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tesawa-y28a\Desktop\"/>
    </mc:Choice>
  </mc:AlternateContent>
  <xr:revisionPtr revIDLastSave="0" documentId="13_ncr:1_{91608947-9BF3-479F-8196-51C9E67C85C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入力表" sheetId="6" r:id="rId1"/>
    <sheet name="出力表" sheetId="2" r:id="rId2"/>
    <sheet name="係数表" sheetId="3" r:id="rId3"/>
    <sheet name="乱数表" sheetId="4" r:id="rId4"/>
    <sheet name="予測区間" sheetId="5" r:id="rId5"/>
    <sheet name="Settings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E16" i="2" s="1"/>
  <c r="B16" i="2"/>
  <c r="B2" i="2"/>
  <c r="B12" i="2"/>
  <c r="C3" i="2"/>
  <c r="C4" i="2"/>
  <c r="C5" i="2"/>
  <c r="C6" i="2"/>
  <c r="C7" i="2"/>
  <c r="C8" i="2"/>
  <c r="C9" i="2"/>
  <c r="C10" i="2"/>
  <c r="C11" i="2"/>
  <c r="C12" i="2"/>
  <c r="C13" i="2"/>
  <c r="C2" i="2"/>
  <c r="B3" i="2"/>
  <c r="B4" i="2"/>
  <c r="B5" i="2"/>
  <c r="B6" i="2"/>
  <c r="B7" i="2"/>
  <c r="B8" i="2"/>
  <c r="B9" i="2"/>
  <c r="B10" i="2"/>
  <c r="B11" i="2"/>
  <c r="B13" i="2"/>
  <c r="B25" i="5"/>
  <c r="B12" i="1"/>
  <c r="B11" i="1"/>
  <c r="C34" i="5" s="1"/>
  <c r="B10" i="1"/>
  <c r="B40" i="5" s="1"/>
  <c r="D8" i="2" l="1"/>
  <c r="F8" i="2" s="1"/>
  <c r="E8" i="2" s="1"/>
  <c r="D7" i="2"/>
  <c r="F7" i="2" s="1"/>
  <c r="E7" i="2" s="1"/>
  <c r="D6" i="2"/>
  <c r="F6" i="2" s="1"/>
  <c r="E6" i="2" s="1"/>
  <c r="D5" i="2"/>
  <c r="F5" i="2" s="1"/>
  <c r="E5" i="2" s="1"/>
  <c r="D11" i="2"/>
  <c r="F11" i="2" s="1"/>
  <c r="E11" i="2" s="1"/>
  <c r="D3" i="2"/>
  <c r="F3" i="2" s="1"/>
  <c r="E3" i="2" s="1"/>
  <c r="D9" i="2"/>
  <c r="F9" i="2" s="1"/>
  <c r="E9" i="2" s="1"/>
  <c r="D12" i="2"/>
  <c r="F12" i="2" s="1"/>
  <c r="E12" i="2" s="1"/>
  <c r="D10" i="2"/>
  <c r="F10" i="2" s="1"/>
  <c r="E10" i="2" s="1"/>
  <c r="D4" i="2"/>
  <c r="F4" i="2" s="1"/>
  <c r="E4" i="2" s="1"/>
  <c r="D13" i="2"/>
  <c r="F13" i="2" s="1"/>
  <c r="E13" i="2" s="1"/>
  <c r="D16" i="2"/>
  <c r="F16" i="2" s="1"/>
  <c r="C14" i="2"/>
  <c r="C17" i="2" s="1"/>
  <c r="D2" i="2"/>
  <c r="B14" i="2"/>
  <c r="B17" i="2" s="1"/>
  <c r="B39" i="5"/>
  <c r="V39" i="5" s="1"/>
  <c r="B77" i="5"/>
  <c r="AH77" i="5" s="1"/>
  <c r="B44" i="5"/>
  <c r="B9" i="5"/>
  <c r="P9" i="5" s="1"/>
  <c r="B93" i="5"/>
  <c r="P25" i="5"/>
  <c r="B7" i="5"/>
  <c r="B15" i="5"/>
  <c r="B17" i="5"/>
  <c r="S17" i="5" s="1"/>
  <c r="B23" i="5"/>
  <c r="M23" i="5" s="1"/>
  <c r="B31" i="5"/>
  <c r="M31" i="5" s="1"/>
  <c r="B33" i="5"/>
  <c r="P33" i="5" s="1"/>
  <c r="W34" i="5"/>
  <c r="Y40" i="5"/>
  <c r="G40" i="5"/>
  <c r="V40" i="5"/>
  <c r="AK40" i="5"/>
  <c r="S40" i="5"/>
  <c r="AH40" i="5"/>
  <c r="P40" i="5"/>
  <c r="M40" i="5"/>
  <c r="AE40" i="5"/>
  <c r="J40" i="5"/>
  <c r="AB40" i="5"/>
  <c r="C39" i="5"/>
  <c r="B4" i="5"/>
  <c r="P7" i="5"/>
  <c r="B12" i="5"/>
  <c r="P15" i="5"/>
  <c r="B20" i="5"/>
  <c r="B28" i="5"/>
  <c r="P31" i="5"/>
  <c r="B36" i="5"/>
  <c r="B53" i="5"/>
  <c r="AH17" i="5"/>
  <c r="J93" i="5"/>
  <c r="Y93" i="5"/>
  <c r="G93" i="5"/>
  <c r="V93" i="5"/>
  <c r="AK93" i="5"/>
  <c r="S93" i="5"/>
  <c r="P93" i="5"/>
  <c r="AE93" i="5"/>
  <c r="M93" i="5"/>
  <c r="C4" i="5"/>
  <c r="AK9" i="5"/>
  <c r="C12" i="5"/>
  <c r="AK17" i="5"/>
  <c r="C20" i="5"/>
  <c r="AK25" i="5"/>
  <c r="C28" i="5"/>
  <c r="C36" i="5"/>
  <c r="B60" i="5"/>
  <c r="AB93" i="5"/>
  <c r="AK39" i="5"/>
  <c r="C7" i="5"/>
  <c r="S7" i="5"/>
  <c r="G9" i="5"/>
  <c r="C15" i="5"/>
  <c r="S15" i="5"/>
  <c r="G17" i="5"/>
  <c r="C23" i="5"/>
  <c r="G25" i="5"/>
  <c r="C31" i="5"/>
  <c r="C44" i="5"/>
  <c r="B84" i="5"/>
  <c r="AH15" i="5"/>
  <c r="V25" i="5"/>
  <c r="B2" i="5"/>
  <c r="B10" i="5"/>
  <c r="B18" i="5"/>
  <c r="B26" i="5"/>
  <c r="B34" i="5"/>
  <c r="AH23" i="5"/>
  <c r="B998" i="5"/>
  <c r="B993" i="5"/>
  <c r="B984" i="5"/>
  <c r="B997" i="5"/>
  <c r="B975" i="5"/>
  <c r="B992" i="5"/>
  <c r="B970" i="5"/>
  <c r="B983" i="5"/>
  <c r="B974" i="5"/>
  <c r="B996" i="5"/>
  <c r="B991" i="5"/>
  <c r="B982" i="5"/>
  <c r="B995" i="5"/>
  <c r="B973" i="5"/>
  <c r="B986" i="5"/>
  <c r="B990" i="5"/>
  <c r="B1001" i="5"/>
  <c r="B1000" i="5"/>
  <c r="B981" i="5"/>
  <c r="B994" i="5"/>
  <c r="B972" i="5"/>
  <c r="B999" i="5"/>
  <c r="B985" i="5"/>
  <c r="B976" i="5"/>
  <c r="B968" i="5"/>
  <c r="B979" i="5"/>
  <c r="B965" i="5"/>
  <c r="B988" i="5"/>
  <c r="B962" i="5"/>
  <c r="B959" i="5"/>
  <c r="B951" i="5"/>
  <c r="B980" i="5"/>
  <c r="B964" i="5"/>
  <c r="B956" i="5"/>
  <c r="B948" i="5"/>
  <c r="B989" i="5"/>
  <c r="B961" i="5"/>
  <c r="B953" i="5"/>
  <c r="B977" i="5"/>
  <c r="B969" i="5"/>
  <c r="B967" i="5"/>
  <c r="B966" i="5"/>
  <c r="B958" i="5"/>
  <c r="B950" i="5"/>
  <c r="B963" i="5"/>
  <c r="B955" i="5"/>
  <c r="B978" i="5"/>
  <c r="B971" i="5"/>
  <c r="B960" i="5"/>
  <c r="B954" i="5"/>
  <c r="B944" i="5"/>
  <c r="B943" i="5"/>
  <c r="B934" i="5"/>
  <c r="B926" i="5"/>
  <c r="B942" i="5"/>
  <c r="B939" i="5"/>
  <c r="B931" i="5"/>
  <c r="B923" i="5"/>
  <c r="B936" i="5"/>
  <c r="B928" i="5"/>
  <c r="B952" i="5"/>
  <c r="B941" i="5"/>
  <c r="B933" i="5"/>
  <c r="B925" i="5"/>
  <c r="B946" i="5"/>
  <c r="B938" i="5"/>
  <c r="B935" i="5"/>
  <c r="B940" i="5"/>
  <c r="B987" i="5"/>
  <c r="B947" i="5"/>
  <c r="B937" i="5"/>
  <c r="B917" i="5"/>
  <c r="B909" i="5"/>
  <c r="B901" i="5"/>
  <c r="B957" i="5"/>
  <c r="B930" i="5"/>
  <c r="B922" i="5"/>
  <c r="B921" i="5"/>
  <c r="B919" i="5"/>
  <c r="B911" i="5"/>
  <c r="B903" i="5"/>
  <c r="B916" i="5"/>
  <c r="B908" i="5"/>
  <c r="B913" i="5"/>
  <c r="B905" i="5"/>
  <c r="B918" i="5"/>
  <c r="B910" i="5"/>
  <c r="B932" i="5"/>
  <c r="B924" i="5"/>
  <c r="B929" i="5"/>
  <c r="B915" i="5"/>
  <c r="B945" i="5"/>
  <c r="B927" i="5"/>
  <c r="B900" i="5"/>
  <c r="B899" i="5"/>
  <c r="B920" i="5"/>
  <c r="B892" i="5"/>
  <c r="B884" i="5"/>
  <c r="B912" i="5"/>
  <c r="B902" i="5"/>
  <c r="B897" i="5"/>
  <c r="B889" i="5"/>
  <c r="B949" i="5"/>
  <c r="B906" i="5"/>
  <c r="B894" i="5"/>
  <c r="B904" i="5"/>
  <c r="B885" i="5"/>
  <c r="B879" i="5"/>
  <c r="B882" i="5"/>
  <c r="B898" i="5"/>
  <c r="B887" i="5"/>
  <c r="B877" i="5"/>
  <c r="B869" i="5"/>
  <c r="B861" i="5"/>
  <c r="B891" i="5"/>
  <c r="B874" i="5"/>
  <c r="B866" i="5"/>
  <c r="B895" i="5"/>
  <c r="B896" i="5"/>
  <c r="B890" i="5"/>
  <c r="B854" i="5"/>
  <c r="B907" i="5"/>
  <c r="B886" i="5"/>
  <c r="B883" i="5"/>
  <c r="B863" i="5"/>
  <c r="B859" i="5"/>
  <c r="B851" i="5"/>
  <c r="B872" i="5"/>
  <c r="B856" i="5"/>
  <c r="B881" i="5"/>
  <c r="B864" i="5"/>
  <c r="B875" i="5"/>
  <c r="B867" i="5"/>
  <c r="B914" i="5"/>
  <c r="B893" i="5"/>
  <c r="B870" i="5"/>
  <c r="B860" i="5"/>
  <c r="B848" i="5"/>
  <c r="B840" i="5"/>
  <c r="B832" i="5"/>
  <c r="B888" i="5"/>
  <c r="B845" i="5"/>
  <c r="B837" i="5"/>
  <c r="B880" i="5"/>
  <c r="B876" i="5"/>
  <c r="B865" i="5"/>
  <c r="B855" i="5"/>
  <c r="B853" i="5"/>
  <c r="B849" i="5"/>
  <c r="B842" i="5"/>
  <c r="B834" i="5"/>
  <c r="B871" i="5"/>
  <c r="B857" i="5"/>
  <c r="B850" i="5"/>
  <c r="B847" i="5"/>
  <c r="B839" i="5"/>
  <c r="B831" i="5"/>
  <c r="B844" i="5"/>
  <c r="B836" i="5"/>
  <c r="B873" i="5"/>
  <c r="B862" i="5"/>
  <c r="B852" i="5"/>
  <c r="B825" i="5"/>
  <c r="B817" i="5"/>
  <c r="B830" i="5"/>
  <c r="B822" i="5"/>
  <c r="B814" i="5"/>
  <c r="B868" i="5"/>
  <c r="B833" i="5"/>
  <c r="B827" i="5"/>
  <c r="B819" i="5"/>
  <c r="B843" i="5"/>
  <c r="B841" i="5"/>
  <c r="B838" i="5"/>
  <c r="B858" i="5"/>
  <c r="B821" i="5"/>
  <c r="B818" i="5"/>
  <c r="B807" i="5"/>
  <c r="B799" i="5"/>
  <c r="B791" i="5"/>
  <c r="B846" i="5"/>
  <c r="B826" i="5"/>
  <c r="B811" i="5"/>
  <c r="B804" i="5"/>
  <c r="B796" i="5"/>
  <c r="B788" i="5"/>
  <c r="B835" i="5"/>
  <c r="B810" i="5"/>
  <c r="B809" i="5"/>
  <c r="B801" i="5"/>
  <c r="B793" i="5"/>
  <c r="B820" i="5"/>
  <c r="B812" i="5"/>
  <c r="B824" i="5"/>
  <c r="B806" i="5"/>
  <c r="B829" i="5"/>
  <c r="B815" i="5"/>
  <c r="B803" i="5"/>
  <c r="B813" i="5"/>
  <c r="B808" i="5"/>
  <c r="B800" i="5"/>
  <c r="B823" i="5"/>
  <c r="B878" i="5"/>
  <c r="B802" i="5"/>
  <c r="B782" i="5"/>
  <c r="B774" i="5"/>
  <c r="B766" i="5"/>
  <c r="B758" i="5"/>
  <c r="B828" i="5"/>
  <c r="B787" i="5"/>
  <c r="B790" i="5"/>
  <c r="B779" i="5"/>
  <c r="B771" i="5"/>
  <c r="B763" i="5"/>
  <c r="B784" i="5"/>
  <c r="B776" i="5"/>
  <c r="B768" i="5"/>
  <c r="B760" i="5"/>
  <c r="B794" i="5"/>
  <c r="B781" i="5"/>
  <c r="B773" i="5"/>
  <c r="B765" i="5"/>
  <c r="B798" i="5"/>
  <c r="B778" i="5"/>
  <c r="B770" i="5"/>
  <c r="B797" i="5"/>
  <c r="B805" i="5"/>
  <c r="B752" i="5"/>
  <c r="B744" i="5"/>
  <c r="B736" i="5"/>
  <c r="B777" i="5"/>
  <c r="B757" i="5"/>
  <c r="B749" i="5"/>
  <c r="B741" i="5"/>
  <c r="B733" i="5"/>
  <c r="B761" i="5"/>
  <c r="B767" i="5"/>
  <c r="B751" i="5"/>
  <c r="B743" i="5"/>
  <c r="B769" i="5"/>
  <c r="B816" i="5"/>
  <c r="B792" i="5"/>
  <c r="B762" i="5"/>
  <c r="B753" i="5"/>
  <c r="B745" i="5"/>
  <c r="B789" i="5"/>
  <c r="B783" i="5"/>
  <c r="B750" i="5"/>
  <c r="B737" i="5"/>
  <c r="B734" i="5"/>
  <c r="B795" i="5"/>
  <c r="B780" i="5"/>
  <c r="B727" i="5"/>
  <c r="B719" i="5"/>
  <c r="B711" i="5"/>
  <c r="B703" i="5"/>
  <c r="B695" i="5"/>
  <c r="B687" i="5"/>
  <c r="B740" i="5"/>
  <c r="B735" i="5"/>
  <c r="B724" i="5"/>
  <c r="B716" i="5"/>
  <c r="B708" i="5"/>
  <c r="B700" i="5"/>
  <c r="B692" i="5"/>
  <c r="B684" i="5"/>
  <c r="B775" i="5"/>
  <c r="B738" i="5"/>
  <c r="B730" i="5"/>
  <c r="B721" i="5"/>
  <c r="B713" i="5"/>
  <c r="B705" i="5"/>
  <c r="B697" i="5"/>
  <c r="B689" i="5"/>
  <c r="B786" i="5"/>
  <c r="B756" i="5"/>
  <c r="B742" i="5"/>
  <c r="B755" i="5"/>
  <c r="B729" i="5"/>
  <c r="B726" i="5"/>
  <c r="B718" i="5"/>
  <c r="B710" i="5"/>
  <c r="B702" i="5"/>
  <c r="B694" i="5"/>
  <c r="B686" i="5"/>
  <c r="B754" i="5"/>
  <c r="B732" i="5"/>
  <c r="B731" i="5"/>
  <c r="B714" i="5"/>
  <c r="B677" i="5"/>
  <c r="B669" i="5"/>
  <c r="B661" i="5"/>
  <c r="B653" i="5"/>
  <c r="B645" i="5"/>
  <c r="B637" i="5"/>
  <c r="B739" i="5"/>
  <c r="B707" i="5"/>
  <c r="B688" i="5"/>
  <c r="B725" i="5"/>
  <c r="B706" i="5"/>
  <c r="B690" i="5"/>
  <c r="B682" i="5"/>
  <c r="B674" i="5"/>
  <c r="B666" i="5"/>
  <c r="B658" i="5"/>
  <c r="B650" i="5"/>
  <c r="B642" i="5"/>
  <c r="B748" i="5"/>
  <c r="B717" i="5"/>
  <c r="B683" i="5"/>
  <c r="B679" i="5"/>
  <c r="B671" i="5"/>
  <c r="B663" i="5"/>
  <c r="B655" i="5"/>
  <c r="B647" i="5"/>
  <c r="B639" i="5"/>
  <c r="B785" i="5"/>
  <c r="B728" i="5"/>
  <c r="B709" i="5"/>
  <c r="B685" i="5"/>
  <c r="B676" i="5"/>
  <c r="B668" i="5"/>
  <c r="B660" i="5"/>
  <c r="B652" i="5"/>
  <c r="B644" i="5"/>
  <c r="B720" i="5"/>
  <c r="B681" i="5"/>
  <c r="B673" i="5"/>
  <c r="B665" i="5"/>
  <c r="B657" i="5"/>
  <c r="B649" i="5"/>
  <c r="B641" i="5"/>
  <c r="B759" i="5"/>
  <c r="B747" i="5"/>
  <c r="B712" i="5"/>
  <c r="B701" i="5"/>
  <c r="B699" i="5"/>
  <c r="B678" i="5"/>
  <c r="B670" i="5"/>
  <c r="B662" i="5"/>
  <c r="B654" i="5"/>
  <c r="B646" i="5"/>
  <c r="B638" i="5"/>
  <c r="B659" i="5"/>
  <c r="B643" i="5"/>
  <c r="B636" i="5"/>
  <c r="B628" i="5"/>
  <c r="B620" i="5"/>
  <c r="B612" i="5"/>
  <c r="B604" i="5"/>
  <c r="B596" i="5"/>
  <c r="B588" i="5"/>
  <c r="B723" i="5"/>
  <c r="B667" i="5"/>
  <c r="B675" i="5"/>
  <c r="B633" i="5"/>
  <c r="B625" i="5"/>
  <c r="B617" i="5"/>
  <c r="B609" i="5"/>
  <c r="B601" i="5"/>
  <c r="B593" i="5"/>
  <c r="B698" i="5"/>
  <c r="B648" i="5"/>
  <c r="B630" i="5"/>
  <c r="B622" i="5"/>
  <c r="B614" i="5"/>
  <c r="B606" i="5"/>
  <c r="B598" i="5"/>
  <c r="B590" i="5"/>
  <c r="B704" i="5"/>
  <c r="B656" i="5"/>
  <c r="B722" i="5"/>
  <c r="B672" i="5"/>
  <c r="B680" i="5"/>
  <c r="B632" i="5"/>
  <c r="B624" i="5"/>
  <c r="B691" i="5"/>
  <c r="B629" i="5"/>
  <c r="B621" i="5"/>
  <c r="B613" i="5"/>
  <c r="B605" i="5"/>
  <c r="B597" i="5"/>
  <c r="B589" i="5"/>
  <c r="B772" i="5"/>
  <c r="B591" i="5"/>
  <c r="B618" i="5"/>
  <c r="B602" i="5"/>
  <c r="B582" i="5"/>
  <c r="B574" i="5"/>
  <c r="B623" i="5"/>
  <c r="B607" i="5"/>
  <c r="B587" i="5"/>
  <c r="B579" i="5"/>
  <c r="B571" i="5"/>
  <c r="B563" i="5"/>
  <c r="B764" i="5"/>
  <c r="B664" i="5"/>
  <c r="B696" i="5"/>
  <c r="B611" i="5"/>
  <c r="B584" i="5"/>
  <c r="B576" i="5"/>
  <c r="B568" i="5"/>
  <c r="B616" i="5"/>
  <c r="B600" i="5"/>
  <c r="B592" i="5"/>
  <c r="B581" i="5"/>
  <c r="B573" i="5"/>
  <c r="B565" i="5"/>
  <c r="B715" i="5"/>
  <c r="B635" i="5"/>
  <c r="B594" i="5"/>
  <c r="B746" i="5"/>
  <c r="B640" i="5"/>
  <c r="B631" i="5"/>
  <c r="B626" i="5"/>
  <c r="B549" i="5"/>
  <c r="B541" i="5"/>
  <c r="B533" i="5"/>
  <c r="B525" i="5"/>
  <c r="B517" i="5"/>
  <c r="B509" i="5"/>
  <c r="B610" i="5"/>
  <c r="B575" i="5"/>
  <c r="B580" i="5"/>
  <c r="B561" i="5"/>
  <c r="B557" i="5"/>
  <c r="B546" i="5"/>
  <c r="B538" i="5"/>
  <c r="B530" i="5"/>
  <c r="B522" i="5"/>
  <c r="B514" i="5"/>
  <c r="B627" i="5"/>
  <c r="B603" i="5"/>
  <c r="B569" i="5"/>
  <c r="B564" i="5"/>
  <c r="B566" i="5"/>
  <c r="B562" i="5"/>
  <c r="B556" i="5"/>
  <c r="B555" i="5"/>
  <c r="B543" i="5"/>
  <c r="B535" i="5"/>
  <c r="B527" i="5"/>
  <c r="B519" i="5"/>
  <c r="B511" i="5"/>
  <c r="B634" i="5"/>
  <c r="B599" i="5"/>
  <c r="B577" i="5"/>
  <c r="B554" i="5"/>
  <c r="B548" i="5"/>
  <c r="B540" i="5"/>
  <c r="B532" i="5"/>
  <c r="B524" i="5"/>
  <c r="B619" i="5"/>
  <c r="B585" i="5"/>
  <c r="B558" i="5"/>
  <c r="B651" i="5"/>
  <c r="B553" i="5"/>
  <c r="B552" i="5"/>
  <c r="B545" i="5"/>
  <c r="B537" i="5"/>
  <c r="B529" i="5"/>
  <c r="B521" i="5"/>
  <c r="B513" i="5"/>
  <c r="B578" i="5"/>
  <c r="B615" i="5"/>
  <c r="B586" i="5"/>
  <c r="B559" i="5"/>
  <c r="B551" i="5"/>
  <c r="B542" i="5"/>
  <c r="B534" i="5"/>
  <c r="B526" i="5"/>
  <c r="B518" i="5"/>
  <c r="B608" i="5"/>
  <c r="B595" i="5"/>
  <c r="B572" i="5"/>
  <c r="B570" i="5"/>
  <c r="B567" i="5"/>
  <c r="B547" i="5"/>
  <c r="B539" i="5"/>
  <c r="B531" i="5"/>
  <c r="B523" i="5"/>
  <c r="B560" i="5"/>
  <c r="B693" i="5"/>
  <c r="B550" i="5"/>
  <c r="B583" i="5"/>
  <c r="B505" i="5"/>
  <c r="B497" i="5"/>
  <c r="B489" i="5"/>
  <c r="B481" i="5"/>
  <c r="B473" i="5"/>
  <c r="B465" i="5"/>
  <c r="B457" i="5"/>
  <c r="B536" i="5"/>
  <c r="B502" i="5"/>
  <c r="B494" i="5"/>
  <c r="B486" i="5"/>
  <c r="B478" i="5"/>
  <c r="B470" i="5"/>
  <c r="B462" i="5"/>
  <c r="B516" i="5"/>
  <c r="B515" i="5"/>
  <c r="B507" i="5"/>
  <c r="B499" i="5"/>
  <c r="B491" i="5"/>
  <c r="B483" i="5"/>
  <c r="B475" i="5"/>
  <c r="B467" i="5"/>
  <c r="B459" i="5"/>
  <c r="B512" i="5"/>
  <c r="B508" i="5"/>
  <c r="B544" i="5"/>
  <c r="B504" i="5"/>
  <c r="B496" i="5"/>
  <c r="B488" i="5"/>
  <c r="B480" i="5"/>
  <c r="B472" i="5"/>
  <c r="B464" i="5"/>
  <c r="B510" i="5"/>
  <c r="B506" i="5"/>
  <c r="B498" i="5"/>
  <c r="B490" i="5"/>
  <c r="B482" i="5"/>
  <c r="B493" i="5"/>
  <c r="B453" i="5"/>
  <c r="B445" i="5"/>
  <c r="B437" i="5"/>
  <c r="B429" i="5"/>
  <c r="B421" i="5"/>
  <c r="B413" i="5"/>
  <c r="B501" i="5"/>
  <c r="B471" i="5"/>
  <c r="B460" i="5"/>
  <c r="B458" i="5"/>
  <c r="B520" i="5"/>
  <c r="B456" i="5"/>
  <c r="B450" i="5"/>
  <c r="B442" i="5"/>
  <c r="B434" i="5"/>
  <c r="B426" i="5"/>
  <c r="B418" i="5"/>
  <c r="B410" i="5"/>
  <c r="B463" i="5"/>
  <c r="B447" i="5"/>
  <c r="B439" i="5"/>
  <c r="B431" i="5"/>
  <c r="B423" i="5"/>
  <c r="B415" i="5"/>
  <c r="B407" i="5"/>
  <c r="B474" i="5"/>
  <c r="B455" i="5"/>
  <c r="B452" i="5"/>
  <c r="B444" i="5"/>
  <c r="B436" i="5"/>
  <c r="B428" i="5"/>
  <c r="B420" i="5"/>
  <c r="B412" i="5"/>
  <c r="B479" i="5"/>
  <c r="B466" i="5"/>
  <c r="B487" i="5"/>
  <c r="B449" i="5"/>
  <c r="B441" i="5"/>
  <c r="B433" i="5"/>
  <c r="B425" i="5"/>
  <c r="B417" i="5"/>
  <c r="B409" i="5"/>
  <c r="B495" i="5"/>
  <c r="B528" i="5"/>
  <c r="B503" i="5"/>
  <c r="B454" i="5"/>
  <c r="B484" i="5"/>
  <c r="B469" i="5"/>
  <c r="B468" i="5"/>
  <c r="B451" i="5"/>
  <c r="B443" i="5"/>
  <c r="B435" i="5"/>
  <c r="B427" i="5"/>
  <c r="B419" i="5"/>
  <c r="B411" i="5"/>
  <c r="B492" i="5"/>
  <c r="B446" i="5"/>
  <c r="B414" i="5"/>
  <c r="B485" i="5"/>
  <c r="B403" i="5"/>
  <c r="B395" i="5"/>
  <c r="B387" i="5"/>
  <c r="B477" i="5"/>
  <c r="B424" i="5"/>
  <c r="B400" i="5"/>
  <c r="B392" i="5"/>
  <c r="B384" i="5"/>
  <c r="B476" i="5"/>
  <c r="B422" i="5"/>
  <c r="B405" i="5"/>
  <c r="B397" i="5"/>
  <c r="B432" i="5"/>
  <c r="B402" i="5"/>
  <c r="B394" i="5"/>
  <c r="B386" i="5"/>
  <c r="B430" i="5"/>
  <c r="B399" i="5"/>
  <c r="B391" i="5"/>
  <c r="B404" i="5"/>
  <c r="B396" i="5"/>
  <c r="B388" i="5"/>
  <c r="B438" i="5"/>
  <c r="B461" i="5"/>
  <c r="B401" i="5"/>
  <c r="B393" i="5"/>
  <c r="B385" i="5"/>
  <c r="B448" i="5"/>
  <c r="B416" i="5"/>
  <c r="B379" i="5"/>
  <c r="B371" i="5"/>
  <c r="B363" i="5"/>
  <c r="B355" i="5"/>
  <c r="B440" i="5"/>
  <c r="B383" i="5"/>
  <c r="B500" i="5"/>
  <c r="B376" i="5"/>
  <c r="B368" i="5"/>
  <c r="B360" i="5"/>
  <c r="B352" i="5"/>
  <c r="B381" i="5"/>
  <c r="B373" i="5"/>
  <c r="B365" i="5"/>
  <c r="B357" i="5"/>
  <c r="B398" i="5"/>
  <c r="B378" i="5"/>
  <c r="B370" i="5"/>
  <c r="B362" i="5"/>
  <c r="B354" i="5"/>
  <c r="B408" i="5"/>
  <c r="B389" i="5"/>
  <c r="B375" i="5"/>
  <c r="B367" i="5"/>
  <c r="B359" i="5"/>
  <c r="B351" i="5"/>
  <c r="B343" i="5"/>
  <c r="B335" i="5"/>
  <c r="B327" i="5"/>
  <c r="B390" i="5"/>
  <c r="B382" i="5"/>
  <c r="B380" i="5"/>
  <c r="B372" i="5"/>
  <c r="B364" i="5"/>
  <c r="B356" i="5"/>
  <c r="B348" i="5"/>
  <c r="B340" i="5"/>
  <c r="B332" i="5"/>
  <c r="B324" i="5"/>
  <c r="B406" i="5"/>
  <c r="B377" i="5"/>
  <c r="B369" i="5"/>
  <c r="B361" i="5"/>
  <c r="B353" i="5"/>
  <c r="B345" i="5"/>
  <c r="B337" i="5"/>
  <c r="B329" i="5"/>
  <c r="B321" i="5"/>
  <c r="B328" i="5"/>
  <c r="B325" i="5"/>
  <c r="B374" i="5"/>
  <c r="B313" i="5"/>
  <c r="B305" i="5"/>
  <c r="B297" i="5"/>
  <c r="B358" i="5"/>
  <c r="B342" i="5"/>
  <c r="B318" i="5"/>
  <c r="B310" i="5"/>
  <c r="B302" i="5"/>
  <c r="B294" i="5"/>
  <c r="B286" i="5"/>
  <c r="B278" i="5"/>
  <c r="B339" i="5"/>
  <c r="B336" i="5"/>
  <c r="B333" i="5"/>
  <c r="B330" i="5"/>
  <c r="B315" i="5"/>
  <c r="B307" i="5"/>
  <c r="B299" i="5"/>
  <c r="B320" i="5"/>
  <c r="B322" i="5"/>
  <c r="B312" i="5"/>
  <c r="B304" i="5"/>
  <c r="B296" i="5"/>
  <c r="B288" i="5"/>
  <c r="B280" i="5"/>
  <c r="B350" i="5"/>
  <c r="B326" i="5"/>
  <c r="B317" i="5"/>
  <c r="B309" i="5"/>
  <c r="B301" i="5"/>
  <c r="B293" i="5"/>
  <c r="B285" i="5"/>
  <c r="B366" i="5"/>
  <c r="B344" i="5"/>
  <c r="B341" i="5"/>
  <c r="B338" i="5"/>
  <c r="B349" i="5"/>
  <c r="B347" i="5"/>
  <c r="B311" i="5"/>
  <c r="B303" i="5"/>
  <c r="B295" i="5"/>
  <c r="B287" i="5"/>
  <c r="B279" i="5"/>
  <c r="B319" i="5"/>
  <c r="B264" i="5"/>
  <c r="B334" i="5"/>
  <c r="B258" i="5"/>
  <c r="B250" i="5"/>
  <c r="B242" i="5"/>
  <c r="B234" i="5"/>
  <c r="B226" i="5"/>
  <c r="B218" i="5"/>
  <c r="B346" i="5"/>
  <c r="B284" i="5"/>
  <c r="B314" i="5"/>
  <c r="B292" i="5"/>
  <c r="B255" i="5"/>
  <c r="B247" i="5"/>
  <c r="B239" i="5"/>
  <c r="B231" i="5"/>
  <c r="B223" i="5"/>
  <c r="B274" i="5"/>
  <c r="B261" i="5"/>
  <c r="B298" i="5"/>
  <c r="B252" i="5"/>
  <c r="B244" i="5"/>
  <c r="B236" i="5"/>
  <c r="B228" i="5"/>
  <c r="B220" i="5"/>
  <c r="B316" i="5"/>
  <c r="B281" i="5"/>
  <c r="B272" i="5"/>
  <c r="B260" i="5"/>
  <c r="B289" i="5"/>
  <c r="B257" i="5"/>
  <c r="B249" i="5"/>
  <c r="B241" i="5"/>
  <c r="B300" i="5"/>
  <c r="B271" i="5"/>
  <c r="B270" i="5"/>
  <c r="B282" i="5"/>
  <c r="B277" i="5"/>
  <c r="B254" i="5"/>
  <c r="B246" i="5"/>
  <c r="B238" i="5"/>
  <c r="B230" i="5"/>
  <c r="B290" i="5"/>
  <c r="B276" i="5"/>
  <c r="B273" i="5"/>
  <c r="B269" i="5"/>
  <c r="B259" i="5"/>
  <c r="B251" i="5"/>
  <c r="B243" i="5"/>
  <c r="B306" i="5"/>
  <c r="B268" i="5"/>
  <c r="B267" i="5"/>
  <c r="B256" i="5"/>
  <c r="B248" i="5"/>
  <c r="B240" i="5"/>
  <c r="B232" i="5"/>
  <c r="B323" i="5"/>
  <c r="B265" i="5"/>
  <c r="B213" i="5"/>
  <c r="B205" i="5"/>
  <c r="B197" i="5"/>
  <c r="B189" i="5"/>
  <c r="B181" i="5"/>
  <c r="B173" i="5"/>
  <c r="B165" i="5"/>
  <c r="B253" i="5"/>
  <c r="B217" i="5"/>
  <c r="B210" i="5"/>
  <c r="B202" i="5"/>
  <c r="B194" i="5"/>
  <c r="B186" i="5"/>
  <c r="B178" i="5"/>
  <c r="B170" i="5"/>
  <c r="B162" i="5"/>
  <c r="B262" i="5"/>
  <c r="B237" i="5"/>
  <c r="B219" i="5"/>
  <c r="B235" i="5"/>
  <c r="B225" i="5"/>
  <c r="B215" i="5"/>
  <c r="B207" i="5"/>
  <c r="B199" i="5"/>
  <c r="B191" i="5"/>
  <c r="B183" i="5"/>
  <c r="B175" i="5"/>
  <c r="B167" i="5"/>
  <c r="B224" i="5"/>
  <c r="B221" i="5"/>
  <c r="B275" i="5"/>
  <c r="B227" i="5"/>
  <c r="B212" i="5"/>
  <c r="B204" i="5"/>
  <c r="B196" i="5"/>
  <c r="B188" i="5"/>
  <c r="B180" i="5"/>
  <c r="B172" i="5"/>
  <c r="B164" i="5"/>
  <c r="B283" i="5"/>
  <c r="B209" i="5"/>
  <c r="B201" i="5"/>
  <c r="B193" i="5"/>
  <c r="B185" i="5"/>
  <c r="B177" i="5"/>
  <c r="B169" i="5"/>
  <c r="B266" i="5"/>
  <c r="B245" i="5"/>
  <c r="B214" i="5"/>
  <c r="B206" i="5"/>
  <c r="B198" i="5"/>
  <c r="B190" i="5"/>
  <c r="B182" i="5"/>
  <c r="B174" i="5"/>
  <c r="B166" i="5"/>
  <c r="B222" i="5"/>
  <c r="B331" i="5"/>
  <c r="B233" i="5"/>
  <c r="B229" i="5"/>
  <c r="B211" i="5"/>
  <c r="B203" i="5"/>
  <c r="B195" i="5"/>
  <c r="B187" i="5"/>
  <c r="B179" i="5"/>
  <c r="B171" i="5"/>
  <c r="B308" i="5"/>
  <c r="B291" i="5"/>
  <c r="B263" i="5"/>
  <c r="B216" i="5"/>
  <c r="B161" i="5"/>
  <c r="B153" i="5"/>
  <c r="B145" i="5"/>
  <c r="B137" i="5"/>
  <c r="B129" i="5"/>
  <c r="B121" i="5"/>
  <c r="B113" i="5"/>
  <c r="B105" i="5"/>
  <c r="B192" i="5"/>
  <c r="B158" i="5"/>
  <c r="B150" i="5"/>
  <c r="B142" i="5"/>
  <c r="B134" i="5"/>
  <c r="B126" i="5"/>
  <c r="B118" i="5"/>
  <c r="B110" i="5"/>
  <c r="B102" i="5"/>
  <c r="B163" i="5"/>
  <c r="B155" i="5"/>
  <c r="B147" i="5"/>
  <c r="B139" i="5"/>
  <c r="B131" i="5"/>
  <c r="B123" i="5"/>
  <c r="B115" i="5"/>
  <c r="B107" i="5"/>
  <c r="B208" i="5"/>
  <c r="B160" i="5"/>
  <c r="B152" i="5"/>
  <c r="B144" i="5"/>
  <c r="B136" i="5"/>
  <c r="B128" i="5"/>
  <c r="B120" i="5"/>
  <c r="B112" i="5"/>
  <c r="B104" i="5"/>
  <c r="B184" i="5"/>
  <c r="B157" i="5"/>
  <c r="B149" i="5"/>
  <c r="B141" i="5"/>
  <c r="B154" i="5"/>
  <c r="B146" i="5"/>
  <c r="B138" i="5"/>
  <c r="B130" i="5"/>
  <c r="B122" i="5"/>
  <c r="B114" i="5"/>
  <c r="B106" i="5"/>
  <c r="B200" i="5"/>
  <c r="B159" i="5"/>
  <c r="B151" i="5"/>
  <c r="B143" i="5"/>
  <c r="B135" i="5"/>
  <c r="B127" i="5"/>
  <c r="B119" i="5"/>
  <c r="B111" i="5"/>
  <c r="B103" i="5"/>
  <c r="B176" i="5"/>
  <c r="B168" i="5"/>
  <c r="B156" i="5"/>
  <c r="B148" i="5"/>
  <c r="B140" i="5"/>
  <c r="B132" i="5"/>
  <c r="B124" i="5"/>
  <c r="B116" i="5"/>
  <c r="B108" i="5"/>
  <c r="B97" i="5"/>
  <c r="B89" i="5"/>
  <c r="B81" i="5"/>
  <c r="B73" i="5"/>
  <c r="B65" i="5"/>
  <c r="B57" i="5"/>
  <c r="B49" i="5"/>
  <c r="B41" i="5"/>
  <c r="B133" i="5"/>
  <c r="B94" i="5"/>
  <c r="B86" i="5"/>
  <c r="B78" i="5"/>
  <c r="B70" i="5"/>
  <c r="B62" i="5"/>
  <c r="B54" i="5"/>
  <c r="B46" i="5"/>
  <c r="B117" i="5"/>
  <c r="B101" i="5"/>
  <c r="B99" i="5"/>
  <c r="B91" i="5"/>
  <c r="B83" i="5"/>
  <c r="B75" i="5"/>
  <c r="B67" i="5"/>
  <c r="B59" i="5"/>
  <c r="B51" i="5"/>
  <c r="B43" i="5"/>
  <c r="B96" i="5"/>
  <c r="B88" i="5"/>
  <c r="B80" i="5"/>
  <c r="B72" i="5"/>
  <c r="B64" i="5"/>
  <c r="B56" i="5"/>
  <c r="B48" i="5"/>
  <c r="B125" i="5"/>
  <c r="B100" i="5"/>
  <c r="B98" i="5"/>
  <c r="B90" i="5"/>
  <c r="B82" i="5"/>
  <c r="B74" i="5"/>
  <c r="B66" i="5"/>
  <c r="B58" i="5"/>
  <c r="B50" i="5"/>
  <c r="B109" i="5"/>
  <c r="B95" i="5"/>
  <c r="B87" i="5"/>
  <c r="B79" i="5"/>
  <c r="B71" i="5"/>
  <c r="B63" i="5"/>
  <c r="B55" i="5"/>
  <c r="B47" i="5"/>
  <c r="C2" i="5"/>
  <c r="AK7" i="5"/>
  <c r="Y9" i="5"/>
  <c r="C10" i="5"/>
  <c r="AK15" i="5"/>
  <c r="Y17" i="5"/>
  <c r="C18" i="5"/>
  <c r="AK23" i="5"/>
  <c r="Y25" i="5"/>
  <c r="C26" i="5"/>
  <c r="P39" i="5"/>
  <c r="C998" i="5"/>
  <c r="C990" i="5"/>
  <c r="C982" i="5"/>
  <c r="C974" i="5"/>
  <c r="C997" i="5"/>
  <c r="C975" i="5"/>
  <c r="C988" i="5"/>
  <c r="C979" i="5"/>
  <c r="C992" i="5"/>
  <c r="C983" i="5"/>
  <c r="C996" i="5"/>
  <c r="C987" i="5"/>
  <c r="C991" i="5"/>
  <c r="C995" i="5"/>
  <c r="C986" i="5"/>
  <c r="C977" i="5"/>
  <c r="C1001" i="5"/>
  <c r="C1000" i="5"/>
  <c r="C994" i="5"/>
  <c r="C999" i="5"/>
  <c r="C985" i="5"/>
  <c r="C976" i="5"/>
  <c r="C989" i="5"/>
  <c r="C962" i="5"/>
  <c r="C954" i="5"/>
  <c r="C946" i="5"/>
  <c r="C968" i="5"/>
  <c r="C970" i="5"/>
  <c r="C959" i="5"/>
  <c r="C951" i="5"/>
  <c r="C943" i="5"/>
  <c r="C980" i="5"/>
  <c r="C964" i="5"/>
  <c r="C961" i="5"/>
  <c r="C953" i="5"/>
  <c r="C984" i="5"/>
  <c r="C973" i="5"/>
  <c r="C972" i="5"/>
  <c r="C978" i="5"/>
  <c r="C971" i="5"/>
  <c r="C960" i="5"/>
  <c r="C993" i="5"/>
  <c r="C945" i="5"/>
  <c r="C963" i="5"/>
  <c r="C958" i="5"/>
  <c r="C965" i="5"/>
  <c r="C936" i="5"/>
  <c r="C928" i="5"/>
  <c r="C920" i="5"/>
  <c r="C952" i="5"/>
  <c r="C967" i="5"/>
  <c r="C948" i="5"/>
  <c r="C941" i="5"/>
  <c r="C933" i="5"/>
  <c r="C925" i="5"/>
  <c r="C938" i="5"/>
  <c r="C930" i="5"/>
  <c r="C981" i="5"/>
  <c r="C935" i="5"/>
  <c r="C950" i="5"/>
  <c r="C966" i="5"/>
  <c r="C956" i="5"/>
  <c r="C955" i="5"/>
  <c r="C969" i="5"/>
  <c r="C947" i="5"/>
  <c r="C937" i="5"/>
  <c r="C957" i="5"/>
  <c r="C922" i="5"/>
  <c r="C921" i="5"/>
  <c r="C919" i="5"/>
  <c r="C911" i="5"/>
  <c r="C903" i="5"/>
  <c r="C942" i="5"/>
  <c r="C927" i="5"/>
  <c r="C944" i="5"/>
  <c r="C923" i="5"/>
  <c r="C913" i="5"/>
  <c r="C905" i="5"/>
  <c r="C918" i="5"/>
  <c r="C910" i="5"/>
  <c r="C932" i="5"/>
  <c r="C924" i="5"/>
  <c r="C929" i="5"/>
  <c r="C915" i="5"/>
  <c r="C926" i="5"/>
  <c r="C949" i="5"/>
  <c r="C916" i="5"/>
  <c r="C907" i="5"/>
  <c r="C890" i="5"/>
  <c r="C882" i="5"/>
  <c r="C934" i="5"/>
  <c r="C898" i="5"/>
  <c r="C895" i="5"/>
  <c r="C887" i="5"/>
  <c r="C892" i="5"/>
  <c r="C884" i="5"/>
  <c r="C931" i="5"/>
  <c r="C912" i="5"/>
  <c r="C902" i="5"/>
  <c r="C901" i="5"/>
  <c r="C897" i="5"/>
  <c r="C889" i="5"/>
  <c r="C906" i="5"/>
  <c r="C894" i="5"/>
  <c r="C886" i="5"/>
  <c r="C914" i="5"/>
  <c r="C917" i="5"/>
  <c r="C881" i="5"/>
  <c r="C880" i="5"/>
  <c r="C870" i="5"/>
  <c r="C862" i="5"/>
  <c r="C893" i="5"/>
  <c r="C872" i="5"/>
  <c r="C864" i="5"/>
  <c r="C908" i="5"/>
  <c r="C877" i="5"/>
  <c r="C869" i="5"/>
  <c r="C861" i="5"/>
  <c r="C900" i="5"/>
  <c r="C899" i="5"/>
  <c r="C896" i="5"/>
  <c r="C939" i="5"/>
  <c r="C891" i="5"/>
  <c r="C883" i="5"/>
  <c r="C879" i="5"/>
  <c r="C863" i="5"/>
  <c r="C859" i="5"/>
  <c r="C851" i="5"/>
  <c r="C885" i="5"/>
  <c r="C904" i="5"/>
  <c r="C875" i="5"/>
  <c r="C909" i="5"/>
  <c r="C867" i="5"/>
  <c r="C858" i="5"/>
  <c r="C888" i="5"/>
  <c r="C878" i="5"/>
  <c r="C876" i="5"/>
  <c r="C865" i="5"/>
  <c r="C855" i="5"/>
  <c r="C853" i="5"/>
  <c r="C849" i="5"/>
  <c r="C842" i="5"/>
  <c r="C834" i="5"/>
  <c r="C871" i="5"/>
  <c r="C857" i="5"/>
  <c r="C850" i="5"/>
  <c r="C847" i="5"/>
  <c r="C839" i="5"/>
  <c r="C831" i="5"/>
  <c r="C866" i="5"/>
  <c r="C852" i="5"/>
  <c r="C843" i="5"/>
  <c r="C828" i="5"/>
  <c r="C820" i="5"/>
  <c r="C812" i="5"/>
  <c r="C845" i="5"/>
  <c r="C825" i="5"/>
  <c r="C817" i="5"/>
  <c r="C809" i="5"/>
  <c r="C844" i="5"/>
  <c r="C840" i="5"/>
  <c r="C837" i="5"/>
  <c r="C830" i="5"/>
  <c r="C822" i="5"/>
  <c r="C814" i="5"/>
  <c r="C868" i="5"/>
  <c r="C836" i="5"/>
  <c r="C833" i="5"/>
  <c r="C827" i="5"/>
  <c r="C819" i="5"/>
  <c r="C854" i="5"/>
  <c r="C824" i="5"/>
  <c r="C940" i="5"/>
  <c r="C835" i="5"/>
  <c r="C848" i="5"/>
  <c r="C846" i="5"/>
  <c r="C832" i="5"/>
  <c r="C826" i="5"/>
  <c r="C811" i="5"/>
  <c r="C804" i="5"/>
  <c r="C796" i="5"/>
  <c r="C788" i="5"/>
  <c r="C841" i="5"/>
  <c r="C810" i="5"/>
  <c r="C801" i="5"/>
  <c r="C793" i="5"/>
  <c r="C806" i="5"/>
  <c r="C798" i="5"/>
  <c r="C874" i="5"/>
  <c r="C873" i="5"/>
  <c r="C829" i="5"/>
  <c r="C815" i="5"/>
  <c r="C803" i="5"/>
  <c r="C795" i="5"/>
  <c r="C813" i="5"/>
  <c r="C808" i="5"/>
  <c r="C800" i="5"/>
  <c r="C856" i="5"/>
  <c r="C821" i="5"/>
  <c r="C787" i="5"/>
  <c r="C818" i="5"/>
  <c r="C790" i="5"/>
  <c r="C779" i="5"/>
  <c r="C771" i="5"/>
  <c r="C763" i="5"/>
  <c r="C860" i="5"/>
  <c r="C784" i="5"/>
  <c r="C776" i="5"/>
  <c r="C768" i="5"/>
  <c r="C794" i="5"/>
  <c r="C823" i="5"/>
  <c r="C807" i="5"/>
  <c r="C781" i="5"/>
  <c r="C773" i="5"/>
  <c r="C765" i="5"/>
  <c r="C797" i="5"/>
  <c r="C783" i="5"/>
  <c r="C775" i="5"/>
  <c r="C767" i="5"/>
  <c r="C802" i="5"/>
  <c r="C764" i="5"/>
  <c r="C761" i="5"/>
  <c r="C791" i="5"/>
  <c r="C772" i="5"/>
  <c r="C754" i="5"/>
  <c r="C746" i="5"/>
  <c r="C738" i="5"/>
  <c r="C730" i="5"/>
  <c r="C758" i="5"/>
  <c r="C751" i="5"/>
  <c r="C743" i="5"/>
  <c r="C735" i="5"/>
  <c r="C769" i="5"/>
  <c r="C759" i="5"/>
  <c r="C756" i="5"/>
  <c r="C748" i="5"/>
  <c r="C740" i="5"/>
  <c r="C838" i="5"/>
  <c r="C816" i="5"/>
  <c r="C792" i="5"/>
  <c r="C766" i="5"/>
  <c r="C762" i="5"/>
  <c r="C753" i="5"/>
  <c r="C745" i="5"/>
  <c r="C785" i="5"/>
  <c r="C737" i="5"/>
  <c r="C734" i="5"/>
  <c r="C778" i="5"/>
  <c r="C760" i="5"/>
  <c r="C780" i="5"/>
  <c r="C744" i="5"/>
  <c r="C727" i="5"/>
  <c r="C719" i="5"/>
  <c r="C711" i="5"/>
  <c r="C703" i="5"/>
  <c r="C695" i="5"/>
  <c r="C687" i="5"/>
  <c r="C724" i="5"/>
  <c r="C716" i="5"/>
  <c r="C708" i="5"/>
  <c r="C700" i="5"/>
  <c r="C692" i="5"/>
  <c r="C684" i="5"/>
  <c r="C782" i="5"/>
  <c r="C799" i="5"/>
  <c r="C721" i="5"/>
  <c r="C713" i="5"/>
  <c r="C705" i="5"/>
  <c r="C697" i="5"/>
  <c r="C689" i="5"/>
  <c r="C786" i="5"/>
  <c r="C742" i="5"/>
  <c r="C757" i="5"/>
  <c r="C755" i="5"/>
  <c r="C729" i="5"/>
  <c r="C726" i="5"/>
  <c r="C718" i="5"/>
  <c r="C710" i="5"/>
  <c r="C702" i="5"/>
  <c r="C789" i="5"/>
  <c r="C777" i="5"/>
  <c r="C732" i="5"/>
  <c r="C731" i="5"/>
  <c r="C723" i="5"/>
  <c r="C715" i="5"/>
  <c r="C707" i="5"/>
  <c r="C699" i="5"/>
  <c r="C691" i="5"/>
  <c r="C805" i="5"/>
  <c r="C736" i="5"/>
  <c r="C728" i="5"/>
  <c r="C720" i="5"/>
  <c r="C712" i="5"/>
  <c r="C704" i="5"/>
  <c r="C696" i="5"/>
  <c r="C688" i="5"/>
  <c r="C749" i="5"/>
  <c r="C739" i="5"/>
  <c r="C725" i="5"/>
  <c r="C706" i="5"/>
  <c r="C690" i="5"/>
  <c r="C682" i="5"/>
  <c r="C674" i="5"/>
  <c r="C666" i="5"/>
  <c r="C658" i="5"/>
  <c r="C650" i="5"/>
  <c r="C642" i="5"/>
  <c r="C686" i="5"/>
  <c r="C752" i="5"/>
  <c r="C717" i="5"/>
  <c r="C683" i="5"/>
  <c r="C679" i="5"/>
  <c r="C671" i="5"/>
  <c r="C663" i="5"/>
  <c r="C655" i="5"/>
  <c r="C647" i="5"/>
  <c r="C639" i="5"/>
  <c r="C741" i="5"/>
  <c r="C709" i="5"/>
  <c r="C685" i="5"/>
  <c r="C676" i="5"/>
  <c r="C668" i="5"/>
  <c r="C660" i="5"/>
  <c r="C652" i="5"/>
  <c r="C644" i="5"/>
  <c r="C681" i="5"/>
  <c r="C673" i="5"/>
  <c r="C665" i="5"/>
  <c r="C657" i="5"/>
  <c r="C649" i="5"/>
  <c r="C641" i="5"/>
  <c r="C747" i="5"/>
  <c r="C733" i="5"/>
  <c r="C701" i="5"/>
  <c r="C678" i="5"/>
  <c r="C670" i="5"/>
  <c r="C662" i="5"/>
  <c r="C654" i="5"/>
  <c r="C646" i="5"/>
  <c r="C774" i="5"/>
  <c r="C667" i="5"/>
  <c r="C675" i="5"/>
  <c r="C633" i="5"/>
  <c r="C625" i="5"/>
  <c r="C617" i="5"/>
  <c r="C609" i="5"/>
  <c r="C601" i="5"/>
  <c r="C593" i="5"/>
  <c r="C698" i="5"/>
  <c r="C648" i="5"/>
  <c r="C630" i="5"/>
  <c r="C622" i="5"/>
  <c r="C614" i="5"/>
  <c r="C606" i="5"/>
  <c r="C598" i="5"/>
  <c r="C590" i="5"/>
  <c r="C656" i="5"/>
  <c r="C664" i="5"/>
  <c r="C635" i="5"/>
  <c r="C627" i="5"/>
  <c r="C619" i="5"/>
  <c r="C611" i="5"/>
  <c r="C603" i="5"/>
  <c r="C680" i="5"/>
  <c r="C694" i="5"/>
  <c r="C645" i="5"/>
  <c r="C653" i="5"/>
  <c r="C629" i="5"/>
  <c r="C621" i="5"/>
  <c r="C613" i="5"/>
  <c r="C605" i="5"/>
  <c r="C661" i="5"/>
  <c r="C714" i="5"/>
  <c r="C672" i="5"/>
  <c r="C618" i="5"/>
  <c r="C602" i="5"/>
  <c r="C589" i="5"/>
  <c r="C582" i="5"/>
  <c r="C574" i="5"/>
  <c r="C566" i="5"/>
  <c r="C558" i="5"/>
  <c r="C550" i="5"/>
  <c r="C623" i="5"/>
  <c r="C607" i="5"/>
  <c r="C587" i="5"/>
  <c r="C579" i="5"/>
  <c r="C571" i="5"/>
  <c r="C563" i="5"/>
  <c r="C555" i="5"/>
  <c r="C770" i="5"/>
  <c r="C612" i="5"/>
  <c r="C597" i="5"/>
  <c r="C584" i="5"/>
  <c r="C576" i="5"/>
  <c r="C638" i="5"/>
  <c r="C616" i="5"/>
  <c r="C600" i="5"/>
  <c r="C592" i="5"/>
  <c r="C581" i="5"/>
  <c r="C573" i="5"/>
  <c r="C565" i="5"/>
  <c r="C557" i="5"/>
  <c r="C594" i="5"/>
  <c r="C750" i="5"/>
  <c r="C643" i="5"/>
  <c r="C634" i="5"/>
  <c r="C610" i="5"/>
  <c r="C677" i="5"/>
  <c r="C632" i="5"/>
  <c r="C615" i="5"/>
  <c r="C599" i="5"/>
  <c r="C583" i="5"/>
  <c r="C575" i="5"/>
  <c r="C567" i="5"/>
  <c r="C693" i="5"/>
  <c r="C620" i="5"/>
  <c r="C604" i="5"/>
  <c r="C580" i="5"/>
  <c r="C572" i="5"/>
  <c r="C722" i="5"/>
  <c r="C651" i="5"/>
  <c r="C628" i="5"/>
  <c r="C608" i="5"/>
  <c r="C595" i="5"/>
  <c r="C585" i="5"/>
  <c r="C577" i="5"/>
  <c r="C624" i="5"/>
  <c r="C561" i="5"/>
  <c r="C546" i="5"/>
  <c r="C538" i="5"/>
  <c r="C530" i="5"/>
  <c r="C522" i="5"/>
  <c r="C631" i="5"/>
  <c r="C569" i="5"/>
  <c r="C564" i="5"/>
  <c r="C669" i="5"/>
  <c r="C562" i="5"/>
  <c r="C556" i="5"/>
  <c r="C543" i="5"/>
  <c r="C535" i="5"/>
  <c r="C527" i="5"/>
  <c r="C519" i="5"/>
  <c r="C511" i="5"/>
  <c r="C591" i="5"/>
  <c r="C640" i="5"/>
  <c r="C596" i="5"/>
  <c r="C626" i="5"/>
  <c r="C568" i="5"/>
  <c r="C553" i="5"/>
  <c r="C552" i="5"/>
  <c r="C545" i="5"/>
  <c r="C537" i="5"/>
  <c r="C529" i="5"/>
  <c r="C521" i="5"/>
  <c r="C513" i="5"/>
  <c r="C588" i="5"/>
  <c r="C578" i="5"/>
  <c r="C586" i="5"/>
  <c r="C559" i="5"/>
  <c r="C551" i="5"/>
  <c r="C542" i="5"/>
  <c r="C534" i="5"/>
  <c r="C526" i="5"/>
  <c r="C518" i="5"/>
  <c r="C510" i="5"/>
  <c r="C560" i="5"/>
  <c r="C636" i="5"/>
  <c r="C544" i="5"/>
  <c r="C536" i="5"/>
  <c r="C528" i="5"/>
  <c r="C520" i="5"/>
  <c r="C512" i="5"/>
  <c r="C523" i="5"/>
  <c r="C500" i="5"/>
  <c r="C492" i="5"/>
  <c r="C484" i="5"/>
  <c r="C476" i="5"/>
  <c r="C468" i="5"/>
  <c r="C460" i="5"/>
  <c r="C570" i="5"/>
  <c r="C533" i="5"/>
  <c r="C505" i="5"/>
  <c r="C497" i="5"/>
  <c r="C489" i="5"/>
  <c r="C481" i="5"/>
  <c r="C473" i="5"/>
  <c r="C465" i="5"/>
  <c r="C457" i="5"/>
  <c r="C548" i="5"/>
  <c r="C659" i="5"/>
  <c r="C517" i="5"/>
  <c r="C516" i="5"/>
  <c r="C515" i="5"/>
  <c r="C541" i="5"/>
  <c r="C507" i="5"/>
  <c r="C499" i="5"/>
  <c r="C491" i="5"/>
  <c r="C483" i="5"/>
  <c r="C475" i="5"/>
  <c r="C467" i="5"/>
  <c r="C459" i="5"/>
  <c r="C524" i="5"/>
  <c r="C514" i="5"/>
  <c r="C508" i="5"/>
  <c r="C539" i="5"/>
  <c r="C504" i="5"/>
  <c r="C496" i="5"/>
  <c r="C488" i="5"/>
  <c r="C480" i="5"/>
  <c r="C472" i="5"/>
  <c r="C464" i="5"/>
  <c r="C456" i="5"/>
  <c r="C637" i="5"/>
  <c r="C549" i="5"/>
  <c r="C501" i="5"/>
  <c r="C493" i="5"/>
  <c r="C485" i="5"/>
  <c r="C477" i="5"/>
  <c r="C469" i="5"/>
  <c r="C461" i="5"/>
  <c r="C547" i="5"/>
  <c r="C506" i="5"/>
  <c r="C498" i="5"/>
  <c r="C490" i="5"/>
  <c r="C482" i="5"/>
  <c r="C474" i="5"/>
  <c r="C466" i="5"/>
  <c r="C458" i="5"/>
  <c r="C471" i="5"/>
  <c r="C554" i="5"/>
  <c r="C531" i="5"/>
  <c r="C462" i="5"/>
  <c r="C450" i="5"/>
  <c r="C442" i="5"/>
  <c r="C434" i="5"/>
  <c r="C426" i="5"/>
  <c r="C418" i="5"/>
  <c r="C410" i="5"/>
  <c r="C525" i="5"/>
  <c r="C463" i="5"/>
  <c r="C478" i="5"/>
  <c r="C447" i="5"/>
  <c r="C439" i="5"/>
  <c r="C431" i="5"/>
  <c r="C423" i="5"/>
  <c r="C415" i="5"/>
  <c r="C407" i="5"/>
  <c r="C486" i="5"/>
  <c r="C494" i="5"/>
  <c r="C455" i="5"/>
  <c r="C452" i="5"/>
  <c r="C444" i="5"/>
  <c r="C436" i="5"/>
  <c r="C428" i="5"/>
  <c r="C420" i="5"/>
  <c r="C412" i="5"/>
  <c r="C502" i="5"/>
  <c r="C479" i="5"/>
  <c r="C487" i="5"/>
  <c r="C449" i="5"/>
  <c r="C441" i="5"/>
  <c r="C433" i="5"/>
  <c r="C425" i="5"/>
  <c r="C417" i="5"/>
  <c r="C409" i="5"/>
  <c r="C495" i="5"/>
  <c r="C503" i="5"/>
  <c r="C454" i="5"/>
  <c r="C446" i="5"/>
  <c r="C438" i="5"/>
  <c r="C430" i="5"/>
  <c r="C422" i="5"/>
  <c r="C414" i="5"/>
  <c r="C509" i="5"/>
  <c r="C532" i="5"/>
  <c r="C448" i="5"/>
  <c r="C440" i="5"/>
  <c r="C432" i="5"/>
  <c r="C424" i="5"/>
  <c r="C416" i="5"/>
  <c r="C408" i="5"/>
  <c r="C403" i="5"/>
  <c r="C395" i="5"/>
  <c r="C451" i="5"/>
  <c r="C419" i="5"/>
  <c r="C400" i="5"/>
  <c r="C392" i="5"/>
  <c r="C384" i="5"/>
  <c r="C429" i="5"/>
  <c r="C405" i="5"/>
  <c r="C470" i="5"/>
  <c r="C427" i="5"/>
  <c r="C402" i="5"/>
  <c r="C394" i="5"/>
  <c r="C386" i="5"/>
  <c r="C540" i="5"/>
  <c r="C437" i="5"/>
  <c r="C399" i="5"/>
  <c r="C391" i="5"/>
  <c r="C383" i="5"/>
  <c r="C435" i="5"/>
  <c r="C445" i="5"/>
  <c r="C413" i="5"/>
  <c r="C401" i="5"/>
  <c r="C393" i="5"/>
  <c r="C443" i="5"/>
  <c r="C411" i="5"/>
  <c r="C406" i="5"/>
  <c r="C398" i="5"/>
  <c r="C390" i="5"/>
  <c r="C376" i="5"/>
  <c r="C368" i="5"/>
  <c r="C360" i="5"/>
  <c r="C352" i="5"/>
  <c r="C453" i="5"/>
  <c r="C388" i="5"/>
  <c r="C385" i="5"/>
  <c r="C396" i="5"/>
  <c r="C381" i="5"/>
  <c r="C373" i="5"/>
  <c r="C365" i="5"/>
  <c r="C357" i="5"/>
  <c r="C349" i="5"/>
  <c r="C341" i="5"/>
  <c r="C333" i="5"/>
  <c r="C325" i="5"/>
  <c r="C404" i="5"/>
  <c r="C378" i="5"/>
  <c r="C370" i="5"/>
  <c r="C362" i="5"/>
  <c r="C354" i="5"/>
  <c r="C346" i="5"/>
  <c r="C338" i="5"/>
  <c r="C330" i="5"/>
  <c r="C389" i="5"/>
  <c r="C375" i="5"/>
  <c r="C367" i="5"/>
  <c r="C359" i="5"/>
  <c r="C351" i="5"/>
  <c r="C343" i="5"/>
  <c r="C335" i="5"/>
  <c r="C327" i="5"/>
  <c r="C319" i="5"/>
  <c r="C421" i="5"/>
  <c r="C382" i="5"/>
  <c r="C380" i="5"/>
  <c r="C372" i="5"/>
  <c r="C364" i="5"/>
  <c r="C356" i="5"/>
  <c r="C348" i="5"/>
  <c r="C397" i="5"/>
  <c r="C374" i="5"/>
  <c r="C366" i="5"/>
  <c r="C358" i="5"/>
  <c r="C350" i="5"/>
  <c r="C342" i="5"/>
  <c r="C334" i="5"/>
  <c r="C326" i="5"/>
  <c r="C363" i="5"/>
  <c r="C313" i="5"/>
  <c r="C305" i="5"/>
  <c r="C297" i="5"/>
  <c r="C289" i="5"/>
  <c r="C281" i="5"/>
  <c r="C273" i="5"/>
  <c r="C265" i="5"/>
  <c r="C318" i="5"/>
  <c r="C310" i="5"/>
  <c r="C302" i="5"/>
  <c r="C294" i="5"/>
  <c r="C286" i="5"/>
  <c r="C278" i="5"/>
  <c r="C270" i="5"/>
  <c r="C262" i="5"/>
  <c r="C345" i="5"/>
  <c r="C339" i="5"/>
  <c r="C369" i="5"/>
  <c r="C336" i="5"/>
  <c r="C315" i="5"/>
  <c r="C307" i="5"/>
  <c r="C299" i="5"/>
  <c r="C291" i="5"/>
  <c r="C283" i="5"/>
  <c r="C275" i="5"/>
  <c r="C320" i="5"/>
  <c r="C387" i="5"/>
  <c r="C324" i="5"/>
  <c r="C322" i="5"/>
  <c r="C312" i="5"/>
  <c r="C304" i="5"/>
  <c r="C296" i="5"/>
  <c r="C288" i="5"/>
  <c r="C280" i="5"/>
  <c r="C371" i="5"/>
  <c r="C353" i="5"/>
  <c r="C317" i="5"/>
  <c r="C309" i="5"/>
  <c r="C301" i="5"/>
  <c r="C293" i="5"/>
  <c r="C285" i="5"/>
  <c r="C277" i="5"/>
  <c r="C355" i="5"/>
  <c r="C344" i="5"/>
  <c r="C332" i="5"/>
  <c r="C329" i="5"/>
  <c r="C314" i="5"/>
  <c r="C306" i="5"/>
  <c r="C298" i="5"/>
  <c r="C290" i="5"/>
  <c r="C282" i="5"/>
  <c r="C311" i="5"/>
  <c r="C303" i="5"/>
  <c r="C295" i="5"/>
  <c r="C287" i="5"/>
  <c r="C279" i="5"/>
  <c r="C361" i="5"/>
  <c r="C323" i="5"/>
  <c r="C321" i="5"/>
  <c r="C258" i="5"/>
  <c r="C250" i="5"/>
  <c r="C242" i="5"/>
  <c r="C234" i="5"/>
  <c r="C226" i="5"/>
  <c r="C218" i="5"/>
  <c r="C284" i="5"/>
  <c r="C263" i="5"/>
  <c r="C292" i="5"/>
  <c r="C274" i="5"/>
  <c r="C261" i="5"/>
  <c r="C252" i="5"/>
  <c r="C244" i="5"/>
  <c r="C236" i="5"/>
  <c r="C228" i="5"/>
  <c r="C220" i="5"/>
  <c r="C337" i="5"/>
  <c r="C316" i="5"/>
  <c r="C272" i="5"/>
  <c r="C260" i="5"/>
  <c r="C257" i="5"/>
  <c r="C249" i="5"/>
  <c r="C241" i="5"/>
  <c r="C233" i="5"/>
  <c r="C225" i="5"/>
  <c r="C217" i="5"/>
  <c r="C300" i="5"/>
  <c r="C271" i="5"/>
  <c r="C254" i="5"/>
  <c r="C246" i="5"/>
  <c r="C238" i="5"/>
  <c r="C230" i="5"/>
  <c r="C340" i="5"/>
  <c r="C276" i="5"/>
  <c r="C269" i="5"/>
  <c r="C328" i="5"/>
  <c r="C259" i="5"/>
  <c r="C251" i="5"/>
  <c r="C243" i="5"/>
  <c r="C235" i="5"/>
  <c r="C379" i="5"/>
  <c r="C268" i="5"/>
  <c r="C267" i="5"/>
  <c r="C256" i="5"/>
  <c r="C248" i="5"/>
  <c r="C240" i="5"/>
  <c r="C232" i="5"/>
  <c r="C224" i="5"/>
  <c r="C377" i="5"/>
  <c r="C347" i="5"/>
  <c r="C331" i="5"/>
  <c r="C266" i="5"/>
  <c r="C253" i="5"/>
  <c r="C210" i="5"/>
  <c r="C202" i="5"/>
  <c r="C194" i="5"/>
  <c r="C186" i="5"/>
  <c r="C178" i="5"/>
  <c r="C237" i="5"/>
  <c r="C219" i="5"/>
  <c r="C255" i="5"/>
  <c r="C215" i="5"/>
  <c r="C207" i="5"/>
  <c r="C199" i="5"/>
  <c r="C191" i="5"/>
  <c r="C183" i="5"/>
  <c r="C175" i="5"/>
  <c r="C167" i="5"/>
  <c r="C231" i="5"/>
  <c r="C221" i="5"/>
  <c r="C239" i="5"/>
  <c r="C227" i="5"/>
  <c r="C212" i="5"/>
  <c r="C204" i="5"/>
  <c r="C196" i="5"/>
  <c r="C188" i="5"/>
  <c r="C180" i="5"/>
  <c r="C264" i="5"/>
  <c r="C223" i="5"/>
  <c r="C209" i="5"/>
  <c r="C201" i="5"/>
  <c r="C193" i="5"/>
  <c r="C185" i="5"/>
  <c r="C177" i="5"/>
  <c r="C169" i="5"/>
  <c r="C245" i="5"/>
  <c r="C214" i="5"/>
  <c r="C206" i="5"/>
  <c r="C198" i="5"/>
  <c r="C190" i="5"/>
  <c r="C182" i="5"/>
  <c r="C174" i="5"/>
  <c r="C222" i="5"/>
  <c r="C229" i="5"/>
  <c r="C211" i="5"/>
  <c r="C203" i="5"/>
  <c r="C195" i="5"/>
  <c r="C187" i="5"/>
  <c r="C179" i="5"/>
  <c r="C171" i="5"/>
  <c r="C308" i="5"/>
  <c r="C247" i="5"/>
  <c r="C216" i="5"/>
  <c r="C208" i="5"/>
  <c r="C200" i="5"/>
  <c r="C192" i="5"/>
  <c r="C184" i="5"/>
  <c r="C176" i="5"/>
  <c r="C168" i="5"/>
  <c r="C189" i="5"/>
  <c r="C158" i="5"/>
  <c r="C150" i="5"/>
  <c r="C142" i="5"/>
  <c r="C134" i="5"/>
  <c r="C126" i="5"/>
  <c r="C118" i="5"/>
  <c r="C110" i="5"/>
  <c r="C102" i="5"/>
  <c r="C163" i="5"/>
  <c r="C155" i="5"/>
  <c r="C147" i="5"/>
  <c r="C139" i="5"/>
  <c r="C131" i="5"/>
  <c r="C123" i="5"/>
  <c r="C115" i="5"/>
  <c r="C107" i="5"/>
  <c r="C205" i="5"/>
  <c r="C160" i="5"/>
  <c r="C152" i="5"/>
  <c r="C144" i="5"/>
  <c r="C136" i="5"/>
  <c r="C128" i="5"/>
  <c r="C120" i="5"/>
  <c r="C112" i="5"/>
  <c r="C104" i="5"/>
  <c r="C166" i="5"/>
  <c r="C181" i="5"/>
  <c r="C172" i="5"/>
  <c r="C157" i="5"/>
  <c r="C149" i="5"/>
  <c r="C141" i="5"/>
  <c r="C133" i="5"/>
  <c r="C125" i="5"/>
  <c r="C117" i="5"/>
  <c r="C109" i="5"/>
  <c r="C101" i="5"/>
  <c r="C165" i="5"/>
  <c r="C170" i="5"/>
  <c r="C197" i="5"/>
  <c r="C159" i="5"/>
  <c r="C151" i="5"/>
  <c r="C143" i="5"/>
  <c r="C135" i="5"/>
  <c r="C127" i="5"/>
  <c r="C119" i="5"/>
  <c r="C111" i="5"/>
  <c r="C103" i="5"/>
  <c r="C164" i="5"/>
  <c r="C162" i="5"/>
  <c r="C156" i="5"/>
  <c r="C148" i="5"/>
  <c r="C140" i="5"/>
  <c r="C132" i="5"/>
  <c r="C124" i="5"/>
  <c r="C116" i="5"/>
  <c r="C108" i="5"/>
  <c r="C173" i="5"/>
  <c r="C213" i="5"/>
  <c r="C161" i="5"/>
  <c r="C153" i="5"/>
  <c r="C97" i="5"/>
  <c r="C89" i="5"/>
  <c r="C81" i="5"/>
  <c r="C73" i="5"/>
  <c r="C65" i="5"/>
  <c r="C57" i="5"/>
  <c r="C49" i="5"/>
  <c r="C41" i="5"/>
  <c r="C122" i="5"/>
  <c r="C113" i="5"/>
  <c r="C145" i="5"/>
  <c r="C94" i="5"/>
  <c r="C86" i="5"/>
  <c r="C78" i="5"/>
  <c r="C70" i="5"/>
  <c r="C62" i="5"/>
  <c r="C54" i="5"/>
  <c r="C46" i="5"/>
  <c r="C138" i="5"/>
  <c r="C106" i="5"/>
  <c r="C99" i="5"/>
  <c r="C91" i="5"/>
  <c r="C83" i="5"/>
  <c r="C75" i="5"/>
  <c r="C67" i="5"/>
  <c r="C59" i="5"/>
  <c r="C51" i="5"/>
  <c r="C43" i="5"/>
  <c r="C96" i="5"/>
  <c r="C88" i="5"/>
  <c r="C80" i="5"/>
  <c r="C72" i="5"/>
  <c r="C64" i="5"/>
  <c r="C56" i="5"/>
  <c r="C48" i="5"/>
  <c r="C40" i="5"/>
  <c r="C137" i="5"/>
  <c r="C130" i="5"/>
  <c r="C121" i="5"/>
  <c r="C93" i="5"/>
  <c r="C85" i="5"/>
  <c r="C77" i="5"/>
  <c r="C69" i="5"/>
  <c r="C61" i="5"/>
  <c r="C53" i="5"/>
  <c r="C45" i="5"/>
  <c r="C154" i="5"/>
  <c r="C114" i="5"/>
  <c r="C105" i="5"/>
  <c r="C100" i="5"/>
  <c r="C98" i="5"/>
  <c r="C90" i="5"/>
  <c r="C82" i="5"/>
  <c r="C74" i="5"/>
  <c r="C66" i="5"/>
  <c r="C58" i="5"/>
  <c r="C50" i="5"/>
  <c r="C95" i="5"/>
  <c r="C87" i="5"/>
  <c r="C79" i="5"/>
  <c r="C71" i="5"/>
  <c r="C63" i="5"/>
  <c r="C55" i="5"/>
  <c r="C47" i="5"/>
  <c r="C146" i="5"/>
  <c r="C92" i="5"/>
  <c r="C84" i="5"/>
  <c r="C76" i="5"/>
  <c r="C68" i="5"/>
  <c r="C60" i="5"/>
  <c r="C52" i="5"/>
  <c r="B5" i="5"/>
  <c r="V7" i="5"/>
  <c r="J9" i="5"/>
  <c r="B13" i="5"/>
  <c r="V15" i="5"/>
  <c r="J17" i="5"/>
  <c r="B21" i="5"/>
  <c r="V23" i="5"/>
  <c r="J25" i="5"/>
  <c r="B29" i="5"/>
  <c r="V31" i="5"/>
  <c r="B37" i="5"/>
  <c r="B42" i="5"/>
  <c r="B61" i="5"/>
  <c r="S9" i="5"/>
  <c r="C5" i="5"/>
  <c r="G7" i="5"/>
  <c r="C13" i="5"/>
  <c r="G15" i="5"/>
  <c r="C21" i="5"/>
  <c r="G23" i="5"/>
  <c r="C29" i="5"/>
  <c r="C37" i="5"/>
  <c r="C42" i="5"/>
  <c r="B68" i="5"/>
  <c r="AH9" i="5"/>
  <c r="C9" i="5"/>
  <c r="C25" i="5"/>
  <c r="AH7" i="5"/>
  <c r="B8" i="5"/>
  <c r="AB9" i="5"/>
  <c r="B16" i="5"/>
  <c r="AB17" i="5"/>
  <c r="B24" i="5"/>
  <c r="AB25" i="5"/>
  <c r="B32" i="5"/>
  <c r="B85" i="5"/>
  <c r="P44" i="5"/>
  <c r="AE44" i="5"/>
  <c r="M44" i="5"/>
  <c r="AB44" i="5"/>
  <c r="J44" i="5"/>
  <c r="Y44" i="5"/>
  <c r="G44" i="5"/>
  <c r="V44" i="5"/>
  <c r="AK44" i="5"/>
  <c r="S44" i="5"/>
  <c r="Y7" i="5"/>
  <c r="C8" i="5"/>
  <c r="M9" i="5"/>
  <c r="Y15" i="5"/>
  <c r="C16" i="5"/>
  <c r="M17" i="5"/>
  <c r="Y23" i="5"/>
  <c r="C24" i="5"/>
  <c r="M25" i="5"/>
  <c r="C32" i="5"/>
  <c r="AH44" i="5"/>
  <c r="B92" i="5"/>
  <c r="S25" i="5"/>
  <c r="C33" i="5"/>
  <c r="B3" i="5"/>
  <c r="J7" i="5"/>
  <c r="B11" i="5"/>
  <c r="J15" i="5"/>
  <c r="B19" i="5"/>
  <c r="J23" i="5"/>
  <c r="B27" i="5"/>
  <c r="B35" i="5"/>
  <c r="B45" i="5"/>
  <c r="AH25" i="5"/>
  <c r="C17" i="5"/>
  <c r="P77" i="5"/>
  <c r="C3" i="5"/>
  <c r="AE9" i="5"/>
  <c r="C11" i="5"/>
  <c r="AE17" i="5"/>
  <c r="C19" i="5"/>
  <c r="AE25" i="5"/>
  <c r="C27" i="5"/>
  <c r="C35" i="5"/>
  <c r="B52" i="5"/>
  <c r="C129" i="5"/>
  <c r="AB39" i="5"/>
  <c r="J39" i="5"/>
  <c r="Y39" i="5"/>
  <c r="V9" i="5"/>
  <c r="V17" i="5"/>
  <c r="AH93" i="5"/>
  <c r="B6" i="5"/>
  <c r="AB7" i="5"/>
  <c r="B14" i="5"/>
  <c r="AB15" i="5"/>
  <c r="P17" i="5"/>
  <c r="B22" i="5"/>
  <c r="AB23" i="5"/>
  <c r="B30" i="5"/>
  <c r="AB31" i="5"/>
  <c r="B38" i="5"/>
  <c r="B69" i="5"/>
  <c r="C6" i="5"/>
  <c r="C14" i="5"/>
  <c r="C22" i="5"/>
  <c r="C30" i="5"/>
  <c r="C38" i="5"/>
  <c r="B76" i="5"/>
  <c r="Z34" i="5" l="1"/>
  <c r="Q34" i="5"/>
  <c r="F2" i="2"/>
  <c r="E2" i="2" s="1"/>
  <c r="E14" i="2" s="1"/>
  <c r="F14" i="2" s="1"/>
  <c r="T34" i="5"/>
  <c r="AI34" i="5"/>
  <c r="AC34" i="5"/>
  <c r="N34" i="5"/>
  <c r="AL34" i="5"/>
  <c r="H34" i="5"/>
  <c r="K34" i="5"/>
  <c r="AF34" i="5"/>
  <c r="D17" i="2"/>
  <c r="D14" i="2"/>
  <c r="M39" i="5"/>
  <c r="AK77" i="5"/>
  <c r="AE39" i="5"/>
  <c r="V77" i="5"/>
  <c r="G77" i="5"/>
  <c r="Y77" i="5"/>
  <c r="J77" i="5"/>
  <c r="S77" i="5"/>
  <c r="S39" i="5"/>
  <c r="G39" i="5"/>
  <c r="M77" i="5"/>
  <c r="AE77" i="5"/>
  <c r="AB77" i="5"/>
  <c r="G33" i="5"/>
  <c r="S31" i="5"/>
  <c r="M33" i="5"/>
  <c r="V33" i="5"/>
  <c r="S33" i="5"/>
  <c r="Y31" i="5"/>
  <c r="Y33" i="5"/>
  <c r="AE33" i="5"/>
  <c r="AK31" i="5"/>
  <c r="J31" i="5"/>
  <c r="AH39" i="5"/>
  <c r="J33" i="5"/>
  <c r="AB33" i="5"/>
  <c r="G31" i="5"/>
  <c r="AK33" i="5"/>
  <c r="AH33" i="5"/>
  <c r="P23" i="5"/>
  <c r="AH31" i="5"/>
  <c r="AE31" i="5"/>
  <c r="AE23" i="5"/>
  <c r="S23" i="5"/>
  <c r="M15" i="5"/>
  <c r="AE15" i="5"/>
  <c r="M7" i="5"/>
  <c r="AE7" i="5"/>
  <c r="N63" i="5"/>
  <c r="AC63" i="5"/>
  <c r="K63" i="5"/>
  <c r="Z63" i="5"/>
  <c r="H63" i="5"/>
  <c r="W63" i="5"/>
  <c r="T63" i="5"/>
  <c r="AI63" i="5"/>
  <c r="Q63" i="5"/>
  <c r="AL63" i="5"/>
  <c r="AF63" i="5"/>
  <c r="M111" i="5"/>
  <c r="AB111" i="5"/>
  <c r="J111" i="5"/>
  <c r="Y111" i="5"/>
  <c r="G111" i="5"/>
  <c r="S111" i="5"/>
  <c r="AH111" i="5"/>
  <c r="P111" i="5"/>
  <c r="AE111" i="5"/>
  <c r="V111" i="5"/>
  <c r="AK111" i="5"/>
  <c r="M298" i="5"/>
  <c r="AB298" i="5"/>
  <c r="J298" i="5"/>
  <c r="Y298" i="5"/>
  <c r="G298" i="5"/>
  <c r="V298" i="5"/>
  <c r="AK298" i="5"/>
  <c r="S298" i="5"/>
  <c r="P298" i="5"/>
  <c r="AE298" i="5"/>
  <c r="AH298" i="5"/>
  <c r="M485" i="5"/>
  <c r="J485" i="5"/>
  <c r="G485" i="5"/>
  <c r="V485" i="5"/>
  <c r="AK485" i="5"/>
  <c r="S485" i="5"/>
  <c r="P485" i="5"/>
  <c r="AH485" i="5"/>
  <c r="AE485" i="5"/>
  <c r="AB485" i="5"/>
  <c r="Y485" i="5"/>
  <c r="AB510" i="5"/>
  <c r="J510" i="5"/>
  <c r="Y510" i="5"/>
  <c r="AK510" i="5"/>
  <c r="S510" i="5"/>
  <c r="AE510" i="5"/>
  <c r="V510" i="5"/>
  <c r="P510" i="5"/>
  <c r="M510" i="5"/>
  <c r="G510" i="5"/>
  <c r="AH510" i="5"/>
  <c r="P585" i="5"/>
  <c r="AE585" i="5"/>
  <c r="M585" i="5"/>
  <c r="AB585" i="5"/>
  <c r="J585" i="5"/>
  <c r="G585" i="5"/>
  <c r="AK585" i="5"/>
  <c r="S585" i="5"/>
  <c r="V585" i="5"/>
  <c r="AH585" i="5"/>
  <c r="Y585" i="5"/>
  <c r="Y581" i="5"/>
  <c r="G581" i="5"/>
  <c r="V581" i="5"/>
  <c r="AK581" i="5"/>
  <c r="S581" i="5"/>
  <c r="AH581" i="5"/>
  <c r="AE581" i="5"/>
  <c r="M581" i="5"/>
  <c r="P581" i="5"/>
  <c r="J581" i="5"/>
  <c r="AB581" i="5"/>
  <c r="AB646" i="5"/>
  <c r="J646" i="5"/>
  <c r="Y646" i="5"/>
  <c r="G646" i="5"/>
  <c r="V646" i="5"/>
  <c r="AK646" i="5"/>
  <c r="S646" i="5"/>
  <c r="AH646" i="5"/>
  <c r="AE646" i="5"/>
  <c r="M646" i="5"/>
  <c r="P646" i="5"/>
  <c r="J683" i="5"/>
  <c r="Y683" i="5"/>
  <c r="G683" i="5"/>
  <c r="AE683" i="5"/>
  <c r="AB683" i="5"/>
  <c r="V683" i="5"/>
  <c r="S683" i="5"/>
  <c r="AH683" i="5"/>
  <c r="P683" i="5"/>
  <c r="M683" i="5"/>
  <c r="AK683" i="5"/>
  <c r="P755" i="5"/>
  <c r="M755" i="5"/>
  <c r="J755" i="5"/>
  <c r="Y755" i="5"/>
  <c r="G755" i="5"/>
  <c r="V755" i="5"/>
  <c r="S755" i="5"/>
  <c r="AK755" i="5"/>
  <c r="AH755" i="5"/>
  <c r="AE755" i="5"/>
  <c r="AB755" i="5"/>
  <c r="AK716" i="5"/>
  <c r="S716" i="5"/>
  <c r="AH716" i="5"/>
  <c r="P716" i="5"/>
  <c r="AE716" i="5"/>
  <c r="M716" i="5"/>
  <c r="G716" i="5"/>
  <c r="AB716" i="5"/>
  <c r="Y716" i="5"/>
  <c r="J716" i="5"/>
  <c r="V716" i="5"/>
  <c r="M789" i="5"/>
  <c r="AB789" i="5"/>
  <c r="J789" i="5"/>
  <c r="S789" i="5"/>
  <c r="AK789" i="5"/>
  <c r="P789" i="5"/>
  <c r="AH789" i="5"/>
  <c r="G789" i="5"/>
  <c r="AE789" i="5"/>
  <c r="Y789" i="5"/>
  <c r="V789" i="5"/>
  <c r="AH736" i="5"/>
  <c r="P736" i="5"/>
  <c r="AE736" i="5"/>
  <c r="M736" i="5"/>
  <c r="S736" i="5"/>
  <c r="AK736" i="5"/>
  <c r="J736" i="5"/>
  <c r="G736" i="5"/>
  <c r="AB736" i="5"/>
  <c r="V736" i="5"/>
  <c r="Y736" i="5"/>
  <c r="J803" i="5"/>
  <c r="Y803" i="5"/>
  <c r="G803" i="5"/>
  <c r="V803" i="5"/>
  <c r="AK803" i="5"/>
  <c r="S803" i="5"/>
  <c r="AH803" i="5"/>
  <c r="P803" i="5"/>
  <c r="M803" i="5"/>
  <c r="AE803" i="5"/>
  <c r="AB803" i="5"/>
  <c r="AE826" i="5"/>
  <c r="M826" i="5"/>
  <c r="AB826" i="5"/>
  <c r="J826" i="5"/>
  <c r="Y826" i="5"/>
  <c r="G826" i="5"/>
  <c r="AH826" i="5"/>
  <c r="V826" i="5"/>
  <c r="S826" i="5"/>
  <c r="P826" i="5"/>
  <c r="AK826" i="5"/>
  <c r="G822" i="5"/>
  <c r="AK822" i="5"/>
  <c r="S822" i="5"/>
  <c r="AH822" i="5"/>
  <c r="P822" i="5"/>
  <c r="AE822" i="5"/>
  <c r="AB822" i="5"/>
  <c r="Y822" i="5"/>
  <c r="V822" i="5"/>
  <c r="M822" i="5"/>
  <c r="J822" i="5"/>
  <c r="V842" i="5"/>
  <c r="S842" i="5"/>
  <c r="AH842" i="5"/>
  <c r="P842" i="5"/>
  <c r="Y842" i="5"/>
  <c r="M842" i="5"/>
  <c r="J842" i="5"/>
  <c r="AB842" i="5"/>
  <c r="AK842" i="5"/>
  <c r="AE842" i="5"/>
  <c r="G842" i="5"/>
  <c r="P914" i="5"/>
  <c r="M914" i="5"/>
  <c r="AB914" i="5"/>
  <c r="J914" i="5"/>
  <c r="Y914" i="5"/>
  <c r="AE914" i="5"/>
  <c r="G914" i="5"/>
  <c r="AH914" i="5"/>
  <c r="V914" i="5"/>
  <c r="AK914" i="5"/>
  <c r="S914" i="5"/>
  <c r="Q33" i="5"/>
  <c r="R33" i="5" s="1"/>
  <c r="AF33" i="5"/>
  <c r="N33" i="5"/>
  <c r="AC33" i="5"/>
  <c r="K33" i="5"/>
  <c r="Z33" i="5"/>
  <c r="AI33" i="5"/>
  <c r="H33" i="5"/>
  <c r="W33" i="5"/>
  <c r="AL33" i="5"/>
  <c r="T33" i="5"/>
  <c r="G24" i="5"/>
  <c r="V24" i="5"/>
  <c r="AK24" i="5"/>
  <c r="S24" i="5"/>
  <c r="Y24" i="5"/>
  <c r="AH24" i="5"/>
  <c r="P24" i="5"/>
  <c r="AE24" i="5"/>
  <c r="M24" i="5"/>
  <c r="AB24" i="5"/>
  <c r="J24" i="5"/>
  <c r="H21" i="5"/>
  <c r="N21" i="5"/>
  <c r="Z21" i="5"/>
  <c r="W21" i="5"/>
  <c r="AL21" i="5"/>
  <c r="T21" i="5"/>
  <c r="AI21" i="5"/>
  <c r="K21" i="5"/>
  <c r="Q21" i="5"/>
  <c r="AF21" i="5"/>
  <c r="AC21" i="5"/>
  <c r="N71" i="5"/>
  <c r="AC71" i="5"/>
  <c r="K71" i="5"/>
  <c r="Z71" i="5"/>
  <c r="H71" i="5"/>
  <c r="W71" i="5"/>
  <c r="T71" i="5"/>
  <c r="AI71" i="5"/>
  <c r="Q71" i="5"/>
  <c r="AL71" i="5"/>
  <c r="AF71" i="5"/>
  <c r="K53" i="5"/>
  <c r="Z53" i="5"/>
  <c r="H53" i="5"/>
  <c r="W53" i="5"/>
  <c r="AL53" i="5"/>
  <c r="T53" i="5"/>
  <c r="AI53" i="5"/>
  <c r="Q53" i="5"/>
  <c r="AF53" i="5"/>
  <c r="N53" i="5"/>
  <c r="AC53" i="5"/>
  <c r="H96" i="5"/>
  <c r="W96" i="5"/>
  <c r="AL96" i="5"/>
  <c r="T96" i="5"/>
  <c r="AI96" i="5"/>
  <c r="Q96" i="5"/>
  <c r="N96" i="5"/>
  <c r="AC96" i="5"/>
  <c r="K96" i="5"/>
  <c r="AF96" i="5"/>
  <c r="Z96" i="5"/>
  <c r="T86" i="5"/>
  <c r="AI86" i="5"/>
  <c r="Q86" i="5"/>
  <c r="AF86" i="5"/>
  <c r="N86" i="5"/>
  <c r="AC86" i="5"/>
  <c r="K86" i="5"/>
  <c r="Z86" i="5"/>
  <c r="H86" i="5"/>
  <c r="W86" i="5"/>
  <c r="AL86" i="5"/>
  <c r="AF173" i="5"/>
  <c r="N173" i="5"/>
  <c r="AC173" i="5"/>
  <c r="K173" i="5"/>
  <c r="Z173" i="5"/>
  <c r="H173" i="5"/>
  <c r="W173" i="5"/>
  <c r="AL173" i="5"/>
  <c r="T173" i="5"/>
  <c r="Q173" i="5"/>
  <c r="AI173" i="5"/>
  <c r="N151" i="5"/>
  <c r="AC151" i="5"/>
  <c r="K151" i="5"/>
  <c r="Z151" i="5"/>
  <c r="H151" i="5"/>
  <c r="W151" i="5"/>
  <c r="AL151" i="5"/>
  <c r="T151" i="5"/>
  <c r="AI151" i="5"/>
  <c r="Q151" i="5"/>
  <c r="AF151" i="5"/>
  <c r="H104" i="5"/>
  <c r="W104" i="5"/>
  <c r="AL104" i="5"/>
  <c r="T104" i="5"/>
  <c r="AI104" i="5"/>
  <c r="Q104" i="5"/>
  <c r="N104" i="5"/>
  <c r="AC104" i="5"/>
  <c r="K104" i="5"/>
  <c r="Z104" i="5"/>
  <c r="AF104" i="5"/>
  <c r="N163" i="5"/>
  <c r="K163" i="5"/>
  <c r="Z163" i="5"/>
  <c r="W163" i="5"/>
  <c r="AL163" i="5"/>
  <c r="H163" i="5"/>
  <c r="AF163" i="5"/>
  <c r="AC163" i="5"/>
  <c r="T163" i="5"/>
  <c r="Q163" i="5"/>
  <c r="AI163" i="5"/>
  <c r="N216" i="5"/>
  <c r="Z216" i="5"/>
  <c r="Q216" i="5"/>
  <c r="AL216" i="5"/>
  <c r="K216" i="5"/>
  <c r="AI216" i="5"/>
  <c r="H216" i="5"/>
  <c r="AF216" i="5"/>
  <c r="AC216" i="5"/>
  <c r="W216" i="5"/>
  <c r="T216" i="5"/>
  <c r="K214" i="5"/>
  <c r="Z214" i="5"/>
  <c r="H214" i="5"/>
  <c r="W214" i="5"/>
  <c r="AL214" i="5"/>
  <c r="T214" i="5"/>
  <c r="AI214" i="5"/>
  <c r="Q214" i="5"/>
  <c r="AF214" i="5"/>
  <c r="AC214" i="5"/>
  <c r="N214" i="5"/>
  <c r="T239" i="5"/>
  <c r="Q239" i="5"/>
  <c r="AF239" i="5"/>
  <c r="N239" i="5"/>
  <c r="AC239" i="5"/>
  <c r="K239" i="5"/>
  <c r="Z239" i="5"/>
  <c r="H239" i="5"/>
  <c r="W239" i="5"/>
  <c r="AL239" i="5"/>
  <c r="AI239" i="5"/>
  <c r="T202" i="5"/>
  <c r="AI202" i="5"/>
  <c r="Q202" i="5"/>
  <c r="AF202" i="5"/>
  <c r="N202" i="5"/>
  <c r="AC202" i="5"/>
  <c r="K202" i="5"/>
  <c r="Z202" i="5"/>
  <c r="H202" i="5"/>
  <c r="W202" i="5"/>
  <c r="AL202" i="5"/>
  <c r="AC243" i="5"/>
  <c r="Z243" i="5"/>
  <c r="H243" i="5"/>
  <c r="W243" i="5"/>
  <c r="AL243" i="5"/>
  <c r="T243" i="5"/>
  <c r="AI243" i="5"/>
  <c r="Q243" i="5"/>
  <c r="AF243" i="5"/>
  <c r="N243" i="5"/>
  <c r="K243" i="5"/>
  <c r="H241" i="5"/>
  <c r="AL241" i="5"/>
  <c r="T241" i="5"/>
  <c r="AI241" i="5"/>
  <c r="Q241" i="5"/>
  <c r="AF241" i="5"/>
  <c r="N241" i="5"/>
  <c r="AC241" i="5"/>
  <c r="Z241" i="5"/>
  <c r="W241" i="5"/>
  <c r="K241" i="5"/>
  <c r="Q284" i="5"/>
  <c r="N284" i="5"/>
  <c r="AC284" i="5"/>
  <c r="K284" i="5"/>
  <c r="Z284" i="5"/>
  <c r="H284" i="5"/>
  <c r="W284" i="5"/>
  <c r="T284" i="5"/>
  <c r="AL284" i="5"/>
  <c r="AI284" i="5"/>
  <c r="AF284" i="5"/>
  <c r="AC290" i="5"/>
  <c r="K290" i="5"/>
  <c r="Z290" i="5"/>
  <c r="W290" i="5"/>
  <c r="AL290" i="5"/>
  <c r="T290" i="5"/>
  <c r="AI290" i="5"/>
  <c r="Q290" i="5"/>
  <c r="AF290" i="5"/>
  <c r="N290" i="5"/>
  <c r="H290" i="5"/>
  <c r="W280" i="5"/>
  <c r="AL280" i="5"/>
  <c r="AI280" i="5"/>
  <c r="Q280" i="5"/>
  <c r="AF280" i="5"/>
  <c r="AC280" i="5"/>
  <c r="H280" i="5"/>
  <c r="Z280" i="5"/>
  <c r="T280" i="5"/>
  <c r="N280" i="5"/>
  <c r="K280" i="5"/>
  <c r="N369" i="5"/>
  <c r="AC369" i="5"/>
  <c r="K369" i="5"/>
  <c r="Z369" i="5"/>
  <c r="H369" i="5"/>
  <c r="W369" i="5"/>
  <c r="AL369" i="5"/>
  <c r="T369" i="5"/>
  <c r="Q369" i="5"/>
  <c r="AI369" i="5"/>
  <c r="AF369" i="5"/>
  <c r="AI305" i="5"/>
  <c r="Q305" i="5"/>
  <c r="AF305" i="5"/>
  <c r="N305" i="5"/>
  <c r="AC305" i="5"/>
  <c r="K305" i="5"/>
  <c r="Z305" i="5"/>
  <c r="W305" i="5"/>
  <c r="AL305" i="5"/>
  <c r="T305" i="5"/>
  <c r="H305" i="5"/>
  <c r="AF382" i="5"/>
  <c r="N382" i="5"/>
  <c r="Z382" i="5"/>
  <c r="T382" i="5"/>
  <c r="Q382" i="5"/>
  <c r="AL382" i="5"/>
  <c r="K382" i="5"/>
  <c r="AI382" i="5"/>
  <c r="H382" i="5"/>
  <c r="AC382" i="5"/>
  <c r="W382" i="5"/>
  <c r="H370" i="5"/>
  <c r="W370" i="5"/>
  <c r="AL370" i="5"/>
  <c r="T370" i="5"/>
  <c r="AI370" i="5"/>
  <c r="Q370" i="5"/>
  <c r="AF370" i="5"/>
  <c r="N370" i="5"/>
  <c r="K370" i="5"/>
  <c r="AC370" i="5"/>
  <c r="Z370" i="5"/>
  <c r="T360" i="5"/>
  <c r="AI360" i="5"/>
  <c r="Q360" i="5"/>
  <c r="AF360" i="5"/>
  <c r="N360" i="5"/>
  <c r="AC360" i="5"/>
  <c r="K360" i="5"/>
  <c r="Z360" i="5"/>
  <c r="H360" i="5"/>
  <c r="W360" i="5"/>
  <c r="AL360" i="5"/>
  <c r="Q437" i="5"/>
  <c r="AF437" i="5"/>
  <c r="N437" i="5"/>
  <c r="AC437" i="5"/>
  <c r="K437" i="5"/>
  <c r="Z437" i="5"/>
  <c r="AL437" i="5"/>
  <c r="W437" i="5"/>
  <c r="T437" i="5"/>
  <c r="H437" i="5"/>
  <c r="AI437" i="5"/>
  <c r="AF408" i="5"/>
  <c r="N408" i="5"/>
  <c r="AC408" i="5"/>
  <c r="K408" i="5"/>
  <c r="Z408" i="5"/>
  <c r="H408" i="5"/>
  <c r="W408" i="5"/>
  <c r="T408" i="5"/>
  <c r="AI408" i="5"/>
  <c r="AL408" i="5"/>
  <c r="Q408" i="5"/>
  <c r="Z409" i="5"/>
  <c r="H409" i="5"/>
  <c r="W409" i="5"/>
  <c r="AL409" i="5"/>
  <c r="T409" i="5"/>
  <c r="AI409" i="5"/>
  <c r="Q409" i="5"/>
  <c r="N409" i="5"/>
  <c r="AC409" i="5"/>
  <c r="AF409" i="5"/>
  <c r="K409" i="5"/>
  <c r="W494" i="5"/>
  <c r="T494" i="5"/>
  <c r="Q494" i="5"/>
  <c r="AF494" i="5"/>
  <c r="N494" i="5"/>
  <c r="AC494" i="5"/>
  <c r="K494" i="5"/>
  <c r="Z494" i="5"/>
  <c r="H494" i="5"/>
  <c r="AL494" i="5"/>
  <c r="AI494" i="5"/>
  <c r="T450" i="5"/>
  <c r="AI450" i="5"/>
  <c r="Q450" i="5"/>
  <c r="AF450" i="5"/>
  <c r="N450" i="5"/>
  <c r="AC450" i="5"/>
  <c r="K450" i="5"/>
  <c r="H450" i="5"/>
  <c r="W450" i="5"/>
  <c r="AL450" i="5"/>
  <c r="Z450" i="5"/>
  <c r="AC485" i="5"/>
  <c r="K485" i="5"/>
  <c r="Z485" i="5"/>
  <c r="H485" i="5"/>
  <c r="W485" i="5"/>
  <c r="AL485" i="5"/>
  <c r="T485" i="5"/>
  <c r="AI485" i="5"/>
  <c r="Q485" i="5"/>
  <c r="AF485" i="5"/>
  <c r="N485" i="5"/>
  <c r="W459" i="5"/>
  <c r="AL459" i="5"/>
  <c r="T459" i="5"/>
  <c r="AI459" i="5"/>
  <c r="Q459" i="5"/>
  <c r="AC459" i="5"/>
  <c r="AF459" i="5"/>
  <c r="Z459" i="5"/>
  <c r="K459" i="5"/>
  <c r="N459" i="5"/>
  <c r="H459" i="5"/>
  <c r="AI481" i="5"/>
  <c r="AF481" i="5"/>
  <c r="N481" i="5"/>
  <c r="AC481" i="5"/>
  <c r="K481" i="5"/>
  <c r="H481" i="5"/>
  <c r="AL481" i="5"/>
  <c r="Z481" i="5"/>
  <c r="W481" i="5"/>
  <c r="T481" i="5"/>
  <c r="Q481" i="5"/>
  <c r="AF536" i="5"/>
  <c r="N536" i="5"/>
  <c r="AC536" i="5"/>
  <c r="Z536" i="5"/>
  <c r="H536" i="5"/>
  <c r="W536" i="5"/>
  <c r="AL536" i="5"/>
  <c r="T536" i="5"/>
  <c r="AI536" i="5"/>
  <c r="Q536" i="5"/>
  <c r="K536" i="5"/>
  <c r="Z529" i="5"/>
  <c r="H529" i="5"/>
  <c r="W529" i="5"/>
  <c r="AL529" i="5"/>
  <c r="T529" i="5"/>
  <c r="AI529" i="5"/>
  <c r="Q529" i="5"/>
  <c r="AF529" i="5"/>
  <c r="N529" i="5"/>
  <c r="AC529" i="5"/>
  <c r="K529" i="5"/>
  <c r="K562" i="5"/>
  <c r="H562" i="5"/>
  <c r="AL562" i="5"/>
  <c r="T562" i="5"/>
  <c r="AC562" i="5"/>
  <c r="Z562" i="5"/>
  <c r="W562" i="5"/>
  <c r="Q562" i="5"/>
  <c r="AI562" i="5"/>
  <c r="N562" i="5"/>
  <c r="AF562" i="5"/>
  <c r="N651" i="5"/>
  <c r="AC651" i="5"/>
  <c r="K651" i="5"/>
  <c r="Z651" i="5"/>
  <c r="H651" i="5"/>
  <c r="W651" i="5"/>
  <c r="AL651" i="5"/>
  <c r="T651" i="5"/>
  <c r="AI651" i="5"/>
  <c r="AF651" i="5"/>
  <c r="Q651" i="5"/>
  <c r="N643" i="5"/>
  <c r="AC643" i="5"/>
  <c r="K643" i="5"/>
  <c r="Z643" i="5"/>
  <c r="H643" i="5"/>
  <c r="W643" i="5"/>
  <c r="AL643" i="5"/>
  <c r="T643" i="5"/>
  <c r="AI643" i="5"/>
  <c r="AF643" i="5"/>
  <c r="Q643" i="5"/>
  <c r="AI555" i="5"/>
  <c r="Z555" i="5"/>
  <c r="H555" i="5"/>
  <c r="W555" i="5"/>
  <c r="AL555" i="5"/>
  <c r="Q555" i="5"/>
  <c r="AF555" i="5"/>
  <c r="N555" i="5"/>
  <c r="AC555" i="5"/>
  <c r="K555" i="5"/>
  <c r="T555" i="5"/>
  <c r="Q714" i="5"/>
  <c r="AF714" i="5"/>
  <c r="N714" i="5"/>
  <c r="AC714" i="5"/>
  <c r="K714" i="5"/>
  <c r="Z714" i="5"/>
  <c r="W714" i="5"/>
  <c r="AL714" i="5"/>
  <c r="AI714" i="5"/>
  <c r="T714" i="5"/>
  <c r="H714" i="5"/>
  <c r="AF656" i="5"/>
  <c r="N656" i="5"/>
  <c r="AC656" i="5"/>
  <c r="K656" i="5"/>
  <c r="Z656" i="5"/>
  <c r="H656" i="5"/>
  <c r="W656" i="5"/>
  <c r="AL656" i="5"/>
  <c r="Q656" i="5"/>
  <c r="AI656" i="5"/>
  <c r="T656" i="5"/>
  <c r="N667" i="5"/>
  <c r="AC667" i="5"/>
  <c r="K667" i="5"/>
  <c r="Z667" i="5"/>
  <c r="H667" i="5"/>
  <c r="W667" i="5"/>
  <c r="AL667" i="5"/>
  <c r="T667" i="5"/>
  <c r="AF667" i="5"/>
  <c r="AI667" i="5"/>
  <c r="Q667" i="5"/>
  <c r="H644" i="5"/>
  <c r="W644" i="5"/>
  <c r="AL644" i="5"/>
  <c r="T644" i="5"/>
  <c r="AI644" i="5"/>
  <c r="Q644" i="5"/>
  <c r="AF644" i="5"/>
  <c r="N644" i="5"/>
  <c r="K644" i="5"/>
  <c r="AC644" i="5"/>
  <c r="Z644" i="5"/>
  <c r="AF752" i="5"/>
  <c r="AC752" i="5"/>
  <c r="K752" i="5"/>
  <c r="H752" i="5"/>
  <c r="AL752" i="5"/>
  <c r="Z752" i="5"/>
  <c r="W752" i="5"/>
  <c r="T752" i="5"/>
  <c r="Q752" i="5"/>
  <c r="N752" i="5"/>
  <c r="AI752" i="5"/>
  <c r="AC712" i="5"/>
  <c r="K712" i="5"/>
  <c r="Z712" i="5"/>
  <c r="H712" i="5"/>
  <c r="W712" i="5"/>
  <c r="AL712" i="5"/>
  <c r="AI712" i="5"/>
  <c r="AF712" i="5"/>
  <c r="T712" i="5"/>
  <c r="Q712" i="5"/>
  <c r="N712" i="5"/>
  <c r="H718" i="5"/>
  <c r="W718" i="5"/>
  <c r="AL718" i="5"/>
  <c r="T718" i="5"/>
  <c r="AI718" i="5"/>
  <c r="Q718" i="5"/>
  <c r="N718" i="5"/>
  <c r="K718" i="5"/>
  <c r="AF718" i="5"/>
  <c r="AC718" i="5"/>
  <c r="Z718" i="5"/>
  <c r="T700" i="5"/>
  <c r="AI700" i="5"/>
  <c r="Q700" i="5"/>
  <c r="AF700" i="5"/>
  <c r="N700" i="5"/>
  <c r="AC700" i="5"/>
  <c r="K700" i="5"/>
  <c r="W700" i="5"/>
  <c r="H700" i="5"/>
  <c r="AL700" i="5"/>
  <c r="Z700" i="5"/>
  <c r="AL785" i="5"/>
  <c r="AI785" i="5"/>
  <c r="AF785" i="5"/>
  <c r="N785" i="5"/>
  <c r="AC785" i="5"/>
  <c r="K785" i="5"/>
  <c r="H785" i="5"/>
  <c r="W785" i="5"/>
  <c r="Q785" i="5"/>
  <c r="Z785" i="5"/>
  <c r="T785" i="5"/>
  <c r="Q758" i="5"/>
  <c r="AF758" i="5"/>
  <c r="AC758" i="5"/>
  <c r="H758" i="5"/>
  <c r="Z758" i="5"/>
  <c r="W758" i="5"/>
  <c r="AL758" i="5"/>
  <c r="AI758" i="5"/>
  <c r="T758" i="5"/>
  <c r="N758" i="5"/>
  <c r="K758" i="5"/>
  <c r="H781" i="5"/>
  <c r="W781" i="5"/>
  <c r="AL781" i="5"/>
  <c r="T781" i="5"/>
  <c r="AI781" i="5"/>
  <c r="AF781" i="5"/>
  <c r="AC781" i="5"/>
  <c r="Z781" i="5"/>
  <c r="Q781" i="5"/>
  <c r="N781" i="5"/>
  <c r="K781" i="5"/>
  <c r="K800" i="5"/>
  <c r="Z800" i="5"/>
  <c r="H800" i="5"/>
  <c r="W800" i="5"/>
  <c r="T800" i="5"/>
  <c r="AI800" i="5"/>
  <c r="AC800" i="5"/>
  <c r="Q800" i="5"/>
  <c r="N800" i="5"/>
  <c r="AF800" i="5"/>
  <c r="AL800" i="5"/>
  <c r="T796" i="5"/>
  <c r="AI796" i="5"/>
  <c r="Q796" i="5"/>
  <c r="AF796" i="5"/>
  <c r="AC796" i="5"/>
  <c r="K796" i="5"/>
  <c r="W796" i="5"/>
  <c r="N796" i="5"/>
  <c r="H796" i="5"/>
  <c r="Z796" i="5"/>
  <c r="AL796" i="5"/>
  <c r="W814" i="5"/>
  <c r="T814" i="5"/>
  <c r="AI814" i="5"/>
  <c r="Q814" i="5"/>
  <c r="Z814" i="5"/>
  <c r="N814" i="5"/>
  <c r="AL814" i="5"/>
  <c r="K814" i="5"/>
  <c r="AF814" i="5"/>
  <c r="AC814" i="5"/>
  <c r="H814" i="5"/>
  <c r="H831" i="5"/>
  <c r="AL831" i="5"/>
  <c r="T831" i="5"/>
  <c r="AI831" i="5"/>
  <c r="AF831" i="5"/>
  <c r="AC831" i="5"/>
  <c r="Z831" i="5"/>
  <c r="W831" i="5"/>
  <c r="Q831" i="5"/>
  <c r="N831" i="5"/>
  <c r="K831" i="5"/>
  <c r="Q867" i="5"/>
  <c r="N867" i="5"/>
  <c r="AI867" i="5"/>
  <c r="AF867" i="5"/>
  <c r="H867" i="5"/>
  <c r="Z867" i="5"/>
  <c r="W867" i="5"/>
  <c r="AC867" i="5"/>
  <c r="T867" i="5"/>
  <c r="K867" i="5"/>
  <c r="AL867" i="5"/>
  <c r="AI869" i="5"/>
  <c r="AF869" i="5"/>
  <c r="Z869" i="5"/>
  <c r="W869" i="5"/>
  <c r="T869" i="5"/>
  <c r="Q869" i="5"/>
  <c r="AL869" i="5"/>
  <c r="AC869" i="5"/>
  <c r="K869" i="5"/>
  <c r="H869" i="5"/>
  <c r="N869" i="5"/>
  <c r="AL897" i="5"/>
  <c r="W897" i="5"/>
  <c r="T897" i="5"/>
  <c r="AI897" i="5"/>
  <c r="Q897" i="5"/>
  <c r="AF897" i="5"/>
  <c r="K897" i="5"/>
  <c r="H897" i="5"/>
  <c r="AC897" i="5"/>
  <c r="Z897" i="5"/>
  <c r="N897" i="5"/>
  <c r="AF926" i="5"/>
  <c r="N926" i="5"/>
  <c r="AC926" i="5"/>
  <c r="K926" i="5"/>
  <c r="Q926" i="5"/>
  <c r="AL926" i="5"/>
  <c r="H926" i="5"/>
  <c r="AI926" i="5"/>
  <c r="Z926" i="5"/>
  <c r="T926" i="5"/>
  <c r="W926" i="5"/>
  <c r="AF921" i="5"/>
  <c r="N921" i="5"/>
  <c r="AC921" i="5"/>
  <c r="AL921" i="5"/>
  <c r="Q921" i="5"/>
  <c r="AI921" i="5"/>
  <c r="K921" i="5"/>
  <c r="Z921" i="5"/>
  <c r="W921" i="5"/>
  <c r="T921" i="5"/>
  <c r="H921" i="5"/>
  <c r="H941" i="5"/>
  <c r="AL941" i="5"/>
  <c r="T941" i="5"/>
  <c r="AI941" i="5"/>
  <c r="Q941" i="5"/>
  <c r="AF941" i="5"/>
  <c r="N941" i="5"/>
  <c r="AC941" i="5"/>
  <c r="K941" i="5"/>
  <c r="W941" i="5"/>
  <c r="Z941" i="5"/>
  <c r="K973" i="5"/>
  <c r="W973" i="5"/>
  <c r="AI973" i="5"/>
  <c r="AF973" i="5"/>
  <c r="N973" i="5"/>
  <c r="T973" i="5"/>
  <c r="Q973" i="5"/>
  <c r="H973" i="5"/>
  <c r="AL973" i="5"/>
  <c r="AC973" i="5"/>
  <c r="Z973" i="5"/>
  <c r="Q985" i="5"/>
  <c r="AF985" i="5"/>
  <c r="N985" i="5"/>
  <c r="AC985" i="5"/>
  <c r="K985" i="5"/>
  <c r="Z985" i="5"/>
  <c r="H985" i="5"/>
  <c r="W985" i="5"/>
  <c r="AL985" i="5"/>
  <c r="T985" i="5"/>
  <c r="AI985" i="5"/>
  <c r="T997" i="5"/>
  <c r="AI997" i="5"/>
  <c r="Q997" i="5"/>
  <c r="AF997" i="5"/>
  <c r="N997" i="5"/>
  <c r="AC997" i="5"/>
  <c r="K997" i="5"/>
  <c r="Z997" i="5"/>
  <c r="H997" i="5"/>
  <c r="W997" i="5"/>
  <c r="AL997" i="5"/>
  <c r="M90" i="5"/>
  <c r="AB90" i="5"/>
  <c r="J90" i="5"/>
  <c r="Y90" i="5"/>
  <c r="G90" i="5"/>
  <c r="V90" i="5"/>
  <c r="AK90" i="5"/>
  <c r="S90" i="5"/>
  <c r="AH90" i="5"/>
  <c r="P90" i="5"/>
  <c r="AE90" i="5"/>
  <c r="G83" i="5"/>
  <c r="V83" i="5"/>
  <c r="AK83" i="5"/>
  <c r="S83" i="5"/>
  <c r="AH83" i="5"/>
  <c r="P83" i="5"/>
  <c r="AE83" i="5"/>
  <c r="M83" i="5"/>
  <c r="AB83" i="5"/>
  <c r="J83" i="5"/>
  <c r="Y83" i="5"/>
  <c r="S65" i="5"/>
  <c r="AH65" i="5"/>
  <c r="P65" i="5"/>
  <c r="AE65" i="5"/>
  <c r="M65" i="5"/>
  <c r="AB65" i="5"/>
  <c r="Y65" i="5"/>
  <c r="G65" i="5"/>
  <c r="V65" i="5"/>
  <c r="AK65" i="5"/>
  <c r="J65" i="5"/>
  <c r="M119" i="5"/>
  <c r="AB119" i="5"/>
  <c r="J119" i="5"/>
  <c r="Y119" i="5"/>
  <c r="G119" i="5"/>
  <c r="S119" i="5"/>
  <c r="AH119" i="5"/>
  <c r="P119" i="5"/>
  <c r="AK119" i="5"/>
  <c r="AE119" i="5"/>
  <c r="V119" i="5"/>
  <c r="J157" i="5"/>
  <c r="Y157" i="5"/>
  <c r="G157" i="5"/>
  <c r="V157" i="5"/>
  <c r="AK157" i="5"/>
  <c r="S157" i="5"/>
  <c r="AH157" i="5"/>
  <c r="P157" i="5"/>
  <c r="AE157" i="5"/>
  <c r="M157" i="5"/>
  <c r="AB157" i="5"/>
  <c r="V147" i="5"/>
  <c r="AK147" i="5"/>
  <c r="S147" i="5"/>
  <c r="AH147" i="5"/>
  <c r="P147" i="5"/>
  <c r="AE147" i="5"/>
  <c r="AB147" i="5"/>
  <c r="J147" i="5"/>
  <c r="Y147" i="5"/>
  <c r="M147" i="5"/>
  <c r="G147" i="5"/>
  <c r="AH137" i="5"/>
  <c r="P137" i="5"/>
  <c r="AE137" i="5"/>
  <c r="M137" i="5"/>
  <c r="AB137" i="5"/>
  <c r="J137" i="5"/>
  <c r="G137" i="5"/>
  <c r="V137" i="5"/>
  <c r="AK137" i="5"/>
  <c r="Y137" i="5"/>
  <c r="S137" i="5"/>
  <c r="AE331" i="5"/>
  <c r="M331" i="5"/>
  <c r="J331" i="5"/>
  <c r="V331" i="5"/>
  <c r="AK331" i="5"/>
  <c r="AB331" i="5"/>
  <c r="Y331" i="5"/>
  <c r="S331" i="5"/>
  <c r="P331" i="5"/>
  <c r="G331" i="5"/>
  <c r="AH331" i="5"/>
  <c r="J209" i="5"/>
  <c r="Y209" i="5"/>
  <c r="G209" i="5"/>
  <c r="V209" i="5"/>
  <c r="AK209" i="5"/>
  <c r="S209" i="5"/>
  <c r="AH209" i="5"/>
  <c r="P209" i="5"/>
  <c r="AE209" i="5"/>
  <c r="M209" i="5"/>
  <c r="AB209" i="5"/>
  <c r="V191" i="5"/>
  <c r="AK191" i="5"/>
  <c r="S191" i="5"/>
  <c r="AH191" i="5"/>
  <c r="P191" i="5"/>
  <c r="AE191" i="5"/>
  <c r="M191" i="5"/>
  <c r="AB191" i="5"/>
  <c r="J191" i="5"/>
  <c r="Y191" i="5"/>
  <c r="G191" i="5"/>
  <c r="Y217" i="5"/>
  <c r="V217" i="5"/>
  <c r="AK217" i="5"/>
  <c r="S217" i="5"/>
  <c r="AE217" i="5"/>
  <c r="G217" i="5"/>
  <c r="AB217" i="5"/>
  <c r="P217" i="5"/>
  <c r="M217" i="5"/>
  <c r="AH217" i="5"/>
  <c r="J217" i="5"/>
  <c r="AE268" i="5"/>
  <c r="AH268" i="5"/>
  <c r="M268" i="5"/>
  <c r="AB268" i="5"/>
  <c r="J268" i="5"/>
  <c r="Y268" i="5"/>
  <c r="G268" i="5"/>
  <c r="V268" i="5"/>
  <c r="AK268" i="5"/>
  <c r="S268" i="5"/>
  <c r="P268" i="5"/>
  <c r="AE271" i="5"/>
  <c r="M271" i="5"/>
  <c r="AB271" i="5"/>
  <c r="J271" i="5"/>
  <c r="Y271" i="5"/>
  <c r="G271" i="5"/>
  <c r="V271" i="5"/>
  <c r="AK271" i="5"/>
  <c r="S271" i="5"/>
  <c r="AH271" i="5"/>
  <c r="P271" i="5"/>
  <c r="Y261" i="5"/>
  <c r="AK261" i="5"/>
  <c r="S261" i="5"/>
  <c r="AH261" i="5"/>
  <c r="P261" i="5"/>
  <c r="AE261" i="5"/>
  <c r="M261" i="5"/>
  <c r="J261" i="5"/>
  <c r="AB261" i="5"/>
  <c r="V261" i="5"/>
  <c r="G261" i="5"/>
  <c r="S258" i="5"/>
  <c r="AH258" i="5"/>
  <c r="P258" i="5"/>
  <c r="AE258" i="5"/>
  <c r="M258" i="5"/>
  <c r="AB258" i="5"/>
  <c r="J258" i="5"/>
  <c r="Y258" i="5"/>
  <c r="G258" i="5"/>
  <c r="V258" i="5"/>
  <c r="AK258" i="5"/>
  <c r="J293" i="5"/>
  <c r="Y293" i="5"/>
  <c r="G293" i="5"/>
  <c r="V293" i="5"/>
  <c r="AK293" i="5"/>
  <c r="S293" i="5"/>
  <c r="AH293" i="5"/>
  <c r="AE293" i="5"/>
  <c r="AB293" i="5"/>
  <c r="P293" i="5"/>
  <c r="M293" i="5"/>
  <c r="AK330" i="5"/>
  <c r="S330" i="5"/>
  <c r="P330" i="5"/>
  <c r="AB330" i="5"/>
  <c r="G330" i="5"/>
  <c r="AH330" i="5"/>
  <c r="AE330" i="5"/>
  <c r="Y330" i="5"/>
  <c r="V330" i="5"/>
  <c r="M330" i="5"/>
  <c r="J330" i="5"/>
  <c r="S325" i="5"/>
  <c r="AE325" i="5"/>
  <c r="AB325" i="5"/>
  <c r="J325" i="5"/>
  <c r="Y325" i="5"/>
  <c r="V325" i="5"/>
  <c r="P325" i="5"/>
  <c r="M325" i="5"/>
  <c r="AK325" i="5"/>
  <c r="G325" i="5"/>
  <c r="AH325" i="5"/>
  <c r="AB364" i="5"/>
  <c r="J364" i="5"/>
  <c r="Y364" i="5"/>
  <c r="G364" i="5"/>
  <c r="V364" i="5"/>
  <c r="AK364" i="5"/>
  <c r="S364" i="5"/>
  <c r="AH364" i="5"/>
  <c r="P364" i="5"/>
  <c r="AE364" i="5"/>
  <c r="M364" i="5"/>
  <c r="G370" i="5"/>
  <c r="V370" i="5"/>
  <c r="AK370" i="5"/>
  <c r="S370" i="5"/>
  <c r="AH370" i="5"/>
  <c r="P370" i="5"/>
  <c r="AE370" i="5"/>
  <c r="AB370" i="5"/>
  <c r="Y370" i="5"/>
  <c r="J370" i="5"/>
  <c r="M370" i="5"/>
  <c r="AH371" i="5"/>
  <c r="P371" i="5"/>
  <c r="AE371" i="5"/>
  <c r="M371" i="5"/>
  <c r="AB371" i="5"/>
  <c r="J371" i="5"/>
  <c r="Y371" i="5"/>
  <c r="V371" i="5"/>
  <c r="AK371" i="5"/>
  <c r="S371" i="5"/>
  <c r="G371" i="5"/>
  <c r="Y394" i="5"/>
  <c r="G394" i="5"/>
  <c r="V394" i="5"/>
  <c r="S394" i="5"/>
  <c r="AH394" i="5"/>
  <c r="P394" i="5"/>
  <c r="M394" i="5"/>
  <c r="AB394" i="5"/>
  <c r="J394" i="5"/>
  <c r="AE394" i="5"/>
  <c r="AK394" i="5"/>
  <c r="AB414" i="5"/>
  <c r="J414" i="5"/>
  <c r="Y414" i="5"/>
  <c r="G414" i="5"/>
  <c r="V414" i="5"/>
  <c r="AK414" i="5"/>
  <c r="S414" i="5"/>
  <c r="P414" i="5"/>
  <c r="AE414" i="5"/>
  <c r="AH414" i="5"/>
  <c r="M414" i="5"/>
  <c r="J409" i="5"/>
  <c r="Y409" i="5"/>
  <c r="G409" i="5"/>
  <c r="V409" i="5"/>
  <c r="AK409" i="5"/>
  <c r="S409" i="5"/>
  <c r="AH409" i="5"/>
  <c r="M409" i="5"/>
  <c r="AE409" i="5"/>
  <c r="P409" i="5"/>
  <c r="AB409" i="5"/>
  <c r="AE474" i="5"/>
  <c r="M474" i="5"/>
  <c r="AB474" i="5"/>
  <c r="J474" i="5"/>
  <c r="Y474" i="5"/>
  <c r="G474" i="5"/>
  <c r="V474" i="5"/>
  <c r="AK474" i="5"/>
  <c r="S474" i="5"/>
  <c r="P474" i="5"/>
  <c r="AH474" i="5"/>
  <c r="AE458" i="5"/>
  <c r="M458" i="5"/>
  <c r="AB458" i="5"/>
  <c r="J458" i="5"/>
  <c r="Y458" i="5"/>
  <c r="G458" i="5"/>
  <c r="AK458" i="5"/>
  <c r="S458" i="5"/>
  <c r="AH458" i="5"/>
  <c r="V458" i="5"/>
  <c r="P458" i="5"/>
  <c r="Y464" i="5"/>
  <c r="V464" i="5"/>
  <c r="AK464" i="5"/>
  <c r="S464" i="5"/>
  <c r="AH464" i="5"/>
  <c r="AE464" i="5"/>
  <c r="M464" i="5"/>
  <c r="J464" i="5"/>
  <c r="G464" i="5"/>
  <c r="AB464" i="5"/>
  <c r="P464" i="5"/>
  <c r="AB515" i="5"/>
  <c r="J515" i="5"/>
  <c r="G515" i="5"/>
  <c r="V515" i="5"/>
  <c r="AK515" i="5"/>
  <c r="P515" i="5"/>
  <c r="M515" i="5"/>
  <c r="AH515" i="5"/>
  <c r="AE515" i="5"/>
  <c r="Y515" i="5"/>
  <c r="S515" i="5"/>
  <c r="M583" i="5"/>
  <c r="AB583" i="5"/>
  <c r="J583" i="5"/>
  <c r="Y583" i="5"/>
  <c r="G583" i="5"/>
  <c r="V583" i="5"/>
  <c r="S583" i="5"/>
  <c r="AE583" i="5"/>
  <c r="AK583" i="5"/>
  <c r="AH583" i="5"/>
  <c r="P583" i="5"/>
  <c r="AB542" i="5"/>
  <c r="J542" i="5"/>
  <c r="Y542" i="5"/>
  <c r="V542" i="5"/>
  <c r="AK542" i="5"/>
  <c r="S542" i="5"/>
  <c r="AH542" i="5"/>
  <c r="P542" i="5"/>
  <c r="AE542" i="5"/>
  <c r="M542" i="5"/>
  <c r="G542" i="5"/>
  <c r="G619" i="5"/>
  <c r="V619" i="5"/>
  <c r="AK619" i="5"/>
  <c r="S619" i="5"/>
  <c r="AE619" i="5"/>
  <c r="AB619" i="5"/>
  <c r="Y619" i="5"/>
  <c r="P619" i="5"/>
  <c r="M619" i="5"/>
  <c r="AH619" i="5"/>
  <c r="J619" i="5"/>
  <c r="Y562" i="5"/>
  <c r="AK562" i="5"/>
  <c r="AE562" i="5"/>
  <c r="G562" i="5"/>
  <c r="AB562" i="5"/>
  <c r="V562" i="5"/>
  <c r="S562" i="5"/>
  <c r="P562" i="5"/>
  <c r="AH562" i="5"/>
  <c r="M562" i="5"/>
  <c r="J562" i="5"/>
  <c r="AH509" i="5"/>
  <c r="P509" i="5"/>
  <c r="AE509" i="5"/>
  <c r="J509" i="5"/>
  <c r="Y509" i="5"/>
  <c r="AK509" i="5"/>
  <c r="AB509" i="5"/>
  <c r="V509" i="5"/>
  <c r="S509" i="5"/>
  <c r="M509" i="5"/>
  <c r="G509" i="5"/>
  <c r="J592" i="5"/>
  <c r="Y592" i="5"/>
  <c r="G592" i="5"/>
  <c r="V592" i="5"/>
  <c r="P592" i="5"/>
  <c r="AK592" i="5"/>
  <c r="M592" i="5"/>
  <c r="AH592" i="5"/>
  <c r="AE592" i="5"/>
  <c r="AB592" i="5"/>
  <c r="S592" i="5"/>
  <c r="S574" i="5"/>
  <c r="AH574" i="5"/>
  <c r="P574" i="5"/>
  <c r="AE574" i="5"/>
  <c r="M574" i="5"/>
  <c r="AB574" i="5"/>
  <c r="Y574" i="5"/>
  <c r="G574" i="5"/>
  <c r="AK574" i="5"/>
  <c r="V574" i="5"/>
  <c r="J574" i="5"/>
  <c r="P672" i="5"/>
  <c r="AE672" i="5"/>
  <c r="M672" i="5"/>
  <c r="AB672" i="5"/>
  <c r="J672" i="5"/>
  <c r="Y672" i="5"/>
  <c r="G672" i="5"/>
  <c r="V672" i="5"/>
  <c r="S672" i="5"/>
  <c r="AK672" i="5"/>
  <c r="AH672" i="5"/>
  <c r="S625" i="5"/>
  <c r="AH625" i="5"/>
  <c r="P625" i="5"/>
  <c r="AE625" i="5"/>
  <c r="AB625" i="5"/>
  <c r="J625" i="5"/>
  <c r="AK625" i="5"/>
  <c r="Y625" i="5"/>
  <c r="V625" i="5"/>
  <c r="M625" i="5"/>
  <c r="G625" i="5"/>
  <c r="AB654" i="5"/>
  <c r="J654" i="5"/>
  <c r="Y654" i="5"/>
  <c r="G654" i="5"/>
  <c r="V654" i="5"/>
  <c r="AK654" i="5"/>
  <c r="S654" i="5"/>
  <c r="AH654" i="5"/>
  <c r="AE654" i="5"/>
  <c r="P654" i="5"/>
  <c r="M654" i="5"/>
  <c r="G644" i="5"/>
  <c r="V644" i="5"/>
  <c r="AK644" i="5"/>
  <c r="S644" i="5"/>
  <c r="AH644" i="5"/>
  <c r="P644" i="5"/>
  <c r="AE644" i="5"/>
  <c r="J644" i="5"/>
  <c r="AB644" i="5"/>
  <c r="M644" i="5"/>
  <c r="Y644" i="5"/>
  <c r="AE717" i="5"/>
  <c r="M717" i="5"/>
  <c r="AB717" i="5"/>
  <c r="J717" i="5"/>
  <c r="Y717" i="5"/>
  <c r="G717" i="5"/>
  <c r="AK717" i="5"/>
  <c r="P717" i="5"/>
  <c r="AH717" i="5"/>
  <c r="V717" i="5"/>
  <c r="S717" i="5"/>
  <c r="AH653" i="5"/>
  <c r="P653" i="5"/>
  <c r="AE653" i="5"/>
  <c r="M653" i="5"/>
  <c r="AB653" i="5"/>
  <c r="J653" i="5"/>
  <c r="Y653" i="5"/>
  <c r="V653" i="5"/>
  <c r="S653" i="5"/>
  <c r="G653" i="5"/>
  <c r="AK653" i="5"/>
  <c r="AB742" i="5"/>
  <c r="Y742" i="5"/>
  <c r="G742" i="5"/>
  <c r="AK742" i="5"/>
  <c r="AH742" i="5"/>
  <c r="P742" i="5"/>
  <c r="M742" i="5"/>
  <c r="J742" i="5"/>
  <c r="AE742" i="5"/>
  <c r="V742" i="5"/>
  <c r="S742" i="5"/>
  <c r="AK724" i="5"/>
  <c r="S724" i="5"/>
  <c r="AH724" i="5"/>
  <c r="P724" i="5"/>
  <c r="AE724" i="5"/>
  <c r="M724" i="5"/>
  <c r="AB724" i="5"/>
  <c r="Y724" i="5"/>
  <c r="V724" i="5"/>
  <c r="J724" i="5"/>
  <c r="G724" i="5"/>
  <c r="AB745" i="5"/>
  <c r="J745" i="5"/>
  <c r="Y745" i="5"/>
  <c r="G745" i="5"/>
  <c r="V745" i="5"/>
  <c r="AK745" i="5"/>
  <c r="S745" i="5"/>
  <c r="AH745" i="5"/>
  <c r="P745" i="5"/>
  <c r="AE745" i="5"/>
  <c r="M745" i="5"/>
  <c r="AH744" i="5"/>
  <c r="P744" i="5"/>
  <c r="AE744" i="5"/>
  <c r="M744" i="5"/>
  <c r="AB744" i="5"/>
  <c r="Y744" i="5"/>
  <c r="V744" i="5"/>
  <c r="AK744" i="5"/>
  <c r="S744" i="5"/>
  <c r="J744" i="5"/>
  <c r="G744" i="5"/>
  <c r="S771" i="5"/>
  <c r="AH771" i="5"/>
  <c r="P771" i="5"/>
  <c r="AE771" i="5"/>
  <c r="AB771" i="5"/>
  <c r="J771" i="5"/>
  <c r="G771" i="5"/>
  <c r="AK771" i="5"/>
  <c r="Y771" i="5"/>
  <c r="V771" i="5"/>
  <c r="M771" i="5"/>
  <c r="AE815" i="5"/>
  <c r="M815" i="5"/>
  <c r="AB815" i="5"/>
  <c r="J815" i="5"/>
  <c r="AK815" i="5"/>
  <c r="G815" i="5"/>
  <c r="AH815" i="5"/>
  <c r="Y815" i="5"/>
  <c r="V815" i="5"/>
  <c r="S815" i="5"/>
  <c r="P815" i="5"/>
  <c r="AB846" i="5"/>
  <c r="J846" i="5"/>
  <c r="Y846" i="5"/>
  <c r="V846" i="5"/>
  <c r="AE846" i="5"/>
  <c r="S846" i="5"/>
  <c r="P846" i="5"/>
  <c r="AK846" i="5"/>
  <c r="G846" i="5"/>
  <c r="M846" i="5"/>
  <c r="AH846" i="5"/>
  <c r="AB830" i="5"/>
  <c r="G830" i="5"/>
  <c r="S830" i="5"/>
  <c r="AK830" i="5"/>
  <c r="P830" i="5"/>
  <c r="AH830" i="5"/>
  <c r="J830" i="5"/>
  <c r="V830" i="5"/>
  <c r="M830" i="5"/>
  <c r="AE830" i="5"/>
  <c r="Y830" i="5"/>
  <c r="P849" i="5"/>
  <c r="AE849" i="5"/>
  <c r="AB849" i="5"/>
  <c r="Y849" i="5"/>
  <c r="V849" i="5"/>
  <c r="S849" i="5"/>
  <c r="AK849" i="5"/>
  <c r="M849" i="5"/>
  <c r="J849" i="5"/>
  <c r="G849" i="5"/>
  <c r="AH849" i="5"/>
  <c r="AK867" i="5"/>
  <c r="AE867" i="5"/>
  <c r="AB867" i="5"/>
  <c r="J867" i="5"/>
  <c r="AH867" i="5"/>
  <c r="Y867" i="5"/>
  <c r="V867" i="5"/>
  <c r="S867" i="5"/>
  <c r="P867" i="5"/>
  <c r="M867" i="5"/>
  <c r="G867" i="5"/>
  <c r="G866" i="5"/>
  <c r="AK866" i="5"/>
  <c r="AH866" i="5"/>
  <c r="Y866" i="5"/>
  <c r="S866" i="5"/>
  <c r="P866" i="5"/>
  <c r="AB866" i="5"/>
  <c r="V866" i="5"/>
  <c r="M866" i="5"/>
  <c r="J866" i="5"/>
  <c r="AE866" i="5"/>
  <c r="Y897" i="5"/>
  <c r="G897" i="5"/>
  <c r="AK897" i="5"/>
  <c r="S897" i="5"/>
  <c r="AH897" i="5"/>
  <c r="P897" i="5"/>
  <c r="V897" i="5"/>
  <c r="M897" i="5"/>
  <c r="J897" i="5"/>
  <c r="AB897" i="5"/>
  <c r="AE897" i="5"/>
  <c r="J905" i="5"/>
  <c r="G905" i="5"/>
  <c r="V905" i="5"/>
  <c r="S905" i="5"/>
  <c r="AH905" i="5"/>
  <c r="P905" i="5"/>
  <c r="M905" i="5"/>
  <c r="AK905" i="5"/>
  <c r="AE905" i="5"/>
  <c r="AB905" i="5"/>
  <c r="Y905" i="5"/>
  <c r="AK987" i="5"/>
  <c r="Y987" i="5"/>
  <c r="G987" i="5"/>
  <c r="V987" i="5"/>
  <c r="AH987" i="5"/>
  <c r="P987" i="5"/>
  <c r="AE987" i="5"/>
  <c r="M987" i="5"/>
  <c r="AB987" i="5"/>
  <c r="S987" i="5"/>
  <c r="J987" i="5"/>
  <c r="AH934" i="5"/>
  <c r="P934" i="5"/>
  <c r="AE934" i="5"/>
  <c r="M934" i="5"/>
  <c r="AB934" i="5"/>
  <c r="Y934" i="5"/>
  <c r="S934" i="5"/>
  <c r="J934" i="5"/>
  <c r="AK934" i="5"/>
  <c r="V934" i="5"/>
  <c r="G934" i="5"/>
  <c r="J961" i="5"/>
  <c r="Y961" i="5"/>
  <c r="G961" i="5"/>
  <c r="V961" i="5"/>
  <c r="AK961" i="5"/>
  <c r="S961" i="5"/>
  <c r="AH961" i="5"/>
  <c r="P961" i="5"/>
  <c r="M961" i="5"/>
  <c r="AB961" i="5"/>
  <c r="AE961" i="5"/>
  <c r="AE972" i="5"/>
  <c r="M972" i="5"/>
  <c r="AB972" i="5"/>
  <c r="J972" i="5"/>
  <c r="V972" i="5"/>
  <c r="S972" i="5"/>
  <c r="P972" i="5"/>
  <c r="G972" i="5"/>
  <c r="AK972" i="5"/>
  <c r="Y972" i="5"/>
  <c r="AH972" i="5"/>
  <c r="M975" i="5"/>
  <c r="AK975" i="5"/>
  <c r="S975" i="5"/>
  <c r="AH975" i="5"/>
  <c r="P975" i="5"/>
  <c r="AB975" i="5"/>
  <c r="J975" i="5"/>
  <c r="Y975" i="5"/>
  <c r="G975" i="5"/>
  <c r="V975" i="5"/>
  <c r="AE975" i="5"/>
  <c r="Q213" i="5"/>
  <c r="AF213" i="5"/>
  <c r="N213" i="5"/>
  <c r="AC213" i="5"/>
  <c r="K213" i="5"/>
  <c r="Z213" i="5"/>
  <c r="H213" i="5"/>
  <c r="W213" i="5"/>
  <c r="AL213" i="5"/>
  <c r="AI213" i="5"/>
  <c r="T213" i="5"/>
  <c r="Q336" i="5"/>
  <c r="AC336" i="5"/>
  <c r="Z336" i="5"/>
  <c r="H336" i="5"/>
  <c r="W336" i="5"/>
  <c r="AI336" i="5"/>
  <c r="AF336" i="5"/>
  <c r="T336" i="5"/>
  <c r="AL336" i="5"/>
  <c r="N336" i="5"/>
  <c r="K336" i="5"/>
  <c r="Q455" i="5"/>
  <c r="N455" i="5"/>
  <c r="K455" i="5"/>
  <c r="Z455" i="5"/>
  <c r="W455" i="5"/>
  <c r="H455" i="5"/>
  <c r="AL455" i="5"/>
  <c r="AI455" i="5"/>
  <c r="AF455" i="5"/>
  <c r="AC455" i="5"/>
  <c r="T455" i="5"/>
  <c r="Z770" i="5"/>
  <c r="H770" i="5"/>
  <c r="W770" i="5"/>
  <c r="AL770" i="5"/>
  <c r="T770" i="5"/>
  <c r="Q770" i="5"/>
  <c r="N770" i="5"/>
  <c r="K770" i="5"/>
  <c r="AI770" i="5"/>
  <c r="AF770" i="5"/>
  <c r="AC770" i="5"/>
  <c r="T692" i="5"/>
  <c r="AI692" i="5"/>
  <c r="Q692" i="5"/>
  <c r="AF692" i="5"/>
  <c r="N692" i="5"/>
  <c r="AC692" i="5"/>
  <c r="K692" i="5"/>
  <c r="AL692" i="5"/>
  <c r="Z692" i="5"/>
  <c r="W692" i="5"/>
  <c r="H692" i="5"/>
  <c r="Z858" i="5"/>
  <c r="H858" i="5"/>
  <c r="AL858" i="5"/>
  <c r="AI858" i="5"/>
  <c r="T858" i="5"/>
  <c r="Q858" i="5"/>
  <c r="N858" i="5"/>
  <c r="K858" i="5"/>
  <c r="AF858" i="5"/>
  <c r="AC858" i="5"/>
  <c r="W858" i="5"/>
  <c r="AC975" i="5"/>
  <c r="T975" i="5"/>
  <c r="Q975" i="5"/>
  <c r="K975" i="5"/>
  <c r="H975" i="5"/>
  <c r="W975" i="5"/>
  <c r="N975" i="5"/>
  <c r="AL975" i="5"/>
  <c r="AF975" i="5"/>
  <c r="Z975" i="5"/>
  <c r="AI975" i="5"/>
  <c r="J201" i="5"/>
  <c r="Y201" i="5"/>
  <c r="G201" i="5"/>
  <c r="V201" i="5"/>
  <c r="AK201" i="5"/>
  <c r="S201" i="5"/>
  <c r="AH201" i="5"/>
  <c r="P201" i="5"/>
  <c r="AE201" i="5"/>
  <c r="M201" i="5"/>
  <c r="AB201" i="5"/>
  <c r="G362" i="5"/>
  <c r="V362" i="5"/>
  <c r="AK362" i="5"/>
  <c r="S362" i="5"/>
  <c r="AH362" i="5"/>
  <c r="P362" i="5"/>
  <c r="AE362" i="5"/>
  <c r="AB362" i="5"/>
  <c r="Y362" i="5"/>
  <c r="M362" i="5"/>
  <c r="J362" i="5"/>
  <c r="AB534" i="5"/>
  <c r="J534" i="5"/>
  <c r="Y534" i="5"/>
  <c r="V534" i="5"/>
  <c r="AK534" i="5"/>
  <c r="S534" i="5"/>
  <c r="AH534" i="5"/>
  <c r="P534" i="5"/>
  <c r="AE534" i="5"/>
  <c r="M534" i="5"/>
  <c r="G534" i="5"/>
  <c r="AB918" i="5"/>
  <c r="Y918" i="5"/>
  <c r="V918" i="5"/>
  <c r="AK918" i="5"/>
  <c r="S918" i="5"/>
  <c r="AH918" i="5"/>
  <c r="P918" i="5"/>
  <c r="G918" i="5"/>
  <c r="AE918" i="5"/>
  <c r="M918" i="5"/>
  <c r="J918" i="5"/>
  <c r="P52" i="5"/>
  <c r="AE52" i="5"/>
  <c r="M52" i="5"/>
  <c r="AB52" i="5"/>
  <c r="J52" i="5"/>
  <c r="Y52" i="5"/>
  <c r="G52" i="5"/>
  <c r="V52" i="5"/>
  <c r="AK52" i="5"/>
  <c r="S52" i="5"/>
  <c r="AH52" i="5"/>
  <c r="T35" i="5"/>
  <c r="AI35" i="5"/>
  <c r="Z35" i="5"/>
  <c r="Q35" i="5"/>
  <c r="AF35" i="5"/>
  <c r="N35" i="5"/>
  <c r="AC35" i="5"/>
  <c r="AL35" i="5"/>
  <c r="K35" i="5"/>
  <c r="W35" i="5"/>
  <c r="H35" i="5"/>
  <c r="N79" i="5"/>
  <c r="AC79" i="5"/>
  <c r="K79" i="5"/>
  <c r="Z79" i="5"/>
  <c r="H79" i="5"/>
  <c r="W79" i="5"/>
  <c r="T79" i="5"/>
  <c r="AI79" i="5"/>
  <c r="Q79" i="5"/>
  <c r="AL79" i="5"/>
  <c r="AF79" i="5"/>
  <c r="K61" i="5"/>
  <c r="Z61" i="5"/>
  <c r="H61" i="5"/>
  <c r="W61" i="5"/>
  <c r="AL61" i="5"/>
  <c r="T61" i="5"/>
  <c r="AI61" i="5"/>
  <c r="Q61" i="5"/>
  <c r="AF61" i="5"/>
  <c r="N61" i="5"/>
  <c r="AC61" i="5"/>
  <c r="W43" i="5"/>
  <c r="AL43" i="5"/>
  <c r="T43" i="5"/>
  <c r="AI43" i="5"/>
  <c r="Q43" i="5"/>
  <c r="AF43" i="5"/>
  <c r="AC43" i="5"/>
  <c r="N43" i="5"/>
  <c r="K43" i="5"/>
  <c r="H43" i="5"/>
  <c r="Z43" i="5"/>
  <c r="T94" i="5"/>
  <c r="AI94" i="5"/>
  <c r="Q94" i="5"/>
  <c r="AF94" i="5"/>
  <c r="N94" i="5"/>
  <c r="AC94" i="5"/>
  <c r="K94" i="5"/>
  <c r="Z94" i="5"/>
  <c r="H94" i="5"/>
  <c r="W94" i="5"/>
  <c r="AL94" i="5"/>
  <c r="AF108" i="5"/>
  <c r="N108" i="5"/>
  <c r="AC108" i="5"/>
  <c r="K108" i="5"/>
  <c r="Z108" i="5"/>
  <c r="AL108" i="5"/>
  <c r="T108" i="5"/>
  <c r="AI108" i="5"/>
  <c r="W108" i="5"/>
  <c r="Q108" i="5"/>
  <c r="H108" i="5"/>
  <c r="N159" i="5"/>
  <c r="AC159" i="5"/>
  <c r="K159" i="5"/>
  <c r="Z159" i="5"/>
  <c r="H159" i="5"/>
  <c r="W159" i="5"/>
  <c r="AL159" i="5"/>
  <c r="T159" i="5"/>
  <c r="AI159" i="5"/>
  <c r="Q159" i="5"/>
  <c r="AF159" i="5"/>
  <c r="H112" i="5"/>
  <c r="W112" i="5"/>
  <c r="AL112" i="5"/>
  <c r="T112" i="5"/>
  <c r="AI112" i="5"/>
  <c r="Q112" i="5"/>
  <c r="N112" i="5"/>
  <c r="AC112" i="5"/>
  <c r="K112" i="5"/>
  <c r="Z112" i="5"/>
  <c r="AF112" i="5"/>
  <c r="T102" i="5"/>
  <c r="AI102" i="5"/>
  <c r="Q102" i="5"/>
  <c r="AF102" i="5"/>
  <c r="N102" i="5"/>
  <c r="AC102" i="5"/>
  <c r="Z102" i="5"/>
  <c r="W102" i="5"/>
  <c r="K102" i="5"/>
  <c r="H102" i="5"/>
  <c r="AL102" i="5"/>
  <c r="T247" i="5"/>
  <c r="Q247" i="5"/>
  <c r="AF247" i="5"/>
  <c r="N247" i="5"/>
  <c r="AC247" i="5"/>
  <c r="K247" i="5"/>
  <c r="Z247" i="5"/>
  <c r="H247" i="5"/>
  <c r="AL247" i="5"/>
  <c r="AI247" i="5"/>
  <c r="W247" i="5"/>
  <c r="Q245" i="5"/>
  <c r="AF245" i="5"/>
  <c r="N245" i="5"/>
  <c r="AC245" i="5"/>
  <c r="K245" i="5"/>
  <c r="Z245" i="5"/>
  <c r="H245" i="5"/>
  <c r="W245" i="5"/>
  <c r="AL245" i="5"/>
  <c r="T245" i="5"/>
  <c r="AI245" i="5"/>
  <c r="Q221" i="5"/>
  <c r="AF221" i="5"/>
  <c r="N221" i="5"/>
  <c r="AC221" i="5"/>
  <c r="K221" i="5"/>
  <c r="AI221" i="5"/>
  <c r="Z221" i="5"/>
  <c r="W221" i="5"/>
  <c r="T221" i="5"/>
  <c r="AL221" i="5"/>
  <c r="H221" i="5"/>
  <c r="T210" i="5"/>
  <c r="AI210" i="5"/>
  <c r="Q210" i="5"/>
  <c r="AF210" i="5"/>
  <c r="N210" i="5"/>
  <c r="AC210" i="5"/>
  <c r="K210" i="5"/>
  <c r="Z210" i="5"/>
  <c r="H210" i="5"/>
  <c r="W210" i="5"/>
  <c r="AL210" i="5"/>
  <c r="AC251" i="5"/>
  <c r="Z251" i="5"/>
  <c r="H251" i="5"/>
  <c r="W251" i="5"/>
  <c r="AL251" i="5"/>
  <c r="T251" i="5"/>
  <c r="AI251" i="5"/>
  <c r="Q251" i="5"/>
  <c r="AF251" i="5"/>
  <c r="N251" i="5"/>
  <c r="K251" i="5"/>
  <c r="H249" i="5"/>
  <c r="AL249" i="5"/>
  <c r="T249" i="5"/>
  <c r="AI249" i="5"/>
  <c r="Q249" i="5"/>
  <c r="AF249" i="5"/>
  <c r="N249" i="5"/>
  <c r="AC249" i="5"/>
  <c r="Z249" i="5"/>
  <c r="W249" i="5"/>
  <c r="K249" i="5"/>
  <c r="AI218" i="5"/>
  <c r="AF218" i="5"/>
  <c r="N218" i="5"/>
  <c r="AC218" i="5"/>
  <c r="T218" i="5"/>
  <c r="Q218" i="5"/>
  <c r="K218" i="5"/>
  <c r="AL218" i="5"/>
  <c r="H218" i="5"/>
  <c r="Z218" i="5"/>
  <c r="W218" i="5"/>
  <c r="AC298" i="5"/>
  <c r="K298" i="5"/>
  <c r="Z298" i="5"/>
  <c r="H298" i="5"/>
  <c r="W298" i="5"/>
  <c r="AL298" i="5"/>
  <c r="T298" i="5"/>
  <c r="AI298" i="5"/>
  <c r="Q298" i="5"/>
  <c r="AF298" i="5"/>
  <c r="N298" i="5"/>
  <c r="W288" i="5"/>
  <c r="AL288" i="5"/>
  <c r="AI288" i="5"/>
  <c r="Q288" i="5"/>
  <c r="AF288" i="5"/>
  <c r="AC288" i="5"/>
  <c r="H288" i="5"/>
  <c r="Z288" i="5"/>
  <c r="T288" i="5"/>
  <c r="N288" i="5"/>
  <c r="K288" i="5"/>
  <c r="AC339" i="5"/>
  <c r="K339" i="5"/>
  <c r="Z339" i="5"/>
  <c r="H339" i="5"/>
  <c r="AL339" i="5"/>
  <c r="AI339" i="5"/>
  <c r="AF339" i="5"/>
  <c r="W339" i="5"/>
  <c r="T339" i="5"/>
  <c r="Q339" i="5"/>
  <c r="N339" i="5"/>
  <c r="AI313" i="5"/>
  <c r="Q313" i="5"/>
  <c r="AF313" i="5"/>
  <c r="N313" i="5"/>
  <c r="AC313" i="5"/>
  <c r="K313" i="5"/>
  <c r="Z313" i="5"/>
  <c r="W313" i="5"/>
  <c r="AL313" i="5"/>
  <c r="T313" i="5"/>
  <c r="H313" i="5"/>
  <c r="Q421" i="5"/>
  <c r="AF421" i="5"/>
  <c r="N421" i="5"/>
  <c r="AC421" i="5"/>
  <c r="K421" i="5"/>
  <c r="Z421" i="5"/>
  <c r="AL421" i="5"/>
  <c r="AI421" i="5"/>
  <c r="W421" i="5"/>
  <c r="H421" i="5"/>
  <c r="T421" i="5"/>
  <c r="H378" i="5"/>
  <c r="W378" i="5"/>
  <c r="AL378" i="5"/>
  <c r="T378" i="5"/>
  <c r="AI378" i="5"/>
  <c r="Q378" i="5"/>
  <c r="AF378" i="5"/>
  <c r="N378" i="5"/>
  <c r="K378" i="5"/>
  <c r="Z378" i="5"/>
  <c r="AC378" i="5"/>
  <c r="T368" i="5"/>
  <c r="AI368" i="5"/>
  <c r="Q368" i="5"/>
  <c r="AF368" i="5"/>
  <c r="N368" i="5"/>
  <c r="AC368" i="5"/>
  <c r="K368" i="5"/>
  <c r="Z368" i="5"/>
  <c r="H368" i="5"/>
  <c r="W368" i="5"/>
  <c r="AL368" i="5"/>
  <c r="H540" i="5"/>
  <c r="W540" i="5"/>
  <c r="AL540" i="5"/>
  <c r="T540" i="5"/>
  <c r="Q540" i="5"/>
  <c r="AF540" i="5"/>
  <c r="N540" i="5"/>
  <c r="K540" i="5"/>
  <c r="AI540" i="5"/>
  <c r="AC540" i="5"/>
  <c r="Z540" i="5"/>
  <c r="AF416" i="5"/>
  <c r="N416" i="5"/>
  <c r="AC416" i="5"/>
  <c r="K416" i="5"/>
  <c r="Z416" i="5"/>
  <c r="H416" i="5"/>
  <c r="W416" i="5"/>
  <c r="T416" i="5"/>
  <c r="AI416" i="5"/>
  <c r="AL416" i="5"/>
  <c r="Q416" i="5"/>
  <c r="Z417" i="5"/>
  <c r="H417" i="5"/>
  <c r="W417" i="5"/>
  <c r="AL417" i="5"/>
  <c r="T417" i="5"/>
  <c r="AI417" i="5"/>
  <c r="Q417" i="5"/>
  <c r="N417" i="5"/>
  <c r="AC417" i="5"/>
  <c r="K417" i="5"/>
  <c r="AF417" i="5"/>
  <c r="W486" i="5"/>
  <c r="T486" i="5"/>
  <c r="Q486" i="5"/>
  <c r="AF486" i="5"/>
  <c r="N486" i="5"/>
  <c r="AC486" i="5"/>
  <c r="K486" i="5"/>
  <c r="Z486" i="5"/>
  <c r="H486" i="5"/>
  <c r="AL486" i="5"/>
  <c r="AI486" i="5"/>
  <c r="W462" i="5"/>
  <c r="T462" i="5"/>
  <c r="Q462" i="5"/>
  <c r="AF462" i="5"/>
  <c r="N462" i="5"/>
  <c r="AC462" i="5"/>
  <c r="K462" i="5"/>
  <c r="AL462" i="5"/>
  <c r="AI462" i="5"/>
  <c r="Z462" i="5"/>
  <c r="H462" i="5"/>
  <c r="AC493" i="5"/>
  <c r="K493" i="5"/>
  <c r="Z493" i="5"/>
  <c r="H493" i="5"/>
  <c r="W493" i="5"/>
  <c r="AL493" i="5"/>
  <c r="T493" i="5"/>
  <c r="AI493" i="5"/>
  <c r="Q493" i="5"/>
  <c r="AF493" i="5"/>
  <c r="N493" i="5"/>
  <c r="W467" i="5"/>
  <c r="AL467" i="5"/>
  <c r="T467" i="5"/>
  <c r="AI467" i="5"/>
  <c r="Q467" i="5"/>
  <c r="AF467" i="5"/>
  <c r="AC467" i="5"/>
  <c r="Z467" i="5"/>
  <c r="N467" i="5"/>
  <c r="K467" i="5"/>
  <c r="H467" i="5"/>
  <c r="AI489" i="5"/>
  <c r="AF489" i="5"/>
  <c r="N489" i="5"/>
  <c r="AC489" i="5"/>
  <c r="K489" i="5"/>
  <c r="H489" i="5"/>
  <c r="AL489" i="5"/>
  <c r="Z489" i="5"/>
  <c r="W489" i="5"/>
  <c r="Q489" i="5"/>
  <c r="T489" i="5"/>
  <c r="AF544" i="5"/>
  <c r="N544" i="5"/>
  <c r="AC544" i="5"/>
  <c r="Z544" i="5"/>
  <c r="H544" i="5"/>
  <c r="W544" i="5"/>
  <c r="AL544" i="5"/>
  <c r="T544" i="5"/>
  <c r="AI544" i="5"/>
  <c r="Q544" i="5"/>
  <c r="K544" i="5"/>
  <c r="Z537" i="5"/>
  <c r="H537" i="5"/>
  <c r="W537" i="5"/>
  <c r="AL537" i="5"/>
  <c r="T537" i="5"/>
  <c r="AI537" i="5"/>
  <c r="Q537" i="5"/>
  <c r="AF537" i="5"/>
  <c r="N537" i="5"/>
  <c r="AC537" i="5"/>
  <c r="K537" i="5"/>
  <c r="Q669" i="5"/>
  <c r="AF669" i="5"/>
  <c r="N669" i="5"/>
  <c r="AC669" i="5"/>
  <c r="K669" i="5"/>
  <c r="Z669" i="5"/>
  <c r="H669" i="5"/>
  <c r="AI669" i="5"/>
  <c r="W669" i="5"/>
  <c r="T669" i="5"/>
  <c r="AL669" i="5"/>
  <c r="Q722" i="5"/>
  <c r="AF722" i="5"/>
  <c r="N722" i="5"/>
  <c r="AC722" i="5"/>
  <c r="K722" i="5"/>
  <c r="Z722" i="5"/>
  <c r="W722" i="5"/>
  <c r="AI722" i="5"/>
  <c r="T722" i="5"/>
  <c r="H722" i="5"/>
  <c r="AL722" i="5"/>
  <c r="N750" i="5"/>
  <c r="K750" i="5"/>
  <c r="H750" i="5"/>
  <c r="W750" i="5"/>
  <c r="T750" i="5"/>
  <c r="AC750" i="5"/>
  <c r="Z750" i="5"/>
  <c r="Q750" i="5"/>
  <c r="AL750" i="5"/>
  <c r="AI750" i="5"/>
  <c r="AF750" i="5"/>
  <c r="AI563" i="5"/>
  <c r="AF563" i="5"/>
  <c r="N563" i="5"/>
  <c r="T563" i="5"/>
  <c r="Q563" i="5"/>
  <c r="K563" i="5"/>
  <c r="AL563" i="5"/>
  <c r="H563" i="5"/>
  <c r="AC563" i="5"/>
  <c r="Z563" i="5"/>
  <c r="W563" i="5"/>
  <c r="Q661" i="5"/>
  <c r="AF661" i="5"/>
  <c r="N661" i="5"/>
  <c r="AC661" i="5"/>
  <c r="K661" i="5"/>
  <c r="Z661" i="5"/>
  <c r="H661" i="5"/>
  <c r="AI661" i="5"/>
  <c r="W661" i="5"/>
  <c r="T661" i="5"/>
  <c r="AL661" i="5"/>
  <c r="AL590" i="5"/>
  <c r="T590" i="5"/>
  <c r="AI590" i="5"/>
  <c r="K590" i="5"/>
  <c r="AF590" i="5"/>
  <c r="H590" i="5"/>
  <c r="AC590" i="5"/>
  <c r="Z590" i="5"/>
  <c r="Q590" i="5"/>
  <c r="W590" i="5"/>
  <c r="N590" i="5"/>
  <c r="Q774" i="5"/>
  <c r="AF774" i="5"/>
  <c r="N774" i="5"/>
  <c r="AC774" i="5"/>
  <c r="Z774" i="5"/>
  <c r="AL774" i="5"/>
  <c r="AI774" i="5"/>
  <c r="W774" i="5"/>
  <c r="T774" i="5"/>
  <c r="K774" i="5"/>
  <c r="H774" i="5"/>
  <c r="H652" i="5"/>
  <c r="W652" i="5"/>
  <c r="AL652" i="5"/>
  <c r="T652" i="5"/>
  <c r="AI652" i="5"/>
  <c r="Q652" i="5"/>
  <c r="AF652" i="5"/>
  <c r="N652" i="5"/>
  <c r="K652" i="5"/>
  <c r="AC652" i="5"/>
  <c r="Z652" i="5"/>
  <c r="H686" i="5"/>
  <c r="W686" i="5"/>
  <c r="AL686" i="5"/>
  <c r="T686" i="5"/>
  <c r="Q686" i="5"/>
  <c r="K686" i="5"/>
  <c r="AI686" i="5"/>
  <c r="AF686" i="5"/>
  <c r="AC686" i="5"/>
  <c r="Z686" i="5"/>
  <c r="N686" i="5"/>
  <c r="AC720" i="5"/>
  <c r="K720" i="5"/>
  <c r="Z720" i="5"/>
  <c r="H720" i="5"/>
  <c r="W720" i="5"/>
  <c r="AL720" i="5"/>
  <c r="AI720" i="5"/>
  <c r="T720" i="5"/>
  <c r="Q720" i="5"/>
  <c r="N720" i="5"/>
  <c r="AF720" i="5"/>
  <c r="H726" i="5"/>
  <c r="W726" i="5"/>
  <c r="AL726" i="5"/>
  <c r="T726" i="5"/>
  <c r="AI726" i="5"/>
  <c r="Q726" i="5"/>
  <c r="K726" i="5"/>
  <c r="AF726" i="5"/>
  <c r="AC726" i="5"/>
  <c r="Z726" i="5"/>
  <c r="N726" i="5"/>
  <c r="T708" i="5"/>
  <c r="AI708" i="5"/>
  <c r="Q708" i="5"/>
  <c r="AF708" i="5"/>
  <c r="N708" i="5"/>
  <c r="AC708" i="5"/>
  <c r="K708" i="5"/>
  <c r="H708" i="5"/>
  <c r="AL708" i="5"/>
  <c r="Z708" i="5"/>
  <c r="W708" i="5"/>
  <c r="Z745" i="5"/>
  <c r="W745" i="5"/>
  <c r="AL745" i="5"/>
  <c r="AI745" i="5"/>
  <c r="AF745" i="5"/>
  <c r="AC745" i="5"/>
  <c r="T745" i="5"/>
  <c r="Q745" i="5"/>
  <c r="N745" i="5"/>
  <c r="K745" i="5"/>
  <c r="H745" i="5"/>
  <c r="AL730" i="5"/>
  <c r="T730" i="5"/>
  <c r="AI730" i="5"/>
  <c r="K730" i="5"/>
  <c r="AC730" i="5"/>
  <c r="H730" i="5"/>
  <c r="Z730" i="5"/>
  <c r="W730" i="5"/>
  <c r="AF730" i="5"/>
  <c r="Q730" i="5"/>
  <c r="N730" i="5"/>
  <c r="Q807" i="5"/>
  <c r="AF807" i="5"/>
  <c r="N807" i="5"/>
  <c r="AC807" i="5"/>
  <c r="K807" i="5"/>
  <c r="Z807" i="5"/>
  <c r="H807" i="5"/>
  <c r="AL807" i="5"/>
  <c r="W807" i="5"/>
  <c r="T807" i="5"/>
  <c r="AI807" i="5"/>
  <c r="K808" i="5"/>
  <c r="Z808" i="5"/>
  <c r="H808" i="5"/>
  <c r="W808" i="5"/>
  <c r="AL808" i="5"/>
  <c r="T808" i="5"/>
  <c r="AI808" i="5"/>
  <c r="AC808" i="5"/>
  <c r="Q808" i="5"/>
  <c r="N808" i="5"/>
  <c r="AF808" i="5"/>
  <c r="T804" i="5"/>
  <c r="AI804" i="5"/>
  <c r="Q804" i="5"/>
  <c r="AF804" i="5"/>
  <c r="N804" i="5"/>
  <c r="AC804" i="5"/>
  <c r="K804" i="5"/>
  <c r="Z804" i="5"/>
  <c r="W804" i="5"/>
  <c r="H804" i="5"/>
  <c r="AL804" i="5"/>
  <c r="W822" i="5"/>
  <c r="T822" i="5"/>
  <c r="AI822" i="5"/>
  <c r="Q822" i="5"/>
  <c r="AF822" i="5"/>
  <c r="Z822" i="5"/>
  <c r="N822" i="5"/>
  <c r="K822" i="5"/>
  <c r="H822" i="5"/>
  <c r="AL822" i="5"/>
  <c r="AC822" i="5"/>
  <c r="H839" i="5"/>
  <c r="AL839" i="5"/>
  <c r="T839" i="5"/>
  <c r="AI839" i="5"/>
  <c r="AF839" i="5"/>
  <c r="N839" i="5"/>
  <c r="K839" i="5"/>
  <c r="AC839" i="5"/>
  <c r="W839" i="5"/>
  <c r="Q839" i="5"/>
  <c r="Z839" i="5"/>
  <c r="N909" i="5"/>
  <c r="K909" i="5"/>
  <c r="Z909" i="5"/>
  <c r="H909" i="5"/>
  <c r="AL909" i="5"/>
  <c r="W909" i="5"/>
  <c r="AI909" i="5"/>
  <c r="AC909" i="5"/>
  <c r="T909" i="5"/>
  <c r="AF909" i="5"/>
  <c r="Q909" i="5"/>
  <c r="Q877" i="5"/>
  <c r="Z877" i="5"/>
  <c r="T877" i="5"/>
  <c r="W877" i="5"/>
  <c r="N877" i="5"/>
  <c r="AC877" i="5"/>
  <c r="K877" i="5"/>
  <c r="H877" i="5"/>
  <c r="AI877" i="5"/>
  <c r="AF877" i="5"/>
  <c r="AL877" i="5"/>
  <c r="N901" i="5"/>
  <c r="AC901" i="5"/>
  <c r="Z901" i="5"/>
  <c r="W901" i="5"/>
  <c r="T901" i="5"/>
  <c r="AL901" i="5"/>
  <c r="Q901" i="5"/>
  <c r="K901" i="5"/>
  <c r="H901" i="5"/>
  <c r="AI901" i="5"/>
  <c r="AF901" i="5"/>
  <c r="N915" i="5"/>
  <c r="K915" i="5"/>
  <c r="Z915" i="5"/>
  <c r="H915" i="5"/>
  <c r="W915" i="5"/>
  <c r="AL915" i="5"/>
  <c r="T915" i="5"/>
  <c r="AI915" i="5"/>
  <c r="AF915" i="5"/>
  <c r="Q915" i="5"/>
  <c r="AC915" i="5"/>
  <c r="Z922" i="5"/>
  <c r="H922" i="5"/>
  <c r="W922" i="5"/>
  <c r="AI922" i="5"/>
  <c r="AC922" i="5"/>
  <c r="T922" i="5"/>
  <c r="AL922" i="5"/>
  <c r="Q922" i="5"/>
  <c r="N922" i="5"/>
  <c r="AF922" i="5"/>
  <c r="K922" i="5"/>
  <c r="W948" i="5"/>
  <c r="T948" i="5"/>
  <c r="Q948" i="5"/>
  <c r="N948" i="5"/>
  <c r="AL948" i="5"/>
  <c r="K948" i="5"/>
  <c r="AF948" i="5"/>
  <c r="H948" i="5"/>
  <c r="AC948" i="5"/>
  <c r="Z948" i="5"/>
  <c r="AI948" i="5"/>
  <c r="W984" i="5"/>
  <c r="AI984" i="5"/>
  <c r="AF984" i="5"/>
  <c r="AC984" i="5"/>
  <c r="K984" i="5"/>
  <c r="H984" i="5"/>
  <c r="Z984" i="5"/>
  <c r="T984" i="5"/>
  <c r="Q984" i="5"/>
  <c r="N984" i="5"/>
  <c r="AL984" i="5"/>
  <c r="AC999" i="5"/>
  <c r="AI999" i="5"/>
  <c r="Q999" i="5"/>
  <c r="AF999" i="5"/>
  <c r="N999" i="5"/>
  <c r="K999" i="5"/>
  <c r="Z999" i="5"/>
  <c r="H999" i="5"/>
  <c r="W999" i="5"/>
  <c r="AL999" i="5"/>
  <c r="T999" i="5"/>
  <c r="AI974" i="5"/>
  <c r="W974" i="5"/>
  <c r="AL974" i="5"/>
  <c r="T974" i="5"/>
  <c r="AF974" i="5"/>
  <c r="N974" i="5"/>
  <c r="AC974" i="5"/>
  <c r="K974" i="5"/>
  <c r="Q974" i="5"/>
  <c r="H974" i="5"/>
  <c r="Z974" i="5"/>
  <c r="M98" i="5"/>
  <c r="AB98" i="5"/>
  <c r="J98" i="5"/>
  <c r="Y98" i="5"/>
  <c r="G98" i="5"/>
  <c r="V98" i="5"/>
  <c r="AK98" i="5"/>
  <c r="S98" i="5"/>
  <c r="AH98" i="5"/>
  <c r="P98" i="5"/>
  <c r="AE98" i="5"/>
  <c r="G91" i="5"/>
  <c r="V91" i="5"/>
  <c r="AK91" i="5"/>
  <c r="S91" i="5"/>
  <c r="AH91" i="5"/>
  <c r="P91" i="5"/>
  <c r="AE91" i="5"/>
  <c r="M91" i="5"/>
  <c r="AB91" i="5"/>
  <c r="J91" i="5"/>
  <c r="Y91" i="5"/>
  <c r="S73" i="5"/>
  <c r="AH73" i="5"/>
  <c r="P73" i="5"/>
  <c r="AE73" i="5"/>
  <c r="M73" i="5"/>
  <c r="AB73" i="5"/>
  <c r="Y73" i="5"/>
  <c r="G73" i="5"/>
  <c r="V73" i="5"/>
  <c r="AK73" i="5"/>
  <c r="J73" i="5"/>
  <c r="M127" i="5"/>
  <c r="AB127" i="5"/>
  <c r="J127" i="5"/>
  <c r="Y127" i="5"/>
  <c r="G127" i="5"/>
  <c r="S127" i="5"/>
  <c r="AH127" i="5"/>
  <c r="P127" i="5"/>
  <c r="AK127" i="5"/>
  <c r="AE127" i="5"/>
  <c r="V127" i="5"/>
  <c r="P184" i="5"/>
  <c r="AE184" i="5"/>
  <c r="M184" i="5"/>
  <c r="AB184" i="5"/>
  <c r="J184" i="5"/>
  <c r="Y184" i="5"/>
  <c r="G184" i="5"/>
  <c r="V184" i="5"/>
  <c r="AK184" i="5"/>
  <c r="S184" i="5"/>
  <c r="AH184" i="5"/>
  <c r="V155" i="5"/>
  <c r="AK155" i="5"/>
  <c r="S155" i="5"/>
  <c r="AH155" i="5"/>
  <c r="P155" i="5"/>
  <c r="AE155" i="5"/>
  <c r="AB155" i="5"/>
  <c r="J155" i="5"/>
  <c r="Y155" i="5"/>
  <c r="G155" i="5"/>
  <c r="M155" i="5"/>
  <c r="AH145" i="5"/>
  <c r="P145" i="5"/>
  <c r="AE145" i="5"/>
  <c r="M145" i="5"/>
  <c r="AB145" i="5"/>
  <c r="J145" i="5"/>
  <c r="G145" i="5"/>
  <c r="V145" i="5"/>
  <c r="AK145" i="5"/>
  <c r="S145" i="5"/>
  <c r="Y145" i="5"/>
  <c r="J222" i="5"/>
  <c r="G222" i="5"/>
  <c r="V222" i="5"/>
  <c r="AK222" i="5"/>
  <c r="AH222" i="5"/>
  <c r="S222" i="5"/>
  <c r="P222" i="5"/>
  <c r="M222" i="5"/>
  <c r="AE222" i="5"/>
  <c r="AB222" i="5"/>
  <c r="Y222" i="5"/>
  <c r="G283" i="5"/>
  <c r="AK283" i="5"/>
  <c r="S283" i="5"/>
  <c r="P283" i="5"/>
  <c r="AE283" i="5"/>
  <c r="M283" i="5"/>
  <c r="J283" i="5"/>
  <c r="AH283" i="5"/>
  <c r="AB283" i="5"/>
  <c r="Y283" i="5"/>
  <c r="V283" i="5"/>
  <c r="V199" i="5"/>
  <c r="AK199" i="5"/>
  <c r="S199" i="5"/>
  <c r="AH199" i="5"/>
  <c r="P199" i="5"/>
  <c r="AE199" i="5"/>
  <c r="M199" i="5"/>
  <c r="AB199" i="5"/>
  <c r="J199" i="5"/>
  <c r="Y199" i="5"/>
  <c r="G199" i="5"/>
  <c r="P253" i="5"/>
  <c r="M253" i="5"/>
  <c r="AB253" i="5"/>
  <c r="J253" i="5"/>
  <c r="Y253" i="5"/>
  <c r="G253" i="5"/>
  <c r="V253" i="5"/>
  <c r="AK253" i="5"/>
  <c r="AH253" i="5"/>
  <c r="AE253" i="5"/>
  <c r="S253" i="5"/>
  <c r="M306" i="5"/>
  <c r="AB306" i="5"/>
  <c r="J306" i="5"/>
  <c r="Y306" i="5"/>
  <c r="G306" i="5"/>
  <c r="V306" i="5"/>
  <c r="AK306" i="5"/>
  <c r="S306" i="5"/>
  <c r="P306" i="5"/>
  <c r="AH306" i="5"/>
  <c r="AE306" i="5"/>
  <c r="P300" i="5"/>
  <c r="AE300" i="5"/>
  <c r="M300" i="5"/>
  <c r="AB300" i="5"/>
  <c r="J300" i="5"/>
  <c r="Y300" i="5"/>
  <c r="G300" i="5"/>
  <c r="AK300" i="5"/>
  <c r="AH300" i="5"/>
  <c r="V300" i="5"/>
  <c r="S300" i="5"/>
  <c r="M274" i="5"/>
  <c r="J274" i="5"/>
  <c r="Y274" i="5"/>
  <c r="G274" i="5"/>
  <c r="AK274" i="5"/>
  <c r="AE274" i="5"/>
  <c r="AB274" i="5"/>
  <c r="V274" i="5"/>
  <c r="S274" i="5"/>
  <c r="P274" i="5"/>
  <c r="AH274" i="5"/>
  <c r="M334" i="5"/>
  <c r="Y334" i="5"/>
  <c r="V334" i="5"/>
  <c r="S334" i="5"/>
  <c r="AB334" i="5"/>
  <c r="P334" i="5"/>
  <c r="AH334" i="5"/>
  <c r="G334" i="5"/>
  <c r="J334" i="5"/>
  <c r="AK334" i="5"/>
  <c r="AE334" i="5"/>
  <c r="J301" i="5"/>
  <c r="Y301" i="5"/>
  <c r="G301" i="5"/>
  <c r="V301" i="5"/>
  <c r="AK301" i="5"/>
  <c r="S301" i="5"/>
  <c r="AH301" i="5"/>
  <c r="AE301" i="5"/>
  <c r="AB301" i="5"/>
  <c r="P301" i="5"/>
  <c r="M301" i="5"/>
  <c r="S333" i="5"/>
  <c r="AE333" i="5"/>
  <c r="AB333" i="5"/>
  <c r="J333" i="5"/>
  <c r="Y333" i="5"/>
  <c r="AK333" i="5"/>
  <c r="G333" i="5"/>
  <c r="AH333" i="5"/>
  <c r="V333" i="5"/>
  <c r="P333" i="5"/>
  <c r="M333" i="5"/>
  <c r="AE328" i="5"/>
  <c r="M328" i="5"/>
  <c r="AB328" i="5"/>
  <c r="J328" i="5"/>
  <c r="G328" i="5"/>
  <c r="Y328" i="5"/>
  <c r="V328" i="5"/>
  <c r="S328" i="5"/>
  <c r="P328" i="5"/>
  <c r="AK328" i="5"/>
  <c r="AH328" i="5"/>
  <c r="AB372" i="5"/>
  <c r="J372" i="5"/>
  <c r="Y372" i="5"/>
  <c r="G372" i="5"/>
  <c r="V372" i="5"/>
  <c r="AK372" i="5"/>
  <c r="S372" i="5"/>
  <c r="AH372" i="5"/>
  <c r="P372" i="5"/>
  <c r="AE372" i="5"/>
  <c r="M372" i="5"/>
  <c r="G378" i="5"/>
  <c r="V378" i="5"/>
  <c r="AK378" i="5"/>
  <c r="S378" i="5"/>
  <c r="AH378" i="5"/>
  <c r="P378" i="5"/>
  <c r="AE378" i="5"/>
  <c r="AB378" i="5"/>
  <c r="Y378" i="5"/>
  <c r="M378" i="5"/>
  <c r="J378" i="5"/>
  <c r="AH379" i="5"/>
  <c r="P379" i="5"/>
  <c r="AE379" i="5"/>
  <c r="M379" i="5"/>
  <c r="AB379" i="5"/>
  <c r="J379" i="5"/>
  <c r="Y379" i="5"/>
  <c r="V379" i="5"/>
  <c r="AK379" i="5"/>
  <c r="G379" i="5"/>
  <c r="S379" i="5"/>
  <c r="Y402" i="5"/>
  <c r="G402" i="5"/>
  <c r="V402" i="5"/>
  <c r="AK402" i="5"/>
  <c r="S402" i="5"/>
  <c r="AH402" i="5"/>
  <c r="P402" i="5"/>
  <c r="M402" i="5"/>
  <c r="AB402" i="5"/>
  <c r="AE402" i="5"/>
  <c r="J402" i="5"/>
  <c r="AB446" i="5"/>
  <c r="J446" i="5"/>
  <c r="Y446" i="5"/>
  <c r="G446" i="5"/>
  <c r="V446" i="5"/>
  <c r="AK446" i="5"/>
  <c r="S446" i="5"/>
  <c r="P446" i="5"/>
  <c r="AE446" i="5"/>
  <c r="AH446" i="5"/>
  <c r="M446" i="5"/>
  <c r="J417" i="5"/>
  <c r="Y417" i="5"/>
  <c r="G417" i="5"/>
  <c r="V417" i="5"/>
  <c r="AK417" i="5"/>
  <c r="S417" i="5"/>
  <c r="AH417" i="5"/>
  <c r="M417" i="5"/>
  <c r="P417" i="5"/>
  <c r="AE417" i="5"/>
  <c r="AB417" i="5"/>
  <c r="V407" i="5"/>
  <c r="AK407" i="5"/>
  <c r="S407" i="5"/>
  <c r="AH407" i="5"/>
  <c r="P407" i="5"/>
  <c r="AE407" i="5"/>
  <c r="M407" i="5"/>
  <c r="J407" i="5"/>
  <c r="Y407" i="5"/>
  <c r="G407" i="5"/>
  <c r="AB407" i="5"/>
  <c r="S460" i="5"/>
  <c r="P460" i="5"/>
  <c r="M460" i="5"/>
  <c r="AB460" i="5"/>
  <c r="Y460" i="5"/>
  <c r="G460" i="5"/>
  <c r="AK460" i="5"/>
  <c r="AH460" i="5"/>
  <c r="AE460" i="5"/>
  <c r="V460" i="5"/>
  <c r="J460" i="5"/>
  <c r="Y472" i="5"/>
  <c r="V472" i="5"/>
  <c r="AK472" i="5"/>
  <c r="S472" i="5"/>
  <c r="AH472" i="5"/>
  <c r="AE472" i="5"/>
  <c r="J472" i="5"/>
  <c r="G472" i="5"/>
  <c r="AB472" i="5"/>
  <c r="P472" i="5"/>
  <c r="M472" i="5"/>
  <c r="V516" i="5"/>
  <c r="AK516" i="5"/>
  <c r="P516" i="5"/>
  <c r="AE516" i="5"/>
  <c r="M516" i="5"/>
  <c r="J516" i="5"/>
  <c r="AH516" i="5"/>
  <c r="AB516" i="5"/>
  <c r="Y516" i="5"/>
  <c r="S516" i="5"/>
  <c r="G516" i="5"/>
  <c r="S550" i="5"/>
  <c r="AE550" i="5"/>
  <c r="M550" i="5"/>
  <c r="AB550" i="5"/>
  <c r="J550" i="5"/>
  <c r="Y550" i="5"/>
  <c r="G550" i="5"/>
  <c r="V550" i="5"/>
  <c r="AK550" i="5"/>
  <c r="AH550" i="5"/>
  <c r="P550" i="5"/>
  <c r="M551" i="5"/>
  <c r="AE551" i="5"/>
  <c r="J551" i="5"/>
  <c r="AB551" i="5"/>
  <c r="V551" i="5"/>
  <c r="AK551" i="5"/>
  <c r="AH551" i="5"/>
  <c r="Y551" i="5"/>
  <c r="S551" i="5"/>
  <c r="P551" i="5"/>
  <c r="G551" i="5"/>
  <c r="G524" i="5"/>
  <c r="V524" i="5"/>
  <c r="AK524" i="5"/>
  <c r="AH524" i="5"/>
  <c r="P524" i="5"/>
  <c r="AE524" i="5"/>
  <c r="AB524" i="5"/>
  <c r="Y524" i="5"/>
  <c r="S524" i="5"/>
  <c r="J524" i="5"/>
  <c r="M524" i="5"/>
  <c r="S566" i="5"/>
  <c r="P566" i="5"/>
  <c r="M566" i="5"/>
  <c r="AB566" i="5"/>
  <c r="Y566" i="5"/>
  <c r="G566" i="5"/>
  <c r="AH566" i="5"/>
  <c r="AE566" i="5"/>
  <c r="V566" i="5"/>
  <c r="J566" i="5"/>
  <c r="AK566" i="5"/>
  <c r="AH517" i="5"/>
  <c r="P517" i="5"/>
  <c r="AE517" i="5"/>
  <c r="AB517" i="5"/>
  <c r="J517" i="5"/>
  <c r="Y517" i="5"/>
  <c r="AK517" i="5"/>
  <c r="M517" i="5"/>
  <c r="G517" i="5"/>
  <c r="V517" i="5"/>
  <c r="S517" i="5"/>
  <c r="J600" i="5"/>
  <c r="Y600" i="5"/>
  <c r="G600" i="5"/>
  <c r="V600" i="5"/>
  <c r="AK600" i="5"/>
  <c r="P600" i="5"/>
  <c r="M600" i="5"/>
  <c r="AH600" i="5"/>
  <c r="AE600" i="5"/>
  <c r="S600" i="5"/>
  <c r="AB600" i="5"/>
  <c r="S582" i="5"/>
  <c r="AH582" i="5"/>
  <c r="P582" i="5"/>
  <c r="AE582" i="5"/>
  <c r="M582" i="5"/>
  <c r="AB582" i="5"/>
  <c r="Y582" i="5"/>
  <c r="G582" i="5"/>
  <c r="AK582" i="5"/>
  <c r="V582" i="5"/>
  <c r="J582" i="5"/>
  <c r="P722" i="5"/>
  <c r="AE722" i="5"/>
  <c r="M722" i="5"/>
  <c r="AB722" i="5"/>
  <c r="J722" i="5"/>
  <c r="Y722" i="5"/>
  <c r="G722" i="5"/>
  <c r="AH722" i="5"/>
  <c r="V722" i="5"/>
  <c r="S722" i="5"/>
  <c r="AK722" i="5"/>
  <c r="S633" i="5"/>
  <c r="AH633" i="5"/>
  <c r="P633" i="5"/>
  <c r="AE633" i="5"/>
  <c r="AB633" i="5"/>
  <c r="J633" i="5"/>
  <c r="V633" i="5"/>
  <c r="M633" i="5"/>
  <c r="G633" i="5"/>
  <c r="AK633" i="5"/>
  <c r="Y633" i="5"/>
  <c r="AB662" i="5"/>
  <c r="J662" i="5"/>
  <c r="Y662" i="5"/>
  <c r="G662" i="5"/>
  <c r="V662" i="5"/>
  <c r="AK662" i="5"/>
  <c r="S662" i="5"/>
  <c r="AH662" i="5"/>
  <c r="AE662" i="5"/>
  <c r="P662" i="5"/>
  <c r="M662" i="5"/>
  <c r="G652" i="5"/>
  <c r="V652" i="5"/>
  <c r="AK652" i="5"/>
  <c r="S652" i="5"/>
  <c r="AH652" i="5"/>
  <c r="P652" i="5"/>
  <c r="AE652" i="5"/>
  <c r="J652" i="5"/>
  <c r="AB652" i="5"/>
  <c r="Y652" i="5"/>
  <c r="M652" i="5"/>
  <c r="J748" i="5"/>
  <c r="G748" i="5"/>
  <c r="AK748" i="5"/>
  <c r="S748" i="5"/>
  <c r="P748" i="5"/>
  <c r="AE748" i="5"/>
  <c r="AB748" i="5"/>
  <c r="Y748" i="5"/>
  <c r="V748" i="5"/>
  <c r="M748" i="5"/>
  <c r="AH748" i="5"/>
  <c r="AH661" i="5"/>
  <c r="P661" i="5"/>
  <c r="AE661" i="5"/>
  <c r="M661" i="5"/>
  <c r="AB661" i="5"/>
  <c r="J661" i="5"/>
  <c r="Y661" i="5"/>
  <c r="V661" i="5"/>
  <c r="S661" i="5"/>
  <c r="G661" i="5"/>
  <c r="AK661" i="5"/>
  <c r="AM661" i="5" s="1"/>
  <c r="J756" i="5"/>
  <c r="G756" i="5"/>
  <c r="AK756" i="5"/>
  <c r="S756" i="5"/>
  <c r="P756" i="5"/>
  <c r="V756" i="5"/>
  <c r="M756" i="5"/>
  <c r="AH756" i="5"/>
  <c r="AB756" i="5"/>
  <c r="Y756" i="5"/>
  <c r="AE756" i="5"/>
  <c r="V735" i="5"/>
  <c r="AK735" i="5"/>
  <c r="S735" i="5"/>
  <c r="AE735" i="5"/>
  <c r="J735" i="5"/>
  <c r="G735" i="5"/>
  <c r="AB735" i="5"/>
  <c r="Y735" i="5"/>
  <c r="AH735" i="5"/>
  <c r="P735" i="5"/>
  <c r="M735" i="5"/>
  <c r="AB753" i="5"/>
  <c r="J753" i="5"/>
  <c r="Y753" i="5"/>
  <c r="G753" i="5"/>
  <c r="V753" i="5"/>
  <c r="AK753" i="5"/>
  <c r="S753" i="5"/>
  <c r="AH753" i="5"/>
  <c r="P753" i="5"/>
  <c r="M753" i="5"/>
  <c r="AE753" i="5"/>
  <c r="AH752" i="5"/>
  <c r="P752" i="5"/>
  <c r="AE752" i="5"/>
  <c r="M752" i="5"/>
  <c r="AB752" i="5"/>
  <c r="Y752" i="5"/>
  <c r="V752" i="5"/>
  <c r="S752" i="5"/>
  <c r="J752" i="5"/>
  <c r="G752" i="5"/>
  <c r="AK752" i="5"/>
  <c r="S779" i="5"/>
  <c r="AH779" i="5"/>
  <c r="P779" i="5"/>
  <c r="AE779" i="5"/>
  <c r="AB779" i="5"/>
  <c r="AK779" i="5"/>
  <c r="Y779" i="5"/>
  <c r="M779" i="5"/>
  <c r="V779" i="5"/>
  <c r="J779" i="5"/>
  <c r="G779" i="5"/>
  <c r="M829" i="5"/>
  <c r="J829" i="5"/>
  <c r="Y829" i="5"/>
  <c r="G829" i="5"/>
  <c r="V829" i="5"/>
  <c r="AK829" i="5"/>
  <c r="P829" i="5"/>
  <c r="S829" i="5"/>
  <c r="AH829" i="5"/>
  <c r="AE829" i="5"/>
  <c r="AB829" i="5"/>
  <c r="AH791" i="5"/>
  <c r="P791" i="5"/>
  <c r="AE791" i="5"/>
  <c r="M791" i="5"/>
  <c r="AK791" i="5"/>
  <c r="J791" i="5"/>
  <c r="AB791" i="5"/>
  <c r="G791" i="5"/>
  <c r="Y791" i="5"/>
  <c r="S791" i="5"/>
  <c r="V791" i="5"/>
  <c r="AK817" i="5"/>
  <c r="S817" i="5"/>
  <c r="AH817" i="5"/>
  <c r="P817" i="5"/>
  <c r="AE817" i="5"/>
  <c r="J817" i="5"/>
  <c r="G817" i="5"/>
  <c r="AB817" i="5"/>
  <c r="Y817" i="5"/>
  <c r="V817" i="5"/>
  <c r="M817" i="5"/>
  <c r="G853" i="5"/>
  <c r="V853" i="5"/>
  <c r="S853" i="5"/>
  <c r="AE853" i="5"/>
  <c r="AB853" i="5"/>
  <c r="Y853" i="5"/>
  <c r="AK853" i="5"/>
  <c r="J853" i="5"/>
  <c r="AH853" i="5"/>
  <c r="P853" i="5"/>
  <c r="M853" i="5"/>
  <c r="AK875" i="5"/>
  <c r="AE875" i="5"/>
  <c r="AB875" i="5"/>
  <c r="AH875" i="5"/>
  <c r="G875" i="5"/>
  <c r="Y875" i="5"/>
  <c r="V875" i="5"/>
  <c r="J875" i="5"/>
  <c r="M875" i="5"/>
  <c r="S875" i="5"/>
  <c r="P875" i="5"/>
  <c r="G874" i="5"/>
  <c r="AK874" i="5"/>
  <c r="AH874" i="5"/>
  <c r="Y874" i="5"/>
  <c r="V874" i="5"/>
  <c r="P874" i="5"/>
  <c r="M874" i="5"/>
  <c r="AE874" i="5"/>
  <c r="AB874" i="5"/>
  <c r="S874" i="5"/>
  <c r="J874" i="5"/>
  <c r="AB902" i="5"/>
  <c r="Y902" i="5"/>
  <c r="AK902" i="5"/>
  <c r="M902" i="5"/>
  <c r="AE902" i="5"/>
  <c r="G902" i="5"/>
  <c r="V902" i="5"/>
  <c r="S902" i="5"/>
  <c r="P902" i="5"/>
  <c r="J902" i="5"/>
  <c r="AH902" i="5"/>
  <c r="J913" i="5"/>
  <c r="G913" i="5"/>
  <c r="V913" i="5"/>
  <c r="S913" i="5"/>
  <c r="AH913" i="5"/>
  <c r="P913" i="5"/>
  <c r="AE913" i="5"/>
  <c r="AB913" i="5"/>
  <c r="Y913" i="5"/>
  <c r="M913" i="5"/>
  <c r="AK913" i="5"/>
  <c r="AB940" i="5"/>
  <c r="J940" i="5"/>
  <c r="Y940" i="5"/>
  <c r="G940" i="5"/>
  <c r="V940" i="5"/>
  <c r="AK940" i="5"/>
  <c r="AH940" i="5"/>
  <c r="AE940" i="5"/>
  <c r="S940" i="5"/>
  <c r="P940" i="5"/>
  <c r="M940" i="5"/>
  <c r="AK943" i="5"/>
  <c r="S943" i="5"/>
  <c r="V943" i="5"/>
  <c r="AH943" i="5"/>
  <c r="P943" i="5"/>
  <c r="AE943" i="5"/>
  <c r="M943" i="5"/>
  <c r="AB943" i="5"/>
  <c r="J943" i="5"/>
  <c r="Y943" i="5"/>
  <c r="G943" i="5"/>
  <c r="Y989" i="5"/>
  <c r="AH989" i="5"/>
  <c r="P989" i="5"/>
  <c r="AE989" i="5"/>
  <c r="M989" i="5"/>
  <c r="AB989" i="5"/>
  <c r="J989" i="5"/>
  <c r="G989" i="5"/>
  <c r="V989" i="5"/>
  <c r="AK989" i="5"/>
  <c r="S989" i="5"/>
  <c r="AE994" i="5"/>
  <c r="M994" i="5"/>
  <c r="AB994" i="5"/>
  <c r="J994" i="5"/>
  <c r="Y994" i="5"/>
  <c r="G994" i="5"/>
  <c r="V994" i="5"/>
  <c r="AK994" i="5"/>
  <c r="S994" i="5"/>
  <c r="AH994" i="5"/>
  <c r="P994" i="5"/>
  <c r="Y997" i="5"/>
  <c r="AK997" i="5"/>
  <c r="S997" i="5"/>
  <c r="AH997" i="5"/>
  <c r="P997" i="5"/>
  <c r="AE997" i="5"/>
  <c r="M997" i="5"/>
  <c r="AB997" i="5"/>
  <c r="J997" i="5"/>
  <c r="G997" i="5"/>
  <c r="V997" i="5"/>
  <c r="P84" i="5"/>
  <c r="AE84" i="5"/>
  <c r="M84" i="5"/>
  <c r="AB84" i="5"/>
  <c r="J84" i="5"/>
  <c r="Y84" i="5"/>
  <c r="G84" i="5"/>
  <c r="V84" i="5"/>
  <c r="AK84" i="5"/>
  <c r="S84" i="5"/>
  <c r="AH84" i="5"/>
  <c r="N143" i="5"/>
  <c r="AC143" i="5"/>
  <c r="K143" i="5"/>
  <c r="Z143" i="5"/>
  <c r="H143" i="5"/>
  <c r="W143" i="5"/>
  <c r="AL143" i="5"/>
  <c r="T143" i="5"/>
  <c r="AI143" i="5"/>
  <c r="Q143" i="5"/>
  <c r="AF143" i="5"/>
  <c r="Q371" i="5"/>
  <c r="AF371" i="5"/>
  <c r="N371" i="5"/>
  <c r="AC371" i="5"/>
  <c r="K371" i="5"/>
  <c r="Z371" i="5"/>
  <c r="H371" i="5"/>
  <c r="AL371" i="5"/>
  <c r="AI371" i="5"/>
  <c r="W371" i="5"/>
  <c r="T371" i="5"/>
  <c r="AI403" i="5"/>
  <c r="Q403" i="5"/>
  <c r="AF403" i="5"/>
  <c r="N403" i="5"/>
  <c r="AC403" i="5"/>
  <c r="K403" i="5"/>
  <c r="Z403" i="5"/>
  <c r="H403" i="5"/>
  <c r="W403" i="5"/>
  <c r="AL403" i="5"/>
  <c r="T403" i="5"/>
  <c r="Q628" i="5"/>
  <c r="AF628" i="5"/>
  <c r="N628" i="5"/>
  <c r="AC628" i="5"/>
  <c r="Z628" i="5"/>
  <c r="H628" i="5"/>
  <c r="AI628" i="5"/>
  <c r="W628" i="5"/>
  <c r="T628" i="5"/>
  <c r="K628" i="5"/>
  <c r="AL628" i="5"/>
  <c r="Z737" i="5"/>
  <c r="W737" i="5"/>
  <c r="AC737" i="5"/>
  <c r="T737" i="5"/>
  <c r="Q737" i="5"/>
  <c r="AL737" i="5"/>
  <c r="AI737" i="5"/>
  <c r="N737" i="5"/>
  <c r="K737" i="5"/>
  <c r="AF737" i="5"/>
  <c r="H737" i="5"/>
  <c r="W976" i="5"/>
  <c r="AF976" i="5"/>
  <c r="AC976" i="5"/>
  <c r="Z976" i="5"/>
  <c r="H976" i="5"/>
  <c r="AL976" i="5"/>
  <c r="T976" i="5"/>
  <c r="Q976" i="5"/>
  <c r="N976" i="5"/>
  <c r="K976" i="5"/>
  <c r="AI976" i="5"/>
  <c r="AB356" i="5"/>
  <c r="J356" i="5"/>
  <c r="Y356" i="5"/>
  <c r="G356" i="5"/>
  <c r="V356" i="5"/>
  <c r="AK356" i="5"/>
  <c r="S356" i="5"/>
  <c r="AH356" i="5"/>
  <c r="P356" i="5"/>
  <c r="AE356" i="5"/>
  <c r="M356" i="5"/>
  <c r="Y889" i="5"/>
  <c r="G889" i="5"/>
  <c r="AK889" i="5"/>
  <c r="S889" i="5"/>
  <c r="AH889" i="5"/>
  <c r="P889" i="5"/>
  <c r="AE889" i="5"/>
  <c r="V889" i="5"/>
  <c r="M889" i="5"/>
  <c r="J889" i="5"/>
  <c r="AB889" i="5"/>
  <c r="S22" i="5"/>
  <c r="AH22" i="5"/>
  <c r="AK22" i="5"/>
  <c r="P22" i="5"/>
  <c r="AE22" i="5"/>
  <c r="M22" i="5"/>
  <c r="AB22" i="5"/>
  <c r="J22" i="5"/>
  <c r="Y22" i="5"/>
  <c r="G22" i="5"/>
  <c r="V22" i="5"/>
  <c r="P92" i="5"/>
  <c r="AE92" i="5"/>
  <c r="M92" i="5"/>
  <c r="AB92" i="5"/>
  <c r="J92" i="5"/>
  <c r="Y92" i="5"/>
  <c r="G92" i="5"/>
  <c r="V92" i="5"/>
  <c r="AK92" i="5"/>
  <c r="S92" i="5"/>
  <c r="AH92" i="5"/>
  <c r="G16" i="5"/>
  <c r="V16" i="5"/>
  <c r="AK16" i="5"/>
  <c r="S16" i="5"/>
  <c r="AH16" i="5"/>
  <c r="P16" i="5"/>
  <c r="AE16" i="5"/>
  <c r="M16" i="5"/>
  <c r="AB16" i="5"/>
  <c r="Y16" i="5"/>
  <c r="J16" i="5"/>
  <c r="H13" i="5"/>
  <c r="W13" i="5"/>
  <c r="AL13" i="5"/>
  <c r="N13" i="5"/>
  <c r="Z13" i="5"/>
  <c r="K13" i="5"/>
  <c r="T13" i="5"/>
  <c r="AI13" i="5"/>
  <c r="Q13" i="5"/>
  <c r="AF13" i="5"/>
  <c r="AC13" i="5"/>
  <c r="Y13" i="5"/>
  <c r="G13" i="5"/>
  <c r="V13" i="5"/>
  <c r="AK13" i="5"/>
  <c r="S13" i="5"/>
  <c r="J13" i="5"/>
  <c r="AH13" i="5"/>
  <c r="P13" i="5"/>
  <c r="AE13" i="5"/>
  <c r="M13" i="5"/>
  <c r="AB13" i="5"/>
  <c r="N87" i="5"/>
  <c r="AC87" i="5"/>
  <c r="K87" i="5"/>
  <c r="Z87" i="5"/>
  <c r="H87" i="5"/>
  <c r="W87" i="5"/>
  <c r="T87" i="5"/>
  <c r="AI87" i="5"/>
  <c r="Q87" i="5"/>
  <c r="AL87" i="5"/>
  <c r="AF87" i="5"/>
  <c r="K69" i="5"/>
  <c r="Z69" i="5"/>
  <c r="H69" i="5"/>
  <c r="W69" i="5"/>
  <c r="AL69" i="5"/>
  <c r="T69" i="5"/>
  <c r="AI69" i="5"/>
  <c r="Q69" i="5"/>
  <c r="AF69" i="5"/>
  <c r="N69" i="5"/>
  <c r="AC69" i="5"/>
  <c r="W51" i="5"/>
  <c r="AL51" i="5"/>
  <c r="T51" i="5"/>
  <c r="AI51" i="5"/>
  <c r="Q51" i="5"/>
  <c r="AF51" i="5"/>
  <c r="AC51" i="5"/>
  <c r="K51" i="5"/>
  <c r="Z51" i="5"/>
  <c r="N51" i="5"/>
  <c r="H51" i="5"/>
  <c r="Q145" i="5"/>
  <c r="AF145" i="5"/>
  <c r="N145" i="5"/>
  <c r="AC145" i="5"/>
  <c r="K145" i="5"/>
  <c r="Z145" i="5"/>
  <c r="H145" i="5"/>
  <c r="W145" i="5"/>
  <c r="AL145" i="5"/>
  <c r="T145" i="5"/>
  <c r="AI145" i="5"/>
  <c r="AF116" i="5"/>
  <c r="N116" i="5"/>
  <c r="AC116" i="5"/>
  <c r="K116" i="5"/>
  <c r="Z116" i="5"/>
  <c r="AL116" i="5"/>
  <c r="T116" i="5"/>
  <c r="AI116" i="5"/>
  <c r="W116" i="5"/>
  <c r="H116" i="5"/>
  <c r="Q116" i="5"/>
  <c r="Q197" i="5"/>
  <c r="AF197" i="5"/>
  <c r="N197" i="5"/>
  <c r="AC197" i="5"/>
  <c r="K197" i="5"/>
  <c r="Z197" i="5"/>
  <c r="H197" i="5"/>
  <c r="W197" i="5"/>
  <c r="AL197" i="5"/>
  <c r="AI197" i="5"/>
  <c r="T197" i="5"/>
  <c r="H120" i="5"/>
  <c r="W120" i="5"/>
  <c r="AL120" i="5"/>
  <c r="T120" i="5"/>
  <c r="AI120" i="5"/>
  <c r="Q120" i="5"/>
  <c r="N120" i="5"/>
  <c r="AC120" i="5"/>
  <c r="K120" i="5"/>
  <c r="Z120" i="5"/>
  <c r="AF120" i="5"/>
  <c r="T110" i="5"/>
  <c r="AI110" i="5"/>
  <c r="Q110" i="5"/>
  <c r="AF110" i="5"/>
  <c r="N110" i="5"/>
  <c r="AC110" i="5"/>
  <c r="Z110" i="5"/>
  <c r="H110" i="5"/>
  <c r="W110" i="5"/>
  <c r="AL110" i="5"/>
  <c r="K110" i="5"/>
  <c r="Q308" i="5"/>
  <c r="AF308" i="5"/>
  <c r="N308" i="5"/>
  <c r="AC308" i="5"/>
  <c r="K308" i="5"/>
  <c r="Z308" i="5"/>
  <c r="H308" i="5"/>
  <c r="W308" i="5"/>
  <c r="T308" i="5"/>
  <c r="AL308" i="5"/>
  <c r="AI308" i="5"/>
  <c r="Z169" i="5"/>
  <c r="H169" i="5"/>
  <c r="W169" i="5"/>
  <c r="AL169" i="5"/>
  <c r="T169" i="5"/>
  <c r="AI169" i="5"/>
  <c r="Q169" i="5"/>
  <c r="AF169" i="5"/>
  <c r="N169" i="5"/>
  <c r="AC169" i="5"/>
  <c r="K169" i="5"/>
  <c r="T231" i="5"/>
  <c r="Q231" i="5"/>
  <c r="AF231" i="5"/>
  <c r="AC231" i="5"/>
  <c r="K231" i="5"/>
  <c r="H231" i="5"/>
  <c r="N231" i="5"/>
  <c r="AL231" i="5"/>
  <c r="AI231" i="5"/>
  <c r="Z231" i="5"/>
  <c r="W231" i="5"/>
  <c r="Q253" i="5"/>
  <c r="AF253" i="5"/>
  <c r="N253" i="5"/>
  <c r="AC253" i="5"/>
  <c r="K253" i="5"/>
  <c r="Z253" i="5"/>
  <c r="H253" i="5"/>
  <c r="W253" i="5"/>
  <c r="AL253" i="5"/>
  <c r="T253" i="5"/>
  <c r="AI253" i="5"/>
  <c r="AC259" i="5"/>
  <c r="Z259" i="5"/>
  <c r="H259" i="5"/>
  <c r="W259" i="5"/>
  <c r="AL259" i="5"/>
  <c r="T259" i="5"/>
  <c r="AI259" i="5"/>
  <c r="Q259" i="5"/>
  <c r="AF259" i="5"/>
  <c r="N259" i="5"/>
  <c r="K259" i="5"/>
  <c r="H257" i="5"/>
  <c r="AL257" i="5"/>
  <c r="T257" i="5"/>
  <c r="AI257" i="5"/>
  <c r="Q257" i="5"/>
  <c r="AF257" i="5"/>
  <c r="N257" i="5"/>
  <c r="AC257" i="5"/>
  <c r="Z257" i="5"/>
  <c r="W257" i="5"/>
  <c r="K257" i="5"/>
  <c r="AI226" i="5"/>
  <c r="AF226" i="5"/>
  <c r="N226" i="5"/>
  <c r="AC226" i="5"/>
  <c r="K226" i="5"/>
  <c r="Z226" i="5"/>
  <c r="W226" i="5"/>
  <c r="AL226" i="5"/>
  <c r="H226" i="5"/>
  <c r="T226" i="5"/>
  <c r="Q226" i="5"/>
  <c r="AC306" i="5"/>
  <c r="K306" i="5"/>
  <c r="Z306" i="5"/>
  <c r="H306" i="5"/>
  <c r="W306" i="5"/>
  <c r="AL306" i="5"/>
  <c r="T306" i="5"/>
  <c r="AI306" i="5"/>
  <c r="Q306" i="5"/>
  <c r="AF306" i="5"/>
  <c r="N306" i="5"/>
  <c r="H296" i="5"/>
  <c r="W296" i="5"/>
  <c r="AL296" i="5"/>
  <c r="T296" i="5"/>
  <c r="AI296" i="5"/>
  <c r="Q296" i="5"/>
  <c r="AF296" i="5"/>
  <c r="AC296" i="5"/>
  <c r="Z296" i="5"/>
  <c r="N296" i="5"/>
  <c r="K296" i="5"/>
  <c r="K345" i="5"/>
  <c r="W345" i="5"/>
  <c r="AL345" i="5"/>
  <c r="T345" i="5"/>
  <c r="Q345" i="5"/>
  <c r="AI345" i="5"/>
  <c r="H345" i="5"/>
  <c r="AF345" i="5"/>
  <c r="AC345" i="5"/>
  <c r="Z345" i="5"/>
  <c r="N345" i="5"/>
  <c r="Q363" i="5"/>
  <c r="AF363" i="5"/>
  <c r="N363" i="5"/>
  <c r="AC363" i="5"/>
  <c r="K363" i="5"/>
  <c r="Z363" i="5"/>
  <c r="H363" i="5"/>
  <c r="AL363" i="5"/>
  <c r="AI363" i="5"/>
  <c r="T363" i="5"/>
  <c r="W363" i="5"/>
  <c r="W319" i="5"/>
  <c r="AI319" i="5"/>
  <c r="AF319" i="5"/>
  <c r="N319" i="5"/>
  <c r="AC319" i="5"/>
  <c r="T319" i="5"/>
  <c r="Q319" i="5"/>
  <c r="AL319" i="5"/>
  <c r="K319" i="5"/>
  <c r="H319" i="5"/>
  <c r="Z319" i="5"/>
  <c r="AC404" i="5"/>
  <c r="K404" i="5"/>
  <c r="Z404" i="5"/>
  <c r="H404" i="5"/>
  <c r="W404" i="5"/>
  <c r="AL404" i="5"/>
  <c r="T404" i="5"/>
  <c r="Q404" i="5"/>
  <c r="AF404" i="5"/>
  <c r="AI404" i="5"/>
  <c r="N404" i="5"/>
  <c r="T376" i="5"/>
  <c r="AI376" i="5"/>
  <c r="Q376" i="5"/>
  <c r="AF376" i="5"/>
  <c r="N376" i="5"/>
  <c r="AC376" i="5"/>
  <c r="K376" i="5"/>
  <c r="Z376" i="5"/>
  <c r="H376" i="5"/>
  <c r="W376" i="5"/>
  <c r="AL376" i="5"/>
  <c r="H386" i="5"/>
  <c r="W386" i="5"/>
  <c r="AL386" i="5"/>
  <c r="AI386" i="5"/>
  <c r="Q386" i="5"/>
  <c r="AF386" i="5"/>
  <c r="K386" i="5"/>
  <c r="AC386" i="5"/>
  <c r="Z386" i="5"/>
  <c r="T386" i="5"/>
  <c r="N386" i="5"/>
  <c r="AF424" i="5"/>
  <c r="N424" i="5"/>
  <c r="AC424" i="5"/>
  <c r="K424" i="5"/>
  <c r="Z424" i="5"/>
  <c r="H424" i="5"/>
  <c r="W424" i="5"/>
  <c r="T424" i="5"/>
  <c r="AI424" i="5"/>
  <c r="AL424" i="5"/>
  <c r="Q424" i="5"/>
  <c r="Z425" i="5"/>
  <c r="H425" i="5"/>
  <c r="W425" i="5"/>
  <c r="AL425" i="5"/>
  <c r="T425" i="5"/>
  <c r="AI425" i="5"/>
  <c r="Q425" i="5"/>
  <c r="N425" i="5"/>
  <c r="AC425" i="5"/>
  <c r="AF425" i="5"/>
  <c r="K425" i="5"/>
  <c r="AL407" i="5"/>
  <c r="T407" i="5"/>
  <c r="AI407" i="5"/>
  <c r="Q407" i="5"/>
  <c r="AF407" i="5"/>
  <c r="N407" i="5"/>
  <c r="AC407" i="5"/>
  <c r="Z407" i="5"/>
  <c r="K407" i="5"/>
  <c r="H407" i="5"/>
  <c r="W407" i="5"/>
  <c r="N531" i="5"/>
  <c r="AC531" i="5"/>
  <c r="K531" i="5"/>
  <c r="Z531" i="5"/>
  <c r="H531" i="5"/>
  <c r="W531" i="5"/>
  <c r="AL531" i="5"/>
  <c r="T531" i="5"/>
  <c r="Q531" i="5"/>
  <c r="AI531" i="5"/>
  <c r="AF531" i="5"/>
  <c r="AC501" i="5"/>
  <c r="K501" i="5"/>
  <c r="Z501" i="5"/>
  <c r="H501" i="5"/>
  <c r="W501" i="5"/>
  <c r="AL501" i="5"/>
  <c r="T501" i="5"/>
  <c r="AI501" i="5"/>
  <c r="Q501" i="5"/>
  <c r="AF501" i="5"/>
  <c r="N501" i="5"/>
  <c r="W475" i="5"/>
  <c r="AL475" i="5"/>
  <c r="T475" i="5"/>
  <c r="AI475" i="5"/>
  <c r="Q475" i="5"/>
  <c r="AF475" i="5"/>
  <c r="AC475" i="5"/>
  <c r="N475" i="5"/>
  <c r="K475" i="5"/>
  <c r="H475" i="5"/>
  <c r="Z475" i="5"/>
  <c r="AI497" i="5"/>
  <c r="AF497" i="5"/>
  <c r="N497" i="5"/>
  <c r="AC497" i="5"/>
  <c r="K497" i="5"/>
  <c r="H497" i="5"/>
  <c r="AL497" i="5"/>
  <c r="Z497" i="5"/>
  <c r="W497" i="5"/>
  <c r="T497" i="5"/>
  <c r="Q497" i="5"/>
  <c r="W636" i="5"/>
  <c r="AL636" i="5"/>
  <c r="AI636" i="5"/>
  <c r="Q636" i="5"/>
  <c r="AF636" i="5"/>
  <c r="T636" i="5"/>
  <c r="N636" i="5"/>
  <c r="AC636" i="5"/>
  <c r="H636" i="5"/>
  <c r="Z636" i="5"/>
  <c r="K636" i="5"/>
  <c r="Z545" i="5"/>
  <c r="H545" i="5"/>
  <c r="W545" i="5"/>
  <c r="AL545" i="5"/>
  <c r="T545" i="5"/>
  <c r="AI545" i="5"/>
  <c r="Q545" i="5"/>
  <c r="AF545" i="5"/>
  <c r="N545" i="5"/>
  <c r="AC545" i="5"/>
  <c r="K545" i="5"/>
  <c r="AC564" i="5"/>
  <c r="Z564" i="5"/>
  <c r="H564" i="5"/>
  <c r="AF564" i="5"/>
  <c r="W564" i="5"/>
  <c r="T564" i="5"/>
  <c r="Q564" i="5"/>
  <c r="N564" i="5"/>
  <c r="K564" i="5"/>
  <c r="AL564" i="5"/>
  <c r="AI564" i="5"/>
  <c r="N572" i="5"/>
  <c r="AC572" i="5"/>
  <c r="K572" i="5"/>
  <c r="Z572" i="5"/>
  <c r="H572" i="5"/>
  <c r="AI572" i="5"/>
  <c r="AF572" i="5"/>
  <c r="W572" i="5"/>
  <c r="T572" i="5"/>
  <c r="Q572" i="5"/>
  <c r="AL572" i="5"/>
  <c r="N594" i="5"/>
  <c r="AC594" i="5"/>
  <c r="K594" i="5"/>
  <c r="Z594" i="5"/>
  <c r="T594" i="5"/>
  <c r="AL594" i="5"/>
  <c r="AI594" i="5"/>
  <c r="H594" i="5"/>
  <c r="AF594" i="5"/>
  <c r="W594" i="5"/>
  <c r="Q594" i="5"/>
  <c r="T571" i="5"/>
  <c r="AI571" i="5"/>
  <c r="Q571" i="5"/>
  <c r="AF571" i="5"/>
  <c r="N571" i="5"/>
  <c r="K571" i="5"/>
  <c r="Z571" i="5"/>
  <c r="W571" i="5"/>
  <c r="H571" i="5"/>
  <c r="AL571" i="5"/>
  <c r="AC571" i="5"/>
  <c r="K605" i="5"/>
  <c r="Z605" i="5"/>
  <c r="H605" i="5"/>
  <c r="W605" i="5"/>
  <c r="AI605" i="5"/>
  <c r="Q605" i="5"/>
  <c r="N605" i="5"/>
  <c r="AL605" i="5"/>
  <c r="AC605" i="5"/>
  <c r="AF605" i="5"/>
  <c r="T605" i="5"/>
  <c r="AL598" i="5"/>
  <c r="T598" i="5"/>
  <c r="AI598" i="5"/>
  <c r="Q598" i="5"/>
  <c r="AC598" i="5"/>
  <c r="Z598" i="5"/>
  <c r="W598" i="5"/>
  <c r="N598" i="5"/>
  <c r="K598" i="5"/>
  <c r="AF598" i="5"/>
  <c r="H598" i="5"/>
  <c r="K646" i="5"/>
  <c r="Z646" i="5"/>
  <c r="H646" i="5"/>
  <c r="W646" i="5"/>
  <c r="AL646" i="5"/>
  <c r="T646" i="5"/>
  <c r="AI646" i="5"/>
  <c r="AF646" i="5"/>
  <c r="AC646" i="5"/>
  <c r="Q646" i="5"/>
  <c r="N646" i="5"/>
  <c r="H660" i="5"/>
  <c r="W660" i="5"/>
  <c r="AL660" i="5"/>
  <c r="T660" i="5"/>
  <c r="AI660" i="5"/>
  <c r="Q660" i="5"/>
  <c r="AF660" i="5"/>
  <c r="N660" i="5"/>
  <c r="K660" i="5"/>
  <c r="AC660" i="5"/>
  <c r="Z660" i="5"/>
  <c r="T642" i="5"/>
  <c r="AI642" i="5"/>
  <c r="Q642" i="5"/>
  <c r="AF642" i="5"/>
  <c r="N642" i="5"/>
  <c r="AC642" i="5"/>
  <c r="Z642" i="5"/>
  <c r="AL642" i="5"/>
  <c r="K642" i="5"/>
  <c r="W642" i="5"/>
  <c r="H642" i="5"/>
  <c r="AF728" i="5"/>
  <c r="AC728" i="5"/>
  <c r="K728" i="5"/>
  <c r="Z728" i="5"/>
  <c r="H728" i="5"/>
  <c r="W728" i="5"/>
  <c r="Q728" i="5"/>
  <c r="N728" i="5"/>
  <c r="AL728" i="5"/>
  <c r="T728" i="5"/>
  <c r="AI728" i="5"/>
  <c r="Z729" i="5"/>
  <c r="AC729" i="5"/>
  <c r="H729" i="5"/>
  <c r="W729" i="5"/>
  <c r="AL729" i="5"/>
  <c r="T729" i="5"/>
  <c r="AI729" i="5"/>
  <c r="Q729" i="5"/>
  <c r="AF729" i="5"/>
  <c r="N729" i="5"/>
  <c r="K729" i="5"/>
  <c r="T716" i="5"/>
  <c r="AI716" i="5"/>
  <c r="Q716" i="5"/>
  <c r="AF716" i="5"/>
  <c r="N716" i="5"/>
  <c r="AC716" i="5"/>
  <c r="K716" i="5"/>
  <c r="H716" i="5"/>
  <c r="AL716" i="5"/>
  <c r="Z716" i="5"/>
  <c r="W716" i="5"/>
  <c r="Z753" i="5"/>
  <c r="W753" i="5"/>
  <c r="AL753" i="5"/>
  <c r="AI753" i="5"/>
  <c r="AF753" i="5"/>
  <c r="T753" i="5"/>
  <c r="Q753" i="5"/>
  <c r="N753" i="5"/>
  <c r="K753" i="5"/>
  <c r="H753" i="5"/>
  <c r="AC753" i="5"/>
  <c r="AL738" i="5"/>
  <c r="T738" i="5"/>
  <c r="AI738" i="5"/>
  <c r="Q738" i="5"/>
  <c r="K738" i="5"/>
  <c r="AF738" i="5"/>
  <c r="AC738" i="5"/>
  <c r="H738" i="5"/>
  <c r="Z738" i="5"/>
  <c r="W738" i="5"/>
  <c r="N738" i="5"/>
  <c r="Q823" i="5"/>
  <c r="N823" i="5"/>
  <c r="AC823" i="5"/>
  <c r="K823" i="5"/>
  <c r="Z823" i="5"/>
  <c r="T823" i="5"/>
  <c r="H823" i="5"/>
  <c r="AL823" i="5"/>
  <c r="AI823" i="5"/>
  <c r="AF823" i="5"/>
  <c r="W823" i="5"/>
  <c r="AC813" i="5"/>
  <c r="K813" i="5"/>
  <c r="Z813" i="5"/>
  <c r="H813" i="5"/>
  <c r="AI813" i="5"/>
  <c r="N813" i="5"/>
  <c r="AF813" i="5"/>
  <c r="W813" i="5"/>
  <c r="T813" i="5"/>
  <c r="Q813" i="5"/>
  <c r="AL813" i="5"/>
  <c r="W811" i="5"/>
  <c r="AL811" i="5"/>
  <c r="T811" i="5"/>
  <c r="Z811" i="5"/>
  <c r="Q811" i="5"/>
  <c r="AI811" i="5"/>
  <c r="N811" i="5"/>
  <c r="AF811" i="5"/>
  <c r="AC811" i="5"/>
  <c r="K811" i="5"/>
  <c r="H811" i="5"/>
  <c r="Z830" i="5"/>
  <c r="W830" i="5"/>
  <c r="T830" i="5"/>
  <c r="AL830" i="5"/>
  <c r="Q830" i="5"/>
  <c r="AI830" i="5"/>
  <c r="N830" i="5"/>
  <c r="K830" i="5"/>
  <c r="H830" i="5"/>
  <c r="AF830" i="5"/>
  <c r="AC830" i="5"/>
  <c r="H847" i="5"/>
  <c r="AL847" i="5"/>
  <c r="T847" i="5"/>
  <c r="AI847" i="5"/>
  <c r="AF847" i="5"/>
  <c r="K847" i="5"/>
  <c r="Z847" i="5"/>
  <c r="W847" i="5"/>
  <c r="Q847" i="5"/>
  <c r="N847" i="5"/>
  <c r="AC847" i="5"/>
  <c r="Q875" i="5"/>
  <c r="N875" i="5"/>
  <c r="AF875" i="5"/>
  <c r="H875" i="5"/>
  <c r="AC875" i="5"/>
  <c r="Z875" i="5"/>
  <c r="W875" i="5"/>
  <c r="AL875" i="5"/>
  <c r="AI875" i="5"/>
  <c r="T875" i="5"/>
  <c r="K875" i="5"/>
  <c r="H908" i="5"/>
  <c r="T908" i="5"/>
  <c r="Q908" i="5"/>
  <c r="AF908" i="5"/>
  <c r="N908" i="5"/>
  <c r="K908" i="5"/>
  <c r="AC908" i="5"/>
  <c r="Z908" i="5"/>
  <c r="W908" i="5"/>
  <c r="AL908" i="5"/>
  <c r="AI908" i="5"/>
  <c r="H902" i="5"/>
  <c r="AF902" i="5"/>
  <c r="K902" i="5"/>
  <c r="AC902" i="5"/>
  <c r="Z902" i="5"/>
  <c r="W902" i="5"/>
  <c r="T902" i="5"/>
  <c r="N902" i="5"/>
  <c r="Q902" i="5"/>
  <c r="AL902" i="5"/>
  <c r="AI902" i="5"/>
  <c r="AF929" i="5"/>
  <c r="N929" i="5"/>
  <c r="AC929" i="5"/>
  <c r="K929" i="5"/>
  <c r="Z929" i="5"/>
  <c r="Q929" i="5"/>
  <c r="AL929" i="5"/>
  <c r="H929" i="5"/>
  <c r="AI929" i="5"/>
  <c r="W929" i="5"/>
  <c r="T929" i="5"/>
  <c r="Q957" i="5"/>
  <c r="AF957" i="5"/>
  <c r="N957" i="5"/>
  <c r="K957" i="5"/>
  <c r="Z957" i="5"/>
  <c r="H957" i="5"/>
  <c r="AL957" i="5"/>
  <c r="T957" i="5"/>
  <c r="AI957" i="5"/>
  <c r="AC957" i="5"/>
  <c r="W957" i="5"/>
  <c r="T967" i="5"/>
  <c r="Q967" i="5"/>
  <c r="AC967" i="5"/>
  <c r="H967" i="5"/>
  <c r="N967" i="5"/>
  <c r="AL967" i="5"/>
  <c r="K967" i="5"/>
  <c r="AI967" i="5"/>
  <c r="AF967" i="5"/>
  <c r="W967" i="5"/>
  <c r="Z967" i="5"/>
  <c r="W953" i="5"/>
  <c r="AL953" i="5"/>
  <c r="T953" i="5"/>
  <c r="AI953" i="5"/>
  <c r="AF953" i="5"/>
  <c r="N953" i="5"/>
  <c r="H953" i="5"/>
  <c r="AC953" i="5"/>
  <c r="Z953" i="5"/>
  <c r="Q953" i="5"/>
  <c r="K953" i="5"/>
  <c r="K994" i="5"/>
  <c r="AF994" i="5"/>
  <c r="N994" i="5"/>
  <c r="AC994" i="5"/>
  <c r="Z994" i="5"/>
  <c r="H994" i="5"/>
  <c r="W994" i="5"/>
  <c r="AL994" i="5"/>
  <c r="T994" i="5"/>
  <c r="AI994" i="5"/>
  <c r="Q994" i="5"/>
  <c r="AI982" i="5"/>
  <c r="Z982" i="5"/>
  <c r="W982" i="5"/>
  <c r="AL982" i="5"/>
  <c r="T982" i="5"/>
  <c r="Q982" i="5"/>
  <c r="AF982" i="5"/>
  <c r="N982" i="5"/>
  <c r="AC982" i="5"/>
  <c r="K982" i="5"/>
  <c r="H982" i="5"/>
  <c r="K2" i="5"/>
  <c r="Z2" i="5"/>
  <c r="AF2" i="5"/>
  <c r="H2" i="5"/>
  <c r="AC2" i="5"/>
  <c r="W2" i="5"/>
  <c r="AL2" i="5"/>
  <c r="T2" i="5"/>
  <c r="AI2" i="5"/>
  <c r="Q2" i="5"/>
  <c r="N2" i="5"/>
  <c r="P100" i="5"/>
  <c r="AE100" i="5"/>
  <c r="M100" i="5"/>
  <c r="AB100" i="5"/>
  <c r="J100" i="5"/>
  <c r="Y100" i="5"/>
  <c r="S100" i="5"/>
  <c r="G100" i="5"/>
  <c r="AK100" i="5"/>
  <c r="AH100" i="5"/>
  <c r="V100" i="5"/>
  <c r="V99" i="5"/>
  <c r="AK99" i="5"/>
  <c r="AH99" i="5"/>
  <c r="AE99" i="5"/>
  <c r="G99" i="5"/>
  <c r="Y99" i="5"/>
  <c r="S99" i="5"/>
  <c r="P99" i="5"/>
  <c r="M99" i="5"/>
  <c r="J99" i="5"/>
  <c r="AB99" i="5"/>
  <c r="S81" i="5"/>
  <c r="AH81" i="5"/>
  <c r="P81" i="5"/>
  <c r="AE81" i="5"/>
  <c r="M81" i="5"/>
  <c r="AB81" i="5"/>
  <c r="Y81" i="5"/>
  <c r="G81" i="5"/>
  <c r="V81" i="5"/>
  <c r="AK81" i="5"/>
  <c r="J81" i="5"/>
  <c r="M135" i="5"/>
  <c r="AB135" i="5"/>
  <c r="J135" i="5"/>
  <c r="Y135" i="5"/>
  <c r="G135" i="5"/>
  <c r="S135" i="5"/>
  <c r="AH135" i="5"/>
  <c r="P135" i="5"/>
  <c r="V135" i="5"/>
  <c r="AK135" i="5"/>
  <c r="AE135" i="5"/>
  <c r="G104" i="5"/>
  <c r="V104" i="5"/>
  <c r="AK104" i="5"/>
  <c r="S104" i="5"/>
  <c r="AH104" i="5"/>
  <c r="M104" i="5"/>
  <c r="AB104" i="5"/>
  <c r="J104" i="5"/>
  <c r="AE104" i="5"/>
  <c r="Y104" i="5"/>
  <c r="P104" i="5"/>
  <c r="AB163" i="5"/>
  <c r="J163" i="5"/>
  <c r="G163" i="5"/>
  <c r="V163" i="5"/>
  <c r="AH163" i="5"/>
  <c r="AE163" i="5"/>
  <c r="Y163" i="5"/>
  <c r="P163" i="5"/>
  <c r="AK163" i="5"/>
  <c r="M163" i="5"/>
  <c r="S163" i="5"/>
  <c r="AH153" i="5"/>
  <c r="P153" i="5"/>
  <c r="AE153" i="5"/>
  <c r="M153" i="5"/>
  <c r="AB153" i="5"/>
  <c r="J153" i="5"/>
  <c r="G153" i="5"/>
  <c r="V153" i="5"/>
  <c r="AK153" i="5"/>
  <c r="S153" i="5"/>
  <c r="Y153" i="5"/>
  <c r="AB166" i="5"/>
  <c r="J166" i="5"/>
  <c r="Y166" i="5"/>
  <c r="V166" i="5"/>
  <c r="AK166" i="5"/>
  <c r="S166" i="5"/>
  <c r="AH166" i="5"/>
  <c r="P166" i="5"/>
  <c r="AE166" i="5"/>
  <c r="M166" i="5"/>
  <c r="G166" i="5"/>
  <c r="V164" i="5"/>
  <c r="AK164" i="5"/>
  <c r="AH164" i="5"/>
  <c r="P164" i="5"/>
  <c r="Y164" i="5"/>
  <c r="S164" i="5"/>
  <c r="M164" i="5"/>
  <c r="AE164" i="5"/>
  <c r="G164" i="5"/>
  <c r="AB164" i="5"/>
  <c r="J164" i="5"/>
  <c r="V207" i="5"/>
  <c r="AK207" i="5"/>
  <c r="S207" i="5"/>
  <c r="AH207" i="5"/>
  <c r="P207" i="5"/>
  <c r="AE207" i="5"/>
  <c r="M207" i="5"/>
  <c r="AB207" i="5"/>
  <c r="J207" i="5"/>
  <c r="Y207" i="5"/>
  <c r="G207" i="5"/>
  <c r="AH165" i="5"/>
  <c r="P165" i="5"/>
  <c r="AE165" i="5"/>
  <c r="AB165" i="5"/>
  <c r="J165" i="5"/>
  <c r="V165" i="5"/>
  <c r="S165" i="5"/>
  <c r="M165" i="5"/>
  <c r="G165" i="5"/>
  <c r="AK165" i="5"/>
  <c r="Y165" i="5"/>
  <c r="M243" i="5"/>
  <c r="AB243" i="5"/>
  <c r="J243" i="5"/>
  <c r="Y243" i="5"/>
  <c r="G243" i="5"/>
  <c r="V243" i="5"/>
  <c r="AK243" i="5"/>
  <c r="S243" i="5"/>
  <c r="AH243" i="5"/>
  <c r="P243" i="5"/>
  <c r="AE243" i="5"/>
  <c r="Y241" i="5"/>
  <c r="V241" i="5"/>
  <c r="AK241" i="5"/>
  <c r="S241" i="5"/>
  <c r="AH241" i="5"/>
  <c r="P241" i="5"/>
  <c r="AE241" i="5"/>
  <c r="M241" i="5"/>
  <c r="AB241" i="5"/>
  <c r="J241" i="5"/>
  <c r="G241" i="5"/>
  <c r="AK223" i="5"/>
  <c r="AH223" i="5"/>
  <c r="P223" i="5"/>
  <c r="AE223" i="5"/>
  <c r="M223" i="5"/>
  <c r="AB223" i="5"/>
  <c r="Y223" i="5"/>
  <c r="J223" i="5"/>
  <c r="G223" i="5"/>
  <c r="V223" i="5"/>
  <c r="S223" i="5"/>
  <c r="Y264" i="5"/>
  <c r="G264" i="5"/>
  <c r="AK264" i="5"/>
  <c r="S264" i="5"/>
  <c r="AH264" i="5"/>
  <c r="P264" i="5"/>
  <c r="AE264" i="5"/>
  <c r="M264" i="5"/>
  <c r="AB264" i="5"/>
  <c r="J264" i="5"/>
  <c r="V264" i="5"/>
  <c r="J309" i="5"/>
  <c r="Y309" i="5"/>
  <c r="G309" i="5"/>
  <c r="V309" i="5"/>
  <c r="AK309" i="5"/>
  <c r="S309" i="5"/>
  <c r="AH309" i="5"/>
  <c r="AE309" i="5"/>
  <c r="AB309" i="5"/>
  <c r="P309" i="5"/>
  <c r="M309" i="5"/>
  <c r="AE336" i="5"/>
  <c r="M336" i="5"/>
  <c r="AB336" i="5"/>
  <c r="J336" i="5"/>
  <c r="G336" i="5"/>
  <c r="AK336" i="5"/>
  <c r="AH336" i="5"/>
  <c r="Y336" i="5"/>
  <c r="V336" i="5"/>
  <c r="P336" i="5"/>
  <c r="S336" i="5"/>
  <c r="G321" i="5"/>
  <c r="V321" i="5"/>
  <c r="AH321" i="5"/>
  <c r="Y321" i="5"/>
  <c r="S321" i="5"/>
  <c r="P321" i="5"/>
  <c r="M321" i="5"/>
  <c r="AK321" i="5"/>
  <c r="J321" i="5"/>
  <c r="AE321" i="5"/>
  <c r="AB321" i="5"/>
  <c r="AB380" i="5"/>
  <c r="J380" i="5"/>
  <c r="Y380" i="5"/>
  <c r="G380" i="5"/>
  <c r="V380" i="5"/>
  <c r="AK380" i="5"/>
  <c r="S380" i="5"/>
  <c r="AH380" i="5"/>
  <c r="P380" i="5"/>
  <c r="AE380" i="5"/>
  <c r="M380" i="5"/>
  <c r="P398" i="5"/>
  <c r="AE398" i="5"/>
  <c r="AB398" i="5"/>
  <c r="J398" i="5"/>
  <c r="Y398" i="5"/>
  <c r="V398" i="5"/>
  <c r="AK398" i="5"/>
  <c r="S398" i="5"/>
  <c r="M398" i="5"/>
  <c r="G398" i="5"/>
  <c r="AH398" i="5"/>
  <c r="P416" i="5"/>
  <c r="AE416" i="5"/>
  <c r="M416" i="5"/>
  <c r="AB416" i="5"/>
  <c r="J416" i="5"/>
  <c r="Y416" i="5"/>
  <c r="G416" i="5"/>
  <c r="S416" i="5"/>
  <c r="AK416" i="5"/>
  <c r="AH416" i="5"/>
  <c r="V416" i="5"/>
  <c r="P432" i="5"/>
  <c r="AE432" i="5"/>
  <c r="M432" i="5"/>
  <c r="AB432" i="5"/>
  <c r="J432" i="5"/>
  <c r="Y432" i="5"/>
  <c r="G432" i="5"/>
  <c r="S432" i="5"/>
  <c r="V432" i="5"/>
  <c r="AK432" i="5"/>
  <c r="AH432" i="5"/>
  <c r="S492" i="5"/>
  <c r="P492" i="5"/>
  <c r="M492" i="5"/>
  <c r="AB492" i="5"/>
  <c r="J492" i="5"/>
  <c r="Y492" i="5"/>
  <c r="G492" i="5"/>
  <c r="V492" i="5"/>
  <c r="AK492" i="5"/>
  <c r="AH492" i="5"/>
  <c r="AE492" i="5"/>
  <c r="J425" i="5"/>
  <c r="Y425" i="5"/>
  <c r="G425" i="5"/>
  <c r="V425" i="5"/>
  <c r="AK425" i="5"/>
  <c r="S425" i="5"/>
  <c r="AH425" i="5"/>
  <c r="M425" i="5"/>
  <c r="AE425" i="5"/>
  <c r="AB425" i="5"/>
  <c r="P425" i="5"/>
  <c r="V415" i="5"/>
  <c r="AK415" i="5"/>
  <c r="S415" i="5"/>
  <c r="AH415" i="5"/>
  <c r="P415" i="5"/>
  <c r="AE415" i="5"/>
  <c r="M415" i="5"/>
  <c r="J415" i="5"/>
  <c r="Y415" i="5"/>
  <c r="AB415" i="5"/>
  <c r="G415" i="5"/>
  <c r="AE471" i="5"/>
  <c r="AB471" i="5"/>
  <c r="J471" i="5"/>
  <c r="Y471" i="5"/>
  <c r="G471" i="5"/>
  <c r="AK471" i="5"/>
  <c r="AH471" i="5"/>
  <c r="V471" i="5"/>
  <c r="S471" i="5"/>
  <c r="P471" i="5"/>
  <c r="M471" i="5"/>
  <c r="Y480" i="5"/>
  <c r="V480" i="5"/>
  <c r="AK480" i="5"/>
  <c r="S480" i="5"/>
  <c r="AH480" i="5"/>
  <c r="AE480" i="5"/>
  <c r="AB480" i="5"/>
  <c r="P480" i="5"/>
  <c r="M480" i="5"/>
  <c r="J480" i="5"/>
  <c r="G480" i="5"/>
  <c r="G462" i="5"/>
  <c r="AK462" i="5"/>
  <c r="AH462" i="5"/>
  <c r="P462" i="5"/>
  <c r="AE462" i="5"/>
  <c r="M462" i="5"/>
  <c r="AB462" i="5"/>
  <c r="Y462" i="5"/>
  <c r="V462" i="5"/>
  <c r="J462" i="5"/>
  <c r="S462" i="5"/>
  <c r="AE693" i="5"/>
  <c r="M693" i="5"/>
  <c r="AB693" i="5"/>
  <c r="J693" i="5"/>
  <c r="G693" i="5"/>
  <c r="AK693" i="5"/>
  <c r="AH693" i="5"/>
  <c r="Y693" i="5"/>
  <c r="V693" i="5"/>
  <c r="S693" i="5"/>
  <c r="P693" i="5"/>
  <c r="M559" i="5"/>
  <c r="J559" i="5"/>
  <c r="G559" i="5"/>
  <c r="P559" i="5"/>
  <c r="AH559" i="5"/>
  <c r="AB559" i="5"/>
  <c r="Y559" i="5"/>
  <c r="V559" i="5"/>
  <c r="S559" i="5"/>
  <c r="AK559" i="5"/>
  <c r="AE559" i="5"/>
  <c r="G532" i="5"/>
  <c r="V532" i="5"/>
  <c r="AK532" i="5"/>
  <c r="AH532" i="5"/>
  <c r="P532" i="5"/>
  <c r="AE532" i="5"/>
  <c r="AB532" i="5"/>
  <c r="Y532" i="5"/>
  <c r="S532" i="5"/>
  <c r="M532" i="5"/>
  <c r="J532" i="5"/>
  <c r="AE564" i="5"/>
  <c r="M564" i="5"/>
  <c r="AB564" i="5"/>
  <c r="J564" i="5"/>
  <c r="Y564" i="5"/>
  <c r="V564" i="5"/>
  <c r="S564" i="5"/>
  <c r="AK564" i="5"/>
  <c r="AH564" i="5"/>
  <c r="P564" i="5"/>
  <c r="G564" i="5"/>
  <c r="AH525" i="5"/>
  <c r="P525" i="5"/>
  <c r="AE525" i="5"/>
  <c r="AB525" i="5"/>
  <c r="J525" i="5"/>
  <c r="Y525" i="5"/>
  <c r="V525" i="5"/>
  <c r="AK525" i="5"/>
  <c r="S525" i="5"/>
  <c r="G525" i="5"/>
  <c r="M525" i="5"/>
  <c r="J616" i="5"/>
  <c r="Y616" i="5"/>
  <c r="G616" i="5"/>
  <c r="V616" i="5"/>
  <c r="AK616" i="5"/>
  <c r="P616" i="5"/>
  <c r="M616" i="5"/>
  <c r="AH616" i="5"/>
  <c r="AE616" i="5"/>
  <c r="S616" i="5"/>
  <c r="AB616" i="5"/>
  <c r="M602" i="5"/>
  <c r="AB602" i="5"/>
  <c r="J602" i="5"/>
  <c r="Y602" i="5"/>
  <c r="AK602" i="5"/>
  <c r="AH602" i="5"/>
  <c r="AE602" i="5"/>
  <c r="V602" i="5"/>
  <c r="S602" i="5"/>
  <c r="G602" i="5"/>
  <c r="P602" i="5"/>
  <c r="P656" i="5"/>
  <c r="AE656" i="5"/>
  <c r="M656" i="5"/>
  <c r="AB656" i="5"/>
  <c r="J656" i="5"/>
  <c r="Y656" i="5"/>
  <c r="G656" i="5"/>
  <c r="V656" i="5"/>
  <c r="AK656" i="5"/>
  <c r="AH656" i="5"/>
  <c r="S656" i="5"/>
  <c r="M675" i="5"/>
  <c r="AB675" i="5"/>
  <c r="J675" i="5"/>
  <c r="Y675" i="5"/>
  <c r="G675" i="5"/>
  <c r="V675" i="5"/>
  <c r="AK675" i="5"/>
  <c r="AH675" i="5"/>
  <c r="S675" i="5"/>
  <c r="P675" i="5"/>
  <c r="AE675" i="5"/>
  <c r="AB670" i="5"/>
  <c r="J670" i="5"/>
  <c r="Y670" i="5"/>
  <c r="G670" i="5"/>
  <c r="V670" i="5"/>
  <c r="AK670" i="5"/>
  <c r="S670" i="5"/>
  <c r="AH670" i="5"/>
  <c r="AE670" i="5"/>
  <c r="P670" i="5"/>
  <c r="M670" i="5"/>
  <c r="G660" i="5"/>
  <c r="V660" i="5"/>
  <c r="AK660" i="5"/>
  <c r="S660" i="5"/>
  <c r="AH660" i="5"/>
  <c r="P660" i="5"/>
  <c r="AE660" i="5"/>
  <c r="M660" i="5"/>
  <c r="J660" i="5"/>
  <c r="AB660" i="5"/>
  <c r="Y660" i="5"/>
  <c r="S642" i="5"/>
  <c r="AH642" i="5"/>
  <c r="P642" i="5"/>
  <c r="AE642" i="5"/>
  <c r="M642" i="5"/>
  <c r="AB642" i="5"/>
  <c r="J642" i="5"/>
  <c r="AK642" i="5"/>
  <c r="Y642" i="5"/>
  <c r="V642" i="5"/>
  <c r="G642" i="5"/>
  <c r="AH669" i="5"/>
  <c r="P669" i="5"/>
  <c r="AE669" i="5"/>
  <c r="M669" i="5"/>
  <c r="AB669" i="5"/>
  <c r="J669" i="5"/>
  <c r="Y669" i="5"/>
  <c r="V669" i="5"/>
  <c r="G669" i="5"/>
  <c r="S669" i="5"/>
  <c r="AK669" i="5"/>
  <c r="P786" i="5"/>
  <c r="AE786" i="5"/>
  <c r="M786" i="5"/>
  <c r="AB786" i="5"/>
  <c r="S786" i="5"/>
  <c r="AK786" i="5"/>
  <c r="J786" i="5"/>
  <c r="G786" i="5"/>
  <c r="AH786" i="5"/>
  <c r="Y786" i="5"/>
  <c r="V786" i="5"/>
  <c r="J740" i="5"/>
  <c r="G740" i="5"/>
  <c r="AK740" i="5"/>
  <c r="S740" i="5"/>
  <c r="AH740" i="5"/>
  <c r="AE740" i="5"/>
  <c r="AB740" i="5"/>
  <c r="Y740" i="5"/>
  <c r="V740" i="5"/>
  <c r="P740" i="5"/>
  <c r="M740" i="5"/>
  <c r="J762" i="5"/>
  <c r="Y762" i="5"/>
  <c r="G762" i="5"/>
  <c r="V762" i="5"/>
  <c r="AK762" i="5"/>
  <c r="S762" i="5"/>
  <c r="P762" i="5"/>
  <c r="M762" i="5"/>
  <c r="AH762" i="5"/>
  <c r="AE762" i="5"/>
  <c r="AB762" i="5"/>
  <c r="M805" i="5"/>
  <c r="AB805" i="5"/>
  <c r="J805" i="5"/>
  <c r="Y805" i="5"/>
  <c r="G805" i="5"/>
  <c r="V805" i="5"/>
  <c r="AK805" i="5"/>
  <c r="AH805" i="5"/>
  <c r="AE805" i="5"/>
  <c r="S805" i="5"/>
  <c r="P805" i="5"/>
  <c r="G790" i="5"/>
  <c r="V790" i="5"/>
  <c r="AK790" i="5"/>
  <c r="AB790" i="5"/>
  <c r="Y790" i="5"/>
  <c r="S790" i="5"/>
  <c r="P790" i="5"/>
  <c r="AH790" i="5"/>
  <c r="AE790" i="5"/>
  <c r="M790" i="5"/>
  <c r="J790" i="5"/>
  <c r="G806" i="5"/>
  <c r="V806" i="5"/>
  <c r="AK806" i="5"/>
  <c r="S806" i="5"/>
  <c r="AH806" i="5"/>
  <c r="P806" i="5"/>
  <c r="AE806" i="5"/>
  <c r="AB806" i="5"/>
  <c r="Y806" i="5"/>
  <c r="M806" i="5"/>
  <c r="J806" i="5"/>
  <c r="AH799" i="5"/>
  <c r="P799" i="5"/>
  <c r="AE799" i="5"/>
  <c r="M799" i="5"/>
  <c r="J799" i="5"/>
  <c r="Y799" i="5"/>
  <c r="V799" i="5"/>
  <c r="S799" i="5"/>
  <c r="G799" i="5"/>
  <c r="AK799" i="5"/>
  <c r="AB799" i="5"/>
  <c r="AK825" i="5"/>
  <c r="S825" i="5"/>
  <c r="AH825" i="5"/>
  <c r="P825" i="5"/>
  <c r="AE825" i="5"/>
  <c r="M825" i="5"/>
  <c r="J825" i="5"/>
  <c r="G825" i="5"/>
  <c r="AB825" i="5"/>
  <c r="Y825" i="5"/>
  <c r="V825" i="5"/>
  <c r="AB855" i="5"/>
  <c r="J855" i="5"/>
  <c r="G855" i="5"/>
  <c r="AK855" i="5"/>
  <c r="AE855" i="5"/>
  <c r="Y855" i="5"/>
  <c r="V855" i="5"/>
  <c r="S855" i="5"/>
  <c r="AH855" i="5"/>
  <c r="P855" i="5"/>
  <c r="M855" i="5"/>
  <c r="G864" i="5"/>
  <c r="S864" i="5"/>
  <c r="P864" i="5"/>
  <c r="AE864" i="5"/>
  <c r="AB864" i="5"/>
  <c r="Y864" i="5"/>
  <c r="V864" i="5"/>
  <c r="J864" i="5"/>
  <c r="AK864" i="5"/>
  <c r="AH864" i="5"/>
  <c r="M864" i="5"/>
  <c r="M891" i="5"/>
  <c r="Y891" i="5"/>
  <c r="G891" i="5"/>
  <c r="V891" i="5"/>
  <c r="AK891" i="5"/>
  <c r="S891" i="5"/>
  <c r="J891" i="5"/>
  <c r="AH891" i="5"/>
  <c r="P891" i="5"/>
  <c r="AE891" i="5"/>
  <c r="AB891" i="5"/>
  <c r="P912" i="5"/>
  <c r="M912" i="5"/>
  <c r="AB912" i="5"/>
  <c r="J912" i="5"/>
  <c r="Y912" i="5"/>
  <c r="G912" i="5"/>
  <c r="V912" i="5"/>
  <c r="AK912" i="5"/>
  <c r="S912" i="5"/>
  <c r="AH912" i="5"/>
  <c r="AE912" i="5"/>
  <c r="AK908" i="5"/>
  <c r="AH908" i="5"/>
  <c r="P908" i="5"/>
  <c r="AE908" i="5"/>
  <c r="AB908" i="5"/>
  <c r="Y908" i="5"/>
  <c r="V908" i="5"/>
  <c r="S908" i="5"/>
  <c r="M908" i="5"/>
  <c r="J908" i="5"/>
  <c r="G908" i="5"/>
  <c r="AB935" i="5"/>
  <c r="J935" i="5"/>
  <c r="Y935" i="5"/>
  <c r="G935" i="5"/>
  <c r="V935" i="5"/>
  <c r="AK935" i="5"/>
  <c r="S935" i="5"/>
  <c r="AH935" i="5"/>
  <c r="AE935" i="5"/>
  <c r="P935" i="5"/>
  <c r="M935" i="5"/>
  <c r="AE944" i="5"/>
  <c r="M944" i="5"/>
  <c r="AB944" i="5"/>
  <c r="J944" i="5"/>
  <c r="S944" i="5"/>
  <c r="AK944" i="5"/>
  <c r="P944" i="5"/>
  <c r="AH944" i="5"/>
  <c r="G944" i="5"/>
  <c r="Y944" i="5"/>
  <c r="V944" i="5"/>
  <c r="G948" i="5"/>
  <c r="AK948" i="5"/>
  <c r="AH948" i="5"/>
  <c r="AE948" i="5"/>
  <c r="AB948" i="5"/>
  <c r="Y948" i="5"/>
  <c r="V948" i="5"/>
  <c r="S948" i="5"/>
  <c r="P948" i="5"/>
  <c r="J948" i="5"/>
  <c r="M948" i="5"/>
  <c r="Y981" i="5"/>
  <c r="AE981" i="5"/>
  <c r="M981" i="5"/>
  <c r="AB981" i="5"/>
  <c r="J981" i="5"/>
  <c r="G981" i="5"/>
  <c r="V981" i="5"/>
  <c r="S981" i="5"/>
  <c r="AH981" i="5"/>
  <c r="P981" i="5"/>
  <c r="AK981" i="5"/>
  <c r="G984" i="5"/>
  <c r="S984" i="5"/>
  <c r="P984" i="5"/>
  <c r="M984" i="5"/>
  <c r="AB984" i="5"/>
  <c r="J984" i="5"/>
  <c r="Y984" i="5"/>
  <c r="V984" i="5"/>
  <c r="AE984" i="5"/>
  <c r="AK984" i="5"/>
  <c r="AH984" i="5"/>
  <c r="Q44" i="5"/>
  <c r="R44" i="5" s="1"/>
  <c r="AF44" i="5"/>
  <c r="AG44" i="5" s="1"/>
  <c r="N44" i="5"/>
  <c r="O44" i="5" s="1"/>
  <c r="AC44" i="5"/>
  <c r="AD44" i="5" s="1"/>
  <c r="K44" i="5"/>
  <c r="L44" i="5" s="1"/>
  <c r="Z44" i="5"/>
  <c r="AA44" i="5" s="1"/>
  <c r="W44" i="5"/>
  <c r="X44" i="5" s="1"/>
  <c r="AL44" i="5"/>
  <c r="AM44" i="5" s="1"/>
  <c r="T44" i="5"/>
  <c r="U44" i="5" s="1"/>
  <c r="AI44" i="5"/>
  <c r="AJ44" i="5" s="1"/>
  <c r="H44" i="5"/>
  <c r="I44" i="5" s="1"/>
  <c r="P60" i="5"/>
  <c r="AE60" i="5"/>
  <c r="M60" i="5"/>
  <c r="AB60" i="5"/>
  <c r="J60" i="5"/>
  <c r="Y60" i="5"/>
  <c r="G60" i="5"/>
  <c r="V60" i="5"/>
  <c r="AK60" i="5"/>
  <c r="S60" i="5"/>
  <c r="AH60" i="5"/>
  <c r="AE12" i="5"/>
  <c r="M12" i="5"/>
  <c r="AB12" i="5"/>
  <c r="J12" i="5"/>
  <c r="Y12" i="5"/>
  <c r="G12" i="5"/>
  <c r="V12" i="5"/>
  <c r="AK12" i="5"/>
  <c r="P12" i="5"/>
  <c r="S12" i="5"/>
  <c r="AH12" i="5"/>
  <c r="Z166" i="5"/>
  <c r="H166" i="5"/>
  <c r="AL166" i="5"/>
  <c r="T166" i="5"/>
  <c r="AI166" i="5"/>
  <c r="AF166" i="5"/>
  <c r="W166" i="5"/>
  <c r="Q166" i="5"/>
  <c r="N166" i="5"/>
  <c r="K166" i="5"/>
  <c r="AC166" i="5"/>
  <c r="K380" i="5"/>
  <c r="Z380" i="5"/>
  <c r="H380" i="5"/>
  <c r="W380" i="5"/>
  <c r="AL380" i="5"/>
  <c r="T380" i="5"/>
  <c r="AI380" i="5"/>
  <c r="AF380" i="5"/>
  <c r="AC380" i="5"/>
  <c r="Q380" i="5"/>
  <c r="N380" i="5"/>
  <c r="H524" i="5"/>
  <c r="W524" i="5"/>
  <c r="AL524" i="5"/>
  <c r="T524" i="5"/>
  <c r="Q524" i="5"/>
  <c r="AF524" i="5"/>
  <c r="N524" i="5"/>
  <c r="K524" i="5"/>
  <c r="AC524" i="5"/>
  <c r="AI524" i="5"/>
  <c r="Z524" i="5"/>
  <c r="N717" i="5"/>
  <c r="AC717" i="5"/>
  <c r="K717" i="5"/>
  <c r="Z717" i="5"/>
  <c r="H717" i="5"/>
  <c r="W717" i="5"/>
  <c r="AL717" i="5"/>
  <c r="AI717" i="5"/>
  <c r="AF717" i="5"/>
  <c r="T717" i="5"/>
  <c r="Q717" i="5"/>
  <c r="K866" i="5"/>
  <c r="W866" i="5"/>
  <c r="T866" i="5"/>
  <c r="Z866" i="5"/>
  <c r="Q866" i="5"/>
  <c r="AL866" i="5"/>
  <c r="N866" i="5"/>
  <c r="H866" i="5"/>
  <c r="AI866" i="5"/>
  <c r="AC866" i="5"/>
  <c r="AF866" i="5"/>
  <c r="G75" i="5"/>
  <c r="V75" i="5"/>
  <c r="AK75" i="5"/>
  <c r="S75" i="5"/>
  <c r="AH75" i="5"/>
  <c r="P75" i="5"/>
  <c r="AE75" i="5"/>
  <c r="M75" i="5"/>
  <c r="AB75" i="5"/>
  <c r="J75" i="5"/>
  <c r="Y75" i="5"/>
  <c r="Y285" i="5"/>
  <c r="G285" i="5"/>
  <c r="AK285" i="5"/>
  <c r="S285" i="5"/>
  <c r="AH285" i="5"/>
  <c r="AE285" i="5"/>
  <c r="V285" i="5"/>
  <c r="P285" i="5"/>
  <c r="M285" i="5"/>
  <c r="J285" i="5"/>
  <c r="AB285" i="5"/>
  <c r="AE556" i="5"/>
  <c r="M556" i="5"/>
  <c r="V556" i="5"/>
  <c r="AH556" i="5"/>
  <c r="P556" i="5"/>
  <c r="AB556" i="5"/>
  <c r="J556" i="5"/>
  <c r="AK556" i="5"/>
  <c r="Y556" i="5"/>
  <c r="S556" i="5"/>
  <c r="G556" i="5"/>
  <c r="AE20" i="5"/>
  <c r="M20" i="5"/>
  <c r="AB20" i="5"/>
  <c r="J20" i="5"/>
  <c r="Y20" i="5"/>
  <c r="P20" i="5"/>
  <c r="G20" i="5"/>
  <c r="V20" i="5"/>
  <c r="AK20" i="5"/>
  <c r="S20" i="5"/>
  <c r="AH20" i="5"/>
  <c r="S14" i="5"/>
  <c r="AH14" i="5"/>
  <c r="P14" i="5"/>
  <c r="AE14" i="5"/>
  <c r="M14" i="5"/>
  <c r="AB14" i="5"/>
  <c r="AK14" i="5"/>
  <c r="J14" i="5"/>
  <c r="Y14" i="5"/>
  <c r="G14" i="5"/>
  <c r="V14" i="5"/>
  <c r="T27" i="5"/>
  <c r="AI27" i="5"/>
  <c r="Q27" i="5"/>
  <c r="AF27" i="5"/>
  <c r="AL27" i="5"/>
  <c r="N27" i="5"/>
  <c r="AC27" i="5"/>
  <c r="Z27" i="5"/>
  <c r="K27" i="5"/>
  <c r="W27" i="5"/>
  <c r="H27" i="5"/>
  <c r="N95" i="5"/>
  <c r="AC95" i="5"/>
  <c r="K95" i="5"/>
  <c r="Z95" i="5"/>
  <c r="H95" i="5"/>
  <c r="W95" i="5"/>
  <c r="T95" i="5"/>
  <c r="AI95" i="5"/>
  <c r="Q95" i="5"/>
  <c r="AL95" i="5"/>
  <c r="AF95" i="5"/>
  <c r="K77" i="5"/>
  <c r="Z77" i="5"/>
  <c r="AA77" i="5" s="1"/>
  <c r="H77" i="5"/>
  <c r="W77" i="5"/>
  <c r="AL77" i="5"/>
  <c r="AM77" i="5" s="1"/>
  <c r="T77" i="5"/>
  <c r="AI77" i="5"/>
  <c r="AJ77" i="5" s="1"/>
  <c r="Q77" i="5"/>
  <c r="R77" i="5" s="1"/>
  <c r="AF77" i="5"/>
  <c r="N77" i="5"/>
  <c r="AC77" i="5"/>
  <c r="AD77" i="5" s="1"/>
  <c r="W59" i="5"/>
  <c r="AL59" i="5"/>
  <c r="T59" i="5"/>
  <c r="AI59" i="5"/>
  <c r="Q59" i="5"/>
  <c r="AF59" i="5"/>
  <c r="AC59" i="5"/>
  <c r="K59" i="5"/>
  <c r="Z59" i="5"/>
  <c r="H59" i="5"/>
  <c r="N59" i="5"/>
  <c r="Q113" i="5"/>
  <c r="AF113" i="5"/>
  <c r="N113" i="5"/>
  <c r="AC113" i="5"/>
  <c r="K113" i="5"/>
  <c r="H113" i="5"/>
  <c r="W113" i="5"/>
  <c r="AL113" i="5"/>
  <c r="T113" i="5"/>
  <c r="AI113" i="5"/>
  <c r="Z113" i="5"/>
  <c r="AF124" i="5"/>
  <c r="N124" i="5"/>
  <c r="AC124" i="5"/>
  <c r="K124" i="5"/>
  <c r="Z124" i="5"/>
  <c r="AL124" i="5"/>
  <c r="T124" i="5"/>
  <c r="AI124" i="5"/>
  <c r="Q124" i="5"/>
  <c r="H124" i="5"/>
  <c r="W124" i="5"/>
  <c r="T170" i="5"/>
  <c r="Q170" i="5"/>
  <c r="AF170" i="5"/>
  <c r="N170" i="5"/>
  <c r="AC170" i="5"/>
  <c r="K170" i="5"/>
  <c r="Z170" i="5"/>
  <c r="H170" i="5"/>
  <c r="W170" i="5"/>
  <c r="AL170" i="5"/>
  <c r="AI170" i="5"/>
  <c r="H128" i="5"/>
  <c r="W128" i="5"/>
  <c r="AL128" i="5"/>
  <c r="T128" i="5"/>
  <c r="AI128" i="5"/>
  <c r="Q128" i="5"/>
  <c r="N128" i="5"/>
  <c r="AC128" i="5"/>
  <c r="K128" i="5"/>
  <c r="Z128" i="5"/>
  <c r="AF128" i="5"/>
  <c r="T118" i="5"/>
  <c r="AI118" i="5"/>
  <c r="Q118" i="5"/>
  <c r="AF118" i="5"/>
  <c r="N118" i="5"/>
  <c r="AC118" i="5"/>
  <c r="Z118" i="5"/>
  <c r="H118" i="5"/>
  <c r="W118" i="5"/>
  <c r="AL118" i="5"/>
  <c r="K118" i="5"/>
  <c r="N171" i="5"/>
  <c r="K171" i="5"/>
  <c r="Z171" i="5"/>
  <c r="H171" i="5"/>
  <c r="W171" i="5"/>
  <c r="AL171" i="5"/>
  <c r="T171" i="5"/>
  <c r="AI171" i="5"/>
  <c r="Q171" i="5"/>
  <c r="AF171" i="5"/>
  <c r="AC171" i="5"/>
  <c r="Z177" i="5"/>
  <c r="H177" i="5"/>
  <c r="W177" i="5"/>
  <c r="AL177" i="5"/>
  <c r="T177" i="5"/>
  <c r="AI177" i="5"/>
  <c r="Q177" i="5"/>
  <c r="AF177" i="5"/>
  <c r="N177" i="5"/>
  <c r="AC177" i="5"/>
  <c r="K177" i="5"/>
  <c r="AL167" i="5"/>
  <c r="T167" i="5"/>
  <c r="AI167" i="5"/>
  <c r="AF167" i="5"/>
  <c r="N167" i="5"/>
  <c r="AC167" i="5"/>
  <c r="Z167" i="5"/>
  <c r="W167" i="5"/>
  <c r="Q167" i="5"/>
  <c r="K167" i="5"/>
  <c r="H167" i="5"/>
  <c r="AC266" i="5"/>
  <c r="K266" i="5"/>
  <c r="AI266" i="5"/>
  <c r="Q266" i="5"/>
  <c r="AF266" i="5"/>
  <c r="N266" i="5"/>
  <c r="Z266" i="5"/>
  <c r="H266" i="5"/>
  <c r="W266" i="5"/>
  <c r="AL266" i="5"/>
  <c r="T266" i="5"/>
  <c r="Q328" i="5"/>
  <c r="AC328" i="5"/>
  <c r="Z328" i="5"/>
  <c r="H328" i="5"/>
  <c r="W328" i="5"/>
  <c r="T328" i="5"/>
  <c r="N328" i="5"/>
  <c r="AL328" i="5"/>
  <c r="K328" i="5"/>
  <c r="AI328" i="5"/>
  <c r="AF328" i="5"/>
  <c r="Q260" i="5"/>
  <c r="Z260" i="5"/>
  <c r="H260" i="5"/>
  <c r="W260" i="5"/>
  <c r="AL260" i="5"/>
  <c r="T260" i="5"/>
  <c r="AI260" i="5"/>
  <c r="N260" i="5"/>
  <c r="AF260" i="5"/>
  <c r="AC260" i="5"/>
  <c r="K260" i="5"/>
  <c r="AI234" i="5"/>
  <c r="AF234" i="5"/>
  <c r="N234" i="5"/>
  <c r="AC234" i="5"/>
  <c r="K234" i="5"/>
  <c r="Z234" i="5"/>
  <c r="W234" i="5"/>
  <c r="AL234" i="5"/>
  <c r="T234" i="5"/>
  <c r="Q234" i="5"/>
  <c r="H234" i="5"/>
  <c r="AC314" i="5"/>
  <c r="K314" i="5"/>
  <c r="Z314" i="5"/>
  <c r="H314" i="5"/>
  <c r="W314" i="5"/>
  <c r="AL314" i="5"/>
  <c r="T314" i="5"/>
  <c r="AI314" i="5"/>
  <c r="Q314" i="5"/>
  <c r="AF314" i="5"/>
  <c r="N314" i="5"/>
  <c r="H304" i="5"/>
  <c r="W304" i="5"/>
  <c r="AL304" i="5"/>
  <c r="T304" i="5"/>
  <c r="AI304" i="5"/>
  <c r="Q304" i="5"/>
  <c r="AF304" i="5"/>
  <c r="AC304" i="5"/>
  <c r="Z304" i="5"/>
  <c r="N304" i="5"/>
  <c r="K304" i="5"/>
  <c r="AI262" i="5"/>
  <c r="W262" i="5"/>
  <c r="T262" i="5"/>
  <c r="AL262" i="5"/>
  <c r="Q262" i="5"/>
  <c r="AF262" i="5"/>
  <c r="N262" i="5"/>
  <c r="AC262" i="5"/>
  <c r="K262" i="5"/>
  <c r="H262" i="5"/>
  <c r="Z262" i="5"/>
  <c r="AC326" i="5"/>
  <c r="K326" i="5"/>
  <c r="H326" i="5"/>
  <c r="AL326" i="5"/>
  <c r="T326" i="5"/>
  <c r="AI326" i="5"/>
  <c r="Q326" i="5"/>
  <c r="N326" i="5"/>
  <c r="AF326" i="5"/>
  <c r="Z326" i="5"/>
  <c r="W326" i="5"/>
  <c r="W327" i="5"/>
  <c r="AI327" i="5"/>
  <c r="AF327" i="5"/>
  <c r="N327" i="5"/>
  <c r="AC327" i="5"/>
  <c r="AL327" i="5"/>
  <c r="H327" i="5"/>
  <c r="Z327" i="5"/>
  <c r="Q327" i="5"/>
  <c r="T327" i="5"/>
  <c r="K327" i="5"/>
  <c r="AI325" i="5"/>
  <c r="Q325" i="5"/>
  <c r="N325" i="5"/>
  <c r="Z325" i="5"/>
  <c r="AC325" i="5"/>
  <c r="W325" i="5"/>
  <c r="T325" i="5"/>
  <c r="K325" i="5"/>
  <c r="AL325" i="5"/>
  <c r="AF325" i="5"/>
  <c r="H325" i="5"/>
  <c r="AF390" i="5"/>
  <c r="N390" i="5"/>
  <c r="K390" i="5"/>
  <c r="Z390" i="5"/>
  <c r="H390" i="5"/>
  <c r="AL390" i="5"/>
  <c r="T390" i="5"/>
  <c r="AI390" i="5"/>
  <c r="AC390" i="5"/>
  <c r="W390" i="5"/>
  <c r="Q390" i="5"/>
  <c r="H394" i="5"/>
  <c r="W394" i="5"/>
  <c r="AL394" i="5"/>
  <c r="T394" i="5"/>
  <c r="AI394" i="5"/>
  <c r="Q394" i="5"/>
  <c r="AF394" i="5"/>
  <c r="N394" i="5"/>
  <c r="AC394" i="5"/>
  <c r="K394" i="5"/>
  <c r="Z394" i="5"/>
  <c r="AF432" i="5"/>
  <c r="N432" i="5"/>
  <c r="AC432" i="5"/>
  <c r="K432" i="5"/>
  <c r="Z432" i="5"/>
  <c r="H432" i="5"/>
  <c r="W432" i="5"/>
  <c r="T432" i="5"/>
  <c r="AI432" i="5"/>
  <c r="Q432" i="5"/>
  <c r="AL432" i="5"/>
  <c r="Z433" i="5"/>
  <c r="H433" i="5"/>
  <c r="W433" i="5"/>
  <c r="AL433" i="5"/>
  <c r="T433" i="5"/>
  <c r="AI433" i="5"/>
  <c r="Q433" i="5"/>
  <c r="N433" i="5"/>
  <c r="AC433" i="5"/>
  <c r="AF433" i="5"/>
  <c r="K433" i="5"/>
  <c r="AL415" i="5"/>
  <c r="T415" i="5"/>
  <c r="AI415" i="5"/>
  <c r="Q415" i="5"/>
  <c r="AF415" i="5"/>
  <c r="N415" i="5"/>
  <c r="AC415" i="5"/>
  <c r="Z415" i="5"/>
  <c r="W415" i="5"/>
  <c r="K415" i="5"/>
  <c r="H415" i="5"/>
  <c r="K554" i="5"/>
  <c r="H554" i="5"/>
  <c r="Z554" i="5"/>
  <c r="W554" i="5"/>
  <c r="AL554" i="5"/>
  <c r="T554" i="5"/>
  <c r="AI554" i="5"/>
  <c r="Q554" i="5"/>
  <c r="AF554" i="5"/>
  <c r="N554" i="5"/>
  <c r="AC554" i="5"/>
  <c r="Q549" i="5"/>
  <c r="AF549" i="5"/>
  <c r="N549" i="5"/>
  <c r="K549" i="5"/>
  <c r="Z549" i="5"/>
  <c r="H549" i="5"/>
  <c r="AL549" i="5"/>
  <c r="AI549" i="5"/>
  <c r="AC549" i="5"/>
  <c r="W549" i="5"/>
  <c r="T549" i="5"/>
  <c r="W483" i="5"/>
  <c r="AL483" i="5"/>
  <c r="T483" i="5"/>
  <c r="AI483" i="5"/>
  <c r="Q483" i="5"/>
  <c r="AF483" i="5"/>
  <c r="AC483" i="5"/>
  <c r="Z483" i="5"/>
  <c r="N483" i="5"/>
  <c r="K483" i="5"/>
  <c r="H483" i="5"/>
  <c r="AI505" i="5"/>
  <c r="AF505" i="5"/>
  <c r="N505" i="5"/>
  <c r="AC505" i="5"/>
  <c r="K505" i="5"/>
  <c r="H505" i="5"/>
  <c r="AL505" i="5"/>
  <c r="Z505" i="5"/>
  <c r="T505" i="5"/>
  <c r="W505" i="5"/>
  <c r="Q505" i="5"/>
  <c r="W560" i="5"/>
  <c r="T560" i="5"/>
  <c r="Q560" i="5"/>
  <c r="AL560" i="5"/>
  <c r="AI560" i="5"/>
  <c r="N560" i="5"/>
  <c r="AF560" i="5"/>
  <c r="K560" i="5"/>
  <c r="AC560" i="5"/>
  <c r="H560" i="5"/>
  <c r="Z560" i="5"/>
  <c r="W552" i="5"/>
  <c r="AC552" i="5"/>
  <c r="K552" i="5"/>
  <c r="Z552" i="5"/>
  <c r="H552" i="5"/>
  <c r="T552" i="5"/>
  <c r="AL552" i="5"/>
  <c r="AI552" i="5"/>
  <c r="AF552" i="5"/>
  <c r="Q552" i="5"/>
  <c r="N552" i="5"/>
  <c r="Q569" i="5"/>
  <c r="N569" i="5"/>
  <c r="K569" i="5"/>
  <c r="Z569" i="5"/>
  <c r="W569" i="5"/>
  <c r="AI569" i="5"/>
  <c r="AF569" i="5"/>
  <c r="AC569" i="5"/>
  <c r="T569" i="5"/>
  <c r="AL569" i="5"/>
  <c r="H569" i="5"/>
  <c r="N580" i="5"/>
  <c r="AC580" i="5"/>
  <c r="K580" i="5"/>
  <c r="Z580" i="5"/>
  <c r="H580" i="5"/>
  <c r="AI580" i="5"/>
  <c r="Q580" i="5"/>
  <c r="AL580" i="5"/>
  <c r="AF580" i="5"/>
  <c r="W580" i="5"/>
  <c r="T580" i="5"/>
  <c r="W557" i="5"/>
  <c r="AL557" i="5"/>
  <c r="AI557" i="5"/>
  <c r="Z557" i="5"/>
  <c r="Q557" i="5"/>
  <c r="N557" i="5"/>
  <c r="AF557" i="5"/>
  <c r="K557" i="5"/>
  <c r="AC557" i="5"/>
  <c r="T557" i="5"/>
  <c r="H557" i="5"/>
  <c r="T579" i="5"/>
  <c r="AI579" i="5"/>
  <c r="Q579" i="5"/>
  <c r="AF579" i="5"/>
  <c r="N579" i="5"/>
  <c r="K579" i="5"/>
  <c r="W579" i="5"/>
  <c r="AL579" i="5"/>
  <c r="AC579" i="5"/>
  <c r="Z579" i="5"/>
  <c r="H579" i="5"/>
  <c r="K613" i="5"/>
  <c r="Z613" i="5"/>
  <c r="H613" i="5"/>
  <c r="W613" i="5"/>
  <c r="AI613" i="5"/>
  <c r="AF613" i="5"/>
  <c r="AC613" i="5"/>
  <c r="T613" i="5"/>
  <c r="Q613" i="5"/>
  <c r="N613" i="5"/>
  <c r="AL613" i="5"/>
  <c r="AL606" i="5"/>
  <c r="T606" i="5"/>
  <c r="AI606" i="5"/>
  <c r="Q606" i="5"/>
  <c r="AC606" i="5"/>
  <c r="K606" i="5"/>
  <c r="H606" i="5"/>
  <c r="AF606" i="5"/>
  <c r="W606" i="5"/>
  <c r="Z606" i="5"/>
  <c r="N606" i="5"/>
  <c r="K654" i="5"/>
  <c r="Z654" i="5"/>
  <c r="H654" i="5"/>
  <c r="W654" i="5"/>
  <c r="AL654" i="5"/>
  <c r="T654" i="5"/>
  <c r="AI654" i="5"/>
  <c r="AF654" i="5"/>
  <c r="AC654" i="5"/>
  <c r="N654" i="5"/>
  <c r="Q654" i="5"/>
  <c r="H668" i="5"/>
  <c r="W668" i="5"/>
  <c r="AL668" i="5"/>
  <c r="T668" i="5"/>
  <c r="AI668" i="5"/>
  <c r="Q668" i="5"/>
  <c r="AF668" i="5"/>
  <c r="N668" i="5"/>
  <c r="K668" i="5"/>
  <c r="Z668" i="5"/>
  <c r="AC668" i="5"/>
  <c r="T650" i="5"/>
  <c r="AI650" i="5"/>
  <c r="Q650" i="5"/>
  <c r="AF650" i="5"/>
  <c r="N650" i="5"/>
  <c r="AC650" i="5"/>
  <c r="K650" i="5"/>
  <c r="Z650" i="5"/>
  <c r="AL650" i="5"/>
  <c r="W650" i="5"/>
  <c r="H650" i="5"/>
  <c r="AF736" i="5"/>
  <c r="AC736" i="5"/>
  <c r="K736" i="5"/>
  <c r="T736" i="5"/>
  <c r="Q736" i="5"/>
  <c r="AL736" i="5"/>
  <c r="N736" i="5"/>
  <c r="AI736" i="5"/>
  <c r="H736" i="5"/>
  <c r="Z736" i="5"/>
  <c r="W736" i="5"/>
  <c r="AF755" i="5"/>
  <c r="N755" i="5"/>
  <c r="AC755" i="5"/>
  <c r="K755" i="5"/>
  <c r="Z755" i="5"/>
  <c r="W755" i="5"/>
  <c r="AL755" i="5"/>
  <c r="T755" i="5"/>
  <c r="Q755" i="5"/>
  <c r="H755" i="5"/>
  <c r="AI755" i="5"/>
  <c r="T724" i="5"/>
  <c r="AI724" i="5"/>
  <c r="Q724" i="5"/>
  <c r="AF724" i="5"/>
  <c r="N724" i="5"/>
  <c r="AC724" i="5"/>
  <c r="K724" i="5"/>
  <c r="AL724" i="5"/>
  <c r="Z724" i="5"/>
  <c r="W724" i="5"/>
  <c r="H724" i="5"/>
  <c r="Z762" i="5"/>
  <c r="H762" i="5"/>
  <c r="W762" i="5"/>
  <c r="AL762" i="5"/>
  <c r="T762" i="5"/>
  <c r="Q762" i="5"/>
  <c r="N762" i="5"/>
  <c r="AI762" i="5"/>
  <c r="AF762" i="5"/>
  <c r="AC762" i="5"/>
  <c r="K762" i="5"/>
  <c r="AL746" i="5"/>
  <c r="T746" i="5"/>
  <c r="AI746" i="5"/>
  <c r="Q746" i="5"/>
  <c r="AF746" i="5"/>
  <c r="AC746" i="5"/>
  <c r="Z746" i="5"/>
  <c r="W746" i="5"/>
  <c r="N746" i="5"/>
  <c r="K746" i="5"/>
  <c r="H746" i="5"/>
  <c r="AF794" i="5"/>
  <c r="N794" i="5"/>
  <c r="AC794" i="5"/>
  <c r="W794" i="5"/>
  <c r="H794" i="5"/>
  <c r="AI794" i="5"/>
  <c r="Z794" i="5"/>
  <c r="T794" i="5"/>
  <c r="Q794" i="5"/>
  <c r="AL794" i="5"/>
  <c r="K794" i="5"/>
  <c r="Z795" i="5"/>
  <c r="H795" i="5"/>
  <c r="W795" i="5"/>
  <c r="AL795" i="5"/>
  <c r="AI795" i="5"/>
  <c r="Q795" i="5"/>
  <c r="AC795" i="5"/>
  <c r="T795" i="5"/>
  <c r="N795" i="5"/>
  <c r="AF795" i="5"/>
  <c r="K795" i="5"/>
  <c r="AC826" i="5"/>
  <c r="K826" i="5"/>
  <c r="Z826" i="5"/>
  <c r="H826" i="5"/>
  <c r="W826" i="5"/>
  <c r="AI826" i="5"/>
  <c r="AF826" i="5"/>
  <c r="T826" i="5"/>
  <c r="AL826" i="5"/>
  <c r="Q826" i="5"/>
  <c r="N826" i="5"/>
  <c r="T837" i="5"/>
  <c r="Q837" i="5"/>
  <c r="AF837" i="5"/>
  <c r="N837" i="5"/>
  <c r="AI837" i="5"/>
  <c r="AC837" i="5"/>
  <c r="Z837" i="5"/>
  <c r="W837" i="5"/>
  <c r="K837" i="5"/>
  <c r="H837" i="5"/>
  <c r="AL837" i="5"/>
  <c r="Z850" i="5"/>
  <c r="H850" i="5"/>
  <c r="AL850" i="5"/>
  <c r="K850" i="5"/>
  <c r="AC850" i="5"/>
  <c r="W850" i="5"/>
  <c r="N850" i="5"/>
  <c r="AF850" i="5"/>
  <c r="T850" i="5"/>
  <c r="Q850" i="5"/>
  <c r="AI850" i="5"/>
  <c r="AF904" i="5"/>
  <c r="AC904" i="5"/>
  <c r="H904" i="5"/>
  <c r="T904" i="5"/>
  <c r="N904" i="5"/>
  <c r="AI904" i="5"/>
  <c r="K904" i="5"/>
  <c r="W904" i="5"/>
  <c r="AL904" i="5"/>
  <c r="Z904" i="5"/>
  <c r="Q904" i="5"/>
  <c r="W864" i="5"/>
  <c r="AI864" i="5"/>
  <c r="Q864" i="5"/>
  <c r="AF864" i="5"/>
  <c r="N864" i="5"/>
  <c r="AC864" i="5"/>
  <c r="H864" i="5"/>
  <c r="Z864" i="5"/>
  <c r="AL864" i="5"/>
  <c r="T864" i="5"/>
  <c r="K864" i="5"/>
  <c r="AF912" i="5"/>
  <c r="AC912" i="5"/>
  <c r="Z912" i="5"/>
  <c r="H912" i="5"/>
  <c r="W912" i="5"/>
  <c r="AL912" i="5"/>
  <c r="T912" i="5"/>
  <c r="K912" i="5"/>
  <c r="AI912" i="5"/>
  <c r="Q912" i="5"/>
  <c r="N912" i="5"/>
  <c r="N924" i="5"/>
  <c r="K924" i="5"/>
  <c r="H924" i="5"/>
  <c r="W924" i="5"/>
  <c r="AI924" i="5"/>
  <c r="AF924" i="5"/>
  <c r="AC924" i="5"/>
  <c r="Z924" i="5"/>
  <c r="AL924" i="5"/>
  <c r="Q924" i="5"/>
  <c r="T924" i="5"/>
  <c r="AF937" i="5"/>
  <c r="N937" i="5"/>
  <c r="AC937" i="5"/>
  <c r="K937" i="5"/>
  <c r="Z937" i="5"/>
  <c r="H937" i="5"/>
  <c r="W937" i="5"/>
  <c r="AL937" i="5"/>
  <c r="T937" i="5"/>
  <c r="AI937" i="5"/>
  <c r="Q937" i="5"/>
  <c r="AC952" i="5"/>
  <c r="Z952" i="5"/>
  <c r="H952" i="5"/>
  <c r="AL952" i="5"/>
  <c r="T952" i="5"/>
  <c r="N952" i="5"/>
  <c r="AI952" i="5"/>
  <c r="AF952" i="5"/>
  <c r="W952" i="5"/>
  <c r="K952" i="5"/>
  <c r="Q952" i="5"/>
  <c r="Z961" i="5"/>
  <c r="H961" i="5"/>
  <c r="W961" i="5"/>
  <c r="AL961" i="5"/>
  <c r="T961" i="5"/>
  <c r="AI961" i="5"/>
  <c r="AF961" i="5"/>
  <c r="N961" i="5"/>
  <c r="AC961" i="5"/>
  <c r="Q961" i="5"/>
  <c r="K961" i="5"/>
  <c r="W1000" i="5"/>
  <c r="AL1000" i="5"/>
  <c r="AF1000" i="5"/>
  <c r="N1000" i="5"/>
  <c r="AC1000" i="5"/>
  <c r="K1000" i="5"/>
  <c r="Z1000" i="5"/>
  <c r="H1000" i="5"/>
  <c r="T1000" i="5"/>
  <c r="Q1000" i="5"/>
  <c r="AI1000" i="5"/>
  <c r="AI990" i="5"/>
  <c r="AC990" i="5"/>
  <c r="Z990" i="5"/>
  <c r="W990" i="5"/>
  <c r="AL990" i="5"/>
  <c r="T990" i="5"/>
  <c r="Q990" i="5"/>
  <c r="N990" i="5"/>
  <c r="K990" i="5"/>
  <c r="AF990" i="5"/>
  <c r="H990" i="5"/>
  <c r="AE47" i="5"/>
  <c r="M47" i="5"/>
  <c r="AB47" i="5"/>
  <c r="J47" i="5"/>
  <c r="Y47" i="5"/>
  <c r="G47" i="5"/>
  <c r="AK47" i="5"/>
  <c r="S47" i="5"/>
  <c r="AH47" i="5"/>
  <c r="V47" i="5"/>
  <c r="P47" i="5"/>
  <c r="J125" i="5"/>
  <c r="Y125" i="5"/>
  <c r="G125" i="5"/>
  <c r="V125" i="5"/>
  <c r="AK125" i="5"/>
  <c r="S125" i="5"/>
  <c r="P125" i="5"/>
  <c r="AE125" i="5"/>
  <c r="M125" i="5"/>
  <c r="AB125" i="5"/>
  <c r="AH125" i="5"/>
  <c r="J101" i="5"/>
  <c r="Y101" i="5"/>
  <c r="G101" i="5"/>
  <c r="V101" i="5"/>
  <c r="AK101" i="5"/>
  <c r="S101" i="5"/>
  <c r="M101" i="5"/>
  <c r="AH101" i="5"/>
  <c r="AE101" i="5"/>
  <c r="AB101" i="5"/>
  <c r="P101" i="5"/>
  <c r="S89" i="5"/>
  <c r="AH89" i="5"/>
  <c r="P89" i="5"/>
  <c r="AE89" i="5"/>
  <c r="M89" i="5"/>
  <c r="AB89" i="5"/>
  <c r="Y89" i="5"/>
  <c r="G89" i="5"/>
  <c r="V89" i="5"/>
  <c r="AK89" i="5"/>
  <c r="J89" i="5"/>
  <c r="M143" i="5"/>
  <c r="AB143" i="5"/>
  <c r="J143" i="5"/>
  <c r="Y143" i="5"/>
  <c r="G143" i="5"/>
  <c r="V143" i="5"/>
  <c r="S143" i="5"/>
  <c r="AH143" i="5"/>
  <c r="P143" i="5"/>
  <c r="AK143" i="5"/>
  <c r="AE143" i="5"/>
  <c r="G112" i="5"/>
  <c r="V112" i="5"/>
  <c r="AK112" i="5"/>
  <c r="S112" i="5"/>
  <c r="AH112" i="5"/>
  <c r="M112" i="5"/>
  <c r="AB112" i="5"/>
  <c r="J112" i="5"/>
  <c r="AE112" i="5"/>
  <c r="Y112" i="5"/>
  <c r="P112" i="5"/>
  <c r="S102" i="5"/>
  <c r="AH102" i="5"/>
  <c r="P102" i="5"/>
  <c r="AE102" i="5"/>
  <c r="M102" i="5"/>
  <c r="J102" i="5"/>
  <c r="Y102" i="5"/>
  <c r="G102" i="5"/>
  <c r="AK102" i="5"/>
  <c r="AM102" i="5" s="1"/>
  <c r="AB102" i="5"/>
  <c r="V102" i="5"/>
  <c r="AH161" i="5"/>
  <c r="P161" i="5"/>
  <c r="AE161" i="5"/>
  <c r="M161" i="5"/>
  <c r="AB161" i="5"/>
  <c r="J161" i="5"/>
  <c r="G161" i="5"/>
  <c r="V161" i="5"/>
  <c r="AK161" i="5"/>
  <c r="S161" i="5"/>
  <c r="Y161" i="5"/>
  <c r="AB174" i="5"/>
  <c r="J174" i="5"/>
  <c r="Y174" i="5"/>
  <c r="G174" i="5"/>
  <c r="V174" i="5"/>
  <c r="AK174" i="5"/>
  <c r="S174" i="5"/>
  <c r="AH174" i="5"/>
  <c r="P174" i="5"/>
  <c r="AE174" i="5"/>
  <c r="M174" i="5"/>
  <c r="V172" i="5"/>
  <c r="AK172" i="5"/>
  <c r="AH172" i="5"/>
  <c r="P172" i="5"/>
  <c r="AE172" i="5"/>
  <c r="M172" i="5"/>
  <c r="AB172" i="5"/>
  <c r="Y172" i="5"/>
  <c r="S172" i="5"/>
  <c r="J172" i="5"/>
  <c r="G172" i="5"/>
  <c r="V215" i="5"/>
  <c r="AK215" i="5"/>
  <c r="S215" i="5"/>
  <c r="AH215" i="5"/>
  <c r="P215" i="5"/>
  <c r="AE215" i="5"/>
  <c r="M215" i="5"/>
  <c r="AB215" i="5"/>
  <c r="J215" i="5"/>
  <c r="Y215" i="5"/>
  <c r="G215" i="5"/>
  <c r="AH173" i="5"/>
  <c r="P173" i="5"/>
  <c r="AE173" i="5"/>
  <c r="M173" i="5"/>
  <c r="AB173" i="5"/>
  <c r="J173" i="5"/>
  <c r="Y173" i="5"/>
  <c r="G173" i="5"/>
  <c r="V173" i="5"/>
  <c r="AK173" i="5"/>
  <c r="S173" i="5"/>
  <c r="M251" i="5"/>
  <c r="AB251" i="5"/>
  <c r="J251" i="5"/>
  <c r="Y251" i="5"/>
  <c r="G251" i="5"/>
  <c r="V251" i="5"/>
  <c r="AK251" i="5"/>
  <c r="S251" i="5"/>
  <c r="AH251" i="5"/>
  <c r="P251" i="5"/>
  <c r="AE251" i="5"/>
  <c r="Y249" i="5"/>
  <c r="V249" i="5"/>
  <c r="AK249" i="5"/>
  <c r="S249" i="5"/>
  <c r="AH249" i="5"/>
  <c r="P249" i="5"/>
  <c r="AE249" i="5"/>
  <c r="M249" i="5"/>
  <c r="AB249" i="5"/>
  <c r="J249" i="5"/>
  <c r="G249" i="5"/>
  <c r="AK231" i="5"/>
  <c r="AH231" i="5"/>
  <c r="P231" i="5"/>
  <c r="AE231" i="5"/>
  <c r="M231" i="5"/>
  <c r="AB231" i="5"/>
  <c r="Y231" i="5"/>
  <c r="J231" i="5"/>
  <c r="G231" i="5"/>
  <c r="V231" i="5"/>
  <c r="S231" i="5"/>
  <c r="G319" i="5"/>
  <c r="S319" i="5"/>
  <c r="AH319" i="5"/>
  <c r="P319" i="5"/>
  <c r="M319" i="5"/>
  <c r="V319" i="5"/>
  <c r="AK319" i="5"/>
  <c r="J319" i="5"/>
  <c r="AB319" i="5"/>
  <c r="AE319" i="5"/>
  <c r="Y319" i="5"/>
  <c r="J317" i="5"/>
  <c r="Y317" i="5"/>
  <c r="G317" i="5"/>
  <c r="V317" i="5"/>
  <c r="AK317" i="5"/>
  <c r="S317" i="5"/>
  <c r="AH317" i="5"/>
  <c r="AE317" i="5"/>
  <c r="AB317" i="5"/>
  <c r="P317" i="5"/>
  <c r="M317" i="5"/>
  <c r="AE339" i="5"/>
  <c r="M339" i="5"/>
  <c r="J339" i="5"/>
  <c r="V339" i="5"/>
  <c r="AK339" i="5"/>
  <c r="G339" i="5"/>
  <c r="AH339" i="5"/>
  <c r="AB339" i="5"/>
  <c r="Y339" i="5"/>
  <c r="S339" i="5"/>
  <c r="P339" i="5"/>
  <c r="Y329" i="5"/>
  <c r="G329" i="5"/>
  <c r="V329" i="5"/>
  <c r="AH329" i="5"/>
  <c r="S329" i="5"/>
  <c r="P329" i="5"/>
  <c r="M329" i="5"/>
  <c r="AK329" i="5"/>
  <c r="J329" i="5"/>
  <c r="AE329" i="5"/>
  <c r="AB329" i="5"/>
  <c r="P382" i="5"/>
  <c r="AE382" i="5"/>
  <c r="J382" i="5"/>
  <c r="Y382" i="5"/>
  <c r="M382" i="5"/>
  <c r="AK382" i="5"/>
  <c r="AH382" i="5"/>
  <c r="G382" i="5"/>
  <c r="AB382" i="5"/>
  <c r="V382" i="5"/>
  <c r="S382" i="5"/>
  <c r="V357" i="5"/>
  <c r="AK357" i="5"/>
  <c r="S357" i="5"/>
  <c r="AH357" i="5"/>
  <c r="P357" i="5"/>
  <c r="AE357" i="5"/>
  <c r="M357" i="5"/>
  <c r="AB357" i="5"/>
  <c r="J357" i="5"/>
  <c r="Y357" i="5"/>
  <c r="G357" i="5"/>
  <c r="P448" i="5"/>
  <c r="AE448" i="5"/>
  <c r="M448" i="5"/>
  <c r="AB448" i="5"/>
  <c r="J448" i="5"/>
  <c r="Y448" i="5"/>
  <c r="G448" i="5"/>
  <c r="S448" i="5"/>
  <c r="AK448" i="5"/>
  <c r="AH448" i="5"/>
  <c r="V448" i="5"/>
  <c r="G397" i="5"/>
  <c r="V397" i="5"/>
  <c r="AK397" i="5"/>
  <c r="AH397" i="5"/>
  <c r="P397" i="5"/>
  <c r="AE397" i="5"/>
  <c r="AB397" i="5"/>
  <c r="J397" i="5"/>
  <c r="Y397" i="5"/>
  <c r="S397" i="5"/>
  <c r="M397" i="5"/>
  <c r="M411" i="5"/>
  <c r="AB411" i="5"/>
  <c r="J411" i="5"/>
  <c r="Y411" i="5"/>
  <c r="G411" i="5"/>
  <c r="V411" i="5"/>
  <c r="AK411" i="5"/>
  <c r="AH411" i="5"/>
  <c r="AE411" i="5"/>
  <c r="S411" i="5"/>
  <c r="P411" i="5"/>
  <c r="J433" i="5"/>
  <c r="Y433" i="5"/>
  <c r="G433" i="5"/>
  <c r="V433" i="5"/>
  <c r="AK433" i="5"/>
  <c r="S433" i="5"/>
  <c r="AH433" i="5"/>
  <c r="M433" i="5"/>
  <c r="AE433" i="5"/>
  <c r="AB433" i="5"/>
  <c r="P433" i="5"/>
  <c r="V423" i="5"/>
  <c r="AK423" i="5"/>
  <c r="S423" i="5"/>
  <c r="AH423" i="5"/>
  <c r="P423" i="5"/>
  <c r="AE423" i="5"/>
  <c r="M423" i="5"/>
  <c r="J423" i="5"/>
  <c r="Y423" i="5"/>
  <c r="AB423" i="5"/>
  <c r="G423" i="5"/>
  <c r="M501" i="5"/>
  <c r="J501" i="5"/>
  <c r="G501" i="5"/>
  <c r="V501" i="5"/>
  <c r="AK501" i="5"/>
  <c r="S501" i="5"/>
  <c r="P501" i="5"/>
  <c r="AH501" i="5"/>
  <c r="AE501" i="5"/>
  <c r="AB501" i="5"/>
  <c r="Y501" i="5"/>
  <c r="Y488" i="5"/>
  <c r="V488" i="5"/>
  <c r="AK488" i="5"/>
  <c r="S488" i="5"/>
  <c r="AH488" i="5"/>
  <c r="AE488" i="5"/>
  <c r="AB488" i="5"/>
  <c r="P488" i="5"/>
  <c r="M488" i="5"/>
  <c r="J488" i="5"/>
  <c r="G488" i="5"/>
  <c r="G470" i="5"/>
  <c r="AK470" i="5"/>
  <c r="AH470" i="5"/>
  <c r="P470" i="5"/>
  <c r="AE470" i="5"/>
  <c r="M470" i="5"/>
  <c r="AB470" i="5"/>
  <c r="Y470" i="5"/>
  <c r="V470" i="5"/>
  <c r="S470" i="5"/>
  <c r="J470" i="5"/>
  <c r="G560" i="5"/>
  <c r="AK560" i="5"/>
  <c r="S560" i="5"/>
  <c r="P560" i="5"/>
  <c r="AE560" i="5"/>
  <c r="J560" i="5"/>
  <c r="AB560" i="5"/>
  <c r="Y560" i="5"/>
  <c r="AH560" i="5"/>
  <c r="V560" i="5"/>
  <c r="M560" i="5"/>
  <c r="J586" i="5"/>
  <c r="Y586" i="5"/>
  <c r="G586" i="5"/>
  <c r="V586" i="5"/>
  <c r="AK586" i="5"/>
  <c r="S586" i="5"/>
  <c r="AE586" i="5"/>
  <c r="M586" i="5"/>
  <c r="AH586" i="5"/>
  <c r="AB586" i="5"/>
  <c r="P586" i="5"/>
  <c r="G540" i="5"/>
  <c r="V540" i="5"/>
  <c r="AK540" i="5"/>
  <c r="AH540" i="5"/>
  <c r="P540" i="5"/>
  <c r="AE540" i="5"/>
  <c r="AB540" i="5"/>
  <c r="Y540" i="5"/>
  <c r="M540" i="5"/>
  <c r="J540" i="5"/>
  <c r="S540" i="5"/>
  <c r="AE569" i="5"/>
  <c r="AB569" i="5"/>
  <c r="J569" i="5"/>
  <c r="G569" i="5"/>
  <c r="AH569" i="5"/>
  <c r="Y569" i="5"/>
  <c r="V569" i="5"/>
  <c r="S569" i="5"/>
  <c r="M569" i="5"/>
  <c r="AK569" i="5"/>
  <c r="P569" i="5"/>
  <c r="AH533" i="5"/>
  <c r="P533" i="5"/>
  <c r="AE533" i="5"/>
  <c r="AB533" i="5"/>
  <c r="J533" i="5"/>
  <c r="Y533" i="5"/>
  <c r="V533" i="5"/>
  <c r="AK533" i="5"/>
  <c r="G533" i="5"/>
  <c r="S533" i="5"/>
  <c r="M533" i="5"/>
  <c r="G568" i="5"/>
  <c r="AK568" i="5"/>
  <c r="AH568" i="5"/>
  <c r="P568" i="5"/>
  <c r="M568" i="5"/>
  <c r="J568" i="5"/>
  <c r="AE568" i="5"/>
  <c r="AB568" i="5"/>
  <c r="V568" i="5"/>
  <c r="Y568" i="5"/>
  <c r="S568" i="5"/>
  <c r="M618" i="5"/>
  <c r="AB618" i="5"/>
  <c r="J618" i="5"/>
  <c r="Y618" i="5"/>
  <c r="AK618" i="5"/>
  <c r="AH618" i="5"/>
  <c r="AE618" i="5"/>
  <c r="V618" i="5"/>
  <c r="S618" i="5"/>
  <c r="G618" i="5"/>
  <c r="P618" i="5"/>
  <c r="M704" i="5"/>
  <c r="AB704" i="5"/>
  <c r="J704" i="5"/>
  <c r="Y704" i="5"/>
  <c r="G704" i="5"/>
  <c r="V704" i="5"/>
  <c r="AK704" i="5"/>
  <c r="S704" i="5"/>
  <c r="AH704" i="5"/>
  <c r="AE704" i="5"/>
  <c r="P704" i="5"/>
  <c r="M667" i="5"/>
  <c r="AB667" i="5"/>
  <c r="J667" i="5"/>
  <c r="Y667" i="5"/>
  <c r="G667" i="5"/>
  <c r="V667" i="5"/>
  <c r="AK667" i="5"/>
  <c r="AH667" i="5"/>
  <c r="AE667" i="5"/>
  <c r="S667" i="5"/>
  <c r="P667" i="5"/>
  <c r="AB678" i="5"/>
  <c r="J678" i="5"/>
  <c r="Y678" i="5"/>
  <c r="G678" i="5"/>
  <c r="V678" i="5"/>
  <c r="AK678" i="5"/>
  <c r="S678" i="5"/>
  <c r="AH678" i="5"/>
  <c r="P678" i="5"/>
  <c r="AE678" i="5"/>
  <c r="M678" i="5"/>
  <c r="G668" i="5"/>
  <c r="V668" i="5"/>
  <c r="AK668" i="5"/>
  <c r="S668" i="5"/>
  <c r="AH668" i="5"/>
  <c r="P668" i="5"/>
  <c r="AE668" i="5"/>
  <c r="Y668" i="5"/>
  <c r="M668" i="5"/>
  <c r="J668" i="5"/>
  <c r="AB668" i="5"/>
  <c r="S650" i="5"/>
  <c r="AH650" i="5"/>
  <c r="P650" i="5"/>
  <c r="AE650" i="5"/>
  <c r="M650" i="5"/>
  <c r="AB650" i="5"/>
  <c r="J650" i="5"/>
  <c r="AK650" i="5"/>
  <c r="Y650" i="5"/>
  <c r="G650" i="5"/>
  <c r="V650" i="5"/>
  <c r="AH677" i="5"/>
  <c r="P677" i="5"/>
  <c r="AE677" i="5"/>
  <c r="M677" i="5"/>
  <c r="AB677" i="5"/>
  <c r="J677" i="5"/>
  <c r="Y677" i="5"/>
  <c r="AK677" i="5"/>
  <c r="V677" i="5"/>
  <c r="S677" i="5"/>
  <c r="G677" i="5"/>
  <c r="G689" i="5"/>
  <c r="V689" i="5"/>
  <c r="AK689" i="5"/>
  <c r="S689" i="5"/>
  <c r="AH689" i="5"/>
  <c r="P689" i="5"/>
  <c r="AE689" i="5"/>
  <c r="M689" i="5"/>
  <c r="AB689" i="5"/>
  <c r="Y689" i="5"/>
  <c r="J689" i="5"/>
  <c r="S687" i="5"/>
  <c r="AH687" i="5"/>
  <c r="P687" i="5"/>
  <c r="AE687" i="5"/>
  <c r="AB687" i="5"/>
  <c r="Y687" i="5"/>
  <c r="G687" i="5"/>
  <c r="AK687" i="5"/>
  <c r="V687" i="5"/>
  <c r="M687" i="5"/>
  <c r="J687" i="5"/>
  <c r="AB792" i="5"/>
  <c r="J792" i="5"/>
  <c r="Y792" i="5"/>
  <c r="AK792" i="5"/>
  <c r="S792" i="5"/>
  <c r="V792" i="5"/>
  <c r="AH792" i="5"/>
  <c r="AE792" i="5"/>
  <c r="M792" i="5"/>
  <c r="G792" i="5"/>
  <c r="P792" i="5"/>
  <c r="M797" i="5"/>
  <c r="AB797" i="5"/>
  <c r="J797" i="5"/>
  <c r="Y797" i="5"/>
  <c r="G797" i="5"/>
  <c r="V797" i="5"/>
  <c r="AK797" i="5"/>
  <c r="S797" i="5"/>
  <c r="P797" i="5"/>
  <c r="AH797" i="5"/>
  <c r="AE797" i="5"/>
  <c r="J787" i="5"/>
  <c r="Y787" i="5"/>
  <c r="G787" i="5"/>
  <c r="V787" i="5"/>
  <c r="AB787" i="5"/>
  <c r="S787" i="5"/>
  <c r="AK787" i="5"/>
  <c r="P787" i="5"/>
  <c r="AH787" i="5"/>
  <c r="AE787" i="5"/>
  <c r="M787" i="5"/>
  <c r="Y824" i="5"/>
  <c r="G824" i="5"/>
  <c r="V824" i="5"/>
  <c r="AK824" i="5"/>
  <c r="S824" i="5"/>
  <c r="P824" i="5"/>
  <c r="M824" i="5"/>
  <c r="J824" i="5"/>
  <c r="AH824" i="5"/>
  <c r="AE824" i="5"/>
  <c r="AB824" i="5"/>
  <c r="AH807" i="5"/>
  <c r="P807" i="5"/>
  <c r="AE807" i="5"/>
  <c r="M807" i="5"/>
  <c r="AB807" i="5"/>
  <c r="J807" i="5"/>
  <c r="Y807" i="5"/>
  <c r="S807" i="5"/>
  <c r="G807" i="5"/>
  <c r="AK807" i="5"/>
  <c r="V807" i="5"/>
  <c r="M852" i="5"/>
  <c r="AB852" i="5"/>
  <c r="J852" i="5"/>
  <c r="G852" i="5"/>
  <c r="S852" i="5"/>
  <c r="AK852" i="5"/>
  <c r="P852" i="5"/>
  <c r="AH852" i="5"/>
  <c r="Y852" i="5"/>
  <c r="AE852" i="5"/>
  <c r="V852" i="5"/>
  <c r="M865" i="5"/>
  <c r="J865" i="5"/>
  <c r="P865" i="5"/>
  <c r="AK865" i="5"/>
  <c r="AH865" i="5"/>
  <c r="G865" i="5"/>
  <c r="AE865" i="5"/>
  <c r="S865" i="5"/>
  <c r="V865" i="5"/>
  <c r="AB865" i="5"/>
  <c r="Y865" i="5"/>
  <c r="Y881" i="5"/>
  <c r="G881" i="5"/>
  <c r="AK881" i="5"/>
  <c r="AH881" i="5"/>
  <c r="P881" i="5"/>
  <c r="M881" i="5"/>
  <c r="J881" i="5"/>
  <c r="AE881" i="5"/>
  <c r="AB881" i="5"/>
  <c r="V881" i="5"/>
  <c r="S881" i="5"/>
  <c r="Y861" i="5"/>
  <c r="AK861" i="5"/>
  <c r="S861" i="5"/>
  <c r="AH861" i="5"/>
  <c r="M861" i="5"/>
  <c r="AE861" i="5"/>
  <c r="J861" i="5"/>
  <c r="AB861" i="5"/>
  <c r="G861" i="5"/>
  <c r="V861" i="5"/>
  <c r="P861" i="5"/>
  <c r="G884" i="5"/>
  <c r="AK884" i="5"/>
  <c r="S884" i="5"/>
  <c r="AH884" i="5"/>
  <c r="P884" i="5"/>
  <c r="AE884" i="5"/>
  <c r="AB884" i="5"/>
  <c r="Y884" i="5"/>
  <c r="V884" i="5"/>
  <c r="M884" i="5"/>
  <c r="J884" i="5"/>
  <c r="AK916" i="5"/>
  <c r="AH916" i="5"/>
  <c r="P916" i="5"/>
  <c r="AE916" i="5"/>
  <c r="M916" i="5"/>
  <c r="AB916" i="5"/>
  <c r="Y916" i="5"/>
  <c r="V916" i="5"/>
  <c r="S916" i="5"/>
  <c r="J916" i="5"/>
  <c r="G916" i="5"/>
  <c r="J938" i="5"/>
  <c r="G938" i="5"/>
  <c r="V938" i="5"/>
  <c r="AK938" i="5"/>
  <c r="S938" i="5"/>
  <c r="AH938" i="5"/>
  <c r="P938" i="5"/>
  <c r="M938" i="5"/>
  <c r="AE938" i="5"/>
  <c r="AB938" i="5"/>
  <c r="Y938" i="5"/>
  <c r="S954" i="5"/>
  <c r="P954" i="5"/>
  <c r="M954" i="5"/>
  <c r="AB954" i="5"/>
  <c r="J954" i="5"/>
  <c r="AH954" i="5"/>
  <c r="Y954" i="5"/>
  <c r="V954" i="5"/>
  <c r="G954" i="5"/>
  <c r="AK954" i="5"/>
  <c r="AE954" i="5"/>
  <c r="G956" i="5"/>
  <c r="V956" i="5"/>
  <c r="AK956" i="5"/>
  <c r="AH956" i="5"/>
  <c r="P956" i="5"/>
  <c r="AB956" i="5"/>
  <c r="J956" i="5"/>
  <c r="Y956" i="5"/>
  <c r="S956" i="5"/>
  <c r="M956" i="5"/>
  <c r="AE956" i="5"/>
  <c r="G1000" i="5"/>
  <c r="V1000" i="5"/>
  <c r="AE1000" i="5"/>
  <c r="M1000" i="5"/>
  <c r="AB1000" i="5"/>
  <c r="J1000" i="5"/>
  <c r="Y1000" i="5"/>
  <c r="AK1000" i="5"/>
  <c r="S1000" i="5"/>
  <c r="AH1000" i="5"/>
  <c r="P1000" i="5"/>
  <c r="S993" i="5"/>
  <c r="AH993" i="5"/>
  <c r="P993" i="5"/>
  <c r="AE993" i="5"/>
  <c r="M993" i="5"/>
  <c r="AB993" i="5"/>
  <c r="J993" i="5"/>
  <c r="Y993" i="5"/>
  <c r="G993" i="5"/>
  <c r="V993" i="5"/>
  <c r="AK993" i="5"/>
  <c r="N36" i="5"/>
  <c r="T36" i="5"/>
  <c r="AC36" i="5"/>
  <c r="AF36" i="5"/>
  <c r="K36" i="5"/>
  <c r="Z36" i="5"/>
  <c r="H36" i="5"/>
  <c r="W36" i="5"/>
  <c r="AL36" i="5"/>
  <c r="Q36" i="5"/>
  <c r="AI36" i="5"/>
  <c r="AL155" i="5"/>
  <c r="T155" i="5"/>
  <c r="AI155" i="5"/>
  <c r="Q155" i="5"/>
  <c r="AF155" i="5"/>
  <c r="N155" i="5"/>
  <c r="K155" i="5"/>
  <c r="Z155" i="5"/>
  <c r="H155" i="5"/>
  <c r="W155" i="5"/>
  <c r="AC155" i="5"/>
  <c r="AI297" i="5"/>
  <c r="Q297" i="5"/>
  <c r="AF297" i="5"/>
  <c r="N297" i="5"/>
  <c r="AC297" i="5"/>
  <c r="K297" i="5"/>
  <c r="Z297" i="5"/>
  <c r="W297" i="5"/>
  <c r="AL297" i="5"/>
  <c r="T297" i="5"/>
  <c r="H297" i="5"/>
  <c r="T442" i="5"/>
  <c r="AI442" i="5"/>
  <c r="Q442" i="5"/>
  <c r="AF442" i="5"/>
  <c r="N442" i="5"/>
  <c r="AC442" i="5"/>
  <c r="K442" i="5"/>
  <c r="H442" i="5"/>
  <c r="W442" i="5"/>
  <c r="Z442" i="5"/>
  <c r="AL442" i="5"/>
  <c r="N675" i="5"/>
  <c r="AC675" i="5"/>
  <c r="K675" i="5"/>
  <c r="Z675" i="5"/>
  <c r="H675" i="5"/>
  <c r="W675" i="5"/>
  <c r="AL675" i="5"/>
  <c r="T675" i="5"/>
  <c r="AI675" i="5"/>
  <c r="AF675" i="5"/>
  <c r="Q675" i="5"/>
  <c r="AI861" i="5"/>
  <c r="AL861" i="5"/>
  <c r="N861" i="5"/>
  <c r="K861" i="5"/>
  <c r="AC861" i="5"/>
  <c r="AF861" i="5"/>
  <c r="Z861" i="5"/>
  <c r="W861" i="5"/>
  <c r="T861" i="5"/>
  <c r="Q861" i="5"/>
  <c r="H861" i="5"/>
  <c r="G267" i="5"/>
  <c r="AK267" i="5"/>
  <c r="AH267" i="5"/>
  <c r="P267" i="5"/>
  <c r="AE267" i="5"/>
  <c r="M267" i="5"/>
  <c r="AB267" i="5"/>
  <c r="J267" i="5"/>
  <c r="Y267" i="5"/>
  <c r="V267" i="5"/>
  <c r="S267" i="5"/>
  <c r="AH926" i="5"/>
  <c r="P926" i="5"/>
  <c r="AE926" i="5"/>
  <c r="M926" i="5"/>
  <c r="AB926" i="5"/>
  <c r="V926" i="5"/>
  <c r="S926" i="5"/>
  <c r="AK926" i="5"/>
  <c r="G926" i="5"/>
  <c r="Y926" i="5"/>
  <c r="J926" i="5"/>
  <c r="Q17" i="5"/>
  <c r="R17" i="5" s="1"/>
  <c r="AF17" i="5"/>
  <c r="AG17" i="5" s="1"/>
  <c r="N17" i="5"/>
  <c r="O17" i="5" s="1"/>
  <c r="AC17" i="5"/>
  <c r="AD17" i="5" s="1"/>
  <c r="AI17" i="5"/>
  <c r="AJ17" i="5" s="1"/>
  <c r="AL17" i="5"/>
  <c r="AM17" i="5" s="1"/>
  <c r="K17" i="5"/>
  <c r="L17" i="5" s="1"/>
  <c r="Z17" i="5"/>
  <c r="AA17" i="5" s="1"/>
  <c r="H17" i="5"/>
  <c r="I17" i="5" s="1"/>
  <c r="W17" i="5"/>
  <c r="X17" i="5" s="1"/>
  <c r="T17" i="5"/>
  <c r="U17" i="5" s="1"/>
  <c r="G8" i="5"/>
  <c r="V8" i="5"/>
  <c r="AK8" i="5"/>
  <c r="AB8" i="5"/>
  <c r="Y8" i="5"/>
  <c r="S8" i="5"/>
  <c r="AH8" i="5"/>
  <c r="P8" i="5"/>
  <c r="AE8" i="5"/>
  <c r="M8" i="5"/>
  <c r="J8" i="5"/>
  <c r="H5" i="5"/>
  <c r="W5" i="5"/>
  <c r="AL5" i="5"/>
  <c r="Z5" i="5"/>
  <c r="N5" i="5"/>
  <c r="T5" i="5"/>
  <c r="AI5" i="5"/>
  <c r="Q5" i="5"/>
  <c r="K5" i="5"/>
  <c r="AF5" i="5"/>
  <c r="AC5" i="5"/>
  <c r="AC50" i="5"/>
  <c r="K50" i="5"/>
  <c r="Z50" i="5"/>
  <c r="H50" i="5"/>
  <c r="W50" i="5"/>
  <c r="AL50" i="5"/>
  <c r="AI50" i="5"/>
  <c r="Q50" i="5"/>
  <c r="AF50" i="5"/>
  <c r="T50" i="5"/>
  <c r="N50" i="5"/>
  <c r="K85" i="5"/>
  <c r="Z85" i="5"/>
  <c r="H85" i="5"/>
  <c r="W85" i="5"/>
  <c r="AL85" i="5"/>
  <c r="T85" i="5"/>
  <c r="AI85" i="5"/>
  <c r="Q85" i="5"/>
  <c r="AF85" i="5"/>
  <c r="N85" i="5"/>
  <c r="AC85" i="5"/>
  <c r="W67" i="5"/>
  <c r="AL67" i="5"/>
  <c r="T67" i="5"/>
  <c r="AI67" i="5"/>
  <c r="Q67" i="5"/>
  <c r="AF67" i="5"/>
  <c r="AC67" i="5"/>
  <c r="K67" i="5"/>
  <c r="Z67" i="5"/>
  <c r="N67" i="5"/>
  <c r="H67" i="5"/>
  <c r="K122" i="5"/>
  <c r="Z122" i="5"/>
  <c r="H122" i="5"/>
  <c r="W122" i="5"/>
  <c r="AL122" i="5"/>
  <c r="Q122" i="5"/>
  <c r="AF122" i="5"/>
  <c r="N122" i="5"/>
  <c r="AI122" i="5"/>
  <c r="AC122" i="5"/>
  <c r="T122" i="5"/>
  <c r="AF132" i="5"/>
  <c r="N132" i="5"/>
  <c r="AC132" i="5"/>
  <c r="K132" i="5"/>
  <c r="Z132" i="5"/>
  <c r="AL132" i="5"/>
  <c r="T132" i="5"/>
  <c r="AI132" i="5"/>
  <c r="W132" i="5"/>
  <c r="Q132" i="5"/>
  <c r="H132" i="5"/>
  <c r="AF165" i="5"/>
  <c r="N165" i="5"/>
  <c r="K165" i="5"/>
  <c r="Z165" i="5"/>
  <c r="H165" i="5"/>
  <c r="AL165" i="5"/>
  <c r="T165" i="5"/>
  <c r="Q165" i="5"/>
  <c r="AI165" i="5"/>
  <c r="AC165" i="5"/>
  <c r="W165" i="5"/>
  <c r="H136" i="5"/>
  <c r="W136" i="5"/>
  <c r="AL136" i="5"/>
  <c r="T136" i="5"/>
  <c r="AI136" i="5"/>
  <c r="Q136" i="5"/>
  <c r="AF136" i="5"/>
  <c r="N136" i="5"/>
  <c r="AC136" i="5"/>
  <c r="K136" i="5"/>
  <c r="Z136" i="5"/>
  <c r="T126" i="5"/>
  <c r="AI126" i="5"/>
  <c r="Q126" i="5"/>
  <c r="AF126" i="5"/>
  <c r="N126" i="5"/>
  <c r="AC126" i="5"/>
  <c r="Z126" i="5"/>
  <c r="H126" i="5"/>
  <c r="W126" i="5"/>
  <c r="AL126" i="5"/>
  <c r="K126" i="5"/>
  <c r="N179" i="5"/>
  <c r="AC179" i="5"/>
  <c r="K179" i="5"/>
  <c r="Z179" i="5"/>
  <c r="H179" i="5"/>
  <c r="W179" i="5"/>
  <c r="AL179" i="5"/>
  <c r="T179" i="5"/>
  <c r="AI179" i="5"/>
  <c r="Q179" i="5"/>
  <c r="AF179" i="5"/>
  <c r="Z185" i="5"/>
  <c r="H185" i="5"/>
  <c r="W185" i="5"/>
  <c r="AL185" i="5"/>
  <c r="T185" i="5"/>
  <c r="AI185" i="5"/>
  <c r="Q185" i="5"/>
  <c r="AF185" i="5"/>
  <c r="N185" i="5"/>
  <c r="AC185" i="5"/>
  <c r="K185" i="5"/>
  <c r="AL175" i="5"/>
  <c r="T175" i="5"/>
  <c r="AI175" i="5"/>
  <c r="Q175" i="5"/>
  <c r="AF175" i="5"/>
  <c r="N175" i="5"/>
  <c r="AC175" i="5"/>
  <c r="K175" i="5"/>
  <c r="Z175" i="5"/>
  <c r="W175" i="5"/>
  <c r="H175" i="5"/>
  <c r="AC331" i="5"/>
  <c r="K331" i="5"/>
  <c r="Z331" i="5"/>
  <c r="H331" i="5"/>
  <c r="AL331" i="5"/>
  <c r="W331" i="5"/>
  <c r="T331" i="5"/>
  <c r="Q331" i="5"/>
  <c r="N331" i="5"/>
  <c r="AI331" i="5"/>
  <c r="AF331" i="5"/>
  <c r="K269" i="5"/>
  <c r="AF269" i="5"/>
  <c r="N269" i="5"/>
  <c r="AC269" i="5"/>
  <c r="H269" i="5"/>
  <c r="Z269" i="5"/>
  <c r="W269" i="5"/>
  <c r="AL269" i="5"/>
  <c r="T269" i="5"/>
  <c r="AI269" i="5"/>
  <c r="Q269" i="5"/>
  <c r="W272" i="5"/>
  <c r="AL272" i="5"/>
  <c r="AI272" i="5"/>
  <c r="AC272" i="5"/>
  <c r="H272" i="5"/>
  <c r="T272" i="5"/>
  <c r="Q272" i="5"/>
  <c r="N272" i="5"/>
  <c r="AF272" i="5"/>
  <c r="Z272" i="5"/>
  <c r="K272" i="5"/>
  <c r="AI242" i="5"/>
  <c r="AF242" i="5"/>
  <c r="N242" i="5"/>
  <c r="AC242" i="5"/>
  <c r="K242" i="5"/>
  <c r="Z242" i="5"/>
  <c r="H242" i="5"/>
  <c r="W242" i="5"/>
  <c r="AL242" i="5"/>
  <c r="T242" i="5"/>
  <c r="Q242" i="5"/>
  <c r="K329" i="5"/>
  <c r="W329" i="5"/>
  <c r="AL329" i="5"/>
  <c r="T329" i="5"/>
  <c r="Q329" i="5"/>
  <c r="N329" i="5"/>
  <c r="AI329" i="5"/>
  <c r="H329" i="5"/>
  <c r="AF329" i="5"/>
  <c r="Z329" i="5"/>
  <c r="AC329" i="5"/>
  <c r="H312" i="5"/>
  <c r="W312" i="5"/>
  <c r="AL312" i="5"/>
  <c r="T312" i="5"/>
  <c r="AI312" i="5"/>
  <c r="Q312" i="5"/>
  <c r="AF312" i="5"/>
  <c r="AC312" i="5"/>
  <c r="K312" i="5"/>
  <c r="Z312" i="5"/>
  <c r="N312" i="5"/>
  <c r="AI270" i="5"/>
  <c r="AC270" i="5"/>
  <c r="K270" i="5"/>
  <c r="Z270" i="5"/>
  <c r="H270" i="5"/>
  <c r="W270" i="5"/>
  <c r="T270" i="5"/>
  <c r="AL270" i="5"/>
  <c r="Q270" i="5"/>
  <c r="AF270" i="5"/>
  <c r="N270" i="5"/>
  <c r="AC334" i="5"/>
  <c r="K334" i="5"/>
  <c r="H334" i="5"/>
  <c r="AL334" i="5"/>
  <c r="T334" i="5"/>
  <c r="AI334" i="5"/>
  <c r="Z334" i="5"/>
  <c r="W334" i="5"/>
  <c r="Q334" i="5"/>
  <c r="N334" i="5"/>
  <c r="AF334" i="5"/>
  <c r="W335" i="5"/>
  <c r="AI335" i="5"/>
  <c r="AF335" i="5"/>
  <c r="N335" i="5"/>
  <c r="AC335" i="5"/>
  <c r="T335" i="5"/>
  <c r="Q335" i="5"/>
  <c r="K335" i="5"/>
  <c r="AL335" i="5"/>
  <c r="H335" i="5"/>
  <c r="Z335" i="5"/>
  <c r="AI333" i="5"/>
  <c r="Q333" i="5"/>
  <c r="N333" i="5"/>
  <c r="Z333" i="5"/>
  <c r="AL333" i="5"/>
  <c r="H333" i="5"/>
  <c r="AF333" i="5"/>
  <c r="AC333" i="5"/>
  <c r="W333" i="5"/>
  <c r="T333" i="5"/>
  <c r="K333" i="5"/>
  <c r="Q398" i="5"/>
  <c r="AF398" i="5"/>
  <c r="N398" i="5"/>
  <c r="K398" i="5"/>
  <c r="Z398" i="5"/>
  <c r="H398" i="5"/>
  <c r="AL398" i="5"/>
  <c r="T398" i="5"/>
  <c r="AI398" i="5"/>
  <c r="AC398" i="5"/>
  <c r="W398" i="5"/>
  <c r="H402" i="5"/>
  <c r="W402" i="5"/>
  <c r="AL402" i="5"/>
  <c r="T402" i="5"/>
  <c r="AI402" i="5"/>
  <c r="Q402" i="5"/>
  <c r="AF402" i="5"/>
  <c r="N402" i="5"/>
  <c r="AC402" i="5"/>
  <c r="K402" i="5"/>
  <c r="Z402" i="5"/>
  <c r="AF440" i="5"/>
  <c r="N440" i="5"/>
  <c r="AC440" i="5"/>
  <c r="K440" i="5"/>
  <c r="Z440" i="5"/>
  <c r="H440" i="5"/>
  <c r="W440" i="5"/>
  <c r="T440" i="5"/>
  <c r="AI440" i="5"/>
  <c r="AL440" i="5"/>
  <c r="Q440" i="5"/>
  <c r="Z441" i="5"/>
  <c r="H441" i="5"/>
  <c r="W441" i="5"/>
  <c r="AL441" i="5"/>
  <c r="T441" i="5"/>
  <c r="AI441" i="5"/>
  <c r="Q441" i="5"/>
  <c r="N441" i="5"/>
  <c r="AC441" i="5"/>
  <c r="AF441" i="5"/>
  <c r="K441" i="5"/>
  <c r="AL423" i="5"/>
  <c r="T423" i="5"/>
  <c r="AI423" i="5"/>
  <c r="Q423" i="5"/>
  <c r="AF423" i="5"/>
  <c r="N423" i="5"/>
  <c r="AC423" i="5"/>
  <c r="Z423" i="5"/>
  <c r="W423" i="5"/>
  <c r="K423" i="5"/>
  <c r="H423" i="5"/>
  <c r="Q471" i="5"/>
  <c r="N471" i="5"/>
  <c r="K471" i="5"/>
  <c r="Z471" i="5"/>
  <c r="H471" i="5"/>
  <c r="W471" i="5"/>
  <c r="AL471" i="5"/>
  <c r="AI471" i="5"/>
  <c r="AF471" i="5"/>
  <c r="AC471" i="5"/>
  <c r="T471" i="5"/>
  <c r="Q637" i="5"/>
  <c r="AF637" i="5"/>
  <c r="N637" i="5"/>
  <c r="AC637" i="5"/>
  <c r="K637" i="5"/>
  <c r="Z637" i="5"/>
  <c r="H637" i="5"/>
  <c r="T637" i="5"/>
  <c r="AL637" i="5"/>
  <c r="AI637" i="5"/>
  <c r="W637" i="5"/>
  <c r="W491" i="5"/>
  <c r="AL491" i="5"/>
  <c r="T491" i="5"/>
  <c r="AI491" i="5"/>
  <c r="Q491" i="5"/>
  <c r="AF491" i="5"/>
  <c r="AC491" i="5"/>
  <c r="Z491" i="5"/>
  <c r="N491" i="5"/>
  <c r="K491" i="5"/>
  <c r="H491" i="5"/>
  <c r="Q533" i="5"/>
  <c r="AF533" i="5"/>
  <c r="N533" i="5"/>
  <c r="K533" i="5"/>
  <c r="Z533" i="5"/>
  <c r="H533" i="5"/>
  <c r="AL533" i="5"/>
  <c r="AI533" i="5"/>
  <c r="W533" i="5"/>
  <c r="T533" i="5"/>
  <c r="AC533" i="5"/>
  <c r="Z510" i="5"/>
  <c r="H510" i="5"/>
  <c r="T510" i="5"/>
  <c r="AI510" i="5"/>
  <c r="AC510" i="5"/>
  <c r="W510" i="5"/>
  <c r="Q510" i="5"/>
  <c r="N510" i="5"/>
  <c r="K510" i="5"/>
  <c r="AL510" i="5"/>
  <c r="AF510" i="5"/>
  <c r="Q553" i="5"/>
  <c r="Z553" i="5"/>
  <c r="H553" i="5"/>
  <c r="AL553" i="5"/>
  <c r="T553" i="5"/>
  <c r="N553" i="5"/>
  <c r="AF553" i="5"/>
  <c r="AI553" i="5"/>
  <c r="AC553" i="5"/>
  <c r="W553" i="5"/>
  <c r="K553" i="5"/>
  <c r="AF631" i="5"/>
  <c r="N631" i="5"/>
  <c r="AC631" i="5"/>
  <c r="K631" i="5"/>
  <c r="H631" i="5"/>
  <c r="W631" i="5"/>
  <c r="AL631" i="5"/>
  <c r="Z631" i="5"/>
  <c r="T631" i="5"/>
  <c r="Q631" i="5"/>
  <c r="AI631" i="5"/>
  <c r="Q604" i="5"/>
  <c r="AF604" i="5"/>
  <c r="N604" i="5"/>
  <c r="AC604" i="5"/>
  <c r="H604" i="5"/>
  <c r="W604" i="5"/>
  <c r="T604" i="5"/>
  <c r="K604" i="5"/>
  <c r="AI604" i="5"/>
  <c r="AL604" i="5"/>
  <c r="Z604" i="5"/>
  <c r="W565" i="5"/>
  <c r="AL565" i="5"/>
  <c r="T565" i="5"/>
  <c r="AI565" i="5"/>
  <c r="Q565" i="5"/>
  <c r="N565" i="5"/>
  <c r="K565" i="5"/>
  <c r="AF565" i="5"/>
  <c r="H565" i="5"/>
  <c r="AC565" i="5"/>
  <c r="Z565" i="5"/>
  <c r="AL587" i="5"/>
  <c r="T587" i="5"/>
  <c r="AI587" i="5"/>
  <c r="Q587" i="5"/>
  <c r="AF587" i="5"/>
  <c r="N587" i="5"/>
  <c r="AC587" i="5"/>
  <c r="K587" i="5"/>
  <c r="W587" i="5"/>
  <c r="Z587" i="5"/>
  <c r="H587" i="5"/>
  <c r="K621" i="5"/>
  <c r="Z621" i="5"/>
  <c r="H621" i="5"/>
  <c r="W621" i="5"/>
  <c r="AI621" i="5"/>
  <c r="Q621" i="5"/>
  <c r="N621" i="5"/>
  <c r="AL621" i="5"/>
  <c r="AC621" i="5"/>
  <c r="AF621" i="5"/>
  <c r="T621" i="5"/>
  <c r="AL614" i="5"/>
  <c r="T614" i="5"/>
  <c r="AI614" i="5"/>
  <c r="Q614" i="5"/>
  <c r="AC614" i="5"/>
  <c r="Z614" i="5"/>
  <c r="W614" i="5"/>
  <c r="N614" i="5"/>
  <c r="K614" i="5"/>
  <c r="AF614" i="5"/>
  <c r="H614" i="5"/>
  <c r="K662" i="5"/>
  <c r="Z662" i="5"/>
  <c r="H662" i="5"/>
  <c r="W662" i="5"/>
  <c r="AL662" i="5"/>
  <c r="T662" i="5"/>
  <c r="AI662" i="5"/>
  <c r="AF662" i="5"/>
  <c r="Q662" i="5"/>
  <c r="N662" i="5"/>
  <c r="AC662" i="5"/>
  <c r="H676" i="5"/>
  <c r="W676" i="5"/>
  <c r="AL676" i="5"/>
  <c r="T676" i="5"/>
  <c r="AI676" i="5"/>
  <c r="Q676" i="5"/>
  <c r="AF676" i="5"/>
  <c r="N676" i="5"/>
  <c r="Z676" i="5"/>
  <c r="K676" i="5"/>
  <c r="AC676" i="5"/>
  <c r="T658" i="5"/>
  <c r="AI658" i="5"/>
  <c r="Q658" i="5"/>
  <c r="AF658" i="5"/>
  <c r="N658" i="5"/>
  <c r="AC658" i="5"/>
  <c r="K658" i="5"/>
  <c r="Z658" i="5"/>
  <c r="AL658" i="5"/>
  <c r="H658" i="5"/>
  <c r="W658" i="5"/>
  <c r="N805" i="5"/>
  <c r="AC805" i="5"/>
  <c r="K805" i="5"/>
  <c r="Z805" i="5"/>
  <c r="H805" i="5"/>
  <c r="W805" i="5"/>
  <c r="AL805" i="5"/>
  <c r="T805" i="5"/>
  <c r="AI805" i="5"/>
  <c r="AF805" i="5"/>
  <c r="Q805" i="5"/>
  <c r="H757" i="5"/>
  <c r="W757" i="5"/>
  <c r="AL757" i="5"/>
  <c r="Z757" i="5"/>
  <c r="T757" i="5"/>
  <c r="Q757" i="5"/>
  <c r="N757" i="5"/>
  <c r="AF757" i="5"/>
  <c r="K757" i="5"/>
  <c r="AI757" i="5"/>
  <c r="AC757" i="5"/>
  <c r="AI687" i="5"/>
  <c r="Q687" i="5"/>
  <c r="AF687" i="5"/>
  <c r="N687" i="5"/>
  <c r="K687" i="5"/>
  <c r="AL687" i="5"/>
  <c r="AC687" i="5"/>
  <c r="Z687" i="5"/>
  <c r="W687" i="5"/>
  <c r="T687" i="5"/>
  <c r="H687" i="5"/>
  <c r="Q766" i="5"/>
  <c r="AF766" i="5"/>
  <c r="N766" i="5"/>
  <c r="AC766" i="5"/>
  <c r="Z766" i="5"/>
  <c r="K766" i="5"/>
  <c r="AL766" i="5"/>
  <c r="AI766" i="5"/>
  <c r="W766" i="5"/>
  <c r="T766" i="5"/>
  <c r="H766" i="5"/>
  <c r="AL754" i="5"/>
  <c r="T754" i="5"/>
  <c r="AI754" i="5"/>
  <c r="Q754" i="5"/>
  <c r="AF754" i="5"/>
  <c r="AC754" i="5"/>
  <c r="Z754" i="5"/>
  <c r="W754" i="5"/>
  <c r="N754" i="5"/>
  <c r="K754" i="5"/>
  <c r="H754" i="5"/>
  <c r="AL768" i="5"/>
  <c r="T768" i="5"/>
  <c r="AI768" i="5"/>
  <c r="Q768" i="5"/>
  <c r="AF768" i="5"/>
  <c r="N768" i="5"/>
  <c r="AC768" i="5"/>
  <c r="K768" i="5"/>
  <c r="H768" i="5"/>
  <c r="Z768" i="5"/>
  <c r="W768" i="5"/>
  <c r="Z803" i="5"/>
  <c r="H803" i="5"/>
  <c r="W803" i="5"/>
  <c r="AL803" i="5"/>
  <c r="T803" i="5"/>
  <c r="AI803" i="5"/>
  <c r="Q803" i="5"/>
  <c r="AF803" i="5"/>
  <c r="K803" i="5"/>
  <c r="AC803" i="5"/>
  <c r="N803" i="5"/>
  <c r="AF832" i="5"/>
  <c r="N832" i="5"/>
  <c r="AC832" i="5"/>
  <c r="Z832" i="5"/>
  <c r="T832" i="5"/>
  <c r="Q832" i="5"/>
  <c r="K832" i="5"/>
  <c r="AL832" i="5"/>
  <c r="AI832" i="5"/>
  <c r="H832" i="5"/>
  <c r="W832" i="5"/>
  <c r="AF840" i="5"/>
  <c r="N840" i="5"/>
  <c r="AC840" i="5"/>
  <c r="Z840" i="5"/>
  <c r="AI840" i="5"/>
  <c r="W840" i="5"/>
  <c r="AL840" i="5"/>
  <c r="T840" i="5"/>
  <c r="Q840" i="5"/>
  <c r="K840" i="5"/>
  <c r="H840" i="5"/>
  <c r="AF857" i="5"/>
  <c r="N857" i="5"/>
  <c r="K857" i="5"/>
  <c r="AI857" i="5"/>
  <c r="AC857" i="5"/>
  <c r="Z857" i="5"/>
  <c r="W857" i="5"/>
  <c r="AL857" i="5"/>
  <c r="Q857" i="5"/>
  <c r="H857" i="5"/>
  <c r="T857" i="5"/>
  <c r="Q885" i="5"/>
  <c r="AC885" i="5"/>
  <c r="K885" i="5"/>
  <c r="Z885" i="5"/>
  <c r="N885" i="5"/>
  <c r="AL885" i="5"/>
  <c r="AI885" i="5"/>
  <c r="AF885" i="5"/>
  <c r="W885" i="5"/>
  <c r="T885" i="5"/>
  <c r="H885" i="5"/>
  <c r="W872" i="5"/>
  <c r="AI872" i="5"/>
  <c r="Q872" i="5"/>
  <c r="AF872" i="5"/>
  <c r="N872" i="5"/>
  <c r="AC872" i="5"/>
  <c r="H872" i="5"/>
  <c r="T872" i="5"/>
  <c r="Z872" i="5"/>
  <c r="K872" i="5"/>
  <c r="AL872" i="5"/>
  <c r="T931" i="5"/>
  <c r="Q931" i="5"/>
  <c r="AF931" i="5"/>
  <c r="N931" i="5"/>
  <c r="AC931" i="5"/>
  <c r="K931" i="5"/>
  <c r="AL931" i="5"/>
  <c r="AI931" i="5"/>
  <c r="Z931" i="5"/>
  <c r="H931" i="5"/>
  <c r="W931" i="5"/>
  <c r="N932" i="5"/>
  <c r="K932" i="5"/>
  <c r="Z932" i="5"/>
  <c r="H932" i="5"/>
  <c r="W932" i="5"/>
  <c r="T932" i="5"/>
  <c r="Q932" i="5"/>
  <c r="AI932" i="5"/>
  <c r="AF932" i="5"/>
  <c r="AL932" i="5"/>
  <c r="AC932" i="5"/>
  <c r="AC947" i="5"/>
  <c r="K947" i="5"/>
  <c r="Z947" i="5"/>
  <c r="H947" i="5"/>
  <c r="W947" i="5"/>
  <c r="T947" i="5"/>
  <c r="Q947" i="5"/>
  <c r="AL947" i="5"/>
  <c r="N947" i="5"/>
  <c r="AI947" i="5"/>
  <c r="AF947" i="5"/>
  <c r="AL920" i="5"/>
  <c r="T920" i="5"/>
  <c r="AI920" i="5"/>
  <c r="N920" i="5"/>
  <c r="AF920" i="5"/>
  <c r="K920" i="5"/>
  <c r="AC920" i="5"/>
  <c r="W920" i="5"/>
  <c r="Q920" i="5"/>
  <c r="Z920" i="5"/>
  <c r="H920" i="5"/>
  <c r="H964" i="5"/>
  <c r="W964" i="5"/>
  <c r="AL964" i="5"/>
  <c r="T964" i="5"/>
  <c r="AI964" i="5"/>
  <c r="Q964" i="5"/>
  <c r="AF964" i="5"/>
  <c r="N964" i="5"/>
  <c r="K964" i="5"/>
  <c r="Z964" i="5"/>
  <c r="AC964" i="5"/>
  <c r="Q1001" i="5"/>
  <c r="AF1001" i="5"/>
  <c r="AC1001" i="5"/>
  <c r="K1001" i="5"/>
  <c r="Z1001" i="5"/>
  <c r="H1001" i="5"/>
  <c r="W1001" i="5"/>
  <c r="AL1001" i="5"/>
  <c r="T1001" i="5"/>
  <c r="AI1001" i="5"/>
  <c r="N1001" i="5"/>
  <c r="AI998" i="5"/>
  <c r="Q998" i="5"/>
  <c r="AF998" i="5"/>
  <c r="N998" i="5"/>
  <c r="AC998" i="5"/>
  <c r="K998" i="5"/>
  <c r="Z998" i="5"/>
  <c r="H998" i="5"/>
  <c r="W998" i="5"/>
  <c r="AL998" i="5"/>
  <c r="T998" i="5"/>
  <c r="AE55" i="5"/>
  <c r="M55" i="5"/>
  <c r="AB55" i="5"/>
  <c r="J55" i="5"/>
  <c r="Y55" i="5"/>
  <c r="G55" i="5"/>
  <c r="AK55" i="5"/>
  <c r="S55" i="5"/>
  <c r="AH55" i="5"/>
  <c r="V55" i="5"/>
  <c r="P55" i="5"/>
  <c r="Y48" i="5"/>
  <c r="G48" i="5"/>
  <c r="V48" i="5"/>
  <c r="AK48" i="5"/>
  <c r="S48" i="5"/>
  <c r="AH48" i="5"/>
  <c r="AE48" i="5"/>
  <c r="M48" i="5"/>
  <c r="AB48" i="5"/>
  <c r="P48" i="5"/>
  <c r="J48" i="5"/>
  <c r="J117" i="5"/>
  <c r="Y117" i="5"/>
  <c r="G117" i="5"/>
  <c r="V117" i="5"/>
  <c r="AK117" i="5"/>
  <c r="S117" i="5"/>
  <c r="P117" i="5"/>
  <c r="AE117" i="5"/>
  <c r="M117" i="5"/>
  <c r="AB117" i="5"/>
  <c r="AH117" i="5"/>
  <c r="S97" i="5"/>
  <c r="AH97" i="5"/>
  <c r="P97" i="5"/>
  <c r="AE97" i="5"/>
  <c r="M97" i="5"/>
  <c r="AB97" i="5"/>
  <c r="Y97" i="5"/>
  <c r="G97" i="5"/>
  <c r="V97" i="5"/>
  <c r="AK97" i="5"/>
  <c r="J97" i="5"/>
  <c r="M151" i="5"/>
  <c r="AB151" i="5"/>
  <c r="AD151" i="5" s="1"/>
  <c r="J151" i="5"/>
  <c r="Y151" i="5"/>
  <c r="G151" i="5"/>
  <c r="V151" i="5"/>
  <c r="S151" i="5"/>
  <c r="AH151" i="5"/>
  <c r="P151" i="5"/>
  <c r="AK151" i="5"/>
  <c r="AE151" i="5"/>
  <c r="G120" i="5"/>
  <c r="V120" i="5"/>
  <c r="AK120" i="5"/>
  <c r="S120" i="5"/>
  <c r="AH120" i="5"/>
  <c r="M120" i="5"/>
  <c r="AB120" i="5"/>
  <c r="J120" i="5"/>
  <c r="AE120" i="5"/>
  <c r="Y120" i="5"/>
  <c r="P120" i="5"/>
  <c r="S110" i="5"/>
  <c r="AH110" i="5"/>
  <c r="P110" i="5"/>
  <c r="AE110" i="5"/>
  <c r="M110" i="5"/>
  <c r="J110" i="5"/>
  <c r="Y110" i="5"/>
  <c r="G110" i="5"/>
  <c r="V110" i="5"/>
  <c r="AK110" i="5"/>
  <c r="AB110" i="5"/>
  <c r="AE216" i="5"/>
  <c r="AB216" i="5"/>
  <c r="Y216" i="5"/>
  <c r="S216" i="5"/>
  <c r="P216" i="5"/>
  <c r="AK216" i="5"/>
  <c r="M216" i="5"/>
  <c r="J216" i="5"/>
  <c r="AH216" i="5"/>
  <c r="G216" i="5"/>
  <c r="V216" i="5"/>
  <c r="X216" i="5" s="1"/>
  <c r="AB182" i="5"/>
  <c r="J182" i="5"/>
  <c r="Y182" i="5"/>
  <c r="G182" i="5"/>
  <c r="V182" i="5"/>
  <c r="AK182" i="5"/>
  <c r="S182" i="5"/>
  <c r="AH182" i="5"/>
  <c r="P182" i="5"/>
  <c r="AE182" i="5"/>
  <c r="M182" i="5"/>
  <c r="G180" i="5"/>
  <c r="V180" i="5"/>
  <c r="AK180" i="5"/>
  <c r="S180" i="5"/>
  <c r="AH180" i="5"/>
  <c r="P180" i="5"/>
  <c r="AE180" i="5"/>
  <c r="M180" i="5"/>
  <c r="AB180" i="5"/>
  <c r="J180" i="5"/>
  <c r="Y180" i="5"/>
  <c r="Y225" i="5"/>
  <c r="V225" i="5"/>
  <c r="AK225" i="5"/>
  <c r="S225" i="5"/>
  <c r="P225" i="5"/>
  <c r="M225" i="5"/>
  <c r="J225" i="5"/>
  <c r="G225" i="5"/>
  <c r="AH225" i="5"/>
  <c r="AE225" i="5"/>
  <c r="AB225" i="5"/>
  <c r="AH181" i="5"/>
  <c r="P181" i="5"/>
  <c r="AE181" i="5"/>
  <c r="M181" i="5"/>
  <c r="AB181" i="5"/>
  <c r="J181" i="5"/>
  <c r="Y181" i="5"/>
  <c r="G181" i="5"/>
  <c r="V181" i="5"/>
  <c r="AK181" i="5"/>
  <c r="S181" i="5"/>
  <c r="M259" i="5"/>
  <c r="AB259" i="5"/>
  <c r="J259" i="5"/>
  <c r="Y259" i="5"/>
  <c r="G259" i="5"/>
  <c r="V259" i="5"/>
  <c r="AK259" i="5"/>
  <c r="S259" i="5"/>
  <c r="AH259" i="5"/>
  <c r="P259" i="5"/>
  <c r="AE259" i="5"/>
  <c r="Y257" i="5"/>
  <c r="V257" i="5"/>
  <c r="AK257" i="5"/>
  <c r="S257" i="5"/>
  <c r="AH257" i="5"/>
  <c r="P257" i="5"/>
  <c r="AE257" i="5"/>
  <c r="M257" i="5"/>
  <c r="AB257" i="5"/>
  <c r="J257" i="5"/>
  <c r="G257" i="5"/>
  <c r="AK239" i="5"/>
  <c r="AH239" i="5"/>
  <c r="AJ239" i="5" s="1"/>
  <c r="P239" i="5"/>
  <c r="AE239" i="5"/>
  <c r="M239" i="5"/>
  <c r="AB239" i="5"/>
  <c r="J239" i="5"/>
  <c r="Y239" i="5"/>
  <c r="V239" i="5"/>
  <c r="S239" i="5"/>
  <c r="G239" i="5"/>
  <c r="AE279" i="5"/>
  <c r="M279" i="5"/>
  <c r="AB279" i="5"/>
  <c r="Y279" i="5"/>
  <c r="G279" i="5"/>
  <c r="V279" i="5"/>
  <c r="AK279" i="5"/>
  <c r="S279" i="5"/>
  <c r="AH279" i="5"/>
  <c r="P279" i="5"/>
  <c r="J279" i="5"/>
  <c r="M326" i="5"/>
  <c r="Y326" i="5"/>
  <c r="V326" i="5"/>
  <c r="S326" i="5"/>
  <c r="P326" i="5"/>
  <c r="AK326" i="5"/>
  <c r="J326" i="5"/>
  <c r="AH326" i="5"/>
  <c r="G326" i="5"/>
  <c r="AE326" i="5"/>
  <c r="AB326" i="5"/>
  <c r="AK278" i="5"/>
  <c r="S278" i="5"/>
  <c r="AH278" i="5"/>
  <c r="AE278" i="5"/>
  <c r="M278" i="5"/>
  <c r="AB278" i="5"/>
  <c r="Y278" i="5"/>
  <c r="V278" i="5"/>
  <c r="P278" i="5"/>
  <c r="J278" i="5"/>
  <c r="G278" i="5"/>
  <c r="Y337" i="5"/>
  <c r="G337" i="5"/>
  <c r="V337" i="5"/>
  <c r="AH337" i="5"/>
  <c r="AB337" i="5"/>
  <c r="S337" i="5"/>
  <c r="P337" i="5"/>
  <c r="M337" i="5"/>
  <c r="AK337" i="5"/>
  <c r="AE337" i="5"/>
  <c r="J337" i="5"/>
  <c r="P390" i="5"/>
  <c r="AE390" i="5"/>
  <c r="J390" i="5"/>
  <c r="Y390" i="5"/>
  <c r="V390" i="5"/>
  <c r="AK390" i="5"/>
  <c r="S390" i="5"/>
  <c r="AH390" i="5"/>
  <c r="AB390" i="5"/>
  <c r="M390" i="5"/>
  <c r="G390" i="5"/>
  <c r="V365" i="5"/>
  <c r="AK365" i="5"/>
  <c r="S365" i="5"/>
  <c r="AH365" i="5"/>
  <c r="P365" i="5"/>
  <c r="AE365" i="5"/>
  <c r="M365" i="5"/>
  <c r="AB365" i="5"/>
  <c r="J365" i="5"/>
  <c r="Y365" i="5"/>
  <c r="G365" i="5"/>
  <c r="M385" i="5"/>
  <c r="AB385" i="5"/>
  <c r="G385" i="5"/>
  <c r="V385" i="5"/>
  <c r="AH385" i="5"/>
  <c r="AE385" i="5"/>
  <c r="Y385" i="5"/>
  <c r="S385" i="5"/>
  <c r="AK385" i="5"/>
  <c r="J385" i="5"/>
  <c r="P385" i="5"/>
  <c r="G405" i="5"/>
  <c r="V405" i="5"/>
  <c r="AK405" i="5"/>
  <c r="S405" i="5"/>
  <c r="AH405" i="5"/>
  <c r="P405" i="5"/>
  <c r="AE405" i="5"/>
  <c r="AB405" i="5"/>
  <c r="J405" i="5"/>
  <c r="Y405" i="5"/>
  <c r="M405" i="5"/>
  <c r="M419" i="5"/>
  <c r="AB419" i="5"/>
  <c r="J419" i="5"/>
  <c r="Y419" i="5"/>
  <c r="G419" i="5"/>
  <c r="V419" i="5"/>
  <c r="AK419" i="5"/>
  <c r="AH419" i="5"/>
  <c r="AE419" i="5"/>
  <c r="S419" i="5"/>
  <c r="P419" i="5"/>
  <c r="J441" i="5"/>
  <c r="Y441" i="5"/>
  <c r="G441" i="5"/>
  <c r="V441" i="5"/>
  <c r="AK441" i="5"/>
  <c r="S441" i="5"/>
  <c r="AH441" i="5"/>
  <c r="M441" i="5"/>
  <c r="AE441" i="5"/>
  <c r="P441" i="5"/>
  <c r="AB441" i="5"/>
  <c r="V431" i="5"/>
  <c r="AK431" i="5"/>
  <c r="S431" i="5"/>
  <c r="AH431" i="5"/>
  <c r="P431" i="5"/>
  <c r="AE431" i="5"/>
  <c r="M431" i="5"/>
  <c r="J431" i="5"/>
  <c r="Y431" i="5"/>
  <c r="AB431" i="5"/>
  <c r="G431" i="5"/>
  <c r="AH413" i="5"/>
  <c r="P413" i="5"/>
  <c r="AE413" i="5"/>
  <c r="M413" i="5"/>
  <c r="AB413" i="5"/>
  <c r="J413" i="5"/>
  <c r="Y413" i="5"/>
  <c r="V413" i="5"/>
  <c r="AK413" i="5"/>
  <c r="S413" i="5"/>
  <c r="G413" i="5"/>
  <c r="Y496" i="5"/>
  <c r="V496" i="5"/>
  <c r="AK496" i="5"/>
  <c r="S496" i="5"/>
  <c r="AH496" i="5"/>
  <c r="AE496" i="5"/>
  <c r="AB496" i="5"/>
  <c r="P496" i="5"/>
  <c r="M496" i="5"/>
  <c r="G496" i="5"/>
  <c r="J496" i="5"/>
  <c r="G478" i="5"/>
  <c r="AK478" i="5"/>
  <c r="AH478" i="5"/>
  <c r="P478" i="5"/>
  <c r="AE478" i="5"/>
  <c r="M478" i="5"/>
  <c r="J478" i="5"/>
  <c r="AB478" i="5"/>
  <c r="V478" i="5"/>
  <c r="Y478" i="5"/>
  <c r="S478" i="5"/>
  <c r="M523" i="5"/>
  <c r="AB523" i="5"/>
  <c r="J523" i="5"/>
  <c r="G523" i="5"/>
  <c r="V523" i="5"/>
  <c r="AK523" i="5"/>
  <c r="AH523" i="5"/>
  <c r="AE523" i="5"/>
  <c r="S523" i="5"/>
  <c r="P523" i="5"/>
  <c r="Y523" i="5"/>
  <c r="P615" i="5"/>
  <c r="AE615" i="5"/>
  <c r="M615" i="5"/>
  <c r="AB615" i="5"/>
  <c r="G615" i="5"/>
  <c r="V615" i="5"/>
  <c r="S615" i="5"/>
  <c r="J615" i="5"/>
  <c r="AK615" i="5"/>
  <c r="Y615" i="5"/>
  <c r="AH615" i="5"/>
  <c r="G548" i="5"/>
  <c r="V548" i="5"/>
  <c r="AK548" i="5"/>
  <c r="AH548" i="5"/>
  <c r="P548" i="5"/>
  <c r="AE548" i="5"/>
  <c r="AB548" i="5"/>
  <c r="M548" i="5"/>
  <c r="J548" i="5"/>
  <c r="Y548" i="5"/>
  <c r="S548" i="5"/>
  <c r="G603" i="5"/>
  <c r="V603" i="5"/>
  <c r="AK603" i="5"/>
  <c r="S603" i="5"/>
  <c r="AE603" i="5"/>
  <c r="AB603" i="5"/>
  <c r="Y603" i="5"/>
  <c r="P603" i="5"/>
  <c r="M603" i="5"/>
  <c r="J603" i="5"/>
  <c r="AH603" i="5"/>
  <c r="AH541" i="5"/>
  <c r="P541" i="5"/>
  <c r="AE541" i="5"/>
  <c r="AB541" i="5"/>
  <c r="J541" i="5"/>
  <c r="Y541" i="5"/>
  <c r="V541" i="5"/>
  <c r="AK541" i="5"/>
  <c r="S541" i="5"/>
  <c r="M541" i="5"/>
  <c r="G541" i="5"/>
  <c r="G576" i="5"/>
  <c r="V576" i="5"/>
  <c r="AK576" i="5"/>
  <c r="S576" i="5"/>
  <c r="AH576" i="5"/>
  <c r="P576" i="5"/>
  <c r="M576" i="5"/>
  <c r="J576" i="5"/>
  <c r="AE576" i="5"/>
  <c r="AB576" i="5"/>
  <c r="Y576" i="5"/>
  <c r="P591" i="5"/>
  <c r="AE591" i="5"/>
  <c r="M591" i="5"/>
  <c r="AB591" i="5"/>
  <c r="V591" i="5"/>
  <c r="Y591" i="5"/>
  <c r="S591" i="5"/>
  <c r="AH591" i="5"/>
  <c r="G591" i="5"/>
  <c r="J591" i="5"/>
  <c r="AK591" i="5"/>
  <c r="V590" i="5"/>
  <c r="AK590" i="5"/>
  <c r="S590" i="5"/>
  <c r="AH590" i="5"/>
  <c r="AB590" i="5"/>
  <c r="M590" i="5"/>
  <c r="J590" i="5"/>
  <c r="AE590" i="5"/>
  <c r="G590" i="5"/>
  <c r="Y590" i="5"/>
  <c r="P590" i="5"/>
  <c r="J723" i="5"/>
  <c r="Y723" i="5"/>
  <c r="G723" i="5"/>
  <c r="V723" i="5"/>
  <c r="AK723" i="5"/>
  <c r="S723" i="5"/>
  <c r="AH723" i="5"/>
  <c r="AE723" i="5"/>
  <c r="AB723" i="5"/>
  <c r="P723" i="5"/>
  <c r="M723" i="5"/>
  <c r="J699" i="5"/>
  <c r="Y699" i="5"/>
  <c r="G699" i="5"/>
  <c r="V699" i="5"/>
  <c r="S699" i="5"/>
  <c r="AB699" i="5"/>
  <c r="P699" i="5"/>
  <c r="M699" i="5"/>
  <c r="AK699" i="5"/>
  <c r="AH699" i="5"/>
  <c r="AE699" i="5"/>
  <c r="G676" i="5"/>
  <c r="V676" i="5"/>
  <c r="AK676" i="5"/>
  <c r="S676" i="5"/>
  <c r="AH676" i="5"/>
  <c r="P676" i="5"/>
  <c r="AE676" i="5"/>
  <c r="Y676" i="5"/>
  <c r="M676" i="5"/>
  <c r="J676" i="5"/>
  <c r="AB676" i="5"/>
  <c r="S658" i="5"/>
  <c r="AH658" i="5"/>
  <c r="P658" i="5"/>
  <c r="AE658" i="5"/>
  <c r="M658" i="5"/>
  <c r="AB658" i="5"/>
  <c r="J658" i="5"/>
  <c r="AK658" i="5"/>
  <c r="Y658" i="5"/>
  <c r="V658" i="5"/>
  <c r="G658" i="5"/>
  <c r="P714" i="5"/>
  <c r="AE714" i="5"/>
  <c r="M714" i="5"/>
  <c r="AB714" i="5"/>
  <c r="J714" i="5"/>
  <c r="Y714" i="5"/>
  <c r="G714" i="5"/>
  <c r="AK714" i="5"/>
  <c r="AH714" i="5"/>
  <c r="V714" i="5"/>
  <c r="S714" i="5"/>
  <c r="G697" i="5"/>
  <c r="V697" i="5"/>
  <c r="AK697" i="5"/>
  <c r="S697" i="5"/>
  <c r="AH697" i="5"/>
  <c r="P697" i="5"/>
  <c r="AE697" i="5"/>
  <c r="M697" i="5"/>
  <c r="AB697" i="5"/>
  <c r="Y697" i="5"/>
  <c r="J697" i="5"/>
  <c r="S695" i="5"/>
  <c r="AH695" i="5"/>
  <c r="P695" i="5"/>
  <c r="AE695" i="5"/>
  <c r="AB695" i="5"/>
  <c r="Y695" i="5"/>
  <c r="V695" i="5"/>
  <c r="M695" i="5"/>
  <c r="J695" i="5"/>
  <c r="AK695" i="5"/>
  <c r="G695" i="5"/>
  <c r="Y816" i="5"/>
  <c r="G816" i="5"/>
  <c r="V816" i="5"/>
  <c r="AK816" i="5"/>
  <c r="AB816" i="5"/>
  <c r="S816" i="5"/>
  <c r="P816" i="5"/>
  <c r="M816" i="5"/>
  <c r="AH816" i="5"/>
  <c r="AE816" i="5"/>
  <c r="J816" i="5"/>
  <c r="J770" i="5"/>
  <c r="Y770" i="5"/>
  <c r="G770" i="5"/>
  <c r="V770" i="5"/>
  <c r="AK770" i="5"/>
  <c r="AH770" i="5"/>
  <c r="AE770" i="5"/>
  <c r="AB770" i="5"/>
  <c r="S770" i="5"/>
  <c r="P770" i="5"/>
  <c r="M770" i="5"/>
  <c r="S828" i="5"/>
  <c r="P828" i="5"/>
  <c r="AE828" i="5"/>
  <c r="M828" i="5"/>
  <c r="AB828" i="5"/>
  <c r="V828" i="5"/>
  <c r="J828" i="5"/>
  <c r="G828" i="5"/>
  <c r="AK828" i="5"/>
  <c r="Y828" i="5"/>
  <c r="AH828" i="5"/>
  <c r="S812" i="5"/>
  <c r="P812" i="5"/>
  <c r="AE812" i="5"/>
  <c r="AB812" i="5"/>
  <c r="G812" i="5"/>
  <c r="Y812" i="5"/>
  <c r="V812" i="5"/>
  <c r="AK812" i="5"/>
  <c r="AH812" i="5"/>
  <c r="M812" i="5"/>
  <c r="J812" i="5"/>
  <c r="AE818" i="5"/>
  <c r="M818" i="5"/>
  <c r="AB818" i="5"/>
  <c r="J818" i="5"/>
  <c r="Y818" i="5"/>
  <c r="V818" i="5"/>
  <c r="S818" i="5"/>
  <c r="P818" i="5"/>
  <c r="AK818" i="5"/>
  <c r="G818" i="5"/>
  <c r="AH818" i="5"/>
  <c r="S862" i="5"/>
  <c r="AE862" i="5"/>
  <c r="M862" i="5"/>
  <c r="AB862" i="5"/>
  <c r="AK862" i="5"/>
  <c r="P862" i="5"/>
  <c r="AH862" i="5"/>
  <c r="J862" i="5"/>
  <c r="Y862" i="5"/>
  <c r="V862" i="5"/>
  <c r="G862" i="5"/>
  <c r="AE876" i="5"/>
  <c r="Y876" i="5"/>
  <c r="V876" i="5"/>
  <c r="AK876" i="5"/>
  <c r="P876" i="5"/>
  <c r="M876" i="5"/>
  <c r="AH876" i="5"/>
  <c r="J876" i="5"/>
  <c r="G876" i="5"/>
  <c r="S876" i="5"/>
  <c r="AB876" i="5"/>
  <c r="V856" i="5"/>
  <c r="AK856" i="5"/>
  <c r="AH856" i="5"/>
  <c r="AE856" i="5"/>
  <c r="P856" i="5"/>
  <c r="M856" i="5"/>
  <c r="AB856" i="5"/>
  <c r="Y856" i="5"/>
  <c r="G856" i="5"/>
  <c r="S856" i="5"/>
  <c r="J856" i="5"/>
  <c r="Y869" i="5"/>
  <c r="AK869" i="5"/>
  <c r="S869" i="5"/>
  <c r="AH869" i="5"/>
  <c r="P869" i="5"/>
  <c r="AB869" i="5"/>
  <c r="V869" i="5"/>
  <c r="G869" i="5"/>
  <c r="AE869" i="5"/>
  <c r="J869" i="5"/>
  <c r="M869" i="5"/>
  <c r="G892" i="5"/>
  <c r="AK892" i="5"/>
  <c r="S892" i="5"/>
  <c r="AH892" i="5"/>
  <c r="P892" i="5"/>
  <c r="AE892" i="5"/>
  <c r="M892" i="5"/>
  <c r="AB892" i="5"/>
  <c r="V892" i="5"/>
  <c r="J892" i="5"/>
  <c r="Y892" i="5"/>
  <c r="V903" i="5"/>
  <c r="S903" i="5"/>
  <c r="AH903" i="5"/>
  <c r="AE903" i="5"/>
  <c r="AK903" i="5"/>
  <c r="M903" i="5"/>
  <c r="AB903" i="5"/>
  <c r="G903" i="5"/>
  <c r="Y903" i="5"/>
  <c r="J903" i="5"/>
  <c r="P903" i="5"/>
  <c r="S946" i="5"/>
  <c r="P946" i="5"/>
  <c r="M946" i="5"/>
  <c r="AK946" i="5"/>
  <c r="AH946" i="5"/>
  <c r="AE946" i="5"/>
  <c r="AB946" i="5"/>
  <c r="G946" i="5"/>
  <c r="Y946" i="5"/>
  <c r="V946" i="5"/>
  <c r="J946" i="5"/>
  <c r="AE960" i="5"/>
  <c r="M960" i="5"/>
  <c r="AB960" i="5"/>
  <c r="J960" i="5"/>
  <c r="Y960" i="5"/>
  <c r="V960" i="5"/>
  <c r="S960" i="5"/>
  <c r="AH960" i="5"/>
  <c r="AK960" i="5"/>
  <c r="P960" i="5"/>
  <c r="G960" i="5"/>
  <c r="G964" i="5"/>
  <c r="V964" i="5"/>
  <c r="AK964" i="5"/>
  <c r="S964" i="5"/>
  <c r="AH964" i="5"/>
  <c r="P964" i="5"/>
  <c r="AB964" i="5"/>
  <c r="J964" i="5"/>
  <c r="AE964" i="5"/>
  <c r="Y964" i="5"/>
  <c r="M964" i="5"/>
  <c r="P1001" i="5"/>
  <c r="AE1001" i="5"/>
  <c r="M1001" i="5"/>
  <c r="AB1001" i="5"/>
  <c r="J1001" i="5"/>
  <c r="Y1001" i="5"/>
  <c r="G1001" i="5"/>
  <c r="V1001" i="5"/>
  <c r="AK1001" i="5"/>
  <c r="S1001" i="5"/>
  <c r="AH1001" i="5"/>
  <c r="S998" i="5"/>
  <c r="AH998" i="5"/>
  <c r="AK998" i="5"/>
  <c r="P998" i="5"/>
  <c r="AE998" i="5"/>
  <c r="M998" i="5"/>
  <c r="AB998" i="5"/>
  <c r="J998" i="5"/>
  <c r="Y998" i="5"/>
  <c r="G998" i="5"/>
  <c r="V998" i="5"/>
  <c r="AK895" i="5"/>
  <c r="S895" i="5"/>
  <c r="P895" i="5"/>
  <c r="AE895" i="5"/>
  <c r="M895" i="5"/>
  <c r="AB895" i="5"/>
  <c r="J895" i="5"/>
  <c r="AH895" i="5"/>
  <c r="Y895" i="5"/>
  <c r="V895" i="5"/>
  <c r="G895" i="5"/>
  <c r="P76" i="5"/>
  <c r="AE76" i="5"/>
  <c r="M76" i="5"/>
  <c r="AB76" i="5"/>
  <c r="J76" i="5"/>
  <c r="Y76" i="5"/>
  <c r="G76" i="5"/>
  <c r="V76" i="5"/>
  <c r="AK76" i="5"/>
  <c r="S76" i="5"/>
  <c r="AH76" i="5"/>
  <c r="S6" i="5"/>
  <c r="AH6" i="5"/>
  <c r="P6" i="5"/>
  <c r="AE6" i="5"/>
  <c r="M6" i="5"/>
  <c r="AB6" i="5"/>
  <c r="J6" i="5"/>
  <c r="Y6" i="5"/>
  <c r="G6" i="5"/>
  <c r="AK6" i="5"/>
  <c r="V6" i="5"/>
  <c r="T19" i="5"/>
  <c r="W19" i="5"/>
  <c r="AI19" i="5"/>
  <c r="Q19" i="5"/>
  <c r="AF19" i="5"/>
  <c r="N19" i="5"/>
  <c r="AC19" i="5"/>
  <c r="AL19" i="5"/>
  <c r="Z19" i="5"/>
  <c r="K19" i="5"/>
  <c r="H19" i="5"/>
  <c r="W32" i="5"/>
  <c r="AL32" i="5"/>
  <c r="T32" i="5"/>
  <c r="AI32" i="5"/>
  <c r="Q32" i="5"/>
  <c r="AF32" i="5"/>
  <c r="N32" i="5"/>
  <c r="AC32" i="5"/>
  <c r="H32" i="5"/>
  <c r="K32" i="5"/>
  <c r="Z32" i="5"/>
  <c r="Y5" i="5"/>
  <c r="G5" i="5"/>
  <c r="J5" i="5"/>
  <c r="V5" i="5"/>
  <c r="AK5" i="5"/>
  <c r="S5" i="5"/>
  <c r="AH5" i="5"/>
  <c r="P5" i="5"/>
  <c r="AE5" i="5"/>
  <c r="M5" i="5"/>
  <c r="AB5" i="5"/>
  <c r="AC58" i="5"/>
  <c r="K58" i="5"/>
  <c r="Z58" i="5"/>
  <c r="H58" i="5"/>
  <c r="W58" i="5"/>
  <c r="AL58" i="5"/>
  <c r="AI58" i="5"/>
  <c r="Q58" i="5"/>
  <c r="AF58" i="5"/>
  <c r="T58" i="5"/>
  <c r="N58" i="5"/>
  <c r="K93" i="5"/>
  <c r="L93" i="5" s="1"/>
  <c r="Z93" i="5"/>
  <c r="AA93" i="5" s="1"/>
  <c r="H93" i="5"/>
  <c r="I93" i="5" s="1"/>
  <c r="W93" i="5"/>
  <c r="X93" i="5" s="1"/>
  <c r="AL93" i="5"/>
  <c r="AM93" i="5" s="1"/>
  <c r="T93" i="5"/>
  <c r="U93" i="5" s="1"/>
  <c r="AI93" i="5"/>
  <c r="AJ93" i="5" s="1"/>
  <c r="Q93" i="5"/>
  <c r="R93" i="5" s="1"/>
  <c r="AF93" i="5"/>
  <c r="AG93" i="5" s="1"/>
  <c r="N93" i="5"/>
  <c r="O93" i="5" s="1"/>
  <c r="AC93" i="5"/>
  <c r="AD93" i="5" s="1"/>
  <c r="W75" i="5"/>
  <c r="AL75" i="5"/>
  <c r="T75" i="5"/>
  <c r="AI75" i="5"/>
  <c r="Q75" i="5"/>
  <c r="AF75" i="5"/>
  <c r="AC75" i="5"/>
  <c r="K75" i="5"/>
  <c r="Z75" i="5"/>
  <c r="N75" i="5"/>
  <c r="H75" i="5"/>
  <c r="AI41" i="5"/>
  <c r="Q41" i="5"/>
  <c r="AF41" i="5"/>
  <c r="N41" i="5"/>
  <c r="AC41" i="5"/>
  <c r="K41" i="5"/>
  <c r="T41" i="5"/>
  <c r="W41" i="5"/>
  <c r="H41" i="5"/>
  <c r="AL41" i="5"/>
  <c r="Z41" i="5"/>
  <c r="AF140" i="5"/>
  <c r="N140" i="5"/>
  <c r="AC140" i="5"/>
  <c r="K140" i="5"/>
  <c r="Z140" i="5"/>
  <c r="H140" i="5"/>
  <c r="AL140" i="5"/>
  <c r="T140" i="5"/>
  <c r="AI140" i="5"/>
  <c r="W140" i="5"/>
  <c r="Q140" i="5"/>
  <c r="Z101" i="5"/>
  <c r="H101" i="5"/>
  <c r="W101" i="5"/>
  <c r="AL101" i="5"/>
  <c r="T101" i="5"/>
  <c r="AI101" i="5"/>
  <c r="N101" i="5"/>
  <c r="K101" i="5"/>
  <c r="AF101" i="5"/>
  <c r="AC101" i="5"/>
  <c r="Q101" i="5"/>
  <c r="H144" i="5"/>
  <c r="W144" i="5"/>
  <c r="AL144" i="5"/>
  <c r="T144" i="5"/>
  <c r="AI144" i="5"/>
  <c r="Q144" i="5"/>
  <c r="AF144" i="5"/>
  <c r="N144" i="5"/>
  <c r="AC144" i="5"/>
  <c r="K144" i="5"/>
  <c r="Z144" i="5"/>
  <c r="T134" i="5"/>
  <c r="AI134" i="5"/>
  <c r="Q134" i="5"/>
  <c r="AF134" i="5"/>
  <c r="N134" i="5"/>
  <c r="AC134" i="5"/>
  <c r="Z134" i="5"/>
  <c r="H134" i="5"/>
  <c r="W134" i="5"/>
  <c r="AL134" i="5"/>
  <c r="K134" i="5"/>
  <c r="N187" i="5"/>
  <c r="AC187" i="5"/>
  <c r="K187" i="5"/>
  <c r="Z187" i="5"/>
  <c r="H187" i="5"/>
  <c r="W187" i="5"/>
  <c r="AL187" i="5"/>
  <c r="T187" i="5"/>
  <c r="AI187" i="5"/>
  <c r="Q187" i="5"/>
  <c r="AF187" i="5"/>
  <c r="Z193" i="5"/>
  <c r="H193" i="5"/>
  <c r="W193" i="5"/>
  <c r="AL193" i="5"/>
  <c r="T193" i="5"/>
  <c r="AI193" i="5"/>
  <c r="Q193" i="5"/>
  <c r="AF193" i="5"/>
  <c r="N193" i="5"/>
  <c r="AC193" i="5"/>
  <c r="K193" i="5"/>
  <c r="AL183" i="5"/>
  <c r="T183" i="5"/>
  <c r="AI183" i="5"/>
  <c r="Q183" i="5"/>
  <c r="AF183" i="5"/>
  <c r="N183" i="5"/>
  <c r="AC183" i="5"/>
  <c r="K183" i="5"/>
  <c r="Z183" i="5"/>
  <c r="W183" i="5"/>
  <c r="H183" i="5"/>
  <c r="AC347" i="5"/>
  <c r="K347" i="5"/>
  <c r="Z347" i="5"/>
  <c r="H347" i="5"/>
  <c r="AL347" i="5"/>
  <c r="AF347" i="5"/>
  <c r="W347" i="5"/>
  <c r="T347" i="5"/>
  <c r="Q347" i="5"/>
  <c r="N347" i="5"/>
  <c r="AI347" i="5"/>
  <c r="Q276" i="5"/>
  <c r="N276" i="5"/>
  <c r="AC276" i="5"/>
  <c r="K276" i="5"/>
  <c r="W276" i="5"/>
  <c r="T276" i="5"/>
  <c r="H276" i="5"/>
  <c r="AL276" i="5"/>
  <c r="AI276" i="5"/>
  <c r="AF276" i="5"/>
  <c r="Z276" i="5"/>
  <c r="Q316" i="5"/>
  <c r="AF316" i="5"/>
  <c r="N316" i="5"/>
  <c r="AC316" i="5"/>
  <c r="K316" i="5"/>
  <c r="Z316" i="5"/>
  <c r="H316" i="5"/>
  <c r="W316" i="5"/>
  <c r="T316" i="5"/>
  <c r="AL316" i="5"/>
  <c r="AI316" i="5"/>
  <c r="AI250" i="5"/>
  <c r="AF250" i="5"/>
  <c r="N250" i="5"/>
  <c r="AC250" i="5"/>
  <c r="K250" i="5"/>
  <c r="Z250" i="5"/>
  <c r="H250" i="5"/>
  <c r="W250" i="5"/>
  <c r="AL250" i="5"/>
  <c r="T250" i="5"/>
  <c r="Q250" i="5"/>
  <c r="W332" i="5"/>
  <c r="T332" i="5"/>
  <c r="AF332" i="5"/>
  <c r="Q332" i="5"/>
  <c r="N332" i="5"/>
  <c r="K332" i="5"/>
  <c r="AL332" i="5"/>
  <c r="AI332" i="5"/>
  <c r="H332" i="5"/>
  <c r="AC332" i="5"/>
  <c r="Z332" i="5"/>
  <c r="Q322" i="5"/>
  <c r="AF322" i="5"/>
  <c r="N322" i="5"/>
  <c r="K322" i="5"/>
  <c r="AL322" i="5"/>
  <c r="AI322" i="5"/>
  <c r="H322" i="5"/>
  <c r="AC322" i="5"/>
  <c r="Z322" i="5"/>
  <c r="W322" i="5"/>
  <c r="T322" i="5"/>
  <c r="AI278" i="5"/>
  <c r="Q278" i="5"/>
  <c r="N278" i="5"/>
  <c r="AC278" i="5"/>
  <c r="K278" i="5"/>
  <c r="H278" i="5"/>
  <c r="AF278" i="5"/>
  <c r="Z278" i="5"/>
  <c r="W278" i="5"/>
  <c r="T278" i="5"/>
  <c r="AL278" i="5"/>
  <c r="AC342" i="5"/>
  <c r="K342" i="5"/>
  <c r="H342" i="5"/>
  <c r="AL342" i="5"/>
  <c r="T342" i="5"/>
  <c r="AI342" i="5"/>
  <c r="AF342" i="5"/>
  <c r="Z342" i="5"/>
  <c r="W342" i="5"/>
  <c r="N342" i="5"/>
  <c r="Q342" i="5"/>
  <c r="W343" i="5"/>
  <c r="AI343" i="5"/>
  <c r="AF343" i="5"/>
  <c r="N343" i="5"/>
  <c r="AC343" i="5"/>
  <c r="Z343" i="5"/>
  <c r="T343" i="5"/>
  <c r="Q343" i="5"/>
  <c r="K343" i="5"/>
  <c r="H343" i="5"/>
  <c r="AL343" i="5"/>
  <c r="AI341" i="5"/>
  <c r="Q341" i="5"/>
  <c r="N341" i="5"/>
  <c r="Z341" i="5"/>
  <c r="T341" i="5"/>
  <c r="K341" i="5"/>
  <c r="AL341" i="5"/>
  <c r="H341" i="5"/>
  <c r="AF341" i="5"/>
  <c r="AC341" i="5"/>
  <c r="W341" i="5"/>
  <c r="AL406" i="5"/>
  <c r="T406" i="5"/>
  <c r="AI406" i="5"/>
  <c r="AF406" i="5"/>
  <c r="Q406" i="5"/>
  <c r="N406" i="5"/>
  <c r="K406" i="5"/>
  <c r="AC406" i="5"/>
  <c r="H406" i="5"/>
  <c r="Z406" i="5"/>
  <c r="W406" i="5"/>
  <c r="N427" i="5"/>
  <c r="AC427" i="5"/>
  <c r="K427" i="5"/>
  <c r="Z427" i="5"/>
  <c r="H427" i="5"/>
  <c r="W427" i="5"/>
  <c r="AL427" i="5"/>
  <c r="Q427" i="5"/>
  <c r="T427" i="5"/>
  <c r="AI427" i="5"/>
  <c r="AF427" i="5"/>
  <c r="AF448" i="5"/>
  <c r="N448" i="5"/>
  <c r="AC448" i="5"/>
  <c r="K448" i="5"/>
  <c r="Z448" i="5"/>
  <c r="H448" i="5"/>
  <c r="W448" i="5"/>
  <c r="T448" i="5"/>
  <c r="AI448" i="5"/>
  <c r="AL448" i="5"/>
  <c r="Q448" i="5"/>
  <c r="Z449" i="5"/>
  <c r="H449" i="5"/>
  <c r="W449" i="5"/>
  <c r="AL449" i="5"/>
  <c r="T449" i="5"/>
  <c r="AI449" i="5"/>
  <c r="Q449" i="5"/>
  <c r="N449" i="5"/>
  <c r="AC449" i="5"/>
  <c r="K449" i="5"/>
  <c r="AF449" i="5"/>
  <c r="AL431" i="5"/>
  <c r="T431" i="5"/>
  <c r="AI431" i="5"/>
  <c r="Q431" i="5"/>
  <c r="AF431" i="5"/>
  <c r="N431" i="5"/>
  <c r="AC431" i="5"/>
  <c r="Z431" i="5"/>
  <c r="W431" i="5"/>
  <c r="K431" i="5"/>
  <c r="H431" i="5"/>
  <c r="AC458" i="5"/>
  <c r="Z458" i="5"/>
  <c r="H458" i="5"/>
  <c r="W458" i="5"/>
  <c r="AI458" i="5"/>
  <c r="AL458" i="5"/>
  <c r="AF458" i="5"/>
  <c r="T458" i="5"/>
  <c r="N458" i="5"/>
  <c r="Q458" i="5"/>
  <c r="K458" i="5"/>
  <c r="K456" i="5"/>
  <c r="H456" i="5"/>
  <c r="AL456" i="5"/>
  <c r="T456" i="5"/>
  <c r="AI456" i="5"/>
  <c r="Q456" i="5"/>
  <c r="AF456" i="5"/>
  <c r="AC456" i="5"/>
  <c r="Z456" i="5"/>
  <c r="W456" i="5"/>
  <c r="N456" i="5"/>
  <c r="W499" i="5"/>
  <c r="AL499" i="5"/>
  <c r="T499" i="5"/>
  <c r="AI499" i="5"/>
  <c r="Q499" i="5"/>
  <c r="AF499" i="5"/>
  <c r="AC499" i="5"/>
  <c r="Z499" i="5"/>
  <c r="N499" i="5"/>
  <c r="K499" i="5"/>
  <c r="H499" i="5"/>
  <c r="K570" i="5"/>
  <c r="Z570" i="5"/>
  <c r="H570" i="5"/>
  <c r="W570" i="5"/>
  <c r="AL570" i="5"/>
  <c r="T570" i="5"/>
  <c r="Q570" i="5"/>
  <c r="AC570" i="5"/>
  <c r="N570" i="5"/>
  <c r="AF570" i="5"/>
  <c r="AI570" i="5"/>
  <c r="K518" i="5"/>
  <c r="Z518" i="5"/>
  <c r="H518" i="5"/>
  <c r="AL518" i="5"/>
  <c r="T518" i="5"/>
  <c r="AI518" i="5"/>
  <c r="W518" i="5"/>
  <c r="N518" i="5"/>
  <c r="AF518" i="5"/>
  <c r="AC518" i="5"/>
  <c r="Q518" i="5"/>
  <c r="W568" i="5"/>
  <c r="T568" i="5"/>
  <c r="Q568" i="5"/>
  <c r="AF568" i="5"/>
  <c r="AC568" i="5"/>
  <c r="N568" i="5"/>
  <c r="K568" i="5"/>
  <c r="AL568" i="5"/>
  <c r="AI568" i="5"/>
  <c r="H568" i="5"/>
  <c r="Z568" i="5"/>
  <c r="T522" i="5"/>
  <c r="AI522" i="5"/>
  <c r="Q522" i="5"/>
  <c r="AF522" i="5"/>
  <c r="N522" i="5"/>
  <c r="AC522" i="5"/>
  <c r="K522" i="5"/>
  <c r="Z522" i="5"/>
  <c r="H522" i="5"/>
  <c r="W522" i="5"/>
  <c r="AL522" i="5"/>
  <c r="Q620" i="5"/>
  <c r="AF620" i="5"/>
  <c r="N620" i="5"/>
  <c r="AC620" i="5"/>
  <c r="H620" i="5"/>
  <c r="W620" i="5"/>
  <c r="T620" i="5"/>
  <c r="K620" i="5"/>
  <c r="AI620" i="5"/>
  <c r="Z620" i="5"/>
  <c r="AL620" i="5"/>
  <c r="H573" i="5"/>
  <c r="W573" i="5"/>
  <c r="AL573" i="5"/>
  <c r="T573" i="5"/>
  <c r="AI573" i="5"/>
  <c r="AC573" i="5"/>
  <c r="AF573" i="5"/>
  <c r="Z573" i="5"/>
  <c r="Q573" i="5"/>
  <c r="N573" i="5"/>
  <c r="K573" i="5"/>
  <c r="AF607" i="5"/>
  <c r="N607" i="5"/>
  <c r="AC607" i="5"/>
  <c r="K607" i="5"/>
  <c r="W607" i="5"/>
  <c r="AL607" i="5"/>
  <c r="AI607" i="5"/>
  <c r="Z607" i="5"/>
  <c r="Q607" i="5"/>
  <c r="H607" i="5"/>
  <c r="T607" i="5"/>
  <c r="K629" i="5"/>
  <c r="Z629" i="5"/>
  <c r="H629" i="5"/>
  <c r="W629" i="5"/>
  <c r="T629" i="5"/>
  <c r="AI629" i="5"/>
  <c r="AC629" i="5"/>
  <c r="Q629" i="5"/>
  <c r="N629" i="5"/>
  <c r="AL629" i="5"/>
  <c r="AF629" i="5"/>
  <c r="AL622" i="5"/>
  <c r="T622" i="5"/>
  <c r="AI622" i="5"/>
  <c r="Q622" i="5"/>
  <c r="AC622" i="5"/>
  <c r="K622" i="5"/>
  <c r="H622" i="5"/>
  <c r="AF622" i="5"/>
  <c r="W622" i="5"/>
  <c r="Z622" i="5"/>
  <c r="N622" i="5"/>
  <c r="K670" i="5"/>
  <c r="Z670" i="5"/>
  <c r="H670" i="5"/>
  <c r="W670" i="5"/>
  <c r="AL670" i="5"/>
  <c r="T670" i="5"/>
  <c r="AI670" i="5"/>
  <c r="AF670" i="5"/>
  <c r="AC670" i="5"/>
  <c r="Q670" i="5"/>
  <c r="N670" i="5"/>
  <c r="N685" i="5"/>
  <c r="AC685" i="5"/>
  <c r="K685" i="5"/>
  <c r="Z685" i="5"/>
  <c r="H685" i="5"/>
  <c r="AL685" i="5"/>
  <c r="AI685" i="5"/>
  <c r="AF685" i="5"/>
  <c r="W685" i="5"/>
  <c r="T685" i="5"/>
  <c r="Q685" i="5"/>
  <c r="T666" i="5"/>
  <c r="AI666" i="5"/>
  <c r="Q666" i="5"/>
  <c r="AF666" i="5"/>
  <c r="N666" i="5"/>
  <c r="AC666" i="5"/>
  <c r="K666" i="5"/>
  <c r="Z666" i="5"/>
  <c r="AL666" i="5"/>
  <c r="W666" i="5"/>
  <c r="H666" i="5"/>
  <c r="K691" i="5"/>
  <c r="Z691" i="5"/>
  <c r="H691" i="5"/>
  <c r="W691" i="5"/>
  <c r="AL691" i="5"/>
  <c r="T691" i="5"/>
  <c r="AI691" i="5"/>
  <c r="Q691" i="5"/>
  <c r="AF691" i="5"/>
  <c r="AC691" i="5"/>
  <c r="N691" i="5"/>
  <c r="N742" i="5"/>
  <c r="K742" i="5"/>
  <c r="H742" i="5"/>
  <c r="W742" i="5"/>
  <c r="Q742" i="5"/>
  <c r="AL742" i="5"/>
  <c r="AI742" i="5"/>
  <c r="AF742" i="5"/>
  <c r="Z742" i="5"/>
  <c r="AC742" i="5"/>
  <c r="T742" i="5"/>
  <c r="AI695" i="5"/>
  <c r="Q695" i="5"/>
  <c r="AF695" i="5"/>
  <c r="N695" i="5"/>
  <c r="K695" i="5"/>
  <c r="AC695" i="5"/>
  <c r="Z695" i="5"/>
  <c r="W695" i="5"/>
  <c r="T695" i="5"/>
  <c r="H695" i="5"/>
  <c r="AL695" i="5"/>
  <c r="K792" i="5"/>
  <c r="Z792" i="5"/>
  <c r="H792" i="5"/>
  <c r="AI792" i="5"/>
  <c r="AC792" i="5"/>
  <c r="W792" i="5"/>
  <c r="T792" i="5"/>
  <c r="Q792" i="5"/>
  <c r="N792" i="5"/>
  <c r="AF792" i="5"/>
  <c r="AL792" i="5"/>
  <c r="N772" i="5"/>
  <c r="AC772" i="5"/>
  <c r="K772" i="5"/>
  <c r="Z772" i="5"/>
  <c r="H772" i="5"/>
  <c r="AL772" i="5"/>
  <c r="AI772" i="5"/>
  <c r="W772" i="5"/>
  <c r="AF772" i="5"/>
  <c r="T772" i="5"/>
  <c r="Q772" i="5"/>
  <c r="AL776" i="5"/>
  <c r="T776" i="5"/>
  <c r="AI776" i="5"/>
  <c r="Q776" i="5"/>
  <c r="AF776" i="5"/>
  <c r="N776" i="5"/>
  <c r="AC776" i="5"/>
  <c r="H776" i="5"/>
  <c r="Z776" i="5"/>
  <c r="W776" i="5"/>
  <c r="K776" i="5"/>
  <c r="Q815" i="5"/>
  <c r="N815" i="5"/>
  <c r="AC815" i="5"/>
  <c r="K815" i="5"/>
  <c r="AL815" i="5"/>
  <c r="H815" i="5"/>
  <c r="AI815" i="5"/>
  <c r="AF815" i="5"/>
  <c r="Z815" i="5"/>
  <c r="W815" i="5"/>
  <c r="T815" i="5"/>
  <c r="N846" i="5"/>
  <c r="K846" i="5"/>
  <c r="Z846" i="5"/>
  <c r="H846" i="5"/>
  <c r="AL846" i="5"/>
  <c r="Q846" i="5"/>
  <c r="AF846" i="5"/>
  <c r="AC846" i="5"/>
  <c r="W846" i="5"/>
  <c r="T846" i="5"/>
  <c r="AI846" i="5"/>
  <c r="Z844" i="5"/>
  <c r="H844" i="5"/>
  <c r="W844" i="5"/>
  <c r="AL844" i="5"/>
  <c r="T844" i="5"/>
  <c r="AC844" i="5"/>
  <c r="K844" i="5"/>
  <c r="AI844" i="5"/>
  <c r="AF844" i="5"/>
  <c r="Q844" i="5"/>
  <c r="N844" i="5"/>
  <c r="AC871" i="5"/>
  <c r="W871" i="5"/>
  <c r="AL871" i="5"/>
  <c r="T871" i="5"/>
  <c r="AI871" i="5"/>
  <c r="N871" i="5"/>
  <c r="K871" i="5"/>
  <c r="Q871" i="5"/>
  <c r="H871" i="5"/>
  <c r="AF871" i="5"/>
  <c r="Z871" i="5"/>
  <c r="T851" i="5"/>
  <c r="AI851" i="5"/>
  <c r="AF851" i="5"/>
  <c r="AC851" i="5"/>
  <c r="AL851" i="5"/>
  <c r="K851" i="5"/>
  <c r="H851" i="5"/>
  <c r="Q851" i="5"/>
  <c r="Z851" i="5"/>
  <c r="W851" i="5"/>
  <c r="N851" i="5"/>
  <c r="Q893" i="5"/>
  <c r="AC893" i="5"/>
  <c r="K893" i="5"/>
  <c r="Z893" i="5"/>
  <c r="H893" i="5"/>
  <c r="AI893" i="5"/>
  <c r="AF893" i="5"/>
  <c r="W893" i="5"/>
  <c r="T893" i="5"/>
  <c r="N893" i="5"/>
  <c r="AL893" i="5"/>
  <c r="W884" i="5"/>
  <c r="AI884" i="5"/>
  <c r="Q884" i="5"/>
  <c r="AF884" i="5"/>
  <c r="K884" i="5"/>
  <c r="AC884" i="5"/>
  <c r="Z884" i="5"/>
  <c r="H884" i="5"/>
  <c r="AL884" i="5"/>
  <c r="T884" i="5"/>
  <c r="N884" i="5"/>
  <c r="H910" i="5"/>
  <c r="AL910" i="5"/>
  <c r="T910" i="5"/>
  <c r="AI910" i="5"/>
  <c r="AF910" i="5"/>
  <c r="Z910" i="5"/>
  <c r="W910" i="5"/>
  <c r="K910" i="5"/>
  <c r="AC910" i="5"/>
  <c r="N910" i="5"/>
  <c r="Q910" i="5"/>
  <c r="Q969" i="5"/>
  <c r="Z969" i="5"/>
  <c r="H969" i="5"/>
  <c r="W969" i="5"/>
  <c r="AI969" i="5"/>
  <c r="AC969" i="5"/>
  <c r="N969" i="5"/>
  <c r="AL969" i="5"/>
  <c r="K969" i="5"/>
  <c r="AF969" i="5"/>
  <c r="T969" i="5"/>
  <c r="AL928" i="5"/>
  <c r="T928" i="5"/>
  <c r="AI928" i="5"/>
  <c r="Q928" i="5"/>
  <c r="AF928" i="5"/>
  <c r="AC928" i="5"/>
  <c r="Z928" i="5"/>
  <c r="W928" i="5"/>
  <c r="N928" i="5"/>
  <c r="K928" i="5"/>
  <c r="H928" i="5"/>
  <c r="AI980" i="5"/>
  <c r="Q980" i="5"/>
  <c r="AF980" i="5"/>
  <c r="N980" i="5"/>
  <c r="K980" i="5"/>
  <c r="Z980" i="5"/>
  <c r="H980" i="5"/>
  <c r="W980" i="5"/>
  <c r="AL980" i="5"/>
  <c r="AC980" i="5"/>
  <c r="T980" i="5"/>
  <c r="Q977" i="5"/>
  <c r="AC977" i="5"/>
  <c r="K977" i="5"/>
  <c r="Z977" i="5"/>
  <c r="H977" i="5"/>
  <c r="AL977" i="5"/>
  <c r="T977" i="5"/>
  <c r="AI977" i="5"/>
  <c r="AF977" i="5"/>
  <c r="W977" i="5"/>
  <c r="N977" i="5"/>
  <c r="AE63" i="5"/>
  <c r="M63" i="5"/>
  <c r="AB63" i="5"/>
  <c r="J63" i="5"/>
  <c r="Y63" i="5"/>
  <c r="G63" i="5"/>
  <c r="AK63" i="5"/>
  <c r="S63" i="5"/>
  <c r="AH63" i="5"/>
  <c r="V63" i="5"/>
  <c r="P63" i="5"/>
  <c r="Y56" i="5"/>
  <c r="G56" i="5"/>
  <c r="V56" i="5"/>
  <c r="AK56" i="5"/>
  <c r="S56" i="5"/>
  <c r="AH56" i="5"/>
  <c r="AE56" i="5"/>
  <c r="M56" i="5"/>
  <c r="AB56" i="5"/>
  <c r="P56" i="5"/>
  <c r="J56" i="5"/>
  <c r="AK46" i="5"/>
  <c r="S46" i="5"/>
  <c r="AH46" i="5"/>
  <c r="P46" i="5"/>
  <c r="AE46" i="5"/>
  <c r="M46" i="5"/>
  <c r="J46" i="5"/>
  <c r="Y46" i="5"/>
  <c r="G46" i="5"/>
  <c r="AB46" i="5"/>
  <c r="V46" i="5"/>
  <c r="P108" i="5"/>
  <c r="AE108" i="5"/>
  <c r="M108" i="5"/>
  <c r="AB108" i="5"/>
  <c r="J108" i="5"/>
  <c r="Y108" i="5"/>
  <c r="V108" i="5"/>
  <c r="AK108" i="5"/>
  <c r="S108" i="5"/>
  <c r="AH108" i="5"/>
  <c r="G108" i="5"/>
  <c r="M159" i="5"/>
  <c r="AB159" i="5"/>
  <c r="J159" i="5"/>
  <c r="Y159" i="5"/>
  <c r="G159" i="5"/>
  <c r="V159" i="5"/>
  <c r="S159" i="5"/>
  <c r="AH159" i="5"/>
  <c r="P159" i="5"/>
  <c r="AE159" i="5"/>
  <c r="AK159" i="5"/>
  <c r="G128" i="5"/>
  <c r="V128" i="5"/>
  <c r="AK128" i="5"/>
  <c r="S128" i="5"/>
  <c r="AH128" i="5"/>
  <c r="M128" i="5"/>
  <c r="AB128" i="5"/>
  <c r="J128" i="5"/>
  <c r="AE128" i="5"/>
  <c r="Y128" i="5"/>
  <c r="P128" i="5"/>
  <c r="S118" i="5"/>
  <c r="AH118" i="5"/>
  <c r="P118" i="5"/>
  <c r="AE118" i="5"/>
  <c r="M118" i="5"/>
  <c r="J118" i="5"/>
  <c r="Y118" i="5"/>
  <c r="G118" i="5"/>
  <c r="V118" i="5"/>
  <c r="AK118" i="5"/>
  <c r="AB118" i="5"/>
  <c r="AE263" i="5"/>
  <c r="M263" i="5"/>
  <c r="V263" i="5"/>
  <c r="AK263" i="5"/>
  <c r="S263" i="5"/>
  <c r="AH263" i="5"/>
  <c r="P263" i="5"/>
  <c r="AB263" i="5"/>
  <c r="J263" i="5"/>
  <c r="Y263" i="5"/>
  <c r="G263" i="5"/>
  <c r="AB190" i="5"/>
  <c r="J190" i="5"/>
  <c r="Y190" i="5"/>
  <c r="G190" i="5"/>
  <c r="V190" i="5"/>
  <c r="AK190" i="5"/>
  <c r="S190" i="5"/>
  <c r="AH190" i="5"/>
  <c r="P190" i="5"/>
  <c r="AE190" i="5"/>
  <c r="M190" i="5"/>
  <c r="G188" i="5"/>
  <c r="V188" i="5"/>
  <c r="AK188" i="5"/>
  <c r="S188" i="5"/>
  <c r="AH188" i="5"/>
  <c r="P188" i="5"/>
  <c r="AE188" i="5"/>
  <c r="M188" i="5"/>
  <c r="AB188" i="5"/>
  <c r="Y188" i="5"/>
  <c r="J188" i="5"/>
  <c r="M235" i="5"/>
  <c r="AB235" i="5"/>
  <c r="J235" i="5"/>
  <c r="Y235" i="5"/>
  <c r="G235" i="5"/>
  <c r="AK235" i="5"/>
  <c r="S235" i="5"/>
  <c r="AH235" i="5"/>
  <c r="P235" i="5"/>
  <c r="AE235" i="5"/>
  <c r="V235" i="5"/>
  <c r="AH189" i="5"/>
  <c r="P189" i="5"/>
  <c r="AE189" i="5"/>
  <c r="M189" i="5"/>
  <c r="AB189" i="5"/>
  <c r="J189" i="5"/>
  <c r="Y189" i="5"/>
  <c r="G189" i="5"/>
  <c r="V189" i="5"/>
  <c r="AK189" i="5"/>
  <c r="S189" i="5"/>
  <c r="Y269" i="5"/>
  <c r="AE269" i="5"/>
  <c r="M269" i="5"/>
  <c r="J269" i="5"/>
  <c r="AB269" i="5"/>
  <c r="G269" i="5"/>
  <c r="V269" i="5"/>
  <c r="AK269" i="5"/>
  <c r="S269" i="5"/>
  <c r="AH269" i="5"/>
  <c r="P269" i="5"/>
  <c r="S289" i="5"/>
  <c r="P289" i="5"/>
  <c r="AE289" i="5"/>
  <c r="M289" i="5"/>
  <c r="AB289" i="5"/>
  <c r="J289" i="5"/>
  <c r="Y289" i="5"/>
  <c r="G289" i="5"/>
  <c r="V289" i="5"/>
  <c r="AK289" i="5"/>
  <c r="AH289" i="5"/>
  <c r="AK247" i="5"/>
  <c r="AH247" i="5"/>
  <c r="P247" i="5"/>
  <c r="R247" i="5" s="1"/>
  <c r="AE247" i="5"/>
  <c r="M247" i="5"/>
  <c r="O247" i="5" s="1"/>
  <c r="AB247" i="5"/>
  <c r="J247" i="5"/>
  <c r="Y247" i="5"/>
  <c r="V247" i="5"/>
  <c r="S247" i="5"/>
  <c r="G247" i="5"/>
  <c r="AE287" i="5"/>
  <c r="M287" i="5"/>
  <c r="AB287" i="5"/>
  <c r="Y287" i="5"/>
  <c r="G287" i="5"/>
  <c r="V287" i="5"/>
  <c r="AK287" i="5"/>
  <c r="S287" i="5"/>
  <c r="AH287" i="5"/>
  <c r="P287" i="5"/>
  <c r="J287" i="5"/>
  <c r="M350" i="5"/>
  <c r="J350" i="5"/>
  <c r="Y350" i="5"/>
  <c r="G350" i="5"/>
  <c r="V350" i="5"/>
  <c r="S350" i="5"/>
  <c r="AB350" i="5"/>
  <c r="P350" i="5"/>
  <c r="AH350" i="5"/>
  <c r="AK350" i="5"/>
  <c r="AE350" i="5"/>
  <c r="AK286" i="5"/>
  <c r="S286" i="5"/>
  <c r="AH286" i="5"/>
  <c r="AE286" i="5"/>
  <c r="M286" i="5"/>
  <c r="AB286" i="5"/>
  <c r="Y286" i="5"/>
  <c r="V286" i="5"/>
  <c r="P286" i="5"/>
  <c r="J286" i="5"/>
  <c r="G286" i="5"/>
  <c r="Y345" i="5"/>
  <c r="G345" i="5"/>
  <c r="V345" i="5"/>
  <c r="AH345" i="5"/>
  <c r="AK345" i="5"/>
  <c r="J345" i="5"/>
  <c r="AE345" i="5"/>
  <c r="AB345" i="5"/>
  <c r="S345" i="5"/>
  <c r="P345" i="5"/>
  <c r="M345" i="5"/>
  <c r="G327" i="5"/>
  <c r="AK327" i="5"/>
  <c r="S327" i="5"/>
  <c r="AH327" i="5"/>
  <c r="P327" i="5"/>
  <c r="M327" i="5"/>
  <c r="J327" i="5"/>
  <c r="AE327" i="5"/>
  <c r="AB327" i="5"/>
  <c r="Y327" i="5"/>
  <c r="V327" i="5"/>
  <c r="V373" i="5"/>
  <c r="AK373" i="5"/>
  <c r="S373" i="5"/>
  <c r="AH373" i="5"/>
  <c r="P373" i="5"/>
  <c r="AE373" i="5"/>
  <c r="M373" i="5"/>
  <c r="AB373" i="5"/>
  <c r="J373" i="5"/>
  <c r="Y373" i="5"/>
  <c r="G373" i="5"/>
  <c r="AE393" i="5"/>
  <c r="M393" i="5"/>
  <c r="AB393" i="5"/>
  <c r="J393" i="5"/>
  <c r="Y393" i="5"/>
  <c r="G393" i="5"/>
  <c r="V393" i="5"/>
  <c r="S393" i="5"/>
  <c r="AH393" i="5"/>
  <c r="AK393" i="5"/>
  <c r="P393" i="5"/>
  <c r="AB422" i="5"/>
  <c r="J422" i="5"/>
  <c r="Y422" i="5"/>
  <c r="G422" i="5"/>
  <c r="V422" i="5"/>
  <c r="AK422" i="5"/>
  <c r="S422" i="5"/>
  <c r="P422" i="5"/>
  <c r="AE422" i="5"/>
  <c r="M422" i="5"/>
  <c r="AH422" i="5"/>
  <c r="M427" i="5"/>
  <c r="AB427" i="5"/>
  <c r="J427" i="5"/>
  <c r="Y427" i="5"/>
  <c r="G427" i="5"/>
  <c r="V427" i="5"/>
  <c r="AK427" i="5"/>
  <c r="AH427" i="5"/>
  <c r="S427" i="5"/>
  <c r="P427" i="5"/>
  <c r="AE427" i="5"/>
  <c r="J449" i="5"/>
  <c r="Y449" i="5"/>
  <c r="G449" i="5"/>
  <c r="V449" i="5"/>
  <c r="AK449" i="5"/>
  <c r="S449" i="5"/>
  <c r="AH449" i="5"/>
  <c r="M449" i="5"/>
  <c r="P449" i="5"/>
  <c r="AE449" i="5"/>
  <c r="AB449" i="5"/>
  <c r="V439" i="5"/>
  <c r="AK439" i="5"/>
  <c r="S439" i="5"/>
  <c r="AH439" i="5"/>
  <c r="P439" i="5"/>
  <c r="AE439" i="5"/>
  <c r="M439" i="5"/>
  <c r="J439" i="5"/>
  <c r="Y439" i="5"/>
  <c r="G439" i="5"/>
  <c r="AB439" i="5"/>
  <c r="AH421" i="5"/>
  <c r="P421" i="5"/>
  <c r="AE421" i="5"/>
  <c r="M421" i="5"/>
  <c r="AB421" i="5"/>
  <c r="J421" i="5"/>
  <c r="Y421" i="5"/>
  <c r="V421" i="5"/>
  <c r="AK421" i="5"/>
  <c r="S421" i="5"/>
  <c r="G421" i="5"/>
  <c r="Y504" i="5"/>
  <c r="V504" i="5"/>
  <c r="AK504" i="5"/>
  <c r="S504" i="5"/>
  <c r="AH504" i="5"/>
  <c r="AE504" i="5"/>
  <c r="AB504" i="5"/>
  <c r="P504" i="5"/>
  <c r="M504" i="5"/>
  <c r="J504" i="5"/>
  <c r="G504" i="5"/>
  <c r="G486" i="5"/>
  <c r="AK486" i="5"/>
  <c r="AH486" i="5"/>
  <c r="P486" i="5"/>
  <c r="AE486" i="5"/>
  <c r="M486" i="5"/>
  <c r="J486" i="5"/>
  <c r="Y486" i="5"/>
  <c r="AB486" i="5"/>
  <c r="V486" i="5"/>
  <c r="S486" i="5"/>
  <c r="M531" i="5"/>
  <c r="AB531" i="5"/>
  <c r="J531" i="5"/>
  <c r="G531" i="5"/>
  <c r="V531" i="5"/>
  <c r="AK531" i="5"/>
  <c r="AH531" i="5"/>
  <c r="S531" i="5"/>
  <c r="P531" i="5"/>
  <c r="AE531" i="5"/>
  <c r="Y531" i="5"/>
  <c r="J578" i="5"/>
  <c r="Y578" i="5"/>
  <c r="G578" i="5"/>
  <c r="V578" i="5"/>
  <c r="AK578" i="5"/>
  <c r="AE578" i="5"/>
  <c r="M578" i="5"/>
  <c r="AB578" i="5"/>
  <c r="S578" i="5"/>
  <c r="P578" i="5"/>
  <c r="AH578" i="5"/>
  <c r="Y554" i="5"/>
  <c r="AB554" i="5"/>
  <c r="G554" i="5"/>
  <c r="V554" i="5"/>
  <c r="AK554" i="5"/>
  <c r="S554" i="5"/>
  <c r="AH554" i="5"/>
  <c r="P554" i="5"/>
  <c r="AE554" i="5"/>
  <c r="M554" i="5"/>
  <c r="J554" i="5"/>
  <c r="G627" i="5"/>
  <c r="V627" i="5"/>
  <c r="AK627" i="5"/>
  <c r="S627" i="5"/>
  <c r="P627" i="5"/>
  <c r="AE627" i="5"/>
  <c r="AB627" i="5"/>
  <c r="Y627" i="5"/>
  <c r="M627" i="5"/>
  <c r="AH627" i="5"/>
  <c r="J627" i="5"/>
  <c r="AH549" i="5"/>
  <c r="P549" i="5"/>
  <c r="AE549" i="5"/>
  <c r="AB549" i="5"/>
  <c r="J549" i="5"/>
  <c r="Y549" i="5"/>
  <c r="V549" i="5"/>
  <c r="AK549" i="5"/>
  <c r="S549" i="5"/>
  <c r="M549" i="5"/>
  <c r="G549" i="5"/>
  <c r="G584" i="5"/>
  <c r="V584" i="5"/>
  <c r="AK584" i="5"/>
  <c r="S584" i="5"/>
  <c r="AH584" i="5"/>
  <c r="P584" i="5"/>
  <c r="M584" i="5"/>
  <c r="Y584" i="5"/>
  <c r="J584" i="5"/>
  <c r="AE584" i="5"/>
  <c r="AB584" i="5"/>
  <c r="M772" i="5"/>
  <c r="AB772" i="5"/>
  <c r="J772" i="5"/>
  <c r="Y772" i="5"/>
  <c r="V772" i="5"/>
  <c r="AK772" i="5"/>
  <c r="AH772" i="5"/>
  <c r="AE772" i="5"/>
  <c r="S772" i="5"/>
  <c r="G772" i="5"/>
  <c r="P772" i="5"/>
  <c r="V598" i="5"/>
  <c r="AK598" i="5"/>
  <c r="S598" i="5"/>
  <c r="AH598" i="5"/>
  <c r="AB598" i="5"/>
  <c r="Y598" i="5"/>
  <c r="P598" i="5"/>
  <c r="AE598" i="5"/>
  <c r="G598" i="5"/>
  <c r="M598" i="5"/>
  <c r="J598" i="5"/>
  <c r="AH588" i="5"/>
  <c r="P588" i="5"/>
  <c r="S588" i="5"/>
  <c r="AK588" i="5"/>
  <c r="M588" i="5"/>
  <c r="AE588" i="5"/>
  <c r="J588" i="5"/>
  <c r="Y588" i="5"/>
  <c r="AB588" i="5"/>
  <c r="V588" i="5"/>
  <c r="G588" i="5"/>
  <c r="AE701" i="5"/>
  <c r="M701" i="5"/>
  <c r="AB701" i="5"/>
  <c r="J701" i="5"/>
  <c r="G701" i="5"/>
  <c r="AK701" i="5"/>
  <c r="V701" i="5"/>
  <c r="S701" i="5"/>
  <c r="P701" i="5"/>
  <c r="Y701" i="5"/>
  <c r="AH701" i="5"/>
  <c r="AE685" i="5"/>
  <c r="M685" i="5"/>
  <c r="AB685" i="5"/>
  <c r="J685" i="5"/>
  <c r="AK685" i="5"/>
  <c r="P685" i="5"/>
  <c r="G685" i="5"/>
  <c r="AH685" i="5"/>
  <c r="Y685" i="5"/>
  <c r="V685" i="5"/>
  <c r="S685" i="5"/>
  <c r="S666" i="5"/>
  <c r="AH666" i="5"/>
  <c r="P666" i="5"/>
  <c r="AE666" i="5"/>
  <c r="M666" i="5"/>
  <c r="AB666" i="5"/>
  <c r="J666" i="5"/>
  <c r="AK666" i="5"/>
  <c r="Y666" i="5"/>
  <c r="V666" i="5"/>
  <c r="G666" i="5"/>
  <c r="P731" i="5"/>
  <c r="M731" i="5"/>
  <c r="AH731" i="5"/>
  <c r="AE731" i="5"/>
  <c r="J731" i="5"/>
  <c r="AB731" i="5"/>
  <c r="G731" i="5"/>
  <c r="Y731" i="5"/>
  <c r="V731" i="5"/>
  <c r="S731" i="5"/>
  <c r="AK731" i="5"/>
  <c r="G705" i="5"/>
  <c r="V705" i="5"/>
  <c r="AK705" i="5"/>
  <c r="S705" i="5"/>
  <c r="AH705" i="5"/>
  <c r="P705" i="5"/>
  <c r="AE705" i="5"/>
  <c r="M705" i="5"/>
  <c r="AB705" i="5"/>
  <c r="Y705" i="5"/>
  <c r="J705" i="5"/>
  <c r="S703" i="5"/>
  <c r="AH703" i="5"/>
  <c r="P703" i="5"/>
  <c r="AE703" i="5"/>
  <c r="M703" i="5"/>
  <c r="AB703" i="5"/>
  <c r="Y703" i="5"/>
  <c r="V703" i="5"/>
  <c r="J703" i="5"/>
  <c r="G703" i="5"/>
  <c r="AK703" i="5"/>
  <c r="P769" i="5"/>
  <c r="AE769" i="5"/>
  <c r="M769" i="5"/>
  <c r="AB769" i="5"/>
  <c r="J769" i="5"/>
  <c r="G769" i="5"/>
  <c r="AK769" i="5"/>
  <c r="AH769" i="5"/>
  <c r="V769" i="5"/>
  <c r="S769" i="5"/>
  <c r="Y769" i="5"/>
  <c r="J778" i="5"/>
  <c r="Y778" i="5"/>
  <c r="G778" i="5"/>
  <c r="V778" i="5"/>
  <c r="AK778" i="5"/>
  <c r="AH778" i="5"/>
  <c r="AE778" i="5"/>
  <c r="AB778" i="5"/>
  <c r="P778" i="5"/>
  <c r="M778" i="5"/>
  <c r="S778" i="5"/>
  <c r="AH758" i="5"/>
  <c r="P758" i="5"/>
  <c r="AB758" i="5"/>
  <c r="Y758" i="5"/>
  <c r="V758" i="5"/>
  <c r="S758" i="5"/>
  <c r="M758" i="5"/>
  <c r="AE758" i="5"/>
  <c r="J758" i="5"/>
  <c r="G758" i="5"/>
  <c r="AK758" i="5"/>
  <c r="S820" i="5"/>
  <c r="P820" i="5"/>
  <c r="AE820" i="5"/>
  <c r="M820" i="5"/>
  <c r="AB820" i="5"/>
  <c r="G820" i="5"/>
  <c r="AK820" i="5"/>
  <c r="AH820" i="5"/>
  <c r="Y820" i="5"/>
  <c r="V820" i="5"/>
  <c r="J820" i="5"/>
  <c r="M821" i="5"/>
  <c r="J821" i="5"/>
  <c r="Y821" i="5"/>
  <c r="G821" i="5"/>
  <c r="V821" i="5"/>
  <c r="AK821" i="5"/>
  <c r="AH821" i="5"/>
  <c r="AE821" i="5"/>
  <c r="AB821" i="5"/>
  <c r="S821" i="5"/>
  <c r="P821" i="5"/>
  <c r="M873" i="5"/>
  <c r="J873" i="5"/>
  <c r="P873" i="5"/>
  <c r="AK873" i="5"/>
  <c r="AH873" i="5"/>
  <c r="G873" i="5"/>
  <c r="AE873" i="5"/>
  <c r="AB873" i="5"/>
  <c r="Y873" i="5"/>
  <c r="V873" i="5"/>
  <c r="S873" i="5"/>
  <c r="AE880" i="5"/>
  <c r="M880" i="5"/>
  <c r="J880" i="5"/>
  <c r="V880" i="5"/>
  <c r="AK880" i="5"/>
  <c r="P880" i="5"/>
  <c r="AH880" i="5"/>
  <c r="S880" i="5"/>
  <c r="G880" i="5"/>
  <c r="Y880" i="5"/>
  <c r="AB880" i="5"/>
  <c r="G872" i="5"/>
  <c r="S872" i="5"/>
  <c r="P872" i="5"/>
  <c r="AB872" i="5"/>
  <c r="Y872" i="5"/>
  <c r="V872" i="5"/>
  <c r="AE872" i="5"/>
  <c r="M872" i="5"/>
  <c r="J872" i="5"/>
  <c r="AK872" i="5"/>
  <c r="AH872" i="5"/>
  <c r="V877" i="5"/>
  <c r="AK877" i="5"/>
  <c r="S877" i="5"/>
  <c r="AH877" i="5"/>
  <c r="P877" i="5"/>
  <c r="AB877" i="5"/>
  <c r="Y877" i="5"/>
  <c r="M877" i="5"/>
  <c r="J877" i="5"/>
  <c r="G877" i="5"/>
  <c r="AE877" i="5"/>
  <c r="V920" i="5"/>
  <c r="S920" i="5"/>
  <c r="Y920" i="5"/>
  <c r="AK920" i="5"/>
  <c r="P920" i="5"/>
  <c r="AH920" i="5"/>
  <c r="M920" i="5"/>
  <c r="AE920" i="5"/>
  <c r="J920" i="5"/>
  <c r="G920" i="5"/>
  <c r="AB920" i="5"/>
  <c r="V911" i="5"/>
  <c r="S911" i="5"/>
  <c r="AH911" i="5"/>
  <c r="P911" i="5"/>
  <c r="AE911" i="5"/>
  <c r="M911" i="5"/>
  <c r="AB911" i="5"/>
  <c r="J911" i="5"/>
  <c r="Y911" i="5"/>
  <c r="G911" i="5"/>
  <c r="AK911" i="5"/>
  <c r="V925" i="5"/>
  <c r="AK925" i="5"/>
  <c r="S925" i="5"/>
  <c r="AH925" i="5"/>
  <c r="P925" i="5"/>
  <c r="M925" i="5"/>
  <c r="AE925" i="5"/>
  <c r="Y925" i="5"/>
  <c r="J925" i="5"/>
  <c r="AB925" i="5"/>
  <c r="G925" i="5"/>
  <c r="AK971" i="5"/>
  <c r="AH971" i="5"/>
  <c r="AE971" i="5"/>
  <c r="J971" i="5"/>
  <c r="V971" i="5"/>
  <c r="AB971" i="5"/>
  <c r="Y971" i="5"/>
  <c r="S971" i="5"/>
  <c r="P971" i="5"/>
  <c r="M971" i="5"/>
  <c r="G971" i="5"/>
  <c r="AE980" i="5"/>
  <c r="AH980" i="5"/>
  <c r="M980" i="5"/>
  <c r="AB980" i="5"/>
  <c r="J980" i="5"/>
  <c r="Y980" i="5"/>
  <c r="V980" i="5"/>
  <c r="S980" i="5"/>
  <c r="P980" i="5"/>
  <c r="G980" i="5"/>
  <c r="AK980" i="5"/>
  <c r="S990" i="5"/>
  <c r="M990" i="5"/>
  <c r="J990" i="5"/>
  <c r="Y990" i="5"/>
  <c r="G990" i="5"/>
  <c r="V990" i="5"/>
  <c r="AK990" i="5"/>
  <c r="AH990" i="5"/>
  <c r="P990" i="5"/>
  <c r="AE990" i="5"/>
  <c r="AB990" i="5"/>
  <c r="AC31" i="5"/>
  <c r="AD31" i="5" s="1"/>
  <c r="K31" i="5"/>
  <c r="N31" i="5"/>
  <c r="O31" i="5" s="1"/>
  <c r="Z31" i="5"/>
  <c r="AA31" i="5" s="1"/>
  <c r="H31" i="5"/>
  <c r="W31" i="5"/>
  <c r="X31" i="5" s="1"/>
  <c r="AL31" i="5"/>
  <c r="AM31" i="5" s="1"/>
  <c r="T31" i="5"/>
  <c r="AI31" i="5"/>
  <c r="Q31" i="5"/>
  <c r="R31" i="5" s="1"/>
  <c r="AF31" i="5"/>
  <c r="N28" i="5"/>
  <c r="AC28" i="5"/>
  <c r="AF28" i="5"/>
  <c r="K28" i="5"/>
  <c r="Z28" i="5"/>
  <c r="H28" i="5"/>
  <c r="W28" i="5"/>
  <c r="T28" i="5"/>
  <c r="AL28" i="5"/>
  <c r="AI28" i="5"/>
  <c r="Q28" i="5"/>
  <c r="AE4" i="5"/>
  <c r="M4" i="5"/>
  <c r="AB4" i="5"/>
  <c r="J4" i="5"/>
  <c r="P4" i="5"/>
  <c r="Y4" i="5"/>
  <c r="G4" i="5"/>
  <c r="V4" i="5"/>
  <c r="AK4" i="5"/>
  <c r="S4" i="5"/>
  <c r="AH4" i="5"/>
  <c r="AK3" i="5"/>
  <c r="S3" i="5"/>
  <c r="AH3" i="5"/>
  <c r="V3" i="5"/>
  <c r="P3" i="5"/>
  <c r="J3" i="5"/>
  <c r="AE3" i="5"/>
  <c r="G3" i="5"/>
  <c r="M3" i="5"/>
  <c r="AB3" i="5"/>
  <c r="Y3" i="5"/>
  <c r="AC263" i="5"/>
  <c r="AI263" i="5"/>
  <c r="Q263" i="5"/>
  <c r="N263" i="5"/>
  <c r="AF263" i="5"/>
  <c r="K263" i="5"/>
  <c r="Z263" i="5"/>
  <c r="H263" i="5"/>
  <c r="AL263" i="5"/>
  <c r="W263" i="5"/>
  <c r="T263" i="5"/>
  <c r="AF664" i="5"/>
  <c r="N664" i="5"/>
  <c r="AC664" i="5"/>
  <c r="K664" i="5"/>
  <c r="Z664" i="5"/>
  <c r="H664" i="5"/>
  <c r="W664" i="5"/>
  <c r="AL664" i="5"/>
  <c r="Q664" i="5"/>
  <c r="T664" i="5"/>
  <c r="AI664" i="5"/>
  <c r="Y233" i="5"/>
  <c r="V233" i="5"/>
  <c r="AK233" i="5"/>
  <c r="S233" i="5"/>
  <c r="P233" i="5"/>
  <c r="AE233" i="5"/>
  <c r="M233" i="5"/>
  <c r="AB233" i="5"/>
  <c r="AH233" i="5"/>
  <c r="J233" i="5"/>
  <c r="G233" i="5"/>
  <c r="AI38" i="5"/>
  <c r="AF38" i="5"/>
  <c r="AL38" i="5"/>
  <c r="Q38" i="5"/>
  <c r="T38" i="5"/>
  <c r="H38" i="5"/>
  <c r="N38" i="5"/>
  <c r="AC38" i="5"/>
  <c r="K38" i="5"/>
  <c r="Z38" i="5"/>
  <c r="W38" i="5"/>
  <c r="J45" i="5"/>
  <c r="Y45" i="5"/>
  <c r="G45" i="5"/>
  <c r="V45" i="5"/>
  <c r="AK45" i="5"/>
  <c r="S45" i="5"/>
  <c r="P45" i="5"/>
  <c r="AE45" i="5"/>
  <c r="M45" i="5"/>
  <c r="AB45" i="5"/>
  <c r="AH45" i="5"/>
  <c r="Q52" i="5"/>
  <c r="AF52" i="5"/>
  <c r="N52" i="5"/>
  <c r="AC52" i="5"/>
  <c r="K52" i="5"/>
  <c r="Z52" i="5"/>
  <c r="W52" i="5"/>
  <c r="AL52" i="5"/>
  <c r="T52" i="5"/>
  <c r="AI52" i="5"/>
  <c r="H52" i="5"/>
  <c r="AC66" i="5"/>
  <c r="K66" i="5"/>
  <c r="Z66" i="5"/>
  <c r="H66" i="5"/>
  <c r="W66" i="5"/>
  <c r="AL66" i="5"/>
  <c r="AI66" i="5"/>
  <c r="Q66" i="5"/>
  <c r="AF66" i="5"/>
  <c r="T66" i="5"/>
  <c r="N66" i="5"/>
  <c r="Q121" i="5"/>
  <c r="AF121" i="5"/>
  <c r="N121" i="5"/>
  <c r="AC121" i="5"/>
  <c r="K121" i="5"/>
  <c r="H121" i="5"/>
  <c r="W121" i="5"/>
  <c r="AL121" i="5"/>
  <c r="T121" i="5"/>
  <c r="AI121" i="5"/>
  <c r="Z121" i="5"/>
  <c r="W83" i="5"/>
  <c r="AL83" i="5"/>
  <c r="T83" i="5"/>
  <c r="AI83" i="5"/>
  <c r="Q83" i="5"/>
  <c r="AF83" i="5"/>
  <c r="AC83" i="5"/>
  <c r="K83" i="5"/>
  <c r="Z83" i="5"/>
  <c r="N83" i="5"/>
  <c r="H83" i="5"/>
  <c r="AI49" i="5"/>
  <c r="Q49" i="5"/>
  <c r="AF49" i="5"/>
  <c r="N49" i="5"/>
  <c r="AC49" i="5"/>
  <c r="K49" i="5"/>
  <c r="H49" i="5"/>
  <c r="W49" i="5"/>
  <c r="AL49" i="5"/>
  <c r="Z49" i="5"/>
  <c r="T49" i="5"/>
  <c r="AF148" i="5"/>
  <c r="N148" i="5"/>
  <c r="AC148" i="5"/>
  <c r="K148" i="5"/>
  <c r="Z148" i="5"/>
  <c r="H148" i="5"/>
  <c r="AL148" i="5"/>
  <c r="T148" i="5"/>
  <c r="AI148" i="5"/>
  <c r="W148" i="5"/>
  <c r="Q148" i="5"/>
  <c r="Z109" i="5"/>
  <c r="H109" i="5"/>
  <c r="W109" i="5"/>
  <c r="AL109" i="5"/>
  <c r="T109" i="5"/>
  <c r="AI109" i="5"/>
  <c r="AF109" i="5"/>
  <c r="N109" i="5"/>
  <c r="AC109" i="5"/>
  <c r="Q109" i="5"/>
  <c r="K109" i="5"/>
  <c r="H152" i="5"/>
  <c r="W152" i="5"/>
  <c r="AL152" i="5"/>
  <c r="T152" i="5"/>
  <c r="AI152" i="5"/>
  <c r="Q152" i="5"/>
  <c r="AF152" i="5"/>
  <c r="N152" i="5"/>
  <c r="AC152" i="5"/>
  <c r="K152" i="5"/>
  <c r="Z152" i="5"/>
  <c r="T142" i="5"/>
  <c r="AI142" i="5"/>
  <c r="Q142" i="5"/>
  <c r="AF142" i="5"/>
  <c r="N142" i="5"/>
  <c r="AC142" i="5"/>
  <c r="Z142" i="5"/>
  <c r="H142" i="5"/>
  <c r="W142" i="5"/>
  <c r="AL142" i="5"/>
  <c r="K142" i="5"/>
  <c r="N195" i="5"/>
  <c r="AC195" i="5"/>
  <c r="K195" i="5"/>
  <c r="Z195" i="5"/>
  <c r="H195" i="5"/>
  <c r="W195" i="5"/>
  <c r="AL195" i="5"/>
  <c r="T195" i="5"/>
  <c r="AI195" i="5"/>
  <c r="Q195" i="5"/>
  <c r="AF195" i="5"/>
  <c r="Z201" i="5"/>
  <c r="H201" i="5"/>
  <c r="W201" i="5"/>
  <c r="AL201" i="5"/>
  <c r="T201" i="5"/>
  <c r="AI201" i="5"/>
  <c r="Q201" i="5"/>
  <c r="AF201" i="5"/>
  <c r="N201" i="5"/>
  <c r="AC201" i="5"/>
  <c r="K201" i="5"/>
  <c r="AL191" i="5"/>
  <c r="T191" i="5"/>
  <c r="AI191" i="5"/>
  <c r="Q191" i="5"/>
  <c r="AF191" i="5"/>
  <c r="N191" i="5"/>
  <c r="AC191" i="5"/>
  <c r="K191" i="5"/>
  <c r="Z191" i="5"/>
  <c r="W191" i="5"/>
  <c r="H191" i="5"/>
  <c r="N377" i="5"/>
  <c r="AC377" i="5"/>
  <c r="K377" i="5"/>
  <c r="Z377" i="5"/>
  <c r="H377" i="5"/>
  <c r="W377" i="5"/>
  <c r="AL377" i="5"/>
  <c r="T377" i="5"/>
  <c r="Q377" i="5"/>
  <c r="AI377" i="5"/>
  <c r="AF377" i="5"/>
  <c r="W340" i="5"/>
  <c r="T340" i="5"/>
  <c r="AF340" i="5"/>
  <c r="Z340" i="5"/>
  <c r="Q340" i="5"/>
  <c r="N340" i="5"/>
  <c r="K340" i="5"/>
  <c r="AI340" i="5"/>
  <c r="H340" i="5"/>
  <c r="AL340" i="5"/>
  <c r="AC340" i="5"/>
  <c r="K337" i="5"/>
  <c r="W337" i="5"/>
  <c r="AL337" i="5"/>
  <c r="T337" i="5"/>
  <c r="Q337" i="5"/>
  <c r="AC337" i="5"/>
  <c r="Z337" i="5"/>
  <c r="N337" i="5"/>
  <c r="AI337" i="5"/>
  <c r="H337" i="5"/>
  <c r="AF337" i="5"/>
  <c r="AI258" i="5"/>
  <c r="AF258" i="5"/>
  <c r="N258" i="5"/>
  <c r="AC258" i="5"/>
  <c r="K258" i="5"/>
  <c r="Z258" i="5"/>
  <c r="H258" i="5"/>
  <c r="W258" i="5"/>
  <c r="AL258" i="5"/>
  <c r="T258" i="5"/>
  <c r="Q258" i="5"/>
  <c r="Q344" i="5"/>
  <c r="AC344" i="5"/>
  <c r="Z344" i="5"/>
  <c r="H344" i="5"/>
  <c r="W344" i="5"/>
  <c r="N344" i="5"/>
  <c r="AL344" i="5"/>
  <c r="K344" i="5"/>
  <c r="AI344" i="5"/>
  <c r="AF344" i="5"/>
  <c r="T344" i="5"/>
  <c r="T324" i="5"/>
  <c r="AF324" i="5"/>
  <c r="AL324" i="5"/>
  <c r="K324" i="5"/>
  <c r="AI324" i="5"/>
  <c r="H324" i="5"/>
  <c r="AC324" i="5"/>
  <c r="Z324" i="5"/>
  <c r="W324" i="5"/>
  <c r="Q324" i="5"/>
  <c r="N324" i="5"/>
  <c r="AI286" i="5"/>
  <c r="Q286" i="5"/>
  <c r="N286" i="5"/>
  <c r="AC286" i="5"/>
  <c r="K286" i="5"/>
  <c r="H286" i="5"/>
  <c r="AF286" i="5"/>
  <c r="Z286" i="5"/>
  <c r="W286" i="5"/>
  <c r="T286" i="5"/>
  <c r="AL286" i="5"/>
  <c r="AC350" i="5"/>
  <c r="K350" i="5"/>
  <c r="Z350" i="5"/>
  <c r="H350" i="5"/>
  <c r="W350" i="5"/>
  <c r="AL350" i="5"/>
  <c r="T350" i="5"/>
  <c r="AI350" i="5"/>
  <c r="Q350" i="5"/>
  <c r="N350" i="5"/>
  <c r="AF350" i="5"/>
  <c r="Z351" i="5"/>
  <c r="H351" i="5"/>
  <c r="W351" i="5"/>
  <c r="T351" i="5"/>
  <c r="AI351" i="5"/>
  <c r="Q351" i="5"/>
  <c r="AF351" i="5"/>
  <c r="N351" i="5"/>
  <c r="AC351" i="5"/>
  <c r="AL351" i="5"/>
  <c r="K351" i="5"/>
  <c r="AI349" i="5"/>
  <c r="Q349" i="5"/>
  <c r="AF349" i="5"/>
  <c r="N349" i="5"/>
  <c r="AC349" i="5"/>
  <c r="Z349" i="5"/>
  <c r="W349" i="5"/>
  <c r="T349" i="5"/>
  <c r="K349" i="5"/>
  <c r="H349" i="5"/>
  <c r="AL349" i="5"/>
  <c r="N411" i="5"/>
  <c r="AC411" i="5"/>
  <c r="K411" i="5"/>
  <c r="Z411" i="5"/>
  <c r="H411" i="5"/>
  <c r="W411" i="5"/>
  <c r="AL411" i="5"/>
  <c r="Q411" i="5"/>
  <c r="AI411" i="5"/>
  <c r="AF411" i="5"/>
  <c r="T411" i="5"/>
  <c r="W470" i="5"/>
  <c r="T470" i="5"/>
  <c r="Q470" i="5"/>
  <c r="AF470" i="5"/>
  <c r="N470" i="5"/>
  <c r="AC470" i="5"/>
  <c r="K470" i="5"/>
  <c r="AL470" i="5"/>
  <c r="AI470" i="5"/>
  <c r="Z470" i="5"/>
  <c r="H470" i="5"/>
  <c r="H532" i="5"/>
  <c r="W532" i="5"/>
  <c r="AL532" i="5"/>
  <c r="T532" i="5"/>
  <c r="Q532" i="5"/>
  <c r="AF532" i="5"/>
  <c r="N532" i="5"/>
  <c r="K532" i="5"/>
  <c r="AI532" i="5"/>
  <c r="AC532" i="5"/>
  <c r="Z532" i="5"/>
  <c r="Q487" i="5"/>
  <c r="N487" i="5"/>
  <c r="K487" i="5"/>
  <c r="Z487" i="5"/>
  <c r="H487" i="5"/>
  <c r="W487" i="5"/>
  <c r="T487" i="5"/>
  <c r="AC487" i="5"/>
  <c r="AL487" i="5"/>
  <c r="AI487" i="5"/>
  <c r="AF487" i="5"/>
  <c r="AL439" i="5"/>
  <c r="T439" i="5"/>
  <c r="AI439" i="5"/>
  <c r="Q439" i="5"/>
  <c r="AF439" i="5"/>
  <c r="N439" i="5"/>
  <c r="AC439" i="5"/>
  <c r="Z439" i="5"/>
  <c r="K439" i="5"/>
  <c r="H439" i="5"/>
  <c r="W439" i="5"/>
  <c r="AC466" i="5"/>
  <c r="Z466" i="5"/>
  <c r="H466" i="5"/>
  <c r="W466" i="5"/>
  <c r="AL466" i="5"/>
  <c r="AI466" i="5"/>
  <c r="T466" i="5"/>
  <c r="Q466" i="5"/>
  <c r="N466" i="5"/>
  <c r="K466" i="5"/>
  <c r="AF466" i="5"/>
  <c r="K464" i="5"/>
  <c r="H464" i="5"/>
  <c r="AL464" i="5"/>
  <c r="T464" i="5"/>
  <c r="AI464" i="5"/>
  <c r="Q464" i="5"/>
  <c r="AF464" i="5"/>
  <c r="AC464" i="5"/>
  <c r="Z464" i="5"/>
  <c r="W464" i="5"/>
  <c r="N464" i="5"/>
  <c r="Z507" i="5"/>
  <c r="W507" i="5"/>
  <c r="AL507" i="5"/>
  <c r="AC507" i="5"/>
  <c r="H507" i="5"/>
  <c r="T507" i="5"/>
  <c r="Q507" i="5"/>
  <c r="N507" i="5"/>
  <c r="AI507" i="5"/>
  <c r="AF507" i="5"/>
  <c r="K507" i="5"/>
  <c r="AI460" i="5"/>
  <c r="Q460" i="5"/>
  <c r="AF460" i="5"/>
  <c r="N460" i="5"/>
  <c r="AC460" i="5"/>
  <c r="K460" i="5"/>
  <c r="W460" i="5"/>
  <c r="AL460" i="5"/>
  <c r="Z460" i="5"/>
  <c r="T460" i="5"/>
  <c r="H460" i="5"/>
  <c r="K526" i="5"/>
  <c r="Z526" i="5"/>
  <c r="H526" i="5"/>
  <c r="AL526" i="5"/>
  <c r="T526" i="5"/>
  <c r="AI526" i="5"/>
  <c r="AF526" i="5"/>
  <c r="Q526" i="5"/>
  <c r="AC526" i="5"/>
  <c r="W526" i="5"/>
  <c r="N526" i="5"/>
  <c r="N626" i="5"/>
  <c r="AC626" i="5"/>
  <c r="K626" i="5"/>
  <c r="Z626" i="5"/>
  <c r="AL626" i="5"/>
  <c r="T626" i="5"/>
  <c r="AF626" i="5"/>
  <c r="W626" i="5"/>
  <c r="Q626" i="5"/>
  <c r="AI626" i="5"/>
  <c r="H626" i="5"/>
  <c r="T530" i="5"/>
  <c r="AI530" i="5"/>
  <c r="Q530" i="5"/>
  <c r="AF530" i="5"/>
  <c r="N530" i="5"/>
  <c r="AC530" i="5"/>
  <c r="K530" i="5"/>
  <c r="Z530" i="5"/>
  <c r="H530" i="5"/>
  <c r="W530" i="5"/>
  <c r="AL530" i="5"/>
  <c r="N693" i="5"/>
  <c r="AC693" i="5"/>
  <c r="K693" i="5"/>
  <c r="Z693" i="5"/>
  <c r="H693" i="5"/>
  <c r="W693" i="5"/>
  <c r="AI693" i="5"/>
  <c r="AF693" i="5"/>
  <c r="T693" i="5"/>
  <c r="Q693" i="5"/>
  <c r="AL693" i="5"/>
  <c r="H581" i="5"/>
  <c r="W581" i="5"/>
  <c r="AL581" i="5"/>
  <c r="T581" i="5"/>
  <c r="AI581" i="5"/>
  <c r="AC581" i="5"/>
  <c r="K581" i="5"/>
  <c r="Q581" i="5"/>
  <c r="N581" i="5"/>
  <c r="AF581" i="5"/>
  <c r="Z581" i="5"/>
  <c r="AF623" i="5"/>
  <c r="N623" i="5"/>
  <c r="AC623" i="5"/>
  <c r="K623" i="5"/>
  <c r="W623" i="5"/>
  <c r="AL623" i="5"/>
  <c r="AI623" i="5"/>
  <c r="Z623" i="5"/>
  <c r="Q623" i="5"/>
  <c r="T623" i="5"/>
  <c r="H623" i="5"/>
  <c r="Q653" i="5"/>
  <c r="AF653" i="5"/>
  <c r="N653" i="5"/>
  <c r="AC653" i="5"/>
  <c r="K653" i="5"/>
  <c r="Z653" i="5"/>
  <c r="H653" i="5"/>
  <c r="W653" i="5"/>
  <c r="T653" i="5"/>
  <c r="AL653" i="5"/>
  <c r="AI653" i="5"/>
  <c r="AL630" i="5"/>
  <c r="T630" i="5"/>
  <c r="AI630" i="5"/>
  <c r="Q630" i="5"/>
  <c r="N630" i="5"/>
  <c r="AC630" i="5"/>
  <c r="Z630" i="5"/>
  <c r="W630" i="5"/>
  <c r="K630" i="5"/>
  <c r="H630" i="5"/>
  <c r="AF630" i="5"/>
  <c r="K678" i="5"/>
  <c r="Z678" i="5"/>
  <c r="H678" i="5"/>
  <c r="W678" i="5"/>
  <c r="AL678" i="5"/>
  <c r="T678" i="5"/>
  <c r="AI678" i="5"/>
  <c r="AF678" i="5"/>
  <c r="AC678" i="5"/>
  <c r="Q678" i="5"/>
  <c r="N678" i="5"/>
  <c r="N709" i="5"/>
  <c r="AC709" i="5"/>
  <c r="K709" i="5"/>
  <c r="Z709" i="5"/>
  <c r="H709" i="5"/>
  <c r="W709" i="5"/>
  <c r="Q709" i="5"/>
  <c r="AL709" i="5"/>
  <c r="AI709" i="5"/>
  <c r="T709" i="5"/>
  <c r="AF709" i="5"/>
  <c r="T674" i="5"/>
  <c r="AI674" i="5"/>
  <c r="Q674" i="5"/>
  <c r="AF674" i="5"/>
  <c r="N674" i="5"/>
  <c r="AC674" i="5"/>
  <c r="K674" i="5"/>
  <c r="Z674" i="5"/>
  <c r="AL674" i="5"/>
  <c r="W674" i="5"/>
  <c r="H674" i="5"/>
  <c r="K699" i="5"/>
  <c r="Z699" i="5"/>
  <c r="H699" i="5"/>
  <c r="W699" i="5"/>
  <c r="AL699" i="5"/>
  <c r="T699" i="5"/>
  <c r="AI699" i="5"/>
  <c r="Q699" i="5"/>
  <c r="AC699" i="5"/>
  <c r="N699" i="5"/>
  <c r="AF699" i="5"/>
  <c r="AF786" i="5"/>
  <c r="N786" i="5"/>
  <c r="AC786" i="5"/>
  <c r="T786" i="5"/>
  <c r="AL786" i="5"/>
  <c r="Q786" i="5"/>
  <c r="K786" i="5"/>
  <c r="AI786" i="5"/>
  <c r="W786" i="5"/>
  <c r="H786" i="5"/>
  <c r="Z786" i="5"/>
  <c r="AI703" i="5"/>
  <c r="Q703" i="5"/>
  <c r="AF703" i="5"/>
  <c r="N703" i="5"/>
  <c r="AC703" i="5"/>
  <c r="K703" i="5"/>
  <c r="Z703" i="5"/>
  <c r="W703" i="5"/>
  <c r="T703" i="5"/>
  <c r="H703" i="5"/>
  <c r="AL703" i="5"/>
  <c r="K816" i="5"/>
  <c r="H816" i="5"/>
  <c r="W816" i="5"/>
  <c r="AL816" i="5"/>
  <c r="Z816" i="5"/>
  <c r="T816" i="5"/>
  <c r="Q816" i="5"/>
  <c r="N816" i="5"/>
  <c r="AI816" i="5"/>
  <c r="AF816" i="5"/>
  <c r="AC816" i="5"/>
  <c r="Q791" i="5"/>
  <c r="AF791" i="5"/>
  <c r="N791" i="5"/>
  <c r="AL791" i="5"/>
  <c r="K791" i="5"/>
  <c r="AI791" i="5"/>
  <c r="AC791" i="5"/>
  <c r="H791" i="5"/>
  <c r="Z791" i="5"/>
  <c r="T791" i="5"/>
  <c r="W791" i="5"/>
  <c r="AL784" i="5"/>
  <c r="T784" i="5"/>
  <c r="AI784" i="5"/>
  <c r="Q784" i="5"/>
  <c r="AF784" i="5"/>
  <c r="N784" i="5"/>
  <c r="AC784" i="5"/>
  <c r="Z784" i="5"/>
  <c r="W784" i="5"/>
  <c r="K784" i="5"/>
  <c r="H784" i="5"/>
  <c r="AC829" i="5"/>
  <c r="K829" i="5"/>
  <c r="Z829" i="5"/>
  <c r="H829" i="5"/>
  <c r="W829" i="5"/>
  <c r="AL829" i="5"/>
  <c r="AF829" i="5"/>
  <c r="Q829" i="5"/>
  <c r="N829" i="5"/>
  <c r="AI829" i="5"/>
  <c r="T829" i="5"/>
  <c r="AL848" i="5"/>
  <c r="T848" i="5"/>
  <c r="W848" i="5"/>
  <c r="Q848" i="5"/>
  <c r="AI848" i="5"/>
  <c r="N848" i="5"/>
  <c r="K848" i="5"/>
  <c r="Z848" i="5"/>
  <c r="H848" i="5"/>
  <c r="AC848" i="5"/>
  <c r="AF848" i="5"/>
  <c r="AI809" i="5"/>
  <c r="Z809" i="5"/>
  <c r="H809" i="5"/>
  <c r="W809" i="5"/>
  <c r="T809" i="5"/>
  <c r="AL809" i="5"/>
  <c r="Q809" i="5"/>
  <c r="AF809" i="5"/>
  <c r="N809" i="5"/>
  <c r="AC809" i="5"/>
  <c r="K809" i="5"/>
  <c r="AL834" i="5"/>
  <c r="T834" i="5"/>
  <c r="AI834" i="5"/>
  <c r="Q834" i="5"/>
  <c r="AF834" i="5"/>
  <c r="N834" i="5"/>
  <c r="H834" i="5"/>
  <c r="AC834" i="5"/>
  <c r="Z834" i="5"/>
  <c r="W834" i="5"/>
  <c r="K834" i="5"/>
  <c r="T859" i="5"/>
  <c r="AI859" i="5"/>
  <c r="AF859" i="5"/>
  <c r="AC859" i="5"/>
  <c r="AL859" i="5"/>
  <c r="H859" i="5"/>
  <c r="Z859" i="5"/>
  <c r="N859" i="5"/>
  <c r="W859" i="5"/>
  <c r="Q859" i="5"/>
  <c r="K859" i="5"/>
  <c r="AI862" i="5"/>
  <c r="AC862" i="5"/>
  <c r="T862" i="5"/>
  <c r="N862" i="5"/>
  <c r="K862" i="5"/>
  <c r="AF862" i="5"/>
  <c r="AL862" i="5"/>
  <c r="Z862" i="5"/>
  <c r="W862" i="5"/>
  <c r="Q862" i="5"/>
  <c r="H862" i="5"/>
  <c r="W892" i="5"/>
  <c r="AI892" i="5"/>
  <c r="Q892" i="5"/>
  <c r="AF892" i="5"/>
  <c r="N892" i="5"/>
  <c r="AL892" i="5"/>
  <c r="T892" i="5"/>
  <c r="K892" i="5"/>
  <c r="Z892" i="5"/>
  <c r="H892" i="5"/>
  <c r="AC892" i="5"/>
  <c r="H918" i="5"/>
  <c r="AL918" i="5"/>
  <c r="T918" i="5"/>
  <c r="AI918" i="5"/>
  <c r="Q918" i="5"/>
  <c r="AF918" i="5"/>
  <c r="K918" i="5"/>
  <c r="AC918" i="5"/>
  <c r="Z918" i="5"/>
  <c r="W918" i="5"/>
  <c r="N918" i="5"/>
  <c r="AC955" i="5"/>
  <c r="K955" i="5"/>
  <c r="Z955" i="5"/>
  <c r="H955" i="5"/>
  <c r="W955" i="5"/>
  <c r="AL955" i="5"/>
  <c r="T955" i="5"/>
  <c r="AF955" i="5"/>
  <c r="Q955" i="5"/>
  <c r="N955" i="5"/>
  <c r="AI955" i="5"/>
  <c r="AL936" i="5"/>
  <c r="T936" i="5"/>
  <c r="AI936" i="5"/>
  <c r="Q936" i="5"/>
  <c r="AF936" i="5"/>
  <c r="N936" i="5"/>
  <c r="AC936" i="5"/>
  <c r="Z936" i="5"/>
  <c r="W936" i="5"/>
  <c r="K936" i="5"/>
  <c r="H936" i="5"/>
  <c r="AI943" i="5"/>
  <c r="AL943" i="5"/>
  <c r="Q943" i="5"/>
  <c r="AF943" i="5"/>
  <c r="N943" i="5"/>
  <c r="AC943" i="5"/>
  <c r="K943" i="5"/>
  <c r="Z943" i="5"/>
  <c r="H943" i="5"/>
  <c r="W943" i="5"/>
  <c r="T943" i="5"/>
  <c r="K986" i="5"/>
  <c r="AC986" i="5"/>
  <c r="H986" i="5"/>
  <c r="AL986" i="5"/>
  <c r="T986" i="5"/>
  <c r="AI986" i="5"/>
  <c r="Q986" i="5"/>
  <c r="AF986" i="5"/>
  <c r="N986" i="5"/>
  <c r="Z986" i="5"/>
  <c r="W986" i="5"/>
  <c r="AE71" i="5"/>
  <c r="M71" i="5"/>
  <c r="AB71" i="5"/>
  <c r="J71" i="5"/>
  <c r="Y71" i="5"/>
  <c r="G71" i="5"/>
  <c r="AK71" i="5"/>
  <c r="S71" i="5"/>
  <c r="AH71" i="5"/>
  <c r="V71" i="5"/>
  <c r="P71" i="5"/>
  <c r="Y64" i="5"/>
  <c r="G64" i="5"/>
  <c r="V64" i="5"/>
  <c r="AK64" i="5"/>
  <c r="S64" i="5"/>
  <c r="AH64" i="5"/>
  <c r="AE64" i="5"/>
  <c r="M64" i="5"/>
  <c r="AB64" i="5"/>
  <c r="P64" i="5"/>
  <c r="J64" i="5"/>
  <c r="AK54" i="5"/>
  <c r="S54" i="5"/>
  <c r="AH54" i="5"/>
  <c r="P54" i="5"/>
  <c r="AE54" i="5"/>
  <c r="M54" i="5"/>
  <c r="J54" i="5"/>
  <c r="Y54" i="5"/>
  <c r="G54" i="5"/>
  <c r="AB54" i="5"/>
  <c r="V54" i="5"/>
  <c r="P116" i="5"/>
  <c r="AE116" i="5"/>
  <c r="M116" i="5"/>
  <c r="AB116" i="5"/>
  <c r="J116" i="5"/>
  <c r="Y116" i="5"/>
  <c r="V116" i="5"/>
  <c r="AK116" i="5"/>
  <c r="S116" i="5"/>
  <c r="AH116" i="5"/>
  <c r="G116" i="5"/>
  <c r="P200" i="5"/>
  <c r="AE200" i="5"/>
  <c r="M200" i="5"/>
  <c r="AB200" i="5"/>
  <c r="J200" i="5"/>
  <c r="Y200" i="5"/>
  <c r="G200" i="5"/>
  <c r="V200" i="5"/>
  <c r="AK200" i="5"/>
  <c r="S200" i="5"/>
  <c r="AH200" i="5"/>
  <c r="G136" i="5"/>
  <c r="V136" i="5"/>
  <c r="AK136" i="5"/>
  <c r="S136" i="5"/>
  <c r="AH136" i="5"/>
  <c r="P136" i="5"/>
  <c r="M136" i="5"/>
  <c r="AB136" i="5"/>
  <c r="J136" i="5"/>
  <c r="Y136" i="5"/>
  <c r="AE136" i="5"/>
  <c r="S126" i="5"/>
  <c r="AH126" i="5"/>
  <c r="P126" i="5"/>
  <c r="AE126" i="5"/>
  <c r="M126" i="5"/>
  <c r="J126" i="5"/>
  <c r="Y126" i="5"/>
  <c r="G126" i="5"/>
  <c r="V126" i="5"/>
  <c r="AK126" i="5"/>
  <c r="AB126" i="5"/>
  <c r="G291" i="5"/>
  <c r="AK291" i="5"/>
  <c r="S291" i="5"/>
  <c r="P291" i="5"/>
  <c r="AE291" i="5"/>
  <c r="M291" i="5"/>
  <c r="J291" i="5"/>
  <c r="AH291" i="5"/>
  <c r="AB291" i="5"/>
  <c r="Y291" i="5"/>
  <c r="V291" i="5"/>
  <c r="AB198" i="5"/>
  <c r="J198" i="5"/>
  <c r="Y198" i="5"/>
  <c r="G198" i="5"/>
  <c r="V198" i="5"/>
  <c r="AK198" i="5"/>
  <c r="S198" i="5"/>
  <c r="AH198" i="5"/>
  <c r="P198" i="5"/>
  <c r="AE198" i="5"/>
  <c r="M198" i="5"/>
  <c r="G196" i="5"/>
  <c r="V196" i="5"/>
  <c r="AK196" i="5"/>
  <c r="S196" i="5"/>
  <c r="AH196" i="5"/>
  <c r="P196" i="5"/>
  <c r="AE196" i="5"/>
  <c r="M196" i="5"/>
  <c r="AB196" i="5"/>
  <c r="Y196" i="5"/>
  <c r="J196" i="5"/>
  <c r="M219" i="5"/>
  <c r="AB219" i="5"/>
  <c r="J219" i="5"/>
  <c r="Y219" i="5"/>
  <c r="G219" i="5"/>
  <c r="AE219" i="5"/>
  <c r="V219" i="5"/>
  <c r="S219" i="5"/>
  <c r="P219" i="5"/>
  <c r="AK219" i="5"/>
  <c r="AH219" i="5"/>
  <c r="AH197" i="5"/>
  <c r="P197" i="5"/>
  <c r="AE197" i="5"/>
  <c r="M197" i="5"/>
  <c r="AB197" i="5"/>
  <c r="J197" i="5"/>
  <c r="Y197" i="5"/>
  <c r="G197" i="5"/>
  <c r="V197" i="5"/>
  <c r="AK197" i="5"/>
  <c r="S197" i="5"/>
  <c r="S273" i="5"/>
  <c r="P273" i="5"/>
  <c r="AE273" i="5"/>
  <c r="M273" i="5"/>
  <c r="G273" i="5"/>
  <c r="J273" i="5"/>
  <c r="AK273" i="5"/>
  <c r="AH273" i="5"/>
  <c r="AB273" i="5"/>
  <c r="Y273" i="5"/>
  <c r="V273" i="5"/>
  <c r="AE260" i="5"/>
  <c r="Y260" i="5"/>
  <c r="G260" i="5"/>
  <c r="V260" i="5"/>
  <c r="AK260" i="5"/>
  <c r="S260" i="5"/>
  <c r="P260" i="5"/>
  <c r="AH260" i="5"/>
  <c r="M260" i="5"/>
  <c r="AB260" i="5"/>
  <c r="J260" i="5"/>
  <c r="AK255" i="5"/>
  <c r="AH255" i="5"/>
  <c r="P255" i="5"/>
  <c r="AE255" i="5"/>
  <c r="M255" i="5"/>
  <c r="AB255" i="5"/>
  <c r="J255" i="5"/>
  <c r="Y255" i="5"/>
  <c r="S255" i="5"/>
  <c r="G255" i="5"/>
  <c r="V255" i="5"/>
  <c r="AE295" i="5"/>
  <c r="M295" i="5"/>
  <c r="AB295" i="5"/>
  <c r="J295" i="5"/>
  <c r="Y295" i="5"/>
  <c r="G295" i="5"/>
  <c r="V295" i="5"/>
  <c r="AK295" i="5"/>
  <c r="S295" i="5"/>
  <c r="AH295" i="5"/>
  <c r="P295" i="5"/>
  <c r="Y280" i="5"/>
  <c r="G280" i="5"/>
  <c r="V280" i="5"/>
  <c r="AK280" i="5"/>
  <c r="S280" i="5"/>
  <c r="AH280" i="5"/>
  <c r="P280" i="5"/>
  <c r="AE280" i="5"/>
  <c r="M280" i="5"/>
  <c r="AB280" i="5"/>
  <c r="J280" i="5"/>
  <c r="AK294" i="5"/>
  <c r="S294" i="5"/>
  <c r="AH294" i="5"/>
  <c r="P294" i="5"/>
  <c r="AE294" i="5"/>
  <c r="M294" i="5"/>
  <c r="AB294" i="5"/>
  <c r="Y294" i="5"/>
  <c r="J294" i="5"/>
  <c r="G294" i="5"/>
  <c r="V294" i="5"/>
  <c r="M353" i="5"/>
  <c r="AB353" i="5"/>
  <c r="Y353" i="5"/>
  <c r="G353" i="5"/>
  <c r="V353" i="5"/>
  <c r="AK353" i="5"/>
  <c r="AH353" i="5"/>
  <c r="AE353" i="5"/>
  <c r="S353" i="5"/>
  <c r="P353" i="5"/>
  <c r="J353" i="5"/>
  <c r="G335" i="5"/>
  <c r="AK335" i="5"/>
  <c r="S335" i="5"/>
  <c r="AH335" i="5"/>
  <c r="P335" i="5"/>
  <c r="M335" i="5"/>
  <c r="J335" i="5"/>
  <c r="AE335" i="5"/>
  <c r="AB335" i="5"/>
  <c r="Y335" i="5"/>
  <c r="V335" i="5"/>
  <c r="V381" i="5"/>
  <c r="P381" i="5"/>
  <c r="AE381" i="5"/>
  <c r="J381" i="5"/>
  <c r="G381" i="5"/>
  <c r="AB381" i="5"/>
  <c r="Y381" i="5"/>
  <c r="S381" i="5"/>
  <c r="AK381" i="5"/>
  <c r="M381" i="5"/>
  <c r="AH381" i="5"/>
  <c r="AE401" i="5"/>
  <c r="M401" i="5"/>
  <c r="AB401" i="5"/>
  <c r="J401" i="5"/>
  <c r="Y401" i="5"/>
  <c r="G401" i="5"/>
  <c r="V401" i="5"/>
  <c r="S401" i="5"/>
  <c r="AH401" i="5"/>
  <c r="P401" i="5"/>
  <c r="AK401" i="5"/>
  <c r="S476" i="5"/>
  <c r="P476" i="5"/>
  <c r="M476" i="5"/>
  <c r="AB476" i="5"/>
  <c r="J476" i="5"/>
  <c r="Y476" i="5"/>
  <c r="G476" i="5"/>
  <c r="V476" i="5"/>
  <c r="AH476" i="5"/>
  <c r="AE476" i="5"/>
  <c r="AK476" i="5"/>
  <c r="M435" i="5"/>
  <c r="AB435" i="5"/>
  <c r="J435" i="5"/>
  <c r="Y435" i="5"/>
  <c r="G435" i="5"/>
  <c r="V435" i="5"/>
  <c r="AK435" i="5"/>
  <c r="AH435" i="5"/>
  <c r="AE435" i="5"/>
  <c r="S435" i="5"/>
  <c r="P435" i="5"/>
  <c r="AE487" i="5"/>
  <c r="AB487" i="5"/>
  <c r="J487" i="5"/>
  <c r="Y487" i="5"/>
  <c r="G487" i="5"/>
  <c r="AK487" i="5"/>
  <c r="V487" i="5"/>
  <c r="S487" i="5"/>
  <c r="P487" i="5"/>
  <c r="M487" i="5"/>
  <c r="AH487" i="5"/>
  <c r="V447" i="5"/>
  <c r="AK447" i="5"/>
  <c r="S447" i="5"/>
  <c r="AH447" i="5"/>
  <c r="P447" i="5"/>
  <c r="AE447" i="5"/>
  <c r="M447" i="5"/>
  <c r="J447" i="5"/>
  <c r="Y447" i="5"/>
  <c r="AB447" i="5"/>
  <c r="G447" i="5"/>
  <c r="AH429" i="5"/>
  <c r="P429" i="5"/>
  <c r="AE429" i="5"/>
  <c r="M429" i="5"/>
  <c r="AB429" i="5"/>
  <c r="J429" i="5"/>
  <c r="Y429" i="5"/>
  <c r="V429" i="5"/>
  <c r="AK429" i="5"/>
  <c r="G429" i="5"/>
  <c r="S429" i="5"/>
  <c r="P544" i="5"/>
  <c r="AE544" i="5"/>
  <c r="M544" i="5"/>
  <c r="AB544" i="5"/>
  <c r="J544" i="5"/>
  <c r="Y544" i="5"/>
  <c r="G544" i="5"/>
  <c r="V544" i="5"/>
  <c r="S544" i="5"/>
  <c r="AK544" i="5"/>
  <c r="AH544" i="5"/>
  <c r="G494" i="5"/>
  <c r="AK494" i="5"/>
  <c r="AH494" i="5"/>
  <c r="P494" i="5"/>
  <c r="AE494" i="5"/>
  <c r="M494" i="5"/>
  <c r="J494" i="5"/>
  <c r="S494" i="5"/>
  <c r="U494" i="5" s="1"/>
  <c r="AB494" i="5"/>
  <c r="Y494" i="5"/>
  <c r="V494" i="5"/>
  <c r="M539" i="5"/>
  <c r="AB539" i="5"/>
  <c r="J539" i="5"/>
  <c r="G539" i="5"/>
  <c r="V539" i="5"/>
  <c r="AK539" i="5"/>
  <c r="AH539" i="5"/>
  <c r="AE539" i="5"/>
  <c r="Y539" i="5"/>
  <c r="S539" i="5"/>
  <c r="P539" i="5"/>
  <c r="J513" i="5"/>
  <c r="G513" i="5"/>
  <c r="V513" i="5"/>
  <c r="S513" i="5"/>
  <c r="AH513" i="5"/>
  <c r="P513" i="5"/>
  <c r="M513" i="5"/>
  <c r="AK513" i="5"/>
  <c r="AE513" i="5"/>
  <c r="AB513" i="5"/>
  <c r="Y513" i="5"/>
  <c r="P577" i="5"/>
  <c r="AE577" i="5"/>
  <c r="M577" i="5"/>
  <c r="AB577" i="5"/>
  <c r="J577" i="5"/>
  <c r="G577" i="5"/>
  <c r="AK577" i="5"/>
  <c r="S577" i="5"/>
  <c r="AH577" i="5"/>
  <c r="Y577" i="5"/>
  <c r="V577" i="5"/>
  <c r="AH514" i="5"/>
  <c r="P514" i="5"/>
  <c r="M514" i="5"/>
  <c r="AB514" i="5"/>
  <c r="J514" i="5"/>
  <c r="G514" i="5"/>
  <c r="S514" i="5"/>
  <c r="AK514" i="5"/>
  <c r="AE514" i="5"/>
  <c r="Y514" i="5"/>
  <c r="V514" i="5"/>
  <c r="M626" i="5"/>
  <c r="AB626" i="5"/>
  <c r="J626" i="5"/>
  <c r="Y626" i="5"/>
  <c r="V626" i="5"/>
  <c r="AK626" i="5"/>
  <c r="AH626" i="5"/>
  <c r="AE626" i="5"/>
  <c r="S626" i="5"/>
  <c r="G626" i="5"/>
  <c r="P626" i="5"/>
  <c r="G611" i="5"/>
  <c r="V611" i="5"/>
  <c r="AK611" i="5"/>
  <c r="S611" i="5"/>
  <c r="AE611" i="5"/>
  <c r="M611" i="5"/>
  <c r="J611" i="5"/>
  <c r="AH611" i="5"/>
  <c r="Y611" i="5"/>
  <c r="AB611" i="5"/>
  <c r="P611" i="5"/>
  <c r="AB589" i="5"/>
  <c r="J589" i="5"/>
  <c r="Y589" i="5"/>
  <c r="AH589" i="5"/>
  <c r="V589" i="5"/>
  <c r="S589" i="5"/>
  <c r="P589" i="5"/>
  <c r="AK589" i="5"/>
  <c r="M589" i="5"/>
  <c r="G589" i="5"/>
  <c r="AE589" i="5"/>
  <c r="V606" i="5"/>
  <c r="AK606" i="5"/>
  <c r="S606" i="5"/>
  <c r="AH606" i="5"/>
  <c r="M606" i="5"/>
  <c r="AB606" i="5"/>
  <c r="J606" i="5"/>
  <c r="G606" i="5"/>
  <c r="AE606" i="5"/>
  <c r="Y606" i="5"/>
  <c r="P606" i="5"/>
  <c r="AH596" i="5"/>
  <c r="P596" i="5"/>
  <c r="AE596" i="5"/>
  <c r="M596" i="5"/>
  <c r="S596" i="5"/>
  <c r="J596" i="5"/>
  <c r="AK596" i="5"/>
  <c r="G596" i="5"/>
  <c r="AB596" i="5"/>
  <c r="Y596" i="5"/>
  <c r="V596" i="5"/>
  <c r="M712" i="5"/>
  <c r="AB712" i="5"/>
  <c r="J712" i="5"/>
  <c r="Y712" i="5"/>
  <c r="G712" i="5"/>
  <c r="V712" i="5"/>
  <c r="AK712" i="5"/>
  <c r="S712" i="5"/>
  <c r="AE712" i="5"/>
  <c r="P712" i="5"/>
  <c r="AH712" i="5"/>
  <c r="AE709" i="5"/>
  <c r="M709" i="5"/>
  <c r="AB709" i="5"/>
  <c r="J709" i="5"/>
  <c r="Y709" i="5"/>
  <c r="G709" i="5"/>
  <c r="AK709" i="5"/>
  <c r="P709" i="5"/>
  <c r="AH709" i="5"/>
  <c r="S709" i="5"/>
  <c r="V709" i="5"/>
  <c r="S674" i="5"/>
  <c r="AH674" i="5"/>
  <c r="P674" i="5"/>
  <c r="AE674" i="5"/>
  <c r="M674" i="5"/>
  <c r="AB674" i="5"/>
  <c r="J674" i="5"/>
  <c r="AK674" i="5"/>
  <c r="V674" i="5"/>
  <c r="Y674" i="5"/>
  <c r="G674" i="5"/>
  <c r="J732" i="5"/>
  <c r="G732" i="5"/>
  <c r="AK732" i="5"/>
  <c r="AH732" i="5"/>
  <c r="M732" i="5"/>
  <c r="AE732" i="5"/>
  <c r="AB732" i="5"/>
  <c r="Y732" i="5"/>
  <c r="V732" i="5"/>
  <c r="S732" i="5"/>
  <c r="P732" i="5"/>
  <c r="G713" i="5"/>
  <c r="V713" i="5"/>
  <c r="AK713" i="5"/>
  <c r="S713" i="5"/>
  <c r="AH713" i="5"/>
  <c r="P713" i="5"/>
  <c r="AE713" i="5"/>
  <c r="M713" i="5"/>
  <c r="AB713" i="5"/>
  <c r="Y713" i="5"/>
  <c r="J713" i="5"/>
  <c r="S711" i="5"/>
  <c r="AH711" i="5"/>
  <c r="P711" i="5"/>
  <c r="AE711" i="5"/>
  <c r="M711" i="5"/>
  <c r="AB711" i="5"/>
  <c r="Y711" i="5"/>
  <c r="V711" i="5"/>
  <c r="J711" i="5"/>
  <c r="G711" i="5"/>
  <c r="AK711" i="5"/>
  <c r="V743" i="5"/>
  <c r="AK743" i="5"/>
  <c r="S743" i="5"/>
  <c r="AH743" i="5"/>
  <c r="AE743" i="5"/>
  <c r="AB743" i="5"/>
  <c r="J743" i="5"/>
  <c r="G743" i="5"/>
  <c r="Y743" i="5"/>
  <c r="P743" i="5"/>
  <c r="M743" i="5"/>
  <c r="G798" i="5"/>
  <c r="V798" i="5"/>
  <c r="AK798" i="5"/>
  <c r="S798" i="5"/>
  <c r="P798" i="5"/>
  <c r="AE798" i="5"/>
  <c r="Y798" i="5"/>
  <c r="M798" i="5"/>
  <c r="J798" i="5"/>
  <c r="AB798" i="5"/>
  <c r="AH798" i="5"/>
  <c r="AH766" i="5"/>
  <c r="P766" i="5"/>
  <c r="AE766" i="5"/>
  <c r="M766" i="5"/>
  <c r="AB766" i="5"/>
  <c r="J766" i="5"/>
  <c r="Y766" i="5"/>
  <c r="S766" i="5"/>
  <c r="G766" i="5"/>
  <c r="AK766" i="5"/>
  <c r="V766" i="5"/>
  <c r="V793" i="5"/>
  <c r="AK793" i="5"/>
  <c r="S793" i="5"/>
  <c r="AH793" i="5"/>
  <c r="AE793" i="5"/>
  <c r="M793" i="5"/>
  <c r="P793" i="5"/>
  <c r="J793" i="5"/>
  <c r="G793" i="5"/>
  <c r="AB793" i="5"/>
  <c r="Y793" i="5"/>
  <c r="J858" i="5"/>
  <c r="Y858" i="5"/>
  <c r="V858" i="5"/>
  <c r="AK858" i="5"/>
  <c r="S858" i="5"/>
  <c r="P858" i="5"/>
  <c r="M858" i="5"/>
  <c r="AH858" i="5"/>
  <c r="AB858" i="5"/>
  <c r="AE858" i="5"/>
  <c r="G858" i="5"/>
  <c r="J836" i="5"/>
  <c r="G836" i="5"/>
  <c r="V836" i="5"/>
  <c r="AK836" i="5"/>
  <c r="AH836" i="5"/>
  <c r="M836" i="5"/>
  <c r="AE836" i="5"/>
  <c r="S836" i="5"/>
  <c r="AB836" i="5"/>
  <c r="Y836" i="5"/>
  <c r="P836" i="5"/>
  <c r="AH837" i="5"/>
  <c r="P837" i="5"/>
  <c r="AE837" i="5"/>
  <c r="AB837" i="5"/>
  <c r="AK837" i="5"/>
  <c r="G837" i="5"/>
  <c r="Y837" i="5"/>
  <c r="V837" i="5"/>
  <c r="J837" i="5"/>
  <c r="M837" i="5"/>
  <c r="S837" i="5"/>
  <c r="S851" i="5"/>
  <c r="AH851" i="5"/>
  <c r="P851" i="5"/>
  <c r="M851" i="5"/>
  <c r="AE851" i="5"/>
  <c r="J851" i="5"/>
  <c r="AB851" i="5"/>
  <c r="G851" i="5"/>
  <c r="Y851" i="5"/>
  <c r="AK851" i="5"/>
  <c r="V851" i="5"/>
  <c r="AK887" i="5"/>
  <c r="S887" i="5"/>
  <c r="P887" i="5"/>
  <c r="AE887" i="5"/>
  <c r="M887" i="5"/>
  <c r="AB887" i="5"/>
  <c r="G887" i="5"/>
  <c r="AH887" i="5"/>
  <c r="J887" i="5"/>
  <c r="Y887" i="5"/>
  <c r="V887" i="5"/>
  <c r="J899" i="5"/>
  <c r="Y899" i="5"/>
  <c r="S899" i="5"/>
  <c r="AK899" i="5"/>
  <c r="P899" i="5"/>
  <c r="G899" i="5"/>
  <c r="AH899" i="5"/>
  <c r="AE899" i="5"/>
  <c r="AB899" i="5"/>
  <c r="V899" i="5"/>
  <c r="M899" i="5"/>
  <c r="AB919" i="5"/>
  <c r="Y919" i="5"/>
  <c r="V919" i="5"/>
  <c r="S919" i="5"/>
  <c r="AK919" i="5"/>
  <c r="P919" i="5"/>
  <c r="AH919" i="5"/>
  <c r="M919" i="5"/>
  <c r="AE919" i="5"/>
  <c r="J919" i="5"/>
  <c r="G919" i="5"/>
  <c r="V933" i="5"/>
  <c r="AK933" i="5"/>
  <c r="S933" i="5"/>
  <c r="AH933" i="5"/>
  <c r="AE933" i="5"/>
  <c r="G933" i="5"/>
  <c r="AB933" i="5"/>
  <c r="Y933" i="5"/>
  <c r="P933" i="5"/>
  <c r="M933" i="5"/>
  <c r="J933" i="5"/>
  <c r="Y978" i="5"/>
  <c r="G978" i="5"/>
  <c r="V978" i="5"/>
  <c r="AH978" i="5"/>
  <c r="P978" i="5"/>
  <c r="AE978" i="5"/>
  <c r="M978" i="5"/>
  <c r="AK978" i="5"/>
  <c r="AB978" i="5"/>
  <c r="S978" i="5"/>
  <c r="J978" i="5"/>
  <c r="AK951" i="5"/>
  <c r="S951" i="5"/>
  <c r="AH951" i="5"/>
  <c r="P951" i="5"/>
  <c r="AE951" i="5"/>
  <c r="AB951" i="5"/>
  <c r="J951" i="5"/>
  <c r="M951" i="5"/>
  <c r="G951" i="5"/>
  <c r="Y951" i="5"/>
  <c r="V951" i="5"/>
  <c r="AB986" i="5"/>
  <c r="J986" i="5"/>
  <c r="Y986" i="5"/>
  <c r="G986" i="5"/>
  <c r="V986" i="5"/>
  <c r="AK986" i="5"/>
  <c r="S986" i="5"/>
  <c r="AH986" i="5"/>
  <c r="P986" i="5"/>
  <c r="M986" i="5"/>
  <c r="AE986" i="5"/>
  <c r="J34" i="5"/>
  <c r="L34" i="5" s="1"/>
  <c r="Y34" i="5"/>
  <c r="AA34" i="5" s="1"/>
  <c r="G34" i="5"/>
  <c r="I34" i="5" s="1"/>
  <c r="V34" i="5"/>
  <c r="X34" i="5" s="1"/>
  <c r="AB34" i="5"/>
  <c r="AD34" i="5" s="1"/>
  <c r="AK34" i="5"/>
  <c r="AM34" i="5" s="1"/>
  <c r="S34" i="5"/>
  <c r="U34" i="5" s="1"/>
  <c r="AH34" i="5"/>
  <c r="AJ34" i="5" s="1"/>
  <c r="P34" i="5"/>
  <c r="R34" i="5" s="1"/>
  <c r="M34" i="5"/>
  <c r="O34" i="5" s="1"/>
  <c r="AE34" i="5"/>
  <c r="AG34" i="5" s="1"/>
  <c r="Q129" i="5"/>
  <c r="AF129" i="5"/>
  <c r="N129" i="5"/>
  <c r="AC129" i="5"/>
  <c r="K129" i="5"/>
  <c r="H129" i="5"/>
  <c r="W129" i="5"/>
  <c r="AL129" i="5"/>
  <c r="T129" i="5"/>
  <c r="Z129" i="5"/>
  <c r="AI129" i="5"/>
  <c r="T78" i="5"/>
  <c r="AI78" i="5"/>
  <c r="Q78" i="5"/>
  <c r="AF78" i="5"/>
  <c r="N78" i="5"/>
  <c r="AC78" i="5"/>
  <c r="K78" i="5"/>
  <c r="Z78" i="5"/>
  <c r="H78" i="5"/>
  <c r="W78" i="5"/>
  <c r="AL78" i="5"/>
  <c r="AC235" i="5"/>
  <c r="Z235" i="5"/>
  <c r="H235" i="5"/>
  <c r="W235" i="5"/>
  <c r="AL235" i="5"/>
  <c r="T235" i="5"/>
  <c r="AI235" i="5"/>
  <c r="Q235" i="5"/>
  <c r="AF235" i="5"/>
  <c r="N235" i="5"/>
  <c r="K235" i="5"/>
  <c r="T352" i="5"/>
  <c r="AI352" i="5"/>
  <c r="Q352" i="5"/>
  <c r="N352" i="5"/>
  <c r="AC352" i="5"/>
  <c r="K352" i="5"/>
  <c r="Z352" i="5"/>
  <c r="H352" i="5"/>
  <c r="W352" i="5"/>
  <c r="AL352" i="5"/>
  <c r="AF352" i="5"/>
  <c r="Z521" i="5"/>
  <c r="H521" i="5"/>
  <c r="W521" i="5"/>
  <c r="AL521" i="5"/>
  <c r="T521" i="5"/>
  <c r="AI521" i="5"/>
  <c r="Q521" i="5"/>
  <c r="AF521" i="5"/>
  <c r="N521" i="5"/>
  <c r="AC521" i="5"/>
  <c r="K521" i="5"/>
  <c r="Z681" i="5"/>
  <c r="H681" i="5"/>
  <c r="W681" i="5"/>
  <c r="AL681" i="5"/>
  <c r="T681" i="5"/>
  <c r="AI681" i="5"/>
  <c r="Q681" i="5"/>
  <c r="AF681" i="5"/>
  <c r="AC681" i="5"/>
  <c r="N681" i="5"/>
  <c r="K681" i="5"/>
  <c r="AL856" i="5"/>
  <c r="T856" i="5"/>
  <c r="Q856" i="5"/>
  <c r="W856" i="5"/>
  <c r="N856" i="5"/>
  <c r="K856" i="5"/>
  <c r="AI856" i="5"/>
  <c r="AF856" i="5"/>
  <c r="Z856" i="5"/>
  <c r="AC856" i="5"/>
  <c r="H856" i="5"/>
  <c r="Q949" i="5"/>
  <c r="N949" i="5"/>
  <c r="K949" i="5"/>
  <c r="Z949" i="5"/>
  <c r="H949" i="5"/>
  <c r="AL949" i="5"/>
  <c r="AF949" i="5"/>
  <c r="W949" i="5"/>
  <c r="T949" i="5"/>
  <c r="AI949" i="5"/>
  <c r="AC949" i="5"/>
  <c r="M82" i="5"/>
  <c r="AB82" i="5"/>
  <c r="J82" i="5"/>
  <c r="Y82" i="5"/>
  <c r="G82" i="5"/>
  <c r="V82" i="5"/>
  <c r="AK82" i="5"/>
  <c r="S82" i="5"/>
  <c r="AH82" i="5"/>
  <c r="P82" i="5"/>
  <c r="AE82" i="5"/>
  <c r="S210" i="5"/>
  <c r="AH210" i="5"/>
  <c r="P210" i="5"/>
  <c r="AE210" i="5"/>
  <c r="M210" i="5"/>
  <c r="AB210" i="5"/>
  <c r="J210" i="5"/>
  <c r="Y210" i="5"/>
  <c r="G210" i="5"/>
  <c r="V210" i="5"/>
  <c r="AK210" i="5"/>
  <c r="AH363" i="5"/>
  <c r="P363" i="5"/>
  <c r="AE363" i="5"/>
  <c r="M363" i="5"/>
  <c r="AB363" i="5"/>
  <c r="J363" i="5"/>
  <c r="Y363" i="5"/>
  <c r="V363" i="5"/>
  <c r="AK363" i="5"/>
  <c r="S363" i="5"/>
  <c r="G363" i="5"/>
  <c r="P520" i="5"/>
  <c r="AE520" i="5"/>
  <c r="M520" i="5"/>
  <c r="AB520" i="5"/>
  <c r="J520" i="5"/>
  <c r="Y520" i="5"/>
  <c r="G520" i="5"/>
  <c r="V520" i="5"/>
  <c r="S520" i="5"/>
  <c r="AH520" i="5"/>
  <c r="AK520" i="5"/>
  <c r="P680" i="5"/>
  <c r="AE680" i="5"/>
  <c r="M680" i="5"/>
  <c r="AB680" i="5"/>
  <c r="J680" i="5"/>
  <c r="Y680" i="5"/>
  <c r="G680" i="5"/>
  <c r="V680" i="5"/>
  <c r="S680" i="5"/>
  <c r="AK680" i="5"/>
  <c r="AH680" i="5"/>
  <c r="G992" i="5"/>
  <c r="V992" i="5"/>
  <c r="AK992" i="5"/>
  <c r="S992" i="5"/>
  <c r="AH992" i="5"/>
  <c r="P992" i="5"/>
  <c r="AE992" i="5"/>
  <c r="M992" i="5"/>
  <c r="AB992" i="5"/>
  <c r="J992" i="5"/>
  <c r="Y992" i="5"/>
  <c r="AI30" i="5"/>
  <c r="Q30" i="5"/>
  <c r="AF30" i="5"/>
  <c r="N30" i="5"/>
  <c r="AC30" i="5"/>
  <c r="H30" i="5"/>
  <c r="T30" i="5"/>
  <c r="K30" i="5"/>
  <c r="Z30" i="5"/>
  <c r="W30" i="5"/>
  <c r="AL30" i="5"/>
  <c r="T11" i="5"/>
  <c r="AI11" i="5"/>
  <c r="AL11" i="5"/>
  <c r="W11" i="5"/>
  <c r="Q11" i="5"/>
  <c r="AF11" i="5"/>
  <c r="N11" i="5"/>
  <c r="AC11" i="5"/>
  <c r="K11" i="5"/>
  <c r="Z11" i="5"/>
  <c r="H11" i="5"/>
  <c r="AK35" i="5"/>
  <c r="S35" i="5"/>
  <c r="AH35" i="5"/>
  <c r="V35" i="5"/>
  <c r="P35" i="5"/>
  <c r="J35" i="5"/>
  <c r="AE35" i="5"/>
  <c r="M35" i="5"/>
  <c r="AB35" i="5"/>
  <c r="Y35" i="5"/>
  <c r="G35" i="5"/>
  <c r="Q25" i="5"/>
  <c r="R25" i="5" s="1"/>
  <c r="AF25" i="5"/>
  <c r="AG25" i="5" s="1"/>
  <c r="AL25" i="5"/>
  <c r="AM25" i="5" s="1"/>
  <c r="N25" i="5"/>
  <c r="O25" i="5" s="1"/>
  <c r="AC25" i="5"/>
  <c r="AD25" i="5" s="1"/>
  <c r="K25" i="5"/>
  <c r="L25" i="5" s="1"/>
  <c r="Z25" i="5"/>
  <c r="AA25" i="5" s="1"/>
  <c r="H25" i="5"/>
  <c r="I25" i="5" s="1"/>
  <c r="W25" i="5"/>
  <c r="X25" i="5" s="1"/>
  <c r="AI25" i="5"/>
  <c r="AJ25" i="5" s="1"/>
  <c r="T25" i="5"/>
  <c r="U25" i="5" s="1"/>
  <c r="J61" i="5"/>
  <c r="Y61" i="5"/>
  <c r="G61" i="5"/>
  <c r="V61" i="5"/>
  <c r="AK61" i="5"/>
  <c r="S61" i="5"/>
  <c r="P61" i="5"/>
  <c r="AE61" i="5"/>
  <c r="M61" i="5"/>
  <c r="AH61" i="5"/>
  <c r="AB61" i="5"/>
  <c r="Q60" i="5"/>
  <c r="AF60" i="5"/>
  <c r="N60" i="5"/>
  <c r="AC60" i="5"/>
  <c r="K60" i="5"/>
  <c r="Z60" i="5"/>
  <c r="W60" i="5"/>
  <c r="AL60" i="5"/>
  <c r="T60" i="5"/>
  <c r="AI60" i="5"/>
  <c r="H60" i="5"/>
  <c r="AC74" i="5"/>
  <c r="K74" i="5"/>
  <c r="Z74" i="5"/>
  <c r="H74" i="5"/>
  <c r="W74" i="5"/>
  <c r="AL74" i="5"/>
  <c r="AI74" i="5"/>
  <c r="Q74" i="5"/>
  <c r="AF74" i="5"/>
  <c r="T74" i="5"/>
  <c r="N74" i="5"/>
  <c r="K130" i="5"/>
  <c r="Z130" i="5"/>
  <c r="H130" i="5"/>
  <c r="W130" i="5"/>
  <c r="AL130" i="5"/>
  <c r="Q130" i="5"/>
  <c r="AF130" i="5"/>
  <c r="N130" i="5"/>
  <c r="AI130" i="5"/>
  <c r="AC130" i="5"/>
  <c r="T130" i="5"/>
  <c r="W91" i="5"/>
  <c r="AL91" i="5"/>
  <c r="T91" i="5"/>
  <c r="AI91" i="5"/>
  <c r="Q91" i="5"/>
  <c r="AF91" i="5"/>
  <c r="AC91" i="5"/>
  <c r="K91" i="5"/>
  <c r="Z91" i="5"/>
  <c r="N91" i="5"/>
  <c r="H91" i="5"/>
  <c r="AI57" i="5"/>
  <c r="Q57" i="5"/>
  <c r="AF57" i="5"/>
  <c r="N57" i="5"/>
  <c r="AC57" i="5"/>
  <c r="K57" i="5"/>
  <c r="H57" i="5"/>
  <c r="W57" i="5"/>
  <c r="AL57" i="5"/>
  <c r="Z57" i="5"/>
  <c r="T57" i="5"/>
  <c r="AF156" i="5"/>
  <c r="N156" i="5"/>
  <c r="AC156" i="5"/>
  <c r="K156" i="5"/>
  <c r="Z156" i="5"/>
  <c r="H156" i="5"/>
  <c r="AL156" i="5"/>
  <c r="T156" i="5"/>
  <c r="AI156" i="5"/>
  <c r="Q156" i="5"/>
  <c r="W156" i="5"/>
  <c r="Z117" i="5"/>
  <c r="H117" i="5"/>
  <c r="W117" i="5"/>
  <c r="AL117" i="5"/>
  <c r="T117" i="5"/>
  <c r="AI117" i="5"/>
  <c r="AF117" i="5"/>
  <c r="N117" i="5"/>
  <c r="AC117" i="5"/>
  <c r="Q117" i="5"/>
  <c r="K117" i="5"/>
  <c r="H160" i="5"/>
  <c r="W160" i="5"/>
  <c r="AL160" i="5"/>
  <c r="T160" i="5"/>
  <c r="AI160" i="5"/>
  <c r="Q160" i="5"/>
  <c r="AF160" i="5"/>
  <c r="N160" i="5"/>
  <c r="AC160" i="5"/>
  <c r="K160" i="5"/>
  <c r="Z160" i="5"/>
  <c r="T150" i="5"/>
  <c r="AI150" i="5"/>
  <c r="Q150" i="5"/>
  <c r="AF150" i="5"/>
  <c r="N150" i="5"/>
  <c r="AC150" i="5"/>
  <c r="Z150" i="5"/>
  <c r="H150" i="5"/>
  <c r="W150" i="5"/>
  <c r="AL150" i="5"/>
  <c r="K150" i="5"/>
  <c r="N203" i="5"/>
  <c r="AC203" i="5"/>
  <c r="K203" i="5"/>
  <c r="Z203" i="5"/>
  <c r="H203" i="5"/>
  <c r="W203" i="5"/>
  <c r="AL203" i="5"/>
  <c r="T203" i="5"/>
  <c r="AI203" i="5"/>
  <c r="Q203" i="5"/>
  <c r="AF203" i="5"/>
  <c r="Z209" i="5"/>
  <c r="H209" i="5"/>
  <c r="W209" i="5"/>
  <c r="AL209" i="5"/>
  <c r="T209" i="5"/>
  <c r="AI209" i="5"/>
  <c r="Q209" i="5"/>
  <c r="AF209" i="5"/>
  <c r="N209" i="5"/>
  <c r="AC209" i="5"/>
  <c r="K209" i="5"/>
  <c r="AL199" i="5"/>
  <c r="T199" i="5"/>
  <c r="AI199" i="5"/>
  <c r="Q199" i="5"/>
  <c r="AF199" i="5"/>
  <c r="N199" i="5"/>
  <c r="AC199" i="5"/>
  <c r="K199" i="5"/>
  <c r="Z199" i="5"/>
  <c r="H199" i="5"/>
  <c r="W199" i="5"/>
  <c r="N224" i="5"/>
  <c r="K224" i="5"/>
  <c r="Z224" i="5"/>
  <c r="W224" i="5"/>
  <c r="AL224" i="5"/>
  <c r="AI224" i="5"/>
  <c r="H224" i="5"/>
  <c r="AF224" i="5"/>
  <c r="AC224" i="5"/>
  <c r="T224" i="5"/>
  <c r="Q224" i="5"/>
  <c r="K230" i="5"/>
  <c r="Z230" i="5"/>
  <c r="H230" i="5"/>
  <c r="W230" i="5"/>
  <c r="AL230" i="5"/>
  <c r="AI230" i="5"/>
  <c r="Q230" i="5"/>
  <c r="N230" i="5"/>
  <c r="AF230" i="5"/>
  <c r="AC230" i="5"/>
  <c r="T230" i="5"/>
  <c r="W220" i="5"/>
  <c r="AL220" i="5"/>
  <c r="T220" i="5"/>
  <c r="AI220" i="5"/>
  <c r="Q220" i="5"/>
  <c r="N220" i="5"/>
  <c r="K220" i="5"/>
  <c r="AF220" i="5"/>
  <c r="H220" i="5"/>
  <c r="AC220" i="5"/>
  <c r="Z220" i="5"/>
  <c r="K321" i="5"/>
  <c r="W321" i="5"/>
  <c r="AL321" i="5"/>
  <c r="T321" i="5"/>
  <c r="Q321" i="5"/>
  <c r="N321" i="5"/>
  <c r="AI321" i="5"/>
  <c r="AF321" i="5"/>
  <c r="AC321" i="5"/>
  <c r="Z321" i="5"/>
  <c r="H321" i="5"/>
  <c r="Q355" i="5"/>
  <c r="AF355" i="5"/>
  <c r="N355" i="5"/>
  <c r="AC355" i="5"/>
  <c r="K355" i="5"/>
  <c r="Z355" i="5"/>
  <c r="H355" i="5"/>
  <c r="AL355" i="5"/>
  <c r="AI355" i="5"/>
  <c r="W355" i="5"/>
  <c r="T355" i="5"/>
  <c r="Q387" i="5"/>
  <c r="AF387" i="5"/>
  <c r="AC387" i="5"/>
  <c r="K387" i="5"/>
  <c r="Z387" i="5"/>
  <c r="H387" i="5"/>
  <c r="W387" i="5"/>
  <c r="AL387" i="5"/>
  <c r="AI387" i="5"/>
  <c r="T387" i="5"/>
  <c r="N387" i="5"/>
  <c r="T294" i="5"/>
  <c r="AI294" i="5"/>
  <c r="Q294" i="5"/>
  <c r="AF294" i="5"/>
  <c r="N294" i="5"/>
  <c r="AC294" i="5"/>
  <c r="K294" i="5"/>
  <c r="H294" i="5"/>
  <c r="AL294" i="5"/>
  <c r="Z294" i="5"/>
  <c r="W294" i="5"/>
  <c r="AF358" i="5"/>
  <c r="N358" i="5"/>
  <c r="AC358" i="5"/>
  <c r="K358" i="5"/>
  <c r="Z358" i="5"/>
  <c r="H358" i="5"/>
  <c r="W358" i="5"/>
  <c r="AL358" i="5"/>
  <c r="T358" i="5"/>
  <c r="AI358" i="5"/>
  <c r="Q358" i="5"/>
  <c r="Z359" i="5"/>
  <c r="H359" i="5"/>
  <c r="W359" i="5"/>
  <c r="AL359" i="5"/>
  <c r="T359" i="5"/>
  <c r="AI359" i="5"/>
  <c r="Q359" i="5"/>
  <c r="AF359" i="5"/>
  <c r="N359" i="5"/>
  <c r="AC359" i="5"/>
  <c r="K359" i="5"/>
  <c r="AL357" i="5"/>
  <c r="T357" i="5"/>
  <c r="AI357" i="5"/>
  <c r="Q357" i="5"/>
  <c r="AF357" i="5"/>
  <c r="N357" i="5"/>
  <c r="AC357" i="5"/>
  <c r="Z357" i="5"/>
  <c r="W357" i="5"/>
  <c r="K357" i="5"/>
  <c r="H357" i="5"/>
  <c r="N443" i="5"/>
  <c r="AC443" i="5"/>
  <c r="K443" i="5"/>
  <c r="Z443" i="5"/>
  <c r="H443" i="5"/>
  <c r="W443" i="5"/>
  <c r="AL443" i="5"/>
  <c r="Q443" i="5"/>
  <c r="AI443" i="5"/>
  <c r="AF443" i="5"/>
  <c r="T443" i="5"/>
  <c r="W405" i="5"/>
  <c r="AL405" i="5"/>
  <c r="T405" i="5"/>
  <c r="AI405" i="5"/>
  <c r="Q405" i="5"/>
  <c r="AF405" i="5"/>
  <c r="N405" i="5"/>
  <c r="K405" i="5"/>
  <c r="Z405" i="5"/>
  <c r="H405" i="5"/>
  <c r="AC405" i="5"/>
  <c r="AF509" i="5"/>
  <c r="N509" i="5"/>
  <c r="K509" i="5"/>
  <c r="Z509" i="5"/>
  <c r="AI509" i="5"/>
  <c r="AC509" i="5"/>
  <c r="W509" i="5"/>
  <c r="T509" i="5"/>
  <c r="Q509" i="5"/>
  <c r="H509" i="5"/>
  <c r="AL509" i="5"/>
  <c r="Q479" i="5"/>
  <c r="N479" i="5"/>
  <c r="K479" i="5"/>
  <c r="Z479" i="5"/>
  <c r="H479" i="5"/>
  <c r="W479" i="5"/>
  <c r="T479" i="5"/>
  <c r="AI479" i="5"/>
  <c r="AL479" i="5"/>
  <c r="AF479" i="5"/>
  <c r="AC479" i="5"/>
  <c r="AL447" i="5"/>
  <c r="T447" i="5"/>
  <c r="AI447" i="5"/>
  <c r="Q447" i="5"/>
  <c r="AF447" i="5"/>
  <c r="N447" i="5"/>
  <c r="AC447" i="5"/>
  <c r="Z447" i="5"/>
  <c r="W447" i="5"/>
  <c r="K447" i="5"/>
  <c r="H447" i="5"/>
  <c r="AC474" i="5"/>
  <c r="Z474" i="5"/>
  <c r="H474" i="5"/>
  <c r="W474" i="5"/>
  <c r="AL474" i="5"/>
  <c r="AI474" i="5"/>
  <c r="Q474" i="5"/>
  <c r="N474" i="5"/>
  <c r="K474" i="5"/>
  <c r="AF474" i="5"/>
  <c r="T474" i="5"/>
  <c r="K472" i="5"/>
  <c r="H472" i="5"/>
  <c r="AL472" i="5"/>
  <c r="T472" i="5"/>
  <c r="AI472" i="5"/>
  <c r="Q472" i="5"/>
  <c r="AF472" i="5"/>
  <c r="AC472" i="5"/>
  <c r="Z472" i="5"/>
  <c r="N472" i="5"/>
  <c r="W472" i="5"/>
  <c r="Q541" i="5"/>
  <c r="AF541" i="5"/>
  <c r="N541" i="5"/>
  <c r="K541" i="5"/>
  <c r="Z541" i="5"/>
  <c r="H541" i="5"/>
  <c r="AL541" i="5"/>
  <c r="W541" i="5"/>
  <c r="AI541" i="5"/>
  <c r="AC541" i="5"/>
  <c r="T541" i="5"/>
  <c r="AI468" i="5"/>
  <c r="Q468" i="5"/>
  <c r="AF468" i="5"/>
  <c r="N468" i="5"/>
  <c r="AC468" i="5"/>
  <c r="K468" i="5"/>
  <c r="Z468" i="5"/>
  <c r="W468" i="5"/>
  <c r="T468" i="5"/>
  <c r="H468" i="5"/>
  <c r="AL468" i="5"/>
  <c r="K534" i="5"/>
  <c r="Z534" i="5"/>
  <c r="H534" i="5"/>
  <c r="AL534" i="5"/>
  <c r="T534" i="5"/>
  <c r="AI534" i="5"/>
  <c r="AF534" i="5"/>
  <c r="AC534" i="5"/>
  <c r="W534" i="5"/>
  <c r="Q534" i="5"/>
  <c r="N534" i="5"/>
  <c r="Q596" i="5"/>
  <c r="AF596" i="5"/>
  <c r="N596" i="5"/>
  <c r="AC596" i="5"/>
  <c r="H596" i="5"/>
  <c r="T596" i="5"/>
  <c r="K596" i="5"/>
  <c r="AL596" i="5"/>
  <c r="Z596" i="5"/>
  <c r="W596" i="5"/>
  <c r="AI596" i="5"/>
  <c r="T538" i="5"/>
  <c r="AI538" i="5"/>
  <c r="Q538" i="5"/>
  <c r="AF538" i="5"/>
  <c r="N538" i="5"/>
  <c r="AC538" i="5"/>
  <c r="K538" i="5"/>
  <c r="Z538" i="5"/>
  <c r="H538" i="5"/>
  <c r="W538" i="5"/>
  <c r="AL538" i="5"/>
  <c r="AC567" i="5"/>
  <c r="K567" i="5"/>
  <c r="Z567" i="5"/>
  <c r="H567" i="5"/>
  <c r="W567" i="5"/>
  <c r="AL567" i="5"/>
  <c r="AI567" i="5"/>
  <c r="T567" i="5"/>
  <c r="Q567" i="5"/>
  <c r="N567" i="5"/>
  <c r="AF567" i="5"/>
  <c r="Z592" i="5"/>
  <c r="H592" i="5"/>
  <c r="W592" i="5"/>
  <c r="AL592" i="5"/>
  <c r="AF592" i="5"/>
  <c r="N592" i="5"/>
  <c r="AI592" i="5"/>
  <c r="K592" i="5"/>
  <c r="AC592" i="5"/>
  <c r="Q592" i="5"/>
  <c r="T592" i="5"/>
  <c r="AI550" i="5"/>
  <c r="Q550" i="5"/>
  <c r="AF550" i="5"/>
  <c r="N550" i="5"/>
  <c r="AC550" i="5"/>
  <c r="K550" i="5"/>
  <c r="Z550" i="5"/>
  <c r="H550" i="5"/>
  <c r="W550" i="5"/>
  <c r="AL550" i="5"/>
  <c r="T550" i="5"/>
  <c r="Q645" i="5"/>
  <c r="AF645" i="5"/>
  <c r="N645" i="5"/>
  <c r="AC645" i="5"/>
  <c r="K645" i="5"/>
  <c r="Z645" i="5"/>
  <c r="H645" i="5"/>
  <c r="T645" i="5"/>
  <c r="AL645" i="5"/>
  <c r="W645" i="5"/>
  <c r="AI645" i="5"/>
  <c r="AF648" i="5"/>
  <c r="N648" i="5"/>
  <c r="AC648" i="5"/>
  <c r="K648" i="5"/>
  <c r="Z648" i="5"/>
  <c r="H648" i="5"/>
  <c r="W648" i="5"/>
  <c r="AL648" i="5"/>
  <c r="Q648" i="5"/>
  <c r="AI648" i="5"/>
  <c r="T648" i="5"/>
  <c r="N701" i="5"/>
  <c r="AC701" i="5"/>
  <c r="K701" i="5"/>
  <c r="Z701" i="5"/>
  <c r="H701" i="5"/>
  <c r="W701" i="5"/>
  <c r="T701" i="5"/>
  <c r="Q701" i="5"/>
  <c r="AL701" i="5"/>
  <c r="AF701" i="5"/>
  <c r="AI701" i="5"/>
  <c r="T741" i="5"/>
  <c r="Q741" i="5"/>
  <c r="N741" i="5"/>
  <c r="AC741" i="5"/>
  <c r="K741" i="5"/>
  <c r="W741" i="5"/>
  <c r="AL741" i="5"/>
  <c r="H741" i="5"/>
  <c r="AI741" i="5"/>
  <c r="AF741" i="5"/>
  <c r="Z741" i="5"/>
  <c r="Q682" i="5"/>
  <c r="AF682" i="5"/>
  <c r="N682" i="5"/>
  <c r="W682" i="5"/>
  <c r="T682" i="5"/>
  <c r="AL682" i="5"/>
  <c r="AI682" i="5"/>
  <c r="K682" i="5"/>
  <c r="AC682" i="5"/>
  <c r="Z682" i="5"/>
  <c r="H682" i="5"/>
  <c r="K707" i="5"/>
  <c r="Z707" i="5"/>
  <c r="H707" i="5"/>
  <c r="W707" i="5"/>
  <c r="AL707" i="5"/>
  <c r="T707" i="5"/>
  <c r="AI707" i="5"/>
  <c r="Q707" i="5"/>
  <c r="AF707" i="5"/>
  <c r="AC707" i="5"/>
  <c r="N707" i="5"/>
  <c r="W689" i="5"/>
  <c r="AL689" i="5"/>
  <c r="T689" i="5"/>
  <c r="AI689" i="5"/>
  <c r="AF689" i="5"/>
  <c r="AC689" i="5"/>
  <c r="H689" i="5"/>
  <c r="Z689" i="5"/>
  <c r="Q689" i="5"/>
  <c r="K689" i="5"/>
  <c r="N689" i="5"/>
  <c r="AI711" i="5"/>
  <c r="Q711" i="5"/>
  <c r="AF711" i="5"/>
  <c r="N711" i="5"/>
  <c r="AC711" i="5"/>
  <c r="K711" i="5"/>
  <c r="W711" i="5"/>
  <c r="T711" i="5"/>
  <c r="H711" i="5"/>
  <c r="AL711" i="5"/>
  <c r="Z711" i="5"/>
  <c r="N838" i="5"/>
  <c r="K838" i="5"/>
  <c r="Z838" i="5"/>
  <c r="H838" i="5"/>
  <c r="AL838" i="5"/>
  <c r="W838" i="5"/>
  <c r="T838" i="5"/>
  <c r="Q838" i="5"/>
  <c r="AF838" i="5"/>
  <c r="AI838" i="5"/>
  <c r="AC838" i="5"/>
  <c r="AF761" i="5"/>
  <c r="N761" i="5"/>
  <c r="AC761" i="5"/>
  <c r="K761" i="5"/>
  <c r="Z761" i="5"/>
  <c r="T761" i="5"/>
  <c r="Q761" i="5"/>
  <c r="AL761" i="5"/>
  <c r="W761" i="5"/>
  <c r="H761" i="5"/>
  <c r="AI761" i="5"/>
  <c r="N860" i="5"/>
  <c r="AF860" i="5"/>
  <c r="Z860" i="5"/>
  <c r="W860" i="5"/>
  <c r="AI860" i="5"/>
  <c r="AC860" i="5"/>
  <c r="T860" i="5"/>
  <c r="Q860" i="5"/>
  <c r="AL860" i="5"/>
  <c r="K860" i="5"/>
  <c r="H860" i="5"/>
  <c r="Q873" i="5"/>
  <c r="AC873" i="5"/>
  <c r="K873" i="5"/>
  <c r="Z873" i="5"/>
  <c r="H873" i="5"/>
  <c r="AL873" i="5"/>
  <c r="N873" i="5"/>
  <c r="AF873" i="5"/>
  <c r="AI873" i="5"/>
  <c r="W873" i="5"/>
  <c r="T873" i="5"/>
  <c r="AF835" i="5"/>
  <c r="N835" i="5"/>
  <c r="AC835" i="5"/>
  <c r="K835" i="5"/>
  <c r="Z835" i="5"/>
  <c r="H835" i="5"/>
  <c r="W835" i="5"/>
  <c r="T835" i="5"/>
  <c r="Q835" i="5"/>
  <c r="AL835" i="5"/>
  <c r="AI835" i="5"/>
  <c r="AI817" i="5"/>
  <c r="Q817" i="5"/>
  <c r="AF817" i="5"/>
  <c r="K817" i="5"/>
  <c r="AL817" i="5"/>
  <c r="H817" i="5"/>
  <c r="AC817" i="5"/>
  <c r="Z817" i="5"/>
  <c r="W817" i="5"/>
  <c r="T817" i="5"/>
  <c r="N817" i="5"/>
  <c r="AL842" i="5"/>
  <c r="T842" i="5"/>
  <c r="AI842" i="5"/>
  <c r="Q842" i="5"/>
  <c r="AF842" i="5"/>
  <c r="N842" i="5"/>
  <c r="W842" i="5"/>
  <c r="K842" i="5"/>
  <c r="H842" i="5"/>
  <c r="AC842" i="5"/>
  <c r="Z842" i="5"/>
  <c r="AC863" i="5"/>
  <c r="W863" i="5"/>
  <c r="AL863" i="5"/>
  <c r="Z863" i="5"/>
  <c r="Q863" i="5"/>
  <c r="AI863" i="5"/>
  <c r="AF863" i="5"/>
  <c r="T863" i="5"/>
  <c r="H863" i="5"/>
  <c r="N863" i="5"/>
  <c r="K863" i="5"/>
  <c r="AI870" i="5"/>
  <c r="AC870" i="5"/>
  <c r="Z870" i="5"/>
  <c r="N870" i="5"/>
  <c r="K870" i="5"/>
  <c r="AF870" i="5"/>
  <c r="H870" i="5"/>
  <c r="AL870" i="5"/>
  <c r="Q870" i="5"/>
  <c r="W870" i="5"/>
  <c r="T870" i="5"/>
  <c r="AI887" i="5"/>
  <c r="Q887" i="5"/>
  <c r="AF887" i="5"/>
  <c r="N887" i="5"/>
  <c r="AC887" i="5"/>
  <c r="K887" i="5"/>
  <c r="Z887" i="5"/>
  <c r="W887" i="5"/>
  <c r="T887" i="5"/>
  <c r="H887" i="5"/>
  <c r="AL887" i="5"/>
  <c r="Z905" i="5"/>
  <c r="W905" i="5"/>
  <c r="AL905" i="5"/>
  <c r="AI905" i="5"/>
  <c r="H905" i="5"/>
  <c r="AC905" i="5"/>
  <c r="T905" i="5"/>
  <c r="Q905" i="5"/>
  <c r="AF905" i="5"/>
  <c r="K905" i="5"/>
  <c r="N905" i="5"/>
  <c r="W956" i="5"/>
  <c r="AL956" i="5"/>
  <c r="T956" i="5"/>
  <c r="Q956" i="5"/>
  <c r="AF956" i="5"/>
  <c r="N956" i="5"/>
  <c r="Z956" i="5"/>
  <c r="AI956" i="5"/>
  <c r="AC956" i="5"/>
  <c r="K956" i="5"/>
  <c r="H956" i="5"/>
  <c r="Q965" i="5"/>
  <c r="AF965" i="5"/>
  <c r="N965" i="5"/>
  <c r="AC965" i="5"/>
  <c r="K965" i="5"/>
  <c r="Z965" i="5"/>
  <c r="H965" i="5"/>
  <c r="AL965" i="5"/>
  <c r="T965" i="5"/>
  <c r="AI965" i="5"/>
  <c r="W965" i="5"/>
  <c r="AI951" i="5"/>
  <c r="AF951" i="5"/>
  <c r="N951" i="5"/>
  <c r="Z951" i="5"/>
  <c r="T951" i="5"/>
  <c r="K951" i="5"/>
  <c r="H951" i="5"/>
  <c r="AL951" i="5"/>
  <c r="AC951" i="5"/>
  <c r="Q951" i="5"/>
  <c r="W951" i="5"/>
  <c r="K995" i="5"/>
  <c r="Z995" i="5"/>
  <c r="H995" i="5"/>
  <c r="W995" i="5"/>
  <c r="AL995" i="5"/>
  <c r="T995" i="5"/>
  <c r="AI995" i="5"/>
  <c r="Q995" i="5"/>
  <c r="AF995" i="5"/>
  <c r="N995" i="5"/>
  <c r="AC995" i="5"/>
  <c r="AE79" i="5"/>
  <c r="M79" i="5"/>
  <c r="AB79" i="5"/>
  <c r="J79" i="5"/>
  <c r="Y79" i="5"/>
  <c r="G79" i="5"/>
  <c r="AK79" i="5"/>
  <c r="S79" i="5"/>
  <c r="AH79" i="5"/>
  <c r="P79" i="5"/>
  <c r="V79" i="5"/>
  <c r="Y72" i="5"/>
  <c r="G72" i="5"/>
  <c r="V72" i="5"/>
  <c r="AK72" i="5"/>
  <c r="S72" i="5"/>
  <c r="AH72" i="5"/>
  <c r="AE72" i="5"/>
  <c r="M72" i="5"/>
  <c r="AB72" i="5"/>
  <c r="P72" i="5"/>
  <c r="J72" i="5"/>
  <c r="AK62" i="5"/>
  <c r="S62" i="5"/>
  <c r="AH62" i="5"/>
  <c r="P62" i="5"/>
  <c r="AE62" i="5"/>
  <c r="M62" i="5"/>
  <c r="J62" i="5"/>
  <c r="Y62" i="5"/>
  <c r="G62" i="5"/>
  <c r="V62" i="5"/>
  <c r="AB62" i="5"/>
  <c r="P124" i="5"/>
  <c r="AE124" i="5"/>
  <c r="M124" i="5"/>
  <c r="AB124" i="5"/>
  <c r="J124" i="5"/>
  <c r="Y124" i="5"/>
  <c r="V124" i="5"/>
  <c r="AK124" i="5"/>
  <c r="S124" i="5"/>
  <c r="AH124" i="5"/>
  <c r="G124" i="5"/>
  <c r="AB106" i="5"/>
  <c r="J106" i="5"/>
  <c r="Y106" i="5"/>
  <c r="G106" i="5"/>
  <c r="V106" i="5"/>
  <c r="AK106" i="5"/>
  <c r="AH106" i="5"/>
  <c r="P106" i="5"/>
  <c r="AE106" i="5"/>
  <c r="S106" i="5"/>
  <c r="M106" i="5"/>
  <c r="G144" i="5"/>
  <c r="V144" i="5"/>
  <c r="AK144" i="5"/>
  <c r="S144" i="5"/>
  <c r="AH144" i="5"/>
  <c r="P144" i="5"/>
  <c r="M144" i="5"/>
  <c r="AB144" i="5"/>
  <c r="J144" i="5"/>
  <c r="AE144" i="5"/>
  <c r="Y144" i="5"/>
  <c r="S134" i="5"/>
  <c r="AH134" i="5"/>
  <c r="P134" i="5"/>
  <c r="AE134" i="5"/>
  <c r="M134" i="5"/>
  <c r="J134" i="5"/>
  <c r="Y134" i="5"/>
  <c r="G134" i="5"/>
  <c r="V134" i="5"/>
  <c r="AK134" i="5"/>
  <c r="AB134" i="5"/>
  <c r="P308" i="5"/>
  <c r="AE308" i="5"/>
  <c r="M308" i="5"/>
  <c r="AB308" i="5"/>
  <c r="J308" i="5"/>
  <c r="Y308" i="5"/>
  <c r="G308" i="5"/>
  <c r="AK308" i="5"/>
  <c r="AH308" i="5"/>
  <c r="V308" i="5"/>
  <c r="S308" i="5"/>
  <c r="AB206" i="5"/>
  <c r="J206" i="5"/>
  <c r="Y206" i="5"/>
  <c r="G206" i="5"/>
  <c r="V206" i="5"/>
  <c r="AK206" i="5"/>
  <c r="S206" i="5"/>
  <c r="AH206" i="5"/>
  <c r="P206" i="5"/>
  <c r="AE206" i="5"/>
  <c r="M206" i="5"/>
  <c r="G204" i="5"/>
  <c r="V204" i="5"/>
  <c r="AK204" i="5"/>
  <c r="S204" i="5"/>
  <c r="AH204" i="5"/>
  <c r="P204" i="5"/>
  <c r="AE204" i="5"/>
  <c r="M204" i="5"/>
  <c r="AB204" i="5"/>
  <c r="Y204" i="5"/>
  <c r="J204" i="5"/>
  <c r="P237" i="5"/>
  <c r="M237" i="5"/>
  <c r="AB237" i="5"/>
  <c r="J237" i="5"/>
  <c r="Y237" i="5"/>
  <c r="G237" i="5"/>
  <c r="V237" i="5"/>
  <c r="AK237" i="5"/>
  <c r="AH237" i="5"/>
  <c r="AE237" i="5"/>
  <c r="S237" i="5"/>
  <c r="AH205" i="5"/>
  <c r="P205" i="5"/>
  <c r="AE205" i="5"/>
  <c r="M205" i="5"/>
  <c r="AB205" i="5"/>
  <c r="J205" i="5"/>
  <c r="Y205" i="5"/>
  <c r="G205" i="5"/>
  <c r="V205" i="5"/>
  <c r="AK205" i="5"/>
  <c r="S205" i="5"/>
  <c r="AE276" i="5"/>
  <c r="M276" i="5"/>
  <c r="Y276" i="5"/>
  <c r="G276" i="5"/>
  <c r="AK276" i="5"/>
  <c r="V276" i="5"/>
  <c r="S276" i="5"/>
  <c r="P276" i="5"/>
  <c r="J276" i="5"/>
  <c r="AH276" i="5"/>
  <c r="AB276" i="5"/>
  <c r="Y272" i="5"/>
  <c r="G272" i="5"/>
  <c r="AK272" i="5"/>
  <c r="AB272" i="5"/>
  <c r="J272" i="5"/>
  <c r="V272" i="5"/>
  <c r="S272" i="5"/>
  <c r="P272" i="5"/>
  <c r="AH272" i="5"/>
  <c r="M272" i="5"/>
  <c r="AE272" i="5"/>
  <c r="AE292" i="5"/>
  <c r="M292" i="5"/>
  <c r="AB292" i="5"/>
  <c r="J292" i="5"/>
  <c r="Y292" i="5"/>
  <c r="G292" i="5"/>
  <c r="AK292" i="5"/>
  <c r="AH292" i="5"/>
  <c r="V292" i="5"/>
  <c r="S292" i="5"/>
  <c r="P292" i="5"/>
  <c r="AE303" i="5"/>
  <c r="M303" i="5"/>
  <c r="AB303" i="5"/>
  <c r="J303" i="5"/>
  <c r="Y303" i="5"/>
  <c r="G303" i="5"/>
  <c r="V303" i="5"/>
  <c r="AK303" i="5"/>
  <c r="S303" i="5"/>
  <c r="AH303" i="5"/>
  <c r="P303" i="5"/>
  <c r="Y288" i="5"/>
  <c r="G288" i="5"/>
  <c r="V288" i="5"/>
  <c r="AK288" i="5"/>
  <c r="S288" i="5"/>
  <c r="AH288" i="5"/>
  <c r="P288" i="5"/>
  <c r="AE288" i="5"/>
  <c r="M288" i="5"/>
  <c r="AB288" i="5"/>
  <c r="J288" i="5"/>
  <c r="AK302" i="5"/>
  <c r="S302" i="5"/>
  <c r="AH302" i="5"/>
  <c r="P302" i="5"/>
  <c r="AE302" i="5"/>
  <c r="M302" i="5"/>
  <c r="AB302" i="5"/>
  <c r="Y302" i="5"/>
  <c r="V302" i="5"/>
  <c r="J302" i="5"/>
  <c r="G302" i="5"/>
  <c r="M361" i="5"/>
  <c r="AB361" i="5"/>
  <c r="J361" i="5"/>
  <c r="Y361" i="5"/>
  <c r="G361" i="5"/>
  <c r="V361" i="5"/>
  <c r="AK361" i="5"/>
  <c r="AH361" i="5"/>
  <c r="AE361" i="5"/>
  <c r="S361" i="5"/>
  <c r="P361" i="5"/>
  <c r="G343" i="5"/>
  <c r="AK343" i="5"/>
  <c r="S343" i="5"/>
  <c r="AH343" i="5"/>
  <c r="P343" i="5"/>
  <c r="M343" i="5"/>
  <c r="Y343" i="5"/>
  <c r="V343" i="5"/>
  <c r="J343" i="5"/>
  <c r="AE343" i="5"/>
  <c r="AB343" i="5"/>
  <c r="S352" i="5"/>
  <c r="AH352" i="5"/>
  <c r="AE352" i="5"/>
  <c r="M352" i="5"/>
  <c r="AB352" i="5"/>
  <c r="J352" i="5"/>
  <c r="G352" i="5"/>
  <c r="AK352" i="5"/>
  <c r="V352" i="5"/>
  <c r="Y352" i="5"/>
  <c r="P352" i="5"/>
  <c r="M461" i="5"/>
  <c r="J461" i="5"/>
  <c r="G461" i="5"/>
  <c r="V461" i="5"/>
  <c r="AK461" i="5"/>
  <c r="S461" i="5"/>
  <c r="AH461" i="5"/>
  <c r="AE461" i="5"/>
  <c r="AB461" i="5"/>
  <c r="Y461" i="5"/>
  <c r="P461" i="5"/>
  <c r="S384" i="5"/>
  <c r="AH384" i="5"/>
  <c r="M384" i="5"/>
  <c r="P384" i="5"/>
  <c r="AK384" i="5"/>
  <c r="J384" i="5"/>
  <c r="G384" i="5"/>
  <c r="AE384" i="5"/>
  <c r="AB384" i="5"/>
  <c r="Y384" i="5"/>
  <c r="V384" i="5"/>
  <c r="M443" i="5"/>
  <c r="AB443" i="5"/>
  <c r="J443" i="5"/>
  <c r="Y443" i="5"/>
  <c r="G443" i="5"/>
  <c r="V443" i="5"/>
  <c r="AK443" i="5"/>
  <c r="AH443" i="5"/>
  <c r="AE443" i="5"/>
  <c r="S443" i="5"/>
  <c r="P443" i="5"/>
  <c r="AE466" i="5"/>
  <c r="M466" i="5"/>
  <c r="AB466" i="5"/>
  <c r="J466" i="5"/>
  <c r="Y466" i="5"/>
  <c r="G466" i="5"/>
  <c r="V466" i="5"/>
  <c r="AK466" i="5"/>
  <c r="S466" i="5"/>
  <c r="P466" i="5"/>
  <c r="AH466" i="5"/>
  <c r="AE463" i="5"/>
  <c r="AB463" i="5"/>
  <c r="J463" i="5"/>
  <c r="Y463" i="5"/>
  <c r="G463" i="5"/>
  <c r="AK463" i="5"/>
  <c r="AH463" i="5"/>
  <c r="V463" i="5"/>
  <c r="S463" i="5"/>
  <c r="P463" i="5"/>
  <c r="M463" i="5"/>
  <c r="AH437" i="5"/>
  <c r="P437" i="5"/>
  <c r="AE437" i="5"/>
  <c r="M437" i="5"/>
  <c r="AB437" i="5"/>
  <c r="J437" i="5"/>
  <c r="Y437" i="5"/>
  <c r="V437" i="5"/>
  <c r="AK437" i="5"/>
  <c r="S437" i="5"/>
  <c r="G437" i="5"/>
  <c r="AK508" i="5"/>
  <c r="P508" i="5"/>
  <c r="J508" i="5"/>
  <c r="AE508" i="5"/>
  <c r="G508" i="5"/>
  <c r="AB508" i="5"/>
  <c r="Y508" i="5"/>
  <c r="V508" i="5"/>
  <c r="S508" i="5"/>
  <c r="AH508" i="5"/>
  <c r="M508" i="5"/>
  <c r="G502" i="5"/>
  <c r="AK502" i="5"/>
  <c r="AH502" i="5"/>
  <c r="P502" i="5"/>
  <c r="AE502" i="5"/>
  <c r="M502" i="5"/>
  <c r="J502" i="5"/>
  <c r="V502" i="5"/>
  <c r="S502" i="5"/>
  <c r="AB502" i="5"/>
  <c r="Y502" i="5"/>
  <c r="M547" i="5"/>
  <c r="AB547" i="5"/>
  <c r="J547" i="5"/>
  <c r="G547" i="5"/>
  <c r="V547" i="5"/>
  <c r="AK547" i="5"/>
  <c r="AH547" i="5"/>
  <c r="AE547" i="5"/>
  <c r="Y547" i="5"/>
  <c r="S547" i="5"/>
  <c r="P547" i="5"/>
  <c r="J521" i="5"/>
  <c r="Y521" i="5"/>
  <c r="G521" i="5"/>
  <c r="V521" i="5"/>
  <c r="S521" i="5"/>
  <c r="AH521" i="5"/>
  <c r="P521" i="5"/>
  <c r="M521" i="5"/>
  <c r="AE521" i="5"/>
  <c r="AB521" i="5"/>
  <c r="AK521" i="5"/>
  <c r="P599" i="5"/>
  <c r="AE599" i="5"/>
  <c r="M599" i="5"/>
  <c r="AB599" i="5"/>
  <c r="G599" i="5"/>
  <c r="V599" i="5"/>
  <c r="S599" i="5"/>
  <c r="J599" i="5"/>
  <c r="AK599" i="5"/>
  <c r="Y599" i="5"/>
  <c r="AH599" i="5"/>
  <c r="S522" i="5"/>
  <c r="AH522" i="5"/>
  <c r="P522" i="5"/>
  <c r="M522" i="5"/>
  <c r="AB522" i="5"/>
  <c r="J522" i="5"/>
  <c r="G522" i="5"/>
  <c r="AK522" i="5"/>
  <c r="AE522" i="5"/>
  <c r="V522" i="5"/>
  <c r="Y522" i="5"/>
  <c r="P631" i="5"/>
  <c r="AE631" i="5"/>
  <c r="M631" i="5"/>
  <c r="AB631" i="5"/>
  <c r="G631" i="5"/>
  <c r="V631" i="5"/>
  <c r="Y631" i="5"/>
  <c r="S631" i="5"/>
  <c r="J631" i="5"/>
  <c r="AH631" i="5"/>
  <c r="AK631" i="5"/>
  <c r="M696" i="5"/>
  <c r="AB696" i="5"/>
  <c r="J696" i="5"/>
  <c r="Y696" i="5"/>
  <c r="V696" i="5"/>
  <c r="AK696" i="5"/>
  <c r="S696" i="5"/>
  <c r="AE696" i="5"/>
  <c r="P696" i="5"/>
  <c r="G696" i="5"/>
  <c r="AH696" i="5"/>
  <c r="AB597" i="5"/>
  <c r="J597" i="5"/>
  <c r="Y597" i="5"/>
  <c r="G597" i="5"/>
  <c r="AH597" i="5"/>
  <c r="AK597" i="5"/>
  <c r="M597" i="5"/>
  <c r="AE597" i="5"/>
  <c r="V597" i="5"/>
  <c r="S597" i="5"/>
  <c r="P597" i="5"/>
  <c r="V614" i="5"/>
  <c r="AK614" i="5"/>
  <c r="S614" i="5"/>
  <c r="AH614" i="5"/>
  <c r="M614" i="5"/>
  <c r="AB614" i="5"/>
  <c r="Y614" i="5"/>
  <c r="P614" i="5"/>
  <c r="G614" i="5"/>
  <c r="AE614" i="5"/>
  <c r="J614" i="5"/>
  <c r="AH604" i="5"/>
  <c r="P604" i="5"/>
  <c r="AE604" i="5"/>
  <c r="M604" i="5"/>
  <c r="Y604" i="5"/>
  <c r="V604" i="5"/>
  <c r="S604" i="5"/>
  <c r="J604" i="5"/>
  <c r="G604" i="5"/>
  <c r="AK604" i="5"/>
  <c r="AB604" i="5"/>
  <c r="P747" i="5"/>
  <c r="M747" i="5"/>
  <c r="J747" i="5"/>
  <c r="Y747" i="5"/>
  <c r="G747" i="5"/>
  <c r="V747" i="5"/>
  <c r="AH747" i="5"/>
  <c r="AE747" i="5"/>
  <c r="AB747" i="5"/>
  <c r="S747" i="5"/>
  <c r="AK747" i="5"/>
  <c r="AH728" i="5"/>
  <c r="M728" i="5"/>
  <c r="AB728" i="5"/>
  <c r="J728" i="5"/>
  <c r="Y728" i="5"/>
  <c r="G728" i="5"/>
  <c r="V728" i="5"/>
  <c r="AK728" i="5"/>
  <c r="S728" i="5"/>
  <c r="P728" i="5"/>
  <c r="AE728" i="5"/>
  <c r="P682" i="5"/>
  <c r="AE682" i="5"/>
  <c r="V682" i="5"/>
  <c r="S682" i="5"/>
  <c r="AK682" i="5"/>
  <c r="M682" i="5"/>
  <c r="AH682" i="5"/>
  <c r="J682" i="5"/>
  <c r="AB682" i="5"/>
  <c r="Y682" i="5"/>
  <c r="G682" i="5"/>
  <c r="V754" i="5"/>
  <c r="S754" i="5"/>
  <c r="P754" i="5"/>
  <c r="AE754" i="5"/>
  <c r="M754" i="5"/>
  <c r="AB754" i="5"/>
  <c r="J754" i="5"/>
  <c r="G754" i="5"/>
  <c r="AH754" i="5"/>
  <c r="AK754" i="5"/>
  <c r="Y754" i="5"/>
  <c r="G721" i="5"/>
  <c r="V721" i="5"/>
  <c r="AK721" i="5"/>
  <c r="S721" i="5"/>
  <c r="AH721" i="5"/>
  <c r="P721" i="5"/>
  <c r="AE721" i="5"/>
  <c r="M721" i="5"/>
  <c r="AB721" i="5"/>
  <c r="Y721" i="5"/>
  <c r="J721" i="5"/>
  <c r="S719" i="5"/>
  <c r="AH719" i="5"/>
  <c r="P719" i="5"/>
  <c r="AE719" i="5"/>
  <c r="M719" i="5"/>
  <c r="AB719" i="5"/>
  <c r="Y719" i="5"/>
  <c r="V719" i="5"/>
  <c r="J719" i="5"/>
  <c r="G719" i="5"/>
  <c r="AK719" i="5"/>
  <c r="V751" i="5"/>
  <c r="AK751" i="5"/>
  <c r="S751" i="5"/>
  <c r="AH751" i="5"/>
  <c r="AE751" i="5"/>
  <c r="AB751" i="5"/>
  <c r="Y751" i="5"/>
  <c r="P751" i="5"/>
  <c r="M751" i="5"/>
  <c r="J751" i="5"/>
  <c r="G751" i="5"/>
  <c r="G765" i="5"/>
  <c r="V765" i="5"/>
  <c r="AK765" i="5"/>
  <c r="S765" i="5"/>
  <c r="AH765" i="5"/>
  <c r="AE765" i="5"/>
  <c r="Y765" i="5"/>
  <c r="P765" i="5"/>
  <c r="M765" i="5"/>
  <c r="AB765" i="5"/>
  <c r="J765" i="5"/>
  <c r="AH774" i="5"/>
  <c r="P774" i="5"/>
  <c r="AE774" i="5"/>
  <c r="M774" i="5"/>
  <c r="AB774" i="5"/>
  <c r="J774" i="5"/>
  <c r="Y774" i="5"/>
  <c r="G774" i="5"/>
  <c r="V774" i="5"/>
  <c r="AK774" i="5"/>
  <c r="S774" i="5"/>
  <c r="V801" i="5"/>
  <c r="AK801" i="5"/>
  <c r="S801" i="5"/>
  <c r="AH801" i="5"/>
  <c r="AE801" i="5"/>
  <c r="M801" i="5"/>
  <c r="AB801" i="5"/>
  <c r="Y801" i="5"/>
  <c r="P801" i="5"/>
  <c r="J801" i="5"/>
  <c r="G801" i="5"/>
  <c r="AB838" i="5"/>
  <c r="J838" i="5"/>
  <c r="Y838" i="5"/>
  <c r="V838" i="5"/>
  <c r="S838" i="5"/>
  <c r="P838" i="5"/>
  <c r="AK838" i="5"/>
  <c r="M838" i="5"/>
  <c r="AH838" i="5"/>
  <c r="AE838" i="5"/>
  <c r="G838" i="5"/>
  <c r="J844" i="5"/>
  <c r="G844" i="5"/>
  <c r="V844" i="5"/>
  <c r="AK844" i="5"/>
  <c r="AH844" i="5"/>
  <c r="M844" i="5"/>
  <c r="AE844" i="5"/>
  <c r="AB844" i="5"/>
  <c r="P844" i="5"/>
  <c r="Y844" i="5"/>
  <c r="S844" i="5"/>
  <c r="AH845" i="5"/>
  <c r="P845" i="5"/>
  <c r="AE845" i="5"/>
  <c r="AB845" i="5"/>
  <c r="G845" i="5"/>
  <c r="AK845" i="5"/>
  <c r="Y845" i="5"/>
  <c r="V845" i="5"/>
  <c r="J845" i="5"/>
  <c r="S845" i="5"/>
  <c r="M845" i="5"/>
  <c r="S859" i="5"/>
  <c r="AH859" i="5"/>
  <c r="P859" i="5"/>
  <c r="AE859" i="5"/>
  <c r="M859" i="5"/>
  <c r="AB859" i="5"/>
  <c r="AK859" i="5"/>
  <c r="G859" i="5"/>
  <c r="Y859" i="5"/>
  <c r="J859" i="5"/>
  <c r="V859" i="5"/>
  <c r="P898" i="5"/>
  <c r="Y898" i="5"/>
  <c r="S898" i="5"/>
  <c r="AK898" i="5"/>
  <c r="AH898" i="5"/>
  <c r="M898" i="5"/>
  <c r="AE898" i="5"/>
  <c r="AB898" i="5"/>
  <c r="V898" i="5"/>
  <c r="J898" i="5"/>
  <c r="G898" i="5"/>
  <c r="AK900" i="5"/>
  <c r="AB900" i="5"/>
  <c r="V900" i="5"/>
  <c r="S900" i="5"/>
  <c r="P900" i="5"/>
  <c r="G900" i="5"/>
  <c r="AE900" i="5"/>
  <c r="Y900" i="5"/>
  <c r="M900" i="5"/>
  <c r="J900" i="5"/>
  <c r="AH900" i="5"/>
  <c r="P921" i="5"/>
  <c r="M921" i="5"/>
  <c r="Y921" i="5"/>
  <c r="V921" i="5"/>
  <c r="S921" i="5"/>
  <c r="AK921" i="5"/>
  <c r="AH921" i="5"/>
  <c r="AE921" i="5"/>
  <c r="J921" i="5"/>
  <c r="AB921" i="5"/>
  <c r="G921" i="5"/>
  <c r="AE941" i="5"/>
  <c r="V941" i="5"/>
  <c r="AK941" i="5"/>
  <c r="S941" i="5"/>
  <c r="AH941" i="5"/>
  <c r="P941" i="5"/>
  <c r="M941" i="5"/>
  <c r="AB941" i="5"/>
  <c r="Y941" i="5"/>
  <c r="J941" i="5"/>
  <c r="G941" i="5"/>
  <c r="M955" i="5"/>
  <c r="AB955" i="5"/>
  <c r="J955" i="5"/>
  <c r="G955" i="5"/>
  <c r="V955" i="5"/>
  <c r="AH955" i="5"/>
  <c r="S955" i="5"/>
  <c r="P955" i="5"/>
  <c r="AK955" i="5"/>
  <c r="AM955" i="5" s="1"/>
  <c r="AE955" i="5"/>
  <c r="Y955" i="5"/>
  <c r="AK959" i="5"/>
  <c r="S959" i="5"/>
  <c r="AH959" i="5"/>
  <c r="P959" i="5"/>
  <c r="AE959" i="5"/>
  <c r="AB959" i="5"/>
  <c r="J959" i="5"/>
  <c r="Y959" i="5"/>
  <c r="M959" i="5"/>
  <c r="G959" i="5"/>
  <c r="V959" i="5"/>
  <c r="Y973" i="5"/>
  <c r="AB973" i="5"/>
  <c r="J973" i="5"/>
  <c r="G973" i="5"/>
  <c r="S973" i="5"/>
  <c r="AE973" i="5"/>
  <c r="P973" i="5"/>
  <c r="M973" i="5"/>
  <c r="O973" i="5" s="1"/>
  <c r="AK973" i="5"/>
  <c r="V973" i="5"/>
  <c r="AH973" i="5"/>
  <c r="N20" i="5"/>
  <c r="AC20" i="5"/>
  <c r="AF20" i="5"/>
  <c r="K20" i="5"/>
  <c r="Q20" i="5"/>
  <c r="Z20" i="5"/>
  <c r="H20" i="5"/>
  <c r="W20" i="5"/>
  <c r="AL20" i="5"/>
  <c r="T20" i="5"/>
  <c r="AI20" i="5"/>
  <c r="J53" i="5"/>
  <c r="Y53" i="5"/>
  <c r="G53" i="5"/>
  <c r="V53" i="5"/>
  <c r="AK53" i="5"/>
  <c r="S53" i="5"/>
  <c r="P53" i="5"/>
  <c r="AE53" i="5"/>
  <c r="M53" i="5"/>
  <c r="AH53" i="5"/>
  <c r="AB53" i="5"/>
  <c r="N39" i="5"/>
  <c r="AC39" i="5"/>
  <c r="AD39" i="5" s="1"/>
  <c r="K39" i="5"/>
  <c r="L39" i="5" s="1"/>
  <c r="Z39" i="5"/>
  <c r="AA39" i="5" s="1"/>
  <c r="W39" i="5"/>
  <c r="X39" i="5" s="1"/>
  <c r="AF39" i="5"/>
  <c r="T39" i="5"/>
  <c r="Q39" i="5"/>
  <c r="R39" i="5" s="1"/>
  <c r="AL39" i="5"/>
  <c r="AM39" i="5" s="1"/>
  <c r="H39" i="5"/>
  <c r="AI39" i="5"/>
  <c r="AJ39" i="5" s="1"/>
  <c r="Y21" i="5"/>
  <c r="G21" i="5"/>
  <c r="J21" i="5"/>
  <c r="V21" i="5"/>
  <c r="AK21" i="5"/>
  <c r="S21" i="5"/>
  <c r="AH21" i="5"/>
  <c r="P21" i="5"/>
  <c r="AE21" i="5"/>
  <c r="M21" i="5"/>
  <c r="AB21" i="5"/>
  <c r="K206" i="5"/>
  <c r="Z206" i="5"/>
  <c r="H206" i="5"/>
  <c r="W206" i="5"/>
  <c r="AL206" i="5"/>
  <c r="T206" i="5"/>
  <c r="AI206" i="5"/>
  <c r="Q206" i="5"/>
  <c r="AF206" i="5"/>
  <c r="AC206" i="5"/>
  <c r="N206" i="5"/>
  <c r="H362" i="5"/>
  <c r="W362" i="5"/>
  <c r="AL362" i="5"/>
  <c r="T362" i="5"/>
  <c r="AI362" i="5"/>
  <c r="Q362" i="5"/>
  <c r="AF362" i="5"/>
  <c r="N362" i="5"/>
  <c r="K362" i="5"/>
  <c r="AC362" i="5"/>
  <c r="Z362" i="5"/>
  <c r="AI473" i="5"/>
  <c r="AF473" i="5"/>
  <c r="N473" i="5"/>
  <c r="AC473" i="5"/>
  <c r="K473" i="5"/>
  <c r="H473" i="5"/>
  <c r="AL473" i="5"/>
  <c r="Z473" i="5"/>
  <c r="W473" i="5"/>
  <c r="T473" i="5"/>
  <c r="Q473" i="5"/>
  <c r="H773" i="5"/>
  <c r="W773" i="5"/>
  <c r="AL773" i="5"/>
  <c r="T773" i="5"/>
  <c r="AI773" i="5"/>
  <c r="AF773" i="5"/>
  <c r="K773" i="5"/>
  <c r="AC773" i="5"/>
  <c r="Z773" i="5"/>
  <c r="Q773" i="5"/>
  <c r="N773" i="5"/>
  <c r="AF972" i="5"/>
  <c r="N972" i="5"/>
  <c r="K972" i="5"/>
  <c r="W972" i="5"/>
  <c r="AI972" i="5"/>
  <c r="T972" i="5"/>
  <c r="Q972" i="5"/>
  <c r="H972" i="5"/>
  <c r="AC972" i="5"/>
  <c r="Z972" i="5"/>
  <c r="AL972" i="5"/>
  <c r="S250" i="5"/>
  <c r="AH250" i="5"/>
  <c r="P250" i="5"/>
  <c r="AE250" i="5"/>
  <c r="M250" i="5"/>
  <c r="AB250" i="5"/>
  <c r="J250" i="5"/>
  <c r="Y250" i="5"/>
  <c r="G250" i="5"/>
  <c r="V250" i="5"/>
  <c r="AK250" i="5"/>
  <c r="M947" i="5"/>
  <c r="J947" i="5"/>
  <c r="G947" i="5"/>
  <c r="V947" i="5"/>
  <c r="S947" i="5"/>
  <c r="P947" i="5"/>
  <c r="AK947" i="5"/>
  <c r="AH947" i="5"/>
  <c r="AE947" i="5"/>
  <c r="AB947" i="5"/>
  <c r="Y947" i="5"/>
  <c r="AI22" i="5"/>
  <c r="Q22" i="5"/>
  <c r="T22" i="5"/>
  <c r="AF22" i="5"/>
  <c r="N22" i="5"/>
  <c r="AC22" i="5"/>
  <c r="K22" i="5"/>
  <c r="Z22" i="5"/>
  <c r="H22" i="5"/>
  <c r="W22" i="5"/>
  <c r="AL22" i="5"/>
  <c r="W24" i="5"/>
  <c r="AL24" i="5"/>
  <c r="H24" i="5"/>
  <c r="T24" i="5"/>
  <c r="AI24" i="5"/>
  <c r="Q24" i="5"/>
  <c r="AF24" i="5"/>
  <c r="N24" i="5"/>
  <c r="AC24" i="5"/>
  <c r="K24" i="5"/>
  <c r="Z24" i="5"/>
  <c r="Q9" i="5"/>
  <c r="R9" i="5" s="1"/>
  <c r="AF9" i="5"/>
  <c r="AG9" i="5" s="1"/>
  <c r="AI9" i="5"/>
  <c r="AJ9" i="5" s="1"/>
  <c r="N9" i="5"/>
  <c r="O9" i="5" s="1"/>
  <c r="AC9" i="5"/>
  <c r="AD9" i="5" s="1"/>
  <c r="K9" i="5"/>
  <c r="L9" i="5" s="1"/>
  <c r="Z9" i="5"/>
  <c r="AA9" i="5" s="1"/>
  <c r="H9" i="5"/>
  <c r="I9" i="5" s="1"/>
  <c r="W9" i="5"/>
  <c r="X9" i="5" s="1"/>
  <c r="AL9" i="5"/>
  <c r="AM9" i="5" s="1"/>
  <c r="T9" i="5"/>
  <c r="U9" i="5" s="1"/>
  <c r="M42" i="5"/>
  <c r="AB42" i="5"/>
  <c r="J42" i="5"/>
  <c r="Y42" i="5"/>
  <c r="G42" i="5"/>
  <c r="V42" i="5"/>
  <c r="AK42" i="5"/>
  <c r="P42" i="5"/>
  <c r="S42" i="5"/>
  <c r="AH42" i="5"/>
  <c r="AE42" i="5"/>
  <c r="Q68" i="5"/>
  <c r="AF68" i="5"/>
  <c r="N68" i="5"/>
  <c r="AC68" i="5"/>
  <c r="K68" i="5"/>
  <c r="Z68" i="5"/>
  <c r="W68" i="5"/>
  <c r="AL68" i="5"/>
  <c r="T68" i="5"/>
  <c r="AI68" i="5"/>
  <c r="H68" i="5"/>
  <c r="AC82" i="5"/>
  <c r="K82" i="5"/>
  <c r="Z82" i="5"/>
  <c r="H82" i="5"/>
  <c r="W82" i="5"/>
  <c r="AL82" i="5"/>
  <c r="AI82" i="5"/>
  <c r="Q82" i="5"/>
  <c r="AF82" i="5"/>
  <c r="T82" i="5"/>
  <c r="N82" i="5"/>
  <c r="Q137" i="5"/>
  <c r="AF137" i="5"/>
  <c r="N137" i="5"/>
  <c r="AC137" i="5"/>
  <c r="K137" i="5"/>
  <c r="Z137" i="5"/>
  <c r="H137" i="5"/>
  <c r="W137" i="5"/>
  <c r="AL137" i="5"/>
  <c r="T137" i="5"/>
  <c r="AI137" i="5"/>
  <c r="AL99" i="5"/>
  <c r="T99" i="5"/>
  <c r="AI99" i="5"/>
  <c r="AF99" i="5"/>
  <c r="Z99" i="5"/>
  <c r="W99" i="5"/>
  <c r="Q99" i="5"/>
  <c r="K99" i="5"/>
  <c r="AC99" i="5"/>
  <c r="N99" i="5"/>
  <c r="H99" i="5"/>
  <c r="AI65" i="5"/>
  <c r="Q65" i="5"/>
  <c r="AF65" i="5"/>
  <c r="N65" i="5"/>
  <c r="AC65" i="5"/>
  <c r="K65" i="5"/>
  <c r="H65" i="5"/>
  <c r="W65" i="5"/>
  <c r="AL65" i="5"/>
  <c r="Z65" i="5"/>
  <c r="T65" i="5"/>
  <c r="T162" i="5"/>
  <c r="Q162" i="5"/>
  <c r="AF162" i="5"/>
  <c r="AC162" i="5"/>
  <c r="N162" i="5"/>
  <c r="K162" i="5"/>
  <c r="AL162" i="5"/>
  <c r="AI162" i="5"/>
  <c r="H162" i="5"/>
  <c r="Z162" i="5"/>
  <c r="W162" i="5"/>
  <c r="Z125" i="5"/>
  <c r="H125" i="5"/>
  <c r="W125" i="5"/>
  <c r="AL125" i="5"/>
  <c r="T125" i="5"/>
  <c r="AI125" i="5"/>
  <c r="AF125" i="5"/>
  <c r="N125" i="5"/>
  <c r="AC125" i="5"/>
  <c r="K125" i="5"/>
  <c r="Q125" i="5"/>
  <c r="Q205" i="5"/>
  <c r="AF205" i="5"/>
  <c r="N205" i="5"/>
  <c r="AC205" i="5"/>
  <c r="K205" i="5"/>
  <c r="Z205" i="5"/>
  <c r="H205" i="5"/>
  <c r="W205" i="5"/>
  <c r="AL205" i="5"/>
  <c r="AI205" i="5"/>
  <c r="T205" i="5"/>
  <c r="T158" i="5"/>
  <c r="AI158" i="5"/>
  <c r="Q158" i="5"/>
  <c r="AF158" i="5"/>
  <c r="N158" i="5"/>
  <c r="AC158" i="5"/>
  <c r="Z158" i="5"/>
  <c r="H158" i="5"/>
  <c r="W158" i="5"/>
  <c r="AL158" i="5"/>
  <c r="K158" i="5"/>
  <c r="N211" i="5"/>
  <c r="AC211" i="5"/>
  <c r="K211" i="5"/>
  <c r="Z211" i="5"/>
  <c r="H211" i="5"/>
  <c r="W211" i="5"/>
  <c r="AL211" i="5"/>
  <c r="T211" i="5"/>
  <c r="AI211" i="5"/>
  <c r="Q211" i="5"/>
  <c r="AF211" i="5"/>
  <c r="T223" i="5"/>
  <c r="Q223" i="5"/>
  <c r="AF223" i="5"/>
  <c r="AC223" i="5"/>
  <c r="N223" i="5"/>
  <c r="K223" i="5"/>
  <c r="H223" i="5"/>
  <c r="AL223" i="5"/>
  <c r="AI223" i="5"/>
  <c r="Z223" i="5"/>
  <c r="W223" i="5"/>
  <c r="AL207" i="5"/>
  <c r="T207" i="5"/>
  <c r="AI207" i="5"/>
  <c r="Q207" i="5"/>
  <c r="AF207" i="5"/>
  <c r="N207" i="5"/>
  <c r="AC207" i="5"/>
  <c r="K207" i="5"/>
  <c r="Z207" i="5"/>
  <c r="H207" i="5"/>
  <c r="W207" i="5"/>
  <c r="N232" i="5"/>
  <c r="K232" i="5"/>
  <c r="Z232" i="5"/>
  <c r="W232" i="5"/>
  <c r="AL232" i="5"/>
  <c r="AI232" i="5"/>
  <c r="AC232" i="5"/>
  <c r="T232" i="5"/>
  <c r="Q232" i="5"/>
  <c r="H232" i="5"/>
  <c r="AF232" i="5"/>
  <c r="K238" i="5"/>
  <c r="Z238" i="5"/>
  <c r="H238" i="5"/>
  <c r="W238" i="5"/>
  <c r="AL238" i="5"/>
  <c r="T238" i="5"/>
  <c r="AI238" i="5"/>
  <c r="Q238" i="5"/>
  <c r="AF238" i="5"/>
  <c r="N238" i="5"/>
  <c r="AC238" i="5"/>
  <c r="W228" i="5"/>
  <c r="AL228" i="5"/>
  <c r="T228" i="5"/>
  <c r="AI228" i="5"/>
  <c r="Q228" i="5"/>
  <c r="N228" i="5"/>
  <c r="AC228" i="5"/>
  <c r="K228" i="5"/>
  <c r="Z228" i="5"/>
  <c r="H228" i="5"/>
  <c r="AF228" i="5"/>
  <c r="K323" i="5"/>
  <c r="Z323" i="5"/>
  <c r="H323" i="5"/>
  <c r="AL323" i="5"/>
  <c r="W323" i="5"/>
  <c r="T323" i="5"/>
  <c r="Q323" i="5"/>
  <c r="N323" i="5"/>
  <c r="AI323" i="5"/>
  <c r="AF323" i="5"/>
  <c r="AC323" i="5"/>
  <c r="K277" i="5"/>
  <c r="H277" i="5"/>
  <c r="W277" i="5"/>
  <c r="T277" i="5"/>
  <c r="AI277" i="5"/>
  <c r="Q277" i="5"/>
  <c r="N277" i="5"/>
  <c r="Z277" i="5"/>
  <c r="AL277" i="5"/>
  <c r="AF277" i="5"/>
  <c r="AC277" i="5"/>
  <c r="Q320" i="5"/>
  <c r="AC320" i="5"/>
  <c r="Z320" i="5"/>
  <c r="H320" i="5"/>
  <c r="W320" i="5"/>
  <c r="K320" i="5"/>
  <c r="AI320" i="5"/>
  <c r="AF320" i="5"/>
  <c r="T320" i="5"/>
  <c r="AL320" i="5"/>
  <c r="N320" i="5"/>
  <c r="T302" i="5"/>
  <c r="AI302" i="5"/>
  <c r="Q302" i="5"/>
  <c r="AF302" i="5"/>
  <c r="N302" i="5"/>
  <c r="AC302" i="5"/>
  <c r="K302" i="5"/>
  <c r="H302" i="5"/>
  <c r="AL302" i="5"/>
  <c r="Z302" i="5"/>
  <c r="W302" i="5"/>
  <c r="AF366" i="5"/>
  <c r="N366" i="5"/>
  <c r="AC366" i="5"/>
  <c r="K366" i="5"/>
  <c r="Z366" i="5"/>
  <c r="H366" i="5"/>
  <c r="W366" i="5"/>
  <c r="AL366" i="5"/>
  <c r="T366" i="5"/>
  <c r="AI366" i="5"/>
  <c r="Q366" i="5"/>
  <c r="Z367" i="5"/>
  <c r="H367" i="5"/>
  <c r="W367" i="5"/>
  <c r="AL367" i="5"/>
  <c r="T367" i="5"/>
  <c r="AI367" i="5"/>
  <c r="Q367" i="5"/>
  <c r="AF367" i="5"/>
  <c r="N367" i="5"/>
  <c r="AC367" i="5"/>
  <c r="K367" i="5"/>
  <c r="AL365" i="5"/>
  <c r="T365" i="5"/>
  <c r="AI365" i="5"/>
  <c r="Q365" i="5"/>
  <c r="AF365" i="5"/>
  <c r="N365" i="5"/>
  <c r="AC365" i="5"/>
  <c r="Z365" i="5"/>
  <c r="H365" i="5"/>
  <c r="W365" i="5"/>
  <c r="K365" i="5"/>
  <c r="N393" i="5"/>
  <c r="AC393" i="5"/>
  <c r="Z393" i="5"/>
  <c r="H393" i="5"/>
  <c r="W393" i="5"/>
  <c r="AL393" i="5"/>
  <c r="T393" i="5"/>
  <c r="AI393" i="5"/>
  <c r="Q393" i="5"/>
  <c r="AF393" i="5"/>
  <c r="K393" i="5"/>
  <c r="Q429" i="5"/>
  <c r="AF429" i="5"/>
  <c r="N429" i="5"/>
  <c r="AC429" i="5"/>
  <c r="K429" i="5"/>
  <c r="Z429" i="5"/>
  <c r="AL429" i="5"/>
  <c r="H429" i="5"/>
  <c r="AI429" i="5"/>
  <c r="W429" i="5"/>
  <c r="T429" i="5"/>
  <c r="K414" i="5"/>
  <c r="Z414" i="5"/>
  <c r="H414" i="5"/>
  <c r="W414" i="5"/>
  <c r="AL414" i="5"/>
  <c r="T414" i="5"/>
  <c r="AI414" i="5"/>
  <c r="AF414" i="5"/>
  <c r="AC414" i="5"/>
  <c r="Q414" i="5"/>
  <c r="N414" i="5"/>
  <c r="W502" i="5"/>
  <c r="T502" i="5"/>
  <c r="Q502" i="5"/>
  <c r="AF502" i="5"/>
  <c r="N502" i="5"/>
  <c r="AC502" i="5"/>
  <c r="K502" i="5"/>
  <c r="Z502" i="5"/>
  <c r="H502" i="5"/>
  <c r="AI502" i="5"/>
  <c r="AL502" i="5"/>
  <c r="W478" i="5"/>
  <c r="T478" i="5"/>
  <c r="Q478" i="5"/>
  <c r="AF478" i="5"/>
  <c r="N478" i="5"/>
  <c r="AC478" i="5"/>
  <c r="K478" i="5"/>
  <c r="Z478" i="5"/>
  <c r="H478" i="5"/>
  <c r="AL478" i="5"/>
  <c r="AI478" i="5"/>
  <c r="AC482" i="5"/>
  <c r="Z482" i="5"/>
  <c r="H482" i="5"/>
  <c r="W482" i="5"/>
  <c r="AL482" i="5"/>
  <c r="AI482" i="5"/>
  <c r="N482" i="5"/>
  <c r="K482" i="5"/>
  <c r="AF482" i="5"/>
  <c r="T482" i="5"/>
  <c r="Q482" i="5"/>
  <c r="K480" i="5"/>
  <c r="H480" i="5"/>
  <c r="AL480" i="5"/>
  <c r="T480" i="5"/>
  <c r="AI480" i="5"/>
  <c r="Q480" i="5"/>
  <c r="N480" i="5"/>
  <c r="AF480" i="5"/>
  <c r="AC480" i="5"/>
  <c r="Z480" i="5"/>
  <c r="W480" i="5"/>
  <c r="N515" i="5"/>
  <c r="K515" i="5"/>
  <c r="Z515" i="5"/>
  <c r="W515" i="5"/>
  <c r="AL515" i="5"/>
  <c r="T515" i="5"/>
  <c r="Q515" i="5"/>
  <c r="AI515" i="5"/>
  <c r="AF515" i="5"/>
  <c r="AC515" i="5"/>
  <c r="H515" i="5"/>
  <c r="AI476" i="5"/>
  <c r="Q476" i="5"/>
  <c r="AF476" i="5"/>
  <c r="N476" i="5"/>
  <c r="AC476" i="5"/>
  <c r="K476" i="5"/>
  <c r="Z476" i="5"/>
  <c r="W476" i="5"/>
  <c r="AL476" i="5"/>
  <c r="T476" i="5"/>
  <c r="H476" i="5"/>
  <c r="K542" i="5"/>
  <c r="Z542" i="5"/>
  <c r="H542" i="5"/>
  <c r="AL542" i="5"/>
  <c r="T542" i="5"/>
  <c r="AI542" i="5"/>
  <c r="AF542" i="5"/>
  <c r="AC542" i="5"/>
  <c r="W542" i="5"/>
  <c r="Q542" i="5"/>
  <c r="N542" i="5"/>
  <c r="AF640" i="5"/>
  <c r="N640" i="5"/>
  <c r="AC640" i="5"/>
  <c r="K640" i="5"/>
  <c r="Z640" i="5"/>
  <c r="H640" i="5"/>
  <c r="AL640" i="5"/>
  <c r="W640" i="5"/>
  <c r="T640" i="5"/>
  <c r="AI640" i="5"/>
  <c r="Q640" i="5"/>
  <c r="T546" i="5"/>
  <c r="AI546" i="5"/>
  <c r="Q546" i="5"/>
  <c r="AF546" i="5"/>
  <c r="N546" i="5"/>
  <c r="AC546" i="5"/>
  <c r="K546" i="5"/>
  <c r="Z546" i="5"/>
  <c r="H546" i="5"/>
  <c r="W546" i="5"/>
  <c r="AL546" i="5"/>
  <c r="AC575" i="5"/>
  <c r="K575" i="5"/>
  <c r="Z575" i="5"/>
  <c r="H575" i="5"/>
  <c r="W575" i="5"/>
  <c r="AL575" i="5"/>
  <c r="AI575" i="5"/>
  <c r="Q575" i="5"/>
  <c r="AF575" i="5"/>
  <c r="T575" i="5"/>
  <c r="N575" i="5"/>
  <c r="Z600" i="5"/>
  <c r="H600" i="5"/>
  <c r="W600" i="5"/>
  <c r="AL600" i="5"/>
  <c r="Q600" i="5"/>
  <c r="AF600" i="5"/>
  <c r="N600" i="5"/>
  <c r="K600" i="5"/>
  <c r="AI600" i="5"/>
  <c r="AC600" i="5"/>
  <c r="T600" i="5"/>
  <c r="AI558" i="5"/>
  <c r="Q558" i="5"/>
  <c r="AF558" i="5"/>
  <c r="AC558" i="5"/>
  <c r="H558" i="5"/>
  <c r="Z558" i="5"/>
  <c r="W558" i="5"/>
  <c r="T558" i="5"/>
  <c r="AL558" i="5"/>
  <c r="N558" i="5"/>
  <c r="K558" i="5"/>
  <c r="H694" i="5"/>
  <c r="W694" i="5"/>
  <c r="AL694" i="5"/>
  <c r="T694" i="5"/>
  <c r="Q694" i="5"/>
  <c r="AF694" i="5"/>
  <c r="AC694" i="5"/>
  <c r="Z694" i="5"/>
  <c r="N694" i="5"/>
  <c r="AI694" i="5"/>
  <c r="K694" i="5"/>
  <c r="Q698" i="5"/>
  <c r="AF698" i="5"/>
  <c r="N698" i="5"/>
  <c r="AC698" i="5"/>
  <c r="Z698" i="5"/>
  <c r="W698" i="5"/>
  <c r="T698" i="5"/>
  <c r="K698" i="5"/>
  <c r="H698" i="5"/>
  <c r="AI698" i="5"/>
  <c r="AL698" i="5"/>
  <c r="T733" i="5"/>
  <c r="Q733" i="5"/>
  <c r="AL733" i="5"/>
  <c r="N733" i="5"/>
  <c r="AI733" i="5"/>
  <c r="AF733" i="5"/>
  <c r="K733" i="5"/>
  <c r="AC733" i="5"/>
  <c r="H733" i="5"/>
  <c r="Z733" i="5"/>
  <c r="W733" i="5"/>
  <c r="AL639" i="5"/>
  <c r="T639" i="5"/>
  <c r="AI639" i="5"/>
  <c r="Q639" i="5"/>
  <c r="AF639" i="5"/>
  <c r="N639" i="5"/>
  <c r="Z639" i="5"/>
  <c r="W639" i="5"/>
  <c r="K639" i="5"/>
  <c r="H639" i="5"/>
  <c r="AC639" i="5"/>
  <c r="Q690" i="5"/>
  <c r="AF690" i="5"/>
  <c r="N690" i="5"/>
  <c r="AC690" i="5"/>
  <c r="Z690" i="5"/>
  <c r="W690" i="5"/>
  <c r="AL690" i="5"/>
  <c r="AI690" i="5"/>
  <c r="T690" i="5"/>
  <c r="H690" i="5"/>
  <c r="K690" i="5"/>
  <c r="K715" i="5"/>
  <c r="Z715" i="5"/>
  <c r="H715" i="5"/>
  <c r="W715" i="5"/>
  <c r="AL715" i="5"/>
  <c r="T715" i="5"/>
  <c r="AI715" i="5"/>
  <c r="Q715" i="5"/>
  <c r="AF715" i="5"/>
  <c r="AC715" i="5"/>
  <c r="N715" i="5"/>
  <c r="W697" i="5"/>
  <c r="AL697" i="5"/>
  <c r="T697" i="5"/>
  <c r="AI697" i="5"/>
  <c r="AF697" i="5"/>
  <c r="AC697" i="5"/>
  <c r="Z697" i="5"/>
  <c r="Q697" i="5"/>
  <c r="N697" i="5"/>
  <c r="K697" i="5"/>
  <c r="H697" i="5"/>
  <c r="AI719" i="5"/>
  <c r="Q719" i="5"/>
  <c r="AF719" i="5"/>
  <c r="N719" i="5"/>
  <c r="AC719" i="5"/>
  <c r="K719" i="5"/>
  <c r="T719" i="5"/>
  <c r="H719" i="5"/>
  <c r="AL719" i="5"/>
  <c r="Z719" i="5"/>
  <c r="W719" i="5"/>
  <c r="Z740" i="5"/>
  <c r="H740" i="5"/>
  <c r="W740" i="5"/>
  <c r="AI740" i="5"/>
  <c r="Q740" i="5"/>
  <c r="K740" i="5"/>
  <c r="AF740" i="5"/>
  <c r="AC740" i="5"/>
  <c r="T740" i="5"/>
  <c r="AL740" i="5"/>
  <c r="N740" i="5"/>
  <c r="N764" i="5"/>
  <c r="AC764" i="5"/>
  <c r="K764" i="5"/>
  <c r="Z764" i="5"/>
  <c r="H764" i="5"/>
  <c r="W764" i="5"/>
  <c r="T764" i="5"/>
  <c r="Q764" i="5"/>
  <c r="AL764" i="5"/>
  <c r="AI764" i="5"/>
  <c r="AF764" i="5"/>
  <c r="T763" i="5"/>
  <c r="AI763" i="5"/>
  <c r="Q763" i="5"/>
  <c r="AF763" i="5"/>
  <c r="N763" i="5"/>
  <c r="K763" i="5"/>
  <c r="AL763" i="5"/>
  <c r="H763" i="5"/>
  <c r="AC763" i="5"/>
  <c r="Z763" i="5"/>
  <c r="W763" i="5"/>
  <c r="K874" i="5"/>
  <c r="W874" i="5"/>
  <c r="T874" i="5"/>
  <c r="Q874" i="5"/>
  <c r="AL874" i="5"/>
  <c r="N874" i="5"/>
  <c r="AI874" i="5"/>
  <c r="AF874" i="5"/>
  <c r="AC874" i="5"/>
  <c r="Z874" i="5"/>
  <c r="H874" i="5"/>
  <c r="N940" i="5"/>
  <c r="K940" i="5"/>
  <c r="Z940" i="5"/>
  <c r="H940" i="5"/>
  <c r="W940" i="5"/>
  <c r="AL940" i="5"/>
  <c r="T940" i="5"/>
  <c r="AI940" i="5"/>
  <c r="Q940" i="5"/>
  <c r="AF940" i="5"/>
  <c r="AC940" i="5"/>
  <c r="AI825" i="5"/>
  <c r="Q825" i="5"/>
  <c r="AF825" i="5"/>
  <c r="N825" i="5"/>
  <c r="AC825" i="5"/>
  <c r="H825" i="5"/>
  <c r="AL825" i="5"/>
  <c r="Z825" i="5"/>
  <c r="W825" i="5"/>
  <c r="T825" i="5"/>
  <c r="K825" i="5"/>
  <c r="AF849" i="5"/>
  <c r="N849" i="5"/>
  <c r="W849" i="5"/>
  <c r="T849" i="5"/>
  <c r="Q849" i="5"/>
  <c r="AC849" i="5"/>
  <c r="H849" i="5"/>
  <c r="Z849" i="5"/>
  <c r="K849" i="5"/>
  <c r="AI849" i="5"/>
  <c r="AL849" i="5"/>
  <c r="AI879" i="5"/>
  <c r="AF879" i="5"/>
  <c r="AC879" i="5"/>
  <c r="Z879" i="5"/>
  <c r="W879" i="5"/>
  <c r="T879" i="5"/>
  <c r="Q879" i="5"/>
  <c r="AL879" i="5"/>
  <c r="N879" i="5"/>
  <c r="K879" i="5"/>
  <c r="H879" i="5"/>
  <c r="AC880" i="5"/>
  <c r="Z880" i="5"/>
  <c r="AI880" i="5"/>
  <c r="N880" i="5"/>
  <c r="AF880" i="5"/>
  <c r="K880" i="5"/>
  <c r="T880" i="5"/>
  <c r="H880" i="5"/>
  <c r="AL880" i="5"/>
  <c r="W880" i="5"/>
  <c r="Q880" i="5"/>
  <c r="AI895" i="5"/>
  <c r="Q895" i="5"/>
  <c r="AF895" i="5"/>
  <c r="N895" i="5"/>
  <c r="AC895" i="5"/>
  <c r="W895" i="5"/>
  <c r="T895" i="5"/>
  <c r="AL895" i="5"/>
  <c r="Z895" i="5"/>
  <c r="K895" i="5"/>
  <c r="H895" i="5"/>
  <c r="Z913" i="5"/>
  <c r="W913" i="5"/>
  <c r="AL913" i="5"/>
  <c r="T913" i="5"/>
  <c r="AI913" i="5"/>
  <c r="Q913" i="5"/>
  <c r="AF913" i="5"/>
  <c r="N913" i="5"/>
  <c r="K913" i="5"/>
  <c r="H913" i="5"/>
  <c r="AC913" i="5"/>
  <c r="Z966" i="5"/>
  <c r="W966" i="5"/>
  <c r="AI966" i="5"/>
  <c r="AF966" i="5"/>
  <c r="K966" i="5"/>
  <c r="AC966" i="5"/>
  <c r="H966" i="5"/>
  <c r="T966" i="5"/>
  <c r="N966" i="5"/>
  <c r="AL966" i="5"/>
  <c r="Q966" i="5"/>
  <c r="K958" i="5"/>
  <c r="Z958" i="5"/>
  <c r="H958" i="5"/>
  <c r="AL958" i="5"/>
  <c r="T958" i="5"/>
  <c r="AF958" i="5"/>
  <c r="N958" i="5"/>
  <c r="AI958" i="5"/>
  <c r="AC958" i="5"/>
  <c r="W958" i="5"/>
  <c r="Q958" i="5"/>
  <c r="T959" i="5"/>
  <c r="AI959" i="5"/>
  <c r="AF959" i="5"/>
  <c r="N959" i="5"/>
  <c r="Z959" i="5"/>
  <c r="H959" i="5"/>
  <c r="W959" i="5"/>
  <c r="Q959" i="5"/>
  <c r="K959" i="5"/>
  <c r="AL959" i="5"/>
  <c r="AC959" i="5"/>
  <c r="AC991" i="5"/>
  <c r="Z991" i="5"/>
  <c r="H991" i="5"/>
  <c r="W991" i="5"/>
  <c r="AL991" i="5"/>
  <c r="T991" i="5"/>
  <c r="AI991" i="5"/>
  <c r="Q991" i="5"/>
  <c r="AF991" i="5"/>
  <c r="N991" i="5"/>
  <c r="K991" i="5"/>
  <c r="AE87" i="5"/>
  <c r="M87" i="5"/>
  <c r="AB87" i="5"/>
  <c r="J87" i="5"/>
  <c r="Y87" i="5"/>
  <c r="G87" i="5"/>
  <c r="AK87" i="5"/>
  <c r="S87" i="5"/>
  <c r="AH87" i="5"/>
  <c r="V87" i="5"/>
  <c r="P87" i="5"/>
  <c r="Y80" i="5"/>
  <c r="G80" i="5"/>
  <c r="V80" i="5"/>
  <c r="AK80" i="5"/>
  <c r="S80" i="5"/>
  <c r="AH80" i="5"/>
  <c r="AE80" i="5"/>
  <c r="M80" i="5"/>
  <c r="AB80" i="5"/>
  <c r="P80" i="5"/>
  <c r="J80" i="5"/>
  <c r="AK70" i="5"/>
  <c r="S70" i="5"/>
  <c r="AH70" i="5"/>
  <c r="P70" i="5"/>
  <c r="AE70" i="5"/>
  <c r="M70" i="5"/>
  <c r="J70" i="5"/>
  <c r="Y70" i="5"/>
  <c r="G70" i="5"/>
  <c r="AB70" i="5"/>
  <c r="V70" i="5"/>
  <c r="P132" i="5"/>
  <c r="AE132" i="5"/>
  <c r="M132" i="5"/>
  <c r="AB132" i="5"/>
  <c r="J132" i="5"/>
  <c r="Y132" i="5"/>
  <c r="V132" i="5"/>
  <c r="AK132" i="5"/>
  <c r="S132" i="5"/>
  <c r="AH132" i="5"/>
  <c r="G132" i="5"/>
  <c r="AB114" i="5"/>
  <c r="J114" i="5"/>
  <c r="Y114" i="5"/>
  <c r="G114" i="5"/>
  <c r="V114" i="5"/>
  <c r="AK114" i="5"/>
  <c r="AH114" i="5"/>
  <c r="P114" i="5"/>
  <c r="AE114" i="5"/>
  <c r="S114" i="5"/>
  <c r="M114" i="5"/>
  <c r="G152" i="5"/>
  <c r="V152" i="5"/>
  <c r="AK152" i="5"/>
  <c r="S152" i="5"/>
  <c r="AH152" i="5"/>
  <c r="P152" i="5"/>
  <c r="M152" i="5"/>
  <c r="AB152" i="5"/>
  <c r="J152" i="5"/>
  <c r="AE152" i="5"/>
  <c r="Y152" i="5"/>
  <c r="S142" i="5"/>
  <c r="AH142" i="5"/>
  <c r="P142" i="5"/>
  <c r="AE142" i="5"/>
  <c r="M142" i="5"/>
  <c r="AB142" i="5"/>
  <c r="J142" i="5"/>
  <c r="Y142" i="5"/>
  <c r="G142" i="5"/>
  <c r="V142" i="5"/>
  <c r="AK142" i="5"/>
  <c r="AB171" i="5"/>
  <c r="J171" i="5"/>
  <c r="G171" i="5"/>
  <c r="V171" i="5"/>
  <c r="AK171" i="5"/>
  <c r="S171" i="5"/>
  <c r="AH171" i="5"/>
  <c r="Y171" i="5"/>
  <c r="P171" i="5"/>
  <c r="M171" i="5"/>
  <c r="AE171" i="5"/>
  <c r="AB214" i="5"/>
  <c r="J214" i="5"/>
  <c r="Y214" i="5"/>
  <c r="G214" i="5"/>
  <c r="V214" i="5"/>
  <c r="AK214" i="5"/>
  <c r="S214" i="5"/>
  <c r="AH214" i="5"/>
  <c r="P214" i="5"/>
  <c r="AE214" i="5"/>
  <c r="M214" i="5"/>
  <c r="G212" i="5"/>
  <c r="V212" i="5"/>
  <c r="AK212" i="5"/>
  <c r="S212" i="5"/>
  <c r="AH212" i="5"/>
  <c r="P212" i="5"/>
  <c r="AE212" i="5"/>
  <c r="M212" i="5"/>
  <c r="AB212" i="5"/>
  <c r="Y212" i="5"/>
  <c r="J212" i="5"/>
  <c r="AK262" i="5"/>
  <c r="S262" i="5"/>
  <c r="AH262" i="5"/>
  <c r="P262" i="5"/>
  <c r="AE262" i="5"/>
  <c r="M262" i="5"/>
  <c r="AB262" i="5"/>
  <c r="J262" i="5"/>
  <c r="V262" i="5"/>
  <c r="G262" i="5"/>
  <c r="Y262" i="5"/>
  <c r="AH213" i="5"/>
  <c r="P213" i="5"/>
  <c r="AE213" i="5"/>
  <c r="M213" i="5"/>
  <c r="AB213" i="5"/>
  <c r="J213" i="5"/>
  <c r="Y213" i="5"/>
  <c r="G213" i="5"/>
  <c r="V213" i="5"/>
  <c r="AK213" i="5"/>
  <c r="S213" i="5"/>
  <c r="U213" i="5" s="1"/>
  <c r="M290" i="5"/>
  <c r="J290" i="5"/>
  <c r="Y290" i="5"/>
  <c r="G290" i="5"/>
  <c r="V290" i="5"/>
  <c r="AK290" i="5"/>
  <c r="S290" i="5"/>
  <c r="P290" i="5"/>
  <c r="AH290" i="5"/>
  <c r="AE290" i="5"/>
  <c r="AB290" i="5"/>
  <c r="S281" i="5"/>
  <c r="P281" i="5"/>
  <c r="AE281" i="5"/>
  <c r="M281" i="5"/>
  <c r="AB281" i="5"/>
  <c r="J281" i="5"/>
  <c r="Y281" i="5"/>
  <c r="G281" i="5"/>
  <c r="V281" i="5"/>
  <c r="AK281" i="5"/>
  <c r="AH281" i="5"/>
  <c r="M314" i="5"/>
  <c r="AB314" i="5"/>
  <c r="J314" i="5"/>
  <c r="Y314" i="5"/>
  <c r="G314" i="5"/>
  <c r="V314" i="5"/>
  <c r="AK314" i="5"/>
  <c r="S314" i="5"/>
  <c r="P314" i="5"/>
  <c r="AH314" i="5"/>
  <c r="AE314" i="5"/>
  <c r="AE311" i="5"/>
  <c r="M311" i="5"/>
  <c r="AB311" i="5"/>
  <c r="J311" i="5"/>
  <c r="Y311" i="5"/>
  <c r="G311" i="5"/>
  <c r="V311" i="5"/>
  <c r="AK311" i="5"/>
  <c r="S311" i="5"/>
  <c r="AH311" i="5"/>
  <c r="P311" i="5"/>
  <c r="Y296" i="5"/>
  <c r="G296" i="5"/>
  <c r="V296" i="5"/>
  <c r="AK296" i="5"/>
  <c r="S296" i="5"/>
  <c r="AH296" i="5"/>
  <c r="P296" i="5"/>
  <c r="AE296" i="5"/>
  <c r="M296" i="5"/>
  <c r="AB296" i="5"/>
  <c r="J296" i="5"/>
  <c r="AK310" i="5"/>
  <c r="S310" i="5"/>
  <c r="AH310" i="5"/>
  <c r="P310" i="5"/>
  <c r="AE310" i="5"/>
  <c r="M310" i="5"/>
  <c r="AB310" i="5"/>
  <c r="Y310" i="5"/>
  <c r="V310" i="5"/>
  <c r="J310" i="5"/>
  <c r="G310" i="5"/>
  <c r="M369" i="5"/>
  <c r="AB369" i="5"/>
  <c r="J369" i="5"/>
  <c r="Y369" i="5"/>
  <c r="G369" i="5"/>
  <c r="V369" i="5"/>
  <c r="AK369" i="5"/>
  <c r="AH369" i="5"/>
  <c r="AE369" i="5"/>
  <c r="S369" i="5"/>
  <c r="P369" i="5"/>
  <c r="J351" i="5"/>
  <c r="Y351" i="5"/>
  <c r="G351" i="5"/>
  <c r="AK351" i="5"/>
  <c r="S351" i="5"/>
  <c r="AH351" i="5"/>
  <c r="P351" i="5"/>
  <c r="M351" i="5"/>
  <c r="AE351" i="5"/>
  <c r="AB351" i="5"/>
  <c r="V351" i="5"/>
  <c r="S360" i="5"/>
  <c r="AH360" i="5"/>
  <c r="P360" i="5"/>
  <c r="AE360" i="5"/>
  <c r="M360" i="5"/>
  <c r="AB360" i="5"/>
  <c r="J360" i="5"/>
  <c r="G360" i="5"/>
  <c r="Y360" i="5"/>
  <c r="V360" i="5"/>
  <c r="AK360" i="5"/>
  <c r="AB438" i="5"/>
  <c r="J438" i="5"/>
  <c r="Y438" i="5"/>
  <c r="G438" i="5"/>
  <c r="V438" i="5"/>
  <c r="AK438" i="5"/>
  <c r="S438" i="5"/>
  <c r="P438" i="5"/>
  <c r="AE438" i="5"/>
  <c r="AH438" i="5"/>
  <c r="M438" i="5"/>
  <c r="AK392" i="5"/>
  <c r="S392" i="5"/>
  <c r="AH392" i="5"/>
  <c r="AE392" i="5"/>
  <c r="M392" i="5"/>
  <c r="AB392" i="5"/>
  <c r="J392" i="5"/>
  <c r="Y392" i="5"/>
  <c r="G392" i="5"/>
  <c r="V392" i="5"/>
  <c r="P392" i="5"/>
  <c r="M451" i="5"/>
  <c r="AB451" i="5"/>
  <c r="J451" i="5"/>
  <c r="Y451" i="5"/>
  <c r="G451" i="5"/>
  <c r="V451" i="5"/>
  <c r="AK451" i="5"/>
  <c r="AH451" i="5"/>
  <c r="AE451" i="5"/>
  <c r="S451" i="5"/>
  <c r="P451" i="5"/>
  <c r="AE479" i="5"/>
  <c r="AB479" i="5"/>
  <c r="J479" i="5"/>
  <c r="Y479" i="5"/>
  <c r="G479" i="5"/>
  <c r="AK479" i="5"/>
  <c r="V479" i="5"/>
  <c r="S479" i="5"/>
  <c r="P479" i="5"/>
  <c r="M479" i="5"/>
  <c r="AH479" i="5"/>
  <c r="S410" i="5"/>
  <c r="AH410" i="5"/>
  <c r="P410" i="5"/>
  <c r="AE410" i="5"/>
  <c r="M410" i="5"/>
  <c r="AB410" i="5"/>
  <c r="G410" i="5"/>
  <c r="Y410" i="5"/>
  <c r="V410" i="5"/>
  <c r="J410" i="5"/>
  <c r="AK410" i="5"/>
  <c r="AH445" i="5"/>
  <c r="P445" i="5"/>
  <c r="AE445" i="5"/>
  <c r="M445" i="5"/>
  <c r="AB445" i="5"/>
  <c r="J445" i="5"/>
  <c r="Y445" i="5"/>
  <c r="V445" i="5"/>
  <c r="AK445" i="5"/>
  <c r="S445" i="5"/>
  <c r="G445" i="5"/>
  <c r="P512" i="5"/>
  <c r="M512" i="5"/>
  <c r="AB512" i="5"/>
  <c r="Y512" i="5"/>
  <c r="G512" i="5"/>
  <c r="V512" i="5"/>
  <c r="S512" i="5"/>
  <c r="J512" i="5"/>
  <c r="AK512" i="5"/>
  <c r="AH512" i="5"/>
  <c r="AE512" i="5"/>
  <c r="P536" i="5"/>
  <c r="AE536" i="5"/>
  <c r="M536" i="5"/>
  <c r="AB536" i="5"/>
  <c r="J536" i="5"/>
  <c r="Y536" i="5"/>
  <c r="G536" i="5"/>
  <c r="V536" i="5"/>
  <c r="S536" i="5"/>
  <c r="AK536" i="5"/>
  <c r="AH536" i="5"/>
  <c r="M567" i="5"/>
  <c r="J567" i="5"/>
  <c r="G567" i="5"/>
  <c r="V567" i="5"/>
  <c r="S567" i="5"/>
  <c r="Y567" i="5"/>
  <c r="P567" i="5"/>
  <c r="AK567" i="5"/>
  <c r="AH567" i="5"/>
  <c r="AE567" i="5"/>
  <c r="AB567" i="5"/>
  <c r="J529" i="5"/>
  <c r="Y529" i="5"/>
  <c r="G529" i="5"/>
  <c r="V529" i="5"/>
  <c r="S529" i="5"/>
  <c r="AH529" i="5"/>
  <c r="P529" i="5"/>
  <c r="M529" i="5"/>
  <c r="AE529" i="5"/>
  <c r="AK529" i="5"/>
  <c r="AB529" i="5"/>
  <c r="M634" i="5"/>
  <c r="AB634" i="5"/>
  <c r="J634" i="5"/>
  <c r="Y634" i="5"/>
  <c r="V634" i="5"/>
  <c r="AK634" i="5"/>
  <c r="S634" i="5"/>
  <c r="P634" i="5"/>
  <c r="G634" i="5"/>
  <c r="AE634" i="5"/>
  <c r="AH634" i="5"/>
  <c r="S530" i="5"/>
  <c r="AH530" i="5"/>
  <c r="P530" i="5"/>
  <c r="M530" i="5"/>
  <c r="AB530" i="5"/>
  <c r="J530" i="5"/>
  <c r="G530" i="5"/>
  <c r="AK530" i="5"/>
  <c r="AE530" i="5"/>
  <c r="Y530" i="5"/>
  <c r="V530" i="5"/>
  <c r="P640" i="5"/>
  <c r="AE640" i="5"/>
  <c r="AG640" i="5" s="1"/>
  <c r="M640" i="5"/>
  <c r="AB640" i="5"/>
  <c r="J640" i="5"/>
  <c r="L640" i="5" s="1"/>
  <c r="Y640" i="5"/>
  <c r="V640" i="5"/>
  <c r="AH640" i="5"/>
  <c r="S640" i="5"/>
  <c r="G640" i="5"/>
  <c r="AK640" i="5"/>
  <c r="P664" i="5"/>
  <c r="AE664" i="5"/>
  <c r="M664" i="5"/>
  <c r="AB664" i="5"/>
  <c r="J664" i="5"/>
  <c r="Y664" i="5"/>
  <c r="G664" i="5"/>
  <c r="V664" i="5"/>
  <c r="S664" i="5"/>
  <c r="AK664" i="5"/>
  <c r="AH664" i="5"/>
  <c r="AB605" i="5"/>
  <c r="J605" i="5"/>
  <c r="Y605" i="5"/>
  <c r="G605" i="5"/>
  <c r="S605" i="5"/>
  <c r="AH605" i="5"/>
  <c r="P605" i="5"/>
  <c r="M605" i="5"/>
  <c r="AK605" i="5"/>
  <c r="AE605" i="5"/>
  <c r="V605" i="5"/>
  <c r="V622" i="5"/>
  <c r="AK622" i="5"/>
  <c r="S622" i="5"/>
  <c r="AH622" i="5"/>
  <c r="M622" i="5"/>
  <c r="AB622" i="5"/>
  <c r="J622" i="5"/>
  <c r="G622" i="5"/>
  <c r="AE622" i="5"/>
  <c r="Y622" i="5"/>
  <c r="P622" i="5"/>
  <c r="AH612" i="5"/>
  <c r="P612" i="5"/>
  <c r="AE612" i="5"/>
  <c r="M612" i="5"/>
  <c r="Y612" i="5"/>
  <c r="G612" i="5"/>
  <c r="AK612" i="5"/>
  <c r="AB612" i="5"/>
  <c r="S612" i="5"/>
  <c r="V612" i="5"/>
  <c r="J612" i="5"/>
  <c r="AB759" i="5"/>
  <c r="J759" i="5"/>
  <c r="V759" i="5"/>
  <c r="AH759" i="5"/>
  <c r="AE759" i="5"/>
  <c r="Y759" i="5"/>
  <c r="AK759" i="5"/>
  <c r="S759" i="5"/>
  <c r="P759" i="5"/>
  <c r="M759" i="5"/>
  <c r="G759" i="5"/>
  <c r="V785" i="5"/>
  <c r="AH785" i="5"/>
  <c r="P785" i="5"/>
  <c r="AE785" i="5"/>
  <c r="M785" i="5"/>
  <c r="AB785" i="5"/>
  <c r="AD785" i="5" s="1"/>
  <c r="J785" i="5"/>
  <c r="Y785" i="5"/>
  <c r="G785" i="5"/>
  <c r="AK785" i="5"/>
  <c r="S785" i="5"/>
  <c r="P690" i="5"/>
  <c r="AE690" i="5"/>
  <c r="M690" i="5"/>
  <c r="AB690" i="5"/>
  <c r="J690" i="5"/>
  <c r="Y690" i="5"/>
  <c r="G690" i="5"/>
  <c r="AK690" i="5"/>
  <c r="AH690" i="5"/>
  <c r="V690" i="5"/>
  <c r="S690" i="5"/>
  <c r="Y686" i="5"/>
  <c r="G686" i="5"/>
  <c r="V686" i="5"/>
  <c r="AK686" i="5"/>
  <c r="AH686" i="5"/>
  <c r="AE686" i="5"/>
  <c r="J686" i="5"/>
  <c r="AB686" i="5"/>
  <c r="M686" i="5"/>
  <c r="S686" i="5"/>
  <c r="P686" i="5"/>
  <c r="V730" i="5"/>
  <c r="S730" i="5"/>
  <c r="AE730" i="5"/>
  <c r="J730" i="5"/>
  <c r="AB730" i="5"/>
  <c r="G730" i="5"/>
  <c r="Y730" i="5"/>
  <c r="AK730" i="5"/>
  <c r="P730" i="5"/>
  <c r="AH730" i="5"/>
  <c r="M730" i="5"/>
  <c r="S727" i="5"/>
  <c r="AH727" i="5"/>
  <c r="P727" i="5"/>
  <c r="AE727" i="5"/>
  <c r="M727" i="5"/>
  <c r="AB727" i="5"/>
  <c r="Y727" i="5"/>
  <c r="J727" i="5"/>
  <c r="G727" i="5"/>
  <c r="AK727" i="5"/>
  <c r="V727" i="5"/>
  <c r="AB767" i="5"/>
  <c r="J767" i="5"/>
  <c r="Y767" i="5"/>
  <c r="G767" i="5"/>
  <c r="V767" i="5"/>
  <c r="S767" i="5"/>
  <c r="AK767" i="5"/>
  <c r="M767" i="5"/>
  <c r="AH767" i="5"/>
  <c r="AE767" i="5"/>
  <c r="P767" i="5"/>
  <c r="G773" i="5"/>
  <c r="V773" i="5"/>
  <c r="AK773" i="5"/>
  <c r="S773" i="5"/>
  <c r="AH773" i="5"/>
  <c r="P773" i="5"/>
  <c r="AE773" i="5"/>
  <c r="AB773" i="5"/>
  <c r="Y773" i="5"/>
  <c r="M773" i="5"/>
  <c r="J773" i="5"/>
  <c r="AH782" i="5"/>
  <c r="P782" i="5"/>
  <c r="AE782" i="5"/>
  <c r="M782" i="5"/>
  <c r="AB782" i="5"/>
  <c r="J782" i="5"/>
  <c r="Y782" i="5"/>
  <c r="V782" i="5"/>
  <c r="S782" i="5"/>
  <c r="G782" i="5"/>
  <c r="AK782" i="5"/>
  <c r="AK809" i="5"/>
  <c r="S809" i="5"/>
  <c r="Y809" i="5"/>
  <c r="G809" i="5"/>
  <c r="V809" i="5"/>
  <c r="AH809" i="5"/>
  <c r="P809" i="5"/>
  <c r="AE809" i="5"/>
  <c r="AB809" i="5"/>
  <c r="M809" i="5"/>
  <c r="J809" i="5"/>
  <c r="AB841" i="5"/>
  <c r="J841" i="5"/>
  <c r="Y841" i="5"/>
  <c r="G841" i="5"/>
  <c r="V841" i="5"/>
  <c r="AE841" i="5"/>
  <c r="S841" i="5"/>
  <c r="P841" i="5"/>
  <c r="AH841" i="5"/>
  <c r="M841" i="5"/>
  <c r="AK841" i="5"/>
  <c r="V831" i="5"/>
  <c r="AK831" i="5"/>
  <c r="S831" i="5"/>
  <c r="AH831" i="5"/>
  <c r="J831" i="5"/>
  <c r="G831" i="5"/>
  <c r="AB831" i="5"/>
  <c r="Y831" i="5"/>
  <c r="M831" i="5"/>
  <c r="AE831" i="5"/>
  <c r="P831" i="5"/>
  <c r="AE888" i="5"/>
  <c r="M888" i="5"/>
  <c r="J888" i="5"/>
  <c r="Y888" i="5"/>
  <c r="G888" i="5"/>
  <c r="V888" i="5"/>
  <c r="AK888" i="5"/>
  <c r="AB888" i="5"/>
  <c r="AH888" i="5"/>
  <c r="S888" i="5"/>
  <c r="P888" i="5"/>
  <c r="M863" i="5"/>
  <c r="Y863" i="5"/>
  <c r="G863" i="5"/>
  <c r="V863" i="5"/>
  <c r="S863" i="5"/>
  <c r="AK863" i="5"/>
  <c r="P863" i="5"/>
  <c r="AH863" i="5"/>
  <c r="AE863" i="5"/>
  <c r="AB863" i="5"/>
  <c r="J863" i="5"/>
  <c r="S882" i="5"/>
  <c r="AE882" i="5"/>
  <c r="M882" i="5"/>
  <c r="AB882" i="5"/>
  <c r="AK882" i="5"/>
  <c r="Y882" i="5"/>
  <c r="V882" i="5"/>
  <c r="G882" i="5"/>
  <c r="AH882" i="5"/>
  <c r="J882" i="5"/>
  <c r="P882" i="5"/>
  <c r="AB927" i="5"/>
  <c r="J927" i="5"/>
  <c r="Y927" i="5"/>
  <c r="G927" i="5"/>
  <c r="V927" i="5"/>
  <c r="AK927" i="5"/>
  <c r="AH927" i="5"/>
  <c r="AE927" i="5"/>
  <c r="S927" i="5"/>
  <c r="P927" i="5"/>
  <c r="M927" i="5"/>
  <c r="J922" i="5"/>
  <c r="G922" i="5"/>
  <c r="S922" i="5"/>
  <c r="Y922" i="5"/>
  <c r="AA922" i="5" s="1"/>
  <c r="V922" i="5"/>
  <c r="AK922" i="5"/>
  <c r="P922" i="5"/>
  <c r="AH922" i="5"/>
  <c r="M922" i="5"/>
  <c r="AE922" i="5"/>
  <c r="AB922" i="5"/>
  <c r="AE952" i="5"/>
  <c r="M952" i="5"/>
  <c r="AB952" i="5"/>
  <c r="J952" i="5"/>
  <c r="Y952" i="5"/>
  <c r="V952" i="5"/>
  <c r="G952" i="5"/>
  <c r="AK952" i="5"/>
  <c r="AH952" i="5"/>
  <c r="S952" i="5"/>
  <c r="P952" i="5"/>
  <c r="M963" i="5"/>
  <c r="AB963" i="5"/>
  <c r="J963" i="5"/>
  <c r="Y963" i="5"/>
  <c r="G963" i="5"/>
  <c r="V963" i="5"/>
  <c r="AH963" i="5"/>
  <c r="P963" i="5"/>
  <c r="AK963" i="5"/>
  <c r="AE963" i="5"/>
  <c r="S963" i="5"/>
  <c r="S962" i="5"/>
  <c r="AH962" i="5"/>
  <c r="P962" i="5"/>
  <c r="AE962" i="5"/>
  <c r="M962" i="5"/>
  <c r="AB962" i="5"/>
  <c r="J962" i="5"/>
  <c r="G962" i="5"/>
  <c r="V962" i="5"/>
  <c r="AK962" i="5"/>
  <c r="Y962" i="5"/>
  <c r="AK995" i="5"/>
  <c r="AB995" i="5"/>
  <c r="J995" i="5"/>
  <c r="Y995" i="5"/>
  <c r="G995" i="5"/>
  <c r="V995" i="5"/>
  <c r="S995" i="5"/>
  <c r="AH995" i="5"/>
  <c r="P995" i="5"/>
  <c r="AE995" i="5"/>
  <c r="M995" i="5"/>
  <c r="M26" i="5"/>
  <c r="J26" i="5"/>
  <c r="Y26" i="5"/>
  <c r="G26" i="5"/>
  <c r="V26" i="5"/>
  <c r="P26" i="5"/>
  <c r="AK26" i="5"/>
  <c r="S26" i="5"/>
  <c r="AH26" i="5"/>
  <c r="AB26" i="5"/>
  <c r="AE26" i="5"/>
  <c r="AC23" i="5"/>
  <c r="AD23" i="5" s="1"/>
  <c r="K23" i="5"/>
  <c r="L23" i="5" s="1"/>
  <c r="Z23" i="5"/>
  <c r="AA23" i="5" s="1"/>
  <c r="H23" i="5"/>
  <c r="I23" i="5" s="1"/>
  <c r="W23" i="5"/>
  <c r="X23" i="5" s="1"/>
  <c r="N23" i="5"/>
  <c r="O23" i="5" s="1"/>
  <c r="AL23" i="5"/>
  <c r="AM23" i="5" s="1"/>
  <c r="T23" i="5"/>
  <c r="AI23" i="5"/>
  <c r="AJ23" i="5" s="1"/>
  <c r="Q23" i="5"/>
  <c r="AF23" i="5"/>
  <c r="H88" i="5"/>
  <c r="W88" i="5"/>
  <c r="AL88" i="5"/>
  <c r="T88" i="5"/>
  <c r="AI88" i="5"/>
  <c r="Q88" i="5"/>
  <c r="N88" i="5"/>
  <c r="AC88" i="5"/>
  <c r="K88" i="5"/>
  <c r="AF88" i="5"/>
  <c r="Z88" i="5"/>
  <c r="H233" i="5"/>
  <c r="AL233" i="5"/>
  <c r="T233" i="5"/>
  <c r="AI233" i="5"/>
  <c r="Q233" i="5"/>
  <c r="AF233" i="5"/>
  <c r="AC233" i="5"/>
  <c r="Z233" i="5"/>
  <c r="W233" i="5"/>
  <c r="N233" i="5"/>
  <c r="K233" i="5"/>
  <c r="Q495" i="5"/>
  <c r="N495" i="5"/>
  <c r="K495" i="5"/>
  <c r="Z495" i="5"/>
  <c r="H495" i="5"/>
  <c r="W495" i="5"/>
  <c r="T495" i="5"/>
  <c r="AF495" i="5"/>
  <c r="AC495" i="5"/>
  <c r="AL495" i="5"/>
  <c r="AI495" i="5"/>
  <c r="N634" i="5"/>
  <c r="AC634" i="5"/>
  <c r="K634" i="5"/>
  <c r="Z634" i="5"/>
  <c r="AL634" i="5"/>
  <c r="T634" i="5"/>
  <c r="W634" i="5"/>
  <c r="Q634" i="5"/>
  <c r="H634" i="5"/>
  <c r="AI634" i="5"/>
  <c r="AF634" i="5"/>
  <c r="H710" i="5"/>
  <c r="W710" i="5"/>
  <c r="AL710" i="5"/>
  <c r="T710" i="5"/>
  <c r="AI710" i="5"/>
  <c r="Q710" i="5"/>
  <c r="Z710" i="5"/>
  <c r="N710" i="5"/>
  <c r="K710" i="5"/>
  <c r="AC710" i="5"/>
  <c r="AF710" i="5"/>
  <c r="K868" i="5"/>
  <c r="H868" i="5"/>
  <c r="AL868" i="5"/>
  <c r="Q868" i="5"/>
  <c r="N868" i="5"/>
  <c r="AI868" i="5"/>
  <c r="AF868" i="5"/>
  <c r="AC868" i="5"/>
  <c r="Z868" i="5"/>
  <c r="W868" i="5"/>
  <c r="T868" i="5"/>
  <c r="H933" i="5"/>
  <c r="AL933" i="5"/>
  <c r="T933" i="5"/>
  <c r="AI933" i="5"/>
  <c r="Q933" i="5"/>
  <c r="AF933" i="5"/>
  <c r="AC933" i="5"/>
  <c r="Z933" i="5"/>
  <c r="W933" i="5"/>
  <c r="N933" i="5"/>
  <c r="K933" i="5"/>
  <c r="V139" i="5"/>
  <c r="AK139" i="5"/>
  <c r="S139" i="5"/>
  <c r="AH139" i="5"/>
  <c r="P139" i="5"/>
  <c r="AE139" i="5"/>
  <c r="AB139" i="5"/>
  <c r="J139" i="5"/>
  <c r="Y139" i="5"/>
  <c r="M139" i="5"/>
  <c r="G139" i="5"/>
  <c r="G315" i="5"/>
  <c r="V315" i="5"/>
  <c r="AK315" i="5"/>
  <c r="S315" i="5"/>
  <c r="AH315" i="5"/>
  <c r="P315" i="5"/>
  <c r="AE315" i="5"/>
  <c r="M315" i="5"/>
  <c r="J315" i="5"/>
  <c r="AB315" i="5"/>
  <c r="Y315" i="5"/>
  <c r="G507" i="5"/>
  <c r="J507" i="5"/>
  <c r="Y507" i="5"/>
  <c r="S507" i="5"/>
  <c r="AK507" i="5"/>
  <c r="P507" i="5"/>
  <c r="AH507" i="5"/>
  <c r="AJ507" i="5" s="1"/>
  <c r="M507" i="5"/>
  <c r="AE507" i="5"/>
  <c r="AB507" i="5"/>
  <c r="V507" i="5"/>
  <c r="Y953" i="5"/>
  <c r="G953" i="5"/>
  <c r="V953" i="5"/>
  <c r="S953" i="5"/>
  <c r="AH953" i="5"/>
  <c r="P953" i="5"/>
  <c r="AE953" i="5"/>
  <c r="AB953" i="5"/>
  <c r="M953" i="5"/>
  <c r="J953" i="5"/>
  <c r="AK953" i="5"/>
  <c r="AI14" i="5"/>
  <c r="Q14" i="5"/>
  <c r="AF14" i="5"/>
  <c r="N14" i="5"/>
  <c r="H14" i="5"/>
  <c r="AC14" i="5"/>
  <c r="K14" i="5"/>
  <c r="Z14" i="5"/>
  <c r="W14" i="5"/>
  <c r="T14" i="5"/>
  <c r="AL14" i="5"/>
  <c r="T3" i="5"/>
  <c r="W3" i="5"/>
  <c r="AL3" i="5"/>
  <c r="AI3" i="5"/>
  <c r="Q3" i="5"/>
  <c r="AF3" i="5"/>
  <c r="N3" i="5"/>
  <c r="AC3" i="5"/>
  <c r="K3" i="5"/>
  <c r="Z3" i="5"/>
  <c r="H3" i="5"/>
  <c r="AK27" i="5"/>
  <c r="S27" i="5"/>
  <c r="AH27" i="5"/>
  <c r="J27" i="5"/>
  <c r="P27" i="5"/>
  <c r="AE27" i="5"/>
  <c r="M27" i="5"/>
  <c r="AB27" i="5"/>
  <c r="Y27" i="5"/>
  <c r="G27" i="5"/>
  <c r="V27" i="5"/>
  <c r="Y37" i="5"/>
  <c r="G37" i="5"/>
  <c r="V37" i="5"/>
  <c r="AK37" i="5"/>
  <c r="S37" i="5"/>
  <c r="AH37" i="5"/>
  <c r="P37" i="5"/>
  <c r="AE37" i="5"/>
  <c r="J37" i="5"/>
  <c r="M37" i="5"/>
  <c r="AB37" i="5"/>
  <c r="Q76" i="5"/>
  <c r="AF76" i="5"/>
  <c r="N76" i="5"/>
  <c r="AC76" i="5"/>
  <c r="K76" i="5"/>
  <c r="Z76" i="5"/>
  <c r="W76" i="5"/>
  <c r="AL76" i="5"/>
  <c r="T76" i="5"/>
  <c r="AI76" i="5"/>
  <c r="H76" i="5"/>
  <c r="AC90" i="5"/>
  <c r="K90" i="5"/>
  <c r="Z90" i="5"/>
  <c r="H90" i="5"/>
  <c r="W90" i="5"/>
  <c r="AL90" i="5"/>
  <c r="AI90" i="5"/>
  <c r="Q90" i="5"/>
  <c r="AF90" i="5"/>
  <c r="T90" i="5"/>
  <c r="N90" i="5"/>
  <c r="H40" i="5"/>
  <c r="I40" i="5" s="1"/>
  <c r="W40" i="5"/>
  <c r="X40" i="5" s="1"/>
  <c r="AL40" i="5"/>
  <c r="AM40" i="5" s="1"/>
  <c r="T40" i="5"/>
  <c r="U40" i="5" s="1"/>
  <c r="AI40" i="5"/>
  <c r="AJ40" i="5" s="1"/>
  <c r="Q40" i="5"/>
  <c r="R40" i="5" s="1"/>
  <c r="Z40" i="5"/>
  <c r="AA40" i="5" s="1"/>
  <c r="N40" i="5"/>
  <c r="O40" i="5" s="1"/>
  <c r="K40" i="5"/>
  <c r="L40" i="5" s="1"/>
  <c r="AF40" i="5"/>
  <c r="AG40" i="5" s="1"/>
  <c r="AC40" i="5"/>
  <c r="AD40" i="5" s="1"/>
  <c r="K106" i="5"/>
  <c r="Z106" i="5"/>
  <c r="H106" i="5"/>
  <c r="W106" i="5"/>
  <c r="AL106" i="5"/>
  <c r="Q106" i="5"/>
  <c r="AF106" i="5"/>
  <c r="N106" i="5"/>
  <c r="AI106" i="5"/>
  <c r="AC106" i="5"/>
  <c r="T106" i="5"/>
  <c r="AI73" i="5"/>
  <c r="Q73" i="5"/>
  <c r="AF73" i="5"/>
  <c r="N73" i="5"/>
  <c r="AC73" i="5"/>
  <c r="K73" i="5"/>
  <c r="H73" i="5"/>
  <c r="W73" i="5"/>
  <c r="AL73" i="5"/>
  <c r="Z73" i="5"/>
  <c r="T73" i="5"/>
  <c r="H164" i="5"/>
  <c r="AL164" i="5"/>
  <c r="T164" i="5"/>
  <c r="Q164" i="5"/>
  <c r="AF164" i="5"/>
  <c r="Z164" i="5"/>
  <c r="W164" i="5"/>
  <c r="N164" i="5"/>
  <c r="K164" i="5"/>
  <c r="AI164" i="5"/>
  <c r="AC164" i="5"/>
  <c r="Z133" i="5"/>
  <c r="H133" i="5"/>
  <c r="W133" i="5"/>
  <c r="AL133" i="5"/>
  <c r="T133" i="5"/>
  <c r="AI133" i="5"/>
  <c r="AF133" i="5"/>
  <c r="N133" i="5"/>
  <c r="AC133" i="5"/>
  <c r="Q133" i="5"/>
  <c r="K133" i="5"/>
  <c r="AL107" i="5"/>
  <c r="T107" i="5"/>
  <c r="AI107" i="5"/>
  <c r="Q107" i="5"/>
  <c r="AF107" i="5"/>
  <c r="K107" i="5"/>
  <c r="Z107" i="5"/>
  <c r="H107" i="5"/>
  <c r="AC107" i="5"/>
  <c r="W107" i="5"/>
  <c r="N107" i="5"/>
  <c r="Q189" i="5"/>
  <c r="AF189" i="5"/>
  <c r="N189" i="5"/>
  <c r="AC189" i="5"/>
  <c r="K189" i="5"/>
  <c r="Z189" i="5"/>
  <c r="H189" i="5"/>
  <c r="W189" i="5"/>
  <c r="AL189" i="5"/>
  <c r="AI189" i="5"/>
  <c r="T189" i="5"/>
  <c r="Q229" i="5"/>
  <c r="AF229" i="5"/>
  <c r="N229" i="5"/>
  <c r="AC229" i="5"/>
  <c r="K229" i="5"/>
  <c r="H229" i="5"/>
  <c r="W229" i="5"/>
  <c r="T229" i="5"/>
  <c r="AL229" i="5"/>
  <c r="AI229" i="5"/>
  <c r="Z229" i="5"/>
  <c r="W264" i="5"/>
  <c r="AL264" i="5"/>
  <c r="T264" i="5"/>
  <c r="AI264" i="5"/>
  <c r="Q264" i="5"/>
  <c r="AF264" i="5"/>
  <c r="N264" i="5"/>
  <c r="AC264" i="5"/>
  <c r="K264" i="5"/>
  <c r="H264" i="5"/>
  <c r="Z264" i="5"/>
  <c r="AL215" i="5"/>
  <c r="T215" i="5"/>
  <c r="AI215" i="5"/>
  <c r="Q215" i="5"/>
  <c r="AF215" i="5"/>
  <c r="N215" i="5"/>
  <c r="AC215" i="5"/>
  <c r="K215" i="5"/>
  <c r="Z215" i="5"/>
  <c r="W215" i="5"/>
  <c r="H215" i="5"/>
  <c r="N240" i="5"/>
  <c r="K240" i="5"/>
  <c r="Z240" i="5"/>
  <c r="H240" i="5"/>
  <c r="W240" i="5"/>
  <c r="AL240" i="5"/>
  <c r="T240" i="5"/>
  <c r="AI240" i="5"/>
  <c r="AF240" i="5"/>
  <c r="AC240" i="5"/>
  <c r="Q240" i="5"/>
  <c r="K246" i="5"/>
  <c r="Z246" i="5"/>
  <c r="H246" i="5"/>
  <c r="W246" i="5"/>
  <c r="AL246" i="5"/>
  <c r="T246" i="5"/>
  <c r="AI246" i="5"/>
  <c r="Q246" i="5"/>
  <c r="AF246" i="5"/>
  <c r="N246" i="5"/>
  <c r="AC246" i="5"/>
  <c r="W236" i="5"/>
  <c r="AL236" i="5"/>
  <c r="T236" i="5"/>
  <c r="AI236" i="5"/>
  <c r="Q236" i="5"/>
  <c r="AF236" i="5"/>
  <c r="N236" i="5"/>
  <c r="AC236" i="5"/>
  <c r="K236" i="5"/>
  <c r="Z236" i="5"/>
  <c r="H236" i="5"/>
  <c r="N361" i="5"/>
  <c r="AC361" i="5"/>
  <c r="K361" i="5"/>
  <c r="Z361" i="5"/>
  <c r="H361" i="5"/>
  <c r="W361" i="5"/>
  <c r="AL361" i="5"/>
  <c r="T361" i="5"/>
  <c r="Q361" i="5"/>
  <c r="AI361" i="5"/>
  <c r="AF361" i="5"/>
  <c r="K285" i="5"/>
  <c r="H285" i="5"/>
  <c r="W285" i="5"/>
  <c r="T285" i="5"/>
  <c r="AI285" i="5"/>
  <c r="Q285" i="5"/>
  <c r="N285" i="5"/>
  <c r="AL285" i="5"/>
  <c r="AF285" i="5"/>
  <c r="AC285" i="5"/>
  <c r="Z285" i="5"/>
  <c r="W275" i="5"/>
  <c r="T275" i="5"/>
  <c r="AI275" i="5"/>
  <c r="Q275" i="5"/>
  <c r="K275" i="5"/>
  <c r="Z275" i="5"/>
  <c r="N275" i="5"/>
  <c r="AL275" i="5"/>
  <c r="H275" i="5"/>
  <c r="AF275" i="5"/>
  <c r="AC275" i="5"/>
  <c r="T310" i="5"/>
  <c r="AI310" i="5"/>
  <c r="Q310" i="5"/>
  <c r="AF310" i="5"/>
  <c r="N310" i="5"/>
  <c r="AC310" i="5"/>
  <c r="K310" i="5"/>
  <c r="H310" i="5"/>
  <c r="AL310" i="5"/>
  <c r="Z310" i="5"/>
  <c r="W310" i="5"/>
  <c r="AF374" i="5"/>
  <c r="N374" i="5"/>
  <c r="AC374" i="5"/>
  <c r="K374" i="5"/>
  <c r="Z374" i="5"/>
  <c r="H374" i="5"/>
  <c r="W374" i="5"/>
  <c r="AL374" i="5"/>
  <c r="T374" i="5"/>
  <c r="AI374" i="5"/>
  <c r="Q374" i="5"/>
  <c r="Z375" i="5"/>
  <c r="H375" i="5"/>
  <c r="W375" i="5"/>
  <c r="AL375" i="5"/>
  <c r="T375" i="5"/>
  <c r="AI375" i="5"/>
  <c r="Q375" i="5"/>
  <c r="AF375" i="5"/>
  <c r="N375" i="5"/>
  <c r="AC375" i="5"/>
  <c r="K375" i="5"/>
  <c r="AL373" i="5"/>
  <c r="T373" i="5"/>
  <c r="AI373" i="5"/>
  <c r="Q373" i="5"/>
  <c r="AF373" i="5"/>
  <c r="N373" i="5"/>
  <c r="AC373" i="5"/>
  <c r="Z373" i="5"/>
  <c r="W373" i="5"/>
  <c r="K373" i="5"/>
  <c r="H373" i="5"/>
  <c r="N401" i="5"/>
  <c r="AC401" i="5"/>
  <c r="K401" i="5"/>
  <c r="Z401" i="5"/>
  <c r="H401" i="5"/>
  <c r="W401" i="5"/>
  <c r="AL401" i="5"/>
  <c r="T401" i="5"/>
  <c r="AI401" i="5"/>
  <c r="Q401" i="5"/>
  <c r="AF401" i="5"/>
  <c r="T384" i="5"/>
  <c r="AI384" i="5"/>
  <c r="N384" i="5"/>
  <c r="AC384" i="5"/>
  <c r="H384" i="5"/>
  <c r="Q384" i="5"/>
  <c r="AL384" i="5"/>
  <c r="K384" i="5"/>
  <c r="AF384" i="5"/>
  <c r="W384" i="5"/>
  <c r="Z384" i="5"/>
  <c r="K422" i="5"/>
  <c r="Z422" i="5"/>
  <c r="H422" i="5"/>
  <c r="W422" i="5"/>
  <c r="AL422" i="5"/>
  <c r="T422" i="5"/>
  <c r="AI422" i="5"/>
  <c r="AF422" i="5"/>
  <c r="Q422" i="5"/>
  <c r="N422" i="5"/>
  <c r="AC422" i="5"/>
  <c r="H412" i="5"/>
  <c r="W412" i="5"/>
  <c r="AL412" i="5"/>
  <c r="T412" i="5"/>
  <c r="AI412" i="5"/>
  <c r="Q412" i="5"/>
  <c r="AF412" i="5"/>
  <c r="K412" i="5"/>
  <c r="N412" i="5"/>
  <c r="AC412" i="5"/>
  <c r="Z412" i="5"/>
  <c r="Q463" i="5"/>
  <c r="N463" i="5"/>
  <c r="K463" i="5"/>
  <c r="Z463" i="5"/>
  <c r="H463" i="5"/>
  <c r="W463" i="5"/>
  <c r="AL463" i="5"/>
  <c r="AI463" i="5"/>
  <c r="AF463" i="5"/>
  <c r="AC463" i="5"/>
  <c r="T463" i="5"/>
  <c r="AC490" i="5"/>
  <c r="Z490" i="5"/>
  <c r="H490" i="5"/>
  <c r="W490" i="5"/>
  <c r="AL490" i="5"/>
  <c r="AI490" i="5"/>
  <c r="N490" i="5"/>
  <c r="K490" i="5"/>
  <c r="AF490" i="5"/>
  <c r="T490" i="5"/>
  <c r="Q490" i="5"/>
  <c r="K488" i="5"/>
  <c r="H488" i="5"/>
  <c r="AL488" i="5"/>
  <c r="T488" i="5"/>
  <c r="AI488" i="5"/>
  <c r="Q488" i="5"/>
  <c r="N488" i="5"/>
  <c r="AF488" i="5"/>
  <c r="AC488" i="5"/>
  <c r="Z488" i="5"/>
  <c r="W488" i="5"/>
  <c r="H516" i="5"/>
  <c r="AL516" i="5"/>
  <c r="T516" i="5"/>
  <c r="Q516" i="5"/>
  <c r="AF516" i="5"/>
  <c r="N516" i="5"/>
  <c r="K516" i="5"/>
  <c r="AI516" i="5"/>
  <c r="AC516" i="5"/>
  <c r="W516" i="5"/>
  <c r="Z516" i="5"/>
  <c r="AI484" i="5"/>
  <c r="Q484" i="5"/>
  <c r="AF484" i="5"/>
  <c r="N484" i="5"/>
  <c r="AC484" i="5"/>
  <c r="K484" i="5"/>
  <c r="Z484" i="5"/>
  <c r="W484" i="5"/>
  <c r="AL484" i="5"/>
  <c r="T484" i="5"/>
  <c r="H484" i="5"/>
  <c r="AC551" i="5"/>
  <c r="K551" i="5"/>
  <c r="AF551" i="5"/>
  <c r="N551" i="5"/>
  <c r="Z551" i="5"/>
  <c r="H551" i="5"/>
  <c r="W551" i="5"/>
  <c r="AL551" i="5"/>
  <c r="T551" i="5"/>
  <c r="AI551" i="5"/>
  <c r="Q551" i="5"/>
  <c r="AF591" i="5"/>
  <c r="N591" i="5"/>
  <c r="AC591" i="5"/>
  <c r="AL591" i="5"/>
  <c r="W591" i="5"/>
  <c r="T591" i="5"/>
  <c r="Q591" i="5"/>
  <c r="K591" i="5"/>
  <c r="Z591" i="5"/>
  <c r="H591" i="5"/>
  <c r="AI591" i="5"/>
  <c r="Q561" i="5"/>
  <c r="N561" i="5"/>
  <c r="K561" i="5"/>
  <c r="W561" i="5"/>
  <c r="T561" i="5"/>
  <c r="AL561" i="5"/>
  <c r="AI561" i="5"/>
  <c r="AC561" i="5"/>
  <c r="H561" i="5"/>
  <c r="AF561" i="5"/>
  <c r="Z561" i="5"/>
  <c r="AC583" i="5"/>
  <c r="K583" i="5"/>
  <c r="Z583" i="5"/>
  <c r="H583" i="5"/>
  <c r="W583" i="5"/>
  <c r="AL583" i="5"/>
  <c r="AI583" i="5"/>
  <c r="Q583" i="5"/>
  <c r="AF583" i="5"/>
  <c r="T583" i="5"/>
  <c r="N583" i="5"/>
  <c r="Z616" i="5"/>
  <c r="H616" i="5"/>
  <c r="W616" i="5"/>
  <c r="AL616" i="5"/>
  <c r="Q616" i="5"/>
  <c r="AF616" i="5"/>
  <c r="N616" i="5"/>
  <c r="K616" i="5"/>
  <c r="AI616" i="5"/>
  <c r="AC616" i="5"/>
  <c r="T616" i="5"/>
  <c r="AI566" i="5"/>
  <c r="Q566" i="5"/>
  <c r="AF566" i="5"/>
  <c r="N566" i="5"/>
  <c r="AC566" i="5"/>
  <c r="Z566" i="5"/>
  <c r="W566" i="5"/>
  <c r="T566" i="5"/>
  <c r="K566" i="5"/>
  <c r="H566" i="5"/>
  <c r="AL566" i="5"/>
  <c r="AF680" i="5"/>
  <c r="N680" i="5"/>
  <c r="AC680" i="5"/>
  <c r="K680" i="5"/>
  <c r="Z680" i="5"/>
  <c r="H680" i="5"/>
  <c r="W680" i="5"/>
  <c r="AL680" i="5"/>
  <c r="T680" i="5"/>
  <c r="Q680" i="5"/>
  <c r="AI680" i="5"/>
  <c r="T593" i="5"/>
  <c r="AI593" i="5"/>
  <c r="Q593" i="5"/>
  <c r="AF593" i="5"/>
  <c r="Z593" i="5"/>
  <c r="W593" i="5"/>
  <c r="N593" i="5"/>
  <c r="AL593" i="5"/>
  <c r="K593" i="5"/>
  <c r="H593" i="5"/>
  <c r="AC593" i="5"/>
  <c r="AF747" i="5"/>
  <c r="N747" i="5"/>
  <c r="AC747" i="5"/>
  <c r="K747" i="5"/>
  <c r="Z747" i="5"/>
  <c r="W747" i="5"/>
  <c r="AL747" i="5"/>
  <c r="T747" i="5"/>
  <c r="Q747" i="5"/>
  <c r="AI747" i="5"/>
  <c r="H747" i="5"/>
  <c r="AL647" i="5"/>
  <c r="T647" i="5"/>
  <c r="AI647" i="5"/>
  <c r="Q647" i="5"/>
  <c r="AF647" i="5"/>
  <c r="N647" i="5"/>
  <c r="AC647" i="5"/>
  <c r="W647" i="5"/>
  <c r="H647" i="5"/>
  <c r="Z647" i="5"/>
  <c r="K647" i="5"/>
  <c r="Q706" i="5"/>
  <c r="AF706" i="5"/>
  <c r="N706" i="5"/>
  <c r="AC706" i="5"/>
  <c r="K706" i="5"/>
  <c r="Z706" i="5"/>
  <c r="W706" i="5"/>
  <c r="AL706" i="5"/>
  <c r="AI706" i="5"/>
  <c r="T706" i="5"/>
  <c r="H706" i="5"/>
  <c r="K723" i="5"/>
  <c r="Z723" i="5"/>
  <c r="H723" i="5"/>
  <c r="W723" i="5"/>
  <c r="AL723" i="5"/>
  <c r="T723" i="5"/>
  <c r="AI723" i="5"/>
  <c r="Q723" i="5"/>
  <c r="AF723" i="5"/>
  <c r="AC723" i="5"/>
  <c r="N723" i="5"/>
  <c r="W705" i="5"/>
  <c r="AL705" i="5"/>
  <c r="T705" i="5"/>
  <c r="AI705" i="5"/>
  <c r="Q705" i="5"/>
  <c r="AF705" i="5"/>
  <c r="AC705" i="5"/>
  <c r="Z705" i="5"/>
  <c r="N705" i="5"/>
  <c r="H705" i="5"/>
  <c r="K705" i="5"/>
  <c r="AI727" i="5"/>
  <c r="Q727" i="5"/>
  <c r="AF727" i="5"/>
  <c r="N727" i="5"/>
  <c r="AC727" i="5"/>
  <c r="K727" i="5"/>
  <c r="T727" i="5"/>
  <c r="H727" i="5"/>
  <c r="AL727" i="5"/>
  <c r="Z727" i="5"/>
  <c r="W727" i="5"/>
  <c r="Z748" i="5"/>
  <c r="H748" i="5"/>
  <c r="W748" i="5"/>
  <c r="T748" i="5"/>
  <c r="AI748" i="5"/>
  <c r="Q748" i="5"/>
  <c r="AF748" i="5"/>
  <c r="N748" i="5"/>
  <c r="AC748" i="5"/>
  <c r="K748" i="5"/>
  <c r="AL748" i="5"/>
  <c r="AF802" i="5"/>
  <c r="N802" i="5"/>
  <c r="AC802" i="5"/>
  <c r="K802" i="5"/>
  <c r="Z802" i="5"/>
  <c r="H802" i="5"/>
  <c r="W802" i="5"/>
  <c r="AL802" i="5"/>
  <c r="AI802" i="5"/>
  <c r="T802" i="5"/>
  <c r="Q802" i="5"/>
  <c r="T771" i="5"/>
  <c r="AI771" i="5"/>
  <c r="Q771" i="5"/>
  <c r="AF771" i="5"/>
  <c r="N771" i="5"/>
  <c r="K771" i="5"/>
  <c r="H771" i="5"/>
  <c r="AL771" i="5"/>
  <c r="Z771" i="5"/>
  <c r="W771" i="5"/>
  <c r="AC771" i="5"/>
  <c r="H798" i="5"/>
  <c r="W798" i="5"/>
  <c r="AL798" i="5"/>
  <c r="T798" i="5"/>
  <c r="AI798" i="5"/>
  <c r="Q798" i="5"/>
  <c r="AF798" i="5"/>
  <c r="N798" i="5"/>
  <c r="K798" i="5"/>
  <c r="Z798" i="5"/>
  <c r="AC798" i="5"/>
  <c r="K824" i="5"/>
  <c r="H824" i="5"/>
  <c r="W824" i="5"/>
  <c r="AL824" i="5"/>
  <c r="T824" i="5"/>
  <c r="AI824" i="5"/>
  <c r="N824" i="5"/>
  <c r="AF824" i="5"/>
  <c r="Q824" i="5"/>
  <c r="AC824" i="5"/>
  <c r="Z824" i="5"/>
  <c r="T845" i="5"/>
  <c r="Q845" i="5"/>
  <c r="AF845" i="5"/>
  <c r="N845" i="5"/>
  <c r="W845" i="5"/>
  <c r="AL845" i="5"/>
  <c r="AI845" i="5"/>
  <c r="AC845" i="5"/>
  <c r="Z845" i="5"/>
  <c r="K845" i="5"/>
  <c r="H845" i="5"/>
  <c r="H853" i="5"/>
  <c r="W853" i="5"/>
  <c r="AL853" i="5"/>
  <c r="T853" i="5"/>
  <c r="AI853" i="5"/>
  <c r="Q853" i="5"/>
  <c r="AC853" i="5"/>
  <c r="Z853" i="5"/>
  <c r="K853" i="5"/>
  <c r="AF853" i="5"/>
  <c r="N853" i="5"/>
  <c r="AC883" i="5"/>
  <c r="K883" i="5"/>
  <c r="H883" i="5"/>
  <c r="W883" i="5"/>
  <c r="AL883" i="5"/>
  <c r="Q883" i="5"/>
  <c r="N883" i="5"/>
  <c r="AI883" i="5"/>
  <c r="AF883" i="5"/>
  <c r="Z883" i="5"/>
  <c r="T883" i="5"/>
  <c r="W881" i="5"/>
  <c r="T881" i="5"/>
  <c r="AI881" i="5"/>
  <c r="AL881" i="5"/>
  <c r="AF881" i="5"/>
  <c r="K881" i="5"/>
  <c r="H881" i="5"/>
  <c r="AC881" i="5"/>
  <c r="Z881" i="5"/>
  <c r="Q881" i="5"/>
  <c r="N881" i="5"/>
  <c r="T898" i="5"/>
  <c r="Q898" i="5"/>
  <c r="AF898" i="5"/>
  <c r="W898" i="5"/>
  <c r="AL898" i="5"/>
  <c r="AI898" i="5"/>
  <c r="N898" i="5"/>
  <c r="H898" i="5"/>
  <c r="AC898" i="5"/>
  <c r="Z898" i="5"/>
  <c r="K898" i="5"/>
  <c r="T923" i="5"/>
  <c r="Q923" i="5"/>
  <c r="AC923" i="5"/>
  <c r="AF923" i="5"/>
  <c r="K923" i="5"/>
  <c r="H923" i="5"/>
  <c r="W923" i="5"/>
  <c r="Z923" i="5"/>
  <c r="N923" i="5"/>
  <c r="AL923" i="5"/>
  <c r="AI923" i="5"/>
  <c r="K950" i="5"/>
  <c r="H950" i="5"/>
  <c r="AL950" i="5"/>
  <c r="T950" i="5"/>
  <c r="AF950" i="5"/>
  <c r="Z950" i="5"/>
  <c r="Q950" i="5"/>
  <c r="N950" i="5"/>
  <c r="AI950" i="5"/>
  <c r="AC950" i="5"/>
  <c r="W950" i="5"/>
  <c r="N963" i="5"/>
  <c r="AC963" i="5"/>
  <c r="K963" i="5"/>
  <c r="Z963" i="5"/>
  <c r="H963" i="5"/>
  <c r="W963" i="5"/>
  <c r="AL963" i="5"/>
  <c r="T963" i="5"/>
  <c r="Q963" i="5"/>
  <c r="AF963" i="5"/>
  <c r="AI963" i="5"/>
  <c r="K970" i="5"/>
  <c r="AL970" i="5"/>
  <c r="AI970" i="5"/>
  <c r="N970" i="5"/>
  <c r="H970" i="5"/>
  <c r="AF970" i="5"/>
  <c r="AC970" i="5"/>
  <c r="Z970" i="5"/>
  <c r="W970" i="5"/>
  <c r="Q970" i="5"/>
  <c r="T970" i="5"/>
  <c r="H987" i="5"/>
  <c r="AL987" i="5"/>
  <c r="T987" i="5"/>
  <c r="AI987" i="5"/>
  <c r="Q987" i="5"/>
  <c r="AF987" i="5"/>
  <c r="N987" i="5"/>
  <c r="AC987" i="5"/>
  <c r="K987" i="5"/>
  <c r="Z987" i="5"/>
  <c r="W987" i="5"/>
  <c r="K26" i="5"/>
  <c r="Z26" i="5"/>
  <c r="AC26" i="5"/>
  <c r="H26" i="5"/>
  <c r="W26" i="5"/>
  <c r="AL26" i="5"/>
  <c r="AF26" i="5"/>
  <c r="T26" i="5"/>
  <c r="AI26" i="5"/>
  <c r="Q26" i="5"/>
  <c r="N26" i="5"/>
  <c r="AE95" i="5"/>
  <c r="M95" i="5"/>
  <c r="AB95" i="5"/>
  <c r="J95" i="5"/>
  <c r="Y95" i="5"/>
  <c r="G95" i="5"/>
  <c r="AK95" i="5"/>
  <c r="S95" i="5"/>
  <c r="AH95" i="5"/>
  <c r="V95" i="5"/>
  <c r="P95" i="5"/>
  <c r="Y88" i="5"/>
  <c r="G88" i="5"/>
  <c r="V88" i="5"/>
  <c r="AK88" i="5"/>
  <c r="S88" i="5"/>
  <c r="AH88" i="5"/>
  <c r="AE88" i="5"/>
  <c r="M88" i="5"/>
  <c r="AB88" i="5"/>
  <c r="P88" i="5"/>
  <c r="J88" i="5"/>
  <c r="AK78" i="5"/>
  <c r="S78" i="5"/>
  <c r="AH78" i="5"/>
  <c r="P78" i="5"/>
  <c r="AE78" i="5"/>
  <c r="M78" i="5"/>
  <c r="J78" i="5"/>
  <c r="Y78" i="5"/>
  <c r="G78" i="5"/>
  <c r="AB78" i="5"/>
  <c r="V78" i="5"/>
  <c r="P140" i="5"/>
  <c r="AE140" i="5"/>
  <c r="M140" i="5"/>
  <c r="AB140" i="5"/>
  <c r="J140" i="5"/>
  <c r="Y140" i="5"/>
  <c r="V140" i="5"/>
  <c r="AK140" i="5"/>
  <c r="S140" i="5"/>
  <c r="AH140" i="5"/>
  <c r="G140" i="5"/>
  <c r="AB122" i="5"/>
  <c r="J122" i="5"/>
  <c r="Y122" i="5"/>
  <c r="G122" i="5"/>
  <c r="V122" i="5"/>
  <c r="AK122" i="5"/>
  <c r="AH122" i="5"/>
  <c r="P122" i="5"/>
  <c r="AE122" i="5"/>
  <c r="S122" i="5"/>
  <c r="M122" i="5"/>
  <c r="G160" i="5"/>
  <c r="V160" i="5"/>
  <c r="AK160" i="5"/>
  <c r="S160" i="5"/>
  <c r="AH160" i="5"/>
  <c r="P160" i="5"/>
  <c r="M160" i="5"/>
  <c r="AB160" i="5"/>
  <c r="J160" i="5"/>
  <c r="Y160" i="5"/>
  <c r="AE160" i="5"/>
  <c r="S150" i="5"/>
  <c r="AH150" i="5"/>
  <c r="P150" i="5"/>
  <c r="AE150" i="5"/>
  <c r="M150" i="5"/>
  <c r="AB150" i="5"/>
  <c r="J150" i="5"/>
  <c r="Y150" i="5"/>
  <c r="G150" i="5"/>
  <c r="V150" i="5"/>
  <c r="AK150" i="5"/>
  <c r="M179" i="5"/>
  <c r="AB179" i="5"/>
  <c r="J179" i="5"/>
  <c r="Y179" i="5"/>
  <c r="G179" i="5"/>
  <c r="V179" i="5"/>
  <c r="AK179" i="5"/>
  <c r="S179" i="5"/>
  <c r="AH179" i="5"/>
  <c r="AE179" i="5"/>
  <c r="P179" i="5"/>
  <c r="P245" i="5"/>
  <c r="M245" i="5"/>
  <c r="AB245" i="5"/>
  <c r="J245" i="5"/>
  <c r="Y245" i="5"/>
  <c r="G245" i="5"/>
  <c r="V245" i="5"/>
  <c r="AK245" i="5"/>
  <c r="AH245" i="5"/>
  <c r="AE245" i="5"/>
  <c r="S245" i="5"/>
  <c r="M227" i="5"/>
  <c r="AB227" i="5"/>
  <c r="J227" i="5"/>
  <c r="Y227" i="5"/>
  <c r="G227" i="5"/>
  <c r="AK227" i="5"/>
  <c r="P227" i="5"/>
  <c r="AH227" i="5"/>
  <c r="AE227" i="5"/>
  <c r="V227" i="5"/>
  <c r="S227" i="5"/>
  <c r="AH162" i="5"/>
  <c r="P162" i="5"/>
  <c r="M162" i="5"/>
  <c r="AB162" i="5"/>
  <c r="V162" i="5"/>
  <c r="S162" i="5"/>
  <c r="J162" i="5"/>
  <c r="AK162" i="5"/>
  <c r="Y162" i="5"/>
  <c r="AE162" i="5"/>
  <c r="G162" i="5"/>
  <c r="S265" i="5"/>
  <c r="AK265" i="5"/>
  <c r="AH265" i="5"/>
  <c r="AE265" i="5"/>
  <c r="M265" i="5"/>
  <c r="AB265" i="5"/>
  <c r="J265" i="5"/>
  <c r="Y265" i="5"/>
  <c r="G265" i="5"/>
  <c r="V265" i="5"/>
  <c r="P265" i="5"/>
  <c r="J230" i="5"/>
  <c r="G230" i="5"/>
  <c r="V230" i="5"/>
  <c r="AK230" i="5"/>
  <c r="S230" i="5"/>
  <c r="AH230" i="5"/>
  <c r="AE230" i="5"/>
  <c r="AB230" i="5"/>
  <c r="Y230" i="5"/>
  <c r="P230" i="5"/>
  <c r="M230" i="5"/>
  <c r="P316" i="5"/>
  <c r="AE316" i="5"/>
  <c r="M316" i="5"/>
  <c r="AB316" i="5"/>
  <c r="J316" i="5"/>
  <c r="Y316" i="5"/>
  <c r="G316" i="5"/>
  <c r="AK316" i="5"/>
  <c r="AH316" i="5"/>
  <c r="V316" i="5"/>
  <c r="S316" i="5"/>
  <c r="AE284" i="5"/>
  <c r="M284" i="5"/>
  <c r="J284" i="5"/>
  <c r="Y284" i="5"/>
  <c r="G284" i="5"/>
  <c r="AK284" i="5"/>
  <c r="AH284" i="5"/>
  <c r="AB284" i="5"/>
  <c r="V284" i="5"/>
  <c r="S284" i="5"/>
  <c r="P284" i="5"/>
  <c r="AE347" i="5"/>
  <c r="M347" i="5"/>
  <c r="AB347" i="5"/>
  <c r="J347" i="5"/>
  <c r="Y347" i="5"/>
  <c r="V347" i="5"/>
  <c r="AK347" i="5"/>
  <c r="S347" i="5"/>
  <c r="P347" i="5"/>
  <c r="G347" i="5"/>
  <c r="AH347" i="5"/>
  <c r="Y304" i="5"/>
  <c r="G304" i="5"/>
  <c r="V304" i="5"/>
  <c r="AK304" i="5"/>
  <c r="S304" i="5"/>
  <c r="AH304" i="5"/>
  <c r="P304" i="5"/>
  <c r="AE304" i="5"/>
  <c r="M304" i="5"/>
  <c r="AB304" i="5"/>
  <c r="J304" i="5"/>
  <c r="AK318" i="5"/>
  <c r="S318" i="5"/>
  <c r="AH318" i="5"/>
  <c r="P318" i="5"/>
  <c r="AE318" i="5"/>
  <c r="M318" i="5"/>
  <c r="AB318" i="5"/>
  <c r="Y318" i="5"/>
  <c r="V318" i="5"/>
  <c r="J318" i="5"/>
  <c r="G318" i="5"/>
  <c r="M377" i="5"/>
  <c r="AB377" i="5"/>
  <c r="J377" i="5"/>
  <c r="Y377" i="5"/>
  <c r="G377" i="5"/>
  <c r="V377" i="5"/>
  <c r="AK377" i="5"/>
  <c r="AH377" i="5"/>
  <c r="AE377" i="5"/>
  <c r="S377" i="5"/>
  <c r="P377" i="5"/>
  <c r="J359" i="5"/>
  <c r="Y359" i="5"/>
  <c r="G359" i="5"/>
  <c r="V359" i="5"/>
  <c r="AK359" i="5"/>
  <c r="S359" i="5"/>
  <c r="AH359" i="5"/>
  <c r="P359" i="5"/>
  <c r="M359" i="5"/>
  <c r="AE359" i="5"/>
  <c r="AB359" i="5"/>
  <c r="S368" i="5"/>
  <c r="U368" i="5" s="1"/>
  <c r="AH368" i="5"/>
  <c r="P368" i="5"/>
  <c r="R368" i="5" s="1"/>
  <c r="AE368" i="5"/>
  <c r="AG368" i="5" s="1"/>
  <c r="M368" i="5"/>
  <c r="O368" i="5" s="1"/>
  <c r="AB368" i="5"/>
  <c r="J368" i="5"/>
  <c r="L368" i="5" s="1"/>
  <c r="G368" i="5"/>
  <c r="AK368" i="5"/>
  <c r="Y368" i="5"/>
  <c r="V368" i="5"/>
  <c r="AB388" i="5"/>
  <c r="J388" i="5"/>
  <c r="G388" i="5"/>
  <c r="V388" i="5"/>
  <c r="AK388" i="5"/>
  <c r="AH388" i="5"/>
  <c r="P388" i="5"/>
  <c r="AE388" i="5"/>
  <c r="S388" i="5"/>
  <c r="Y388" i="5"/>
  <c r="M388" i="5"/>
  <c r="AK400" i="5"/>
  <c r="S400" i="5"/>
  <c r="AH400" i="5"/>
  <c r="P400" i="5"/>
  <c r="AE400" i="5"/>
  <c r="M400" i="5"/>
  <c r="AB400" i="5"/>
  <c r="J400" i="5"/>
  <c r="Y400" i="5"/>
  <c r="G400" i="5"/>
  <c r="V400" i="5"/>
  <c r="S468" i="5"/>
  <c r="P468" i="5"/>
  <c r="M468" i="5"/>
  <c r="AB468" i="5"/>
  <c r="J468" i="5"/>
  <c r="Y468" i="5"/>
  <c r="G468" i="5"/>
  <c r="AH468" i="5"/>
  <c r="AE468" i="5"/>
  <c r="V468" i="5"/>
  <c r="AK468" i="5"/>
  <c r="G412" i="5"/>
  <c r="V412" i="5"/>
  <c r="AK412" i="5"/>
  <c r="S412" i="5"/>
  <c r="AH412" i="5"/>
  <c r="P412" i="5"/>
  <c r="AE412" i="5"/>
  <c r="AB412" i="5"/>
  <c r="M412" i="5"/>
  <c r="J412" i="5"/>
  <c r="Y412" i="5"/>
  <c r="S418" i="5"/>
  <c r="AH418" i="5"/>
  <c r="P418" i="5"/>
  <c r="AE418" i="5"/>
  <c r="M418" i="5"/>
  <c r="AB418" i="5"/>
  <c r="G418" i="5"/>
  <c r="AK418" i="5"/>
  <c r="Y418" i="5"/>
  <c r="V418" i="5"/>
  <c r="J418" i="5"/>
  <c r="AH453" i="5"/>
  <c r="P453" i="5"/>
  <c r="AE453" i="5"/>
  <c r="M453" i="5"/>
  <c r="AB453" i="5"/>
  <c r="J453" i="5"/>
  <c r="Y453" i="5"/>
  <c r="V453" i="5"/>
  <c r="AK453" i="5"/>
  <c r="S453" i="5"/>
  <c r="G453" i="5"/>
  <c r="Y459" i="5"/>
  <c r="G459" i="5"/>
  <c r="V459" i="5"/>
  <c r="S459" i="5"/>
  <c r="AH459" i="5"/>
  <c r="AE459" i="5"/>
  <c r="M459" i="5"/>
  <c r="AK459" i="5"/>
  <c r="AB459" i="5"/>
  <c r="P459" i="5"/>
  <c r="J459" i="5"/>
  <c r="AK457" i="5"/>
  <c r="S457" i="5"/>
  <c r="AH457" i="5"/>
  <c r="P457" i="5"/>
  <c r="AE457" i="5"/>
  <c r="M457" i="5"/>
  <c r="Y457" i="5"/>
  <c r="G457" i="5"/>
  <c r="AB457" i="5"/>
  <c r="V457" i="5"/>
  <c r="J457" i="5"/>
  <c r="Y570" i="5"/>
  <c r="V570" i="5"/>
  <c r="AK570" i="5"/>
  <c r="AB570" i="5"/>
  <c r="S570" i="5"/>
  <c r="P570" i="5"/>
  <c r="M570" i="5"/>
  <c r="J570" i="5"/>
  <c r="G570" i="5"/>
  <c r="AH570" i="5"/>
  <c r="AE570" i="5"/>
  <c r="J537" i="5"/>
  <c r="Y537" i="5"/>
  <c r="G537" i="5"/>
  <c r="V537" i="5"/>
  <c r="S537" i="5"/>
  <c r="AH537" i="5"/>
  <c r="AJ537" i="5" s="1"/>
  <c r="P537" i="5"/>
  <c r="R537" i="5" s="1"/>
  <c r="M537" i="5"/>
  <c r="AK537" i="5"/>
  <c r="AE537" i="5"/>
  <c r="AB537" i="5"/>
  <c r="V511" i="5"/>
  <c r="S511" i="5"/>
  <c r="AH511" i="5"/>
  <c r="AE511" i="5"/>
  <c r="M511" i="5"/>
  <c r="AB511" i="5"/>
  <c r="Y511" i="5"/>
  <c r="P511" i="5"/>
  <c r="J511" i="5"/>
  <c r="G511" i="5"/>
  <c r="AK511" i="5"/>
  <c r="S538" i="5"/>
  <c r="AH538" i="5"/>
  <c r="P538" i="5"/>
  <c r="M538" i="5"/>
  <c r="AB538" i="5"/>
  <c r="J538" i="5"/>
  <c r="G538" i="5"/>
  <c r="AK538" i="5"/>
  <c r="Y538" i="5"/>
  <c r="V538" i="5"/>
  <c r="AE538" i="5"/>
  <c r="V746" i="5"/>
  <c r="S746" i="5"/>
  <c r="P746" i="5"/>
  <c r="AE746" i="5"/>
  <c r="M746" i="5"/>
  <c r="AB746" i="5"/>
  <c r="J746" i="5"/>
  <c r="AK746" i="5"/>
  <c r="AH746" i="5"/>
  <c r="Y746" i="5"/>
  <c r="G746" i="5"/>
  <c r="M764" i="5"/>
  <c r="AB764" i="5"/>
  <c r="J764" i="5"/>
  <c r="Y764" i="5"/>
  <c r="AE764" i="5"/>
  <c r="S764" i="5"/>
  <c r="P764" i="5"/>
  <c r="AK764" i="5"/>
  <c r="G764" i="5"/>
  <c r="AH764" i="5"/>
  <c r="V764" i="5"/>
  <c r="AB613" i="5"/>
  <c r="J613" i="5"/>
  <c r="Y613" i="5"/>
  <c r="G613" i="5"/>
  <c r="S613" i="5"/>
  <c r="AH613" i="5"/>
  <c r="AE613" i="5"/>
  <c r="V613" i="5"/>
  <c r="M613" i="5"/>
  <c r="AK613" i="5"/>
  <c r="P613" i="5"/>
  <c r="V630" i="5"/>
  <c r="AK630" i="5"/>
  <c r="S630" i="5"/>
  <c r="AH630" i="5"/>
  <c r="M630" i="5"/>
  <c r="AB630" i="5"/>
  <c r="Y630" i="5"/>
  <c r="P630" i="5"/>
  <c r="J630" i="5"/>
  <c r="AE630" i="5"/>
  <c r="G630" i="5"/>
  <c r="AH620" i="5"/>
  <c r="P620" i="5"/>
  <c r="AE620" i="5"/>
  <c r="M620" i="5"/>
  <c r="Y620" i="5"/>
  <c r="V620" i="5"/>
  <c r="S620" i="5"/>
  <c r="J620" i="5"/>
  <c r="G620" i="5"/>
  <c r="AK620" i="5"/>
  <c r="AB620" i="5"/>
  <c r="J641" i="5"/>
  <c r="Y641" i="5"/>
  <c r="G641" i="5"/>
  <c r="V641" i="5"/>
  <c r="AK641" i="5"/>
  <c r="S641" i="5"/>
  <c r="AH641" i="5"/>
  <c r="P641" i="5"/>
  <c r="AE641" i="5"/>
  <c r="AB641" i="5"/>
  <c r="M641" i="5"/>
  <c r="V639" i="5"/>
  <c r="AK639" i="5"/>
  <c r="S639" i="5"/>
  <c r="AH639" i="5"/>
  <c r="P639" i="5"/>
  <c r="AE639" i="5"/>
  <c r="AB639" i="5"/>
  <c r="Y639" i="5"/>
  <c r="M639" i="5"/>
  <c r="G639" i="5"/>
  <c r="J639" i="5"/>
  <c r="P706" i="5"/>
  <c r="AE706" i="5"/>
  <c r="M706" i="5"/>
  <c r="AB706" i="5"/>
  <c r="J706" i="5"/>
  <c r="Y706" i="5"/>
  <c r="G706" i="5"/>
  <c r="AK706" i="5"/>
  <c r="AH706" i="5"/>
  <c r="V706" i="5"/>
  <c r="S706" i="5"/>
  <c r="Y694" i="5"/>
  <c r="G694" i="5"/>
  <c r="V694" i="5"/>
  <c r="AK694" i="5"/>
  <c r="AH694" i="5"/>
  <c r="AE694" i="5"/>
  <c r="AB694" i="5"/>
  <c r="S694" i="5"/>
  <c r="P694" i="5"/>
  <c r="M694" i="5"/>
  <c r="J694" i="5"/>
  <c r="V738" i="5"/>
  <c r="S738" i="5"/>
  <c r="AE738" i="5"/>
  <c r="AK738" i="5"/>
  <c r="AH738" i="5"/>
  <c r="J738" i="5"/>
  <c r="AB738" i="5"/>
  <c r="G738" i="5"/>
  <c r="Y738" i="5"/>
  <c r="P738" i="5"/>
  <c r="M738" i="5"/>
  <c r="M780" i="5"/>
  <c r="AB780" i="5"/>
  <c r="J780" i="5"/>
  <c r="Y780" i="5"/>
  <c r="V780" i="5"/>
  <c r="AK780" i="5"/>
  <c r="S780" i="5"/>
  <c r="P780" i="5"/>
  <c r="G780" i="5"/>
  <c r="AE780" i="5"/>
  <c r="AH780" i="5"/>
  <c r="P761" i="5"/>
  <c r="AE761" i="5"/>
  <c r="AB761" i="5"/>
  <c r="J761" i="5"/>
  <c r="AH761" i="5"/>
  <c r="Y761" i="5"/>
  <c r="V761" i="5"/>
  <c r="S761" i="5"/>
  <c r="M761" i="5"/>
  <c r="G761" i="5"/>
  <c r="AK761" i="5"/>
  <c r="G781" i="5"/>
  <c r="V781" i="5"/>
  <c r="AK781" i="5"/>
  <c r="S781" i="5"/>
  <c r="AH781" i="5"/>
  <c r="P781" i="5"/>
  <c r="AE781" i="5"/>
  <c r="AB781" i="5"/>
  <c r="Y781" i="5"/>
  <c r="M781" i="5"/>
  <c r="J781" i="5"/>
  <c r="P802" i="5"/>
  <c r="AE802" i="5"/>
  <c r="M802" i="5"/>
  <c r="AB802" i="5"/>
  <c r="J802" i="5"/>
  <c r="Y802" i="5"/>
  <c r="G802" i="5"/>
  <c r="V802" i="5"/>
  <c r="AK802" i="5"/>
  <c r="AH802" i="5"/>
  <c r="S802" i="5"/>
  <c r="AE810" i="5"/>
  <c r="M810" i="5"/>
  <c r="V810" i="5"/>
  <c r="AK810" i="5"/>
  <c r="S810" i="5"/>
  <c r="AH810" i="5"/>
  <c r="P810" i="5"/>
  <c r="G810" i="5"/>
  <c r="AB810" i="5"/>
  <c r="Y810" i="5"/>
  <c r="J810" i="5"/>
  <c r="P843" i="5"/>
  <c r="M843" i="5"/>
  <c r="AB843" i="5"/>
  <c r="J843" i="5"/>
  <c r="S843" i="5"/>
  <c r="G843" i="5"/>
  <c r="AK843" i="5"/>
  <c r="AH843" i="5"/>
  <c r="V843" i="5"/>
  <c r="Y843" i="5"/>
  <c r="AE843" i="5"/>
  <c r="V839" i="5"/>
  <c r="AK839" i="5"/>
  <c r="S839" i="5"/>
  <c r="U839" i="5" s="1"/>
  <c r="AH839" i="5"/>
  <c r="AJ839" i="5" s="1"/>
  <c r="P839" i="5"/>
  <c r="M839" i="5"/>
  <c r="O839" i="5" s="1"/>
  <c r="J839" i="5"/>
  <c r="AE839" i="5"/>
  <c r="G839" i="5"/>
  <c r="AB839" i="5"/>
  <c r="Y839" i="5"/>
  <c r="AH832" i="5"/>
  <c r="P832" i="5"/>
  <c r="AE832" i="5"/>
  <c r="M832" i="5"/>
  <c r="AB832" i="5"/>
  <c r="J832" i="5"/>
  <c r="V832" i="5"/>
  <c r="S832" i="5"/>
  <c r="AK832" i="5"/>
  <c r="Y832" i="5"/>
  <c r="G832" i="5"/>
  <c r="M883" i="5"/>
  <c r="Y883" i="5"/>
  <c r="G883" i="5"/>
  <c r="V883" i="5"/>
  <c r="AK883" i="5"/>
  <c r="AH883" i="5"/>
  <c r="J883" i="5"/>
  <c r="AE883" i="5"/>
  <c r="AB883" i="5"/>
  <c r="S883" i="5"/>
  <c r="P883" i="5"/>
  <c r="AK879" i="5"/>
  <c r="S879" i="5"/>
  <c r="P879" i="5"/>
  <c r="V879" i="5"/>
  <c r="M879" i="5"/>
  <c r="AE879" i="5"/>
  <c r="J879" i="5"/>
  <c r="AB879" i="5"/>
  <c r="AH879" i="5"/>
  <c r="Y879" i="5"/>
  <c r="G879" i="5"/>
  <c r="Y945" i="5"/>
  <c r="G945" i="5"/>
  <c r="V945" i="5"/>
  <c r="S945" i="5"/>
  <c r="AB945" i="5"/>
  <c r="P945" i="5"/>
  <c r="AK945" i="5"/>
  <c r="AH945" i="5"/>
  <c r="M945" i="5"/>
  <c r="AE945" i="5"/>
  <c r="J945" i="5"/>
  <c r="J930" i="5"/>
  <c r="G930" i="5"/>
  <c r="V930" i="5"/>
  <c r="AK930" i="5"/>
  <c r="S930" i="5"/>
  <c r="M930" i="5"/>
  <c r="AB930" i="5"/>
  <c r="Y930" i="5"/>
  <c r="AH930" i="5"/>
  <c r="AE930" i="5"/>
  <c r="P930" i="5"/>
  <c r="V928" i="5"/>
  <c r="S928" i="5"/>
  <c r="AH928" i="5"/>
  <c r="P928" i="5"/>
  <c r="AE928" i="5"/>
  <c r="Y928" i="5"/>
  <c r="M928" i="5"/>
  <c r="J928" i="5"/>
  <c r="AK928" i="5"/>
  <c r="AB928" i="5"/>
  <c r="G928" i="5"/>
  <c r="Y950" i="5"/>
  <c r="V950" i="5"/>
  <c r="AK950" i="5"/>
  <c r="AH950" i="5"/>
  <c r="P950" i="5"/>
  <c r="S950" i="5"/>
  <c r="M950" i="5"/>
  <c r="J950" i="5"/>
  <c r="G950" i="5"/>
  <c r="AE950" i="5"/>
  <c r="AB950" i="5"/>
  <c r="AE988" i="5"/>
  <c r="AK988" i="5"/>
  <c r="AH988" i="5"/>
  <c r="M988" i="5"/>
  <c r="AB988" i="5"/>
  <c r="J988" i="5"/>
  <c r="Y988" i="5"/>
  <c r="G988" i="5"/>
  <c r="V988" i="5"/>
  <c r="S988" i="5"/>
  <c r="P988" i="5"/>
  <c r="S982" i="5"/>
  <c r="J982" i="5"/>
  <c r="G982" i="5"/>
  <c r="AK982" i="5"/>
  <c r="AH982" i="5"/>
  <c r="AE982" i="5"/>
  <c r="M982" i="5"/>
  <c r="AB982" i="5"/>
  <c r="Y982" i="5"/>
  <c r="P982" i="5"/>
  <c r="V982" i="5"/>
  <c r="N12" i="5"/>
  <c r="T12" i="5"/>
  <c r="AF12" i="5"/>
  <c r="AC12" i="5"/>
  <c r="K12" i="5"/>
  <c r="Z12" i="5"/>
  <c r="H12" i="5"/>
  <c r="W12" i="5"/>
  <c r="AL12" i="5"/>
  <c r="AI12" i="5"/>
  <c r="Q12" i="5"/>
  <c r="AE36" i="5"/>
  <c r="M36" i="5"/>
  <c r="P36" i="5"/>
  <c r="AB36" i="5"/>
  <c r="J36" i="5"/>
  <c r="Y36" i="5"/>
  <c r="G36" i="5"/>
  <c r="V36" i="5"/>
  <c r="AK36" i="5"/>
  <c r="S36" i="5"/>
  <c r="AH36" i="5"/>
  <c r="AC227" i="5"/>
  <c r="Z227" i="5"/>
  <c r="H227" i="5"/>
  <c r="W227" i="5"/>
  <c r="T227" i="5"/>
  <c r="Q227" i="5"/>
  <c r="AF227" i="5"/>
  <c r="N227" i="5"/>
  <c r="K227" i="5"/>
  <c r="AL227" i="5"/>
  <c r="AI227" i="5"/>
  <c r="AC477" i="5"/>
  <c r="K477" i="5"/>
  <c r="Z477" i="5"/>
  <c r="H477" i="5"/>
  <c r="W477" i="5"/>
  <c r="AL477" i="5"/>
  <c r="T477" i="5"/>
  <c r="AI477" i="5"/>
  <c r="Q477" i="5"/>
  <c r="AF477" i="5"/>
  <c r="N477" i="5"/>
  <c r="H751" i="5"/>
  <c r="AL751" i="5"/>
  <c r="AI751" i="5"/>
  <c r="Q751" i="5"/>
  <c r="N751" i="5"/>
  <c r="Z751" i="5"/>
  <c r="W751" i="5"/>
  <c r="T751" i="5"/>
  <c r="K751" i="5"/>
  <c r="AF751" i="5"/>
  <c r="AC751" i="5"/>
  <c r="Z919" i="5"/>
  <c r="AL919" i="5"/>
  <c r="AI919" i="5"/>
  <c r="N919" i="5"/>
  <c r="AF919" i="5"/>
  <c r="K919" i="5"/>
  <c r="AC919" i="5"/>
  <c r="Q919" i="5"/>
  <c r="H919" i="5"/>
  <c r="W919" i="5"/>
  <c r="T919" i="5"/>
  <c r="S57" i="5"/>
  <c r="AH57" i="5"/>
  <c r="P57" i="5"/>
  <c r="AE57" i="5"/>
  <c r="M57" i="5"/>
  <c r="AB57" i="5"/>
  <c r="Y57" i="5"/>
  <c r="G57" i="5"/>
  <c r="V57" i="5"/>
  <c r="AK57" i="5"/>
  <c r="J57" i="5"/>
  <c r="AK270" i="5"/>
  <c r="S270" i="5"/>
  <c r="Y270" i="5"/>
  <c r="G270" i="5"/>
  <c r="V270" i="5"/>
  <c r="AH270" i="5"/>
  <c r="P270" i="5"/>
  <c r="J270" i="5"/>
  <c r="AE270" i="5"/>
  <c r="AB270" i="5"/>
  <c r="M270" i="5"/>
  <c r="G386" i="5"/>
  <c r="V386" i="5"/>
  <c r="S386" i="5"/>
  <c r="AH386" i="5"/>
  <c r="P386" i="5"/>
  <c r="AB386" i="5"/>
  <c r="AE386" i="5"/>
  <c r="Y386" i="5"/>
  <c r="M386" i="5"/>
  <c r="AK386" i="5"/>
  <c r="J386" i="5"/>
  <c r="AE495" i="5"/>
  <c r="AB495" i="5"/>
  <c r="J495" i="5"/>
  <c r="Y495" i="5"/>
  <c r="G495" i="5"/>
  <c r="AK495" i="5"/>
  <c r="V495" i="5"/>
  <c r="S495" i="5"/>
  <c r="P495" i="5"/>
  <c r="M495" i="5"/>
  <c r="AH495" i="5"/>
  <c r="AK505" i="5"/>
  <c r="S505" i="5"/>
  <c r="AH505" i="5"/>
  <c r="P505" i="5"/>
  <c r="AE505" i="5"/>
  <c r="M505" i="5"/>
  <c r="AB505" i="5"/>
  <c r="Y505" i="5"/>
  <c r="G505" i="5"/>
  <c r="V505" i="5"/>
  <c r="J505" i="5"/>
  <c r="M610" i="5"/>
  <c r="AB610" i="5"/>
  <c r="J610" i="5"/>
  <c r="Y610" i="5"/>
  <c r="AK610" i="5"/>
  <c r="S610" i="5"/>
  <c r="P610" i="5"/>
  <c r="G610" i="5"/>
  <c r="AE610" i="5"/>
  <c r="V610" i="5"/>
  <c r="AH610" i="5"/>
  <c r="S617" i="5"/>
  <c r="AH617" i="5"/>
  <c r="P617" i="5"/>
  <c r="AE617" i="5"/>
  <c r="J617" i="5"/>
  <c r="G617" i="5"/>
  <c r="AK617" i="5"/>
  <c r="AB617" i="5"/>
  <c r="Y617" i="5"/>
  <c r="M617" i="5"/>
  <c r="V617" i="5"/>
  <c r="M720" i="5"/>
  <c r="AB720" i="5"/>
  <c r="J720" i="5"/>
  <c r="Y720" i="5"/>
  <c r="G720" i="5"/>
  <c r="V720" i="5"/>
  <c r="AK720" i="5"/>
  <c r="S720" i="5"/>
  <c r="U720" i="5" s="1"/>
  <c r="P720" i="5"/>
  <c r="AH720" i="5"/>
  <c r="AE720" i="5"/>
  <c r="AH645" i="5"/>
  <c r="P645" i="5"/>
  <c r="AE645" i="5"/>
  <c r="M645" i="5"/>
  <c r="AB645" i="5"/>
  <c r="J645" i="5"/>
  <c r="Y645" i="5"/>
  <c r="V645" i="5"/>
  <c r="S645" i="5"/>
  <c r="G645" i="5"/>
  <c r="AK645" i="5"/>
  <c r="S763" i="5"/>
  <c r="AH763" i="5"/>
  <c r="P763" i="5"/>
  <c r="AE763" i="5"/>
  <c r="AB763" i="5"/>
  <c r="Y763" i="5"/>
  <c r="V763" i="5"/>
  <c r="M763" i="5"/>
  <c r="J763" i="5"/>
  <c r="G763" i="5"/>
  <c r="AK763" i="5"/>
  <c r="AI6" i="5"/>
  <c r="T6" i="5"/>
  <c r="Q6" i="5"/>
  <c r="H6" i="5"/>
  <c r="AF6" i="5"/>
  <c r="N6" i="5"/>
  <c r="AC6" i="5"/>
  <c r="K6" i="5"/>
  <c r="Z6" i="5"/>
  <c r="W6" i="5"/>
  <c r="AL6" i="5"/>
  <c r="P68" i="5"/>
  <c r="AE68" i="5"/>
  <c r="M68" i="5"/>
  <c r="AB68" i="5"/>
  <c r="J68" i="5"/>
  <c r="Y68" i="5"/>
  <c r="G68" i="5"/>
  <c r="V68" i="5"/>
  <c r="AK68" i="5"/>
  <c r="S68" i="5"/>
  <c r="AH68" i="5"/>
  <c r="Q84" i="5"/>
  <c r="AF84" i="5"/>
  <c r="N84" i="5"/>
  <c r="AC84" i="5"/>
  <c r="K84" i="5"/>
  <c r="Z84" i="5"/>
  <c r="W84" i="5"/>
  <c r="AL84" i="5"/>
  <c r="T84" i="5"/>
  <c r="AI84" i="5"/>
  <c r="H84" i="5"/>
  <c r="AC98" i="5"/>
  <c r="K98" i="5"/>
  <c r="Z98" i="5"/>
  <c r="H98" i="5"/>
  <c r="W98" i="5"/>
  <c r="AL98" i="5"/>
  <c r="AI98" i="5"/>
  <c r="Q98" i="5"/>
  <c r="AF98" i="5"/>
  <c r="T98" i="5"/>
  <c r="N98" i="5"/>
  <c r="H48" i="5"/>
  <c r="W48" i="5"/>
  <c r="AL48" i="5"/>
  <c r="T48" i="5"/>
  <c r="AI48" i="5"/>
  <c r="Q48" i="5"/>
  <c r="N48" i="5"/>
  <c r="AC48" i="5"/>
  <c r="K48" i="5"/>
  <c r="AF48" i="5"/>
  <c r="Z48" i="5"/>
  <c r="K138" i="5"/>
  <c r="Z138" i="5"/>
  <c r="H138" i="5"/>
  <c r="W138" i="5"/>
  <c r="AL138" i="5"/>
  <c r="T138" i="5"/>
  <c r="Q138" i="5"/>
  <c r="AF138" i="5"/>
  <c r="N138" i="5"/>
  <c r="AC138" i="5"/>
  <c r="AI138" i="5"/>
  <c r="AI81" i="5"/>
  <c r="Q81" i="5"/>
  <c r="AF81" i="5"/>
  <c r="N81" i="5"/>
  <c r="AC81" i="5"/>
  <c r="K81" i="5"/>
  <c r="H81" i="5"/>
  <c r="W81" i="5"/>
  <c r="AL81" i="5"/>
  <c r="Z81" i="5"/>
  <c r="T81" i="5"/>
  <c r="N103" i="5"/>
  <c r="AC103" i="5"/>
  <c r="K103" i="5"/>
  <c r="Z103" i="5"/>
  <c r="H103" i="5"/>
  <c r="W103" i="5"/>
  <c r="T103" i="5"/>
  <c r="AI103" i="5"/>
  <c r="Q103" i="5"/>
  <c r="AF103" i="5"/>
  <c r="AL103" i="5"/>
  <c r="Z141" i="5"/>
  <c r="H141" i="5"/>
  <c r="W141" i="5"/>
  <c r="AL141" i="5"/>
  <c r="T141" i="5"/>
  <c r="AI141" i="5"/>
  <c r="AF141" i="5"/>
  <c r="N141" i="5"/>
  <c r="AC141" i="5"/>
  <c r="Q141" i="5"/>
  <c r="K141" i="5"/>
  <c r="AL115" i="5"/>
  <c r="T115" i="5"/>
  <c r="AI115" i="5"/>
  <c r="Q115" i="5"/>
  <c r="AF115" i="5"/>
  <c r="K115" i="5"/>
  <c r="Z115" i="5"/>
  <c r="H115" i="5"/>
  <c r="N115" i="5"/>
  <c r="AC115" i="5"/>
  <c r="W115" i="5"/>
  <c r="AF168" i="5"/>
  <c r="N168" i="5"/>
  <c r="AC168" i="5"/>
  <c r="Z168" i="5"/>
  <c r="H168" i="5"/>
  <c r="W168" i="5"/>
  <c r="AL168" i="5"/>
  <c r="T168" i="5"/>
  <c r="AI168" i="5"/>
  <c r="Q168" i="5"/>
  <c r="K168" i="5"/>
  <c r="K222" i="5"/>
  <c r="Z222" i="5"/>
  <c r="H222" i="5"/>
  <c r="W222" i="5"/>
  <c r="AL222" i="5"/>
  <c r="AI222" i="5"/>
  <c r="Q222" i="5"/>
  <c r="N222" i="5"/>
  <c r="AF222" i="5"/>
  <c r="AC222" i="5"/>
  <c r="T222" i="5"/>
  <c r="H180" i="5"/>
  <c r="W180" i="5"/>
  <c r="AL180" i="5"/>
  <c r="T180" i="5"/>
  <c r="AI180" i="5"/>
  <c r="Q180" i="5"/>
  <c r="AF180" i="5"/>
  <c r="N180" i="5"/>
  <c r="AC180" i="5"/>
  <c r="K180" i="5"/>
  <c r="Z180" i="5"/>
  <c r="T255" i="5"/>
  <c r="Q255" i="5"/>
  <c r="AF255" i="5"/>
  <c r="N255" i="5"/>
  <c r="AC255" i="5"/>
  <c r="K255" i="5"/>
  <c r="Z255" i="5"/>
  <c r="H255" i="5"/>
  <c r="AL255" i="5"/>
  <c r="AI255" i="5"/>
  <c r="W255" i="5"/>
  <c r="N248" i="5"/>
  <c r="K248" i="5"/>
  <c r="Z248" i="5"/>
  <c r="H248" i="5"/>
  <c r="W248" i="5"/>
  <c r="AL248" i="5"/>
  <c r="T248" i="5"/>
  <c r="AI248" i="5"/>
  <c r="AC248" i="5"/>
  <c r="Q248" i="5"/>
  <c r="AF248" i="5"/>
  <c r="K254" i="5"/>
  <c r="Z254" i="5"/>
  <c r="H254" i="5"/>
  <c r="W254" i="5"/>
  <c r="AL254" i="5"/>
  <c r="T254" i="5"/>
  <c r="AI254" i="5"/>
  <c r="Q254" i="5"/>
  <c r="AF254" i="5"/>
  <c r="N254" i="5"/>
  <c r="AC254" i="5"/>
  <c r="W244" i="5"/>
  <c r="AL244" i="5"/>
  <c r="T244" i="5"/>
  <c r="AI244" i="5"/>
  <c r="Q244" i="5"/>
  <c r="AF244" i="5"/>
  <c r="N244" i="5"/>
  <c r="AC244" i="5"/>
  <c r="K244" i="5"/>
  <c r="Z244" i="5"/>
  <c r="H244" i="5"/>
  <c r="AC279" i="5"/>
  <c r="K279" i="5"/>
  <c r="H279" i="5"/>
  <c r="W279" i="5"/>
  <c r="AL279" i="5"/>
  <c r="AI279" i="5"/>
  <c r="AF279" i="5"/>
  <c r="Z279" i="5"/>
  <c r="T279" i="5"/>
  <c r="Q279" i="5"/>
  <c r="N279" i="5"/>
  <c r="K293" i="5"/>
  <c r="Z293" i="5"/>
  <c r="H293" i="5"/>
  <c r="W293" i="5"/>
  <c r="AL293" i="5"/>
  <c r="T293" i="5"/>
  <c r="AI293" i="5"/>
  <c r="Q293" i="5"/>
  <c r="N293" i="5"/>
  <c r="AF293" i="5"/>
  <c r="AC293" i="5"/>
  <c r="W283" i="5"/>
  <c r="T283" i="5"/>
  <c r="AI283" i="5"/>
  <c r="Q283" i="5"/>
  <c r="AF283" i="5"/>
  <c r="N283" i="5"/>
  <c r="AC283" i="5"/>
  <c r="K283" i="5"/>
  <c r="Z283" i="5"/>
  <c r="AL283" i="5"/>
  <c r="H283" i="5"/>
  <c r="AL318" i="5"/>
  <c r="T318" i="5"/>
  <c r="AI318" i="5"/>
  <c r="Q318" i="5"/>
  <c r="AF318" i="5"/>
  <c r="N318" i="5"/>
  <c r="AC318" i="5"/>
  <c r="K318" i="5"/>
  <c r="H318" i="5"/>
  <c r="Z318" i="5"/>
  <c r="W318" i="5"/>
  <c r="W397" i="5"/>
  <c r="AL397" i="5"/>
  <c r="T397" i="5"/>
  <c r="Q397" i="5"/>
  <c r="AF397" i="5"/>
  <c r="N397" i="5"/>
  <c r="K397" i="5"/>
  <c r="Z397" i="5"/>
  <c r="AI397" i="5"/>
  <c r="AC397" i="5"/>
  <c r="H397" i="5"/>
  <c r="AL389" i="5"/>
  <c r="T389" i="5"/>
  <c r="Q389" i="5"/>
  <c r="AF389" i="5"/>
  <c r="N389" i="5"/>
  <c r="K389" i="5"/>
  <c r="Z389" i="5"/>
  <c r="W389" i="5"/>
  <c r="H389" i="5"/>
  <c r="AI389" i="5"/>
  <c r="AC389" i="5"/>
  <c r="AL381" i="5"/>
  <c r="T381" i="5"/>
  <c r="AF381" i="5"/>
  <c r="Z381" i="5"/>
  <c r="H381" i="5"/>
  <c r="AC381" i="5"/>
  <c r="W381" i="5"/>
  <c r="Q381" i="5"/>
  <c r="AI381" i="5"/>
  <c r="N381" i="5"/>
  <c r="K381" i="5"/>
  <c r="Q413" i="5"/>
  <c r="AF413" i="5"/>
  <c r="N413" i="5"/>
  <c r="AC413" i="5"/>
  <c r="K413" i="5"/>
  <c r="Z413" i="5"/>
  <c r="AL413" i="5"/>
  <c r="AI413" i="5"/>
  <c r="W413" i="5"/>
  <c r="T413" i="5"/>
  <c r="H413" i="5"/>
  <c r="T392" i="5"/>
  <c r="AI392" i="5"/>
  <c r="AF392" i="5"/>
  <c r="N392" i="5"/>
  <c r="AC392" i="5"/>
  <c r="Z392" i="5"/>
  <c r="H392" i="5"/>
  <c r="W392" i="5"/>
  <c r="K392" i="5"/>
  <c r="AL392" i="5"/>
  <c r="Q392" i="5"/>
  <c r="K430" i="5"/>
  <c r="Z430" i="5"/>
  <c r="H430" i="5"/>
  <c r="W430" i="5"/>
  <c r="AL430" i="5"/>
  <c r="T430" i="5"/>
  <c r="AI430" i="5"/>
  <c r="AF430" i="5"/>
  <c r="AC430" i="5"/>
  <c r="Q430" i="5"/>
  <c r="N430" i="5"/>
  <c r="H420" i="5"/>
  <c r="W420" i="5"/>
  <c r="AL420" i="5"/>
  <c r="T420" i="5"/>
  <c r="AI420" i="5"/>
  <c r="Q420" i="5"/>
  <c r="AF420" i="5"/>
  <c r="K420" i="5"/>
  <c r="AC420" i="5"/>
  <c r="Z420" i="5"/>
  <c r="N420" i="5"/>
  <c r="Q525" i="5"/>
  <c r="AF525" i="5"/>
  <c r="N525" i="5"/>
  <c r="K525" i="5"/>
  <c r="Z525" i="5"/>
  <c r="H525" i="5"/>
  <c r="AL525" i="5"/>
  <c r="AI525" i="5"/>
  <c r="AC525" i="5"/>
  <c r="W525" i="5"/>
  <c r="T525" i="5"/>
  <c r="AC498" i="5"/>
  <c r="Z498" i="5"/>
  <c r="H498" i="5"/>
  <c r="W498" i="5"/>
  <c r="AL498" i="5"/>
  <c r="AI498" i="5"/>
  <c r="Q498" i="5"/>
  <c r="N498" i="5"/>
  <c r="K498" i="5"/>
  <c r="AF498" i="5"/>
  <c r="T498" i="5"/>
  <c r="K496" i="5"/>
  <c r="H496" i="5"/>
  <c r="AL496" i="5"/>
  <c r="T496" i="5"/>
  <c r="AI496" i="5"/>
  <c r="Q496" i="5"/>
  <c r="N496" i="5"/>
  <c r="AF496" i="5"/>
  <c r="AC496" i="5"/>
  <c r="Z496" i="5"/>
  <c r="W496" i="5"/>
  <c r="AF517" i="5"/>
  <c r="N517" i="5"/>
  <c r="K517" i="5"/>
  <c r="Z517" i="5"/>
  <c r="H517" i="5"/>
  <c r="AL517" i="5"/>
  <c r="AI517" i="5"/>
  <c r="AC517" i="5"/>
  <c r="T517" i="5"/>
  <c r="W517" i="5"/>
  <c r="Q517" i="5"/>
  <c r="AI492" i="5"/>
  <c r="Q492" i="5"/>
  <c r="AF492" i="5"/>
  <c r="N492" i="5"/>
  <c r="AC492" i="5"/>
  <c r="K492" i="5"/>
  <c r="Z492" i="5"/>
  <c r="W492" i="5"/>
  <c r="AL492" i="5"/>
  <c r="T492" i="5"/>
  <c r="H492" i="5"/>
  <c r="AC559" i="5"/>
  <c r="K559" i="5"/>
  <c r="Z559" i="5"/>
  <c r="W559" i="5"/>
  <c r="AI559" i="5"/>
  <c r="N559" i="5"/>
  <c r="AF559" i="5"/>
  <c r="T559" i="5"/>
  <c r="AL559" i="5"/>
  <c r="Q559" i="5"/>
  <c r="H559" i="5"/>
  <c r="AL511" i="5"/>
  <c r="T511" i="5"/>
  <c r="AI511" i="5"/>
  <c r="N511" i="5"/>
  <c r="AC511" i="5"/>
  <c r="W511" i="5"/>
  <c r="Q511" i="5"/>
  <c r="K511" i="5"/>
  <c r="H511" i="5"/>
  <c r="AF511" i="5"/>
  <c r="Z511" i="5"/>
  <c r="Z624" i="5"/>
  <c r="H624" i="5"/>
  <c r="W624" i="5"/>
  <c r="AL624" i="5"/>
  <c r="Q624" i="5"/>
  <c r="AF624" i="5"/>
  <c r="AI624" i="5"/>
  <c r="AC624" i="5"/>
  <c r="T624" i="5"/>
  <c r="N624" i="5"/>
  <c r="K624" i="5"/>
  <c r="AF599" i="5"/>
  <c r="N599" i="5"/>
  <c r="AC599" i="5"/>
  <c r="K599" i="5"/>
  <c r="W599" i="5"/>
  <c r="AL599" i="5"/>
  <c r="T599" i="5"/>
  <c r="Q599" i="5"/>
  <c r="H599" i="5"/>
  <c r="AI599" i="5"/>
  <c r="Z599" i="5"/>
  <c r="K638" i="5"/>
  <c r="Z638" i="5"/>
  <c r="H638" i="5"/>
  <c r="W638" i="5"/>
  <c r="AL638" i="5"/>
  <c r="T638" i="5"/>
  <c r="Q638" i="5"/>
  <c r="N638" i="5"/>
  <c r="AI638" i="5"/>
  <c r="AF638" i="5"/>
  <c r="AC638" i="5"/>
  <c r="AI574" i="5"/>
  <c r="Q574" i="5"/>
  <c r="AF574" i="5"/>
  <c r="N574" i="5"/>
  <c r="AC574" i="5"/>
  <c r="W574" i="5"/>
  <c r="AL574" i="5"/>
  <c r="Z574" i="5"/>
  <c r="T574" i="5"/>
  <c r="H574" i="5"/>
  <c r="K574" i="5"/>
  <c r="H603" i="5"/>
  <c r="W603" i="5"/>
  <c r="AL603" i="5"/>
  <c r="T603" i="5"/>
  <c r="AI603" i="5"/>
  <c r="N603" i="5"/>
  <c r="AC603" i="5"/>
  <c r="Z603" i="5"/>
  <c r="Q603" i="5"/>
  <c r="K603" i="5"/>
  <c r="AF603" i="5"/>
  <c r="T601" i="5"/>
  <c r="AI601" i="5"/>
  <c r="Q601" i="5"/>
  <c r="AF601" i="5"/>
  <c r="K601" i="5"/>
  <c r="Z601" i="5"/>
  <c r="H601" i="5"/>
  <c r="AL601" i="5"/>
  <c r="AC601" i="5"/>
  <c r="W601" i="5"/>
  <c r="N601" i="5"/>
  <c r="Z641" i="5"/>
  <c r="H641" i="5"/>
  <c r="W641" i="5"/>
  <c r="AL641" i="5"/>
  <c r="T641" i="5"/>
  <c r="AI641" i="5"/>
  <c r="AF641" i="5"/>
  <c r="AC641" i="5"/>
  <c r="N641" i="5"/>
  <c r="Q641" i="5"/>
  <c r="K641" i="5"/>
  <c r="AL655" i="5"/>
  <c r="T655" i="5"/>
  <c r="AI655" i="5"/>
  <c r="Q655" i="5"/>
  <c r="AF655" i="5"/>
  <c r="N655" i="5"/>
  <c r="AC655" i="5"/>
  <c r="Z655" i="5"/>
  <c r="K655" i="5"/>
  <c r="W655" i="5"/>
  <c r="H655" i="5"/>
  <c r="N725" i="5"/>
  <c r="AC725" i="5"/>
  <c r="K725" i="5"/>
  <c r="Z725" i="5"/>
  <c r="H725" i="5"/>
  <c r="W725" i="5"/>
  <c r="AL725" i="5"/>
  <c r="AI725" i="5"/>
  <c r="AF725" i="5"/>
  <c r="T725" i="5"/>
  <c r="Q725" i="5"/>
  <c r="AF731" i="5"/>
  <c r="N731" i="5"/>
  <c r="AC731" i="5"/>
  <c r="K731" i="5"/>
  <c r="H731" i="5"/>
  <c r="Z731" i="5"/>
  <c r="W731" i="5"/>
  <c r="AL731" i="5"/>
  <c r="AI731" i="5"/>
  <c r="T731" i="5"/>
  <c r="Q731" i="5"/>
  <c r="W713" i="5"/>
  <c r="AL713" i="5"/>
  <c r="T713" i="5"/>
  <c r="AI713" i="5"/>
  <c r="Q713" i="5"/>
  <c r="AF713" i="5"/>
  <c r="AC713" i="5"/>
  <c r="Z713" i="5"/>
  <c r="N713" i="5"/>
  <c r="K713" i="5"/>
  <c r="H713" i="5"/>
  <c r="AF744" i="5"/>
  <c r="AC744" i="5"/>
  <c r="K744" i="5"/>
  <c r="AL744" i="5"/>
  <c r="AI744" i="5"/>
  <c r="Z744" i="5"/>
  <c r="W744" i="5"/>
  <c r="T744" i="5"/>
  <c r="N744" i="5"/>
  <c r="Q744" i="5"/>
  <c r="H744" i="5"/>
  <c r="Z756" i="5"/>
  <c r="H756" i="5"/>
  <c r="W756" i="5"/>
  <c r="T756" i="5"/>
  <c r="AI756" i="5"/>
  <c r="Q756" i="5"/>
  <c r="AF756" i="5"/>
  <c r="N756" i="5"/>
  <c r="K756" i="5"/>
  <c r="AL756" i="5"/>
  <c r="AC756" i="5"/>
  <c r="K767" i="5"/>
  <c r="Z767" i="5"/>
  <c r="H767" i="5"/>
  <c r="W767" i="5"/>
  <c r="AL767" i="5"/>
  <c r="T767" i="5"/>
  <c r="AI767" i="5"/>
  <c r="Q767" i="5"/>
  <c r="N767" i="5"/>
  <c r="AF767" i="5"/>
  <c r="AC767" i="5"/>
  <c r="T779" i="5"/>
  <c r="AI779" i="5"/>
  <c r="Q779" i="5"/>
  <c r="AF779" i="5"/>
  <c r="N779" i="5"/>
  <c r="K779" i="5"/>
  <c r="AC779" i="5"/>
  <c r="W779" i="5"/>
  <c r="AL779" i="5"/>
  <c r="Z779" i="5"/>
  <c r="H779" i="5"/>
  <c r="H806" i="5"/>
  <c r="W806" i="5"/>
  <c r="AL806" i="5"/>
  <c r="T806" i="5"/>
  <c r="AI806" i="5"/>
  <c r="Q806" i="5"/>
  <c r="AF806" i="5"/>
  <c r="N806" i="5"/>
  <c r="AC806" i="5"/>
  <c r="Z806" i="5"/>
  <c r="K806" i="5"/>
  <c r="Q854" i="5"/>
  <c r="AF854" i="5"/>
  <c r="N854" i="5"/>
  <c r="AC854" i="5"/>
  <c r="K854" i="5"/>
  <c r="AL854" i="5"/>
  <c r="AI854" i="5"/>
  <c r="W854" i="5"/>
  <c r="T854" i="5"/>
  <c r="H854" i="5"/>
  <c r="Z854" i="5"/>
  <c r="AI812" i="5"/>
  <c r="Q812" i="5"/>
  <c r="AF812" i="5"/>
  <c r="N812" i="5"/>
  <c r="H812" i="5"/>
  <c r="Z812" i="5"/>
  <c r="W812" i="5"/>
  <c r="T812" i="5"/>
  <c r="AL812" i="5"/>
  <c r="AC812" i="5"/>
  <c r="K812" i="5"/>
  <c r="K855" i="5"/>
  <c r="Z855" i="5"/>
  <c r="H855" i="5"/>
  <c r="W855" i="5"/>
  <c r="AC855" i="5"/>
  <c r="N855" i="5"/>
  <c r="AI855" i="5"/>
  <c r="AF855" i="5"/>
  <c r="T855" i="5"/>
  <c r="Q855" i="5"/>
  <c r="AL855" i="5"/>
  <c r="AC891" i="5"/>
  <c r="K891" i="5"/>
  <c r="H891" i="5"/>
  <c r="W891" i="5"/>
  <c r="AL891" i="5"/>
  <c r="T891" i="5"/>
  <c r="N891" i="5"/>
  <c r="AI891" i="5"/>
  <c r="AF891" i="5"/>
  <c r="Z891" i="5"/>
  <c r="Q891" i="5"/>
  <c r="N917" i="5"/>
  <c r="K917" i="5"/>
  <c r="Z917" i="5"/>
  <c r="H917" i="5"/>
  <c r="W917" i="5"/>
  <c r="AL917" i="5"/>
  <c r="AI917" i="5"/>
  <c r="AF917" i="5"/>
  <c r="AC917" i="5"/>
  <c r="T917" i="5"/>
  <c r="Q917" i="5"/>
  <c r="AF934" i="5"/>
  <c r="N934" i="5"/>
  <c r="AC934" i="5"/>
  <c r="K934" i="5"/>
  <c r="AI934" i="5"/>
  <c r="W934" i="5"/>
  <c r="T934" i="5"/>
  <c r="Q934" i="5"/>
  <c r="H934" i="5"/>
  <c r="AL934" i="5"/>
  <c r="Z934" i="5"/>
  <c r="AC944" i="5"/>
  <c r="Z944" i="5"/>
  <c r="AL944" i="5"/>
  <c r="Q944" i="5"/>
  <c r="AI944" i="5"/>
  <c r="N944" i="5"/>
  <c r="K944" i="5"/>
  <c r="AF944" i="5"/>
  <c r="H944" i="5"/>
  <c r="W944" i="5"/>
  <c r="T944" i="5"/>
  <c r="Z935" i="5"/>
  <c r="H935" i="5"/>
  <c r="W935" i="5"/>
  <c r="AL935" i="5"/>
  <c r="AI935" i="5"/>
  <c r="T935" i="5"/>
  <c r="N935" i="5"/>
  <c r="K935" i="5"/>
  <c r="AF935" i="5"/>
  <c r="AC935" i="5"/>
  <c r="Q935" i="5"/>
  <c r="W945" i="5"/>
  <c r="AL945" i="5"/>
  <c r="T945" i="5"/>
  <c r="AI945" i="5"/>
  <c r="Z945" i="5"/>
  <c r="Q945" i="5"/>
  <c r="N945" i="5"/>
  <c r="AF945" i="5"/>
  <c r="K945" i="5"/>
  <c r="H945" i="5"/>
  <c r="AC945" i="5"/>
  <c r="N968" i="5"/>
  <c r="K968" i="5"/>
  <c r="W968" i="5"/>
  <c r="AF968" i="5"/>
  <c r="AC968" i="5"/>
  <c r="Z968" i="5"/>
  <c r="T968" i="5"/>
  <c r="AI968" i="5"/>
  <c r="H968" i="5"/>
  <c r="AL968" i="5"/>
  <c r="Q968" i="5"/>
  <c r="W996" i="5"/>
  <c r="AL996" i="5"/>
  <c r="T996" i="5"/>
  <c r="AI996" i="5"/>
  <c r="Q996" i="5"/>
  <c r="AF996" i="5"/>
  <c r="N996" i="5"/>
  <c r="AC996" i="5"/>
  <c r="K996" i="5"/>
  <c r="H996" i="5"/>
  <c r="Z996" i="5"/>
  <c r="J109" i="5"/>
  <c r="Y109" i="5"/>
  <c r="G109" i="5"/>
  <c r="V109" i="5"/>
  <c r="AK109" i="5"/>
  <c r="S109" i="5"/>
  <c r="P109" i="5"/>
  <c r="AE109" i="5"/>
  <c r="M109" i="5"/>
  <c r="AB109" i="5"/>
  <c r="AH109" i="5"/>
  <c r="Y96" i="5"/>
  <c r="G96" i="5"/>
  <c r="V96" i="5"/>
  <c r="AK96" i="5"/>
  <c r="S96" i="5"/>
  <c r="U96" i="5" s="1"/>
  <c r="AH96" i="5"/>
  <c r="AE96" i="5"/>
  <c r="M96" i="5"/>
  <c r="AB96" i="5"/>
  <c r="J96" i="5"/>
  <c r="P96" i="5"/>
  <c r="AK86" i="5"/>
  <c r="S86" i="5"/>
  <c r="AH86" i="5"/>
  <c r="P86" i="5"/>
  <c r="AE86" i="5"/>
  <c r="M86" i="5"/>
  <c r="O86" i="5" s="1"/>
  <c r="J86" i="5"/>
  <c r="Y86" i="5"/>
  <c r="G86" i="5"/>
  <c r="AB86" i="5"/>
  <c r="V86" i="5"/>
  <c r="P148" i="5"/>
  <c r="AE148" i="5"/>
  <c r="M148" i="5"/>
  <c r="AB148" i="5"/>
  <c r="J148" i="5"/>
  <c r="Y148" i="5"/>
  <c r="V148" i="5"/>
  <c r="AK148" i="5"/>
  <c r="S148" i="5"/>
  <c r="AH148" i="5"/>
  <c r="G148" i="5"/>
  <c r="AB130" i="5"/>
  <c r="J130" i="5"/>
  <c r="Y130" i="5"/>
  <c r="G130" i="5"/>
  <c r="V130" i="5"/>
  <c r="AK130" i="5"/>
  <c r="AH130" i="5"/>
  <c r="P130" i="5"/>
  <c r="AE130" i="5"/>
  <c r="S130" i="5"/>
  <c r="M130" i="5"/>
  <c r="P208" i="5"/>
  <c r="AE208" i="5"/>
  <c r="M208" i="5"/>
  <c r="AB208" i="5"/>
  <c r="J208" i="5"/>
  <c r="Y208" i="5"/>
  <c r="G208" i="5"/>
  <c r="V208" i="5"/>
  <c r="AK208" i="5"/>
  <c r="S208" i="5"/>
  <c r="AH208" i="5"/>
  <c r="S158" i="5"/>
  <c r="AH158" i="5"/>
  <c r="P158" i="5"/>
  <c r="AE158" i="5"/>
  <c r="M158" i="5"/>
  <c r="AB158" i="5"/>
  <c r="J158" i="5"/>
  <c r="Y158" i="5"/>
  <c r="G158" i="5"/>
  <c r="V158" i="5"/>
  <c r="AK158" i="5"/>
  <c r="M187" i="5"/>
  <c r="AB187" i="5"/>
  <c r="J187" i="5"/>
  <c r="Y187" i="5"/>
  <c r="G187" i="5"/>
  <c r="V187" i="5"/>
  <c r="AK187" i="5"/>
  <c r="S187" i="5"/>
  <c r="AH187" i="5"/>
  <c r="AE187" i="5"/>
  <c r="P187" i="5"/>
  <c r="M266" i="5"/>
  <c r="AE266" i="5"/>
  <c r="J266" i="5"/>
  <c r="AB266" i="5"/>
  <c r="Y266" i="5"/>
  <c r="G266" i="5"/>
  <c r="V266" i="5"/>
  <c r="AK266" i="5"/>
  <c r="AH266" i="5"/>
  <c r="S266" i="5"/>
  <c r="P266" i="5"/>
  <c r="G275" i="5"/>
  <c r="AK275" i="5"/>
  <c r="S275" i="5"/>
  <c r="AE275" i="5"/>
  <c r="AB275" i="5"/>
  <c r="Y275" i="5"/>
  <c r="V275" i="5"/>
  <c r="P275" i="5"/>
  <c r="M275" i="5"/>
  <c r="J275" i="5"/>
  <c r="AH275" i="5"/>
  <c r="AH170" i="5"/>
  <c r="P170" i="5"/>
  <c r="M170" i="5"/>
  <c r="AB170" i="5"/>
  <c r="J170" i="5"/>
  <c r="Y170" i="5"/>
  <c r="G170" i="5"/>
  <c r="AK170" i="5"/>
  <c r="AE170" i="5"/>
  <c r="V170" i="5"/>
  <c r="S170" i="5"/>
  <c r="AE323" i="5"/>
  <c r="J323" i="5"/>
  <c r="V323" i="5"/>
  <c r="AK323" i="5"/>
  <c r="Y323" i="5"/>
  <c r="S323" i="5"/>
  <c r="P323" i="5"/>
  <c r="M323" i="5"/>
  <c r="AH323" i="5"/>
  <c r="AB323" i="5"/>
  <c r="G323" i="5"/>
  <c r="J238" i="5"/>
  <c r="G238" i="5"/>
  <c r="V238" i="5"/>
  <c r="AK238" i="5"/>
  <c r="S238" i="5"/>
  <c r="AH238" i="5"/>
  <c r="P238" i="5"/>
  <c r="AE238" i="5"/>
  <c r="AB238" i="5"/>
  <c r="Y238" i="5"/>
  <c r="M238" i="5"/>
  <c r="G220" i="5"/>
  <c r="V220" i="5"/>
  <c r="S220" i="5"/>
  <c r="AH220" i="5"/>
  <c r="P220" i="5"/>
  <c r="M220" i="5"/>
  <c r="AK220" i="5"/>
  <c r="J220" i="5"/>
  <c r="AE220" i="5"/>
  <c r="AB220" i="5"/>
  <c r="Y220" i="5"/>
  <c r="AK346" i="5"/>
  <c r="S346" i="5"/>
  <c r="AH346" i="5"/>
  <c r="P346" i="5"/>
  <c r="AE346" i="5"/>
  <c r="AB346" i="5"/>
  <c r="Y346" i="5"/>
  <c r="V346" i="5"/>
  <c r="M346" i="5"/>
  <c r="J346" i="5"/>
  <c r="G346" i="5"/>
  <c r="S349" i="5"/>
  <c r="P349" i="5"/>
  <c r="AE349" i="5"/>
  <c r="M349" i="5"/>
  <c r="AB349" i="5"/>
  <c r="J349" i="5"/>
  <c r="Y349" i="5"/>
  <c r="V349" i="5"/>
  <c r="G349" i="5"/>
  <c r="AK349" i="5"/>
  <c r="AH349" i="5"/>
  <c r="Y312" i="5"/>
  <c r="G312" i="5"/>
  <c r="V312" i="5"/>
  <c r="AK312" i="5"/>
  <c r="S312" i="5"/>
  <c r="AH312" i="5"/>
  <c r="P312" i="5"/>
  <c r="AE312" i="5"/>
  <c r="M312" i="5"/>
  <c r="AB312" i="5"/>
  <c r="J312" i="5"/>
  <c r="M342" i="5"/>
  <c r="Y342" i="5"/>
  <c r="V342" i="5"/>
  <c r="S342" i="5"/>
  <c r="AK342" i="5"/>
  <c r="J342" i="5"/>
  <c r="AH342" i="5"/>
  <c r="G342" i="5"/>
  <c r="AE342" i="5"/>
  <c r="AB342" i="5"/>
  <c r="P342" i="5"/>
  <c r="AB406" i="5"/>
  <c r="V406" i="5"/>
  <c r="AK406" i="5"/>
  <c r="S406" i="5"/>
  <c r="AE406" i="5"/>
  <c r="P406" i="5"/>
  <c r="M406" i="5"/>
  <c r="AH406" i="5"/>
  <c r="J406" i="5"/>
  <c r="Y406" i="5"/>
  <c r="G406" i="5"/>
  <c r="J367" i="5"/>
  <c r="Y367" i="5"/>
  <c r="G367" i="5"/>
  <c r="V367" i="5"/>
  <c r="AK367" i="5"/>
  <c r="S367" i="5"/>
  <c r="AH367" i="5"/>
  <c r="P367" i="5"/>
  <c r="M367" i="5"/>
  <c r="AE367" i="5"/>
  <c r="AB367" i="5"/>
  <c r="S376" i="5"/>
  <c r="AH376" i="5"/>
  <c r="P376" i="5"/>
  <c r="AE376" i="5"/>
  <c r="M376" i="5"/>
  <c r="AB376" i="5"/>
  <c r="J376" i="5"/>
  <c r="G376" i="5"/>
  <c r="AK376" i="5"/>
  <c r="Y376" i="5"/>
  <c r="V376" i="5"/>
  <c r="M396" i="5"/>
  <c r="AB396" i="5"/>
  <c r="J396" i="5"/>
  <c r="G396" i="5"/>
  <c r="V396" i="5"/>
  <c r="AK396" i="5"/>
  <c r="AH396" i="5"/>
  <c r="P396" i="5"/>
  <c r="AE396" i="5"/>
  <c r="S396" i="5"/>
  <c r="Y396" i="5"/>
  <c r="P424" i="5"/>
  <c r="AE424" i="5"/>
  <c r="M424" i="5"/>
  <c r="AB424" i="5"/>
  <c r="J424" i="5"/>
  <c r="Y424" i="5"/>
  <c r="G424" i="5"/>
  <c r="S424" i="5"/>
  <c r="AK424" i="5"/>
  <c r="V424" i="5"/>
  <c r="AH424" i="5"/>
  <c r="M469" i="5"/>
  <c r="J469" i="5"/>
  <c r="G469" i="5"/>
  <c r="V469" i="5"/>
  <c r="AK469" i="5"/>
  <c r="S469" i="5"/>
  <c r="AH469" i="5"/>
  <c r="AE469" i="5"/>
  <c r="AB469" i="5"/>
  <c r="Y469" i="5"/>
  <c r="P469" i="5"/>
  <c r="G420" i="5"/>
  <c r="V420" i="5"/>
  <c r="AK420" i="5"/>
  <c r="S420" i="5"/>
  <c r="AH420" i="5"/>
  <c r="P420" i="5"/>
  <c r="AE420" i="5"/>
  <c r="AB420" i="5"/>
  <c r="Y420" i="5"/>
  <c r="M420" i="5"/>
  <c r="J420" i="5"/>
  <c r="S426" i="5"/>
  <c r="AH426" i="5"/>
  <c r="P426" i="5"/>
  <c r="AE426" i="5"/>
  <c r="M426" i="5"/>
  <c r="AB426" i="5"/>
  <c r="G426" i="5"/>
  <c r="AK426" i="5"/>
  <c r="Y426" i="5"/>
  <c r="J426" i="5"/>
  <c r="V426" i="5"/>
  <c r="M493" i="5"/>
  <c r="J493" i="5"/>
  <c r="G493" i="5"/>
  <c r="V493" i="5"/>
  <c r="AK493" i="5"/>
  <c r="S493" i="5"/>
  <c r="P493" i="5"/>
  <c r="AH493" i="5"/>
  <c r="AE493" i="5"/>
  <c r="AB493" i="5"/>
  <c r="Y493" i="5"/>
  <c r="Y467" i="5"/>
  <c r="G467" i="5"/>
  <c r="V467" i="5"/>
  <c r="S467" i="5"/>
  <c r="AH467" i="5"/>
  <c r="P467" i="5"/>
  <c r="AE467" i="5"/>
  <c r="M467" i="5"/>
  <c r="J467" i="5"/>
  <c r="AK467" i="5"/>
  <c r="AB467" i="5"/>
  <c r="AK465" i="5"/>
  <c r="S465" i="5"/>
  <c r="AH465" i="5"/>
  <c r="P465" i="5"/>
  <c r="AE465" i="5"/>
  <c r="M465" i="5"/>
  <c r="AB465" i="5"/>
  <c r="Y465" i="5"/>
  <c r="J465" i="5"/>
  <c r="G465" i="5"/>
  <c r="V465" i="5"/>
  <c r="AE572" i="5"/>
  <c r="M572" i="5"/>
  <c r="AB572" i="5"/>
  <c r="J572" i="5"/>
  <c r="Y572" i="5"/>
  <c r="AK572" i="5"/>
  <c r="S572" i="5"/>
  <c r="AH572" i="5"/>
  <c r="V572" i="5"/>
  <c r="P572" i="5"/>
  <c r="G572" i="5"/>
  <c r="J545" i="5"/>
  <c r="Y545" i="5"/>
  <c r="G545" i="5"/>
  <c r="V545" i="5"/>
  <c r="S545" i="5"/>
  <c r="AH545" i="5"/>
  <c r="P545" i="5"/>
  <c r="M545" i="5"/>
  <c r="AK545" i="5"/>
  <c r="AE545" i="5"/>
  <c r="AB545" i="5"/>
  <c r="V519" i="5"/>
  <c r="AK519" i="5"/>
  <c r="S519" i="5"/>
  <c r="AH519" i="5"/>
  <c r="P519" i="5"/>
  <c r="AE519" i="5"/>
  <c r="M519" i="5"/>
  <c r="AB519" i="5"/>
  <c r="Y519" i="5"/>
  <c r="J519" i="5"/>
  <c r="G519" i="5"/>
  <c r="S546" i="5"/>
  <c r="AH546" i="5"/>
  <c r="P546" i="5"/>
  <c r="M546" i="5"/>
  <c r="AB546" i="5"/>
  <c r="J546" i="5"/>
  <c r="G546" i="5"/>
  <c r="Y546" i="5"/>
  <c r="V546" i="5"/>
  <c r="AK546" i="5"/>
  <c r="AE546" i="5"/>
  <c r="M594" i="5"/>
  <c r="AB594" i="5"/>
  <c r="J594" i="5"/>
  <c r="P594" i="5"/>
  <c r="AK594" i="5"/>
  <c r="AH594" i="5"/>
  <c r="G594" i="5"/>
  <c r="AE594" i="5"/>
  <c r="Y594" i="5"/>
  <c r="S594" i="5"/>
  <c r="V594" i="5"/>
  <c r="AK563" i="5"/>
  <c r="S563" i="5"/>
  <c r="AH563" i="5"/>
  <c r="P563" i="5"/>
  <c r="AE563" i="5"/>
  <c r="M563" i="5"/>
  <c r="J563" i="5"/>
  <c r="G563" i="5"/>
  <c r="AB563" i="5"/>
  <c r="Y563" i="5"/>
  <c r="V563" i="5"/>
  <c r="AB621" i="5"/>
  <c r="J621" i="5"/>
  <c r="Y621" i="5"/>
  <c r="G621" i="5"/>
  <c r="S621" i="5"/>
  <c r="AH621" i="5"/>
  <c r="P621" i="5"/>
  <c r="M621" i="5"/>
  <c r="AK621" i="5"/>
  <c r="AE621" i="5"/>
  <c r="V621" i="5"/>
  <c r="P648" i="5"/>
  <c r="AE648" i="5"/>
  <c r="M648" i="5"/>
  <c r="AB648" i="5"/>
  <c r="J648" i="5"/>
  <c r="Y648" i="5"/>
  <c r="G648" i="5"/>
  <c r="V648" i="5"/>
  <c r="AH648" i="5"/>
  <c r="AK648" i="5"/>
  <c r="S648" i="5"/>
  <c r="AH628" i="5"/>
  <c r="P628" i="5"/>
  <c r="AE628" i="5"/>
  <c r="M628" i="5"/>
  <c r="J628" i="5"/>
  <c r="Y628" i="5"/>
  <c r="AB628" i="5"/>
  <c r="V628" i="5"/>
  <c r="S628" i="5"/>
  <c r="G628" i="5"/>
  <c r="AK628" i="5"/>
  <c r="J649" i="5"/>
  <c r="Y649" i="5"/>
  <c r="G649" i="5"/>
  <c r="V649" i="5"/>
  <c r="AK649" i="5"/>
  <c r="S649" i="5"/>
  <c r="AH649" i="5"/>
  <c r="P649" i="5"/>
  <c r="AB649" i="5"/>
  <c r="M649" i="5"/>
  <c r="AE649" i="5"/>
  <c r="V647" i="5"/>
  <c r="AK647" i="5"/>
  <c r="S647" i="5"/>
  <c r="AH647" i="5"/>
  <c r="P647" i="5"/>
  <c r="AE647" i="5"/>
  <c r="M647" i="5"/>
  <c r="AB647" i="5"/>
  <c r="Y647" i="5"/>
  <c r="J647" i="5"/>
  <c r="G647" i="5"/>
  <c r="AE725" i="5"/>
  <c r="M725" i="5"/>
  <c r="AB725" i="5"/>
  <c r="J725" i="5"/>
  <c r="Y725" i="5"/>
  <c r="G725" i="5"/>
  <c r="AK725" i="5"/>
  <c r="AH725" i="5"/>
  <c r="V725" i="5"/>
  <c r="S725" i="5"/>
  <c r="P725" i="5"/>
  <c r="Y702" i="5"/>
  <c r="G702" i="5"/>
  <c r="V702" i="5"/>
  <c r="AK702" i="5"/>
  <c r="S702" i="5"/>
  <c r="AH702" i="5"/>
  <c r="AE702" i="5"/>
  <c r="AB702" i="5"/>
  <c r="P702" i="5"/>
  <c r="M702" i="5"/>
  <c r="J702" i="5"/>
  <c r="AB775" i="5"/>
  <c r="J775" i="5"/>
  <c r="Y775" i="5"/>
  <c r="G775" i="5"/>
  <c r="V775" i="5"/>
  <c r="S775" i="5"/>
  <c r="AK775" i="5"/>
  <c r="AH775" i="5"/>
  <c r="AE775" i="5"/>
  <c r="P775" i="5"/>
  <c r="M775" i="5"/>
  <c r="J795" i="5"/>
  <c r="Y795" i="5"/>
  <c r="G795" i="5"/>
  <c r="V795" i="5"/>
  <c r="AK795" i="5"/>
  <c r="S795" i="5"/>
  <c r="AE795" i="5"/>
  <c r="AB795" i="5"/>
  <c r="AH795" i="5"/>
  <c r="P795" i="5"/>
  <c r="M795" i="5"/>
  <c r="AH733" i="5"/>
  <c r="AE733" i="5"/>
  <c r="S733" i="5"/>
  <c r="P733" i="5"/>
  <c r="AK733" i="5"/>
  <c r="M733" i="5"/>
  <c r="J733" i="5"/>
  <c r="AB733" i="5"/>
  <c r="G733" i="5"/>
  <c r="Y733" i="5"/>
  <c r="V733" i="5"/>
  <c r="P794" i="5"/>
  <c r="AE794" i="5"/>
  <c r="M794" i="5"/>
  <c r="AB794" i="5"/>
  <c r="Y794" i="5"/>
  <c r="G794" i="5"/>
  <c r="AK794" i="5"/>
  <c r="AH794" i="5"/>
  <c r="V794" i="5"/>
  <c r="J794" i="5"/>
  <c r="S794" i="5"/>
  <c r="V878" i="5"/>
  <c r="P878" i="5"/>
  <c r="M878" i="5"/>
  <c r="AK878" i="5"/>
  <c r="J878" i="5"/>
  <c r="AH878" i="5"/>
  <c r="AE878" i="5"/>
  <c r="G878" i="5"/>
  <c r="AB878" i="5"/>
  <c r="Y878" i="5"/>
  <c r="S878" i="5"/>
  <c r="P835" i="5"/>
  <c r="M835" i="5"/>
  <c r="AB835" i="5"/>
  <c r="J835" i="5"/>
  <c r="V835" i="5"/>
  <c r="S835" i="5"/>
  <c r="G835" i="5"/>
  <c r="AK835" i="5"/>
  <c r="AE835" i="5"/>
  <c r="Y835" i="5"/>
  <c r="AH835" i="5"/>
  <c r="Y819" i="5"/>
  <c r="G819" i="5"/>
  <c r="V819" i="5"/>
  <c r="AK819" i="5"/>
  <c r="S819" i="5"/>
  <c r="AH819" i="5"/>
  <c r="P819" i="5"/>
  <c r="M819" i="5"/>
  <c r="J819" i="5"/>
  <c r="AE819" i="5"/>
  <c r="AB819" i="5"/>
  <c r="V847" i="5"/>
  <c r="AK847" i="5"/>
  <c r="S847" i="5"/>
  <c r="AH847" i="5"/>
  <c r="P847" i="5"/>
  <c r="Y847" i="5"/>
  <c r="M847" i="5"/>
  <c r="J847" i="5"/>
  <c r="AE847" i="5"/>
  <c r="AB847" i="5"/>
  <c r="G847" i="5"/>
  <c r="AH840" i="5"/>
  <c r="P840" i="5"/>
  <c r="AE840" i="5"/>
  <c r="M840" i="5"/>
  <c r="AB840" i="5"/>
  <c r="J840" i="5"/>
  <c r="AK840" i="5"/>
  <c r="Y840" i="5"/>
  <c r="V840" i="5"/>
  <c r="S840" i="5"/>
  <c r="G840" i="5"/>
  <c r="Y886" i="5"/>
  <c r="G886" i="5"/>
  <c r="V886" i="5"/>
  <c r="AK886" i="5"/>
  <c r="S886" i="5"/>
  <c r="AH886" i="5"/>
  <c r="M886" i="5"/>
  <c r="J886" i="5"/>
  <c r="AE886" i="5"/>
  <c r="P886" i="5"/>
  <c r="AB886" i="5"/>
  <c r="AE885" i="5"/>
  <c r="M885" i="5"/>
  <c r="AB885" i="5"/>
  <c r="J885" i="5"/>
  <c r="Y885" i="5"/>
  <c r="S885" i="5"/>
  <c r="AH885" i="5"/>
  <c r="AK885" i="5"/>
  <c r="V885" i="5"/>
  <c r="P885" i="5"/>
  <c r="G885" i="5"/>
  <c r="J915" i="5"/>
  <c r="G915" i="5"/>
  <c r="V915" i="5"/>
  <c r="AK915" i="5"/>
  <c r="S915" i="5"/>
  <c r="AH915" i="5"/>
  <c r="AE915" i="5"/>
  <c r="AB915" i="5"/>
  <c r="P915" i="5"/>
  <c r="M915" i="5"/>
  <c r="Y915" i="5"/>
  <c r="P957" i="5"/>
  <c r="AE957" i="5"/>
  <c r="AB957" i="5"/>
  <c r="J957" i="5"/>
  <c r="V957" i="5"/>
  <c r="AK957" i="5"/>
  <c r="AH957" i="5"/>
  <c r="Y957" i="5"/>
  <c r="S957" i="5"/>
  <c r="M957" i="5"/>
  <c r="G957" i="5"/>
  <c r="V936" i="5"/>
  <c r="S936" i="5"/>
  <c r="AH936" i="5"/>
  <c r="P936" i="5"/>
  <c r="AE936" i="5"/>
  <c r="M936" i="5"/>
  <c r="AB936" i="5"/>
  <c r="Y936" i="5"/>
  <c r="AA936" i="5" s="1"/>
  <c r="J936" i="5"/>
  <c r="G936" i="5"/>
  <c r="AK936" i="5"/>
  <c r="J958" i="5"/>
  <c r="Y958" i="5"/>
  <c r="V958" i="5"/>
  <c r="AK958" i="5"/>
  <c r="AH958" i="5"/>
  <c r="P958" i="5"/>
  <c r="AE958" i="5"/>
  <c r="AB958" i="5"/>
  <c r="S958" i="5"/>
  <c r="M958" i="5"/>
  <c r="G958" i="5"/>
  <c r="AH965" i="5"/>
  <c r="P965" i="5"/>
  <c r="AE965" i="5"/>
  <c r="M965" i="5"/>
  <c r="AB965" i="5"/>
  <c r="J965" i="5"/>
  <c r="V965" i="5"/>
  <c r="AK965" i="5"/>
  <c r="S965" i="5"/>
  <c r="G965" i="5"/>
  <c r="Y965" i="5"/>
  <c r="M991" i="5"/>
  <c r="Y991" i="5"/>
  <c r="V991" i="5"/>
  <c r="AK991" i="5"/>
  <c r="S991" i="5"/>
  <c r="AH991" i="5"/>
  <c r="P991" i="5"/>
  <c r="AE991" i="5"/>
  <c r="AB991" i="5"/>
  <c r="J991" i="5"/>
  <c r="G991" i="5"/>
  <c r="J18" i="5"/>
  <c r="AB18" i="5"/>
  <c r="Y18" i="5"/>
  <c r="G18" i="5"/>
  <c r="V18" i="5"/>
  <c r="AK18" i="5"/>
  <c r="S18" i="5"/>
  <c r="AH18" i="5"/>
  <c r="P18" i="5"/>
  <c r="M18" i="5"/>
  <c r="AE18" i="5"/>
  <c r="AF208" i="5"/>
  <c r="N208" i="5"/>
  <c r="AC208" i="5"/>
  <c r="K208" i="5"/>
  <c r="Z208" i="5"/>
  <c r="H208" i="5"/>
  <c r="W208" i="5"/>
  <c r="AL208" i="5"/>
  <c r="T208" i="5"/>
  <c r="AI208" i="5"/>
  <c r="Q208" i="5"/>
  <c r="AF528" i="5"/>
  <c r="N528" i="5"/>
  <c r="AC528" i="5"/>
  <c r="Z528" i="5"/>
  <c r="H528" i="5"/>
  <c r="W528" i="5"/>
  <c r="AL528" i="5"/>
  <c r="T528" i="5"/>
  <c r="AI528" i="5"/>
  <c r="Q528" i="5"/>
  <c r="K528" i="5"/>
  <c r="J149" i="5"/>
  <c r="Y149" i="5"/>
  <c r="G149" i="5"/>
  <c r="V149" i="5"/>
  <c r="AK149" i="5"/>
  <c r="S149" i="5"/>
  <c r="AH149" i="5"/>
  <c r="P149" i="5"/>
  <c r="AE149" i="5"/>
  <c r="M149" i="5"/>
  <c r="AB149" i="5"/>
  <c r="J69" i="5"/>
  <c r="Y69" i="5"/>
  <c r="G69" i="5"/>
  <c r="V69" i="5"/>
  <c r="AK69" i="5"/>
  <c r="S69" i="5"/>
  <c r="P69" i="5"/>
  <c r="AE69" i="5"/>
  <c r="AG69" i="5" s="1"/>
  <c r="M69" i="5"/>
  <c r="AH69" i="5"/>
  <c r="AB69" i="5"/>
  <c r="AK19" i="5"/>
  <c r="S19" i="5"/>
  <c r="AH19" i="5"/>
  <c r="G19" i="5"/>
  <c r="P19" i="5"/>
  <c r="AE19" i="5"/>
  <c r="J19" i="5"/>
  <c r="M19" i="5"/>
  <c r="AB19" i="5"/>
  <c r="V19" i="5"/>
  <c r="Y19" i="5"/>
  <c r="W16" i="5"/>
  <c r="AL16" i="5"/>
  <c r="T16" i="5"/>
  <c r="H16" i="5"/>
  <c r="AI16" i="5"/>
  <c r="Q16" i="5"/>
  <c r="AF16" i="5"/>
  <c r="N16" i="5"/>
  <c r="AC16" i="5"/>
  <c r="K16" i="5"/>
  <c r="Z16" i="5"/>
  <c r="J85" i="5"/>
  <c r="Y85" i="5"/>
  <c r="G85" i="5"/>
  <c r="V85" i="5"/>
  <c r="AK85" i="5"/>
  <c r="S85" i="5"/>
  <c r="P85" i="5"/>
  <c r="AE85" i="5"/>
  <c r="M85" i="5"/>
  <c r="AH85" i="5"/>
  <c r="AB85" i="5"/>
  <c r="AC42" i="5"/>
  <c r="K42" i="5"/>
  <c r="Z42" i="5"/>
  <c r="H42" i="5"/>
  <c r="W42" i="5"/>
  <c r="AL42" i="5"/>
  <c r="Q42" i="5"/>
  <c r="N42" i="5"/>
  <c r="AI42" i="5"/>
  <c r="AF42" i="5"/>
  <c r="T42" i="5"/>
  <c r="Q92" i="5"/>
  <c r="AF92" i="5"/>
  <c r="N92" i="5"/>
  <c r="AC92" i="5"/>
  <c r="K92" i="5"/>
  <c r="Z92" i="5"/>
  <c r="W92" i="5"/>
  <c r="AL92" i="5"/>
  <c r="T92" i="5"/>
  <c r="AI92" i="5"/>
  <c r="H92" i="5"/>
  <c r="AF100" i="5"/>
  <c r="N100" i="5"/>
  <c r="AC100" i="5"/>
  <c r="K100" i="5"/>
  <c r="Z100" i="5"/>
  <c r="T100" i="5"/>
  <c r="Q100" i="5"/>
  <c r="H100" i="5"/>
  <c r="AL100" i="5"/>
  <c r="AI100" i="5"/>
  <c r="W100" i="5"/>
  <c r="H56" i="5"/>
  <c r="W56" i="5"/>
  <c r="AL56" i="5"/>
  <c r="T56" i="5"/>
  <c r="AI56" i="5"/>
  <c r="Q56" i="5"/>
  <c r="N56" i="5"/>
  <c r="AC56" i="5"/>
  <c r="K56" i="5"/>
  <c r="AF56" i="5"/>
  <c r="Z56" i="5"/>
  <c r="T46" i="5"/>
  <c r="AI46" i="5"/>
  <c r="Q46" i="5"/>
  <c r="AF46" i="5"/>
  <c r="N46" i="5"/>
  <c r="AC46" i="5"/>
  <c r="K46" i="5"/>
  <c r="Z46" i="5"/>
  <c r="H46" i="5"/>
  <c r="W46" i="5"/>
  <c r="AL46" i="5"/>
  <c r="AI89" i="5"/>
  <c r="Q89" i="5"/>
  <c r="AF89" i="5"/>
  <c r="N89" i="5"/>
  <c r="AC89" i="5"/>
  <c r="K89" i="5"/>
  <c r="H89" i="5"/>
  <c r="W89" i="5"/>
  <c r="AL89" i="5"/>
  <c r="T89" i="5"/>
  <c r="Z89" i="5"/>
  <c r="N111" i="5"/>
  <c r="AC111" i="5"/>
  <c r="K111" i="5"/>
  <c r="Z111" i="5"/>
  <c r="H111" i="5"/>
  <c r="W111" i="5"/>
  <c r="T111" i="5"/>
  <c r="AI111" i="5"/>
  <c r="Q111" i="5"/>
  <c r="AF111" i="5"/>
  <c r="AL111" i="5"/>
  <c r="Z149" i="5"/>
  <c r="H149" i="5"/>
  <c r="W149" i="5"/>
  <c r="AL149" i="5"/>
  <c r="T149" i="5"/>
  <c r="AI149" i="5"/>
  <c r="AF149" i="5"/>
  <c r="N149" i="5"/>
  <c r="AC149" i="5"/>
  <c r="Q149" i="5"/>
  <c r="K149" i="5"/>
  <c r="AL123" i="5"/>
  <c r="T123" i="5"/>
  <c r="AI123" i="5"/>
  <c r="Q123" i="5"/>
  <c r="AF123" i="5"/>
  <c r="K123" i="5"/>
  <c r="Z123" i="5"/>
  <c r="H123" i="5"/>
  <c r="AC123" i="5"/>
  <c r="W123" i="5"/>
  <c r="N123" i="5"/>
  <c r="AF176" i="5"/>
  <c r="N176" i="5"/>
  <c r="AC176" i="5"/>
  <c r="K176" i="5"/>
  <c r="Z176" i="5"/>
  <c r="H176" i="5"/>
  <c r="W176" i="5"/>
  <c r="AL176" i="5"/>
  <c r="T176" i="5"/>
  <c r="AI176" i="5"/>
  <c r="Q176" i="5"/>
  <c r="K174" i="5"/>
  <c r="Z174" i="5"/>
  <c r="H174" i="5"/>
  <c r="W174" i="5"/>
  <c r="AL174" i="5"/>
  <c r="T174" i="5"/>
  <c r="AI174" i="5"/>
  <c r="Q174" i="5"/>
  <c r="AF174" i="5"/>
  <c r="AC174" i="5"/>
  <c r="N174" i="5"/>
  <c r="H188" i="5"/>
  <c r="W188" i="5"/>
  <c r="AL188" i="5"/>
  <c r="T188" i="5"/>
  <c r="AI188" i="5"/>
  <c r="Q188" i="5"/>
  <c r="AF188" i="5"/>
  <c r="N188" i="5"/>
  <c r="AC188" i="5"/>
  <c r="K188" i="5"/>
  <c r="Z188" i="5"/>
  <c r="AC219" i="5"/>
  <c r="Z219" i="5"/>
  <c r="H219" i="5"/>
  <c r="W219" i="5"/>
  <c r="AF219" i="5"/>
  <c r="T219" i="5"/>
  <c r="Q219" i="5"/>
  <c r="AL219" i="5"/>
  <c r="N219" i="5"/>
  <c r="AI219" i="5"/>
  <c r="K219" i="5"/>
  <c r="N256" i="5"/>
  <c r="K256" i="5"/>
  <c r="Z256" i="5"/>
  <c r="H256" i="5"/>
  <c r="W256" i="5"/>
  <c r="AL256" i="5"/>
  <c r="T256" i="5"/>
  <c r="AI256" i="5"/>
  <c r="AF256" i="5"/>
  <c r="AC256" i="5"/>
  <c r="Q256" i="5"/>
  <c r="AC271" i="5"/>
  <c r="W271" i="5"/>
  <c r="AL271" i="5"/>
  <c r="T271" i="5"/>
  <c r="AI271" i="5"/>
  <c r="Q271" i="5"/>
  <c r="N271" i="5"/>
  <c r="AF271" i="5"/>
  <c r="Z271" i="5"/>
  <c r="K271" i="5"/>
  <c r="H271" i="5"/>
  <c r="W252" i="5"/>
  <c r="AL252" i="5"/>
  <c r="T252" i="5"/>
  <c r="AI252" i="5"/>
  <c r="Q252" i="5"/>
  <c r="AF252" i="5"/>
  <c r="N252" i="5"/>
  <c r="AC252" i="5"/>
  <c r="K252" i="5"/>
  <c r="Z252" i="5"/>
  <c r="H252" i="5"/>
  <c r="AC287" i="5"/>
  <c r="K287" i="5"/>
  <c r="H287" i="5"/>
  <c r="W287" i="5"/>
  <c r="AL287" i="5"/>
  <c r="AI287" i="5"/>
  <c r="AF287" i="5"/>
  <c r="Z287" i="5"/>
  <c r="T287" i="5"/>
  <c r="Q287" i="5"/>
  <c r="N287" i="5"/>
  <c r="K301" i="5"/>
  <c r="Z301" i="5"/>
  <c r="H301" i="5"/>
  <c r="W301" i="5"/>
  <c r="AL301" i="5"/>
  <c r="T301" i="5"/>
  <c r="AI301" i="5"/>
  <c r="Q301" i="5"/>
  <c r="N301" i="5"/>
  <c r="AF301" i="5"/>
  <c r="AC301" i="5"/>
  <c r="W291" i="5"/>
  <c r="T291" i="5"/>
  <c r="AI291" i="5"/>
  <c r="Q291" i="5"/>
  <c r="AF291" i="5"/>
  <c r="N291" i="5"/>
  <c r="AC291" i="5"/>
  <c r="K291" i="5"/>
  <c r="Z291" i="5"/>
  <c r="AL291" i="5"/>
  <c r="H291" i="5"/>
  <c r="AI265" i="5"/>
  <c r="Q265" i="5"/>
  <c r="AL265" i="5"/>
  <c r="T265" i="5"/>
  <c r="AF265" i="5"/>
  <c r="N265" i="5"/>
  <c r="AC265" i="5"/>
  <c r="K265" i="5"/>
  <c r="Z265" i="5"/>
  <c r="H265" i="5"/>
  <c r="W265" i="5"/>
  <c r="W348" i="5"/>
  <c r="AL348" i="5"/>
  <c r="T348" i="5"/>
  <c r="AI348" i="5"/>
  <c r="AF348" i="5"/>
  <c r="Z348" i="5"/>
  <c r="Q348" i="5"/>
  <c r="N348" i="5"/>
  <c r="K348" i="5"/>
  <c r="H348" i="5"/>
  <c r="AC348" i="5"/>
  <c r="AI330" i="5"/>
  <c r="Q330" i="5"/>
  <c r="AF330" i="5"/>
  <c r="N330" i="5"/>
  <c r="K330" i="5"/>
  <c r="AL330" i="5"/>
  <c r="H330" i="5"/>
  <c r="AC330" i="5"/>
  <c r="Z330" i="5"/>
  <c r="W330" i="5"/>
  <c r="T330" i="5"/>
  <c r="AC396" i="5"/>
  <c r="K396" i="5"/>
  <c r="Z396" i="5"/>
  <c r="H396" i="5"/>
  <c r="W396" i="5"/>
  <c r="AL396" i="5"/>
  <c r="T396" i="5"/>
  <c r="Q396" i="5"/>
  <c r="AF396" i="5"/>
  <c r="N396" i="5"/>
  <c r="AI396" i="5"/>
  <c r="Q445" i="5"/>
  <c r="AF445" i="5"/>
  <c r="N445" i="5"/>
  <c r="AC445" i="5"/>
  <c r="K445" i="5"/>
  <c r="Z445" i="5"/>
  <c r="AL445" i="5"/>
  <c r="AI445" i="5"/>
  <c r="W445" i="5"/>
  <c r="T445" i="5"/>
  <c r="H445" i="5"/>
  <c r="T400" i="5"/>
  <c r="AI400" i="5"/>
  <c r="Q400" i="5"/>
  <c r="AF400" i="5"/>
  <c r="N400" i="5"/>
  <c r="AC400" i="5"/>
  <c r="Z400" i="5"/>
  <c r="H400" i="5"/>
  <c r="W400" i="5"/>
  <c r="AL400" i="5"/>
  <c r="K400" i="5"/>
  <c r="K438" i="5"/>
  <c r="Z438" i="5"/>
  <c r="H438" i="5"/>
  <c r="W438" i="5"/>
  <c r="AL438" i="5"/>
  <c r="T438" i="5"/>
  <c r="AI438" i="5"/>
  <c r="AF438" i="5"/>
  <c r="AC438" i="5"/>
  <c r="Q438" i="5"/>
  <c r="N438" i="5"/>
  <c r="H428" i="5"/>
  <c r="W428" i="5"/>
  <c r="AL428" i="5"/>
  <c r="T428" i="5"/>
  <c r="AI428" i="5"/>
  <c r="Q428" i="5"/>
  <c r="AF428" i="5"/>
  <c r="K428" i="5"/>
  <c r="AC428" i="5"/>
  <c r="Z428" i="5"/>
  <c r="N428" i="5"/>
  <c r="T410" i="5"/>
  <c r="AI410" i="5"/>
  <c r="Q410" i="5"/>
  <c r="AF410" i="5"/>
  <c r="N410" i="5"/>
  <c r="AC410" i="5"/>
  <c r="K410" i="5"/>
  <c r="H410" i="5"/>
  <c r="W410" i="5"/>
  <c r="Z410" i="5"/>
  <c r="AL410" i="5"/>
  <c r="AC506" i="5"/>
  <c r="Z506" i="5"/>
  <c r="H506" i="5"/>
  <c r="W506" i="5"/>
  <c r="AL506" i="5"/>
  <c r="AI506" i="5"/>
  <c r="T506" i="5"/>
  <c r="Q506" i="5"/>
  <c r="N506" i="5"/>
  <c r="K506" i="5"/>
  <c r="AF506" i="5"/>
  <c r="K504" i="5"/>
  <c r="H504" i="5"/>
  <c r="AL504" i="5"/>
  <c r="T504" i="5"/>
  <c r="AI504" i="5"/>
  <c r="Q504" i="5"/>
  <c r="N504" i="5"/>
  <c r="AF504" i="5"/>
  <c r="AC504" i="5"/>
  <c r="Z504" i="5"/>
  <c r="W504" i="5"/>
  <c r="N659" i="5"/>
  <c r="AC659" i="5"/>
  <c r="K659" i="5"/>
  <c r="Z659" i="5"/>
  <c r="H659" i="5"/>
  <c r="W659" i="5"/>
  <c r="AL659" i="5"/>
  <c r="T659" i="5"/>
  <c r="AI659" i="5"/>
  <c r="AF659" i="5"/>
  <c r="Q659" i="5"/>
  <c r="AI500" i="5"/>
  <c r="Q500" i="5"/>
  <c r="AF500" i="5"/>
  <c r="N500" i="5"/>
  <c r="AC500" i="5"/>
  <c r="K500" i="5"/>
  <c r="Z500" i="5"/>
  <c r="W500" i="5"/>
  <c r="AL500" i="5"/>
  <c r="T500" i="5"/>
  <c r="H500" i="5"/>
  <c r="K586" i="5"/>
  <c r="Z586" i="5"/>
  <c r="H586" i="5"/>
  <c r="W586" i="5"/>
  <c r="AL586" i="5"/>
  <c r="T586" i="5"/>
  <c r="AI586" i="5"/>
  <c r="Q586" i="5"/>
  <c r="AC586" i="5"/>
  <c r="AF586" i="5"/>
  <c r="N586" i="5"/>
  <c r="AL519" i="5"/>
  <c r="T519" i="5"/>
  <c r="AI519" i="5"/>
  <c r="AF519" i="5"/>
  <c r="N519" i="5"/>
  <c r="AC519" i="5"/>
  <c r="Z519" i="5"/>
  <c r="W519" i="5"/>
  <c r="Q519" i="5"/>
  <c r="K519" i="5"/>
  <c r="H519" i="5"/>
  <c r="Q577" i="5"/>
  <c r="AF577" i="5"/>
  <c r="N577" i="5"/>
  <c r="AC577" i="5"/>
  <c r="K577" i="5"/>
  <c r="Z577" i="5"/>
  <c r="W577" i="5"/>
  <c r="AI577" i="5"/>
  <c r="T577" i="5"/>
  <c r="H577" i="5"/>
  <c r="AL577" i="5"/>
  <c r="AF615" i="5"/>
  <c r="N615" i="5"/>
  <c r="AC615" i="5"/>
  <c r="K615" i="5"/>
  <c r="W615" i="5"/>
  <c r="AL615" i="5"/>
  <c r="T615" i="5"/>
  <c r="Q615" i="5"/>
  <c r="H615" i="5"/>
  <c r="AI615" i="5"/>
  <c r="Z615" i="5"/>
  <c r="W576" i="5"/>
  <c r="AL576" i="5"/>
  <c r="T576" i="5"/>
  <c r="AI576" i="5"/>
  <c r="Q576" i="5"/>
  <c r="AF576" i="5"/>
  <c r="AC576" i="5"/>
  <c r="K576" i="5"/>
  <c r="H576" i="5"/>
  <c r="Z576" i="5"/>
  <c r="N576" i="5"/>
  <c r="AI582" i="5"/>
  <c r="Q582" i="5"/>
  <c r="AF582" i="5"/>
  <c r="N582" i="5"/>
  <c r="AC582" i="5"/>
  <c r="W582" i="5"/>
  <c r="Z582" i="5"/>
  <c r="T582" i="5"/>
  <c r="K582" i="5"/>
  <c r="H582" i="5"/>
  <c r="AL582" i="5"/>
  <c r="H611" i="5"/>
  <c r="W611" i="5"/>
  <c r="AL611" i="5"/>
  <c r="T611" i="5"/>
  <c r="AI611" i="5"/>
  <c r="N611" i="5"/>
  <c r="K611" i="5"/>
  <c r="AF611" i="5"/>
  <c r="AC611" i="5"/>
  <c r="Q611" i="5"/>
  <c r="Z611" i="5"/>
  <c r="T609" i="5"/>
  <c r="AI609" i="5"/>
  <c r="Q609" i="5"/>
  <c r="AF609" i="5"/>
  <c r="K609" i="5"/>
  <c r="Z609" i="5"/>
  <c r="W609" i="5"/>
  <c r="N609" i="5"/>
  <c r="AC609" i="5"/>
  <c r="AL609" i="5"/>
  <c r="H609" i="5"/>
  <c r="Z649" i="5"/>
  <c r="H649" i="5"/>
  <c r="W649" i="5"/>
  <c r="AL649" i="5"/>
  <c r="T649" i="5"/>
  <c r="AI649" i="5"/>
  <c r="Q649" i="5"/>
  <c r="AF649" i="5"/>
  <c r="N649" i="5"/>
  <c r="AC649" i="5"/>
  <c r="K649" i="5"/>
  <c r="AL663" i="5"/>
  <c r="T663" i="5"/>
  <c r="AI663" i="5"/>
  <c r="Q663" i="5"/>
  <c r="AF663" i="5"/>
  <c r="N663" i="5"/>
  <c r="AC663" i="5"/>
  <c r="H663" i="5"/>
  <c r="Z663" i="5"/>
  <c r="W663" i="5"/>
  <c r="K663" i="5"/>
  <c r="AF739" i="5"/>
  <c r="N739" i="5"/>
  <c r="AC739" i="5"/>
  <c r="K739" i="5"/>
  <c r="W739" i="5"/>
  <c r="T739" i="5"/>
  <c r="Q739" i="5"/>
  <c r="AL739" i="5"/>
  <c r="AI739" i="5"/>
  <c r="H739" i="5"/>
  <c r="Z739" i="5"/>
  <c r="Z732" i="5"/>
  <c r="H732" i="5"/>
  <c r="W732" i="5"/>
  <c r="AI732" i="5"/>
  <c r="N732" i="5"/>
  <c r="AF732" i="5"/>
  <c r="K732" i="5"/>
  <c r="AC732" i="5"/>
  <c r="AL732" i="5"/>
  <c r="T732" i="5"/>
  <c r="Q732" i="5"/>
  <c r="W721" i="5"/>
  <c r="AL721" i="5"/>
  <c r="T721" i="5"/>
  <c r="AI721" i="5"/>
  <c r="Q721" i="5"/>
  <c r="AF721" i="5"/>
  <c r="AC721" i="5"/>
  <c r="Z721" i="5"/>
  <c r="N721" i="5"/>
  <c r="K721" i="5"/>
  <c r="H721" i="5"/>
  <c r="N780" i="5"/>
  <c r="AC780" i="5"/>
  <c r="K780" i="5"/>
  <c r="Z780" i="5"/>
  <c r="H780" i="5"/>
  <c r="AL780" i="5"/>
  <c r="AI780" i="5"/>
  <c r="AF780" i="5"/>
  <c r="W780" i="5"/>
  <c r="T780" i="5"/>
  <c r="Q780" i="5"/>
  <c r="K759" i="5"/>
  <c r="Z759" i="5"/>
  <c r="AL759" i="5"/>
  <c r="N759" i="5"/>
  <c r="AF759" i="5"/>
  <c r="H759" i="5"/>
  <c r="AC759" i="5"/>
  <c r="T759" i="5"/>
  <c r="AI759" i="5"/>
  <c r="W759" i="5"/>
  <c r="Q759" i="5"/>
  <c r="K775" i="5"/>
  <c r="Z775" i="5"/>
  <c r="H775" i="5"/>
  <c r="W775" i="5"/>
  <c r="AL775" i="5"/>
  <c r="T775" i="5"/>
  <c r="AI775" i="5"/>
  <c r="AF775" i="5"/>
  <c r="AC775" i="5"/>
  <c r="Q775" i="5"/>
  <c r="N775" i="5"/>
  <c r="H790" i="5"/>
  <c r="W790" i="5"/>
  <c r="AL790" i="5"/>
  <c r="T790" i="5"/>
  <c r="AC790" i="5"/>
  <c r="Z790" i="5"/>
  <c r="Q790" i="5"/>
  <c r="AF790" i="5"/>
  <c r="AI790" i="5"/>
  <c r="N790" i="5"/>
  <c r="K790" i="5"/>
  <c r="AL793" i="5"/>
  <c r="T793" i="5"/>
  <c r="AI793" i="5"/>
  <c r="AC793" i="5"/>
  <c r="Q793" i="5"/>
  <c r="N793" i="5"/>
  <c r="K793" i="5"/>
  <c r="AF793" i="5"/>
  <c r="Z793" i="5"/>
  <c r="W793" i="5"/>
  <c r="H793" i="5"/>
  <c r="W819" i="5"/>
  <c r="AL819" i="5"/>
  <c r="T819" i="5"/>
  <c r="AI819" i="5"/>
  <c r="N819" i="5"/>
  <c r="K819" i="5"/>
  <c r="AF819" i="5"/>
  <c r="H819" i="5"/>
  <c r="AC819" i="5"/>
  <c r="Z819" i="5"/>
  <c r="Q819" i="5"/>
  <c r="AI820" i="5"/>
  <c r="Q820" i="5"/>
  <c r="AF820" i="5"/>
  <c r="N820" i="5"/>
  <c r="AC820" i="5"/>
  <c r="K820" i="5"/>
  <c r="H820" i="5"/>
  <c r="AL820" i="5"/>
  <c r="Z820" i="5"/>
  <c r="W820" i="5"/>
  <c r="T820" i="5"/>
  <c r="Q865" i="5"/>
  <c r="AC865" i="5"/>
  <c r="K865" i="5"/>
  <c r="Z865" i="5"/>
  <c r="H865" i="5"/>
  <c r="AL865" i="5"/>
  <c r="AI865" i="5"/>
  <c r="AF865" i="5"/>
  <c r="N865" i="5"/>
  <c r="T865" i="5"/>
  <c r="W865" i="5"/>
  <c r="T939" i="5"/>
  <c r="Q939" i="5"/>
  <c r="AF939" i="5"/>
  <c r="N939" i="5"/>
  <c r="AC939" i="5"/>
  <c r="K939" i="5"/>
  <c r="Z939" i="5"/>
  <c r="H939" i="5"/>
  <c r="W939" i="5"/>
  <c r="AL939" i="5"/>
  <c r="AI939" i="5"/>
  <c r="T914" i="5"/>
  <c r="Q914" i="5"/>
  <c r="AF914" i="5"/>
  <c r="N914" i="5"/>
  <c r="AC914" i="5"/>
  <c r="K914" i="5"/>
  <c r="Z914" i="5"/>
  <c r="H914" i="5"/>
  <c r="AI914" i="5"/>
  <c r="W914" i="5"/>
  <c r="AL914" i="5"/>
  <c r="AI882" i="5"/>
  <c r="Q882" i="5"/>
  <c r="N882" i="5"/>
  <c r="AC882" i="5"/>
  <c r="AF882" i="5"/>
  <c r="Z882" i="5"/>
  <c r="W882" i="5"/>
  <c r="H882" i="5"/>
  <c r="AL882" i="5"/>
  <c r="K882" i="5"/>
  <c r="T882" i="5"/>
  <c r="Z927" i="5"/>
  <c r="H927" i="5"/>
  <c r="W927" i="5"/>
  <c r="AL927" i="5"/>
  <c r="N927" i="5"/>
  <c r="AC927" i="5"/>
  <c r="T927" i="5"/>
  <c r="Q927" i="5"/>
  <c r="K927" i="5"/>
  <c r="AF927" i="5"/>
  <c r="AI927" i="5"/>
  <c r="N981" i="5"/>
  <c r="K981" i="5"/>
  <c r="W981" i="5"/>
  <c r="AL981" i="5"/>
  <c r="AI981" i="5"/>
  <c r="Q981" i="5"/>
  <c r="AF981" i="5"/>
  <c r="AC981" i="5"/>
  <c r="Z981" i="5"/>
  <c r="T981" i="5"/>
  <c r="H981" i="5"/>
  <c r="Q993" i="5"/>
  <c r="AI993" i="5"/>
  <c r="AF993" i="5"/>
  <c r="N993" i="5"/>
  <c r="AC993" i="5"/>
  <c r="K993" i="5"/>
  <c r="Z993" i="5"/>
  <c r="H993" i="5"/>
  <c r="W993" i="5"/>
  <c r="T993" i="5"/>
  <c r="AL993" i="5"/>
  <c r="AI946" i="5"/>
  <c r="Q946" i="5"/>
  <c r="AF946" i="5"/>
  <c r="N946" i="5"/>
  <c r="AC946" i="5"/>
  <c r="K946" i="5"/>
  <c r="H946" i="5"/>
  <c r="Z946" i="5"/>
  <c r="W946" i="5"/>
  <c r="T946" i="5"/>
  <c r="AL946" i="5"/>
  <c r="AC983" i="5"/>
  <c r="W983" i="5"/>
  <c r="T983" i="5"/>
  <c r="Q983" i="5"/>
  <c r="AF983" i="5"/>
  <c r="N983" i="5"/>
  <c r="K983" i="5"/>
  <c r="Z983" i="5"/>
  <c r="H983" i="5"/>
  <c r="AI983" i="5"/>
  <c r="AL983" i="5"/>
  <c r="M50" i="5"/>
  <c r="AB50" i="5"/>
  <c r="J50" i="5"/>
  <c r="Y50" i="5"/>
  <c r="G50" i="5"/>
  <c r="V50" i="5"/>
  <c r="AK50" i="5"/>
  <c r="S50" i="5"/>
  <c r="AH50" i="5"/>
  <c r="P50" i="5"/>
  <c r="AE50" i="5"/>
  <c r="G43" i="5"/>
  <c r="V43" i="5"/>
  <c r="AK43" i="5"/>
  <c r="S43" i="5"/>
  <c r="AH43" i="5"/>
  <c r="P43" i="5"/>
  <c r="AE43" i="5"/>
  <c r="M43" i="5"/>
  <c r="AB43" i="5"/>
  <c r="J43" i="5"/>
  <c r="Y43" i="5"/>
  <c r="AK94" i="5"/>
  <c r="S94" i="5"/>
  <c r="AH94" i="5"/>
  <c r="P94" i="5"/>
  <c r="AE94" i="5"/>
  <c r="M94" i="5"/>
  <c r="J94" i="5"/>
  <c r="Y94" i="5"/>
  <c r="G94" i="5"/>
  <c r="AB94" i="5"/>
  <c r="V94" i="5"/>
  <c r="P156" i="5"/>
  <c r="AE156" i="5"/>
  <c r="M156" i="5"/>
  <c r="AB156" i="5"/>
  <c r="J156" i="5"/>
  <c r="Y156" i="5"/>
  <c r="V156" i="5"/>
  <c r="AK156" i="5"/>
  <c r="S156" i="5"/>
  <c r="AH156" i="5"/>
  <c r="G156" i="5"/>
  <c r="AB138" i="5"/>
  <c r="J138" i="5"/>
  <c r="Y138" i="5"/>
  <c r="G138" i="5"/>
  <c r="V138" i="5"/>
  <c r="AK138" i="5"/>
  <c r="AH138" i="5"/>
  <c r="P138" i="5"/>
  <c r="AE138" i="5"/>
  <c r="S138" i="5"/>
  <c r="M138" i="5"/>
  <c r="V107" i="5"/>
  <c r="AK107" i="5"/>
  <c r="S107" i="5"/>
  <c r="AH107" i="5"/>
  <c r="P107" i="5"/>
  <c r="AE107" i="5"/>
  <c r="AB107" i="5"/>
  <c r="J107" i="5"/>
  <c r="Y107" i="5"/>
  <c r="M107" i="5"/>
  <c r="G107" i="5"/>
  <c r="P192" i="5"/>
  <c r="AE192" i="5"/>
  <c r="M192" i="5"/>
  <c r="AB192" i="5"/>
  <c r="J192" i="5"/>
  <c r="Y192" i="5"/>
  <c r="G192" i="5"/>
  <c r="V192" i="5"/>
  <c r="AK192" i="5"/>
  <c r="S192" i="5"/>
  <c r="AH192" i="5"/>
  <c r="M195" i="5"/>
  <c r="AB195" i="5"/>
  <c r="J195" i="5"/>
  <c r="Y195" i="5"/>
  <c r="G195" i="5"/>
  <c r="V195" i="5"/>
  <c r="AK195" i="5"/>
  <c r="S195" i="5"/>
  <c r="U195" i="5" s="1"/>
  <c r="AH195" i="5"/>
  <c r="AE195" i="5"/>
  <c r="P195" i="5"/>
  <c r="J169" i="5"/>
  <c r="G169" i="5"/>
  <c r="V169" i="5"/>
  <c r="X169" i="5" s="1"/>
  <c r="S169" i="5"/>
  <c r="AH169" i="5"/>
  <c r="P169" i="5"/>
  <c r="AE169" i="5"/>
  <c r="M169" i="5"/>
  <c r="AK169" i="5"/>
  <c r="AB169" i="5"/>
  <c r="Y169" i="5"/>
  <c r="P221" i="5"/>
  <c r="M221" i="5"/>
  <c r="AB221" i="5"/>
  <c r="G221" i="5"/>
  <c r="AH221" i="5"/>
  <c r="AE221" i="5"/>
  <c r="Y221" i="5"/>
  <c r="V221" i="5"/>
  <c r="S221" i="5"/>
  <c r="J221" i="5"/>
  <c r="AK221" i="5"/>
  <c r="S178" i="5"/>
  <c r="AH178" i="5"/>
  <c r="P178" i="5"/>
  <c r="AE178" i="5"/>
  <c r="M178" i="5"/>
  <c r="AB178" i="5"/>
  <c r="J178" i="5"/>
  <c r="Y178" i="5"/>
  <c r="G178" i="5"/>
  <c r="AK178" i="5"/>
  <c r="V178" i="5"/>
  <c r="AE232" i="5"/>
  <c r="AB232" i="5"/>
  <c r="J232" i="5"/>
  <c r="Y232" i="5"/>
  <c r="G232" i="5"/>
  <c r="V232" i="5"/>
  <c r="AK232" i="5"/>
  <c r="S232" i="5"/>
  <c r="AH232" i="5"/>
  <c r="P232" i="5"/>
  <c r="M232" i="5"/>
  <c r="J246" i="5"/>
  <c r="G246" i="5"/>
  <c r="V246" i="5"/>
  <c r="AK246" i="5"/>
  <c r="S246" i="5"/>
  <c r="AH246" i="5"/>
  <c r="P246" i="5"/>
  <c r="AE246" i="5"/>
  <c r="M246" i="5"/>
  <c r="AB246" i="5"/>
  <c r="Y246" i="5"/>
  <c r="G228" i="5"/>
  <c r="V228" i="5"/>
  <c r="S228" i="5"/>
  <c r="AH228" i="5"/>
  <c r="AE228" i="5"/>
  <c r="M228" i="5"/>
  <c r="J228" i="5"/>
  <c r="Y228" i="5"/>
  <c r="P228" i="5"/>
  <c r="AK228" i="5"/>
  <c r="AB228" i="5"/>
  <c r="S218" i="5"/>
  <c r="AH218" i="5"/>
  <c r="P218" i="5"/>
  <c r="AE218" i="5"/>
  <c r="M218" i="5"/>
  <c r="J218" i="5"/>
  <c r="AK218" i="5"/>
  <c r="G218" i="5"/>
  <c r="AB218" i="5"/>
  <c r="Y218" i="5"/>
  <c r="V218" i="5"/>
  <c r="AK338" i="5"/>
  <c r="S338" i="5"/>
  <c r="P338" i="5"/>
  <c r="AB338" i="5"/>
  <c r="M338" i="5"/>
  <c r="J338" i="5"/>
  <c r="G338" i="5"/>
  <c r="AH338" i="5"/>
  <c r="AE338" i="5"/>
  <c r="Y338" i="5"/>
  <c r="V338" i="5"/>
  <c r="AK322" i="5"/>
  <c r="P322" i="5"/>
  <c r="AB322" i="5"/>
  <c r="J322" i="5"/>
  <c r="AH322" i="5"/>
  <c r="G322" i="5"/>
  <c r="AE322" i="5"/>
  <c r="Y322" i="5"/>
  <c r="V322" i="5"/>
  <c r="S322" i="5"/>
  <c r="M322" i="5"/>
  <c r="P358" i="5"/>
  <c r="AE358" i="5"/>
  <c r="M358" i="5"/>
  <c r="AB358" i="5"/>
  <c r="J358" i="5"/>
  <c r="Y358" i="5"/>
  <c r="G358" i="5"/>
  <c r="V358" i="5"/>
  <c r="S358" i="5"/>
  <c r="AK358" i="5"/>
  <c r="AH358" i="5"/>
  <c r="Y324" i="5"/>
  <c r="AK324" i="5"/>
  <c r="AH324" i="5"/>
  <c r="P324" i="5"/>
  <c r="AE324" i="5"/>
  <c r="J324" i="5"/>
  <c r="G324" i="5"/>
  <c r="AB324" i="5"/>
  <c r="S324" i="5"/>
  <c r="V324" i="5"/>
  <c r="M324" i="5"/>
  <c r="J375" i="5"/>
  <c r="Y375" i="5"/>
  <c r="G375" i="5"/>
  <c r="V375" i="5"/>
  <c r="AK375" i="5"/>
  <c r="S375" i="5"/>
  <c r="AH375" i="5"/>
  <c r="P375" i="5"/>
  <c r="M375" i="5"/>
  <c r="AE375" i="5"/>
  <c r="AB375" i="5"/>
  <c r="S500" i="5"/>
  <c r="P500" i="5"/>
  <c r="M500" i="5"/>
  <c r="AB500" i="5"/>
  <c r="J500" i="5"/>
  <c r="Y500" i="5"/>
  <c r="G500" i="5"/>
  <c r="V500" i="5"/>
  <c r="AK500" i="5"/>
  <c r="AH500" i="5"/>
  <c r="AE500" i="5"/>
  <c r="M404" i="5"/>
  <c r="AB404" i="5"/>
  <c r="J404" i="5"/>
  <c r="Y404" i="5"/>
  <c r="G404" i="5"/>
  <c r="V404" i="5"/>
  <c r="AK404" i="5"/>
  <c r="AH404" i="5"/>
  <c r="P404" i="5"/>
  <c r="AE404" i="5"/>
  <c r="S404" i="5"/>
  <c r="M477" i="5"/>
  <c r="J477" i="5"/>
  <c r="G477" i="5"/>
  <c r="V477" i="5"/>
  <c r="AK477" i="5"/>
  <c r="S477" i="5"/>
  <c r="P477" i="5"/>
  <c r="AH477" i="5"/>
  <c r="AE477" i="5"/>
  <c r="AB477" i="5"/>
  <c r="Y477" i="5"/>
  <c r="S484" i="5"/>
  <c r="P484" i="5"/>
  <c r="M484" i="5"/>
  <c r="AB484" i="5"/>
  <c r="J484" i="5"/>
  <c r="Y484" i="5"/>
  <c r="G484" i="5"/>
  <c r="V484" i="5"/>
  <c r="AK484" i="5"/>
  <c r="AH484" i="5"/>
  <c r="AE484" i="5"/>
  <c r="G428" i="5"/>
  <c r="V428" i="5"/>
  <c r="AK428" i="5"/>
  <c r="S428" i="5"/>
  <c r="AH428" i="5"/>
  <c r="P428" i="5"/>
  <c r="AE428" i="5"/>
  <c r="AB428" i="5"/>
  <c r="Y428" i="5"/>
  <c r="M428" i="5"/>
  <c r="J428" i="5"/>
  <c r="S434" i="5"/>
  <c r="AH434" i="5"/>
  <c r="P434" i="5"/>
  <c r="AE434" i="5"/>
  <c r="M434" i="5"/>
  <c r="AB434" i="5"/>
  <c r="G434" i="5"/>
  <c r="J434" i="5"/>
  <c r="AK434" i="5"/>
  <c r="Y434" i="5"/>
  <c r="V434" i="5"/>
  <c r="AE482" i="5"/>
  <c r="M482" i="5"/>
  <c r="AB482" i="5"/>
  <c r="J482" i="5"/>
  <c r="Y482" i="5"/>
  <c r="G482" i="5"/>
  <c r="V482" i="5"/>
  <c r="AK482" i="5"/>
  <c r="S482" i="5"/>
  <c r="AH482" i="5"/>
  <c r="P482" i="5"/>
  <c r="Y475" i="5"/>
  <c r="G475" i="5"/>
  <c r="V475" i="5"/>
  <c r="S475" i="5"/>
  <c r="AH475" i="5"/>
  <c r="P475" i="5"/>
  <c r="AE475" i="5"/>
  <c r="M475" i="5"/>
  <c r="AB475" i="5"/>
  <c r="J475" i="5"/>
  <c r="AK475" i="5"/>
  <c r="AK473" i="5"/>
  <c r="S473" i="5"/>
  <c r="AH473" i="5"/>
  <c r="P473" i="5"/>
  <c r="AE473" i="5"/>
  <c r="M473" i="5"/>
  <c r="AB473" i="5"/>
  <c r="Y473" i="5"/>
  <c r="J473" i="5"/>
  <c r="G473" i="5"/>
  <c r="V473" i="5"/>
  <c r="G595" i="5"/>
  <c r="V595" i="5"/>
  <c r="AK595" i="5"/>
  <c r="S595" i="5"/>
  <c r="AB595" i="5"/>
  <c r="Y595" i="5"/>
  <c r="P595" i="5"/>
  <c r="AH595" i="5"/>
  <c r="J595" i="5"/>
  <c r="AE595" i="5"/>
  <c r="M595" i="5"/>
  <c r="G552" i="5"/>
  <c r="AK552" i="5"/>
  <c r="AB552" i="5"/>
  <c r="J552" i="5"/>
  <c r="V552" i="5"/>
  <c r="S552" i="5"/>
  <c r="AH552" i="5"/>
  <c r="P552" i="5"/>
  <c r="AE552" i="5"/>
  <c r="Y552" i="5"/>
  <c r="M552" i="5"/>
  <c r="V527" i="5"/>
  <c r="AK527" i="5"/>
  <c r="S527" i="5"/>
  <c r="AH527" i="5"/>
  <c r="P527" i="5"/>
  <c r="AE527" i="5"/>
  <c r="M527" i="5"/>
  <c r="AB527" i="5"/>
  <c r="J527" i="5"/>
  <c r="Y527" i="5"/>
  <c r="G527" i="5"/>
  <c r="Y557" i="5"/>
  <c r="G557" i="5"/>
  <c r="V557" i="5"/>
  <c r="S557" i="5"/>
  <c r="AB557" i="5"/>
  <c r="AK557" i="5"/>
  <c r="P557" i="5"/>
  <c r="AH557" i="5"/>
  <c r="AE557" i="5"/>
  <c r="M557" i="5"/>
  <c r="J557" i="5"/>
  <c r="G635" i="5"/>
  <c r="V635" i="5"/>
  <c r="AK635" i="5"/>
  <c r="S635" i="5"/>
  <c r="P635" i="5"/>
  <c r="AE635" i="5"/>
  <c r="Y635" i="5"/>
  <c r="M635" i="5"/>
  <c r="J635" i="5"/>
  <c r="AH635" i="5"/>
  <c r="AB635" i="5"/>
  <c r="AK571" i="5"/>
  <c r="S571" i="5"/>
  <c r="AH571" i="5"/>
  <c r="P571" i="5"/>
  <c r="AE571" i="5"/>
  <c r="Y571" i="5"/>
  <c r="AB571" i="5"/>
  <c r="V571" i="5"/>
  <c r="M571" i="5"/>
  <c r="J571" i="5"/>
  <c r="G571" i="5"/>
  <c r="AB629" i="5"/>
  <c r="J629" i="5"/>
  <c r="Y629" i="5"/>
  <c r="G629" i="5"/>
  <c r="S629" i="5"/>
  <c r="AH629" i="5"/>
  <c r="AE629" i="5"/>
  <c r="V629" i="5"/>
  <c r="P629" i="5"/>
  <c r="AK629" i="5"/>
  <c r="M629" i="5"/>
  <c r="P698" i="5"/>
  <c r="AE698" i="5"/>
  <c r="M698" i="5"/>
  <c r="AB698" i="5"/>
  <c r="J698" i="5"/>
  <c r="Y698" i="5"/>
  <c r="G698" i="5"/>
  <c r="V698" i="5"/>
  <c r="S698" i="5"/>
  <c r="AH698" i="5"/>
  <c r="AK698" i="5"/>
  <c r="AK636" i="5"/>
  <c r="S636" i="5"/>
  <c r="AH636" i="5"/>
  <c r="P636" i="5"/>
  <c r="M636" i="5"/>
  <c r="J636" i="5"/>
  <c r="AE636" i="5"/>
  <c r="Y636" i="5"/>
  <c r="V636" i="5"/>
  <c r="G636" i="5"/>
  <c r="AB636" i="5"/>
  <c r="J657" i="5"/>
  <c r="Y657" i="5"/>
  <c r="G657" i="5"/>
  <c r="V657" i="5"/>
  <c r="AK657" i="5"/>
  <c r="S657" i="5"/>
  <c r="AH657" i="5"/>
  <c r="P657" i="5"/>
  <c r="AB657" i="5"/>
  <c r="M657" i="5"/>
  <c r="AE657" i="5"/>
  <c r="V655" i="5"/>
  <c r="AK655" i="5"/>
  <c r="S655" i="5"/>
  <c r="AH655" i="5"/>
  <c r="P655" i="5"/>
  <c r="AE655" i="5"/>
  <c r="M655" i="5"/>
  <c r="AB655" i="5"/>
  <c r="G655" i="5"/>
  <c r="Y655" i="5"/>
  <c r="J655" i="5"/>
  <c r="M688" i="5"/>
  <c r="AB688" i="5"/>
  <c r="J688" i="5"/>
  <c r="Y688" i="5"/>
  <c r="V688" i="5"/>
  <c r="AK688" i="5"/>
  <c r="S688" i="5"/>
  <c r="AH688" i="5"/>
  <c r="AE688" i="5"/>
  <c r="P688" i="5"/>
  <c r="G688" i="5"/>
  <c r="Y710" i="5"/>
  <c r="G710" i="5"/>
  <c r="V710" i="5"/>
  <c r="AK710" i="5"/>
  <c r="S710" i="5"/>
  <c r="AH710" i="5"/>
  <c r="AE710" i="5"/>
  <c r="P710" i="5"/>
  <c r="M710" i="5"/>
  <c r="J710" i="5"/>
  <c r="AB710" i="5"/>
  <c r="AK684" i="5"/>
  <c r="S684" i="5"/>
  <c r="AH684" i="5"/>
  <c r="P684" i="5"/>
  <c r="V684" i="5"/>
  <c r="M684" i="5"/>
  <c r="J684" i="5"/>
  <c r="G684" i="5"/>
  <c r="AE684" i="5"/>
  <c r="AB684" i="5"/>
  <c r="Y684" i="5"/>
  <c r="AB734" i="5"/>
  <c r="Y734" i="5"/>
  <c r="V734" i="5"/>
  <c r="S734" i="5"/>
  <c r="AK734" i="5"/>
  <c r="P734" i="5"/>
  <c r="M734" i="5"/>
  <c r="AH734" i="5"/>
  <c r="J734" i="5"/>
  <c r="G734" i="5"/>
  <c r="AE734" i="5"/>
  <c r="AH741" i="5"/>
  <c r="AE741" i="5"/>
  <c r="M741" i="5"/>
  <c r="Y741" i="5"/>
  <c r="V741" i="5"/>
  <c r="S741" i="5"/>
  <c r="P741" i="5"/>
  <c r="J741" i="5"/>
  <c r="AB741" i="5"/>
  <c r="G741" i="5"/>
  <c r="AK741" i="5"/>
  <c r="V760" i="5"/>
  <c r="AK760" i="5"/>
  <c r="AH760" i="5"/>
  <c r="P760" i="5"/>
  <c r="S760" i="5"/>
  <c r="AE760" i="5"/>
  <c r="J760" i="5"/>
  <c r="AB760" i="5"/>
  <c r="G760" i="5"/>
  <c r="Y760" i="5"/>
  <c r="M760" i="5"/>
  <c r="AE823" i="5"/>
  <c r="M823" i="5"/>
  <c r="AB823" i="5"/>
  <c r="J823" i="5"/>
  <c r="Y823" i="5"/>
  <c r="V823" i="5"/>
  <c r="S823" i="5"/>
  <c r="P823" i="5"/>
  <c r="G823" i="5"/>
  <c r="AK823" i="5"/>
  <c r="AH823" i="5"/>
  <c r="S788" i="5"/>
  <c r="AH788" i="5"/>
  <c r="P788" i="5"/>
  <c r="AK788" i="5"/>
  <c r="AE788" i="5"/>
  <c r="J788" i="5"/>
  <c r="AB788" i="5"/>
  <c r="G788" i="5"/>
  <c r="Y788" i="5"/>
  <c r="V788" i="5"/>
  <c r="M788" i="5"/>
  <c r="Y827" i="5"/>
  <c r="G827" i="5"/>
  <c r="V827" i="5"/>
  <c r="AK827" i="5"/>
  <c r="S827" i="5"/>
  <c r="AH827" i="5"/>
  <c r="AB827" i="5"/>
  <c r="P827" i="5"/>
  <c r="M827" i="5"/>
  <c r="J827" i="5"/>
  <c r="AE827" i="5"/>
  <c r="J850" i="5"/>
  <c r="Y850" i="5"/>
  <c r="V850" i="5"/>
  <c r="AE850" i="5"/>
  <c r="AB850" i="5"/>
  <c r="S850" i="5"/>
  <c r="AH850" i="5"/>
  <c r="P850" i="5"/>
  <c r="M850" i="5"/>
  <c r="AK850" i="5"/>
  <c r="G850" i="5"/>
  <c r="V848" i="5"/>
  <c r="AK848" i="5"/>
  <c r="AH848" i="5"/>
  <c r="P848" i="5"/>
  <c r="M848" i="5"/>
  <c r="AE848" i="5"/>
  <c r="Y848" i="5"/>
  <c r="S848" i="5"/>
  <c r="J848" i="5"/>
  <c r="G848" i="5"/>
  <c r="AB848" i="5"/>
  <c r="J907" i="5"/>
  <c r="G907" i="5"/>
  <c r="V907" i="5"/>
  <c r="AK907" i="5"/>
  <c r="AH907" i="5"/>
  <c r="AE907" i="5"/>
  <c r="AB907" i="5"/>
  <c r="Y907" i="5"/>
  <c r="S907" i="5"/>
  <c r="P907" i="5"/>
  <c r="M907" i="5"/>
  <c r="P904" i="5"/>
  <c r="M904" i="5"/>
  <c r="AB904" i="5"/>
  <c r="Y904" i="5"/>
  <c r="AK904" i="5"/>
  <c r="AH904" i="5"/>
  <c r="J904" i="5"/>
  <c r="G904" i="5"/>
  <c r="AE904" i="5"/>
  <c r="V904" i="5"/>
  <c r="S904" i="5"/>
  <c r="P929" i="5"/>
  <c r="M929" i="5"/>
  <c r="AB929" i="5"/>
  <c r="J929" i="5"/>
  <c r="Y929" i="5"/>
  <c r="AK929" i="5"/>
  <c r="G929" i="5"/>
  <c r="AH929" i="5"/>
  <c r="AE929" i="5"/>
  <c r="V929" i="5"/>
  <c r="S929" i="5"/>
  <c r="AH901" i="5"/>
  <c r="AE901" i="5"/>
  <c r="AB901" i="5"/>
  <c r="G901" i="5"/>
  <c r="V901" i="5"/>
  <c r="S901" i="5"/>
  <c r="AK901" i="5"/>
  <c r="Y901" i="5"/>
  <c r="P901" i="5"/>
  <c r="M901" i="5"/>
  <c r="J901" i="5"/>
  <c r="AH923" i="5"/>
  <c r="M923" i="5"/>
  <c r="AB923" i="5"/>
  <c r="G923" i="5"/>
  <c r="Y923" i="5"/>
  <c r="V923" i="5"/>
  <c r="S923" i="5"/>
  <c r="P923" i="5"/>
  <c r="J923" i="5"/>
  <c r="AK923" i="5"/>
  <c r="AE923" i="5"/>
  <c r="AE966" i="5"/>
  <c r="J966" i="5"/>
  <c r="AB966" i="5"/>
  <c r="Y966" i="5"/>
  <c r="G966" i="5"/>
  <c r="V966" i="5"/>
  <c r="AK966" i="5"/>
  <c r="P966" i="5"/>
  <c r="AH966" i="5"/>
  <c r="S966" i="5"/>
  <c r="M966" i="5"/>
  <c r="AK979" i="5"/>
  <c r="V979" i="5"/>
  <c r="AH979" i="5"/>
  <c r="AE979" i="5"/>
  <c r="M979" i="5"/>
  <c r="J979" i="5"/>
  <c r="Y979" i="5"/>
  <c r="AB979" i="5"/>
  <c r="P979" i="5"/>
  <c r="G979" i="5"/>
  <c r="S979" i="5"/>
  <c r="AE996" i="5"/>
  <c r="G996" i="5"/>
  <c r="V996" i="5"/>
  <c r="AK996" i="5"/>
  <c r="S996" i="5"/>
  <c r="AH996" i="5"/>
  <c r="P996" i="5"/>
  <c r="M996" i="5"/>
  <c r="AB996" i="5"/>
  <c r="J996" i="5"/>
  <c r="Y996" i="5"/>
  <c r="AC15" i="5"/>
  <c r="AD15" i="5" s="1"/>
  <c r="K15" i="5"/>
  <c r="L15" i="5" s="1"/>
  <c r="Z15" i="5"/>
  <c r="AA15" i="5" s="1"/>
  <c r="H15" i="5"/>
  <c r="I15" i="5" s="1"/>
  <c r="W15" i="5"/>
  <c r="X15" i="5" s="1"/>
  <c r="AL15" i="5"/>
  <c r="AM15" i="5" s="1"/>
  <c r="T15" i="5"/>
  <c r="U15" i="5" s="1"/>
  <c r="AI15" i="5"/>
  <c r="AJ15" i="5" s="1"/>
  <c r="N15" i="5"/>
  <c r="Q15" i="5"/>
  <c r="R15" i="5" s="1"/>
  <c r="AF15" i="5"/>
  <c r="N4" i="5"/>
  <c r="AC4" i="5"/>
  <c r="K4" i="5"/>
  <c r="Z4" i="5"/>
  <c r="H4" i="5"/>
  <c r="W4" i="5"/>
  <c r="T4" i="5"/>
  <c r="AF4" i="5"/>
  <c r="AL4" i="5"/>
  <c r="Q4" i="5"/>
  <c r="AI4" i="5"/>
  <c r="K45" i="5"/>
  <c r="Z45" i="5"/>
  <c r="H45" i="5"/>
  <c r="W45" i="5"/>
  <c r="AL45" i="5"/>
  <c r="T45" i="5"/>
  <c r="AI45" i="5"/>
  <c r="Q45" i="5"/>
  <c r="AF45" i="5"/>
  <c r="N45" i="5"/>
  <c r="AC45" i="5"/>
  <c r="T194" i="5"/>
  <c r="AI194" i="5"/>
  <c r="Q194" i="5"/>
  <c r="AF194" i="5"/>
  <c r="N194" i="5"/>
  <c r="AC194" i="5"/>
  <c r="K194" i="5"/>
  <c r="Z194" i="5"/>
  <c r="H194" i="5"/>
  <c r="W194" i="5"/>
  <c r="AL194" i="5"/>
  <c r="K399" i="5"/>
  <c r="Z399" i="5"/>
  <c r="H399" i="5"/>
  <c r="W399" i="5"/>
  <c r="AL399" i="5"/>
  <c r="T399" i="5"/>
  <c r="AI399" i="5"/>
  <c r="AF399" i="5"/>
  <c r="N399" i="5"/>
  <c r="AC399" i="5"/>
  <c r="Q399" i="5"/>
  <c r="AC556" i="5"/>
  <c r="W556" i="5"/>
  <c r="AL556" i="5"/>
  <c r="T556" i="5"/>
  <c r="AI556" i="5"/>
  <c r="Q556" i="5"/>
  <c r="N556" i="5"/>
  <c r="AF556" i="5"/>
  <c r="Z556" i="5"/>
  <c r="K556" i="5"/>
  <c r="H556" i="5"/>
  <c r="AC704" i="5"/>
  <c r="K704" i="5"/>
  <c r="Z704" i="5"/>
  <c r="H704" i="5"/>
  <c r="W704" i="5"/>
  <c r="AL704" i="5"/>
  <c r="AI704" i="5"/>
  <c r="AF704" i="5"/>
  <c r="T704" i="5"/>
  <c r="Q704" i="5"/>
  <c r="N704" i="5"/>
  <c r="T788" i="5"/>
  <c r="AI788" i="5"/>
  <c r="Q788" i="5"/>
  <c r="AF788" i="5"/>
  <c r="AL788" i="5"/>
  <c r="K788" i="5"/>
  <c r="AC788" i="5"/>
  <c r="H788" i="5"/>
  <c r="N788" i="5"/>
  <c r="W788" i="5"/>
  <c r="Z788" i="5"/>
  <c r="W889" i="5"/>
  <c r="T889" i="5"/>
  <c r="AI889" i="5"/>
  <c r="Q889" i="5"/>
  <c r="AF889" i="5"/>
  <c r="N889" i="5"/>
  <c r="AL889" i="5"/>
  <c r="AC889" i="5"/>
  <c r="Z889" i="5"/>
  <c r="K889" i="5"/>
  <c r="H889" i="5"/>
  <c r="K10" i="5"/>
  <c r="Z10" i="5"/>
  <c r="AF10" i="5"/>
  <c r="H10" i="5"/>
  <c r="W10" i="5"/>
  <c r="AC10" i="5"/>
  <c r="AL10" i="5"/>
  <c r="T10" i="5"/>
  <c r="AI10" i="5"/>
  <c r="Q10" i="5"/>
  <c r="N10" i="5"/>
  <c r="V183" i="5"/>
  <c r="AK183" i="5"/>
  <c r="S183" i="5"/>
  <c r="AH183" i="5"/>
  <c r="P183" i="5"/>
  <c r="AE183" i="5"/>
  <c r="M183" i="5"/>
  <c r="AB183" i="5"/>
  <c r="J183" i="5"/>
  <c r="Y183" i="5"/>
  <c r="G183" i="5"/>
  <c r="P374" i="5"/>
  <c r="AE374" i="5"/>
  <c r="M374" i="5"/>
  <c r="AB374" i="5"/>
  <c r="J374" i="5"/>
  <c r="Y374" i="5"/>
  <c r="G374" i="5"/>
  <c r="V374" i="5"/>
  <c r="S374" i="5"/>
  <c r="AK374" i="5"/>
  <c r="AH374" i="5"/>
  <c r="AE455" i="5"/>
  <c r="AB455" i="5"/>
  <c r="J455" i="5"/>
  <c r="Y455" i="5"/>
  <c r="G455" i="5"/>
  <c r="AK455" i="5"/>
  <c r="M455" i="5"/>
  <c r="AH455" i="5"/>
  <c r="V455" i="5"/>
  <c r="S455" i="5"/>
  <c r="P455" i="5"/>
  <c r="P623" i="5"/>
  <c r="AE623" i="5"/>
  <c r="M623" i="5"/>
  <c r="AB623" i="5"/>
  <c r="G623" i="5"/>
  <c r="V623" i="5"/>
  <c r="AK623" i="5"/>
  <c r="AH623" i="5"/>
  <c r="Y623" i="5"/>
  <c r="S623" i="5"/>
  <c r="J623" i="5"/>
  <c r="M999" i="5"/>
  <c r="AB999" i="5"/>
  <c r="AH999" i="5"/>
  <c r="P999" i="5"/>
  <c r="AE999" i="5"/>
  <c r="J999" i="5"/>
  <c r="Y999" i="5"/>
  <c r="G999" i="5"/>
  <c r="V999" i="5"/>
  <c r="S999" i="5"/>
  <c r="AK999" i="5"/>
  <c r="S38" i="5"/>
  <c r="AK38" i="5"/>
  <c r="AH38" i="5"/>
  <c r="P38" i="5"/>
  <c r="AE38" i="5"/>
  <c r="M38" i="5"/>
  <c r="AB38" i="5"/>
  <c r="J38" i="5"/>
  <c r="Y38" i="5"/>
  <c r="G38" i="5"/>
  <c r="V38" i="5"/>
  <c r="N37" i="5"/>
  <c r="H37" i="5"/>
  <c r="W37" i="5"/>
  <c r="AL37" i="5"/>
  <c r="T37" i="5"/>
  <c r="Z37" i="5"/>
  <c r="AI37" i="5"/>
  <c r="Q37" i="5"/>
  <c r="AF37" i="5"/>
  <c r="AC37" i="5"/>
  <c r="K37" i="5"/>
  <c r="Y29" i="5"/>
  <c r="G29" i="5"/>
  <c r="J29" i="5"/>
  <c r="V29" i="5"/>
  <c r="AK29" i="5"/>
  <c r="S29" i="5"/>
  <c r="AH29" i="5"/>
  <c r="P29" i="5"/>
  <c r="AE29" i="5"/>
  <c r="M29" i="5"/>
  <c r="AB29" i="5"/>
  <c r="K146" i="5"/>
  <c r="Z146" i="5"/>
  <c r="H146" i="5"/>
  <c r="W146" i="5"/>
  <c r="AL146" i="5"/>
  <c r="T146" i="5"/>
  <c r="Q146" i="5"/>
  <c r="AF146" i="5"/>
  <c r="N146" i="5"/>
  <c r="AC146" i="5"/>
  <c r="AI146" i="5"/>
  <c r="Q105" i="5"/>
  <c r="AF105" i="5"/>
  <c r="N105" i="5"/>
  <c r="AC105" i="5"/>
  <c r="K105" i="5"/>
  <c r="H105" i="5"/>
  <c r="W105" i="5"/>
  <c r="AL105" i="5"/>
  <c r="T105" i="5"/>
  <c r="AI105" i="5"/>
  <c r="Z105" i="5"/>
  <c r="H64" i="5"/>
  <c r="W64" i="5"/>
  <c r="AL64" i="5"/>
  <c r="T64" i="5"/>
  <c r="AI64" i="5"/>
  <c r="Q64" i="5"/>
  <c r="N64" i="5"/>
  <c r="AC64" i="5"/>
  <c r="K64" i="5"/>
  <c r="AF64" i="5"/>
  <c r="Z64" i="5"/>
  <c r="T54" i="5"/>
  <c r="AI54" i="5"/>
  <c r="Q54" i="5"/>
  <c r="AF54" i="5"/>
  <c r="N54" i="5"/>
  <c r="AC54" i="5"/>
  <c r="K54" i="5"/>
  <c r="Z54" i="5"/>
  <c r="H54" i="5"/>
  <c r="W54" i="5"/>
  <c r="AL54" i="5"/>
  <c r="AI97" i="5"/>
  <c r="Q97" i="5"/>
  <c r="AF97" i="5"/>
  <c r="N97" i="5"/>
  <c r="AC97" i="5"/>
  <c r="K97" i="5"/>
  <c r="H97" i="5"/>
  <c r="W97" i="5"/>
  <c r="AL97" i="5"/>
  <c r="Z97" i="5"/>
  <c r="T97" i="5"/>
  <c r="N119" i="5"/>
  <c r="AC119" i="5"/>
  <c r="K119" i="5"/>
  <c r="Z119" i="5"/>
  <c r="H119" i="5"/>
  <c r="W119" i="5"/>
  <c r="T119" i="5"/>
  <c r="AI119" i="5"/>
  <c r="Q119" i="5"/>
  <c r="AF119" i="5"/>
  <c r="AL119" i="5"/>
  <c r="Z157" i="5"/>
  <c r="H157" i="5"/>
  <c r="W157" i="5"/>
  <c r="AL157" i="5"/>
  <c r="T157" i="5"/>
  <c r="AI157" i="5"/>
  <c r="AF157" i="5"/>
  <c r="N157" i="5"/>
  <c r="AC157" i="5"/>
  <c r="K157" i="5"/>
  <c r="Q157" i="5"/>
  <c r="AL131" i="5"/>
  <c r="T131" i="5"/>
  <c r="AI131" i="5"/>
  <c r="Q131" i="5"/>
  <c r="AF131" i="5"/>
  <c r="K131" i="5"/>
  <c r="Z131" i="5"/>
  <c r="H131" i="5"/>
  <c r="AC131" i="5"/>
  <c r="W131" i="5"/>
  <c r="N131" i="5"/>
  <c r="AF184" i="5"/>
  <c r="N184" i="5"/>
  <c r="AC184" i="5"/>
  <c r="K184" i="5"/>
  <c r="Z184" i="5"/>
  <c r="H184" i="5"/>
  <c r="W184" i="5"/>
  <c r="AL184" i="5"/>
  <c r="T184" i="5"/>
  <c r="AI184" i="5"/>
  <c r="Q184" i="5"/>
  <c r="K182" i="5"/>
  <c r="Z182" i="5"/>
  <c r="H182" i="5"/>
  <c r="W182" i="5"/>
  <c r="AL182" i="5"/>
  <c r="T182" i="5"/>
  <c r="AI182" i="5"/>
  <c r="Q182" i="5"/>
  <c r="AF182" i="5"/>
  <c r="N182" i="5"/>
  <c r="AC182" i="5"/>
  <c r="H196" i="5"/>
  <c r="W196" i="5"/>
  <c r="AL196" i="5"/>
  <c r="T196" i="5"/>
  <c r="AI196" i="5"/>
  <c r="Q196" i="5"/>
  <c r="AF196" i="5"/>
  <c r="N196" i="5"/>
  <c r="AC196" i="5"/>
  <c r="K196" i="5"/>
  <c r="Z196" i="5"/>
  <c r="Q237" i="5"/>
  <c r="AF237" i="5"/>
  <c r="N237" i="5"/>
  <c r="AC237" i="5"/>
  <c r="K237" i="5"/>
  <c r="Z237" i="5"/>
  <c r="H237" i="5"/>
  <c r="W237" i="5"/>
  <c r="AL237" i="5"/>
  <c r="T237" i="5"/>
  <c r="AI237" i="5"/>
  <c r="W267" i="5"/>
  <c r="AC267" i="5"/>
  <c r="K267" i="5"/>
  <c r="Z267" i="5"/>
  <c r="H267" i="5"/>
  <c r="T267" i="5"/>
  <c r="AL267" i="5"/>
  <c r="Q267" i="5"/>
  <c r="N267" i="5"/>
  <c r="AI267" i="5"/>
  <c r="AF267" i="5"/>
  <c r="Q300" i="5"/>
  <c r="AF300" i="5"/>
  <c r="N300" i="5"/>
  <c r="AC300" i="5"/>
  <c r="K300" i="5"/>
  <c r="Z300" i="5"/>
  <c r="H300" i="5"/>
  <c r="W300" i="5"/>
  <c r="T300" i="5"/>
  <c r="AL300" i="5"/>
  <c r="AI300" i="5"/>
  <c r="K261" i="5"/>
  <c r="W261" i="5"/>
  <c r="AL261" i="5"/>
  <c r="T261" i="5"/>
  <c r="AI261" i="5"/>
  <c r="Q261" i="5"/>
  <c r="AF261" i="5"/>
  <c r="N261" i="5"/>
  <c r="AC261" i="5"/>
  <c r="Z261" i="5"/>
  <c r="H261" i="5"/>
  <c r="N295" i="5"/>
  <c r="AC295" i="5"/>
  <c r="K295" i="5"/>
  <c r="Z295" i="5"/>
  <c r="H295" i="5"/>
  <c r="W295" i="5"/>
  <c r="AL295" i="5"/>
  <c r="AI295" i="5"/>
  <c r="AF295" i="5"/>
  <c r="T295" i="5"/>
  <c r="Q295" i="5"/>
  <c r="K309" i="5"/>
  <c r="Z309" i="5"/>
  <c r="H309" i="5"/>
  <c r="W309" i="5"/>
  <c r="AL309" i="5"/>
  <c r="T309" i="5"/>
  <c r="AI309" i="5"/>
  <c r="Q309" i="5"/>
  <c r="N309" i="5"/>
  <c r="AF309" i="5"/>
  <c r="AC309" i="5"/>
  <c r="W299" i="5"/>
  <c r="AL299" i="5"/>
  <c r="T299" i="5"/>
  <c r="AI299" i="5"/>
  <c r="Q299" i="5"/>
  <c r="AF299" i="5"/>
  <c r="N299" i="5"/>
  <c r="AC299" i="5"/>
  <c r="K299" i="5"/>
  <c r="Z299" i="5"/>
  <c r="H299" i="5"/>
  <c r="AI273" i="5"/>
  <c r="Q273" i="5"/>
  <c r="AF273" i="5"/>
  <c r="AC273" i="5"/>
  <c r="K273" i="5"/>
  <c r="W273" i="5"/>
  <c r="T273" i="5"/>
  <c r="AL273" i="5"/>
  <c r="H273" i="5"/>
  <c r="Z273" i="5"/>
  <c r="N273" i="5"/>
  <c r="K356" i="5"/>
  <c r="Z356" i="5"/>
  <c r="H356" i="5"/>
  <c r="W356" i="5"/>
  <c r="AL356" i="5"/>
  <c r="T356" i="5"/>
  <c r="AI356" i="5"/>
  <c r="AF356" i="5"/>
  <c r="AC356" i="5"/>
  <c r="Q356" i="5"/>
  <c r="N356" i="5"/>
  <c r="AI338" i="5"/>
  <c r="Q338" i="5"/>
  <c r="AF338" i="5"/>
  <c r="N338" i="5"/>
  <c r="K338" i="5"/>
  <c r="T338" i="5"/>
  <c r="AL338" i="5"/>
  <c r="H338" i="5"/>
  <c r="AC338" i="5"/>
  <c r="Z338" i="5"/>
  <c r="W338" i="5"/>
  <c r="N385" i="5"/>
  <c r="AC385" i="5"/>
  <c r="H385" i="5"/>
  <c r="W385" i="5"/>
  <c r="AL385" i="5"/>
  <c r="AI385" i="5"/>
  <c r="AF385" i="5"/>
  <c r="Z385" i="5"/>
  <c r="T385" i="5"/>
  <c r="Q385" i="5"/>
  <c r="K385" i="5"/>
  <c r="N435" i="5"/>
  <c r="AC435" i="5"/>
  <c r="K435" i="5"/>
  <c r="Z435" i="5"/>
  <c r="H435" i="5"/>
  <c r="W435" i="5"/>
  <c r="AL435" i="5"/>
  <c r="Q435" i="5"/>
  <c r="AI435" i="5"/>
  <c r="AF435" i="5"/>
  <c r="T435" i="5"/>
  <c r="N419" i="5"/>
  <c r="AC419" i="5"/>
  <c r="K419" i="5"/>
  <c r="Z419" i="5"/>
  <c r="H419" i="5"/>
  <c r="W419" i="5"/>
  <c r="AL419" i="5"/>
  <c r="Q419" i="5"/>
  <c r="AI419" i="5"/>
  <c r="T419" i="5"/>
  <c r="AF419" i="5"/>
  <c r="K446" i="5"/>
  <c r="Z446" i="5"/>
  <c r="H446" i="5"/>
  <c r="W446" i="5"/>
  <c r="AL446" i="5"/>
  <c r="T446" i="5"/>
  <c r="AI446" i="5"/>
  <c r="AF446" i="5"/>
  <c r="AC446" i="5"/>
  <c r="Q446" i="5"/>
  <c r="N446" i="5"/>
  <c r="H436" i="5"/>
  <c r="W436" i="5"/>
  <c r="AL436" i="5"/>
  <c r="T436" i="5"/>
  <c r="AI436" i="5"/>
  <c r="Q436" i="5"/>
  <c r="AF436" i="5"/>
  <c r="K436" i="5"/>
  <c r="AC436" i="5"/>
  <c r="N436" i="5"/>
  <c r="Z436" i="5"/>
  <c r="T418" i="5"/>
  <c r="AI418" i="5"/>
  <c r="Q418" i="5"/>
  <c r="AF418" i="5"/>
  <c r="N418" i="5"/>
  <c r="AC418" i="5"/>
  <c r="K418" i="5"/>
  <c r="H418" i="5"/>
  <c r="W418" i="5"/>
  <c r="AL418" i="5"/>
  <c r="Z418" i="5"/>
  <c r="N547" i="5"/>
  <c r="AC547" i="5"/>
  <c r="K547" i="5"/>
  <c r="Z547" i="5"/>
  <c r="H547" i="5"/>
  <c r="W547" i="5"/>
  <c r="AL547" i="5"/>
  <c r="T547" i="5"/>
  <c r="Q547" i="5"/>
  <c r="AI547" i="5"/>
  <c r="AF547" i="5"/>
  <c r="N539" i="5"/>
  <c r="AC539" i="5"/>
  <c r="K539" i="5"/>
  <c r="Z539" i="5"/>
  <c r="H539" i="5"/>
  <c r="W539" i="5"/>
  <c r="AL539" i="5"/>
  <c r="T539" i="5"/>
  <c r="Q539" i="5"/>
  <c r="AI539" i="5"/>
  <c r="AF539" i="5"/>
  <c r="H548" i="5"/>
  <c r="W548" i="5"/>
  <c r="AL548" i="5"/>
  <c r="T548" i="5"/>
  <c r="Q548" i="5"/>
  <c r="AF548" i="5"/>
  <c r="N548" i="5"/>
  <c r="K548" i="5"/>
  <c r="AC548" i="5"/>
  <c r="Z548" i="5"/>
  <c r="AI548" i="5"/>
  <c r="N523" i="5"/>
  <c r="AC523" i="5"/>
  <c r="K523" i="5"/>
  <c r="Z523" i="5"/>
  <c r="H523" i="5"/>
  <c r="W523" i="5"/>
  <c r="AL523" i="5"/>
  <c r="T523" i="5"/>
  <c r="Q523" i="5"/>
  <c r="AI523" i="5"/>
  <c r="AF523" i="5"/>
  <c r="K578" i="5"/>
  <c r="Z578" i="5"/>
  <c r="H578" i="5"/>
  <c r="W578" i="5"/>
  <c r="AL578" i="5"/>
  <c r="T578" i="5"/>
  <c r="Q578" i="5"/>
  <c r="AC578" i="5"/>
  <c r="AF578" i="5"/>
  <c r="N578" i="5"/>
  <c r="AI578" i="5"/>
  <c r="AL527" i="5"/>
  <c r="T527" i="5"/>
  <c r="AI527" i="5"/>
  <c r="AF527" i="5"/>
  <c r="N527" i="5"/>
  <c r="AC527" i="5"/>
  <c r="Z527" i="5"/>
  <c r="W527" i="5"/>
  <c r="Q527" i="5"/>
  <c r="K527" i="5"/>
  <c r="H527" i="5"/>
  <c r="Q585" i="5"/>
  <c r="AF585" i="5"/>
  <c r="N585" i="5"/>
  <c r="AC585" i="5"/>
  <c r="K585" i="5"/>
  <c r="Z585" i="5"/>
  <c r="W585" i="5"/>
  <c r="AI585" i="5"/>
  <c r="T585" i="5"/>
  <c r="H585" i="5"/>
  <c r="AL585" i="5"/>
  <c r="Z632" i="5"/>
  <c r="H632" i="5"/>
  <c r="W632" i="5"/>
  <c r="AL632" i="5"/>
  <c r="Q632" i="5"/>
  <c r="AF632" i="5"/>
  <c r="T632" i="5"/>
  <c r="N632" i="5"/>
  <c r="K632" i="5"/>
  <c r="AI632" i="5"/>
  <c r="AC632" i="5"/>
  <c r="W584" i="5"/>
  <c r="AL584" i="5"/>
  <c r="T584" i="5"/>
  <c r="AI584" i="5"/>
  <c r="Q584" i="5"/>
  <c r="AF584" i="5"/>
  <c r="AC584" i="5"/>
  <c r="K584" i="5"/>
  <c r="H584" i="5"/>
  <c r="Z584" i="5"/>
  <c r="N584" i="5"/>
  <c r="K589" i="5"/>
  <c r="Z589" i="5"/>
  <c r="W589" i="5"/>
  <c r="T589" i="5"/>
  <c r="Q589" i="5"/>
  <c r="AL589" i="5"/>
  <c r="AI589" i="5"/>
  <c r="AF589" i="5"/>
  <c r="AC589" i="5"/>
  <c r="N589" i="5"/>
  <c r="H589" i="5"/>
  <c r="H619" i="5"/>
  <c r="W619" i="5"/>
  <c r="AL619" i="5"/>
  <c r="T619" i="5"/>
  <c r="AI619" i="5"/>
  <c r="N619" i="5"/>
  <c r="AC619" i="5"/>
  <c r="Z619" i="5"/>
  <c r="Q619" i="5"/>
  <c r="K619" i="5"/>
  <c r="AF619" i="5"/>
  <c r="T617" i="5"/>
  <c r="AI617" i="5"/>
  <c r="Q617" i="5"/>
  <c r="AF617" i="5"/>
  <c r="K617" i="5"/>
  <c r="Z617" i="5"/>
  <c r="H617" i="5"/>
  <c r="AL617" i="5"/>
  <c r="AC617" i="5"/>
  <c r="W617" i="5"/>
  <c r="N617" i="5"/>
  <c r="Z657" i="5"/>
  <c r="H657" i="5"/>
  <c r="W657" i="5"/>
  <c r="AL657" i="5"/>
  <c r="T657" i="5"/>
  <c r="AI657" i="5"/>
  <c r="Q657" i="5"/>
  <c r="AF657" i="5"/>
  <c r="AC657" i="5"/>
  <c r="N657" i="5"/>
  <c r="K657" i="5"/>
  <c r="AL671" i="5"/>
  <c r="T671" i="5"/>
  <c r="AI671" i="5"/>
  <c r="Q671" i="5"/>
  <c r="AF671" i="5"/>
  <c r="N671" i="5"/>
  <c r="AC671" i="5"/>
  <c r="H671" i="5"/>
  <c r="Z671" i="5"/>
  <c r="W671" i="5"/>
  <c r="K671" i="5"/>
  <c r="T749" i="5"/>
  <c r="Q749" i="5"/>
  <c r="N749" i="5"/>
  <c r="AC749" i="5"/>
  <c r="K749" i="5"/>
  <c r="Z749" i="5"/>
  <c r="H749" i="5"/>
  <c r="AF749" i="5"/>
  <c r="W749" i="5"/>
  <c r="AI749" i="5"/>
  <c r="AL749" i="5"/>
  <c r="AF777" i="5"/>
  <c r="N777" i="5"/>
  <c r="AC777" i="5"/>
  <c r="K777" i="5"/>
  <c r="Z777" i="5"/>
  <c r="H777" i="5"/>
  <c r="W777" i="5"/>
  <c r="AL777" i="5"/>
  <c r="AI777" i="5"/>
  <c r="T777" i="5"/>
  <c r="Q777" i="5"/>
  <c r="Q799" i="5"/>
  <c r="AF799" i="5"/>
  <c r="N799" i="5"/>
  <c r="AC799" i="5"/>
  <c r="K799" i="5"/>
  <c r="Z799" i="5"/>
  <c r="H799" i="5"/>
  <c r="W799" i="5"/>
  <c r="T799" i="5"/>
  <c r="AL799" i="5"/>
  <c r="AI799" i="5"/>
  <c r="AL760" i="5"/>
  <c r="T760" i="5"/>
  <c r="AF760" i="5"/>
  <c r="N760" i="5"/>
  <c r="AI760" i="5"/>
  <c r="K760" i="5"/>
  <c r="AC760" i="5"/>
  <c r="H760" i="5"/>
  <c r="Z760" i="5"/>
  <c r="W760" i="5"/>
  <c r="Q760" i="5"/>
  <c r="AF769" i="5"/>
  <c r="N769" i="5"/>
  <c r="AC769" i="5"/>
  <c r="K769" i="5"/>
  <c r="Z769" i="5"/>
  <c r="H769" i="5"/>
  <c r="W769" i="5"/>
  <c r="AL769" i="5"/>
  <c r="Q769" i="5"/>
  <c r="AI769" i="5"/>
  <c r="T769" i="5"/>
  <c r="K783" i="5"/>
  <c r="Z783" i="5"/>
  <c r="H783" i="5"/>
  <c r="W783" i="5"/>
  <c r="AL783" i="5"/>
  <c r="T783" i="5"/>
  <c r="AI783" i="5"/>
  <c r="AF783" i="5"/>
  <c r="AC783" i="5"/>
  <c r="Q783" i="5"/>
  <c r="N783" i="5"/>
  <c r="AC818" i="5"/>
  <c r="K818" i="5"/>
  <c r="Z818" i="5"/>
  <c r="W818" i="5"/>
  <c r="T818" i="5"/>
  <c r="Q818" i="5"/>
  <c r="AL818" i="5"/>
  <c r="N818" i="5"/>
  <c r="H818" i="5"/>
  <c r="AI818" i="5"/>
  <c r="AF818" i="5"/>
  <c r="AL801" i="5"/>
  <c r="T801" i="5"/>
  <c r="AI801" i="5"/>
  <c r="Q801" i="5"/>
  <c r="AF801" i="5"/>
  <c r="N801" i="5"/>
  <c r="AC801" i="5"/>
  <c r="Z801" i="5"/>
  <c r="W801" i="5"/>
  <c r="K801" i="5"/>
  <c r="H801" i="5"/>
  <c r="W827" i="5"/>
  <c r="AL827" i="5"/>
  <c r="T827" i="5"/>
  <c r="AI827" i="5"/>
  <c r="Q827" i="5"/>
  <c r="AC827" i="5"/>
  <c r="Z827" i="5"/>
  <c r="N827" i="5"/>
  <c r="AF827" i="5"/>
  <c r="K827" i="5"/>
  <c r="H827" i="5"/>
  <c r="AI828" i="5"/>
  <c r="Q828" i="5"/>
  <c r="AF828" i="5"/>
  <c r="N828" i="5"/>
  <c r="AC828" i="5"/>
  <c r="K828" i="5"/>
  <c r="W828" i="5"/>
  <c r="T828" i="5"/>
  <c r="H828" i="5"/>
  <c r="AL828" i="5"/>
  <c r="Z828" i="5"/>
  <c r="K876" i="5"/>
  <c r="H876" i="5"/>
  <c r="AL876" i="5"/>
  <c r="Q876" i="5"/>
  <c r="AI876" i="5"/>
  <c r="AF876" i="5"/>
  <c r="N876" i="5"/>
  <c r="AC876" i="5"/>
  <c r="Z876" i="5"/>
  <c r="W876" i="5"/>
  <c r="T876" i="5"/>
  <c r="AC896" i="5"/>
  <c r="K896" i="5"/>
  <c r="Z896" i="5"/>
  <c r="H896" i="5"/>
  <c r="W896" i="5"/>
  <c r="AL896" i="5"/>
  <c r="Q896" i="5"/>
  <c r="N896" i="5"/>
  <c r="AI896" i="5"/>
  <c r="AF896" i="5"/>
  <c r="T896" i="5"/>
  <c r="K886" i="5"/>
  <c r="W886" i="5"/>
  <c r="AL886" i="5"/>
  <c r="T886" i="5"/>
  <c r="AI886" i="5"/>
  <c r="Q886" i="5"/>
  <c r="H886" i="5"/>
  <c r="AF886" i="5"/>
  <c r="N886" i="5"/>
  <c r="AC886" i="5"/>
  <c r="Z886" i="5"/>
  <c r="AI890" i="5"/>
  <c r="Q890" i="5"/>
  <c r="N890" i="5"/>
  <c r="AC890" i="5"/>
  <c r="K890" i="5"/>
  <c r="Z890" i="5"/>
  <c r="H890" i="5"/>
  <c r="AL890" i="5"/>
  <c r="AF890" i="5"/>
  <c r="W890" i="5"/>
  <c r="T890" i="5"/>
  <c r="K942" i="5"/>
  <c r="AL942" i="5"/>
  <c r="T942" i="5"/>
  <c r="AI942" i="5"/>
  <c r="Q942" i="5"/>
  <c r="AF942" i="5"/>
  <c r="N942" i="5"/>
  <c r="AC942" i="5"/>
  <c r="H942" i="5"/>
  <c r="Z942" i="5"/>
  <c r="W942" i="5"/>
  <c r="Z930" i="5"/>
  <c r="H930" i="5"/>
  <c r="W930" i="5"/>
  <c r="AL930" i="5"/>
  <c r="T930" i="5"/>
  <c r="AI930" i="5"/>
  <c r="AF930" i="5"/>
  <c r="AC930" i="5"/>
  <c r="Q930" i="5"/>
  <c r="N930" i="5"/>
  <c r="K930" i="5"/>
  <c r="N960" i="5"/>
  <c r="AC960" i="5"/>
  <c r="Z960" i="5"/>
  <c r="H960" i="5"/>
  <c r="AL960" i="5"/>
  <c r="T960" i="5"/>
  <c r="AI960" i="5"/>
  <c r="AF960" i="5"/>
  <c r="W960" i="5"/>
  <c r="Q960" i="5"/>
  <c r="K960" i="5"/>
  <c r="AI954" i="5"/>
  <c r="Q954" i="5"/>
  <c r="AF954" i="5"/>
  <c r="N954" i="5"/>
  <c r="AC954" i="5"/>
  <c r="Z954" i="5"/>
  <c r="H954" i="5"/>
  <c r="W954" i="5"/>
  <c r="T954" i="5"/>
  <c r="K954" i="5"/>
  <c r="AL954" i="5"/>
  <c r="W992" i="5"/>
  <c r="AL992" i="5"/>
  <c r="T992" i="5"/>
  <c r="AI992" i="5"/>
  <c r="Q992" i="5"/>
  <c r="AF992" i="5"/>
  <c r="N992" i="5"/>
  <c r="AC992" i="5"/>
  <c r="K992" i="5"/>
  <c r="Z992" i="5"/>
  <c r="H992" i="5"/>
  <c r="K18" i="5"/>
  <c r="AC18" i="5"/>
  <c r="Z18" i="5"/>
  <c r="H18" i="5"/>
  <c r="W18" i="5"/>
  <c r="AL18" i="5"/>
  <c r="T18" i="5"/>
  <c r="AI18" i="5"/>
  <c r="AF18" i="5"/>
  <c r="Q18" i="5"/>
  <c r="N18" i="5"/>
  <c r="M58" i="5"/>
  <c r="AB58" i="5"/>
  <c r="J58" i="5"/>
  <c r="Y58" i="5"/>
  <c r="G58" i="5"/>
  <c r="V58" i="5"/>
  <c r="AK58" i="5"/>
  <c r="S58" i="5"/>
  <c r="AH58" i="5"/>
  <c r="P58" i="5"/>
  <c r="AE58" i="5"/>
  <c r="G51" i="5"/>
  <c r="V51" i="5"/>
  <c r="AK51" i="5"/>
  <c r="S51" i="5"/>
  <c r="AH51" i="5"/>
  <c r="P51" i="5"/>
  <c r="AE51" i="5"/>
  <c r="M51" i="5"/>
  <c r="AB51" i="5"/>
  <c r="J51" i="5"/>
  <c r="Y51" i="5"/>
  <c r="J133" i="5"/>
  <c r="Y133" i="5"/>
  <c r="G133" i="5"/>
  <c r="V133" i="5"/>
  <c r="AK133" i="5"/>
  <c r="S133" i="5"/>
  <c r="P133" i="5"/>
  <c r="AE133" i="5"/>
  <c r="M133" i="5"/>
  <c r="AB133" i="5"/>
  <c r="AH133" i="5"/>
  <c r="P168" i="5"/>
  <c r="M168" i="5"/>
  <c r="AB168" i="5"/>
  <c r="J168" i="5"/>
  <c r="Y168" i="5"/>
  <c r="G168" i="5"/>
  <c r="V168" i="5"/>
  <c r="AK168" i="5"/>
  <c r="S168" i="5"/>
  <c r="AH168" i="5"/>
  <c r="AE168" i="5"/>
  <c r="AB146" i="5"/>
  <c r="J146" i="5"/>
  <c r="Y146" i="5"/>
  <c r="G146" i="5"/>
  <c r="V146" i="5"/>
  <c r="AK146" i="5"/>
  <c r="AH146" i="5"/>
  <c r="P146" i="5"/>
  <c r="AE146" i="5"/>
  <c r="S146" i="5"/>
  <c r="M146" i="5"/>
  <c r="V115" i="5"/>
  <c r="AK115" i="5"/>
  <c r="S115" i="5"/>
  <c r="AH115" i="5"/>
  <c r="P115" i="5"/>
  <c r="AE115" i="5"/>
  <c r="AB115" i="5"/>
  <c r="J115" i="5"/>
  <c r="Y115" i="5"/>
  <c r="M115" i="5"/>
  <c r="G115" i="5"/>
  <c r="AH105" i="5"/>
  <c r="P105" i="5"/>
  <c r="AE105" i="5"/>
  <c r="M105" i="5"/>
  <c r="AB105" i="5"/>
  <c r="G105" i="5"/>
  <c r="V105" i="5"/>
  <c r="AK105" i="5"/>
  <c r="Y105" i="5"/>
  <c r="S105" i="5"/>
  <c r="J105" i="5"/>
  <c r="M203" i="5"/>
  <c r="AB203" i="5"/>
  <c r="J203" i="5"/>
  <c r="Y203" i="5"/>
  <c r="G203" i="5"/>
  <c r="V203" i="5"/>
  <c r="AK203" i="5"/>
  <c r="S203" i="5"/>
  <c r="AH203" i="5"/>
  <c r="AE203" i="5"/>
  <c r="P203" i="5"/>
  <c r="J177" i="5"/>
  <c r="Y177" i="5"/>
  <c r="G177" i="5"/>
  <c r="V177" i="5"/>
  <c r="AK177" i="5"/>
  <c r="S177" i="5"/>
  <c r="AH177" i="5"/>
  <c r="P177" i="5"/>
  <c r="AE177" i="5"/>
  <c r="M177" i="5"/>
  <c r="AB177" i="5"/>
  <c r="AE224" i="5"/>
  <c r="AB224" i="5"/>
  <c r="J224" i="5"/>
  <c r="Y224" i="5"/>
  <c r="G224" i="5"/>
  <c r="V224" i="5"/>
  <c r="S224" i="5"/>
  <c r="P224" i="5"/>
  <c r="M224" i="5"/>
  <c r="AK224" i="5"/>
  <c r="AH224" i="5"/>
  <c r="S186" i="5"/>
  <c r="AH186" i="5"/>
  <c r="P186" i="5"/>
  <c r="AE186" i="5"/>
  <c r="M186" i="5"/>
  <c r="AB186" i="5"/>
  <c r="J186" i="5"/>
  <c r="Y186" i="5"/>
  <c r="G186" i="5"/>
  <c r="AK186" i="5"/>
  <c r="V186" i="5"/>
  <c r="AE240" i="5"/>
  <c r="AB240" i="5"/>
  <c r="J240" i="5"/>
  <c r="Y240" i="5"/>
  <c r="G240" i="5"/>
  <c r="V240" i="5"/>
  <c r="AK240" i="5"/>
  <c r="S240" i="5"/>
  <c r="AH240" i="5"/>
  <c r="P240" i="5"/>
  <c r="M240" i="5"/>
  <c r="J254" i="5"/>
  <c r="G254" i="5"/>
  <c r="V254" i="5"/>
  <c r="AK254" i="5"/>
  <c r="S254" i="5"/>
  <c r="AH254" i="5"/>
  <c r="P254" i="5"/>
  <c r="AE254" i="5"/>
  <c r="AB254" i="5"/>
  <c r="Y254" i="5"/>
  <c r="M254" i="5"/>
  <c r="G236" i="5"/>
  <c r="V236" i="5"/>
  <c r="S236" i="5"/>
  <c r="AH236" i="5"/>
  <c r="P236" i="5"/>
  <c r="AE236" i="5"/>
  <c r="M236" i="5"/>
  <c r="AB236" i="5"/>
  <c r="J236" i="5"/>
  <c r="AK236" i="5"/>
  <c r="Y236" i="5"/>
  <c r="S226" i="5"/>
  <c r="AH226" i="5"/>
  <c r="P226" i="5"/>
  <c r="R226" i="5" s="1"/>
  <c r="AE226" i="5"/>
  <c r="M226" i="5"/>
  <c r="J226" i="5"/>
  <c r="G226" i="5"/>
  <c r="V226" i="5"/>
  <c r="AK226" i="5"/>
  <c r="AB226" i="5"/>
  <c r="Y226" i="5"/>
  <c r="S341" i="5"/>
  <c r="AE341" i="5"/>
  <c r="AB341" i="5"/>
  <c r="J341" i="5"/>
  <c r="Y341" i="5"/>
  <c r="P341" i="5"/>
  <c r="M341" i="5"/>
  <c r="AK341" i="5"/>
  <c r="G341" i="5"/>
  <c r="AH341" i="5"/>
  <c r="V341" i="5"/>
  <c r="M320" i="5"/>
  <c r="AB320" i="5"/>
  <c r="J320" i="5"/>
  <c r="G320" i="5"/>
  <c r="AH320" i="5"/>
  <c r="AE320" i="5"/>
  <c r="Y320" i="5"/>
  <c r="V320" i="5"/>
  <c r="P320" i="5"/>
  <c r="AK320" i="5"/>
  <c r="S320" i="5"/>
  <c r="S297" i="5"/>
  <c r="AH297" i="5"/>
  <c r="P297" i="5"/>
  <c r="AE297" i="5"/>
  <c r="M297" i="5"/>
  <c r="AB297" i="5"/>
  <c r="J297" i="5"/>
  <c r="Y297" i="5"/>
  <c r="G297" i="5"/>
  <c r="V297" i="5"/>
  <c r="AK297" i="5"/>
  <c r="Y332" i="5"/>
  <c r="G332" i="5"/>
  <c r="AK332" i="5"/>
  <c r="AH332" i="5"/>
  <c r="P332" i="5"/>
  <c r="AE332" i="5"/>
  <c r="S332" i="5"/>
  <c r="M332" i="5"/>
  <c r="J332" i="5"/>
  <c r="AB332" i="5"/>
  <c r="V332" i="5"/>
  <c r="V389" i="5"/>
  <c r="AK389" i="5"/>
  <c r="P389" i="5"/>
  <c r="AE389" i="5"/>
  <c r="AB389" i="5"/>
  <c r="J389" i="5"/>
  <c r="Y389" i="5"/>
  <c r="S389" i="5"/>
  <c r="M389" i="5"/>
  <c r="G389" i="5"/>
  <c r="AH389" i="5"/>
  <c r="J383" i="5"/>
  <c r="Y383" i="5"/>
  <c r="S383" i="5"/>
  <c r="AE383" i="5"/>
  <c r="AB383" i="5"/>
  <c r="V383" i="5"/>
  <c r="P383" i="5"/>
  <c r="AK383" i="5"/>
  <c r="AH383" i="5"/>
  <c r="M383" i="5"/>
  <c r="G383" i="5"/>
  <c r="J391" i="5"/>
  <c r="Y391" i="5"/>
  <c r="AK391" i="5"/>
  <c r="S391" i="5"/>
  <c r="AH391" i="5"/>
  <c r="P391" i="5"/>
  <c r="AE391" i="5"/>
  <c r="M391" i="5"/>
  <c r="AB391" i="5"/>
  <c r="V391" i="5"/>
  <c r="G391" i="5"/>
  <c r="AH387" i="5"/>
  <c r="P387" i="5"/>
  <c r="M387" i="5"/>
  <c r="AB387" i="5"/>
  <c r="J387" i="5"/>
  <c r="G387" i="5"/>
  <c r="V387" i="5"/>
  <c r="AK387" i="5"/>
  <c r="AE387" i="5"/>
  <c r="Y387" i="5"/>
  <c r="S387" i="5"/>
  <c r="P454" i="5"/>
  <c r="AB454" i="5"/>
  <c r="J454" i="5"/>
  <c r="Y454" i="5"/>
  <c r="G454" i="5"/>
  <c r="V454" i="5"/>
  <c r="AK454" i="5"/>
  <c r="S454" i="5"/>
  <c r="AH454" i="5"/>
  <c r="AE454" i="5"/>
  <c r="M454" i="5"/>
  <c r="G436" i="5"/>
  <c r="V436" i="5"/>
  <c r="AK436" i="5"/>
  <c r="S436" i="5"/>
  <c r="AH436" i="5"/>
  <c r="P436" i="5"/>
  <c r="AE436" i="5"/>
  <c r="AB436" i="5"/>
  <c r="Y436" i="5"/>
  <c r="M436" i="5"/>
  <c r="J436" i="5"/>
  <c r="S442" i="5"/>
  <c r="AH442" i="5"/>
  <c r="P442" i="5"/>
  <c r="AE442" i="5"/>
  <c r="M442" i="5"/>
  <c r="AB442" i="5"/>
  <c r="G442" i="5"/>
  <c r="Y442" i="5"/>
  <c r="V442" i="5"/>
  <c r="J442" i="5"/>
  <c r="L442" i="5" s="1"/>
  <c r="AK442" i="5"/>
  <c r="AE490" i="5"/>
  <c r="M490" i="5"/>
  <c r="AB490" i="5"/>
  <c r="J490" i="5"/>
  <c r="Y490" i="5"/>
  <c r="G490" i="5"/>
  <c r="V490" i="5"/>
  <c r="AK490" i="5"/>
  <c r="S490" i="5"/>
  <c r="AH490" i="5"/>
  <c r="P490" i="5"/>
  <c r="Y483" i="5"/>
  <c r="G483" i="5"/>
  <c r="V483" i="5"/>
  <c r="S483" i="5"/>
  <c r="AH483" i="5"/>
  <c r="P483" i="5"/>
  <c r="AE483" i="5"/>
  <c r="M483" i="5"/>
  <c r="AB483" i="5"/>
  <c r="J483" i="5"/>
  <c r="AK483" i="5"/>
  <c r="AK481" i="5"/>
  <c r="S481" i="5"/>
  <c r="AH481" i="5"/>
  <c r="P481" i="5"/>
  <c r="AE481" i="5"/>
  <c r="M481" i="5"/>
  <c r="AB481" i="5"/>
  <c r="Y481" i="5"/>
  <c r="V481" i="5"/>
  <c r="J481" i="5"/>
  <c r="G481" i="5"/>
  <c r="J608" i="5"/>
  <c r="Y608" i="5"/>
  <c r="G608" i="5"/>
  <c r="V608" i="5"/>
  <c r="AK608" i="5"/>
  <c r="P608" i="5"/>
  <c r="AE608" i="5"/>
  <c r="AB608" i="5"/>
  <c r="S608" i="5"/>
  <c r="M608" i="5"/>
  <c r="AH608" i="5"/>
  <c r="AE553" i="5"/>
  <c r="AB553" i="5"/>
  <c r="J553" i="5"/>
  <c r="Y553" i="5"/>
  <c r="G553" i="5"/>
  <c r="V553" i="5"/>
  <c r="AK553" i="5"/>
  <c r="S553" i="5"/>
  <c r="AH553" i="5"/>
  <c r="M553" i="5"/>
  <c r="P553" i="5"/>
  <c r="V535" i="5"/>
  <c r="AK535" i="5"/>
  <c r="S535" i="5"/>
  <c r="AH535" i="5"/>
  <c r="P535" i="5"/>
  <c r="AE535" i="5"/>
  <c r="M535" i="5"/>
  <c r="AB535" i="5"/>
  <c r="J535" i="5"/>
  <c r="Y535" i="5"/>
  <c r="G535" i="5"/>
  <c r="AE561" i="5"/>
  <c r="V561" i="5"/>
  <c r="S561" i="5"/>
  <c r="AK561" i="5"/>
  <c r="P561" i="5"/>
  <c r="M561" i="5"/>
  <c r="AH561" i="5"/>
  <c r="J561" i="5"/>
  <c r="AB561" i="5"/>
  <c r="G561" i="5"/>
  <c r="Y561" i="5"/>
  <c r="J715" i="5"/>
  <c r="Y715" i="5"/>
  <c r="G715" i="5"/>
  <c r="V715" i="5"/>
  <c r="AK715" i="5"/>
  <c r="S715" i="5"/>
  <c r="AH715" i="5"/>
  <c r="AE715" i="5"/>
  <c r="AB715" i="5"/>
  <c r="P715" i="5"/>
  <c r="M715" i="5"/>
  <c r="AK579" i="5"/>
  <c r="S579" i="5"/>
  <c r="AH579" i="5"/>
  <c r="P579" i="5"/>
  <c r="AE579" i="5"/>
  <c r="Y579" i="5"/>
  <c r="G579" i="5"/>
  <c r="AB579" i="5"/>
  <c r="V579" i="5"/>
  <c r="M579" i="5"/>
  <c r="J579" i="5"/>
  <c r="J691" i="5"/>
  <c r="Y691" i="5"/>
  <c r="G691" i="5"/>
  <c r="V691" i="5"/>
  <c r="S691" i="5"/>
  <c r="AK691" i="5"/>
  <c r="AH691" i="5"/>
  <c r="AE691" i="5"/>
  <c r="AB691" i="5"/>
  <c r="P691" i="5"/>
  <c r="M691" i="5"/>
  <c r="S593" i="5"/>
  <c r="AH593" i="5"/>
  <c r="P593" i="5"/>
  <c r="J593" i="5"/>
  <c r="Y593" i="5"/>
  <c r="V593" i="5"/>
  <c r="M593" i="5"/>
  <c r="AE593" i="5"/>
  <c r="AK593" i="5"/>
  <c r="AB593" i="5"/>
  <c r="G593" i="5"/>
  <c r="M643" i="5"/>
  <c r="AB643" i="5"/>
  <c r="AD643" i="5" s="1"/>
  <c r="J643" i="5"/>
  <c r="L643" i="5" s="1"/>
  <c r="Y643" i="5"/>
  <c r="G643" i="5"/>
  <c r="V643" i="5"/>
  <c r="AK643" i="5"/>
  <c r="AH643" i="5"/>
  <c r="S643" i="5"/>
  <c r="AE643" i="5"/>
  <c r="P643" i="5"/>
  <c r="J665" i="5"/>
  <c r="Y665" i="5"/>
  <c r="G665" i="5"/>
  <c r="V665" i="5"/>
  <c r="AK665" i="5"/>
  <c r="S665" i="5"/>
  <c r="AH665" i="5"/>
  <c r="P665" i="5"/>
  <c r="AB665" i="5"/>
  <c r="M665" i="5"/>
  <c r="AE665" i="5"/>
  <c r="V663" i="5"/>
  <c r="AK663" i="5"/>
  <c r="S663" i="5"/>
  <c r="AH663" i="5"/>
  <c r="P663" i="5"/>
  <c r="AE663" i="5"/>
  <c r="M663" i="5"/>
  <c r="AB663" i="5"/>
  <c r="G663" i="5"/>
  <c r="Y663" i="5"/>
  <c r="J663" i="5"/>
  <c r="J707" i="5"/>
  <c r="Y707" i="5"/>
  <c r="G707" i="5"/>
  <c r="V707" i="5"/>
  <c r="AK707" i="5"/>
  <c r="S707" i="5"/>
  <c r="AH707" i="5"/>
  <c r="AE707" i="5"/>
  <c r="AB707" i="5"/>
  <c r="M707" i="5"/>
  <c r="P707" i="5"/>
  <c r="Y718" i="5"/>
  <c r="G718" i="5"/>
  <c r="V718" i="5"/>
  <c r="AK718" i="5"/>
  <c r="S718" i="5"/>
  <c r="AH718" i="5"/>
  <c r="AE718" i="5"/>
  <c r="M718" i="5"/>
  <c r="J718" i="5"/>
  <c r="AB718" i="5"/>
  <c r="P718" i="5"/>
  <c r="AK692" i="5"/>
  <c r="S692" i="5"/>
  <c r="AH692" i="5"/>
  <c r="P692" i="5"/>
  <c r="M692" i="5"/>
  <c r="AE692" i="5"/>
  <c r="AB692" i="5"/>
  <c r="Y692" i="5"/>
  <c r="V692" i="5"/>
  <c r="J692" i="5"/>
  <c r="G692" i="5"/>
  <c r="AB737" i="5"/>
  <c r="J737" i="5"/>
  <c r="L737" i="5" s="1"/>
  <c r="Y737" i="5"/>
  <c r="G737" i="5"/>
  <c r="AK737" i="5"/>
  <c r="V737" i="5"/>
  <c r="S737" i="5"/>
  <c r="P737" i="5"/>
  <c r="AH737" i="5"/>
  <c r="AE737" i="5"/>
  <c r="M737" i="5"/>
  <c r="AH749" i="5"/>
  <c r="AE749" i="5"/>
  <c r="M749" i="5"/>
  <c r="J749" i="5"/>
  <c r="AB749" i="5"/>
  <c r="Y749" i="5"/>
  <c r="V749" i="5"/>
  <c r="S749" i="5"/>
  <c r="P749" i="5"/>
  <c r="G749" i="5"/>
  <c r="AK749" i="5"/>
  <c r="AM749" i="5" s="1"/>
  <c r="V768" i="5"/>
  <c r="AK768" i="5"/>
  <c r="S768" i="5"/>
  <c r="AH768" i="5"/>
  <c r="P768" i="5"/>
  <c r="M768" i="5"/>
  <c r="J768" i="5"/>
  <c r="G768" i="5"/>
  <c r="AE768" i="5"/>
  <c r="AB768" i="5"/>
  <c r="Y768" i="5"/>
  <c r="AB800" i="5"/>
  <c r="J800" i="5"/>
  <c r="Y800" i="5"/>
  <c r="G800" i="5"/>
  <c r="AK800" i="5"/>
  <c r="S800" i="5"/>
  <c r="AH800" i="5"/>
  <c r="AE800" i="5"/>
  <c r="V800" i="5"/>
  <c r="P800" i="5"/>
  <c r="M800" i="5"/>
  <c r="S796" i="5"/>
  <c r="AH796" i="5"/>
  <c r="P796" i="5"/>
  <c r="AE796" i="5"/>
  <c r="M796" i="5"/>
  <c r="Y796" i="5"/>
  <c r="V796" i="5"/>
  <c r="G796" i="5"/>
  <c r="AK796" i="5"/>
  <c r="AB796" i="5"/>
  <c r="J796" i="5"/>
  <c r="AB833" i="5"/>
  <c r="J833" i="5"/>
  <c r="Y833" i="5"/>
  <c r="G833" i="5"/>
  <c r="V833" i="5"/>
  <c r="P833" i="5"/>
  <c r="AK833" i="5"/>
  <c r="M833" i="5"/>
  <c r="AH833" i="5"/>
  <c r="AE833" i="5"/>
  <c r="S833" i="5"/>
  <c r="P857" i="5"/>
  <c r="AE857" i="5"/>
  <c r="AB857" i="5"/>
  <c r="Y857" i="5"/>
  <c r="G857" i="5"/>
  <c r="AH857" i="5"/>
  <c r="V857" i="5"/>
  <c r="M857" i="5"/>
  <c r="J857" i="5"/>
  <c r="AK857" i="5"/>
  <c r="S857" i="5"/>
  <c r="AE860" i="5"/>
  <c r="M860" i="5"/>
  <c r="AB860" i="5"/>
  <c r="J860" i="5"/>
  <c r="G860" i="5"/>
  <c r="V860" i="5"/>
  <c r="AH860" i="5"/>
  <c r="Y860" i="5"/>
  <c r="S860" i="5"/>
  <c r="P860" i="5"/>
  <c r="AK860" i="5"/>
  <c r="AH854" i="5"/>
  <c r="P854" i="5"/>
  <c r="M854" i="5"/>
  <c r="S854" i="5"/>
  <c r="J854" i="5"/>
  <c r="AK854" i="5"/>
  <c r="G854" i="5"/>
  <c r="V854" i="5"/>
  <c r="AB854" i="5"/>
  <c r="Y854" i="5"/>
  <c r="AE854" i="5"/>
  <c r="Y894" i="5"/>
  <c r="G894" i="5"/>
  <c r="V894" i="5"/>
  <c r="AK894" i="5"/>
  <c r="S894" i="5"/>
  <c r="AH894" i="5"/>
  <c r="P894" i="5"/>
  <c r="AE894" i="5"/>
  <c r="AB894" i="5"/>
  <c r="M894" i="5"/>
  <c r="J894" i="5"/>
  <c r="AB924" i="5"/>
  <c r="G924" i="5"/>
  <c r="M924" i="5"/>
  <c r="AE924" i="5"/>
  <c r="Y924" i="5"/>
  <c r="V924" i="5"/>
  <c r="AK924" i="5"/>
  <c r="AH924" i="5"/>
  <c r="S924" i="5"/>
  <c r="P924" i="5"/>
  <c r="J924" i="5"/>
  <c r="AH909" i="5"/>
  <c r="AE909" i="5"/>
  <c r="AB909" i="5"/>
  <c r="J909" i="5"/>
  <c r="Y909" i="5"/>
  <c r="V909" i="5"/>
  <c r="S909" i="5"/>
  <c r="P909" i="5"/>
  <c r="M909" i="5"/>
  <c r="G909" i="5"/>
  <c r="AK909" i="5"/>
  <c r="AH931" i="5"/>
  <c r="P931" i="5"/>
  <c r="AE931" i="5"/>
  <c r="M931" i="5"/>
  <c r="AB931" i="5"/>
  <c r="Y931" i="5"/>
  <c r="V931" i="5"/>
  <c r="S931" i="5"/>
  <c r="J931" i="5"/>
  <c r="AK931" i="5"/>
  <c r="G931" i="5"/>
  <c r="AK967" i="5"/>
  <c r="AH967" i="5"/>
  <c r="M967" i="5"/>
  <c r="P967" i="5"/>
  <c r="J967" i="5"/>
  <c r="AE967" i="5"/>
  <c r="G967" i="5"/>
  <c r="Y967" i="5"/>
  <c r="V967" i="5"/>
  <c r="AB967" i="5"/>
  <c r="S967" i="5"/>
  <c r="AE968" i="5"/>
  <c r="AB968" i="5"/>
  <c r="G968" i="5"/>
  <c r="AH968" i="5"/>
  <c r="Y968" i="5"/>
  <c r="V968" i="5"/>
  <c r="S968" i="5"/>
  <c r="P968" i="5"/>
  <c r="AK968" i="5"/>
  <c r="J968" i="5"/>
  <c r="M968" i="5"/>
  <c r="S974" i="5"/>
  <c r="G974" i="5"/>
  <c r="AK974" i="5"/>
  <c r="AE974" i="5"/>
  <c r="AB974" i="5"/>
  <c r="J974" i="5"/>
  <c r="P974" i="5"/>
  <c r="M974" i="5"/>
  <c r="Y974" i="5"/>
  <c r="V974" i="5"/>
  <c r="AH974" i="5"/>
  <c r="J10" i="5"/>
  <c r="Y10" i="5"/>
  <c r="G10" i="5"/>
  <c r="V10" i="5"/>
  <c r="AK10" i="5"/>
  <c r="AB10" i="5"/>
  <c r="S10" i="5"/>
  <c r="M10" i="5"/>
  <c r="AH10" i="5"/>
  <c r="P10" i="5"/>
  <c r="AE10" i="5"/>
  <c r="AE28" i="5"/>
  <c r="AG28" i="5" s="1"/>
  <c r="M28" i="5"/>
  <c r="AB28" i="5"/>
  <c r="J28" i="5"/>
  <c r="Y28" i="5"/>
  <c r="G28" i="5"/>
  <c r="V28" i="5"/>
  <c r="AK28" i="5"/>
  <c r="P28" i="5"/>
  <c r="S28" i="5"/>
  <c r="AH28" i="5"/>
  <c r="AC282" i="5"/>
  <c r="K282" i="5"/>
  <c r="Z282" i="5"/>
  <c r="W282" i="5"/>
  <c r="AL282" i="5"/>
  <c r="T282" i="5"/>
  <c r="AI282" i="5"/>
  <c r="Q282" i="5"/>
  <c r="AF282" i="5"/>
  <c r="N282" i="5"/>
  <c r="H282" i="5"/>
  <c r="AF672" i="5"/>
  <c r="N672" i="5"/>
  <c r="AC672" i="5"/>
  <c r="K672" i="5"/>
  <c r="Z672" i="5"/>
  <c r="H672" i="5"/>
  <c r="W672" i="5"/>
  <c r="AL672" i="5"/>
  <c r="T672" i="5"/>
  <c r="Q672" i="5"/>
  <c r="AI672" i="5"/>
  <c r="AH129" i="5"/>
  <c r="P129" i="5"/>
  <c r="AE129" i="5"/>
  <c r="M129" i="5"/>
  <c r="AB129" i="5"/>
  <c r="G129" i="5"/>
  <c r="V129" i="5"/>
  <c r="AK129" i="5"/>
  <c r="Y129" i="5"/>
  <c r="S129" i="5"/>
  <c r="J129" i="5"/>
  <c r="AK11" i="5"/>
  <c r="S11" i="5"/>
  <c r="G11" i="5"/>
  <c r="AH11" i="5"/>
  <c r="P11" i="5"/>
  <c r="J11" i="5"/>
  <c r="AE11" i="5"/>
  <c r="M11" i="5"/>
  <c r="V11" i="5"/>
  <c r="AB11" i="5"/>
  <c r="Y11" i="5"/>
  <c r="N47" i="5"/>
  <c r="AC47" i="5"/>
  <c r="K47" i="5"/>
  <c r="Z47" i="5"/>
  <c r="H47" i="5"/>
  <c r="W47" i="5"/>
  <c r="T47" i="5"/>
  <c r="AI47" i="5"/>
  <c r="Q47" i="5"/>
  <c r="AL47" i="5"/>
  <c r="AF47" i="5"/>
  <c r="K114" i="5"/>
  <c r="Z114" i="5"/>
  <c r="H114" i="5"/>
  <c r="W114" i="5"/>
  <c r="AL114" i="5"/>
  <c r="Q114" i="5"/>
  <c r="AF114" i="5"/>
  <c r="N114" i="5"/>
  <c r="AI114" i="5"/>
  <c r="AC114" i="5"/>
  <c r="T114" i="5"/>
  <c r="H72" i="5"/>
  <c r="W72" i="5"/>
  <c r="AL72" i="5"/>
  <c r="T72" i="5"/>
  <c r="AI72" i="5"/>
  <c r="Q72" i="5"/>
  <c r="N72" i="5"/>
  <c r="AC72" i="5"/>
  <c r="K72" i="5"/>
  <c r="Z72" i="5"/>
  <c r="AF72" i="5"/>
  <c r="T62" i="5"/>
  <c r="AI62" i="5"/>
  <c r="Q62" i="5"/>
  <c r="AF62" i="5"/>
  <c r="N62" i="5"/>
  <c r="AC62" i="5"/>
  <c r="K62" i="5"/>
  <c r="Z62" i="5"/>
  <c r="H62" i="5"/>
  <c r="W62" i="5"/>
  <c r="AL62" i="5"/>
  <c r="Q153" i="5"/>
  <c r="AF153" i="5"/>
  <c r="N153" i="5"/>
  <c r="AC153" i="5"/>
  <c r="K153" i="5"/>
  <c r="Z153" i="5"/>
  <c r="H153" i="5"/>
  <c r="W153" i="5"/>
  <c r="AL153" i="5"/>
  <c r="T153" i="5"/>
  <c r="AI153" i="5"/>
  <c r="N127" i="5"/>
  <c r="AC127" i="5"/>
  <c r="K127" i="5"/>
  <c r="Z127" i="5"/>
  <c r="H127" i="5"/>
  <c r="W127" i="5"/>
  <c r="T127" i="5"/>
  <c r="AI127" i="5"/>
  <c r="Q127" i="5"/>
  <c r="AF127" i="5"/>
  <c r="AL127" i="5"/>
  <c r="H172" i="5"/>
  <c r="AL172" i="5"/>
  <c r="T172" i="5"/>
  <c r="AI172" i="5"/>
  <c r="Q172" i="5"/>
  <c r="AF172" i="5"/>
  <c r="N172" i="5"/>
  <c r="AC172" i="5"/>
  <c r="K172" i="5"/>
  <c r="Z172" i="5"/>
  <c r="W172" i="5"/>
  <c r="AL139" i="5"/>
  <c r="T139" i="5"/>
  <c r="AI139" i="5"/>
  <c r="Q139" i="5"/>
  <c r="AF139" i="5"/>
  <c r="N139" i="5"/>
  <c r="K139" i="5"/>
  <c r="Z139" i="5"/>
  <c r="H139" i="5"/>
  <c r="AC139" i="5"/>
  <c r="W139" i="5"/>
  <c r="AF192" i="5"/>
  <c r="N192" i="5"/>
  <c r="AC192" i="5"/>
  <c r="K192" i="5"/>
  <c r="Z192" i="5"/>
  <c r="H192" i="5"/>
  <c r="W192" i="5"/>
  <c r="AL192" i="5"/>
  <c r="T192" i="5"/>
  <c r="AI192" i="5"/>
  <c r="Q192" i="5"/>
  <c r="K190" i="5"/>
  <c r="Z190" i="5"/>
  <c r="H190" i="5"/>
  <c r="W190" i="5"/>
  <c r="AL190" i="5"/>
  <c r="T190" i="5"/>
  <c r="AI190" i="5"/>
  <c r="Q190" i="5"/>
  <c r="AF190" i="5"/>
  <c r="N190" i="5"/>
  <c r="AC190" i="5"/>
  <c r="H204" i="5"/>
  <c r="W204" i="5"/>
  <c r="AL204" i="5"/>
  <c r="T204" i="5"/>
  <c r="AI204" i="5"/>
  <c r="Q204" i="5"/>
  <c r="AF204" i="5"/>
  <c r="N204" i="5"/>
  <c r="AC204" i="5"/>
  <c r="K204" i="5"/>
  <c r="Z204" i="5"/>
  <c r="T178" i="5"/>
  <c r="AI178" i="5"/>
  <c r="Q178" i="5"/>
  <c r="AF178" i="5"/>
  <c r="N178" i="5"/>
  <c r="AC178" i="5"/>
  <c r="K178" i="5"/>
  <c r="Z178" i="5"/>
  <c r="H178" i="5"/>
  <c r="W178" i="5"/>
  <c r="AL178" i="5"/>
  <c r="Q268" i="5"/>
  <c r="N268" i="5"/>
  <c r="AF268" i="5"/>
  <c r="AC268" i="5"/>
  <c r="K268" i="5"/>
  <c r="Z268" i="5"/>
  <c r="H268" i="5"/>
  <c r="W268" i="5"/>
  <c r="AL268" i="5"/>
  <c r="T268" i="5"/>
  <c r="AI268" i="5"/>
  <c r="H217" i="5"/>
  <c r="AL217" i="5"/>
  <c r="T217" i="5"/>
  <c r="AI217" i="5"/>
  <c r="AC217" i="5"/>
  <c r="Z217" i="5"/>
  <c r="W217" i="5"/>
  <c r="Q217" i="5"/>
  <c r="N217" i="5"/>
  <c r="AF217" i="5"/>
  <c r="K217" i="5"/>
  <c r="AC274" i="5"/>
  <c r="K274" i="5"/>
  <c r="Z274" i="5"/>
  <c r="W274" i="5"/>
  <c r="Q274" i="5"/>
  <c r="H274" i="5"/>
  <c r="AI274" i="5"/>
  <c r="AF274" i="5"/>
  <c r="T274" i="5"/>
  <c r="AL274" i="5"/>
  <c r="N274" i="5"/>
  <c r="N303" i="5"/>
  <c r="AC303" i="5"/>
  <c r="K303" i="5"/>
  <c r="Z303" i="5"/>
  <c r="H303" i="5"/>
  <c r="W303" i="5"/>
  <c r="AL303" i="5"/>
  <c r="AI303" i="5"/>
  <c r="AF303" i="5"/>
  <c r="T303" i="5"/>
  <c r="Q303" i="5"/>
  <c r="K317" i="5"/>
  <c r="Z317" i="5"/>
  <c r="H317" i="5"/>
  <c r="W317" i="5"/>
  <c r="AL317" i="5"/>
  <c r="T317" i="5"/>
  <c r="AI317" i="5"/>
  <c r="Q317" i="5"/>
  <c r="N317" i="5"/>
  <c r="AF317" i="5"/>
  <c r="AC317" i="5"/>
  <c r="W307" i="5"/>
  <c r="AL307" i="5"/>
  <c r="T307" i="5"/>
  <c r="AI307" i="5"/>
  <c r="Q307" i="5"/>
  <c r="AF307" i="5"/>
  <c r="N307" i="5"/>
  <c r="AC307" i="5"/>
  <c r="K307" i="5"/>
  <c r="Z307" i="5"/>
  <c r="H307" i="5"/>
  <c r="AI281" i="5"/>
  <c r="Q281" i="5"/>
  <c r="AF281" i="5"/>
  <c r="AC281" i="5"/>
  <c r="K281" i="5"/>
  <c r="Z281" i="5"/>
  <c r="W281" i="5"/>
  <c r="AL281" i="5"/>
  <c r="T281" i="5"/>
  <c r="N281" i="5"/>
  <c r="H281" i="5"/>
  <c r="K364" i="5"/>
  <c r="Z364" i="5"/>
  <c r="H364" i="5"/>
  <c r="W364" i="5"/>
  <c r="AL364" i="5"/>
  <c r="T364" i="5"/>
  <c r="AI364" i="5"/>
  <c r="AF364" i="5"/>
  <c r="AC364" i="5"/>
  <c r="Q364" i="5"/>
  <c r="N364" i="5"/>
  <c r="AI346" i="5"/>
  <c r="Q346" i="5"/>
  <c r="AF346" i="5"/>
  <c r="N346" i="5"/>
  <c r="K346" i="5"/>
  <c r="AC346" i="5"/>
  <c r="Z346" i="5"/>
  <c r="W346" i="5"/>
  <c r="T346" i="5"/>
  <c r="H346" i="5"/>
  <c r="AL346" i="5"/>
  <c r="K388" i="5"/>
  <c r="Z388" i="5"/>
  <c r="W388" i="5"/>
  <c r="AL388" i="5"/>
  <c r="T388" i="5"/>
  <c r="Q388" i="5"/>
  <c r="AF388" i="5"/>
  <c r="H388" i="5"/>
  <c r="AI388" i="5"/>
  <c r="AC388" i="5"/>
  <c r="N388" i="5"/>
  <c r="Z383" i="5"/>
  <c r="H383" i="5"/>
  <c r="T383" i="5"/>
  <c r="AI383" i="5"/>
  <c r="N383" i="5"/>
  <c r="AC383" i="5"/>
  <c r="W383" i="5"/>
  <c r="Q383" i="5"/>
  <c r="K383" i="5"/>
  <c r="AL383" i="5"/>
  <c r="AF383" i="5"/>
  <c r="N451" i="5"/>
  <c r="AC451" i="5"/>
  <c r="K451" i="5"/>
  <c r="Z451" i="5"/>
  <c r="H451" i="5"/>
  <c r="W451" i="5"/>
  <c r="AL451" i="5"/>
  <c r="Q451" i="5"/>
  <c r="AI451" i="5"/>
  <c r="T451" i="5"/>
  <c r="AF451" i="5"/>
  <c r="AF454" i="5"/>
  <c r="AC454" i="5"/>
  <c r="K454" i="5"/>
  <c r="Z454" i="5"/>
  <c r="H454" i="5"/>
  <c r="W454" i="5"/>
  <c r="AL454" i="5"/>
  <c r="T454" i="5"/>
  <c r="Q454" i="5"/>
  <c r="AI454" i="5"/>
  <c r="N454" i="5"/>
  <c r="H444" i="5"/>
  <c r="W444" i="5"/>
  <c r="AL444" i="5"/>
  <c r="T444" i="5"/>
  <c r="AI444" i="5"/>
  <c r="Q444" i="5"/>
  <c r="AF444" i="5"/>
  <c r="K444" i="5"/>
  <c r="N444" i="5"/>
  <c r="AC444" i="5"/>
  <c r="Z444" i="5"/>
  <c r="T426" i="5"/>
  <c r="AI426" i="5"/>
  <c r="Q426" i="5"/>
  <c r="AF426" i="5"/>
  <c r="N426" i="5"/>
  <c r="AC426" i="5"/>
  <c r="K426" i="5"/>
  <c r="H426" i="5"/>
  <c r="W426" i="5"/>
  <c r="AL426" i="5"/>
  <c r="Z426" i="5"/>
  <c r="AC461" i="5"/>
  <c r="K461" i="5"/>
  <c r="Z461" i="5"/>
  <c r="H461" i="5"/>
  <c r="W461" i="5"/>
  <c r="AL461" i="5"/>
  <c r="T461" i="5"/>
  <c r="AI461" i="5"/>
  <c r="Q461" i="5"/>
  <c r="AF461" i="5"/>
  <c r="N461" i="5"/>
  <c r="H508" i="5"/>
  <c r="AL508" i="5"/>
  <c r="T508" i="5"/>
  <c r="Q508" i="5"/>
  <c r="AF508" i="5"/>
  <c r="K508" i="5"/>
  <c r="N508" i="5"/>
  <c r="AI508" i="5"/>
  <c r="AC508" i="5"/>
  <c r="Z508" i="5"/>
  <c r="W508" i="5"/>
  <c r="AI457" i="5"/>
  <c r="AF457" i="5"/>
  <c r="N457" i="5"/>
  <c r="AC457" i="5"/>
  <c r="K457" i="5"/>
  <c r="AL457" i="5"/>
  <c r="Z457" i="5"/>
  <c r="W457" i="5"/>
  <c r="Q457" i="5"/>
  <c r="T457" i="5"/>
  <c r="H457" i="5"/>
  <c r="AF512" i="5"/>
  <c r="N512" i="5"/>
  <c r="AC512" i="5"/>
  <c r="H512" i="5"/>
  <c r="W512" i="5"/>
  <c r="AL512" i="5"/>
  <c r="AI512" i="5"/>
  <c r="T512" i="5"/>
  <c r="Q512" i="5"/>
  <c r="Z512" i="5"/>
  <c r="K512" i="5"/>
  <c r="Q588" i="5"/>
  <c r="AF588" i="5"/>
  <c r="T588" i="5"/>
  <c r="AL588" i="5"/>
  <c r="N588" i="5"/>
  <c r="AI588" i="5"/>
  <c r="K588" i="5"/>
  <c r="AC588" i="5"/>
  <c r="H588" i="5"/>
  <c r="W588" i="5"/>
  <c r="Z588" i="5"/>
  <c r="AL535" i="5"/>
  <c r="T535" i="5"/>
  <c r="AI535" i="5"/>
  <c r="AF535" i="5"/>
  <c r="N535" i="5"/>
  <c r="AC535" i="5"/>
  <c r="Z535" i="5"/>
  <c r="W535" i="5"/>
  <c r="K535" i="5"/>
  <c r="H535" i="5"/>
  <c r="Q535" i="5"/>
  <c r="H595" i="5"/>
  <c r="W595" i="5"/>
  <c r="AL595" i="5"/>
  <c r="T595" i="5"/>
  <c r="AI595" i="5"/>
  <c r="N595" i="5"/>
  <c r="AC595" i="5"/>
  <c r="Z595" i="5"/>
  <c r="Q595" i="5"/>
  <c r="AF595" i="5"/>
  <c r="K595" i="5"/>
  <c r="Q677" i="5"/>
  <c r="AF677" i="5"/>
  <c r="N677" i="5"/>
  <c r="AC677" i="5"/>
  <c r="K677" i="5"/>
  <c r="Z677" i="5"/>
  <c r="H677" i="5"/>
  <c r="AI677" i="5"/>
  <c r="W677" i="5"/>
  <c r="AL677" i="5"/>
  <c r="T677" i="5"/>
  <c r="K597" i="5"/>
  <c r="Z597" i="5"/>
  <c r="H597" i="5"/>
  <c r="W597" i="5"/>
  <c r="AI597" i="5"/>
  <c r="AF597" i="5"/>
  <c r="AC597" i="5"/>
  <c r="T597" i="5"/>
  <c r="Q597" i="5"/>
  <c r="N597" i="5"/>
  <c r="AL597" i="5"/>
  <c r="N602" i="5"/>
  <c r="AC602" i="5"/>
  <c r="K602" i="5"/>
  <c r="Z602" i="5"/>
  <c r="T602" i="5"/>
  <c r="AI602" i="5"/>
  <c r="AF602" i="5"/>
  <c r="W602" i="5"/>
  <c r="Q602" i="5"/>
  <c r="AL602" i="5"/>
  <c r="H602" i="5"/>
  <c r="H627" i="5"/>
  <c r="W627" i="5"/>
  <c r="AL627" i="5"/>
  <c r="T627" i="5"/>
  <c r="AI627" i="5"/>
  <c r="AF627" i="5"/>
  <c r="N627" i="5"/>
  <c r="AC627" i="5"/>
  <c r="Z627" i="5"/>
  <c r="Q627" i="5"/>
  <c r="K627" i="5"/>
  <c r="T625" i="5"/>
  <c r="AI625" i="5"/>
  <c r="Q625" i="5"/>
  <c r="AF625" i="5"/>
  <c r="K625" i="5"/>
  <c r="Z625" i="5"/>
  <c r="AL625" i="5"/>
  <c r="AC625" i="5"/>
  <c r="W625" i="5"/>
  <c r="H625" i="5"/>
  <c r="N625" i="5"/>
  <c r="Z665" i="5"/>
  <c r="H665" i="5"/>
  <c r="W665" i="5"/>
  <c r="AL665" i="5"/>
  <c r="T665" i="5"/>
  <c r="AI665" i="5"/>
  <c r="Q665" i="5"/>
  <c r="AF665" i="5"/>
  <c r="AC665" i="5"/>
  <c r="N665" i="5"/>
  <c r="K665" i="5"/>
  <c r="AL679" i="5"/>
  <c r="T679" i="5"/>
  <c r="AI679" i="5"/>
  <c r="Q679" i="5"/>
  <c r="AF679" i="5"/>
  <c r="N679" i="5"/>
  <c r="AC679" i="5"/>
  <c r="H679" i="5"/>
  <c r="W679" i="5"/>
  <c r="K679" i="5"/>
  <c r="Z679" i="5"/>
  <c r="AC688" i="5"/>
  <c r="K688" i="5"/>
  <c r="Z688" i="5"/>
  <c r="H688" i="5"/>
  <c r="AL688" i="5"/>
  <c r="AI688" i="5"/>
  <c r="AF688" i="5"/>
  <c r="W688" i="5"/>
  <c r="T688" i="5"/>
  <c r="Q688" i="5"/>
  <c r="N688" i="5"/>
  <c r="N789" i="5"/>
  <c r="AC789" i="5"/>
  <c r="K789" i="5"/>
  <c r="Z789" i="5"/>
  <c r="T789" i="5"/>
  <c r="AL789" i="5"/>
  <c r="Q789" i="5"/>
  <c r="H789" i="5"/>
  <c r="AI789" i="5"/>
  <c r="W789" i="5"/>
  <c r="AF789" i="5"/>
  <c r="Q782" i="5"/>
  <c r="AF782" i="5"/>
  <c r="N782" i="5"/>
  <c r="AC782" i="5"/>
  <c r="Z782" i="5"/>
  <c r="T782" i="5"/>
  <c r="K782" i="5"/>
  <c r="H782" i="5"/>
  <c r="W782" i="5"/>
  <c r="AL782" i="5"/>
  <c r="AI782" i="5"/>
  <c r="Z778" i="5"/>
  <c r="H778" i="5"/>
  <c r="W778" i="5"/>
  <c r="AL778" i="5"/>
  <c r="T778" i="5"/>
  <c r="Q778" i="5"/>
  <c r="AF778" i="5"/>
  <c r="AC778" i="5"/>
  <c r="K778" i="5"/>
  <c r="N778" i="5"/>
  <c r="AI778" i="5"/>
  <c r="H735" i="5"/>
  <c r="AL735" i="5"/>
  <c r="AI735" i="5"/>
  <c r="Q735" i="5"/>
  <c r="AF735" i="5"/>
  <c r="K735" i="5"/>
  <c r="AC735" i="5"/>
  <c r="Z735" i="5"/>
  <c r="W735" i="5"/>
  <c r="T735" i="5"/>
  <c r="N735" i="5"/>
  <c r="N797" i="5"/>
  <c r="AC797" i="5"/>
  <c r="K797" i="5"/>
  <c r="Z797" i="5"/>
  <c r="W797" i="5"/>
  <c r="AL797" i="5"/>
  <c r="T797" i="5"/>
  <c r="Q797" i="5"/>
  <c r="H797" i="5"/>
  <c r="AF797" i="5"/>
  <c r="AI797" i="5"/>
  <c r="Z787" i="5"/>
  <c r="H787" i="5"/>
  <c r="W787" i="5"/>
  <c r="AL787" i="5"/>
  <c r="AC787" i="5"/>
  <c r="T787" i="5"/>
  <c r="K787" i="5"/>
  <c r="AI787" i="5"/>
  <c r="AF787" i="5"/>
  <c r="Q787" i="5"/>
  <c r="N787" i="5"/>
  <c r="AC810" i="5"/>
  <c r="W810" i="5"/>
  <c r="AL810" i="5"/>
  <c r="T810" i="5"/>
  <c r="AI810" i="5"/>
  <c r="Q810" i="5"/>
  <c r="N810" i="5"/>
  <c r="AF810" i="5"/>
  <c r="H810" i="5"/>
  <c r="Z810" i="5"/>
  <c r="K810" i="5"/>
  <c r="Z833" i="5"/>
  <c r="H833" i="5"/>
  <c r="W833" i="5"/>
  <c r="AL833" i="5"/>
  <c r="T833" i="5"/>
  <c r="N833" i="5"/>
  <c r="AI833" i="5"/>
  <c r="K833" i="5"/>
  <c r="AF833" i="5"/>
  <c r="Q833" i="5"/>
  <c r="AC833" i="5"/>
  <c r="AF843" i="5"/>
  <c r="N843" i="5"/>
  <c r="AC843" i="5"/>
  <c r="K843" i="5"/>
  <c r="Z843" i="5"/>
  <c r="H843" i="5"/>
  <c r="AI843" i="5"/>
  <c r="Q843" i="5"/>
  <c r="AL843" i="5"/>
  <c r="W843" i="5"/>
  <c r="T843" i="5"/>
  <c r="K878" i="5"/>
  <c r="AL878" i="5"/>
  <c r="AI878" i="5"/>
  <c r="AF878" i="5"/>
  <c r="N878" i="5"/>
  <c r="H878" i="5"/>
  <c r="AC878" i="5"/>
  <c r="Z878" i="5"/>
  <c r="W878" i="5"/>
  <c r="T878" i="5"/>
  <c r="Q878" i="5"/>
  <c r="N899" i="5"/>
  <c r="K899" i="5"/>
  <c r="Z899" i="5"/>
  <c r="W899" i="5"/>
  <c r="T899" i="5"/>
  <c r="AL899" i="5"/>
  <c r="Q899" i="5"/>
  <c r="AI899" i="5"/>
  <c r="H899" i="5"/>
  <c r="AF899" i="5"/>
  <c r="AC899" i="5"/>
  <c r="K894" i="5"/>
  <c r="W894" i="5"/>
  <c r="AL894" i="5"/>
  <c r="T894" i="5"/>
  <c r="AI894" i="5"/>
  <c r="AC894" i="5"/>
  <c r="Z894" i="5"/>
  <c r="AF894" i="5"/>
  <c r="N894" i="5"/>
  <c r="Q894" i="5"/>
  <c r="H894" i="5"/>
  <c r="N907" i="5"/>
  <c r="K907" i="5"/>
  <c r="Z907" i="5"/>
  <c r="H907" i="5"/>
  <c r="W907" i="5"/>
  <c r="AL907" i="5"/>
  <c r="T907" i="5"/>
  <c r="Q907" i="5"/>
  <c r="AI907" i="5"/>
  <c r="AC907" i="5"/>
  <c r="AF907" i="5"/>
  <c r="AL903" i="5"/>
  <c r="AI903" i="5"/>
  <c r="N903" i="5"/>
  <c r="AF903" i="5"/>
  <c r="K903" i="5"/>
  <c r="AC903" i="5"/>
  <c r="H903" i="5"/>
  <c r="Z903" i="5"/>
  <c r="W903" i="5"/>
  <c r="T903" i="5"/>
  <c r="Q903" i="5"/>
  <c r="Z938" i="5"/>
  <c r="H938" i="5"/>
  <c r="W938" i="5"/>
  <c r="AL938" i="5"/>
  <c r="T938" i="5"/>
  <c r="AI938" i="5"/>
  <c r="Q938" i="5"/>
  <c r="AF938" i="5"/>
  <c r="N938" i="5"/>
  <c r="AC938" i="5"/>
  <c r="K938" i="5"/>
  <c r="AI971" i="5"/>
  <c r="Q971" i="5"/>
  <c r="AF971" i="5"/>
  <c r="N971" i="5"/>
  <c r="Z971" i="5"/>
  <c r="W971" i="5"/>
  <c r="T971" i="5"/>
  <c r="K971" i="5"/>
  <c r="H971" i="5"/>
  <c r="AL971" i="5"/>
  <c r="AC971" i="5"/>
  <c r="T962" i="5"/>
  <c r="AI962" i="5"/>
  <c r="Q962" i="5"/>
  <c r="AF962" i="5"/>
  <c r="N962" i="5"/>
  <c r="AC962" i="5"/>
  <c r="Z962" i="5"/>
  <c r="H962" i="5"/>
  <c r="W962" i="5"/>
  <c r="AL962" i="5"/>
  <c r="K962" i="5"/>
  <c r="AL979" i="5"/>
  <c r="T979" i="5"/>
  <c r="AI979" i="5"/>
  <c r="Q979" i="5"/>
  <c r="AF979" i="5"/>
  <c r="N979" i="5"/>
  <c r="AC979" i="5"/>
  <c r="Z979" i="5"/>
  <c r="H979" i="5"/>
  <c r="W979" i="5"/>
  <c r="K979" i="5"/>
  <c r="M66" i="5"/>
  <c r="AB66" i="5"/>
  <c r="J66" i="5"/>
  <c r="Y66" i="5"/>
  <c r="G66" i="5"/>
  <c r="V66" i="5"/>
  <c r="AK66" i="5"/>
  <c r="S66" i="5"/>
  <c r="AH66" i="5"/>
  <c r="P66" i="5"/>
  <c r="AE66" i="5"/>
  <c r="G59" i="5"/>
  <c r="V59" i="5"/>
  <c r="AK59" i="5"/>
  <c r="S59" i="5"/>
  <c r="AH59" i="5"/>
  <c r="P59" i="5"/>
  <c r="AE59" i="5"/>
  <c r="M59" i="5"/>
  <c r="AB59" i="5"/>
  <c r="J59" i="5"/>
  <c r="Y59" i="5"/>
  <c r="S41" i="5"/>
  <c r="AH41" i="5"/>
  <c r="P41" i="5"/>
  <c r="AE41" i="5"/>
  <c r="M41" i="5"/>
  <c r="AB41" i="5"/>
  <c r="V41" i="5"/>
  <c r="J41" i="5"/>
  <c r="G41" i="5"/>
  <c r="AK41" i="5"/>
  <c r="Y41" i="5"/>
  <c r="P176" i="5"/>
  <c r="AE176" i="5"/>
  <c r="M176" i="5"/>
  <c r="AB176" i="5"/>
  <c r="J176" i="5"/>
  <c r="Y176" i="5"/>
  <c r="G176" i="5"/>
  <c r="V176" i="5"/>
  <c r="AK176" i="5"/>
  <c r="S176" i="5"/>
  <c r="AH176" i="5"/>
  <c r="AB154" i="5"/>
  <c r="J154" i="5"/>
  <c r="Y154" i="5"/>
  <c r="G154" i="5"/>
  <c r="V154" i="5"/>
  <c r="AK154" i="5"/>
  <c r="AH154" i="5"/>
  <c r="P154" i="5"/>
  <c r="AE154" i="5"/>
  <c r="M154" i="5"/>
  <c r="S154" i="5"/>
  <c r="V123" i="5"/>
  <c r="AK123" i="5"/>
  <c r="S123" i="5"/>
  <c r="AH123" i="5"/>
  <c r="P123" i="5"/>
  <c r="AE123" i="5"/>
  <c r="AB123" i="5"/>
  <c r="J123" i="5"/>
  <c r="Y123" i="5"/>
  <c r="M123" i="5"/>
  <c r="G123" i="5"/>
  <c r="AH113" i="5"/>
  <c r="P113" i="5"/>
  <c r="AE113" i="5"/>
  <c r="M113" i="5"/>
  <c r="AB113" i="5"/>
  <c r="G113" i="5"/>
  <c r="V113" i="5"/>
  <c r="AK113" i="5"/>
  <c r="Y113" i="5"/>
  <c r="S113" i="5"/>
  <c r="J113" i="5"/>
  <c r="M211" i="5"/>
  <c r="AB211" i="5"/>
  <c r="J211" i="5"/>
  <c r="Y211" i="5"/>
  <c r="G211" i="5"/>
  <c r="V211" i="5"/>
  <c r="AK211" i="5"/>
  <c r="S211" i="5"/>
  <c r="AH211" i="5"/>
  <c r="AE211" i="5"/>
  <c r="P211" i="5"/>
  <c r="J185" i="5"/>
  <c r="Y185" i="5"/>
  <c r="G185" i="5"/>
  <c r="V185" i="5"/>
  <c r="AK185" i="5"/>
  <c r="S185" i="5"/>
  <c r="AH185" i="5"/>
  <c r="P185" i="5"/>
  <c r="AE185" i="5"/>
  <c r="M185" i="5"/>
  <c r="AB185" i="5"/>
  <c r="V167" i="5"/>
  <c r="S167" i="5"/>
  <c r="AH167" i="5"/>
  <c r="P167" i="5"/>
  <c r="AE167" i="5"/>
  <c r="M167" i="5"/>
  <c r="AB167" i="5"/>
  <c r="J167" i="5"/>
  <c r="Y167" i="5"/>
  <c r="AK167" i="5"/>
  <c r="G167" i="5"/>
  <c r="S194" i="5"/>
  <c r="AH194" i="5"/>
  <c r="P194" i="5"/>
  <c r="AE194" i="5"/>
  <c r="M194" i="5"/>
  <c r="AB194" i="5"/>
  <c r="J194" i="5"/>
  <c r="Y194" i="5"/>
  <c r="G194" i="5"/>
  <c r="AK194" i="5"/>
  <c r="V194" i="5"/>
  <c r="AE248" i="5"/>
  <c r="AB248" i="5"/>
  <c r="J248" i="5"/>
  <c r="Y248" i="5"/>
  <c r="G248" i="5"/>
  <c r="V248" i="5"/>
  <c r="AK248" i="5"/>
  <c r="S248" i="5"/>
  <c r="AH248" i="5"/>
  <c r="P248" i="5"/>
  <c r="M248" i="5"/>
  <c r="Y277" i="5"/>
  <c r="G277" i="5"/>
  <c r="AK277" i="5"/>
  <c r="S277" i="5"/>
  <c r="AE277" i="5"/>
  <c r="V277" i="5"/>
  <c r="P277" i="5"/>
  <c r="M277" i="5"/>
  <c r="J277" i="5"/>
  <c r="AH277" i="5"/>
  <c r="AB277" i="5"/>
  <c r="G244" i="5"/>
  <c r="V244" i="5"/>
  <c r="S244" i="5"/>
  <c r="AH244" i="5"/>
  <c r="P244" i="5"/>
  <c r="AE244" i="5"/>
  <c r="M244" i="5"/>
  <c r="AB244" i="5"/>
  <c r="J244" i="5"/>
  <c r="AK244" i="5"/>
  <c r="Y244" i="5"/>
  <c r="S234" i="5"/>
  <c r="AH234" i="5"/>
  <c r="P234" i="5"/>
  <c r="AE234" i="5"/>
  <c r="M234" i="5"/>
  <c r="J234" i="5"/>
  <c r="Y234" i="5"/>
  <c r="G234" i="5"/>
  <c r="V234" i="5"/>
  <c r="AK234" i="5"/>
  <c r="AB234" i="5"/>
  <c r="AE344" i="5"/>
  <c r="M344" i="5"/>
  <c r="AB344" i="5"/>
  <c r="J344" i="5"/>
  <c r="G344" i="5"/>
  <c r="S344" i="5"/>
  <c r="P344" i="5"/>
  <c r="AK344" i="5"/>
  <c r="AH344" i="5"/>
  <c r="Y344" i="5"/>
  <c r="V344" i="5"/>
  <c r="G299" i="5"/>
  <c r="V299" i="5"/>
  <c r="AK299" i="5"/>
  <c r="S299" i="5"/>
  <c r="AH299" i="5"/>
  <c r="P299" i="5"/>
  <c r="AE299" i="5"/>
  <c r="M299" i="5"/>
  <c r="J299" i="5"/>
  <c r="AB299" i="5"/>
  <c r="Y299" i="5"/>
  <c r="S305" i="5"/>
  <c r="AH305" i="5"/>
  <c r="P305" i="5"/>
  <c r="AE305" i="5"/>
  <c r="M305" i="5"/>
  <c r="AB305" i="5"/>
  <c r="J305" i="5"/>
  <c r="Y305" i="5"/>
  <c r="G305" i="5"/>
  <c r="V305" i="5"/>
  <c r="AK305" i="5"/>
  <c r="Y340" i="5"/>
  <c r="G340" i="5"/>
  <c r="AK340" i="5"/>
  <c r="AH340" i="5"/>
  <c r="P340" i="5"/>
  <c r="AE340" i="5"/>
  <c r="AB340" i="5"/>
  <c r="V340" i="5"/>
  <c r="S340" i="5"/>
  <c r="M340" i="5"/>
  <c r="J340" i="5"/>
  <c r="P408" i="5"/>
  <c r="AE408" i="5"/>
  <c r="M408" i="5"/>
  <c r="AB408" i="5"/>
  <c r="J408" i="5"/>
  <c r="Y408" i="5"/>
  <c r="G408" i="5"/>
  <c r="S408" i="5"/>
  <c r="AK408" i="5"/>
  <c r="AH408" i="5"/>
  <c r="V408" i="5"/>
  <c r="P440" i="5"/>
  <c r="AE440" i="5"/>
  <c r="M440" i="5"/>
  <c r="AB440" i="5"/>
  <c r="J440" i="5"/>
  <c r="Y440" i="5"/>
  <c r="G440" i="5"/>
  <c r="S440" i="5"/>
  <c r="AK440" i="5"/>
  <c r="AH440" i="5"/>
  <c r="V440" i="5"/>
  <c r="J399" i="5"/>
  <c r="Y399" i="5"/>
  <c r="V399" i="5"/>
  <c r="AK399" i="5"/>
  <c r="S399" i="5"/>
  <c r="AH399" i="5"/>
  <c r="P399" i="5"/>
  <c r="AE399" i="5"/>
  <c r="M399" i="5"/>
  <c r="AB399" i="5"/>
  <c r="G399" i="5"/>
  <c r="S395" i="5"/>
  <c r="AH395" i="5"/>
  <c r="P395" i="5"/>
  <c r="M395" i="5"/>
  <c r="AB395" i="5"/>
  <c r="J395" i="5"/>
  <c r="G395" i="5"/>
  <c r="V395" i="5"/>
  <c r="AK395" i="5"/>
  <c r="AE395" i="5"/>
  <c r="Y395" i="5"/>
  <c r="AE503" i="5"/>
  <c r="AB503" i="5"/>
  <c r="J503" i="5"/>
  <c r="Y503" i="5"/>
  <c r="G503" i="5"/>
  <c r="AK503" i="5"/>
  <c r="AH503" i="5"/>
  <c r="V503" i="5"/>
  <c r="S503" i="5"/>
  <c r="P503" i="5"/>
  <c r="M503" i="5"/>
  <c r="G444" i="5"/>
  <c r="V444" i="5"/>
  <c r="AK444" i="5"/>
  <c r="S444" i="5"/>
  <c r="AH444" i="5"/>
  <c r="P444" i="5"/>
  <c r="AE444" i="5"/>
  <c r="AB444" i="5"/>
  <c r="M444" i="5"/>
  <c r="J444" i="5"/>
  <c r="Y444" i="5"/>
  <c r="S450" i="5"/>
  <c r="AH450" i="5"/>
  <c r="P450" i="5"/>
  <c r="AE450" i="5"/>
  <c r="M450" i="5"/>
  <c r="AB450" i="5"/>
  <c r="G450" i="5"/>
  <c r="AK450" i="5"/>
  <c r="Y450" i="5"/>
  <c r="AA450" i="5" s="1"/>
  <c r="V450" i="5"/>
  <c r="J450" i="5"/>
  <c r="AE498" i="5"/>
  <c r="M498" i="5"/>
  <c r="AB498" i="5"/>
  <c r="J498" i="5"/>
  <c r="Y498" i="5"/>
  <c r="G498" i="5"/>
  <c r="V498" i="5"/>
  <c r="AK498" i="5"/>
  <c r="S498" i="5"/>
  <c r="AH498" i="5"/>
  <c r="P498" i="5"/>
  <c r="Y491" i="5"/>
  <c r="G491" i="5"/>
  <c r="V491" i="5"/>
  <c r="S491" i="5"/>
  <c r="AH491" i="5"/>
  <c r="P491" i="5"/>
  <c r="AE491" i="5"/>
  <c r="M491" i="5"/>
  <c r="AB491" i="5"/>
  <c r="J491" i="5"/>
  <c r="AK491" i="5"/>
  <c r="AK489" i="5"/>
  <c r="S489" i="5"/>
  <c r="AH489" i="5"/>
  <c r="P489" i="5"/>
  <c r="AE489" i="5"/>
  <c r="M489" i="5"/>
  <c r="AB489" i="5"/>
  <c r="Y489" i="5"/>
  <c r="V489" i="5"/>
  <c r="J489" i="5"/>
  <c r="G489" i="5"/>
  <c r="AB518" i="5"/>
  <c r="J518" i="5"/>
  <c r="Y518" i="5"/>
  <c r="V518" i="5"/>
  <c r="AK518" i="5"/>
  <c r="S518" i="5"/>
  <c r="AH518" i="5"/>
  <c r="AE518" i="5"/>
  <c r="P518" i="5"/>
  <c r="G518" i="5"/>
  <c r="M518" i="5"/>
  <c r="M651" i="5"/>
  <c r="AB651" i="5"/>
  <c r="J651" i="5"/>
  <c r="Y651" i="5"/>
  <c r="G651" i="5"/>
  <c r="V651" i="5"/>
  <c r="AK651" i="5"/>
  <c r="AH651" i="5"/>
  <c r="AE651" i="5"/>
  <c r="S651" i="5"/>
  <c r="P651" i="5"/>
  <c r="V543" i="5"/>
  <c r="AK543" i="5"/>
  <c r="S543" i="5"/>
  <c r="AH543" i="5"/>
  <c r="P543" i="5"/>
  <c r="AE543" i="5"/>
  <c r="M543" i="5"/>
  <c r="AB543" i="5"/>
  <c r="J543" i="5"/>
  <c r="Y543" i="5"/>
  <c r="G543" i="5"/>
  <c r="AE580" i="5"/>
  <c r="M580" i="5"/>
  <c r="AB580" i="5"/>
  <c r="J580" i="5"/>
  <c r="Y580" i="5"/>
  <c r="AK580" i="5"/>
  <c r="S580" i="5"/>
  <c r="AH580" i="5"/>
  <c r="V580" i="5"/>
  <c r="P580" i="5"/>
  <c r="G580" i="5"/>
  <c r="Y565" i="5"/>
  <c r="G565" i="5"/>
  <c r="V565" i="5"/>
  <c r="S565" i="5"/>
  <c r="AH565" i="5"/>
  <c r="P565" i="5"/>
  <c r="M565" i="5"/>
  <c r="AK565" i="5"/>
  <c r="J565" i="5"/>
  <c r="AE565" i="5"/>
  <c r="AB565" i="5"/>
  <c r="AK587" i="5"/>
  <c r="S587" i="5"/>
  <c r="AH587" i="5"/>
  <c r="P587" i="5"/>
  <c r="AE587" i="5"/>
  <c r="M587" i="5"/>
  <c r="Y587" i="5"/>
  <c r="G587" i="5"/>
  <c r="AB587" i="5"/>
  <c r="V587" i="5"/>
  <c r="J587" i="5"/>
  <c r="J624" i="5"/>
  <c r="Y624" i="5"/>
  <c r="G624" i="5"/>
  <c r="V624" i="5"/>
  <c r="AK624" i="5"/>
  <c r="AH624" i="5"/>
  <c r="P624" i="5"/>
  <c r="AE624" i="5"/>
  <c r="AB624" i="5"/>
  <c r="S624" i="5"/>
  <c r="M624" i="5"/>
  <c r="S601" i="5"/>
  <c r="AH601" i="5"/>
  <c r="P601" i="5"/>
  <c r="AE601" i="5"/>
  <c r="J601" i="5"/>
  <c r="G601" i="5"/>
  <c r="AK601" i="5"/>
  <c r="AB601" i="5"/>
  <c r="Y601" i="5"/>
  <c r="M601" i="5"/>
  <c r="V601" i="5"/>
  <c r="M659" i="5"/>
  <c r="AB659" i="5"/>
  <c r="J659" i="5"/>
  <c r="Y659" i="5"/>
  <c r="G659" i="5"/>
  <c r="V659" i="5"/>
  <c r="AK659" i="5"/>
  <c r="AE659" i="5"/>
  <c r="S659" i="5"/>
  <c r="AH659" i="5"/>
  <c r="P659" i="5"/>
  <c r="J673" i="5"/>
  <c r="Y673" i="5"/>
  <c r="G673" i="5"/>
  <c r="V673" i="5"/>
  <c r="AK673" i="5"/>
  <c r="S673" i="5"/>
  <c r="AH673" i="5"/>
  <c r="P673" i="5"/>
  <c r="AE673" i="5"/>
  <c r="AB673" i="5"/>
  <c r="M673" i="5"/>
  <c r="V671" i="5"/>
  <c r="AK671" i="5"/>
  <c r="S671" i="5"/>
  <c r="AH671" i="5"/>
  <c r="P671" i="5"/>
  <c r="AE671" i="5"/>
  <c r="M671" i="5"/>
  <c r="AB671" i="5"/>
  <c r="G671" i="5"/>
  <c r="Y671" i="5"/>
  <c r="J671" i="5"/>
  <c r="P739" i="5"/>
  <c r="M739" i="5"/>
  <c r="Y739" i="5"/>
  <c r="G739" i="5"/>
  <c r="V739" i="5"/>
  <c r="S739" i="5"/>
  <c r="AK739" i="5"/>
  <c r="J739" i="5"/>
  <c r="AH739" i="5"/>
  <c r="AE739" i="5"/>
  <c r="AB739" i="5"/>
  <c r="Y726" i="5"/>
  <c r="G726" i="5"/>
  <c r="V726" i="5"/>
  <c r="AK726" i="5"/>
  <c r="S726" i="5"/>
  <c r="AH726" i="5"/>
  <c r="AE726" i="5"/>
  <c r="J726" i="5"/>
  <c r="AB726" i="5"/>
  <c r="P726" i="5"/>
  <c r="M726" i="5"/>
  <c r="AK700" i="5"/>
  <c r="S700" i="5"/>
  <c r="AH700" i="5"/>
  <c r="P700" i="5"/>
  <c r="M700" i="5"/>
  <c r="Y700" i="5"/>
  <c r="V700" i="5"/>
  <c r="J700" i="5"/>
  <c r="G700" i="5"/>
  <c r="AE700" i="5"/>
  <c r="AB700" i="5"/>
  <c r="AB750" i="5"/>
  <c r="Y750" i="5"/>
  <c r="G750" i="5"/>
  <c r="AK750" i="5"/>
  <c r="AH750" i="5"/>
  <c r="AE750" i="5"/>
  <c r="V750" i="5"/>
  <c r="S750" i="5"/>
  <c r="P750" i="5"/>
  <c r="R750" i="5" s="1"/>
  <c r="M750" i="5"/>
  <c r="J750" i="5"/>
  <c r="G757" i="5"/>
  <c r="V757" i="5"/>
  <c r="AH757" i="5"/>
  <c r="AK757" i="5"/>
  <c r="P757" i="5"/>
  <c r="M757" i="5"/>
  <c r="Y757" i="5"/>
  <c r="S757" i="5"/>
  <c r="J757" i="5"/>
  <c r="AE757" i="5"/>
  <c r="AB757" i="5"/>
  <c r="V776" i="5"/>
  <c r="AK776" i="5"/>
  <c r="S776" i="5"/>
  <c r="AH776" i="5"/>
  <c r="P776" i="5"/>
  <c r="M776" i="5"/>
  <c r="AB776" i="5"/>
  <c r="G776" i="5"/>
  <c r="AE776" i="5"/>
  <c r="Y776" i="5"/>
  <c r="J776" i="5"/>
  <c r="AB808" i="5"/>
  <c r="J808" i="5"/>
  <c r="Y808" i="5"/>
  <c r="G808" i="5"/>
  <c r="V808" i="5"/>
  <c r="AK808" i="5"/>
  <c r="S808" i="5"/>
  <c r="AH808" i="5"/>
  <c r="P808" i="5"/>
  <c r="M808" i="5"/>
  <c r="AE808" i="5"/>
  <c r="S804" i="5"/>
  <c r="AH804" i="5"/>
  <c r="P804" i="5"/>
  <c r="AE804" i="5"/>
  <c r="M804" i="5"/>
  <c r="AB804" i="5"/>
  <c r="J804" i="5"/>
  <c r="V804" i="5"/>
  <c r="G804" i="5"/>
  <c r="AK804" i="5"/>
  <c r="Y804" i="5"/>
  <c r="AE868" i="5"/>
  <c r="Y868" i="5"/>
  <c r="V868" i="5"/>
  <c r="S868" i="5"/>
  <c r="M868" i="5"/>
  <c r="AH868" i="5"/>
  <c r="J868" i="5"/>
  <c r="G868" i="5"/>
  <c r="AK868" i="5"/>
  <c r="AB868" i="5"/>
  <c r="P868" i="5"/>
  <c r="M871" i="5"/>
  <c r="Y871" i="5"/>
  <c r="G871" i="5"/>
  <c r="V871" i="5"/>
  <c r="S871" i="5"/>
  <c r="P871" i="5"/>
  <c r="AK871" i="5"/>
  <c r="AH871" i="5"/>
  <c r="J871" i="5"/>
  <c r="AE871" i="5"/>
  <c r="AB871" i="5"/>
  <c r="S870" i="5"/>
  <c r="AE870" i="5"/>
  <c r="M870" i="5"/>
  <c r="AB870" i="5"/>
  <c r="J870" i="5"/>
  <c r="AK870" i="5"/>
  <c r="AH870" i="5"/>
  <c r="G870" i="5"/>
  <c r="Y870" i="5"/>
  <c r="P870" i="5"/>
  <c r="V870" i="5"/>
  <c r="S890" i="5"/>
  <c r="AE890" i="5"/>
  <c r="M890" i="5"/>
  <c r="AB890" i="5"/>
  <c r="J890" i="5"/>
  <c r="Y890" i="5"/>
  <c r="P890" i="5"/>
  <c r="AK890" i="5"/>
  <c r="AH890" i="5"/>
  <c r="V890" i="5"/>
  <c r="G890" i="5"/>
  <c r="P906" i="5"/>
  <c r="M906" i="5"/>
  <c r="AB906" i="5"/>
  <c r="J906" i="5"/>
  <c r="AK906" i="5"/>
  <c r="G906" i="5"/>
  <c r="AH906" i="5"/>
  <c r="AE906" i="5"/>
  <c r="Y906" i="5"/>
  <c r="V906" i="5"/>
  <c r="S906" i="5"/>
  <c r="AB932" i="5"/>
  <c r="J932" i="5"/>
  <c r="Y932" i="5"/>
  <c r="G932" i="5"/>
  <c r="P932" i="5"/>
  <c r="AK932" i="5"/>
  <c r="M932" i="5"/>
  <c r="O932" i="5" s="1"/>
  <c r="AH932" i="5"/>
  <c r="AE932" i="5"/>
  <c r="V932" i="5"/>
  <c r="S932" i="5"/>
  <c r="AH917" i="5"/>
  <c r="AE917" i="5"/>
  <c r="AB917" i="5"/>
  <c r="J917" i="5"/>
  <c r="Y917" i="5"/>
  <c r="G917" i="5"/>
  <c r="V917" i="5"/>
  <c r="AK917" i="5"/>
  <c r="S917" i="5"/>
  <c r="P917" i="5"/>
  <c r="M917" i="5"/>
  <c r="AH939" i="5"/>
  <c r="P939" i="5"/>
  <c r="AE939" i="5"/>
  <c r="M939" i="5"/>
  <c r="AB939" i="5"/>
  <c r="J939" i="5"/>
  <c r="G939" i="5"/>
  <c r="AK939" i="5"/>
  <c r="Y939" i="5"/>
  <c r="V939" i="5"/>
  <c r="S939" i="5"/>
  <c r="Y969" i="5"/>
  <c r="V969" i="5"/>
  <c r="S969" i="5"/>
  <c r="P969" i="5"/>
  <c r="M969" i="5"/>
  <c r="AK969" i="5"/>
  <c r="J969" i="5"/>
  <c r="AH969" i="5"/>
  <c r="G969" i="5"/>
  <c r="AE969" i="5"/>
  <c r="AB969" i="5"/>
  <c r="G976" i="5"/>
  <c r="P976" i="5"/>
  <c r="M976" i="5"/>
  <c r="Y976" i="5"/>
  <c r="AK976" i="5"/>
  <c r="S976" i="5"/>
  <c r="V976" i="5"/>
  <c r="J976" i="5"/>
  <c r="AH976" i="5"/>
  <c r="AE976" i="5"/>
  <c r="AB976" i="5"/>
  <c r="M983" i="5"/>
  <c r="V983" i="5"/>
  <c r="AK983" i="5"/>
  <c r="S983" i="5"/>
  <c r="AH983" i="5"/>
  <c r="P983" i="5"/>
  <c r="AE983" i="5"/>
  <c r="AB983" i="5"/>
  <c r="J983" i="5"/>
  <c r="G983" i="5"/>
  <c r="Y983" i="5"/>
  <c r="S30" i="5"/>
  <c r="AH30" i="5"/>
  <c r="P30" i="5"/>
  <c r="AE30" i="5"/>
  <c r="M30" i="5"/>
  <c r="AB30" i="5"/>
  <c r="J30" i="5"/>
  <c r="Y30" i="5"/>
  <c r="G30" i="5"/>
  <c r="AK30" i="5"/>
  <c r="V30" i="5"/>
  <c r="W8" i="5"/>
  <c r="AL8" i="5"/>
  <c r="H8" i="5"/>
  <c r="T8" i="5"/>
  <c r="AI8" i="5"/>
  <c r="Q8" i="5"/>
  <c r="AF8" i="5"/>
  <c r="N8" i="5"/>
  <c r="AC8" i="5"/>
  <c r="K8" i="5"/>
  <c r="Z8" i="5"/>
  <c r="G32" i="5"/>
  <c r="V32" i="5"/>
  <c r="Y32" i="5"/>
  <c r="AK32" i="5"/>
  <c r="S32" i="5"/>
  <c r="AH32" i="5"/>
  <c r="P32" i="5"/>
  <c r="AE32" i="5"/>
  <c r="AB32" i="5"/>
  <c r="M32" i="5"/>
  <c r="J32" i="5"/>
  <c r="H29" i="5"/>
  <c r="Z29" i="5"/>
  <c r="W29" i="5"/>
  <c r="AL29" i="5"/>
  <c r="T29" i="5"/>
  <c r="N29" i="5"/>
  <c r="AI29" i="5"/>
  <c r="Q29" i="5"/>
  <c r="AF29" i="5"/>
  <c r="AC29" i="5"/>
  <c r="K29" i="5"/>
  <c r="N55" i="5"/>
  <c r="AC55" i="5"/>
  <c r="K55" i="5"/>
  <c r="Z55" i="5"/>
  <c r="H55" i="5"/>
  <c r="W55" i="5"/>
  <c r="T55" i="5"/>
  <c r="AI55" i="5"/>
  <c r="Q55" i="5"/>
  <c r="AF55" i="5"/>
  <c r="AL55" i="5"/>
  <c r="K154" i="5"/>
  <c r="Z154" i="5"/>
  <c r="H154" i="5"/>
  <c r="W154" i="5"/>
  <c r="AL154" i="5"/>
  <c r="T154" i="5"/>
  <c r="Q154" i="5"/>
  <c r="AF154" i="5"/>
  <c r="N154" i="5"/>
  <c r="AC154" i="5"/>
  <c r="AI154" i="5"/>
  <c r="H80" i="5"/>
  <c r="W80" i="5"/>
  <c r="AL80" i="5"/>
  <c r="T80" i="5"/>
  <c r="AI80" i="5"/>
  <c r="Q80" i="5"/>
  <c r="N80" i="5"/>
  <c r="AC80" i="5"/>
  <c r="K80" i="5"/>
  <c r="AF80" i="5"/>
  <c r="Z80" i="5"/>
  <c r="T70" i="5"/>
  <c r="AI70" i="5"/>
  <c r="Q70" i="5"/>
  <c r="AF70" i="5"/>
  <c r="N70" i="5"/>
  <c r="AC70" i="5"/>
  <c r="K70" i="5"/>
  <c r="Z70" i="5"/>
  <c r="H70" i="5"/>
  <c r="W70" i="5"/>
  <c r="AL70" i="5"/>
  <c r="AI161" i="5"/>
  <c r="Q161" i="5"/>
  <c r="AF161" i="5"/>
  <c r="N161" i="5"/>
  <c r="AC161" i="5"/>
  <c r="K161" i="5"/>
  <c r="Z161" i="5"/>
  <c r="H161" i="5"/>
  <c r="W161" i="5"/>
  <c r="AL161" i="5"/>
  <c r="T161" i="5"/>
  <c r="N135" i="5"/>
  <c r="AC135" i="5"/>
  <c r="K135" i="5"/>
  <c r="Z135" i="5"/>
  <c r="H135" i="5"/>
  <c r="W135" i="5"/>
  <c r="T135" i="5"/>
  <c r="AI135" i="5"/>
  <c r="Q135" i="5"/>
  <c r="AF135" i="5"/>
  <c r="AL135" i="5"/>
  <c r="Q181" i="5"/>
  <c r="AF181" i="5"/>
  <c r="N181" i="5"/>
  <c r="AC181" i="5"/>
  <c r="K181" i="5"/>
  <c r="Z181" i="5"/>
  <c r="H181" i="5"/>
  <c r="W181" i="5"/>
  <c r="AL181" i="5"/>
  <c r="AI181" i="5"/>
  <c r="T181" i="5"/>
  <c r="AL147" i="5"/>
  <c r="T147" i="5"/>
  <c r="AI147" i="5"/>
  <c r="Q147" i="5"/>
  <c r="AF147" i="5"/>
  <c r="N147" i="5"/>
  <c r="K147" i="5"/>
  <c r="Z147" i="5"/>
  <c r="H147" i="5"/>
  <c r="AC147" i="5"/>
  <c r="W147" i="5"/>
  <c r="AF200" i="5"/>
  <c r="N200" i="5"/>
  <c r="AC200" i="5"/>
  <c r="K200" i="5"/>
  <c r="Z200" i="5"/>
  <c r="H200" i="5"/>
  <c r="W200" i="5"/>
  <c r="AL200" i="5"/>
  <c r="T200" i="5"/>
  <c r="AI200" i="5"/>
  <c r="Q200" i="5"/>
  <c r="K198" i="5"/>
  <c r="Z198" i="5"/>
  <c r="H198" i="5"/>
  <c r="W198" i="5"/>
  <c r="AL198" i="5"/>
  <c r="T198" i="5"/>
  <c r="AI198" i="5"/>
  <c r="Q198" i="5"/>
  <c r="AF198" i="5"/>
  <c r="AC198" i="5"/>
  <c r="N198" i="5"/>
  <c r="H212" i="5"/>
  <c r="W212" i="5"/>
  <c r="AL212" i="5"/>
  <c r="T212" i="5"/>
  <c r="AI212" i="5"/>
  <c r="Q212" i="5"/>
  <c r="AF212" i="5"/>
  <c r="N212" i="5"/>
  <c r="AC212" i="5"/>
  <c r="K212" i="5"/>
  <c r="Z212" i="5"/>
  <c r="T186" i="5"/>
  <c r="AI186" i="5"/>
  <c r="Q186" i="5"/>
  <c r="AF186" i="5"/>
  <c r="N186" i="5"/>
  <c r="AC186" i="5"/>
  <c r="K186" i="5"/>
  <c r="Z186" i="5"/>
  <c r="H186" i="5"/>
  <c r="W186" i="5"/>
  <c r="AL186" i="5"/>
  <c r="Q379" i="5"/>
  <c r="AF379" i="5"/>
  <c r="N379" i="5"/>
  <c r="AC379" i="5"/>
  <c r="K379" i="5"/>
  <c r="Z379" i="5"/>
  <c r="H379" i="5"/>
  <c r="AL379" i="5"/>
  <c r="AI379" i="5"/>
  <c r="W379" i="5"/>
  <c r="T379" i="5"/>
  <c r="H225" i="5"/>
  <c r="AL225" i="5"/>
  <c r="T225" i="5"/>
  <c r="AI225" i="5"/>
  <c r="Q225" i="5"/>
  <c r="AF225" i="5"/>
  <c r="AC225" i="5"/>
  <c r="K225" i="5"/>
  <c r="Z225" i="5"/>
  <c r="W225" i="5"/>
  <c r="N225" i="5"/>
  <c r="Q292" i="5"/>
  <c r="AF292" i="5"/>
  <c r="N292" i="5"/>
  <c r="AC292" i="5"/>
  <c r="K292" i="5"/>
  <c r="Z292" i="5"/>
  <c r="H292" i="5"/>
  <c r="W292" i="5"/>
  <c r="T292" i="5"/>
  <c r="AL292" i="5"/>
  <c r="AI292" i="5"/>
  <c r="N311" i="5"/>
  <c r="AC311" i="5"/>
  <c r="K311" i="5"/>
  <c r="Z311" i="5"/>
  <c r="H311" i="5"/>
  <c r="W311" i="5"/>
  <c r="AL311" i="5"/>
  <c r="AI311" i="5"/>
  <c r="AF311" i="5"/>
  <c r="T311" i="5"/>
  <c r="Q311" i="5"/>
  <c r="N353" i="5"/>
  <c r="AC353" i="5"/>
  <c r="K353" i="5"/>
  <c r="Z353" i="5"/>
  <c r="H353" i="5"/>
  <c r="W353" i="5"/>
  <c r="AL353" i="5"/>
  <c r="T353" i="5"/>
  <c r="Q353" i="5"/>
  <c r="AI353" i="5"/>
  <c r="AF353" i="5"/>
  <c r="W315" i="5"/>
  <c r="AL315" i="5"/>
  <c r="T315" i="5"/>
  <c r="AI315" i="5"/>
  <c r="Q315" i="5"/>
  <c r="AF315" i="5"/>
  <c r="N315" i="5"/>
  <c r="AC315" i="5"/>
  <c r="K315" i="5"/>
  <c r="Z315" i="5"/>
  <c r="H315" i="5"/>
  <c r="AI289" i="5"/>
  <c r="Q289" i="5"/>
  <c r="AF289" i="5"/>
  <c r="AC289" i="5"/>
  <c r="K289" i="5"/>
  <c r="Z289" i="5"/>
  <c r="W289" i="5"/>
  <c r="AL289" i="5"/>
  <c r="T289" i="5"/>
  <c r="N289" i="5"/>
  <c r="H289" i="5"/>
  <c r="K372" i="5"/>
  <c r="Z372" i="5"/>
  <c r="H372" i="5"/>
  <c r="W372" i="5"/>
  <c r="AL372" i="5"/>
  <c r="T372" i="5"/>
  <c r="AI372" i="5"/>
  <c r="AF372" i="5"/>
  <c r="Q372" i="5"/>
  <c r="N372" i="5"/>
  <c r="AC372" i="5"/>
  <c r="H354" i="5"/>
  <c r="W354" i="5"/>
  <c r="AL354" i="5"/>
  <c r="T354" i="5"/>
  <c r="AI354" i="5"/>
  <c r="Q354" i="5"/>
  <c r="AF354" i="5"/>
  <c r="N354" i="5"/>
  <c r="K354" i="5"/>
  <c r="AC354" i="5"/>
  <c r="Z354" i="5"/>
  <c r="Q453" i="5"/>
  <c r="AF453" i="5"/>
  <c r="N453" i="5"/>
  <c r="AC453" i="5"/>
  <c r="K453" i="5"/>
  <c r="Z453" i="5"/>
  <c r="AL453" i="5"/>
  <c r="AI453" i="5"/>
  <c r="W453" i="5"/>
  <c r="H453" i="5"/>
  <c r="T453" i="5"/>
  <c r="Z391" i="5"/>
  <c r="H391" i="5"/>
  <c r="T391" i="5"/>
  <c r="AI391" i="5"/>
  <c r="AF391" i="5"/>
  <c r="N391" i="5"/>
  <c r="AC391" i="5"/>
  <c r="AL391" i="5"/>
  <c r="W391" i="5"/>
  <c r="Q391" i="5"/>
  <c r="K391" i="5"/>
  <c r="AI395" i="5"/>
  <c r="Q395" i="5"/>
  <c r="AF395" i="5"/>
  <c r="N395" i="5"/>
  <c r="AC395" i="5"/>
  <c r="K395" i="5"/>
  <c r="Z395" i="5"/>
  <c r="H395" i="5"/>
  <c r="W395" i="5"/>
  <c r="AL395" i="5"/>
  <c r="T395" i="5"/>
  <c r="Q503" i="5"/>
  <c r="N503" i="5"/>
  <c r="K503" i="5"/>
  <c r="Z503" i="5"/>
  <c r="H503" i="5"/>
  <c r="W503" i="5"/>
  <c r="T503" i="5"/>
  <c r="AF503" i="5"/>
  <c r="AC503" i="5"/>
  <c r="AL503" i="5"/>
  <c r="AI503" i="5"/>
  <c r="H452" i="5"/>
  <c r="W452" i="5"/>
  <c r="AL452" i="5"/>
  <c r="T452" i="5"/>
  <c r="AI452" i="5"/>
  <c r="Q452" i="5"/>
  <c r="AF452" i="5"/>
  <c r="K452" i="5"/>
  <c r="AC452" i="5"/>
  <c r="Z452" i="5"/>
  <c r="N452" i="5"/>
  <c r="T434" i="5"/>
  <c r="AI434" i="5"/>
  <c r="Q434" i="5"/>
  <c r="AF434" i="5"/>
  <c r="N434" i="5"/>
  <c r="AC434" i="5"/>
  <c r="K434" i="5"/>
  <c r="H434" i="5"/>
  <c r="W434" i="5"/>
  <c r="Z434" i="5"/>
  <c r="AL434" i="5"/>
  <c r="AC469" i="5"/>
  <c r="K469" i="5"/>
  <c r="Z469" i="5"/>
  <c r="H469" i="5"/>
  <c r="W469" i="5"/>
  <c r="AL469" i="5"/>
  <c r="T469" i="5"/>
  <c r="AI469" i="5"/>
  <c r="Q469" i="5"/>
  <c r="AF469" i="5"/>
  <c r="N469" i="5"/>
  <c r="T514" i="5"/>
  <c r="Q514" i="5"/>
  <c r="AF514" i="5"/>
  <c r="AC514" i="5"/>
  <c r="K514" i="5"/>
  <c r="Z514" i="5"/>
  <c r="W514" i="5"/>
  <c r="N514" i="5"/>
  <c r="AL514" i="5"/>
  <c r="AI514" i="5"/>
  <c r="H514" i="5"/>
  <c r="AI465" i="5"/>
  <c r="AF465" i="5"/>
  <c r="N465" i="5"/>
  <c r="AC465" i="5"/>
  <c r="K465" i="5"/>
  <c r="T465" i="5"/>
  <c r="Q465" i="5"/>
  <c r="H465" i="5"/>
  <c r="AL465" i="5"/>
  <c r="Z465" i="5"/>
  <c r="W465" i="5"/>
  <c r="AF520" i="5"/>
  <c r="N520" i="5"/>
  <c r="AC520" i="5"/>
  <c r="Z520" i="5"/>
  <c r="H520" i="5"/>
  <c r="W520" i="5"/>
  <c r="AL520" i="5"/>
  <c r="AI520" i="5"/>
  <c r="T520" i="5"/>
  <c r="K520" i="5"/>
  <c r="Q520" i="5"/>
  <c r="Z513" i="5"/>
  <c r="H513" i="5"/>
  <c r="W513" i="5"/>
  <c r="AL513" i="5"/>
  <c r="AI513" i="5"/>
  <c r="Q513" i="5"/>
  <c r="AF513" i="5"/>
  <c r="AC513" i="5"/>
  <c r="T513" i="5"/>
  <c r="N513" i="5"/>
  <c r="K513" i="5"/>
  <c r="AL543" i="5"/>
  <c r="T543" i="5"/>
  <c r="AI543" i="5"/>
  <c r="AF543" i="5"/>
  <c r="N543" i="5"/>
  <c r="AC543" i="5"/>
  <c r="Z543" i="5"/>
  <c r="K543" i="5"/>
  <c r="W543" i="5"/>
  <c r="Q543" i="5"/>
  <c r="H543" i="5"/>
  <c r="Z608" i="5"/>
  <c r="H608" i="5"/>
  <c r="W608" i="5"/>
  <c r="AL608" i="5"/>
  <c r="Q608" i="5"/>
  <c r="AF608" i="5"/>
  <c r="AC608" i="5"/>
  <c r="T608" i="5"/>
  <c r="K608" i="5"/>
  <c r="AI608" i="5"/>
  <c r="N608" i="5"/>
  <c r="N610" i="5"/>
  <c r="AC610" i="5"/>
  <c r="K610" i="5"/>
  <c r="Z610" i="5"/>
  <c r="T610" i="5"/>
  <c r="Q610" i="5"/>
  <c r="H610" i="5"/>
  <c r="AL610" i="5"/>
  <c r="AI610" i="5"/>
  <c r="W610" i="5"/>
  <c r="AF610" i="5"/>
  <c r="Q612" i="5"/>
  <c r="AF612" i="5"/>
  <c r="N612" i="5"/>
  <c r="AC612" i="5"/>
  <c r="H612" i="5"/>
  <c r="AL612" i="5"/>
  <c r="AI612" i="5"/>
  <c r="Z612" i="5"/>
  <c r="W612" i="5"/>
  <c r="K612" i="5"/>
  <c r="T612" i="5"/>
  <c r="N618" i="5"/>
  <c r="AC618" i="5"/>
  <c r="K618" i="5"/>
  <c r="Z618" i="5"/>
  <c r="T618" i="5"/>
  <c r="AI618" i="5"/>
  <c r="AF618" i="5"/>
  <c r="W618" i="5"/>
  <c r="Q618" i="5"/>
  <c r="AL618" i="5"/>
  <c r="H618" i="5"/>
  <c r="H635" i="5"/>
  <c r="W635" i="5"/>
  <c r="AL635" i="5"/>
  <c r="T635" i="5"/>
  <c r="AI635" i="5"/>
  <c r="AF635" i="5"/>
  <c r="N635" i="5"/>
  <c r="Q635" i="5"/>
  <c r="K635" i="5"/>
  <c r="AC635" i="5"/>
  <c r="Z635" i="5"/>
  <c r="T633" i="5"/>
  <c r="AI633" i="5"/>
  <c r="Q633" i="5"/>
  <c r="AF633" i="5"/>
  <c r="K633" i="5"/>
  <c r="Z633" i="5"/>
  <c r="W633" i="5"/>
  <c r="N633" i="5"/>
  <c r="H633" i="5"/>
  <c r="AC633" i="5"/>
  <c r="AL633" i="5"/>
  <c r="Z673" i="5"/>
  <c r="H673" i="5"/>
  <c r="W673" i="5"/>
  <c r="AL673" i="5"/>
  <c r="T673" i="5"/>
  <c r="AI673" i="5"/>
  <c r="Q673" i="5"/>
  <c r="AF673" i="5"/>
  <c r="AC673" i="5"/>
  <c r="K673" i="5"/>
  <c r="N673" i="5"/>
  <c r="K683" i="5"/>
  <c r="Z683" i="5"/>
  <c r="H683" i="5"/>
  <c r="W683" i="5"/>
  <c r="AF683" i="5"/>
  <c r="AC683" i="5"/>
  <c r="T683" i="5"/>
  <c r="AL683" i="5"/>
  <c r="Q683" i="5"/>
  <c r="N683" i="5"/>
  <c r="AI683" i="5"/>
  <c r="AC696" i="5"/>
  <c r="K696" i="5"/>
  <c r="Z696" i="5"/>
  <c r="H696" i="5"/>
  <c r="AL696" i="5"/>
  <c r="AI696" i="5"/>
  <c r="AF696" i="5"/>
  <c r="W696" i="5"/>
  <c r="T696" i="5"/>
  <c r="Q696" i="5"/>
  <c r="N696" i="5"/>
  <c r="H702" i="5"/>
  <c r="W702" i="5"/>
  <c r="AL702" i="5"/>
  <c r="T702" i="5"/>
  <c r="AI702" i="5"/>
  <c r="Q702" i="5"/>
  <c r="Z702" i="5"/>
  <c r="N702" i="5"/>
  <c r="K702" i="5"/>
  <c r="AF702" i="5"/>
  <c r="AC702" i="5"/>
  <c r="T684" i="5"/>
  <c r="AI684" i="5"/>
  <c r="Q684" i="5"/>
  <c r="AF684" i="5"/>
  <c r="N684" i="5"/>
  <c r="K684" i="5"/>
  <c r="H684" i="5"/>
  <c r="AL684" i="5"/>
  <c r="AC684" i="5"/>
  <c r="Z684" i="5"/>
  <c r="W684" i="5"/>
  <c r="N734" i="5"/>
  <c r="K734" i="5"/>
  <c r="W734" i="5"/>
  <c r="T734" i="5"/>
  <c r="AL734" i="5"/>
  <c r="Q734" i="5"/>
  <c r="AI734" i="5"/>
  <c r="AF734" i="5"/>
  <c r="AC734" i="5"/>
  <c r="Z734" i="5"/>
  <c r="H734" i="5"/>
  <c r="H743" i="5"/>
  <c r="AL743" i="5"/>
  <c r="AI743" i="5"/>
  <c r="Q743" i="5"/>
  <c r="K743" i="5"/>
  <c r="AF743" i="5"/>
  <c r="AC743" i="5"/>
  <c r="Z743" i="5"/>
  <c r="T743" i="5"/>
  <c r="W743" i="5"/>
  <c r="N743" i="5"/>
  <c r="H765" i="5"/>
  <c r="W765" i="5"/>
  <c r="AL765" i="5"/>
  <c r="T765" i="5"/>
  <c r="AI765" i="5"/>
  <c r="AF765" i="5"/>
  <c r="K765" i="5"/>
  <c r="AC765" i="5"/>
  <c r="Z765" i="5"/>
  <c r="Q765" i="5"/>
  <c r="N765" i="5"/>
  <c r="AC821" i="5"/>
  <c r="K821" i="5"/>
  <c r="Z821" i="5"/>
  <c r="H821" i="5"/>
  <c r="W821" i="5"/>
  <c r="AL821" i="5"/>
  <c r="AF821" i="5"/>
  <c r="T821" i="5"/>
  <c r="Q821" i="5"/>
  <c r="N821" i="5"/>
  <c r="AI821" i="5"/>
  <c r="Z841" i="5"/>
  <c r="H841" i="5"/>
  <c r="W841" i="5"/>
  <c r="AL841" i="5"/>
  <c r="T841" i="5"/>
  <c r="AC841" i="5"/>
  <c r="Q841" i="5"/>
  <c r="N841" i="5"/>
  <c r="K841" i="5"/>
  <c r="AI841" i="5"/>
  <c r="AF841" i="5"/>
  <c r="Z836" i="5"/>
  <c r="H836" i="5"/>
  <c r="W836" i="5"/>
  <c r="AL836" i="5"/>
  <c r="T836" i="5"/>
  <c r="N836" i="5"/>
  <c r="AI836" i="5"/>
  <c r="K836" i="5"/>
  <c r="AF836" i="5"/>
  <c r="AC836" i="5"/>
  <c r="Q836" i="5"/>
  <c r="N852" i="5"/>
  <c r="AC852" i="5"/>
  <c r="Z852" i="5"/>
  <c r="W852" i="5"/>
  <c r="AL852" i="5"/>
  <c r="Q852" i="5"/>
  <c r="AI852" i="5"/>
  <c r="AF852" i="5"/>
  <c r="T852" i="5"/>
  <c r="K852" i="5"/>
  <c r="H852" i="5"/>
  <c r="AC888" i="5"/>
  <c r="K888" i="5"/>
  <c r="Z888" i="5"/>
  <c r="H888" i="5"/>
  <c r="W888" i="5"/>
  <c r="AL888" i="5"/>
  <c r="T888" i="5"/>
  <c r="AI888" i="5"/>
  <c r="N888" i="5"/>
  <c r="AF888" i="5"/>
  <c r="Q888" i="5"/>
  <c r="H900" i="5"/>
  <c r="T900" i="5"/>
  <c r="Z900" i="5"/>
  <c r="W900" i="5"/>
  <c r="AL900" i="5"/>
  <c r="Q900" i="5"/>
  <c r="AI900" i="5"/>
  <c r="K900" i="5"/>
  <c r="AF900" i="5"/>
  <c r="AC900" i="5"/>
  <c r="N900" i="5"/>
  <c r="T906" i="5"/>
  <c r="Q906" i="5"/>
  <c r="AF906" i="5"/>
  <c r="AC906" i="5"/>
  <c r="Z906" i="5"/>
  <c r="K906" i="5"/>
  <c r="H906" i="5"/>
  <c r="AI906" i="5"/>
  <c r="AL906" i="5"/>
  <c r="W906" i="5"/>
  <c r="N906" i="5"/>
  <c r="H916" i="5"/>
  <c r="T916" i="5"/>
  <c r="Q916" i="5"/>
  <c r="AF916" i="5"/>
  <c r="N916" i="5"/>
  <c r="AC916" i="5"/>
  <c r="AL916" i="5"/>
  <c r="W916" i="5"/>
  <c r="K916" i="5"/>
  <c r="AI916" i="5"/>
  <c r="Z916" i="5"/>
  <c r="AL911" i="5"/>
  <c r="AI911" i="5"/>
  <c r="AF911" i="5"/>
  <c r="N911" i="5"/>
  <c r="AC911" i="5"/>
  <c r="Z911" i="5"/>
  <c r="W911" i="5"/>
  <c r="Q911" i="5"/>
  <c r="H911" i="5"/>
  <c r="T911" i="5"/>
  <c r="K911" i="5"/>
  <c r="H925" i="5"/>
  <c r="AL925" i="5"/>
  <c r="T925" i="5"/>
  <c r="AI925" i="5"/>
  <c r="Q925" i="5"/>
  <c r="Z925" i="5"/>
  <c r="W925" i="5"/>
  <c r="N925" i="5"/>
  <c r="K925" i="5"/>
  <c r="AF925" i="5"/>
  <c r="AC925" i="5"/>
  <c r="K978" i="5"/>
  <c r="H978" i="5"/>
  <c r="AL978" i="5"/>
  <c r="AI978" i="5"/>
  <c r="Q978" i="5"/>
  <c r="N978" i="5"/>
  <c r="AC978" i="5"/>
  <c r="AF978" i="5"/>
  <c r="Z978" i="5"/>
  <c r="W978" i="5"/>
  <c r="T978" i="5"/>
  <c r="Q989" i="5"/>
  <c r="N989" i="5"/>
  <c r="K989" i="5"/>
  <c r="Z989" i="5"/>
  <c r="H989" i="5"/>
  <c r="W989" i="5"/>
  <c r="AL989" i="5"/>
  <c r="T989" i="5"/>
  <c r="AI989" i="5"/>
  <c r="AF989" i="5"/>
  <c r="AC989" i="5"/>
  <c r="AL988" i="5"/>
  <c r="T988" i="5"/>
  <c r="AI988" i="5"/>
  <c r="Q988" i="5"/>
  <c r="AF988" i="5"/>
  <c r="N988" i="5"/>
  <c r="AC988" i="5"/>
  <c r="K988" i="5"/>
  <c r="Z988" i="5"/>
  <c r="H988" i="5"/>
  <c r="W988" i="5"/>
  <c r="M74" i="5"/>
  <c r="AB74" i="5"/>
  <c r="J74" i="5"/>
  <c r="Y74" i="5"/>
  <c r="G74" i="5"/>
  <c r="V74" i="5"/>
  <c r="AK74" i="5"/>
  <c r="S74" i="5"/>
  <c r="AH74" i="5"/>
  <c r="P74" i="5"/>
  <c r="AE74" i="5"/>
  <c r="G67" i="5"/>
  <c r="V67" i="5"/>
  <c r="AK67" i="5"/>
  <c r="S67" i="5"/>
  <c r="AH67" i="5"/>
  <c r="P67" i="5"/>
  <c r="AE67" i="5"/>
  <c r="M67" i="5"/>
  <c r="AB67" i="5"/>
  <c r="J67" i="5"/>
  <c r="Y67" i="5"/>
  <c r="S49" i="5"/>
  <c r="AH49" i="5"/>
  <c r="P49" i="5"/>
  <c r="AE49" i="5"/>
  <c r="M49" i="5"/>
  <c r="AB49" i="5"/>
  <c r="Y49" i="5"/>
  <c r="G49" i="5"/>
  <c r="V49" i="5"/>
  <c r="AK49" i="5"/>
  <c r="J49" i="5"/>
  <c r="M103" i="5"/>
  <c r="AB103" i="5"/>
  <c r="J103" i="5"/>
  <c r="Y103" i="5"/>
  <c r="G103" i="5"/>
  <c r="S103" i="5"/>
  <c r="AH103" i="5"/>
  <c r="P103" i="5"/>
  <c r="AK103" i="5"/>
  <c r="AE103" i="5"/>
  <c r="V103" i="5"/>
  <c r="J141" i="5"/>
  <c r="Y141" i="5"/>
  <c r="G141" i="5"/>
  <c r="V141" i="5"/>
  <c r="AK141" i="5"/>
  <c r="S141" i="5"/>
  <c r="AH141" i="5"/>
  <c r="P141" i="5"/>
  <c r="AE141" i="5"/>
  <c r="M141" i="5"/>
  <c r="AB141" i="5"/>
  <c r="V131" i="5"/>
  <c r="AK131" i="5"/>
  <c r="S131" i="5"/>
  <c r="AH131" i="5"/>
  <c r="P131" i="5"/>
  <c r="AE131" i="5"/>
  <c r="AB131" i="5"/>
  <c r="J131" i="5"/>
  <c r="Y131" i="5"/>
  <c r="G131" i="5"/>
  <c r="M131" i="5"/>
  <c r="AH121" i="5"/>
  <c r="P121" i="5"/>
  <c r="AE121" i="5"/>
  <c r="M121" i="5"/>
  <c r="AB121" i="5"/>
  <c r="G121" i="5"/>
  <c r="V121" i="5"/>
  <c r="AK121" i="5"/>
  <c r="Y121" i="5"/>
  <c r="S121" i="5"/>
  <c r="J121" i="5"/>
  <c r="P229" i="5"/>
  <c r="M229" i="5"/>
  <c r="AB229" i="5"/>
  <c r="Y229" i="5"/>
  <c r="G229" i="5"/>
  <c r="AK229" i="5"/>
  <c r="AH229" i="5"/>
  <c r="AE229" i="5"/>
  <c r="V229" i="5"/>
  <c r="S229" i="5"/>
  <c r="J229" i="5"/>
  <c r="J193" i="5"/>
  <c r="Y193" i="5"/>
  <c r="G193" i="5"/>
  <c r="V193" i="5"/>
  <c r="AK193" i="5"/>
  <c r="S193" i="5"/>
  <c r="AH193" i="5"/>
  <c r="P193" i="5"/>
  <c r="AE193" i="5"/>
  <c r="M193" i="5"/>
  <c r="AB193" i="5"/>
  <c r="V175" i="5"/>
  <c r="AK175" i="5"/>
  <c r="S175" i="5"/>
  <c r="AH175" i="5"/>
  <c r="P175" i="5"/>
  <c r="AE175" i="5"/>
  <c r="M175" i="5"/>
  <c r="AB175" i="5"/>
  <c r="J175" i="5"/>
  <c r="Y175" i="5"/>
  <c r="G175" i="5"/>
  <c r="S202" i="5"/>
  <c r="U202" i="5" s="1"/>
  <c r="AH202" i="5"/>
  <c r="P202" i="5"/>
  <c r="AE202" i="5"/>
  <c r="M202" i="5"/>
  <c r="AB202" i="5"/>
  <c r="J202" i="5"/>
  <c r="Y202" i="5"/>
  <c r="G202" i="5"/>
  <c r="V202" i="5"/>
  <c r="AK202" i="5"/>
  <c r="AE256" i="5"/>
  <c r="AB256" i="5"/>
  <c r="J256" i="5"/>
  <c r="Y256" i="5"/>
  <c r="G256" i="5"/>
  <c r="V256" i="5"/>
  <c r="AK256" i="5"/>
  <c r="S256" i="5"/>
  <c r="AH256" i="5"/>
  <c r="P256" i="5"/>
  <c r="M256" i="5"/>
  <c r="M282" i="5"/>
  <c r="J282" i="5"/>
  <c r="Y282" i="5"/>
  <c r="G282" i="5"/>
  <c r="V282" i="5"/>
  <c r="AK282" i="5"/>
  <c r="S282" i="5"/>
  <c r="P282" i="5"/>
  <c r="AE282" i="5"/>
  <c r="AB282" i="5"/>
  <c r="AH282" i="5"/>
  <c r="G252" i="5"/>
  <c r="V252" i="5"/>
  <c r="S252" i="5"/>
  <c r="AH252" i="5"/>
  <c r="P252" i="5"/>
  <c r="AE252" i="5"/>
  <c r="M252" i="5"/>
  <c r="AB252" i="5"/>
  <c r="J252" i="5"/>
  <c r="AK252" i="5"/>
  <c r="Y252" i="5"/>
  <c r="S242" i="5"/>
  <c r="AH242" i="5"/>
  <c r="P242" i="5"/>
  <c r="AE242" i="5"/>
  <c r="M242" i="5"/>
  <c r="AB242" i="5"/>
  <c r="J242" i="5"/>
  <c r="Y242" i="5"/>
  <c r="G242" i="5"/>
  <c r="V242" i="5"/>
  <c r="AK242" i="5"/>
  <c r="P366" i="5"/>
  <c r="AE366" i="5"/>
  <c r="M366" i="5"/>
  <c r="AB366" i="5"/>
  <c r="J366" i="5"/>
  <c r="Y366" i="5"/>
  <c r="G366" i="5"/>
  <c r="V366" i="5"/>
  <c r="S366" i="5"/>
  <c r="AK366" i="5"/>
  <c r="AH366" i="5"/>
  <c r="G307" i="5"/>
  <c r="V307" i="5"/>
  <c r="AK307" i="5"/>
  <c r="S307" i="5"/>
  <c r="AH307" i="5"/>
  <c r="P307" i="5"/>
  <c r="AE307" i="5"/>
  <c r="M307" i="5"/>
  <c r="J307" i="5"/>
  <c r="AB307" i="5"/>
  <c r="Y307" i="5"/>
  <c r="S313" i="5"/>
  <c r="AH313" i="5"/>
  <c r="P313" i="5"/>
  <c r="AE313" i="5"/>
  <c r="AG313" i="5" s="1"/>
  <c r="M313" i="5"/>
  <c r="AB313" i="5"/>
  <c r="J313" i="5"/>
  <c r="Y313" i="5"/>
  <c r="AA313" i="5" s="1"/>
  <c r="G313" i="5"/>
  <c r="V313" i="5"/>
  <c r="AK313" i="5"/>
  <c r="Y348" i="5"/>
  <c r="G348" i="5"/>
  <c r="V348" i="5"/>
  <c r="AK348" i="5"/>
  <c r="S348" i="5"/>
  <c r="AH348" i="5"/>
  <c r="P348" i="5"/>
  <c r="AE348" i="5"/>
  <c r="AB348" i="5"/>
  <c r="M348" i="5"/>
  <c r="J348" i="5"/>
  <c r="G354" i="5"/>
  <c r="V354" i="5"/>
  <c r="AK354" i="5"/>
  <c r="S354" i="5"/>
  <c r="AH354" i="5"/>
  <c r="P354" i="5"/>
  <c r="AE354" i="5"/>
  <c r="AB354" i="5"/>
  <c r="Y354" i="5"/>
  <c r="M354" i="5"/>
  <c r="J354" i="5"/>
  <c r="AH355" i="5"/>
  <c r="P355" i="5"/>
  <c r="AE355" i="5"/>
  <c r="M355" i="5"/>
  <c r="AB355" i="5"/>
  <c r="J355" i="5"/>
  <c r="Y355" i="5"/>
  <c r="V355" i="5"/>
  <c r="AK355" i="5"/>
  <c r="S355" i="5"/>
  <c r="G355" i="5"/>
  <c r="AB430" i="5"/>
  <c r="J430" i="5"/>
  <c r="Y430" i="5"/>
  <c r="G430" i="5"/>
  <c r="V430" i="5"/>
  <c r="AK430" i="5"/>
  <c r="S430" i="5"/>
  <c r="P430" i="5"/>
  <c r="AE430" i="5"/>
  <c r="AH430" i="5"/>
  <c r="M430" i="5"/>
  <c r="S403" i="5"/>
  <c r="AH403" i="5"/>
  <c r="P403" i="5"/>
  <c r="AE403" i="5"/>
  <c r="M403" i="5"/>
  <c r="AB403" i="5"/>
  <c r="J403" i="5"/>
  <c r="G403" i="5"/>
  <c r="V403" i="5"/>
  <c r="AK403" i="5"/>
  <c r="Y403" i="5"/>
  <c r="P528" i="5"/>
  <c r="AE528" i="5"/>
  <c r="M528" i="5"/>
  <c r="AB528" i="5"/>
  <c r="J528" i="5"/>
  <c r="Y528" i="5"/>
  <c r="G528" i="5"/>
  <c r="V528" i="5"/>
  <c r="S528" i="5"/>
  <c r="AK528" i="5"/>
  <c r="AH528" i="5"/>
  <c r="G452" i="5"/>
  <c r="V452" i="5"/>
  <c r="AK452" i="5"/>
  <c r="S452" i="5"/>
  <c r="AH452" i="5"/>
  <c r="P452" i="5"/>
  <c r="AE452" i="5"/>
  <c r="AB452" i="5"/>
  <c r="Y452" i="5"/>
  <c r="M452" i="5"/>
  <c r="J452" i="5"/>
  <c r="Y456" i="5"/>
  <c r="V456" i="5"/>
  <c r="AK456" i="5"/>
  <c r="S456" i="5"/>
  <c r="AE456" i="5"/>
  <c r="J456" i="5"/>
  <c r="G456" i="5"/>
  <c r="AH456" i="5"/>
  <c r="AB456" i="5"/>
  <c r="P456" i="5"/>
  <c r="M456" i="5"/>
  <c r="AE506" i="5"/>
  <c r="M506" i="5"/>
  <c r="AB506" i="5"/>
  <c r="J506" i="5"/>
  <c r="Y506" i="5"/>
  <c r="G506" i="5"/>
  <c r="V506" i="5"/>
  <c r="AK506" i="5"/>
  <c r="S506" i="5"/>
  <c r="AH506" i="5"/>
  <c r="P506" i="5"/>
  <c r="Y499" i="5"/>
  <c r="G499" i="5"/>
  <c r="V499" i="5"/>
  <c r="S499" i="5"/>
  <c r="AH499" i="5"/>
  <c r="P499" i="5"/>
  <c r="AE499" i="5"/>
  <c r="M499" i="5"/>
  <c r="AB499" i="5"/>
  <c r="J499" i="5"/>
  <c r="AK499" i="5"/>
  <c r="AK497" i="5"/>
  <c r="S497" i="5"/>
  <c r="AH497" i="5"/>
  <c r="P497" i="5"/>
  <c r="AE497" i="5"/>
  <c r="M497" i="5"/>
  <c r="AB497" i="5"/>
  <c r="Y497" i="5"/>
  <c r="V497" i="5"/>
  <c r="J497" i="5"/>
  <c r="G497" i="5"/>
  <c r="AB526" i="5"/>
  <c r="J526" i="5"/>
  <c r="Y526" i="5"/>
  <c r="V526" i="5"/>
  <c r="AK526" i="5"/>
  <c r="S526" i="5"/>
  <c r="AH526" i="5"/>
  <c r="P526" i="5"/>
  <c r="AE526" i="5"/>
  <c r="M526" i="5"/>
  <c r="G526" i="5"/>
  <c r="S558" i="5"/>
  <c r="P558" i="5"/>
  <c r="M558" i="5"/>
  <c r="AE558" i="5"/>
  <c r="J558" i="5"/>
  <c r="AB558" i="5"/>
  <c r="G558" i="5"/>
  <c r="V558" i="5"/>
  <c r="AK558" i="5"/>
  <c r="AH558" i="5"/>
  <c r="Y558" i="5"/>
  <c r="AK555" i="5"/>
  <c r="AM555" i="5" s="1"/>
  <c r="S555" i="5"/>
  <c r="Y555" i="5"/>
  <c r="G555" i="5"/>
  <c r="V555" i="5"/>
  <c r="AH555" i="5"/>
  <c r="P555" i="5"/>
  <c r="AE555" i="5"/>
  <c r="AB555" i="5"/>
  <c r="AD555" i="5" s="1"/>
  <c r="M555" i="5"/>
  <c r="J555" i="5"/>
  <c r="M575" i="5"/>
  <c r="AB575" i="5"/>
  <c r="J575" i="5"/>
  <c r="Y575" i="5"/>
  <c r="G575" i="5"/>
  <c r="V575" i="5"/>
  <c r="S575" i="5"/>
  <c r="AK575" i="5"/>
  <c r="AH575" i="5"/>
  <c r="AE575" i="5"/>
  <c r="P575" i="5"/>
  <c r="Y573" i="5"/>
  <c r="G573" i="5"/>
  <c r="V573" i="5"/>
  <c r="AK573" i="5"/>
  <c r="S573" i="5"/>
  <c r="AH573" i="5"/>
  <c r="AE573" i="5"/>
  <c r="M573" i="5"/>
  <c r="AB573" i="5"/>
  <c r="P573" i="5"/>
  <c r="J573" i="5"/>
  <c r="P607" i="5"/>
  <c r="AE607" i="5"/>
  <c r="M607" i="5"/>
  <c r="AB607" i="5"/>
  <c r="G607" i="5"/>
  <c r="V607" i="5"/>
  <c r="AK607" i="5"/>
  <c r="AH607" i="5"/>
  <c r="Y607" i="5"/>
  <c r="S607" i="5"/>
  <c r="J607" i="5"/>
  <c r="J632" i="5"/>
  <c r="Y632" i="5"/>
  <c r="G632" i="5"/>
  <c r="V632" i="5"/>
  <c r="AK632" i="5"/>
  <c r="AH632" i="5"/>
  <c r="P632" i="5"/>
  <c r="AB632" i="5"/>
  <c r="S632" i="5"/>
  <c r="M632" i="5"/>
  <c r="AE632" i="5"/>
  <c r="S609" i="5"/>
  <c r="AH609" i="5"/>
  <c r="P609" i="5"/>
  <c r="AE609" i="5"/>
  <c r="J609" i="5"/>
  <c r="Y609" i="5"/>
  <c r="V609" i="5"/>
  <c r="M609" i="5"/>
  <c r="G609" i="5"/>
  <c r="AK609" i="5"/>
  <c r="AB609" i="5"/>
  <c r="AB638" i="5"/>
  <c r="J638" i="5"/>
  <c r="Y638" i="5"/>
  <c r="G638" i="5"/>
  <c r="V638" i="5"/>
  <c r="AK638" i="5"/>
  <c r="AH638" i="5"/>
  <c r="S638" i="5"/>
  <c r="P638" i="5"/>
  <c r="M638" i="5"/>
  <c r="AE638" i="5"/>
  <c r="J681" i="5"/>
  <c r="Y681" i="5"/>
  <c r="G681" i="5"/>
  <c r="V681" i="5"/>
  <c r="AK681" i="5"/>
  <c r="S681" i="5"/>
  <c r="AH681" i="5"/>
  <c r="P681" i="5"/>
  <c r="AE681" i="5"/>
  <c r="AB681" i="5"/>
  <c r="M681" i="5"/>
  <c r="V679" i="5"/>
  <c r="AK679" i="5"/>
  <c r="S679" i="5"/>
  <c r="AH679" i="5"/>
  <c r="P679" i="5"/>
  <c r="AE679" i="5"/>
  <c r="M679" i="5"/>
  <c r="AB679" i="5"/>
  <c r="J679" i="5"/>
  <c r="G679" i="5"/>
  <c r="Y679" i="5"/>
  <c r="AH637" i="5"/>
  <c r="P637" i="5"/>
  <c r="AE637" i="5"/>
  <c r="M637" i="5"/>
  <c r="AB637" i="5"/>
  <c r="J637" i="5"/>
  <c r="S637" i="5"/>
  <c r="G637" i="5"/>
  <c r="AK637" i="5"/>
  <c r="Y637" i="5"/>
  <c r="V637" i="5"/>
  <c r="AB729" i="5"/>
  <c r="J729" i="5"/>
  <c r="AE729" i="5"/>
  <c r="Y729" i="5"/>
  <c r="G729" i="5"/>
  <c r="V729" i="5"/>
  <c r="AK729" i="5"/>
  <c r="S729" i="5"/>
  <c r="AH729" i="5"/>
  <c r="P729" i="5"/>
  <c r="M729" i="5"/>
  <c r="AK708" i="5"/>
  <c r="S708" i="5"/>
  <c r="AH708" i="5"/>
  <c r="P708" i="5"/>
  <c r="AE708" i="5"/>
  <c r="M708" i="5"/>
  <c r="J708" i="5"/>
  <c r="G708" i="5"/>
  <c r="AB708" i="5"/>
  <c r="Y708" i="5"/>
  <c r="V708" i="5"/>
  <c r="AB783" i="5"/>
  <c r="J783" i="5"/>
  <c r="Y783" i="5"/>
  <c r="G783" i="5"/>
  <c r="V783" i="5"/>
  <c r="S783" i="5"/>
  <c r="P783" i="5"/>
  <c r="M783" i="5"/>
  <c r="AK783" i="5"/>
  <c r="AH783" i="5"/>
  <c r="AE783" i="5"/>
  <c r="P777" i="5"/>
  <c r="AE777" i="5"/>
  <c r="M777" i="5"/>
  <c r="AB777" i="5"/>
  <c r="J777" i="5"/>
  <c r="G777" i="5"/>
  <c r="Y777" i="5"/>
  <c r="V777" i="5"/>
  <c r="S777" i="5"/>
  <c r="AK777" i="5"/>
  <c r="AH777" i="5"/>
  <c r="V784" i="5"/>
  <c r="AK784" i="5"/>
  <c r="S784" i="5"/>
  <c r="AH784" i="5"/>
  <c r="P784" i="5"/>
  <c r="M784" i="5"/>
  <c r="AB784" i="5"/>
  <c r="Y784" i="5"/>
  <c r="J784" i="5"/>
  <c r="G784" i="5"/>
  <c r="AE784" i="5"/>
  <c r="M813" i="5"/>
  <c r="J813" i="5"/>
  <c r="Y813" i="5"/>
  <c r="AK813" i="5"/>
  <c r="P813" i="5"/>
  <c r="AH813" i="5"/>
  <c r="G813" i="5"/>
  <c r="AE813" i="5"/>
  <c r="AB813" i="5"/>
  <c r="V813" i="5"/>
  <c r="S813" i="5"/>
  <c r="Y811" i="5"/>
  <c r="G811" i="5"/>
  <c r="V811" i="5"/>
  <c r="S811" i="5"/>
  <c r="AK811" i="5"/>
  <c r="P811" i="5"/>
  <c r="AH811" i="5"/>
  <c r="M811" i="5"/>
  <c r="AB811" i="5"/>
  <c r="J811" i="5"/>
  <c r="AE811" i="5"/>
  <c r="G814" i="5"/>
  <c r="AK814" i="5"/>
  <c r="S814" i="5"/>
  <c r="AH814" i="5"/>
  <c r="Y814" i="5"/>
  <c r="V814" i="5"/>
  <c r="P814" i="5"/>
  <c r="M814" i="5"/>
  <c r="J814" i="5"/>
  <c r="AE814" i="5"/>
  <c r="AB814" i="5"/>
  <c r="V834" i="5"/>
  <c r="S834" i="5"/>
  <c r="AH834" i="5"/>
  <c r="P834" i="5"/>
  <c r="AK834" i="5"/>
  <c r="AB834" i="5"/>
  <c r="Y834" i="5"/>
  <c r="AE834" i="5"/>
  <c r="M834" i="5"/>
  <c r="J834" i="5"/>
  <c r="G834" i="5"/>
  <c r="AE893" i="5"/>
  <c r="M893" i="5"/>
  <c r="AB893" i="5"/>
  <c r="J893" i="5"/>
  <c r="Y893" i="5"/>
  <c r="G893" i="5"/>
  <c r="V893" i="5"/>
  <c r="AH893" i="5"/>
  <c r="S893" i="5"/>
  <c r="AK893" i="5"/>
  <c r="P893" i="5"/>
  <c r="AE896" i="5"/>
  <c r="M896" i="5"/>
  <c r="J896" i="5"/>
  <c r="Y896" i="5"/>
  <c r="G896" i="5"/>
  <c r="V896" i="5"/>
  <c r="P896" i="5"/>
  <c r="AK896" i="5"/>
  <c r="AH896" i="5"/>
  <c r="AB896" i="5"/>
  <c r="S896" i="5"/>
  <c r="AE949" i="5"/>
  <c r="AB949" i="5"/>
  <c r="J949" i="5"/>
  <c r="V949" i="5"/>
  <c r="Y949" i="5"/>
  <c r="S949" i="5"/>
  <c r="P949" i="5"/>
  <c r="M949" i="5"/>
  <c r="G949" i="5"/>
  <c r="AK949" i="5"/>
  <c r="AH949" i="5"/>
  <c r="AB910" i="5"/>
  <c r="Y910" i="5"/>
  <c r="V910" i="5"/>
  <c r="AK910" i="5"/>
  <c r="S910" i="5"/>
  <c r="AH910" i="5"/>
  <c r="P910" i="5"/>
  <c r="M910" i="5"/>
  <c r="J910" i="5"/>
  <c r="G910" i="5"/>
  <c r="AE910" i="5"/>
  <c r="P937" i="5"/>
  <c r="M937" i="5"/>
  <c r="AB937" i="5"/>
  <c r="J937" i="5"/>
  <c r="Y937" i="5"/>
  <c r="G937" i="5"/>
  <c r="V937" i="5"/>
  <c r="S937" i="5"/>
  <c r="AK937" i="5"/>
  <c r="AH937" i="5"/>
  <c r="AE937" i="5"/>
  <c r="Y942" i="5"/>
  <c r="V942" i="5"/>
  <c r="AK942" i="5"/>
  <c r="S942" i="5"/>
  <c r="AH942" i="5"/>
  <c r="P942" i="5"/>
  <c r="AE942" i="5"/>
  <c r="M942" i="5"/>
  <c r="J942" i="5"/>
  <c r="AB942" i="5"/>
  <c r="G942" i="5"/>
  <c r="AB977" i="5"/>
  <c r="Y977" i="5"/>
  <c r="V977" i="5"/>
  <c r="AK977" i="5"/>
  <c r="AH977" i="5"/>
  <c r="P977" i="5"/>
  <c r="S977" i="5"/>
  <c r="M977" i="5"/>
  <c r="J977" i="5"/>
  <c r="G977" i="5"/>
  <c r="AE977" i="5"/>
  <c r="AE985" i="5"/>
  <c r="AB985" i="5"/>
  <c r="Y985" i="5"/>
  <c r="G985" i="5"/>
  <c r="I985" i="5" s="1"/>
  <c r="V985" i="5"/>
  <c r="AK985" i="5"/>
  <c r="S985" i="5"/>
  <c r="AH985" i="5"/>
  <c r="M985" i="5"/>
  <c r="J985" i="5"/>
  <c r="P985" i="5"/>
  <c r="V970" i="5"/>
  <c r="S970" i="5"/>
  <c r="AE970" i="5"/>
  <c r="Y970" i="5"/>
  <c r="AH970" i="5"/>
  <c r="G970" i="5"/>
  <c r="AB970" i="5"/>
  <c r="M970" i="5"/>
  <c r="AK970" i="5"/>
  <c r="P970" i="5"/>
  <c r="J970" i="5"/>
  <c r="J2" i="5"/>
  <c r="Y2" i="5"/>
  <c r="G2" i="5"/>
  <c r="V2" i="5"/>
  <c r="M2" i="5"/>
  <c r="AK2" i="5"/>
  <c r="P2" i="5"/>
  <c r="S2" i="5"/>
  <c r="AH2" i="5"/>
  <c r="AB2" i="5"/>
  <c r="AE2" i="5"/>
  <c r="AC7" i="5"/>
  <c r="AD7" i="5" s="1"/>
  <c r="K7" i="5"/>
  <c r="L7" i="5" s="1"/>
  <c r="Z7" i="5"/>
  <c r="AA7" i="5" s="1"/>
  <c r="H7" i="5"/>
  <c r="I7" i="5" s="1"/>
  <c r="W7" i="5"/>
  <c r="X7" i="5" s="1"/>
  <c r="N7" i="5"/>
  <c r="O7" i="5" s="1"/>
  <c r="AL7" i="5"/>
  <c r="AM7" i="5" s="1"/>
  <c r="T7" i="5"/>
  <c r="U7" i="5" s="1"/>
  <c r="AI7" i="5"/>
  <c r="AJ7" i="5" s="1"/>
  <c r="Q7" i="5"/>
  <c r="R7" i="5" s="1"/>
  <c r="AF7" i="5"/>
  <c r="AG7" i="5" s="1"/>
  <c r="AJ195" i="5" l="1"/>
  <c r="AA985" i="5"/>
  <c r="R718" i="5"/>
  <c r="AG23" i="5"/>
  <c r="X408" i="5"/>
  <c r="AG796" i="5"/>
  <c r="AD450" i="5"/>
  <c r="O781" i="5"/>
  <c r="L214" i="5"/>
  <c r="AA71" i="5"/>
  <c r="AA580" i="5"/>
  <c r="AA700" i="5"/>
  <c r="I555" i="5"/>
  <c r="AG497" i="5"/>
  <c r="AM202" i="5"/>
  <c r="AJ284" i="5"/>
  <c r="AA758" i="5"/>
  <c r="I85" i="5"/>
  <c r="O266" i="5"/>
  <c r="L973" i="5"/>
  <c r="AG437" i="5"/>
  <c r="O39" i="5"/>
  <c r="AD667" i="5"/>
  <c r="R280" i="5"/>
  <c r="X104" i="5"/>
  <c r="X614" i="5"/>
  <c r="I549" i="5"/>
  <c r="AG163" i="5"/>
  <c r="O926" i="5"/>
  <c r="AM857" i="5"/>
  <c r="L921" i="5"/>
  <c r="AD712" i="5"/>
  <c r="U121" i="5"/>
  <c r="I66" i="5"/>
  <c r="R241" i="5"/>
  <c r="L239" i="5"/>
  <c r="AG63" i="5"/>
  <c r="X494" i="5"/>
  <c r="AG39" i="5"/>
  <c r="AD437" i="5"/>
  <c r="L926" i="5"/>
  <c r="L800" i="5"/>
  <c r="L718" i="5"/>
  <c r="AA667" i="5"/>
  <c r="R173" i="5"/>
  <c r="U163" i="5"/>
  <c r="O67" i="5"/>
  <c r="AD290" i="5"/>
  <c r="X71" i="5"/>
  <c r="AJ408" i="5"/>
  <c r="U104" i="5"/>
  <c r="I814" i="5"/>
  <c r="I450" i="5"/>
  <c r="R494" i="5"/>
  <c r="AA529" i="5"/>
  <c r="I214" i="5"/>
  <c r="AA712" i="5"/>
  <c r="I239" i="5"/>
  <c r="I21" i="5"/>
  <c r="AM758" i="5"/>
  <c r="I869" i="5"/>
  <c r="O241" i="5"/>
  <c r="AM481" i="5"/>
  <c r="O605" i="5"/>
  <c r="R651" i="5"/>
  <c r="O15" i="5"/>
  <c r="U404" i="5"/>
  <c r="AJ973" i="5"/>
  <c r="AM729" i="5"/>
  <c r="X234" i="5"/>
  <c r="X985" i="5"/>
  <c r="X921" i="5"/>
  <c r="U714" i="5"/>
  <c r="X33" i="5"/>
  <c r="O848" i="5"/>
  <c r="AD41" i="5"/>
  <c r="AM324" i="5"/>
  <c r="AM985" i="5"/>
  <c r="X77" i="5"/>
  <c r="AD313" i="5"/>
  <c r="AM408" i="5"/>
  <c r="AG15" i="5"/>
  <c r="R555" i="5"/>
  <c r="AA455" i="5"/>
  <c r="X94" i="5"/>
  <c r="AM404" i="5"/>
  <c r="AA94" i="5"/>
  <c r="I563" i="5"/>
  <c r="X758" i="5"/>
  <c r="AJ421" i="5"/>
  <c r="AD796" i="5"/>
  <c r="I481" i="5"/>
  <c r="U999" i="5"/>
  <c r="AA266" i="5"/>
  <c r="X296" i="5"/>
  <c r="AD87" i="5"/>
  <c r="AA921" i="5"/>
  <c r="U288" i="5"/>
  <c r="O540" i="5"/>
  <c r="AM969" i="5"/>
  <c r="O726" i="5"/>
  <c r="L450" i="5"/>
  <c r="AJ931" i="5"/>
  <c r="R297" i="5"/>
  <c r="O629" i="5"/>
  <c r="U915" i="5"/>
  <c r="X213" i="5"/>
  <c r="AD486" i="5"/>
  <c r="O112" i="5"/>
  <c r="U403" i="5"/>
  <c r="I750" i="5"/>
  <c r="L795" i="5"/>
  <c r="O437" i="5"/>
  <c r="O770" i="5"/>
  <c r="AM251" i="5"/>
  <c r="O41" i="5"/>
  <c r="O718" i="5"/>
  <c r="X459" i="5"/>
  <c r="L667" i="5"/>
  <c r="L607" i="5"/>
  <c r="U571" i="5"/>
  <c r="X170" i="5"/>
  <c r="AG284" i="5"/>
  <c r="AM116" i="5"/>
  <c r="U408" i="5"/>
  <c r="I221" i="5"/>
  <c r="AJ794" i="5"/>
  <c r="AJ505" i="5"/>
  <c r="L781" i="5"/>
  <c r="AM104" i="5"/>
  <c r="L869" i="5"/>
  <c r="AG341" i="5"/>
  <c r="O552" i="5"/>
  <c r="AM376" i="5"/>
  <c r="O314" i="5"/>
  <c r="AA214" i="5"/>
  <c r="R260" i="5"/>
  <c r="I71" i="5"/>
  <c r="AD926" i="5"/>
  <c r="AM823" i="5"/>
  <c r="L712" i="5"/>
  <c r="U910" i="5"/>
  <c r="U167" i="5"/>
  <c r="AD909" i="5"/>
  <c r="AD982" i="5"/>
  <c r="L536" i="5"/>
  <c r="AJ774" i="5"/>
  <c r="U197" i="5"/>
  <c r="U173" i="5"/>
  <c r="AG241" i="5"/>
  <c r="I193" i="5"/>
  <c r="AD636" i="5"/>
  <c r="I27" i="5"/>
  <c r="R605" i="5"/>
  <c r="R79" i="5"/>
  <c r="AA239" i="5"/>
  <c r="U23" i="5"/>
  <c r="AA691" i="5"/>
  <c r="AM226" i="5"/>
  <c r="AM785" i="5"/>
  <c r="AA858" i="5"/>
  <c r="U893" i="5"/>
  <c r="AM811" i="5"/>
  <c r="O497" i="5"/>
  <c r="AG572" i="5"/>
  <c r="AJ738" i="5"/>
  <c r="AM746" i="5"/>
  <c r="X973" i="5"/>
  <c r="AD163" i="5"/>
  <c r="U33" i="5"/>
  <c r="AA234" i="5"/>
  <c r="U43" i="5"/>
  <c r="AJ69" i="5"/>
  <c r="R467" i="5"/>
  <c r="I686" i="5"/>
  <c r="U590" i="5"/>
  <c r="U77" i="5"/>
  <c r="I86" i="5"/>
  <c r="U700" i="5"/>
  <c r="O305" i="5"/>
  <c r="U800" i="5"/>
  <c r="X313" i="5"/>
  <c r="O708" i="5"/>
  <c r="AA796" i="5"/>
  <c r="AA643" i="5"/>
  <c r="L86" i="5"/>
  <c r="AJ36" i="5"/>
  <c r="R746" i="5"/>
  <c r="AM239" i="5"/>
  <c r="I169" i="5"/>
  <c r="I77" i="5"/>
  <c r="AG33" i="5"/>
  <c r="E17" i="2"/>
  <c r="F17" i="2" s="1"/>
  <c r="O63" i="5"/>
  <c r="L151" i="5"/>
  <c r="AJ214" i="5"/>
  <c r="L31" i="5"/>
  <c r="L77" i="5"/>
  <c r="AM71" i="5"/>
  <c r="AD241" i="5"/>
  <c r="AJ213" i="5"/>
  <c r="AG909" i="5"/>
  <c r="L288" i="5"/>
  <c r="AM858" i="5"/>
  <c r="X239" i="5"/>
  <c r="AM686" i="5"/>
  <c r="U808" i="5"/>
  <c r="AA563" i="5"/>
  <c r="AD86" i="5"/>
  <c r="U921" i="5"/>
  <c r="AM804" i="5"/>
  <c r="I982" i="5"/>
  <c r="X450" i="5"/>
  <c r="X245" i="5"/>
  <c r="O21" i="5"/>
  <c r="AG973" i="5"/>
  <c r="L437" i="5"/>
  <c r="AA481" i="5"/>
  <c r="AG785" i="5"/>
  <c r="O35" i="5"/>
  <c r="AA486" i="5"/>
  <c r="U459" i="5"/>
  <c r="AJ758" i="5"/>
  <c r="AG79" i="5"/>
  <c r="AG494" i="5"/>
  <c r="X901" i="5"/>
  <c r="I529" i="5"/>
  <c r="X214" i="5"/>
  <c r="R163" i="5"/>
  <c r="L497" i="5"/>
  <c r="I712" i="5"/>
  <c r="L33" i="5"/>
  <c r="I195" i="5"/>
  <c r="AG936" i="5"/>
  <c r="L305" i="5"/>
  <c r="AM997" i="5"/>
  <c r="AG808" i="5"/>
  <c r="U493" i="5"/>
  <c r="AD974" i="5"/>
  <c r="AJ159" i="5"/>
  <c r="AM216" i="5"/>
  <c r="I368" i="5"/>
  <c r="O536" i="5"/>
  <c r="O369" i="5"/>
  <c r="I437" i="5"/>
  <c r="AM730" i="5"/>
  <c r="X814" i="5"/>
  <c r="L708" i="5"/>
  <c r="R403" i="5"/>
  <c r="AJ750" i="5"/>
  <c r="X781" i="5"/>
  <c r="U39" i="5"/>
  <c r="AM61" i="5"/>
  <c r="I35" i="5"/>
  <c r="U555" i="5"/>
  <c r="X643" i="5"/>
  <c r="I43" i="5"/>
  <c r="R839" i="5"/>
  <c r="L53" i="5"/>
  <c r="L210" i="5"/>
  <c r="AD831" i="5"/>
  <c r="AG214" i="5"/>
  <c r="AD800" i="5"/>
  <c r="R529" i="5"/>
  <c r="O360" i="5"/>
  <c r="O651" i="5"/>
  <c r="X976" i="5"/>
  <c r="AG221" i="5"/>
  <c r="AJ941" i="5"/>
  <c r="AJ628" i="5"/>
  <c r="O284" i="5"/>
  <c r="AJ21" i="5"/>
  <c r="AM86" i="5"/>
  <c r="L537" i="5"/>
  <c r="AJ999" i="5"/>
  <c r="R96" i="5"/>
  <c r="AJ290" i="5"/>
  <c r="X726" i="5"/>
  <c r="O700" i="5"/>
  <c r="AG408" i="5"/>
  <c r="L193" i="5"/>
  <c r="O529" i="5"/>
  <c r="O77" i="5"/>
  <c r="R990" i="5"/>
  <c r="AA807" i="5"/>
  <c r="L108" i="5"/>
  <c r="I151" i="5"/>
  <c r="AJ667" i="5"/>
  <c r="AA104" i="5"/>
  <c r="AD193" i="5"/>
  <c r="X877" i="5"/>
  <c r="R590" i="5"/>
  <c r="U926" i="5"/>
  <c r="AM339" i="5"/>
  <c r="U462" i="5"/>
  <c r="I249" i="5"/>
  <c r="U562" i="5"/>
  <c r="U326" i="5"/>
  <c r="AA813" i="5"/>
  <c r="X497" i="5"/>
  <c r="AD314" i="5"/>
  <c r="O579" i="5"/>
  <c r="X552" i="5"/>
  <c r="AD985" i="5"/>
  <c r="AA494" i="5"/>
  <c r="I700" i="5"/>
  <c r="AG450" i="5"/>
  <c r="O245" i="5"/>
  <c r="U536" i="5"/>
  <c r="AM369" i="5"/>
  <c r="X941" i="5"/>
  <c r="AD774" i="5"/>
  <c r="R486" i="5"/>
  <c r="I202" i="5"/>
  <c r="AM814" i="5"/>
  <c r="AG251" i="5"/>
  <c r="AJ53" i="5"/>
  <c r="L808" i="5"/>
  <c r="AG726" i="5"/>
  <c r="O481" i="5"/>
  <c r="U210" i="5"/>
  <c r="O313" i="5"/>
  <c r="AJ167" i="5"/>
  <c r="AJ823" i="5"/>
  <c r="AA794" i="5"/>
  <c r="R738" i="5"/>
  <c r="AA606" i="5"/>
  <c r="AJ613" i="5"/>
  <c r="I30" i="5"/>
  <c r="L455" i="5"/>
  <c r="AJ43" i="5"/>
  <c r="AG467" i="5"/>
  <c r="I39" i="5"/>
  <c r="O288" i="5"/>
  <c r="X750" i="5"/>
  <c r="R171" i="5"/>
  <c r="AA260" i="5"/>
  <c r="L770" i="5"/>
  <c r="L937" i="5"/>
  <c r="I266" i="5"/>
  <c r="AJ720" i="5"/>
  <c r="AA124" i="5"/>
  <c r="AM79" i="5"/>
  <c r="O990" i="5"/>
  <c r="I804" i="5"/>
  <c r="AJ915" i="5"/>
  <c r="L159" i="5"/>
  <c r="L553" i="5"/>
  <c r="R69" i="5"/>
  <c r="X621" i="5"/>
  <c r="L982" i="5"/>
  <c r="X952" i="5"/>
  <c r="AM213" i="5"/>
  <c r="AA901" i="5"/>
  <c r="I245" i="5"/>
  <c r="X774" i="5"/>
  <c r="AA33" i="5"/>
  <c r="AJ571" i="5"/>
  <c r="R628" i="5"/>
  <c r="U746" i="5"/>
  <c r="AG35" i="5"/>
  <c r="L486" i="5"/>
  <c r="AJ974" i="5"/>
  <c r="X572" i="5"/>
  <c r="AD493" i="5"/>
  <c r="AG505" i="5"/>
  <c r="U116" i="5"/>
  <c r="L424" i="5"/>
  <c r="X376" i="5"/>
  <c r="I36" i="5"/>
  <c r="L637" i="5"/>
  <c r="R313" i="5"/>
  <c r="AM931" i="5"/>
  <c r="L957" i="5"/>
  <c r="O976" i="5"/>
  <c r="AD847" i="5"/>
  <c r="I794" i="5"/>
  <c r="AA116" i="5"/>
  <c r="AM421" i="5"/>
  <c r="AG110" i="5"/>
  <c r="L750" i="5"/>
  <c r="AA726" i="5"/>
  <c r="I823" i="5"/>
  <c r="AG606" i="5"/>
  <c r="AG49" i="5"/>
  <c r="L491" i="5"/>
  <c r="AJ909" i="5"/>
  <c r="R707" i="5"/>
  <c r="R552" i="5"/>
  <c r="X27" i="5"/>
  <c r="O604" i="5"/>
  <c r="AG598" i="5"/>
  <c r="X226" i="5"/>
  <c r="AM257" i="5"/>
  <c r="AG795" i="5"/>
  <c r="AJ605" i="5"/>
  <c r="R112" i="5"/>
  <c r="L234" i="5"/>
  <c r="L203" i="5"/>
  <c r="R594" i="5"/>
  <c r="X179" i="5"/>
  <c r="AJ952" i="5"/>
  <c r="AM221" i="5"/>
  <c r="AM43" i="5"/>
  <c r="AG314" i="5"/>
  <c r="O837" i="5"/>
  <c r="L920" i="5"/>
  <c r="L67" i="5"/>
  <c r="AG440" i="5"/>
  <c r="I341" i="5"/>
  <c r="X404" i="5"/>
  <c r="L94" i="5"/>
  <c r="AJ297" i="5"/>
  <c r="AD623" i="5"/>
  <c r="O901" i="5"/>
  <c r="O636" i="5"/>
  <c r="L324" i="5"/>
  <c r="U738" i="5"/>
  <c r="U171" i="5"/>
  <c r="X489" i="5"/>
  <c r="X129" i="5"/>
  <c r="AM229" i="5"/>
  <c r="X28" i="5"/>
  <c r="I51" i="5"/>
  <c r="AD840" i="5"/>
  <c r="O159" i="5"/>
  <c r="I483" i="5"/>
  <c r="R848" i="5"/>
  <c r="U148" i="5"/>
  <c r="I213" i="5"/>
  <c r="L185" i="5"/>
  <c r="I692" i="5"/>
  <c r="AD442" i="5"/>
  <c r="R455" i="5"/>
  <c r="L245" i="5"/>
  <c r="X363" i="5"/>
  <c r="AJ197" i="5"/>
  <c r="AJ345" i="5"/>
  <c r="R770" i="5"/>
  <c r="AG187" i="5"/>
  <c r="X349" i="5"/>
  <c r="I351" i="5"/>
  <c r="AM941" i="5"/>
  <c r="O280" i="5"/>
  <c r="I382" i="5"/>
  <c r="AM159" i="5"/>
  <c r="AM455" i="5"/>
  <c r="AD218" i="5"/>
  <c r="O43" i="5"/>
  <c r="AJ832" i="5"/>
  <c r="O122" i="5"/>
  <c r="AA297" i="5"/>
  <c r="L467" i="5"/>
  <c r="AD839" i="5"/>
  <c r="O537" i="5"/>
  <c r="AG77" i="5"/>
  <c r="L785" i="5"/>
  <c r="X437" i="5"/>
  <c r="AA544" i="5"/>
  <c r="X51" i="5"/>
  <c r="AA929" i="5"/>
  <c r="R973" i="5"/>
  <c r="AD656" i="5"/>
  <c r="AA167" i="5"/>
  <c r="R901" i="5"/>
  <c r="I61" i="5"/>
  <c r="AJ712" i="5"/>
  <c r="L494" i="5"/>
  <c r="AJ831" i="5"/>
  <c r="R360" i="5"/>
  <c r="U366" i="5"/>
  <c r="U580" i="5"/>
  <c r="O613" i="5"/>
  <c r="L110" i="5"/>
  <c r="AJ158" i="5"/>
  <c r="AG386" i="5"/>
  <c r="X167" i="5"/>
  <c r="R424" i="5"/>
  <c r="AA738" i="5"/>
  <c r="AD296" i="5"/>
  <c r="I124" i="5"/>
  <c r="AG363" i="5"/>
  <c r="AM211" i="5"/>
  <c r="AJ232" i="5"/>
  <c r="O958" i="5"/>
  <c r="AA262" i="5"/>
  <c r="AJ87" i="5"/>
  <c r="U937" i="5"/>
  <c r="R120" i="5"/>
  <c r="X966" i="5"/>
  <c r="AJ475" i="5"/>
  <c r="X545" i="5"/>
  <c r="AA257" i="5"/>
  <c r="I339" i="5"/>
  <c r="U376" i="5"/>
  <c r="X924" i="5"/>
  <c r="I737" i="5"/>
  <c r="X61" i="5"/>
  <c r="AM598" i="5"/>
  <c r="X177" i="5"/>
  <c r="AA795" i="5"/>
  <c r="AG710" i="5"/>
  <c r="U832" i="5"/>
  <c r="AM837" i="5"/>
  <c r="R197" i="5"/>
  <c r="U128" i="5"/>
  <c r="AG811" i="5"/>
  <c r="R929" i="5"/>
  <c r="X259" i="5"/>
  <c r="X957" i="5"/>
  <c r="AM489" i="5"/>
  <c r="AD59" i="5"/>
  <c r="I403" i="5"/>
  <c r="AM651" i="5"/>
  <c r="X737" i="5"/>
  <c r="I999" i="5"/>
  <c r="AD804" i="5"/>
  <c r="U976" i="5"/>
  <c r="U718" i="5"/>
  <c r="O33" i="5"/>
  <c r="AD456" i="5"/>
  <c r="R957" i="5"/>
  <c r="L572" i="5"/>
  <c r="AD637" i="5"/>
  <c r="L936" i="5"/>
  <c r="AA36" i="5"/>
  <c r="L931" i="5"/>
  <c r="R19" i="5"/>
  <c r="R965" i="5"/>
  <c r="AM140" i="5"/>
  <c r="R809" i="5"/>
  <c r="X872" i="5"/>
  <c r="L565" i="5"/>
  <c r="I928" i="5"/>
  <c r="AM230" i="5"/>
  <c r="X955" i="5"/>
  <c r="AD134" i="5"/>
  <c r="AM30" i="5"/>
  <c r="AD969" i="5"/>
  <c r="AD185" i="5"/>
  <c r="L621" i="5"/>
  <c r="O347" i="5"/>
  <c r="AD629" i="5"/>
  <c r="AG630" i="5"/>
  <c r="AJ49" i="5"/>
  <c r="O491" i="5"/>
  <c r="L109" i="5"/>
  <c r="AG893" i="5"/>
  <c r="L129" i="5"/>
  <c r="AD490" i="5"/>
  <c r="R664" i="5"/>
  <c r="O142" i="5"/>
  <c r="AD358" i="5"/>
  <c r="O648" i="5"/>
  <c r="I144" i="5"/>
  <c r="X456" i="5"/>
  <c r="I179" i="5"/>
  <c r="U707" i="5"/>
  <c r="O203" i="5"/>
  <c r="AG183" i="5"/>
  <c r="X78" i="5"/>
  <c r="AM341" i="5"/>
  <c r="AA349" i="5"/>
  <c r="I148" i="5"/>
  <c r="AD270" i="5"/>
  <c r="AA351" i="5"/>
  <c r="AG132" i="5"/>
  <c r="AJ343" i="5"/>
  <c r="I977" i="5"/>
  <c r="I910" i="5"/>
  <c r="AG623" i="5"/>
  <c r="AA614" i="5"/>
  <c r="AA28" i="5"/>
  <c r="U859" i="5"/>
  <c r="AD932" i="5"/>
  <c r="R195" i="5"/>
  <c r="O850" i="5"/>
  <c r="AG957" i="5"/>
  <c r="AA572" i="5"/>
  <c r="AA781" i="5"/>
  <c r="AJ694" i="5"/>
  <c r="I570" i="5"/>
  <c r="O922" i="5"/>
  <c r="L102" i="5"/>
  <c r="O637" i="5"/>
  <c r="AA977" i="5"/>
  <c r="AG38" i="5"/>
  <c r="AJ19" i="5"/>
  <c r="I630" i="5"/>
  <c r="X230" i="5"/>
  <c r="O185" i="5"/>
  <c r="L320" i="5"/>
  <c r="L482" i="5"/>
  <c r="AM770" i="5"/>
  <c r="X30" i="5"/>
  <c r="AD931" i="5"/>
  <c r="L928" i="5"/>
  <c r="AJ969" i="5"/>
  <c r="I220" i="5"/>
  <c r="U284" i="5"/>
  <c r="AJ31" i="5"/>
  <c r="U31" i="5"/>
  <c r="AA857" i="5"/>
  <c r="X936" i="5"/>
  <c r="O316" i="5"/>
  <c r="AA730" i="5"/>
  <c r="AA456" i="5"/>
  <c r="AM932" i="5"/>
  <c r="L277" i="5"/>
  <c r="AA179" i="5"/>
  <c r="AA336" i="5"/>
  <c r="AM707" i="5"/>
  <c r="R183" i="5"/>
  <c r="O94" i="5"/>
  <c r="AG67" i="5"/>
  <c r="X221" i="5"/>
  <c r="AD758" i="5"/>
  <c r="L834" i="5"/>
  <c r="AA491" i="5"/>
  <c r="AD129" i="5"/>
  <c r="R563" i="5"/>
  <c r="AD349" i="5"/>
  <c r="R347" i="5"/>
  <c r="U970" i="5"/>
  <c r="O355" i="5"/>
  <c r="I915" i="5"/>
  <c r="AJ766" i="5"/>
  <c r="R63" i="5"/>
  <c r="AD32" i="5"/>
  <c r="L28" i="5"/>
  <c r="AA741" i="5"/>
  <c r="X406" i="5"/>
  <c r="R187" i="5"/>
  <c r="U86" i="5"/>
  <c r="AA720" i="5"/>
  <c r="AA537" i="5"/>
  <c r="AG242" i="5"/>
  <c r="O442" i="5"/>
  <c r="AA148" i="5"/>
  <c r="R109" i="5"/>
  <c r="AJ173" i="5"/>
  <c r="AJ104" i="5"/>
  <c r="O869" i="5"/>
  <c r="I33" i="5"/>
  <c r="I526" i="5"/>
  <c r="AM382" i="5"/>
  <c r="I243" i="5"/>
  <c r="L243" i="5"/>
  <c r="R926" i="5"/>
  <c r="R669" i="5"/>
  <c r="AA159" i="5"/>
  <c r="O256" i="5"/>
  <c r="AG247" i="5"/>
  <c r="R814" i="5"/>
  <c r="AJ802" i="5"/>
  <c r="I714" i="5"/>
  <c r="I667" i="5"/>
  <c r="I421" i="5"/>
  <c r="R23" i="5"/>
  <c r="U651" i="5"/>
  <c r="AJ359" i="5"/>
  <c r="AJ280" i="5"/>
  <c r="L116" i="5"/>
  <c r="AD323" i="5"/>
  <c r="X468" i="5"/>
  <c r="I601" i="5"/>
  <c r="L483" i="5"/>
  <c r="U885" i="5"/>
  <c r="L538" i="5"/>
  <c r="I230" i="5"/>
  <c r="AA30" i="5"/>
  <c r="AJ38" i="5"/>
  <c r="L630" i="5"/>
  <c r="AG995" i="5"/>
  <c r="U575" i="5"/>
  <c r="AJ133" i="5"/>
  <c r="AJ645" i="5"/>
  <c r="O928" i="5"/>
  <c r="X248" i="5"/>
  <c r="R142" i="5"/>
  <c r="AG316" i="5"/>
  <c r="AD103" i="5"/>
  <c r="AA570" i="5"/>
  <c r="AJ183" i="5"/>
  <c r="AM761" i="5"/>
  <c r="L977" i="5"/>
  <c r="X969" i="5"/>
  <c r="O473" i="5"/>
  <c r="X835" i="5"/>
  <c r="AD109" i="5"/>
  <c r="AD558" i="5"/>
  <c r="O129" i="5"/>
  <c r="O349" i="5"/>
  <c r="AM377" i="5"/>
  <c r="U347" i="5"/>
  <c r="AM150" i="5"/>
  <c r="X387" i="5"/>
  <c r="AG220" i="5"/>
  <c r="AJ160" i="5"/>
  <c r="X320" i="5"/>
  <c r="L917" i="5"/>
  <c r="AG741" i="5"/>
  <c r="AM367" i="5"/>
  <c r="AJ187" i="5"/>
  <c r="L148" i="5"/>
  <c r="AG59" i="5"/>
  <c r="AD681" i="5"/>
  <c r="U518" i="5"/>
  <c r="AJ728" i="5"/>
  <c r="O580" i="5"/>
  <c r="O116" i="5"/>
  <c r="I499" i="5"/>
  <c r="AJ456" i="5"/>
  <c r="R776" i="5"/>
  <c r="AM518" i="5"/>
  <c r="I305" i="5"/>
  <c r="AG424" i="5"/>
  <c r="AM187" i="5"/>
  <c r="O545" i="5"/>
  <c r="L587" i="5"/>
  <c r="AD795" i="5"/>
  <c r="U53" i="5"/>
  <c r="L754" i="5"/>
  <c r="X869" i="5"/>
  <c r="AM553" i="5"/>
  <c r="L953" i="5"/>
  <c r="AA202" i="5"/>
  <c r="X74" i="5"/>
  <c r="AD757" i="5"/>
  <c r="R491" i="5"/>
  <c r="AJ185" i="5"/>
  <c r="AD332" i="5"/>
  <c r="AA928" i="5"/>
  <c r="X284" i="5"/>
  <c r="AD27" i="5"/>
  <c r="X360" i="5"/>
  <c r="U813" i="5"/>
  <c r="I74" i="5"/>
  <c r="AG234" i="5"/>
  <c r="X850" i="5"/>
  <c r="R904" i="5"/>
  <c r="AA605" i="5"/>
  <c r="AJ784" i="5"/>
  <c r="L499" i="5"/>
  <c r="R932" i="5"/>
  <c r="I579" i="5"/>
  <c r="AM552" i="5"/>
  <c r="AA96" i="5"/>
  <c r="AA113" i="5"/>
  <c r="O691" i="5"/>
  <c r="O341" i="5"/>
  <c r="AG50" i="5"/>
  <c r="L312" i="5"/>
  <c r="U314" i="5"/>
  <c r="O557" i="5"/>
  <c r="L404" i="5"/>
  <c r="O179" i="5"/>
  <c r="AJ262" i="5"/>
  <c r="L250" i="5"/>
  <c r="AA308" i="5"/>
  <c r="AM340" i="5"/>
  <c r="L344" i="5"/>
  <c r="AA483" i="5"/>
  <c r="AM183" i="5"/>
  <c r="L169" i="5"/>
  <c r="AM363" i="5"/>
  <c r="I594" i="5"/>
  <c r="L669" i="5"/>
  <c r="L949" i="5"/>
  <c r="AG776" i="5"/>
  <c r="I340" i="5"/>
  <c r="AM967" i="5"/>
  <c r="I69" i="5"/>
  <c r="O794" i="5"/>
  <c r="AG347" i="5"/>
  <c r="R977" i="5"/>
  <c r="I175" i="5"/>
  <c r="I332" i="5"/>
  <c r="R456" i="5"/>
  <c r="R32" i="5"/>
  <c r="I11" i="5"/>
  <c r="R220" i="5"/>
  <c r="X280" i="5"/>
  <c r="O71" i="5"/>
  <c r="R860" i="5"/>
  <c r="X163" i="5"/>
  <c r="L74" i="5"/>
  <c r="AG239" i="5"/>
  <c r="AA173" i="5"/>
  <c r="AM241" i="5"/>
  <c r="R224" i="5"/>
  <c r="O620" i="5"/>
  <c r="AJ63" i="5"/>
  <c r="O240" i="5"/>
  <c r="AD320" i="5"/>
  <c r="R108" i="5"/>
  <c r="U656" i="5"/>
  <c r="AM741" i="5"/>
  <c r="U837" i="5"/>
  <c r="AA766" i="5"/>
  <c r="AD970" i="5"/>
  <c r="R593" i="5"/>
  <c r="AA276" i="5"/>
  <c r="AG382" i="5"/>
  <c r="AJ558" i="5"/>
  <c r="O239" i="5"/>
  <c r="AG57" i="5"/>
  <c r="AA152" i="5"/>
  <c r="U540" i="5"/>
  <c r="L860" i="5"/>
  <c r="X133" i="5"/>
  <c r="L835" i="5"/>
  <c r="AM345" i="5"/>
  <c r="O752" i="5"/>
  <c r="O375" i="5"/>
  <c r="R211" i="5"/>
  <c r="L707" i="5"/>
  <c r="AM347" i="5"/>
  <c r="AM698" i="5"/>
  <c r="L387" i="5"/>
  <c r="AA377" i="5"/>
  <c r="U614" i="5"/>
  <c r="L335" i="5"/>
  <c r="L327" i="5"/>
  <c r="U112" i="5"/>
  <c r="O336" i="5"/>
  <c r="AG877" i="5"/>
  <c r="AG151" i="5"/>
  <c r="AA121" i="5"/>
  <c r="AM475" i="5"/>
  <c r="AG631" i="5"/>
  <c r="X87" i="5"/>
  <c r="X937" i="5"/>
  <c r="AG737" i="5"/>
  <c r="AD50" i="5"/>
  <c r="I312" i="5"/>
  <c r="U266" i="5"/>
  <c r="U613" i="5"/>
  <c r="AJ179" i="5"/>
  <c r="L440" i="5"/>
  <c r="L924" i="5"/>
  <c r="U304" i="5"/>
  <c r="I947" i="5"/>
  <c r="AD297" i="5"/>
  <c r="AD69" i="5"/>
  <c r="R296" i="5"/>
  <c r="AA132" i="5"/>
  <c r="X840" i="5"/>
  <c r="AM497" i="5"/>
  <c r="L41" i="5"/>
  <c r="X623" i="5"/>
  <c r="I324" i="5"/>
  <c r="AJ424" i="5"/>
  <c r="AD813" i="5"/>
  <c r="I242" i="5"/>
  <c r="AA565" i="5"/>
  <c r="R344" i="5"/>
  <c r="U85" i="5"/>
  <c r="AA545" i="5"/>
  <c r="AD167" i="5"/>
  <c r="AA442" i="5"/>
  <c r="AD240" i="5"/>
  <c r="U953" i="5"/>
  <c r="L567" i="5"/>
  <c r="R579" i="5"/>
  <c r="AA177" i="5"/>
  <c r="AJ957" i="5"/>
  <c r="L809" i="5"/>
  <c r="U554" i="5"/>
  <c r="L728" i="5"/>
  <c r="AM66" i="5"/>
  <c r="I931" i="5"/>
  <c r="AJ621" i="5"/>
  <c r="X270" i="5"/>
  <c r="AJ811" i="5"/>
  <c r="AD49" i="5"/>
  <c r="I67" i="5"/>
  <c r="U857" i="5"/>
  <c r="AM572" i="5"/>
  <c r="AG832" i="5"/>
  <c r="R637" i="5"/>
  <c r="AD580" i="5"/>
  <c r="AD794" i="5"/>
  <c r="R266" i="5"/>
  <c r="R631" i="5"/>
  <c r="AA421" i="5"/>
  <c r="L814" i="5"/>
  <c r="R156" i="5"/>
  <c r="U19" i="5"/>
  <c r="R53" i="5"/>
  <c r="I754" i="5"/>
  <c r="L71" i="5"/>
  <c r="AG31" i="5"/>
  <c r="X990" i="5"/>
  <c r="I758" i="5"/>
  <c r="X202" i="5"/>
  <c r="U553" i="5"/>
  <c r="AJ552" i="5"/>
  <c r="AG36" i="5"/>
  <c r="AJ363" i="5"/>
  <c r="AG491" i="5"/>
  <c r="R185" i="5"/>
  <c r="AD94" i="5"/>
  <c r="R847" i="5"/>
  <c r="AA27" i="5"/>
  <c r="U952" i="5"/>
  <c r="X262" i="5"/>
  <c r="AJ921" i="5"/>
  <c r="X197" i="5"/>
  <c r="AM700" i="5"/>
  <c r="O234" i="5"/>
  <c r="AG931" i="5"/>
  <c r="L226" i="5"/>
  <c r="AA823" i="5"/>
  <c r="U795" i="5"/>
  <c r="U216" i="5"/>
  <c r="AG636" i="5"/>
  <c r="I605" i="5"/>
  <c r="AD239" i="5"/>
  <c r="I163" i="5"/>
  <c r="AA808" i="5"/>
  <c r="X739" i="5"/>
  <c r="L563" i="5"/>
  <c r="U467" i="5"/>
  <c r="I832" i="5"/>
  <c r="AJ314" i="5"/>
  <c r="AA941" i="5"/>
  <c r="U345" i="5"/>
  <c r="AJ141" i="5"/>
  <c r="AA489" i="5"/>
  <c r="L967" i="5"/>
  <c r="X999" i="5"/>
  <c r="O136" i="5"/>
  <c r="AM877" i="5"/>
  <c r="AD179" i="5"/>
  <c r="L272" i="5"/>
  <c r="I308" i="5"/>
  <c r="AD481" i="5"/>
  <c r="X915" i="5"/>
  <c r="X171" i="5"/>
  <c r="I108" i="5"/>
  <c r="AD737" i="5"/>
  <c r="AG557" i="5"/>
  <c r="X69" i="5"/>
  <c r="AJ86" i="5"/>
  <c r="I720" i="5"/>
  <c r="U369" i="5"/>
  <c r="AA213" i="5"/>
  <c r="R813" i="5"/>
  <c r="O450" i="5"/>
  <c r="I408" i="5"/>
  <c r="AJ718" i="5"/>
  <c r="U50" i="5"/>
  <c r="X730" i="5"/>
  <c r="AJ536" i="5"/>
  <c r="AA774" i="5"/>
  <c r="L336" i="5"/>
  <c r="I256" i="5"/>
  <c r="AG32" i="5"/>
  <c r="X909" i="5"/>
  <c r="R796" i="5"/>
  <c r="AD245" i="5"/>
  <c r="AG486" i="5"/>
  <c r="L985" i="5"/>
  <c r="X692" i="5"/>
  <c r="AA376" i="5"/>
  <c r="R976" i="5"/>
  <c r="R442" i="5"/>
  <c r="AA51" i="5"/>
  <c r="AD545" i="5"/>
  <c r="O424" i="5"/>
  <c r="AG922" i="5"/>
  <c r="AM63" i="5"/>
  <c r="AA53" i="5"/>
  <c r="AA210" i="5"/>
  <c r="U598" i="5"/>
  <c r="AM33" i="5"/>
  <c r="U984" i="5"/>
  <c r="L498" i="5"/>
  <c r="L638" i="5"/>
  <c r="U126" i="5"/>
  <c r="AA440" i="5"/>
  <c r="AM11" i="5"/>
  <c r="AA931" i="5"/>
  <c r="I609" i="5"/>
  <c r="U28" i="5"/>
  <c r="U974" i="5"/>
  <c r="O69" i="5"/>
  <c r="AA86" i="5"/>
  <c r="L839" i="5"/>
  <c r="AG831" i="5"/>
  <c r="AD530" i="5"/>
  <c r="AD262" i="5"/>
  <c r="AM437" i="5"/>
  <c r="I544" i="5"/>
  <c r="AA151" i="5"/>
  <c r="AJ926" i="5"/>
  <c r="AG807" i="5"/>
  <c r="AD339" i="5"/>
  <c r="I231" i="5"/>
  <c r="AD33" i="5"/>
  <c r="R214" i="5"/>
  <c r="AA681" i="5"/>
  <c r="AM796" i="5"/>
  <c r="L901" i="5"/>
  <c r="AM840" i="5"/>
  <c r="I545" i="5"/>
  <c r="AG738" i="5"/>
  <c r="AM620" i="5"/>
  <c r="I922" i="5"/>
  <c r="U877" i="5"/>
  <c r="AD549" i="5"/>
  <c r="AD808" i="5"/>
  <c r="AA750" i="5"/>
  <c r="I643" i="5"/>
  <c r="X442" i="5"/>
  <c r="AG332" i="5"/>
  <c r="AM629" i="5"/>
  <c r="U218" i="5"/>
  <c r="AM85" i="5"/>
  <c r="U957" i="5"/>
  <c r="I467" i="5"/>
  <c r="AM424" i="5"/>
  <c r="AG459" i="5"/>
  <c r="AJ953" i="5"/>
  <c r="AD210" i="5"/>
  <c r="AD494" i="5"/>
  <c r="AD544" i="5"/>
  <c r="I177" i="5"/>
  <c r="R58" i="5"/>
  <c r="AM406" i="5"/>
  <c r="AJ529" i="5"/>
  <c r="AG360" i="5"/>
  <c r="AA947" i="5"/>
  <c r="I973" i="5"/>
  <c r="I774" i="5"/>
  <c r="AA728" i="5"/>
  <c r="R124" i="5"/>
  <c r="AM851" i="5"/>
  <c r="AG712" i="5"/>
  <c r="L280" i="5"/>
  <c r="R71" i="5"/>
  <c r="AM667" i="5"/>
  <c r="L555" i="5"/>
  <c r="O555" i="5"/>
  <c r="I924" i="5"/>
  <c r="R621" i="5"/>
  <c r="AA620" i="5"/>
  <c r="O78" i="5"/>
  <c r="U214" i="5"/>
  <c r="U941" i="5"/>
  <c r="O614" i="5"/>
  <c r="AM554" i="5"/>
  <c r="O656" i="5"/>
  <c r="AJ607" i="5"/>
  <c r="X573" i="5"/>
  <c r="AM587" i="5"/>
  <c r="AD113" i="5"/>
  <c r="U41" i="5"/>
  <c r="AJ490" i="5"/>
  <c r="AD341" i="5"/>
  <c r="U904" i="5"/>
  <c r="AJ840" i="5"/>
  <c r="AG538" i="5"/>
  <c r="AJ140" i="5"/>
  <c r="U831" i="5"/>
  <c r="AD809" i="5"/>
  <c r="AJ360" i="5"/>
  <c r="AD171" i="5"/>
  <c r="U21" i="5"/>
  <c r="AD728" i="5"/>
  <c r="O167" i="5"/>
  <c r="AJ910" i="5"/>
  <c r="O811" i="5"/>
  <c r="X757" i="5"/>
  <c r="AD565" i="5"/>
  <c r="AM580" i="5"/>
  <c r="AM498" i="5"/>
  <c r="R885" i="5"/>
  <c r="U349" i="5"/>
  <c r="AG706" i="5"/>
  <c r="X35" i="5"/>
  <c r="X116" i="5"/>
  <c r="R531" i="5"/>
  <c r="AA259" i="5"/>
  <c r="I926" i="5"/>
  <c r="L122" i="5"/>
  <c r="AM901" i="5"/>
  <c r="R572" i="5"/>
  <c r="L813" i="5"/>
  <c r="AJ729" i="5"/>
  <c r="X607" i="5"/>
  <c r="AA497" i="5"/>
  <c r="X193" i="5"/>
  <c r="X624" i="5"/>
  <c r="O974" i="5"/>
  <c r="L768" i="5"/>
  <c r="AJ455" i="5"/>
  <c r="AJ322" i="5"/>
  <c r="AD957" i="5"/>
  <c r="AA345" i="5"/>
  <c r="AD770" i="5"/>
  <c r="AJ985" i="5"/>
  <c r="AM937" i="5"/>
  <c r="R811" i="5"/>
  <c r="O808" i="5"/>
  <c r="I624" i="5"/>
  <c r="O768" i="5"/>
  <c r="AD43" i="5"/>
  <c r="U270" i="5"/>
  <c r="X140" i="5"/>
  <c r="U290" i="5"/>
  <c r="AG126" i="5"/>
  <c r="AA590" i="5"/>
  <c r="AM243" i="5"/>
  <c r="X931" i="5"/>
  <c r="AA718" i="5"/>
  <c r="I691" i="5"/>
  <c r="AD322" i="5"/>
  <c r="AM493" i="5"/>
  <c r="R36" i="5"/>
  <c r="AJ754" i="5"/>
  <c r="AM35" i="5"/>
  <c r="U280" i="5"/>
  <c r="AD108" i="5"/>
  <c r="AJ382" i="5"/>
  <c r="AM834" i="5"/>
  <c r="R386" i="5"/>
  <c r="I738" i="5"/>
  <c r="AA368" i="5"/>
  <c r="I95" i="5"/>
  <c r="AM132" i="5"/>
  <c r="X947" i="5"/>
  <c r="X134" i="5"/>
  <c r="U144" i="5"/>
  <c r="R363" i="5"/>
  <c r="O216" i="5"/>
  <c r="AA910" i="5"/>
  <c r="I937" i="5"/>
  <c r="O893" i="5"/>
  <c r="AD305" i="5"/>
  <c r="L297" i="5"/>
  <c r="AM169" i="5"/>
  <c r="I628" i="5"/>
  <c r="L648" i="5"/>
  <c r="L342" i="5"/>
  <c r="X86" i="5"/>
  <c r="AJ96" i="5"/>
  <c r="U179" i="5"/>
  <c r="AM953" i="5"/>
  <c r="R952" i="5"/>
  <c r="AG296" i="5"/>
  <c r="U87" i="5"/>
  <c r="U124" i="5"/>
  <c r="I990" i="5"/>
  <c r="U159" i="5"/>
  <c r="AG108" i="5"/>
  <c r="AJ554" i="5"/>
  <c r="AD708" i="5"/>
  <c r="AD440" i="5"/>
  <c r="AJ800" i="5"/>
  <c r="X823" i="5"/>
  <c r="L571" i="5"/>
  <c r="AJ85" i="5"/>
  <c r="AM266" i="5"/>
  <c r="AG537" i="5"/>
  <c r="AJ351" i="5"/>
  <c r="R216" i="5"/>
  <c r="AD807" i="5"/>
  <c r="O251" i="5"/>
  <c r="AG729" i="5"/>
  <c r="AM313" i="5"/>
  <c r="L969" i="5"/>
  <c r="X871" i="5"/>
  <c r="AG305" i="5"/>
  <c r="I857" i="5"/>
  <c r="O297" i="5"/>
  <c r="O218" i="5"/>
  <c r="AD915" i="5"/>
  <c r="AM96" i="5"/>
  <c r="AG639" i="5"/>
  <c r="R459" i="5"/>
  <c r="AJ296" i="5"/>
  <c r="L132" i="5"/>
  <c r="I87" i="5"/>
  <c r="I941" i="5"/>
  <c r="AJ272" i="5"/>
  <c r="AG71" i="5"/>
  <c r="O345" i="5"/>
  <c r="U949" i="5"/>
  <c r="R708" i="5"/>
  <c r="AA637" i="5"/>
  <c r="X558" i="5"/>
  <c r="AD718" i="5"/>
  <c r="AM177" i="5"/>
  <c r="AM245" i="5"/>
  <c r="AA437" i="5"/>
  <c r="X837" i="5"/>
  <c r="AD345" i="5"/>
  <c r="AD750" i="5"/>
  <c r="X277" i="5"/>
  <c r="AG41" i="5"/>
  <c r="I129" i="5"/>
  <c r="O623" i="5"/>
  <c r="O785" i="5"/>
  <c r="AD35" i="5"/>
  <c r="AD118" i="5"/>
  <c r="I143" i="5"/>
  <c r="AA983" i="5"/>
  <c r="L932" i="5"/>
  <c r="AJ587" i="5"/>
  <c r="AG489" i="5"/>
  <c r="I28" i="5"/>
  <c r="U226" i="5"/>
  <c r="R629" i="5"/>
  <c r="R571" i="5"/>
  <c r="X85" i="5"/>
  <c r="AJ459" i="5"/>
  <c r="L952" i="5"/>
  <c r="O544" i="5"/>
  <c r="X327" i="5"/>
  <c r="O151" i="5"/>
  <c r="AA143" i="5"/>
  <c r="R104" i="5"/>
  <c r="AG167" i="5"/>
  <c r="R909" i="5"/>
  <c r="I442" i="5"/>
  <c r="AM148" i="5"/>
  <c r="O505" i="5"/>
  <c r="AM36" i="5"/>
  <c r="X953" i="5"/>
  <c r="L61" i="5"/>
  <c r="AG319" i="5"/>
  <c r="AG555" i="5"/>
  <c r="AG195" i="5"/>
  <c r="AM94" i="5"/>
  <c r="I936" i="5"/>
  <c r="AM214" i="5"/>
  <c r="L774" i="5"/>
  <c r="I604" i="5"/>
  <c r="X554" i="5"/>
  <c r="X667" i="5"/>
  <c r="AA540" i="5"/>
  <c r="AM977" i="5"/>
  <c r="I757" i="5"/>
  <c r="X455" i="5"/>
  <c r="U572" i="5"/>
  <c r="U140" i="5"/>
  <c r="AM831" i="5"/>
  <c r="AG809" i="5"/>
  <c r="U686" i="5"/>
  <c r="U360" i="5"/>
  <c r="AJ858" i="5"/>
  <c r="X712" i="5"/>
  <c r="AG990" i="5"/>
  <c r="X920" i="5"/>
  <c r="U421" i="5"/>
  <c r="AD540" i="5"/>
  <c r="AG656" i="5"/>
  <c r="AM910" i="5"/>
  <c r="U729" i="5"/>
  <c r="AM234" i="5"/>
  <c r="R113" i="5"/>
  <c r="AG904" i="5"/>
  <c r="I621" i="5"/>
  <c r="AA270" i="5"/>
  <c r="AD607" i="5"/>
  <c r="AA193" i="5"/>
  <c r="AM121" i="5"/>
  <c r="U11" i="5"/>
  <c r="I921" i="5"/>
  <c r="AG851" i="5"/>
  <c r="AM926" i="5"/>
  <c r="O319" i="5"/>
  <c r="R49" i="5"/>
  <c r="AA868" i="5"/>
  <c r="AJ808" i="5"/>
  <c r="R408" i="5"/>
  <c r="AA169" i="5"/>
  <c r="AM605" i="5"/>
  <c r="R126" i="5"/>
  <c r="AM531" i="5"/>
  <c r="AG770" i="5"/>
  <c r="X893" i="5"/>
  <c r="O366" i="5"/>
  <c r="U967" i="5"/>
  <c r="AA500" i="5"/>
  <c r="AG43" i="5"/>
  <c r="AJ126" i="5"/>
  <c r="R872" i="5"/>
  <c r="X531" i="5"/>
  <c r="I590" i="5"/>
  <c r="R257" i="5"/>
  <c r="U229" i="5"/>
  <c r="L691" i="5"/>
  <c r="X563" i="5"/>
  <c r="AG171" i="5"/>
  <c r="AD142" i="5"/>
  <c r="I152" i="5"/>
  <c r="I134" i="5"/>
  <c r="AM144" i="5"/>
  <c r="X260" i="5"/>
  <c r="AA811" i="5"/>
  <c r="I708" i="5"/>
  <c r="U497" i="5"/>
  <c r="AG403" i="5"/>
  <c r="AG750" i="5"/>
  <c r="O440" i="5"/>
  <c r="R915" i="5"/>
  <c r="AJ746" i="5"/>
  <c r="AM179" i="5"/>
  <c r="L947" i="5"/>
  <c r="AA134" i="5"/>
  <c r="X144" i="5"/>
  <c r="I260" i="5"/>
  <c r="AD920" i="5"/>
  <c r="X549" i="5"/>
  <c r="AM175" i="5"/>
  <c r="R305" i="5"/>
  <c r="AM715" i="5"/>
  <c r="AA636" i="5"/>
  <c r="X266" i="5"/>
  <c r="AG728" i="5"/>
  <c r="O606" i="5"/>
  <c r="L990" i="5"/>
  <c r="R877" i="5"/>
  <c r="I159" i="5"/>
  <c r="R390" i="5"/>
  <c r="AD908" i="5"/>
  <c r="AJ163" i="5"/>
  <c r="O969" i="5"/>
  <c r="I565" i="5"/>
  <c r="AG297" i="5"/>
  <c r="O183" i="5"/>
  <c r="AG218" i="5"/>
  <c r="X96" i="5"/>
  <c r="AA57" i="5"/>
  <c r="U296" i="5"/>
  <c r="AD132" i="5"/>
  <c r="AA87" i="5"/>
  <c r="L614" i="5"/>
  <c r="O807" i="5"/>
  <c r="L382" i="5"/>
  <c r="O229" i="5"/>
  <c r="I113" i="5"/>
  <c r="AA387" i="5"/>
  <c r="AD966" i="5"/>
  <c r="AA832" i="5"/>
  <c r="I122" i="5"/>
  <c r="AD78" i="5"/>
  <c r="AA831" i="5"/>
  <c r="AG529" i="5"/>
  <c r="U142" i="5"/>
  <c r="R667" i="5"/>
  <c r="AM726" i="5"/>
  <c r="I860" i="5"/>
  <c r="AM621" i="5"/>
  <c r="AA505" i="5"/>
  <c r="X738" i="5"/>
  <c r="X728" i="5"/>
  <c r="O681" i="5"/>
  <c r="AM638" i="5"/>
  <c r="U804" i="5"/>
  <c r="AA768" i="5"/>
  <c r="AA707" i="5"/>
  <c r="AJ27" i="5"/>
  <c r="X288" i="5"/>
  <c r="AG197" i="5"/>
  <c r="AM118" i="5"/>
  <c r="AJ128" i="5"/>
  <c r="O120" i="5"/>
  <c r="R558" i="5"/>
  <c r="R840" i="5"/>
  <c r="AG109" i="5"/>
  <c r="R270" i="5"/>
  <c r="O79" i="5"/>
  <c r="AM247" i="5"/>
  <c r="R575" i="5"/>
  <c r="R129" i="5"/>
  <c r="R999" i="5"/>
  <c r="AJ473" i="5"/>
  <c r="L386" i="5"/>
  <c r="AG858" i="5"/>
  <c r="O175" i="5"/>
  <c r="AA305" i="5"/>
  <c r="AA43" i="5"/>
  <c r="AJ493" i="5"/>
  <c r="AM613" i="5"/>
  <c r="I377" i="5"/>
  <c r="AG531" i="5"/>
  <c r="AJ937" i="5"/>
  <c r="O221" i="5"/>
  <c r="I50" i="5"/>
  <c r="U312" i="5"/>
  <c r="O220" i="5"/>
  <c r="AJ437" i="5"/>
  <c r="I19" i="5"/>
  <c r="AA664" i="5"/>
  <c r="R290" i="5"/>
  <c r="AA108" i="5"/>
  <c r="L974" i="5"/>
  <c r="R800" i="5"/>
  <c r="X195" i="5"/>
  <c r="O936" i="5"/>
  <c r="AM545" i="5"/>
  <c r="O96" i="5"/>
  <c r="AG304" i="5"/>
  <c r="U95" i="5"/>
  <c r="AG507" i="5"/>
  <c r="AD686" i="5"/>
  <c r="L21" i="5"/>
  <c r="I807" i="5"/>
  <c r="L729" i="5"/>
  <c r="AJ344" i="5"/>
  <c r="AA839" i="5"/>
  <c r="L216" i="5"/>
  <c r="X926" i="5"/>
  <c r="AM526" i="5"/>
  <c r="I313" i="5"/>
  <c r="L579" i="5"/>
  <c r="L218" i="5"/>
  <c r="L885" i="5"/>
  <c r="AD536" i="5"/>
  <c r="AD369" i="5"/>
  <c r="AD955" i="5"/>
  <c r="AM544" i="5"/>
  <c r="R714" i="5"/>
  <c r="AJ904" i="5"/>
  <c r="U814" i="5"/>
  <c r="AD651" i="5"/>
  <c r="R475" i="5"/>
  <c r="AA835" i="5"/>
  <c r="X628" i="5"/>
  <c r="O538" i="5"/>
  <c r="L459" i="5"/>
  <c r="R462" i="5"/>
  <c r="X368" i="5"/>
  <c r="AA970" i="5"/>
  <c r="AG202" i="5"/>
  <c r="R868" i="5"/>
  <c r="AJ924" i="5"/>
  <c r="X571" i="5"/>
  <c r="AG85" i="5"/>
  <c r="AJ376" i="5"/>
  <c r="AA630" i="5"/>
  <c r="O953" i="5"/>
  <c r="AJ604" i="5"/>
  <c r="X124" i="5"/>
  <c r="I813" i="5"/>
  <c r="AM643" i="5"/>
  <c r="AM929" i="5"/>
  <c r="AJ169" i="5"/>
  <c r="AD130" i="5"/>
  <c r="AM781" i="5"/>
  <c r="AD284" i="5"/>
  <c r="U61" i="5"/>
  <c r="X257" i="5"/>
  <c r="AM999" i="5"/>
  <c r="AJ467" i="5"/>
  <c r="AD879" i="5"/>
  <c r="R995" i="5"/>
  <c r="I335" i="5"/>
  <c r="R416" i="5"/>
  <c r="I966" i="5"/>
  <c r="I404" i="5"/>
  <c r="O957" i="5"/>
  <c r="AM738" i="5"/>
  <c r="X308" i="5"/>
  <c r="L545" i="5"/>
  <c r="AM813" i="5"/>
  <c r="AG558" i="5"/>
  <c r="R355" i="5"/>
  <c r="I707" i="5"/>
  <c r="U183" i="5"/>
  <c r="AG232" i="5"/>
  <c r="X19" i="5"/>
  <c r="AA158" i="5"/>
  <c r="R316" i="5"/>
  <c r="L179" i="5"/>
  <c r="L922" i="5"/>
  <c r="R314" i="5"/>
  <c r="AJ518" i="5"/>
  <c r="U636" i="5"/>
  <c r="AG473" i="5"/>
  <c r="O109" i="5"/>
  <c r="L27" i="5"/>
  <c r="AM774" i="5"/>
  <c r="R614" i="5"/>
  <c r="AJ920" i="5"/>
  <c r="AM590" i="5"/>
  <c r="O32" i="5"/>
  <c r="AM403" i="5"/>
  <c r="AJ242" i="5"/>
  <c r="O776" i="5"/>
  <c r="AD234" i="5"/>
  <c r="AG129" i="5"/>
  <c r="L177" i="5"/>
  <c r="R228" i="5"/>
  <c r="X794" i="5"/>
  <c r="R733" i="5"/>
  <c r="X720" i="5"/>
  <c r="X928" i="5"/>
  <c r="L580" i="5"/>
  <c r="AD28" i="5"/>
  <c r="AM563" i="5"/>
  <c r="L220" i="5"/>
  <c r="AM839" i="5"/>
  <c r="X630" i="5"/>
  <c r="AD122" i="5"/>
  <c r="U262" i="5"/>
  <c r="L838" i="5"/>
  <c r="AD229" i="5"/>
  <c r="AG637" i="5"/>
  <c r="AG575" i="5"/>
  <c r="AD424" i="5"/>
  <c r="X377" i="5"/>
  <c r="AD491" i="5"/>
  <c r="U187" i="5"/>
  <c r="X347" i="5"/>
  <c r="AG837" i="5"/>
  <c r="I257" i="5"/>
  <c r="AG937" i="5"/>
  <c r="AD977" i="5"/>
  <c r="AG456" i="5"/>
  <c r="I969" i="5"/>
  <c r="X870" i="5"/>
  <c r="R565" i="5"/>
  <c r="AG185" i="5"/>
  <c r="AA226" i="5"/>
  <c r="AM195" i="5"/>
  <c r="AD936" i="5"/>
  <c r="O795" i="5"/>
  <c r="I376" i="5"/>
  <c r="X412" i="5"/>
  <c r="I664" i="5"/>
  <c r="AJ497" i="5"/>
  <c r="L30" i="5"/>
  <c r="O553" i="5"/>
  <c r="I320" i="5"/>
  <c r="AG552" i="5"/>
  <c r="X605" i="5"/>
  <c r="L598" i="5"/>
  <c r="AG540" i="5"/>
  <c r="I949" i="5"/>
  <c r="U526" i="5"/>
  <c r="U823" i="5"/>
  <c r="L570" i="5"/>
  <c r="AM990" i="5"/>
  <c r="AA587" i="5"/>
  <c r="AD340" i="5"/>
  <c r="AM768" i="5"/>
  <c r="AM766" i="5"/>
  <c r="R110" i="5"/>
  <c r="U737" i="5"/>
  <c r="R761" i="5"/>
  <c r="AM197" i="5"/>
  <c r="U118" i="5"/>
  <c r="AG573" i="5"/>
  <c r="AG758" i="5"/>
  <c r="AG970" i="5"/>
  <c r="O499" i="5"/>
  <c r="AJ340" i="5"/>
  <c r="AA11" i="5"/>
  <c r="AJ593" i="5"/>
  <c r="AA359" i="5"/>
  <c r="AD598" i="5"/>
  <c r="AA997" i="5"/>
  <c r="I518" i="5"/>
  <c r="AJ538" i="5"/>
  <c r="AD162" i="5"/>
  <c r="L941" i="5"/>
  <c r="I359" i="5"/>
  <c r="U728" i="5"/>
  <c r="I79" i="5"/>
  <c r="AA526" i="5"/>
  <c r="AA141" i="5"/>
  <c r="AG387" i="5"/>
  <c r="R953" i="5"/>
  <c r="R450" i="5"/>
  <c r="AJ211" i="5"/>
  <c r="I561" i="5"/>
  <c r="AJ332" i="5"/>
  <c r="U224" i="5"/>
  <c r="AG966" i="5"/>
  <c r="AM156" i="5"/>
  <c r="I991" i="5"/>
  <c r="I347" i="5"/>
  <c r="O985" i="5"/>
  <c r="X700" i="5"/>
  <c r="U211" i="5"/>
  <c r="AG481" i="5"/>
  <c r="R320" i="5"/>
  <c r="I133" i="5"/>
  <c r="AM246" i="5"/>
  <c r="AG681" i="5"/>
  <c r="L871" i="5"/>
  <c r="R203" i="5"/>
  <c r="AA69" i="5"/>
  <c r="O835" i="5"/>
  <c r="AJ57" i="5"/>
  <c r="L831" i="5"/>
  <c r="AJ776" i="5"/>
  <c r="AM565" i="5"/>
  <c r="AJ113" i="5"/>
  <c r="AM718" i="5"/>
  <c r="AM995" i="5"/>
  <c r="U784" i="5"/>
  <c r="U796" i="5"/>
  <c r="AD387" i="5"/>
  <c r="AG130" i="5"/>
  <c r="AM536" i="5"/>
  <c r="O814" i="5"/>
  <c r="L252" i="5"/>
  <c r="AD224" i="5"/>
  <c r="I482" i="5"/>
  <c r="AJ965" i="5"/>
  <c r="AG620" i="5"/>
  <c r="U456" i="5"/>
  <c r="I698" i="5"/>
  <c r="AA482" i="5"/>
  <c r="AJ220" i="5"/>
  <c r="L377" i="5"/>
  <c r="AJ276" i="5"/>
  <c r="L714" i="5"/>
  <c r="X575" i="5"/>
  <c r="AD30" i="5"/>
  <c r="U220" i="5"/>
  <c r="I844" i="5"/>
  <c r="R643" i="5"/>
  <c r="AA195" i="5"/>
  <c r="R936" i="5"/>
  <c r="AD781" i="5"/>
  <c r="AD761" i="5"/>
  <c r="AD664" i="5"/>
  <c r="I970" i="5"/>
  <c r="O949" i="5"/>
  <c r="AA74" i="5"/>
  <c r="AM344" i="5"/>
  <c r="AM860" i="5"/>
  <c r="AG468" i="5"/>
  <c r="O831" i="5"/>
  <c r="O468" i="5"/>
  <c r="I507" i="5"/>
  <c r="AG614" i="5"/>
  <c r="U990" i="5"/>
  <c r="AJ449" i="5"/>
  <c r="AD590" i="5"/>
  <c r="AA339" i="5"/>
  <c r="AA175" i="5"/>
  <c r="X67" i="5"/>
  <c r="AM733" i="5"/>
  <c r="I764" i="5"/>
  <c r="AJ162" i="5"/>
  <c r="I78" i="5"/>
  <c r="AM521" i="5"/>
  <c r="R134" i="5"/>
  <c r="U102" i="5"/>
  <c r="AD561" i="5"/>
  <c r="AD158" i="5"/>
  <c r="U468" i="5"/>
  <c r="O622" i="5"/>
  <c r="AA250" i="5"/>
  <c r="R844" i="5"/>
  <c r="X598" i="5"/>
  <c r="AG345" i="5"/>
  <c r="R1001" i="5"/>
  <c r="L658" i="5"/>
  <c r="X676" i="5"/>
  <c r="O1000" i="5"/>
  <c r="AJ668" i="5"/>
  <c r="AG660" i="5"/>
  <c r="L236" i="5"/>
  <c r="AA228" i="5"/>
  <c r="O130" i="5"/>
  <c r="I645" i="5"/>
  <c r="AA230" i="5"/>
  <c r="R160" i="5"/>
  <c r="AM664" i="5"/>
  <c r="AA955" i="5"/>
  <c r="U631" i="5"/>
  <c r="AG521" i="5"/>
  <c r="R920" i="5"/>
  <c r="AJ549" i="5"/>
  <c r="AM275" i="5"/>
  <c r="X761" i="5"/>
  <c r="U160" i="5"/>
  <c r="AG78" i="5"/>
  <c r="AD947" i="5"/>
  <c r="O250" i="5"/>
  <c r="I269" i="5"/>
  <c r="AD968" i="5"/>
  <c r="I367" i="5"/>
  <c r="AD694" i="5"/>
  <c r="AA272" i="5"/>
  <c r="AG327" i="5"/>
  <c r="X128" i="5"/>
  <c r="X110" i="5"/>
  <c r="U120" i="5"/>
  <c r="L761" i="5"/>
  <c r="I466" i="5"/>
  <c r="AJ390" i="5"/>
  <c r="O948" i="5"/>
  <c r="AM669" i="5"/>
  <c r="AD642" i="5"/>
  <c r="I660" i="5"/>
  <c r="U601" i="5"/>
  <c r="AG123" i="5"/>
  <c r="O115" i="5"/>
  <c r="I955" i="5"/>
  <c r="O257" i="5"/>
  <c r="R863" i="5"/>
  <c r="AD466" i="5"/>
  <c r="U549" i="5"/>
  <c r="O908" i="5"/>
  <c r="L659" i="5"/>
  <c r="AD624" i="5"/>
  <c r="AD763" i="5"/>
  <c r="AA468" i="5"/>
  <c r="AG142" i="5"/>
  <c r="X867" i="5"/>
  <c r="O659" i="5"/>
  <c r="I552" i="5"/>
  <c r="I360" i="5"/>
  <c r="R288" i="5"/>
  <c r="AJ168" i="5"/>
  <c r="U322" i="5"/>
  <c r="O244" i="5"/>
  <c r="X38" i="5"/>
  <c r="AJ50" i="5"/>
  <c r="AD730" i="5"/>
  <c r="AM631" i="5"/>
  <c r="AJ606" i="5"/>
  <c r="I770" i="5"/>
  <c r="U32" i="5"/>
  <c r="AD917" i="5"/>
  <c r="AJ450" i="5"/>
  <c r="AG244" i="5"/>
  <c r="AD860" i="5"/>
  <c r="L915" i="5"/>
  <c r="AG312" i="5"/>
  <c r="I284" i="5"/>
  <c r="AD21" i="5"/>
  <c r="AM728" i="5"/>
  <c r="AA79" i="5"/>
  <c r="X564" i="5"/>
  <c r="I31" i="5"/>
  <c r="I607" i="5"/>
  <c r="L692" i="5"/>
  <c r="I224" i="5"/>
  <c r="O741" i="5"/>
  <c r="R557" i="5"/>
  <c r="AG170" i="5"/>
  <c r="U950" i="5"/>
  <c r="X486" i="5"/>
  <c r="O660" i="5"/>
  <c r="AD867" i="5"/>
  <c r="AG644" i="5"/>
  <c r="AA974" i="5"/>
  <c r="AJ481" i="5"/>
  <c r="AJ358" i="5"/>
  <c r="L156" i="5"/>
  <c r="L69" i="5"/>
  <c r="I211" i="5"/>
  <c r="X718" i="5"/>
  <c r="O236" i="5"/>
  <c r="R505" i="5"/>
  <c r="L832" i="5"/>
  <c r="AM27" i="5"/>
  <c r="R758" i="5"/>
  <c r="L345" i="5"/>
  <c r="AM776" i="5"/>
  <c r="L518" i="5"/>
  <c r="AG389" i="5"/>
  <c r="AA218" i="5"/>
  <c r="AD720" i="5"/>
  <c r="AA953" i="5"/>
  <c r="AD308" i="5"/>
  <c r="R239" i="5"/>
  <c r="AJ871" i="5"/>
  <c r="U355" i="5"/>
  <c r="AM41" i="5"/>
  <c r="AJ59" i="5"/>
  <c r="AA484" i="5"/>
  <c r="L847" i="5"/>
  <c r="X708" i="5"/>
  <c r="R103" i="5"/>
  <c r="L202" i="5"/>
  <c r="I651" i="5"/>
  <c r="AJ795" i="5"/>
  <c r="AM628" i="5"/>
  <c r="AM130" i="5"/>
  <c r="AG96" i="5"/>
  <c r="X982" i="5"/>
  <c r="O304" i="5"/>
  <c r="R245" i="5"/>
  <c r="X536" i="5"/>
  <c r="AA363" i="5"/>
  <c r="AG51" i="5"/>
  <c r="AM904" i="5"/>
  <c r="AA557" i="5"/>
  <c r="O475" i="5"/>
  <c r="O572" i="5"/>
  <c r="L529" i="5"/>
  <c r="I369" i="5"/>
  <c r="U63" i="5"/>
  <c r="X897" i="5"/>
  <c r="L700" i="5"/>
  <c r="X565" i="5"/>
  <c r="L757" i="5"/>
  <c r="R726" i="5"/>
  <c r="U491" i="5"/>
  <c r="O58" i="5"/>
  <c r="O169" i="5"/>
  <c r="AM594" i="5"/>
  <c r="AM95" i="5"/>
  <c r="AG774" i="5"/>
  <c r="AG985" i="5"/>
  <c r="U113" i="5"/>
  <c r="X232" i="5"/>
  <c r="O493" i="5"/>
  <c r="U342" i="5"/>
  <c r="AG781" i="5"/>
  <c r="AD499" i="5"/>
  <c r="AJ573" i="5"/>
  <c r="I967" i="5"/>
  <c r="AM800" i="5"/>
  <c r="L332" i="5"/>
  <c r="U386" i="5"/>
  <c r="AM922" i="5"/>
  <c r="I290" i="5"/>
  <c r="AD714" i="5"/>
  <c r="R252" i="5"/>
  <c r="AG430" i="5"/>
  <c r="AD579" i="5"/>
  <c r="AA553" i="5"/>
  <c r="AD571" i="5"/>
  <c r="R648" i="5"/>
  <c r="O870" i="5"/>
  <c r="AG804" i="5"/>
  <c r="AG857" i="5"/>
  <c r="L850" i="5"/>
  <c r="AD266" i="5"/>
  <c r="AM53" i="5"/>
  <c r="AJ562" i="5"/>
  <c r="AM210" i="5"/>
  <c r="O421" i="5"/>
  <c r="AJ151" i="5"/>
  <c r="X305" i="5"/>
  <c r="AJ563" i="5"/>
  <c r="U170" i="5"/>
  <c r="AG270" i="5"/>
  <c r="O746" i="5"/>
  <c r="O459" i="5"/>
  <c r="AA686" i="5"/>
  <c r="I53" i="5"/>
  <c r="R728" i="5"/>
  <c r="AG999" i="5"/>
  <c r="AA322" i="5"/>
  <c r="R27" i="5"/>
  <c r="L360" i="5"/>
  <c r="I210" i="5"/>
  <c r="R421" i="5"/>
  <c r="AM752" i="5"/>
  <c r="I850" i="5"/>
  <c r="AM557" i="5"/>
  <c r="AD221" i="5"/>
  <c r="X50" i="5"/>
  <c r="AJ312" i="5"/>
  <c r="L284" i="5"/>
  <c r="AM606" i="5"/>
  <c r="O403" i="5"/>
  <c r="O197" i="5"/>
  <c r="X336" i="5"/>
  <c r="R974" i="5"/>
  <c r="O800" i="5"/>
  <c r="AD96" i="5"/>
  <c r="I953" i="5"/>
  <c r="R21" i="5"/>
  <c r="AJ247" i="5"/>
  <c r="L904" i="5"/>
  <c r="I342" i="5"/>
  <c r="AG570" i="5"/>
  <c r="AG290" i="5"/>
  <c r="AJ814" i="5"/>
  <c r="AD976" i="5"/>
  <c r="AM59" i="5"/>
  <c r="O692" i="5"/>
  <c r="AD621" i="5"/>
  <c r="O738" i="5"/>
  <c r="I631" i="5"/>
  <c r="R937" i="5"/>
  <c r="L651" i="5"/>
  <c r="X41" i="5"/>
  <c r="I571" i="5"/>
  <c r="AM218" i="5"/>
  <c r="AA885" i="5"/>
  <c r="AD386" i="5"/>
  <c r="X831" i="5"/>
  <c r="AG308" i="5"/>
  <c r="AD858" i="5"/>
  <c r="AM108" i="5"/>
  <c r="X491" i="5"/>
  <c r="AG475" i="5"/>
  <c r="U628" i="5"/>
  <c r="AM316" i="5"/>
  <c r="R213" i="5"/>
  <c r="AG941" i="5"/>
  <c r="AG243" i="5"/>
  <c r="R277" i="5"/>
  <c r="X768" i="5"/>
  <c r="U643" i="5"/>
  <c r="AJ51" i="5"/>
  <c r="O85" i="5"/>
  <c r="AJ847" i="5"/>
  <c r="R376" i="5"/>
  <c r="AA536" i="5"/>
  <c r="AJ33" i="5"/>
  <c r="R497" i="5"/>
  <c r="AD870" i="5"/>
  <c r="O757" i="5"/>
  <c r="R587" i="5"/>
  <c r="O489" i="5"/>
  <c r="X579" i="5"/>
  <c r="I929" i="5"/>
  <c r="L552" i="5"/>
  <c r="L369" i="5"/>
  <c r="O296" i="5"/>
  <c r="AM681" i="5"/>
  <c r="AM708" i="5"/>
  <c r="X113" i="5"/>
  <c r="AJ730" i="5"/>
  <c r="X132" i="5"/>
  <c r="AA522" i="5"/>
  <c r="AJ61" i="5"/>
  <c r="U726" i="5"/>
  <c r="L840" i="5"/>
  <c r="AJ982" i="5"/>
  <c r="U781" i="5"/>
  <c r="AG921" i="5"/>
  <c r="AM151" i="5"/>
  <c r="AJ355" i="5"/>
  <c r="R242" i="5"/>
  <c r="AG869" i="5"/>
  <c r="O909" i="5"/>
  <c r="AG924" i="5"/>
  <c r="R332" i="5"/>
  <c r="AG58" i="5"/>
  <c r="U406" i="5"/>
  <c r="X122" i="5"/>
  <c r="AA785" i="5"/>
  <c r="U544" i="5"/>
  <c r="X211" i="5"/>
  <c r="AA156" i="5"/>
  <c r="U606" i="5"/>
  <c r="I168" i="5"/>
  <c r="AM375" i="5"/>
  <c r="AM220" i="5"/>
  <c r="AM352" i="5"/>
  <c r="L79" i="5"/>
  <c r="AG1001" i="5"/>
  <c r="AM676" i="5"/>
  <c r="O441" i="5"/>
  <c r="AD1000" i="5"/>
  <c r="R668" i="5"/>
  <c r="L569" i="5"/>
  <c r="O243" i="5"/>
  <c r="AM970" i="5"/>
  <c r="R607" i="5"/>
  <c r="L340" i="5"/>
  <c r="O66" i="5"/>
  <c r="O715" i="5"/>
  <c r="AM850" i="5"/>
  <c r="AJ648" i="5"/>
  <c r="U594" i="5"/>
  <c r="I650" i="5"/>
  <c r="X656" i="5"/>
  <c r="AM252" i="5"/>
  <c r="AJ996" i="5"/>
  <c r="U923" i="5"/>
  <c r="R130" i="5"/>
  <c r="L561" i="5"/>
  <c r="R387" i="5"/>
  <c r="R78" i="5"/>
  <c r="U561" i="5"/>
  <c r="X63" i="5"/>
  <c r="R949" i="5"/>
  <c r="O324" i="5"/>
  <c r="AD377" i="5"/>
  <c r="AM168" i="5"/>
  <c r="AD74" i="5"/>
  <c r="I848" i="5"/>
  <c r="X324" i="5"/>
  <c r="R681" i="5"/>
  <c r="O131" i="5"/>
  <c r="AM784" i="5"/>
  <c r="L526" i="5"/>
  <c r="AJ430" i="5"/>
  <c r="L870" i="5"/>
  <c r="R340" i="5"/>
  <c r="AG66" i="5"/>
  <c r="L257" i="5"/>
  <c r="I344" i="5"/>
  <c r="U860" i="5"/>
  <c r="X49" i="5"/>
  <c r="O968" i="5"/>
  <c r="R507" i="5"/>
  <c r="AM530" i="5"/>
  <c r="O163" i="5"/>
  <c r="AJ834" i="5"/>
  <c r="AG848" i="5"/>
  <c r="R358" i="5"/>
  <c r="AM430" i="5"/>
  <c r="O344" i="5"/>
  <c r="AG854" i="5"/>
  <c r="AG983" i="5"/>
  <c r="AM107" i="5"/>
  <c r="AG256" i="5"/>
  <c r="I436" i="5"/>
  <c r="AD644" i="5"/>
  <c r="I323" i="5"/>
  <c r="R777" i="5"/>
  <c r="O211" i="5"/>
  <c r="I358" i="5"/>
  <c r="AD645" i="5"/>
  <c r="R706" i="5"/>
  <c r="I412" i="5"/>
  <c r="AJ521" i="5"/>
  <c r="U958" i="5"/>
  <c r="AA203" i="5"/>
  <c r="I228" i="5"/>
  <c r="R150" i="5"/>
  <c r="U162" i="5"/>
  <c r="U939" i="5"/>
  <c r="AG238" i="5"/>
  <c r="R763" i="5"/>
  <c r="AM648" i="5"/>
  <c r="AA844" i="5"/>
  <c r="AA197" i="5"/>
  <c r="X770" i="5"/>
  <c r="AD251" i="5"/>
  <c r="AD609" i="5"/>
  <c r="AM528" i="5"/>
  <c r="R59" i="5"/>
  <c r="U146" i="5"/>
  <c r="X218" i="5"/>
  <c r="AA68" i="5"/>
  <c r="AM314" i="5"/>
  <c r="AD766" i="5"/>
  <c r="AJ877" i="5"/>
  <c r="AM5" i="5"/>
  <c r="U776" i="5"/>
  <c r="AM456" i="5"/>
  <c r="U528" i="5"/>
  <c r="O340" i="5"/>
  <c r="X344" i="5"/>
  <c r="L304" i="5"/>
  <c r="AD995" i="5"/>
  <c r="O766" i="5"/>
  <c r="L544" i="5"/>
  <c r="AM487" i="5"/>
  <c r="L666" i="5"/>
  <c r="U486" i="5"/>
  <c r="AA370" i="5"/>
  <c r="AJ248" i="5"/>
  <c r="I489" i="5"/>
  <c r="AM203" i="5"/>
  <c r="AD51" i="5"/>
  <c r="AA375" i="5"/>
  <c r="R795" i="5"/>
  <c r="AA347" i="5"/>
  <c r="AA631" i="5"/>
  <c r="L308" i="5"/>
  <c r="I363" i="5"/>
  <c r="O674" i="5"/>
  <c r="I487" i="5"/>
  <c r="R136" i="5"/>
  <c r="AG120" i="5"/>
  <c r="AA518" i="5"/>
  <c r="X813" i="5"/>
  <c r="AD573" i="5"/>
  <c r="X175" i="5"/>
  <c r="AJ491" i="5"/>
  <c r="O857" i="5"/>
  <c r="AG715" i="5"/>
  <c r="U929" i="5"/>
  <c r="AA698" i="5"/>
  <c r="AD169" i="5"/>
  <c r="AA915" i="5"/>
  <c r="AD572" i="5"/>
  <c r="AD376" i="5"/>
  <c r="AJ342" i="5"/>
  <c r="R620" i="5"/>
  <c r="R549" i="5"/>
  <c r="AG259" i="5"/>
  <c r="AD483" i="5"/>
  <c r="AA847" i="5"/>
  <c r="AJ594" i="5"/>
  <c r="O170" i="5"/>
  <c r="AG947" i="5"/>
  <c r="AG250" i="5"/>
  <c r="AJ807" i="5"/>
  <c r="I501" i="5"/>
  <c r="O871" i="5"/>
  <c r="AG177" i="5"/>
  <c r="AA904" i="5"/>
  <c r="AD850" i="5"/>
  <c r="U552" i="5"/>
  <c r="I130" i="5"/>
  <c r="O377" i="5"/>
  <c r="AD144" i="5"/>
  <c r="X269" i="5"/>
  <c r="R440" i="5"/>
  <c r="L726" i="5"/>
  <c r="O774" i="5"/>
  <c r="O804" i="5"/>
  <c r="AM692" i="5"/>
  <c r="I553" i="5"/>
  <c r="X883" i="5"/>
  <c r="L126" i="5"/>
  <c r="X345" i="5"/>
  <c r="R922" i="5"/>
  <c r="O664" i="5"/>
  <c r="X108" i="5"/>
  <c r="X102" i="5"/>
  <c r="U416" i="5"/>
  <c r="AM777" i="5"/>
  <c r="AM67" i="5"/>
  <c r="AM976" i="5"/>
  <c r="U66" i="5"/>
  <c r="AJ436" i="5"/>
  <c r="X467" i="5"/>
  <c r="AA412" i="5"/>
  <c r="AG664" i="5"/>
  <c r="AJ567" i="5"/>
  <c r="U425" i="5"/>
  <c r="AA403" i="5"/>
  <c r="AJ757" i="5"/>
  <c r="AA579" i="5"/>
  <c r="AM982" i="5"/>
  <c r="AG272" i="5"/>
  <c r="AJ32" i="5"/>
  <c r="O967" i="5"/>
  <c r="AA999" i="5"/>
  <c r="R324" i="5"/>
  <c r="AA221" i="5"/>
  <c r="R50" i="5"/>
  <c r="AD312" i="5"/>
  <c r="AG95" i="5"/>
  <c r="U507" i="5"/>
  <c r="AM276" i="5"/>
  <c r="AM112" i="5"/>
  <c r="L562" i="5"/>
  <c r="O754" i="5"/>
  <c r="U327" i="5"/>
  <c r="AA499" i="5"/>
  <c r="AM332" i="5"/>
  <c r="AM832" i="5"/>
  <c r="AD421" i="5"/>
  <c r="AA390" i="5"/>
  <c r="AM540" i="5"/>
  <c r="O694" i="5"/>
  <c r="AD441" i="5"/>
  <c r="AA660" i="5"/>
  <c r="L427" i="5"/>
  <c r="U564" i="5"/>
  <c r="O706" i="5"/>
  <c r="AM412" i="5"/>
  <c r="U676" i="5"/>
  <c r="L1000" i="5"/>
  <c r="AG668" i="5"/>
  <c r="L660" i="5"/>
  <c r="AM658" i="5"/>
  <c r="AD352" i="5"/>
  <c r="L722" i="5"/>
  <c r="I652" i="5"/>
  <c r="U867" i="5"/>
  <c r="AG416" i="5"/>
  <c r="U997" i="5"/>
  <c r="AA708" i="5"/>
  <c r="AD403" i="5"/>
  <c r="AM579" i="5"/>
  <c r="X904" i="5"/>
  <c r="L730" i="5"/>
  <c r="AG421" i="5"/>
  <c r="U151" i="5"/>
  <c r="U871" i="5"/>
  <c r="AD692" i="5"/>
  <c r="R553" i="5"/>
  <c r="O999" i="5"/>
  <c r="AG228" i="5"/>
  <c r="O232" i="5"/>
  <c r="AG847" i="5"/>
  <c r="I459" i="5"/>
  <c r="R95" i="5"/>
  <c r="AG21" i="5"/>
  <c r="AD197" i="5"/>
  <c r="AJ249" i="5"/>
  <c r="AA344" i="5"/>
  <c r="I41" i="5"/>
  <c r="U59" i="5"/>
  <c r="X358" i="5"/>
  <c r="AG156" i="5"/>
  <c r="I648" i="5"/>
  <c r="I314" i="5"/>
  <c r="AM656" i="5"/>
  <c r="AD202" i="5"/>
  <c r="AA651" i="5"/>
  <c r="AJ277" i="5"/>
  <c r="AA490" i="5"/>
  <c r="AD475" i="5"/>
  <c r="I218" i="5"/>
  <c r="AJ570" i="5"/>
  <c r="X631" i="5"/>
  <c r="O128" i="5"/>
  <c r="L120" i="5"/>
  <c r="L163" i="5"/>
  <c r="X609" i="5"/>
  <c r="AJ870" i="5"/>
  <c r="AD967" i="5"/>
  <c r="AG800" i="5"/>
  <c r="I203" i="5"/>
  <c r="AD85" i="5"/>
  <c r="I840" i="5"/>
  <c r="R832" i="5"/>
  <c r="AJ316" i="5"/>
  <c r="X752" i="5"/>
  <c r="AJ30" i="5"/>
  <c r="X185" i="5"/>
  <c r="AD707" i="5"/>
  <c r="R51" i="5"/>
  <c r="AJ623" i="5"/>
  <c r="AG376" i="5"/>
  <c r="AM342" i="5"/>
  <c r="R170" i="5"/>
  <c r="AA982" i="5"/>
  <c r="O686" i="5"/>
  <c r="O728" i="5"/>
  <c r="AA869" i="5"/>
  <c r="O783" i="5"/>
  <c r="I131" i="5"/>
  <c r="AG587" i="5"/>
  <c r="AD489" i="5"/>
  <c r="L593" i="5"/>
  <c r="X473" i="5"/>
  <c r="AG169" i="5"/>
  <c r="AA130" i="5"/>
  <c r="I536" i="5"/>
  <c r="U573" i="5"/>
  <c r="O348" i="5"/>
  <c r="AM113" i="5"/>
  <c r="R66" i="5"/>
  <c r="AM663" i="5"/>
  <c r="AJ643" i="5"/>
  <c r="R483" i="5"/>
  <c r="O885" i="5"/>
  <c r="AM795" i="5"/>
  <c r="AJ406" i="5"/>
  <c r="AA369" i="5"/>
  <c r="L363" i="5"/>
  <c r="AD173" i="5"/>
  <c r="AD700" i="5"/>
  <c r="AA860" i="5"/>
  <c r="O332" i="5"/>
  <c r="AA848" i="5"/>
  <c r="L221" i="5"/>
  <c r="AJ781" i="5"/>
  <c r="AA604" i="5"/>
  <c r="AG417" i="5"/>
  <c r="I49" i="5"/>
  <c r="R804" i="5"/>
  <c r="L628" i="5"/>
  <c r="U785" i="5"/>
  <c r="U276" i="5"/>
  <c r="AD102" i="5"/>
  <c r="I416" i="5"/>
  <c r="AD997" i="5"/>
  <c r="AA976" i="5"/>
  <c r="AA340" i="5"/>
  <c r="R710" i="5"/>
  <c r="O270" i="5"/>
  <c r="AM122" i="5"/>
  <c r="U834" i="5"/>
  <c r="L175" i="5"/>
  <c r="AM305" i="5"/>
  <c r="AA304" i="5"/>
  <c r="R831" i="5"/>
  <c r="AJ544" i="5"/>
  <c r="AA307" i="5"/>
  <c r="X436" i="5"/>
  <c r="AM320" i="5"/>
  <c r="X322" i="5"/>
  <c r="L965" i="5"/>
  <c r="X546" i="5"/>
  <c r="AD953" i="5"/>
  <c r="U922" i="5"/>
  <c r="AD529" i="5"/>
  <c r="AA360" i="5"/>
  <c r="O290" i="5"/>
  <c r="X53" i="5"/>
  <c r="R61" i="5"/>
  <c r="X858" i="5"/>
  <c r="O714" i="5"/>
  <c r="AM32" i="5"/>
  <c r="U868" i="5"/>
  <c r="AJ557" i="5"/>
  <c r="R272" i="5"/>
  <c r="X247" i="5"/>
  <c r="AG176" i="5"/>
  <c r="AD924" i="5"/>
  <c r="U58" i="5"/>
  <c r="AA38" i="5"/>
  <c r="AM571" i="5"/>
  <c r="AA324" i="5"/>
  <c r="AM50" i="5"/>
  <c r="AG493" i="5"/>
  <c r="R312" i="5"/>
  <c r="AA284" i="5"/>
  <c r="AJ288" i="5"/>
  <c r="U239" i="5"/>
  <c r="AD632" i="5"/>
  <c r="L78" i="5"/>
  <c r="O863" i="5"/>
  <c r="U838" i="5"/>
  <c r="L136" i="5"/>
  <c r="L685" i="5"/>
  <c r="AD948" i="5"/>
  <c r="R991" i="5"/>
  <c r="AD546" i="5"/>
  <c r="AD359" i="5"/>
  <c r="X773" i="5"/>
  <c r="AJ690" i="5"/>
  <c r="L631" i="5"/>
  <c r="U343" i="5"/>
  <c r="O709" i="5"/>
  <c r="AJ598" i="5"/>
  <c r="L549" i="5"/>
  <c r="R143" i="5"/>
  <c r="AM622" i="5"/>
  <c r="X664" i="5"/>
  <c r="O844" i="5"/>
  <c r="AM604" i="5"/>
  <c r="I272" i="5"/>
  <c r="R766" i="5"/>
  <c r="AG674" i="5"/>
  <c r="O626" i="5"/>
  <c r="X335" i="5"/>
  <c r="U269" i="5"/>
  <c r="X240" i="5"/>
  <c r="AA991" i="5"/>
  <c r="R436" i="5"/>
  <c r="AM647" i="5"/>
  <c r="AM883" i="5"/>
  <c r="AJ132" i="5"/>
  <c r="AG335" i="5"/>
  <c r="X136" i="5"/>
  <c r="X668" i="5"/>
  <c r="U660" i="5"/>
  <c r="I349" i="5"/>
  <c r="R947" i="5"/>
  <c r="O260" i="5"/>
  <c r="L964" i="5"/>
  <c r="AD112" i="5"/>
  <c r="AG299" i="5"/>
  <c r="U436" i="5"/>
  <c r="R115" i="5"/>
  <c r="AJ958" i="5"/>
  <c r="AD343" i="5"/>
  <c r="AJ837" i="5"/>
  <c r="O335" i="5"/>
  <c r="O126" i="5"/>
  <c r="I554" i="5"/>
  <c r="L269" i="5"/>
  <c r="L118" i="5"/>
  <c r="X660" i="5"/>
  <c r="I644" i="5"/>
  <c r="AJ639" i="5"/>
  <c r="AA622" i="5"/>
  <c r="AM859" i="5"/>
  <c r="O676" i="5"/>
  <c r="I123" i="5"/>
  <c r="AA546" i="5"/>
  <c r="X148" i="5"/>
  <c r="AD160" i="5"/>
  <c r="U567" i="5"/>
  <c r="AG754" i="5"/>
  <c r="AJ560" i="5"/>
  <c r="X948" i="5"/>
  <c r="AG320" i="5"/>
  <c r="X238" i="5"/>
  <c r="AA706" i="5"/>
  <c r="AM764" i="5"/>
  <c r="R412" i="5"/>
  <c r="U773" i="5"/>
  <c r="U272" i="5"/>
  <c r="I964" i="5"/>
  <c r="AG676" i="5"/>
  <c r="AA558" i="5"/>
  <c r="AM242" i="5"/>
  <c r="AM739" i="5"/>
  <c r="AG374" i="5"/>
  <c r="O655" i="5"/>
  <c r="AA50" i="5"/>
  <c r="AG965" i="5"/>
  <c r="AA647" i="5"/>
  <c r="AG158" i="5"/>
  <c r="O761" i="5"/>
  <c r="L706" i="5"/>
  <c r="AJ412" i="5"/>
  <c r="O479" i="5"/>
  <c r="I250" i="5"/>
  <c r="I614" i="5"/>
  <c r="AG276" i="5"/>
  <c r="L766" i="5"/>
  <c r="I658" i="5"/>
  <c r="R676" i="5"/>
  <c r="L590" i="5"/>
  <c r="AG390" i="5"/>
  <c r="U257" i="5"/>
  <c r="L807" i="5"/>
  <c r="AD342" i="5"/>
  <c r="AJ676" i="5"/>
  <c r="AA1000" i="5"/>
  <c r="AD660" i="5"/>
  <c r="R399" i="5"/>
  <c r="L623" i="5"/>
  <c r="AJ121" i="5"/>
  <c r="AM312" i="5"/>
  <c r="AD832" i="5"/>
  <c r="L867" i="5"/>
  <c r="AG977" i="5"/>
  <c r="AA248" i="5"/>
  <c r="AG910" i="5"/>
  <c r="U141" i="5"/>
  <c r="I923" i="5"/>
  <c r="AA367" i="5"/>
  <c r="U158" i="5"/>
  <c r="AD68" i="5"/>
  <c r="L645" i="5"/>
  <c r="AA761" i="5"/>
  <c r="O359" i="5"/>
  <c r="AJ230" i="5"/>
  <c r="AA150" i="5"/>
  <c r="AM160" i="5"/>
  <c r="O809" i="5"/>
  <c r="AD250" i="5"/>
  <c r="AJ269" i="5"/>
  <c r="AJ590" i="5"/>
  <c r="U249" i="5"/>
  <c r="R908" i="5"/>
  <c r="L752" i="5"/>
  <c r="AD370" i="5"/>
  <c r="AG562" i="5"/>
  <c r="AM270" i="5"/>
  <c r="AM893" i="5"/>
  <c r="AJ707" i="5"/>
  <c r="AG436" i="5"/>
  <c r="O254" i="5"/>
  <c r="AD203" i="5"/>
  <c r="AD958" i="5"/>
  <c r="U840" i="5"/>
  <c r="AD648" i="5"/>
  <c r="R68" i="5"/>
  <c r="AD507" i="5"/>
  <c r="X351" i="5"/>
  <c r="U955" i="5"/>
  <c r="L604" i="5"/>
  <c r="AD631" i="5"/>
  <c r="AD335" i="5"/>
  <c r="AA327" i="5"/>
  <c r="AJ259" i="5"/>
  <c r="AA752" i="5"/>
  <c r="AD949" i="5"/>
  <c r="U587" i="5"/>
  <c r="AM28" i="5"/>
  <c r="I240" i="5"/>
  <c r="AG107" i="5"/>
  <c r="R85" i="5"/>
  <c r="AD885" i="5"/>
  <c r="O238" i="5"/>
  <c r="R645" i="5"/>
  <c r="AJ809" i="5"/>
  <c r="L664" i="5"/>
  <c r="X844" i="5"/>
  <c r="AA754" i="5"/>
  <c r="U604" i="5"/>
  <c r="I118" i="5"/>
  <c r="U259" i="5"/>
  <c r="AM110" i="5"/>
  <c r="AJ120" i="5"/>
  <c r="L540" i="5"/>
  <c r="X339" i="5"/>
  <c r="X997" i="5"/>
  <c r="X341" i="5"/>
  <c r="AM607" i="5"/>
  <c r="I573" i="5"/>
  <c r="U387" i="5"/>
  <c r="U332" i="5"/>
  <c r="AA966" i="5"/>
  <c r="AD477" i="5"/>
  <c r="AG246" i="5"/>
  <c r="AG835" i="5"/>
  <c r="X359" i="5"/>
  <c r="L230" i="5"/>
  <c r="O507" i="5"/>
  <c r="AA530" i="5"/>
  <c r="AG351" i="5"/>
  <c r="U132" i="5"/>
  <c r="R837" i="5"/>
  <c r="AD143" i="5"/>
  <c r="O224" i="5"/>
  <c r="AD871" i="5"/>
  <c r="O49" i="5"/>
  <c r="AD570" i="5"/>
  <c r="I277" i="5"/>
  <c r="AJ848" i="5"/>
  <c r="AJ324" i="5"/>
  <c r="X958" i="5"/>
  <c r="L349" i="5"/>
  <c r="R275" i="5"/>
  <c r="AJ148" i="5"/>
  <c r="L412" i="5"/>
  <c r="L468" i="5"/>
  <c r="AM567" i="5"/>
  <c r="X522" i="5"/>
  <c r="L343" i="5"/>
  <c r="X766" i="5"/>
  <c r="AA872" i="5"/>
  <c r="O598" i="5"/>
  <c r="AA554" i="5"/>
  <c r="AG118" i="5"/>
  <c r="U669" i="5"/>
  <c r="AJ752" i="5"/>
  <c r="X409" i="5"/>
  <c r="X66" i="5"/>
  <c r="I784" i="5"/>
  <c r="AJ637" i="5"/>
  <c r="O526" i="5"/>
  <c r="I440" i="5"/>
  <c r="AM115" i="5"/>
  <c r="AJ58" i="5"/>
  <c r="L996" i="5"/>
  <c r="AG629" i="5"/>
  <c r="U538" i="5"/>
  <c r="AD468" i="5"/>
  <c r="O162" i="5"/>
  <c r="AA160" i="5"/>
  <c r="AJ995" i="5"/>
  <c r="I598" i="5"/>
  <c r="AA269" i="5"/>
  <c r="AM807" i="5"/>
  <c r="AD382" i="5"/>
  <c r="L908" i="5"/>
  <c r="AG969" i="5"/>
  <c r="O621" i="5"/>
  <c r="L229" i="5"/>
  <c r="U74" i="5"/>
  <c r="AG366" i="5"/>
  <c r="AM484" i="5"/>
  <c r="X477" i="5"/>
  <c r="I322" i="5"/>
  <c r="R468" i="5"/>
  <c r="AA122" i="5"/>
  <c r="L507" i="5"/>
  <c r="AJ142" i="5"/>
  <c r="AM549" i="5"/>
  <c r="I531" i="5"/>
  <c r="X964" i="5"/>
  <c r="R326" i="5"/>
  <c r="AD668" i="5"/>
  <c r="AJ319" i="5"/>
  <c r="AD249" i="5"/>
  <c r="R564" i="5"/>
  <c r="L409" i="5"/>
  <c r="U671" i="5"/>
  <c r="U879" i="5"/>
  <c r="I761" i="5"/>
  <c r="O160" i="5"/>
  <c r="AA78" i="5"/>
  <c r="L522" i="5"/>
  <c r="R343" i="5"/>
  <c r="I327" i="5"/>
  <c r="R128" i="5"/>
  <c r="AJ110" i="5"/>
  <c r="AG501" i="5"/>
  <c r="L251" i="5"/>
  <c r="AG143" i="5"/>
  <c r="AA948" i="5"/>
  <c r="U57" i="5"/>
  <c r="L609" i="5"/>
  <c r="O575" i="5"/>
  <c r="I558" i="5"/>
  <c r="L49" i="5"/>
  <c r="I659" i="5"/>
  <c r="AG340" i="5"/>
  <c r="O436" i="5"/>
  <c r="X389" i="5"/>
  <c r="U236" i="5"/>
  <c r="AD848" i="5"/>
  <c r="AD706" i="5"/>
  <c r="U412" i="5"/>
  <c r="X754" i="5"/>
  <c r="X658" i="5"/>
  <c r="X5" i="5"/>
  <c r="AG560" i="5"/>
  <c r="AJ948" i="5"/>
  <c r="L661" i="5"/>
  <c r="AM623" i="5"/>
  <c r="L848" i="5"/>
  <c r="R484" i="5"/>
  <c r="R647" i="5"/>
  <c r="AA648" i="5"/>
  <c r="R148" i="5"/>
  <c r="AD883" i="5"/>
  <c r="U622" i="5"/>
  <c r="AG955" i="5"/>
  <c r="I343" i="5"/>
  <c r="AD126" i="5"/>
  <c r="O133" i="5"/>
  <c r="AD324" i="5"/>
  <c r="X130" i="5"/>
  <c r="U752" i="5"/>
  <c r="I676" i="5"/>
  <c r="R259" i="5"/>
  <c r="AG1000" i="5"/>
  <c r="U668" i="5"/>
  <c r="I642" i="5"/>
  <c r="R660" i="5"/>
  <c r="R425" i="5"/>
  <c r="U722" i="5"/>
  <c r="AG897" i="5"/>
  <c r="AJ644" i="5"/>
  <c r="AM562" i="5"/>
  <c r="R834" i="5"/>
  <c r="O710" i="5"/>
  <c r="L232" i="5"/>
  <c r="AM349" i="5"/>
  <c r="AG645" i="5"/>
  <c r="AA162" i="5"/>
  <c r="L863" i="5"/>
  <c r="AA479" i="5"/>
  <c r="AJ682" i="5"/>
  <c r="AG352" i="5"/>
  <c r="AA851" i="5"/>
  <c r="L260" i="5"/>
  <c r="AM920" i="5"/>
  <c r="X118" i="5"/>
  <c r="AA964" i="5"/>
  <c r="AM650" i="5"/>
  <c r="AM668" i="5"/>
  <c r="L501" i="5"/>
  <c r="O433" i="5"/>
  <c r="AG984" i="5"/>
  <c r="AJ660" i="5"/>
  <c r="AA607" i="5"/>
  <c r="O11" i="5"/>
  <c r="U133" i="5"/>
  <c r="R246" i="5"/>
  <c r="AA323" i="5"/>
  <c r="X530" i="5"/>
  <c r="I142" i="5"/>
  <c r="AJ250" i="5"/>
  <c r="U772" i="5"/>
  <c r="AD327" i="5"/>
  <c r="L173" i="5"/>
  <c r="X984" i="5"/>
  <c r="AG652" i="5"/>
  <c r="AD378" i="5"/>
  <c r="U370" i="5"/>
  <c r="AJ609" i="5"/>
  <c r="AG348" i="5"/>
  <c r="AM939" i="5"/>
  <c r="AA601" i="5"/>
  <c r="AM436" i="5"/>
  <c r="U320" i="5"/>
  <c r="R254" i="5"/>
  <c r="U741" i="5"/>
  <c r="AJ246" i="5"/>
  <c r="I965" i="5"/>
  <c r="U495" i="5"/>
  <c r="R88" i="5"/>
  <c r="AG863" i="5"/>
  <c r="AA142" i="5"/>
  <c r="AM152" i="5"/>
  <c r="I136" i="5"/>
  <c r="L449" i="5"/>
  <c r="O390" i="5"/>
  <c r="I668" i="5"/>
  <c r="AM642" i="5"/>
  <c r="AM660" i="5"/>
  <c r="O425" i="5"/>
  <c r="O897" i="5"/>
  <c r="AM370" i="5"/>
  <c r="AM573" i="5"/>
  <c r="AM896" i="5"/>
  <c r="AJ681" i="5"/>
  <c r="R506" i="5"/>
  <c r="AD366" i="5"/>
  <c r="AG240" i="5"/>
  <c r="I374" i="5"/>
  <c r="I883" i="5"/>
  <c r="AG530" i="5"/>
  <c r="X152" i="5"/>
  <c r="U947" i="5"/>
  <c r="U682" i="5"/>
  <c r="AM134" i="5"/>
  <c r="AJ144" i="5"/>
  <c r="L851" i="5"/>
  <c r="L997" i="5"/>
  <c r="U277" i="5"/>
  <c r="L323" i="5"/>
  <c r="U150" i="5"/>
  <c r="R351" i="5"/>
  <c r="X682" i="5"/>
  <c r="AD980" i="5"/>
  <c r="X685" i="5"/>
  <c r="O269" i="5"/>
  <c r="AJ1001" i="5"/>
  <c r="R964" i="5"/>
  <c r="I194" i="5"/>
  <c r="U681" i="5"/>
  <c r="AD739" i="5"/>
  <c r="AM236" i="5"/>
  <c r="AJ632" i="5"/>
  <c r="I355" i="5"/>
  <c r="AD141" i="5"/>
  <c r="AM871" i="5"/>
  <c r="AG739" i="5"/>
  <c r="L749" i="5"/>
  <c r="AM923" i="5"/>
  <c r="AA655" i="5"/>
  <c r="AJ238" i="5"/>
  <c r="L359" i="5"/>
  <c r="R140" i="5"/>
  <c r="AM863" i="5"/>
  <c r="I530" i="5"/>
  <c r="AG682" i="5"/>
  <c r="AJ335" i="5"/>
  <c r="AJ990" i="5"/>
  <c r="U427" i="5"/>
  <c r="R327" i="5"/>
  <c r="AJ964" i="5"/>
  <c r="AD676" i="5"/>
  <c r="AJ326" i="5"/>
  <c r="R656" i="5"/>
  <c r="U378" i="5"/>
  <c r="I867" i="5"/>
  <c r="AJ638" i="5"/>
  <c r="AJ66" i="5"/>
  <c r="X123" i="5"/>
  <c r="AA917" i="5"/>
  <c r="O252" i="5"/>
  <c r="AD498" i="5"/>
  <c r="X244" i="5"/>
  <c r="AA211" i="5"/>
  <c r="AA663" i="5"/>
  <c r="AA224" i="5"/>
  <c r="L133" i="5"/>
  <c r="L38" i="5"/>
  <c r="L228" i="5"/>
  <c r="AJ763" i="5"/>
  <c r="AJ706" i="5"/>
  <c r="O412" i="5"/>
  <c r="L530" i="5"/>
  <c r="U351" i="5"/>
  <c r="AG466" i="5"/>
  <c r="O272" i="5"/>
  <c r="U626" i="5"/>
  <c r="AM1001" i="5"/>
  <c r="U964" i="5"/>
  <c r="L676" i="5"/>
  <c r="AM569" i="5"/>
  <c r="AG638" i="5"/>
  <c r="AD344" i="5"/>
  <c r="AA498" i="5"/>
  <c r="AA896" i="5"/>
  <c r="AA103" i="5"/>
  <c r="U659" i="5"/>
  <c r="AJ194" i="5"/>
  <c r="I968" i="5"/>
  <c r="X484" i="5"/>
  <c r="AM358" i="5"/>
  <c r="AD156" i="5"/>
  <c r="AD965" i="5"/>
  <c r="AJ367" i="5"/>
  <c r="AM238" i="5"/>
  <c r="L950" i="5"/>
  <c r="X879" i="5"/>
  <c r="U995" i="5"/>
  <c r="AA567" i="5"/>
  <c r="AM522" i="5"/>
  <c r="AA343" i="5"/>
  <c r="AM964" i="5"/>
  <c r="AA501" i="5"/>
  <c r="AA102" i="5"/>
  <c r="X112" i="5"/>
  <c r="AD462" i="5"/>
  <c r="X868" i="5"/>
  <c r="AG783" i="5"/>
  <c r="O679" i="5"/>
  <c r="I528" i="5"/>
  <c r="X355" i="5"/>
  <c r="AJ229" i="5"/>
  <c r="L103" i="5"/>
  <c r="AA870" i="5"/>
  <c r="R601" i="5"/>
  <c r="U854" i="5"/>
  <c r="AM593" i="5"/>
  <c r="R715" i="5"/>
  <c r="AA710" i="5"/>
  <c r="U358" i="5"/>
  <c r="O156" i="5"/>
  <c r="U367" i="5"/>
  <c r="X68" i="5"/>
  <c r="AG412" i="5"/>
  <c r="O530" i="5"/>
  <c r="I522" i="5"/>
  <c r="I241" i="5"/>
  <c r="I897" i="5"/>
  <c r="I872" i="5"/>
  <c r="AA1001" i="5"/>
  <c r="L390" i="5"/>
  <c r="U1000" i="5"/>
  <c r="L668" i="5"/>
  <c r="X540" i="5"/>
  <c r="U661" i="5"/>
  <c r="AD896" i="5"/>
  <c r="AA430" i="5"/>
  <c r="X593" i="5"/>
  <c r="O561" i="5"/>
  <c r="L991" i="5"/>
  <c r="AG229" i="5"/>
  <c r="O168" i="5"/>
  <c r="X707" i="5"/>
  <c r="AJ715" i="5"/>
  <c r="X763" i="5"/>
  <c r="AG236" i="5"/>
  <c r="AA246" i="5"/>
  <c r="AD194" i="5"/>
  <c r="R764" i="5"/>
  <c r="AM917" i="5"/>
  <c r="L473" i="5"/>
  <c r="L484" i="5"/>
  <c r="X733" i="5"/>
  <c r="AG546" i="5"/>
  <c r="AG896" i="5"/>
  <c r="AD783" i="5"/>
  <c r="L131" i="5"/>
  <c r="R624" i="5"/>
  <c r="O923" i="5"/>
  <c r="L348" i="5"/>
  <c r="AD868" i="5"/>
  <c r="AG968" i="5"/>
  <c r="AD601" i="5"/>
  <c r="L698" i="5"/>
  <c r="AA244" i="5"/>
  <c r="AJ374" i="5"/>
  <c r="R482" i="5"/>
  <c r="AD107" i="5"/>
  <c r="AA773" i="5"/>
  <c r="L248" i="5"/>
  <c r="AM854" i="5"/>
  <c r="X103" i="5"/>
  <c r="AM671" i="5"/>
  <c r="O399" i="5"/>
  <c r="AJ299" i="5"/>
  <c r="AG490" i="5"/>
  <c r="AM958" i="5"/>
  <c r="AJ441" i="5"/>
  <c r="L644" i="5"/>
  <c r="R658" i="5"/>
  <c r="X441" i="5"/>
  <c r="R307" i="5"/>
  <c r="I498" i="5"/>
  <c r="AG561" i="5"/>
  <c r="U490" i="5"/>
  <c r="O374" i="5"/>
  <c r="X996" i="5"/>
  <c r="AD482" i="5"/>
  <c r="U375" i="5"/>
  <c r="AM232" i="5"/>
  <c r="O158" i="5"/>
  <c r="I773" i="5"/>
  <c r="AJ859" i="5"/>
  <c r="X986" i="5"/>
  <c r="I851" i="5"/>
  <c r="X231" i="5"/>
  <c r="L462" i="5"/>
  <c r="AJ983" i="5"/>
  <c r="AM890" i="5"/>
  <c r="U115" i="5"/>
  <c r="AD443" i="5"/>
  <c r="L998" i="5"/>
  <c r="L984" i="5"/>
  <c r="O872" i="5"/>
  <c r="AG569" i="5"/>
  <c r="L231" i="5"/>
  <c r="AD984" i="5"/>
  <c r="AA417" i="5"/>
  <c r="U430" i="5"/>
  <c r="U725" i="5"/>
  <c r="AG647" i="5"/>
  <c r="L986" i="5"/>
  <c r="I709" i="5"/>
  <c r="AG449" i="5"/>
  <c r="R501" i="5"/>
  <c r="AA319" i="5"/>
  <c r="X416" i="5"/>
  <c r="R722" i="5"/>
  <c r="L417" i="5"/>
  <c r="I378" i="5"/>
  <c r="X725" i="5"/>
  <c r="AA420" i="5"/>
  <c r="L955" i="5"/>
  <c r="AM674" i="5"/>
  <c r="AJ416" i="5"/>
  <c r="R336" i="5"/>
  <c r="O652" i="5"/>
  <c r="AM685" i="5"/>
  <c r="R998" i="5"/>
  <c r="O231" i="5"/>
  <c r="AG462" i="5"/>
  <c r="AM897" i="5"/>
  <c r="O644" i="5"/>
  <c r="AJ131" i="5"/>
  <c r="L389" i="5"/>
  <c r="AM240" i="5"/>
  <c r="X648" i="5"/>
  <c r="I546" i="5"/>
  <c r="R238" i="5"/>
  <c r="AD872" i="5"/>
  <c r="AD658" i="5"/>
  <c r="AM326" i="5"/>
  <c r="AG642" i="5"/>
  <c r="AM425" i="5"/>
  <c r="I997" i="5"/>
  <c r="R661" i="5"/>
  <c r="I638" i="5"/>
  <c r="AJ528" i="5"/>
  <c r="AD399" i="5"/>
  <c r="I138" i="5"/>
  <c r="AD835" i="5"/>
  <c r="U761" i="5"/>
  <c r="O632" i="5"/>
  <c r="AM103" i="5"/>
  <c r="O593" i="5"/>
  <c r="L966" i="5"/>
  <c r="U710" i="5"/>
  <c r="I246" i="5"/>
  <c r="O546" i="5"/>
  <c r="AM639" i="5"/>
  <c r="O995" i="5"/>
  <c r="AG920" i="5"/>
  <c r="AA650" i="5"/>
  <c r="AM462" i="5"/>
  <c r="R652" i="5"/>
  <c r="AA867" i="5"/>
  <c r="R644" i="5"/>
  <c r="O562" i="5"/>
  <c r="U733" i="5"/>
  <c r="AA495" i="5"/>
  <c r="U694" i="5"/>
  <c r="I859" i="5"/>
  <c r="O920" i="5"/>
  <c r="O501" i="5"/>
  <c r="AA378" i="5"/>
  <c r="AG409" i="5"/>
  <c r="AJ777" i="5"/>
  <c r="L506" i="5"/>
  <c r="R917" i="5"/>
  <c r="AJ601" i="5"/>
  <c r="R538" i="5"/>
  <c r="AJ773" i="5"/>
  <c r="AA640" i="5"/>
  <c r="AD991" i="5"/>
  <c r="I348" i="5"/>
  <c r="L528" i="5"/>
  <c r="O624" i="5"/>
  <c r="L194" i="5"/>
  <c r="AM996" i="5"/>
  <c r="R923" i="5"/>
  <c r="O965" i="5"/>
  <c r="I647" i="5"/>
  <c r="O645" i="5"/>
  <c r="I319" i="5"/>
  <c r="I917" i="5"/>
  <c r="AJ236" i="5"/>
  <c r="X923" i="5"/>
  <c r="I741" i="5"/>
  <c r="X156" i="5"/>
  <c r="AA19" i="5"/>
  <c r="X694" i="5"/>
  <c r="AG194" i="5"/>
  <c r="AG609" i="5"/>
  <c r="X282" i="5"/>
  <c r="AD11" i="5"/>
  <c r="R240" i="5"/>
  <c r="AG203" i="5"/>
  <c r="AG482" i="5"/>
  <c r="R359" i="5"/>
  <c r="AD854" i="5"/>
  <c r="X860" i="5"/>
  <c r="AJ138" i="5"/>
  <c r="AA238" i="5"/>
  <c r="X115" i="5"/>
  <c r="AM133" i="5"/>
  <c r="O484" i="5"/>
  <c r="I622" i="5"/>
  <c r="AA834" i="5"/>
  <c r="U870" i="5"/>
  <c r="AM624" i="5"/>
  <c r="AD195" i="5"/>
  <c r="AA107" i="5"/>
  <c r="O466" i="5"/>
  <c r="AA942" i="5"/>
  <c r="O74" i="5"/>
  <c r="L776" i="5"/>
  <c r="AM601" i="5"/>
  <c r="O387" i="5"/>
  <c r="L375" i="5"/>
  <c r="AJ366" i="5"/>
  <c r="O490" i="5"/>
  <c r="AA996" i="5"/>
  <c r="U936" i="5"/>
  <c r="O148" i="5"/>
  <c r="U109" i="5"/>
  <c r="U809" i="5"/>
  <c r="AJ868" i="5"/>
  <c r="AD211" i="5"/>
  <c r="AG593" i="5"/>
  <c r="AM374" i="5"/>
  <c r="O228" i="5"/>
  <c r="R349" i="5"/>
  <c r="X316" i="5"/>
  <c r="AD152" i="5"/>
  <c r="O528" i="5"/>
  <c r="AJ970" i="5"/>
  <c r="U299" i="5"/>
  <c r="AD244" i="5"/>
  <c r="U473" i="5"/>
  <c r="U324" i="5"/>
  <c r="X57" i="5"/>
  <c r="O630" i="5"/>
  <c r="X507" i="5"/>
  <c r="I121" i="5"/>
  <c r="X784" i="5"/>
  <c r="AD638" i="5"/>
  <c r="U632" i="5"/>
  <c r="AD526" i="5"/>
  <c r="X194" i="5"/>
  <c r="L358" i="5"/>
  <c r="O88" i="5"/>
  <c r="AJ530" i="5"/>
  <c r="AG443" i="5"/>
  <c r="L66" i="5"/>
  <c r="AD749" i="5"/>
  <c r="U848" i="5"/>
  <c r="X965" i="5"/>
  <c r="I681" i="5"/>
  <c r="X710" i="5"/>
  <c r="AA958" i="5"/>
  <c r="U498" i="5"/>
  <c r="U968" i="5"/>
  <c r="O38" i="5"/>
  <c r="AG141" i="5"/>
  <c r="AM575" i="5"/>
  <c r="AM355" i="5"/>
  <c r="AJ835" i="5"/>
  <c r="AD663" i="5"/>
  <c r="O834" i="5"/>
  <c r="R638" i="5"/>
  <c r="AM176" i="5"/>
  <c r="L796" i="5"/>
  <c r="U768" i="5"/>
  <c r="U545" i="5"/>
  <c r="AA424" i="5"/>
  <c r="X832" i="5"/>
  <c r="U758" i="5"/>
  <c r="O110" i="5"/>
  <c r="AM141" i="5"/>
  <c r="U983" i="5"/>
  <c r="I939" i="5"/>
  <c r="I580" i="5"/>
  <c r="X440" i="5"/>
  <c r="X176" i="5"/>
  <c r="O594" i="5"/>
  <c r="AD170" i="5"/>
  <c r="AD459" i="5"/>
  <c r="AG730" i="5"/>
  <c r="AG124" i="5"/>
  <c r="R606" i="5"/>
  <c r="R554" i="5"/>
  <c r="O531" i="5"/>
  <c r="AJ216" i="5"/>
  <c r="I120" i="5"/>
  <c r="L560" i="5"/>
  <c r="U234" i="5"/>
  <c r="AM974" i="5"/>
  <c r="L909" i="5"/>
  <c r="X796" i="5"/>
  <c r="I800" i="5"/>
  <c r="R737" i="5"/>
  <c r="AJ692" i="5"/>
  <c r="AG226" i="5"/>
  <c r="AD455" i="5"/>
  <c r="AG929" i="5"/>
  <c r="I475" i="5"/>
  <c r="R404" i="5"/>
  <c r="AG19" i="5"/>
  <c r="L493" i="5"/>
  <c r="I537" i="5"/>
  <c r="AM262" i="5"/>
  <c r="O851" i="5"/>
  <c r="R159" i="5"/>
  <c r="R151" i="5"/>
  <c r="R659" i="5"/>
  <c r="I399" i="5"/>
  <c r="AA800" i="5"/>
  <c r="U692" i="5"/>
  <c r="AG455" i="5"/>
  <c r="X636" i="5"/>
  <c r="AM885" i="5"/>
  <c r="R720" i="5"/>
  <c r="R686" i="5"/>
  <c r="AM973" i="5"/>
  <c r="AG280" i="5"/>
  <c r="O877" i="5"/>
  <c r="AG998" i="5"/>
  <c r="R984" i="5"/>
  <c r="AA729" i="5"/>
  <c r="U175" i="5"/>
  <c r="O408" i="5"/>
  <c r="L59" i="5"/>
  <c r="AD389" i="5"/>
  <c r="AJ226" i="5"/>
  <c r="I847" i="5"/>
  <c r="U794" i="5"/>
  <c r="U982" i="5"/>
  <c r="AD952" i="5"/>
  <c r="AG213" i="5"/>
  <c r="O955" i="5"/>
  <c r="X506" i="5"/>
  <c r="I491" i="5"/>
  <c r="AG553" i="5"/>
  <c r="X481" i="5"/>
  <c r="R122" i="5"/>
  <c r="X859" i="5"/>
  <c r="AD319" i="5"/>
  <c r="AA249" i="5"/>
  <c r="AJ896" i="5"/>
  <c r="AD811" i="5"/>
  <c r="AJ813" i="5"/>
  <c r="I506" i="5"/>
  <c r="U348" i="5"/>
  <c r="L976" i="5"/>
  <c r="AM757" i="5"/>
  <c r="AG659" i="5"/>
  <c r="AG601" i="5"/>
  <c r="AG248" i="5"/>
  <c r="AM442" i="5"/>
  <c r="R132" i="5"/>
  <c r="U858" i="5"/>
  <c r="I173" i="5"/>
  <c r="O242" i="5"/>
  <c r="U256" i="5"/>
  <c r="X483" i="5"/>
  <c r="R623" i="5"/>
  <c r="I386" i="5"/>
  <c r="L613" i="5"/>
  <c r="R369" i="5"/>
  <c r="AM142" i="5"/>
  <c r="U35" i="5"/>
  <c r="AJ102" i="5"/>
  <c r="AA669" i="5"/>
  <c r="AA739" i="5"/>
  <c r="R498" i="5"/>
  <c r="L857" i="5"/>
  <c r="X297" i="5"/>
  <c r="AA115" i="5"/>
  <c r="AG850" i="5"/>
  <c r="R823" i="5"/>
  <c r="AG61" i="5"/>
  <c r="AD128" i="5"/>
  <c r="O382" i="5"/>
  <c r="U708" i="5"/>
  <c r="AG121" i="5"/>
  <c r="L475" i="5"/>
  <c r="I109" i="5"/>
  <c r="AD505" i="5"/>
  <c r="R377" i="5"/>
  <c r="L290" i="5"/>
  <c r="AJ152" i="5"/>
  <c r="X79" i="5"/>
  <c r="AD63" i="5"/>
  <c r="U869" i="5"/>
  <c r="AJ555" i="5"/>
  <c r="U565" i="5"/>
  <c r="AJ651" i="5"/>
  <c r="AJ244" i="5"/>
  <c r="R167" i="5"/>
  <c r="AJ123" i="5"/>
  <c r="AG571" i="5"/>
  <c r="R941" i="5"/>
  <c r="I494" i="5"/>
  <c r="AA714" i="5"/>
  <c r="X974" i="5"/>
  <c r="AJ967" i="5"/>
  <c r="AA957" i="5"/>
  <c r="AA312" i="5"/>
  <c r="I304" i="5"/>
  <c r="O95" i="5"/>
  <c r="AG53" i="5"/>
  <c r="O921" i="5"/>
  <c r="U986" i="5"/>
  <c r="U766" i="5"/>
  <c r="U712" i="5"/>
  <c r="I486" i="5"/>
  <c r="U339" i="5"/>
  <c r="O416" i="5"/>
  <c r="AJ997" i="5"/>
  <c r="AJ202" i="5"/>
  <c r="AG784" i="5"/>
  <c r="I637" i="5"/>
  <c r="O430" i="5"/>
  <c r="I32" i="5"/>
  <c r="AA932" i="5"/>
  <c r="O587" i="5"/>
  <c r="AA924" i="5"/>
  <c r="I901" i="5"/>
  <c r="L557" i="5"/>
  <c r="AG746" i="5"/>
  <c r="AD351" i="5"/>
  <c r="O171" i="5"/>
  <c r="AJ210" i="5"/>
  <c r="AM136" i="5"/>
  <c r="AJ116" i="5"/>
  <c r="I390" i="5"/>
  <c r="AM948" i="5"/>
  <c r="AG814" i="5"/>
  <c r="U94" i="5"/>
  <c r="AG628" i="5"/>
  <c r="AG621" i="5"/>
  <c r="R179" i="5"/>
  <c r="AG288" i="5"/>
  <c r="AJ709" i="5"/>
  <c r="AD247" i="5"/>
  <c r="AA241" i="5"/>
  <c r="X652" i="5"/>
  <c r="AJ378" i="5"/>
  <c r="X644" i="5"/>
  <c r="AD562" i="5"/>
  <c r="AJ370" i="5"/>
  <c r="X848" i="5"/>
  <c r="U698" i="5"/>
  <c r="X220" i="5"/>
  <c r="U505" i="5"/>
  <c r="AG359" i="5"/>
  <c r="AG260" i="5"/>
  <c r="AD390" i="5"/>
  <c r="R366" i="5"/>
  <c r="AD777" i="5"/>
  <c r="AG113" i="5"/>
  <c r="U442" i="5"/>
  <c r="AD484" i="5"/>
  <c r="AD228" i="5"/>
  <c r="I107" i="5"/>
  <c r="AA802" i="5"/>
  <c r="I694" i="5"/>
  <c r="U764" i="5"/>
  <c r="U27" i="5"/>
  <c r="AA995" i="5"/>
  <c r="L144" i="5"/>
  <c r="L456" i="5"/>
  <c r="AJ41" i="5"/>
  <c r="AG691" i="5"/>
  <c r="AG224" i="5"/>
  <c r="L195" i="5"/>
  <c r="I958" i="5"/>
  <c r="O323" i="5"/>
  <c r="AJ109" i="5"/>
  <c r="L314" i="5"/>
  <c r="O522" i="5"/>
  <c r="U650" i="5"/>
  <c r="AA642" i="5"/>
  <c r="AA661" i="5"/>
  <c r="AG483" i="5"/>
  <c r="L490" i="5"/>
  <c r="AA733" i="5"/>
  <c r="AJ468" i="5"/>
  <c r="AJ78" i="5"/>
  <c r="AG622" i="5"/>
  <c r="L11" i="5"/>
  <c r="U579" i="5"/>
  <c r="O177" i="5"/>
  <c r="L107" i="5"/>
  <c r="I733" i="5"/>
  <c r="AG613" i="5"/>
  <c r="X95" i="5"/>
  <c r="AM171" i="5"/>
  <c r="O890" i="5"/>
  <c r="L211" i="5"/>
  <c r="R105" i="5"/>
  <c r="R473" i="5"/>
  <c r="L322" i="5"/>
  <c r="O991" i="5"/>
  <c r="I187" i="5"/>
  <c r="AG928" i="5"/>
  <c r="AA140" i="5"/>
  <c r="I942" i="5"/>
  <c r="X526" i="5"/>
  <c r="X121" i="5"/>
  <c r="U30" i="5"/>
  <c r="L854" i="5"/>
  <c r="AD904" i="5"/>
  <c r="AJ936" i="5"/>
  <c r="AD148" i="5"/>
  <c r="I863" i="5"/>
  <c r="AD567" i="5"/>
  <c r="AD838" i="5"/>
  <c r="O970" i="5"/>
  <c r="AM783" i="5"/>
  <c r="X671" i="5"/>
  <c r="AA320" i="5"/>
  <c r="U374" i="5"/>
  <c r="AJ741" i="5"/>
  <c r="AA358" i="5"/>
  <c r="I795" i="5"/>
  <c r="AG349" i="5"/>
  <c r="AD230" i="5"/>
  <c r="O952" i="5"/>
  <c r="R969" i="5"/>
  <c r="AA66" i="5"/>
  <c r="U482" i="5"/>
  <c r="L246" i="5"/>
  <c r="AM495" i="5"/>
  <c r="AM57" i="5"/>
  <c r="AD630" i="5"/>
  <c r="AJ304" i="5"/>
  <c r="AD347" i="5"/>
  <c r="R569" i="5"/>
  <c r="X681" i="5"/>
  <c r="AA593" i="5"/>
  <c r="R561" i="5"/>
  <c r="X58" i="5"/>
  <c r="AM710" i="5"/>
  <c r="AA725" i="5"/>
  <c r="AG323" i="5"/>
  <c r="L36" i="5"/>
  <c r="AA679" i="5"/>
  <c r="I893" i="5"/>
  <c r="O942" i="5"/>
  <c r="X834" i="5"/>
  <c r="AJ949" i="5"/>
  <c r="R499" i="5"/>
  <c r="AD282" i="5"/>
  <c r="X444" i="5"/>
  <c r="U340" i="5"/>
  <c r="R123" i="5"/>
  <c r="U341" i="5"/>
  <c r="U477" i="5"/>
  <c r="R546" i="5"/>
  <c r="I406" i="5"/>
  <c r="X275" i="5"/>
  <c r="I57" i="5"/>
  <c r="AJ950" i="5"/>
  <c r="O690" i="5"/>
  <c r="AD990" i="5"/>
  <c r="R194" i="5"/>
  <c r="O937" i="5"/>
  <c r="AJ575" i="5"/>
  <c r="AG193" i="5"/>
  <c r="X332" i="5"/>
  <c r="AG324" i="5"/>
  <c r="L266" i="5"/>
  <c r="L746" i="5"/>
  <c r="X343" i="5"/>
  <c r="AM124" i="5"/>
  <c r="L837" i="5"/>
  <c r="R229" i="5"/>
  <c r="AJ860" i="5"/>
  <c r="AG607" i="5"/>
  <c r="AG868" i="5"/>
  <c r="AG580" i="5"/>
  <c r="R282" i="5"/>
  <c r="U715" i="5"/>
  <c r="X254" i="5"/>
  <c r="AG648" i="5"/>
  <c r="U546" i="5"/>
  <c r="I238" i="5"/>
  <c r="L130" i="5"/>
  <c r="AD495" i="5"/>
  <c r="X764" i="5"/>
  <c r="AG162" i="5"/>
  <c r="X150" i="5"/>
  <c r="AG479" i="5"/>
  <c r="L262" i="5"/>
  <c r="X606" i="5"/>
  <c r="L784" i="5"/>
  <c r="AA777" i="5"/>
  <c r="I783" i="5"/>
  <c r="X632" i="5"/>
  <c r="AA968" i="5"/>
  <c r="R236" i="5"/>
  <c r="L958" i="5"/>
  <c r="L238" i="5"/>
  <c r="AM170" i="5"/>
  <c r="X950" i="5"/>
  <c r="AG761" i="5"/>
  <c r="AA923" i="5"/>
  <c r="U629" i="5"/>
  <c r="AA763" i="5"/>
  <c r="AM694" i="5"/>
  <c r="X995" i="5"/>
  <c r="R234" i="5"/>
  <c r="AM847" i="5"/>
  <c r="AD594" i="5"/>
  <c r="L170" i="5"/>
  <c r="X922" i="5"/>
  <c r="I785" i="5"/>
  <c r="R262" i="5"/>
  <c r="O124" i="5"/>
  <c r="AD837" i="5"/>
  <c r="AG554" i="5"/>
  <c r="AD531" i="5"/>
  <c r="I216" i="5"/>
  <c r="X120" i="5"/>
  <c r="O896" i="5"/>
  <c r="AA909" i="5"/>
  <c r="AG404" i="5"/>
  <c r="R794" i="5"/>
  <c r="AG563" i="5"/>
  <c r="X529" i="5"/>
  <c r="R87" i="5"/>
  <c r="AJ650" i="5"/>
  <c r="AJ656" i="5"/>
  <c r="AD408" i="5"/>
  <c r="AA59" i="5"/>
  <c r="AD557" i="5"/>
  <c r="X537" i="5"/>
  <c r="U245" i="5"/>
  <c r="O144" i="5"/>
  <c r="AD280" i="5"/>
  <c r="AG159" i="5"/>
  <c r="AG326" i="5"/>
  <c r="U243" i="5"/>
  <c r="U323" i="5"/>
  <c r="AA952" i="5"/>
  <c r="R335" i="5"/>
  <c r="O984" i="5"/>
  <c r="L811" i="5"/>
  <c r="I679" i="5"/>
  <c r="L601" i="5"/>
  <c r="AA624" i="5"/>
  <c r="AM737" i="5"/>
  <c r="U850" i="5"/>
  <c r="O698" i="5"/>
  <c r="AM428" i="5"/>
  <c r="AM368" i="5"/>
  <c r="O213" i="5"/>
  <c r="AD921" i="5"/>
  <c r="L948" i="5"/>
  <c r="AD729" i="5"/>
  <c r="L167" i="5"/>
  <c r="O571" i="5"/>
  <c r="R500" i="5"/>
  <c r="L505" i="5"/>
  <c r="AD606" i="5"/>
  <c r="X249" i="5"/>
  <c r="AD814" i="5"/>
  <c r="AJ708" i="5"/>
  <c r="X366" i="5"/>
  <c r="R202" i="5"/>
  <c r="R489" i="5"/>
  <c r="AG967" i="5"/>
  <c r="AM297" i="5"/>
  <c r="U177" i="5"/>
  <c r="L171" i="5"/>
  <c r="U308" i="5"/>
  <c r="R858" i="5"/>
  <c r="X173" i="5"/>
  <c r="X386" i="5"/>
  <c r="AA613" i="5"/>
  <c r="AD605" i="5"/>
  <c r="AJ35" i="5"/>
  <c r="AD877" i="5"/>
  <c r="X714" i="5"/>
  <c r="R102" i="5"/>
  <c r="AG651" i="5"/>
  <c r="AA883" i="5"/>
  <c r="AD88" i="5"/>
  <c r="AG773" i="5"/>
  <c r="L686" i="5"/>
  <c r="AD690" i="5"/>
  <c r="O61" i="5"/>
  <c r="R869" i="5"/>
  <c r="AJ942" i="5"/>
  <c r="O813" i="5"/>
  <c r="I299" i="5"/>
  <c r="AM924" i="5"/>
  <c r="L105" i="5"/>
  <c r="O929" i="5"/>
  <c r="I957" i="5"/>
  <c r="AA493" i="5"/>
  <c r="AA290" i="5"/>
  <c r="L63" i="5"/>
  <c r="AD110" i="5"/>
  <c r="AM636" i="5"/>
  <c r="R730" i="5"/>
  <c r="R712" i="5"/>
  <c r="AM494" i="5"/>
  <c r="AM260" i="5"/>
  <c r="U251" i="5"/>
  <c r="AA555" i="5"/>
  <c r="U481" i="5"/>
  <c r="L146" i="5"/>
  <c r="AJ94" i="5"/>
  <c r="O36" i="5"/>
  <c r="R982" i="5"/>
  <c r="AD746" i="5"/>
  <c r="X304" i="5"/>
  <c r="AD95" i="5"/>
  <c r="AJ369" i="5"/>
  <c r="AA296" i="5"/>
  <c r="AD214" i="5"/>
  <c r="O53" i="5"/>
  <c r="AM486" i="5"/>
  <c r="AA382" i="5"/>
  <c r="R339" i="5"/>
  <c r="AA163" i="5"/>
  <c r="R997" i="5"/>
  <c r="O720" i="5"/>
  <c r="AA21" i="5"/>
  <c r="AD973" i="5"/>
  <c r="AD288" i="5"/>
  <c r="R210" i="5"/>
  <c r="X590" i="5"/>
  <c r="AD671" i="5"/>
  <c r="AM483" i="5"/>
  <c r="O823" i="5"/>
  <c r="O628" i="5"/>
  <c r="AD467" i="5"/>
  <c r="L247" i="5"/>
  <c r="X241" i="5"/>
  <c r="L804" i="5"/>
  <c r="I808" i="5"/>
  <c r="AJ700" i="5"/>
  <c r="AM51" i="5"/>
  <c r="AJ901" i="5"/>
  <c r="AJ545" i="5"/>
  <c r="I424" i="5"/>
  <c r="AM88" i="5"/>
  <c r="O758" i="5"/>
  <c r="AG146" i="5"/>
  <c r="AD698" i="5"/>
  <c r="X613" i="5"/>
  <c r="AD844" i="5"/>
  <c r="R896" i="5"/>
  <c r="L893" i="5"/>
  <c r="O917" i="5"/>
  <c r="O565" i="5"/>
  <c r="AM10" i="5"/>
  <c r="AG860" i="5"/>
  <c r="U749" i="5"/>
  <c r="AJ663" i="5"/>
  <c r="AJ387" i="5"/>
  <c r="R177" i="5"/>
  <c r="X885" i="5"/>
  <c r="R162" i="5"/>
  <c r="R250" i="5"/>
  <c r="R522" i="5"/>
  <c r="AD506" i="5"/>
  <c r="AD733" i="5"/>
  <c r="AJ118" i="5"/>
  <c r="AM1000" i="5"/>
  <c r="X256" i="5"/>
  <c r="U399" i="5"/>
  <c r="X299" i="5"/>
  <c r="R244" i="5"/>
  <c r="AD66" i="5"/>
  <c r="O854" i="5"/>
  <c r="AJ228" i="5"/>
  <c r="AM538" i="5"/>
  <c r="L622" i="5"/>
  <c r="AJ844" i="5"/>
  <c r="R942" i="5"/>
  <c r="U499" i="5"/>
  <c r="R854" i="5"/>
  <c r="X374" i="5"/>
  <c r="AD375" i="5"/>
  <c r="L187" i="5"/>
  <c r="AJ928" i="5"/>
  <c r="AD140" i="5"/>
  <c r="X772" i="5"/>
  <c r="X348" i="5"/>
  <c r="AJ193" i="5"/>
  <c r="U123" i="5"/>
  <c r="AG484" i="5"/>
  <c r="L326" i="5"/>
  <c r="O638" i="5"/>
  <c r="AA355" i="5"/>
  <c r="AD115" i="5"/>
  <c r="AA58" i="5"/>
  <c r="AM809" i="5"/>
  <c r="U851" i="5"/>
  <c r="AA564" i="5"/>
  <c r="AD652" i="5"/>
  <c r="L783" i="5"/>
  <c r="AA632" i="5"/>
  <c r="AA939" i="5"/>
  <c r="AJ890" i="5"/>
  <c r="I671" i="5"/>
  <c r="X183" i="5"/>
  <c r="AM477" i="5"/>
  <c r="X645" i="5"/>
  <c r="U230" i="5"/>
  <c r="R530" i="5"/>
  <c r="X650" i="5"/>
  <c r="O910" i="5"/>
  <c r="O573" i="5"/>
  <c r="I575" i="5"/>
  <c r="O103" i="5"/>
  <c r="X776" i="5"/>
  <c r="AD518" i="5"/>
  <c r="I254" i="5"/>
  <c r="L428" i="5"/>
  <c r="AJ546" i="5"/>
  <c r="I763" i="5"/>
  <c r="AD433" i="5"/>
  <c r="AJ231" i="5"/>
  <c r="AJ642" i="5"/>
  <c r="U620" i="5"/>
  <c r="I316" i="5"/>
  <c r="AG690" i="5"/>
  <c r="X715" i="5"/>
  <c r="AM490" i="5"/>
  <c r="I996" i="5"/>
  <c r="O482" i="5"/>
  <c r="AA428" i="5"/>
  <c r="AG991" i="5"/>
  <c r="L406" i="5"/>
  <c r="U570" i="5"/>
  <c r="I150" i="5"/>
  <c r="U569" i="5"/>
  <c r="AD277" i="5"/>
  <c r="AG777" i="5"/>
  <c r="R131" i="5"/>
  <c r="O498" i="5"/>
  <c r="R10" i="5"/>
  <c r="R966" i="5"/>
  <c r="AM936" i="5"/>
  <c r="U134" i="5"/>
  <c r="X977" i="5"/>
  <c r="AA282" i="5"/>
  <c r="O939" i="5"/>
  <c r="L890" i="5"/>
  <c r="AM868" i="5"/>
  <c r="AG498" i="5"/>
  <c r="L176" i="5"/>
  <c r="X698" i="5"/>
  <c r="I629" i="5"/>
  <c r="AA473" i="5"/>
  <c r="AJ991" i="5"/>
  <c r="AM507" i="5"/>
  <c r="AG322" i="5"/>
  <c r="AM366" i="5"/>
  <c r="AG871" i="5"/>
  <c r="O663" i="5"/>
  <c r="AJ691" i="5"/>
  <c r="O342" i="5"/>
  <c r="AJ323" i="5"/>
  <c r="X276" i="5"/>
  <c r="AG549" i="5"/>
  <c r="AJ939" i="5"/>
  <c r="AA123" i="5"/>
  <c r="R158" i="5"/>
  <c r="AG764" i="5"/>
  <c r="AA88" i="5"/>
  <c r="AJ103" i="5"/>
  <c r="AD436" i="5"/>
  <c r="AA168" i="5"/>
  <c r="AJ710" i="5"/>
  <c r="X246" i="5"/>
  <c r="AD1001" i="5"/>
  <c r="AA528" i="5"/>
  <c r="I10" i="5"/>
  <c r="AG958" i="5"/>
  <c r="X367" i="5"/>
  <c r="L983" i="5"/>
  <c r="AD715" i="5"/>
  <c r="L546" i="5"/>
  <c r="O521" i="5"/>
  <c r="R626" i="5"/>
  <c r="AM942" i="5"/>
  <c r="R968" i="5"/>
  <c r="AJ320" i="5"/>
  <c r="AD236" i="5"/>
  <c r="U238" i="5"/>
  <c r="O68" i="5"/>
  <c r="X561" i="5"/>
  <c r="R490" i="5"/>
  <c r="AA487" i="5"/>
  <c r="I282" i="5"/>
  <c r="AG133" i="5"/>
  <c r="O428" i="5"/>
  <c r="AG694" i="5"/>
  <c r="AG671" i="5"/>
  <c r="O601" i="5"/>
  <c r="AJ966" i="5"/>
  <c r="AJ698" i="5"/>
  <c r="AG917" i="5"/>
  <c r="AJ624" i="5"/>
  <c r="L299" i="5"/>
  <c r="R374" i="5"/>
  <c r="U658" i="5"/>
  <c r="AA441" i="5"/>
  <c r="U506" i="5"/>
  <c r="X430" i="5"/>
  <c r="AJ252" i="5"/>
  <c r="L141" i="5"/>
  <c r="I248" i="5"/>
  <c r="AA232" i="5"/>
  <c r="R348" i="5"/>
  <c r="R256" i="5"/>
  <c r="X854" i="5"/>
  <c r="AJ923" i="5"/>
  <c r="R176" i="5"/>
  <c r="R663" i="5"/>
  <c r="AA436" i="5"/>
  <c r="R323" i="5"/>
  <c r="I879" i="5"/>
  <c r="AD639" i="5"/>
  <c r="AA764" i="5"/>
  <c r="AD722" i="5"/>
  <c r="AJ105" i="5"/>
  <c r="R146" i="5"/>
  <c r="O500" i="5"/>
  <c r="AG679" i="5"/>
  <c r="R632" i="5"/>
  <c r="AJ399" i="5"/>
  <c r="AM299" i="5"/>
  <c r="X10" i="5"/>
  <c r="R389" i="5"/>
  <c r="I115" i="5"/>
  <c r="AD996" i="5"/>
  <c r="AG477" i="5"/>
  <c r="I68" i="5"/>
  <c r="AM690" i="5"/>
  <c r="X666" i="5"/>
  <c r="L452" i="5"/>
  <c r="U783" i="5"/>
  <c r="L307" i="5"/>
  <c r="AJ254" i="5"/>
  <c r="AG420" i="5"/>
  <c r="AJ275" i="5"/>
  <c r="U942" i="5"/>
  <c r="AM725" i="5"/>
  <c r="AD983" i="5"/>
  <c r="AG375" i="5"/>
  <c r="O964" i="5"/>
  <c r="AA652" i="5"/>
  <c r="L367" i="5"/>
  <c r="I777" i="5"/>
  <c r="AM123" i="5"/>
  <c r="AJ998" i="5"/>
  <c r="O658" i="5"/>
  <c r="AD131" i="5"/>
  <c r="L254" i="5"/>
  <c r="I477" i="5"/>
  <c r="O725" i="5"/>
  <c r="X521" i="5"/>
  <c r="AD276" i="5"/>
  <c r="L663" i="5"/>
  <c r="AG138" i="5"/>
  <c r="R690" i="5"/>
  <c r="AA682" i="5"/>
  <c r="AJ652" i="5"/>
  <c r="X452" i="5"/>
  <c r="AD939" i="5"/>
  <c r="AA890" i="5"/>
  <c r="O444" i="5"/>
  <c r="AA176" i="5"/>
  <c r="AJ655" i="5"/>
  <c r="AM149" i="5"/>
  <c r="L158" i="5"/>
  <c r="AM802" i="5"/>
  <c r="X352" i="5"/>
  <c r="X569" i="5"/>
  <c r="AJ739" i="5"/>
  <c r="I5" i="5"/>
  <c r="U131" i="5"/>
  <c r="O107" i="5"/>
  <c r="O650" i="5"/>
  <c r="AG282" i="5"/>
  <c r="R74" i="5"/>
  <c r="AA32" i="5"/>
  <c r="X659" i="5"/>
  <c r="U489" i="5"/>
  <c r="AJ498" i="5"/>
  <c r="AA185" i="5"/>
  <c r="L968" i="5"/>
  <c r="R931" i="5"/>
  <c r="AM224" i="5"/>
  <c r="U500" i="5"/>
  <c r="AJ107" i="5"/>
  <c r="L733" i="5"/>
  <c r="AJ879" i="5"/>
  <c r="AJ883" i="5"/>
  <c r="AJ245" i="5"/>
  <c r="U479" i="5"/>
  <c r="AD213" i="5"/>
  <c r="AJ522" i="5"/>
  <c r="I877" i="5"/>
  <c r="I685" i="5"/>
  <c r="U390" i="5"/>
  <c r="AA433" i="5"/>
  <c r="AJ679" i="5"/>
  <c r="O307" i="5"/>
  <c r="U49" i="5"/>
  <c r="R739" i="5"/>
  <c r="AA10" i="5"/>
  <c r="U924" i="5"/>
  <c r="AG768" i="5"/>
  <c r="R996" i="5"/>
  <c r="AG923" i="5"/>
  <c r="L655" i="5"/>
  <c r="R477" i="5"/>
  <c r="U228" i="5"/>
  <c r="U107" i="5"/>
  <c r="AM19" i="5"/>
  <c r="L794" i="5"/>
  <c r="X495" i="5"/>
  <c r="AD412" i="5"/>
  <c r="I809" i="5"/>
  <c r="U250" i="5"/>
  <c r="AM614" i="5"/>
  <c r="U522" i="5"/>
  <c r="I288" i="5"/>
  <c r="X272" i="5"/>
  <c r="O276" i="5"/>
  <c r="O712" i="5"/>
  <c r="I606" i="5"/>
  <c r="U71" i="5"/>
  <c r="L877" i="5"/>
  <c r="AM772" i="5"/>
  <c r="I185" i="5"/>
  <c r="L168" i="5"/>
  <c r="AA252" i="5"/>
  <c r="AA256" i="5"/>
  <c r="AA229" i="5"/>
  <c r="AA804" i="5"/>
  <c r="U244" i="5"/>
  <c r="I297" i="5"/>
  <c r="L115" i="5"/>
  <c r="R168" i="5"/>
  <c r="U455" i="5"/>
  <c r="AD929" i="5"/>
  <c r="AJ636" i="5"/>
  <c r="AD187" i="5"/>
  <c r="AM645" i="5"/>
  <c r="I538" i="5"/>
  <c r="AG160" i="5"/>
  <c r="R785" i="5"/>
  <c r="AD622" i="5"/>
  <c r="I171" i="5"/>
  <c r="AG152" i="5"/>
  <c r="AM87" i="5"/>
  <c r="X487" i="5"/>
  <c r="AM666" i="5"/>
  <c r="U382" i="5"/>
  <c r="I896" i="5"/>
  <c r="AM637" i="5"/>
  <c r="R573" i="5"/>
  <c r="X499" i="5"/>
  <c r="R452" i="5"/>
  <c r="AM354" i="5"/>
  <c r="L256" i="5"/>
  <c r="U193" i="5"/>
  <c r="I871" i="5"/>
  <c r="R248" i="5"/>
  <c r="U176" i="5"/>
  <c r="R481" i="5"/>
  <c r="AG358" i="5"/>
  <c r="U156" i="5"/>
  <c r="R835" i="5"/>
  <c r="AA467" i="5"/>
  <c r="O187" i="5"/>
  <c r="AM109" i="5"/>
  <c r="U928" i="5"/>
  <c r="I706" i="5"/>
  <c r="AA746" i="5"/>
  <c r="AJ122" i="5"/>
  <c r="O140" i="5"/>
  <c r="AA690" i="5"/>
  <c r="AD61" i="5"/>
  <c r="O858" i="5"/>
  <c r="AD674" i="5"/>
  <c r="AD709" i="5"/>
  <c r="R5" i="5"/>
  <c r="AM609" i="5"/>
  <c r="AJ482" i="5"/>
  <c r="AJ977" i="5"/>
  <c r="L910" i="5"/>
  <c r="I811" i="5"/>
  <c r="AG526" i="5"/>
  <c r="AJ452" i="5"/>
  <c r="L355" i="5"/>
  <c r="X354" i="5"/>
  <c r="AM870" i="5"/>
  <c r="X968" i="5"/>
  <c r="AM909" i="5"/>
  <c r="AD226" i="5"/>
  <c r="AG115" i="5"/>
  <c r="L58" i="5"/>
  <c r="L374" i="5"/>
  <c r="O404" i="5"/>
  <c r="R375" i="5"/>
  <c r="R221" i="5"/>
  <c r="X107" i="5"/>
  <c r="R94" i="5"/>
  <c r="AG68" i="5"/>
  <c r="I495" i="5"/>
  <c r="R950" i="5"/>
  <c r="R694" i="5"/>
  <c r="AG140" i="5"/>
  <c r="X785" i="5"/>
  <c r="L351" i="5"/>
  <c r="X290" i="5"/>
  <c r="L859" i="5"/>
  <c r="U754" i="5"/>
  <c r="AG604" i="5"/>
  <c r="AM272" i="5"/>
  <c r="AM335" i="5"/>
  <c r="O339" i="5"/>
  <c r="AM173" i="5"/>
  <c r="U638" i="5"/>
  <c r="R528" i="5"/>
  <c r="R430" i="5"/>
  <c r="X804" i="5"/>
  <c r="X808" i="5"/>
  <c r="R700" i="5"/>
  <c r="I59" i="5"/>
  <c r="I909" i="5"/>
  <c r="X800" i="5"/>
  <c r="R768" i="5"/>
  <c r="AA105" i="5"/>
  <c r="AD58" i="5"/>
  <c r="R38" i="5"/>
  <c r="AD374" i="5"/>
  <c r="AJ375" i="5"/>
  <c r="AD628" i="5"/>
  <c r="X424" i="5"/>
  <c r="AM763" i="5"/>
  <c r="AD36" i="5"/>
  <c r="O883" i="5"/>
  <c r="I620" i="5"/>
  <c r="AJ630" i="5"/>
  <c r="AA95" i="5"/>
  <c r="O730" i="5"/>
  <c r="AJ664" i="5"/>
  <c r="O947" i="5"/>
  <c r="AM921" i="5"/>
  <c r="R604" i="5"/>
  <c r="O134" i="5"/>
  <c r="AJ260" i="5"/>
  <c r="AD554" i="5"/>
  <c r="AG128" i="5"/>
  <c r="O590" i="5"/>
  <c r="X587" i="5"/>
  <c r="AJ1000" i="5"/>
  <c r="R893" i="5"/>
  <c r="AD784" i="5"/>
  <c r="AA575" i="5"/>
  <c r="X141" i="5"/>
  <c r="AD823" i="5"/>
  <c r="AD246" i="5"/>
  <c r="X420" i="5"/>
  <c r="AD275" i="5"/>
  <c r="AM529" i="5"/>
  <c r="AM250" i="5"/>
  <c r="X21" i="5"/>
  <c r="AD53" i="5"/>
  <c r="AJ494" i="5"/>
  <c r="AA63" i="5"/>
  <c r="AD893" i="5"/>
  <c r="AD834" i="5"/>
  <c r="I141" i="5"/>
  <c r="AJ389" i="5"/>
  <c r="AG901" i="5"/>
  <c r="AD741" i="5"/>
  <c r="I473" i="5"/>
  <c r="L477" i="5"/>
  <c r="O246" i="5"/>
  <c r="AG885" i="5"/>
  <c r="AG275" i="5"/>
  <c r="AD57" i="5"/>
  <c r="AJ686" i="5"/>
  <c r="AG369" i="5"/>
  <c r="O941" i="5"/>
  <c r="AM308" i="5"/>
  <c r="AM126" i="5"/>
  <c r="AJ486" i="5"/>
  <c r="AG216" i="5"/>
  <c r="I557" i="5"/>
  <c r="R322" i="5"/>
  <c r="AG175" i="5"/>
  <c r="R580" i="5"/>
  <c r="R175" i="5"/>
  <c r="AJ67" i="5"/>
  <c r="AM440" i="5"/>
  <c r="U344" i="5"/>
  <c r="AD857" i="5"/>
  <c r="I715" i="5"/>
  <c r="X490" i="5"/>
  <c r="I389" i="5"/>
  <c r="U38" i="5"/>
  <c r="AG996" i="5"/>
  <c r="L741" i="5"/>
  <c r="I232" i="5"/>
  <c r="AA85" i="5"/>
  <c r="AD19" i="5"/>
  <c r="R545" i="5"/>
  <c r="AD367" i="5"/>
  <c r="I170" i="5"/>
  <c r="U275" i="5"/>
  <c r="X620" i="5"/>
  <c r="AJ764" i="5"/>
  <c r="AM537" i="5"/>
  <c r="AG377" i="5"/>
  <c r="AA316" i="5"/>
  <c r="U88" i="5"/>
  <c r="AG210" i="5"/>
  <c r="I280" i="5"/>
  <c r="X126" i="5"/>
  <c r="AJ136" i="5"/>
  <c r="AJ666" i="5"/>
  <c r="I449" i="5"/>
  <c r="AM714" i="5"/>
  <c r="AG949" i="5"/>
  <c r="I729" i="5"/>
  <c r="AG30" i="5"/>
  <c r="U757" i="5"/>
  <c r="AJ671" i="5"/>
  <c r="AD444" i="5"/>
  <c r="L408" i="5"/>
  <c r="O299" i="5"/>
  <c r="AJ10" i="5"/>
  <c r="AA715" i="5"/>
  <c r="X553" i="5"/>
  <c r="I490" i="5"/>
  <c r="AJ341" i="5"/>
  <c r="AM966" i="5"/>
  <c r="AD923" i="5"/>
  <c r="X500" i="5"/>
  <c r="L85" i="5"/>
  <c r="L594" i="5"/>
  <c r="O406" i="5"/>
  <c r="X342" i="5"/>
  <c r="AA950" i="5"/>
  <c r="L316" i="5"/>
  <c r="AJ922" i="5"/>
  <c r="L142" i="5"/>
  <c r="AA521" i="5"/>
  <c r="O343" i="5"/>
  <c r="U136" i="5"/>
  <c r="AA980" i="5"/>
  <c r="U666" i="5"/>
  <c r="AA449" i="5"/>
  <c r="L5" i="5"/>
  <c r="X326" i="5"/>
  <c r="O230" i="5"/>
  <c r="AJ440" i="5"/>
  <c r="AA129" i="5"/>
  <c r="AG813" i="5"/>
  <c r="AM499" i="5"/>
  <c r="AA242" i="5"/>
  <c r="AG939" i="5"/>
  <c r="U932" i="5"/>
  <c r="I868" i="5"/>
  <c r="O518" i="5"/>
  <c r="AG444" i="5"/>
  <c r="AD176" i="5"/>
  <c r="U931" i="5"/>
  <c r="AJ737" i="5"/>
  <c r="R692" i="5"/>
  <c r="O226" i="5"/>
  <c r="U240" i="5"/>
  <c r="U203" i="5"/>
  <c r="AA183" i="5"/>
  <c r="AA629" i="5"/>
  <c r="U991" i="5"/>
  <c r="AM957" i="5"/>
  <c r="O563" i="5"/>
  <c r="R406" i="5"/>
  <c r="AA342" i="5"/>
  <c r="AJ270" i="5"/>
  <c r="X802" i="5"/>
  <c r="L162" i="5"/>
  <c r="L150" i="5"/>
  <c r="AG605" i="5"/>
  <c r="I567" i="5"/>
  <c r="O262" i="5"/>
  <c r="AA973" i="5"/>
  <c r="AG859" i="5"/>
  <c r="U466" i="5"/>
  <c r="R276" i="5"/>
  <c r="L124" i="5"/>
  <c r="U79" i="5"/>
  <c r="AA837" i="5"/>
  <c r="I116" i="5"/>
  <c r="L980" i="5"/>
  <c r="L758" i="5"/>
  <c r="AA247" i="5"/>
  <c r="AM869" i="5"/>
  <c r="AM659" i="5"/>
  <c r="L242" i="5"/>
  <c r="R939" i="5"/>
  <c r="X932" i="5"/>
  <c r="L868" i="5"/>
  <c r="AA776" i="5"/>
  <c r="AM244" i="5"/>
  <c r="O176" i="5"/>
  <c r="R28" i="5"/>
  <c r="AA561" i="5"/>
  <c r="L183" i="5"/>
  <c r="L629" i="5"/>
  <c r="AD647" i="5"/>
  <c r="R86" i="5"/>
  <c r="AM386" i="5"/>
  <c r="AG982" i="5"/>
  <c r="AM570" i="5"/>
  <c r="U844" i="5"/>
  <c r="AA569" i="5"/>
  <c r="AM984" i="5"/>
  <c r="R67" i="5"/>
  <c r="L679" i="5"/>
  <c r="AA354" i="5"/>
  <c r="AJ976" i="5"/>
  <c r="R757" i="5"/>
  <c r="U739" i="5"/>
  <c r="AD248" i="5"/>
  <c r="R11" i="5"/>
  <c r="AM691" i="5"/>
  <c r="I623" i="5"/>
  <c r="X655" i="5"/>
  <c r="AJ404" i="5"/>
  <c r="O840" i="5"/>
  <c r="O647" i="5"/>
  <c r="AM505" i="5"/>
  <c r="AM928" i="5"/>
  <c r="O150" i="5"/>
  <c r="AM952" i="5"/>
  <c r="R640" i="5"/>
  <c r="AJ955" i="5"/>
  <c r="AM754" i="5"/>
  <c r="AD626" i="5"/>
  <c r="I772" i="5"/>
  <c r="L531" i="5"/>
  <c r="U663" i="5"/>
  <c r="AD910" i="5"/>
  <c r="AA573" i="5"/>
  <c r="L558" i="5"/>
  <c r="AD430" i="5"/>
  <c r="I252" i="5"/>
  <c r="AD121" i="5"/>
  <c r="U890" i="5"/>
  <c r="I776" i="5"/>
  <c r="AG518" i="5"/>
  <c r="AG277" i="5"/>
  <c r="O59" i="5"/>
  <c r="X967" i="5"/>
  <c r="O860" i="5"/>
  <c r="O796" i="5"/>
  <c r="U691" i="5"/>
  <c r="AD553" i="5"/>
  <c r="AJ483" i="5"/>
  <c r="R341" i="5"/>
  <c r="AJ850" i="5"/>
  <c r="AG840" i="5"/>
  <c r="I493" i="5"/>
  <c r="AG720" i="5"/>
  <c r="X746" i="5"/>
  <c r="I160" i="5"/>
  <c r="R622" i="5"/>
  <c r="AM360" i="5"/>
  <c r="O214" i="5"/>
  <c r="AJ947" i="5"/>
  <c r="AA35" i="5"/>
  <c r="O363" i="5"/>
  <c r="R427" i="5"/>
  <c r="U108" i="5"/>
  <c r="X998" i="5"/>
  <c r="I1001" i="5"/>
  <c r="AM120" i="5"/>
  <c r="AG650" i="5"/>
  <c r="AA560" i="5"/>
  <c r="AM433" i="5"/>
  <c r="L32" i="5"/>
  <c r="AJ857" i="5"/>
  <c r="AJ553" i="5"/>
  <c r="L823" i="5"/>
  <c r="I505" i="5"/>
  <c r="I839" i="5"/>
  <c r="AD538" i="5"/>
  <c r="AM290" i="5"/>
  <c r="AA288" i="5"/>
  <c r="R35" i="5"/>
  <c r="L606" i="5"/>
  <c r="R685" i="5"/>
  <c r="R807" i="5"/>
  <c r="R243" i="5"/>
  <c r="U607" i="5"/>
  <c r="AG252" i="5"/>
  <c r="R784" i="5"/>
  <c r="X729" i="5"/>
  <c r="X307" i="5"/>
  <c r="AM49" i="5"/>
  <c r="AM248" i="5"/>
  <c r="AJ768" i="5"/>
  <c r="O320" i="5"/>
  <c r="AD146" i="5"/>
  <c r="U51" i="5"/>
  <c r="AG655" i="5"/>
  <c r="AM794" i="5"/>
  <c r="AG545" i="5"/>
  <c r="AA459" i="5"/>
  <c r="AD773" i="5"/>
  <c r="AJ622" i="5"/>
  <c r="I479" i="5"/>
  <c r="AM844" i="5"/>
  <c r="R521" i="5"/>
  <c r="R443" i="5"/>
  <c r="I626" i="5"/>
  <c r="U335" i="5"/>
  <c r="O449" i="5"/>
  <c r="AG5" i="5"/>
  <c r="X462" i="5"/>
  <c r="AG425" i="5"/>
  <c r="AJ243" i="5"/>
  <c r="O722" i="5"/>
  <c r="AG355" i="5"/>
  <c r="AJ175" i="5"/>
  <c r="U67" i="5"/>
  <c r="AG870" i="5"/>
  <c r="AA408" i="5"/>
  <c r="AM38" i="5"/>
  <c r="AA623" i="5"/>
  <c r="AG788" i="5"/>
  <c r="R655" i="5"/>
  <c r="AJ218" i="5"/>
  <c r="U149" i="5"/>
  <c r="AA628" i="5"/>
  <c r="I158" i="5"/>
  <c r="AA109" i="5"/>
  <c r="AA645" i="5"/>
  <c r="AM304" i="5"/>
  <c r="R284" i="5"/>
  <c r="L95" i="5"/>
  <c r="L134" i="5"/>
  <c r="AG544" i="5"/>
  <c r="AA772" i="5"/>
  <c r="AA531" i="5"/>
  <c r="AA427" i="5"/>
  <c r="AM908" i="5"/>
  <c r="AM564" i="5"/>
  <c r="AG632" i="5"/>
  <c r="AJ580" i="5"/>
  <c r="U440" i="5"/>
  <c r="O737" i="5"/>
  <c r="AG692" i="5"/>
  <c r="L224" i="5"/>
  <c r="AG725" i="5"/>
  <c r="U424" i="5"/>
  <c r="R879" i="5"/>
  <c r="U377" i="5"/>
  <c r="AD922" i="5"/>
  <c r="I831" i="5"/>
  <c r="AG686" i="5"/>
  <c r="R567" i="5"/>
  <c r="X142" i="5"/>
  <c r="AM21" i="5"/>
  <c r="AA859" i="5"/>
  <c r="AJ308" i="5"/>
  <c r="AG709" i="5"/>
  <c r="AG626" i="5"/>
  <c r="R116" i="5"/>
  <c r="I920" i="5"/>
  <c r="L772" i="5"/>
  <c r="AA128" i="5"/>
  <c r="AJ5" i="5"/>
  <c r="AG103" i="5"/>
  <c r="AA757" i="5"/>
  <c r="O277" i="5"/>
  <c r="I167" i="5"/>
  <c r="AM129" i="5"/>
  <c r="AJ28" i="5"/>
  <c r="I718" i="5"/>
  <c r="I387" i="5"/>
  <c r="O389" i="5"/>
  <c r="R741" i="5"/>
  <c r="U847" i="5"/>
  <c r="AM630" i="5"/>
  <c r="AG536" i="5"/>
  <c r="AD941" i="5"/>
  <c r="I63" i="5"/>
  <c r="AM998" i="5"/>
  <c r="O102" i="5"/>
  <c r="L241" i="5"/>
  <c r="AG708" i="5"/>
  <c r="AJ313" i="5"/>
  <c r="AD242" i="5"/>
  <c r="O202" i="5"/>
  <c r="X229" i="5"/>
  <c r="O10" i="5"/>
  <c r="AG974" i="5"/>
  <c r="I796" i="5"/>
  <c r="O643" i="5"/>
  <c r="U297" i="5"/>
  <c r="AD473" i="5"/>
  <c r="O19" i="5"/>
  <c r="AA170" i="5"/>
  <c r="U664" i="5"/>
  <c r="U152" i="5"/>
  <c r="AG87" i="5"/>
  <c r="R352" i="5"/>
  <c r="O210" i="5"/>
  <c r="U260" i="5"/>
  <c r="O427" i="5"/>
  <c r="L128" i="5"/>
  <c r="AD869" i="5"/>
  <c r="AD216" i="5"/>
  <c r="O667" i="5"/>
  <c r="AG102" i="5"/>
  <c r="I112" i="5"/>
  <c r="AJ783" i="5"/>
  <c r="X131" i="5"/>
  <c r="O105" i="5"/>
  <c r="AD232" i="5"/>
  <c r="AM138" i="5"/>
  <c r="AG86" i="5"/>
  <c r="I96" i="5"/>
  <c r="R57" i="5"/>
  <c r="O982" i="5"/>
  <c r="AJ347" i="5"/>
  <c r="AD316" i="5"/>
  <c r="I132" i="5"/>
  <c r="X250" i="5"/>
  <c r="AA352" i="5"/>
  <c r="R986" i="5"/>
  <c r="I247" i="5"/>
  <c r="AJ714" i="5"/>
  <c r="R231" i="5"/>
  <c r="X528" i="5"/>
  <c r="AJ11" i="5"/>
  <c r="I854" i="5"/>
  <c r="O383" i="5"/>
  <c r="AG105" i="5"/>
  <c r="X168" i="5"/>
  <c r="AD183" i="5"/>
  <c r="R850" i="5"/>
  <c r="AA475" i="5"/>
  <c r="U428" i="5"/>
  <c r="L500" i="5"/>
  <c r="O467" i="5"/>
  <c r="R367" i="5"/>
  <c r="AG406" i="5"/>
  <c r="I275" i="5"/>
  <c r="R883" i="5"/>
  <c r="AG179" i="5"/>
  <c r="AD863" i="5"/>
  <c r="O859" i="5"/>
  <c r="AG838" i="5"/>
  <c r="R774" i="5"/>
  <c r="R437" i="5"/>
  <c r="X443" i="5"/>
  <c r="AJ79" i="5"/>
  <c r="L858" i="5"/>
  <c r="I766" i="5"/>
  <c r="AA280" i="5"/>
  <c r="I126" i="5"/>
  <c r="R251" i="5"/>
  <c r="X669" i="5"/>
  <c r="AJ661" i="5"/>
  <c r="AD776" i="5"/>
  <c r="AD123" i="5"/>
  <c r="AA41" i="5"/>
  <c r="X203" i="5"/>
  <c r="U557" i="5"/>
  <c r="AD500" i="5"/>
  <c r="X493" i="5"/>
  <c r="L420" i="5"/>
  <c r="AG763" i="5"/>
  <c r="O639" i="5"/>
  <c r="U537" i="5"/>
  <c r="X570" i="5"/>
  <c r="X162" i="5"/>
  <c r="U529" i="5"/>
  <c r="AG262" i="5"/>
  <c r="R955" i="5"/>
  <c r="R921" i="5"/>
  <c r="L521" i="5"/>
  <c r="AA126" i="5"/>
  <c r="L259" i="5"/>
  <c r="AJ251" i="5"/>
  <c r="I425" i="5"/>
  <c r="X910" i="5"/>
  <c r="R121" i="5"/>
  <c r="U969" i="5"/>
  <c r="R871" i="5"/>
  <c r="AG700" i="5"/>
  <c r="AA967" i="5"/>
  <c r="AG707" i="5"/>
  <c r="U483" i="5"/>
  <c r="AA332" i="5"/>
  <c r="AG254" i="5"/>
  <c r="AA138" i="5"/>
  <c r="X991" i="5"/>
  <c r="I835" i="5"/>
  <c r="AM546" i="5"/>
  <c r="AM68" i="5"/>
  <c r="I781" i="5"/>
  <c r="AA639" i="5"/>
  <c r="O567" i="5"/>
  <c r="O351" i="5"/>
  <c r="AA171" i="5"/>
  <c r="AM466" i="5"/>
  <c r="AD124" i="5"/>
  <c r="AM986" i="5"/>
  <c r="AA326" i="5"/>
  <c r="AM163" i="5"/>
  <c r="O997" i="5"/>
  <c r="R409" i="5"/>
  <c r="AA638" i="5"/>
  <c r="X555" i="5"/>
  <c r="O506" i="5"/>
  <c r="X777" i="5"/>
  <c r="L681" i="5"/>
  <c r="U558" i="5"/>
  <c r="L366" i="5"/>
  <c r="I983" i="5"/>
  <c r="U917" i="5"/>
  <c r="O739" i="5"/>
  <c r="AD587" i="5"/>
  <c r="AJ565" i="5"/>
  <c r="X691" i="5"/>
  <c r="AJ177" i="5"/>
  <c r="X428" i="5"/>
  <c r="L138" i="5"/>
  <c r="U563" i="5"/>
  <c r="O312" i="5"/>
  <c r="AD238" i="5"/>
  <c r="U36" i="5"/>
  <c r="U706" i="5"/>
  <c r="I952" i="5"/>
  <c r="AJ479" i="5"/>
  <c r="L296" i="5"/>
  <c r="I959" i="5"/>
  <c r="AM838" i="5"/>
  <c r="AJ631" i="5"/>
  <c r="X466" i="5"/>
  <c r="L443" i="5"/>
  <c r="AG144" i="5"/>
  <c r="AD363" i="5"/>
  <c r="O259" i="5"/>
  <c r="I110" i="5"/>
  <c r="AG926" i="5"/>
  <c r="R319" i="5"/>
  <c r="U143" i="5"/>
  <c r="AG948" i="5"/>
  <c r="L416" i="5"/>
  <c r="AG997" i="5"/>
  <c r="R417" i="5"/>
  <c r="AJ403" i="5"/>
  <c r="R985" i="5"/>
  <c r="U977" i="5"/>
  <c r="O456" i="5"/>
  <c r="AG452" i="5"/>
  <c r="I444" i="5"/>
  <c r="AA194" i="5"/>
  <c r="R924" i="5"/>
  <c r="I428" i="5"/>
  <c r="O50" i="5"/>
  <c r="AJ725" i="5"/>
  <c r="U621" i="5"/>
  <c r="AD420" i="5"/>
  <c r="R495" i="5"/>
  <c r="AG950" i="5"/>
  <c r="I468" i="5"/>
  <c r="AJ150" i="5"/>
  <c r="AM343" i="5"/>
  <c r="O980" i="5"/>
  <c r="AM872" i="5"/>
  <c r="O554" i="5"/>
  <c r="AJ108" i="5"/>
  <c r="AA110" i="5"/>
  <c r="AD650" i="5"/>
  <c r="U433" i="5"/>
  <c r="L249" i="5"/>
  <c r="AJ867" i="5"/>
  <c r="X518" i="5"/>
  <c r="I234" i="5"/>
  <c r="L929" i="5"/>
  <c r="R636" i="5"/>
  <c r="I156" i="5"/>
  <c r="AA965" i="5"/>
  <c r="AJ885" i="5"/>
  <c r="AM323" i="5"/>
  <c r="L213" i="5"/>
  <c r="AM947" i="5"/>
  <c r="O352" i="5"/>
  <c r="L421" i="5"/>
  <c r="AG378" i="5"/>
  <c r="AG370" i="5"/>
  <c r="AM74" i="5"/>
  <c r="I890" i="5"/>
  <c r="X942" i="5"/>
  <c r="AM282" i="5"/>
  <c r="O750" i="5"/>
  <c r="AG211" i="5"/>
  <c r="AA571" i="5"/>
  <c r="X482" i="5"/>
  <c r="R958" i="5"/>
  <c r="O915" i="5"/>
  <c r="O733" i="5"/>
  <c r="AD220" i="5"/>
  <c r="AJ130" i="5"/>
  <c r="AJ386" i="5"/>
  <c r="AG122" i="5"/>
  <c r="AM78" i="5"/>
  <c r="U605" i="5"/>
  <c r="AA770" i="5"/>
  <c r="AJ569" i="5"/>
  <c r="I540" i="5"/>
  <c r="R382" i="5"/>
  <c r="X562" i="5"/>
  <c r="U637" i="5"/>
  <c r="AA609" i="5"/>
  <c r="I932" i="5"/>
  <c r="AA949" i="5"/>
  <c r="AG834" i="5"/>
  <c r="AM193" i="5"/>
  <c r="AM808" i="5"/>
  <c r="I726" i="5"/>
  <c r="AD659" i="5"/>
  <c r="U624" i="5"/>
  <c r="U450" i="5"/>
  <c r="AJ305" i="5"/>
  <c r="O749" i="5"/>
  <c r="AD999" i="5"/>
  <c r="AG94" i="5"/>
  <c r="X43" i="5"/>
  <c r="AA594" i="5"/>
  <c r="AJ420" i="5"/>
  <c r="AG342" i="5"/>
  <c r="L694" i="5"/>
  <c r="AD620" i="5"/>
  <c r="I613" i="5"/>
  <c r="X863" i="5"/>
  <c r="L773" i="5"/>
  <c r="AM640" i="5"/>
  <c r="X479" i="5"/>
  <c r="R144" i="5"/>
  <c r="AJ71" i="5"/>
  <c r="I948" i="5"/>
  <c r="AJ669" i="5"/>
  <c r="AG336" i="5"/>
  <c r="I104" i="5"/>
  <c r="R13" i="5"/>
  <c r="AG867" i="5"/>
  <c r="AA341" i="5"/>
  <c r="U169" i="5"/>
  <c r="AM69" i="5"/>
  <c r="AM991" i="5"/>
  <c r="X847" i="5"/>
  <c r="U68" i="5"/>
  <c r="L270" i="5"/>
  <c r="O57" i="5"/>
  <c r="AG116" i="5"/>
  <c r="AJ112" i="5"/>
  <c r="AM949" i="5"/>
  <c r="AJ726" i="5"/>
  <c r="I834" i="5"/>
  <c r="L573" i="5"/>
  <c r="AD528" i="5"/>
  <c r="R808" i="5"/>
  <c r="AJ561" i="5"/>
  <c r="AA240" i="5"/>
  <c r="I38" i="5"/>
  <c r="AJ929" i="5"/>
  <c r="L149" i="5"/>
  <c r="I885" i="5"/>
  <c r="U648" i="5"/>
  <c r="AJ377" i="5"/>
  <c r="AM162" i="5"/>
  <c r="R773" i="5"/>
  <c r="L479" i="5"/>
  <c r="I262" i="5"/>
  <c r="R152" i="5"/>
  <c r="U521" i="5"/>
  <c r="U443" i="5"/>
  <c r="I427" i="5"/>
  <c r="AM269" i="5"/>
  <c r="O998" i="5"/>
  <c r="AA658" i="5"/>
  <c r="AG441" i="5"/>
  <c r="AM390" i="5"/>
  <c r="I102" i="5"/>
  <c r="X642" i="5"/>
  <c r="AD425" i="5"/>
  <c r="L13" i="5"/>
  <c r="X661" i="5"/>
  <c r="R141" i="5"/>
  <c r="O931" i="5"/>
  <c r="AD768" i="5"/>
  <c r="L51" i="5"/>
  <c r="L999" i="5"/>
  <c r="R43" i="5"/>
  <c r="L639" i="5"/>
  <c r="AG27" i="5"/>
  <c r="I296" i="5"/>
  <c r="O87" i="5"/>
  <c r="L844" i="5"/>
  <c r="AJ626" i="5"/>
  <c r="R598" i="5"/>
  <c r="AJ327" i="5"/>
  <c r="X390" i="5"/>
  <c r="O977" i="5"/>
  <c r="X811" i="5"/>
  <c r="AD256" i="5"/>
  <c r="AM968" i="5"/>
  <c r="AG698" i="5"/>
  <c r="I94" i="5"/>
  <c r="U835" i="5"/>
  <c r="AJ170" i="5"/>
  <c r="AJ266" i="5"/>
  <c r="U130" i="5"/>
  <c r="I802" i="5"/>
  <c r="L738" i="5"/>
  <c r="AM468" i="5"/>
  <c r="AJ466" i="5"/>
  <c r="L339" i="5"/>
  <c r="AM249" i="5"/>
  <c r="AG722" i="5"/>
  <c r="I587" i="5"/>
  <c r="AD355" i="5"/>
  <c r="U307" i="5"/>
  <c r="AD175" i="5"/>
  <c r="X890" i="5"/>
  <c r="AA671" i="5"/>
  <c r="L10" i="5"/>
  <c r="AJ854" i="5"/>
  <c r="I58" i="5"/>
  <c r="O996" i="5"/>
  <c r="AJ477" i="5"/>
  <c r="AJ221" i="5"/>
  <c r="AD138" i="5"/>
  <c r="AD406" i="5"/>
  <c r="U883" i="5"/>
  <c r="AD640" i="5"/>
  <c r="X567" i="5"/>
  <c r="AD859" i="5"/>
  <c r="I838" i="5"/>
  <c r="I521" i="5"/>
  <c r="AM443" i="5"/>
  <c r="U872" i="5"/>
  <c r="O549" i="5"/>
  <c r="AD427" i="5"/>
  <c r="U5" i="5"/>
  <c r="U441" i="5"/>
  <c r="L642" i="5"/>
  <c r="AJ425" i="5"/>
  <c r="AA562" i="5"/>
  <c r="R729" i="5"/>
  <c r="AJ307" i="5"/>
  <c r="AD67" i="5"/>
  <c r="R910" i="5"/>
  <c r="R609" i="5"/>
  <c r="AJ526" i="5"/>
  <c r="AA871" i="5"/>
  <c r="X857" i="5"/>
  <c r="I146" i="5"/>
  <c r="X795" i="5"/>
  <c r="U647" i="5"/>
  <c r="R342" i="5"/>
  <c r="AA220" i="5"/>
  <c r="AA187" i="5"/>
  <c r="AJ495" i="5"/>
  <c r="AA386" i="5"/>
  <c r="L802" i="5"/>
  <c r="AA694" i="5"/>
  <c r="AG150" i="5"/>
  <c r="AM773" i="5"/>
  <c r="I728" i="5"/>
  <c r="AG522" i="5"/>
  <c r="L276" i="5"/>
  <c r="AJ986" i="5"/>
  <c r="U531" i="5"/>
  <c r="U770" i="5"/>
  <c r="AA668" i="5"/>
  <c r="I560" i="5"/>
  <c r="AM501" i="5"/>
  <c r="AG231" i="5"/>
  <c r="O462" i="5"/>
  <c r="X13" i="5"/>
  <c r="L822" i="5"/>
  <c r="AA485" i="5"/>
  <c r="I870" i="5"/>
  <c r="AM399" i="5"/>
  <c r="R970" i="5"/>
  <c r="O784" i="5"/>
  <c r="O777" i="5"/>
  <c r="L575" i="5"/>
  <c r="L313" i="5"/>
  <c r="AM307" i="5"/>
  <c r="AG131" i="5"/>
  <c r="U750" i="5"/>
  <c r="L399" i="5"/>
  <c r="I244" i="5"/>
  <c r="U105" i="5"/>
  <c r="U657" i="5"/>
  <c r="AD149" i="5"/>
  <c r="I572" i="5"/>
  <c r="R420" i="5"/>
  <c r="X323" i="5"/>
  <c r="L68" i="5"/>
  <c r="AD950" i="5"/>
  <c r="AD802" i="5"/>
  <c r="AG953" i="5"/>
  <c r="L682" i="5"/>
  <c r="I443" i="5"/>
  <c r="X851" i="5"/>
  <c r="U998" i="5"/>
  <c r="X501" i="5"/>
  <c r="R433" i="5"/>
  <c r="L319" i="5"/>
  <c r="AM416" i="5"/>
  <c r="I13" i="5"/>
  <c r="O867" i="5"/>
  <c r="AA348" i="5"/>
  <c r="R193" i="5"/>
  <c r="I632" i="5"/>
  <c r="AM679" i="5"/>
  <c r="AJ506" i="5"/>
  <c r="X242" i="5"/>
  <c r="X601" i="5"/>
  <c r="AG624" i="5"/>
  <c r="O113" i="5"/>
  <c r="X224" i="5"/>
  <c r="I655" i="5"/>
  <c r="AD404" i="5"/>
  <c r="R232" i="5"/>
  <c r="O376" i="5"/>
  <c r="U763" i="5"/>
  <c r="AA879" i="5"/>
  <c r="X706" i="5"/>
  <c r="AG245" i="5"/>
  <c r="U122" i="5"/>
  <c r="R859" i="5"/>
  <c r="O838" i="5"/>
  <c r="AA443" i="5"/>
  <c r="AA144" i="5"/>
  <c r="I837" i="5"/>
  <c r="U709" i="5"/>
  <c r="L626" i="5"/>
  <c r="AA335" i="5"/>
  <c r="X980" i="5"/>
  <c r="R345" i="5"/>
  <c r="AA286" i="5"/>
  <c r="AD964" i="5"/>
  <c r="AD120" i="5"/>
  <c r="AM143" i="5"/>
  <c r="I669" i="5"/>
  <c r="I994" i="5"/>
  <c r="AA902" i="5"/>
  <c r="O875" i="5"/>
  <c r="R752" i="5"/>
  <c r="AM662" i="5"/>
  <c r="U524" i="5"/>
  <c r="AM407" i="5"/>
  <c r="U402" i="5"/>
  <c r="AA328" i="5"/>
  <c r="L334" i="5"/>
  <c r="AJ253" i="5"/>
  <c r="R867" i="5"/>
  <c r="AM277" i="5"/>
  <c r="AA783" i="5"/>
  <c r="I307" i="5"/>
  <c r="R890" i="5"/>
  <c r="AG757" i="5"/>
  <c r="U129" i="5"/>
  <c r="AA692" i="5"/>
  <c r="X629" i="5"/>
  <c r="AG594" i="5"/>
  <c r="R639" i="5"/>
  <c r="AD764" i="5"/>
  <c r="AA538" i="5"/>
  <c r="R230" i="5"/>
  <c r="U690" i="5"/>
  <c r="AA314" i="5"/>
  <c r="O682" i="5"/>
  <c r="AD604" i="5"/>
  <c r="L352" i="5"/>
  <c r="AD159" i="5"/>
  <c r="O569" i="5"/>
  <c r="R540" i="5"/>
  <c r="I908" i="5"/>
  <c r="L564" i="5"/>
  <c r="L652" i="5"/>
  <c r="AA897" i="5"/>
  <c r="AJ74" i="5"/>
  <c r="AD497" i="5"/>
  <c r="I430" i="5"/>
  <c r="U252" i="5"/>
  <c r="X580" i="5"/>
  <c r="U194" i="5"/>
  <c r="X11" i="5"/>
  <c r="AM387" i="5"/>
  <c r="AM105" i="5"/>
  <c r="R133" i="5"/>
  <c r="U623" i="5"/>
  <c r="O455" i="5"/>
  <c r="O966" i="5"/>
  <c r="O322" i="5"/>
  <c r="O138" i="5"/>
  <c r="AM965" i="5"/>
  <c r="AM158" i="5"/>
  <c r="X109" i="5"/>
  <c r="R928" i="5"/>
  <c r="R802" i="5"/>
  <c r="AM359" i="5"/>
  <c r="L140" i="5"/>
  <c r="U730" i="5"/>
  <c r="X690" i="5"/>
  <c r="R838" i="5"/>
  <c r="AA61" i="5"/>
  <c r="AJ439" i="5"/>
  <c r="O286" i="5"/>
  <c r="AJ257" i="5"/>
  <c r="AD259" i="5"/>
  <c r="I1000" i="5"/>
  <c r="AM231" i="5"/>
  <c r="AJ143" i="5"/>
  <c r="AD564" i="5"/>
  <c r="AJ336" i="5"/>
  <c r="AD417" i="5"/>
  <c r="L378" i="5"/>
  <c r="AD409" i="5"/>
  <c r="O370" i="5"/>
  <c r="AJ499" i="5"/>
  <c r="AJ489" i="5"/>
  <c r="L403" i="5"/>
  <c r="O354" i="5"/>
  <c r="AA49" i="5"/>
  <c r="R30" i="5"/>
  <c r="O983" i="5"/>
  <c r="AJ917" i="5"/>
  <c r="U909" i="5"/>
  <c r="R691" i="5"/>
  <c r="AJ442" i="5"/>
  <c r="I226" i="5"/>
  <c r="AD901" i="5"/>
  <c r="AD552" i="5"/>
  <c r="I484" i="5"/>
  <c r="R218" i="5"/>
  <c r="U138" i="5"/>
  <c r="AG733" i="5"/>
  <c r="AD725" i="5"/>
  <c r="AA275" i="5"/>
  <c r="X505" i="5"/>
  <c r="U639" i="5"/>
  <c r="I746" i="5"/>
  <c r="R304" i="5"/>
  <c r="R479" i="5"/>
  <c r="AJ614" i="5"/>
  <c r="AA466" i="5"/>
  <c r="R308" i="5"/>
  <c r="I986" i="5"/>
  <c r="X544" i="5"/>
  <c r="AA920" i="5"/>
  <c r="U685" i="5"/>
  <c r="X421" i="5"/>
  <c r="AG427" i="5"/>
  <c r="AA5" i="5"/>
  <c r="L441" i="5"/>
  <c r="O326" i="5"/>
  <c r="L650" i="5"/>
  <c r="O560" i="5"/>
  <c r="AJ433" i="5"/>
  <c r="U642" i="5"/>
  <c r="O564" i="5"/>
  <c r="AA425" i="5"/>
  <c r="AA416" i="5"/>
  <c r="AM722" i="5"/>
  <c r="O378" i="5"/>
  <c r="L370" i="5"/>
  <c r="AA893" i="5"/>
  <c r="AD679" i="5"/>
  <c r="AD354" i="5"/>
  <c r="AG976" i="5"/>
  <c r="AG565" i="5"/>
  <c r="U389" i="5"/>
  <c r="I236" i="5"/>
  <c r="AD105" i="5"/>
  <c r="I183" i="5"/>
  <c r="AM500" i="5"/>
  <c r="R138" i="5"/>
  <c r="AA840" i="5"/>
  <c r="AD563" i="5"/>
  <c r="I420" i="5"/>
  <c r="U645" i="5"/>
  <c r="AG879" i="5"/>
  <c r="L160" i="5"/>
  <c r="AM351" i="5"/>
  <c r="AA838" i="5"/>
  <c r="AD521" i="5"/>
  <c r="AJ352" i="5"/>
  <c r="X674" i="5"/>
  <c r="L197" i="5"/>
  <c r="AJ980" i="5"/>
  <c r="U319" i="5"/>
  <c r="X143" i="5"/>
  <c r="AJ984" i="5"/>
  <c r="X908" i="5"/>
  <c r="AD416" i="5"/>
  <c r="U652" i="5"/>
  <c r="O417" i="5"/>
  <c r="U644" i="5"/>
  <c r="R562" i="5"/>
  <c r="O409" i="5"/>
  <c r="AG942" i="5"/>
  <c r="AJ282" i="5"/>
  <c r="O121" i="5"/>
  <c r="R518" i="5"/>
  <c r="U10" i="5"/>
  <c r="AJ579" i="5"/>
  <c r="AD177" i="5"/>
  <c r="I904" i="5"/>
  <c r="R788" i="5"/>
  <c r="AD710" i="5"/>
  <c r="U655" i="5"/>
  <c r="AG428" i="5"/>
  <c r="X375" i="5"/>
  <c r="AM915" i="5"/>
  <c r="R493" i="5"/>
  <c r="O879" i="5"/>
  <c r="AG839" i="5"/>
  <c r="AJ761" i="5"/>
  <c r="AD613" i="5"/>
  <c r="AA809" i="5"/>
  <c r="I690" i="5"/>
  <c r="U352" i="5"/>
  <c r="L35" i="5"/>
  <c r="AD986" i="5"/>
  <c r="AA709" i="5"/>
  <c r="U487" i="5"/>
  <c r="AG980" i="5"/>
  <c r="L872" i="5"/>
  <c r="AJ685" i="5"/>
  <c r="I998" i="5"/>
  <c r="AA908" i="5"/>
  <c r="AJ417" i="5"/>
  <c r="AJ409" i="5"/>
  <c r="AD937" i="5"/>
  <c r="X637" i="5"/>
  <c r="O558" i="5"/>
  <c r="I366" i="5"/>
  <c r="U103" i="5"/>
  <c r="U444" i="5"/>
  <c r="AG344" i="5"/>
  <c r="AM185" i="5"/>
  <c r="O894" i="5"/>
  <c r="AG833" i="5"/>
  <c r="I749" i="5"/>
  <c r="O707" i="5"/>
  <c r="I665" i="5"/>
  <c r="AD593" i="5"/>
  <c r="AA254" i="5"/>
  <c r="AJ788" i="5"/>
  <c r="X475" i="5"/>
  <c r="R428" i="5"/>
  <c r="I500" i="5"/>
  <c r="AM228" i="5"/>
  <c r="L647" i="5"/>
  <c r="L720" i="5"/>
  <c r="L495" i="5"/>
  <c r="L620" i="5"/>
  <c r="U630" i="5"/>
  <c r="AD537" i="5"/>
  <c r="I162" i="5"/>
  <c r="AG88" i="5"/>
  <c r="AA863" i="5"/>
  <c r="L605" i="5"/>
  <c r="I640" i="5"/>
  <c r="AG567" i="5"/>
  <c r="R682" i="5"/>
  <c r="X210" i="5"/>
  <c r="R851" i="5"/>
  <c r="L674" i="5"/>
  <c r="L709" i="5"/>
  <c r="AG136" i="5"/>
  <c r="AA990" i="5"/>
  <c r="I666" i="5"/>
  <c r="AD449" i="5"/>
  <c r="R269" i="5"/>
  <c r="R118" i="5"/>
  <c r="AA998" i="5"/>
  <c r="L1001" i="5"/>
  <c r="R1000" i="5"/>
  <c r="R650" i="5"/>
  <c r="AD560" i="5"/>
  <c r="X433" i="5"/>
  <c r="U231" i="5"/>
  <c r="I661" i="5"/>
  <c r="AM652" i="5"/>
  <c r="I722" i="5"/>
  <c r="U417" i="5"/>
  <c r="R378" i="5"/>
  <c r="AD897" i="5"/>
  <c r="AM644" i="5"/>
  <c r="U409" i="5"/>
  <c r="R370" i="5"/>
  <c r="AJ932" i="5"/>
  <c r="I974" i="5"/>
  <c r="I636" i="5"/>
  <c r="U246" i="5"/>
  <c r="L19" i="5"/>
  <c r="O367" i="5"/>
  <c r="L763" i="5"/>
  <c r="AM950" i="5"/>
  <c r="R570" i="5"/>
  <c r="AJ368" i="5"/>
  <c r="AJ88" i="5"/>
  <c r="R754" i="5"/>
  <c r="AD272" i="5"/>
  <c r="AD260" i="5"/>
  <c r="AM427" i="5"/>
  <c r="AD5" i="5"/>
  <c r="I433" i="5"/>
  <c r="X970" i="5"/>
  <c r="U811" i="5"/>
  <c r="X783" i="5"/>
  <c r="O609" i="5"/>
  <c r="AM632" i="5"/>
  <c r="AG506" i="5"/>
  <c r="U242" i="5"/>
  <c r="I229" i="5"/>
  <c r="I103" i="5"/>
  <c r="L113" i="5"/>
  <c r="AG535" i="5"/>
  <c r="AM848" i="5"/>
  <c r="AJ500" i="5"/>
  <c r="AJ733" i="5"/>
  <c r="AA406" i="5"/>
  <c r="AG266" i="5"/>
  <c r="O950" i="5"/>
  <c r="L347" i="5"/>
  <c r="U316" i="5"/>
  <c r="L88" i="5"/>
  <c r="X809" i="5"/>
  <c r="AD614" i="5"/>
  <c r="O308" i="5"/>
  <c r="AM712" i="5"/>
  <c r="U247" i="5"/>
  <c r="AJ869" i="5"/>
  <c r="AG257" i="5"/>
  <c r="L104" i="5"/>
  <c r="AJ826" i="5"/>
  <c r="R646" i="5"/>
  <c r="O729" i="5"/>
  <c r="U679" i="5"/>
  <c r="AG307" i="5"/>
  <c r="AA67" i="5"/>
  <c r="X32" i="5"/>
  <c r="O906" i="5"/>
  <c r="R870" i="5"/>
  <c r="AD673" i="5"/>
  <c r="AD10" i="5"/>
  <c r="R749" i="5"/>
  <c r="L481" i="5"/>
  <c r="AD254" i="5"/>
  <c r="AA133" i="5"/>
  <c r="AG823" i="5"/>
  <c r="U475" i="5"/>
  <c r="O477" i="5"/>
  <c r="L879" i="5"/>
  <c r="AD368" i="5"/>
  <c r="AG230" i="5"/>
  <c r="U863" i="5"/>
  <c r="AD522" i="5"/>
  <c r="U951" i="5"/>
  <c r="R596" i="5"/>
  <c r="AA549" i="5"/>
  <c r="R439" i="5"/>
  <c r="AG269" i="5"/>
  <c r="U1001" i="5"/>
  <c r="AJ770" i="5"/>
  <c r="AJ658" i="5"/>
  <c r="I441" i="5"/>
  <c r="X1000" i="5"/>
  <c r="AG433" i="5"/>
  <c r="X319" i="5"/>
  <c r="R642" i="5"/>
  <c r="X425" i="5"/>
  <c r="AA243" i="5"/>
  <c r="O822" i="5"/>
  <c r="O716" i="5"/>
  <c r="O646" i="5"/>
  <c r="AD485" i="5"/>
  <c r="AM298" i="5"/>
  <c r="AA814" i="5"/>
  <c r="AG528" i="5"/>
  <c r="AA131" i="5"/>
  <c r="AA969" i="5"/>
  <c r="X340" i="5"/>
  <c r="AA277" i="5"/>
  <c r="X749" i="5"/>
  <c r="L341" i="5"/>
  <c r="AA236" i="5"/>
  <c r="AJ224" i="5"/>
  <c r="AJ146" i="5"/>
  <c r="X929" i="5"/>
  <c r="L710" i="5"/>
  <c r="I375" i="5"/>
  <c r="R169" i="5"/>
  <c r="L43" i="5"/>
  <c r="U69" i="5"/>
  <c r="X149" i="5"/>
  <c r="AM467" i="5"/>
  <c r="AG367" i="5"/>
  <c r="AJ349" i="5"/>
  <c r="X639" i="5"/>
  <c r="AA245" i="5"/>
  <c r="O773" i="5"/>
  <c r="L634" i="5"/>
  <c r="AD360" i="5"/>
  <c r="O132" i="5"/>
  <c r="AG844" i="5"/>
  <c r="U774" i="5"/>
  <c r="L466" i="5"/>
  <c r="AM288" i="5"/>
  <c r="I276" i="5"/>
  <c r="AD851" i="5"/>
  <c r="I197" i="5"/>
  <c r="AJ872" i="5"/>
  <c r="R772" i="5"/>
  <c r="L554" i="5"/>
  <c r="U439" i="5"/>
  <c r="AG286" i="5"/>
  <c r="AA118" i="5"/>
  <c r="O173" i="5"/>
  <c r="AA994" i="5"/>
  <c r="AD902" i="5"/>
  <c r="L875" i="5"/>
  <c r="X662" i="5"/>
  <c r="AA524" i="5"/>
  <c r="X407" i="5"/>
  <c r="I328" i="5"/>
  <c r="AM145" i="5"/>
  <c r="AA784" i="5"/>
  <c r="L777" i="5"/>
  <c r="X679" i="5"/>
  <c r="R526" i="5"/>
  <c r="AD252" i="5"/>
  <c r="L671" i="5"/>
  <c r="AA659" i="5"/>
  <c r="AM491" i="5"/>
  <c r="O248" i="5"/>
  <c r="AJ176" i="5"/>
  <c r="AJ129" i="5"/>
  <c r="AJ796" i="5"/>
  <c r="AA737" i="5"/>
  <c r="AG643" i="5"/>
  <c r="L240" i="5"/>
  <c r="AD168" i="5"/>
  <c r="AM58" i="5"/>
  <c r="U788" i="5"/>
  <c r="X741" i="5"/>
  <c r="AM655" i="5"/>
  <c r="AJ428" i="5"/>
  <c r="U221" i="5"/>
  <c r="R18" i="5"/>
  <c r="AG886" i="5"/>
  <c r="AJ878" i="5"/>
  <c r="AG794" i="5"/>
  <c r="I702" i="5"/>
  <c r="AA519" i="5"/>
  <c r="U426" i="5"/>
  <c r="AD469" i="5"/>
  <c r="AD396" i="5"/>
  <c r="AG208" i="5"/>
  <c r="AJ68" i="5"/>
  <c r="U802" i="5"/>
  <c r="O570" i="5"/>
  <c r="AJ785" i="5"/>
  <c r="AM479" i="5"/>
  <c r="L152" i="5"/>
  <c r="AD754" i="5"/>
  <c r="AD79" i="5"/>
  <c r="AA986" i="5"/>
  <c r="I858" i="5"/>
  <c r="AG766" i="5"/>
  <c r="U920" i="5"/>
  <c r="AM703" i="5"/>
  <c r="AJ286" i="5"/>
  <c r="AM128" i="5"/>
  <c r="X560" i="5"/>
  <c r="U908" i="5"/>
  <c r="AD669" i="5"/>
  <c r="AG564" i="5"/>
  <c r="I462" i="5"/>
  <c r="I336" i="5"/>
  <c r="AA975" i="5"/>
  <c r="AG866" i="5"/>
  <c r="O745" i="5"/>
  <c r="AD724" i="5"/>
  <c r="U717" i="5"/>
  <c r="I654" i="5"/>
  <c r="L325" i="5"/>
  <c r="L970" i="5"/>
  <c r="U985" i="5"/>
  <c r="X949" i="5"/>
  <c r="I456" i="5"/>
  <c r="L121" i="5"/>
  <c r="X939" i="5"/>
  <c r="X917" i="5"/>
  <c r="U673" i="5"/>
  <c r="X498" i="5"/>
  <c r="X399" i="5"/>
  <c r="U894" i="5"/>
  <c r="AM535" i="5"/>
  <c r="O608" i="5"/>
  <c r="AD454" i="5"/>
  <c r="AD391" i="5"/>
  <c r="AM389" i="5"/>
  <c r="U254" i="5"/>
  <c r="AM146" i="5"/>
  <c r="AD979" i="5"/>
  <c r="L907" i="5"/>
  <c r="AD760" i="5"/>
  <c r="AD734" i="5"/>
  <c r="X688" i="5"/>
  <c r="O635" i="5"/>
  <c r="X527" i="5"/>
  <c r="AJ595" i="5"/>
  <c r="L434" i="5"/>
  <c r="U484" i="5"/>
  <c r="AM338" i="5"/>
  <c r="O195" i="5"/>
  <c r="X138" i="5"/>
  <c r="AA149" i="5"/>
  <c r="AM835" i="5"/>
  <c r="O763" i="5"/>
  <c r="AG495" i="5"/>
  <c r="R781" i="5"/>
  <c r="AG952" i="5"/>
  <c r="U640" i="5"/>
  <c r="X604" i="5"/>
  <c r="U437" i="5"/>
  <c r="R487" i="5"/>
  <c r="I703" i="5"/>
  <c r="AA685" i="5"/>
  <c r="U286" i="5"/>
  <c r="L263" i="5"/>
  <c r="O118" i="5"/>
  <c r="AG667" i="5"/>
  <c r="X251" i="5"/>
  <c r="AG112" i="5"/>
  <c r="L975" i="5"/>
  <c r="L866" i="5"/>
  <c r="O724" i="5"/>
  <c r="X717" i="5"/>
  <c r="AA654" i="5"/>
  <c r="X394" i="5"/>
  <c r="AD325" i="5"/>
  <c r="AM452" i="5"/>
  <c r="R983" i="5"/>
  <c r="L543" i="5"/>
  <c r="X651" i="5"/>
  <c r="U503" i="5"/>
  <c r="L395" i="5"/>
  <c r="AA399" i="5"/>
  <c r="O194" i="5"/>
  <c r="X59" i="5"/>
  <c r="R967" i="5"/>
  <c r="I768" i="5"/>
  <c r="X663" i="5"/>
  <c r="AM561" i="5"/>
  <c r="X146" i="5"/>
  <c r="O51" i="5"/>
  <c r="AA477" i="5"/>
  <c r="R725" i="5"/>
  <c r="AJ640" i="5"/>
  <c r="AM296" i="5"/>
  <c r="O152" i="5"/>
  <c r="L87" i="5"/>
  <c r="R959" i="5"/>
  <c r="I502" i="5"/>
  <c r="AD206" i="5"/>
  <c r="I128" i="5"/>
  <c r="AM695" i="5"/>
  <c r="AG714" i="5"/>
  <c r="O249" i="5"/>
  <c r="AD336" i="5"/>
  <c r="U609" i="5"/>
  <c r="AD575" i="5"/>
  <c r="AM558" i="5"/>
  <c r="AD348" i="5"/>
  <c r="L282" i="5"/>
  <c r="I976" i="5"/>
  <c r="U305" i="5"/>
  <c r="U248" i="5"/>
  <c r="O28" i="5"/>
  <c r="AG718" i="5"/>
  <c r="AM254" i="5"/>
  <c r="X557" i="5"/>
  <c r="AA552" i="5"/>
  <c r="L50" i="5"/>
  <c r="O420" i="5"/>
  <c r="AM879" i="5"/>
  <c r="O27" i="5"/>
  <c r="AD116" i="5"/>
  <c r="AG13" i="5"/>
  <c r="X638" i="5"/>
  <c r="I452" i="5"/>
  <c r="X403" i="5"/>
  <c r="O282" i="5"/>
  <c r="O30" i="5"/>
  <c r="O671" i="5"/>
  <c r="AA444" i="5"/>
  <c r="AA299" i="5"/>
  <c r="AG749" i="5"/>
  <c r="AD133" i="5"/>
  <c r="O904" i="5"/>
  <c r="L636" i="5"/>
  <c r="R107" i="5"/>
  <c r="X187" i="5"/>
  <c r="AD738" i="5"/>
  <c r="I140" i="5"/>
  <c r="U530" i="5"/>
  <c r="AD479" i="5"/>
  <c r="O631" i="5"/>
  <c r="AJ124" i="5"/>
  <c r="AJ851" i="5"/>
  <c r="O494" i="5"/>
  <c r="AA136" i="5"/>
  <c r="AG872" i="5"/>
  <c r="AD326" i="5"/>
  <c r="AD501" i="5"/>
  <c r="L143" i="5"/>
  <c r="AG908" i="5"/>
  <c r="R912" i="5"/>
  <c r="L864" i="5"/>
  <c r="O805" i="5"/>
  <c r="I471" i="5"/>
  <c r="X415" i="5"/>
  <c r="L432" i="5"/>
  <c r="AJ380" i="5"/>
  <c r="I165" i="5"/>
  <c r="AJ722" i="5"/>
  <c r="U896" i="5"/>
  <c r="AJ893" i="5"/>
  <c r="AM506" i="5"/>
  <c r="L354" i="5"/>
  <c r="AM983" i="5"/>
  <c r="L489" i="5"/>
  <c r="L444" i="5"/>
  <c r="AD299" i="5"/>
  <c r="R41" i="5"/>
  <c r="AJ749" i="5"/>
  <c r="U593" i="5"/>
  <c r="AD38" i="5"/>
  <c r="R698" i="5"/>
  <c r="AM473" i="5"/>
  <c r="AM322" i="5"/>
  <c r="AJ647" i="5"/>
  <c r="O386" i="5"/>
  <c r="AD928" i="5"/>
  <c r="I639" i="5"/>
  <c r="R613" i="5"/>
  <c r="AD150" i="5"/>
  <c r="O963" i="5"/>
  <c r="X622" i="5"/>
  <c r="R536" i="5"/>
  <c r="R310" i="5"/>
  <c r="AG343" i="5"/>
  <c r="O327" i="5"/>
  <c r="I345" i="5"/>
  <c r="AD569" i="5"/>
  <c r="X864" i="5"/>
  <c r="AD762" i="5"/>
  <c r="I564" i="5"/>
  <c r="AA471" i="5"/>
  <c r="AD432" i="5"/>
  <c r="U380" i="5"/>
  <c r="I166" i="5"/>
  <c r="AJ13" i="5"/>
  <c r="AD942" i="5"/>
  <c r="AJ348" i="5"/>
  <c r="R671" i="5"/>
  <c r="AJ234" i="5"/>
  <c r="AD833" i="5"/>
  <c r="AG442" i="5"/>
  <c r="AJ115" i="5"/>
  <c r="AA374" i="5"/>
  <c r="O788" i="5"/>
  <c r="AM482" i="5"/>
  <c r="AA404" i="5"/>
  <c r="X594" i="5"/>
  <c r="L376" i="5"/>
  <c r="I270" i="5"/>
  <c r="I945" i="5"/>
  <c r="AM284" i="5"/>
  <c r="X160" i="5"/>
  <c r="I88" i="5"/>
  <c r="U973" i="5"/>
  <c r="AG134" i="5"/>
  <c r="I951" i="5"/>
  <c r="R544" i="5"/>
  <c r="AD136" i="5"/>
  <c r="R350" i="5"/>
  <c r="I326" i="5"/>
  <c r="U110" i="5"/>
  <c r="O143" i="5"/>
  <c r="AA984" i="5"/>
  <c r="I752" i="5"/>
  <c r="AM975" i="5"/>
  <c r="L897" i="5"/>
  <c r="X252" i="5"/>
  <c r="AA621" i="5"/>
  <c r="L96" i="5"/>
  <c r="O495" i="5"/>
  <c r="X839" i="5"/>
  <c r="AJ620" i="5"/>
  <c r="AM459" i="5"/>
  <c r="I730" i="5"/>
  <c r="X686" i="5"/>
  <c r="I682" i="5"/>
  <c r="AG986" i="5"/>
  <c r="R674" i="5"/>
  <c r="I596" i="5"/>
  <c r="AM280" i="5"/>
  <c r="AM980" i="5"/>
  <c r="AA877" i="5"/>
  <c r="AG703" i="5"/>
  <c r="AD439" i="5"/>
  <c r="AD695" i="5"/>
  <c r="AG590" i="5"/>
  <c r="AA926" i="5"/>
  <c r="U560" i="5"/>
  <c r="AA231" i="5"/>
  <c r="U13" i="5"/>
  <c r="AM417" i="5"/>
  <c r="AM409" i="5"/>
  <c r="L430" i="5"/>
  <c r="AG168" i="5"/>
  <c r="AJ156" i="5"/>
  <c r="AA937" i="5"/>
  <c r="U313" i="5"/>
  <c r="AD890" i="5"/>
  <c r="AM750" i="5"/>
  <c r="L739" i="5"/>
  <c r="O924" i="5"/>
  <c r="AA854" i="5"/>
  <c r="U996" i="5"/>
  <c r="L923" i="5"/>
  <c r="AA850" i="5"/>
  <c r="I710" i="5"/>
  <c r="AJ484" i="5"/>
  <c r="X228" i="5"/>
  <c r="U965" i="5"/>
  <c r="I725" i="5"/>
  <c r="O275" i="5"/>
  <c r="AG148" i="5"/>
  <c r="AG883" i="5"/>
  <c r="O832" i="5"/>
  <c r="X369" i="5"/>
  <c r="X314" i="5"/>
  <c r="AJ134" i="5"/>
  <c r="U363" i="5"/>
  <c r="L487" i="5"/>
  <c r="AD71" i="5"/>
  <c r="AA598" i="5"/>
  <c r="O486" i="5"/>
  <c r="O108" i="5"/>
  <c r="I562" i="5"/>
  <c r="AJ256" i="5"/>
  <c r="AM131" i="5"/>
  <c r="I497" i="5"/>
  <c r="AG499" i="5"/>
  <c r="AG354" i="5"/>
  <c r="AJ804" i="5"/>
  <c r="AM167" i="5"/>
  <c r="U185" i="5"/>
  <c r="O123" i="5"/>
  <c r="AG11" i="5"/>
  <c r="I663" i="5"/>
  <c r="AD691" i="5"/>
  <c r="AG579" i="5"/>
  <c r="X236" i="5"/>
  <c r="AJ240" i="5"/>
  <c r="AJ203" i="5"/>
  <c r="U168" i="5"/>
  <c r="AD655" i="5"/>
  <c r="X647" i="5"/>
  <c r="U420" i="5"/>
  <c r="L883" i="5"/>
  <c r="L764" i="5"/>
  <c r="X538" i="5"/>
  <c r="U359" i="5"/>
  <c r="AD304" i="5"/>
  <c r="U78" i="5"/>
  <c r="AA507" i="5"/>
  <c r="I995" i="5"/>
  <c r="AJ863" i="5"/>
  <c r="AD682" i="5"/>
  <c r="R466" i="5"/>
  <c r="U674" i="5"/>
  <c r="AM327" i="5"/>
  <c r="X159" i="5"/>
  <c r="AM259" i="5"/>
  <c r="AA216" i="5"/>
  <c r="AA120" i="5"/>
  <c r="AM13" i="5"/>
  <c r="R897" i="5"/>
  <c r="I409" i="5"/>
  <c r="U901" i="5"/>
  <c r="L275" i="5"/>
  <c r="O607" i="5"/>
  <c r="O452" i="5"/>
  <c r="R354" i="5"/>
  <c r="AD307" i="5"/>
  <c r="O193" i="5"/>
  <c r="O141" i="5"/>
  <c r="AG74" i="5"/>
  <c r="AG932" i="5"/>
  <c r="AD726" i="5"/>
  <c r="AJ444" i="5"/>
  <c r="L244" i="5"/>
  <c r="R857" i="5"/>
  <c r="L715" i="5"/>
  <c r="O483" i="5"/>
  <c r="U232" i="5"/>
  <c r="AG915" i="5"/>
  <c r="O847" i="5"/>
  <c r="AJ572" i="5"/>
  <c r="X36" i="5"/>
  <c r="I950" i="5"/>
  <c r="AG802" i="5"/>
  <c r="AJ95" i="5"/>
  <c r="AJ171" i="5"/>
  <c r="AJ838" i="5"/>
  <c r="AD269" i="5"/>
  <c r="AG964" i="5"/>
  <c r="L278" i="5"/>
  <c r="AD257" i="5"/>
  <c r="X151" i="5"/>
  <c r="AM687" i="5"/>
  <c r="AJ329" i="5"/>
  <c r="AG339" i="5"/>
  <c r="I656" i="5"/>
  <c r="X370" i="5"/>
  <c r="L942" i="5"/>
  <c r="AG906" i="5"/>
  <c r="AJ968" i="5"/>
  <c r="O358" i="5"/>
  <c r="X896" i="5"/>
  <c r="R679" i="5"/>
  <c r="AA452" i="5"/>
  <c r="AA366" i="5"/>
  <c r="O868" i="5"/>
  <c r="L624" i="5"/>
  <c r="AM450" i="5"/>
  <c r="AG399" i="5"/>
  <c r="L123" i="5"/>
  <c r="I593" i="5"/>
  <c r="L436" i="5"/>
  <c r="AA389" i="5"/>
  <c r="O146" i="5"/>
  <c r="I455" i="5"/>
  <c r="U966" i="5"/>
  <c r="AJ629" i="5"/>
  <c r="AG500" i="5"/>
  <c r="X312" i="5"/>
  <c r="X158" i="5"/>
  <c r="AM720" i="5"/>
  <c r="L57" i="5"/>
  <c r="AM706" i="5"/>
  <c r="R630" i="5"/>
  <c r="O764" i="5"/>
  <c r="L995" i="5"/>
  <c r="X959" i="5"/>
  <c r="I352" i="5"/>
  <c r="AJ531" i="5"/>
  <c r="AG658" i="5"/>
  <c r="AM441" i="5"/>
  <c r="R278" i="5"/>
  <c r="I259" i="5"/>
  <c r="X807" i="5"/>
  <c r="R948" i="5"/>
  <c r="O642" i="5"/>
  <c r="X243" i="5"/>
  <c r="AG104" i="5"/>
  <c r="AD752" i="5"/>
  <c r="AD661" i="5"/>
  <c r="AM2" i="5"/>
  <c r="U777" i="5"/>
  <c r="AJ354" i="5"/>
  <c r="AJ906" i="5"/>
  <c r="U543" i="5"/>
  <c r="AA503" i="5"/>
  <c r="AJ154" i="5"/>
  <c r="AG10" i="5"/>
  <c r="AJ665" i="5"/>
  <c r="I535" i="5"/>
  <c r="X608" i="5"/>
  <c r="O454" i="5"/>
  <c r="L186" i="5"/>
  <c r="AJ29" i="5"/>
  <c r="R907" i="5"/>
  <c r="X788" i="5"/>
  <c r="O684" i="5"/>
  <c r="AM635" i="5"/>
  <c r="AA527" i="5"/>
  <c r="AM595" i="5"/>
  <c r="AJ434" i="5"/>
  <c r="AA338" i="5"/>
  <c r="AD178" i="5"/>
  <c r="I192" i="5"/>
  <c r="I18" i="5"/>
  <c r="AM886" i="5"/>
  <c r="R819" i="5"/>
  <c r="L702" i="5"/>
  <c r="U519" i="5"/>
  <c r="AA465" i="5"/>
  <c r="X426" i="5"/>
  <c r="X469" i="5"/>
  <c r="AA396" i="5"/>
  <c r="AJ208" i="5"/>
  <c r="AM617" i="5"/>
  <c r="AA610" i="5"/>
  <c r="U930" i="5"/>
  <c r="AD810" i="5"/>
  <c r="L511" i="5"/>
  <c r="L453" i="5"/>
  <c r="U418" i="5"/>
  <c r="AG400" i="5"/>
  <c r="L388" i="5"/>
  <c r="X265" i="5"/>
  <c r="AD227" i="5"/>
  <c r="U37" i="5"/>
  <c r="X315" i="5"/>
  <c r="AG962" i="5"/>
  <c r="X927" i="5"/>
  <c r="U882" i="5"/>
  <c r="AJ888" i="5"/>
  <c r="AD841" i="5"/>
  <c r="U782" i="5"/>
  <c r="AD767" i="5"/>
  <c r="U759" i="5"/>
  <c r="AA612" i="5"/>
  <c r="AM445" i="5"/>
  <c r="AG410" i="5"/>
  <c r="AA392" i="5"/>
  <c r="X438" i="5"/>
  <c r="AD281" i="5"/>
  <c r="U212" i="5"/>
  <c r="AD114" i="5"/>
  <c r="AA70" i="5"/>
  <c r="U900" i="5"/>
  <c r="X845" i="5"/>
  <c r="U765" i="5"/>
  <c r="X751" i="5"/>
  <c r="O721" i="5"/>
  <c r="AG747" i="5"/>
  <c r="R696" i="5"/>
  <c r="X547" i="5"/>
  <c r="I463" i="5"/>
  <c r="AG384" i="5"/>
  <c r="AM461" i="5"/>
  <c r="AJ361" i="5"/>
  <c r="R302" i="5"/>
  <c r="AJ292" i="5"/>
  <c r="U204" i="5"/>
  <c r="AD106" i="5"/>
  <c r="AA62" i="5"/>
  <c r="U680" i="5"/>
  <c r="L520" i="5"/>
  <c r="AJ82" i="5"/>
  <c r="R933" i="5"/>
  <c r="R919" i="5"/>
  <c r="AA899" i="5"/>
  <c r="I836" i="5"/>
  <c r="I793" i="5"/>
  <c r="X798" i="5"/>
  <c r="I711" i="5"/>
  <c r="AJ713" i="5"/>
  <c r="I732" i="5"/>
  <c r="I589" i="5"/>
  <c r="AG611" i="5"/>
  <c r="AJ577" i="5"/>
  <c r="R513" i="5"/>
  <c r="AD539" i="5"/>
  <c r="L429" i="5"/>
  <c r="AM447" i="5"/>
  <c r="U435" i="5"/>
  <c r="AA476" i="5"/>
  <c r="O401" i="5"/>
  <c r="AM353" i="5"/>
  <c r="AJ295" i="5"/>
  <c r="O255" i="5"/>
  <c r="X196" i="5"/>
  <c r="AD291" i="5"/>
  <c r="AG54" i="5"/>
  <c r="I64" i="5"/>
  <c r="AG971" i="5"/>
  <c r="AA880" i="5"/>
  <c r="AG873" i="5"/>
  <c r="AA821" i="5"/>
  <c r="AJ778" i="5"/>
  <c r="O769" i="5"/>
  <c r="AA705" i="5"/>
  <c r="I731" i="5"/>
  <c r="AA701" i="5"/>
  <c r="L588" i="5"/>
  <c r="AG584" i="5"/>
  <c r="AM627" i="5"/>
  <c r="R578" i="5"/>
  <c r="AG439" i="5"/>
  <c r="O422" i="5"/>
  <c r="X393" i="5"/>
  <c r="O2" i="5"/>
  <c r="AD452" i="5"/>
  <c r="U354" i="5"/>
  <c r="I906" i="5"/>
  <c r="AJ659" i="5"/>
  <c r="R444" i="5"/>
  <c r="L503" i="5"/>
  <c r="R299" i="5"/>
  <c r="U665" i="5"/>
  <c r="AA535" i="5"/>
  <c r="I608" i="5"/>
  <c r="AG454" i="5"/>
  <c r="AM391" i="5"/>
  <c r="AD186" i="5"/>
  <c r="X105" i="5"/>
  <c r="U29" i="5"/>
  <c r="X979" i="5"/>
  <c r="U907" i="5"/>
  <c r="AA788" i="5"/>
  <c r="AM760" i="5"/>
  <c r="I734" i="5"/>
  <c r="X684" i="5"/>
  <c r="X635" i="5"/>
  <c r="L527" i="5"/>
  <c r="X595" i="5"/>
  <c r="U434" i="5"/>
  <c r="O178" i="5"/>
  <c r="AA192" i="5"/>
  <c r="O149" i="5"/>
  <c r="AA18" i="5"/>
  <c r="X886" i="5"/>
  <c r="AJ819" i="5"/>
  <c r="O702" i="5"/>
  <c r="AD465" i="5"/>
  <c r="L426" i="5"/>
  <c r="I469" i="5"/>
  <c r="U396" i="5"/>
  <c r="U208" i="5"/>
  <c r="I617" i="5"/>
  <c r="L610" i="5"/>
  <c r="AG988" i="5"/>
  <c r="AA945" i="5"/>
  <c r="I810" i="5"/>
  <c r="I780" i="5"/>
  <c r="AM641" i="5"/>
  <c r="R511" i="5"/>
  <c r="AD453" i="5"/>
  <c r="R400" i="5"/>
  <c r="AD388" i="5"/>
  <c r="AM318" i="5"/>
  <c r="I265" i="5"/>
  <c r="O227" i="5"/>
  <c r="I315" i="5"/>
  <c r="AG26" i="5"/>
  <c r="R962" i="5"/>
  <c r="I927" i="5"/>
  <c r="AD888" i="5"/>
  <c r="X782" i="5"/>
  <c r="X727" i="5"/>
  <c r="AM759" i="5"/>
  <c r="O612" i="5"/>
  <c r="AJ634" i="5"/>
  <c r="AG512" i="5"/>
  <c r="X445" i="5"/>
  <c r="R410" i="5"/>
  <c r="R451" i="5"/>
  <c r="L392" i="5"/>
  <c r="I438" i="5"/>
  <c r="AJ310" i="5"/>
  <c r="O281" i="5"/>
  <c r="L70" i="5"/>
  <c r="AM80" i="5"/>
  <c r="AJ959" i="5"/>
  <c r="X900" i="5"/>
  <c r="AA845" i="5"/>
  <c r="I801" i="5"/>
  <c r="AM719" i="5"/>
  <c r="AG721" i="5"/>
  <c r="AJ747" i="5"/>
  <c r="R597" i="5"/>
  <c r="AG696" i="5"/>
  <c r="I547" i="5"/>
  <c r="O508" i="5"/>
  <c r="AA463" i="5"/>
  <c r="I384" i="5"/>
  <c r="X461" i="5"/>
  <c r="AJ302" i="5"/>
  <c r="AM237" i="5"/>
  <c r="L62" i="5"/>
  <c r="AM72" i="5"/>
  <c r="AA992" i="5"/>
  <c r="X680" i="5"/>
  <c r="AD520" i="5"/>
  <c r="U82" i="5"/>
  <c r="AM951" i="5"/>
  <c r="AA933" i="5"/>
  <c r="AM919" i="5"/>
  <c r="L899" i="5"/>
  <c r="L836" i="5"/>
  <c r="L793" i="5"/>
  <c r="I798" i="5"/>
  <c r="L711" i="5"/>
  <c r="U713" i="5"/>
  <c r="L732" i="5"/>
  <c r="AJ596" i="5"/>
  <c r="O589" i="5"/>
  <c r="U611" i="5"/>
  <c r="AJ513" i="5"/>
  <c r="O539" i="5"/>
  <c r="AD429" i="5"/>
  <c r="X447" i="5"/>
  <c r="AG435" i="5"/>
  <c r="L476" i="5"/>
  <c r="AG401" i="5"/>
  <c r="X353" i="5"/>
  <c r="AM294" i="5"/>
  <c r="U295" i="5"/>
  <c r="AG255" i="5"/>
  <c r="I219" i="5"/>
  <c r="I196" i="5"/>
  <c r="AJ291" i="5"/>
  <c r="R54" i="5"/>
  <c r="AA64" i="5"/>
  <c r="R4" i="5"/>
  <c r="AD383" i="5"/>
  <c r="X2" i="5"/>
  <c r="U282" i="5"/>
  <c r="AM906" i="5"/>
  <c r="AG890" i="5"/>
  <c r="AM543" i="5"/>
  <c r="AD503" i="5"/>
  <c r="AM154" i="5"/>
  <c r="L535" i="5"/>
  <c r="AA608" i="5"/>
  <c r="AJ454" i="5"/>
  <c r="AA391" i="5"/>
  <c r="O186" i="5"/>
  <c r="I105" i="5"/>
  <c r="AM979" i="5"/>
  <c r="AA907" i="5"/>
  <c r="I788" i="5"/>
  <c r="X760" i="5"/>
  <c r="L734" i="5"/>
  <c r="R684" i="5"/>
  <c r="AM657" i="5"/>
  <c r="I635" i="5"/>
  <c r="AD527" i="5"/>
  <c r="I595" i="5"/>
  <c r="AG338" i="5"/>
  <c r="AG178" i="5"/>
  <c r="L192" i="5"/>
  <c r="AG149" i="5"/>
  <c r="AD18" i="5"/>
  <c r="I886" i="5"/>
  <c r="U819" i="5"/>
  <c r="R702" i="5"/>
  <c r="AM519" i="5"/>
  <c r="O465" i="5"/>
  <c r="AA426" i="5"/>
  <c r="L469" i="5"/>
  <c r="AG396" i="5"/>
  <c r="L617" i="5"/>
  <c r="AD610" i="5"/>
  <c r="AM930" i="5"/>
  <c r="AG843" i="5"/>
  <c r="R810" i="5"/>
  <c r="R780" i="5"/>
  <c r="X641" i="5"/>
  <c r="AA511" i="5"/>
  <c r="L457" i="5"/>
  <c r="O453" i="5"/>
  <c r="AJ400" i="5"/>
  <c r="AA265" i="5"/>
  <c r="AM37" i="5"/>
  <c r="I139" i="5"/>
  <c r="AD26" i="5"/>
  <c r="AJ962" i="5"/>
  <c r="AA927" i="5"/>
  <c r="AM888" i="5"/>
  <c r="AA782" i="5"/>
  <c r="AM727" i="5"/>
  <c r="AG612" i="5"/>
  <c r="O640" i="5"/>
  <c r="AG634" i="5"/>
  <c r="AJ512" i="5"/>
  <c r="AA445" i="5"/>
  <c r="AJ410" i="5"/>
  <c r="U451" i="5"/>
  <c r="AD392" i="5"/>
  <c r="AA438" i="5"/>
  <c r="U310" i="5"/>
  <c r="R311" i="5"/>
  <c r="AG281" i="5"/>
  <c r="AM212" i="5"/>
  <c r="O70" i="5"/>
  <c r="X80" i="5"/>
  <c r="AG42" i="5"/>
  <c r="U959" i="5"/>
  <c r="AD900" i="5"/>
  <c r="AM845" i="5"/>
  <c r="L801" i="5"/>
  <c r="AM765" i="5"/>
  <c r="R721" i="5"/>
  <c r="U597" i="5"/>
  <c r="U696" i="5"/>
  <c r="AJ599" i="5"/>
  <c r="L547" i="5"/>
  <c r="AJ508" i="5"/>
  <c r="L463" i="5"/>
  <c r="L384" i="5"/>
  <c r="I461" i="5"/>
  <c r="AM361" i="5"/>
  <c r="U302" i="5"/>
  <c r="R303" i="5"/>
  <c r="AM292" i="5"/>
  <c r="U205" i="5"/>
  <c r="X237" i="5"/>
  <c r="AM204" i="5"/>
  <c r="O62" i="5"/>
  <c r="X72" i="5"/>
  <c r="L992" i="5"/>
  <c r="I680" i="5"/>
  <c r="O520" i="5"/>
  <c r="AM82" i="5"/>
  <c r="L978" i="5"/>
  <c r="AD933" i="5"/>
  <c r="U919" i="5"/>
  <c r="X887" i="5"/>
  <c r="R793" i="5"/>
  <c r="O743" i="5"/>
  <c r="X711" i="5"/>
  <c r="I674" i="5"/>
  <c r="R709" i="5"/>
  <c r="AM589" i="5"/>
  <c r="X514" i="5"/>
  <c r="U577" i="5"/>
  <c r="U513" i="5"/>
  <c r="AG3" i="5"/>
  <c r="I2" i="5"/>
  <c r="L896" i="5"/>
  <c r="L906" i="5"/>
  <c r="X543" i="5"/>
  <c r="AG503" i="5"/>
  <c r="X154" i="5"/>
  <c r="AM665" i="5"/>
  <c r="AD535" i="5"/>
  <c r="L608" i="5"/>
  <c r="U454" i="5"/>
  <c r="L391" i="5"/>
  <c r="AG186" i="5"/>
  <c r="AM29" i="5"/>
  <c r="AD907" i="5"/>
  <c r="AG827" i="5"/>
  <c r="AD788" i="5"/>
  <c r="AJ734" i="5"/>
  <c r="AJ684" i="5"/>
  <c r="I688" i="5"/>
  <c r="X657" i="5"/>
  <c r="O527" i="5"/>
  <c r="AJ338" i="5"/>
  <c r="R178" i="5"/>
  <c r="AD192" i="5"/>
  <c r="R149" i="5"/>
  <c r="L18" i="5"/>
  <c r="AA886" i="5"/>
  <c r="AD702" i="5"/>
  <c r="X519" i="5"/>
  <c r="AG465" i="5"/>
  <c r="AM426" i="5"/>
  <c r="O469" i="5"/>
  <c r="R396" i="5"/>
  <c r="AM208" i="5"/>
  <c r="AG617" i="5"/>
  <c r="O610" i="5"/>
  <c r="X930" i="5"/>
  <c r="AA843" i="5"/>
  <c r="AJ810" i="5"/>
  <c r="O802" i="5"/>
  <c r="U780" i="5"/>
  <c r="I641" i="5"/>
  <c r="AD511" i="5"/>
  <c r="X457" i="5"/>
  <c r="AG453" i="5"/>
  <c r="U400" i="5"/>
  <c r="L265" i="5"/>
  <c r="X37" i="5"/>
  <c r="O139" i="5"/>
  <c r="AJ26" i="5"/>
  <c r="U962" i="5"/>
  <c r="L927" i="5"/>
  <c r="X888" i="5"/>
  <c r="L782" i="5"/>
  <c r="AA759" i="5"/>
  <c r="R612" i="5"/>
  <c r="I634" i="5"/>
  <c r="AM512" i="5"/>
  <c r="L445" i="5"/>
  <c r="U410" i="5"/>
  <c r="AG451" i="5"/>
  <c r="O392" i="5"/>
  <c r="L438" i="5"/>
  <c r="AJ311" i="5"/>
  <c r="R281" i="5"/>
  <c r="X212" i="5"/>
  <c r="AG70" i="5"/>
  <c r="I80" i="5"/>
  <c r="AJ42" i="5"/>
  <c r="I845" i="5"/>
  <c r="R801" i="5"/>
  <c r="X765" i="5"/>
  <c r="I719" i="5"/>
  <c r="AJ721" i="5"/>
  <c r="X747" i="5"/>
  <c r="X597" i="5"/>
  <c r="AM696" i="5"/>
  <c r="AA599" i="5"/>
  <c r="AD547" i="5"/>
  <c r="U508" i="5"/>
  <c r="AD463" i="5"/>
  <c r="AM384" i="5"/>
  <c r="L461" i="5"/>
  <c r="X361" i="5"/>
  <c r="AJ303" i="5"/>
  <c r="I292" i="5"/>
  <c r="AM205" i="5"/>
  <c r="I237" i="5"/>
  <c r="X204" i="5"/>
  <c r="AG62" i="5"/>
  <c r="I72" i="5"/>
  <c r="AD992" i="5"/>
  <c r="AA680" i="5"/>
  <c r="AG520" i="5"/>
  <c r="X82" i="5"/>
  <c r="U978" i="5"/>
  <c r="I933" i="5"/>
  <c r="X919" i="5"/>
  <c r="AA887" i="5"/>
  <c r="O793" i="5"/>
  <c r="R743" i="5"/>
  <c r="AA711" i="5"/>
  <c r="AM713" i="5"/>
  <c r="AA674" i="5"/>
  <c r="AM709" i="5"/>
  <c r="R589" i="5"/>
  <c r="AM611" i="5"/>
  <c r="AA514" i="5"/>
  <c r="AM577" i="5"/>
  <c r="X513" i="5"/>
  <c r="AG45" i="5"/>
  <c r="I925" i="5"/>
  <c r="AA2" i="5"/>
  <c r="AD906" i="5"/>
  <c r="I739" i="5"/>
  <c r="O673" i="5"/>
  <c r="I154" i="5"/>
  <c r="L894" i="5"/>
  <c r="U833" i="5"/>
  <c r="X665" i="5"/>
  <c r="O535" i="5"/>
  <c r="AM454" i="5"/>
  <c r="I383" i="5"/>
  <c r="R186" i="5"/>
  <c r="X29" i="5"/>
  <c r="AG907" i="5"/>
  <c r="L827" i="5"/>
  <c r="L788" i="5"/>
  <c r="O734" i="5"/>
  <c r="U684" i="5"/>
  <c r="R688" i="5"/>
  <c r="I657" i="5"/>
  <c r="AG527" i="5"/>
  <c r="I338" i="5"/>
  <c r="AJ178" i="5"/>
  <c r="O192" i="5"/>
  <c r="AJ149" i="5"/>
  <c r="AM819" i="5"/>
  <c r="U878" i="5"/>
  <c r="O775" i="5"/>
  <c r="AG702" i="5"/>
  <c r="L725" i="5"/>
  <c r="AG649" i="5"/>
  <c r="R465" i="5"/>
  <c r="I426" i="5"/>
  <c r="AJ396" i="5"/>
  <c r="X208" i="5"/>
  <c r="R617" i="5"/>
  <c r="I930" i="5"/>
  <c r="X843" i="5"/>
  <c r="U810" i="5"/>
  <c r="AM780" i="5"/>
  <c r="AA641" i="5"/>
  <c r="O511" i="5"/>
  <c r="AD457" i="5"/>
  <c r="R453" i="5"/>
  <c r="AD265" i="5"/>
  <c r="I37" i="5"/>
  <c r="AA139" i="5"/>
  <c r="U26" i="5"/>
  <c r="AD927" i="5"/>
  <c r="I888" i="5"/>
  <c r="AD782" i="5"/>
  <c r="I727" i="5"/>
  <c r="AG759" i="5"/>
  <c r="AJ612" i="5"/>
  <c r="R634" i="5"/>
  <c r="AD445" i="5"/>
  <c r="AG392" i="5"/>
  <c r="AD438" i="5"/>
  <c r="AM310" i="5"/>
  <c r="U311" i="5"/>
  <c r="U281" i="5"/>
  <c r="I212" i="5"/>
  <c r="R70" i="5"/>
  <c r="AA80" i="5"/>
  <c r="AM959" i="5"/>
  <c r="AM900" i="5"/>
  <c r="AD845" i="5"/>
  <c r="AA801" i="5"/>
  <c r="I765" i="5"/>
  <c r="L719" i="5"/>
  <c r="U721" i="5"/>
  <c r="I747" i="5"/>
  <c r="AG597" i="5"/>
  <c r="X696" i="5"/>
  <c r="AM599" i="5"/>
  <c r="O547" i="5"/>
  <c r="X508" i="5"/>
  <c r="AG463" i="5"/>
  <c r="R384" i="5"/>
  <c r="O461" i="5"/>
  <c r="I361" i="5"/>
  <c r="AM302" i="5"/>
  <c r="U303" i="5"/>
  <c r="AA292" i="5"/>
  <c r="X205" i="5"/>
  <c r="AA237" i="5"/>
  <c r="I204" i="5"/>
  <c r="R62" i="5"/>
  <c r="AA72" i="5"/>
  <c r="O992" i="5"/>
  <c r="L680" i="5"/>
  <c r="R520" i="5"/>
  <c r="I82" i="5"/>
  <c r="AD978" i="5"/>
  <c r="AG933" i="5"/>
  <c r="AA919" i="5"/>
  <c r="L887" i="5"/>
  <c r="AG793" i="5"/>
  <c r="AA743" i="5"/>
  <c r="AD711" i="5"/>
  <c r="X713" i="5"/>
  <c r="U589" i="5"/>
  <c r="X611" i="5"/>
  <c r="AG514" i="5"/>
  <c r="I577" i="5"/>
  <c r="I513" i="5"/>
  <c r="O4" i="5"/>
  <c r="AD925" i="5"/>
  <c r="AD911" i="5"/>
  <c r="AJ880" i="5"/>
  <c r="R873" i="5"/>
  <c r="X820" i="5"/>
  <c r="L2" i="5"/>
  <c r="L632" i="5"/>
  <c r="U452" i="5"/>
  <c r="I354" i="5"/>
  <c r="AM444" i="5"/>
  <c r="AA395" i="5"/>
  <c r="AM194" i="5"/>
  <c r="AA154" i="5"/>
  <c r="AG663" i="5"/>
  <c r="AJ186" i="5"/>
  <c r="L29" i="5"/>
  <c r="AJ907" i="5"/>
  <c r="O827" i="5"/>
  <c r="R734" i="5"/>
  <c r="AG688" i="5"/>
  <c r="AA657" i="5"/>
  <c r="R527" i="5"/>
  <c r="L338" i="5"/>
  <c r="U178" i="5"/>
  <c r="AG192" i="5"/>
  <c r="X819" i="5"/>
  <c r="AA878" i="5"/>
  <c r="R775" i="5"/>
  <c r="AJ702" i="5"/>
  <c r="O649" i="5"/>
  <c r="AJ465" i="5"/>
  <c r="AD426" i="5"/>
  <c r="AM420" i="5"/>
  <c r="I346" i="5"/>
  <c r="I208" i="5"/>
  <c r="AJ617" i="5"/>
  <c r="L930" i="5"/>
  <c r="AJ843" i="5"/>
  <c r="AM810" i="5"/>
  <c r="X780" i="5"/>
  <c r="L641" i="5"/>
  <c r="AG511" i="5"/>
  <c r="AJ453" i="5"/>
  <c r="AM400" i="5"/>
  <c r="O265" i="5"/>
  <c r="AA37" i="5"/>
  <c r="L139" i="5"/>
  <c r="U963" i="5"/>
  <c r="R882" i="5"/>
  <c r="AA888" i="5"/>
  <c r="AM841" i="5"/>
  <c r="O782" i="5"/>
  <c r="R767" i="5"/>
  <c r="L727" i="5"/>
  <c r="AJ759" i="5"/>
  <c r="U634" i="5"/>
  <c r="L512" i="5"/>
  <c r="O445" i="5"/>
  <c r="AJ451" i="5"/>
  <c r="AJ392" i="5"/>
  <c r="AM311" i="5"/>
  <c r="AJ70" i="5"/>
  <c r="U42" i="5"/>
  <c r="I898" i="5"/>
  <c r="AG845" i="5"/>
  <c r="AD801" i="5"/>
  <c r="X719" i="5"/>
  <c r="AA747" i="5"/>
  <c r="AA696" i="5"/>
  <c r="L599" i="5"/>
  <c r="AA502" i="5"/>
  <c r="AA508" i="5"/>
  <c r="AJ443" i="5"/>
  <c r="O384" i="5"/>
  <c r="AA361" i="5"/>
  <c r="AM303" i="5"/>
  <c r="L292" i="5"/>
  <c r="I205" i="5"/>
  <c r="L237" i="5"/>
  <c r="O206" i="5"/>
  <c r="AJ62" i="5"/>
  <c r="AG992" i="5"/>
  <c r="AD680" i="5"/>
  <c r="AA82" i="5"/>
  <c r="AM978" i="5"/>
  <c r="AJ933" i="5"/>
  <c r="AD919" i="5"/>
  <c r="AJ887" i="5"/>
  <c r="AJ793" i="5"/>
  <c r="O711" i="5"/>
  <c r="I713" i="5"/>
  <c r="X589" i="5"/>
  <c r="I611" i="5"/>
  <c r="AM514" i="5"/>
  <c r="L577" i="5"/>
  <c r="L513" i="5"/>
  <c r="AJ429" i="5"/>
  <c r="I435" i="5"/>
  <c r="U476" i="5"/>
  <c r="U381" i="5"/>
  <c r="AA233" i="5"/>
  <c r="X3" i="5"/>
  <c r="AG4" i="5"/>
  <c r="R906" i="5"/>
  <c r="AG673" i="5"/>
  <c r="AG395" i="5"/>
  <c r="L154" i="5"/>
  <c r="AD894" i="5"/>
  <c r="AJ833" i="5"/>
  <c r="AA665" i="5"/>
  <c r="R535" i="5"/>
  <c r="X454" i="5"/>
  <c r="AJ383" i="5"/>
  <c r="U186" i="5"/>
  <c r="I29" i="5"/>
  <c r="R827" i="5"/>
  <c r="AM788" i="5"/>
  <c r="AM734" i="5"/>
  <c r="AM684" i="5"/>
  <c r="AJ688" i="5"/>
  <c r="L657" i="5"/>
  <c r="AJ527" i="5"/>
  <c r="AD428" i="5"/>
  <c r="O338" i="5"/>
  <c r="R192" i="5"/>
  <c r="I819" i="5"/>
  <c r="AG775" i="5"/>
  <c r="U702" i="5"/>
  <c r="AD649" i="5"/>
  <c r="U465" i="5"/>
  <c r="O426" i="5"/>
  <c r="AM396" i="5"/>
  <c r="L346" i="5"/>
  <c r="AA208" i="5"/>
  <c r="U617" i="5"/>
  <c r="R988" i="5"/>
  <c r="L945" i="5"/>
  <c r="AA780" i="5"/>
  <c r="AJ511" i="5"/>
  <c r="I457" i="5"/>
  <c r="L418" i="5"/>
  <c r="O388" i="5"/>
  <c r="I318" i="5"/>
  <c r="AG265" i="5"/>
  <c r="U227" i="5"/>
  <c r="AA315" i="5"/>
  <c r="AD139" i="5"/>
  <c r="AM26" i="5"/>
  <c r="AG963" i="5"/>
  <c r="L882" i="5"/>
  <c r="L888" i="5"/>
  <c r="O841" i="5"/>
  <c r="AG782" i="5"/>
  <c r="AG767" i="5"/>
  <c r="AA727" i="5"/>
  <c r="X759" i="5"/>
  <c r="U512" i="5"/>
  <c r="AG445" i="5"/>
  <c r="AM451" i="5"/>
  <c r="U392" i="5"/>
  <c r="X311" i="5"/>
  <c r="O114" i="5"/>
  <c r="U70" i="5"/>
  <c r="R42" i="5"/>
  <c r="L898" i="5"/>
  <c r="R845" i="5"/>
  <c r="O801" i="5"/>
  <c r="I751" i="5"/>
  <c r="AA719" i="5"/>
  <c r="AM721" i="5"/>
  <c r="L747" i="5"/>
  <c r="O597" i="5"/>
  <c r="L696" i="5"/>
  <c r="U599" i="5"/>
  <c r="AD502" i="5"/>
  <c r="AD508" i="5"/>
  <c r="AJ384" i="5"/>
  <c r="L361" i="5"/>
  <c r="X303" i="5"/>
  <c r="AD292" i="5"/>
  <c r="AA205" i="5"/>
  <c r="AD237" i="5"/>
  <c r="AG206" i="5"/>
  <c r="O106" i="5"/>
  <c r="U62" i="5"/>
  <c r="R992" i="5"/>
  <c r="O680" i="5"/>
  <c r="L82" i="5"/>
  <c r="X951" i="5"/>
  <c r="O978" i="5"/>
  <c r="U933" i="5"/>
  <c r="O899" i="5"/>
  <c r="R836" i="5"/>
  <c r="U793" i="5"/>
  <c r="AJ798" i="5"/>
  <c r="I743" i="5"/>
  <c r="AG711" i="5"/>
  <c r="R732" i="5"/>
  <c r="X596" i="5"/>
  <c r="AJ589" i="5"/>
  <c r="U514" i="5"/>
  <c r="AD577" i="5"/>
  <c r="R539" i="5"/>
  <c r="I447" i="5"/>
  <c r="AA435" i="5"/>
  <c r="AM401" i="5"/>
  <c r="AA381" i="5"/>
  <c r="X294" i="5"/>
  <c r="L295" i="5"/>
  <c r="AJ273" i="5"/>
  <c r="L196" i="5"/>
  <c r="U198" i="5"/>
  <c r="U291" i="5"/>
  <c r="X200" i="5"/>
  <c r="L64" i="5"/>
  <c r="AJ3" i="5"/>
  <c r="R673" i="5"/>
  <c r="AM395" i="5"/>
  <c r="AD154" i="5"/>
  <c r="AG894" i="5"/>
  <c r="O833" i="5"/>
  <c r="L665" i="5"/>
  <c r="AJ535" i="5"/>
  <c r="I454" i="5"/>
  <c r="AM383" i="5"/>
  <c r="AA29" i="5"/>
  <c r="U979" i="5"/>
  <c r="AM907" i="5"/>
  <c r="AD827" i="5"/>
  <c r="O760" i="5"/>
  <c r="U734" i="5"/>
  <c r="AD635" i="5"/>
  <c r="U527" i="5"/>
  <c r="O595" i="5"/>
  <c r="X434" i="5"/>
  <c r="AD338" i="5"/>
  <c r="AA819" i="5"/>
  <c r="AD878" i="5"/>
  <c r="AJ775" i="5"/>
  <c r="R649" i="5"/>
  <c r="AM465" i="5"/>
  <c r="AG426" i="5"/>
  <c r="X396" i="5"/>
  <c r="O346" i="5"/>
  <c r="L208" i="5"/>
  <c r="U988" i="5"/>
  <c r="AG945" i="5"/>
  <c r="AM843" i="5"/>
  <c r="X810" i="5"/>
  <c r="L780" i="5"/>
  <c r="U511" i="5"/>
  <c r="AA457" i="5"/>
  <c r="X418" i="5"/>
  <c r="AA388" i="5"/>
  <c r="L318" i="5"/>
  <c r="AJ265" i="5"/>
  <c r="X227" i="5"/>
  <c r="AD315" i="5"/>
  <c r="AG139" i="5"/>
  <c r="R26" i="5"/>
  <c r="AM963" i="5"/>
  <c r="AJ882" i="5"/>
  <c r="O888" i="5"/>
  <c r="AJ841" i="5"/>
  <c r="R782" i="5"/>
  <c r="AJ767" i="5"/>
  <c r="AD727" i="5"/>
  <c r="L759" i="5"/>
  <c r="AM634" i="5"/>
  <c r="X512" i="5"/>
  <c r="R445" i="5"/>
  <c r="X451" i="5"/>
  <c r="I311" i="5"/>
  <c r="U114" i="5"/>
  <c r="AM42" i="5"/>
  <c r="X898" i="5"/>
  <c r="AJ845" i="5"/>
  <c r="AG801" i="5"/>
  <c r="L751" i="5"/>
  <c r="AD719" i="5"/>
  <c r="X721" i="5"/>
  <c r="O747" i="5"/>
  <c r="AM597" i="5"/>
  <c r="AD696" i="5"/>
  <c r="X599" i="5"/>
  <c r="U502" i="5"/>
  <c r="I508" i="5"/>
  <c r="U384" i="5"/>
  <c r="AD361" i="5"/>
  <c r="I303" i="5"/>
  <c r="O292" i="5"/>
  <c r="L205" i="5"/>
  <c r="O237" i="5"/>
  <c r="R206" i="5"/>
  <c r="U106" i="5"/>
  <c r="AJ992" i="5"/>
  <c r="AG680" i="5"/>
  <c r="AD82" i="5"/>
  <c r="AA951" i="5"/>
  <c r="AG978" i="5"/>
  <c r="X899" i="5"/>
  <c r="I887" i="5"/>
  <c r="AA836" i="5"/>
  <c r="AD798" i="5"/>
  <c r="L743" i="5"/>
  <c r="R711" i="5"/>
  <c r="U732" i="5"/>
  <c r="AA596" i="5"/>
  <c r="AA589" i="5"/>
  <c r="I514" i="5"/>
  <c r="O577" i="5"/>
  <c r="U539" i="5"/>
  <c r="AD447" i="5"/>
  <c r="L435" i="5"/>
  <c r="R401" i="5"/>
  <c r="AD381" i="5"/>
  <c r="I294" i="5"/>
  <c r="AD295" i="5"/>
  <c r="AM273" i="5"/>
  <c r="AA196" i="5"/>
  <c r="I200" i="5"/>
  <c r="R64" i="5"/>
  <c r="AM45" i="5"/>
  <c r="U3" i="5"/>
  <c r="AG2" i="5"/>
  <c r="AJ673" i="5"/>
  <c r="I543" i="5"/>
  <c r="O503" i="5"/>
  <c r="X395" i="5"/>
  <c r="R894" i="5"/>
  <c r="AM833" i="5"/>
  <c r="U535" i="5"/>
  <c r="AA454" i="5"/>
  <c r="I391" i="5"/>
  <c r="R383" i="5"/>
  <c r="I979" i="5"/>
  <c r="X907" i="5"/>
  <c r="AJ827" i="5"/>
  <c r="AA760" i="5"/>
  <c r="X734" i="5"/>
  <c r="U688" i="5"/>
  <c r="AJ635" i="5"/>
  <c r="AG595" i="5"/>
  <c r="AA434" i="5"/>
  <c r="R338" i="5"/>
  <c r="AG18" i="5"/>
  <c r="AD886" i="5"/>
  <c r="I878" i="5"/>
  <c r="AM775" i="5"/>
  <c r="AM702" i="5"/>
  <c r="AJ649" i="5"/>
  <c r="I519" i="5"/>
  <c r="R426" i="5"/>
  <c r="R469" i="5"/>
  <c r="I396" i="5"/>
  <c r="X346" i="5"/>
  <c r="AD208" i="5"/>
  <c r="AJ610" i="5"/>
  <c r="X988" i="5"/>
  <c r="O945" i="5"/>
  <c r="I843" i="5"/>
  <c r="O810" i="5"/>
  <c r="AD780" i="5"/>
  <c r="O457" i="5"/>
  <c r="AA418" i="5"/>
  <c r="U388" i="5"/>
  <c r="X318" i="5"/>
  <c r="AM265" i="5"/>
  <c r="AG227" i="5"/>
  <c r="L315" i="5"/>
  <c r="R139" i="5"/>
  <c r="X26" i="5"/>
  <c r="R963" i="5"/>
  <c r="AG888" i="5"/>
  <c r="R841" i="5"/>
  <c r="AJ782" i="5"/>
  <c r="O767" i="5"/>
  <c r="O727" i="5"/>
  <c r="AD759" i="5"/>
  <c r="X634" i="5"/>
  <c r="I512" i="5"/>
  <c r="AJ445" i="5"/>
  <c r="I451" i="5"/>
  <c r="AM392" i="5"/>
  <c r="AA311" i="5"/>
  <c r="AG114" i="5"/>
  <c r="AM70" i="5"/>
  <c r="X42" i="5"/>
  <c r="AD898" i="5"/>
  <c r="AJ801" i="5"/>
  <c r="O751" i="5"/>
  <c r="O719" i="5"/>
  <c r="I721" i="5"/>
  <c r="R747" i="5"/>
  <c r="AJ597" i="5"/>
  <c r="O696" i="5"/>
  <c r="I599" i="5"/>
  <c r="X502" i="5"/>
  <c r="AG508" i="5"/>
  <c r="O361" i="5"/>
  <c r="AA303" i="5"/>
  <c r="AG292" i="5"/>
  <c r="AD205" i="5"/>
  <c r="R237" i="5"/>
  <c r="AJ206" i="5"/>
  <c r="AG106" i="5"/>
  <c r="AM62" i="5"/>
  <c r="U992" i="5"/>
  <c r="R680" i="5"/>
  <c r="O82" i="5"/>
  <c r="R978" i="5"/>
  <c r="AM933" i="5"/>
  <c r="AD899" i="5"/>
  <c r="AD887" i="5"/>
  <c r="AD836" i="5"/>
  <c r="AM793" i="5"/>
  <c r="L798" i="5"/>
  <c r="AD743" i="5"/>
  <c r="AJ711" i="5"/>
  <c r="X732" i="5"/>
  <c r="L589" i="5"/>
  <c r="L514" i="5"/>
  <c r="AG577" i="5"/>
  <c r="AA539" i="5"/>
  <c r="AA447" i="5"/>
  <c r="AD435" i="5"/>
  <c r="AJ401" i="5"/>
  <c r="I381" i="5"/>
  <c r="L294" i="5"/>
  <c r="O295" i="5"/>
  <c r="L273" i="5"/>
  <c r="AD196" i="5"/>
  <c r="AM198" i="5"/>
  <c r="AM291" i="5"/>
  <c r="AA200" i="5"/>
  <c r="AD64" i="5"/>
  <c r="X45" i="5"/>
  <c r="AA543" i="5"/>
  <c r="R503" i="5"/>
  <c r="I395" i="5"/>
  <c r="AJ894" i="5"/>
  <c r="R833" i="5"/>
  <c r="AA749" i="5"/>
  <c r="AJ608" i="5"/>
  <c r="L454" i="5"/>
  <c r="X391" i="5"/>
  <c r="X383" i="5"/>
  <c r="R979" i="5"/>
  <c r="I907" i="5"/>
  <c r="U827" i="5"/>
  <c r="I760" i="5"/>
  <c r="AA734" i="5"/>
  <c r="AM688" i="5"/>
  <c r="L635" i="5"/>
  <c r="AM527" i="5"/>
  <c r="L595" i="5"/>
  <c r="AM434" i="5"/>
  <c r="U338" i="5"/>
  <c r="I149" i="5"/>
  <c r="O18" i="5"/>
  <c r="R886" i="5"/>
  <c r="AG878" i="5"/>
  <c r="U775" i="5"/>
  <c r="X702" i="5"/>
  <c r="U649" i="5"/>
  <c r="L519" i="5"/>
  <c r="AJ426" i="5"/>
  <c r="AA469" i="5"/>
  <c r="L396" i="5"/>
  <c r="AA346" i="5"/>
  <c r="O208" i="5"/>
  <c r="X610" i="5"/>
  <c r="I988" i="5"/>
  <c r="AJ945" i="5"/>
  <c r="U843" i="5"/>
  <c r="AG810" i="5"/>
  <c r="O780" i="5"/>
  <c r="X511" i="5"/>
  <c r="AG457" i="5"/>
  <c r="AM418" i="5"/>
  <c r="AG388" i="5"/>
  <c r="AA318" i="5"/>
  <c r="U265" i="5"/>
  <c r="AJ227" i="5"/>
  <c r="O315" i="5"/>
  <c r="AJ139" i="5"/>
  <c r="I26" i="5"/>
  <c r="AA962" i="5"/>
  <c r="AJ963" i="5"/>
  <c r="O927" i="5"/>
  <c r="I882" i="5"/>
  <c r="U841" i="5"/>
  <c r="AM767" i="5"/>
  <c r="AG727" i="5"/>
  <c r="L612" i="5"/>
  <c r="AA634" i="5"/>
  <c r="AA512" i="5"/>
  <c r="AM410" i="5"/>
  <c r="AA451" i="5"/>
  <c r="O438" i="5"/>
  <c r="I310" i="5"/>
  <c r="L311" i="5"/>
  <c r="AJ281" i="5"/>
  <c r="L212" i="5"/>
  <c r="R114" i="5"/>
  <c r="L80" i="5"/>
  <c r="I42" i="5"/>
  <c r="AJ900" i="5"/>
  <c r="AG898" i="5"/>
  <c r="U801" i="5"/>
  <c r="L765" i="5"/>
  <c r="R751" i="5"/>
  <c r="AG719" i="5"/>
  <c r="I597" i="5"/>
  <c r="AD599" i="5"/>
  <c r="R547" i="5"/>
  <c r="L502" i="5"/>
  <c r="L508" i="5"/>
  <c r="O463" i="5"/>
  <c r="I302" i="5"/>
  <c r="L303" i="5"/>
  <c r="O205" i="5"/>
  <c r="L204" i="5"/>
  <c r="U206" i="5"/>
  <c r="R106" i="5"/>
  <c r="L72" i="5"/>
  <c r="AM992" i="5"/>
  <c r="AM520" i="5"/>
  <c r="AJ978" i="5"/>
  <c r="X933" i="5"/>
  <c r="AG899" i="5"/>
  <c r="O887" i="5"/>
  <c r="U836" i="5"/>
  <c r="X793" i="5"/>
  <c r="O798" i="5"/>
  <c r="AG743" i="5"/>
  <c r="U711" i="5"/>
  <c r="AA732" i="5"/>
  <c r="AD596" i="5"/>
  <c r="AD589" i="5"/>
  <c r="AD514" i="5"/>
  <c r="R577" i="5"/>
  <c r="AG539" i="5"/>
  <c r="L447" i="5"/>
  <c r="O435" i="5"/>
  <c r="U401" i="5"/>
  <c r="L381" i="5"/>
  <c r="AA294" i="5"/>
  <c r="AG295" i="5"/>
  <c r="I273" i="5"/>
  <c r="O196" i="5"/>
  <c r="X198" i="5"/>
  <c r="I291" i="5"/>
  <c r="L200" i="5"/>
  <c r="O64" i="5"/>
  <c r="AD346" i="5"/>
  <c r="AG610" i="5"/>
  <c r="AA988" i="5"/>
  <c r="R930" i="5"/>
  <c r="AM945" i="5"/>
  <c r="L843" i="5"/>
  <c r="O641" i="5"/>
  <c r="R457" i="5"/>
  <c r="I418" i="5"/>
  <c r="X400" i="5"/>
  <c r="R388" i="5"/>
  <c r="AD318" i="5"/>
  <c r="R227" i="5"/>
  <c r="AD37" i="5"/>
  <c r="AG315" i="5"/>
  <c r="U139" i="5"/>
  <c r="AA26" i="5"/>
  <c r="AM962" i="5"/>
  <c r="R927" i="5"/>
  <c r="X882" i="5"/>
  <c r="AG841" i="5"/>
  <c r="U767" i="5"/>
  <c r="R727" i="5"/>
  <c r="X612" i="5"/>
  <c r="AD512" i="5"/>
  <c r="L410" i="5"/>
  <c r="L451" i="5"/>
  <c r="AJ438" i="5"/>
  <c r="L310" i="5"/>
  <c r="AD311" i="5"/>
  <c r="AM281" i="5"/>
  <c r="AA212" i="5"/>
  <c r="AJ114" i="5"/>
  <c r="R80" i="5"/>
  <c r="AA42" i="5"/>
  <c r="L900" i="5"/>
  <c r="O898" i="5"/>
  <c r="AD765" i="5"/>
  <c r="AA751" i="5"/>
  <c r="R719" i="5"/>
  <c r="AA597" i="5"/>
  <c r="O599" i="5"/>
  <c r="U547" i="5"/>
  <c r="O502" i="5"/>
  <c r="R508" i="5"/>
  <c r="R463" i="5"/>
  <c r="R461" i="5"/>
  <c r="L302" i="5"/>
  <c r="AD303" i="5"/>
  <c r="AG205" i="5"/>
  <c r="AA204" i="5"/>
  <c r="AJ106" i="5"/>
  <c r="R72" i="5"/>
  <c r="O951" i="5"/>
  <c r="AJ899" i="5"/>
  <c r="AG887" i="5"/>
  <c r="AG836" i="5"/>
  <c r="AA798" i="5"/>
  <c r="AJ743" i="5"/>
  <c r="L713" i="5"/>
  <c r="R611" i="5"/>
  <c r="O514" i="5"/>
  <c r="AA513" i="5"/>
  <c r="AJ539" i="5"/>
  <c r="U429" i="5"/>
  <c r="O447" i="5"/>
  <c r="AM476" i="5"/>
  <c r="AG381" i="5"/>
  <c r="L353" i="5"/>
  <c r="AD294" i="5"/>
  <c r="X255" i="5"/>
  <c r="O273" i="5"/>
  <c r="AJ219" i="5"/>
  <c r="AG196" i="5"/>
  <c r="I198" i="5"/>
  <c r="AD200" i="5"/>
  <c r="X54" i="5"/>
  <c r="AG64" i="5"/>
  <c r="U971" i="5"/>
  <c r="X911" i="5"/>
  <c r="AG880" i="5"/>
  <c r="AD2" i="5"/>
  <c r="AM673" i="5"/>
  <c r="AD543" i="5"/>
  <c r="X503" i="5"/>
  <c r="AD395" i="5"/>
  <c r="X833" i="5"/>
  <c r="X535" i="5"/>
  <c r="U608" i="5"/>
  <c r="R454" i="5"/>
  <c r="O391" i="5"/>
  <c r="AG383" i="5"/>
  <c r="AA979" i="5"/>
  <c r="AM827" i="5"/>
  <c r="L760" i="5"/>
  <c r="AA684" i="5"/>
  <c r="AA688" i="5"/>
  <c r="AG657" i="5"/>
  <c r="AA635" i="5"/>
  <c r="R595" i="5"/>
  <c r="I434" i="5"/>
  <c r="X178" i="5"/>
  <c r="AJ192" i="5"/>
  <c r="AJ18" i="5"/>
  <c r="L886" i="5"/>
  <c r="L878" i="5"/>
  <c r="X775" i="5"/>
  <c r="AA702" i="5"/>
  <c r="AM649" i="5"/>
  <c r="AD519" i="5"/>
  <c r="AG469" i="5"/>
  <c r="O396" i="5"/>
  <c r="AG346" i="5"/>
  <c r="R208" i="5"/>
  <c r="I610" i="5"/>
  <c r="L988" i="5"/>
  <c r="AG930" i="5"/>
  <c r="R945" i="5"/>
  <c r="AD843" i="5"/>
  <c r="AD641" i="5"/>
  <c r="AJ457" i="5"/>
  <c r="I453" i="5"/>
  <c r="AD418" i="5"/>
  <c r="I400" i="5"/>
  <c r="AJ388" i="5"/>
  <c r="O318" i="5"/>
  <c r="O37" i="5"/>
  <c r="R315" i="5"/>
  <c r="L26" i="5"/>
  <c r="X962" i="5"/>
  <c r="X963" i="5"/>
  <c r="U927" i="5"/>
  <c r="AA882" i="5"/>
  <c r="AJ727" i="5"/>
  <c r="U612" i="5"/>
  <c r="AD634" i="5"/>
  <c r="O512" i="5"/>
  <c r="X410" i="5"/>
  <c r="AD451" i="5"/>
  <c r="AG438" i="5"/>
  <c r="X310" i="5"/>
  <c r="O311" i="5"/>
  <c r="AD212" i="5"/>
  <c r="AM114" i="5"/>
  <c r="AD80" i="5"/>
  <c r="L42" i="5"/>
  <c r="O959" i="5"/>
  <c r="O900" i="5"/>
  <c r="AJ898" i="5"/>
  <c r="AM801" i="5"/>
  <c r="O765" i="5"/>
  <c r="AD751" i="5"/>
  <c r="AJ719" i="5"/>
  <c r="AM682" i="5"/>
  <c r="L597" i="5"/>
  <c r="AG599" i="5"/>
  <c r="AA547" i="5"/>
  <c r="AG502" i="5"/>
  <c r="U463" i="5"/>
  <c r="AA461" i="5"/>
  <c r="X302" i="5"/>
  <c r="O303" i="5"/>
  <c r="R205" i="5"/>
  <c r="AD204" i="5"/>
  <c r="AM206" i="5"/>
  <c r="AM106" i="5"/>
  <c r="AD72" i="5"/>
  <c r="X992" i="5"/>
  <c r="AJ520" i="5"/>
  <c r="O986" i="5"/>
  <c r="L951" i="5"/>
  <c r="X978" i="5"/>
  <c r="I919" i="5"/>
  <c r="I899" i="5"/>
  <c r="R887" i="5"/>
  <c r="O836" i="5"/>
  <c r="AG798" i="5"/>
  <c r="U743" i="5"/>
  <c r="AA713" i="5"/>
  <c r="AD732" i="5"/>
  <c r="AJ674" i="5"/>
  <c r="AM596" i="5"/>
  <c r="AD611" i="5"/>
  <c r="R514" i="5"/>
  <c r="AD513" i="5"/>
  <c r="AG447" i="5"/>
  <c r="X401" i="5"/>
  <c r="R381" i="5"/>
  <c r="R353" i="5"/>
  <c r="O294" i="5"/>
  <c r="I255" i="5"/>
  <c r="AG273" i="5"/>
  <c r="AM219" i="5"/>
  <c r="R196" i="5"/>
  <c r="AA198" i="5"/>
  <c r="O200" i="5"/>
  <c r="AD54" i="5"/>
  <c r="AJ64" i="5"/>
  <c r="U4" i="5"/>
  <c r="AJ2" i="5"/>
  <c r="U906" i="5"/>
  <c r="X673" i="5"/>
  <c r="O543" i="5"/>
  <c r="AJ503" i="5"/>
  <c r="O395" i="5"/>
  <c r="U154" i="5"/>
  <c r="AM894" i="5"/>
  <c r="I833" i="5"/>
  <c r="AG665" i="5"/>
  <c r="AD608" i="5"/>
  <c r="AG391" i="5"/>
  <c r="U383" i="5"/>
  <c r="X186" i="5"/>
  <c r="AD29" i="5"/>
  <c r="L979" i="5"/>
  <c r="X827" i="5"/>
  <c r="AG760" i="5"/>
  <c r="AD684" i="5"/>
  <c r="L688" i="5"/>
  <c r="O657" i="5"/>
  <c r="AG635" i="5"/>
  <c r="AA595" i="5"/>
  <c r="AD434" i="5"/>
  <c r="AM178" i="5"/>
  <c r="U192" i="5"/>
  <c r="U18" i="5"/>
  <c r="O886" i="5"/>
  <c r="AD819" i="5"/>
  <c r="AM878" i="5"/>
  <c r="I775" i="5"/>
  <c r="X649" i="5"/>
  <c r="O519" i="5"/>
  <c r="X465" i="5"/>
  <c r="AJ469" i="5"/>
  <c r="R346" i="5"/>
  <c r="X617" i="5"/>
  <c r="R610" i="5"/>
  <c r="AD988" i="5"/>
  <c r="AJ930" i="5"/>
  <c r="AD945" i="5"/>
  <c r="O843" i="5"/>
  <c r="AG641" i="5"/>
  <c r="U457" i="5"/>
  <c r="U453" i="5"/>
  <c r="O418" i="5"/>
  <c r="AA400" i="5"/>
  <c r="AG318" i="5"/>
  <c r="AM227" i="5"/>
  <c r="L37" i="5"/>
  <c r="AJ315" i="5"/>
  <c r="AM139" i="5"/>
  <c r="O26" i="5"/>
  <c r="I962" i="5"/>
  <c r="I963" i="5"/>
  <c r="AG927" i="5"/>
  <c r="AM882" i="5"/>
  <c r="X841" i="5"/>
  <c r="X767" i="5"/>
  <c r="U727" i="5"/>
  <c r="L690" i="5"/>
  <c r="AD612" i="5"/>
  <c r="O634" i="5"/>
  <c r="R512" i="5"/>
  <c r="AA410" i="5"/>
  <c r="O451" i="5"/>
  <c r="R438" i="5"/>
  <c r="AA310" i="5"/>
  <c r="AG311" i="5"/>
  <c r="X281" i="5"/>
  <c r="O212" i="5"/>
  <c r="X114" i="5"/>
  <c r="O80" i="5"/>
  <c r="AD42" i="5"/>
  <c r="AA959" i="5"/>
  <c r="AA900" i="5"/>
  <c r="AM898" i="5"/>
  <c r="X801" i="5"/>
  <c r="R765" i="5"/>
  <c r="AG751" i="5"/>
  <c r="U719" i="5"/>
  <c r="AD597" i="5"/>
  <c r="R599" i="5"/>
  <c r="AG547" i="5"/>
  <c r="R502" i="5"/>
  <c r="AM508" i="5"/>
  <c r="X463" i="5"/>
  <c r="O443" i="5"/>
  <c r="AD461" i="5"/>
  <c r="AA302" i="5"/>
  <c r="AG303" i="5"/>
  <c r="AJ205" i="5"/>
  <c r="O204" i="5"/>
  <c r="X206" i="5"/>
  <c r="X106" i="5"/>
  <c r="O72" i="5"/>
  <c r="I992" i="5"/>
  <c r="U520" i="5"/>
  <c r="AD951" i="5"/>
  <c r="I978" i="5"/>
  <c r="L919" i="5"/>
  <c r="R899" i="5"/>
  <c r="U887" i="5"/>
  <c r="AJ836" i="5"/>
  <c r="R798" i="5"/>
  <c r="AM743" i="5"/>
  <c r="AD713" i="5"/>
  <c r="AG732" i="5"/>
  <c r="L596" i="5"/>
  <c r="AA611" i="5"/>
  <c r="AM626" i="5"/>
  <c r="AJ514" i="5"/>
  <c r="AG513" i="5"/>
  <c r="AM539" i="5"/>
  <c r="AJ233" i="5"/>
  <c r="U2" i="5"/>
  <c r="AA506" i="5"/>
  <c r="L939" i="5"/>
  <c r="X906" i="5"/>
  <c r="I673" i="5"/>
  <c r="AG543" i="5"/>
  <c r="R395" i="5"/>
  <c r="O154" i="5"/>
  <c r="I176" i="5"/>
  <c r="X894" i="5"/>
  <c r="AA833" i="5"/>
  <c r="O665" i="5"/>
  <c r="AG608" i="5"/>
  <c r="R391" i="5"/>
  <c r="AM186" i="5"/>
  <c r="AA146" i="5"/>
  <c r="O29" i="5"/>
  <c r="O979" i="5"/>
  <c r="I827" i="5"/>
  <c r="U760" i="5"/>
  <c r="AG684" i="5"/>
  <c r="AD688" i="5"/>
  <c r="AD657" i="5"/>
  <c r="R635" i="5"/>
  <c r="AD595" i="5"/>
  <c r="O434" i="5"/>
  <c r="I178" i="5"/>
  <c r="AJ886" i="5"/>
  <c r="AG819" i="5"/>
  <c r="O878" i="5"/>
  <c r="AA775" i="5"/>
  <c r="I649" i="5"/>
  <c r="AG519" i="5"/>
  <c r="U469" i="5"/>
  <c r="AJ346" i="5"/>
  <c r="O617" i="5"/>
  <c r="U610" i="5"/>
  <c r="O988" i="5"/>
  <c r="AA930" i="5"/>
  <c r="U945" i="5"/>
  <c r="R843" i="5"/>
  <c r="R641" i="5"/>
  <c r="AM457" i="5"/>
  <c r="AM453" i="5"/>
  <c r="AG418" i="5"/>
  <c r="L400" i="5"/>
  <c r="AM388" i="5"/>
  <c r="R318" i="5"/>
  <c r="I227" i="5"/>
  <c r="AG37" i="5"/>
  <c r="U315" i="5"/>
  <c r="X139" i="5"/>
  <c r="L962" i="5"/>
  <c r="AA963" i="5"/>
  <c r="AD882" i="5"/>
  <c r="I841" i="5"/>
  <c r="AM782" i="5"/>
  <c r="I767" i="5"/>
  <c r="I759" i="5"/>
  <c r="I410" i="5"/>
  <c r="R392" i="5"/>
  <c r="U438" i="5"/>
  <c r="AD310" i="5"/>
  <c r="I281" i="5"/>
  <c r="AG212" i="5"/>
  <c r="I114" i="5"/>
  <c r="X70" i="5"/>
  <c r="AG80" i="5"/>
  <c r="O42" i="5"/>
  <c r="L959" i="5"/>
  <c r="AG900" i="5"/>
  <c r="U898" i="5"/>
  <c r="O845" i="5"/>
  <c r="X838" i="5"/>
  <c r="AA765" i="5"/>
  <c r="AJ751" i="5"/>
  <c r="L721" i="5"/>
  <c r="AM747" i="5"/>
  <c r="AJ547" i="5"/>
  <c r="AJ502" i="5"/>
  <c r="AJ463" i="5"/>
  <c r="X384" i="5"/>
  <c r="AG461" i="5"/>
  <c r="R361" i="5"/>
  <c r="AD302" i="5"/>
  <c r="R292" i="5"/>
  <c r="U237" i="5"/>
  <c r="AG204" i="5"/>
  <c r="I206" i="5"/>
  <c r="I106" i="5"/>
  <c r="AD62" i="5"/>
  <c r="AG72" i="5"/>
  <c r="X520" i="5"/>
  <c r="AG951" i="5"/>
  <c r="AA978" i="5"/>
  <c r="AG919" i="5"/>
  <c r="AM899" i="5"/>
  <c r="AM887" i="5"/>
  <c r="U798" i="5"/>
  <c r="X743" i="5"/>
  <c r="O713" i="5"/>
  <c r="O732" i="5"/>
  <c r="U596" i="5"/>
  <c r="AJ611" i="5"/>
  <c r="X626" i="5"/>
  <c r="AM513" i="5"/>
  <c r="X539" i="5"/>
  <c r="AD233" i="5"/>
  <c r="R783" i="5"/>
  <c r="AM348" i="5"/>
  <c r="X983" i="5"/>
  <c r="AA906" i="5"/>
  <c r="AA673" i="5"/>
  <c r="R543" i="5"/>
  <c r="AM503" i="5"/>
  <c r="AJ395" i="5"/>
  <c r="AG154" i="5"/>
  <c r="I894" i="5"/>
  <c r="L833" i="5"/>
  <c r="AD665" i="5"/>
  <c r="R608" i="5"/>
  <c r="AJ391" i="5"/>
  <c r="AA383" i="5"/>
  <c r="I186" i="5"/>
  <c r="AG29" i="5"/>
  <c r="AG979" i="5"/>
  <c r="AA827" i="5"/>
  <c r="R760" i="5"/>
  <c r="I684" i="5"/>
  <c r="O688" i="5"/>
  <c r="R657" i="5"/>
  <c r="U635" i="5"/>
  <c r="U595" i="5"/>
  <c r="AG434" i="5"/>
  <c r="AA178" i="5"/>
  <c r="AM192" i="5"/>
  <c r="AM18" i="5"/>
  <c r="U886" i="5"/>
  <c r="L819" i="5"/>
  <c r="R878" i="5"/>
  <c r="L775" i="5"/>
  <c r="AA649" i="5"/>
  <c r="R519" i="5"/>
  <c r="I465" i="5"/>
  <c r="U346" i="5"/>
  <c r="AA617" i="5"/>
  <c r="AJ988" i="5"/>
  <c r="AD930" i="5"/>
  <c r="L810" i="5"/>
  <c r="AJ780" i="5"/>
  <c r="AJ641" i="5"/>
  <c r="AM511" i="5"/>
  <c r="X453" i="5"/>
  <c r="R418" i="5"/>
  <c r="AD400" i="5"/>
  <c r="X388" i="5"/>
  <c r="AJ318" i="5"/>
  <c r="AA227" i="5"/>
  <c r="R37" i="5"/>
  <c r="AD962" i="5"/>
  <c r="L963" i="5"/>
  <c r="AJ927" i="5"/>
  <c r="O882" i="5"/>
  <c r="R888" i="5"/>
  <c r="AA841" i="5"/>
  <c r="AA767" i="5"/>
  <c r="O759" i="5"/>
  <c r="AM612" i="5"/>
  <c r="X640" i="5"/>
  <c r="I445" i="5"/>
  <c r="AD410" i="5"/>
  <c r="X392" i="5"/>
  <c r="O310" i="5"/>
  <c r="AA281" i="5"/>
  <c r="R212" i="5"/>
  <c r="AA114" i="5"/>
  <c r="AD70" i="5"/>
  <c r="AJ80" i="5"/>
  <c r="AD959" i="5"/>
  <c r="I900" i="5"/>
  <c r="AA898" i="5"/>
  <c r="U845" i="5"/>
  <c r="AG765" i="5"/>
  <c r="U751" i="5"/>
  <c r="AA721" i="5"/>
  <c r="U747" i="5"/>
  <c r="AJ696" i="5"/>
  <c r="AA384" i="5"/>
  <c r="AJ461" i="5"/>
  <c r="U361" i="5"/>
  <c r="O302" i="5"/>
  <c r="U292" i="5"/>
  <c r="AG237" i="5"/>
  <c r="R204" i="5"/>
  <c r="AA206" i="5"/>
  <c r="AA106" i="5"/>
  <c r="X62" i="5"/>
  <c r="AJ72" i="5"/>
  <c r="AJ680" i="5"/>
  <c r="I520" i="5"/>
  <c r="AG82" i="5"/>
  <c r="R951" i="5"/>
  <c r="L933" i="5"/>
  <c r="O919" i="5"/>
  <c r="U899" i="5"/>
  <c r="AM836" i="5"/>
  <c r="AA793" i="5"/>
  <c r="AM711" i="5"/>
  <c r="AG713" i="5"/>
  <c r="AJ732" i="5"/>
  <c r="X709" i="5"/>
  <c r="O596" i="5"/>
  <c r="AG589" i="5"/>
  <c r="L611" i="5"/>
  <c r="AA626" i="5"/>
  <c r="X577" i="5"/>
  <c r="I539" i="5"/>
  <c r="R2" i="5"/>
  <c r="AM256" i="5"/>
  <c r="L673" i="5"/>
  <c r="AJ543" i="5"/>
  <c r="I503" i="5"/>
  <c r="U395" i="5"/>
  <c r="R154" i="5"/>
  <c r="AA894" i="5"/>
  <c r="R665" i="5"/>
  <c r="AM608" i="5"/>
  <c r="U391" i="5"/>
  <c r="L383" i="5"/>
  <c r="AA186" i="5"/>
  <c r="R29" i="5"/>
  <c r="AJ979" i="5"/>
  <c r="O907" i="5"/>
  <c r="AJ760" i="5"/>
  <c r="AG734" i="5"/>
  <c r="L684" i="5"/>
  <c r="AJ657" i="5"/>
  <c r="I527" i="5"/>
  <c r="R434" i="5"/>
  <c r="X338" i="5"/>
  <c r="L178" i="5"/>
  <c r="X192" i="5"/>
  <c r="X18" i="5"/>
  <c r="O819" i="5"/>
  <c r="X878" i="5"/>
  <c r="AD775" i="5"/>
  <c r="L649" i="5"/>
  <c r="AJ519" i="5"/>
  <c r="L465" i="5"/>
  <c r="AM469" i="5"/>
  <c r="AM346" i="5"/>
  <c r="AD617" i="5"/>
  <c r="AM610" i="5"/>
  <c r="AM988" i="5"/>
  <c r="O930" i="5"/>
  <c r="X945" i="5"/>
  <c r="AA810" i="5"/>
  <c r="AG780" i="5"/>
  <c r="U641" i="5"/>
  <c r="I511" i="5"/>
  <c r="AA453" i="5"/>
  <c r="AJ418" i="5"/>
  <c r="O400" i="5"/>
  <c r="I388" i="5"/>
  <c r="U318" i="5"/>
  <c r="R265" i="5"/>
  <c r="L227" i="5"/>
  <c r="X88" i="5"/>
  <c r="AJ37" i="5"/>
  <c r="AM315" i="5"/>
  <c r="O962" i="5"/>
  <c r="AD963" i="5"/>
  <c r="AM927" i="5"/>
  <c r="AG882" i="5"/>
  <c r="U888" i="5"/>
  <c r="L841" i="5"/>
  <c r="I782" i="5"/>
  <c r="L767" i="5"/>
  <c r="R759" i="5"/>
  <c r="I612" i="5"/>
  <c r="U445" i="5"/>
  <c r="O410" i="5"/>
  <c r="I392" i="5"/>
  <c r="AM438" i="5"/>
  <c r="AG310" i="5"/>
  <c r="L281" i="5"/>
  <c r="AJ212" i="5"/>
  <c r="L114" i="5"/>
  <c r="I70" i="5"/>
  <c r="U80" i="5"/>
  <c r="AG959" i="5"/>
  <c r="R900" i="5"/>
  <c r="R898" i="5"/>
  <c r="L845" i="5"/>
  <c r="AJ765" i="5"/>
  <c r="AM751" i="5"/>
  <c r="AD721" i="5"/>
  <c r="AD747" i="5"/>
  <c r="I696" i="5"/>
  <c r="AM547" i="5"/>
  <c r="AM502" i="5"/>
  <c r="AM463" i="5"/>
  <c r="AD384" i="5"/>
  <c r="U461" i="5"/>
  <c r="AG361" i="5"/>
  <c r="AG302" i="5"/>
  <c r="X292" i="5"/>
  <c r="AJ237" i="5"/>
  <c r="AJ204" i="5"/>
  <c r="L206" i="5"/>
  <c r="L106" i="5"/>
  <c r="I62" i="5"/>
  <c r="U72" i="5"/>
  <c r="AM680" i="5"/>
  <c r="AA520" i="5"/>
  <c r="R82" i="5"/>
  <c r="AJ951" i="5"/>
  <c r="O933" i="5"/>
  <c r="AJ919" i="5"/>
  <c r="X836" i="5"/>
  <c r="AD793" i="5"/>
  <c r="AM798" i="5"/>
  <c r="R713" i="5"/>
  <c r="AM732" i="5"/>
  <c r="AG596" i="5"/>
  <c r="O611" i="5"/>
  <c r="AA577" i="5"/>
  <c r="O513" i="5"/>
  <c r="L539" i="5"/>
  <c r="AA350" i="5"/>
  <c r="AA289" i="5"/>
  <c r="AG235" i="5"/>
  <c r="R188" i="5"/>
  <c r="AA190" i="5"/>
  <c r="AD46" i="5"/>
  <c r="AJ56" i="5"/>
  <c r="X6" i="5"/>
  <c r="X76" i="5"/>
  <c r="AG895" i="5"/>
  <c r="AJ960" i="5"/>
  <c r="AJ946" i="5"/>
  <c r="X903" i="5"/>
  <c r="AG856" i="5"/>
  <c r="AG876" i="5"/>
  <c r="AM818" i="5"/>
  <c r="I812" i="5"/>
  <c r="U828" i="5"/>
  <c r="AJ816" i="5"/>
  <c r="I697" i="5"/>
  <c r="L699" i="5"/>
  <c r="X591" i="5"/>
  <c r="I576" i="5"/>
  <c r="R603" i="5"/>
  <c r="AJ548" i="5"/>
  <c r="R615" i="5"/>
  <c r="AD478" i="5"/>
  <c r="U496" i="5"/>
  <c r="AJ413" i="5"/>
  <c r="I419" i="5"/>
  <c r="I405" i="5"/>
  <c r="AD365" i="5"/>
  <c r="AA337" i="5"/>
  <c r="I279" i="5"/>
  <c r="AD181" i="5"/>
  <c r="AA225" i="5"/>
  <c r="AJ182" i="5"/>
  <c r="O97" i="5"/>
  <c r="L117" i="5"/>
  <c r="U55" i="5"/>
  <c r="X8" i="5"/>
  <c r="R993" i="5"/>
  <c r="O956" i="5"/>
  <c r="AA954" i="5"/>
  <c r="X938" i="5"/>
  <c r="AJ989" i="5"/>
  <c r="U940" i="5"/>
  <c r="AJ913" i="5"/>
  <c r="AD853" i="5"/>
  <c r="U817" i="5"/>
  <c r="AJ829" i="5"/>
  <c r="AD779" i="5"/>
  <c r="AJ735" i="5"/>
  <c r="R756" i="5"/>
  <c r="U633" i="5"/>
  <c r="X582" i="5"/>
  <c r="R600" i="5"/>
  <c r="R517" i="5"/>
  <c r="AG550" i="5"/>
  <c r="AD472" i="5"/>
  <c r="I460" i="5"/>
  <c r="AG446" i="5"/>
  <c r="R379" i="5"/>
  <c r="R372" i="5"/>
  <c r="AG333" i="5"/>
  <c r="AG274" i="5"/>
  <c r="AG300" i="5"/>
  <c r="R199" i="5"/>
  <c r="AM283" i="5"/>
  <c r="R155" i="5"/>
  <c r="AG184" i="5"/>
  <c r="AM73" i="5"/>
  <c r="AJ91" i="5"/>
  <c r="AD98" i="5"/>
  <c r="AD914" i="5"/>
  <c r="X803" i="5"/>
  <c r="I716" i="5"/>
  <c r="AA755" i="5"/>
  <c r="AG581" i="5"/>
  <c r="AD585" i="5"/>
  <c r="AA111" i="5"/>
  <c r="R45" i="5"/>
  <c r="AM233" i="5"/>
  <c r="L3" i="5"/>
  <c r="L4" i="5"/>
  <c r="AJ971" i="5"/>
  <c r="I911" i="5"/>
  <c r="I873" i="5"/>
  <c r="L821" i="5"/>
  <c r="AG769" i="5"/>
  <c r="AD705" i="5"/>
  <c r="AD731" i="5"/>
  <c r="AG588" i="5"/>
  <c r="L584" i="5"/>
  <c r="X627" i="5"/>
  <c r="U578" i="5"/>
  <c r="AG422" i="5"/>
  <c r="I393" i="5"/>
  <c r="AM373" i="5"/>
  <c r="AD286" i="5"/>
  <c r="L350" i="5"/>
  <c r="L289" i="5"/>
  <c r="R235" i="5"/>
  <c r="AJ188" i="5"/>
  <c r="L190" i="5"/>
  <c r="I46" i="5"/>
  <c r="U56" i="5"/>
  <c r="I76" i="5"/>
  <c r="R895" i="5"/>
  <c r="U960" i="5"/>
  <c r="AM946" i="5"/>
  <c r="AA892" i="5"/>
  <c r="AJ856" i="5"/>
  <c r="I862" i="5"/>
  <c r="R818" i="5"/>
  <c r="AD812" i="5"/>
  <c r="O816" i="5"/>
  <c r="AG695" i="5"/>
  <c r="O723" i="5"/>
  <c r="AD591" i="5"/>
  <c r="AA603" i="5"/>
  <c r="AA523" i="5"/>
  <c r="L478" i="5"/>
  <c r="I431" i="5"/>
  <c r="AA419" i="5"/>
  <c r="R385" i="5"/>
  <c r="O365" i="5"/>
  <c r="AA279" i="5"/>
  <c r="O181" i="5"/>
  <c r="AA180" i="5"/>
  <c r="U182" i="5"/>
  <c r="AG97" i="5"/>
  <c r="L48" i="5"/>
  <c r="I8" i="5"/>
  <c r="AA267" i="5"/>
  <c r="AA989" i="5"/>
  <c r="AG940" i="5"/>
  <c r="U913" i="5"/>
  <c r="AG853" i="5"/>
  <c r="AM817" i="5"/>
  <c r="AG779" i="5"/>
  <c r="AA735" i="5"/>
  <c r="U756" i="5"/>
  <c r="AM582" i="5"/>
  <c r="AM600" i="5"/>
  <c r="AJ517" i="5"/>
  <c r="X551" i="5"/>
  <c r="U550" i="5"/>
  <c r="I472" i="5"/>
  <c r="AA460" i="5"/>
  <c r="R446" i="5"/>
  <c r="AJ379" i="5"/>
  <c r="AJ372" i="5"/>
  <c r="U333" i="5"/>
  <c r="I334" i="5"/>
  <c r="AM274" i="5"/>
  <c r="R300" i="5"/>
  <c r="AJ199" i="5"/>
  <c r="I283" i="5"/>
  <c r="AJ155" i="5"/>
  <c r="R184" i="5"/>
  <c r="X73" i="5"/>
  <c r="U91" i="5"/>
  <c r="O98" i="5"/>
  <c r="O914" i="5"/>
  <c r="I803" i="5"/>
  <c r="X789" i="5"/>
  <c r="L755" i="5"/>
  <c r="AJ581" i="5"/>
  <c r="O585" i="5"/>
  <c r="L111" i="5"/>
  <c r="U45" i="5"/>
  <c r="X233" i="5"/>
  <c r="R3" i="5"/>
  <c r="AD4" i="5"/>
  <c r="AM971" i="5"/>
  <c r="AA911" i="5"/>
  <c r="I880" i="5"/>
  <c r="AJ873" i="5"/>
  <c r="O821" i="5"/>
  <c r="AM778" i="5"/>
  <c r="R769" i="5"/>
  <c r="O705" i="5"/>
  <c r="L731" i="5"/>
  <c r="R701" i="5"/>
  <c r="O588" i="5"/>
  <c r="AA584" i="5"/>
  <c r="I627" i="5"/>
  <c r="AD578" i="5"/>
  <c r="R422" i="5"/>
  <c r="AA393" i="5"/>
  <c r="X373" i="5"/>
  <c r="O350" i="5"/>
  <c r="AD289" i="5"/>
  <c r="AJ235" i="5"/>
  <c r="U188" i="5"/>
  <c r="AD190" i="5"/>
  <c r="AA46" i="5"/>
  <c r="AM6" i="5"/>
  <c r="AA76" i="5"/>
  <c r="U895" i="5"/>
  <c r="O946" i="5"/>
  <c r="L892" i="5"/>
  <c r="U818" i="5"/>
  <c r="AG812" i="5"/>
  <c r="R816" i="5"/>
  <c r="R695" i="5"/>
  <c r="R723" i="5"/>
  <c r="O591" i="5"/>
  <c r="I541" i="5"/>
  <c r="AD603" i="5"/>
  <c r="AM548" i="5"/>
  <c r="R523" i="5"/>
  <c r="O478" i="5"/>
  <c r="AM496" i="5"/>
  <c r="AD431" i="5"/>
  <c r="L419" i="5"/>
  <c r="L385" i="5"/>
  <c r="AG365" i="5"/>
  <c r="I278" i="5"/>
  <c r="AD279" i="5"/>
  <c r="AG181" i="5"/>
  <c r="L180" i="5"/>
  <c r="R97" i="5"/>
  <c r="R48" i="5"/>
  <c r="AM55" i="5"/>
  <c r="L267" i="5"/>
  <c r="L972" i="5"/>
  <c r="I934" i="5"/>
  <c r="AG987" i="5"/>
  <c r="U905" i="5"/>
  <c r="AA849" i="5"/>
  <c r="AJ846" i="5"/>
  <c r="R771" i="5"/>
  <c r="AM742" i="5"/>
  <c r="AJ672" i="5"/>
  <c r="I574" i="5"/>
  <c r="X592" i="5"/>
  <c r="AA619" i="5"/>
  <c r="X542" i="5"/>
  <c r="U515" i="5"/>
  <c r="O464" i="5"/>
  <c r="L458" i="5"/>
  <c r="U414" i="5"/>
  <c r="U364" i="5"/>
  <c r="O293" i="5"/>
  <c r="AA258" i="5"/>
  <c r="AJ261" i="5"/>
  <c r="R268" i="5"/>
  <c r="AD217" i="5"/>
  <c r="U191" i="5"/>
  <c r="X137" i="5"/>
  <c r="U147" i="5"/>
  <c r="X119" i="5"/>
  <c r="I65" i="5"/>
  <c r="O24" i="5"/>
  <c r="L911" i="5"/>
  <c r="U880" i="5"/>
  <c r="AM873" i="5"/>
  <c r="L820" i="5"/>
  <c r="X778" i="5"/>
  <c r="AG705" i="5"/>
  <c r="AG731" i="5"/>
  <c r="U701" i="5"/>
  <c r="AM588" i="5"/>
  <c r="O584" i="5"/>
  <c r="O578" i="5"/>
  <c r="I504" i="5"/>
  <c r="U422" i="5"/>
  <c r="L393" i="5"/>
  <c r="O289" i="5"/>
  <c r="U189" i="5"/>
  <c r="U235" i="5"/>
  <c r="I263" i="5"/>
  <c r="L46" i="5"/>
  <c r="AM56" i="5"/>
  <c r="I6" i="5"/>
  <c r="L76" i="5"/>
  <c r="AM895" i="5"/>
  <c r="X960" i="5"/>
  <c r="R946" i="5"/>
  <c r="X892" i="5"/>
  <c r="AM856" i="5"/>
  <c r="X862" i="5"/>
  <c r="X818" i="5"/>
  <c r="R812" i="5"/>
  <c r="U816" i="5"/>
  <c r="AJ695" i="5"/>
  <c r="AD723" i="5"/>
  <c r="AG591" i="5"/>
  <c r="O541" i="5"/>
  <c r="AG603" i="5"/>
  <c r="X548" i="5"/>
  <c r="U523" i="5"/>
  <c r="AG478" i="5"/>
  <c r="X496" i="5"/>
  <c r="AA431" i="5"/>
  <c r="AD419" i="5"/>
  <c r="AM385" i="5"/>
  <c r="R365" i="5"/>
  <c r="O279" i="5"/>
  <c r="R181" i="5"/>
  <c r="AD180" i="5"/>
  <c r="AM182" i="5"/>
  <c r="AJ97" i="5"/>
  <c r="AD48" i="5"/>
  <c r="I55" i="5"/>
  <c r="AD267" i="5"/>
  <c r="L956" i="5"/>
  <c r="X889" i="5"/>
  <c r="X356" i="5"/>
  <c r="AD972" i="5"/>
  <c r="X934" i="5"/>
  <c r="R987" i="5"/>
  <c r="X905" i="5"/>
  <c r="AD849" i="5"/>
  <c r="O846" i="5"/>
  <c r="AJ815" i="5"/>
  <c r="AJ771" i="5"/>
  <c r="I742" i="5"/>
  <c r="AM672" i="5"/>
  <c r="AA574" i="5"/>
  <c r="I592" i="5"/>
  <c r="AD619" i="5"/>
  <c r="AA542" i="5"/>
  <c r="AA515" i="5"/>
  <c r="AG464" i="5"/>
  <c r="AD458" i="5"/>
  <c r="R293" i="5"/>
  <c r="L258" i="5"/>
  <c r="U261" i="5"/>
  <c r="U268" i="5"/>
  <c r="I217" i="5"/>
  <c r="AJ331" i="5"/>
  <c r="I137" i="5"/>
  <c r="AG119" i="5"/>
  <c r="AA65" i="5"/>
  <c r="AM83" i="5"/>
  <c r="AG24" i="5"/>
  <c r="I778" i="5"/>
  <c r="R705" i="5"/>
  <c r="AJ731" i="5"/>
  <c r="X701" i="5"/>
  <c r="U588" i="5"/>
  <c r="R584" i="5"/>
  <c r="AG578" i="5"/>
  <c r="L504" i="5"/>
  <c r="AD393" i="5"/>
  <c r="L287" i="5"/>
  <c r="AG289" i="5"/>
  <c r="AM188" i="5"/>
  <c r="AA263" i="5"/>
  <c r="O46" i="5"/>
  <c r="X56" i="5"/>
  <c r="AA6" i="5"/>
  <c r="AD76" i="5"/>
  <c r="AA960" i="5"/>
  <c r="U946" i="5"/>
  <c r="AD892" i="5"/>
  <c r="X856" i="5"/>
  <c r="AA862" i="5"/>
  <c r="AA818" i="5"/>
  <c r="U812" i="5"/>
  <c r="AD816" i="5"/>
  <c r="U695" i="5"/>
  <c r="AG723" i="5"/>
  <c r="R591" i="5"/>
  <c r="U541" i="5"/>
  <c r="U603" i="5"/>
  <c r="I548" i="5"/>
  <c r="AG523" i="5"/>
  <c r="R478" i="5"/>
  <c r="AA496" i="5"/>
  <c r="L431" i="5"/>
  <c r="O419" i="5"/>
  <c r="U385" i="5"/>
  <c r="AJ365" i="5"/>
  <c r="AG279" i="5"/>
  <c r="AJ181" i="5"/>
  <c r="O180" i="5"/>
  <c r="X182" i="5"/>
  <c r="U97" i="5"/>
  <c r="O48" i="5"/>
  <c r="AA55" i="5"/>
  <c r="O267" i="5"/>
  <c r="R60" i="5"/>
  <c r="L981" i="5"/>
  <c r="AG935" i="5"/>
  <c r="AG855" i="5"/>
  <c r="AM825" i="5"/>
  <c r="AD806" i="5"/>
  <c r="AD790" i="5"/>
  <c r="AA740" i="5"/>
  <c r="U786" i="5"/>
  <c r="X670" i="5"/>
  <c r="O675" i="5"/>
  <c r="X602" i="5"/>
  <c r="AM616" i="5"/>
  <c r="AJ525" i="5"/>
  <c r="AA532" i="5"/>
  <c r="AJ559" i="5"/>
  <c r="AG693" i="5"/>
  <c r="R480" i="5"/>
  <c r="AM492" i="5"/>
  <c r="AA321" i="5"/>
  <c r="AD264" i="5"/>
  <c r="AG223" i="5"/>
  <c r="AJ207" i="5"/>
  <c r="X164" i="5"/>
  <c r="AM153" i="5"/>
  <c r="X81" i="5"/>
  <c r="I99" i="5"/>
  <c r="R100" i="5"/>
  <c r="I16" i="5"/>
  <c r="X22" i="5"/>
  <c r="AG889" i="5"/>
  <c r="I356" i="5"/>
  <c r="L925" i="5"/>
  <c r="O911" i="5"/>
  <c r="R880" i="5"/>
  <c r="L873" i="5"/>
  <c r="AA820" i="5"/>
  <c r="AA778" i="5"/>
  <c r="AJ705" i="5"/>
  <c r="O731" i="5"/>
  <c r="AM701" i="5"/>
  <c r="R588" i="5"/>
  <c r="AJ584" i="5"/>
  <c r="O504" i="5"/>
  <c r="AM439" i="5"/>
  <c r="AM422" i="5"/>
  <c r="O393" i="5"/>
  <c r="R287" i="5"/>
  <c r="R289" i="5"/>
  <c r="AM189" i="5"/>
  <c r="AM235" i="5"/>
  <c r="X188" i="5"/>
  <c r="AG46" i="5"/>
  <c r="I56" i="5"/>
  <c r="L6" i="5"/>
  <c r="O76" i="5"/>
  <c r="L960" i="5"/>
  <c r="R903" i="5"/>
  <c r="AD876" i="5"/>
  <c r="L862" i="5"/>
  <c r="L818" i="5"/>
  <c r="AJ828" i="5"/>
  <c r="AM816" i="5"/>
  <c r="L697" i="5"/>
  <c r="AG699" i="5"/>
  <c r="AJ723" i="5"/>
  <c r="AA576" i="5"/>
  <c r="AM541" i="5"/>
  <c r="AJ523" i="5"/>
  <c r="AJ478" i="5"/>
  <c r="O431" i="5"/>
  <c r="O405" i="5"/>
  <c r="AA385" i="5"/>
  <c r="U365" i="5"/>
  <c r="L337" i="5"/>
  <c r="X278" i="5"/>
  <c r="AD225" i="5"/>
  <c r="AG180" i="5"/>
  <c r="I182" i="5"/>
  <c r="AJ117" i="5"/>
  <c r="AG48" i="5"/>
  <c r="L55" i="5"/>
  <c r="AG267" i="5"/>
  <c r="R956" i="5"/>
  <c r="L12" i="5"/>
  <c r="AD981" i="5"/>
  <c r="AJ935" i="5"/>
  <c r="AD891" i="5"/>
  <c r="AM855" i="5"/>
  <c r="AD799" i="5"/>
  <c r="AG806" i="5"/>
  <c r="AD740" i="5"/>
  <c r="AD786" i="5"/>
  <c r="I670" i="5"/>
  <c r="AG602" i="5"/>
  <c r="X616" i="5"/>
  <c r="AD532" i="5"/>
  <c r="R559" i="5"/>
  <c r="AD480" i="5"/>
  <c r="X492" i="5"/>
  <c r="AJ398" i="5"/>
  <c r="AJ321" i="5"/>
  <c r="O309" i="5"/>
  <c r="O264" i="5"/>
  <c r="R223" i="5"/>
  <c r="O165" i="5"/>
  <c r="U207" i="5"/>
  <c r="X153" i="5"/>
  <c r="AG135" i="5"/>
  <c r="I81" i="5"/>
  <c r="AG99" i="5"/>
  <c r="I429" i="5"/>
  <c r="R447" i="5"/>
  <c r="AD487" i="5"/>
  <c r="AG476" i="5"/>
  <c r="I401" i="5"/>
  <c r="U353" i="5"/>
  <c r="AG294" i="5"/>
  <c r="U255" i="5"/>
  <c r="R273" i="5"/>
  <c r="R219" i="5"/>
  <c r="AJ196" i="5"/>
  <c r="L198" i="5"/>
  <c r="AG200" i="5"/>
  <c r="I54" i="5"/>
  <c r="U64" i="5"/>
  <c r="I45" i="5"/>
  <c r="AA925" i="5"/>
  <c r="AG911" i="5"/>
  <c r="AM880" i="5"/>
  <c r="O873" i="5"/>
  <c r="AJ820" i="5"/>
  <c r="L778" i="5"/>
  <c r="L703" i="5"/>
  <c r="U705" i="5"/>
  <c r="R731" i="5"/>
  <c r="I701" i="5"/>
  <c r="AJ588" i="5"/>
  <c r="AG772" i="5"/>
  <c r="U584" i="5"/>
  <c r="AM578" i="5"/>
  <c r="R504" i="5"/>
  <c r="X439" i="5"/>
  <c r="X422" i="5"/>
  <c r="AG393" i="5"/>
  <c r="AM286" i="5"/>
  <c r="AJ287" i="5"/>
  <c r="U289" i="5"/>
  <c r="X189" i="5"/>
  <c r="I235" i="5"/>
  <c r="I188" i="5"/>
  <c r="AD263" i="5"/>
  <c r="R46" i="5"/>
  <c r="AA56" i="5"/>
  <c r="AD6" i="5"/>
  <c r="AG76" i="5"/>
  <c r="AD960" i="5"/>
  <c r="L903" i="5"/>
  <c r="O892" i="5"/>
  <c r="AJ862" i="5"/>
  <c r="AD818" i="5"/>
  <c r="AA828" i="5"/>
  <c r="X816" i="5"/>
  <c r="AA697" i="5"/>
  <c r="AJ699" i="5"/>
  <c r="U723" i="5"/>
  <c r="AD576" i="5"/>
  <c r="X541" i="5"/>
  <c r="AM603" i="5"/>
  <c r="AJ615" i="5"/>
  <c r="I413" i="5"/>
  <c r="AG431" i="5"/>
  <c r="AA405" i="5"/>
  <c r="AG385" i="5"/>
  <c r="AG337" i="5"/>
  <c r="AA278" i="5"/>
  <c r="AG225" i="5"/>
  <c r="R180" i="5"/>
  <c r="AA182" i="5"/>
  <c r="AD117" i="5"/>
  <c r="AJ48" i="5"/>
  <c r="AD55" i="5"/>
  <c r="L8" i="5"/>
  <c r="R267" i="5"/>
  <c r="I14" i="5"/>
  <c r="R20" i="5"/>
  <c r="X556" i="5"/>
  <c r="L75" i="5"/>
  <c r="AD12" i="5"/>
  <c r="AM429" i="5"/>
  <c r="AJ447" i="5"/>
  <c r="AG487" i="5"/>
  <c r="AJ476" i="5"/>
  <c r="AA401" i="5"/>
  <c r="X381" i="5"/>
  <c r="AG353" i="5"/>
  <c r="R294" i="5"/>
  <c r="AA255" i="5"/>
  <c r="U273" i="5"/>
  <c r="U219" i="5"/>
  <c r="U196" i="5"/>
  <c r="AD198" i="5"/>
  <c r="R200" i="5"/>
  <c r="AA54" i="5"/>
  <c r="AA45" i="5"/>
  <c r="AM3" i="5"/>
  <c r="I971" i="5"/>
  <c r="AG925" i="5"/>
  <c r="R911" i="5"/>
  <c r="X880" i="5"/>
  <c r="AA769" i="5"/>
  <c r="X703" i="5"/>
  <c r="L701" i="5"/>
  <c r="AJ772" i="5"/>
  <c r="L627" i="5"/>
  <c r="X578" i="5"/>
  <c r="AD504" i="5"/>
  <c r="AJ427" i="5"/>
  <c r="I422" i="5"/>
  <c r="I373" i="5"/>
  <c r="AG350" i="5"/>
  <c r="U287" i="5"/>
  <c r="I189" i="5"/>
  <c r="AA235" i="5"/>
  <c r="O190" i="5"/>
  <c r="R263" i="5"/>
  <c r="AJ46" i="5"/>
  <c r="O6" i="5"/>
  <c r="R76" i="5"/>
  <c r="O960" i="5"/>
  <c r="AG892" i="5"/>
  <c r="U876" i="5"/>
  <c r="R862" i="5"/>
  <c r="O818" i="5"/>
  <c r="AM828" i="5"/>
  <c r="I816" i="5"/>
  <c r="AD697" i="5"/>
  <c r="AM699" i="5"/>
  <c r="AG576" i="5"/>
  <c r="AA541" i="5"/>
  <c r="X603" i="5"/>
  <c r="AA615" i="5"/>
  <c r="AM523" i="5"/>
  <c r="AM478" i="5"/>
  <c r="U413" i="5"/>
  <c r="R431" i="5"/>
  <c r="L405" i="5"/>
  <c r="AM365" i="5"/>
  <c r="AM337" i="5"/>
  <c r="AD278" i="5"/>
  <c r="AJ225" i="5"/>
  <c r="AJ180" i="5"/>
  <c r="L182" i="5"/>
  <c r="O117" i="5"/>
  <c r="U48" i="5"/>
  <c r="O55" i="5"/>
  <c r="O8" i="5"/>
  <c r="AJ267" i="5"/>
  <c r="AA14" i="5"/>
  <c r="AA20" i="5"/>
  <c r="O556" i="5"/>
  <c r="AD75" i="5"/>
  <c r="X429" i="5"/>
  <c r="U447" i="5"/>
  <c r="X476" i="5"/>
  <c r="L401" i="5"/>
  <c r="AJ353" i="5"/>
  <c r="AJ294" i="5"/>
  <c r="L255" i="5"/>
  <c r="X219" i="5"/>
  <c r="X291" i="5"/>
  <c r="L54" i="5"/>
  <c r="AM64" i="5"/>
  <c r="L45" i="5"/>
  <c r="I233" i="5"/>
  <c r="O971" i="5"/>
  <c r="O925" i="5"/>
  <c r="AJ911" i="5"/>
  <c r="L880" i="5"/>
  <c r="R821" i="5"/>
  <c r="AM820" i="5"/>
  <c r="U769" i="5"/>
  <c r="AA703" i="5"/>
  <c r="AM705" i="5"/>
  <c r="AD701" i="5"/>
  <c r="AM584" i="5"/>
  <c r="AJ627" i="5"/>
  <c r="I578" i="5"/>
  <c r="AG504" i="5"/>
  <c r="AA422" i="5"/>
  <c r="AA373" i="5"/>
  <c r="AM350" i="5"/>
  <c r="AM287" i="5"/>
  <c r="AA189" i="5"/>
  <c r="L235" i="5"/>
  <c r="AG190" i="5"/>
  <c r="AJ263" i="5"/>
  <c r="U46" i="5"/>
  <c r="AG6" i="5"/>
  <c r="I895" i="5"/>
  <c r="AG960" i="5"/>
  <c r="AA903" i="5"/>
  <c r="R892" i="5"/>
  <c r="I876" i="5"/>
  <c r="AM862" i="5"/>
  <c r="AG818" i="5"/>
  <c r="AA816" i="5"/>
  <c r="O697" i="5"/>
  <c r="O699" i="5"/>
  <c r="AM723" i="5"/>
  <c r="L576" i="5"/>
  <c r="L541" i="5"/>
  <c r="I603" i="5"/>
  <c r="AM615" i="5"/>
  <c r="X523" i="5"/>
  <c r="I478" i="5"/>
  <c r="AM413" i="5"/>
  <c r="AJ431" i="5"/>
  <c r="AD405" i="5"/>
  <c r="AJ385" i="5"/>
  <c r="X365" i="5"/>
  <c r="O337" i="5"/>
  <c r="O278" i="5"/>
  <c r="I225" i="5"/>
  <c r="U180" i="5"/>
  <c r="AD182" i="5"/>
  <c r="AG117" i="5"/>
  <c r="AG55" i="5"/>
  <c r="AG8" i="5"/>
  <c r="AM267" i="5"/>
  <c r="AM993" i="5"/>
  <c r="AG52" i="5"/>
  <c r="AG534" i="5"/>
  <c r="AJ362" i="5"/>
  <c r="AA201" i="5"/>
  <c r="AA429" i="5"/>
  <c r="R435" i="5"/>
  <c r="I476" i="5"/>
  <c r="AD401" i="5"/>
  <c r="U294" i="5"/>
  <c r="R295" i="5"/>
  <c r="AD255" i="5"/>
  <c r="AG219" i="5"/>
  <c r="AM196" i="5"/>
  <c r="AA291" i="5"/>
  <c r="O54" i="5"/>
  <c r="X64" i="5"/>
  <c r="L233" i="5"/>
  <c r="AJ4" i="5"/>
  <c r="R971" i="5"/>
  <c r="R925" i="5"/>
  <c r="U911" i="5"/>
  <c r="O880" i="5"/>
  <c r="U821" i="5"/>
  <c r="I820" i="5"/>
  <c r="X769" i="5"/>
  <c r="AD703" i="5"/>
  <c r="X705" i="5"/>
  <c r="AA666" i="5"/>
  <c r="O701" i="5"/>
  <c r="X584" i="5"/>
  <c r="O627" i="5"/>
  <c r="AA578" i="5"/>
  <c r="AJ504" i="5"/>
  <c r="R449" i="5"/>
  <c r="X427" i="5"/>
  <c r="L422" i="5"/>
  <c r="L373" i="5"/>
  <c r="AJ350" i="5"/>
  <c r="X287" i="5"/>
  <c r="L189" i="5"/>
  <c r="AD235" i="5"/>
  <c r="R190" i="5"/>
  <c r="U263" i="5"/>
  <c r="O5" i="5"/>
  <c r="R6" i="5"/>
  <c r="X895" i="5"/>
  <c r="X1001" i="5"/>
  <c r="L946" i="5"/>
  <c r="I903" i="5"/>
  <c r="AJ892" i="5"/>
  <c r="L856" i="5"/>
  <c r="L876" i="5"/>
  <c r="AD862" i="5"/>
  <c r="L812" i="5"/>
  <c r="I828" i="5"/>
  <c r="AG697" i="5"/>
  <c r="R699" i="5"/>
  <c r="X723" i="5"/>
  <c r="AM591" i="5"/>
  <c r="O576" i="5"/>
  <c r="AD541" i="5"/>
  <c r="U548" i="5"/>
  <c r="L615" i="5"/>
  <c r="I523" i="5"/>
  <c r="L496" i="5"/>
  <c r="X413" i="5"/>
  <c r="U431" i="5"/>
  <c r="R419" i="5"/>
  <c r="AG405" i="5"/>
  <c r="X385" i="5"/>
  <c r="R337" i="5"/>
  <c r="AG278" i="5"/>
  <c r="L225" i="5"/>
  <c r="R117" i="5"/>
  <c r="AM48" i="5"/>
  <c r="R8" i="5"/>
  <c r="I267" i="5"/>
  <c r="X993" i="5"/>
  <c r="R52" i="5"/>
  <c r="R534" i="5"/>
  <c r="U362" i="5"/>
  <c r="L201" i="5"/>
  <c r="AD821" i="5"/>
  <c r="AD820" i="5"/>
  <c r="AJ769" i="5"/>
  <c r="O703" i="5"/>
  <c r="I705" i="5"/>
  <c r="AG701" i="5"/>
  <c r="I584" i="5"/>
  <c r="AA627" i="5"/>
  <c r="L578" i="5"/>
  <c r="U504" i="5"/>
  <c r="AD422" i="5"/>
  <c r="AD373" i="5"/>
  <c r="I287" i="5"/>
  <c r="AD189" i="5"/>
  <c r="O235" i="5"/>
  <c r="AJ190" i="5"/>
  <c r="AM263" i="5"/>
  <c r="AM46" i="5"/>
  <c r="AJ6" i="5"/>
  <c r="AA895" i="5"/>
  <c r="X946" i="5"/>
  <c r="AD903" i="5"/>
  <c r="U892" i="5"/>
  <c r="U856" i="5"/>
  <c r="AJ876" i="5"/>
  <c r="O862" i="5"/>
  <c r="O812" i="5"/>
  <c r="L828" i="5"/>
  <c r="I695" i="5"/>
  <c r="R697" i="5"/>
  <c r="AD699" i="5"/>
  <c r="I723" i="5"/>
  <c r="L591" i="5"/>
  <c r="R576" i="5"/>
  <c r="AG541" i="5"/>
  <c r="AA548" i="5"/>
  <c r="U615" i="5"/>
  <c r="L523" i="5"/>
  <c r="I496" i="5"/>
  <c r="AA413" i="5"/>
  <c r="U419" i="5"/>
  <c r="R405" i="5"/>
  <c r="I385" i="5"/>
  <c r="U337" i="5"/>
  <c r="AJ278" i="5"/>
  <c r="L279" i="5"/>
  <c r="U181" i="5"/>
  <c r="O225" i="5"/>
  <c r="AM180" i="5"/>
  <c r="L97" i="5"/>
  <c r="U117" i="5"/>
  <c r="X48" i="5"/>
  <c r="AJ8" i="5"/>
  <c r="I993" i="5"/>
  <c r="I956" i="5"/>
  <c r="O938" i="5"/>
  <c r="AG916" i="5"/>
  <c r="I884" i="5"/>
  <c r="AG881" i="5"/>
  <c r="AJ865" i="5"/>
  <c r="O852" i="5"/>
  <c r="L824" i="5"/>
  <c r="AD787" i="5"/>
  <c r="O797" i="5"/>
  <c r="U689" i="5"/>
  <c r="AJ677" i="5"/>
  <c r="X678" i="5"/>
  <c r="X618" i="5"/>
  <c r="R568" i="5"/>
  <c r="AJ533" i="5"/>
  <c r="AM586" i="5"/>
  <c r="R488" i="5"/>
  <c r="X423" i="5"/>
  <c r="AG411" i="5"/>
  <c r="AJ397" i="5"/>
  <c r="R448" i="5"/>
  <c r="AJ215" i="5"/>
  <c r="X172" i="5"/>
  <c r="AM161" i="5"/>
  <c r="X89" i="5"/>
  <c r="AM101" i="5"/>
  <c r="L125" i="5"/>
  <c r="AM4" i="5"/>
  <c r="AA971" i="5"/>
  <c r="AJ925" i="5"/>
  <c r="U873" i="5"/>
  <c r="AG821" i="5"/>
  <c r="O820" i="5"/>
  <c r="U778" i="5"/>
  <c r="AM769" i="5"/>
  <c r="AM731" i="5"/>
  <c r="I588" i="5"/>
  <c r="AD627" i="5"/>
  <c r="R393" i="5"/>
  <c r="O373" i="5"/>
  <c r="AD350" i="5"/>
  <c r="AA287" i="5"/>
  <c r="AJ289" i="5"/>
  <c r="O189" i="5"/>
  <c r="L188" i="5"/>
  <c r="U190" i="5"/>
  <c r="L56" i="5"/>
  <c r="U6" i="5"/>
  <c r="AJ895" i="5"/>
  <c r="O903" i="5"/>
  <c r="AM892" i="5"/>
  <c r="I856" i="5"/>
  <c r="O876" i="5"/>
  <c r="AG862" i="5"/>
  <c r="AJ812" i="5"/>
  <c r="X828" i="5"/>
  <c r="AJ697" i="5"/>
  <c r="U699" i="5"/>
  <c r="AA723" i="5"/>
  <c r="AJ576" i="5"/>
  <c r="R541" i="5"/>
  <c r="L548" i="5"/>
  <c r="X615" i="5"/>
  <c r="AD523" i="5"/>
  <c r="O496" i="5"/>
  <c r="L413" i="5"/>
  <c r="AM431" i="5"/>
  <c r="AG419" i="5"/>
  <c r="AJ405" i="5"/>
  <c r="AD385" i="5"/>
  <c r="AD337" i="5"/>
  <c r="U278" i="5"/>
  <c r="R279" i="5"/>
  <c r="AM181" i="5"/>
  <c r="R225" i="5"/>
  <c r="X180" i="5"/>
  <c r="AM97" i="5"/>
  <c r="I48" i="5"/>
  <c r="U8" i="5"/>
  <c r="AA993" i="5"/>
  <c r="R938" i="5"/>
  <c r="R916" i="5"/>
  <c r="L881" i="5"/>
  <c r="AM865" i="5"/>
  <c r="O824" i="5"/>
  <c r="X787" i="5"/>
  <c r="R792" i="5"/>
  <c r="I678" i="5"/>
  <c r="AG618" i="5"/>
  <c r="AJ568" i="5"/>
  <c r="X586" i="5"/>
  <c r="L470" i="5"/>
  <c r="AD488" i="5"/>
  <c r="AJ411" i="5"/>
  <c r="I357" i="5"/>
  <c r="O317" i="5"/>
  <c r="U215" i="5"/>
  <c r="O174" i="5"/>
  <c r="X161" i="5"/>
  <c r="I89" i="5"/>
  <c r="X101" i="5"/>
  <c r="R47" i="5"/>
  <c r="O429" i="5"/>
  <c r="AJ487" i="5"/>
  <c r="AJ435" i="5"/>
  <c r="AD476" i="5"/>
  <c r="AJ381" i="5"/>
  <c r="I353" i="5"/>
  <c r="AM295" i="5"/>
  <c r="R255" i="5"/>
  <c r="X273" i="5"/>
  <c r="AA219" i="5"/>
  <c r="O198" i="5"/>
  <c r="L291" i="5"/>
  <c r="AJ200" i="5"/>
  <c r="AJ54" i="5"/>
  <c r="O233" i="5"/>
  <c r="AA3" i="5"/>
  <c r="I980" i="5"/>
  <c r="AD971" i="5"/>
  <c r="U925" i="5"/>
  <c r="X873" i="5"/>
  <c r="AJ821" i="5"/>
  <c r="AG820" i="5"/>
  <c r="O778" i="5"/>
  <c r="R703" i="5"/>
  <c r="U731" i="5"/>
  <c r="AD666" i="5"/>
  <c r="AD685" i="5"/>
  <c r="X588" i="5"/>
  <c r="AG627" i="5"/>
  <c r="AM504" i="5"/>
  <c r="I439" i="5"/>
  <c r="U449" i="5"/>
  <c r="AM393" i="5"/>
  <c r="AG373" i="5"/>
  <c r="I286" i="5"/>
  <c r="U350" i="5"/>
  <c r="AD287" i="5"/>
  <c r="AM289" i="5"/>
  <c r="AG189" i="5"/>
  <c r="AA188" i="5"/>
  <c r="X263" i="5"/>
  <c r="R56" i="5"/>
  <c r="AJ76" i="5"/>
  <c r="AA946" i="5"/>
  <c r="AM903" i="5"/>
  <c r="I892" i="5"/>
  <c r="AA856" i="5"/>
  <c r="R876" i="5"/>
  <c r="U862" i="5"/>
  <c r="AM812" i="5"/>
  <c r="AD828" i="5"/>
  <c r="L695" i="5"/>
  <c r="U697" i="5"/>
  <c r="AA676" i="5"/>
  <c r="L723" i="5"/>
  <c r="I591" i="5"/>
  <c r="U576" i="5"/>
  <c r="AJ541" i="5"/>
  <c r="O548" i="5"/>
  <c r="I615" i="5"/>
  <c r="O523" i="5"/>
  <c r="R496" i="5"/>
  <c r="AD413" i="5"/>
  <c r="X431" i="5"/>
  <c r="U405" i="5"/>
  <c r="O385" i="5"/>
  <c r="AJ337" i="5"/>
  <c r="AM278" i="5"/>
  <c r="AJ279" i="5"/>
  <c r="X181" i="5"/>
  <c r="U225" i="5"/>
  <c r="I180" i="5"/>
  <c r="X97" i="5"/>
  <c r="AM117" i="5"/>
  <c r="AA48" i="5"/>
  <c r="AA8" i="5"/>
  <c r="L993" i="5"/>
  <c r="AG429" i="5"/>
  <c r="O487" i="5"/>
  <c r="AM435" i="5"/>
  <c r="O476" i="5"/>
  <c r="O381" i="5"/>
  <c r="AA353" i="5"/>
  <c r="X295" i="5"/>
  <c r="AJ255" i="5"/>
  <c r="AA273" i="5"/>
  <c r="L219" i="5"/>
  <c r="AG198" i="5"/>
  <c r="O291" i="5"/>
  <c r="U200" i="5"/>
  <c r="U54" i="5"/>
  <c r="AJ45" i="5"/>
  <c r="AG233" i="5"/>
  <c r="AD3" i="5"/>
  <c r="X4" i="5"/>
  <c r="R980" i="5"/>
  <c r="AM925" i="5"/>
  <c r="AA873" i="5"/>
  <c r="AM821" i="5"/>
  <c r="R820" i="5"/>
  <c r="R778" i="5"/>
  <c r="I769" i="5"/>
  <c r="AJ703" i="5"/>
  <c r="X731" i="5"/>
  <c r="O666" i="5"/>
  <c r="O685" i="5"/>
  <c r="AD588" i="5"/>
  <c r="AD772" i="5"/>
  <c r="R627" i="5"/>
  <c r="X504" i="5"/>
  <c r="AA439" i="5"/>
  <c r="AJ393" i="5"/>
  <c r="R373" i="5"/>
  <c r="L286" i="5"/>
  <c r="O287" i="5"/>
  <c r="R189" i="5"/>
  <c r="AD188" i="5"/>
  <c r="AM190" i="5"/>
  <c r="O263" i="5"/>
  <c r="AD56" i="5"/>
  <c r="U76" i="5"/>
  <c r="L895" i="5"/>
  <c r="I960" i="5"/>
  <c r="I946" i="5"/>
  <c r="AG903" i="5"/>
  <c r="AD856" i="5"/>
  <c r="AM876" i="5"/>
  <c r="AJ818" i="5"/>
  <c r="X812" i="5"/>
  <c r="O828" i="5"/>
  <c r="O695" i="5"/>
  <c r="X699" i="5"/>
  <c r="AJ591" i="5"/>
  <c r="AJ603" i="5"/>
  <c r="AD548" i="5"/>
  <c r="AD615" i="5"/>
  <c r="U478" i="5"/>
  <c r="AD496" i="5"/>
  <c r="O413" i="5"/>
  <c r="AJ419" i="5"/>
  <c r="I365" i="5"/>
  <c r="U279" i="5"/>
  <c r="I181" i="5"/>
  <c r="O182" i="5"/>
  <c r="I97" i="5"/>
  <c r="X117" i="5"/>
  <c r="R55" i="5"/>
  <c r="AD993" i="5"/>
  <c r="R429" i="5"/>
  <c r="X435" i="5"/>
  <c r="R476" i="5"/>
  <c r="AM381" i="5"/>
  <c r="AD353" i="5"/>
  <c r="I295" i="5"/>
  <c r="AD273" i="5"/>
  <c r="AD219" i="5"/>
  <c r="R198" i="5"/>
  <c r="AG291" i="5"/>
  <c r="AD45" i="5"/>
  <c r="R233" i="5"/>
  <c r="O3" i="5"/>
  <c r="I4" i="5"/>
  <c r="U980" i="5"/>
  <c r="X971" i="5"/>
  <c r="X925" i="5"/>
  <c r="X821" i="5"/>
  <c r="U820" i="5"/>
  <c r="AD778" i="5"/>
  <c r="L769" i="5"/>
  <c r="U703" i="5"/>
  <c r="AG666" i="5"/>
  <c r="AG685" i="5"/>
  <c r="O772" i="5"/>
  <c r="U627" i="5"/>
  <c r="AA504" i="5"/>
  <c r="L439" i="5"/>
  <c r="AM449" i="5"/>
  <c r="U393" i="5"/>
  <c r="AJ373" i="5"/>
  <c r="R286" i="5"/>
  <c r="X350" i="5"/>
  <c r="AG287" i="5"/>
  <c r="X289" i="5"/>
  <c r="AJ189" i="5"/>
  <c r="O188" i="5"/>
  <c r="X190" i="5"/>
  <c r="AG263" i="5"/>
  <c r="O56" i="5"/>
  <c r="AD895" i="5"/>
  <c r="AD998" i="5"/>
  <c r="O1001" i="5"/>
  <c r="R960" i="5"/>
  <c r="AD946" i="5"/>
  <c r="AJ903" i="5"/>
  <c r="O856" i="5"/>
  <c r="X876" i="5"/>
  <c r="I818" i="5"/>
  <c r="AG828" i="5"/>
  <c r="L816" i="5"/>
  <c r="X695" i="5"/>
  <c r="AM697" i="5"/>
  <c r="I699" i="5"/>
  <c r="U591" i="5"/>
  <c r="AM576" i="5"/>
  <c r="L603" i="5"/>
  <c r="AG548" i="5"/>
  <c r="O615" i="5"/>
  <c r="AA478" i="5"/>
  <c r="AG496" i="5"/>
  <c r="AG413" i="5"/>
  <c r="R441" i="5"/>
  <c r="AM419" i="5"/>
  <c r="AM405" i="5"/>
  <c r="AA365" i="5"/>
  <c r="X337" i="5"/>
  <c r="AM279" i="5"/>
  <c r="AA181" i="5"/>
  <c r="AM225" i="5"/>
  <c r="AG182" i="5"/>
  <c r="AA97" i="5"/>
  <c r="I117" i="5"/>
  <c r="X55" i="5"/>
  <c r="AD8" i="5"/>
  <c r="U267" i="5"/>
  <c r="O353" i="5"/>
  <c r="AA295" i="5"/>
  <c r="AM255" i="5"/>
  <c r="O219" i="5"/>
  <c r="AJ198" i="5"/>
  <c r="R291" i="5"/>
  <c r="AM200" i="5"/>
  <c r="AM54" i="5"/>
  <c r="O45" i="5"/>
  <c r="U233" i="5"/>
  <c r="I3" i="5"/>
  <c r="AA4" i="5"/>
  <c r="L971" i="5"/>
  <c r="AM911" i="5"/>
  <c r="AD880" i="5"/>
  <c r="AD873" i="5"/>
  <c r="I821" i="5"/>
  <c r="AG778" i="5"/>
  <c r="AD769" i="5"/>
  <c r="L705" i="5"/>
  <c r="AA731" i="5"/>
  <c r="R666" i="5"/>
  <c r="AJ701" i="5"/>
  <c r="AA588" i="5"/>
  <c r="AD584" i="5"/>
  <c r="AJ578" i="5"/>
  <c r="O439" i="5"/>
  <c r="X449" i="5"/>
  <c r="AJ422" i="5"/>
  <c r="U373" i="5"/>
  <c r="X286" i="5"/>
  <c r="I350" i="5"/>
  <c r="I289" i="5"/>
  <c r="X235" i="5"/>
  <c r="AG188" i="5"/>
  <c r="I190" i="5"/>
  <c r="X46" i="5"/>
  <c r="AG56" i="5"/>
  <c r="AM76" i="5"/>
  <c r="O895" i="5"/>
  <c r="AM960" i="5"/>
  <c r="AG946" i="5"/>
  <c r="U903" i="5"/>
  <c r="R856" i="5"/>
  <c r="AA876" i="5"/>
  <c r="AA812" i="5"/>
  <c r="R828" i="5"/>
  <c r="AG816" i="5"/>
  <c r="AA695" i="5"/>
  <c r="X697" i="5"/>
  <c r="AA699" i="5"/>
  <c r="AA591" i="5"/>
  <c r="X576" i="5"/>
  <c r="O603" i="5"/>
  <c r="R548" i="5"/>
  <c r="AG615" i="5"/>
  <c r="X478" i="5"/>
  <c r="AJ496" i="5"/>
  <c r="R413" i="5"/>
  <c r="X419" i="5"/>
  <c r="X405" i="5"/>
  <c r="L365" i="5"/>
  <c r="I337" i="5"/>
  <c r="X279" i="5"/>
  <c r="L181" i="5"/>
  <c r="X225" i="5"/>
  <c r="R182" i="5"/>
  <c r="AD97" i="5"/>
  <c r="AA117" i="5"/>
  <c r="AJ55" i="5"/>
  <c r="AM8" i="5"/>
  <c r="X267" i="5"/>
  <c r="AG993" i="5"/>
  <c r="AG954" i="5"/>
  <c r="AJ938" i="5"/>
  <c r="AJ916" i="5"/>
  <c r="R861" i="5"/>
  <c r="O881" i="5"/>
  <c r="R865" i="5"/>
  <c r="R824" i="5"/>
  <c r="I787" i="5"/>
  <c r="I687" i="5"/>
  <c r="AM689" i="5"/>
  <c r="AA678" i="5"/>
  <c r="R704" i="5"/>
  <c r="AJ618" i="5"/>
  <c r="I586" i="5"/>
  <c r="U470" i="5"/>
  <c r="AG488" i="5"/>
  <c r="AM411" i="5"/>
  <c r="AM397" i="5"/>
  <c r="AA357" i="5"/>
  <c r="X329" i="5"/>
  <c r="R317" i="5"/>
  <c r="AM319" i="5"/>
  <c r="AG174" i="5"/>
  <c r="I161" i="5"/>
  <c r="AA89" i="5"/>
  <c r="I101" i="5"/>
  <c r="X47" i="5"/>
  <c r="L14" i="5"/>
  <c r="AG556" i="5"/>
  <c r="O75" i="5"/>
  <c r="O12" i="5"/>
  <c r="O981" i="5"/>
  <c r="X944" i="5"/>
  <c r="U935" i="5"/>
  <c r="AJ908" i="5"/>
  <c r="AG891" i="5"/>
  <c r="AA864" i="5"/>
  <c r="I855" i="5"/>
  <c r="AM799" i="5"/>
  <c r="R806" i="5"/>
  <c r="AM790" i="5"/>
  <c r="AG762" i="5"/>
  <c r="O786" i="5"/>
  <c r="AA670" i="5"/>
  <c r="AJ602" i="5"/>
  <c r="I616" i="5"/>
  <c r="AG532" i="5"/>
  <c r="I559" i="5"/>
  <c r="AG480" i="5"/>
  <c r="L471" i="5"/>
  <c r="I492" i="5"/>
  <c r="O432" i="5"/>
  <c r="I398" i="5"/>
  <c r="R309" i="5"/>
  <c r="AG264" i="5"/>
  <c r="AJ223" i="5"/>
  <c r="U165" i="5"/>
  <c r="O166" i="5"/>
  <c r="I153" i="5"/>
  <c r="AM135" i="5"/>
  <c r="AA81" i="5"/>
  <c r="AJ99" i="5"/>
  <c r="AJ92" i="5"/>
  <c r="R889" i="5"/>
  <c r="AA356" i="5"/>
  <c r="AJ84" i="5"/>
  <c r="L994" i="5"/>
  <c r="AJ940" i="5"/>
  <c r="L874" i="5"/>
  <c r="X875" i="5"/>
  <c r="U853" i="5"/>
  <c r="X791" i="5"/>
  <c r="U829" i="5"/>
  <c r="R779" i="5"/>
  <c r="AG753" i="5"/>
  <c r="AJ748" i="5"/>
  <c r="I662" i="5"/>
  <c r="I582" i="5"/>
  <c r="X600" i="5"/>
  <c r="AM566" i="5"/>
  <c r="AD524" i="5"/>
  <c r="AD551" i="5"/>
  <c r="I516" i="5"/>
  <c r="L472" i="5"/>
  <c r="AD460" i="5"/>
  <c r="U446" i="5"/>
  <c r="AM402" i="5"/>
  <c r="U372" i="5"/>
  <c r="L328" i="5"/>
  <c r="O301" i="5"/>
  <c r="AJ334" i="5"/>
  <c r="I274" i="5"/>
  <c r="AG306" i="5"/>
  <c r="AM253" i="5"/>
  <c r="U199" i="5"/>
  <c r="AA222" i="5"/>
  <c r="X145" i="5"/>
  <c r="U155" i="5"/>
  <c r="X127" i="5"/>
  <c r="I73" i="5"/>
  <c r="L918" i="5"/>
  <c r="AJ534" i="5"/>
  <c r="AD975" i="5"/>
  <c r="O972" i="5"/>
  <c r="AM934" i="5"/>
  <c r="AJ987" i="5"/>
  <c r="I905" i="5"/>
  <c r="O866" i="5"/>
  <c r="AG849" i="5"/>
  <c r="I846" i="5"/>
  <c r="I815" i="5"/>
  <c r="U771" i="5"/>
  <c r="AG745" i="5"/>
  <c r="AG724" i="5"/>
  <c r="AA742" i="5"/>
  <c r="AJ717" i="5"/>
  <c r="L654" i="5"/>
  <c r="AD574" i="5"/>
  <c r="AA592" i="5"/>
  <c r="AG619" i="5"/>
  <c r="L542" i="5"/>
  <c r="AG515" i="5"/>
  <c r="AJ464" i="5"/>
  <c r="O458" i="5"/>
  <c r="AM414" i="5"/>
  <c r="I394" i="5"/>
  <c r="AM364" i="5"/>
  <c r="AG325" i="5"/>
  <c r="AD293" i="5"/>
  <c r="AD258" i="5"/>
  <c r="AM261" i="5"/>
  <c r="AM268" i="5"/>
  <c r="AG217" i="5"/>
  <c r="AM191" i="5"/>
  <c r="I331" i="5"/>
  <c r="L137" i="5"/>
  <c r="AM147" i="5"/>
  <c r="AM119" i="5"/>
  <c r="AD65" i="5"/>
  <c r="X83" i="5"/>
  <c r="R24" i="5"/>
  <c r="R914" i="5"/>
  <c r="X822" i="5"/>
  <c r="I826" i="5"/>
  <c r="AA803" i="5"/>
  <c r="AA789" i="5"/>
  <c r="AG716" i="5"/>
  <c r="O755" i="5"/>
  <c r="AG646" i="5"/>
  <c r="U581" i="5"/>
  <c r="AG585" i="5"/>
  <c r="AG485" i="5"/>
  <c r="X298" i="5"/>
  <c r="AD111" i="5"/>
  <c r="AM954" i="5"/>
  <c r="U938" i="5"/>
  <c r="X861" i="5"/>
  <c r="R881" i="5"/>
  <c r="L865" i="5"/>
  <c r="U824" i="5"/>
  <c r="AA787" i="5"/>
  <c r="I792" i="5"/>
  <c r="AA687" i="5"/>
  <c r="X689" i="5"/>
  <c r="L678" i="5"/>
  <c r="AG704" i="5"/>
  <c r="AM568" i="5"/>
  <c r="AA586" i="5"/>
  <c r="X470" i="5"/>
  <c r="AJ488" i="5"/>
  <c r="X411" i="5"/>
  <c r="X397" i="5"/>
  <c r="L357" i="5"/>
  <c r="I329" i="5"/>
  <c r="AD317" i="5"/>
  <c r="AM215" i="5"/>
  <c r="R174" i="5"/>
  <c r="L161" i="5"/>
  <c r="AD89" i="5"/>
  <c r="AA101" i="5"/>
  <c r="AJ47" i="5"/>
  <c r="AM14" i="5"/>
  <c r="L20" i="5"/>
  <c r="AD285" i="5"/>
  <c r="AG75" i="5"/>
  <c r="AG12" i="5"/>
  <c r="AG981" i="5"/>
  <c r="AA944" i="5"/>
  <c r="AM935" i="5"/>
  <c r="R891" i="5"/>
  <c r="L855" i="5"/>
  <c r="AJ806" i="5"/>
  <c r="X790" i="5"/>
  <c r="AJ762" i="5"/>
  <c r="AG740" i="5"/>
  <c r="AG786" i="5"/>
  <c r="L670" i="5"/>
  <c r="AA616" i="5"/>
  <c r="AJ564" i="5"/>
  <c r="R532" i="5"/>
  <c r="L559" i="5"/>
  <c r="AJ480" i="5"/>
  <c r="AD471" i="5"/>
  <c r="AA492" i="5"/>
  <c r="AG432" i="5"/>
  <c r="O398" i="5"/>
  <c r="AM380" i="5"/>
  <c r="X321" i="5"/>
  <c r="AD309" i="5"/>
  <c r="R264" i="5"/>
  <c r="X165" i="5"/>
  <c r="AM207" i="5"/>
  <c r="AG166" i="5"/>
  <c r="L153" i="5"/>
  <c r="X135" i="5"/>
  <c r="AD81" i="5"/>
  <c r="AM99" i="5"/>
  <c r="U92" i="5"/>
  <c r="I22" i="5"/>
  <c r="AJ889" i="5"/>
  <c r="L356" i="5"/>
  <c r="U84" i="5"/>
  <c r="AD994" i="5"/>
  <c r="I943" i="5"/>
  <c r="X913" i="5"/>
  <c r="U874" i="5"/>
  <c r="AA875" i="5"/>
  <c r="U791" i="5"/>
  <c r="R829" i="5"/>
  <c r="AJ779" i="5"/>
  <c r="AD735" i="5"/>
  <c r="AM756" i="5"/>
  <c r="O748" i="5"/>
  <c r="AA662" i="5"/>
  <c r="AA582" i="5"/>
  <c r="I600" i="5"/>
  <c r="L566" i="5"/>
  <c r="AG524" i="5"/>
  <c r="L551" i="5"/>
  <c r="U516" i="5"/>
  <c r="AG472" i="5"/>
  <c r="O460" i="5"/>
  <c r="X402" i="5"/>
  <c r="AD328" i="5"/>
  <c r="R301" i="5"/>
  <c r="R334" i="5"/>
  <c r="AA274" i="5"/>
  <c r="AJ306" i="5"/>
  <c r="X253" i="5"/>
  <c r="AD222" i="5"/>
  <c r="I145" i="5"/>
  <c r="AG127" i="5"/>
  <c r="AA73" i="5"/>
  <c r="AM91" i="5"/>
  <c r="O918" i="5"/>
  <c r="U534" i="5"/>
  <c r="AM362" i="5"/>
  <c r="R975" i="5"/>
  <c r="AG972" i="5"/>
  <c r="L934" i="5"/>
  <c r="L905" i="5"/>
  <c r="X866" i="5"/>
  <c r="R849" i="5"/>
  <c r="AM846" i="5"/>
  <c r="AM815" i="5"/>
  <c r="R745" i="5"/>
  <c r="R724" i="5"/>
  <c r="AD742" i="5"/>
  <c r="AD654" i="5"/>
  <c r="U672" i="5"/>
  <c r="O574" i="5"/>
  <c r="L592" i="5"/>
  <c r="U619" i="5"/>
  <c r="AD542" i="5"/>
  <c r="AJ515" i="5"/>
  <c r="U464" i="5"/>
  <c r="AG458" i="5"/>
  <c r="X414" i="5"/>
  <c r="AA394" i="5"/>
  <c r="X364" i="5"/>
  <c r="U325" i="5"/>
  <c r="AG293" i="5"/>
  <c r="O258" i="5"/>
  <c r="AA261" i="5"/>
  <c r="U217" i="5"/>
  <c r="X191" i="5"/>
  <c r="R331" i="5"/>
  <c r="AD137" i="5"/>
  <c r="X147" i="5"/>
  <c r="R119" i="5"/>
  <c r="O65" i="5"/>
  <c r="I83" i="5"/>
  <c r="AJ24" i="5"/>
  <c r="AA822" i="5"/>
  <c r="AA826" i="5"/>
  <c r="L803" i="5"/>
  <c r="AG789" i="5"/>
  <c r="R716" i="5"/>
  <c r="R755" i="5"/>
  <c r="AJ646" i="5"/>
  <c r="R585" i="5"/>
  <c r="AJ485" i="5"/>
  <c r="I298" i="5"/>
  <c r="O111" i="5"/>
  <c r="O993" i="5"/>
  <c r="I954" i="5"/>
  <c r="AM916" i="5"/>
  <c r="I861" i="5"/>
  <c r="AJ881" i="5"/>
  <c r="O865" i="5"/>
  <c r="L787" i="5"/>
  <c r="O792" i="5"/>
  <c r="AD687" i="5"/>
  <c r="I689" i="5"/>
  <c r="AD678" i="5"/>
  <c r="AJ704" i="5"/>
  <c r="AM618" i="5"/>
  <c r="I568" i="5"/>
  <c r="AJ540" i="5"/>
  <c r="L586" i="5"/>
  <c r="AA470" i="5"/>
  <c r="U488" i="5"/>
  <c r="I411" i="5"/>
  <c r="I397" i="5"/>
  <c r="AD357" i="5"/>
  <c r="AA329" i="5"/>
  <c r="AG317" i="5"/>
  <c r="X215" i="5"/>
  <c r="AJ174" i="5"/>
  <c r="AD161" i="5"/>
  <c r="O89" i="5"/>
  <c r="L101" i="5"/>
  <c r="U47" i="5"/>
  <c r="AD14" i="5"/>
  <c r="AD20" i="5"/>
  <c r="L285" i="5"/>
  <c r="R75" i="5"/>
  <c r="AA981" i="5"/>
  <c r="I944" i="5"/>
  <c r="X935" i="5"/>
  <c r="AJ891" i="5"/>
  <c r="AD864" i="5"/>
  <c r="AD855" i="5"/>
  <c r="I799" i="5"/>
  <c r="U806" i="5"/>
  <c r="I790" i="5"/>
  <c r="O762" i="5"/>
  <c r="AJ740" i="5"/>
  <c r="R786" i="5"/>
  <c r="AD670" i="5"/>
  <c r="AM602" i="5"/>
  <c r="L616" i="5"/>
  <c r="AJ532" i="5"/>
  <c r="O559" i="5"/>
  <c r="AA462" i="5"/>
  <c r="U480" i="5"/>
  <c r="AG471" i="5"/>
  <c r="L492" i="5"/>
  <c r="R432" i="5"/>
  <c r="U398" i="5"/>
  <c r="X380" i="5"/>
  <c r="I321" i="5"/>
  <c r="AG309" i="5"/>
  <c r="AJ264" i="5"/>
  <c r="AM223" i="5"/>
  <c r="L165" i="5"/>
  <c r="X207" i="5"/>
  <c r="R166" i="5"/>
  <c r="AD153" i="5"/>
  <c r="R135" i="5"/>
  <c r="O81" i="5"/>
  <c r="X99" i="5"/>
  <c r="AA22" i="5"/>
  <c r="U889" i="5"/>
  <c r="AD356" i="5"/>
  <c r="O994" i="5"/>
  <c r="AA943" i="5"/>
  <c r="AM940" i="5"/>
  <c r="I913" i="5"/>
  <c r="AD874" i="5"/>
  <c r="X853" i="5"/>
  <c r="AM829" i="5"/>
  <c r="U779" i="5"/>
  <c r="O753" i="5"/>
  <c r="I735" i="5"/>
  <c r="I756" i="5"/>
  <c r="X748" i="5"/>
  <c r="L662" i="5"/>
  <c r="AD582" i="5"/>
  <c r="AA600" i="5"/>
  <c r="X566" i="5"/>
  <c r="R524" i="5"/>
  <c r="AG551" i="5"/>
  <c r="AA516" i="5"/>
  <c r="AJ472" i="5"/>
  <c r="R460" i="5"/>
  <c r="AM446" i="5"/>
  <c r="I402" i="5"/>
  <c r="AM372" i="5"/>
  <c r="O328" i="5"/>
  <c r="AD301" i="5"/>
  <c r="AD334" i="5"/>
  <c r="L274" i="5"/>
  <c r="R306" i="5"/>
  <c r="I253" i="5"/>
  <c r="AM199" i="5"/>
  <c r="AG222" i="5"/>
  <c r="L145" i="5"/>
  <c r="AM155" i="5"/>
  <c r="AM127" i="5"/>
  <c r="AD73" i="5"/>
  <c r="X91" i="5"/>
  <c r="AG918" i="5"/>
  <c r="X362" i="5"/>
  <c r="AJ975" i="5"/>
  <c r="AG961" i="5"/>
  <c r="U934" i="5"/>
  <c r="X987" i="5"/>
  <c r="AD866" i="5"/>
  <c r="AA830" i="5"/>
  <c r="L815" i="5"/>
  <c r="I744" i="5"/>
  <c r="AJ745" i="5"/>
  <c r="AJ724" i="5"/>
  <c r="AM653" i="5"/>
  <c r="R717" i="5"/>
  <c r="I625" i="5"/>
  <c r="X672" i="5"/>
  <c r="AG574" i="5"/>
  <c r="I509" i="5"/>
  <c r="O515" i="5"/>
  <c r="AJ474" i="5"/>
  <c r="I414" i="5"/>
  <c r="I364" i="5"/>
  <c r="L330" i="5"/>
  <c r="AJ293" i="5"/>
  <c r="AG258" i="5"/>
  <c r="R271" i="5"/>
  <c r="X268" i="5"/>
  <c r="AD209" i="5"/>
  <c r="U331" i="5"/>
  <c r="O137" i="5"/>
  <c r="AD157" i="5"/>
  <c r="AJ119" i="5"/>
  <c r="AG65" i="5"/>
  <c r="AA24" i="5"/>
  <c r="I842" i="5"/>
  <c r="AD822" i="5"/>
  <c r="L826" i="5"/>
  <c r="AA736" i="5"/>
  <c r="I789" i="5"/>
  <c r="AJ716" i="5"/>
  <c r="AM683" i="5"/>
  <c r="U646" i="5"/>
  <c r="AM581" i="5"/>
  <c r="AJ510" i="5"/>
  <c r="R485" i="5"/>
  <c r="AA298" i="5"/>
  <c r="AG956" i="5"/>
  <c r="X954" i="5"/>
  <c r="AM938" i="5"/>
  <c r="L884" i="5"/>
  <c r="AD861" i="5"/>
  <c r="U807" i="5"/>
  <c r="AM824" i="5"/>
  <c r="AG792" i="5"/>
  <c r="AG687" i="5"/>
  <c r="U704" i="5"/>
  <c r="AA618" i="5"/>
  <c r="O533" i="5"/>
  <c r="AD470" i="5"/>
  <c r="I423" i="5"/>
  <c r="AA411" i="5"/>
  <c r="X448" i="5"/>
  <c r="O357" i="5"/>
  <c r="AJ317" i="5"/>
  <c r="I172" i="5"/>
  <c r="U174" i="5"/>
  <c r="O161" i="5"/>
  <c r="AG89" i="5"/>
  <c r="AJ125" i="5"/>
  <c r="O14" i="5"/>
  <c r="O20" i="5"/>
  <c r="O285" i="5"/>
  <c r="AJ75" i="5"/>
  <c r="AJ60" i="5"/>
  <c r="AJ944" i="5"/>
  <c r="I935" i="5"/>
  <c r="AG912" i="5"/>
  <c r="L891" i="5"/>
  <c r="AG864" i="5"/>
  <c r="X825" i="5"/>
  <c r="U799" i="5"/>
  <c r="R805" i="5"/>
  <c r="R762" i="5"/>
  <c r="U740" i="5"/>
  <c r="AG675" i="5"/>
  <c r="AA602" i="5"/>
  <c r="O525" i="5"/>
  <c r="I415" i="5"/>
  <c r="AD492" i="5"/>
  <c r="I380" i="5"/>
  <c r="U336" i="5"/>
  <c r="AJ309" i="5"/>
  <c r="U264" i="5"/>
  <c r="AD165" i="5"/>
  <c r="L164" i="5"/>
  <c r="AJ166" i="5"/>
  <c r="O153" i="5"/>
  <c r="AJ135" i="5"/>
  <c r="AG81" i="5"/>
  <c r="X100" i="5"/>
  <c r="L16" i="5"/>
  <c r="AM92" i="5"/>
  <c r="L22" i="5"/>
  <c r="AM84" i="5"/>
  <c r="AG994" i="5"/>
  <c r="L943" i="5"/>
  <c r="X940" i="5"/>
  <c r="L913" i="5"/>
  <c r="AG874" i="5"/>
  <c r="I875" i="5"/>
  <c r="I853" i="5"/>
  <c r="AA791" i="5"/>
  <c r="X829" i="5"/>
  <c r="R753" i="5"/>
  <c r="L735" i="5"/>
  <c r="L756" i="5"/>
  <c r="AA748" i="5"/>
  <c r="AD662" i="5"/>
  <c r="X722" i="5"/>
  <c r="O582" i="5"/>
  <c r="L600" i="5"/>
  <c r="AJ524" i="5"/>
  <c r="O551" i="5"/>
  <c r="AD516" i="5"/>
  <c r="U472" i="5"/>
  <c r="U460" i="5"/>
  <c r="X446" i="5"/>
  <c r="AA402" i="5"/>
  <c r="X372" i="5"/>
  <c r="AG328" i="5"/>
  <c r="AG301" i="5"/>
  <c r="U334" i="5"/>
  <c r="O274" i="5"/>
  <c r="U306" i="5"/>
  <c r="AA253" i="5"/>
  <c r="X199" i="5"/>
  <c r="AD145" i="5"/>
  <c r="X155" i="5"/>
  <c r="R127" i="5"/>
  <c r="O73" i="5"/>
  <c r="I91" i="5"/>
  <c r="I918" i="5"/>
  <c r="AM534" i="5"/>
  <c r="I362" i="5"/>
  <c r="U975" i="5"/>
  <c r="AD961" i="5"/>
  <c r="I987" i="5"/>
  <c r="R866" i="5"/>
  <c r="AG830" i="5"/>
  <c r="R846" i="5"/>
  <c r="AD815" i="5"/>
  <c r="L744" i="5"/>
  <c r="U745" i="5"/>
  <c r="U724" i="5"/>
  <c r="AM717" i="5"/>
  <c r="O625" i="5"/>
  <c r="I672" i="5"/>
  <c r="R574" i="5"/>
  <c r="O509" i="5"/>
  <c r="AM619" i="5"/>
  <c r="R583" i="5"/>
  <c r="R515" i="5"/>
  <c r="AM464" i="5"/>
  <c r="AA414" i="5"/>
  <c r="I371" i="5"/>
  <c r="AA364" i="5"/>
  <c r="O330" i="5"/>
  <c r="U293" i="5"/>
  <c r="R258" i="5"/>
  <c r="AJ271" i="5"/>
  <c r="I268" i="5"/>
  <c r="AM217" i="5"/>
  <c r="O209" i="5"/>
  <c r="AA331" i="5"/>
  <c r="AG137" i="5"/>
  <c r="O157" i="5"/>
  <c r="U119" i="5"/>
  <c r="R65" i="5"/>
  <c r="AG90" i="5"/>
  <c r="U24" i="5"/>
  <c r="AG842" i="5"/>
  <c r="AG822" i="5"/>
  <c r="AD826" i="5"/>
  <c r="AJ789" i="5"/>
  <c r="U716" i="5"/>
  <c r="O683" i="5"/>
  <c r="X581" i="5"/>
  <c r="I510" i="5"/>
  <c r="U485" i="5"/>
  <c r="L298" i="5"/>
  <c r="O884" i="5"/>
  <c r="L861" i="5"/>
  <c r="AM881" i="5"/>
  <c r="X852" i="5"/>
  <c r="X824" i="5"/>
  <c r="AG797" i="5"/>
  <c r="AJ792" i="5"/>
  <c r="R687" i="5"/>
  <c r="I677" i="5"/>
  <c r="U667" i="5"/>
  <c r="AM704" i="5"/>
  <c r="L618" i="5"/>
  <c r="O470" i="5"/>
  <c r="AM488" i="5"/>
  <c r="AD423" i="5"/>
  <c r="L411" i="5"/>
  <c r="AJ448" i="5"/>
  <c r="AG357" i="5"/>
  <c r="U317" i="5"/>
  <c r="AG173" i="5"/>
  <c r="L172" i="5"/>
  <c r="AG161" i="5"/>
  <c r="AA112" i="5"/>
  <c r="R89" i="5"/>
  <c r="AD125" i="5"/>
  <c r="AM47" i="5"/>
  <c r="AG14" i="5"/>
  <c r="AG20" i="5"/>
  <c r="R285" i="5"/>
  <c r="U75" i="5"/>
  <c r="U60" i="5"/>
  <c r="R944" i="5"/>
  <c r="AA935" i="5"/>
  <c r="AJ912" i="5"/>
  <c r="U891" i="5"/>
  <c r="R864" i="5"/>
  <c r="AA825" i="5"/>
  <c r="X799" i="5"/>
  <c r="AM806" i="5"/>
  <c r="U805" i="5"/>
  <c r="U762" i="5"/>
  <c r="AM740" i="5"/>
  <c r="R675" i="5"/>
  <c r="L602" i="5"/>
  <c r="AM532" i="5"/>
  <c r="R693" i="5"/>
  <c r="AM480" i="5"/>
  <c r="AD415" i="5"/>
  <c r="O492" i="5"/>
  <c r="AM398" i="5"/>
  <c r="AA380" i="5"/>
  <c r="U309" i="5"/>
  <c r="AM264" i="5"/>
  <c r="AG165" i="5"/>
  <c r="AD164" i="5"/>
  <c r="U166" i="5"/>
  <c r="AG153" i="5"/>
  <c r="U135" i="5"/>
  <c r="R81" i="5"/>
  <c r="AA16" i="5"/>
  <c r="X92" i="5"/>
  <c r="AD22" i="5"/>
  <c r="AM889" i="5"/>
  <c r="X84" i="5"/>
  <c r="U989" i="5"/>
  <c r="AD943" i="5"/>
  <c r="I940" i="5"/>
  <c r="AJ902" i="5"/>
  <c r="O874" i="5"/>
  <c r="AJ875" i="5"/>
  <c r="O817" i="5"/>
  <c r="I791" i="5"/>
  <c r="I829" i="5"/>
  <c r="AJ753" i="5"/>
  <c r="AG735" i="5"/>
  <c r="AD748" i="5"/>
  <c r="AA633" i="5"/>
  <c r="AG582" i="5"/>
  <c r="AG566" i="5"/>
  <c r="R550" i="5"/>
  <c r="AJ516" i="5"/>
  <c r="AD407" i="5"/>
  <c r="I446" i="5"/>
  <c r="U379" i="5"/>
  <c r="I372" i="5"/>
  <c r="O333" i="5"/>
  <c r="AJ301" i="5"/>
  <c r="U300" i="5"/>
  <c r="L253" i="5"/>
  <c r="X283" i="5"/>
  <c r="O222" i="5"/>
  <c r="O145" i="5"/>
  <c r="AJ184" i="5"/>
  <c r="AJ127" i="5"/>
  <c r="AG73" i="5"/>
  <c r="AJ52" i="5"/>
  <c r="R918" i="5"/>
  <c r="X534" i="5"/>
  <c r="AD201" i="5"/>
  <c r="O961" i="5"/>
  <c r="AA934" i="5"/>
  <c r="AA987" i="5"/>
  <c r="U866" i="5"/>
  <c r="O830" i="5"/>
  <c r="U846" i="5"/>
  <c r="O815" i="5"/>
  <c r="U744" i="5"/>
  <c r="AM745" i="5"/>
  <c r="I653" i="5"/>
  <c r="I717" i="5"/>
  <c r="X625" i="5"/>
  <c r="AA672" i="5"/>
  <c r="AJ574" i="5"/>
  <c r="U509" i="5"/>
  <c r="X619" i="5"/>
  <c r="AJ583" i="5"/>
  <c r="X464" i="5"/>
  <c r="R474" i="5"/>
  <c r="L414" i="5"/>
  <c r="U371" i="5"/>
  <c r="L364" i="5"/>
  <c r="X330" i="5"/>
  <c r="AJ258" i="5"/>
  <c r="U271" i="5"/>
  <c r="AA268" i="5"/>
  <c r="X217" i="5"/>
  <c r="AG209" i="5"/>
  <c r="AD331" i="5"/>
  <c r="R137" i="5"/>
  <c r="AG157" i="5"/>
  <c r="AJ65" i="5"/>
  <c r="R90" i="5"/>
  <c r="AM842" i="5"/>
  <c r="R822" i="5"/>
  <c r="O826" i="5"/>
  <c r="X736" i="5"/>
  <c r="R789" i="5"/>
  <c r="R683" i="5"/>
  <c r="AM646" i="5"/>
  <c r="I581" i="5"/>
  <c r="O510" i="5"/>
  <c r="AD298" i="5"/>
  <c r="AJ993" i="5"/>
  <c r="U956" i="5"/>
  <c r="AJ954" i="5"/>
  <c r="I938" i="5"/>
  <c r="X884" i="5"/>
  <c r="AG861" i="5"/>
  <c r="I881" i="5"/>
  <c r="AG852" i="5"/>
  <c r="I824" i="5"/>
  <c r="AJ797" i="5"/>
  <c r="X792" i="5"/>
  <c r="AJ687" i="5"/>
  <c r="U677" i="5"/>
  <c r="X704" i="5"/>
  <c r="AD618" i="5"/>
  <c r="U533" i="5"/>
  <c r="AG470" i="5"/>
  <c r="X488" i="5"/>
  <c r="AA423" i="5"/>
  <c r="AD411" i="5"/>
  <c r="AM448" i="5"/>
  <c r="R357" i="5"/>
  <c r="U172" i="5"/>
  <c r="AM174" i="5"/>
  <c r="R161" i="5"/>
  <c r="AJ89" i="5"/>
  <c r="O125" i="5"/>
  <c r="I47" i="5"/>
  <c r="R14" i="5"/>
  <c r="I556" i="5"/>
  <c r="X285" i="5"/>
  <c r="AM944" i="5"/>
  <c r="L935" i="5"/>
  <c r="U912" i="5"/>
  <c r="U864" i="5"/>
  <c r="AD825" i="5"/>
  <c r="AA799" i="5"/>
  <c r="X806" i="5"/>
  <c r="AG805" i="5"/>
  <c r="I740" i="5"/>
  <c r="U675" i="5"/>
  <c r="AA656" i="5"/>
  <c r="AD602" i="5"/>
  <c r="I525" i="5"/>
  <c r="X532" i="5"/>
  <c r="U693" i="5"/>
  <c r="X480" i="5"/>
  <c r="AA415" i="5"/>
  <c r="R492" i="5"/>
  <c r="X398" i="5"/>
  <c r="L380" i="5"/>
  <c r="I264" i="5"/>
  <c r="R165" i="5"/>
  <c r="I164" i="5"/>
  <c r="R153" i="5"/>
  <c r="AJ81" i="5"/>
  <c r="AJ100" i="5"/>
  <c r="AD16" i="5"/>
  <c r="I92" i="5"/>
  <c r="O22" i="5"/>
  <c r="I889" i="5"/>
  <c r="I84" i="5"/>
  <c r="AM989" i="5"/>
  <c r="O943" i="5"/>
  <c r="AA940" i="5"/>
  <c r="L902" i="5"/>
  <c r="R874" i="5"/>
  <c r="AD875" i="5"/>
  <c r="X817" i="5"/>
  <c r="AD791" i="5"/>
  <c r="AA829" i="5"/>
  <c r="U753" i="5"/>
  <c r="U735" i="5"/>
  <c r="AG748" i="5"/>
  <c r="AM633" i="5"/>
  <c r="R582" i="5"/>
  <c r="U517" i="5"/>
  <c r="AJ566" i="5"/>
  <c r="AM524" i="5"/>
  <c r="AJ550" i="5"/>
  <c r="L516" i="5"/>
  <c r="AM472" i="5"/>
  <c r="AA446" i="5"/>
  <c r="AA372" i="5"/>
  <c r="R333" i="5"/>
  <c r="U301" i="5"/>
  <c r="X334" i="5"/>
  <c r="X300" i="5"/>
  <c r="AM306" i="5"/>
  <c r="AD253" i="5"/>
  <c r="AA283" i="5"/>
  <c r="R222" i="5"/>
  <c r="AG145" i="5"/>
  <c r="U184" i="5"/>
  <c r="U127" i="5"/>
  <c r="R73" i="5"/>
  <c r="AG98" i="5"/>
  <c r="U52" i="5"/>
  <c r="AJ918" i="5"/>
  <c r="AA534" i="5"/>
  <c r="O201" i="5"/>
  <c r="O975" i="5"/>
  <c r="R961" i="5"/>
  <c r="AD934" i="5"/>
  <c r="AM987" i="5"/>
  <c r="AA866" i="5"/>
  <c r="AM867" i="5"/>
  <c r="X830" i="5"/>
  <c r="AG846" i="5"/>
  <c r="AG815" i="5"/>
  <c r="X745" i="5"/>
  <c r="AM724" i="5"/>
  <c r="U653" i="5"/>
  <c r="AA717" i="5"/>
  <c r="AA625" i="5"/>
  <c r="L672" i="5"/>
  <c r="U574" i="5"/>
  <c r="X509" i="5"/>
  <c r="I619" i="5"/>
  <c r="AM583" i="5"/>
  <c r="AM515" i="5"/>
  <c r="AA464" i="5"/>
  <c r="U474" i="5"/>
  <c r="AD414" i="5"/>
  <c r="AM371" i="5"/>
  <c r="AD364" i="5"/>
  <c r="AA330" i="5"/>
  <c r="AM293" i="5"/>
  <c r="U258" i="5"/>
  <c r="AM271" i="5"/>
  <c r="L268" i="5"/>
  <c r="AA217" i="5"/>
  <c r="R209" i="5"/>
  <c r="AM331" i="5"/>
  <c r="AJ137" i="5"/>
  <c r="R157" i="5"/>
  <c r="I119" i="5"/>
  <c r="U65" i="5"/>
  <c r="AJ90" i="5"/>
  <c r="AM24" i="5"/>
  <c r="AD842" i="5"/>
  <c r="AJ822" i="5"/>
  <c r="AG826" i="5"/>
  <c r="AD736" i="5"/>
  <c r="AM789" i="5"/>
  <c r="AM716" i="5"/>
  <c r="AJ683" i="5"/>
  <c r="X646" i="5"/>
  <c r="AA581" i="5"/>
  <c r="R510" i="5"/>
  <c r="AM485" i="5"/>
  <c r="O298" i="5"/>
  <c r="U993" i="5"/>
  <c r="AA956" i="5"/>
  <c r="L954" i="5"/>
  <c r="L938" i="5"/>
  <c r="AA884" i="5"/>
  <c r="O861" i="5"/>
  <c r="AA881" i="5"/>
  <c r="AA852" i="5"/>
  <c r="AA824" i="5"/>
  <c r="R797" i="5"/>
  <c r="U792" i="5"/>
  <c r="U687" i="5"/>
  <c r="X677" i="5"/>
  <c r="I704" i="5"/>
  <c r="O618" i="5"/>
  <c r="I533" i="5"/>
  <c r="R470" i="5"/>
  <c r="AA488" i="5"/>
  <c r="L423" i="5"/>
  <c r="O411" i="5"/>
  <c r="U448" i="5"/>
  <c r="AJ357" i="5"/>
  <c r="AM317" i="5"/>
  <c r="I251" i="5"/>
  <c r="AA172" i="5"/>
  <c r="X174" i="5"/>
  <c r="AJ161" i="5"/>
  <c r="L112" i="5"/>
  <c r="U89" i="5"/>
  <c r="AG125" i="5"/>
  <c r="AA47" i="5"/>
  <c r="U556" i="5"/>
  <c r="AG285" i="5"/>
  <c r="AM75" i="5"/>
  <c r="AJ12" i="5"/>
  <c r="AM60" i="5"/>
  <c r="I984" i="5"/>
  <c r="U948" i="5"/>
  <c r="U944" i="5"/>
  <c r="AD935" i="5"/>
  <c r="AM891" i="5"/>
  <c r="I864" i="5"/>
  <c r="L799" i="5"/>
  <c r="I806" i="5"/>
  <c r="AJ805" i="5"/>
  <c r="AM762" i="5"/>
  <c r="L740" i="5"/>
  <c r="AJ675" i="5"/>
  <c r="L656" i="5"/>
  <c r="O602" i="5"/>
  <c r="U525" i="5"/>
  <c r="I532" i="5"/>
  <c r="X693" i="5"/>
  <c r="AA480" i="5"/>
  <c r="L415" i="5"/>
  <c r="U492" i="5"/>
  <c r="AA398" i="5"/>
  <c r="AD380" i="5"/>
  <c r="AM309" i="5"/>
  <c r="AA264" i="5"/>
  <c r="AJ165" i="5"/>
  <c r="AG164" i="5"/>
  <c r="AM166" i="5"/>
  <c r="AJ153" i="5"/>
  <c r="I135" i="5"/>
  <c r="U81" i="5"/>
  <c r="AM100" i="5"/>
  <c r="AA13" i="5"/>
  <c r="O16" i="5"/>
  <c r="AA92" i="5"/>
  <c r="AG22" i="5"/>
  <c r="AA889" i="5"/>
  <c r="AA84" i="5"/>
  <c r="AG943" i="5"/>
  <c r="L940" i="5"/>
  <c r="R902" i="5"/>
  <c r="X874" i="5"/>
  <c r="AG875" i="5"/>
  <c r="AA817" i="5"/>
  <c r="L791" i="5"/>
  <c r="L829" i="5"/>
  <c r="AM753" i="5"/>
  <c r="AM735" i="5"/>
  <c r="R748" i="5"/>
  <c r="I633" i="5"/>
  <c r="AA722" i="5"/>
  <c r="AJ582" i="5"/>
  <c r="X517" i="5"/>
  <c r="I566" i="5"/>
  <c r="X524" i="5"/>
  <c r="AM550" i="5"/>
  <c r="O516" i="5"/>
  <c r="X472" i="5"/>
  <c r="I407" i="5"/>
  <c r="L446" i="5"/>
  <c r="I379" i="5"/>
  <c r="L372" i="5"/>
  <c r="X333" i="5"/>
  <c r="AA334" i="5"/>
  <c r="AJ300" i="5"/>
  <c r="X306" i="5"/>
  <c r="O253" i="5"/>
  <c r="AD283" i="5"/>
  <c r="U222" i="5"/>
  <c r="R145" i="5"/>
  <c r="AJ73" i="5"/>
  <c r="R98" i="5"/>
  <c r="U918" i="5"/>
  <c r="L534" i="5"/>
  <c r="AG201" i="5"/>
  <c r="AJ972" i="5"/>
  <c r="AJ961" i="5"/>
  <c r="O934" i="5"/>
  <c r="AA905" i="5"/>
  <c r="AJ866" i="5"/>
  <c r="L830" i="5"/>
  <c r="X846" i="5"/>
  <c r="O771" i="5"/>
  <c r="AM744" i="5"/>
  <c r="I745" i="5"/>
  <c r="U742" i="5"/>
  <c r="X653" i="5"/>
  <c r="L717" i="5"/>
  <c r="O654" i="5"/>
  <c r="AM625" i="5"/>
  <c r="AD672" i="5"/>
  <c r="U592" i="5"/>
  <c r="AD509" i="5"/>
  <c r="I542" i="5"/>
  <c r="AG583" i="5"/>
  <c r="X515" i="5"/>
  <c r="R458" i="5"/>
  <c r="AM474" i="5"/>
  <c r="AM394" i="5"/>
  <c r="X371" i="5"/>
  <c r="X293" i="5"/>
  <c r="AD268" i="5"/>
  <c r="I191" i="5"/>
  <c r="AJ209" i="5"/>
  <c r="X331" i="5"/>
  <c r="I147" i="5"/>
  <c r="AJ157" i="5"/>
  <c r="AA119" i="5"/>
  <c r="AA83" i="5"/>
  <c r="U90" i="5"/>
  <c r="X24" i="5"/>
  <c r="U914" i="5"/>
  <c r="L842" i="5"/>
  <c r="U822" i="5"/>
  <c r="AD803" i="5"/>
  <c r="I736" i="5"/>
  <c r="U789" i="5"/>
  <c r="AD755" i="5"/>
  <c r="U683" i="5"/>
  <c r="I646" i="5"/>
  <c r="AA585" i="5"/>
  <c r="X510" i="5"/>
  <c r="X485" i="5"/>
  <c r="AM111" i="5"/>
  <c r="AD954" i="5"/>
  <c r="I916" i="5"/>
  <c r="AD884" i="5"/>
  <c r="AJ861" i="5"/>
  <c r="AA865" i="5"/>
  <c r="AJ852" i="5"/>
  <c r="O787" i="5"/>
  <c r="U797" i="5"/>
  <c r="AM792" i="5"/>
  <c r="L689" i="5"/>
  <c r="AM677" i="5"/>
  <c r="O678" i="5"/>
  <c r="AA704" i="5"/>
  <c r="U568" i="5"/>
  <c r="AM533" i="5"/>
  <c r="I569" i="5"/>
  <c r="R586" i="5"/>
  <c r="AJ470" i="5"/>
  <c r="O423" i="5"/>
  <c r="O397" i="5"/>
  <c r="U357" i="5"/>
  <c r="AD329" i="5"/>
  <c r="X317" i="5"/>
  <c r="AG249" i="5"/>
  <c r="AA251" i="5"/>
  <c r="I215" i="5"/>
  <c r="AD172" i="5"/>
  <c r="I174" i="5"/>
  <c r="R101" i="5"/>
  <c r="R125" i="5"/>
  <c r="L47" i="5"/>
  <c r="AJ14" i="5"/>
  <c r="AA556" i="5"/>
  <c r="AJ285" i="5"/>
  <c r="X75" i="5"/>
  <c r="U12" i="5"/>
  <c r="X60" i="5"/>
  <c r="AM981" i="5"/>
  <c r="L944" i="5"/>
  <c r="AM912" i="5"/>
  <c r="X891" i="5"/>
  <c r="I825" i="5"/>
  <c r="O799" i="5"/>
  <c r="L790" i="5"/>
  <c r="X762" i="5"/>
  <c r="X786" i="5"/>
  <c r="O670" i="5"/>
  <c r="AD616" i="5"/>
  <c r="AM525" i="5"/>
  <c r="AG559" i="5"/>
  <c r="AA693" i="5"/>
  <c r="AJ462" i="5"/>
  <c r="O415" i="5"/>
  <c r="AJ432" i="5"/>
  <c r="L398" i="5"/>
  <c r="AD321" i="5"/>
  <c r="X309" i="5"/>
  <c r="U223" i="5"/>
  <c r="I207" i="5"/>
  <c r="O164" i="5"/>
  <c r="X166" i="5"/>
  <c r="AD104" i="5"/>
  <c r="AA135" i="5"/>
  <c r="AD99" i="5"/>
  <c r="I100" i="5"/>
  <c r="AG16" i="5"/>
  <c r="L92" i="5"/>
  <c r="R22" i="5"/>
  <c r="O356" i="5"/>
  <c r="L84" i="5"/>
  <c r="X989" i="5"/>
  <c r="R943" i="5"/>
  <c r="AD940" i="5"/>
  <c r="U902" i="5"/>
  <c r="AA874" i="5"/>
  <c r="AM875" i="5"/>
  <c r="AM791" i="5"/>
  <c r="O829" i="5"/>
  <c r="X753" i="5"/>
  <c r="X735" i="5"/>
  <c r="U748" i="5"/>
  <c r="O633" i="5"/>
  <c r="U582" i="5"/>
  <c r="I517" i="5"/>
  <c r="AA566" i="5"/>
  <c r="I524" i="5"/>
  <c r="AG516" i="5"/>
  <c r="AA472" i="5"/>
  <c r="AA407" i="5"/>
  <c r="AD446" i="5"/>
  <c r="AM379" i="5"/>
  <c r="AD372" i="5"/>
  <c r="AM301" i="5"/>
  <c r="O334" i="5"/>
  <c r="I306" i="5"/>
  <c r="R253" i="5"/>
  <c r="AJ283" i="5"/>
  <c r="AJ222" i="5"/>
  <c r="AJ145" i="5"/>
  <c r="AM184" i="5"/>
  <c r="I127" i="5"/>
  <c r="U73" i="5"/>
  <c r="AJ98" i="5"/>
  <c r="AM52" i="5"/>
  <c r="AD534" i="5"/>
  <c r="R201" i="5"/>
  <c r="AA972" i="5"/>
  <c r="U961" i="5"/>
  <c r="AG934" i="5"/>
  <c r="AD905" i="5"/>
  <c r="AJ849" i="5"/>
  <c r="AJ830" i="5"/>
  <c r="AA846" i="5"/>
  <c r="X771" i="5"/>
  <c r="X744" i="5"/>
  <c r="AA745" i="5"/>
  <c r="X742" i="5"/>
  <c r="AA653" i="5"/>
  <c r="AD717" i="5"/>
  <c r="R654" i="5"/>
  <c r="L625" i="5"/>
  <c r="O672" i="5"/>
  <c r="AD592" i="5"/>
  <c r="O542" i="5"/>
  <c r="U583" i="5"/>
  <c r="I515" i="5"/>
  <c r="X458" i="5"/>
  <c r="X474" i="5"/>
  <c r="AG394" i="5"/>
  <c r="AA371" i="5"/>
  <c r="AJ325" i="5"/>
  <c r="AG330" i="5"/>
  <c r="I293" i="5"/>
  <c r="I261" i="5"/>
  <c r="X271" i="5"/>
  <c r="O268" i="5"/>
  <c r="AA191" i="5"/>
  <c r="U209" i="5"/>
  <c r="L331" i="5"/>
  <c r="O147" i="5"/>
  <c r="U157" i="5"/>
  <c r="L119" i="5"/>
  <c r="L83" i="5"/>
  <c r="AM90" i="5"/>
  <c r="I24" i="5"/>
  <c r="AM914" i="5"/>
  <c r="O842" i="5"/>
  <c r="AG803" i="5"/>
  <c r="L736" i="5"/>
  <c r="L789" i="5"/>
  <c r="AG755" i="5"/>
  <c r="X683" i="5"/>
  <c r="AA646" i="5"/>
  <c r="AJ585" i="5"/>
  <c r="AG510" i="5"/>
  <c r="I485" i="5"/>
  <c r="X111" i="5"/>
  <c r="AD956" i="5"/>
  <c r="O954" i="5"/>
  <c r="L916" i="5"/>
  <c r="U861" i="5"/>
  <c r="AD865" i="5"/>
  <c r="R852" i="5"/>
  <c r="AG787" i="5"/>
  <c r="AM797" i="5"/>
  <c r="AA792" i="5"/>
  <c r="AA689" i="5"/>
  <c r="AA677" i="5"/>
  <c r="AG678" i="5"/>
  <c r="L704" i="5"/>
  <c r="AA568" i="5"/>
  <c r="X533" i="5"/>
  <c r="AD586" i="5"/>
  <c r="AG423" i="5"/>
  <c r="U397" i="5"/>
  <c r="I448" i="5"/>
  <c r="AG329" i="5"/>
  <c r="AJ339" i="5"/>
  <c r="I317" i="5"/>
  <c r="R249" i="5"/>
  <c r="AA215" i="5"/>
  <c r="O172" i="5"/>
  <c r="AA174" i="5"/>
  <c r="AD101" i="5"/>
  <c r="U125" i="5"/>
  <c r="AD47" i="5"/>
  <c r="U14" i="5"/>
  <c r="AM556" i="5"/>
  <c r="U285" i="5"/>
  <c r="I75" i="5"/>
  <c r="R12" i="5"/>
  <c r="I60" i="5"/>
  <c r="R981" i="5"/>
  <c r="AD944" i="5"/>
  <c r="X912" i="5"/>
  <c r="I891" i="5"/>
  <c r="O855" i="5"/>
  <c r="L825" i="5"/>
  <c r="AG799" i="5"/>
  <c r="O790" i="5"/>
  <c r="AM805" i="5"/>
  <c r="I762" i="5"/>
  <c r="R670" i="5"/>
  <c r="AM675" i="5"/>
  <c r="U616" i="5"/>
  <c r="X525" i="5"/>
  <c r="AM559" i="5"/>
  <c r="AJ693" i="5"/>
  <c r="O471" i="5"/>
  <c r="AG415" i="5"/>
  <c r="AM432" i="5"/>
  <c r="AD398" i="5"/>
  <c r="AG321" i="5"/>
  <c r="I309" i="5"/>
  <c r="X223" i="5"/>
  <c r="AA207" i="5"/>
  <c r="U164" i="5"/>
  <c r="AA166" i="5"/>
  <c r="O104" i="5"/>
  <c r="L135" i="5"/>
  <c r="L99" i="5"/>
  <c r="U100" i="5"/>
  <c r="R16" i="5"/>
  <c r="AD92" i="5"/>
  <c r="AM22" i="5"/>
  <c r="AG356" i="5"/>
  <c r="AD84" i="5"/>
  <c r="R994" i="5"/>
  <c r="I989" i="5"/>
  <c r="AJ943" i="5"/>
  <c r="AM913" i="5"/>
  <c r="X902" i="5"/>
  <c r="AJ874" i="5"/>
  <c r="O853" i="5"/>
  <c r="AD817" i="5"/>
  <c r="O791" i="5"/>
  <c r="I779" i="5"/>
  <c r="I753" i="5"/>
  <c r="AG756" i="5"/>
  <c r="O662" i="5"/>
  <c r="X633" i="5"/>
  <c r="AD600" i="5"/>
  <c r="O517" i="5"/>
  <c r="AD566" i="5"/>
  <c r="I551" i="5"/>
  <c r="X550" i="5"/>
  <c r="R516" i="5"/>
  <c r="L460" i="5"/>
  <c r="L407" i="5"/>
  <c r="X417" i="5"/>
  <c r="L402" i="5"/>
  <c r="X379" i="5"/>
  <c r="AJ333" i="5"/>
  <c r="X301" i="5"/>
  <c r="AM300" i="5"/>
  <c r="AA306" i="5"/>
  <c r="I199" i="5"/>
  <c r="L283" i="5"/>
  <c r="AM222" i="5"/>
  <c r="O155" i="5"/>
  <c r="X184" i="5"/>
  <c r="AA127" i="5"/>
  <c r="AA91" i="5"/>
  <c r="U98" i="5"/>
  <c r="X52" i="5"/>
  <c r="AM918" i="5"/>
  <c r="L362" i="5"/>
  <c r="AJ201" i="5"/>
  <c r="R934" i="5"/>
  <c r="AG905" i="5"/>
  <c r="AJ897" i="5"/>
  <c r="AM866" i="5"/>
  <c r="I849" i="5"/>
  <c r="R830" i="5"/>
  <c r="L846" i="5"/>
  <c r="AA771" i="5"/>
  <c r="AA744" i="5"/>
  <c r="L745" i="5"/>
  <c r="AG742" i="5"/>
  <c r="L653" i="5"/>
  <c r="O717" i="5"/>
  <c r="AG654" i="5"/>
  <c r="AD625" i="5"/>
  <c r="AG672" i="5"/>
  <c r="AM509" i="5"/>
  <c r="AG542" i="5"/>
  <c r="X583" i="5"/>
  <c r="L515" i="5"/>
  <c r="AJ458" i="5"/>
  <c r="I474" i="5"/>
  <c r="AA409" i="5"/>
  <c r="L394" i="5"/>
  <c r="L371" i="5"/>
  <c r="I325" i="5"/>
  <c r="AJ330" i="5"/>
  <c r="AA293" i="5"/>
  <c r="X261" i="5"/>
  <c r="I271" i="5"/>
  <c r="AJ268" i="5"/>
  <c r="L191" i="5"/>
  <c r="O331" i="5"/>
  <c r="AA147" i="5"/>
  <c r="AD119" i="5"/>
  <c r="AD83" i="5"/>
  <c r="X90" i="5"/>
  <c r="X914" i="5"/>
  <c r="AA842" i="5"/>
  <c r="AM822" i="5"/>
  <c r="O803" i="5"/>
  <c r="AM736" i="5"/>
  <c r="AD789" i="5"/>
  <c r="AJ755" i="5"/>
  <c r="AD683" i="5"/>
  <c r="L646" i="5"/>
  <c r="U510" i="5"/>
  <c r="L485" i="5"/>
  <c r="AG111" i="5"/>
  <c r="R954" i="5"/>
  <c r="U916" i="5"/>
  <c r="AG884" i="5"/>
  <c r="AM861" i="5"/>
  <c r="X865" i="5"/>
  <c r="AM852" i="5"/>
  <c r="AJ787" i="5"/>
  <c r="X797" i="5"/>
  <c r="L792" i="5"/>
  <c r="AD689" i="5"/>
  <c r="L677" i="5"/>
  <c r="R678" i="5"/>
  <c r="AD704" i="5"/>
  <c r="X568" i="5"/>
  <c r="AA533" i="5"/>
  <c r="AJ586" i="5"/>
  <c r="AM470" i="5"/>
  <c r="R423" i="5"/>
  <c r="AA397" i="5"/>
  <c r="AA448" i="5"/>
  <c r="AM357" i="5"/>
  <c r="L329" i="5"/>
  <c r="AA317" i="5"/>
  <c r="L215" i="5"/>
  <c r="AG172" i="5"/>
  <c r="L174" i="5"/>
  <c r="AG101" i="5"/>
  <c r="O47" i="5"/>
  <c r="AJ20" i="5"/>
  <c r="L556" i="5"/>
  <c r="AM12" i="5"/>
  <c r="AA60" i="5"/>
  <c r="AJ981" i="5"/>
  <c r="O944" i="5"/>
  <c r="I912" i="5"/>
  <c r="AA891" i="5"/>
  <c r="R855" i="5"/>
  <c r="O825" i="5"/>
  <c r="R799" i="5"/>
  <c r="AG790" i="5"/>
  <c r="X805" i="5"/>
  <c r="AA762" i="5"/>
  <c r="AA786" i="5"/>
  <c r="AG670" i="5"/>
  <c r="X675" i="5"/>
  <c r="AG616" i="5"/>
  <c r="AA525" i="5"/>
  <c r="U559" i="5"/>
  <c r="AM693" i="5"/>
  <c r="R471" i="5"/>
  <c r="R415" i="5"/>
  <c r="X432" i="5"/>
  <c r="AG398" i="5"/>
  <c r="L321" i="5"/>
  <c r="AM336" i="5"/>
  <c r="AA309" i="5"/>
  <c r="I223" i="5"/>
  <c r="AJ241" i="5"/>
  <c r="AD243" i="5"/>
  <c r="L207" i="5"/>
  <c r="AA164" i="5"/>
  <c r="L166" i="5"/>
  <c r="AD135" i="5"/>
  <c r="O99" i="5"/>
  <c r="AA100" i="5"/>
  <c r="AJ16" i="5"/>
  <c r="O92" i="5"/>
  <c r="AJ22" i="5"/>
  <c r="R356" i="5"/>
  <c r="O84" i="5"/>
  <c r="AJ994" i="5"/>
  <c r="L989" i="5"/>
  <c r="X943" i="5"/>
  <c r="O913" i="5"/>
  <c r="R853" i="5"/>
  <c r="I817" i="5"/>
  <c r="AG791" i="5"/>
  <c r="L779" i="5"/>
  <c r="AA753" i="5"/>
  <c r="AA756" i="5"/>
  <c r="AM748" i="5"/>
  <c r="R662" i="5"/>
  <c r="L633" i="5"/>
  <c r="U600" i="5"/>
  <c r="AM517" i="5"/>
  <c r="O566" i="5"/>
  <c r="R551" i="5"/>
  <c r="I550" i="5"/>
  <c r="X460" i="5"/>
  <c r="O407" i="5"/>
  <c r="I417" i="5"/>
  <c r="AG402" i="5"/>
  <c r="AA379" i="5"/>
  <c r="AM378" i="5"/>
  <c r="AJ328" i="5"/>
  <c r="I333" i="5"/>
  <c r="I301" i="5"/>
  <c r="AJ274" i="5"/>
  <c r="I300" i="5"/>
  <c r="L306" i="5"/>
  <c r="AA199" i="5"/>
  <c r="O283" i="5"/>
  <c r="X222" i="5"/>
  <c r="I155" i="5"/>
  <c r="I184" i="5"/>
  <c r="L127" i="5"/>
  <c r="L91" i="5"/>
  <c r="AM98" i="5"/>
  <c r="I52" i="5"/>
  <c r="X918" i="5"/>
  <c r="O362" i="5"/>
  <c r="U201" i="5"/>
  <c r="AM972" i="5"/>
  <c r="AM961" i="5"/>
  <c r="AJ934" i="5"/>
  <c r="AM905" i="5"/>
  <c r="U897" i="5"/>
  <c r="I866" i="5"/>
  <c r="L849" i="5"/>
  <c r="AM830" i="5"/>
  <c r="AD846" i="5"/>
  <c r="AM771" i="5"/>
  <c r="AD744" i="5"/>
  <c r="AD745" i="5"/>
  <c r="AD653" i="5"/>
  <c r="AG717" i="5"/>
  <c r="AJ654" i="5"/>
  <c r="AG625" i="5"/>
  <c r="R672" i="5"/>
  <c r="AG592" i="5"/>
  <c r="AA509" i="5"/>
  <c r="R542" i="5"/>
  <c r="I583" i="5"/>
  <c r="AD515" i="5"/>
  <c r="AA474" i="5"/>
  <c r="AD394" i="5"/>
  <c r="AD371" i="5"/>
  <c r="I370" i="5"/>
  <c r="AM325" i="5"/>
  <c r="I330" i="5"/>
  <c r="L293" i="5"/>
  <c r="AD261" i="5"/>
  <c r="AA271" i="5"/>
  <c r="AG268" i="5"/>
  <c r="AD191" i="5"/>
  <c r="AM209" i="5"/>
  <c r="AG331" i="5"/>
  <c r="L147" i="5"/>
  <c r="AM157" i="5"/>
  <c r="O119" i="5"/>
  <c r="O83" i="5"/>
  <c r="I90" i="5"/>
  <c r="AJ914" i="5"/>
  <c r="R842" i="5"/>
  <c r="I822" i="5"/>
  <c r="R803" i="5"/>
  <c r="U736" i="5"/>
  <c r="O789" i="5"/>
  <c r="AM755" i="5"/>
  <c r="AD646" i="5"/>
  <c r="X585" i="5"/>
  <c r="O485" i="5"/>
  <c r="R111" i="5"/>
  <c r="AJ956" i="5"/>
  <c r="U954" i="5"/>
  <c r="X916" i="5"/>
  <c r="R884" i="5"/>
  <c r="AA861" i="5"/>
  <c r="U852" i="5"/>
  <c r="I797" i="5"/>
  <c r="AD792" i="5"/>
  <c r="O689" i="5"/>
  <c r="AD677" i="5"/>
  <c r="AJ678" i="5"/>
  <c r="O704" i="5"/>
  <c r="AD568" i="5"/>
  <c r="L533" i="5"/>
  <c r="O586" i="5"/>
  <c r="R560" i="5"/>
  <c r="I470" i="5"/>
  <c r="AJ501" i="5"/>
  <c r="AJ423" i="5"/>
  <c r="L433" i="5"/>
  <c r="L397" i="5"/>
  <c r="L448" i="5"/>
  <c r="X357" i="5"/>
  <c r="AM329" i="5"/>
  <c r="L317" i="5"/>
  <c r="AD215" i="5"/>
  <c r="R172" i="5"/>
  <c r="AD174" i="5"/>
  <c r="AJ101" i="5"/>
  <c r="AM125" i="5"/>
  <c r="AG47" i="5"/>
  <c r="U20" i="5"/>
  <c r="AD556" i="5"/>
  <c r="AM285" i="5"/>
  <c r="L60" i="5"/>
  <c r="U981" i="5"/>
  <c r="AG944" i="5"/>
  <c r="AA912" i="5"/>
  <c r="O891" i="5"/>
  <c r="AJ855" i="5"/>
  <c r="AG825" i="5"/>
  <c r="AJ799" i="5"/>
  <c r="AJ790" i="5"/>
  <c r="I805" i="5"/>
  <c r="L762" i="5"/>
  <c r="AJ786" i="5"/>
  <c r="AJ670" i="5"/>
  <c r="I675" i="5"/>
  <c r="AJ616" i="5"/>
  <c r="L525" i="5"/>
  <c r="X559" i="5"/>
  <c r="I693" i="5"/>
  <c r="U471" i="5"/>
  <c r="AJ415" i="5"/>
  <c r="L425" i="5"/>
  <c r="U432" i="5"/>
  <c r="R398" i="5"/>
  <c r="AM321" i="5"/>
  <c r="L309" i="5"/>
  <c r="L223" i="5"/>
  <c r="U241" i="5"/>
  <c r="AD207" i="5"/>
  <c r="R164" i="5"/>
  <c r="AD166" i="5"/>
  <c r="O135" i="5"/>
  <c r="R99" i="5"/>
  <c r="L100" i="5"/>
  <c r="U16" i="5"/>
  <c r="AG92" i="5"/>
  <c r="U22" i="5"/>
  <c r="AJ356" i="5"/>
  <c r="AG84" i="5"/>
  <c r="U994" i="5"/>
  <c r="AD989" i="5"/>
  <c r="U943" i="5"/>
  <c r="AA913" i="5"/>
  <c r="I902" i="5"/>
  <c r="AM874" i="5"/>
  <c r="AJ853" i="5"/>
  <c r="L817" i="5"/>
  <c r="R791" i="5"/>
  <c r="X779" i="5"/>
  <c r="L753" i="5"/>
  <c r="AD756" i="5"/>
  <c r="I748" i="5"/>
  <c r="AG662" i="5"/>
  <c r="AD633" i="5"/>
  <c r="AG600" i="5"/>
  <c r="AA517" i="5"/>
  <c r="R566" i="5"/>
  <c r="U551" i="5"/>
  <c r="AA550" i="5"/>
  <c r="AM516" i="5"/>
  <c r="AG460" i="5"/>
  <c r="AG407" i="5"/>
  <c r="AD402" i="5"/>
  <c r="L379" i="5"/>
  <c r="X378" i="5"/>
  <c r="AM328" i="5"/>
  <c r="AM333" i="5"/>
  <c r="AA301" i="5"/>
  <c r="R274" i="5"/>
  <c r="AA300" i="5"/>
  <c r="AD306" i="5"/>
  <c r="L199" i="5"/>
  <c r="AG283" i="5"/>
  <c r="I222" i="5"/>
  <c r="AA155" i="5"/>
  <c r="AA184" i="5"/>
  <c r="AD127" i="5"/>
  <c r="AD91" i="5"/>
  <c r="X98" i="5"/>
  <c r="AA52" i="5"/>
  <c r="AA918" i="5"/>
  <c r="AA362" i="5"/>
  <c r="AG975" i="5"/>
  <c r="I972" i="5"/>
  <c r="X961" i="5"/>
  <c r="L987" i="5"/>
  <c r="O849" i="5"/>
  <c r="U830" i="5"/>
  <c r="R815" i="5"/>
  <c r="I771" i="5"/>
  <c r="O744" i="5"/>
  <c r="I724" i="5"/>
  <c r="L742" i="5"/>
  <c r="O653" i="5"/>
  <c r="AA644" i="5"/>
  <c r="U654" i="5"/>
  <c r="R625" i="5"/>
  <c r="L574" i="5"/>
  <c r="AJ592" i="5"/>
  <c r="L509" i="5"/>
  <c r="L619" i="5"/>
  <c r="AJ542" i="5"/>
  <c r="AA583" i="5"/>
  <c r="R464" i="5"/>
  <c r="U458" i="5"/>
  <c r="L474" i="5"/>
  <c r="O414" i="5"/>
  <c r="O394" i="5"/>
  <c r="O371" i="5"/>
  <c r="O364" i="5"/>
  <c r="O325" i="5"/>
  <c r="AD330" i="5"/>
  <c r="L261" i="5"/>
  <c r="L271" i="5"/>
  <c r="L217" i="5"/>
  <c r="O191" i="5"/>
  <c r="X209" i="5"/>
  <c r="U137" i="5"/>
  <c r="AD147" i="5"/>
  <c r="X157" i="5"/>
  <c r="AG83" i="5"/>
  <c r="AA90" i="5"/>
  <c r="I914" i="5"/>
  <c r="AJ842" i="5"/>
  <c r="AM826" i="5"/>
  <c r="AJ803" i="5"/>
  <c r="O736" i="5"/>
  <c r="X716" i="5"/>
  <c r="U755" i="5"/>
  <c r="AG683" i="5"/>
  <c r="AD581" i="5"/>
  <c r="U585" i="5"/>
  <c r="AM510" i="5"/>
  <c r="AJ298" i="5"/>
  <c r="AJ111" i="5"/>
  <c r="AA938" i="5"/>
  <c r="AA916" i="5"/>
  <c r="AJ884" i="5"/>
  <c r="U881" i="5"/>
  <c r="U865" i="5"/>
  <c r="I852" i="5"/>
  <c r="AD824" i="5"/>
  <c r="R787" i="5"/>
  <c r="AA797" i="5"/>
  <c r="L687" i="5"/>
  <c r="AG689" i="5"/>
  <c r="O677" i="5"/>
  <c r="U678" i="5"/>
  <c r="R618" i="5"/>
  <c r="AG568" i="5"/>
  <c r="AD533" i="5"/>
  <c r="AG586" i="5"/>
  <c r="I488" i="5"/>
  <c r="U423" i="5"/>
  <c r="R411" i="5"/>
  <c r="AD397" i="5"/>
  <c r="AD448" i="5"/>
  <c r="O329" i="5"/>
  <c r="O215" i="5"/>
  <c r="AJ172" i="5"/>
  <c r="AA161" i="5"/>
  <c r="O101" i="5"/>
  <c r="X125" i="5"/>
  <c r="AM20" i="5"/>
  <c r="R556" i="5"/>
  <c r="I285" i="5"/>
  <c r="X12" i="5"/>
  <c r="AD60" i="5"/>
  <c r="L912" i="5"/>
  <c r="O864" i="5"/>
  <c r="U855" i="5"/>
  <c r="R825" i="5"/>
  <c r="L806" i="5"/>
  <c r="R790" i="5"/>
  <c r="AA805" i="5"/>
  <c r="O740" i="5"/>
  <c r="I786" i="5"/>
  <c r="O669" i="5"/>
  <c r="U670" i="5"/>
  <c r="AA675" i="5"/>
  <c r="R602" i="5"/>
  <c r="AD525" i="5"/>
  <c r="L532" i="5"/>
  <c r="L693" i="5"/>
  <c r="I480" i="5"/>
  <c r="X471" i="5"/>
  <c r="U415" i="5"/>
  <c r="O380" i="5"/>
  <c r="O321" i="5"/>
  <c r="AA223" i="5"/>
  <c r="AA165" i="5"/>
  <c r="O207" i="5"/>
  <c r="AJ164" i="5"/>
  <c r="AA153" i="5"/>
  <c r="U99" i="5"/>
  <c r="AD100" i="5"/>
  <c r="AD13" i="5"/>
  <c r="R92" i="5"/>
  <c r="AD889" i="5"/>
  <c r="U356" i="5"/>
  <c r="R84" i="5"/>
  <c r="AM994" i="5"/>
  <c r="O989" i="5"/>
  <c r="AM943" i="5"/>
  <c r="AD913" i="5"/>
  <c r="AG902" i="5"/>
  <c r="I874" i="5"/>
  <c r="L853" i="5"/>
  <c r="AG817" i="5"/>
  <c r="AJ791" i="5"/>
  <c r="O779" i="5"/>
  <c r="AD753" i="5"/>
  <c r="AJ756" i="5"/>
  <c r="L748" i="5"/>
  <c r="AJ662" i="5"/>
  <c r="AG633" i="5"/>
  <c r="AJ600" i="5"/>
  <c r="L517" i="5"/>
  <c r="U566" i="5"/>
  <c r="AA551" i="5"/>
  <c r="L550" i="5"/>
  <c r="X516" i="5"/>
  <c r="AJ460" i="5"/>
  <c r="R407" i="5"/>
  <c r="O402" i="5"/>
  <c r="AD379" i="5"/>
  <c r="R328" i="5"/>
  <c r="AA333" i="5"/>
  <c r="L301" i="5"/>
  <c r="U274" i="5"/>
  <c r="L300" i="5"/>
  <c r="O306" i="5"/>
  <c r="AD199" i="5"/>
  <c r="R283" i="5"/>
  <c r="L222" i="5"/>
  <c r="L155" i="5"/>
  <c r="L184" i="5"/>
  <c r="O127" i="5"/>
  <c r="O91" i="5"/>
  <c r="I98" i="5"/>
  <c r="L52" i="5"/>
  <c r="AD918" i="5"/>
  <c r="AD362" i="5"/>
  <c r="AM201" i="5"/>
  <c r="X975" i="5"/>
  <c r="R972" i="5"/>
  <c r="I961" i="5"/>
  <c r="U987" i="5"/>
  <c r="O905" i="5"/>
  <c r="AM849" i="5"/>
  <c r="U815" i="5"/>
  <c r="L771" i="5"/>
  <c r="AG744" i="5"/>
  <c r="L724" i="5"/>
  <c r="O742" i="5"/>
  <c r="AG653" i="5"/>
  <c r="AJ625" i="5"/>
  <c r="X574" i="5"/>
  <c r="O592" i="5"/>
  <c r="AG509" i="5"/>
  <c r="AJ619" i="5"/>
  <c r="U542" i="5"/>
  <c r="L583" i="5"/>
  <c r="AD464" i="5"/>
  <c r="AM458" i="5"/>
  <c r="AD474" i="5"/>
  <c r="AJ414" i="5"/>
  <c r="R394" i="5"/>
  <c r="AG371" i="5"/>
  <c r="AG364" i="5"/>
  <c r="R325" i="5"/>
  <c r="R330" i="5"/>
  <c r="AM258" i="5"/>
  <c r="O261" i="5"/>
  <c r="AD271" i="5"/>
  <c r="AJ217" i="5"/>
  <c r="AG191" i="5"/>
  <c r="I209" i="5"/>
  <c r="AA137" i="5"/>
  <c r="AG147" i="5"/>
  <c r="I157" i="5"/>
  <c r="L65" i="5"/>
  <c r="R83" i="5"/>
  <c r="L90" i="5"/>
  <c r="AG914" i="5"/>
  <c r="U842" i="5"/>
  <c r="R826" i="5"/>
  <c r="U803" i="5"/>
  <c r="AG736" i="5"/>
  <c r="L716" i="5"/>
  <c r="I683" i="5"/>
  <c r="L581" i="5"/>
  <c r="AM585" i="5"/>
  <c r="AA510" i="5"/>
  <c r="AG298" i="5"/>
  <c r="U111" i="5"/>
  <c r="AM956" i="5"/>
  <c r="AD938" i="5"/>
  <c r="AD916" i="5"/>
  <c r="U884" i="5"/>
  <c r="X881" i="5"/>
  <c r="AG865" i="5"/>
  <c r="L852" i="5"/>
  <c r="AG824" i="5"/>
  <c r="AM787" i="5"/>
  <c r="L797" i="5"/>
  <c r="O687" i="5"/>
  <c r="R689" i="5"/>
  <c r="AG677" i="5"/>
  <c r="I618" i="5"/>
  <c r="L568" i="5"/>
  <c r="AG533" i="5"/>
  <c r="U586" i="5"/>
  <c r="L488" i="5"/>
  <c r="U501" i="5"/>
  <c r="AG397" i="5"/>
  <c r="O448" i="5"/>
  <c r="X382" i="5"/>
  <c r="R329" i="5"/>
  <c r="AD231" i="5"/>
  <c r="AG215" i="5"/>
  <c r="U161" i="5"/>
  <c r="L89" i="5"/>
  <c r="U101" i="5"/>
  <c r="I125" i="5"/>
  <c r="X20" i="5"/>
  <c r="AJ556" i="5"/>
  <c r="AA285" i="5"/>
  <c r="I12" i="5"/>
  <c r="O60" i="5"/>
  <c r="X981" i="5"/>
  <c r="O935" i="5"/>
  <c r="AD912" i="5"/>
  <c r="AJ864" i="5"/>
  <c r="X855" i="5"/>
  <c r="AJ825" i="5"/>
  <c r="O806" i="5"/>
  <c r="U790" i="5"/>
  <c r="L805" i="5"/>
  <c r="R740" i="5"/>
  <c r="L786" i="5"/>
  <c r="AG669" i="5"/>
  <c r="L675" i="5"/>
  <c r="I602" i="5"/>
  <c r="O616" i="5"/>
  <c r="AG525" i="5"/>
  <c r="O532" i="5"/>
  <c r="AA559" i="5"/>
  <c r="AD693" i="5"/>
  <c r="L480" i="5"/>
  <c r="AJ471" i="5"/>
  <c r="AG492" i="5"/>
  <c r="I432" i="5"/>
  <c r="AG380" i="5"/>
  <c r="R321" i="5"/>
  <c r="X264" i="5"/>
  <c r="AD223" i="5"/>
  <c r="AM165" i="5"/>
  <c r="AG207" i="5"/>
  <c r="U153" i="5"/>
  <c r="L81" i="5"/>
  <c r="O100" i="5"/>
  <c r="O13" i="5"/>
  <c r="AM16" i="5"/>
  <c r="L889" i="5"/>
  <c r="AG989" i="5"/>
  <c r="O940" i="5"/>
  <c r="AG913" i="5"/>
  <c r="O902" i="5"/>
  <c r="R875" i="5"/>
  <c r="AM853" i="5"/>
  <c r="R817" i="5"/>
  <c r="AD829" i="5"/>
  <c r="AA779" i="5"/>
  <c r="O735" i="5"/>
  <c r="O756" i="5"/>
  <c r="O661" i="5"/>
  <c r="U662" i="5"/>
  <c r="R633" i="5"/>
  <c r="AD517" i="5"/>
  <c r="O524" i="5"/>
  <c r="AJ551" i="5"/>
  <c r="AD550" i="5"/>
  <c r="O472" i="5"/>
  <c r="AM460" i="5"/>
  <c r="AJ407" i="5"/>
  <c r="O446" i="5"/>
  <c r="R402" i="5"/>
  <c r="O379" i="5"/>
  <c r="O372" i="5"/>
  <c r="U328" i="5"/>
  <c r="L333" i="5"/>
  <c r="AG334" i="5"/>
  <c r="X274" i="5"/>
  <c r="AD300" i="5"/>
  <c r="U253" i="5"/>
  <c r="O199" i="5"/>
  <c r="U283" i="5"/>
  <c r="AA145" i="5"/>
  <c r="AD155" i="5"/>
  <c r="AD184" i="5"/>
  <c r="AG91" i="5"/>
  <c r="AA98" i="5"/>
  <c r="AD52" i="5"/>
  <c r="I534" i="5"/>
  <c r="AG362" i="5"/>
  <c r="X201" i="5"/>
  <c r="U972" i="5"/>
  <c r="AA961" i="5"/>
  <c r="AD987" i="5"/>
  <c r="R905" i="5"/>
  <c r="U849" i="5"/>
  <c r="I830" i="5"/>
  <c r="X815" i="5"/>
  <c r="AD771" i="5"/>
  <c r="R744" i="5"/>
  <c r="X724" i="5"/>
  <c r="R742" i="5"/>
  <c r="R653" i="5"/>
  <c r="AM654" i="5"/>
  <c r="U625" i="5"/>
  <c r="AM574" i="5"/>
  <c r="AM592" i="5"/>
  <c r="R509" i="5"/>
  <c r="O619" i="5"/>
  <c r="AD583" i="5"/>
  <c r="I464" i="5"/>
  <c r="I458" i="5"/>
  <c r="O474" i="5"/>
  <c r="AG414" i="5"/>
  <c r="AJ394" i="5"/>
  <c r="R371" i="5"/>
  <c r="R364" i="5"/>
  <c r="X325" i="5"/>
  <c r="U330" i="5"/>
  <c r="X258" i="5"/>
  <c r="AG261" i="5"/>
  <c r="O271" i="5"/>
  <c r="O217" i="5"/>
  <c r="R191" i="5"/>
  <c r="AA209" i="5"/>
  <c r="R147" i="5"/>
  <c r="AA157" i="5"/>
  <c r="AM65" i="5"/>
  <c r="AJ83" i="5"/>
  <c r="AD90" i="5"/>
  <c r="L24" i="5"/>
  <c r="AA914" i="5"/>
  <c r="U826" i="5"/>
  <c r="R736" i="5"/>
  <c r="AA716" i="5"/>
  <c r="X755" i="5"/>
  <c r="AA683" i="5"/>
  <c r="R581" i="5"/>
  <c r="I585" i="5"/>
  <c r="L510" i="5"/>
  <c r="R298" i="5"/>
  <c r="X956" i="5"/>
  <c r="AG938" i="5"/>
  <c r="O916" i="5"/>
  <c r="AM884" i="5"/>
  <c r="AD881" i="5"/>
  <c r="I865" i="5"/>
  <c r="AD852" i="5"/>
  <c r="AJ824" i="5"/>
  <c r="U787" i="5"/>
  <c r="AD797" i="5"/>
  <c r="X687" i="5"/>
  <c r="AJ689" i="5"/>
  <c r="R677" i="5"/>
  <c r="O668" i="5"/>
  <c r="AM678" i="5"/>
  <c r="U618" i="5"/>
  <c r="O568" i="5"/>
  <c r="R533" i="5"/>
  <c r="AM560" i="5"/>
  <c r="O488" i="5"/>
  <c r="AM423" i="5"/>
  <c r="U411" i="5"/>
  <c r="R397" i="5"/>
  <c r="AG448" i="5"/>
  <c r="U329" i="5"/>
  <c r="R215" i="5"/>
  <c r="AM172" i="5"/>
  <c r="AM89" i="5"/>
  <c r="AA125" i="5"/>
  <c r="X14" i="5"/>
  <c r="I20" i="5"/>
  <c r="AA75" i="5"/>
  <c r="AA12" i="5"/>
  <c r="AG60" i="5"/>
  <c r="I981" i="5"/>
  <c r="R935" i="5"/>
  <c r="O912" i="5"/>
  <c r="AM864" i="5"/>
  <c r="AA855" i="5"/>
  <c r="U825" i="5"/>
  <c r="AA806" i="5"/>
  <c r="AA790" i="5"/>
  <c r="AD805" i="5"/>
  <c r="X740" i="5"/>
  <c r="AM786" i="5"/>
  <c r="AM670" i="5"/>
  <c r="AD675" i="5"/>
  <c r="U602" i="5"/>
  <c r="R616" i="5"/>
  <c r="R525" i="5"/>
  <c r="U532" i="5"/>
  <c r="AD559" i="5"/>
  <c r="O693" i="5"/>
  <c r="O480" i="5"/>
  <c r="AM471" i="5"/>
  <c r="AM415" i="5"/>
  <c r="AJ492" i="5"/>
  <c r="AA432" i="5"/>
  <c r="R380" i="5"/>
  <c r="U321" i="5"/>
  <c r="L264" i="5"/>
  <c r="O223" i="5"/>
  <c r="R207" i="5"/>
  <c r="AM164" i="5"/>
  <c r="AM81" i="5"/>
  <c r="AA99" i="5"/>
  <c r="AG100" i="5"/>
  <c r="X16" i="5"/>
  <c r="O889" i="5"/>
  <c r="AM356" i="5"/>
  <c r="X994" i="5"/>
  <c r="R989" i="5"/>
  <c r="R940" i="5"/>
  <c r="R913" i="5"/>
  <c r="AM902" i="5"/>
  <c r="U875" i="5"/>
  <c r="AA853" i="5"/>
  <c r="AJ817" i="5"/>
  <c r="AG829" i="5"/>
  <c r="AM779" i="5"/>
  <c r="AG752" i="5"/>
  <c r="R735" i="5"/>
  <c r="X756" i="5"/>
  <c r="AG661" i="5"/>
  <c r="AJ633" i="5"/>
  <c r="L582" i="5"/>
  <c r="O600" i="5"/>
  <c r="AG517" i="5"/>
  <c r="L524" i="5"/>
  <c r="AM551" i="5"/>
  <c r="O550" i="5"/>
  <c r="R472" i="5"/>
  <c r="U407" i="5"/>
  <c r="AJ446" i="5"/>
  <c r="AJ402" i="5"/>
  <c r="AG379" i="5"/>
  <c r="AG372" i="5"/>
  <c r="X328" i="5"/>
  <c r="AD333" i="5"/>
  <c r="AM334" i="5"/>
  <c r="AD274" i="5"/>
  <c r="O300" i="5"/>
  <c r="AG253" i="5"/>
  <c r="AG199" i="5"/>
  <c r="U145" i="5"/>
  <c r="AG155" i="5"/>
  <c r="O184" i="5"/>
  <c r="L73" i="5"/>
  <c r="R91" i="5"/>
  <c r="L98" i="5"/>
  <c r="O52" i="5"/>
  <c r="O534" i="5"/>
  <c r="R362" i="5"/>
  <c r="I201" i="5"/>
  <c r="I975" i="5"/>
  <c r="X972" i="5"/>
  <c r="L961" i="5"/>
  <c r="O987" i="5"/>
  <c r="AJ905" i="5"/>
  <c r="X849" i="5"/>
  <c r="AD830" i="5"/>
  <c r="AA815" i="5"/>
  <c r="AG771" i="5"/>
  <c r="AJ744" i="5"/>
  <c r="AA724" i="5"/>
  <c r="AJ742" i="5"/>
  <c r="AJ653" i="5"/>
  <c r="X654" i="5"/>
  <c r="R592" i="5"/>
  <c r="AJ509" i="5"/>
  <c r="R619" i="5"/>
  <c r="AM542" i="5"/>
  <c r="O583" i="5"/>
  <c r="L464" i="5"/>
  <c r="AA458" i="5"/>
  <c r="AG474" i="5"/>
  <c r="R414" i="5"/>
  <c r="U394" i="5"/>
  <c r="AJ371" i="5"/>
  <c r="AJ364" i="5"/>
  <c r="AA325" i="5"/>
  <c r="AM330" i="5"/>
  <c r="I258" i="5"/>
  <c r="R261" i="5"/>
  <c r="AG271" i="5"/>
  <c r="R217" i="5"/>
  <c r="AJ191" i="5"/>
  <c r="L209" i="5"/>
  <c r="AM137" i="5"/>
  <c r="AJ147" i="5"/>
  <c r="L157" i="5"/>
  <c r="X65" i="5"/>
  <c r="U83" i="5"/>
  <c r="O90" i="5"/>
  <c r="AD24" i="5"/>
  <c r="L914" i="5"/>
  <c r="X842" i="5"/>
  <c r="X826" i="5"/>
  <c r="AM803" i="5"/>
  <c r="AJ736" i="5"/>
  <c r="AD716" i="5"/>
  <c r="I755" i="5"/>
  <c r="L683" i="5"/>
  <c r="O581" i="5"/>
  <c r="L585" i="5"/>
  <c r="AD510" i="5"/>
  <c r="U298" i="5"/>
  <c r="I111" i="5"/>
  <c r="I12" i="2" l="1"/>
  <c r="G12" i="2"/>
  <c r="I8" i="2"/>
  <c r="G8" i="2"/>
  <c r="G5" i="2"/>
  <c r="I5" i="2"/>
  <c r="G13" i="2"/>
  <c r="I13" i="2"/>
  <c r="I11" i="2"/>
  <c r="G11" i="2"/>
  <c r="I4" i="2"/>
  <c r="G4" i="2"/>
  <c r="G10" i="2"/>
  <c r="I10" i="2"/>
  <c r="G9" i="2"/>
  <c r="I9" i="2"/>
  <c r="G7" i="2"/>
  <c r="I7" i="2"/>
  <c r="G3" i="2"/>
  <c r="I3" i="2"/>
  <c r="G6" i="2"/>
  <c r="I6" i="2"/>
  <c r="D2" i="5"/>
  <c r="D355" i="5"/>
  <c r="D637" i="5"/>
  <c r="D234" i="5"/>
  <c r="D41" i="5"/>
  <c r="D623" i="5"/>
  <c r="D573" i="5"/>
  <c r="D632" i="5"/>
  <c r="D757" i="5"/>
  <c r="D659" i="5"/>
  <c r="D498" i="5"/>
  <c r="D444" i="5"/>
  <c r="D395" i="5"/>
  <c r="D299" i="5"/>
  <c r="D663" i="5"/>
  <c r="D535" i="5"/>
  <c r="D389" i="5"/>
  <c r="D320" i="5"/>
  <c r="D146" i="5"/>
  <c r="D38" i="5"/>
  <c r="D635" i="5"/>
  <c r="D595" i="5"/>
  <c r="D484" i="5"/>
  <c r="D232" i="5"/>
  <c r="D43" i="5"/>
  <c r="D396" i="5"/>
  <c r="D406" i="5"/>
  <c r="D950" i="5"/>
  <c r="D764" i="5"/>
  <c r="D453" i="5"/>
  <c r="D412" i="5"/>
  <c r="D664" i="5"/>
  <c r="D461" i="5"/>
  <c r="D992" i="5"/>
  <c r="D520" i="5"/>
  <c r="D219" i="5"/>
  <c r="D141" i="5"/>
  <c r="D248" i="5"/>
  <c r="D211" i="5"/>
  <c r="D768" i="5"/>
  <c r="D115" i="5"/>
  <c r="D688" i="5"/>
  <c r="D784" i="5"/>
  <c r="D175" i="5"/>
  <c r="D131" i="5"/>
  <c r="D939" i="5"/>
  <c r="D932" i="5"/>
  <c r="D834" i="5"/>
  <c r="D681" i="5"/>
  <c r="D528" i="5"/>
  <c r="D348" i="5"/>
  <c r="D366" i="5"/>
  <c r="D32" i="5"/>
  <c r="D983" i="5"/>
  <c r="D11" i="5"/>
  <c r="D833" i="5"/>
  <c r="D707" i="5"/>
  <c r="D224" i="5"/>
  <c r="D177" i="5"/>
  <c r="D183" i="5"/>
  <c r="D979" i="5"/>
  <c r="D760" i="5"/>
  <c r="D734" i="5"/>
  <c r="D228" i="5"/>
  <c r="D107" i="5"/>
  <c r="D878" i="5"/>
  <c r="D563" i="5"/>
  <c r="D802" i="5"/>
  <c r="D630" i="5"/>
  <c r="D227" i="5"/>
  <c r="D686" i="5"/>
  <c r="D530" i="5"/>
  <c r="D360" i="5"/>
  <c r="D80" i="5"/>
  <c r="D597" i="5"/>
  <c r="D308" i="5"/>
  <c r="D106" i="5"/>
  <c r="D82" i="5"/>
  <c r="D376" i="5"/>
  <c r="D721" i="5"/>
  <c r="D79" i="5"/>
  <c r="D427" i="5"/>
  <c r="D422" i="5"/>
  <c r="D915" i="5"/>
  <c r="D773" i="5"/>
  <c r="D399" i="5"/>
  <c r="D113" i="5"/>
  <c r="D909" i="5"/>
  <c r="D860" i="5"/>
  <c r="D643" i="5"/>
  <c r="D490" i="5"/>
  <c r="D436" i="5"/>
  <c r="D387" i="5"/>
  <c r="D901" i="5"/>
  <c r="D552" i="5"/>
  <c r="D434" i="5"/>
  <c r="D156" i="5"/>
  <c r="D85" i="5"/>
  <c r="D840" i="5"/>
  <c r="D795" i="5"/>
  <c r="D594" i="5"/>
  <c r="D424" i="5"/>
  <c r="D342" i="5"/>
  <c r="D349" i="5"/>
  <c r="D386" i="5"/>
  <c r="D832" i="5"/>
  <c r="D694" i="5"/>
  <c r="D538" i="5"/>
  <c r="D368" i="5"/>
  <c r="D88" i="5"/>
  <c r="D995" i="5"/>
  <c r="D831" i="5"/>
  <c r="D759" i="5"/>
  <c r="D680" i="5"/>
  <c r="D990" i="5"/>
  <c r="D439" i="5"/>
  <c r="D944" i="5"/>
  <c r="D256" i="5"/>
  <c r="D254" i="5"/>
  <c r="D657" i="5"/>
  <c r="D477" i="5"/>
  <c r="D733" i="5"/>
  <c r="D702" i="5"/>
  <c r="D315" i="5"/>
  <c r="D785" i="5"/>
  <c r="D751" i="5"/>
  <c r="D976" i="5"/>
  <c r="D783" i="5"/>
  <c r="D708" i="5"/>
  <c r="D103" i="5"/>
  <c r="D917" i="5"/>
  <c r="D565" i="5"/>
  <c r="D651" i="5"/>
  <c r="D59" i="5"/>
  <c r="D857" i="5"/>
  <c r="D383" i="5"/>
  <c r="D455" i="5"/>
  <c r="D996" i="5"/>
  <c r="D904" i="5"/>
  <c r="D500" i="5"/>
  <c r="D195" i="5"/>
  <c r="D50" i="5"/>
  <c r="D149" i="5"/>
  <c r="D957" i="5"/>
  <c r="D847" i="5"/>
  <c r="D220" i="5"/>
  <c r="D275" i="5"/>
  <c r="D945" i="5"/>
  <c r="D883" i="5"/>
  <c r="D781" i="5"/>
  <c r="D613" i="5"/>
  <c r="D570" i="5"/>
  <c r="D468" i="5"/>
  <c r="D377" i="5"/>
  <c r="D265" i="5"/>
  <c r="D160" i="5"/>
  <c r="D727" i="5"/>
  <c r="D605" i="5"/>
  <c r="D310" i="5"/>
  <c r="D947" i="5"/>
  <c r="D838" i="5"/>
  <c r="D508" i="5"/>
  <c r="D858" i="5"/>
  <c r="D96" i="5"/>
  <c r="D388" i="5"/>
  <c r="D212" i="5"/>
  <c r="D152" i="5"/>
  <c r="D973" i="5"/>
  <c r="D871" i="5"/>
  <c r="D555" i="5"/>
  <c r="D497" i="5"/>
  <c r="D202" i="5"/>
  <c r="D808" i="5"/>
  <c r="D776" i="5"/>
  <c r="D624" i="5"/>
  <c r="D244" i="5"/>
  <c r="D123" i="5"/>
  <c r="D967" i="5"/>
  <c r="D715" i="5"/>
  <c r="D561" i="5"/>
  <c r="D698" i="5"/>
  <c r="D473" i="5"/>
  <c r="D324" i="5"/>
  <c r="D775" i="5"/>
  <c r="D649" i="5"/>
  <c r="D621" i="5"/>
  <c r="D493" i="5"/>
  <c r="D323" i="5"/>
  <c r="D610" i="5"/>
  <c r="D839" i="5"/>
  <c r="D347" i="5"/>
  <c r="D284" i="5"/>
  <c r="D962" i="5"/>
  <c r="D529" i="5"/>
  <c r="D512" i="5"/>
  <c r="D410" i="5"/>
  <c r="D451" i="5"/>
  <c r="D132" i="5"/>
  <c r="D21" i="5"/>
  <c r="D604" i="5"/>
  <c r="D134" i="5"/>
  <c r="D870" i="5"/>
  <c r="D931" i="5"/>
  <c r="D894" i="5"/>
  <c r="D338" i="5"/>
  <c r="D546" i="5"/>
  <c r="D369" i="5"/>
  <c r="D311" i="5"/>
  <c r="D213" i="5"/>
  <c r="D896" i="5"/>
  <c r="D726" i="5"/>
  <c r="D601" i="5"/>
  <c r="D811" i="5"/>
  <c r="D575" i="5"/>
  <c r="D499" i="5"/>
  <c r="D354" i="5"/>
  <c r="D313" i="5"/>
  <c r="D30" i="5"/>
  <c r="D673" i="5"/>
  <c r="D344" i="5"/>
  <c r="D167" i="5"/>
  <c r="D176" i="5"/>
  <c r="D968" i="5"/>
  <c r="D924" i="5"/>
  <c r="D749" i="5"/>
  <c r="D718" i="5"/>
  <c r="D593" i="5"/>
  <c r="D226" i="5"/>
  <c r="D105" i="5"/>
  <c r="D684" i="5"/>
  <c r="D571" i="5"/>
  <c r="D375" i="5"/>
  <c r="D94" i="5"/>
  <c r="D545" i="5"/>
  <c r="D426" i="5"/>
  <c r="D148" i="5"/>
  <c r="D270" i="5"/>
  <c r="D988" i="5"/>
  <c r="D780" i="5"/>
  <c r="D641" i="5"/>
  <c r="D746" i="5"/>
  <c r="D318" i="5"/>
  <c r="D507" i="5"/>
  <c r="D26" i="5"/>
  <c r="D863" i="5"/>
  <c r="D114" i="5"/>
  <c r="D631" i="5"/>
  <c r="D463" i="5"/>
  <c r="D294" i="5"/>
  <c r="D510" i="5"/>
  <c r="D796" i="5"/>
  <c r="D314" i="5"/>
  <c r="D949" i="5"/>
  <c r="D229" i="5"/>
  <c r="D906" i="5"/>
  <c r="D970" i="5"/>
  <c r="D942" i="5"/>
  <c r="D777" i="5"/>
  <c r="D679" i="5"/>
  <c r="D282" i="5"/>
  <c r="D450" i="5"/>
  <c r="D737" i="5"/>
  <c r="D391" i="5"/>
  <c r="D51" i="5"/>
  <c r="D907" i="5"/>
  <c r="D629" i="5"/>
  <c r="D178" i="5"/>
  <c r="D991" i="5"/>
  <c r="D835" i="5"/>
  <c r="D187" i="5"/>
  <c r="D130" i="5"/>
  <c r="D68" i="5"/>
  <c r="D930" i="5"/>
  <c r="D537" i="5"/>
  <c r="D418" i="5"/>
  <c r="D140" i="5"/>
  <c r="D37" i="5"/>
  <c r="D27" i="5"/>
  <c r="D952" i="5"/>
  <c r="D634" i="5"/>
  <c r="D262" i="5"/>
  <c r="D845" i="5"/>
  <c r="D547" i="5"/>
  <c r="D502" i="5"/>
  <c r="D230" i="5"/>
  <c r="D179" i="5"/>
  <c r="D730" i="5"/>
  <c r="D392" i="5"/>
  <c r="D171" i="5"/>
  <c r="D70" i="5"/>
  <c r="D288" i="5"/>
  <c r="D611" i="5"/>
  <c r="D189" i="5"/>
  <c r="D235" i="5"/>
  <c r="D591" i="5"/>
  <c r="D117" i="5"/>
  <c r="D518" i="5"/>
  <c r="D193" i="5"/>
  <c r="D236" i="5"/>
  <c r="D475" i="5"/>
  <c r="D69" i="5"/>
  <c r="D465" i="5"/>
  <c r="D982" i="5"/>
  <c r="D739" i="5"/>
  <c r="D503" i="5"/>
  <c r="D800" i="5"/>
  <c r="D665" i="5"/>
  <c r="D133" i="5"/>
  <c r="D29" i="5"/>
  <c r="D966" i="5"/>
  <c r="D655" i="5"/>
  <c r="D636" i="5"/>
  <c r="D527" i="5"/>
  <c r="D138" i="5"/>
  <c r="D469" i="5"/>
  <c r="D367" i="5"/>
  <c r="D86" i="5"/>
  <c r="D720" i="5"/>
  <c r="D36" i="5"/>
  <c r="D761" i="5"/>
  <c r="D882" i="5"/>
  <c r="D809" i="5"/>
  <c r="D536" i="5"/>
  <c r="D351" i="5"/>
  <c r="D142" i="5"/>
  <c r="D250" i="5"/>
  <c r="D443" i="5"/>
  <c r="D744" i="5"/>
  <c r="D683" i="5"/>
  <c r="D977" i="5"/>
  <c r="D937" i="5"/>
  <c r="D506" i="5"/>
  <c r="D452" i="5"/>
  <c r="D403" i="5"/>
  <c r="D307" i="5"/>
  <c r="D242" i="5"/>
  <c r="D969" i="5"/>
  <c r="D700" i="5"/>
  <c r="D587" i="5"/>
  <c r="D277" i="5"/>
  <c r="D854" i="5"/>
  <c r="D442" i="5"/>
  <c r="D168" i="5"/>
  <c r="D999" i="5"/>
  <c r="D557" i="5"/>
  <c r="D886" i="5"/>
  <c r="D648" i="5"/>
  <c r="D170" i="5"/>
  <c r="D158" i="5"/>
  <c r="D763" i="5"/>
  <c r="D738" i="5"/>
  <c r="D400" i="5"/>
  <c r="D359" i="5"/>
  <c r="D122" i="5"/>
  <c r="D78" i="5"/>
  <c r="D953" i="5"/>
  <c r="D690" i="5"/>
  <c r="D567" i="5"/>
  <c r="D87" i="5"/>
  <c r="D682" i="5"/>
  <c r="D614" i="5"/>
  <c r="D986" i="5"/>
  <c r="D790" i="5"/>
  <c r="D550" i="5"/>
  <c r="D408" i="5"/>
  <c r="D340" i="5"/>
  <c r="D553" i="5"/>
  <c r="D18" i="5"/>
  <c r="D814" i="5"/>
  <c r="D729" i="5"/>
  <c r="D638" i="5"/>
  <c r="D430" i="5"/>
  <c r="D49" i="5"/>
  <c r="D750" i="5"/>
  <c r="D489" i="5"/>
  <c r="D194" i="5"/>
  <c r="D481" i="5"/>
  <c r="D332" i="5"/>
  <c r="D240" i="5"/>
  <c r="D203" i="5"/>
  <c r="D58" i="5"/>
  <c r="D923" i="5"/>
  <c r="D929" i="5"/>
  <c r="D827" i="5"/>
  <c r="D788" i="5"/>
  <c r="D358" i="5"/>
  <c r="D246" i="5"/>
  <c r="D725" i="5"/>
  <c r="D628" i="5"/>
  <c r="D572" i="5"/>
  <c r="D467" i="5"/>
  <c r="D266" i="5"/>
  <c r="D645" i="5"/>
  <c r="D57" i="5"/>
  <c r="D879" i="5"/>
  <c r="D457" i="5"/>
  <c r="D162" i="5"/>
  <c r="D245" i="5"/>
  <c r="D150" i="5"/>
  <c r="D963" i="5"/>
  <c r="D640" i="5"/>
  <c r="D479" i="5"/>
  <c r="D290" i="5"/>
  <c r="D214" i="5"/>
  <c r="D859" i="5"/>
  <c r="D946" i="5"/>
  <c r="D890" i="5"/>
  <c r="D868" i="5"/>
  <c r="D66" i="5"/>
  <c r="D322" i="5"/>
  <c r="D985" i="5"/>
  <c r="D893" i="5"/>
  <c r="D526" i="5"/>
  <c r="D580" i="5"/>
  <c r="D491" i="5"/>
  <c r="D440" i="5"/>
  <c r="D28" i="5"/>
  <c r="D10" i="5"/>
  <c r="D974" i="5"/>
  <c r="D454" i="5"/>
  <c r="D428" i="5"/>
  <c r="D404" i="5"/>
  <c r="D169" i="5"/>
  <c r="D885" i="5"/>
  <c r="D647" i="5"/>
  <c r="D519" i="5"/>
  <c r="D495" i="5"/>
  <c r="D843" i="5"/>
  <c r="D810" i="5"/>
  <c r="D706" i="5"/>
  <c r="D459" i="5"/>
  <c r="D95" i="5"/>
  <c r="D841" i="5"/>
  <c r="D767" i="5"/>
  <c r="D281" i="5"/>
  <c r="D955" i="5"/>
  <c r="D276" i="5"/>
  <c r="D339" i="5"/>
  <c r="D300" i="5"/>
  <c r="D609" i="5"/>
  <c r="D305" i="5"/>
  <c r="D154" i="5"/>
  <c r="D692" i="5"/>
  <c r="D579" i="5"/>
  <c r="D848" i="5"/>
  <c r="D823" i="5"/>
  <c r="D482" i="5"/>
  <c r="D221" i="5"/>
  <c r="D936" i="5"/>
  <c r="D208" i="5"/>
  <c r="D109" i="5"/>
  <c r="D505" i="5"/>
  <c r="D639" i="5"/>
  <c r="D620" i="5"/>
  <c r="D296" i="5"/>
  <c r="D42" i="5"/>
  <c r="D921" i="5"/>
  <c r="D521" i="5"/>
  <c r="D851" i="5"/>
  <c r="D817" i="5"/>
  <c r="D562" i="5"/>
  <c r="D341" i="5"/>
  <c r="D813" i="5"/>
  <c r="D671" i="5"/>
  <c r="D543" i="5"/>
  <c r="D607" i="5"/>
  <c r="D558" i="5"/>
  <c r="D456" i="5"/>
  <c r="D67" i="5"/>
  <c r="D185" i="5"/>
  <c r="D691" i="5"/>
  <c r="D186" i="5"/>
  <c r="D850" i="5"/>
  <c r="D218" i="5"/>
  <c r="D192" i="5"/>
  <c r="D965" i="5"/>
  <c r="D958" i="5"/>
  <c r="D819" i="5"/>
  <c r="D794" i="5"/>
  <c r="D312" i="5"/>
  <c r="D238" i="5"/>
  <c r="D617" i="5"/>
  <c r="D928" i="5"/>
  <c r="D511" i="5"/>
  <c r="D922" i="5"/>
  <c r="D927" i="5"/>
  <c r="D888" i="5"/>
  <c r="D612" i="5"/>
  <c r="D445" i="5"/>
  <c r="D774" i="5"/>
  <c r="D728" i="5"/>
  <c r="D747" i="5"/>
  <c r="D667" i="5"/>
  <c r="D74" i="5"/>
  <c r="D129" i="5"/>
  <c r="D910" i="5"/>
  <c r="D121" i="5"/>
  <c r="D252" i="5"/>
  <c r="D804" i="5"/>
  <c r="D608" i="5"/>
  <c r="D483" i="5"/>
  <c r="D297" i="5"/>
  <c r="D374" i="5"/>
  <c r="D741" i="5"/>
  <c r="D710" i="5"/>
  <c r="D19" i="5"/>
  <c r="D420" i="5"/>
  <c r="D346" i="5"/>
  <c r="D304" i="5"/>
  <c r="D316" i="5"/>
  <c r="D139" i="5"/>
  <c r="D782" i="5"/>
  <c r="D622" i="5"/>
  <c r="D438" i="5"/>
  <c r="D898" i="5"/>
  <c r="D844" i="5"/>
  <c r="D719" i="5"/>
  <c r="D384" i="5"/>
  <c r="D272" i="5"/>
  <c r="D713" i="5"/>
  <c r="D448" i="5"/>
  <c r="D556" i="5"/>
  <c r="D333" i="5"/>
  <c r="D53" i="5"/>
  <c r="D941" i="5"/>
  <c r="D801" i="5"/>
  <c r="D206" i="5"/>
  <c r="D210" i="5"/>
  <c r="D709" i="5"/>
  <c r="D577" i="5"/>
  <c r="D544" i="5"/>
  <c r="D335" i="5"/>
  <c r="D116" i="5"/>
  <c r="D920" i="5"/>
  <c r="D872" i="5"/>
  <c r="D578" i="5"/>
  <c r="D699" i="5"/>
  <c r="D419" i="5"/>
  <c r="D8" i="5"/>
  <c r="D267" i="5"/>
  <c r="D884" i="5"/>
  <c r="D470" i="5"/>
  <c r="D357" i="5"/>
  <c r="D740" i="5"/>
  <c r="D380" i="5"/>
  <c r="D321" i="5"/>
  <c r="D207" i="5"/>
  <c r="D889" i="5"/>
  <c r="D748" i="5"/>
  <c r="D378" i="5"/>
  <c r="D328" i="5"/>
  <c r="D274" i="5"/>
  <c r="D362" i="5"/>
  <c r="D849" i="5"/>
  <c r="D370" i="5"/>
  <c r="D325" i="5"/>
  <c r="D330" i="5"/>
  <c r="D261" i="5"/>
  <c r="D271" i="5"/>
  <c r="D327" i="5"/>
  <c r="D108" i="5"/>
  <c r="D816" i="5"/>
  <c r="D697" i="5"/>
  <c r="D576" i="5"/>
  <c r="D405" i="5"/>
  <c r="D337" i="5"/>
  <c r="D225" i="5"/>
  <c r="D125" i="5"/>
  <c r="D908" i="5"/>
  <c r="D864" i="5"/>
  <c r="D799" i="5"/>
  <c r="D602" i="5"/>
  <c r="D223" i="5"/>
  <c r="D92" i="5"/>
  <c r="D902" i="5"/>
  <c r="D874" i="5"/>
  <c r="D516" i="5"/>
  <c r="D866" i="5"/>
  <c r="D509" i="5"/>
  <c r="D755" i="5"/>
  <c r="D34" i="5"/>
  <c r="D280" i="5"/>
  <c r="D821" i="5"/>
  <c r="D820" i="5"/>
  <c r="D705" i="5"/>
  <c r="D685" i="5"/>
  <c r="D584" i="5"/>
  <c r="D345" i="5"/>
  <c r="D812" i="5"/>
  <c r="D390" i="5"/>
  <c r="D865" i="5"/>
  <c r="D787" i="5"/>
  <c r="D650" i="5"/>
  <c r="D20" i="5"/>
  <c r="D656" i="5"/>
  <c r="D13" i="5"/>
  <c r="D534" i="5"/>
  <c r="D972" i="5"/>
  <c r="D961" i="5"/>
  <c r="D592" i="5"/>
  <c r="D209" i="5"/>
  <c r="D157" i="5"/>
  <c r="D842" i="5"/>
  <c r="D803" i="5"/>
  <c r="D111" i="5"/>
  <c r="D696" i="5"/>
  <c r="D437" i="5"/>
  <c r="D255" i="5"/>
  <c r="D200" i="5"/>
  <c r="D54" i="5"/>
  <c r="D772" i="5"/>
  <c r="D818" i="5"/>
  <c r="D239" i="5"/>
  <c r="D993" i="5"/>
  <c r="D1000" i="5"/>
  <c r="D956" i="5"/>
  <c r="D249" i="5"/>
  <c r="D173" i="5"/>
  <c r="D112" i="5"/>
  <c r="D89" i="5"/>
  <c r="D806" i="5"/>
  <c r="D660" i="5"/>
  <c r="D532" i="5"/>
  <c r="D693" i="5"/>
  <c r="D480" i="5"/>
  <c r="D398" i="5"/>
  <c r="D243" i="5"/>
  <c r="D742" i="5"/>
  <c r="D458" i="5"/>
  <c r="D837" i="5"/>
  <c r="D743" i="5"/>
  <c r="D273" i="5"/>
  <c r="D126" i="5"/>
  <c r="D45" i="5"/>
  <c r="D3" i="5"/>
  <c r="D247" i="5"/>
  <c r="D46" i="5"/>
  <c r="D110" i="5"/>
  <c r="D926" i="5"/>
  <c r="D678" i="5"/>
  <c r="D560" i="5"/>
  <c r="D423" i="5"/>
  <c r="D411" i="5"/>
  <c r="D172" i="5"/>
  <c r="D525" i="5"/>
  <c r="D100" i="5"/>
  <c r="D994" i="5"/>
  <c r="D582" i="5"/>
  <c r="D600" i="5"/>
  <c r="D73" i="5"/>
  <c r="D905" i="5"/>
  <c r="D897" i="5"/>
  <c r="D258" i="5"/>
  <c r="D65" i="5"/>
  <c r="D789" i="5"/>
  <c r="D298" i="5"/>
  <c r="D887" i="5"/>
  <c r="D71" i="5"/>
  <c r="D925" i="5"/>
  <c r="D554" i="5"/>
  <c r="D118" i="5"/>
  <c r="D895" i="5"/>
  <c r="D714" i="5"/>
  <c r="D676" i="5"/>
  <c r="D541" i="5"/>
  <c r="D548" i="5"/>
  <c r="D496" i="5"/>
  <c r="D278" i="5"/>
  <c r="D259" i="5"/>
  <c r="D55" i="5"/>
  <c r="D586" i="5"/>
  <c r="D501" i="5"/>
  <c r="D319" i="5"/>
  <c r="D161" i="5"/>
  <c r="D101" i="5"/>
  <c r="D60" i="5"/>
  <c r="D891" i="5"/>
  <c r="D762" i="5"/>
  <c r="D669" i="5"/>
  <c r="D564" i="5"/>
  <c r="D425" i="5"/>
  <c r="D309" i="5"/>
  <c r="D166" i="5"/>
  <c r="D135" i="5"/>
  <c r="D997" i="5"/>
  <c r="D662" i="5"/>
  <c r="D460" i="5"/>
  <c r="D283" i="5"/>
  <c r="D830" i="5"/>
  <c r="D654" i="5"/>
  <c r="D826" i="5"/>
  <c r="D522" i="5"/>
  <c r="D352" i="5"/>
  <c r="D237" i="5"/>
  <c r="D72" i="5"/>
  <c r="D933" i="5"/>
  <c r="D793" i="5"/>
  <c r="D487" i="5"/>
  <c r="D198" i="5"/>
  <c r="D291" i="5"/>
  <c r="D549" i="5"/>
  <c r="D504" i="5"/>
  <c r="D286" i="5"/>
  <c r="D269" i="5"/>
  <c r="D263" i="5"/>
  <c r="D63" i="5"/>
  <c r="D960" i="5"/>
  <c r="D869" i="5"/>
  <c r="D856" i="5"/>
  <c r="D862" i="5"/>
  <c r="D182" i="5"/>
  <c r="D151" i="5"/>
  <c r="D912" i="5"/>
  <c r="D825" i="5"/>
  <c r="D551" i="5"/>
  <c r="D145" i="5"/>
  <c r="D52" i="5"/>
  <c r="D975" i="5"/>
  <c r="D542" i="5"/>
  <c r="D137" i="5"/>
  <c r="D765" i="5"/>
  <c r="D599" i="5"/>
  <c r="D343" i="5"/>
  <c r="D361" i="5"/>
  <c r="D303" i="5"/>
  <c r="D292" i="5"/>
  <c r="D205" i="5"/>
  <c r="D204" i="5"/>
  <c r="D144" i="5"/>
  <c r="D951" i="5"/>
  <c r="D596" i="5"/>
  <c r="D877" i="5"/>
  <c r="D769" i="5"/>
  <c r="D190" i="5"/>
  <c r="D159" i="5"/>
  <c r="D76" i="5"/>
  <c r="D441" i="5"/>
  <c r="D954" i="5"/>
  <c r="D861" i="5"/>
  <c r="D687" i="5"/>
  <c r="D689" i="5"/>
  <c r="D704" i="5"/>
  <c r="D397" i="5"/>
  <c r="D329" i="5"/>
  <c r="D75" i="5"/>
  <c r="D855" i="5"/>
  <c r="D805" i="5"/>
  <c r="D675" i="5"/>
  <c r="D471" i="5"/>
  <c r="D416" i="5"/>
  <c r="D336" i="5"/>
  <c r="D829" i="5"/>
  <c r="D633" i="5"/>
  <c r="D402" i="5"/>
  <c r="D253" i="5"/>
  <c r="D918" i="5"/>
  <c r="D625" i="5"/>
  <c r="D574" i="5"/>
  <c r="D914" i="5"/>
  <c r="D581" i="5"/>
  <c r="D971" i="5"/>
  <c r="D449" i="5"/>
  <c r="D350" i="5"/>
  <c r="D289" i="5"/>
  <c r="D792" i="5"/>
  <c r="D568" i="5"/>
  <c r="D215" i="5"/>
  <c r="D14" i="5"/>
  <c r="D786" i="5"/>
  <c r="D462" i="5"/>
  <c r="D943" i="5"/>
  <c r="D913" i="5"/>
  <c r="D735" i="5"/>
  <c r="D756" i="5"/>
  <c r="D722" i="5"/>
  <c r="D91" i="5"/>
  <c r="D815" i="5"/>
  <c r="D394" i="5"/>
  <c r="D331" i="5"/>
  <c r="D83" i="5"/>
  <c r="D959" i="5"/>
  <c r="D900" i="5"/>
  <c r="D754" i="5"/>
  <c r="D302" i="5"/>
  <c r="D363" i="5"/>
  <c r="D978" i="5"/>
  <c r="D919" i="5"/>
  <c r="D766" i="5"/>
  <c r="D732" i="5"/>
  <c r="D401" i="5"/>
  <c r="D4" i="5"/>
  <c r="D873" i="5"/>
  <c r="D731" i="5"/>
  <c r="D588" i="5"/>
  <c r="D5" i="5"/>
  <c r="D892" i="5"/>
  <c r="D603" i="5"/>
  <c r="D615" i="5"/>
  <c r="D413" i="5"/>
  <c r="D326" i="5"/>
  <c r="D916" i="5"/>
  <c r="D807" i="5"/>
  <c r="D618" i="5"/>
  <c r="D231" i="5"/>
  <c r="D356" i="5"/>
  <c r="D940" i="5"/>
  <c r="D853" i="5"/>
  <c r="D753" i="5"/>
  <c r="D446" i="5"/>
  <c r="D372" i="5"/>
  <c r="D199" i="5"/>
  <c r="D155" i="5"/>
  <c r="D745" i="5"/>
  <c r="D414" i="5"/>
  <c r="D364" i="5"/>
  <c r="D191" i="5"/>
  <c r="D147" i="5"/>
  <c r="D736" i="5"/>
  <c r="D646" i="5"/>
  <c r="D31" i="5"/>
  <c r="D124" i="5"/>
  <c r="D35" i="5"/>
  <c r="D712" i="5"/>
  <c r="D606" i="5"/>
  <c r="D626" i="5"/>
  <c r="D539" i="5"/>
  <c r="D494" i="5"/>
  <c r="D429" i="5"/>
  <c r="D476" i="5"/>
  <c r="D980" i="5"/>
  <c r="D758" i="5"/>
  <c r="D627" i="5"/>
  <c r="D421" i="5"/>
  <c r="D393" i="5"/>
  <c r="D6" i="5"/>
  <c r="D876" i="5"/>
  <c r="D590" i="5"/>
  <c r="D523" i="5"/>
  <c r="D478" i="5"/>
  <c r="D365" i="5"/>
  <c r="D938" i="5"/>
  <c r="D824" i="5"/>
  <c r="D382" i="5"/>
  <c r="D102" i="5"/>
  <c r="D642" i="5"/>
  <c r="D84" i="5"/>
  <c r="D875" i="5"/>
  <c r="D791" i="5"/>
  <c r="D201" i="5"/>
  <c r="D867" i="5"/>
  <c r="D672" i="5"/>
  <c r="D716" i="5"/>
  <c r="D485" i="5"/>
  <c r="D381" i="5"/>
  <c r="D911" i="5"/>
  <c r="D598" i="5"/>
  <c r="D531" i="5"/>
  <c r="D486" i="5"/>
  <c r="D373" i="5"/>
  <c r="D903" i="5"/>
  <c r="D770" i="5"/>
  <c r="D723" i="5"/>
  <c r="D385" i="5"/>
  <c r="D881" i="5"/>
  <c r="D852" i="5"/>
  <c r="D797" i="5"/>
  <c r="D677" i="5"/>
  <c r="D668" i="5"/>
  <c r="D540" i="5"/>
  <c r="D488" i="5"/>
  <c r="D251" i="5"/>
  <c r="D47" i="5"/>
  <c r="D285" i="5"/>
  <c r="D12" i="5"/>
  <c r="D981" i="5"/>
  <c r="D935" i="5"/>
  <c r="D616" i="5"/>
  <c r="D559" i="5"/>
  <c r="D492" i="5"/>
  <c r="D432" i="5"/>
  <c r="D264" i="5"/>
  <c r="D241" i="5"/>
  <c r="D104" i="5"/>
  <c r="D81" i="5"/>
  <c r="D16" i="5"/>
  <c r="D779" i="5"/>
  <c r="D566" i="5"/>
  <c r="D222" i="5"/>
  <c r="D987" i="5"/>
  <c r="D771" i="5"/>
  <c r="D717" i="5"/>
  <c r="D268" i="5"/>
  <c r="D466" i="5"/>
  <c r="D836" i="5"/>
  <c r="D674" i="5"/>
  <c r="D514" i="5"/>
  <c r="D260" i="5"/>
  <c r="D64" i="5"/>
  <c r="D880" i="5"/>
  <c r="D778" i="5"/>
  <c r="D701" i="5"/>
  <c r="D1001" i="5"/>
  <c r="D828" i="5"/>
  <c r="D658" i="5"/>
  <c r="D48" i="5"/>
  <c r="D533" i="5"/>
  <c r="D174" i="5"/>
  <c r="D143" i="5"/>
  <c r="D948" i="5"/>
  <c r="D670" i="5"/>
  <c r="D415" i="5"/>
  <c r="D164" i="5"/>
  <c r="D99" i="5"/>
  <c r="D652" i="5"/>
  <c r="D517" i="5"/>
  <c r="D524" i="5"/>
  <c r="D472" i="5"/>
  <c r="D334" i="5"/>
  <c r="D306" i="5"/>
  <c r="D98" i="5"/>
  <c r="D846" i="5"/>
  <c r="D644" i="5"/>
  <c r="D619" i="5"/>
  <c r="D583" i="5"/>
  <c r="D464" i="5"/>
  <c r="D371" i="5"/>
  <c r="D217" i="5"/>
  <c r="D90" i="5"/>
  <c r="D24" i="5"/>
  <c r="D17" i="5"/>
  <c r="D62" i="5"/>
  <c r="D61" i="5"/>
  <c r="D798" i="5"/>
  <c r="D513" i="5"/>
  <c r="D435" i="5"/>
  <c r="D295" i="5"/>
  <c r="D196" i="5"/>
  <c r="D136" i="5"/>
  <c r="D666" i="5"/>
  <c r="D56" i="5"/>
  <c r="D998" i="5"/>
  <c r="D964" i="5"/>
  <c r="D695" i="5"/>
  <c r="D279" i="5"/>
  <c r="D257" i="5"/>
  <c r="D181" i="5"/>
  <c r="D180" i="5"/>
  <c r="D120" i="5"/>
  <c r="D97" i="5"/>
  <c r="D569" i="5"/>
  <c r="D433" i="5"/>
  <c r="D317" i="5"/>
  <c r="D984" i="5"/>
  <c r="D165" i="5"/>
  <c r="D153" i="5"/>
  <c r="D163" i="5"/>
  <c r="D22" i="5"/>
  <c r="D752" i="5"/>
  <c r="D407" i="5"/>
  <c r="D379" i="5"/>
  <c r="D934" i="5"/>
  <c r="D653" i="5"/>
  <c r="D474" i="5"/>
  <c r="D822" i="5"/>
  <c r="D899" i="5"/>
  <c r="D711" i="5"/>
  <c r="D589" i="5"/>
  <c r="D447" i="5"/>
  <c r="D353" i="5"/>
  <c r="D197" i="5"/>
  <c r="D233" i="5"/>
  <c r="D703" i="5"/>
  <c r="D287" i="5"/>
  <c r="D188" i="5"/>
  <c r="D128" i="5"/>
  <c r="D431" i="5"/>
  <c r="D216" i="5"/>
  <c r="D989" i="5"/>
  <c r="D661" i="5"/>
  <c r="D417" i="5"/>
  <c r="D301" i="5"/>
  <c r="D184" i="5"/>
  <c r="D127" i="5"/>
  <c r="D724" i="5"/>
  <c r="D515" i="5"/>
  <c r="D409" i="5"/>
  <c r="D293" i="5"/>
  <c r="D119" i="5"/>
  <c r="D585" i="5"/>
  <c r="D39" i="5"/>
  <c r="D33" i="5"/>
  <c r="D15" i="5"/>
  <c r="D25" i="5"/>
  <c r="D40" i="5"/>
  <c r="D93" i="5"/>
  <c r="D23" i="5"/>
  <c r="D7" i="5"/>
  <c r="D77" i="5"/>
  <c r="D9" i="5"/>
  <c r="D44" i="5"/>
  <c r="E2" i="5" l="1"/>
  <c r="F2" i="5" s="1"/>
  <c r="E619" i="5"/>
  <c r="E907" i="5"/>
  <c r="F907" i="5" s="1"/>
  <c r="E828" i="5"/>
  <c r="F828" i="5" s="1"/>
  <c r="E975" i="5"/>
  <c r="F975" i="5" s="1"/>
  <c r="E65" i="5"/>
  <c r="F65" i="5" s="1"/>
  <c r="E596" i="5"/>
  <c r="F596" i="5" s="1"/>
  <c r="E373" i="5"/>
  <c r="F373" i="5" s="1"/>
  <c r="E413" i="5"/>
  <c r="F413" i="5" s="1"/>
  <c r="E340" i="5"/>
  <c r="F340" i="5" s="1"/>
  <c r="E874" i="5"/>
  <c r="F874" i="5" s="1"/>
  <c r="E650" i="5"/>
  <c r="F650" i="5" s="1"/>
  <c r="E769" i="5"/>
  <c r="F769" i="5" s="1"/>
  <c r="E209" i="5"/>
  <c r="F209" i="5" s="1"/>
  <c r="E64" i="5"/>
  <c r="F64" i="5" s="1"/>
  <c r="E655" i="5"/>
  <c r="F655" i="5" s="1"/>
  <c r="E589" i="5"/>
  <c r="F589" i="5" s="1"/>
  <c r="E201" i="5"/>
  <c r="E130" i="5"/>
  <c r="F130" i="5" s="1"/>
  <c r="E363" i="5"/>
  <c r="F363" i="5" s="1"/>
  <c r="E891" i="5"/>
  <c r="E931" i="5"/>
  <c r="F931" i="5" s="1"/>
  <c r="E845" i="5"/>
  <c r="F845" i="5" s="1"/>
  <c r="E70" i="5"/>
  <c r="F70" i="5" s="1"/>
  <c r="E896" i="5"/>
  <c r="F896" i="5" s="1"/>
  <c r="E887" i="5"/>
  <c r="F887" i="5" s="1"/>
  <c r="E312" i="5"/>
  <c r="F312" i="5" s="1"/>
  <c r="E964" i="5"/>
  <c r="F964" i="5" s="1"/>
  <c r="E863" i="5"/>
  <c r="F863" i="5" s="1"/>
  <c r="E388" i="5"/>
  <c r="F388" i="5" s="1"/>
  <c r="E703" i="5"/>
  <c r="F703" i="5" s="1"/>
  <c r="E778" i="5"/>
  <c r="F778" i="5" s="1"/>
  <c r="E897" i="5"/>
  <c r="F897" i="5" s="1"/>
  <c r="E21" i="5"/>
  <c r="F21" i="5" s="1"/>
  <c r="E885" i="5"/>
  <c r="F885" i="5" s="1"/>
  <c r="E523" i="5"/>
  <c r="F523" i="5" s="1"/>
  <c r="E166" i="5"/>
  <c r="F166" i="5" s="1"/>
  <c r="E934" i="5"/>
  <c r="E217" i="5"/>
  <c r="E745" i="5"/>
  <c r="F745" i="5" s="1"/>
  <c r="E898" i="5"/>
  <c r="F898" i="5" s="1"/>
  <c r="E514" i="5"/>
  <c r="F514" i="5" s="1"/>
  <c r="E591" i="5"/>
  <c r="F591" i="5" s="1"/>
  <c r="E856" i="5"/>
  <c r="F856" i="5" s="1"/>
  <c r="E436" i="5"/>
  <c r="F436" i="5" s="1"/>
  <c r="E578" i="5"/>
  <c r="F578" i="5" s="1"/>
  <c r="E281" i="5"/>
  <c r="F281" i="5" s="1"/>
  <c r="E178" i="5"/>
  <c r="F178" i="5" s="1"/>
  <c r="E6" i="5"/>
  <c r="E91" i="5"/>
  <c r="F91" i="5" s="1"/>
  <c r="E734" i="5"/>
  <c r="F734" i="5" s="1"/>
  <c r="E726" i="5"/>
  <c r="F726" i="5" s="1"/>
  <c r="E352" i="5"/>
  <c r="E37" i="5"/>
  <c r="E326" i="5"/>
  <c r="E488" i="5"/>
  <c r="F488" i="5" s="1"/>
  <c r="E435" i="5"/>
  <c r="F435" i="5" s="1"/>
  <c r="E558" i="5"/>
  <c r="F558" i="5" s="1"/>
  <c r="E367" i="5"/>
  <c r="F367" i="5" s="1"/>
  <c r="E624" i="5"/>
  <c r="F624" i="5" s="1"/>
  <c r="E667" i="5"/>
  <c r="F667" i="5" s="1"/>
  <c r="E136" i="5"/>
  <c r="F136" i="5" s="1"/>
  <c r="E783" i="5"/>
  <c r="F783" i="5" s="1"/>
  <c r="E294" i="5"/>
  <c r="F294" i="5" s="1"/>
  <c r="E241" i="5"/>
  <c r="E697" i="5"/>
  <c r="E738" i="5"/>
  <c r="F738" i="5" s="1"/>
  <c r="E12" i="5"/>
  <c r="F12" i="5" s="1"/>
  <c r="E154" i="5"/>
  <c r="F154" i="5" s="1"/>
  <c r="E513" i="5"/>
  <c r="F513" i="5" s="1"/>
  <c r="E439" i="5"/>
  <c r="F439" i="5" s="1"/>
  <c r="E135" i="5"/>
  <c r="F135" i="5" s="1"/>
  <c r="E103" i="5"/>
  <c r="F103" i="5" s="1"/>
  <c r="E853" i="5"/>
  <c r="F853" i="5" s="1"/>
  <c r="E462" i="5"/>
  <c r="F462" i="5" s="1"/>
  <c r="E525" i="5"/>
  <c r="F525" i="5" s="1"/>
  <c r="E361" i="5"/>
  <c r="F361" i="5" s="1"/>
  <c r="E601" i="5"/>
  <c r="F601" i="5" s="1"/>
  <c r="E10" i="5"/>
  <c r="F10" i="5" s="1"/>
  <c r="E929" i="5"/>
  <c r="F929" i="5" s="1"/>
  <c r="E370" i="5"/>
  <c r="E834" i="5"/>
  <c r="F834" i="5" s="1"/>
  <c r="E739" i="5"/>
  <c r="F739" i="5" s="1"/>
  <c r="E4" i="5"/>
  <c r="F4" i="5" s="1"/>
  <c r="E402" i="5"/>
  <c r="F402" i="5" s="1"/>
  <c r="E141" i="5"/>
  <c r="F141" i="5" s="1"/>
  <c r="E682" i="5"/>
  <c r="F682" i="5" s="1"/>
  <c r="E605" i="5"/>
  <c r="F605" i="5" s="1"/>
  <c r="E851" i="5"/>
  <c r="F851" i="5" s="1"/>
  <c r="E847" i="5"/>
  <c r="F847" i="5" s="1"/>
  <c r="E797" i="5"/>
  <c r="F797" i="5" s="1"/>
  <c r="E812" i="5"/>
  <c r="F812" i="5" s="1"/>
  <c r="E547" i="5"/>
  <c r="F547" i="5" s="1"/>
  <c r="E592" i="5"/>
  <c r="F592" i="5" s="1"/>
  <c r="E234" i="5"/>
  <c r="F234" i="5" s="1"/>
  <c r="E698" i="5"/>
  <c r="F698" i="5" s="1"/>
  <c r="E792" i="5"/>
  <c r="F792" i="5" s="1"/>
  <c r="E7" i="5"/>
  <c r="F7" i="5" s="1"/>
  <c r="E960" i="5"/>
  <c r="F960" i="5" s="1"/>
  <c r="E206" i="5"/>
  <c r="F206" i="5" s="1"/>
  <c r="E455" i="5"/>
  <c r="F455" i="5" s="1"/>
  <c r="E942" i="5"/>
  <c r="F942" i="5" s="1"/>
  <c r="E55" i="5"/>
  <c r="F55" i="5" s="1"/>
  <c r="E849" i="5"/>
  <c r="F849" i="5" s="1"/>
  <c r="E723" i="5"/>
  <c r="F723" i="5" s="1"/>
  <c r="E879" i="5"/>
  <c r="F879" i="5" s="1"/>
  <c r="E99" i="5"/>
  <c r="F99" i="5" s="1"/>
  <c r="E176" i="5"/>
  <c r="F176" i="5" s="1"/>
  <c r="E802" i="5"/>
  <c r="F802" i="5" s="1"/>
  <c r="E184" i="5"/>
  <c r="F184" i="5" s="1"/>
  <c r="E464" i="5"/>
  <c r="F464" i="5" s="1"/>
  <c r="E399" i="5"/>
  <c r="F399" i="5" s="1"/>
  <c r="E293" i="5"/>
  <c r="E303" i="5"/>
  <c r="F303" i="5" s="1"/>
  <c r="E963" i="5"/>
  <c r="F963" i="5" s="1"/>
  <c r="E990" i="5"/>
  <c r="F990" i="5" s="1"/>
  <c r="E992" i="5"/>
  <c r="F992" i="5" s="1"/>
  <c r="E17" i="5"/>
  <c r="F17" i="5" s="1"/>
  <c r="E920" i="5"/>
  <c r="F920" i="5" s="1"/>
  <c r="E754" i="5"/>
  <c r="F754" i="5" s="1"/>
  <c r="E583" i="5"/>
  <c r="F583" i="5" s="1"/>
  <c r="E770" i="5"/>
  <c r="F770" i="5" s="1"/>
  <c r="E19" i="5"/>
  <c r="F19" i="5" s="1"/>
  <c r="E930" i="5"/>
  <c r="F930" i="5" s="1"/>
  <c r="E557" i="5"/>
  <c r="F557" i="5" s="1"/>
  <c r="E998" i="5"/>
  <c r="F998" i="5" s="1"/>
  <c r="E677" i="5"/>
  <c r="F677" i="5" s="1"/>
  <c r="E40" i="5"/>
  <c r="F40" i="5" s="1"/>
  <c r="E671" i="5"/>
  <c r="F671" i="5" s="1"/>
  <c r="E811" i="5"/>
  <c r="F811" i="5" s="1"/>
  <c r="E852" i="5"/>
  <c r="E478" i="5"/>
  <c r="F478" i="5" s="1"/>
  <c r="E501" i="5"/>
  <c r="F501" i="5" s="1"/>
  <c r="E381" i="5"/>
  <c r="F381" i="5" s="1"/>
  <c r="E704" i="5"/>
  <c r="F704" i="5" s="1"/>
  <c r="E640" i="5"/>
  <c r="F640" i="5" s="1"/>
  <c r="E416" i="5"/>
  <c r="F416" i="5" s="1"/>
  <c r="E483" i="5"/>
  <c r="F483" i="5" s="1"/>
  <c r="E75" i="5"/>
  <c r="F75" i="5" s="1"/>
  <c r="E124" i="5"/>
  <c r="F124" i="5" s="1"/>
  <c r="E311" i="5"/>
  <c r="F311" i="5" s="1"/>
  <c r="E740" i="5"/>
  <c r="F740" i="5" s="1"/>
  <c r="E78" i="5"/>
  <c r="F78" i="5" s="1"/>
  <c r="E107" i="5"/>
  <c r="F107" i="5" s="1"/>
  <c r="E385" i="5"/>
  <c r="F385" i="5" s="1"/>
  <c r="E202" i="5"/>
  <c r="F202" i="5" s="1"/>
  <c r="E290" i="5"/>
  <c r="F290" i="5" s="1"/>
  <c r="E330" i="5"/>
  <c r="F330" i="5" s="1"/>
  <c r="E831" i="5"/>
  <c r="F831" i="5" s="1"/>
  <c r="E150" i="5"/>
  <c r="F150" i="5" s="1"/>
  <c r="E357" i="5"/>
  <c r="F357" i="5" s="1"/>
  <c r="E138" i="5"/>
  <c r="F138" i="5" s="1"/>
  <c r="E985" i="5"/>
  <c r="F985" i="5" s="1"/>
  <c r="E582" i="5"/>
  <c r="F582" i="5" s="1"/>
  <c r="E366" i="5"/>
  <c r="F366" i="5" s="1"/>
  <c r="E711" i="5"/>
  <c r="F711" i="5" s="1"/>
  <c r="E121" i="5"/>
  <c r="F121" i="5" s="1"/>
  <c r="E364" i="5"/>
  <c r="F364" i="5" s="1"/>
  <c r="E274" i="5"/>
  <c r="F274" i="5" s="1"/>
  <c r="E28" i="5"/>
  <c r="F28" i="5" s="1"/>
  <c r="E287" i="5"/>
  <c r="F287" i="5" s="1"/>
  <c r="E784" i="5"/>
  <c r="F784" i="5" s="1"/>
  <c r="E538" i="5"/>
  <c r="F538" i="5" s="1"/>
  <c r="E495" i="5"/>
  <c r="F495" i="5" s="1"/>
  <c r="E937" i="5"/>
  <c r="F937" i="5" s="1"/>
  <c r="E512" i="5"/>
  <c r="F512" i="5" s="1"/>
  <c r="E429" i="5"/>
  <c r="F429" i="5" s="1"/>
  <c r="E29" i="5"/>
  <c r="F29" i="5" s="1"/>
  <c r="E616" i="5"/>
  <c r="F616" i="5" s="1"/>
  <c r="E877" i="5"/>
  <c r="F877" i="5" s="1"/>
  <c r="E562" i="5"/>
  <c r="F562" i="5" s="1"/>
  <c r="E195" i="5"/>
  <c r="F195" i="5" s="1"/>
  <c r="E457" i="5"/>
  <c r="F457" i="5" s="1"/>
  <c r="E756" i="5"/>
  <c r="F756" i="5" s="1"/>
  <c r="E799" i="5"/>
  <c r="F799" i="5" s="1"/>
  <c r="E749" i="5"/>
  <c r="F749" i="5" s="1"/>
  <c r="E304" i="5"/>
  <c r="F304" i="5" s="1"/>
  <c r="E566" i="5"/>
  <c r="F566" i="5" s="1"/>
  <c r="E700" i="5"/>
  <c r="F700" i="5" s="1"/>
  <c r="E632" i="5"/>
  <c r="F632" i="5" s="1"/>
  <c r="E722" i="5"/>
  <c r="F722" i="5" s="1"/>
  <c r="E160" i="5"/>
  <c r="F160" i="5" s="1"/>
  <c r="E58" i="5"/>
  <c r="F58" i="5" s="1"/>
  <c r="E82" i="5"/>
  <c r="F82" i="5" s="1"/>
  <c r="E185" i="5"/>
  <c r="F185" i="5" s="1"/>
  <c r="E927" i="5"/>
  <c r="F927" i="5" s="1"/>
  <c r="E511" i="5"/>
  <c r="F511" i="5" s="1"/>
  <c r="E207" i="5"/>
  <c r="F207" i="5" s="1"/>
  <c r="E318" i="5"/>
  <c r="F318" i="5" s="1"/>
  <c r="E306" i="5"/>
  <c r="F306" i="5" s="1"/>
  <c r="E569" i="5"/>
  <c r="F569" i="5" s="1"/>
  <c r="E247" i="5"/>
  <c r="F247" i="5" s="1"/>
  <c r="E331" i="5"/>
  <c r="F331" i="5" s="1"/>
  <c r="E815" i="5"/>
  <c r="F815" i="5" s="1"/>
  <c r="E732" i="5"/>
  <c r="F732" i="5" s="1"/>
  <c r="E432" i="5"/>
  <c r="F432" i="5" s="1"/>
  <c r="E534" i="5"/>
  <c r="F534" i="5" s="1"/>
  <c r="E329" i="5"/>
  <c r="F329" i="5" s="1"/>
  <c r="E892" i="5"/>
  <c r="F892" i="5" s="1"/>
  <c r="E253" i="5"/>
  <c r="F253" i="5" s="1"/>
  <c r="E426" i="5"/>
  <c r="F426" i="5" s="1"/>
  <c r="E334" i="5"/>
  <c r="F334" i="5" s="1"/>
  <c r="E909" i="5"/>
  <c r="F909" i="5" s="1"/>
  <c r="E626" i="5"/>
  <c r="F626" i="5" s="1"/>
  <c r="E97" i="5"/>
  <c r="F97" i="5" s="1"/>
  <c r="E242" i="5"/>
  <c r="F242" i="5" s="1"/>
  <c r="E638" i="5"/>
  <c r="F638" i="5" s="1"/>
  <c r="E445" i="5"/>
  <c r="F445" i="5" s="1"/>
  <c r="E310" i="5"/>
  <c r="F310" i="5" s="1"/>
  <c r="E22" i="5"/>
  <c r="F22" i="5" s="1"/>
  <c r="E228" i="5"/>
  <c r="F228" i="5" s="1"/>
  <c r="E267" i="5"/>
  <c r="F267" i="5" s="1"/>
  <c r="E690" i="5"/>
  <c r="F690" i="5" s="1"/>
  <c r="E52" i="5"/>
  <c r="F52" i="5" s="1"/>
  <c r="E971" i="5"/>
  <c r="F971" i="5" s="1"/>
  <c r="E77" i="5"/>
  <c r="F77" i="5" s="1"/>
  <c r="E139" i="5"/>
  <c r="F139" i="5" s="1"/>
  <c r="E63" i="5"/>
  <c r="F63" i="5" s="1"/>
  <c r="E838" i="5"/>
  <c r="F838" i="5" s="1"/>
  <c r="E256" i="5"/>
  <c r="F256" i="5" s="1"/>
  <c r="E981" i="5"/>
  <c r="F981" i="5" s="1"/>
  <c r="E165" i="5"/>
  <c r="F165" i="5" s="1"/>
  <c r="E972" i="5"/>
  <c r="F972" i="5" s="1"/>
  <c r="E87" i="5"/>
  <c r="F87" i="5" s="1"/>
  <c r="E762" i="5"/>
  <c r="F762" i="5" s="1"/>
  <c r="E347" i="5"/>
  <c r="F347" i="5" s="1"/>
  <c r="E884" i="5"/>
  <c r="F884" i="5" s="1"/>
  <c r="E560" i="5"/>
  <c r="F560" i="5" s="1"/>
  <c r="E177" i="5"/>
  <c r="F177" i="5" s="1"/>
  <c r="E911" i="5"/>
  <c r="F911" i="5" s="1"/>
  <c r="E371" i="5"/>
  <c r="F371" i="5" s="1"/>
  <c r="E577" i="5"/>
  <c r="F577" i="5" s="1"/>
  <c r="E33" i="5"/>
  <c r="F33" i="5" s="1"/>
  <c r="E262" i="5"/>
  <c r="F262" i="5" s="1"/>
  <c r="E543" i="5"/>
  <c r="F543" i="5" s="1"/>
  <c r="E531" i="5"/>
  <c r="F531" i="5" s="1"/>
  <c r="E623" i="5"/>
  <c r="F623" i="5" s="1"/>
  <c r="E580" i="5"/>
  <c r="F580" i="5" s="1"/>
  <c r="E120" i="5"/>
  <c r="F120" i="5" s="1"/>
  <c r="E743" i="5"/>
  <c r="F743" i="5" s="1"/>
  <c r="E957" i="5"/>
  <c r="E735" i="5"/>
  <c r="F735" i="5" s="1"/>
  <c r="E392" i="5"/>
  <c r="F392" i="5" s="1"/>
  <c r="E788" i="5"/>
  <c r="F788" i="5" s="1"/>
  <c r="E741" i="5"/>
  <c r="F741" i="5" s="1"/>
  <c r="E127" i="5"/>
  <c r="F127" i="5" s="1"/>
  <c r="E116" i="5"/>
  <c r="F116" i="5" s="1"/>
  <c r="E727" i="5"/>
  <c r="F727" i="5" s="1"/>
  <c r="E955" i="5"/>
  <c r="F955" i="5" s="1"/>
  <c r="E940" i="5"/>
  <c r="F940" i="5" s="1"/>
  <c r="E993" i="5"/>
  <c r="F993" i="5" s="1"/>
  <c r="E147" i="5"/>
  <c r="F147" i="5" s="1"/>
  <c r="E878" i="5"/>
  <c r="F878" i="5" s="1"/>
  <c r="E284" i="5"/>
  <c r="F284" i="5" s="1"/>
  <c r="E259" i="5"/>
  <c r="F259" i="5" s="1"/>
  <c r="E724" i="5"/>
  <c r="F724" i="5" s="1"/>
  <c r="E170" i="5"/>
  <c r="F170" i="5" s="1"/>
  <c r="E288" i="5"/>
  <c r="F288" i="5" s="1"/>
  <c r="E886" i="5"/>
  <c r="F886" i="5" s="1"/>
  <c r="E809" i="5"/>
  <c r="F809" i="5" s="1"/>
  <c r="E96" i="5"/>
  <c r="F96" i="5" s="1"/>
  <c r="E516" i="5"/>
  <c r="F516" i="5" s="1"/>
  <c r="E205" i="5"/>
  <c r="F205" i="5" s="1"/>
  <c r="E742" i="5"/>
  <c r="F742" i="5" s="1"/>
  <c r="E708" i="5"/>
  <c r="F708" i="5" s="1"/>
  <c r="E81" i="5"/>
  <c r="F81" i="5" s="1"/>
  <c r="E721" i="5"/>
  <c r="F721" i="5" s="1"/>
  <c r="E710" i="5"/>
  <c r="F710" i="5" s="1"/>
  <c r="E694" i="5"/>
  <c r="F694" i="5" s="1"/>
  <c r="E764" i="5"/>
  <c r="F764" i="5" s="1"/>
  <c r="E882" i="5"/>
  <c r="F882" i="5" s="1"/>
  <c r="E751" i="5"/>
  <c r="F751" i="5" s="1"/>
  <c r="E450" i="5"/>
  <c r="F450" i="5" s="1"/>
  <c r="E9" i="5"/>
  <c r="F9" i="5" s="1"/>
  <c r="E344" i="5"/>
  <c r="F344" i="5" s="1"/>
  <c r="E151" i="5"/>
  <c r="F151" i="5" s="1"/>
  <c r="E84" i="5"/>
  <c r="F84" i="5" s="1"/>
  <c r="E397" i="5"/>
  <c r="F397" i="5" s="1"/>
  <c r="E239" i="5"/>
  <c r="F239" i="5" s="1"/>
  <c r="E95" i="5"/>
  <c r="F95" i="5" s="1"/>
  <c r="E716" i="5"/>
  <c r="F716" i="5" s="1"/>
  <c r="E620" i="5"/>
  <c r="F620" i="5" s="1"/>
  <c r="E171" i="5"/>
  <c r="F171" i="5" s="1"/>
  <c r="E822" i="5"/>
  <c r="F822" i="5" s="1"/>
  <c r="E903" i="5"/>
  <c r="F903" i="5" s="1"/>
  <c r="E919" i="5"/>
  <c r="F919" i="5" s="1"/>
  <c r="E859" i="5"/>
  <c r="F859" i="5" s="1"/>
  <c r="E554" i="5"/>
  <c r="F554" i="5" s="1"/>
  <c r="E268" i="5"/>
  <c r="F268" i="5" s="1"/>
  <c r="E693" i="5"/>
  <c r="F693" i="5" s="1"/>
  <c r="E46" i="5"/>
  <c r="F46" i="5" s="1"/>
  <c r="E861" i="5"/>
  <c r="F861" i="5" s="1"/>
  <c r="E409" i="5"/>
  <c r="F409" i="5" s="1"/>
  <c r="E271" i="5"/>
  <c r="F271" i="5" s="1"/>
  <c r="E199" i="5"/>
  <c r="F199" i="5" s="1"/>
  <c r="E492" i="5"/>
  <c r="F492" i="5" s="1"/>
  <c r="E895" i="5"/>
  <c r="F895" i="5" s="1"/>
  <c r="E89" i="5"/>
  <c r="F89" i="5" s="1"/>
  <c r="E219" i="5"/>
  <c r="F219" i="5" s="1"/>
  <c r="E894" i="5"/>
  <c r="F894" i="5" s="1"/>
  <c r="E320" i="5"/>
  <c r="F320" i="5" s="1"/>
  <c r="E914" i="5"/>
  <c r="F914" i="5" s="1"/>
  <c r="E953" i="5"/>
  <c r="F953" i="5" s="1"/>
  <c r="E360" i="5"/>
  <c r="F360" i="5" s="1"/>
  <c r="E198" i="5"/>
  <c r="F198" i="5" s="1"/>
  <c r="E777" i="5"/>
  <c r="F777" i="5" s="1"/>
  <c r="E946" i="5"/>
  <c r="F946" i="5" s="1"/>
  <c r="E775" i="5"/>
  <c r="F775" i="5" s="1"/>
  <c r="E669" i="5"/>
  <c r="F669" i="5" s="1"/>
  <c r="E951" i="5"/>
  <c r="F951" i="5" s="1"/>
  <c r="E57" i="5"/>
  <c r="F57" i="5" s="1"/>
  <c r="E204" i="5"/>
  <c r="F204" i="5" s="1"/>
  <c r="E314" i="5"/>
  <c r="F314" i="5" s="1"/>
  <c r="E999" i="5"/>
  <c r="F999" i="5" s="1"/>
  <c r="E235" i="5"/>
  <c r="F235" i="5" s="1"/>
  <c r="E719" i="5"/>
  <c r="F719" i="5" s="1"/>
  <c r="E112" i="5"/>
  <c r="F112" i="5" s="1"/>
  <c r="E518" i="5"/>
  <c r="F518" i="5" s="1"/>
  <c r="E944" i="5"/>
  <c r="F944" i="5" s="1"/>
  <c r="E448" i="5"/>
  <c r="F448" i="5" s="1"/>
  <c r="E800" i="5"/>
  <c r="F800" i="5" s="1"/>
  <c r="E465" i="5"/>
  <c r="F465" i="5" s="1"/>
  <c r="E384" i="5"/>
  <c r="F384" i="5" s="1"/>
  <c r="E482" i="5"/>
  <c r="F482" i="5" s="1"/>
  <c r="E477" i="5"/>
  <c r="F477" i="5" s="1"/>
  <c r="E446" i="5"/>
  <c r="F446" i="5" s="1"/>
  <c r="E991" i="5"/>
  <c r="F991" i="5" s="1"/>
  <c r="E342" i="5"/>
  <c r="F342" i="5" s="1"/>
  <c r="E510" i="5"/>
  <c r="F510" i="5" s="1"/>
  <c r="F217" i="5"/>
  <c r="E362" i="5"/>
  <c r="F362" i="5" s="1"/>
  <c r="E837" i="5"/>
  <c r="F837" i="5" s="1"/>
  <c r="E563" i="5"/>
  <c r="F563" i="5" s="1"/>
  <c r="E282" i="5"/>
  <c r="F282" i="5" s="1"/>
  <c r="E801" i="5"/>
  <c r="F801" i="5" s="1"/>
  <c r="E675" i="5"/>
  <c r="F675" i="5" s="1"/>
  <c r="E579" i="5"/>
  <c r="F579" i="5" s="1"/>
  <c r="E229" i="5"/>
  <c r="F229" i="5" s="1"/>
  <c r="E126" i="5"/>
  <c r="F126" i="5" s="1"/>
  <c r="E110" i="5"/>
  <c r="F110" i="5" s="1"/>
  <c r="E935" i="5"/>
  <c r="F935" i="5" s="1"/>
  <c r="E327" i="5"/>
  <c r="F327" i="5" s="1"/>
  <c r="E456" i="5"/>
  <c r="F456" i="5" s="1"/>
  <c r="E100" i="5"/>
  <c r="F100" i="5" s="1"/>
  <c r="E493" i="5"/>
  <c r="F493" i="5" s="1"/>
  <c r="E298" i="5"/>
  <c r="F298" i="5" s="1"/>
  <c r="E440" i="5"/>
  <c r="F440" i="5" s="1"/>
  <c r="E252" i="5"/>
  <c r="F252" i="5" s="1"/>
  <c r="E93" i="5"/>
  <c r="F93" i="5" s="1"/>
  <c r="E536" i="5"/>
  <c r="F536" i="5" s="1"/>
  <c r="E3" i="5"/>
  <c r="F3" i="5" s="1"/>
  <c r="E864" i="5"/>
  <c r="F864" i="5" s="1"/>
  <c r="E713" i="5"/>
  <c r="F713" i="5" s="1"/>
  <c r="E245" i="5"/>
  <c r="F245" i="5" s="1"/>
  <c r="E222" i="5"/>
  <c r="F222" i="5" s="1"/>
  <c r="E372" i="5"/>
  <c r="F372" i="5" s="1"/>
  <c r="E599" i="5"/>
  <c r="F599" i="5" s="1"/>
  <c r="E706" i="5"/>
  <c r="F706" i="5" s="1"/>
  <c r="E625" i="5"/>
  <c r="F625" i="5" s="1"/>
  <c r="E26" i="5"/>
  <c r="F26" i="5" s="1"/>
  <c r="F891" i="5"/>
  <c r="E237" i="5"/>
  <c r="F237" i="5" s="1"/>
  <c r="E45" i="5"/>
  <c r="F45" i="5" s="1"/>
  <c r="E438" i="5"/>
  <c r="F438" i="5" s="1"/>
  <c r="E98" i="5"/>
  <c r="F98" i="5" s="1"/>
  <c r="E904" i="5"/>
  <c r="F904" i="5" s="1"/>
  <c r="E630" i="5"/>
  <c r="F630" i="5" s="1"/>
  <c r="E260" i="5"/>
  <c r="F260" i="5" s="1"/>
  <c r="E415" i="5"/>
  <c r="F415" i="5" s="1"/>
  <c r="E389" i="5"/>
  <c r="F389" i="5" s="1"/>
  <c r="E810" i="5"/>
  <c r="F810" i="5" s="1"/>
  <c r="E939" i="5"/>
  <c r="F939" i="5" s="1"/>
  <c r="E442" i="5"/>
  <c r="F442" i="5" s="1"/>
  <c r="E74" i="5"/>
  <c r="F74" i="5" s="1"/>
  <c r="E532" i="5"/>
  <c r="F532" i="5" s="1"/>
  <c r="E286" i="5"/>
  <c r="F286" i="5" s="1"/>
  <c r="E989" i="5"/>
  <c r="F989" i="5" s="1"/>
  <c r="E118" i="5"/>
  <c r="F118" i="5" s="1"/>
  <c r="E663" i="5"/>
  <c r="F663" i="5" s="1"/>
  <c r="E728" i="5"/>
  <c r="F728" i="5" s="1"/>
  <c r="E34" i="5"/>
  <c r="F34" i="5" s="1"/>
  <c r="E315" i="5"/>
  <c r="F315" i="5" s="1"/>
  <c r="E666" i="5"/>
  <c r="F666" i="5" s="1"/>
  <c r="E16" i="5"/>
  <c r="F16" i="5" s="1"/>
  <c r="E232" i="5"/>
  <c r="F232" i="5" s="1"/>
  <c r="E114" i="5"/>
  <c r="F114" i="5" s="1"/>
  <c r="E299" i="5"/>
  <c r="E280" i="5"/>
  <c r="F280" i="5" s="1"/>
  <c r="E337" i="5"/>
  <c r="F337" i="5" s="1"/>
  <c r="E343" i="5"/>
  <c r="F343" i="5" s="1"/>
  <c r="E725" i="5"/>
  <c r="F725" i="5" s="1"/>
  <c r="E871" i="5"/>
  <c r="F871" i="5" s="1"/>
  <c r="E224" i="5"/>
  <c r="F224" i="5" s="1"/>
  <c r="E20" i="5"/>
  <c r="F20" i="5" s="1"/>
  <c r="E913" i="5"/>
  <c r="F913" i="5" s="1"/>
  <c r="E225" i="5"/>
  <c r="F225" i="5" s="1"/>
  <c r="E208" i="5"/>
  <c r="F208" i="5" s="1"/>
  <c r="E273" i="5"/>
  <c r="F273" i="5" s="1"/>
  <c r="E657" i="5"/>
  <c r="F657" i="5" s="1"/>
  <c r="E283" i="5"/>
  <c r="F283" i="5" s="1"/>
  <c r="E255" i="5"/>
  <c r="F255" i="5" s="1"/>
  <c r="E428" i="5"/>
  <c r="F428" i="5" s="1"/>
  <c r="E817" i="5"/>
  <c r="F817" i="5" s="1"/>
  <c r="E223" i="5"/>
  <c r="F223" i="5" s="1"/>
  <c r="E766" i="5"/>
  <c r="F766" i="5" s="1"/>
  <c r="E155" i="5"/>
  <c r="F155" i="5" s="1"/>
  <c r="E918" i="5"/>
  <c r="F918" i="5" s="1"/>
  <c r="E573" i="5"/>
  <c r="F573" i="5" s="1"/>
  <c r="E759" i="5"/>
  <c r="F759" i="5" s="1"/>
  <c r="E627" i="5"/>
  <c r="F627" i="5" s="1"/>
  <c r="E574" i="5"/>
  <c r="F574" i="5" s="1"/>
  <c r="E635" i="5"/>
  <c r="F635" i="5" s="1"/>
  <c r="E629" i="5"/>
  <c r="F629" i="5" s="1"/>
  <c r="E111" i="5"/>
  <c r="F111" i="5" s="1"/>
  <c r="E699" i="5"/>
  <c r="F699" i="5" s="1"/>
  <c r="E243" i="5"/>
  <c r="F243" i="5" s="1"/>
  <c r="E42" i="5"/>
  <c r="F42" i="5" s="1"/>
  <c r="E606" i="5"/>
  <c r="F606" i="5" s="1"/>
  <c r="E827" i="5"/>
  <c r="F827" i="5" s="1"/>
  <c r="E970" i="5"/>
  <c r="F970" i="5" s="1"/>
  <c r="E772" i="5"/>
  <c r="F772" i="5" s="1"/>
  <c r="E893" i="5"/>
  <c r="F893" i="5" s="1"/>
  <c r="F293" i="5"/>
  <c r="E576" i="5"/>
  <c r="F576" i="5" s="1"/>
  <c r="E1000" i="5"/>
  <c r="F1000" i="5" s="1"/>
  <c r="E613" i="5"/>
  <c r="F613" i="5" s="1"/>
  <c r="E821" i="5"/>
  <c r="F821" i="5" s="1"/>
  <c r="E949" i="5"/>
  <c r="F949" i="5" s="1"/>
  <c r="E325" i="5"/>
  <c r="F325" i="5" s="1"/>
  <c r="E789" i="5"/>
  <c r="F789" i="5" s="1"/>
  <c r="E401" i="5"/>
  <c r="F401" i="5" s="1"/>
  <c r="E152" i="5"/>
  <c r="F152" i="5" s="1"/>
  <c r="E714" i="5"/>
  <c r="F714" i="5" s="1"/>
  <c r="E841" i="5"/>
  <c r="F841" i="5" s="1"/>
  <c r="E174" i="5"/>
  <c r="F174" i="5" s="1"/>
  <c r="E875" i="5"/>
  <c r="F875" i="5" s="1"/>
  <c r="E471" i="5"/>
  <c r="F471" i="5" s="1"/>
  <c r="E275" i="5"/>
  <c r="F275" i="5" s="1"/>
  <c r="E890" i="5"/>
  <c r="F890" i="5" s="1"/>
  <c r="E876" i="5"/>
  <c r="F876" i="5" s="1"/>
  <c r="E83" i="5"/>
  <c r="F83" i="5" s="1"/>
  <c r="E617" i="5"/>
  <c r="F617" i="5" s="1"/>
  <c r="E870" i="5"/>
  <c r="F870" i="5" s="1"/>
  <c r="E447" i="5"/>
  <c r="F447" i="5" s="1"/>
  <c r="E900" i="5"/>
  <c r="F900" i="5" s="1"/>
  <c r="E210" i="5"/>
  <c r="F210" i="5" s="1"/>
  <c r="E938" i="5"/>
  <c r="F938" i="5" s="1"/>
  <c r="E67" i="5"/>
  <c r="F67" i="5" s="1"/>
  <c r="E804" i="5"/>
  <c r="F804" i="5" s="1"/>
  <c r="E695" i="5"/>
  <c r="F695" i="5" s="1"/>
  <c r="E356" i="5"/>
  <c r="F356" i="5" s="1"/>
  <c r="E345" i="5"/>
  <c r="F345" i="5" s="1"/>
  <c r="E149" i="5"/>
  <c r="F149" i="5" s="1"/>
  <c r="E80" i="5"/>
  <c r="F80" i="5" s="1"/>
  <c r="E555" i="5"/>
  <c r="F555" i="5" s="1"/>
  <c r="E819" i="5"/>
  <c r="F819" i="5" s="1"/>
  <c r="E122" i="5"/>
  <c r="F122" i="5" s="1"/>
  <c r="E27" i="5"/>
  <c r="F27" i="5" s="1"/>
  <c r="E348" i="5"/>
  <c r="F348" i="5" s="1"/>
  <c r="E32" i="5"/>
  <c r="F32" i="5" s="1"/>
  <c r="E246" i="5"/>
  <c r="F246" i="5" s="1"/>
  <c r="E868" i="5"/>
  <c r="F868" i="5" s="1"/>
  <c r="E213" i="5"/>
  <c r="F213" i="5" s="1"/>
  <c r="E941" i="5"/>
  <c r="F941" i="5" s="1"/>
  <c r="E649" i="5"/>
  <c r="F649" i="5" s="1"/>
  <c r="E646" i="5"/>
  <c r="F646" i="5" s="1"/>
  <c r="E244" i="5"/>
  <c r="F244" i="5" s="1"/>
  <c r="E472" i="5"/>
  <c r="F472" i="5" s="1"/>
  <c r="E163" i="5"/>
  <c r="F163" i="5" s="1"/>
  <c r="E200" i="5"/>
  <c r="F200" i="5" s="1"/>
  <c r="E641" i="5"/>
  <c r="F641" i="5" s="1"/>
  <c r="E328" i="5"/>
  <c r="F328" i="5" s="1"/>
  <c r="E528" i="5"/>
  <c r="F528" i="5" s="1"/>
  <c r="E15" i="5"/>
  <c r="F15" i="5" s="1"/>
  <c r="E807" i="5"/>
  <c r="F807" i="5" s="1"/>
  <c r="E403" i="5"/>
  <c r="F403" i="5" s="1"/>
  <c r="E346" i="5"/>
  <c r="F346" i="5" s="1"/>
  <c r="E90" i="5"/>
  <c r="F90" i="5" s="1"/>
  <c r="E709" i="5"/>
  <c r="F709" i="5" s="1"/>
  <c r="E661" i="5"/>
  <c r="F661" i="5" s="1"/>
  <c r="E307" i="5"/>
  <c r="F307" i="5" s="1"/>
  <c r="E820" i="5"/>
  <c r="F820" i="5" s="1"/>
  <c r="E499" i="5"/>
  <c r="F499" i="5" s="1"/>
  <c r="E240" i="5"/>
  <c r="F240" i="5" s="1"/>
  <c r="E618" i="5"/>
  <c r="F618" i="5" s="1"/>
  <c r="F6" i="5"/>
  <c r="E715" i="5"/>
  <c r="F715" i="5" s="1"/>
  <c r="E395" i="5"/>
  <c r="F395" i="5" s="1"/>
  <c r="E842" i="5"/>
  <c r="F842" i="5" s="1"/>
  <c r="E731" i="5"/>
  <c r="F731" i="5" s="1"/>
  <c r="E507" i="5"/>
  <c r="F507" i="5" s="1"/>
  <c r="E500" i="5"/>
  <c r="F500" i="5" s="1"/>
  <c r="E102" i="5"/>
  <c r="F102" i="5" s="1"/>
  <c r="E747" i="5"/>
  <c r="F747" i="5" s="1"/>
  <c r="E220" i="5"/>
  <c r="F220" i="5" s="1"/>
  <c r="E994" i="5"/>
  <c r="F994" i="5" s="1"/>
  <c r="E791" i="5"/>
  <c r="F791" i="5" s="1"/>
  <c r="E873" i="5"/>
  <c r="F873" i="5" s="1"/>
  <c r="E869" i="5"/>
  <c r="F869" i="5" s="1"/>
  <c r="E39" i="5"/>
  <c r="F39" i="5" s="1"/>
  <c r="E688" i="5"/>
  <c r="F688" i="5" s="1"/>
  <c r="E551" i="5"/>
  <c r="F551" i="5" s="1"/>
  <c r="E858" i="5"/>
  <c r="F858" i="5" s="1"/>
  <c r="E587" i="5"/>
  <c r="F587" i="5" s="1"/>
  <c r="E305" i="5"/>
  <c r="F305" i="5" s="1"/>
  <c r="E561" i="5"/>
  <c r="F561" i="5" s="1"/>
  <c r="E270" i="5"/>
  <c r="F270" i="5" s="1"/>
  <c r="E755" i="5"/>
  <c r="F755" i="5" s="1"/>
  <c r="E257" i="5"/>
  <c r="F257" i="5" s="1"/>
  <c r="E752" i="5"/>
  <c r="F752" i="5" s="1"/>
  <c r="E159" i="5"/>
  <c r="F159" i="5" s="1"/>
  <c r="E701" i="5"/>
  <c r="F701" i="5" s="1"/>
  <c r="E203" i="5"/>
  <c r="F203" i="5" s="1"/>
  <c r="E915" i="5"/>
  <c r="F915" i="5" s="1"/>
  <c r="E645" i="5"/>
  <c r="F645" i="5" s="1"/>
  <c r="E803" i="5"/>
  <c r="F803" i="5" s="1"/>
  <c r="E974" i="5"/>
  <c r="F974" i="5" s="1"/>
  <c r="E292" i="5"/>
  <c r="F292" i="5" s="1"/>
  <c r="E226" i="5"/>
  <c r="F226" i="5" s="1"/>
  <c r="E460" i="5"/>
  <c r="F460" i="5" s="1"/>
  <c r="E302" i="5"/>
  <c r="F302" i="5" s="1"/>
  <c r="E386" i="5"/>
  <c r="F386" i="5" s="1"/>
  <c r="E912" i="5"/>
  <c r="F912" i="5" s="1"/>
  <c r="E880" i="5"/>
  <c r="F880" i="5" s="1"/>
  <c r="E567" i="5"/>
  <c r="F567" i="5" s="1"/>
  <c r="E691" i="5"/>
  <c r="F691" i="5" s="1"/>
  <c r="E773" i="5"/>
  <c r="F773" i="5" s="1"/>
  <c r="E995" i="5"/>
  <c r="F995" i="5" s="1"/>
  <c r="E351" i="5"/>
  <c r="F351" i="5" s="1"/>
  <c r="E916" i="5"/>
  <c r="F916" i="5" s="1"/>
  <c r="E615" i="5"/>
  <c r="F615" i="5" s="1"/>
  <c r="E113" i="5"/>
  <c r="F113" i="5" s="1"/>
  <c r="E316" i="5"/>
  <c r="F316" i="5" s="1"/>
  <c r="E157" i="5"/>
  <c r="F157" i="5" s="1"/>
  <c r="E835" i="5"/>
  <c r="F835" i="5" s="1"/>
  <c r="E636" i="5"/>
  <c r="F636" i="5" s="1"/>
  <c r="E925" i="5"/>
  <c r="F925" i="5" s="1"/>
  <c r="E453" i="5"/>
  <c r="F453" i="5" s="1"/>
  <c r="E609" i="5"/>
  <c r="F609" i="5" s="1"/>
  <c r="F370" i="5"/>
  <c r="E503" i="5"/>
  <c r="F503" i="5" s="1"/>
  <c r="E984" i="5"/>
  <c r="F984" i="5" s="1"/>
  <c r="E25" i="5"/>
  <c r="F25" i="5" s="1"/>
  <c r="E430" i="5"/>
  <c r="F430" i="5" s="1"/>
  <c r="E922" i="5"/>
  <c r="F922" i="5" s="1"/>
  <c r="E420" i="5"/>
  <c r="F420" i="5" s="1"/>
  <c r="E378" i="5"/>
  <c r="F378" i="5" s="1"/>
  <c r="E786" i="5"/>
  <c r="F786" i="5" s="1"/>
  <c r="E216" i="5"/>
  <c r="F216" i="5" s="1"/>
  <c r="E633" i="5"/>
  <c r="F633" i="5" s="1"/>
  <c r="E529" i="5"/>
  <c r="F529" i="5" s="1"/>
  <c r="E459" i="5"/>
  <c r="F459" i="5" s="1"/>
  <c r="E5" i="5"/>
  <c r="F5" i="5" s="1"/>
  <c r="E88" i="5"/>
  <c r="F88" i="5" s="1"/>
  <c r="E431" i="5"/>
  <c r="F431" i="5" s="1"/>
  <c r="E486" i="5"/>
  <c r="F486" i="5" s="1"/>
  <c r="E473" i="5"/>
  <c r="F473" i="5" s="1"/>
  <c r="E866" i="5"/>
  <c r="F866" i="5" s="1"/>
  <c r="E79" i="5"/>
  <c r="F79" i="5" s="1"/>
  <c r="E336" i="5"/>
  <c r="F336" i="5" s="1"/>
  <c r="E276" i="5"/>
  <c r="F276" i="5" s="1"/>
  <c r="E539" i="5"/>
  <c r="F539" i="5" s="1"/>
  <c r="E443" i="5"/>
  <c r="F443" i="5" s="1"/>
  <c r="E541" i="5"/>
  <c r="F541" i="5" s="1"/>
  <c r="E826" i="5"/>
  <c r="F826" i="5" s="1"/>
  <c r="E68" i="5"/>
  <c r="F68" i="5" s="1"/>
  <c r="E648" i="5"/>
  <c r="F648" i="5" s="1"/>
  <c r="E322" i="5"/>
  <c r="F322" i="5" s="1"/>
  <c r="E317" i="5"/>
  <c r="F317" i="5" s="1"/>
  <c r="E341" i="5"/>
  <c r="F341" i="5" s="1"/>
  <c r="E542" i="5"/>
  <c r="F542" i="5" s="1"/>
  <c r="E249" i="5"/>
  <c r="F249" i="5" s="1"/>
  <c r="E581" i="5"/>
  <c r="F581" i="5" s="1"/>
  <c r="E469" i="5"/>
  <c r="F469" i="5" s="1"/>
  <c r="E575" i="5"/>
  <c r="F575" i="5" s="1"/>
  <c r="E338" i="5"/>
  <c r="F338" i="5" s="1"/>
  <c r="E231" i="5"/>
  <c r="F231" i="5" s="1"/>
  <c r="E23" i="5"/>
  <c r="F23" i="5" s="1"/>
  <c r="E86" i="5"/>
  <c r="F86" i="5" s="1"/>
  <c r="E494" i="5"/>
  <c r="F494" i="5" s="1"/>
  <c r="F619" i="5"/>
  <c r="E702" i="5"/>
  <c r="F702" i="5" s="1"/>
  <c r="E881" i="5"/>
  <c r="F881" i="5" s="1"/>
  <c r="E674" i="5"/>
  <c r="F674" i="5" s="1"/>
  <c r="E421" i="5"/>
  <c r="F421" i="5" s="1"/>
  <c r="E123" i="5"/>
  <c r="F123" i="5" s="1"/>
  <c r="E169" i="5"/>
  <c r="F169" i="5" s="1"/>
  <c r="E795" i="5"/>
  <c r="F795" i="5" s="1"/>
  <c r="F352" i="5"/>
  <c r="E383" i="5"/>
  <c r="F383" i="5" s="1"/>
  <c r="E125" i="5"/>
  <c r="F125" i="5" s="1"/>
  <c r="E564" i="5"/>
  <c r="F564" i="5" s="1"/>
  <c r="E684" i="5"/>
  <c r="F684" i="5" s="1"/>
  <c r="E387" i="5"/>
  <c r="F387" i="5" s="1"/>
  <c r="E776" i="5"/>
  <c r="F776" i="5" s="1"/>
  <c r="E76" i="5"/>
  <c r="F76" i="5" s="1"/>
  <c r="E215" i="5"/>
  <c r="F215" i="5" s="1"/>
  <c r="E296" i="5"/>
  <c r="F296" i="5" s="1"/>
  <c r="E54" i="5"/>
  <c r="F54" i="5" s="1"/>
  <c r="E658" i="5"/>
  <c r="F658" i="5" s="1"/>
  <c r="E839" i="5"/>
  <c r="F839" i="5" s="1"/>
  <c r="E172" i="5"/>
  <c r="F172" i="5" s="1"/>
  <c r="E425" i="5"/>
  <c r="F425" i="5" s="1"/>
  <c r="E948" i="5"/>
  <c r="F948" i="5" s="1"/>
  <c r="E612" i="5"/>
  <c r="F612" i="5" s="1"/>
  <c r="E115" i="5"/>
  <c r="F115" i="5" s="1"/>
  <c r="E774" i="5"/>
  <c r="F774" i="5" s="1"/>
  <c r="E211" i="5"/>
  <c r="F211" i="5" s="1"/>
  <c r="E289" i="5"/>
  <c r="F289" i="5" s="1"/>
  <c r="E144" i="5"/>
  <c r="F144" i="5" s="1"/>
  <c r="E598" i="5"/>
  <c r="F598" i="5" s="1"/>
  <c r="E548" i="5"/>
  <c r="F548" i="5" s="1"/>
  <c r="E393" i="5"/>
  <c r="F393" i="5" s="1"/>
  <c r="E865" i="5"/>
  <c r="F865" i="5" s="1"/>
  <c r="E664" i="5"/>
  <c r="F664" i="5" s="1"/>
  <c r="E214" i="5"/>
  <c r="F214" i="5" s="1"/>
  <c r="E600" i="5"/>
  <c r="F600" i="5" s="1"/>
  <c r="E979" i="5"/>
  <c r="F979" i="5" s="1"/>
  <c r="E423" i="5"/>
  <c r="F423" i="5" s="1"/>
  <c r="E779" i="5"/>
  <c r="F779" i="5" s="1"/>
  <c r="E53" i="5"/>
  <c r="F53" i="5" s="1"/>
  <c r="E265" i="5"/>
  <c r="F265" i="5" s="1"/>
  <c r="E818" i="5"/>
  <c r="F818" i="5" s="1"/>
  <c r="E368" i="5"/>
  <c r="F368" i="5" s="1"/>
  <c r="E781" i="5"/>
  <c r="F781" i="5" s="1"/>
  <c r="E644" i="5"/>
  <c r="F644" i="5" s="1"/>
  <c r="E950" i="5"/>
  <c r="F950" i="5" s="1"/>
  <c r="E798" i="5"/>
  <c r="F798" i="5" s="1"/>
  <c r="E855" i="5"/>
  <c r="F855" i="5" s="1"/>
  <c r="E621" i="5"/>
  <c r="F621" i="5" s="1"/>
  <c r="E982" i="5"/>
  <c r="F982" i="5" s="1"/>
  <c r="E463" i="5"/>
  <c r="F463" i="5" s="1"/>
  <c r="E679" i="5"/>
  <c r="F679" i="5" s="1"/>
  <c r="E179" i="5"/>
  <c r="F179" i="5" s="1"/>
  <c r="E568" i="5"/>
  <c r="F568" i="5" s="1"/>
  <c r="E765" i="5"/>
  <c r="F765" i="5" s="1"/>
  <c r="E479" i="5"/>
  <c r="F479" i="5" s="1"/>
  <c r="E187" i="5"/>
  <c r="F187" i="5" s="1"/>
  <c r="E44" i="5"/>
  <c r="F44" i="5" s="1"/>
  <c r="E390" i="5"/>
  <c r="F390" i="5" s="1"/>
  <c r="E441" i="5"/>
  <c r="F441" i="5" s="1"/>
  <c r="E680" i="5"/>
  <c r="F680" i="5" s="1"/>
  <c r="E251" i="5"/>
  <c r="F251" i="5" s="1"/>
  <c r="E572" i="5"/>
  <c r="F572" i="5" s="1"/>
  <c r="E461" i="5"/>
  <c r="F461" i="5" s="1"/>
  <c r="E31" i="5"/>
  <c r="F31" i="5" s="1"/>
  <c r="E190" i="5"/>
  <c r="F190" i="5" s="1"/>
  <c r="E537" i="5"/>
  <c r="F537" i="5" s="1"/>
  <c r="E197" i="5"/>
  <c r="F197" i="5" s="1"/>
  <c r="E631" i="5"/>
  <c r="F631" i="5" s="1"/>
  <c r="E451" i="5"/>
  <c r="F451" i="5" s="1"/>
  <c r="E846" i="5"/>
  <c r="F846" i="5" s="1"/>
  <c r="E533" i="5"/>
  <c r="F533" i="5" s="1"/>
  <c r="E836" i="5"/>
  <c r="F836" i="5" s="1"/>
  <c r="E418" i="5"/>
  <c r="F418" i="5" s="1"/>
  <c r="E830" i="5"/>
  <c r="F830" i="5" s="1"/>
  <c r="E814" i="5"/>
  <c r="F814" i="5" s="1"/>
  <c r="E490" i="5"/>
  <c r="F490" i="5" s="1"/>
  <c r="E72" i="5"/>
  <c r="F72" i="5" s="1"/>
  <c r="E848" i="5"/>
  <c r="F848" i="5" s="1"/>
  <c r="E586" i="5"/>
  <c r="F586" i="5" s="1"/>
  <c r="E233" i="5"/>
  <c r="F233" i="5" s="1"/>
  <c r="E733" i="5"/>
  <c r="F733" i="5" s="1"/>
  <c r="E374" i="5"/>
  <c r="F374" i="5" s="1"/>
  <c r="E502" i="5"/>
  <c r="F502" i="5" s="1"/>
  <c r="E651" i="5"/>
  <c r="F651" i="5" s="1"/>
  <c r="E66" i="5"/>
  <c r="F66" i="5" s="1"/>
  <c r="E867" i="5"/>
  <c r="F867" i="5" s="1"/>
  <c r="E358" i="5"/>
  <c r="F358" i="5" s="1"/>
  <c r="E496" i="5"/>
  <c r="F496" i="5" s="1"/>
  <c r="E142" i="5"/>
  <c r="F142" i="5" s="1"/>
  <c r="E889" i="5"/>
  <c r="F889" i="5" s="1"/>
  <c r="E36" i="5"/>
  <c r="F36" i="5" s="1"/>
  <c r="E652" i="5"/>
  <c r="F652" i="5" s="1"/>
  <c r="E833" i="5"/>
  <c r="F833" i="5" s="1"/>
  <c r="E509" i="5"/>
  <c r="F509" i="5" s="1"/>
  <c r="E552" i="5"/>
  <c r="F552" i="5" s="1"/>
  <c r="E128" i="5"/>
  <c r="F128" i="5" s="1"/>
  <c r="E131" i="5"/>
  <c r="F131" i="5" s="1"/>
  <c r="E967" i="5"/>
  <c r="F967" i="5" s="1"/>
  <c r="E614" i="5"/>
  <c r="F614" i="5" s="1"/>
  <c r="E854" i="5"/>
  <c r="F854" i="5" s="1"/>
  <c r="E712" i="5"/>
  <c r="F712" i="5" s="1"/>
  <c r="E145" i="5"/>
  <c r="F145" i="5" s="1"/>
  <c r="E375" i="5"/>
  <c r="F375" i="5" s="1"/>
  <c r="E794" i="5"/>
  <c r="F794" i="5" s="1"/>
  <c r="E750" i="5"/>
  <c r="F750" i="5" s="1"/>
  <c r="E968" i="5"/>
  <c r="F968" i="5" s="1"/>
  <c r="E491" i="5"/>
  <c r="F491" i="5" s="1"/>
  <c r="E437" i="5"/>
  <c r="F437" i="5" s="1"/>
  <c r="E559" i="5"/>
  <c r="F559" i="5" s="1"/>
  <c r="E134" i="5"/>
  <c r="F134" i="5" s="1"/>
  <c r="E30" i="5"/>
  <c r="F30" i="5" s="1"/>
  <c r="E959" i="5"/>
  <c r="F959" i="5" s="1"/>
  <c r="E656" i="5"/>
  <c r="F656" i="5" s="1"/>
  <c r="E484" i="5"/>
  <c r="F484" i="5" s="1"/>
  <c r="E685" i="5"/>
  <c r="F685" i="5" s="1"/>
  <c r="E406" i="5"/>
  <c r="F406" i="5" s="1"/>
  <c r="E527" i="5"/>
  <c r="F527" i="5" s="1"/>
  <c r="E687" i="5"/>
  <c r="F687" i="5" s="1"/>
  <c r="E8" i="5"/>
  <c r="F8" i="5" s="1"/>
  <c r="E966" i="5"/>
  <c r="F966" i="5" s="1"/>
  <c r="E926" i="5"/>
  <c r="F926" i="5" s="1"/>
  <c r="E319" i="5"/>
  <c r="F319" i="5" s="1"/>
  <c r="E965" i="5"/>
  <c r="F965" i="5" s="1"/>
  <c r="E109" i="5"/>
  <c r="F109" i="5" s="1"/>
  <c r="E433" i="5"/>
  <c r="F433" i="5" s="1"/>
  <c r="E1001" i="5"/>
  <c r="F1001" i="5" s="1"/>
  <c r="E521" i="5"/>
  <c r="F521" i="5" s="1"/>
  <c r="E434" i="5"/>
  <c r="F434" i="5" s="1"/>
  <c r="E408" i="5"/>
  <c r="F408" i="5" s="1"/>
  <c r="E192" i="5"/>
  <c r="F192" i="5" s="1"/>
  <c r="E186" i="5"/>
  <c r="F186" i="5" s="1"/>
  <c r="E353" i="5"/>
  <c r="F353" i="5" s="1"/>
  <c r="E782" i="5"/>
  <c r="F782" i="5" s="1"/>
  <c r="E872" i="5"/>
  <c r="F872" i="5" s="1"/>
  <c r="E553" i="5"/>
  <c r="F553" i="5" s="1"/>
  <c r="E272" i="5"/>
  <c r="F272" i="5" s="1"/>
  <c r="E449" i="5"/>
  <c r="F449" i="5" s="1"/>
  <c r="E958" i="5"/>
  <c r="F958" i="5" s="1"/>
  <c r="E59" i="5"/>
  <c r="F59" i="5" s="1"/>
  <c r="E400" i="5"/>
  <c r="F400" i="5" s="1"/>
  <c r="E604" i="5"/>
  <c r="F604" i="5" s="1"/>
  <c r="E654" i="5"/>
  <c r="F654" i="5" s="1"/>
  <c r="E969" i="5"/>
  <c r="F969" i="5" s="1"/>
  <c r="E412" i="5"/>
  <c r="F412" i="5" s="1"/>
  <c r="E156" i="5"/>
  <c r="F156" i="5" s="1"/>
  <c r="E263" i="5"/>
  <c r="F263" i="5" s="1"/>
  <c r="E49" i="5"/>
  <c r="F49" i="5" s="1"/>
  <c r="F697" i="5"/>
  <c r="E793" i="5"/>
  <c r="F793" i="5" s="1"/>
  <c r="E146" i="5"/>
  <c r="F146" i="5" s="1"/>
  <c r="E588" i="5"/>
  <c r="F588" i="5" s="1"/>
  <c r="E194" i="5"/>
  <c r="F194" i="5" s="1"/>
  <c r="E956" i="5"/>
  <c r="F956" i="5" s="1"/>
  <c r="F326" i="5"/>
  <c r="E515" i="5"/>
  <c r="F515" i="5" s="1"/>
  <c r="E917" i="5"/>
  <c r="F917" i="5" s="1"/>
  <c r="E936" i="5"/>
  <c r="F936" i="5" s="1"/>
  <c r="E467" i="5"/>
  <c r="F467" i="5" s="1"/>
  <c r="F934" i="5"/>
  <c r="E365" i="5"/>
  <c r="F365" i="5" s="1"/>
  <c r="E300" i="5"/>
  <c r="F300" i="5" s="1"/>
  <c r="E132" i="5"/>
  <c r="F132" i="5" s="1"/>
  <c r="E350" i="5"/>
  <c r="F350" i="5" s="1"/>
  <c r="E978" i="5"/>
  <c r="F978" i="5" s="1"/>
  <c r="E18" i="5"/>
  <c r="F18" i="5" s="1"/>
  <c r="E643" i="5"/>
  <c r="F643" i="5" s="1"/>
  <c r="E736" i="5"/>
  <c r="F736" i="5" s="1"/>
  <c r="E906" i="5"/>
  <c r="F906" i="5" s="1"/>
  <c r="E359" i="5"/>
  <c r="F359" i="5" s="1"/>
  <c r="E148" i="5"/>
  <c r="F148" i="5" s="1"/>
  <c r="E498" i="5"/>
  <c r="F498" i="5" s="1"/>
  <c r="E417" i="5"/>
  <c r="F417" i="5" s="1"/>
  <c r="E628" i="5"/>
  <c r="F628" i="5" s="1"/>
  <c r="E354" i="5"/>
  <c r="F354" i="5" s="1"/>
  <c r="E768" i="5"/>
  <c r="F768" i="5" s="1"/>
  <c r="E556" i="5"/>
  <c r="F556" i="5" s="1"/>
  <c r="E221" i="5"/>
  <c r="F221" i="5" s="1"/>
  <c r="E404" i="5"/>
  <c r="F404" i="5" s="1"/>
  <c r="E767" i="5"/>
  <c r="F767" i="5" s="1"/>
  <c r="E468" i="5"/>
  <c r="F468" i="5" s="1"/>
  <c r="E549" i="5"/>
  <c r="F549" i="5" s="1"/>
  <c r="E696" i="5"/>
  <c r="F696" i="5" s="1"/>
  <c r="E921" i="5"/>
  <c r="F921" i="5" s="1"/>
  <c r="E497" i="5"/>
  <c r="F497" i="5" s="1"/>
  <c r="E458" i="5"/>
  <c r="F458" i="5" s="1"/>
  <c r="E976" i="5"/>
  <c r="F976" i="5" s="1"/>
  <c r="E41" i="5"/>
  <c r="F41" i="5" s="1"/>
  <c r="E92" i="5"/>
  <c r="F92" i="5" s="1"/>
  <c r="E333" i="5"/>
  <c r="F333" i="5" s="1"/>
  <c r="E634" i="5"/>
  <c r="F634" i="5" s="1"/>
  <c r="E805" i="5"/>
  <c r="F805" i="5" s="1"/>
  <c r="E47" i="5"/>
  <c r="F47" i="5" s="1"/>
  <c r="E94" i="5"/>
  <c r="F94" i="5" s="1"/>
  <c r="E419" i="5"/>
  <c r="F419" i="5" s="1"/>
  <c r="E196" i="5"/>
  <c r="F196" i="5" s="1"/>
  <c r="E349" i="5"/>
  <c r="F349" i="5" s="1"/>
  <c r="E737" i="5"/>
  <c r="F737" i="5" s="1"/>
  <c r="E862" i="5"/>
  <c r="F862" i="5" s="1"/>
  <c r="E133" i="5"/>
  <c r="F133" i="5" s="1"/>
  <c r="E928" i="5"/>
  <c r="F928" i="5" s="1"/>
  <c r="F852" i="5"/>
  <c r="E504" i="5"/>
  <c r="F504" i="5" s="1"/>
  <c r="E761" i="5"/>
  <c r="F761" i="5" s="1"/>
  <c r="E908" i="5"/>
  <c r="F908" i="5" s="1"/>
  <c r="E444" i="5"/>
  <c r="F444" i="5" s="1"/>
  <c r="E517" i="5"/>
  <c r="F517" i="5" s="1"/>
  <c r="E692" i="5"/>
  <c r="F692" i="5" s="1"/>
  <c r="E901" i="5"/>
  <c r="F901" i="5" s="1"/>
  <c r="E689" i="5"/>
  <c r="F689" i="5" s="1"/>
  <c r="E746" i="5"/>
  <c r="F746" i="5" s="1"/>
  <c r="E676" i="5"/>
  <c r="F676" i="5" s="1"/>
  <c r="E411" i="5"/>
  <c r="F411" i="5" s="1"/>
  <c r="E603" i="5"/>
  <c r="F603" i="5" s="1"/>
  <c r="E476" i="5"/>
  <c r="F476" i="5" s="1"/>
  <c r="E61" i="5"/>
  <c r="F61" i="5" s="1"/>
  <c r="E808" i="5"/>
  <c r="F808" i="5" s="1"/>
  <c r="E988" i="5"/>
  <c r="F988" i="5" s="1"/>
  <c r="E593" i="5"/>
  <c r="F593" i="5" s="1"/>
  <c r="E530" i="5"/>
  <c r="F530" i="5" s="1"/>
  <c r="E796" i="5"/>
  <c r="F796" i="5" s="1"/>
  <c r="E705" i="5"/>
  <c r="F705" i="5" s="1"/>
  <c r="E308" i="5"/>
  <c r="F308" i="5" s="1"/>
  <c r="E594" i="5"/>
  <c r="F594" i="5" s="1"/>
  <c r="E168" i="5"/>
  <c r="F168" i="5" s="1"/>
  <c r="E943" i="5"/>
  <c r="F943" i="5" s="1"/>
  <c r="E757" i="5"/>
  <c r="F757" i="5" s="1"/>
  <c r="E611" i="5"/>
  <c r="F611" i="5" s="1"/>
  <c r="E279" i="5"/>
  <c r="F279" i="5" s="1"/>
  <c r="E35" i="5"/>
  <c r="F35" i="5" s="1"/>
  <c r="E996" i="5"/>
  <c r="F996" i="5" s="1"/>
  <c r="E823" i="5"/>
  <c r="F823" i="5" s="1"/>
  <c r="E85" i="5"/>
  <c r="F85" i="5" s="1"/>
  <c r="E56" i="5"/>
  <c r="F56" i="5" s="1"/>
  <c r="E544" i="5"/>
  <c r="F544" i="5" s="1"/>
  <c r="E236" i="5"/>
  <c r="F236" i="5" s="1"/>
  <c r="E183" i="5"/>
  <c r="F183" i="5" s="1"/>
  <c r="E816" i="5"/>
  <c r="F816" i="5" s="1"/>
  <c r="E961" i="5"/>
  <c r="F961" i="5" s="1"/>
  <c r="E829" i="5"/>
  <c r="F829" i="5" s="1"/>
  <c r="E71" i="5"/>
  <c r="F71" i="5" s="1"/>
  <c r="E718" i="5"/>
  <c r="F718" i="5" s="1"/>
  <c r="E248" i="5"/>
  <c r="F248" i="5" s="1"/>
  <c r="E321" i="5"/>
  <c r="F321" i="5" s="1"/>
  <c r="E394" i="5"/>
  <c r="F394" i="5" s="1"/>
  <c r="E162" i="5"/>
  <c r="F162" i="5" s="1"/>
  <c r="E983" i="5"/>
  <c r="F983" i="5" s="1"/>
  <c r="E780" i="5"/>
  <c r="F780" i="5" s="1"/>
  <c r="E218" i="5"/>
  <c r="F218" i="5" s="1"/>
  <c r="E962" i="5"/>
  <c r="F962" i="5" s="1"/>
  <c r="E748" i="5"/>
  <c r="F748" i="5" s="1"/>
  <c r="E932" i="5"/>
  <c r="F932" i="5" s="1"/>
  <c r="E753" i="5"/>
  <c r="F753" i="5" s="1"/>
  <c r="E291" i="5"/>
  <c r="F291" i="5" s="1"/>
  <c r="E683" i="5"/>
  <c r="F683" i="5" s="1"/>
  <c r="E902" i="5"/>
  <c r="F902" i="5" s="1"/>
  <c r="E535" i="5"/>
  <c r="F535" i="5" s="1"/>
  <c r="E924" i="5"/>
  <c r="F924" i="5" s="1"/>
  <c r="E11" i="5"/>
  <c r="F11" i="5" s="1"/>
  <c r="E405" i="5"/>
  <c r="F405" i="5" s="1"/>
  <c r="E391" i="5"/>
  <c r="F391" i="5" s="1"/>
  <c r="E167" i="5"/>
  <c r="F167" i="5" s="1"/>
  <c r="E686" i="5"/>
  <c r="F686" i="5" s="1"/>
  <c r="E158" i="5"/>
  <c r="F158" i="5" s="1"/>
  <c r="E410" i="5"/>
  <c r="F410" i="5" s="1"/>
  <c r="E720" i="5"/>
  <c r="F720" i="5" s="1"/>
  <c r="E424" i="5"/>
  <c r="F424" i="5" s="1"/>
  <c r="E161" i="5"/>
  <c r="F161" i="5" s="1"/>
  <c r="E954" i="5"/>
  <c r="F954" i="5" s="1"/>
  <c r="E470" i="5"/>
  <c r="F470" i="5" s="1"/>
  <c r="E164" i="5"/>
  <c r="F164" i="5" s="1"/>
  <c r="E261" i="5"/>
  <c r="F261" i="5" s="1"/>
  <c r="E850" i="5"/>
  <c r="F850" i="5" s="1"/>
  <c r="E332" i="5"/>
  <c r="F332" i="5" s="1"/>
  <c r="E790" i="5"/>
  <c r="F790" i="5" s="1"/>
  <c r="E427" i="5"/>
  <c r="F427" i="5" s="1"/>
  <c r="E117" i="5"/>
  <c r="F117" i="5" s="1"/>
  <c r="E24" i="5"/>
  <c r="F24" i="5" s="1"/>
  <c r="E376" i="5"/>
  <c r="F376" i="5" s="1"/>
  <c r="E905" i="5"/>
  <c r="F905" i="5" s="1"/>
  <c r="E843" i="5"/>
  <c r="F843" i="5" s="1"/>
  <c r="E665" i="5"/>
  <c r="F665" i="5" s="1"/>
  <c r="E526" i="5"/>
  <c r="F526" i="5" s="1"/>
  <c r="E62" i="5"/>
  <c r="F62" i="5" s="1"/>
  <c r="E668" i="5"/>
  <c r="F668" i="5" s="1"/>
  <c r="E610" i="5"/>
  <c r="F610" i="5" s="1"/>
  <c r="E923" i="5"/>
  <c r="F923" i="5" s="1"/>
  <c r="E377" i="5"/>
  <c r="F377" i="5" s="1"/>
  <c r="E396" i="5"/>
  <c r="F396" i="5" s="1"/>
  <c r="E382" i="5"/>
  <c r="F382" i="5" s="1"/>
  <c r="E480" i="5"/>
  <c r="F480" i="5" s="1"/>
  <c r="E182" i="5"/>
  <c r="F182" i="5" s="1"/>
  <c r="E175" i="5"/>
  <c r="F175" i="5" s="1"/>
  <c r="E910" i="5"/>
  <c r="F910" i="5" s="1"/>
  <c r="E269" i="5"/>
  <c r="F269" i="5" s="1"/>
  <c r="F957" i="5"/>
  <c r="E647" i="5"/>
  <c r="F647" i="5" s="1"/>
  <c r="E590" i="5"/>
  <c r="F590" i="5" s="1"/>
  <c r="E660" i="5"/>
  <c r="F660" i="5" s="1"/>
  <c r="E140" i="5"/>
  <c r="F140" i="5" s="1"/>
  <c r="E899" i="5"/>
  <c r="F899" i="5" s="1"/>
  <c r="E597" i="5"/>
  <c r="F597" i="5" s="1"/>
  <c r="E335" i="5"/>
  <c r="F335" i="5" s="1"/>
  <c r="E672" i="5"/>
  <c r="F672" i="5" s="1"/>
  <c r="E301" i="5"/>
  <c r="F301" i="5" s="1"/>
  <c r="E506" i="5"/>
  <c r="F506" i="5" s="1"/>
  <c r="E452" i="5"/>
  <c r="F452" i="5" s="1"/>
  <c r="E38" i="5"/>
  <c r="F38" i="5" s="1"/>
  <c r="E379" i="5"/>
  <c r="F379" i="5" s="1"/>
  <c r="E662" i="5"/>
  <c r="F662" i="5" s="1"/>
  <c r="E673" i="5"/>
  <c r="F673" i="5" s="1"/>
  <c r="E422" i="5"/>
  <c r="F422" i="5" s="1"/>
  <c r="E297" i="5"/>
  <c r="F297" i="5" s="1"/>
  <c r="E952" i="5"/>
  <c r="F952" i="5" s="1"/>
  <c r="E608" i="5"/>
  <c r="F608" i="5" s="1"/>
  <c r="E188" i="5"/>
  <c r="F188" i="5" s="1"/>
  <c r="E14" i="5"/>
  <c r="F14" i="5" s="1"/>
  <c r="E339" i="5"/>
  <c r="F339" i="5" s="1"/>
  <c r="E729" i="5"/>
  <c r="F729" i="5" s="1"/>
  <c r="E189" i="5"/>
  <c r="F189" i="5" s="1"/>
  <c r="E637" i="5"/>
  <c r="F637" i="5" s="1"/>
  <c r="E607" i="5"/>
  <c r="F607" i="5" s="1"/>
  <c r="E250" i="5"/>
  <c r="F250" i="5" s="1"/>
  <c r="E105" i="5"/>
  <c r="F105" i="5" s="1"/>
  <c r="E505" i="5"/>
  <c r="F505" i="5" s="1"/>
  <c r="E980" i="5"/>
  <c r="F980" i="5" s="1"/>
  <c r="E180" i="5"/>
  <c r="F180" i="5" s="1"/>
  <c r="E129" i="5"/>
  <c r="F129" i="5" s="1"/>
  <c r="E840" i="5"/>
  <c r="F840" i="5" s="1"/>
  <c r="F201" i="5"/>
  <c r="E508" i="5"/>
  <c r="F508" i="5" s="1"/>
  <c r="E285" i="5"/>
  <c r="F285" i="5" s="1"/>
  <c r="E977" i="5"/>
  <c r="F977" i="5" s="1"/>
  <c r="E104" i="5"/>
  <c r="F104" i="5" s="1"/>
  <c r="F299" i="5"/>
  <c r="E787" i="5"/>
  <c r="F787" i="5" s="1"/>
  <c r="E806" i="5"/>
  <c r="F806" i="5" s="1"/>
  <c r="E659" i="5"/>
  <c r="F659" i="5" s="1"/>
  <c r="E369" i="5"/>
  <c r="F369" i="5" s="1"/>
  <c r="E832" i="5"/>
  <c r="F832" i="5" s="1"/>
  <c r="E474" i="5"/>
  <c r="F474" i="5" s="1"/>
  <c r="E48" i="5"/>
  <c r="F48" i="5" s="1"/>
  <c r="E571" i="5"/>
  <c r="F571" i="5" s="1"/>
  <c r="E945" i="5"/>
  <c r="F945" i="5" s="1"/>
  <c r="E585" i="5"/>
  <c r="F585" i="5" s="1"/>
  <c r="E524" i="5"/>
  <c r="F524" i="5" s="1"/>
  <c r="E143" i="5"/>
  <c r="F143" i="5" s="1"/>
  <c r="E69" i="5"/>
  <c r="F69" i="5" s="1"/>
  <c r="E771" i="5"/>
  <c r="F771" i="5" s="1"/>
  <c r="E313" i="5"/>
  <c r="F313" i="5" s="1"/>
  <c r="E489" i="5"/>
  <c r="F489" i="5" s="1"/>
  <c r="E485" i="5"/>
  <c r="F485" i="5" s="1"/>
  <c r="E933" i="5"/>
  <c r="F933" i="5" s="1"/>
  <c r="E857" i="5"/>
  <c r="F857" i="5" s="1"/>
  <c r="E545" i="5"/>
  <c r="F545" i="5" s="1"/>
  <c r="E522" i="5"/>
  <c r="F522" i="5" s="1"/>
  <c r="E254" i="5"/>
  <c r="F254" i="5" s="1"/>
  <c r="E181" i="5"/>
  <c r="F181" i="5" s="1"/>
  <c r="E584" i="5"/>
  <c r="F584" i="5" s="1"/>
  <c r="E277" i="5"/>
  <c r="F277" i="5" s="1"/>
  <c r="E119" i="5"/>
  <c r="F119" i="5" s="1"/>
  <c r="E230" i="5"/>
  <c r="F230" i="5" s="1"/>
  <c r="E642" i="5"/>
  <c r="F642" i="5" s="1"/>
  <c r="E309" i="5"/>
  <c r="F309" i="5" s="1"/>
  <c r="E824" i="5"/>
  <c r="F824" i="5" s="1"/>
  <c r="E681" i="5"/>
  <c r="F681" i="5" s="1"/>
  <c r="E380" i="5"/>
  <c r="F380" i="5" s="1"/>
  <c r="E323" i="5"/>
  <c r="F323" i="5" s="1"/>
  <c r="E278" i="5"/>
  <c r="F278" i="5" s="1"/>
  <c r="E639" i="5"/>
  <c r="F639" i="5" s="1"/>
  <c r="E973" i="5"/>
  <c r="F973" i="5" s="1"/>
  <c r="E212" i="5"/>
  <c r="F212" i="5" s="1"/>
  <c r="E137" i="5"/>
  <c r="F137" i="5" s="1"/>
  <c r="E550" i="5"/>
  <c r="F550" i="5" s="1"/>
  <c r="E813" i="5"/>
  <c r="F813" i="5" s="1"/>
  <c r="E520" i="5"/>
  <c r="F520" i="5" s="1"/>
  <c r="E678" i="5"/>
  <c r="F678" i="5" s="1"/>
  <c r="E73" i="5"/>
  <c r="F73" i="5" s="1"/>
  <c r="E519" i="5"/>
  <c r="F519" i="5" s="1"/>
  <c r="F241" i="5"/>
  <c r="E888" i="5"/>
  <c r="F888" i="5" s="1"/>
  <c r="E602" i="5"/>
  <c r="F602" i="5" s="1"/>
  <c r="E653" i="5"/>
  <c r="F653" i="5" s="1"/>
  <c r="E295" i="5"/>
  <c r="F295" i="5" s="1"/>
  <c r="E570" i="5"/>
  <c r="F570" i="5" s="1"/>
  <c r="E997" i="5"/>
  <c r="F997" i="5" s="1"/>
  <c r="E883" i="5"/>
  <c r="F883" i="5" s="1"/>
  <c r="E238" i="5"/>
  <c r="F238" i="5" s="1"/>
  <c r="E758" i="5"/>
  <c r="F758" i="5" s="1"/>
  <c r="E785" i="5"/>
  <c r="F785" i="5" s="1"/>
  <c r="F37" i="5"/>
  <c r="E546" i="5"/>
  <c r="F546" i="5" s="1"/>
  <c r="E407" i="5"/>
  <c r="F407" i="5" s="1"/>
  <c r="E481" i="5"/>
  <c r="F481" i="5" s="1"/>
  <c r="E355" i="5"/>
  <c r="F355" i="5" s="1"/>
  <c r="E454" i="5"/>
  <c r="F454" i="5" s="1"/>
  <c r="E266" i="5"/>
  <c r="F266" i="5" s="1"/>
  <c r="E947" i="5"/>
  <c r="F947" i="5" s="1"/>
  <c r="E763" i="5"/>
  <c r="F763" i="5" s="1"/>
  <c r="E760" i="5"/>
  <c r="F760" i="5" s="1"/>
  <c r="E264" i="5"/>
  <c r="F264" i="5" s="1"/>
  <c r="E670" i="5"/>
  <c r="F670" i="5" s="1"/>
  <c r="E101" i="5"/>
  <c r="F101" i="5" s="1"/>
  <c r="E13" i="5"/>
  <c r="F13" i="5" s="1"/>
  <c r="E173" i="5"/>
  <c r="F173" i="5" s="1"/>
  <c r="E191" i="5"/>
  <c r="F191" i="5" s="1"/>
  <c r="E986" i="5"/>
  <c r="F986" i="5" s="1"/>
  <c r="E324" i="5"/>
  <c r="F324" i="5" s="1"/>
  <c r="E717" i="5"/>
  <c r="F717" i="5" s="1"/>
  <c r="E153" i="5"/>
  <c r="F153" i="5" s="1"/>
  <c r="E106" i="5"/>
  <c r="F106" i="5" s="1"/>
  <c r="E60" i="5"/>
  <c r="F60" i="5" s="1"/>
  <c r="E622" i="5"/>
  <c r="F622" i="5" s="1"/>
  <c r="E43" i="5"/>
  <c r="F43" i="5" s="1"/>
  <c r="E844" i="5"/>
  <c r="F844" i="5" s="1"/>
  <c r="E108" i="5"/>
  <c r="F108" i="5" s="1"/>
  <c r="E258" i="5"/>
  <c r="F258" i="5" s="1"/>
  <c r="E487" i="5"/>
  <c r="F487" i="5" s="1"/>
  <c r="E987" i="5"/>
  <c r="F987" i="5" s="1"/>
  <c r="E414" i="5"/>
  <c r="F414" i="5" s="1"/>
  <c r="E398" i="5"/>
  <c r="F398" i="5" s="1"/>
  <c r="E744" i="5"/>
  <c r="F744" i="5" s="1"/>
  <c r="E707" i="5"/>
  <c r="F707" i="5" s="1"/>
  <c r="E475" i="5"/>
  <c r="F475" i="5" s="1"/>
  <c r="E466" i="5"/>
  <c r="F466" i="5" s="1"/>
  <c r="E51" i="5"/>
  <c r="F51" i="5" s="1"/>
  <c r="E540" i="5"/>
  <c r="F540" i="5" s="1"/>
  <c r="E565" i="5"/>
  <c r="F565" i="5" s="1"/>
  <c r="E825" i="5"/>
  <c r="F825" i="5" s="1"/>
  <c r="E860" i="5"/>
  <c r="F860" i="5" s="1"/>
  <c r="E595" i="5"/>
  <c r="F595" i="5" s="1"/>
  <c r="E50" i="5"/>
  <c r="F50" i="5" s="1"/>
  <c r="E227" i="5"/>
  <c r="F227" i="5" s="1"/>
  <c r="E730" i="5"/>
  <c r="F730" i="5" s="1"/>
  <c r="E193" i="5"/>
  <c r="F193" i="5" s="1"/>
  <c r="G2" i="2" l="1"/>
  <c r="AN990" i="5"/>
  <c r="AO990" i="5"/>
  <c r="AN523" i="5"/>
  <c r="AO523" i="5"/>
  <c r="AN373" i="5"/>
  <c r="AO373" i="5"/>
  <c r="AO986" i="5"/>
  <c r="AN986" i="5"/>
  <c r="AN947" i="5"/>
  <c r="AO947" i="5"/>
  <c r="AN377" i="5"/>
  <c r="AO377" i="5"/>
  <c r="AN404" i="5"/>
  <c r="AO404" i="5"/>
  <c r="AN374" i="5"/>
  <c r="AO374" i="5"/>
  <c r="AN459" i="5"/>
  <c r="AO459" i="5"/>
  <c r="AN870" i="5"/>
  <c r="AO870" i="5"/>
  <c r="AN563" i="5"/>
  <c r="AO563" i="5"/>
  <c r="AN165" i="5"/>
  <c r="AO165" i="5"/>
  <c r="AN274" i="5"/>
  <c r="AO274" i="5"/>
  <c r="AN234" i="5"/>
  <c r="AO234" i="5"/>
  <c r="AN540" i="5"/>
  <c r="AO540" i="5"/>
  <c r="AN977" i="5"/>
  <c r="AO977" i="5"/>
  <c r="AN718" i="5"/>
  <c r="AO718" i="5"/>
  <c r="AN156" i="5"/>
  <c r="AO156" i="5"/>
  <c r="AN190" i="5"/>
  <c r="AO190" i="5"/>
  <c r="AN529" i="5"/>
  <c r="AO529" i="5"/>
  <c r="AN617" i="5"/>
  <c r="AO617" i="5"/>
  <c r="AN717" i="5"/>
  <c r="AO717" i="5"/>
  <c r="AN407" i="5"/>
  <c r="AO407" i="5"/>
  <c r="AN678" i="5"/>
  <c r="AO678" i="5"/>
  <c r="AN119" i="5"/>
  <c r="AO119" i="5"/>
  <c r="AN585" i="5"/>
  <c r="AO585" i="5"/>
  <c r="AN840" i="5"/>
  <c r="AO840" i="5"/>
  <c r="AN952" i="5"/>
  <c r="AO952" i="5"/>
  <c r="AN660" i="5"/>
  <c r="AO660" i="5"/>
  <c r="AN526" i="5"/>
  <c r="AO526" i="5"/>
  <c r="AN954" i="5"/>
  <c r="AO954" i="5"/>
  <c r="AN753" i="5"/>
  <c r="AO753" i="5"/>
  <c r="AN816" i="5"/>
  <c r="AO816" i="5"/>
  <c r="AN705" i="5"/>
  <c r="AO705" i="5"/>
  <c r="AN444" i="5"/>
  <c r="AO444" i="5"/>
  <c r="AN333" i="5"/>
  <c r="AO333" i="5"/>
  <c r="AN628" i="5"/>
  <c r="AO628" i="5"/>
  <c r="AN936" i="5"/>
  <c r="AO936" i="5"/>
  <c r="AN604" i="5"/>
  <c r="AO604" i="5"/>
  <c r="AN433" i="5"/>
  <c r="AO433" i="5"/>
  <c r="AN559" i="5"/>
  <c r="AO559" i="5"/>
  <c r="AN833" i="5"/>
  <c r="AO833" i="5"/>
  <c r="AO72" i="5"/>
  <c r="AN72" i="5"/>
  <c r="AN251" i="5"/>
  <c r="AO251" i="5"/>
  <c r="AO950" i="5"/>
  <c r="AN950" i="5"/>
  <c r="AN598" i="5"/>
  <c r="AO598" i="5"/>
  <c r="AN776" i="5"/>
  <c r="AO776" i="5"/>
  <c r="AN86" i="5"/>
  <c r="AO86" i="5"/>
  <c r="AO443" i="5"/>
  <c r="AN443" i="5"/>
  <c r="AN378" i="5"/>
  <c r="AO378" i="5"/>
  <c r="AN113" i="5"/>
  <c r="AO113" i="5"/>
  <c r="AN974" i="5"/>
  <c r="AO974" i="5"/>
  <c r="AN688" i="5"/>
  <c r="AO688" i="5"/>
  <c r="AN6" i="5"/>
  <c r="AO6" i="5"/>
  <c r="AN200" i="5"/>
  <c r="AO200" i="5"/>
  <c r="AN80" i="5"/>
  <c r="AO80" i="5"/>
  <c r="AN275" i="5"/>
  <c r="AO275" i="5"/>
  <c r="AN293" i="5"/>
  <c r="AO293" i="5"/>
  <c r="AN573" i="5"/>
  <c r="AO573" i="5"/>
  <c r="AN871" i="5"/>
  <c r="AO871" i="5"/>
  <c r="AN286" i="5"/>
  <c r="AO286" i="5"/>
  <c r="AN26" i="5"/>
  <c r="AO26" i="5"/>
  <c r="AN100" i="5"/>
  <c r="AO100" i="5"/>
  <c r="AO342" i="5"/>
  <c r="AN342" i="5"/>
  <c r="AN314" i="5"/>
  <c r="AO314" i="5"/>
  <c r="AN895" i="5"/>
  <c r="AO895" i="5"/>
  <c r="AN716" i="5"/>
  <c r="AO716" i="5"/>
  <c r="AO708" i="5"/>
  <c r="AN708" i="5"/>
  <c r="AN955" i="5"/>
  <c r="AO955" i="5"/>
  <c r="AN33" i="5"/>
  <c r="AO33" i="5"/>
  <c r="AN139" i="5"/>
  <c r="AO139" i="5"/>
  <c r="AN426" i="5"/>
  <c r="AO426" i="5"/>
  <c r="AN927" i="5"/>
  <c r="AO927" i="5"/>
  <c r="AN877" i="5"/>
  <c r="AO877" i="5"/>
  <c r="AN582" i="5"/>
  <c r="AO582" i="5"/>
  <c r="AN483" i="5"/>
  <c r="AO483" i="5"/>
  <c r="AN770" i="5"/>
  <c r="AO770" i="5"/>
  <c r="AN879" i="5"/>
  <c r="AO879" i="5"/>
  <c r="AN847" i="5"/>
  <c r="AO847" i="5"/>
  <c r="AO853" i="5"/>
  <c r="AN853" i="5"/>
  <c r="AN558" i="5"/>
  <c r="AO558" i="5"/>
  <c r="AN514" i="5"/>
  <c r="AO514" i="5"/>
  <c r="AO887" i="5"/>
  <c r="AN887" i="5"/>
  <c r="AN340" i="5"/>
  <c r="AO340" i="5"/>
  <c r="AN180" i="5"/>
  <c r="AO180" i="5"/>
  <c r="AN313" i="5"/>
  <c r="AO313" i="5"/>
  <c r="AN248" i="5"/>
  <c r="AO248" i="5"/>
  <c r="AN192" i="5"/>
  <c r="AO192" i="5"/>
  <c r="AN658" i="5"/>
  <c r="AO658" i="5"/>
  <c r="AN507" i="5"/>
  <c r="AO507" i="5"/>
  <c r="AN98" i="5"/>
  <c r="AO98" i="5"/>
  <c r="AO919" i="5"/>
  <c r="AN919" i="5"/>
  <c r="AN799" i="5"/>
  <c r="AO799" i="5"/>
  <c r="AN783" i="5"/>
  <c r="AO783" i="5"/>
  <c r="AN266" i="5"/>
  <c r="AO266" i="5"/>
  <c r="AN335" i="5"/>
  <c r="AO335" i="5"/>
  <c r="AN689" i="5"/>
  <c r="AO689" i="5"/>
  <c r="AN656" i="5"/>
  <c r="AO656" i="5"/>
  <c r="AN54" i="5"/>
  <c r="AO54" i="5"/>
  <c r="AN15" i="5"/>
  <c r="AO15" i="5"/>
  <c r="AN475" i="5"/>
  <c r="AO475" i="5"/>
  <c r="AN707" i="5"/>
  <c r="AO707" i="5"/>
  <c r="AN324" i="5"/>
  <c r="AO324" i="5"/>
  <c r="AO546" i="5"/>
  <c r="AN546" i="5"/>
  <c r="AN520" i="5"/>
  <c r="AO520" i="5"/>
  <c r="AN277" i="5"/>
  <c r="AO277" i="5"/>
  <c r="AN945" i="5"/>
  <c r="AO945" i="5"/>
  <c r="AN129" i="5"/>
  <c r="AO129" i="5"/>
  <c r="AN297" i="5"/>
  <c r="AO297" i="5"/>
  <c r="AN590" i="5"/>
  <c r="AO590" i="5"/>
  <c r="AN665" i="5"/>
  <c r="AO665" i="5"/>
  <c r="AN161" i="5"/>
  <c r="AO161" i="5"/>
  <c r="AN932" i="5"/>
  <c r="AO932" i="5"/>
  <c r="AO183" i="5"/>
  <c r="AN183" i="5"/>
  <c r="AN796" i="5"/>
  <c r="AO796" i="5"/>
  <c r="AN908" i="5"/>
  <c r="AO908" i="5"/>
  <c r="AN92" i="5"/>
  <c r="AO92" i="5"/>
  <c r="AN417" i="5"/>
  <c r="AO417" i="5"/>
  <c r="AN917" i="5"/>
  <c r="AO917" i="5"/>
  <c r="AN400" i="5"/>
  <c r="AO400" i="5"/>
  <c r="AN109" i="5"/>
  <c r="AO109" i="5"/>
  <c r="AN437" i="5"/>
  <c r="AO437" i="5"/>
  <c r="AN652" i="5"/>
  <c r="AO652" i="5"/>
  <c r="AN490" i="5"/>
  <c r="AO490" i="5"/>
  <c r="AN680" i="5"/>
  <c r="AO680" i="5"/>
  <c r="AN644" i="5"/>
  <c r="AO644" i="5"/>
  <c r="AN144" i="5"/>
  <c r="AO144" i="5"/>
  <c r="AN387" i="5"/>
  <c r="AO387" i="5"/>
  <c r="AN23" i="5"/>
  <c r="AO23" i="5"/>
  <c r="AO539" i="5"/>
  <c r="AN539" i="5"/>
  <c r="AN420" i="5"/>
  <c r="AO420" i="5"/>
  <c r="AN615" i="5"/>
  <c r="AO615" i="5"/>
  <c r="AN803" i="5"/>
  <c r="AO803" i="5"/>
  <c r="AN39" i="5"/>
  <c r="AO39" i="5"/>
  <c r="AN618" i="5"/>
  <c r="AO618" i="5"/>
  <c r="AN163" i="5"/>
  <c r="AO163" i="5"/>
  <c r="AN149" i="5"/>
  <c r="AO149" i="5"/>
  <c r="AN471" i="5"/>
  <c r="AO471" i="5"/>
  <c r="AN329" i="5"/>
  <c r="AO329" i="5"/>
  <c r="AO918" i="5"/>
  <c r="AN918" i="5"/>
  <c r="AN725" i="5"/>
  <c r="AO725" i="5"/>
  <c r="AN532" i="5"/>
  <c r="AO532" i="5"/>
  <c r="AN625" i="5"/>
  <c r="AO625" i="5"/>
  <c r="AN456" i="5"/>
  <c r="AO456" i="5"/>
  <c r="AN991" i="5"/>
  <c r="AO991" i="5"/>
  <c r="AO204" i="5"/>
  <c r="AN204" i="5"/>
  <c r="AN492" i="5"/>
  <c r="AO492" i="5"/>
  <c r="AN95" i="5"/>
  <c r="AO95" i="5"/>
  <c r="AN742" i="5"/>
  <c r="AO742" i="5"/>
  <c r="AN727" i="5"/>
  <c r="AO727" i="5"/>
  <c r="AO577" i="5"/>
  <c r="AN577" i="5"/>
  <c r="AN77" i="5"/>
  <c r="AO77" i="5"/>
  <c r="AN253" i="5"/>
  <c r="AO253" i="5"/>
  <c r="AN185" i="5"/>
  <c r="AO185" i="5"/>
  <c r="AN616" i="5"/>
  <c r="AO616" i="5"/>
  <c r="AN985" i="5"/>
  <c r="AO985" i="5"/>
  <c r="AO416" i="5"/>
  <c r="AN416" i="5"/>
  <c r="AN583" i="5"/>
  <c r="AO583" i="5"/>
  <c r="AN723" i="5"/>
  <c r="AO723" i="5"/>
  <c r="AN851" i="5"/>
  <c r="AO851" i="5"/>
  <c r="AN103" i="5"/>
  <c r="AO103" i="5"/>
  <c r="AN435" i="5"/>
  <c r="AO435" i="5"/>
  <c r="AO898" i="5"/>
  <c r="AN898" i="5"/>
  <c r="AN896" i="5"/>
  <c r="AO896" i="5"/>
  <c r="AN413" i="5"/>
  <c r="AO413" i="5"/>
  <c r="AN584" i="5"/>
  <c r="AO584" i="5"/>
  <c r="AN287" i="5"/>
  <c r="AO287" i="5"/>
  <c r="AN41" i="5"/>
  <c r="AO41" i="5"/>
  <c r="AN59" i="5"/>
  <c r="AO59" i="5"/>
  <c r="AN36" i="5"/>
  <c r="AO36" i="5"/>
  <c r="AN781" i="5"/>
  <c r="AO781" i="5"/>
  <c r="AN231" i="5"/>
  <c r="AO231" i="5"/>
  <c r="AN916" i="5"/>
  <c r="AO916" i="5"/>
  <c r="AN240" i="5"/>
  <c r="AO240" i="5"/>
  <c r="AN875" i="5"/>
  <c r="AO875" i="5"/>
  <c r="AN343" i="5"/>
  <c r="AO343" i="5"/>
  <c r="AN327" i="5"/>
  <c r="AO327" i="5"/>
  <c r="AN199" i="5"/>
  <c r="AO199" i="5"/>
  <c r="AN116" i="5"/>
  <c r="AO116" i="5"/>
  <c r="AN82" i="5"/>
  <c r="AO82" i="5"/>
  <c r="AO640" i="5"/>
  <c r="AN640" i="5"/>
  <c r="AN605" i="5"/>
  <c r="AO605" i="5"/>
  <c r="AN745" i="5"/>
  <c r="AO745" i="5"/>
  <c r="AN398" i="5"/>
  <c r="AO398" i="5"/>
  <c r="AN191" i="5"/>
  <c r="AO191" i="5"/>
  <c r="AN785" i="5"/>
  <c r="AO785" i="5"/>
  <c r="AN550" i="5"/>
  <c r="AO550" i="5"/>
  <c r="AN181" i="5"/>
  <c r="AO181" i="5"/>
  <c r="AN48" i="5"/>
  <c r="AO48" i="5"/>
  <c r="AO980" i="5"/>
  <c r="AN980" i="5"/>
  <c r="AN25" i="5"/>
  <c r="AO25" i="5"/>
  <c r="AO957" i="5"/>
  <c r="AN957" i="5"/>
  <c r="AN843" i="5"/>
  <c r="AO843" i="5"/>
  <c r="AN720" i="5"/>
  <c r="AO720" i="5"/>
  <c r="AN962" i="5"/>
  <c r="AO962" i="5"/>
  <c r="AN544" i="5"/>
  <c r="AO544" i="5"/>
  <c r="AO593" i="5"/>
  <c r="AN593" i="5"/>
  <c r="AO504" i="5"/>
  <c r="AN504" i="5"/>
  <c r="AO976" i="5"/>
  <c r="AN976" i="5"/>
  <c r="AN148" i="5"/>
  <c r="AO148" i="5"/>
  <c r="AN326" i="5"/>
  <c r="AO326" i="5"/>
  <c r="AN958" i="5"/>
  <c r="AO958" i="5"/>
  <c r="AN319" i="5"/>
  <c r="AO319" i="5"/>
  <c r="AO968" i="5"/>
  <c r="AN968" i="5"/>
  <c r="AN889" i="5"/>
  <c r="AO889" i="5"/>
  <c r="AN830" i="5"/>
  <c r="AO830" i="5"/>
  <c r="AN390" i="5"/>
  <c r="AO390" i="5"/>
  <c r="AN368" i="5"/>
  <c r="AO368" i="5"/>
  <c r="AO211" i="5"/>
  <c r="AN211" i="5"/>
  <c r="AN564" i="5"/>
  <c r="AO564" i="5"/>
  <c r="AN338" i="5"/>
  <c r="AO338" i="5"/>
  <c r="AN336" i="5"/>
  <c r="AO336" i="5"/>
  <c r="AO430" i="5"/>
  <c r="AN430" i="5"/>
  <c r="AN351" i="5"/>
  <c r="AO351" i="5"/>
  <c r="AN915" i="5"/>
  <c r="AO915" i="5"/>
  <c r="AN873" i="5"/>
  <c r="AO873" i="5"/>
  <c r="AN499" i="5"/>
  <c r="AO499" i="5"/>
  <c r="AN244" i="5"/>
  <c r="AO244" i="5"/>
  <c r="AN356" i="5"/>
  <c r="AO356" i="5"/>
  <c r="AN174" i="5"/>
  <c r="AO174" i="5"/>
  <c r="AN772" i="5"/>
  <c r="AO772" i="5"/>
  <c r="AN766" i="5"/>
  <c r="AO766" i="5"/>
  <c r="AN337" i="5"/>
  <c r="AO337" i="5"/>
  <c r="AN442" i="5"/>
  <c r="AO442" i="5"/>
  <c r="AN599" i="5"/>
  <c r="AO599" i="5"/>
  <c r="AO935" i="5"/>
  <c r="AN935" i="5"/>
  <c r="AO477" i="5"/>
  <c r="AN477" i="5"/>
  <c r="AO951" i="5"/>
  <c r="AN951" i="5"/>
  <c r="AN271" i="5"/>
  <c r="AO271" i="5"/>
  <c r="AN397" i="5"/>
  <c r="AO397" i="5"/>
  <c r="AN516" i="5"/>
  <c r="AO516" i="5"/>
  <c r="AN127" i="5"/>
  <c r="AO127" i="5"/>
  <c r="AN911" i="5"/>
  <c r="AO911" i="5"/>
  <c r="AN52" i="5"/>
  <c r="AO52" i="5"/>
  <c r="AO58" i="5"/>
  <c r="AN58" i="5"/>
  <c r="AN429" i="5"/>
  <c r="AO429" i="5"/>
  <c r="AN357" i="5"/>
  <c r="AO357" i="5"/>
  <c r="AN704" i="5"/>
  <c r="AO704" i="5"/>
  <c r="AN920" i="5"/>
  <c r="AO920" i="5"/>
  <c r="AN55" i="5"/>
  <c r="AO55" i="5"/>
  <c r="AN682" i="5"/>
  <c r="AO682" i="5"/>
  <c r="AN439" i="5"/>
  <c r="AO439" i="5"/>
  <c r="AN845" i="5"/>
  <c r="AO845" i="5"/>
  <c r="AN596" i="5"/>
  <c r="AO596" i="5"/>
  <c r="AN422" i="5"/>
  <c r="AO422" i="5"/>
  <c r="AN761" i="5"/>
  <c r="AO761" i="5"/>
  <c r="AN515" i="5"/>
  <c r="AO515" i="5"/>
  <c r="AN491" i="5"/>
  <c r="AO491" i="5"/>
  <c r="AN441" i="5"/>
  <c r="AO441" i="5"/>
  <c r="AN684" i="5"/>
  <c r="AO684" i="5"/>
  <c r="AN922" i="5"/>
  <c r="AO922" i="5"/>
  <c r="AN869" i="5"/>
  <c r="AO869" i="5"/>
  <c r="AN345" i="5"/>
  <c r="AO345" i="5"/>
  <c r="AN155" i="5"/>
  <c r="AO155" i="5"/>
  <c r="AN706" i="5"/>
  <c r="AO706" i="5"/>
  <c r="AN57" i="5"/>
  <c r="AO57" i="5"/>
  <c r="AN205" i="5"/>
  <c r="AO205" i="5"/>
  <c r="AN971" i="5"/>
  <c r="AO971" i="5"/>
  <c r="AN29" i="5"/>
  <c r="AO29" i="5"/>
  <c r="AN754" i="5"/>
  <c r="AO754" i="5"/>
  <c r="AN135" i="5"/>
  <c r="AO135" i="5"/>
  <c r="AN70" i="5"/>
  <c r="AO70" i="5"/>
  <c r="AN193" i="5"/>
  <c r="AO193" i="5"/>
  <c r="AN414" i="5"/>
  <c r="AO414" i="5"/>
  <c r="AN173" i="5"/>
  <c r="AO173" i="5"/>
  <c r="AN758" i="5"/>
  <c r="AO758" i="5"/>
  <c r="AN137" i="5"/>
  <c r="AO137" i="5"/>
  <c r="AN254" i="5"/>
  <c r="AO254" i="5"/>
  <c r="AN474" i="5"/>
  <c r="AO474" i="5"/>
  <c r="AN505" i="5"/>
  <c r="AO505" i="5"/>
  <c r="AN673" i="5"/>
  <c r="AO673" i="5"/>
  <c r="AN269" i="5"/>
  <c r="AO269" i="5"/>
  <c r="AO905" i="5"/>
  <c r="AN905" i="5"/>
  <c r="AN410" i="5"/>
  <c r="AO410" i="5"/>
  <c r="AO218" i="5"/>
  <c r="AN218" i="5"/>
  <c r="AN56" i="5"/>
  <c r="AO56" i="5"/>
  <c r="AN988" i="5"/>
  <c r="AO988" i="5"/>
  <c r="AN852" i="5"/>
  <c r="AO852" i="5"/>
  <c r="AN458" i="5"/>
  <c r="AO458" i="5"/>
  <c r="AN359" i="5"/>
  <c r="AO359" i="5"/>
  <c r="AO956" i="5"/>
  <c r="AN956" i="5"/>
  <c r="AN449" i="5"/>
  <c r="AO449" i="5"/>
  <c r="AO926" i="5"/>
  <c r="AN926" i="5"/>
  <c r="AN750" i="5"/>
  <c r="AO750" i="5"/>
  <c r="AO142" i="5"/>
  <c r="AN142" i="5"/>
  <c r="AN418" i="5"/>
  <c r="AO418" i="5"/>
  <c r="AN44" i="5"/>
  <c r="AO44" i="5"/>
  <c r="AN818" i="5"/>
  <c r="AO818" i="5"/>
  <c r="AN774" i="5"/>
  <c r="AO774" i="5"/>
  <c r="AN125" i="5"/>
  <c r="AO125" i="5"/>
  <c r="AN575" i="5"/>
  <c r="AO575" i="5"/>
  <c r="AN79" i="5"/>
  <c r="AO79" i="5"/>
  <c r="AN995" i="5"/>
  <c r="AO995" i="5"/>
  <c r="AN203" i="5"/>
  <c r="AO203" i="5"/>
  <c r="AN791" i="5"/>
  <c r="AO791" i="5"/>
  <c r="AN820" i="5"/>
  <c r="AO820" i="5"/>
  <c r="AN646" i="5"/>
  <c r="AO646" i="5"/>
  <c r="AN695" i="5"/>
  <c r="AO695" i="5"/>
  <c r="AN841" i="5"/>
  <c r="AO841" i="5"/>
  <c r="AN970" i="5"/>
  <c r="AO970" i="5"/>
  <c r="AN223" i="5"/>
  <c r="AO223" i="5"/>
  <c r="AO280" i="5"/>
  <c r="AN280" i="5"/>
  <c r="AN939" i="5"/>
  <c r="AO939" i="5"/>
  <c r="AN372" i="5"/>
  <c r="AO372" i="5"/>
  <c r="AN110" i="5"/>
  <c r="AO110" i="5"/>
  <c r="AN482" i="5"/>
  <c r="AO482" i="5"/>
  <c r="AN669" i="5"/>
  <c r="AO669" i="5"/>
  <c r="AN409" i="5"/>
  <c r="AO409" i="5"/>
  <c r="AN84" i="5"/>
  <c r="AO84" i="5"/>
  <c r="AN96" i="5"/>
  <c r="AO96" i="5"/>
  <c r="AN741" i="5"/>
  <c r="AO741" i="5"/>
  <c r="AN177" i="5"/>
  <c r="AO177" i="5"/>
  <c r="AN690" i="5"/>
  <c r="AO690" i="5"/>
  <c r="AN534" i="5"/>
  <c r="AO534" i="5"/>
  <c r="AN160" i="5"/>
  <c r="AO160" i="5"/>
  <c r="AN512" i="5"/>
  <c r="AO512" i="5"/>
  <c r="AN150" i="5"/>
  <c r="AO150" i="5"/>
  <c r="AN381" i="5"/>
  <c r="AO381" i="5"/>
  <c r="AN17" i="5"/>
  <c r="AO17" i="5"/>
  <c r="AO942" i="5"/>
  <c r="AN942" i="5"/>
  <c r="AN141" i="5"/>
  <c r="AO141" i="5"/>
  <c r="AN513" i="5"/>
  <c r="AO513" i="5"/>
  <c r="AN931" i="5"/>
  <c r="AO931" i="5"/>
  <c r="AO647" i="5"/>
  <c r="AN647" i="5"/>
  <c r="AN530" i="5"/>
  <c r="AO530" i="5"/>
  <c r="AN498" i="5"/>
  <c r="AO498" i="5"/>
  <c r="AN965" i="5"/>
  <c r="AO965" i="5"/>
  <c r="AN814" i="5"/>
  <c r="AO814" i="5"/>
  <c r="AN289" i="5"/>
  <c r="AO289" i="5"/>
  <c r="AN276" i="5"/>
  <c r="AO276" i="5"/>
  <c r="AN645" i="5"/>
  <c r="AO645" i="5"/>
  <c r="AN472" i="5"/>
  <c r="AO472" i="5"/>
  <c r="AN893" i="5"/>
  <c r="AO893" i="5"/>
  <c r="AN74" i="5"/>
  <c r="AO74" i="5"/>
  <c r="AN446" i="5"/>
  <c r="AO446" i="5"/>
  <c r="AO239" i="5"/>
  <c r="AN239" i="5"/>
  <c r="AN371" i="5"/>
  <c r="AO371" i="5"/>
  <c r="AO892" i="5"/>
  <c r="AN892" i="5"/>
  <c r="AN138" i="5"/>
  <c r="AO138" i="5"/>
  <c r="AN849" i="5"/>
  <c r="AO849" i="5"/>
  <c r="AN488" i="5"/>
  <c r="AO488" i="5"/>
  <c r="AN730" i="5"/>
  <c r="AO730" i="5"/>
  <c r="AN987" i="5"/>
  <c r="AO987" i="5"/>
  <c r="AN13" i="5"/>
  <c r="AO13" i="5"/>
  <c r="AN238" i="5"/>
  <c r="AO238" i="5"/>
  <c r="AN212" i="5"/>
  <c r="AO212" i="5"/>
  <c r="AN522" i="5"/>
  <c r="AO522" i="5"/>
  <c r="AN832" i="5"/>
  <c r="AO832" i="5"/>
  <c r="AN105" i="5"/>
  <c r="AO105" i="5"/>
  <c r="AN662" i="5"/>
  <c r="AO662" i="5"/>
  <c r="AO910" i="5"/>
  <c r="AN910" i="5"/>
  <c r="AN376" i="5"/>
  <c r="AO376" i="5"/>
  <c r="AN158" i="5"/>
  <c r="AO158" i="5"/>
  <c r="AN780" i="5"/>
  <c r="AO780" i="5"/>
  <c r="AN85" i="5"/>
  <c r="AO85" i="5"/>
  <c r="AN808" i="5"/>
  <c r="AO808" i="5"/>
  <c r="AN928" i="5"/>
  <c r="AO928" i="5"/>
  <c r="AN497" i="5"/>
  <c r="AO497" i="5"/>
  <c r="AN906" i="5"/>
  <c r="AO906" i="5"/>
  <c r="AN194" i="5"/>
  <c r="AO194" i="5"/>
  <c r="AN272" i="5"/>
  <c r="AO272" i="5"/>
  <c r="AO966" i="5"/>
  <c r="AN966" i="5"/>
  <c r="AN794" i="5"/>
  <c r="AO794" i="5"/>
  <c r="AN496" i="5"/>
  <c r="AO496" i="5"/>
  <c r="AO836" i="5"/>
  <c r="AN836" i="5"/>
  <c r="AN187" i="5"/>
  <c r="AO187" i="5"/>
  <c r="AN265" i="5"/>
  <c r="AO265" i="5"/>
  <c r="AN115" i="5"/>
  <c r="AO115" i="5"/>
  <c r="AN383" i="5"/>
  <c r="AO383" i="5"/>
  <c r="AN469" i="5"/>
  <c r="AO469" i="5"/>
  <c r="AN866" i="5"/>
  <c r="AO866" i="5"/>
  <c r="AN984" i="5"/>
  <c r="AO984" i="5"/>
  <c r="AN773" i="5"/>
  <c r="AO773" i="5"/>
  <c r="AO701" i="5"/>
  <c r="AN701" i="5"/>
  <c r="AN994" i="5"/>
  <c r="AO994" i="5"/>
  <c r="AN307" i="5"/>
  <c r="AO307" i="5"/>
  <c r="AN649" i="5"/>
  <c r="AO649" i="5"/>
  <c r="AN804" i="5"/>
  <c r="AO804" i="5"/>
  <c r="AN714" i="5"/>
  <c r="AO714" i="5"/>
  <c r="AN827" i="5"/>
  <c r="AO827" i="5"/>
  <c r="AN817" i="5"/>
  <c r="AO817" i="5"/>
  <c r="AN810" i="5"/>
  <c r="AO810" i="5"/>
  <c r="AN222" i="5"/>
  <c r="AO222" i="5"/>
  <c r="AN126" i="5"/>
  <c r="AO126" i="5"/>
  <c r="AN166" i="5"/>
  <c r="AO166" i="5"/>
  <c r="AO775" i="5"/>
  <c r="AN775" i="5"/>
  <c r="AN861" i="5"/>
  <c r="AO861" i="5"/>
  <c r="AN151" i="5"/>
  <c r="AO151" i="5"/>
  <c r="AO809" i="5"/>
  <c r="AN809" i="5"/>
  <c r="AN788" i="5"/>
  <c r="AO788" i="5"/>
  <c r="AN560" i="5"/>
  <c r="AO560" i="5"/>
  <c r="AN267" i="5"/>
  <c r="AO267" i="5"/>
  <c r="AO65" i="5"/>
  <c r="AN65" i="5"/>
  <c r="AN722" i="5"/>
  <c r="AO722" i="5"/>
  <c r="AO937" i="5"/>
  <c r="AN937" i="5"/>
  <c r="AN831" i="5"/>
  <c r="AO831" i="5"/>
  <c r="AN501" i="5"/>
  <c r="AO501" i="5"/>
  <c r="AO992" i="5"/>
  <c r="AN992" i="5"/>
  <c r="AN455" i="5"/>
  <c r="AO455" i="5"/>
  <c r="AN402" i="5"/>
  <c r="AO402" i="5"/>
  <c r="AN154" i="5"/>
  <c r="AO154" i="5"/>
  <c r="AN975" i="5"/>
  <c r="AO975" i="5"/>
  <c r="AN236" i="5"/>
  <c r="AO236" i="5"/>
  <c r="AN101" i="5"/>
  <c r="AO101" i="5"/>
  <c r="AO369" i="5"/>
  <c r="AN369" i="5"/>
  <c r="AN24" i="5"/>
  <c r="AO24" i="5"/>
  <c r="AN133" i="5"/>
  <c r="AO133" i="5"/>
  <c r="AN553" i="5"/>
  <c r="AO553" i="5"/>
  <c r="AN533" i="5"/>
  <c r="AO533" i="5"/>
  <c r="AN581" i="5"/>
  <c r="AO581" i="5"/>
  <c r="AN220" i="5"/>
  <c r="AO220" i="5"/>
  <c r="AO941" i="5"/>
  <c r="AN941" i="5"/>
  <c r="AN428" i="5"/>
  <c r="AO428" i="5"/>
  <c r="AN245" i="5"/>
  <c r="AO245" i="5"/>
  <c r="AN946" i="5"/>
  <c r="AO946" i="5"/>
  <c r="AN886" i="5"/>
  <c r="AO886" i="5"/>
  <c r="AN228" i="5"/>
  <c r="AO228" i="5"/>
  <c r="AN495" i="5"/>
  <c r="AO495" i="5"/>
  <c r="AN206" i="5"/>
  <c r="AO206" i="5"/>
  <c r="AN12" i="5"/>
  <c r="AO12" i="5"/>
  <c r="AN726" i="5"/>
  <c r="AO726" i="5"/>
  <c r="AN828" i="5"/>
  <c r="AO828" i="5"/>
  <c r="AN50" i="5"/>
  <c r="AO50" i="5"/>
  <c r="AN258" i="5"/>
  <c r="AO258" i="5"/>
  <c r="AN670" i="5"/>
  <c r="AO670" i="5"/>
  <c r="AO997" i="5"/>
  <c r="AN997" i="5"/>
  <c r="AN639" i="5"/>
  <c r="AO639" i="5"/>
  <c r="AN857" i="5"/>
  <c r="AO857" i="5"/>
  <c r="AN659" i="5"/>
  <c r="AO659" i="5"/>
  <c r="AN5" i="5"/>
  <c r="AO5" i="5"/>
  <c r="AN38" i="5"/>
  <c r="AO38" i="5"/>
  <c r="AN182" i="5"/>
  <c r="AO182" i="5"/>
  <c r="AN167" i="5"/>
  <c r="AO167" i="5"/>
  <c r="AN657" i="5"/>
  <c r="AO657" i="5"/>
  <c r="AN996" i="5"/>
  <c r="AO996" i="5"/>
  <c r="AN476" i="5"/>
  <c r="AO476" i="5"/>
  <c r="AN862" i="5"/>
  <c r="AO862" i="5"/>
  <c r="AN696" i="5"/>
  <c r="AO696" i="5"/>
  <c r="AN643" i="5"/>
  <c r="AO643" i="5"/>
  <c r="AN146" i="5"/>
  <c r="AO146" i="5"/>
  <c r="AN872" i="5"/>
  <c r="AO872" i="5"/>
  <c r="AN687" i="5"/>
  <c r="AO687" i="5"/>
  <c r="AN145" i="5"/>
  <c r="AO145" i="5"/>
  <c r="AN867" i="5"/>
  <c r="AO867" i="5"/>
  <c r="AN846" i="5"/>
  <c r="AO846" i="5"/>
  <c r="AN765" i="5"/>
  <c r="AO765" i="5"/>
  <c r="AN779" i="5"/>
  <c r="AO779" i="5"/>
  <c r="AO948" i="5"/>
  <c r="AN948" i="5"/>
  <c r="AN795" i="5"/>
  <c r="AO795" i="5"/>
  <c r="AN249" i="5"/>
  <c r="AO249" i="5"/>
  <c r="AN486" i="5"/>
  <c r="AO486" i="5"/>
  <c r="AN370" i="5"/>
  <c r="AO370" i="5"/>
  <c r="AN691" i="5"/>
  <c r="AO691" i="5"/>
  <c r="AN752" i="5"/>
  <c r="AO752" i="5"/>
  <c r="AN747" i="5"/>
  <c r="AO747" i="5"/>
  <c r="AN709" i="5"/>
  <c r="AO709" i="5"/>
  <c r="AN213" i="5"/>
  <c r="AO213" i="5"/>
  <c r="AN938" i="5"/>
  <c r="AO938" i="5"/>
  <c r="AN401" i="5"/>
  <c r="AO401" i="5"/>
  <c r="AN42" i="5"/>
  <c r="AO42" i="5"/>
  <c r="AN255" i="5"/>
  <c r="AO255" i="5"/>
  <c r="AN232" i="5"/>
  <c r="AO232" i="5"/>
  <c r="AN415" i="5"/>
  <c r="AO415" i="5"/>
  <c r="AN713" i="5"/>
  <c r="AO713" i="5"/>
  <c r="AN579" i="5"/>
  <c r="AO579" i="5"/>
  <c r="AN465" i="5"/>
  <c r="AO465" i="5"/>
  <c r="AN777" i="5"/>
  <c r="AO777" i="5"/>
  <c r="AN693" i="5"/>
  <c r="AO693" i="5"/>
  <c r="AO9" i="5"/>
  <c r="AN9" i="5"/>
  <c r="AN288" i="5"/>
  <c r="AO288" i="5"/>
  <c r="AO735" i="5"/>
  <c r="AN735" i="5"/>
  <c r="AN347" i="5"/>
  <c r="AO347" i="5"/>
  <c r="AN22" i="5"/>
  <c r="AO22" i="5"/>
  <c r="AN732" i="5"/>
  <c r="AO732" i="5"/>
  <c r="AN700" i="5"/>
  <c r="AO700" i="5"/>
  <c r="AN538" i="5"/>
  <c r="AO538" i="5"/>
  <c r="AN290" i="5"/>
  <c r="AO290" i="5"/>
  <c r="AN963" i="5"/>
  <c r="AO963" i="5"/>
  <c r="AN960" i="5"/>
  <c r="AO960" i="5"/>
  <c r="AN739" i="5"/>
  <c r="AO739" i="5"/>
  <c r="AN738" i="5"/>
  <c r="AO738" i="5"/>
  <c r="AN734" i="5"/>
  <c r="AO734" i="5"/>
  <c r="AN885" i="5"/>
  <c r="AO885" i="5"/>
  <c r="AN130" i="5"/>
  <c r="AO130" i="5"/>
  <c r="AN907" i="5"/>
  <c r="AO907" i="5"/>
  <c r="AO37" i="5"/>
  <c r="AN37" i="5"/>
  <c r="AN227" i="5"/>
  <c r="AO227" i="5"/>
  <c r="AO973" i="5"/>
  <c r="AN973" i="5"/>
  <c r="AN379" i="5"/>
  <c r="AO379" i="5"/>
  <c r="AN823" i="5"/>
  <c r="AO823" i="5"/>
  <c r="AN736" i="5"/>
  <c r="AO736" i="5"/>
  <c r="AN375" i="5"/>
  <c r="AO375" i="5"/>
  <c r="AN479" i="5"/>
  <c r="AO479" i="5"/>
  <c r="AN473" i="5"/>
  <c r="AO473" i="5"/>
  <c r="AN363" i="5"/>
  <c r="AO363" i="5"/>
  <c r="AN661" i="5"/>
  <c r="AO661" i="5"/>
  <c r="AN606" i="5"/>
  <c r="AO606" i="5"/>
  <c r="AO389" i="5"/>
  <c r="AN389" i="5"/>
  <c r="AN384" i="5"/>
  <c r="AO384" i="5"/>
  <c r="AN344" i="5"/>
  <c r="AO344" i="5"/>
  <c r="AN884" i="5"/>
  <c r="AO884" i="5"/>
  <c r="AN632" i="5"/>
  <c r="AO632" i="5"/>
  <c r="AN478" i="5"/>
  <c r="AO478" i="5"/>
  <c r="AN4" i="5"/>
  <c r="AO4" i="5"/>
  <c r="AN108" i="5"/>
  <c r="AO108" i="5"/>
  <c r="AO570" i="5"/>
  <c r="AN570" i="5"/>
  <c r="AN278" i="5"/>
  <c r="AO278" i="5"/>
  <c r="AN933" i="5"/>
  <c r="AO933" i="5"/>
  <c r="AN806" i="5"/>
  <c r="AO806" i="5"/>
  <c r="AO607" i="5"/>
  <c r="AN607" i="5"/>
  <c r="AN452" i="5"/>
  <c r="AO452" i="5"/>
  <c r="AN480" i="5"/>
  <c r="AO480" i="5"/>
  <c r="AN117" i="5"/>
  <c r="AO117" i="5"/>
  <c r="AN391" i="5"/>
  <c r="AO391" i="5"/>
  <c r="AN162" i="5"/>
  <c r="AO162" i="5"/>
  <c r="AN35" i="5"/>
  <c r="AO35" i="5"/>
  <c r="AN603" i="5"/>
  <c r="AO603" i="5"/>
  <c r="AN737" i="5"/>
  <c r="AO737" i="5"/>
  <c r="AN549" i="5"/>
  <c r="AO549" i="5"/>
  <c r="AN18" i="5"/>
  <c r="AO18" i="5"/>
  <c r="AN793" i="5"/>
  <c r="AO793" i="5"/>
  <c r="AO782" i="5"/>
  <c r="AN782" i="5"/>
  <c r="AN527" i="5"/>
  <c r="AO527" i="5"/>
  <c r="AN712" i="5"/>
  <c r="AO712" i="5"/>
  <c r="AN66" i="5"/>
  <c r="AO66" i="5"/>
  <c r="AN451" i="5"/>
  <c r="AO451" i="5"/>
  <c r="AN568" i="5"/>
  <c r="AO568" i="5"/>
  <c r="AN423" i="5"/>
  <c r="AO423" i="5"/>
  <c r="AN425" i="5"/>
  <c r="AO425" i="5"/>
  <c r="AN169" i="5"/>
  <c r="AO169" i="5"/>
  <c r="AN542" i="5"/>
  <c r="AO542" i="5"/>
  <c r="AN431" i="5"/>
  <c r="AO431" i="5"/>
  <c r="AN609" i="5"/>
  <c r="AO609" i="5"/>
  <c r="AN567" i="5"/>
  <c r="AO567" i="5"/>
  <c r="AN257" i="5"/>
  <c r="AO257" i="5"/>
  <c r="AN102" i="5"/>
  <c r="AO102" i="5"/>
  <c r="AN90" i="5"/>
  <c r="AO90" i="5"/>
  <c r="AN868" i="5"/>
  <c r="AO868" i="5"/>
  <c r="AN210" i="5"/>
  <c r="AO210" i="5"/>
  <c r="AN789" i="5"/>
  <c r="AO789" i="5"/>
  <c r="AN243" i="5"/>
  <c r="AO243" i="5"/>
  <c r="AN283" i="5"/>
  <c r="AO283" i="5"/>
  <c r="AN16" i="5"/>
  <c r="AO16" i="5"/>
  <c r="AN260" i="5"/>
  <c r="AO260" i="5"/>
  <c r="AN864" i="5"/>
  <c r="AO864" i="5"/>
  <c r="AN675" i="5"/>
  <c r="AO675" i="5"/>
  <c r="AN800" i="5"/>
  <c r="AO800" i="5"/>
  <c r="AN198" i="5"/>
  <c r="AO198" i="5"/>
  <c r="AN268" i="5"/>
  <c r="AO268" i="5"/>
  <c r="AO450" i="5"/>
  <c r="AN450" i="5"/>
  <c r="AN170" i="5"/>
  <c r="AO170" i="5"/>
  <c r="AN762" i="5"/>
  <c r="AO762" i="5"/>
  <c r="AN310" i="5"/>
  <c r="AO310" i="5"/>
  <c r="AN815" i="5"/>
  <c r="AO815" i="5"/>
  <c r="AO566" i="5"/>
  <c r="AN566" i="5"/>
  <c r="AN784" i="5"/>
  <c r="AO784" i="5"/>
  <c r="AN202" i="5"/>
  <c r="AO202" i="5"/>
  <c r="AN811" i="5"/>
  <c r="AO811" i="5"/>
  <c r="AN303" i="5"/>
  <c r="AO303" i="5"/>
  <c r="AN7" i="5"/>
  <c r="AO7" i="5"/>
  <c r="AN834" i="5"/>
  <c r="AO834" i="5"/>
  <c r="AN91" i="5"/>
  <c r="AO91" i="5"/>
  <c r="AN21" i="5"/>
  <c r="AO21" i="5"/>
  <c r="AO748" i="5"/>
  <c r="AN748" i="5"/>
  <c r="AO883" i="5"/>
  <c r="AN883" i="5"/>
  <c r="AN250" i="5"/>
  <c r="AO250" i="5"/>
  <c r="AN983" i="5"/>
  <c r="AO983" i="5"/>
  <c r="AN921" i="5"/>
  <c r="AO921" i="5"/>
  <c r="AN8" i="5"/>
  <c r="AO8" i="5"/>
  <c r="AN53" i="5"/>
  <c r="AO53" i="5"/>
  <c r="AN352" i="5"/>
  <c r="AO352" i="5"/>
  <c r="AN159" i="5"/>
  <c r="AO159" i="5"/>
  <c r="AN67" i="5"/>
  <c r="AO67" i="5"/>
  <c r="AN114" i="5"/>
  <c r="AO114" i="5"/>
  <c r="AN229" i="5"/>
  <c r="AO229" i="5"/>
  <c r="AN46" i="5"/>
  <c r="AO46" i="5"/>
  <c r="AN392" i="5"/>
  <c r="AO392" i="5"/>
  <c r="AN432" i="5"/>
  <c r="AO432" i="5"/>
  <c r="AN330" i="5"/>
  <c r="AO330" i="5"/>
  <c r="AN595" i="5"/>
  <c r="AO595" i="5"/>
  <c r="AN264" i="5"/>
  <c r="AO264" i="5"/>
  <c r="AN860" i="5"/>
  <c r="AO860" i="5"/>
  <c r="AN844" i="5"/>
  <c r="AO844" i="5"/>
  <c r="AN760" i="5"/>
  <c r="AO760" i="5"/>
  <c r="AN295" i="5"/>
  <c r="AO295" i="5"/>
  <c r="AN323" i="5"/>
  <c r="AO323" i="5"/>
  <c r="AN485" i="5"/>
  <c r="AO485" i="5"/>
  <c r="AN787" i="5"/>
  <c r="AO787" i="5"/>
  <c r="AN637" i="5"/>
  <c r="AO637" i="5"/>
  <c r="AN506" i="5"/>
  <c r="AO506" i="5"/>
  <c r="AN382" i="5"/>
  <c r="AO382" i="5"/>
  <c r="AN427" i="5"/>
  <c r="AO427" i="5"/>
  <c r="AN405" i="5"/>
  <c r="AO405" i="5"/>
  <c r="AN394" i="5"/>
  <c r="AO394" i="5"/>
  <c r="AN279" i="5"/>
  <c r="AO279" i="5"/>
  <c r="AN411" i="5"/>
  <c r="AO411" i="5"/>
  <c r="AO349" i="5"/>
  <c r="AN349" i="5"/>
  <c r="AN468" i="5"/>
  <c r="AO468" i="5"/>
  <c r="AN978" i="5"/>
  <c r="AO978" i="5"/>
  <c r="AN697" i="5"/>
  <c r="AO697" i="5"/>
  <c r="AN353" i="5"/>
  <c r="AO353" i="5"/>
  <c r="AN406" i="5"/>
  <c r="AO406" i="5"/>
  <c r="AN854" i="5"/>
  <c r="AO854" i="5"/>
  <c r="AN651" i="5"/>
  <c r="AO651" i="5"/>
  <c r="AN631" i="5"/>
  <c r="AO631" i="5"/>
  <c r="AN179" i="5"/>
  <c r="AO179" i="5"/>
  <c r="AN979" i="5"/>
  <c r="AO979" i="5"/>
  <c r="AN172" i="5"/>
  <c r="AO172" i="5"/>
  <c r="AN123" i="5"/>
  <c r="AO123" i="5"/>
  <c r="AN341" i="5"/>
  <c r="AO341" i="5"/>
  <c r="AN88" i="5"/>
  <c r="AO88" i="5"/>
  <c r="AN453" i="5"/>
  <c r="AO453" i="5"/>
  <c r="AO880" i="5"/>
  <c r="AN880" i="5"/>
  <c r="AO755" i="5"/>
  <c r="AN755" i="5"/>
  <c r="AN500" i="5"/>
  <c r="AO500" i="5"/>
  <c r="AN346" i="5"/>
  <c r="AO346" i="5"/>
  <c r="AN246" i="5"/>
  <c r="AO246" i="5"/>
  <c r="AN900" i="5"/>
  <c r="AO900" i="5"/>
  <c r="AN699" i="5"/>
  <c r="AO699" i="5"/>
  <c r="AN666" i="5"/>
  <c r="AO666" i="5"/>
  <c r="AN630" i="5"/>
  <c r="AO630" i="5"/>
  <c r="AN3" i="5"/>
  <c r="AO3" i="5"/>
  <c r="AN801" i="5"/>
  <c r="AO801" i="5"/>
  <c r="AN448" i="5"/>
  <c r="AO448" i="5"/>
  <c r="AN360" i="5"/>
  <c r="AO360" i="5"/>
  <c r="AN554" i="5"/>
  <c r="AO554" i="5"/>
  <c r="AN724" i="5"/>
  <c r="AO724" i="5"/>
  <c r="AN743" i="5"/>
  <c r="AO743" i="5"/>
  <c r="AN87" i="5"/>
  <c r="AO87" i="5"/>
  <c r="AN445" i="5"/>
  <c r="AO445" i="5"/>
  <c r="AN331" i="5"/>
  <c r="AO331" i="5"/>
  <c r="AN304" i="5"/>
  <c r="AO304" i="5"/>
  <c r="AN385" i="5"/>
  <c r="AO385" i="5"/>
  <c r="AN671" i="5"/>
  <c r="AO671" i="5"/>
  <c r="AN897" i="5"/>
  <c r="AO897" i="5"/>
  <c r="AN589" i="5"/>
  <c r="AO589" i="5"/>
  <c r="AO2" i="5"/>
  <c r="AN2" i="5"/>
  <c r="AN744" i="5"/>
  <c r="AO744" i="5"/>
  <c r="AN424" i="5"/>
  <c r="AO424" i="5"/>
  <c r="AN487" i="5"/>
  <c r="AO487" i="5"/>
  <c r="AO545" i="5"/>
  <c r="AN545" i="5"/>
  <c r="AN175" i="5"/>
  <c r="AO175" i="5"/>
  <c r="AN686" i="5"/>
  <c r="AO686" i="5"/>
  <c r="AN61" i="5"/>
  <c r="AO61" i="5"/>
  <c r="AN588" i="5"/>
  <c r="AO588" i="5"/>
  <c r="AN358" i="5"/>
  <c r="AO358" i="5"/>
  <c r="AN612" i="5"/>
  <c r="AO612" i="5"/>
  <c r="AN503" i="5"/>
  <c r="AO503" i="5"/>
  <c r="AN152" i="5"/>
  <c r="AO152" i="5"/>
  <c r="AN825" i="5"/>
  <c r="AO825" i="5"/>
  <c r="AN751" i="5"/>
  <c r="AO751" i="5"/>
  <c r="AN763" i="5"/>
  <c r="AO763" i="5"/>
  <c r="AN653" i="5"/>
  <c r="AO653" i="5"/>
  <c r="AN380" i="5"/>
  <c r="AO380" i="5"/>
  <c r="AN489" i="5"/>
  <c r="AO489" i="5"/>
  <c r="AN299" i="5"/>
  <c r="AO299" i="5"/>
  <c r="AN189" i="5"/>
  <c r="AO189" i="5"/>
  <c r="AO301" i="5"/>
  <c r="AN301" i="5"/>
  <c r="AO396" i="5"/>
  <c r="AN396" i="5"/>
  <c r="AN790" i="5"/>
  <c r="AO790" i="5"/>
  <c r="AN11" i="5"/>
  <c r="AO11" i="5"/>
  <c r="AN321" i="5"/>
  <c r="AO321" i="5"/>
  <c r="AN611" i="5"/>
  <c r="AO611" i="5"/>
  <c r="AN676" i="5"/>
  <c r="AO676" i="5"/>
  <c r="AN196" i="5"/>
  <c r="AO196" i="5"/>
  <c r="AN767" i="5"/>
  <c r="AO767" i="5"/>
  <c r="AN350" i="5"/>
  <c r="AO350" i="5"/>
  <c r="AN49" i="5"/>
  <c r="AO49" i="5"/>
  <c r="AN186" i="5"/>
  <c r="AO186" i="5"/>
  <c r="AN685" i="5"/>
  <c r="AO685" i="5"/>
  <c r="AN614" i="5"/>
  <c r="AO614" i="5"/>
  <c r="AN502" i="5"/>
  <c r="AO502" i="5"/>
  <c r="AO197" i="5"/>
  <c r="AN197" i="5"/>
  <c r="AN679" i="5"/>
  <c r="AO679" i="5"/>
  <c r="AO600" i="5"/>
  <c r="AN600" i="5"/>
  <c r="AN839" i="5"/>
  <c r="AO839" i="5"/>
  <c r="AN421" i="5"/>
  <c r="AO421" i="5"/>
  <c r="AN317" i="5"/>
  <c r="AO317" i="5"/>
  <c r="AN925" i="5"/>
  <c r="AO925" i="5"/>
  <c r="AN912" i="5"/>
  <c r="AO912" i="5"/>
  <c r="AN270" i="5"/>
  <c r="AO270" i="5"/>
  <c r="AN792" i="5"/>
  <c r="AO792" i="5"/>
  <c r="AN403" i="5"/>
  <c r="AO403" i="5"/>
  <c r="AN32" i="5"/>
  <c r="AO32" i="5"/>
  <c r="AN447" i="5"/>
  <c r="AO447" i="5"/>
  <c r="AN325" i="5"/>
  <c r="AO325" i="5"/>
  <c r="AN111" i="5"/>
  <c r="AO111" i="5"/>
  <c r="AN273" i="5"/>
  <c r="AO273" i="5"/>
  <c r="AO315" i="5"/>
  <c r="AN315" i="5"/>
  <c r="AN904" i="5"/>
  <c r="AO904" i="5"/>
  <c r="AN536" i="5"/>
  <c r="AO536" i="5"/>
  <c r="AN282" i="5"/>
  <c r="AO282" i="5"/>
  <c r="AN944" i="5"/>
  <c r="AO944" i="5"/>
  <c r="AO953" i="5"/>
  <c r="AN953" i="5"/>
  <c r="AN859" i="5"/>
  <c r="AO859" i="5"/>
  <c r="AN882" i="5"/>
  <c r="AO882" i="5"/>
  <c r="AN259" i="5"/>
  <c r="AO259" i="5"/>
  <c r="AN120" i="5"/>
  <c r="AO120" i="5"/>
  <c r="AO972" i="5"/>
  <c r="AN972" i="5"/>
  <c r="AN638" i="5"/>
  <c r="AO638" i="5"/>
  <c r="AN247" i="5"/>
  <c r="AO247" i="5"/>
  <c r="AN749" i="5"/>
  <c r="AO749" i="5"/>
  <c r="AN28" i="5"/>
  <c r="AO28" i="5"/>
  <c r="AN107" i="5"/>
  <c r="AO107" i="5"/>
  <c r="AN40" i="5"/>
  <c r="AO40" i="5"/>
  <c r="AN399" i="5"/>
  <c r="AO399" i="5"/>
  <c r="AN698" i="5"/>
  <c r="AO698" i="5"/>
  <c r="AN929" i="5"/>
  <c r="AO929" i="5"/>
  <c r="AO294" i="5"/>
  <c r="AN294" i="5"/>
  <c r="AN178" i="5"/>
  <c r="AO178" i="5"/>
  <c r="AN778" i="5"/>
  <c r="AO778" i="5"/>
  <c r="AN655" i="5"/>
  <c r="AO655" i="5"/>
  <c r="AN565" i="5"/>
  <c r="AO565" i="5"/>
  <c r="AN672" i="5"/>
  <c r="AO672" i="5"/>
  <c r="AN419" i="5"/>
  <c r="AO419" i="5"/>
  <c r="AN537" i="5"/>
  <c r="AO537" i="5"/>
  <c r="AN636" i="5"/>
  <c r="AO636" i="5"/>
  <c r="AO949" i="5"/>
  <c r="AN949" i="5"/>
  <c r="AN518" i="5"/>
  <c r="AO518" i="5"/>
  <c r="AN242" i="5"/>
  <c r="AO242" i="5"/>
  <c r="AN464" i="5"/>
  <c r="AO464" i="5"/>
  <c r="AN43" i="5"/>
  <c r="AO43" i="5"/>
  <c r="AN729" i="5"/>
  <c r="AO729" i="5"/>
  <c r="AN746" i="5"/>
  <c r="AO746" i="5"/>
  <c r="AN967" i="5"/>
  <c r="AO967" i="5"/>
  <c r="AO322" i="5"/>
  <c r="AN322" i="5"/>
  <c r="AN807" i="5"/>
  <c r="AO807" i="5"/>
  <c r="AN93" i="5"/>
  <c r="AO93" i="5"/>
  <c r="AN284" i="5"/>
  <c r="AO284" i="5"/>
  <c r="AN78" i="5"/>
  <c r="AO78" i="5"/>
  <c r="AN703" i="5"/>
  <c r="AO703" i="5"/>
  <c r="AN824" i="5"/>
  <c r="AO824" i="5"/>
  <c r="AN923" i="5"/>
  <c r="AO923" i="5"/>
  <c r="AN94" i="5"/>
  <c r="AO94" i="5"/>
  <c r="AN131" i="5"/>
  <c r="AO131" i="5"/>
  <c r="AN881" i="5"/>
  <c r="AO881" i="5"/>
  <c r="AN305" i="5"/>
  <c r="AO305" i="5"/>
  <c r="AN731" i="5"/>
  <c r="AO731" i="5"/>
  <c r="AN635" i="5"/>
  <c r="AO635" i="5"/>
  <c r="AO728" i="5"/>
  <c r="AN728" i="5"/>
  <c r="AN438" i="5"/>
  <c r="AO438" i="5"/>
  <c r="AN252" i="5"/>
  <c r="AO252" i="5"/>
  <c r="AN837" i="5"/>
  <c r="AO837" i="5"/>
  <c r="AN112" i="5"/>
  <c r="AO112" i="5"/>
  <c r="AN320" i="5"/>
  <c r="AO320" i="5"/>
  <c r="AO903" i="5"/>
  <c r="AN903" i="5"/>
  <c r="AO694" i="5"/>
  <c r="AN694" i="5"/>
  <c r="AO878" i="5"/>
  <c r="AN878" i="5"/>
  <c r="AN623" i="5"/>
  <c r="AO623" i="5"/>
  <c r="AN981" i="5"/>
  <c r="AO981" i="5"/>
  <c r="AN97" i="5"/>
  <c r="AO97" i="5"/>
  <c r="AN306" i="5"/>
  <c r="AO306" i="5"/>
  <c r="AN756" i="5"/>
  <c r="AO756" i="5"/>
  <c r="AN364" i="5"/>
  <c r="AO364" i="5"/>
  <c r="AN740" i="5"/>
  <c r="AO740" i="5"/>
  <c r="AN998" i="5"/>
  <c r="AO998" i="5"/>
  <c r="AN184" i="5"/>
  <c r="AO184" i="5"/>
  <c r="AN592" i="5"/>
  <c r="AO592" i="5"/>
  <c r="AN136" i="5"/>
  <c r="AO136" i="5"/>
  <c r="AN578" i="5"/>
  <c r="AO578" i="5"/>
  <c r="AN388" i="5"/>
  <c r="AO388" i="5"/>
  <c r="AN209" i="5"/>
  <c r="AO209" i="5"/>
  <c r="AN571" i="5"/>
  <c r="AO571" i="5"/>
  <c r="AN104" i="5"/>
  <c r="AO104" i="5"/>
  <c r="AN757" i="5"/>
  <c r="AO757" i="5"/>
  <c r="AN484" i="5"/>
  <c r="AO484" i="5"/>
  <c r="AN674" i="5"/>
  <c r="AO674" i="5"/>
  <c r="AN348" i="5"/>
  <c r="AO348" i="5"/>
  <c r="AN34" i="5"/>
  <c r="AO34" i="5"/>
  <c r="AN580" i="5"/>
  <c r="AO580" i="5"/>
  <c r="AN677" i="5"/>
  <c r="AO677" i="5"/>
  <c r="AN64" i="5"/>
  <c r="AO64" i="5"/>
  <c r="AN888" i="5"/>
  <c r="AO888" i="5"/>
  <c r="AN850" i="5"/>
  <c r="AO850" i="5"/>
  <c r="AN221" i="5"/>
  <c r="AO221" i="5"/>
  <c r="AN733" i="5"/>
  <c r="AO733" i="5"/>
  <c r="AN648" i="5"/>
  <c r="AO648" i="5"/>
  <c r="AN821" i="5"/>
  <c r="AO821" i="5"/>
  <c r="AN60" i="5"/>
  <c r="AO60" i="5"/>
  <c r="AN454" i="5"/>
  <c r="AO454" i="5"/>
  <c r="AN241" i="5"/>
  <c r="AO241" i="5"/>
  <c r="AN309" i="5"/>
  <c r="AO309" i="5"/>
  <c r="AN69" i="5"/>
  <c r="AO69" i="5"/>
  <c r="AN285" i="5"/>
  <c r="AO285" i="5"/>
  <c r="AN14" i="5"/>
  <c r="AO14" i="5"/>
  <c r="AN597" i="5"/>
  <c r="AO597" i="5"/>
  <c r="AN610" i="5"/>
  <c r="AO610" i="5"/>
  <c r="AN261" i="5"/>
  <c r="AO261" i="5"/>
  <c r="AN902" i="5"/>
  <c r="AO902" i="5"/>
  <c r="AN71" i="5"/>
  <c r="AO71" i="5"/>
  <c r="AN168" i="5"/>
  <c r="AO168" i="5"/>
  <c r="AN901" i="5"/>
  <c r="AO901" i="5"/>
  <c r="AN47" i="5"/>
  <c r="AO47" i="5"/>
  <c r="AN556" i="5"/>
  <c r="AO556" i="5"/>
  <c r="AN365" i="5"/>
  <c r="AO365" i="5"/>
  <c r="AN412" i="5"/>
  <c r="AO412" i="5"/>
  <c r="AN434" i="5"/>
  <c r="AO434" i="5"/>
  <c r="AN959" i="5"/>
  <c r="AO959" i="5"/>
  <c r="AN128" i="5"/>
  <c r="AO128" i="5"/>
  <c r="AN233" i="5"/>
  <c r="AO233" i="5"/>
  <c r="AN31" i="5"/>
  <c r="AO31" i="5"/>
  <c r="AN621" i="5"/>
  <c r="AO621" i="5"/>
  <c r="AN865" i="5"/>
  <c r="AO865" i="5"/>
  <c r="AN296" i="5"/>
  <c r="AO296" i="5"/>
  <c r="AN702" i="5"/>
  <c r="AO702" i="5"/>
  <c r="AN68" i="5"/>
  <c r="AO68" i="5"/>
  <c r="AN633" i="5"/>
  <c r="AO633" i="5"/>
  <c r="AN157" i="5"/>
  <c r="AO157" i="5"/>
  <c r="AN460" i="5"/>
  <c r="AO460" i="5"/>
  <c r="AN587" i="5"/>
  <c r="AO587" i="5"/>
  <c r="AN842" i="5"/>
  <c r="AO842" i="5"/>
  <c r="AN528" i="5"/>
  <c r="AO528" i="5"/>
  <c r="AN122" i="5"/>
  <c r="AO122" i="5"/>
  <c r="AN83" i="5"/>
  <c r="AO83" i="5"/>
  <c r="AN613" i="5"/>
  <c r="AO613" i="5"/>
  <c r="AN574" i="5"/>
  <c r="AO574" i="5"/>
  <c r="AN913" i="5"/>
  <c r="AO913" i="5"/>
  <c r="AN663" i="5"/>
  <c r="AO663" i="5"/>
  <c r="AN45" i="5"/>
  <c r="AO45" i="5"/>
  <c r="AN440" i="5"/>
  <c r="AO440" i="5"/>
  <c r="AN362" i="5"/>
  <c r="AO362" i="5"/>
  <c r="AN719" i="5"/>
  <c r="AO719" i="5"/>
  <c r="AO894" i="5"/>
  <c r="AN894" i="5"/>
  <c r="AN822" i="5"/>
  <c r="AO822" i="5"/>
  <c r="AN710" i="5"/>
  <c r="AO710" i="5"/>
  <c r="AN147" i="5"/>
  <c r="AO147" i="5"/>
  <c r="AN531" i="5"/>
  <c r="AO531" i="5"/>
  <c r="AN256" i="5"/>
  <c r="AO256" i="5"/>
  <c r="AN626" i="5"/>
  <c r="AO626" i="5"/>
  <c r="AN318" i="5"/>
  <c r="AO318" i="5"/>
  <c r="AN457" i="5"/>
  <c r="AO457" i="5"/>
  <c r="AO121" i="5"/>
  <c r="AN121" i="5"/>
  <c r="AN311" i="5"/>
  <c r="AO311" i="5"/>
  <c r="AN557" i="5"/>
  <c r="AO557" i="5"/>
  <c r="AO802" i="5"/>
  <c r="AN802" i="5"/>
  <c r="AN547" i="5"/>
  <c r="AO547" i="5"/>
  <c r="AN361" i="5"/>
  <c r="AO361" i="5"/>
  <c r="AN667" i="5"/>
  <c r="AO667" i="5"/>
  <c r="AN436" i="5"/>
  <c r="AO436" i="5"/>
  <c r="AO863" i="5"/>
  <c r="AN863" i="5"/>
  <c r="AN769" i="5"/>
  <c r="AO769" i="5"/>
  <c r="AN602" i="5"/>
  <c r="AO602" i="5"/>
  <c r="AN924" i="5"/>
  <c r="AO924" i="5"/>
  <c r="AN263" i="5"/>
  <c r="AO263" i="5"/>
  <c r="AN214" i="5"/>
  <c r="AO214" i="5"/>
  <c r="AN561" i="5"/>
  <c r="AO561" i="5"/>
  <c r="AN208" i="5"/>
  <c r="AO208" i="5"/>
  <c r="AN764" i="5"/>
  <c r="AO764" i="5"/>
  <c r="AN281" i="5"/>
  <c r="AO281" i="5"/>
  <c r="AN771" i="5"/>
  <c r="AO771" i="5"/>
  <c r="AN535" i="5"/>
  <c r="AO535" i="5"/>
  <c r="AN300" i="5"/>
  <c r="AO300" i="5"/>
  <c r="AN982" i="5"/>
  <c r="AO982" i="5"/>
  <c r="AN835" i="5"/>
  <c r="AO835" i="5"/>
  <c r="AO225" i="5"/>
  <c r="AN225" i="5"/>
  <c r="AN601" i="5"/>
  <c r="AO601" i="5"/>
  <c r="AN355" i="5"/>
  <c r="AO355" i="5"/>
  <c r="AN519" i="5"/>
  <c r="AO519" i="5"/>
  <c r="AN642" i="5"/>
  <c r="AO642" i="5"/>
  <c r="AN143" i="5"/>
  <c r="AO143" i="5"/>
  <c r="AN508" i="5"/>
  <c r="AO508" i="5"/>
  <c r="AN188" i="5"/>
  <c r="AO188" i="5"/>
  <c r="AO899" i="5"/>
  <c r="AN899" i="5"/>
  <c r="AN668" i="5"/>
  <c r="AO668" i="5"/>
  <c r="AN164" i="5"/>
  <c r="AO164" i="5"/>
  <c r="AN683" i="5"/>
  <c r="AO683" i="5"/>
  <c r="AO829" i="5"/>
  <c r="AN829" i="5"/>
  <c r="AN594" i="5"/>
  <c r="AO594" i="5"/>
  <c r="AN692" i="5"/>
  <c r="AO692" i="5"/>
  <c r="AN805" i="5"/>
  <c r="AO805" i="5"/>
  <c r="AN768" i="5"/>
  <c r="AO768" i="5"/>
  <c r="AO934" i="5"/>
  <c r="AN934" i="5"/>
  <c r="AN969" i="5"/>
  <c r="AO969" i="5"/>
  <c r="AN521" i="5"/>
  <c r="AO521" i="5"/>
  <c r="AO30" i="5"/>
  <c r="AN30" i="5"/>
  <c r="AN552" i="5"/>
  <c r="AO552" i="5"/>
  <c r="AO586" i="5"/>
  <c r="AN586" i="5"/>
  <c r="AN461" i="5"/>
  <c r="AO461" i="5"/>
  <c r="AN855" i="5"/>
  <c r="AO855" i="5"/>
  <c r="AN393" i="5"/>
  <c r="AO393" i="5"/>
  <c r="AN215" i="5"/>
  <c r="AO215" i="5"/>
  <c r="AN619" i="5"/>
  <c r="AO619" i="5"/>
  <c r="AN826" i="5"/>
  <c r="AO826" i="5"/>
  <c r="AN216" i="5"/>
  <c r="AO216" i="5"/>
  <c r="AN226" i="5"/>
  <c r="AO226" i="5"/>
  <c r="AN858" i="5"/>
  <c r="AO858" i="5"/>
  <c r="AN395" i="5"/>
  <c r="AO395" i="5"/>
  <c r="AN328" i="5"/>
  <c r="AO328" i="5"/>
  <c r="AN819" i="5"/>
  <c r="AO819" i="5"/>
  <c r="AO876" i="5"/>
  <c r="AN876" i="5"/>
  <c r="AN1000" i="5"/>
  <c r="AO1000" i="5"/>
  <c r="AO627" i="5"/>
  <c r="AN627" i="5"/>
  <c r="AN20" i="5"/>
  <c r="AO20" i="5"/>
  <c r="AN118" i="5"/>
  <c r="AO118" i="5"/>
  <c r="AN237" i="5"/>
  <c r="AO237" i="5"/>
  <c r="AN298" i="5"/>
  <c r="AO298" i="5"/>
  <c r="AN217" i="5"/>
  <c r="AO217" i="5"/>
  <c r="AN235" i="5"/>
  <c r="AO235" i="5"/>
  <c r="AN219" i="5"/>
  <c r="AO219" i="5"/>
  <c r="AN171" i="5"/>
  <c r="AO171" i="5"/>
  <c r="AN721" i="5"/>
  <c r="AO721" i="5"/>
  <c r="AO993" i="5"/>
  <c r="AN993" i="5"/>
  <c r="AN543" i="5"/>
  <c r="AO543" i="5"/>
  <c r="AN838" i="5"/>
  <c r="AO838" i="5"/>
  <c r="AN909" i="5"/>
  <c r="AO909" i="5"/>
  <c r="AN207" i="5"/>
  <c r="AO207" i="5"/>
  <c r="AN195" i="5"/>
  <c r="AO195" i="5"/>
  <c r="AN711" i="5"/>
  <c r="AO711" i="5"/>
  <c r="AN124" i="5"/>
  <c r="AO124" i="5"/>
  <c r="AN930" i="5"/>
  <c r="AO930" i="5"/>
  <c r="AN176" i="5"/>
  <c r="AO176" i="5"/>
  <c r="AN812" i="5"/>
  <c r="AO812" i="5"/>
  <c r="AN525" i="5"/>
  <c r="AO525" i="5"/>
  <c r="AN624" i="5"/>
  <c r="AO624" i="5"/>
  <c r="AO856" i="5"/>
  <c r="AN856" i="5"/>
  <c r="AO964" i="5"/>
  <c r="AN964" i="5"/>
  <c r="AN650" i="5"/>
  <c r="AO650" i="5"/>
  <c r="AN813" i="5"/>
  <c r="AO813" i="5"/>
  <c r="AO681" i="5"/>
  <c r="AN681" i="5"/>
  <c r="AN332" i="5"/>
  <c r="AO332" i="5"/>
  <c r="AN132" i="5"/>
  <c r="AO132" i="5"/>
  <c r="AN463" i="5"/>
  <c r="AO463" i="5"/>
  <c r="AN386" i="5"/>
  <c r="AO386" i="5"/>
  <c r="AN629" i="5"/>
  <c r="AO629" i="5"/>
  <c r="AN914" i="5"/>
  <c r="AO914" i="5"/>
  <c r="AO569" i="5"/>
  <c r="AN569" i="5"/>
  <c r="AN10" i="5"/>
  <c r="AO10" i="5"/>
  <c r="AN622" i="5"/>
  <c r="AO622" i="5"/>
  <c r="AN339" i="5"/>
  <c r="AO339" i="5"/>
  <c r="AO943" i="5"/>
  <c r="AN943" i="5"/>
  <c r="AN408" i="5"/>
  <c r="AO408" i="5"/>
  <c r="AN664" i="5"/>
  <c r="AO664" i="5"/>
  <c r="AN302" i="5"/>
  <c r="AO302" i="5"/>
  <c r="AN27" i="5"/>
  <c r="AO27" i="5"/>
  <c r="AO51" i="5"/>
  <c r="AN51" i="5"/>
  <c r="AN106" i="5"/>
  <c r="AO106" i="5"/>
  <c r="AN466" i="5"/>
  <c r="AO466" i="5"/>
  <c r="AN153" i="5"/>
  <c r="AO153" i="5"/>
  <c r="AN481" i="5"/>
  <c r="AO481" i="5"/>
  <c r="AN73" i="5"/>
  <c r="AO73" i="5"/>
  <c r="AN230" i="5"/>
  <c r="AO230" i="5"/>
  <c r="AO524" i="5"/>
  <c r="AN524" i="5"/>
  <c r="AN201" i="5"/>
  <c r="AO201" i="5"/>
  <c r="AN608" i="5"/>
  <c r="AO608" i="5"/>
  <c r="AN140" i="5"/>
  <c r="AO140" i="5"/>
  <c r="AN62" i="5"/>
  <c r="AO62" i="5"/>
  <c r="AO470" i="5"/>
  <c r="AN470" i="5"/>
  <c r="AN291" i="5"/>
  <c r="AO291" i="5"/>
  <c r="AN961" i="5"/>
  <c r="AO961" i="5"/>
  <c r="AO308" i="5"/>
  <c r="AN308" i="5"/>
  <c r="AN517" i="5"/>
  <c r="AO517" i="5"/>
  <c r="AN634" i="5"/>
  <c r="AO634" i="5"/>
  <c r="AN354" i="5"/>
  <c r="AO354" i="5"/>
  <c r="AN467" i="5"/>
  <c r="AO467" i="5"/>
  <c r="AO654" i="5"/>
  <c r="AN654" i="5"/>
  <c r="AO1001" i="5"/>
  <c r="AN1001" i="5"/>
  <c r="AN134" i="5"/>
  <c r="AO134" i="5"/>
  <c r="AN509" i="5"/>
  <c r="AO509" i="5"/>
  <c r="AN848" i="5"/>
  <c r="AO848" i="5"/>
  <c r="AN572" i="5"/>
  <c r="AO572" i="5"/>
  <c r="AN798" i="5"/>
  <c r="AO798" i="5"/>
  <c r="AN548" i="5"/>
  <c r="AO548" i="5"/>
  <c r="AN76" i="5"/>
  <c r="AO76" i="5"/>
  <c r="AN494" i="5"/>
  <c r="AO494" i="5"/>
  <c r="AN541" i="5"/>
  <c r="AO541" i="5"/>
  <c r="AN786" i="5"/>
  <c r="AO786" i="5"/>
  <c r="AN316" i="5"/>
  <c r="AO316" i="5"/>
  <c r="AN292" i="5"/>
  <c r="AO292" i="5"/>
  <c r="AN551" i="5"/>
  <c r="AO551" i="5"/>
  <c r="AN715" i="5"/>
  <c r="AO715" i="5"/>
  <c r="AN641" i="5"/>
  <c r="AO641" i="5"/>
  <c r="AN555" i="5"/>
  <c r="AO555" i="5"/>
  <c r="AN890" i="5"/>
  <c r="AO890" i="5"/>
  <c r="AN576" i="5"/>
  <c r="AO576" i="5"/>
  <c r="AN759" i="5"/>
  <c r="AO759" i="5"/>
  <c r="AN224" i="5"/>
  <c r="AO224" i="5"/>
  <c r="AO989" i="5"/>
  <c r="AN989" i="5"/>
  <c r="AN891" i="5"/>
  <c r="AO891" i="5"/>
  <c r="AN493" i="5"/>
  <c r="AO493" i="5"/>
  <c r="AN510" i="5"/>
  <c r="AO510" i="5"/>
  <c r="AN999" i="5"/>
  <c r="AO999" i="5"/>
  <c r="AN89" i="5"/>
  <c r="AO89" i="5"/>
  <c r="AO620" i="5"/>
  <c r="AN620" i="5"/>
  <c r="AN81" i="5"/>
  <c r="AO81" i="5"/>
  <c r="AN940" i="5"/>
  <c r="AO940" i="5"/>
  <c r="AN262" i="5"/>
  <c r="AO262" i="5"/>
  <c r="AN63" i="5"/>
  <c r="AO63" i="5"/>
  <c r="AN334" i="5"/>
  <c r="AO334" i="5"/>
  <c r="AO511" i="5"/>
  <c r="AN511" i="5"/>
  <c r="AO562" i="5"/>
  <c r="AN562" i="5"/>
  <c r="AN366" i="5"/>
  <c r="AO366" i="5"/>
  <c r="AN75" i="5"/>
  <c r="AO75" i="5"/>
  <c r="AN19" i="5"/>
  <c r="AO19" i="5"/>
  <c r="AN99" i="5"/>
  <c r="AO99" i="5"/>
  <c r="AN797" i="5"/>
  <c r="AO797" i="5"/>
  <c r="AN462" i="5"/>
  <c r="AO462" i="5"/>
  <c r="AN367" i="5"/>
  <c r="AO367" i="5"/>
  <c r="AN591" i="5"/>
  <c r="AO591" i="5"/>
  <c r="AN312" i="5"/>
  <c r="AO312" i="5"/>
  <c r="AN874" i="5"/>
  <c r="AO874" i="5"/>
  <c r="I2" i="2"/>
  <c r="AP312" i="5" l="1"/>
  <c r="AP874" i="5"/>
  <c r="AP75" i="5"/>
  <c r="AP81" i="5"/>
  <c r="AP224" i="5"/>
  <c r="AP292" i="5"/>
  <c r="AP572" i="5"/>
  <c r="AP634" i="5"/>
  <c r="AP608" i="5"/>
  <c r="AP106" i="5"/>
  <c r="AP622" i="5"/>
  <c r="AP287" i="5"/>
  <c r="AP723" i="5"/>
  <c r="AP625" i="5"/>
  <c r="AP618" i="5"/>
  <c r="AP665" i="5"/>
  <c r="AP332" i="5"/>
  <c r="AP812" i="5"/>
  <c r="AP838" i="5"/>
  <c r="AP393" i="5"/>
  <c r="AP668" i="5"/>
  <c r="AP601" i="5"/>
  <c r="AP764" i="5"/>
  <c r="AP822" i="5"/>
  <c r="AP157" i="5"/>
  <c r="AP221" i="5"/>
  <c r="AP674" i="5"/>
  <c r="AP136" i="5"/>
  <c r="AP97" i="5"/>
  <c r="AP983" i="5"/>
  <c r="AP303" i="5"/>
  <c r="AP939" i="5"/>
  <c r="AP791" i="5"/>
  <c r="AP458" i="5"/>
  <c r="AP673" i="5"/>
  <c r="AP193" i="5"/>
  <c r="AP337" i="5"/>
  <c r="AP915" i="5"/>
  <c r="AP390" i="5"/>
  <c r="AP25" i="5"/>
  <c r="AP745" i="5"/>
  <c r="AP875" i="5"/>
  <c r="AP747" i="5"/>
  <c r="AP946" i="5"/>
  <c r="AP455" i="5"/>
  <c r="AP560" i="5"/>
  <c r="AP222" i="5"/>
  <c r="AP17" i="5"/>
  <c r="AP233" i="5"/>
  <c r="AP285" i="5"/>
  <c r="AP348" i="5"/>
  <c r="AP578" i="5"/>
  <c r="AP306" i="5"/>
  <c r="AP112" i="5"/>
  <c r="AP881" i="5"/>
  <c r="AP93" i="5"/>
  <c r="AP107" i="5"/>
  <c r="AP882" i="5"/>
  <c r="AP273" i="5"/>
  <c r="AP912" i="5"/>
  <c r="AP502" i="5"/>
  <c r="AP676" i="5"/>
  <c r="AP299" i="5"/>
  <c r="AP503" i="5"/>
  <c r="AP487" i="5"/>
  <c r="AP304" i="5"/>
  <c r="AP448" i="5"/>
  <c r="AP172" i="5"/>
  <c r="AP697" i="5"/>
  <c r="AP427" i="5"/>
  <c r="AP760" i="5"/>
  <c r="AP46" i="5"/>
  <c r="AP921" i="5"/>
  <c r="AP7" i="5"/>
  <c r="AP762" i="5"/>
  <c r="AP260" i="5"/>
  <c r="AP102" i="5"/>
  <c r="AP423" i="5"/>
  <c r="AP480" i="5"/>
  <c r="AP4" i="5"/>
  <c r="AP739" i="5"/>
  <c r="AP347" i="5"/>
  <c r="AP713" i="5"/>
  <c r="AP146" i="5"/>
  <c r="AP182" i="5"/>
  <c r="AP258" i="5"/>
  <c r="AP886" i="5"/>
  <c r="AP553" i="5"/>
  <c r="AP402" i="5"/>
  <c r="AP267" i="5"/>
  <c r="AP126" i="5"/>
  <c r="AP307" i="5"/>
  <c r="AP115" i="5"/>
  <c r="AP194" i="5"/>
  <c r="AP376" i="5"/>
  <c r="AP13" i="5"/>
  <c r="AP814" i="5"/>
  <c r="AP177" i="5"/>
  <c r="AP372" i="5"/>
  <c r="AP820" i="5"/>
  <c r="AP818" i="5"/>
  <c r="AP359" i="5"/>
  <c r="AP269" i="5"/>
  <c r="AP414" i="5"/>
  <c r="AP57" i="5"/>
  <c r="AP491" i="5"/>
  <c r="AP55" i="5"/>
  <c r="AP127" i="5"/>
  <c r="AP442" i="5"/>
  <c r="AP873" i="5"/>
  <c r="AP368" i="5"/>
  <c r="AP148" i="5"/>
  <c r="AP398" i="5"/>
  <c r="AP343" i="5"/>
  <c r="AP41" i="5"/>
  <c r="AP851" i="5"/>
  <c r="AP77" i="5"/>
  <c r="AP456" i="5"/>
  <c r="AP163" i="5"/>
  <c r="AP387" i="5"/>
  <c r="AP400" i="5"/>
  <c r="AP161" i="5"/>
  <c r="AP335" i="5"/>
  <c r="AP192" i="5"/>
  <c r="AP853" i="5"/>
  <c r="AP426" i="5"/>
  <c r="AP80" i="5"/>
  <c r="AP86" i="5"/>
  <c r="AP433" i="5"/>
  <c r="AP753" i="5"/>
  <c r="AP678" i="5"/>
  <c r="AP977" i="5"/>
  <c r="AP374" i="5"/>
  <c r="AP679" i="5"/>
  <c r="AP301" i="5"/>
  <c r="AP298" i="5"/>
  <c r="AP328" i="5"/>
  <c r="AP574" i="5"/>
  <c r="AP733" i="5"/>
  <c r="AP242" i="5"/>
  <c r="AP655" i="5"/>
  <c r="AP346" i="5"/>
  <c r="AP797" i="5"/>
  <c r="AP63" i="5"/>
  <c r="AP493" i="5"/>
  <c r="AP641" i="5"/>
  <c r="AP481" i="5"/>
  <c r="AP408" i="5"/>
  <c r="AP386" i="5"/>
  <c r="AP195" i="5"/>
  <c r="AP219" i="5"/>
  <c r="AP1000" i="5"/>
  <c r="AP903" i="5"/>
  <c r="AP341" i="5"/>
  <c r="AP833" i="5"/>
  <c r="AP705" i="5"/>
  <c r="AP585" i="5"/>
  <c r="AP156" i="5"/>
  <c r="AP870" i="5"/>
  <c r="AP591" i="5"/>
  <c r="AP89" i="5"/>
  <c r="AP576" i="5"/>
  <c r="AP786" i="5"/>
  <c r="AP509" i="5"/>
  <c r="AP27" i="5"/>
  <c r="AP813" i="5"/>
  <c r="AP930" i="5"/>
  <c r="AP118" i="5"/>
  <c r="AP858" i="5"/>
  <c r="AP461" i="5"/>
  <c r="AP188" i="5"/>
  <c r="AP835" i="5"/>
  <c r="AP561" i="5"/>
  <c r="AP667" i="5"/>
  <c r="AP318" i="5"/>
  <c r="AP24" i="5"/>
  <c r="AP788" i="5"/>
  <c r="AP810" i="5"/>
  <c r="AP187" i="5"/>
  <c r="AP497" i="5"/>
  <c r="AP662" i="5"/>
  <c r="AP730" i="5"/>
  <c r="AP74" i="5"/>
  <c r="AP498" i="5"/>
  <c r="AP381" i="5"/>
  <c r="AP96" i="5"/>
  <c r="AP203" i="5"/>
  <c r="AP418" i="5"/>
  <c r="AP852" i="5"/>
  <c r="AP505" i="5"/>
  <c r="AP70" i="5"/>
  <c r="AP523" i="5"/>
  <c r="AP131" i="5"/>
  <c r="AP807" i="5"/>
  <c r="AP518" i="5"/>
  <c r="AP778" i="5"/>
  <c r="AP859" i="5"/>
  <c r="AP111" i="5"/>
  <c r="AP925" i="5"/>
  <c r="AP614" i="5"/>
  <c r="AP611" i="5"/>
  <c r="AP489" i="5"/>
  <c r="AP612" i="5"/>
  <c r="AP424" i="5"/>
  <c r="AP331" i="5"/>
  <c r="AP500" i="5"/>
  <c r="AP979" i="5"/>
  <c r="AP978" i="5"/>
  <c r="AP382" i="5"/>
  <c r="AP844" i="5"/>
  <c r="AP170" i="5"/>
  <c r="AP16" i="5"/>
  <c r="AP257" i="5"/>
  <c r="AP568" i="5"/>
  <c r="AP452" i="5"/>
  <c r="AP478" i="5"/>
  <c r="AP363" i="5"/>
  <c r="AP227" i="5"/>
  <c r="AP960" i="5"/>
  <c r="AP415" i="5"/>
  <c r="AP779" i="5"/>
  <c r="AP643" i="5"/>
  <c r="AP38" i="5"/>
  <c r="AP994" i="5"/>
  <c r="AP265" i="5"/>
  <c r="AP906" i="5"/>
  <c r="AP987" i="5"/>
  <c r="AP446" i="5"/>
  <c r="AP706" i="5"/>
  <c r="AP515" i="5"/>
  <c r="AP920" i="5"/>
  <c r="AP516" i="5"/>
  <c r="AP144" i="5"/>
  <c r="AP155" i="5"/>
  <c r="AP761" i="5"/>
  <c r="AP704" i="5"/>
  <c r="AP397" i="5"/>
  <c r="AP766" i="5"/>
  <c r="AP351" i="5"/>
  <c r="AP830" i="5"/>
  <c r="AP605" i="5"/>
  <c r="AP240" i="5"/>
  <c r="AP584" i="5"/>
  <c r="AP583" i="5"/>
  <c r="AP367" i="5"/>
  <c r="AP999" i="5"/>
  <c r="AP890" i="5"/>
  <c r="AP541" i="5"/>
  <c r="AP134" i="5"/>
  <c r="AP961" i="5"/>
  <c r="AP230" i="5"/>
  <c r="AP302" i="5"/>
  <c r="AP914" i="5"/>
  <c r="AP650" i="5"/>
  <c r="AP124" i="5"/>
  <c r="AP721" i="5"/>
  <c r="AP20" i="5"/>
  <c r="AP226" i="5"/>
  <c r="AP692" i="5"/>
  <c r="AP508" i="5"/>
  <c r="AP982" i="5"/>
  <c r="AP214" i="5"/>
  <c r="AP361" i="5"/>
  <c r="AP626" i="5"/>
  <c r="AP362" i="5"/>
  <c r="AP122" i="5"/>
  <c r="AP702" i="5"/>
  <c r="AP434" i="5"/>
  <c r="AP902" i="5"/>
  <c r="AP241" i="5"/>
  <c r="AP888" i="5"/>
  <c r="AP184" i="5"/>
  <c r="AP623" i="5"/>
  <c r="AP438" i="5"/>
  <c r="AP923" i="5"/>
  <c r="AP967" i="5"/>
  <c r="AP636" i="5"/>
  <c r="AP247" i="5"/>
  <c r="AP944" i="5"/>
  <c r="AP447" i="5"/>
  <c r="AP186" i="5"/>
  <c r="AP11" i="5"/>
  <c r="AP653" i="5"/>
  <c r="AP588" i="5"/>
  <c r="AP87" i="5"/>
  <c r="AP630" i="5"/>
  <c r="AP637" i="5"/>
  <c r="AP53" i="5"/>
  <c r="AP782" i="5"/>
  <c r="AP570" i="5"/>
  <c r="AP532" i="5"/>
  <c r="AP39" i="5"/>
  <c r="AP644" i="5"/>
  <c r="AP417" i="5"/>
  <c r="AP590" i="5"/>
  <c r="AP707" i="5"/>
  <c r="AP783" i="5"/>
  <c r="AP462" i="5"/>
  <c r="AP334" i="5"/>
  <c r="AP510" i="5"/>
  <c r="AP555" i="5"/>
  <c r="AP291" i="5"/>
  <c r="AP73" i="5"/>
  <c r="AP664" i="5"/>
  <c r="AP171" i="5"/>
  <c r="AP216" i="5"/>
  <c r="AP552" i="5"/>
  <c r="AP594" i="5"/>
  <c r="AP143" i="5"/>
  <c r="AP300" i="5"/>
  <c r="AP263" i="5"/>
  <c r="AP547" i="5"/>
  <c r="AP256" i="5"/>
  <c r="AP440" i="5"/>
  <c r="AP528" i="5"/>
  <c r="AP296" i="5"/>
  <c r="AP412" i="5"/>
  <c r="AP454" i="5"/>
  <c r="AP64" i="5"/>
  <c r="AP104" i="5"/>
  <c r="AP998" i="5"/>
  <c r="AP32" i="5"/>
  <c r="AP839" i="5"/>
  <c r="AP49" i="5"/>
  <c r="AP787" i="5"/>
  <c r="AP784" i="5"/>
  <c r="AP198" i="5"/>
  <c r="AP431" i="5"/>
  <c r="AP712" i="5"/>
  <c r="AP840" i="5"/>
  <c r="AP190" i="5"/>
  <c r="AP563" i="5"/>
  <c r="AP581" i="5"/>
  <c r="AP775" i="5"/>
  <c r="AP469" i="5"/>
  <c r="AP966" i="5"/>
  <c r="AP892" i="5"/>
  <c r="AP695" i="5"/>
  <c r="AP935" i="5"/>
  <c r="AP204" i="5"/>
  <c r="AP539" i="5"/>
  <c r="AP437" i="5"/>
  <c r="AP183" i="5"/>
  <c r="AP277" i="5"/>
  <c r="AP293" i="5"/>
  <c r="AP366" i="5"/>
  <c r="AP316" i="5"/>
  <c r="AP848" i="5"/>
  <c r="AP201" i="5"/>
  <c r="AP10" i="5"/>
  <c r="AP176" i="5"/>
  <c r="AP543" i="5"/>
  <c r="AP237" i="5"/>
  <c r="AP395" i="5"/>
  <c r="AP855" i="5"/>
  <c r="AP768" i="5"/>
  <c r="AP208" i="5"/>
  <c r="AP436" i="5"/>
  <c r="AP457" i="5"/>
  <c r="AP633" i="5"/>
  <c r="AP128" i="5"/>
  <c r="AP168" i="5"/>
  <c r="AP324" i="5"/>
  <c r="AP719" i="5"/>
  <c r="AP83" i="5"/>
  <c r="AP68" i="5"/>
  <c r="AP959" i="5"/>
  <c r="AP71" i="5"/>
  <c r="AP850" i="5"/>
  <c r="AP484" i="5"/>
  <c r="AP592" i="5"/>
  <c r="AP981" i="5"/>
  <c r="AP252" i="5"/>
  <c r="AP94" i="5"/>
  <c r="AP949" i="5"/>
  <c r="AP178" i="5"/>
  <c r="AP749" i="5"/>
  <c r="AP317" i="5"/>
  <c r="AP685" i="5"/>
  <c r="AP321" i="5"/>
  <c r="AP380" i="5"/>
  <c r="AP358" i="5"/>
  <c r="AP744" i="5"/>
  <c r="AP445" i="5"/>
  <c r="AP3" i="5"/>
  <c r="AP179" i="5"/>
  <c r="AP468" i="5"/>
  <c r="AP506" i="5"/>
  <c r="AP860" i="5"/>
  <c r="AP114" i="5"/>
  <c r="AP250" i="5"/>
  <c r="AP811" i="5"/>
  <c r="AP283" i="5"/>
  <c r="AP567" i="5"/>
  <c r="AP451" i="5"/>
  <c r="AP737" i="5"/>
  <c r="AP632" i="5"/>
  <c r="AP473" i="5"/>
  <c r="AP963" i="5"/>
  <c r="AP288" i="5"/>
  <c r="AP232" i="5"/>
  <c r="AP752" i="5"/>
  <c r="AP765" i="5"/>
  <c r="AP696" i="5"/>
  <c r="AP5" i="5"/>
  <c r="AP828" i="5"/>
  <c r="AP313" i="5"/>
  <c r="AP879" i="5"/>
  <c r="AP33" i="5"/>
  <c r="AP26" i="5"/>
  <c r="AP6" i="5"/>
  <c r="AP598" i="5"/>
  <c r="AP936" i="5"/>
  <c r="AP717" i="5"/>
  <c r="AP234" i="5"/>
  <c r="AP377" i="5"/>
  <c r="AP264" i="5"/>
  <c r="AP255" i="5"/>
  <c r="AP846" i="5"/>
  <c r="AP862" i="5"/>
  <c r="AP659" i="5"/>
  <c r="AP726" i="5"/>
  <c r="AP428" i="5"/>
  <c r="AP817" i="5"/>
  <c r="AP928" i="5"/>
  <c r="AP105" i="5"/>
  <c r="AP488" i="5"/>
  <c r="AP893" i="5"/>
  <c r="AP530" i="5"/>
  <c r="AP150" i="5"/>
  <c r="AP84" i="5"/>
  <c r="AP223" i="5"/>
  <c r="AP995" i="5"/>
  <c r="AP988" i="5"/>
  <c r="AP474" i="5"/>
  <c r="AP135" i="5"/>
  <c r="AP345" i="5"/>
  <c r="AP422" i="5"/>
  <c r="AP271" i="5"/>
  <c r="AP772" i="5"/>
  <c r="AP889" i="5"/>
  <c r="AP803" i="5"/>
  <c r="AP680" i="5"/>
  <c r="AP297" i="5"/>
  <c r="AP475" i="5"/>
  <c r="AP799" i="5"/>
  <c r="AP180" i="5"/>
  <c r="AP770" i="5"/>
  <c r="AP955" i="5"/>
  <c r="AP286" i="5"/>
  <c r="AP688" i="5"/>
  <c r="AP628" i="5"/>
  <c r="AP660" i="5"/>
  <c r="AP617" i="5"/>
  <c r="AP274" i="5"/>
  <c r="AP42" i="5"/>
  <c r="AP857" i="5"/>
  <c r="AP151" i="5"/>
  <c r="AP496" i="5"/>
  <c r="AP832" i="5"/>
  <c r="AP512" i="5"/>
  <c r="AP56" i="5"/>
  <c r="AP231" i="5"/>
  <c r="AP896" i="5"/>
  <c r="AP985" i="5"/>
  <c r="AP95" i="5"/>
  <c r="AP490" i="5"/>
  <c r="AP908" i="5"/>
  <c r="AP129" i="5"/>
  <c r="AP15" i="5"/>
  <c r="AP340" i="5"/>
  <c r="AP483" i="5"/>
  <c r="AP871" i="5"/>
  <c r="AP974" i="5"/>
  <c r="AP251" i="5"/>
  <c r="AP333" i="5"/>
  <c r="AP952" i="5"/>
  <c r="AP529" i="5"/>
  <c r="AP30" i="5"/>
  <c r="AP829" i="5"/>
  <c r="AP802" i="5"/>
  <c r="AP60" i="5"/>
  <c r="AP677" i="5"/>
  <c r="AP943" i="5"/>
  <c r="AP876" i="5"/>
  <c r="AP663" i="5"/>
  <c r="AP597" i="5"/>
  <c r="AP821" i="5"/>
  <c r="AP19" i="5"/>
  <c r="AP940" i="5"/>
  <c r="AP551" i="5"/>
  <c r="AP798" i="5"/>
  <c r="AP354" i="5"/>
  <c r="AP140" i="5"/>
  <c r="AP466" i="5"/>
  <c r="AP339" i="5"/>
  <c r="AP132" i="5"/>
  <c r="AP525" i="5"/>
  <c r="AP909" i="5"/>
  <c r="AP217" i="5"/>
  <c r="AP819" i="5"/>
  <c r="AP215" i="5"/>
  <c r="AP969" i="5"/>
  <c r="AP164" i="5"/>
  <c r="AP355" i="5"/>
  <c r="AP281" i="5"/>
  <c r="AP769" i="5"/>
  <c r="AP311" i="5"/>
  <c r="AP710" i="5"/>
  <c r="AP913" i="5"/>
  <c r="AP460" i="5"/>
  <c r="AP31" i="5"/>
  <c r="AP47" i="5"/>
  <c r="AP266" i="5"/>
  <c r="AP248" i="5"/>
  <c r="AP847" i="5"/>
  <c r="AP139" i="5"/>
  <c r="AP100" i="5"/>
  <c r="AP200" i="5"/>
  <c r="AP776" i="5"/>
  <c r="AP604" i="5"/>
  <c r="AP954" i="5"/>
  <c r="AP407" i="5"/>
  <c r="AP540" i="5"/>
  <c r="AP404" i="5"/>
  <c r="AP2" i="5"/>
  <c r="AP880" i="5"/>
  <c r="AP883" i="5"/>
  <c r="AP66" i="5"/>
  <c r="AP9" i="5"/>
  <c r="AP430" i="5"/>
  <c r="AP593" i="5"/>
  <c r="AP640" i="5"/>
  <c r="AP416" i="5"/>
  <c r="AP824" i="5"/>
  <c r="AP746" i="5"/>
  <c r="AP537" i="5"/>
  <c r="AP929" i="5"/>
  <c r="AP638" i="5"/>
  <c r="AP282" i="5"/>
  <c r="AP790" i="5"/>
  <c r="AP763" i="5"/>
  <c r="AP61" i="5"/>
  <c r="AP589" i="5"/>
  <c r="AP666" i="5"/>
  <c r="AP651" i="5"/>
  <c r="AP411" i="5"/>
  <c r="AP595" i="5"/>
  <c r="AP159" i="5"/>
  <c r="AP35" i="5"/>
  <c r="AP344" i="5"/>
  <c r="AP375" i="5"/>
  <c r="AP130" i="5"/>
  <c r="AP538" i="5"/>
  <c r="AP370" i="5"/>
  <c r="AP867" i="5"/>
  <c r="AP476" i="5"/>
  <c r="AP831" i="5"/>
  <c r="AP827" i="5"/>
  <c r="AP984" i="5"/>
  <c r="AP808" i="5"/>
  <c r="AP849" i="5"/>
  <c r="AP472" i="5"/>
  <c r="AP647" i="5"/>
  <c r="AP409" i="5"/>
  <c r="AP970" i="5"/>
  <c r="AP79" i="5"/>
  <c r="AP750" i="5"/>
  <c r="AP254" i="5"/>
  <c r="AP754" i="5"/>
  <c r="AP596" i="5"/>
  <c r="AP429" i="5"/>
  <c r="AP174" i="5"/>
  <c r="AP336" i="5"/>
  <c r="AP544" i="5"/>
  <c r="AP694" i="5"/>
  <c r="AP972" i="5"/>
  <c r="AP600" i="5"/>
  <c r="AP396" i="5"/>
  <c r="AP485" i="5"/>
  <c r="AP566" i="5"/>
  <c r="AP885" i="5"/>
  <c r="AP937" i="5"/>
  <c r="AP85" i="5"/>
  <c r="AP645" i="5"/>
  <c r="AP926" i="5"/>
  <c r="AP218" i="5"/>
  <c r="AP58" i="5"/>
  <c r="AP477" i="5"/>
  <c r="AP898" i="5"/>
  <c r="AP887" i="5"/>
  <c r="AP72" i="5"/>
  <c r="AP14" i="5"/>
  <c r="AP648" i="5"/>
  <c r="AP388" i="5"/>
  <c r="AP756" i="5"/>
  <c r="AP320" i="5"/>
  <c r="AP305" i="5"/>
  <c r="AP284" i="5"/>
  <c r="AP464" i="5"/>
  <c r="AP40" i="5"/>
  <c r="AP259" i="5"/>
  <c r="AP270" i="5"/>
  <c r="AP197" i="5"/>
  <c r="AP196" i="5"/>
  <c r="AP189" i="5"/>
  <c r="AP152" i="5"/>
  <c r="AP385" i="5"/>
  <c r="AP360" i="5"/>
  <c r="AP246" i="5"/>
  <c r="AP123" i="5"/>
  <c r="AP353" i="5"/>
  <c r="AP295" i="5"/>
  <c r="AP392" i="5"/>
  <c r="AP8" i="5"/>
  <c r="AP834" i="5"/>
  <c r="AP310" i="5"/>
  <c r="AP864" i="5"/>
  <c r="AP90" i="5"/>
  <c r="AP425" i="5"/>
  <c r="AP793" i="5"/>
  <c r="AP108" i="5"/>
  <c r="AP606" i="5"/>
  <c r="AP379" i="5"/>
  <c r="AP738" i="5"/>
  <c r="AP22" i="5"/>
  <c r="AP579" i="5"/>
  <c r="AP795" i="5"/>
  <c r="AP872" i="5"/>
  <c r="AP167" i="5"/>
  <c r="AP670" i="5"/>
  <c r="AP228" i="5"/>
  <c r="AP154" i="5"/>
  <c r="AP166" i="5"/>
  <c r="AP649" i="5"/>
  <c r="AP383" i="5"/>
  <c r="AP272" i="5"/>
  <c r="AP158" i="5"/>
  <c r="AP238" i="5"/>
  <c r="AP371" i="5"/>
  <c r="AP289" i="5"/>
  <c r="AP141" i="5"/>
  <c r="AP690" i="5"/>
  <c r="AP110" i="5"/>
  <c r="AP646" i="5"/>
  <c r="AP774" i="5"/>
  <c r="AP173" i="5"/>
  <c r="AP205" i="5"/>
  <c r="AP441" i="5"/>
  <c r="AP682" i="5"/>
  <c r="AP911" i="5"/>
  <c r="AP599" i="5"/>
  <c r="AP499" i="5"/>
  <c r="AP326" i="5"/>
  <c r="AP843" i="5"/>
  <c r="AP191" i="5"/>
  <c r="AP327" i="5"/>
  <c r="AP59" i="5"/>
  <c r="AP103" i="5"/>
  <c r="AP253" i="5"/>
  <c r="AP991" i="5"/>
  <c r="AP23" i="5"/>
  <c r="AP109" i="5"/>
  <c r="AP932" i="5"/>
  <c r="AP520" i="5"/>
  <c r="AP689" i="5"/>
  <c r="AP658" i="5"/>
  <c r="AP558" i="5"/>
  <c r="AP927" i="5"/>
  <c r="AP314" i="5"/>
  <c r="AP275" i="5"/>
  <c r="AP559" i="5"/>
  <c r="AP816" i="5"/>
  <c r="AP119" i="5"/>
  <c r="AP718" i="5"/>
  <c r="AP459" i="5"/>
  <c r="AP990" i="5"/>
  <c r="AP973" i="5"/>
  <c r="AP709" i="5"/>
  <c r="AP948" i="5"/>
  <c r="AP239" i="5"/>
  <c r="AP942" i="5"/>
  <c r="AP957" i="5"/>
  <c r="AP546" i="5"/>
  <c r="AP342" i="5"/>
  <c r="AP620" i="5"/>
  <c r="AP517" i="5"/>
  <c r="AP837" i="5"/>
  <c r="AP28" i="5"/>
  <c r="AP801" i="5"/>
  <c r="AP759" i="5"/>
  <c r="AP51" i="5"/>
  <c r="AP613" i="5"/>
  <c r="AP562" i="5"/>
  <c r="AP308" i="5"/>
  <c r="AP524" i="5"/>
  <c r="AP569" i="5"/>
  <c r="AP993" i="5"/>
  <c r="AP899" i="5"/>
  <c r="AP121" i="5"/>
  <c r="AP681" i="5"/>
  <c r="AP225" i="5"/>
  <c r="AP894" i="5"/>
  <c r="AP69" i="5"/>
  <c r="AP511" i="5"/>
  <c r="AP934" i="5"/>
  <c r="AP661" i="5"/>
  <c r="AP863" i="5"/>
  <c r="AP494" i="5"/>
  <c r="AP1001" i="5"/>
  <c r="AP629" i="5"/>
  <c r="AP964" i="5"/>
  <c r="AP711" i="5"/>
  <c r="AP627" i="5"/>
  <c r="AP76" i="5"/>
  <c r="AP654" i="5"/>
  <c r="AP470" i="5"/>
  <c r="AP856" i="5"/>
  <c r="AP99" i="5"/>
  <c r="AP262" i="5"/>
  <c r="AP891" i="5"/>
  <c r="AP715" i="5"/>
  <c r="AP548" i="5"/>
  <c r="AP467" i="5"/>
  <c r="AP62" i="5"/>
  <c r="AP153" i="5"/>
  <c r="AP463" i="5"/>
  <c r="AP624" i="5"/>
  <c r="AP207" i="5"/>
  <c r="AP235" i="5"/>
  <c r="AP619" i="5"/>
  <c r="AP521" i="5"/>
  <c r="AP683" i="5"/>
  <c r="AP519" i="5"/>
  <c r="AP771" i="5"/>
  <c r="AP602" i="5"/>
  <c r="AP557" i="5"/>
  <c r="AP147" i="5"/>
  <c r="AP901" i="5"/>
  <c r="AP18" i="5"/>
  <c r="AP989" i="5"/>
  <c r="AP229" i="5"/>
  <c r="AP549" i="5"/>
  <c r="AP735" i="5"/>
  <c r="AP50" i="5"/>
  <c r="AP133" i="5"/>
  <c r="AP910" i="5"/>
  <c r="AP965" i="5"/>
  <c r="AP741" i="5"/>
  <c r="AP44" i="5"/>
  <c r="AP976" i="5"/>
  <c r="AP577" i="5"/>
  <c r="AP917" i="5"/>
  <c r="AP805" i="5"/>
  <c r="AP309" i="5"/>
  <c r="AP322" i="5"/>
  <c r="AP953" i="5"/>
  <c r="AP325" i="5"/>
  <c r="AP755" i="5"/>
  <c r="AP450" i="5"/>
  <c r="AP607" i="5"/>
  <c r="AP37" i="5"/>
  <c r="AP245" i="5"/>
  <c r="AP992" i="5"/>
  <c r="AP701" i="5"/>
  <c r="AP280" i="5"/>
  <c r="AP504" i="5"/>
  <c r="AP980" i="5"/>
  <c r="AP727" i="5"/>
  <c r="AP526" i="5"/>
  <c r="AP67" i="5"/>
  <c r="AP202" i="5"/>
  <c r="AP268" i="5"/>
  <c r="AP243" i="5"/>
  <c r="AP609" i="5"/>
  <c r="AP603" i="5"/>
  <c r="AP806" i="5"/>
  <c r="AP884" i="5"/>
  <c r="AP479" i="5"/>
  <c r="AP907" i="5"/>
  <c r="AP290" i="5"/>
  <c r="AP691" i="5"/>
  <c r="AP48" i="5"/>
  <c r="AP916" i="5"/>
  <c r="AP413" i="5"/>
  <c r="AP742" i="5"/>
  <c r="AP947" i="5"/>
  <c r="AP586" i="5"/>
  <c r="AP757" i="5"/>
  <c r="AP294" i="5"/>
  <c r="AP421" i="5"/>
  <c r="AP631" i="5"/>
  <c r="AP349" i="5"/>
  <c r="AP369" i="5"/>
  <c r="AP501" i="5"/>
  <c r="AP809" i="5"/>
  <c r="AP773" i="5"/>
  <c r="AP836" i="5"/>
  <c r="AP142" i="5"/>
  <c r="AP357" i="5"/>
  <c r="AP725" i="5"/>
  <c r="AP92" i="5"/>
  <c r="AP950" i="5"/>
  <c r="AP261" i="5"/>
  <c r="AP878" i="5"/>
  <c r="AP728" i="5"/>
  <c r="AP743" i="5"/>
  <c r="AP453" i="5"/>
  <c r="AP748" i="5"/>
  <c r="AP789" i="5"/>
  <c r="AP933" i="5"/>
  <c r="AP693" i="5"/>
  <c r="AP12" i="5"/>
  <c r="AP941" i="5"/>
  <c r="AP101" i="5"/>
  <c r="AP869" i="5"/>
  <c r="AP951" i="5"/>
  <c r="AP968" i="5"/>
  <c r="AP181" i="5"/>
  <c r="AP82" i="5"/>
  <c r="AP918" i="5"/>
  <c r="AP615" i="5"/>
  <c r="AP919" i="5"/>
  <c r="AP708" i="5"/>
  <c r="AP165" i="5"/>
  <c r="AP986" i="5"/>
  <c r="AP826" i="5"/>
  <c r="AP642" i="5"/>
  <c r="AP535" i="5"/>
  <c r="AP924" i="5"/>
  <c r="AP531" i="5"/>
  <c r="AP45" i="5"/>
  <c r="AP842" i="5"/>
  <c r="AP865" i="5"/>
  <c r="AP365" i="5"/>
  <c r="AP610" i="5"/>
  <c r="AP571" i="5"/>
  <c r="AP740" i="5"/>
  <c r="AP635" i="5"/>
  <c r="AP703" i="5"/>
  <c r="AP729" i="5"/>
  <c r="AP419" i="5"/>
  <c r="AP698" i="5"/>
  <c r="AP536" i="5"/>
  <c r="AP403" i="5"/>
  <c r="AP350" i="5"/>
  <c r="AP751" i="5"/>
  <c r="AP686" i="5"/>
  <c r="AP897" i="5"/>
  <c r="AP724" i="5"/>
  <c r="AP699" i="5"/>
  <c r="AP88" i="5"/>
  <c r="AP854" i="5"/>
  <c r="AP279" i="5"/>
  <c r="AP330" i="5"/>
  <c r="AP352" i="5"/>
  <c r="AP21" i="5"/>
  <c r="AP800" i="5"/>
  <c r="AP210" i="5"/>
  <c r="AP542" i="5"/>
  <c r="AP527" i="5"/>
  <c r="AP162" i="5"/>
  <c r="AP278" i="5"/>
  <c r="AP384" i="5"/>
  <c r="AP736" i="5"/>
  <c r="AP700" i="5"/>
  <c r="AP777" i="5"/>
  <c r="AP401" i="5"/>
  <c r="AP486" i="5"/>
  <c r="AP145" i="5"/>
  <c r="AP996" i="5"/>
  <c r="AP639" i="5"/>
  <c r="AP206" i="5"/>
  <c r="AP220" i="5"/>
  <c r="AP236" i="5"/>
  <c r="AP861" i="5"/>
  <c r="AP714" i="5"/>
  <c r="AP866" i="5"/>
  <c r="AP794" i="5"/>
  <c r="AP522" i="5"/>
  <c r="AP138" i="5"/>
  <c r="AP931" i="5"/>
  <c r="AP160" i="5"/>
  <c r="AP669" i="5"/>
  <c r="AP841" i="5"/>
  <c r="AP575" i="5"/>
  <c r="AP137" i="5"/>
  <c r="AP29" i="5"/>
  <c r="AP922" i="5"/>
  <c r="AP845" i="5"/>
  <c r="AP356" i="5"/>
  <c r="AP338" i="5"/>
  <c r="AP319" i="5"/>
  <c r="AP962" i="5"/>
  <c r="AP550" i="5"/>
  <c r="AP116" i="5"/>
  <c r="AP781" i="5"/>
  <c r="AP616" i="5"/>
  <c r="AP492" i="5"/>
  <c r="AP329" i="5"/>
  <c r="AP420" i="5"/>
  <c r="AP652" i="5"/>
  <c r="AP796" i="5"/>
  <c r="AP945" i="5"/>
  <c r="AP54" i="5"/>
  <c r="AP98" i="5"/>
  <c r="AP582" i="5"/>
  <c r="AP716" i="5"/>
  <c r="AP573" i="5"/>
  <c r="AP113" i="5"/>
  <c r="AP444" i="5"/>
  <c r="AP373" i="5"/>
  <c r="AP587" i="5"/>
  <c r="AP621" i="5"/>
  <c r="AP556" i="5"/>
  <c r="AP580" i="5"/>
  <c r="AP209" i="5"/>
  <c r="AP364" i="5"/>
  <c r="AP731" i="5"/>
  <c r="AP78" i="5"/>
  <c r="AP43" i="5"/>
  <c r="AP672" i="5"/>
  <c r="AP399" i="5"/>
  <c r="AP120" i="5"/>
  <c r="AP904" i="5"/>
  <c r="AP792" i="5"/>
  <c r="AP767" i="5"/>
  <c r="AP825" i="5"/>
  <c r="AP175" i="5"/>
  <c r="AP671" i="5"/>
  <c r="AP554" i="5"/>
  <c r="AP900" i="5"/>
  <c r="AP406" i="5"/>
  <c r="AP394" i="5"/>
  <c r="AP323" i="5"/>
  <c r="AP432" i="5"/>
  <c r="AP91" i="5"/>
  <c r="AP815" i="5"/>
  <c r="AP675" i="5"/>
  <c r="AP868" i="5"/>
  <c r="AP169" i="5"/>
  <c r="AP391" i="5"/>
  <c r="AP389" i="5"/>
  <c r="AP823" i="5"/>
  <c r="AP734" i="5"/>
  <c r="AP732" i="5"/>
  <c r="AP465" i="5"/>
  <c r="AP938" i="5"/>
  <c r="AP249" i="5"/>
  <c r="AP687" i="5"/>
  <c r="AP657" i="5"/>
  <c r="AP997" i="5"/>
  <c r="AP495" i="5"/>
  <c r="AP975" i="5"/>
  <c r="AP722" i="5"/>
  <c r="AP804" i="5"/>
  <c r="AP780" i="5"/>
  <c r="AP212" i="5"/>
  <c r="AP276" i="5"/>
  <c r="AP513" i="5"/>
  <c r="AP534" i="5"/>
  <c r="AP482" i="5"/>
  <c r="AP125" i="5"/>
  <c r="AP449" i="5"/>
  <c r="AP410" i="5"/>
  <c r="AP758" i="5"/>
  <c r="AP971" i="5"/>
  <c r="AP684" i="5"/>
  <c r="AP439" i="5"/>
  <c r="AP52" i="5"/>
  <c r="AP244" i="5"/>
  <c r="AP564" i="5"/>
  <c r="AP958" i="5"/>
  <c r="AP720" i="5"/>
  <c r="AP785" i="5"/>
  <c r="AP199" i="5"/>
  <c r="AP36" i="5"/>
  <c r="AP435" i="5"/>
  <c r="AP185" i="5"/>
  <c r="AP471" i="5"/>
  <c r="AP656" i="5"/>
  <c r="AP507" i="5"/>
  <c r="AP514" i="5"/>
  <c r="AP877" i="5"/>
  <c r="AP895" i="5"/>
  <c r="AP378" i="5"/>
  <c r="AP34" i="5"/>
  <c r="AP565" i="5"/>
  <c r="AP315" i="5"/>
  <c r="AP545" i="5"/>
  <c r="AP405" i="5"/>
  <c r="AP117" i="5"/>
  <c r="AP213" i="5"/>
  <c r="AP533" i="5"/>
  <c r="AP65" i="5"/>
  <c r="AP956" i="5"/>
  <c r="AP905" i="5"/>
  <c r="AP211" i="5"/>
  <c r="AP149" i="5"/>
  <c r="AP443" i="5"/>
  <c r="I14" i="2" l="1"/>
  <c r="G14" i="2"/>
</calcChain>
</file>

<file path=xl/sharedStrings.xml><?xml version="1.0" encoding="utf-8"?>
<sst xmlns="http://schemas.openxmlformats.org/spreadsheetml/2006/main" count="178" uniqueCount="134">
  <si>
    <t>Parameter</t>
  </si>
  <si>
    <t>Value</t>
  </si>
  <si>
    <t>nsim (number of simulations)</t>
  </si>
  <si>
    <t>eps_recall (percent)</t>
  </si>
  <si>
    <t>include_region_sd (TRUE/FALSE)</t>
  </si>
  <si>
    <t>TRUE</t>
  </si>
  <si>
    <t>Notes</t>
  </si>
  <si>
    <t>Paste the R-generated Randoms (sim, U_P_1..12, Z_Y_1..12, Z_u, Z_b). No RAND() is used; results are stable.</t>
  </si>
  <si>
    <t>tau_p_from_Coefs</t>
  </si>
  <si>
    <t>tau_r_from_Coefs</t>
  </si>
  <si>
    <t>sigma_common</t>
  </si>
  <si>
    <t>kubunName</t>
  </si>
  <si>
    <t>第１種低層住居専用地域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</si>
  <si>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</si>
  <si>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</si>
  <si>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</si>
  <si>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</si>
  <si>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</si>
  <si>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</si>
  <si>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</si>
  <si>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</si>
  <si>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</si>
  <si>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</si>
  <si>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</si>
  <si>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beta</t>
  </si>
  <si>
    <t>tau_r</t>
  </si>
  <si>
    <t>sigma</t>
  </si>
  <si>
    <t>varPower_delta</t>
  </si>
  <si>
    <t>sd_scale</t>
  </si>
  <si>
    <t>gamma</t>
  </si>
  <si>
    <t>delta0</t>
  </si>
  <si>
    <t>delta1</t>
  </si>
  <si>
    <t>tau_p</t>
  </si>
  <si>
    <t>sim</t>
  </si>
  <si>
    <t>U_P_1</t>
  </si>
  <si>
    <t>U_P_2</t>
  </si>
  <si>
    <t>U_P_3</t>
  </si>
  <si>
    <t>U_P_4</t>
  </si>
  <si>
    <t>U_P_5</t>
  </si>
  <si>
    <t>U_P_6</t>
  </si>
  <si>
    <t>U_P_7</t>
  </si>
  <si>
    <t>U_P_8</t>
  </si>
  <si>
    <t>U_P_9</t>
  </si>
  <si>
    <t>U_P_10</t>
  </si>
  <si>
    <t>U_P_11</t>
  </si>
  <si>
    <t>U_P_12</t>
  </si>
  <si>
    <t>Z_Y_1</t>
  </si>
  <si>
    <t>Z_Y_2</t>
  </si>
  <si>
    <t>Z_Y_3</t>
  </si>
  <si>
    <t>Z_Y_4</t>
  </si>
  <si>
    <t>Z_Y_5</t>
  </si>
  <si>
    <t>Z_Y_6</t>
  </si>
  <si>
    <t>Z_Y_7</t>
  </si>
  <si>
    <t>Z_Y_8</t>
  </si>
  <si>
    <t>Z_Y_9</t>
  </si>
  <si>
    <t>Z_Y_10</t>
  </si>
  <si>
    <t>Z_Y_11</t>
  </si>
  <si>
    <t>Z_Y_12</t>
  </si>
  <si>
    <t>Z_u</t>
  </si>
  <si>
    <t>Z_b</t>
  </si>
  <si>
    <t>u_pre</t>
  </si>
  <si>
    <t>b_pre</t>
  </si>
  <si>
    <t>P_[第１種低層住居専用地域]_%</t>
  </si>
  <si>
    <t>Y_[第１種低層住居専用地域]_%</t>
  </si>
  <si>
    <t>C_[第１種低層住居専用地域]_%</t>
  </si>
  <si>
    <t>P_[第２種低層住居専用地域]_%</t>
  </si>
  <si>
    <t>Y_[第２種低層住居専用地域]_%</t>
  </si>
  <si>
    <t>C_[第２種低層住居専用地域]_%</t>
  </si>
  <si>
    <t>P_[第１種中高層住居専用地域]_%</t>
  </si>
  <si>
    <t>Y_[第１種中高層住居専用地域]_%</t>
  </si>
  <si>
    <t>C_[第１種中高層住居専用地域]_%</t>
  </si>
  <si>
    <t>P_[第２種中高層住居専用地域]_%</t>
  </si>
  <si>
    <t>Y_[第２種中高層住居専用地域]_%</t>
  </si>
  <si>
    <t>C_[第２種中高層住居専用地域]_%</t>
  </si>
  <si>
    <t>P_[第１種住居地域]_%</t>
  </si>
  <si>
    <t>Y_[第１種住居地域]_%</t>
  </si>
  <si>
    <t>C_[第１種住居地域]_%</t>
  </si>
  <si>
    <t>P_[第２種住居地域]_%</t>
  </si>
  <si>
    <t>Y_[第２種住居地域]_%</t>
  </si>
  <si>
    <t>C_[第２種住居地域]_%</t>
  </si>
  <si>
    <t>P_[準住居地域]_%</t>
  </si>
  <si>
    <t>Y_[準住居地域]_%</t>
  </si>
  <si>
    <t>C_[準住居地域]_%</t>
  </si>
  <si>
    <t>P_[近隣商業地域]_%</t>
  </si>
  <si>
    <t>Y_[近隣商業地域]_%</t>
  </si>
  <si>
    <t>C_[近隣商業地域]_%</t>
  </si>
  <si>
    <t>P_[商業地域]_%</t>
  </si>
  <si>
    <t>Y_[商業地域]_%</t>
  </si>
  <si>
    <t>C_[商業地域]_%</t>
  </si>
  <si>
    <t>P_[準工業地域]_%</t>
  </si>
  <si>
    <t>Y_[準工業地域]_%</t>
  </si>
  <si>
    <t>C_[準工業地域]_%</t>
  </si>
  <si>
    <t>P_[工業地域]_%</t>
  </si>
  <si>
    <t>Y_[工業地域]_%</t>
  </si>
  <si>
    <t>C_[工業地域]_%</t>
  </si>
  <si>
    <t>P_[工業専用地域]_%</t>
  </si>
  <si>
    <t>Y_[工業専用地域]_%</t>
  </si>
  <si>
    <t>C_[工業専用地域]_%</t>
  </si>
  <si>
    <t>用途地域分類</t>
    <rPh sb="0" eb="6">
      <t>ヨウトチイキブンルイ</t>
    </rPh>
    <phoneticPr fontId="2"/>
  </si>
  <si>
    <t>区域面積 [ha]</t>
    <rPh sb="0" eb="4">
      <t>クイキメンセキ</t>
    </rPh>
    <phoneticPr fontId="2"/>
  </si>
  <si>
    <t>JAXAデータ緑被面積 [ha]</t>
    <rPh sb="7" eb="11">
      <t>リョクヒメンセキ</t>
    </rPh>
    <phoneticPr fontId="2"/>
  </si>
  <si>
    <t>JAXAデータ緑被率 [%]</t>
    <rPh sb="7" eb="10">
      <t>リョクヒリツ</t>
    </rPh>
    <phoneticPr fontId="2"/>
  </si>
  <si>
    <t>補正緑被率</t>
    <rPh sb="0" eb="5">
      <t>ホセイリョクヒリツ</t>
    </rPh>
    <phoneticPr fontId="2"/>
  </si>
  <si>
    <t>補正緑被率の90%予測区間 [%]</t>
    <rPh sb="0" eb="5">
      <t>ホセイリョクヒリツ</t>
    </rPh>
    <rPh sb="9" eb="13">
      <t>ヨソククカン</t>
    </rPh>
    <phoneticPr fontId="2"/>
  </si>
  <si>
    <t>Intercept</t>
    <phoneticPr fontId="2"/>
  </si>
  <si>
    <t>Slope</t>
    <phoneticPr fontId="2"/>
  </si>
  <si>
    <t>用途地域全体</t>
    <rPh sb="0" eb="6">
      <t>ヨウトチイキゼンタイ</t>
    </rPh>
    <phoneticPr fontId="2"/>
  </si>
  <si>
    <t>補正緑被面積 [ha]</t>
    <rPh sb="0" eb="6">
      <t>ホセイリョクヒメンセキ</t>
    </rPh>
    <phoneticPr fontId="2"/>
  </si>
  <si>
    <t>補正緑被率 [%]</t>
    <rPh sb="0" eb="5">
      <t>ホセイリョクヒリツ</t>
    </rPh>
    <phoneticPr fontId="2"/>
  </si>
  <si>
    <t>総補正緑被面積</t>
    <rPh sb="0" eb="1">
      <t>ソウ</t>
    </rPh>
    <rPh sb="1" eb="7">
      <t>ホセイリョクヒメンセキ</t>
    </rPh>
    <phoneticPr fontId="2"/>
  </si>
  <si>
    <t>用途地域面積</t>
    <rPh sb="0" eb="6">
      <t>ヨウトチイキメンセキ</t>
    </rPh>
    <phoneticPr fontId="2"/>
  </si>
  <si>
    <t>（用途地域の指定のない区域）</t>
    <rPh sb="1" eb="5">
      <t>ヨウトチイキ</t>
    </rPh>
    <rPh sb="6" eb="8">
      <t>シテイ</t>
    </rPh>
    <rPh sb="11" eb="13">
      <t>クイキ</t>
    </rPh>
    <phoneticPr fontId="2"/>
  </si>
  <si>
    <t>用途地域内外の全体</t>
    <rPh sb="0" eb="4">
      <t>ヨウトチイキ</t>
    </rPh>
    <rPh sb="4" eb="6">
      <t>ナイガイ</t>
    </rPh>
    <rPh sb="7" eb="9">
      <t>ゼンタイ</t>
    </rPh>
    <phoneticPr fontId="2"/>
  </si>
  <si>
    <t>水域</t>
    <rPh sb="0" eb="2">
      <t>スイイキ</t>
    </rPh>
    <phoneticPr fontId="2"/>
  </si>
  <si>
    <t>水田</t>
    <rPh sb="0" eb="2">
      <t>スイデン</t>
    </rPh>
    <phoneticPr fontId="2"/>
  </si>
  <si>
    <t>草地</t>
    <rPh sb="0" eb="2">
      <t>ソウチ</t>
    </rPh>
    <phoneticPr fontId="2"/>
  </si>
  <si>
    <t>裸地</t>
    <rPh sb="0" eb="2">
      <t>ハダカチ</t>
    </rPh>
    <phoneticPr fontId="2"/>
  </si>
  <si>
    <t>竹林</t>
    <rPh sb="0" eb="2">
      <t>チクリン</t>
    </rPh>
    <phoneticPr fontId="2"/>
  </si>
  <si>
    <t>湿地</t>
    <rPh sb="0" eb="2">
      <t>シッチ</t>
    </rPh>
    <phoneticPr fontId="2"/>
  </si>
  <si>
    <r>
      <rPr>
        <sz val="11"/>
        <rFont val="ＭＳ Ｐゴシック"/>
        <family val="3"/>
        <charset val="128"/>
      </rPr>
      <t>～</t>
    </r>
    <phoneticPr fontId="2"/>
  </si>
  <si>
    <r>
      <rPr>
        <sz val="11"/>
        <color theme="1"/>
        <rFont val="ＭＳ Ｐゴシック"/>
        <family val="2"/>
      </rPr>
      <t>～</t>
    </r>
  </si>
  <si>
    <t>ソーラー
パネル</t>
    <phoneticPr fontId="2"/>
  </si>
  <si>
    <t>人工
構造物</t>
    <rPh sb="0" eb="2">
      <t>ニンク</t>
    </rPh>
    <rPh sb="3" eb="6">
      <t>コウゾウブツ</t>
    </rPh>
    <phoneticPr fontId="2"/>
  </si>
  <si>
    <t>落葉広葉
樹林</t>
    <rPh sb="0" eb="2">
      <t>ラクヨウ</t>
    </rPh>
    <rPh sb="2" eb="4">
      <t>コウヨウ</t>
    </rPh>
    <rPh sb="5" eb="7">
      <t>ジュリン</t>
    </rPh>
    <phoneticPr fontId="2"/>
  </si>
  <si>
    <t>落葉針葉
樹林</t>
    <rPh sb="0" eb="2">
      <t>ラクヨウ</t>
    </rPh>
    <rPh sb="2" eb="4">
      <t>シンヨウ</t>
    </rPh>
    <rPh sb="5" eb="7">
      <t>ジュリン</t>
    </rPh>
    <phoneticPr fontId="2"/>
  </si>
  <si>
    <t>常緑広葉
樹林</t>
    <rPh sb="0" eb="2">
      <t>ジョウリョク</t>
    </rPh>
    <rPh sb="2" eb="4">
      <t>コウヨウ</t>
    </rPh>
    <rPh sb="5" eb="7">
      <t>ジュリン</t>
    </rPh>
    <phoneticPr fontId="2"/>
  </si>
  <si>
    <t>常緑針葉
樹林</t>
    <rPh sb="0" eb="2">
      <t>ジョウリョク</t>
    </rPh>
    <rPh sb="2" eb="4">
      <t>シンヨウ</t>
    </rPh>
    <rPh sb="5" eb="7">
      <t>ジュリン</t>
    </rPh>
    <phoneticPr fontId="2"/>
  </si>
  <si>
    <t>農業用
温室</t>
    <rPh sb="0" eb="3">
      <t>ノウギョウヨウ</t>
    </rPh>
    <rPh sb="4" eb="6">
      <t>オンシツ</t>
    </rPh>
    <phoneticPr fontId="2"/>
  </si>
  <si>
    <t>岩礁・
干潟</t>
    <rPh sb="0" eb="2">
      <t>ガンショウ</t>
    </rPh>
    <rPh sb="4" eb="6">
      <t>ヒガタ</t>
    </rPh>
    <phoneticPr fontId="2"/>
  </si>
  <si>
    <t>各土地被覆の面積[㎡]</t>
    <rPh sb="0" eb="5">
      <t>カクトチヒフク</t>
    </rPh>
    <rPh sb="6" eb="8">
      <t>メンセキ</t>
    </rPh>
    <phoneticPr fontId="2"/>
  </si>
  <si>
    <t>第２種低層住居専用地域</t>
    <phoneticPr fontId="2"/>
  </si>
  <si>
    <t>畑</t>
    <rPh sb="0" eb="1">
      <t>ハタ</t>
    </rPh>
    <phoneticPr fontId="2"/>
  </si>
  <si>
    <t>緑被地</t>
    <rPh sb="0" eb="3">
      <t>リョクヒチ</t>
    </rPh>
    <phoneticPr fontId="2"/>
  </si>
  <si>
    <t>非緑被地</t>
    <rPh sb="0" eb="4">
      <t>ヒリョクヒチ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</si>
</sst>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11"/>
      <name val="Century"/>
      <family val="1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1"/>
      <color theme="1"/>
      <name val="ＭＳ Ｐゴシック"/>
      <family val="2"/>
    </font>
    <font>
      <b/>
      <sz val="11"/>
      <name val="Century"/>
      <family val="1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FFC1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FF00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56AC00"/>
        <bgColor indexed="64"/>
      </patternFill>
    </fill>
    <fill>
      <patternFill patternType="solid">
        <fgColor rgb="FF00AC56"/>
        <bgColor indexed="64"/>
      </patternFill>
    </fill>
    <fill>
      <patternFill patternType="solid">
        <fgColor rgb="FF806400"/>
        <bgColor indexed="64"/>
      </patternFill>
    </fill>
    <fill>
      <patternFill patternType="solid">
        <fgColor rgb="FFD9F005"/>
        <bgColor indexed="64"/>
      </patternFill>
    </fill>
    <fill>
      <patternFill patternType="solid">
        <fgColor rgb="FFA12977"/>
        <bgColor indexed="64"/>
      </patternFill>
    </fill>
    <fill>
      <patternFill patternType="solid">
        <fgColor rgb="FF0096A0"/>
        <bgColor indexed="64"/>
      </patternFill>
    </fill>
    <fill>
      <patternFill patternType="solid">
        <fgColor rgb="FFA6CEE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0" fontId="8" fillId="3" borderId="3" xfId="0" applyNumberFormat="1" applyFont="1" applyFill="1" applyBorder="1" applyAlignment="1">
      <alignment vertical="center"/>
    </xf>
    <xf numFmtId="40" fontId="6" fillId="0" borderId="1" xfId="1" applyNumberFormat="1" applyFont="1" applyFill="1" applyBorder="1" applyAlignment="1">
      <alignment vertical="center"/>
    </xf>
    <xf numFmtId="40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40" fontId="6" fillId="0" borderId="2" xfId="1" applyNumberFormat="1" applyFont="1" applyFill="1" applyBorder="1" applyAlignment="1">
      <alignment vertical="center"/>
    </xf>
    <xf numFmtId="4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vertical="center"/>
    </xf>
    <xf numFmtId="40" fontId="7" fillId="0" borderId="3" xfId="1" applyNumberFormat="1" applyFont="1" applyFill="1" applyBorder="1" applyAlignment="1">
      <alignment vertical="center"/>
    </xf>
    <xf numFmtId="40" fontId="6" fillId="0" borderId="3" xfId="0" applyNumberFormat="1" applyFont="1" applyBorder="1" applyAlignment="1">
      <alignment vertical="center"/>
    </xf>
    <xf numFmtId="40" fontId="6" fillId="0" borderId="3" xfId="1" applyNumberFormat="1" applyFont="1" applyFill="1" applyBorder="1" applyAlignment="1">
      <alignment vertical="center"/>
    </xf>
    <xf numFmtId="40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0" fontId="7" fillId="0" borderId="2" xfId="0" applyNumberFormat="1" applyFont="1" applyBorder="1" applyAlignment="1">
      <alignment vertical="center"/>
    </xf>
    <xf numFmtId="40" fontId="10" fillId="0" borderId="3" xfId="1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0" fontId="6" fillId="0" borderId="5" xfId="1" applyNumberFormat="1" applyFont="1" applyFill="1" applyBorder="1" applyAlignment="1">
      <alignment vertical="center"/>
    </xf>
    <xf numFmtId="40" fontId="6" fillId="0" borderId="6" xfId="1" applyNumberFormat="1" applyFont="1" applyFill="1" applyBorder="1" applyAlignment="1">
      <alignment vertical="center"/>
    </xf>
    <xf numFmtId="40" fontId="7" fillId="0" borderId="7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0" fontId="6" fillId="0" borderId="7" xfId="1" applyNumberFormat="1" applyFont="1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0" fontId="0" fillId="20" borderId="11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A6CEE3"/>
      <color rgb="FFFFFFFF"/>
      <color rgb="FF0096A0"/>
      <color rgb="FFA12977"/>
      <color rgb="FFD9F005"/>
      <color rgb="FF806400"/>
      <color rgb="FF00AC56"/>
      <color rgb="FF56AC00"/>
      <color rgb="FF00FF80"/>
      <color rgb="FF8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Coefs" displayName="TblCoefs" ref="A1:L13">
  <autoFilter ref="A1:L13" xr:uid="{00000000-0009-0000-0100-000002000000}"/>
  <tableColumns count="12">
    <tableColumn id="1" xr3:uid="{00000000-0010-0000-0100-000001000000}" name="kubunName"/>
    <tableColumn id="2" xr3:uid="{00000000-0010-0000-0100-000002000000}" name="beta"/>
    <tableColumn id="3" xr3:uid="{00000000-0010-0000-0100-000003000000}" name="tau_r"/>
    <tableColumn id="4" xr3:uid="{00000000-0010-0000-0100-000004000000}" name="sigma"/>
    <tableColumn id="5" xr3:uid="{00000000-0010-0000-0100-000005000000}" name="varPower_delta"/>
    <tableColumn id="6" xr3:uid="{00000000-0010-0000-0100-000006000000}" name="sd_scale"/>
    <tableColumn id="7" xr3:uid="{00000000-0010-0000-0100-000007000000}" name="gamma"/>
    <tableColumn id="8" xr3:uid="{00000000-0010-0000-0100-000008000000}" name="delta0"/>
    <tableColumn id="9" xr3:uid="{00000000-0010-0000-0100-000009000000}" name="delta1"/>
    <tableColumn id="10" xr3:uid="{00000000-0010-0000-0100-00000A000000}" name="tau_p"/>
    <tableColumn id="11" xr3:uid="{C8197456-F9BD-4670-BF71-E767BD440942}" name="Intercept"/>
    <tableColumn id="12" xr3:uid="{55F8344E-3B24-482C-ABF4-EDB9D77929C7}" name="Slo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2285-95E8-4D0C-9E72-A12AD06DD612}">
  <dimension ref="A1:P16"/>
  <sheetViews>
    <sheetView showGridLines="0" tabSelected="1" zoomScaleNormal="100" workbookViewId="0">
      <selection activeCell="F29" sqref="F29"/>
    </sheetView>
  </sheetViews>
  <sheetFormatPr defaultColWidth="9" defaultRowHeight="13" x14ac:dyDescent="0.2"/>
  <cols>
    <col min="1" max="1" width="24.90625" style="2" bestFit="1" customWidth="1"/>
    <col min="2" max="2" width="9" style="2" customWidth="1"/>
    <col min="3" max="3" width="10.7265625" style="2" bestFit="1" customWidth="1"/>
    <col min="4" max="16" width="9" style="2" customWidth="1"/>
    <col min="17" max="16384" width="9" style="2"/>
  </cols>
  <sheetData>
    <row r="1" spans="1:16" s="54" customFormat="1" x14ac:dyDescent="0.2">
      <c r="B1" s="56" t="s">
        <v>132</v>
      </c>
      <c r="C1" s="55" t="s">
        <v>133</v>
      </c>
      <c r="D1" s="57" t="s">
        <v>132</v>
      </c>
      <c r="E1" s="58"/>
      <c r="F1" s="58"/>
      <c r="G1" s="58"/>
      <c r="H1" s="58"/>
      <c r="I1" s="58"/>
      <c r="J1" s="59"/>
      <c r="K1" s="55" t="s">
        <v>133</v>
      </c>
      <c r="L1" s="56" t="s">
        <v>132</v>
      </c>
      <c r="M1" s="55" t="s">
        <v>133</v>
      </c>
      <c r="N1" s="56" t="s">
        <v>132</v>
      </c>
      <c r="O1" s="55" t="s">
        <v>133</v>
      </c>
      <c r="P1" s="56" t="s">
        <v>132</v>
      </c>
    </row>
    <row r="2" spans="1:16" x14ac:dyDescent="0.2">
      <c r="A2" s="49" t="s">
        <v>129</v>
      </c>
      <c r="B2" s="33">
        <v>1</v>
      </c>
      <c r="C2" s="34">
        <v>2</v>
      </c>
      <c r="D2" s="35">
        <v>3</v>
      </c>
      <c r="E2" s="36">
        <v>4</v>
      </c>
      <c r="F2" s="37">
        <v>5</v>
      </c>
      <c r="G2" s="38">
        <v>6</v>
      </c>
      <c r="H2" s="39">
        <v>7</v>
      </c>
      <c r="I2" s="40">
        <v>8</v>
      </c>
      <c r="J2" s="41">
        <v>9</v>
      </c>
      <c r="K2" s="42">
        <v>10</v>
      </c>
      <c r="L2" s="43">
        <v>11</v>
      </c>
      <c r="M2" s="44">
        <v>12</v>
      </c>
      <c r="N2" s="45">
        <v>13</v>
      </c>
      <c r="O2" s="32">
        <v>14</v>
      </c>
      <c r="P2" s="46">
        <v>15</v>
      </c>
    </row>
    <row r="3" spans="1:16" ht="26" x14ac:dyDescent="0.2">
      <c r="A3" s="25" t="s">
        <v>98</v>
      </c>
      <c r="B3" s="47" t="s">
        <v>113</v>
      </c>
      <c r="C3" s="31" t="s">
        <v>122</v>
      </c>
      <c r="D3" s="30" t="s">
        <v>114</v>
      </c>
      <c r="E3" s="30" t="s">
        <v>131</v>
      </c>
      <c r="F3" s="30" t="s">
        <v>115</v>
      </c>
      <c r="G3" s="31" t="s">
        <v>123</v>
      </c>
      <c r="H3" s="31" t="s">
        <v>124</v>
      </c>
      <c r="I3" s="31" t="s">
        <v>125</v>
      </c>
      <c r="J3" s="31" t="s">
        <v>126</v>
      </c>
      <c r="K3" s="30" t="s">
        <v>116</v>
      </c>
      <c r="L3" s="30" t="s">
        <v>117</v>
      </c>
      <c r="M3" s="31" t="s">
        <v>121</v>
      </c>
      <c r="N3" s="30" t="s">
        <v>118</v>
      </c>
      <c r="O3" s="31" t="s">
        <v>127</v>
      </c>
      <c r="P3" s="31" t="s">
        <v>128</v>
      </c>
    </row>
    <row r="4" spans="1:16" x14ac:dyDescent="0.2">
      <c r="A4" s="26" t="s">
        <v>12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x14ac:dyDescent="0.2">
      <c r="A5" s="26" t="s">
        <v>13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x14ac:dyDescent="0.2">
      <c r="A6" s="26" t="s">
        <v>14</v>
      </c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x14ac:dyDescent="0.2">
      <c r="A7" s="26" t="s">
        <v>15</v>
      </c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x14ac:dyDescent="0.2">
      <c r="A8" s="26" t="s">
        <v>16</v>
      </c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" x14ac:dyDescent="0.2">
      <c r="A9" s="26" t="s">
        <v>17</v>
      </c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x14ac:dyDescent="0.2">
      <c r="A10" s="26" t="s">
        <v>18</v>
      </c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x14ac:dyDescent="0.2">
      <c r="A11" s="26" t="s">
        <v>19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x14ac:dyDescent="0.2">
      <c r="A12" s="26" t="s">
        <v>20</v>
      </c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x14ac:dyDescent="0.2">
      <c r="A13" s="26" t="s">
        <v>21</v>
      </c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x14ac:dyDescent="0.2">
      <c r="A14" s="26" t="s">
        <v>22</v>
      </c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 x14ac:dyDescent="0.2">
      <c r="A15" s="26" t="s">
        <v>23</v>
      </c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x14ac:dyDescent="0.2">
      <c r="A16" s="26" t="s">
        <v>111</v>
      </c>
      <c r="B16" s="4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</sheetData>
  <mergeCells count="1">
    <mergeCell ref="D1:J1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17"/>
  <sheetViews>
    <sheetView showGridLines="0" zoomScaleNormal="100" workbookViewId="0">
      <selection activeCell="L19" sqref="L19"/>
    </sheetView>
  </sheetViews>
  <sheetFormatPr defaultRowHeight="13" x14ac:dyDescent="0.2"/>
  <cols>
    <col min="1" max="1" width="24.90625" bestFit="1" customWidth="1"/>
    <col min="2" max="2" width="13" bestFit="1" customWidth="1"/>
    <col min="3" max="3" width="23.26953125" bestFit="1" customWidth="1"/>
    <col min="4" max="4" width="20.26953125" bestFit="1" customWidth="1"/>
    <col min="5" max="5" width="17.26953125" bestFit="1" customWidth="1"/>
    <col min="6" max="6" width="14.90625" bestFit="1" customWidth="1"/>
    <col min="7" max="7" width="12.7265625" bestFit="1" customWidth="1"/>
    <col min="8" max="8" width="4.36328125" bestFit="1" customWidth="1"/>
    <col min="9" max="9" width="12.7265625" bestFit="1" customWidth="1"/>
  </cols>
  <sheetData>
    <row r="1" spans="1:9" s="2" customFormat="1" x14ac:dyDescent="0.2">
      <c r="A1" s="25" t="s">
        <v>98</v>
      </c>
      <c r="B1" s="21" t="s">
        <v>99</v>
      </c>
      <c r="C1" s="3" t="s">
        <v>100</v>
      </c>
      <c r="D1" s="3" t="s">
        <v>101</v>
      </c>
      <c r="E1" s="3" t="s">
        <v>107</v>
      </c>
      <c r="F1" s="4" t="s">
        <v>108</v>
      </c>
      <c r="G1" s="60" t="s">
        <v>103</v>
      </c>
      <c r="H1" s="60"/>
      <c r="I1" s="60"/>
    </row>
    <row r="2" spans="1:9" s="2" customFormat="1" ht="14" x14ac:dyDescent="0.2">
      <c r="A2" s="26" t="s">
        <v>12</v>
      </c>
      <c r="B2" s="22">
        <f>SUM(入力表!B4:P4)</f>
        <v>0</v>
      </c>
      <c r="C2" s="6">
        <f>SUM(入力表!B4,入力表!D4:J4,入力表!L4,入力表!N4,入力表!P4,)</f>
        <v>0</v>
      </c>
      <c r="D2" s="7" t="str">
        <f>IFERROR(C2/B2*100,"")</f>
        <v/>
      </c>
      <c r="E2" s="6" t="str">
        <f>IFERROR(B2*F2/100,"")</f>
        <v/>
      </c>
      <c r="F2" s="7" t="str">
        <f>IFERROR(TblCoefs[[#This Row],[Intercept]]+TblCoefs[[#This Row],[Slope]]*出力表!D2, "")</f>
        <v/>
      </c>
      <c r="G2" s="7" t="str">
        <f>IFERROR(PERCENTILE(予測区間!$F$2:$F$1001,0.05),"")</f>
        <v/>
      </c>
      <c r="H2" s="8" t="s">
        <v>119</v>
      </c>
      <c r="I2" s="9" t="str">
        <f>IFERROR(PERCENTILE(予測区間!$F$2:$F$1001,0.95),"")</f>
        <v/>
      </c>
    </row>
    <row r="3" spans="1:9" s="2" customFormat="1" ht="14" x14ac:dyDescent="0.2">
      <c r="A3" s="26" t="s">
        <v>130</v>
      </c>
      <c r="B3" s="22">
        <f>SUM(入力表!B5:P5)</f>
        <v>0</v>
      </c>
      <c r="C3" s="6">
        <f>SUM(入力表!B5,入力表!D5:J5,入力表!L5,入力表!N5,入力表!P5,)</f>
        <v>0</v>
      </c>
      <c r="D3" s="7" t="str">
        <f t="shared" ref="D3:D13" si="0">IFERROR(C3/B3*100,"")</f>
        <v/>
      </c>
      <c r="E3" s="6" t="str">
        <f t="shared" ref="E3:E13" si="1">IFERROR(B3*F3/100,"")</f>
        <v/>
      </c>
      <c r="F3" s="7" t="str">
        <f>IFERROR(TblCoefs[[#This Row],[Intercept]]+TblCoefs[[#This Row],[Slope]]*出力表!D3, "")</f>
        <v/>
      </c>
      <c r="G3" s="7" t="str">
        <f>IFERROR(PERCENTILE(予測区間!$I$2:$I$1001,0.05),"")</f>
        <v/>
      </c>
      <c r="H3" s="8" t="s">
        <v>119</v>
      </c>
      <c r="I3" s="9" t="str">
        <f>IFERROR(PERCENTILE(予測区間!$I$2:$I$1001,0.95),"")</f>
        <v/>
      </c>
    </row>
    <row r="4" spans="1:9" s="2" customFormat="1" ht="14" x14ac:dyDescent="0.2">
      <c r="A4" s="26" t="s">
        <v>14</v>
      </c>
      <c r="B4" s="22">
        <f>SUM(入力表!B6:P6)</f>
        <v>0</v>
      </c>
      <c r="C4" s="6">
        <f>SUM(入力表!B6,入力表!D6:J6,入力表!L6,入力表!N6,入力表!P6,)</f>
        <v>0</v>
      </c>
      <c r="D4" s="7" t="str">
        <f t="shared" si="0"/>
        <v/>
      </c>
      <c r="E4" s="6" t="str">
        <f t="shared" si="1"/>
        <v/>
      </c>
      <c r="F4" s="7" t="str">
        <f>IFERROR(TblCoefs[[#This Row],[Intercept]]+TblCoefs[[#This Row],[Slope]]*出力表!D4, "")</f>
        <v/>
      </c>
      <c r="G4" s="7" t="str">
        <f>IFERROR(PERCENTILE(予測区間!$L$2:$L$1001,0.05),"")</f>
        <v/>
      </c>
      <c r="H4" s="8" t="s">
        <v>119</v>
      </c>
      <c r="I4" s="9" t="str">
        <f>IFERROR(PERCENTILE(予測区間!$L$2:$L$1001,0.95),"")</f>
        <v/>
      </c>
    </row>
    <row r="5" spans="1:9" s="2" customFormat="1" ht="14" x14ac:dyDescent="0.2">
      <c r="A5" s="26" t="s">
        <v>15</v>
      </c>
      <c r="B5" s="22">
        <f>SUM(入力表!B7:P7)</f>
        <v>0</v>
      </c>
      <c r="C5" s="6">
        <f>SUM(入力表!B7,入力表!D7:J7,入力表!L7,入力表!N7,入力表!P7,)</f>
        <v>0</v>
      </c>
      <c r="D5" s="7" t="str">
        <f t="shared" si="0"/>
        <v/>
      </c>
      <c r="E5" s="6" t="str">
        <f t="shared" si="1"/>
        <v/>
      </c>
      <c r="F5" s="7" t="str">
        <f>IFERROR(TblCoefs[[#This Row],[Intercept]]+TblCoefs[[#This Row],[Slope]]*出力表!D5, "")</f>
        <v/>
      </c>
      <c r="G5" s="7" t="str">
        <f>IFERROR(PERCENTILE(予測区間!$O$2:$O$1001,0.05),"")</f>
        <v/>
      </c>
      <c r="H5" s="8" t="s">
        <v>119</v>
      </c>
      <c r="I5" s="9" t="str">
        <f>IFERROR(PERCENTILE(予測区間!$O$2:$O$1001,0.95),"")</f>
        <v/>
      </c>
    </row>
    <row r="6" spans="1:9" s="2" customFormat="1" ht="14" x14ac:dyDescent="0.2">
      <c r="A6" s="26" t="s">
        <v>16</v>
      </c>
      <c r="B6" s="22">
        <f>SUM(入力表!B8:P8)</f>
        <v>0</v>
      </c>
      <c r="C6" s="6">
        <f>SUM(入力表!B8,入力表!D8:J8,入力表!L8,入力表!N8,入力表!P8,)</f>
        <v>0</v>
      </c>
      <c r="D6" s="7" t="str">
        <f t="shared" si="0"/>
        <v/>
      </c>
      <c r="E6" s="6" t="str">
        <f t="shared" si="1"/>
        <v/>
      </c>
      <c r="F6" s="7" t="str">
        <f>IFERROR(TblCoefs[[#This Row],[Intercept]]+TblCoefs[[#This Row],[Slope]]*出力表!D6, "")</f>
        <v/>
      </c>
      <c r="G6" s="7" t="str">
        <f>IFERROR(PERCENTILE(予測区間!$R$2:$R$1001,0.05),"")</f>
        <v/>
      </c>
      <c r="H6" s="8" t="s">
        <v>119</v>
      </c>
      <c r="I6" s="9" t="str">
        <f>IFERROR(PERCENTILE(予測区間!$R$2:$R$1001,0.95),"")</f>
        <v/>
      </c>
    </row>
    <row r="7" spans="1:9" s="2" customFormat="1" ht="14" x14ac:dyDescent="0.2">
      <c r="A7" s="26" t="s">
        <v>17</v>
      </c>
      <c r="B7" s="22">
        <f>SUM(入力表!B9:P9)</f>
        <v>0</v>
      </c>
      <c r="C7" s="6">
        <f>SUM(入力表!B9,入力表!D9:J9,入力表!L9,入力表!N9,入力表!P9,)</f>
        <v>0</v>
      </c>
      <c r="D7" s="7" t="str">
        <f t="shared" si="0"/>
        <v/>
      </c>
      <c r="E7" s="6" t="str">
        <f t="shared" si="1"/>
        <v/>
      </c>
      <c r="F7" s="7" t="str">
        <f>IFERROR(TblCoefs[[#This Row],[Intercept]]+TblCoefs[[#This Row],[Slope]]*出力表!D7, "")</f>
        <v/>
      </c>
      <c r="G7" s="7" t="str">
        <f>IFERROR(PERCENTILE(予測区間!$U$2:$U$1001,0.05),"")</f>
        <v/>
      </c>
      <c r="H7" s="8" t="s">
        <v>119</v>
      </c>
      <c r="I7" s="9" t="str">
        <f>IFERROR(PERCENTILE(予測区間!$U$2:$U$1001,0.95),"")</f>
        <v/>
      </c>
    </row>
    <row r="8" spans="1:9" s="2" customFormat="1" ht="14" x14ac:dyDescent="0.2">
      <c r="A8" s="26" t="s">
        <v>18</v>
      </c>
      <c r="B8" s="22">
        <f>SUM(入力表!B10:P10)</f>
        <v>0</v>
      </c>
      <c r="C8" s="6">
        <f>SUM(入力表!B10,入力表!D10:J10,入力表!L10,入力表!N10,入力表!P10,)</f>
        <v>0</v>
      </c>
      <c r="D8" s="7" t="str">
        <f t="shared" si="0"/>
        <v/>
      </c>
      <c r="E8" s="6" t="str">
        <f t="shared" si="1"/>
        <v/>
      </c>
      <c r="F8" s="7" t="str">
        <f>IFERROR(TblCoefs[[#This Row],[Intercept]]+TblCoefs[[#This Row],[Slope]]*出力表!D8, "")</f>
        <v/>
      </c>
      <c r="G8" s="7" t="str">
        <f>IFERROR(PERCENTILE(予測区間!$X$2:$X$1001,0.05),"")</f>
        <v/>
      </c>
      <c r="H8" s="8" t="s">
        <v>119</v>
      </c>
      <c r="I8" s="9" t="str">
        <f>IFERROR(PERCENTILE(予測区間!$X$2:$X$1001,0.95),"")</f>
        <v/>
      </c>
    </row>
    <row r="9" spans="1:9" s="2" customFormat="1" ht="14" x14ac:dyDescent="0.2">
      <c r="A9" s="26" t="s">
        <v>19</v>
      </c>
      <c r="B9" s="22">
        <f>SUM(入力表!B11:P11)</f>
        <v>0</v>
      </c>
      <c r="C9" s="6">
        <f>SUM(入力表!B11,入力表!D11:J11,入力表!L11,入力表!N11,入力表!P11,)</f>
        <v>0</v>
      </c>
      <c r="D9" s="7" t="str">
        <f t="shared" si="0"/>
        <v/>
      </c>
      <c r="E9" s="6" t="str">
        <f t="shared" si="1"/>
        <v/>
      </c>
      <c r="F9" s="7" t="str">
        <f>IFERROR(TblCoefs[[#This Row],[Intercept]]+TblCoefs[[#This Row],[Slope]]*出力表!D9, "")</f>
        <v/>
      </c>
      <c r="G9" s="7" t="str">
        <f>IFERROR(PERCENTILE(予測区間!$AA2:$AA1001,0.05),"")</f>
        <v/>
      </c>
      <c r="H9" s="8" t="s">
        <v>119</v>
      </c>
      <c r="I9" s="9" t="str">
        <f>IFERROR(PERCENTILE(予測区間!$AA2:$AA1001,0.95),"")</f>
        <v/>
      </c>
    </row>
    <row r="10" spans="1:9" s="2" customFormat="1" ht="14" x14ac:dyDescent="0.2">
      <c r="A10" s="26" t="s">
        <v>20</v>
      </c>
      <c r="B10" s="22">
        <f>SUM(入力表!B12:P12)</f>
        <v>0</v>
      </c>
      <c r="C10" s="6">
        <f>SUM(入力表!B12,入力表!D12:J12,入力表!L12,入力表!N12,入力表!P12,)</f>
        <v>0</v>
      </c>
      <c r="D10" s="7" t="str">
        <f t="shared" si="0"/>
        <v/>
      </c>
      <c r="E10" s="6" t="str">
        <f t="shared" si="1"/>
        <v/>
      </c>
      <c r="F10" s="7" t="str">
        <f>IFERROR(TblCoefs[[#This Row],[Intercept]]+TblCoefs[[#This Row],[Slope]]*出力表!D10, "")</f>
        <v/>
      </c>
      <c r="G10" s="7" t="str">
        <f>IFERROR(PERCENTILE(予測区間!$AD$2:$AD$1001,0.05),"")</f>
        <v/>
      </c>
      <c r="H10" s="8" t="s">
        <v>119</v>
      </c>
      <c r="I10" s="9" t="str">
        <f>IFERROR(PERCENTILE(予測区間!$AD$2:$AD$1001,0.95),"")</f>
        <v/>
      </c>
    </row>
    <row r="11" spans="1:9" s="2" customFormat="1" ht="14" x14ac:dyDescent="0.2">
      <c r="A11" s="26" t="s">
        <v>21</v>
      </c>
      <c r="B11" s="22">
        <f>SUM(入力表!B13:P13)</f>
        <v>0</v>
      </c>
      <c r="C11" s="6">
        <f>SUM(入力表!B13,入力表!D13:J13,入力表!L13,入力表!N13,入力表!P13,)</f>
        <v>0</v>
      </c>
      <c r="D11" s="7" t="str">
        <f t="shared" si="0"/>
        <v/>
      </c>
      <c r="E11" s="6" t="str">
        <f t="shared" si="1"/>
        <v/>
      </c>
      <c r="F11" s="7" t="str">
        <f>IFERROR(TblCoefs[[#This Row],[Intercept]]+TblCoefs[[#This Row],[Slope]]*出力表!D11, "")</f>
        <v/>
      </c>
      <c r="G11" s="7" t="str">
        <f>IFERROR(PERCENTILE(予測区間!$AG$2:$AG$1001,0.05),"")</f>
        <v/>
      </c>
      <c r="H11" s="8" t="s">
        <v>119</v>
      </c>
      <c r="I11" s="9" t="str">
        <f>IFERROR(PERCENTILE(予測区間!$AG$2:$AG$1001,0.95),"")</f>
        <v/>
      </c>
    </row>
    <row r="12" spans="1:9" s="2" customFormat="1" ht="14" x14ac:dyDescent="0.2">
      <c r="A12" s="26" t="s">
        <v>22</v>
      </c>
      <c r="B12" s="22">
        <f>SUM(入力表!B14:P14)</f>
        <v>0</v>
      </c>
      <c r="C12" s="6">
        <f>SUM(入力表!B14,入力表!D14:J14,入力表!L14,入力表!N14,入力表!P14,)</f>
        <v>0</v>
      </c>
      <c r="D12" s="7" t="str">
        <f t="shared" si="0"/>
        <v/>
      </c>
      <c r="E12" s="6" t="str">
        <f t="shared" si="1"/>
        <v/>
      </c>
      <c r="F12" s="7" t="str">
        <f>IFERROR(TblCoefs[[#This Row],[Intercept]]+TblCoefs[[#This Row],[Slope]]*出力表!D12, "")</f>
        <v/>
      </c>
      <c r="G12" s="7" t="str">
        <f>IFERROR(PERCENTILE(予測区間!$AJ$2:$AJ$1001,0.05),"")</f>
        <v/>
      </c>
      <c r="H12" s="8" t="s">
        <v>119</v>
      </c>
      <c r="I12" s="9" t="str">
        <f>IFERROR(PERCENTILE(予測区間!$AJ$2:$AJ$1001,0.95),"")</f>
        <v/>
      </c>
    </row>
    <row r="13" spans="1:9" s="2" customFormat="1" ht="14.5" thickBot="1" x14ac:dyDescent="0.25">
      <c r="A13" s="27" t="s">
        <v>23</v>
      </c>
      <c r="B13" s="23">
        <f>SUM(入力表!B15:P15)</f>
        <v>0</v>
      </c>
      <c r="C13" s="10">
        <f>SUM(入力表!B15,入力表!D15:J15,入力表!L15,入力表!N15,入力表!P15,)</f>
        <v>0</v>
      </c>
      <c r="D13" s="11" t="str">
        <f t="shared" si="0"/>
        <v/>
      </c>
      <c r="E13" s="10" t="str">
        <f t="shared" si="1"/>
        <v/>
      </c>
      <c r="F13" s="11" t="str">
        <f>IFERROR(TblCoefs[[#This Row],[Intercept]]+TblCoefs[[#This Row],[Slope]]*出力表!D13, "")</f>
        <v/>
      </c>
      <c r="G13" s="11" t="str">
        <f>IFERROR(PERCENTILE(予測区間!$AM$2:$AM$1001,0.05),"")</f>
        <v/>
      </c>
      <c r="H13" s="12" t="s">
        <v>119</v>
      </c>
      <c r="I13" s="13" t="str">
        <f>IFERROR(PERCENTILE(予測区間!$AM$2:$AM$1001,0.95),"")</f>
        <v/>
      </c>
    </row>
    <row r="14" spans="1:9" s="2" customFormat="1" ht="14.5" thickTop="1" x14ac:dyDescent="0.2">
      <c r="A14" s="28" t="s">
        <v>106</v>
      </c>
      <c r="B14" s="24">
        <f>IFERROR(SUM(B2:B13), "")</f>
        <v>0</v>
      </c>
      <c r="C14" s="14">
        <f>IFERROR(SUM(C2:C13), "")</f>
        <v>0</v>
      </c>
      <c r="D14" s="15" t="str">
        <f>IFERROR(C14/B14*100,"")</f>
        <v/>
      </c>
      <c r="E14" s="16">
        <f>IFERROR(SUM(E2:E13),"")</f>
        <v>0</v>
      </c>
      <c r="F14" s="5" t="str">
        <f>IFERROR(E14/B14*100, "")</f>
        <v/>
      </c>
      <c r="G14" s="17" t="str">
        <f>IFERROR(PERCENTILE(予測区間!$AP$2:$AP$1001,0.05),"")</f>
        <v/>
      </c>
      <c r="H14" s="18" t="s">
        <v>120</v>
      </c>
      <c r="I14" s="17" t="str">
        <f>IFERROR(PERCENTILE(予測区間!$AP$2:$AP$1001,0.95),"")</f>
        <v/>
      </c>
    </row>
    <row r="15" spans="1:9" s="2" customFormat="1" x14ac:dyDescent="0.2"/>
    <row r="16" spans="1:9" s="2" customFormat="1" ht="14.5" thickBot="1" x14ac:dyDescent="0.25">
      <c r="A16" s="27" t="s">
        <v>111</v>
      </c>
      <c r="B16" s="23">
        <f>SUM(入力表!B16:P16)</f>
        <v>0</v>
      </c>
      <c r="C16" s="10">
        <f>SUM(入力表!B16,入力表!D16:J16,入力表!L16,入力表!N16,入力表!P16)</f>
        <v>0</v>
      </c>
      <c r="D16" s="11" t="str">
        <f t="shared" ref="D16" si="2">IFERROR(C16/B16*100,"")</f>
        <v/>
      </c>
      <c r="E16" s="19">
        <f>C16</f>
        <v>0</v>
      </c>
      <c r="F16" s="19" t="str">
        <f>D16</f>
        <v/>
      </c>
    </row>
    <row r="17" spans="1:6" s="2" customFormat="1" ht="14.5" thickTop="1" x14ac:dyDescent="0.2">
      <c r="A17" s="51" t="s">
        <v>112</v>
      </c>
      <c r="B17" s="50">
        <f>SUM(B14,B16)</f>
        <v>0</v>
      </c>
      <c r="C17" s="16">
        <f>C14+C16</f>
        <v>0</v>
      </c>
      <c r="D17" s="16" t="str">
        <f>IFERROR(C17/B17*100,"")</f>
        <v/>
      </c>
      <c r="E17" s="16">
        <f>E14+E16</f>
        <v>0</v>
      </c>
      <c r="F17" s="20" t="str">
        <f>IFERROR(E17/B17*100,"")</f>
        <v/>
      </c>
    </row>
  </sheetData>
  <mergeCells count="1">
    <mergeCell ref="G1:I1"/>
  </mergeCells>
  <phoneticPr fontId="2"/>
  <pageMargins left="0.75" right="0.75" top="1" bottom="1" header="0.5" footer="0.5"/>
  <pageSetup paperSize="9" orientation="portrait" r:id="rId1"/>
  <ignoredErrors>
    <ignoredError sqref="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/>
  </sheetViews>
  <sheetFormatPr defaultRowHeight="13" x14ac:dyDescent="0.2"/>
  <cols>
    <col min="1" max="1" width="24.90625" bestFit="1" customWidth="1"/>
    <col min="2" max="10" width="20" customWidth="1"/>
  </cols>
  <sheetData>
    <row r="1" spans="1:12" x14ac:dyDescent="0.2">
      <c r="A1" s="1" t="s">
        <v>11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t="s">
        <v>104</v>
      </c>
      <c r="L1" t="s">
        <v>105</v>
      </c>
    </row>
    <row r="2" spans="1:12" x14ac:dyDescent="0.2">
      <c r="A2" t="s">
        <v>12</v>
      </c>
      <c r="B2">
        <v>2.8221594219152202</v>
      </c>
      <c r="C2">
        <v>8.1022759999999999E-2</v>
      </c>
      <c r="D2">
        <v>1.09424502</v>
      </c>
      <c r="E2">
        <v>0.55138911918537403</v>
      </c>
      <c r="F2">
        <v>1</v>
      </c>
      <c r="G2">
        <v>2.24107104700159</v>
      </c>
      <c r="H2">
        <v>1.5163789815833999</v>
      </c>
      <c r="I2">
        <v>0.56097699611606799</v>
      </c>
      <c r="J2">
        <v>0.42572751408646198</v>
      </c>
      <c r="K2">
        <v>15.1970000813629</v>
      </c>
      <c r="L2">
        <v>0.90387755424331395</v>
      </c>
    </row>
    <row r="3" spans="1:12" x14ac:dyDescent="0.2">
      <c r="A3" t="s">
        <v>13</v>
      </c>
      <c r="B3">
        <v>2.7225509804644701</v>
      </c>
      <c r="C3">
        <v>8.1022759999999999E-2</v>
      </c>
      <c r="D3">
        <v>1.09424502</v>
      </c>
      <c r="E3">
        <v>0.55138911918537403</v>
      </c>
      <c r="F3">
        <v>0.96831634525545995</v>
      </c>
      <c r="G3">
        <v>1.8722948409034601</v>
      </c>
      <c r="H3">
        <v>1.5163789815833999</v>
      </c>
      <c r="I3">
        <v>0.56097699611606799</v>
      </c>
      <c r="J3">
        <v>0.42572751408646198</v>
      </c>
      <c r="K3">
        <v>13.190749801666</v>
      </c>
      <c r="L3">
        <v>0.86672358644576697</v>
      </c>
    </row>
    <row r="4" spans="1:12" x14ac:dyDescent="0.2">
      <c r="A4" t="s">
        <v>14</v>
      </c>
      <c r="B4">
        <v>2.9696878345224</v>
      </c>
      <c r="C4">
        <v>8.1022759999999999E-2</v>
      </c>
      <c r="D4">
        <v>1.09424502</v>
      </c>
      <c r="E4">
        <v>0.55138911918537403</v>
      </c>
      <c r="F4">
        <v>1.20971986368045</v>
      </c>
      <c r="G4">
        <v>1.9055020053102001</v>
      </c>
      <c r="H4">
        <v>1.5163789815833999</v>
      </c>
      <c r="I4">
        <v>0.56097699611606799</v>
      </c>
      <c r="J4">
        <v>0.42572751408646198</v>
      </c>
      <c r="K4">
        <v>16.962672981374102</v>
      </c>
      <c r="L4">
        <v>0.87051297771158398</v>
      </c>
    </row>
    <row r="5" spans="1:12" x14ac:dyDescent="0.2">
      <c r="A5" t="s">
        <v>15</v>
      </c>
      <c r="B5">
        <v>2.6634377113051699</v>
      </c>
      <c r="C5">
        <v>8.1022759999999999E-2</v>
      </c>
      <c r="D5">
        <v>1.09424502</v>
      </c>
      <c r="E5">
        <v>0.55138911918537403</v>
      </c>
      <c r="F5">
        <v>0.95744746040735795</v>
      </c>
      <c r="G5">
        <v>1.96285384805829</v>
      </c>
      <c r="H5">
        <v>1.5163789815833999</v>
      </c>
      <c r="I5">
        <v>0.56097699611606799</v>
      </c>
      <c r="J5">
        <v>0.42572751408646198</v>
      </c>
      <c r="K5">
        <v>12.578747043865601</v>
      </c>
      <c r="L5">
        <v>0.87684147251462596</v>
      </c>
    </row>
    <row r="6" spans="1:12" x14ac:dyDescent="0.2">
      <c r="A6" t="s">
        <v>16</v>
      </c>
      <c r="B6">
        <v>2.61920240482497</v>
      </c>
      <c r="C6">
        <v>8.1022759999999999E-2</v>
      </c>
      <c r="D6">
        <v>1.09424502</v>
      </c>
      <c r="E6">
        <v>0.55138911918537403</v>
      </c>
      <c r="F6">
        <v>1.4971558550413999</v>
      </c>
      <c r="G6">
        <v>1.91744345168985</v>
      </c>
      <c r="H6">
        <v>1.5163789815833999</v>
      </c>
      <c r="I6">
        <v>0.56097699611606799</v>
      </c>
      <c r="J6">
        <v>0.42572751408646198</v>
      </c>
      <c r="K6">
        <v>11.9659850123734</v>
      </c>
      <c r="L6">
        <v>0.871853074011669</v>
      </c>
    </row>
    <row r="7" spans="1:12" x14ac:dyDescent="0.2">
      <c r="A7" t="s">
        <v>17</v>
      </c>
      <c r="B7">
        <v>2.66719954543189</v>
      </c>
      <c r="C7">
        <v>8.1022759999999999E-2</v>
      </c>
      <c r="D7">
        <v>1.09424502</v>
      </c>
      <c r="E7">
        <v>0.55138911918537403</v>
      </c>
      <c r="F7">
        <v>1.3868705768484699</v>
      </c>
      <c r="G7">
        <v>1.98428227338007</v>
      </c>
      <c r="H7">
        <v>1.5163789815833999</v>
      </c>
      <c r="I7">
        <v>0.56097699611606799</v>
      </c>
      <c r="J7">
        <v>0.42572751408646198</v>
      </c>
      <c r="K7">
        <v>12.6592087457727</v>
      </c>
      <c r="L7">
        <v>0.87913691517040105</v>
      </c>
    </row>
    <row r="8" spans="1:12" x14ac:dyDescent="0.2">
      <c r="A8" t="s">
        <v>18</v>
      </c>
      <c r="B8">
        <v>2.5249578772281498</v>
      </c>
      <c r="C8">
        <v>8.1022759999999999E-2</v>
      </c>
      <c r="D8">
        <v>1.09424502</v>
      </c>
      <c r="E8">
        <v>0.55138911918537403</v>
      </c>
      <c r="F8">
        <v>1.0400799407146799</v>
      </c>
      <c r="G8">
        <v>1.92160679067919</v>
      </c>
      <c r="H8">
        <v>1.5163789815833999</v>
      </c>
      <c r="I8">
        <v>0.56097699611606799</v>
      </c>
      <c r="J8">
        <v>0.42572751408646198</v>
      </c>
      <c r="K8">
        <v>10.8955676253189</v>
      </c>
      <c r="L8">
        <v>0.87231750459399404</v>
      </c>
    </row>
    <row r="9" spans="1:12" x14ac:dyDescent="0.2">
      <c r="A9" t="s">
        <v>19</v>
      </c>
      <c r="B9">
        <v>2.1105041688995398</v>
      </c>
      <c r="C9">
        <v>8.1022759999999999E-2</v>
      </c>
      <c r="D9">
        <v>1.09424502</v>
      </c>
      <c r="E9">
        <v>0.55138911918537403</v>
      </c>
      <c r="F9">
        <v>1.5991235067777301</v>
      </c>
      <c r="G9">
        <v>1.74918203295206</v>
      </c>
      <c r="H9">
        <v>1.5163789815833999</v>
      </c>
      <c r="I9">
        <v>0.56097699611606799</v>
      </c>
      <c r="J9">
        <v>0.42572751408646198</v>
      </c>
      <c r="K9">
        <v>7.0298043768492899</v>
      </c>
      <c r="L9">
        <v>0.85184960271448096</v>
      </c>
    </row>
    <row r="10" spans="1:12" x14ac:dyDescent="0.2">
      <c r="A10" t="s">
        <v>20</v>
      </c>
      <c r="B10">
        <v>1.9757520704509</v>
      </c>
      <c r="C10">
        <v>8.1022759999999999E-2</v>
      </c>
      <c r="D10">
        <v>1.09424502</v>
      </c>
      <c r="E10">
        <v>0.55138911918537403</v>
      </c>
      <c r="F10">
        <v>2.2077931675687901</v>
      </c>
      <c r="G10">
        <v>2.1186217190051799</v>
      </c>
      <c r="H10">
        <v>1.5163789815833999</v>
      </c>
      <c r="I10">
        <v>0.56097699611606799</v>
      </c>
      <c r="J10">
        <v>0.42572751408646198</v>
      </c>
      <c r="K10">
        <v>6.4381893720063097</v>
      </c>
      <c r="L10">
        <v>0.89269997992851802</v>
      </c>
    </row>
    <row r="11" spans="1:12" x14ac:dyDescent="0.2">
      <c r="A11" t="s">
        <v>21</v>
      </c>
      <c r="B11">
        <v>2.34388460791105</v>
      </c>
      <c r="C11">
        <v>8.1022759999999999E-2</v>
      </c>
      <c r="D11">
        <v>1.09424502</v>
      </c>
      <c r="E11">
        <v>0.55138911918537403</v>
      </c>
      <c r="F11">
        <v>2.2446399065538798</v>
      </c>
      <c r="G11">
        <v>1.8966905667740499</v>
      </c>
      <c r="H11">
        <v>1.5163789815833999</v>
      </c>
      <c r="I11">
        <v>0.56097699611606799</v>
      </c>
      <c r="J11">
        <v>0.42572751408646198</v>
      </c>
      <c r="K11">
        <v>9.0617897438700705</v>
      </c>
      <c r="L11">
        <v>0.86951650439351502</v>
      </c>
    </row>
    <row r="12" spans="1:12" x14ac:dyDescent="0.2">
      <c r="A12" t="s">
        <v>22</v>
      </c>
      <c r="B12">
        <v>2.4957229387357001</v>
      </c>
      <c r="C12">
        <v>8.1022759999999999E-2</v>
      </c>
      <c r="D12">
        <v>1.09424502</v>
      </c>
      <c r="E12">
        <v>0.55138911918537403</v>
      </c>
      <c r="F12">
        <v>1.73397496545735</v>
      </c>
      <c r="G12">
        <v>2.2263488076566298</v>
      </c>
      <c r="H12">
        <v>1.5163789815833999</v>
      </c>
      <c r="I12">
        <v>0.56097699611606799</v>
      </c>
      <c r="J12">
        <v>0.42572751408646198</v>
      </c>
      <c r="K12">
        <v>10.9488778480127</v>
      </c>
      <c r="L12">
        <v>0.90259081539772401</v>
      </c>
    </row>
    <row r="13" spans="1:12" x14ac:dyDescent="0.2">
      <c r="A13" t="s">
        <v>23</v>
      </c>
      <c r="B13">
        <v>2.3178317950776002</v>
      </c>
      <c r="C13">
        <v>8.1022759999999999E-2</v>
      </c>
      <c r="D13">
        <v>1.09424502</v>
      </c>
      <c r="E13">
        <v>0.55138911918537403</v>
      </c>
      <c r="F13">
        <v>1.4637762522764199</v>
      </c>
      <c r="G13">
        <v>2.48443491144323</v>
      </c>
      <c r="H13">
        <v>1.5163789815833999</v>
      </c>
      <c r="I13">
        <v>0.56097699611606799</v>
      </c>
      <c r="J13">
        <v>0.42572751408646198</v>
      </c>
      <c r="K13">
        <v>9.3722462177805799</v>
      </c>
      <c r="L13">
        <v>0.92304342017715202</v>
      </c>
    </row>
  </sheetData>
  <phoneticPr fontId="2"/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1"/>
  <sheetViews>
    <sheetView workbookViewId="0"/>
  </sheetViews>
  <sheetFormatPr defaultRowHeight="13" x14ac:dyDescent="0.2"/>
  <cols>
    <col min="1" max="27" width="12" customWidth="1"/>
  </cols>
  <sheetData>
    <row r="1" spans="1:27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</row>
    <row r="2" spans="1:27" x14ac:dyDescent="0.2">
      <c r="A2">
        <v>1</v>
      </c>
      <c r="B2">
        <v>0.28757752012461402</v>
      </c>
      <c r="C2">
        <v>0.27362273423932398</v>
      </c>
      <c r="D2">
        <v>0.159673980204388</v>
      </c>
      <c r="E2">
        <v>0.205826920224353</v>
      </c>
      <c r="F2">
        <v>0.30446418491192101</v>
      </c>
      <c r="G2">
        <v>0.24862988130189401</v>
      </c>
      <c r="H2">
        <v>0.44026102102361597</v>
      </c>
      <c r="I2">
        <v>0.93034086143597905</v>
      </c>
      <c r="J2">
        <v>0.57791006122715705</v>
      </c>
      <c r="K2">
        <v>0.79796415753662497</v>
      </c>
      <c r="L2">
        <v>0.31059169257059599</v>
      </c>
      <c r="M2">
        <v>8.7353972485288894E-2</v>
      </c>
      <c r="N2">
        <v>-0.69922810614409703</v>
      </c>
      <c r="O2">
        <v>-1.61803670297697</v>
      </c>
      <c r="P2">
        <v>0.51100039529737795</v>
      </c>
      <c r="Q2">
        <v>1.93157594123468</v>
      </c>
      <c r="R2">
        <v>2.3707252204759901</v>
      </c>
      <c r="S2">
        <v>0.26779043718074602</v>
      </c>
      <c r="T2">
        <v>-0.15062996044409999</v>
      </c>
      <c r="U2">
        <v>-1.41006994015072</v>
      </c>
      <c r="V2">
        <v>-0.91006116998726105</v>
      </c>
      <c r="W2">
        <v>-1.35384886742554</v>
      </c>
      <c r="X2">
        <v>-1.0921750349672701</v>
      </c>
      <c r="Y2">
        <v>0.71667213645972805</v>
      </c>
      <c r="Z2">
        <v>0.278222422366322</v>
      </c>
      <c r="AA2">
        <v>2.02791086269835</v>
      </c>
    </row>
    <row r="3" spans="1:27" x14ac:dyDescent="0.2">
      <c r="A3">
        <v>2</v>
      </c>
      <c r="B3">
        <v>0.78830513544380598</v>
      </c>
      <c r="C3">
        <v>0.59386693267151702</v>
      </c>
      <c r="D3">
        <v>0.14451585127972</v>
      </c>
      <c r="E3">
        <v>0.94253904744982697</v>
      </c>
      <c r="F3">
        <v>0.83281878195702996</v>
      </c>
      <c r="G3">
        <v>0.98946317541412998</v>
      </c>
      <c r="H3">
        <v>0.39739215257577598</v>
      </c>
      <c r="I3">
        <v>0.59104488790035203</v>
      </c>
      <c r="J3">
        <v>0.48884543124586299</v>
      </c>
      <c r="K3">
        <v>0.879135978873819</v>
      </c>
      <c r="L3">
        <v>0.32452005706727499</v>
      </c>
      <c r="M3">
        <v>0.41315131052397103</v>
      </c>
      <c r="N3">
        <v>0.99645152966639605</v>
      </c>
      <c r="O3">
        <v>0.37918115223339399</v>
      </c>
      <c r="P3">
        <v>1.8079927784151399</v>
      </c>
      <c r="Q3">
        <v>-0.61647465209202501</v>
      </c>
      <c r="R3">
        <v>-0.16681195705155</v>
      </c>
      <c r="S3">
        <v>-0.399360881921484</v>
      </c>
      <c r="T3">
        <v>0.80094055838788802</v>
      </c>
      <c r="U3">
        <v>-1.7212649697468101</v>
      </c>
      <c r="V3">
        <v>0.280662667558854</v>
      </c>
      <c r="W3">
        <v>-0.579377251833744</v>
      </c>
      <c r="X3">
        <v>-1.33754185485003</v>
      </c>
      <c r="Y3">
        <v>-0.28350147032699802</v>
      </c>
      <c r="Z3">
        <v>-1.6025377335253199</v>
      </c>
      <c r="AA3">
        <v>-1.49474970068852</v>
      </c>
    </row>
    <row r="4" spans="1:27" x14ac:dyDescent="0.2">
      <c r="A4">
        <v>3</v>
      </c>
      <c r="B4">
        <v>0.40897692181169898</v>
      </c>
      <c r="C4">
        <v>0.16018481343053201</v>
      </c>
      <c r="D4">
        <v>0.149180392036214</v>
      </c>
      <c r="E4">
        <v>0.37932379194535298</v>
      </c>
      <c r="F4">
        <v>0.59364750841632397</v>
      </c>
      <c r="G4">
        <v>0.71712190238758899</v>
      </c>
      <c r="H4">
        <v>0.37154765380546401</v>
      </c>
      <c r="I4">
        <v>7.9745317809283706E-2</v>
      </c>
      <c r="J4">
        <v>0.74219044391065803</v>
      </c>
      <c r="K4">
        <v>0.24246230488643</v>
      </c>
      <c r="L4">
        <v>0.87025417783297598</v>
      </c>
      <c r="M4">
        <v>9.8057794850319596E-2</v>
      </c>
      <c r="N4">
        <v>-0.69274535356833</v>
      </c>
      <c r="O4">
        <v>1.90225048050643</v>
      </c>
      <c r="P4">
        <v>-1.70261496033121</v>
      </c>
      <c r="Q4">
        <v>-0.56256747909986204</v>
      </c>
      <c r="R4">
        <v>0.92696139534871302</v>
      </c>
      <c r="S4">
        <v>0.27688382469892903</v>
      </c>
      <c r="T4">
        <v>-1.1867178482466401</v>
      </c>
      <c r="U4">
        <v>0.66544491675944395</v>
      </c>
      <c r="V4">
        <v>-1.0356703965796701</v>
      </c>
      <c r="W4">
        <v>-0.86104419755165995</v>
      </c>
      <c r="X4">
        <v>1.10924196769036</v>
      </c>
      <c r="Y4">
        <v>-1.1354636960509099</v>
      </c>
      <c r="Z4">
        <v>-0.32089953268108501</v>
      </c>
      <c r="AA4">
        <v>-1.57294916132994</v>
      </c>
    </row>
    <row r="5" spans="1:27" x14ac:dyDescent="0.2">
      <c r="A5">
        <v>4</v>
      </c>
      <c r="B5">
        <v>0.88301740400493101</v>
      </c>
      <c r="C5">
        <v>0.85343023878522195</v>
      </c>
      <c r="D5">
        <v>0.51443425985053104</v>
      </c>
      <c r="E5">
        <v>0.62624014122411598</v>
      </c>
      <c r="F5">
        <v>0.80719664134085101</v>
      </c>
      <c r="G5">
        <v>0.65172828827053297</v>
      </c>
      <c r="H5">
        <v>0.52880857326090303</v>
      </c>
      <c r="I5">
        <v>0.84501856751739901</v>
      </c>
      <c r="J5">
        <v>0.225608985871076</v>
      </c>
      <c r="K5">
        <v>0.55952882161363904</v>
      </c>
      <c r="L5">
        <v>0.32867377949878501</v>
      </c>
      <c r="M5">
        <v>0.91615488240495302</v>
      </c>
      <c r="N5">
        <v>-0.103483046838696</v>
      </c>
      <c r="O5">
        <v>0.601874266947382</v>
      </c>
      <c r="P5">
        <v>0.28744875885064503</v>
      </c>
      <c r="Q5">
        <v>-0.98996312498277395</v>
      </c>
      <c r="R5">
        <v>-0.56815174775095401</v>
      </c>
      <c r="S5">
        <v>-1.23367340708577</v>
      </c>
      <c r="T5">
        <v>0.43063636373610797</v>
      </c>
      <c r="U5">
        <v>-0.43080671774803903</v>
      </c>
      <c r="V5">
        <v>0.27304874367116899</v>
      </c>
      <c r="W5">
        <v>0.97267834246501295</v>
      </c>
      <c r="X5">
        <v>0.81070149200391695</v>
      </c>
      <c r="Y5">
        <v>-0.63281661013208101</v>
      </c>
      <c r="Z5">
        <v>-1.2261141488678799</v>
      </c>
      <c r="AA5">
        <v>-0.30021228230910202</v>
      </c>
    </row>
    <row r="6" spans="1:27" x14ac:dyDescent="0.2">
      <c r="A6">
        <v>5</v>
      </c>
      <c r="B6">
        <v>0.94046728429384496</v>
      </c>
      <c r="C6">
        <v>0.84773915773257602</v>
      </c>
      <c r="D6">
        <v>0.492827306268736</v>
      </c>
      <c r="E6">
        <v>0.18350240192375999</v>
      </c>
      <c r="F6">
        <v>0.29405077779665501</v>
      </c>
      <c r="G6">
        <v>0.24055620725266599</v>
      </c>
      <c r="H6">
        <v>7.3785411892458797E-2</v>
      </c>
      <c r="I6">
        <v>2.97843723092228E-2</v>
      </c>
      <c r="J6">
        <v>0.74889106699265495</v>
      </c>
      <c r="K6">
        <v>0.90477355290204198</v>
      </c>
      <c r="L6">
        <v>0.125701236305758</v>
      </c>
      <c r="M6">
        <v>6.4607176464050994E-2</v>
      </c>
      <c r="N6">
        <v>0.60386606431871404</v>
      </c>
      <c r="O6">
        <v>1.7323497004047299</v>
      </c>
      <c r="P6">
        <v>-0.269114155008502</v>
      </c>
      <c r="Q6">
        <v>2.7312275964142798</v>
      </c>
      <c r="R6">
        <v>0.22509008059170099</v>
      </c>
      <c r="S6">
        <v>0.75357491871565996</v>
      </c>
      <c r="T6">
        <v>0.21674709444322501</v>
      </c>
      <c r="U6">
        <v>-0.32903871882633801</v>
      </c>
      <c r="V6">
        <v>0.53779814964602501</v>
      </c>
      <c r="W6">
        <v>0.61914577129581305</v>
      </c>
      <c r="X6">
        <v>-0.87598134432880004</v>
      </c>
      <c r="Y6">
        <v>1.3511612455983999</v>
      </c>
      <c r="Z6">
        <v>-0.77665757875461305</v>
      </c>
      <c r="AA6">
        <v>-0.76437348858179799</v>
      </c>
    </row>
    <row r="7" spans="1:27" x14ac:dyDescent="0.2">
      <c r="A7">
        <v>6</v>
      </c>
      <c r="B7">
        <v>4.5556499389931497E-2</v>
      </c>
      <c r="C7">
        <v>0.477886812528595</v>
      </c>
      <c r="D7">
        <v>0.61634276853874304</v>
      </c>
      <c r="E7">
        <v>0.65920761832967401</v>
      </c>
      <c r="F7">
        <v>0.14108522166498</v>
      </c>
      <c r="G7">
        <v>8.6792754707857897E-2</v>
      </c>
      <c r="H7">
        <v>0.71684976830147196</v>
      </c>
      <c r="I7">
        <v>0.81465971958823502</v>
      </c>
      <c r="J7">
        <v>0.82486851210705903</v>
      </c>
      <c r="K7">
        <v>8.1985692959278805E-3</v>
      </c>
      <c r="L7">
        <v>0.35622143070213402</v>
      </c>
      <c r="M7">
        <v>0.38994996738620102</v>
      </c>
      <c r="N7">
        <v>-0.608044983359464</v>
      </c>
      <c r="O7">
        <v>-0.14686955337995</v>
      </c>
      <c r="P7">
        <v>-0.37952472136151599</v>
      </c>
      <c r="Q7">
        <v>-0.72166621683552601</v>
      </c>
      <c r="R7">
        <v>1.13198590550898</v>
      </c>
      <c r="S7">
        <v>0.28926102065683801</v>
      </c>
      <c r="T7">
        <v>0.96129234551744802</v>
      </c>
      <c r="U7">
        <v>1.56330946569211</v>
      </c>
      <c r="V7">
        <v>0.50039317645970804</v>
      </c>
      <c r="W7">
        <v>1.3854456724094499</v>
      </c>
      <c r="X7">
        <v>0.20709433236827601</v>
      </c>
      <c r="Y7">
        <v>-1.9678464845344701</v>
      </c>
      <c r="Z7">
        <v>8.7776355310537693E-2</v>
      </c>
      <c r="AA7">
        <v>-1.1161571217615001</v>
      </c>
    </row>
    <row r="8" spans="1:27" x14ac:dyDescent="0.2">
      <c r="A8">
        <v>7</v>
      </c>
      <c r="B8">
        <v>0.52810548804700297</v>
      </c>
      <c r="C8">
        <v>0.77369212242774599</v>
      </c>
      <c r="D8">
        <v>0.44742289069108598</v>
      </c>
      <c r="E8">
        <v>0.73469291068613496</v>
      </c>
      <c r="F8">
        <v>0.88862110255286098</v>
      </c>
      <c r="G8">
        <v>0.29667628044262501</v>
      </c>
      <c r="H8">
        <v>0.24281235248781699</v>
      </c>
      <c r="I8">
        <v>0.39074946101754898</v>
      </c>
      <c r="J8">
        <v>9.9543378921225598E-2</v>
      </c>
      <c r="K8">
        <v>0.163499225163832</v>
      </c>
      <c r="L8">
        <v>0.93069918616674796</v>
      </c>
      <c r="M8">
        <v>0.80487829889170803</v>
      </c>
      <c r="N8">
        <v>8.4866120519991498E-2</v>
      </c>
      <c r="O8">
        <v>-0.27286824142758698</v>
      </c>
      <c r="P8">
        <v>-0.69438154370160199</v>
      </c>
      <c r="Q8">
        <v>1.3335049208038701</v>
      </c>
      <c r="R8">
        <v>1.38048153537303</v>
      </c>
      <c r="S8">
        <v>0.67513607710076096</v>
      </c>
      <c r="T8">
        <v>-1.5565643103092299</v>
      </c>
      <c r="U8">
        <v>-2.5958735346540398</v>
      </c>
      <c r="V8">
        <v>1.87729040437168</v>
      </c>
      <c r="W8">
        <v>-1.48727036997845</v>
      </c>
      <c r="X8">
        <v>-0.29609592714778998</v>
      </c>
      <c r="Y8">
        <v>0.69012731813891903</v>
      </c>
      <c r="Z8">
        <v>-0.450710460397729</v>
      </c>
      <c r="AA8">
        <v>2.5865464600951702</v>
      </c>
    </row>
    <row r="9" spans="1:27" x14ac:dyDescent="0.2">
      <c r="A9">
        <v>8</v>
      </c>
      <c r="B9">
        <v>0.89241904439404596</v>
      </c>
      <c r="C9">
        <v>0.29540008050389499</v>
      </c>
      <c r="D9">
        <v>5.5676715215667999E-2</v>
      </c>
      <c r="E9">
        <v>0.49567943299189199</v>
      </c>
      <c r="F9">
        <v>8.2850041799247195E-3</v>
      </c>
      <c r="G9">
        <v>0.54206880182027795</v>
      </c>
      <c r="H9">
        <v>0.84449986903928198</v>
      </c>
      <c r="I9">
        <v>0.14340453385375401</v>
      </c>
      <c r="J9">
        <v>0.27587136719375799</v>
      </c>
      <c r="K9">
        <v>0.25982832512818199</v>
      </c>
      <c r="L9">
        <v>0.87517854874022305</v>
      </c>
      <c r="M9">
        <v>0.38405792159028301</v>
      </c>
      <c r="N9">
        <v>1.57799019874749</v>
      </c>
      <c r="O9">
        <v>1.1474896119506299</v>
      </c>
      <c r="P9">
        <v>-0.19354272378951401</v>
      </c>
      <c r="Q9">
        <v>-1.2200080568156999</v>
      </c>
      <c r="R9">
        <v>-0.232803414225492</v>
      </c>
      <c r="S9">
        <v>-0.77513510350858295</v>
      </c>
      <c r="T9">
        <v>0.54484392646080504</v>
      </c>
      <c r="U9">
        <v>-0.94246968466119596</v>
      </c>
      <c r="V9">
        <v>-0.54662363076391096</v>
      </c>
      <c r="W9">
        <v>0.639192676088845</v>
      </c>
      <c r="X9">
        <v>0.82377994050307701</v>
      </c>
      <c r="Y9">
        <v>1.17740544284779</v>
      </c>
      <c r="Z9">
        <v>0.31611133053617801</v>
      </c>
      <c r="AA9">
        <v>-0.94221856266647397</v>
      </c>
    </row>
    <row r="10" spans="1:27" x14ac:dyDescent="0.2">
      <c r="A10">
        <v>9</v>
      </c>
      <c r="B10">
        <v>0.55143501446582299</v>
      </c>
      <c r="C10">
        <v>6.5628111828118493E-2</v>
      </c>
      <c r="D10">
        <v>5.3963095415383499E-3</v>
      </c>
      <c r="E10">
        <v>0.86871874378994096</v>
      </c>
      <c r="F10">
        <v>0.569120652973651</v>
      </c>
      <c r="G10">
        <v>0.78064831299707205</v>
      </c>
      <c r="H10">
        <v>0.99531826796010103</v>
      </c>
      <c r="I10">
        <v>0.66655776323750604</v>
      </c>
      <c r="J10">
        <v>2.13767760433256E-2</v>
      </c>
      <c r="K10">
        <v>0.77276543038897205</v>
      </c>
      <c r="L10">
        <v>0.82021669577807099</v>
      </c>
      <c r="M10">
        <v>0.112256003776565</v>
      </c>
      <c r="N10">
        <v>-0.46365374370561202</v>
      </c>
      <c r="O10">
        <v>0.50539967006237196</v>
      </c>
      <c r="P10">
        <v>0.93689399181489297</v>
      </c>
      <c r="Q10">
        <v>1.40177629587353</v>
      </c>
      <c r="R10">
        <v>-1.6006433272551299</v>
      </c>
      <c r="S10">
        <v>-1.0098992344291899</v>
      </c>
      <c r="T10">
        <v>0.32776882241087102</v>
      </c>
      <c r="U10">
        <v>-5.1621515680882503E-2</v>
      </c>
      <c r="V10">
        <v>0.208316112481014</v>
      </c>
      <c r="W10">
        <v>0.37473487271183897</v>
      </c>
      <c r="X10">
        <v>-0.63079227213149303</v>
      </c>
      <c r="Y10">
        <v>1.16011302564374</v>
      </c>
      <c r="Z10">
        <v>2.4060681773411798</v>
      </c>
      <c r="AA10">
        <v>1.1948731280978</v>
      </c>
    </row>
    <row r="11" spans="1:27" x14ac:dyDescent="0.2">
      <c r="A11">
        <v>10</v>
      </c>
      <c r="B11">
        <v>0.45661473530344598</v>
      </c>
      <c r="C11">
        <v>0.440533124841749</v>
      </c>
      <c r="D11">
        <v>0.221834201132878</v>
      </c>
      <c r="E11">
        <v>0.83183794445358195</v>
      </c>
      <c r="F11">
        <v>0.96755018993280795</v>
      </c>
      <c r="G11">
        <v>0.271841532550752</v>
      </c>
      <c r="H11">
        <v>0.105010580504313</v>
      </c>
      <c r="I11">
        <v>0.61858616536483102</v>
      </c>
      <c r="J11">
        <v>0.59624296682886702</v>
      </c>
      <c r="K11">
        <v>7.1086960844695499E-2</v>
      </c>
      <c r="L11">
        <v>2.1772020729258601E-2</v>
      </c>
      <c r="M11">
        <v>0.159829821670427</v>
      </c>
      <c r="N11">
        <v>-1.1585270058969901</v>
      </c>
      <c r="O11">
        <v>0.80103747498743305</v>
      </c>
      <c r="P11">
        <v>-0.82207109961934699</v>
      </c>
      <c r="Q11">
        <v>0.33222337659177098</v>
      </c>
      <c r="R11">
        <v>-0.29836917706593602</v>
      </c>
      <c r="S11">
        <v>-1.6365587630626599</v>
      </c>
      <c r="T11">
        <v>-0.488809232804017</v>
      </c>
      <c r="U11">
        <v>0.63895454609648705</v>
      </c>
      <c r="V11">
        <v>-0.64614590157488605</v>
      </c>
      <c r="W11">
        <v>0.370187867392621</v>
      </c>
      <c r="X11">
        <v>-1.03831522889182</v>
      </c>
      <c r="Y11">
        <v>0.63557514082970401</v>
      </c>
      <c r="Z11">
        <v>1.3081268966578801</v>
      </c>
      <c r="AA11">
        <v>1.42716598195668</v>
      </c>
    </row>
    <row r="12" spans="1:27" x14ac:dyDescent="0.2">
      <c r="A12">
        <v>11</v>
      </c>
      <c r="B12">
        <v>0.95683334534987796</v>
      </c>
      <c r="C12">
        <v>0.46209885785356097</v>
      </c>
      <c r="D12">
        <v>0.85096322395838797</v>
      </c>
      <c r="E12">
        <v>0.98329882533289403</v>
      </c>
      <c r="F12">
        <v>0.269188763340935</v>
      </c>
      <c r="G12">
        <v>0.31717206002213</v>
      </c>
      <c r="H12">
        <v>0.48507704911753502</v>
      </c>
      <c r="I12">
        <v>0.448763228487223</v>
      </c>
      <c r="J12">
        <v>0.98628438659943596</v>
      </c>
      <c r="K12">
        <v>0.89576734160073102</v>
      </c>
      <c r="L12">
        <v>0.63123686774633803</v>
      </c>
      <c r="M12">
        <v>0.732060061767697</v>
      </c>
      <c r="N12">
        <v>0.72368564097793098</v>
      </c>
      <c r="O12">
        <v>-0.13526129156241801</v>
      </c>
      <c r="P12">
        <v>-0.310246581174978</v>
      </c>
      <c r="Q12">
        <v>-0.81847397443180103</v>
      </c>
      <c r="R12">
        <v>-0.27562408339232303</v>
      </c>
      <c r="S12">
        <v>-0.59732077465020905</v>
      </c>
      <c r="T12">
        <v>0.12406121267407701</v>
      </c>
      <c r="U12">
        <v>1.0291423394403101</v>
      </c>
      <c r="V12">
        <v>0.421790236643585</v>
      </c>
      <c r="W12">
        <v>0.63177109825618605</v>
      </c>
      <c r="X12">
        <v>1.6484805364592801</v>
      </c>
      <c r="Y12">
        <v>-1.5961519841168099</v>
      </c>
      <c r="Z12">
        <v>-1.03779129539351</v>
      </c>
      <c r="AA12">
        <v>-0.47874211133025801</v>
      </c>
    </row>
    <row r="13" spans="1:27" x14ac:dyDescent="0.2">
      <c r="A13">
        <v>12</v>
      </c>
      <c r="B13">
        <v>0.453334156190976</v>
      </c>
      <c r="C13">
        <v>0.34093437017872902</v>
      </c>
      <c r="D13">
        <v>0.26734620612114601</v>
      </c>
      <c r="E13">
        <v>0.66685022506862801</v>
      </c>
      <c r="F13">
        <v>0.98396007064729896</v>
      </c>
      <c r="G13">
        <v>0.94765468081459403</v>
      </c>
      <c r="H13">
        <v>0.68369653937406805</v>
      </c>
      <c r="I13">
        <v>0.80659961258061197</v>
      </c>
      <c r="J13">
        <v>0.84537250292487398</v>
      </c>
      <c r="K13">
        <v>0.314958069706335</v>
      </c>
      <c r="L13">
        <v>0.78091629967093401</v>
      </c>
      <c r="M13">
        <v>0.27686164504848398</v>
      </c>
      <c r="N13">
        <v>-0.78454066118328403</v>
      </c>
      <c r="O13">
        <v>-4.7630325325921E-2</v>
      </c>
      <c r="P13">
        <v>0.42116032139350901</v>
      </c>
      <c r="Q13">
        <v>0.30781718876013398</v>
      </c>
      <c r="R13">
        <v>-3.0325573171279499E-2</v>
      </c>
      <c r="S13">
        <v>-0.82530764452405403</v>
      </c>
      <c r="T13">
        <v>-0.37393811977567198</v>
      </c>
      <c r="U13">
        <v>1.3809823792033999</v>
      </c>
      <c r="V13">
        <v>3.8697290521224503E-2</v>
      </c>
      <c r="W13">
        <v>-1.51060638460999</v>
      </c>
      <c r="X13">
        <v>0.434632225581985</v>
      </c>
      <c r="Y13">
        <v>-0.16310088364346201</v>
      </c>
      <c r="Z13">
        <v>1.0399673079781</v>
      </c>
      <c r="AA13">
        <v>0.64196101601435696</v>
      </c>
    </row>
    <row r="14" spans="1:27" x14ac:dyDescent="0.2">
      <c r="A14">
        <v>13</v>
      </c>
      <c r="B14">
        <v>0.677570635452866</v>
      </c>
      <c r="C14">
        <v>0.18514031870290601</v>
      </c>
      <c r="D14">
        <v>0.59860027325339604</v>
      </c>
      <c r="E14">
        <v>0.64286014204844799</v>
      </c>
      <c r="F14">
        <v>3.53894876316189E-2</v>
      </c>
      <c r="G14">
        <v>0.49025585385970699</v>
      </c>
      <c r="H14">
        <v>0.81950805080123201</v>
      </c>
      <c r="I14">
        <v>0.87060688342898995</v>
      </c>
      <c r="J14">
        <v>0.59149405686184697</v>
      </c>
      <c r="K14">
        <v>0.88918084814213205</v>
      </c>
      <c r="L14">
        <v>0.71724455594085101</v>
      </c>
      <c r="M14">
        <v>0.99049615091644205</v>
      </c>
      <c r="N14">
        <v>-0.26840002552026598</v>
      </c>
      <c r="O14">
        <v>0.250102680449515</v>
      </c>
      <c r="P14">
        <v>0.45265640736905899</v>
      </c>
      <c r="Q14">
        <v>1.1336506340199599</v>
      </c>
      <c r="R14">
        <v>1.0893460206874099</v>
      </c>
      <c r="S14">
        <v>0.10647451555764099</v>
      </c>
      <c r="T14">
        <v>1.66964674817632</v>
      </c>
      <c r="U14">
        <v>0.25363999855823699</v>
      </c>
      <c r="V14">
        <v>-0.32594045500839602</v>
      </c>
      <c r="W14">
        <v>0.57341281100764696</v>
      </c>
      <c r="X14">
        <v>0.134051808570404</v>
      </c>
      <c r="Y14">
        <v>-1.443240212658</v>
      </c>
      <c r="Z14">
        <v>-9.1751908189900797E-2</v>
      </c>
      <c r="AA14">
        <v>-1.70104843486069</v>
      </c>
    </row>
    <row r="15" spans="1:27" x14ac:dyDescent="0.2">
      <c r="A15">
        <v>14</v>
      </c>
      <c r="B15">
        <v>0.57263340195640899</v>
      </c>
      <c r="C15">
        <v>0.50699772685766198</v>
      </c>
      <c r="D15">
        <v>0.60859969723969698</v>
      </c>
      <c r="E15">
        <v>4.5145284850150298E-2</v>
      </c>
      <c r="F15">
        <v>0.25797643046826102</v>
      </c>
      <c r="G15">
        <v>0.97295912401750595</v>
      </c>
      <c r="H15">
        <v>0.76556758861988705</v>
      </c>
      <c r="I15">
        <v>0.98618273017928004</v>
      </c>
      <c r="J15">
        <v>0.34335264796391102</v>
      </c>
      <c r="K15">
        <v>0.60876102163456303</v>
      </c>
      <c r="L15">
        <v>0.18578583002090401</v>
      </c>
      <c r="M15">
        <v>0.86991287325508804</v>
      </c>
      <c r="N15">
        <v>0.507799265824037</v>
      </c>
      <c r="O15">
        <v>4.3554364932139503E-2</v>
      </c>
      <c r="P15">
        <v>1.74838156505926</v>
      </c>
      <c r="Q15">
        <v>0.93277890636896199</v>
      </c>
      <c r="R15">
        <v>-1.00542176024774</v>
      </c>
      <c r="S15">
        <v>-0.21741437557422899</v>
      </c>
      <c r="T15">
        <v>0.30441825113556797</v>
      </c>
      <c r="U15">
        <v>0.56487392468929598</v>
      </c>
      <c r="V15">
        <v>1.9272965730930101</v>
      </c>
      <c r="W15">
        <v>-0.18747798601117599</v>
      </c>
      <c r="X15">
        <v>1.5393141276272899</v>
      </c>
      <c r="Y15">
        <v>-0.63124770355154702</v>
      </c>
      <c r="Z15">
        <v>-7.3077259312223003E-2</v>
      </c>
      <c r="AA15">
        <v>-0.403866131143785</v>
      </c>
    </row>
    <row r="16" spans="1:27" x14ac:dyDescent="0.2">
      <c r="A16">
        <v>15</v>
      </c>
      <c r="B16">
        <v>0.102924682665616</v>
      </c>
      <c r="C16">
        <v>1.9191030645742999E-2</v>
      </c>
      <c r="D16">
        <v>0.99215844040736501</v>
      </c>
      <c r="E16">
        <v>0.19084644247777699</v>
      </c>
      <c r="F16">
        <v>0.25989112141542098</v>
      </c>
      <c r="G16">
        <v>0.84590043663047199</v>
      </c>
      <c r="H16">
        <v>0.42680021724663603</v>
      </c>
      <c r="I16">
        <v>0.40263657621107901</v>
      </c>
      <c r="J16">
        <v>0.64640856860205498</v>
      </c>
      <c r="K16">
        <v>0.45534793660044598</v>
      </c>
      <c r="L16">
        <v>0.58067463571205702</v>
      </c>
      <c r="M16">
        <v>0.421511606778949</v>
      </c>
      <c r="N16">
        <v>0.461331003901637</v>
      </c>
      <c r="O16">
        <v>0.79144564883068003</v>
      </c>
      <c r="P16">
        <v>-0.30006153553999398</v>
      </c>
      <c r="Q16">
        <v>0.224101310094798</v>
      </c>
      <c r="R16">
        <v>-1.63253625507861</v>
      </c>
      <c r="S16">
        <v>0.49246276734500899</v>
      </c>
      <c r="T16">
        <v>-0.12966125088498201</v>
      </c>
      <c r="U16">
        <v>0.56784118972644204</v>
      </c>
      <c r="V16">
        <v>-1.28063712697593</v>
      </c>
      <c r="W16">
        <v>0.160333504261082</v>
      </c>
      <c r="X16">
        <v>-0.44746847703487003</v>
      </c>
      <c r="Y16">
        <v>0.15837834413851901</v>
      </c>
      <c r="Z16">
        <v>0.46034700648891702</v>
      </c>
      <c r="AA16">
        <v>-0.55225922891703805</v>
      </c>
    </row>
    <row r="17" spans="1:27" x14ac:dyDescent="0.2">
      <c r="A17">
        <v>16</v>
      </c>
      <c r="B17">
        <v>0.89982497040182297</v>
      </c>
      <c r="C17">
        <v>0.77368603949435</v>
      </c>
      <c r="D17">
        <v>0.19118996080942399</v>
      </c>
      <c r="E17">
        <v>3.25872437097132E-2</v>
      </c>
      <c r="F17">
        <v>0.94818848767317798</v>
      </c>
      <c r="G17">
        <v>0.97967098210938197</v>
      </c>
      <c r="H17">
        <v>0.93597157462500002</v>
      </c>
      <c r="I17">
        <v>0.35213193111121599</v>
      </c>
      <c r="J17">
        <v>3.7173200165852897E-2</v>
      </c>
      <c r="K17">
        <v>0.70157438772730496</v>
      </c>
      <c r="L17">
        <v>0.41378863668069199</v>
      </c>
      <c r="M17">
        <v>0.96569997863844004</v>
      </c>
      <c r="N17">
        <v>1.1794495855640399</v>
      </c>
      <c r="O17">
        <v>-0.36794818229083198</v>
      </c>
      <c r="P17">
        <v>-0.17653271752733299</v>
      </c>
      <c r="Q17">
        <v>-0.41781000042084698</v>
      </c>
      <c r="R17">
        <v>0.77354244519437898</v>
      </c>
      <c r="S17">
        <v>0.60571905894246503</v>
      </c>
      <c r="T17">
        <v>-6.1405605442450099E-2</v>
      </c>
      <c r="U17">
        <v>1.28302824176429</v>
      </c>
      <c r="V17">
        <v>-0.849554275308674</v>
      </c>
      <c r="W17">
        <v>-0.37612427032256901</v>
      </c>
      <c r="X17">
        <v>0.66577904703927204</v>
      </c>
      <c r="Y17">
        <v>0.35696169856073501</v>
      </c>
      <c r="Z17">
        <v>-0.35517691376347998</v>
      </c>
      <c r="AA17">
        <v>0.49038696166970902</v>
      </c>
    </row>
    <row r="18" spans="1:27" x14ac:dyDescent="0.2">
      <c r="A18">
        <v>17</v>
      </c>
      <c r="B18">
        <v>0.246087734354659</v>
      </c>
      <c r="C18">
        <v>0.55966507922858</v>
      </c>
      <c r="D18">
        <v>0.75339058460667696</v>
      </c>
      <c r="E18">
        <v>0.84719447791576297</v>
      </c>
      <c r="F18">
        <v>0.97962273866869498</v>
      </c>
      <c r="G18">
        <v>0.113989664707332</v>
      </c>
      <c r="H18">
        <v>0.72901089675724495</v>
      </c>
      <c r="I18">
        <v>0.121898651123046</v>
      </c>
      <c r="J18">
        <v>0.116440847516059</v>
      </c>
      <c r="K18">
        <v>0.75559417693875697</v>
      </c>
      <c r="L18">
        <v>0.32742266333661901</v>
      </c>
      <c r="M18">
        <v>0.42700371728278602</v>
      </c>
      <c r="N18">
        <v>-0.67939633341417005</v>
      </c>
      <c r="O18">
        <v>-0.92018543698897903</v>
      </c>
      <c r="P18">
        <v>-1.78202377273322</v>
      </c>
      <c r="Q18">
        <v>-1.65033133574557</v>
      </c>
      <c r="R18">
        <v>-2.8208322739490099E-2</v>
      </c>
      <c r="S18">
        <v>7.4527838348747103E-3</v>
      </c>
      <c r="T18">
        <v>-0.60418370565645096</v>
      </c>
      <c r="U18">
        <v>0.147752798538406</v>
      </c>
      <c r="V18">
        <v>-1.0470625604267101</v>
      </c>
      <c r="W18">
        <v>0.72349222759334197</v>
      </c>
      <c r="X18">
        <v>-0.82297240893244505</v>
      </c>
      <c r="Y18">
        <v>1.1806553681985099</v>
      </c>
      <c r="Z18">
        <v>-0.386784191464069</v>
      </c>
      <c r="AA18">
        <v>1.41126614572135</v>
      </c>
    </row>
    <row r="19" spans="1:27" x14ac:dyDescent="0.2">
      <c r="A19">
        <v>18</v>
      </c>
      <c r="B19">
        <v>4.2059533530846203E-2</v>
      </c>
      <c r="C19">
        <v>0.64146263920701996</v>
      </c>
      <c r="D19">
        <v>0.242387337144464</v>
      </c>
      <c r="E19">
        <v>0.42445725598372502</v>
      </c>
      <c r="F19">
        <v>0.73438486363738698</v>
      </c>
      <c r="G19">
        <v>0.313981512794271</v>
      </c>
      <c r="H19">
        <v>0.33731592656113202</v>
      </c>
      <c r="I19">
        <v>0.99061309616081406</v>
      </c>
      <c r="J19">
        <v>0.51657732320018102</v>
      </c>
      <c r="K19">
        <v>0.527807509992271</v>
      </c>
      <c r="L19">
        <v>0.42082707397639701</v>
      </c>
      <c r="M19">
        <v>0.946703809080645</v>
      </c>
      <c r="N19">
        <v>-0.31861156996624801</v>
      </c>
      <c r="O19">
        <v>1.4795855372078</v>
      </c>
      <c r="P19">
        <v>1.3120154747909001</v>
      </c>
      <c r="Q19">
        <v>-0.97938790551603605</v>
      </c>
      <c r="R19">
        <v>0.35626108979228999</v>
      </c>
      <c r="S19">
        <v>0.73143302034308899</v>
      </c>
      <c r="T19">
        <v>0.269262247626327</v>
      </c>
      <c r="U19">
        <v>0.52453916720789695</v>
      </c>
      <c r="V19">
        <v>2.1004823645705999</v>
      </c>
      <c r="W19">
        <v>0.96040403278551201</v>
      </c>
      <c r="X19">
        <v>-0.46731322760287902</v>
      </c>
      <c r="Y19">
        <v>9.50198921459256E-2</v>
      </c>
      <c r="Z19">
        <v>-0.60666043866032504</v>
      </c>
      <c r="AA19">
        <v>-1.3698477054516101</v>
      </c>
    </row>
    <row r="20" spans="1:27" x14ac:dyDescent="0.2">
      <c r="A20">
        <v>19</v>
      </c>
      <c r="B20">
        <v>0.327920719282701</v>
      </c>
      <c r="C20">
        <v>0.46843211865052498</v>
      </c>
      <c r="D20">
        <v>0.32745222002267799</v>
      </c>
      <c r="E20">
        <v>0.81720343860797495</v>
      </c>
      <c r="F20">
        <v>0.28747975663281899</v>
      </c>
      <c r="G20">
        <v>0.94467673124745399</v>
      </c>
      <c r="H20">
        <v>0.47897478612139799</v>
      </c>
      <c r="I20">
        <v>0.93572971574030805</v>
      </c>
      <c r="J20">
        <v>0.87129833432845705</v>
      </c>
      <c r="K20">
        <v>1.62729262374341E-2</v>
      </c>
      <c r="L20">
        <v>0.36560141970403398</v>
      </c>
      <c r="M20">
        <v>0.79919169144704905</v>
      </c>
      <c r="N20">
        <v>-0.65801929386450198</v>
      </c>
      <c r="O20">
        <v>-0.73785620519219997</v>
      </c>
      <c r="P20">
        <v>0.73084034330682301</v>
      </c>
      <c r="Q20">
        <v>-1.10782537474745</v>
      </c>
      <c r="R20">
        <v>-1.32699311672803</v>
      </c>
      <c r="S20">
        <v>1.31702094116468</v>
      </c>
      <c r="T20">
        <v>-0.96858313337447999</v>
      </c>
      <c r="U20">
        <v>1.9613450294546898E-2</v>
      </c>
      <c r="V20">
        <v>0.28521852876331599</v>
      </c>
      <c r="W20">
        <v>-0.205747355411774</v>
      </c>
      <c r="X20">
        <v>1.4101578366210701</v>
      </c>
      <c r="Y20">
        <v>-5.53698695640778E-2</v>
      </c>
      <c r="Z20">
        <v>0.159619133370559</v>
      </c>
      <c r="AA20">
        <v>1.48225269049808</v>
      </c>
    </row>
    <row r="21" spans="1:27" x14ac:dyDescent="0.2">
      <c r="A21">
        <v>20</v>
      </c>
      <c r="B21">
        <v>0.95450364914722696</v>
      </c>
      <c r="C21">
        <v>0.27922381064854501</v>
      </c>
      <c r="D21">
        <v>3.5354946739971599E-3</v>
      </c>
      <c r="E21">
        <v>0.15165999322198301</v>
      </c>
      <c r="F21">
        <v>0.40895911841653199</v>
      </c>
      <c r="G21">
        <v>0.64154488639906004</v>
      </c>
      <c r="H21">
        <v>0.96550236269831602</v>
      </c>
      <c r="I21">
        <v>0.939029850531369</v>
      </c>
      <c r="J21">
        <v>0.10257110116071901</v>
      </c>
      <c r="K21">
        <v>7.6724371174350298E-2</v>
      </c>
      <c r="L21">
        <v>0.87070696800947101</v>
      </c>
      <c r="M21">
        <v>0.24704744690097799</v>
      </c>
      <c r="N21">
        <v>-0.16261598027562699</v>
      </c>
      <c r="O21">
        <v>0.28834427296732401</v>
      </c>
      <c r="P21">
        <v>0.99233373914685097</v>
      </c>
      <c r="Q21">
        <v>0.610910498640866</v>
      </c>
      <c r="R21">
        <v>-0.70453749581399905</v>
      </c>
      <c r="S21">
        <v>0.616626397015682</v>
      </c>
      <c r="T21">
        <v>0.19065751842859199</v>
      </c>
      <c r="U21">
        <v>0.585404404617625</v>
      </c>
      <c r="V21">
        <v>0.79118521392431296</v>
      </c>
      <c r="W21">
        <v>0.25616125188580002</v>
      </c>
      <c r="X21">
        <v>-0.80173867550441302</v>
      </c>
      <c r="Y21">
        <v>-0.15467308641295299</v>
      </c>
      <c r="Z21">
        <v>-1.0212709172283501</v>
      </c>
      <c r="AA21">
        <v>1.8055621150251</v>
      </c>
    </row>
    <row r="22" spans="1:27" x14ac:dyDescent="0.2">
      <c r="A22">
        <v>21</v>
      </c>
      <c r="B22">
        <v>0.88953931606374603</v>
      </c>
      <c r="C22">
        <v>0.46121657034382202</v>
      </c>
      <c r="D22">
        <v>0.99742414359934595</v>
      </c>
      <c r="E22">
        <v>0.405844105640426</v>
      </c>
      <c r="F22">
        <v>0.20157764805480799</v>
      </c>
      <c r="G22">
        <v>0.97942201863042999</v>
      </c>
      <c r="H22">
        <v>0.913703940110281</v>
      </c>
      <c r="I22">
        <v>0.40748210251331302</v>
      </c>
      <c r="J22">
        <v>0.96707745292223901</v>
      </c>
      <c r="K22">
        <v>0.67156400810927097</v>
      </c>
      <c r="L22">
        <v>0.27297640731558198</v>
      </c>
      <c r="M22">
        <v>0.49421252729371101</v>
      </c>
      <c r="N22">
        <v>1.9893491197331199</v>
      </c>
      <c r="O22">
        <v>-1.86080985001403</v>
      </c>
      <c r="P22">
        <v>-0.99950005402502295</v>
      </c>
      <c r="Q22">
        <v>-0.427799008498503</v>
      </c>
      <c r="R22">
        <v>-0.220218526282561</v>
      </c>
      <c r="S22">
        <v>0.99444303943102097</v>
      </c>
      <c r="T22">
        <v>-1.8659732609800399</v>
      </c>
      <c r="U22">
        <v>0.98503696713553401</v>
      </c>
      <c r="V22">
        <v>0.90567111443979598</v>
      </c>
      <c r="W22">
        <v>1.6385711105082199</v>
      </c>
      <c r="X22">
        <v>0.57384521333481797</v>
      </c>
      <c r="Y22">
        <v>-4.46659771496856E-2</v>
      </c>
      <c r="Z22">
        <v>0.76056776929112602</v>
      </c>
      <c r="AA22">
        <v>-0.31206446068214899</v>
      </c>
    </row>
    <row r="23" spans="1:27" x14ac:dyDescent="0.2">
      <c r="A23">
        <v>22</v>
      </c>
      <c r="B23">
        <v>0.69280340615659897</v>
      </c>
      <c r="C23">
        <v>0.79273834172636204</v>
      </c>
      <c r="D23">
        <v>0.43805950437672397</v>
      </c>
      <c r="E23">
        <v>0.72250893153250195</v>
      </c>
      <c r="F23">
        <v>0.76658635912463002</v>
      </c>
      <c r="G23">
        <v>0.97201200760900897</v>
      </c>
      <c r="H23">
        <v>0.22807914717122901</v>
      </c>
      <c r="I23">
        <v>0.77218033000826802</v>
      </c>
      <c r="J23">
        <v>0.94899212685413603</v>
      </c>
      <c r="K23">
        <v>0.71878575929440502</v>
      </c>
      <c r="L23">
        <v>0.39332238840870498</v>
      </c>
      <c r="M23">
        <v>0.86329085193574395</v>
      </c>
      <c r="N23">
        <v>-6.1051941096958599E-2</v>
      </c>
      <c r="O23">
        <v>-0.64370192364025702</v>
      </c>
      <c r="P23">
        <v>1.5237078909785999</v>
      </c>
      <c r="Q23">
        <v>0.493082448235863</v>
      </c>
      <c r="R23">
        <v>2.0932876592052598</v>
      </c>
      <c r="S23">
        <v>1.4752989373868599</v>
      </c>
      <c r="T23">
        <v>-0.29114188081086601</v>
      </c>
      <c r="U23">
        <v>-3.6923369460266698E-3</v>
      </c>
      <c r="V23">
        <v>-0.27047268855969098</v>
      </c>
      <c r="W23">
        <v>-2.1236973134877801</v>
      </c>
      <c r="X23">
        <v>-0.94140598627452898</v>
      </c>
      <c r="Y23">
        <v>-1.03094555703187</v>
      </c>
      <c r="Z23">
        <v>0.72117364644403403</v>
      </c>
      <c r="AA23">
        <v>-1.5676179768296901</v>
      </c>
    </row>
    <row r="24" spans="1:27" x14ac:dyDescent="0.2">
      <c r="A24">
        <v>23</v>
      </c>
      <c r="B24">
        <v>0.64050681376829699</v>
      </c>
      <c r="C24">
        <v>0.58556557632982698</v>
      </c>
      <c r="D24">
        <v>0.99768874491564896</v>
      </c>
      <c r="E24">
        <v>5.9633828466758097E-2</v>
      </c>
      <c r="F24">
        <v>0.74310493981465697</v>
      </c>
      <c r="G24">
        <v>0.73055132175795701</v>
      </c>
      <c r="H24">
        <v>0.307259504450485</v>
      </c>
      <c r="I24">
        <v>0.38821531319990699</v>
      </c>
      <c r="J24">
        <v>0.93672760343179096</v>
      </c>
      <c r="K24">
        <v>0.45648748008534301</v>
      </c>
      <c r="L24">
        <v>0.89226659527048402</v>
      </c>
      <c r="M24">
        <v>0.222483318997547</v>
      </c>
      <c r="N24">
        <v>-2.7809983918258702E-2</v>
      </c>
      <c r="O24">
        <v>2.4213801144499598</v>
      </c>
      <c r="P24">
        <v>-0.69350917682394397</v>
      </c>
      <c r="Q24">
        <v>0.77020490916376605</v>
      </c>
      <c r="R24">
        <v>1.7304749495467</v>
      </c>
      <c r="S24">
        <v>0.33949388938828301</v>
      </c>
      <c r="T24">
        <v>1.1053097767751601</v>
      </c>
      <c r="U24">
        <v>-0.58137737669971201</v>
      </c>
      <c r="V24">
        <v>-0.46723966830270403</v>
      </c>
      <c r="W24">
        <v>8.7784639644542597E-2</v>
      </c>
      <c r="X24">
        <v>0.96948715161259502</v>
      </c>
      <c r="Y24">
        <v>-2.2071007068371098</v>
      </c>
      <c r="Z24">
        <v>4.5126123045788396E-3</v>
      </c>
      <c r="AA24">
        <v>0.54510481006361899</v>
      </c>
    </row>
    <row r="25" spans="1:27" x14ac:dyDescent="0.2">
      <c r="A25">
        <v>24</v>
      </c>
      <c r="B25">
        <v>0.99426977662369598</v>
      </c>
      <c r="C25">
        <v>0.39475898584350899</v>
      </c>
      <c r="D25">
        <v>0.19671916915103699</v>
      </c>
      <c r="E25">
        <v>0.33034922322258298</v>
      </c>
      <c r="F25">
        <v>0.49846138083375902</v>
      </c>
      <c r="G25">
        <v>0.39184284466318697</v>
      </c>
      <c r="H25">
        <v>0.34668520535342301</v>
      </c>
      <c r="I25">
        <v>3.2627907814457999E-2</v>
      </c>
      <c r="J25">
        <v>0.75860040285624497</v>
      </c>
      <c r="K25">
        <v>0.22345413267612399</v>
      </c>
      <c r="L25">
        <v>0.82305992557667196</v>
      </c>
      <c r="M25">
        <v>9.0452424716204405E-2</v>
      </c>
      <c r="N25">
        <v>0.51152589330112097</v>
      </c>
      <c r="O25">
        <v>9.1472416250798605E-2</v>
      </c>
      <c r="P25">
        <v>1.50826341076935</v>
      </c>
      <c r="Q25">
        <v>0.88591648528412803</v>
      </c>
      <c r="R25">
        <v>3.5813549059238503E-2</v>
      </c>
      <c r="S25">
        <v>-4.4207990059139002E-2</v>
      </c>
      <c r="T25">
        <v>-0.40834881073353202</v>
      </c>
      <c r="U25">
        <v>-1.08314229565257</v>
      </c>
      <c r="V25">
        <v>0.43812721051168901</v>
      </c>
      <c r="W25">
        <v>1.7705929739088</v>
      </c>
      <c r="X25">
        <v>0.538828275113854</v>
      </c>
      <c r="Y25">
        <v>-1.54757441672893</v>
      </c>
      <c r="Z25">
        <v>0.52106254133988805</v>
      </c>
      <c r="AA25">
        <v>0.102749178988085</v>
      </c>
    </row>
    <row r="26" spans="1:27" x14ac:dyDescent="0.2">
      <c r="A26">
        <v>25</v>
      </c>
      <c r="B26">
        <v>0.65570579911582105</v>
      </c>
      <c r="C26">
        <v>0.81123734964057803</v>
      </c>
      <c r="D26">
        <v>0.111476795747876</v>
      </c>
      <c r="E26">
        <v>0.77676400193013195</v>
      </c>
      <c r="F26">
        <v>0.670499595580622</v>
      </c>
      <c r="G26">
        <v>0.663462371565401</v>
      </c>
      <c r="H26">
        <v>4.3719900539144797E-2</v>
      </c>
      <c r="I26">
        <v>0.39621428889222399</v>
      </c>
      <c r="J26">
        <v>2.1504270378500199E-2</v>
      </c>
      <c r="K26">
        <v>0.72568845096975498</v>
      </c>
      <c r="L26">
        <v>0.725577592849731</v>
      </c>
      <c r="M26">
        <v>7.7871066518127904E-2</v>
      </c>
      <c r="N26">
        <v>-1.21675338327354</v>
      </c>
      <c r="O26">
        <v>0.81644111260157903</v>
      </c>
      <c r="P26">
        <v>-3.9081734029799899E-2</v>
      </c>
      <c r="Q26">
        <v>1.8377015129799199</v>
      </c>
      <c r="R26">
        <v>1.0649299219175801</v>
      </c>
      <c r="S26">
        <v>0.52761755399524901</v>
      </c>
      <c r="T26">
        <v>0.66964530986991899</v>
      </c>
      <c r="U26">
        <v>-1.2584526609008799</v>
      </c>
      <c r="V26">
        <v>1.2782255970797101</v>
      </c>
      <c r="W26">
        <v>-0.39919323304825099</v>
      </c>
      <c r="X26">
        <v>-1.7470038619361701</v>
      </c>
      <c r="Y26">
        <v>0.87008425685782298</v>
      </c>
      <c r="Z26">
        <v>-8.3516637615738507E-2</v>
      </c>
      <c r="AA26">
        <v>-0.79081571162112696</v>
      </c>
    </row>
    <row r="27" spans="1:27" x14ac:dyDescent="0.2">
      <c r="A27">
        <v>26</v>
      </c>
      <c r="B27">
        <v>0.70853046816773702</v>
      </c>
      <c r="C27">
        <v>0.31856309389695497</v>
      </c>
      <c r="D27">
        <v>0.25073645054362698</v>
      </c>
      <c r="E27">
        <v>0.84045934514142495</v>
      </c>
      <c r="F27">
        <v>0.75246279360726398</v>
      </c>
      <c r="G27">
        <v>0.25723231676965902</v>
      </c>
      <c r="H27">
        <v>0.96363071072846596</v>
      </c>
      <c r="I27">
        <v>0.95892352750524801</v>
      </c>
      <c r="J27">
        <v>0.42658001999370698</v>
      </c>
      <c r="K27">
        <v>1.75641807727515E-2</v>
      </c>
      <c r="L27">
        <v>0.439830737188458</v>
      </c>
      <c r="M27">
        <v>0.19976865593343901</v>
      </c>
      <c r="N27">
        <v>0.95360102708016203</v>
      </c>
      <c r="O27">
        <v>0.54314318233458703</v>
      </c>
      <c r="P27">
        <v>0.57790657412833202</v>
      </c>
      <c r="Q27">
        <v>-0.40235926595774901</v>
      </c>
      <c r="R27">
        <v>-0.56778169799988898</v>
      </c>
      <c r="S27">
        <v>0.46996039769717701</v>
      </c>
      <c r="T27">
        <v>2.0652892378807501</v>
      </c>
      <c r="U27">
        <v>-1.12422706500934</v>
      </c>
      <c r="V27">
        <v>-2.5032362984244401</v>
      </c>
      <c r="W27">
        <v>-0.81608649978459302</v>
      </c>
      <c r="X27">
        <v>-1.6424122044057099</v>
      </c>
      <c r="Y27">
        <v>1.88545643130556</v>
      </c>
      <c r="Z27">
        <v>0.64575348609003802</v>
      </c>
      <c r="AA27">
        <v>1.89059573142578</v>
      </c>
    </row>
    <row r="28" spans="1:27" x14ac:dyDescent="0.2">
      <c r="A28">
        <v>27</v>
      </c>
      <c r="B28">
        <v>0.54406602471135501</v>
      </c>
      <c r="C28">
        <v>0.58144733821973205</v>
      </c>
      <c r="D28">
        <v>0.68047660309821301</v>
      </c>
      <c r="E28">
        <v>0.87058153026737195</v>
      </c>
      <c r="F28">
        <v>0.77386291883885805</v>
      </c>
      <c r="G28">
        <v>0.30979846906848202</v>
      </c>
      <c r="H28">
        <v>0.81555371498689</v>
      </c>
      <c r="I28">
        <v>0.52233081008307602</v>
      </c>
      <c r="J28">
        <v>0.14905197545886001</v>
      </c>
      <c r="K28">
        <v>0.54330320726148695</v>
      </c>
      <c r="L28">
        <v>0.45670683612115598</v>
      </c>
      <c r="M28">
        <v>0.53717209538444799</v>
      </c>
      <c r="N28">
        <v>-5.8364045190184698E-2</v>
      </c>
      <c r="O28">
        <v>-1.4197071807972399</v>
      </c>
      <c r="P28">
        <v>0.14794485291940301</v>
      </c>
      <c r="Q28">
        <v>-0.31975728444560902</v>
      </c>
      <c r="R28">
        <v>-0.37744125160180197</v>
      </c>
      <c r="S28">
        <v>0.127009596021746</v>
      </c>
      <c r="T28">
        <v>1.0266310894684301</v>
      </c>
      <c r="U28">
        <v>-2.5249423662343499E-2</v>
      </c>
      <c r="V28">
        <v>1.22948907196531</v>
      </c>
      <c r="W28">
        <v>0.20830190156845099</v>
      </c>
      <c r="X28">
        <v>0.77655964283983803</v>
      </c>
      <c r="Y28">
        <v>-0.63363594013059699</v>
      </c>
      <c r="Z28">
        <v>1.4535511896344899</v>
      </c>
      <c r="AA28">
        <v>-0.72224466812684496</v>
      </c>
    </row>
    <row r="29" spans="1:27" x14ac:dyDescent="0.2">
      <c r="A29">
        <v>28</v>
      </c>
      <c r="B29">
        <v>0.59414202044717901</v>
      </c>
      <c r="C29">
        <v>0.45548895793035599</v>
      </c>
      <c r="D29">
        <v>0.57725429674610496</v>
      </c>
      <c r="E29">
        <v>0.95304190157912605</v>
      </c>
      <c r="F29">
        <v>0.60516930045560002</v>
      </c>
      <c r="G29">
        <v>0.84045638237148501</v>
      </c>
      <c r="H29">
        <v>0.67472281842492499</v>
      </c>
      <c r="I29">
        <v>0.67379265744239003</v>
      </c>
      <c r="J29">
        <v>0.43065066728740897</v>
      </c>
      <c r="K29">
        <v>8.1329534761607605E-2</v>
      </c>
      <c r="L29">
        <v>0.48043482983484798</v>
      </c>
      <c r="M29">
        <v>0.62339556682854802</v>
      </c>
      <c r="N29">
        <v>-0.704946172078452</v>
      </c>
      <c r="O29">
        <v>0.85936046537701005</v>
      </c>
      <c r="P29">
        <v>-0.84247425299949397</v>
      </c>
      <c r="Q29">
        <v>-0.68871720702932904</v>
      </c>
      <c r="R29">
        <v>-8.9194276724594401E-2</v>
      </c>
      <c r="S29">
        <v>-0.60443460840472596</v>
      </c>
      <c r="T29">
        <v>0.63833184642119101</v>
      </c>
      <c r="U29">
        <v>-1.2625049069332399</v>
      </c>
      <c r="V29">
        <v>-0.47445341443227901</v>
      </c>
      <c r="W29">
        <v>-0.84362277833242105</v>
      </c>
      <c r="X29">
        <v>-0.96159214414775296</v>
      </c>
      <c r="Y29">
        <v>-0.45346743483403801</v>
      </c>
      <c r="Z29">
        <v>-1.63097353387945</v>
      </c>
      <c r="AA29">
        <v>0.222712296571903</v>
      </c>
    </row>
    <row r="30" spans="1:27" x14ac:dyDescent="0.2">
      <c r="A30">
        <v>29</v>
      </c>
      <c r="B30">
        <v>0.28915973729453898</v>
      </c>
      <c r="C30">
        <v>0.26880344981327597</v>
      </c>
      <c r="D30">
        <v>0.41634729621000499</v>
      </c>
      <c r="E30">
        <v>0.38395575247704899</v>
      </c>
      <c r="F30">
        <v>0.39051574352197299</v>
      </c>
      <c r="G30">
        <v>0.68827313138171997</v>
      </c>
      <c r="H30">
        <v>0.40604369575157701</v>
      </c>
      <c r="I30">
        <v>1.0206686565652399E-2</v>
      </c>
      <c r="J30">
        <v>0.53895110730081797</v>
      </c>
      <c r="K30">
        <v>0.90230484423227597</v>
      </c>
      <c r="L30">
        <v>0.127381406724452</v>
      </c>
      <c r="M30">
        <v>0.33463485026731998</v>
      </c>
      <c r="N30">
        <v>0.37431582186531898</v>
      </c>
      <c r="O30">
        <v>-1.0216920662397899</v>
      </c>
      <c r="P30">
        <v>-0.160803584533244</v>
      </c>
      <c r="Q30">
        <v>1.3210802701654401</v>
      </c>
      <c r="R30">
        <v>-1.41729253214115</v>
      </c>
      <c r="S30">
        <v>0.59681858608025795</v>
      </c>
      <c r="T30">
        <v>0.77995503523863297</v>
      </c>
      <c r="U30">
        <v>-2.8665591331099098</v>
      </c>
      <c r="V30">
        <v>-0.55563134406460701</v>
      </c>
      <c r="W30">
        <v>-1.6446939742503599</v>
      </c>
      <c r="X30">
        <v>0.967637176999251</v>
      </c>
      <c r="Y30">
        <v>-0.23268888968256099</v>
      </c>
      <c r="Z30">
        <v>-0.256965765273442</v>
      </c>
      <c r="AA30">
        <v>0.42968527499501602</v>
      </c>
    </row>
    <row r="31" spans="1:27" x14ac:dyDescent="0.2">
      <c r="A31">
        <v>30</v>
      </c>
      <c r="B31">
        <v>0.147113647311925</v>
      </c>
      <c r="C31">
        <v>0.55517720477655497</v>
      </c>
      <c r="D31">
        <v>0.72918124357238401</v>
      </c>
      <c r="E31">
        <v>0.95063196658156801</v>
      </c>
      <c r="F31">
        <v>0.67105757305398495</v>
      </c>
      <c r="G31">
        <v>0.77493211836554099</v>
      </c>
      <c r="H31">
        <v>0.26614538184367098</v>
      </c>
      <c r="I31">
        <v>0.50559657136909597</v>
      </c>
      <c r="J31">
        <v>0.74097002809867196</v>
      </c>
      <c r="K31">
        <v>0.78552961070090499</v>
      </c>
      <c r="L31">
        <v>0.28608320257626402</v>
      </c>
      <c r="M31">
        <v>0.97384342714212802</v>
      </c>
      <c r="N31">
        <v>-0.18316731715816101</v>
      </c>
      <c r="O31">
        <v>0.71289039205802995</v>
      </c>
      <c r="P31">
        <v>-0.52982479226176105</v>
      </c>
      <c r="Q31">
        <v>-0.42382850985368797</v>
      </c>
      <c r="R31">
        <v>-7.3167418743370002E-3</v>
      </c>
      <c r="S31">
        <v>-0.82897773648578899</v>
      </c>
      <c r="T31">
        <v>-1.3653395191337101</v>
      </c>
      <c r="U31">
        <v>1.6435989470852901</v>
      </c>
      <c r="V31">
        <v>0.47703944224697697</v>
      </c>
      <c r="W31">
        <v>-0.50053056736449897</v>
      </c>
      <c r="X31">
        <v>-2.1507087119427699</v>
      </c>
      <c r="Y31">
        <v>0.71448821244133898</v>
      </c>
      <c r="Z31">
        <v>0.44779676506115101</v>
      </c>
      <c r="AA31">
        <v>-1.51674666250546</v>
      </c>
    </row>
    <row r="32" spans="1:27" x14ac:dyDescent="0.2">
      <c r="A32">
        <v>31</v>
      </c>
      <c r="B32">
        <v>0.963024232536554</v>
      </c>
      <c r="C32">
        <v>0.231230884324759</v>
      </c>
      <c r="D32">
        <v>0.57418973301537302</v>
      </c>
      <c r="E32">
        <v>0.70410462561994702</v>
      </c>
      <c r="F32">
        <v>0.869207811541855</v>
      </c>
      <c r="G32">
        <v>0.30784003227017798</v>
      </c>
      <c r="H32">
        <v>0.92832205980084803</v>
      </c>
      <c r="I32">
        <v>0.75279044965282005</v>
      </c>
      <c r="J32">
        <v>0.75704878428950895</v>
      </c>
      <c r="K32">
        <v>0.43224919261410799</v>
      </c>
      <c r="L32">
        <v>0.62546099838800695</v>
      </c>
      <c r="M32">
        <v>0.65260663721710399</v>
      </c>
      <c r="N32">
        <v>-0.15161476982791999</v>
      </c>
      <c r="O32">
        <v>-1.2056142500654701</v>
      </c>
      <c r="P32">
        <v>-1.02078296437522</v>
      </c>
      <c r="Q32">
        <v>-5.67439355194485E-2</v>
      </c>
      <c r="R32">
        <v>0.23289107708825699</v>
      </c>
      <c r="S32">
        <v>-0.59515847904215502</v>
      </c>
      <c r="T32">
        <v>-0.91963558155934</v>
      </c>
      <c r="U32">
        <v>1.08262743599625</v>
      </c>
      <c r="V32">
        <v>0.69068761614588503</v>
      </c>
      <c r="W32">
        <v>-2.3193331996147002</v>
      </c>
      <c r="X32">
        <v>2.5675702949660999</v>
      </c>
      <c r="Y32">
        <v>-0.96876711124794801</v>
      </c>
      <c r="Z32">
        <v>-0.97644629544390105</v>
      </c>
      <c r="AA32">
        <v>1.46232006714672</v>
      </c>
    </row>
    <row r="33" spans="1:27" x14ac:dyDescent="0.2">
      <c r="A33">
        <v>32</v>
      </c>
      <c r="B33">
        <v>0.90229904511943404</v>
      </c>
      <c r="C33">
        <v>0.54323289799503904</v>
      </c>
      <c r="D33">
        <v>0.57763514900580004</v>
      </c>
      <c r="E33">
        <v>0.42198139382526201</v>
      </c>
      <c r="F33">
        <v>0.43640287313610299</v>
      </c>
      <c r="G33">
        <v>0.64156293822452404</v>
      </c>
      <c r="H33">
        <v>0.36657358170486898</v>
      </c>
      <c r="I33">
        <v>0.45170695823617202</v>
      </c>
      <c r="J33">
        <v>0.912561601027846</v>
      </c>
      <c r="K33">
        <v>0.61405249312520005</v>
      </c>
      <c r="L33">
        <v>0.68829332781024199</v>
      </c>
      <c r="M33">
        <v>0.526902785757556</v>
      </c>
      <c r="N33">
        <v>-0.114874638716651</v>
      </c>
      <c r="O33">
        <v>-3.1559204116791799E-2</v>
      </c>
      <c r="P33">
        <v>-0.14196612447856499</v>
      </c>
      <c r="Q33">
        <v>-0.605719206990329</v>
      </c>
      <c r="R33">
        <v>-1.1188802766042301</v>
      </c>
      <c r="S33">
        <v>-0.26923275466199897</v>
      </c>
      <c r="T33">
        <v>2.03849386927677</v>
      </c>
      <c r="U33">
        <v>7.2528482881148897E-3</v>
      </c>
      <c r="V33">
        <v>1.26976273533113</v>
      </c>
      <c r="W33">
        <v>-0.92457864081657004</v>
      </c>
      <c r="X33">
        <v>-0.16952309814608699</v>
      </c>
      <c r="Y33">
        <v>-0.80299752954334902</v>
      </c>
      <c r="Z33">
        <v>-0.53529157469243205</v>
      </c>
      <c r="AA33">
        <v>1.8542435957993</v>
      </c>
    </row>
    <row r="34" spans="1:27" x14ac:dyDescent="0.2">
      <c r="A34">
        <v>33</v>
      </c>
      <c r="B34">
        <v>0.69070527842268303</v>
      </c>
      <c r="C34">
        <v>0.44757014117203597</v>
      </c>
      <c r="D34">
        <v>0.58999912743456595</v>
      </c>
      <c r="E34">
        <v>0.39131609397008998</v>
      </c>
      <c r="F34">
        <v>0.120476344367489</v>
      </c>
      <c r="G34">
        <v>0.61339162755757504</v>
      </c>
      <c r="H34">
        <v>0.54949211119674102</v>
      </c>
      <c r="I34">
        <v>0.76461657602339905</v>
      </c>
      <c r="J34">
        <v>0.29325909656472499</v>
      </c>
      <c r="K34">
        <v>0.76844624616205603</v>
      </c>
      <c r="L34">
        <v>0.15707598044536999</v>
      </c>
      <c r="M34">
        <v>0.61103354766964901</v>
      </c>
      <c r="N34">
        <v>1.54720521421964</v>
      </c>
      <c r="O34">
        <v>0.53026502524478103</v>
      </c>
      <c r="P34">
        <v>-0.88717289171182001</v>
      </c>
      <c r="Q34">
        <v>-0.256515518720354</v>
      </c>
      <c r="R34">
        <v>-1.47018010762783</v>
      </c>
      <c r="S34">
        <v>-0.72902946403527003</v>
      </c>
      <c r="T34">
        <v>-0.52682880926581999</v>
      </c>
      <c r="U34">
        <v>0.32558027946927798</v>
      </c>
      <c r="V34">
        <v>0.56803592544540804</v>
      </c>
      <c r="W34">
        <v>0.37040275304785802</v>
      </c>
      <c r="X34">
        <v>0.729401480197018</v>
      </c>
      <c r="Y34">
        <v>-0.33539666968277998</v>
      </c>
      <c r="Z34">
        <v>-0.23962847960780101</v>
      </c>
      <c r="AA34">
        <v>0.55356888595204301</v>
      </c>
    </row>
    <row r="35" spans="1:27" x14ac:dyDescent="0.2">
      <c r="A35">
        <v>34</v>
      </c>
      <c r="B35">
        <v>0.79546741768717699</v>
      </c>
      <c r="C35">
        <v>0.130288136890158</v>
      </c>
      <c r="D35">
        <v>0.222928340081125</v>
      </c>
      <c r="E35">
        <v>0.21056674560531899</v>
      </c>
      <c r="F35">
        <v>0.61895335954613895</v>
      </c>
      <c r="G35">
        <v>0.22655458748340601</v>
      </c>
      <c r="H35">
        <v>0.52104705478996005</v>
      </c>
      <c r="I35">
        <v>0.56258241576142598</v>
      </c>
      <c r="J35">
        <v>0.55573193426243905</v>
      </c>
      <c r="K35">
        <v>0.21509517496451699</v>
      </c>
      <c r="L35">
        <v>0.80008764937520005</v>
      </c>
      <c r="M35">
        <v>0.85185673693194897</v>
      </c>
      <c r="N35">
        <v>-0.55290986493175198</v>
      </c>
      <c r="O35">
        <v>-0.32608483129973198</v>
      </c>
      <c r="P35">
        <v>-1.8789446452172801E-2</v>
      </c>
      <c r="Q35">
        <v>0.30126428905499802</v>
      </c>
      <c r="R35">
        <v>3.0351846758287002</v>
      </c>
      <c r="S35">
        <v>-0.25406540219003898</v>
      </c>
      <c r="T35">
        <v>1.1420801353879899</v>
      </c>
      <c r="U35">
        <v>8.2009570840253093E-2</v>
      </c>
      <c r="V35">
        <v>1.25407212188682</v>
      </c>
      <c r="W35">
        <v>0.74255893608673695</v>
      </c>
      <c r="X35">
        <v>-1.15602494860786</v>
      </c>
      <c r="Y35">
        <v>0.69461561598911103</v>
      </c>
      <c r="Z35">
        <v>1.1132107078769999</v>
      </c>
      <c r="AA35">
        <v>1.1749410728162699</v>
      </c>
    </row>
    <row r="36" spans="1:27" x14ac:dyDescent="0.2">
      <c r="A36">
        <v>35</v>
      </c>
      <c r="B36">
        <v>2.4613684508949501E-2</v>
      </c>
      <c r="C36">
        <v>0.62172598275355995</v>
      </c>
      <c r="D36">
        <v>0.10349229862913401</v>
      </c>
      <c r="E36">
        <v>0.75248018093407099</v>
      </c>
      <c r="F36">
        <v>0.480508751003071</v>
      </c>
      <c r="G36">
        <v>0.24615921708755101</v>
      </c>
      <c r="H36">
        <v>0.92699091322719995</v>
      </c>
      <c r="I36">
        <v>0.735405725659802</v>
      </c>
      <c r="J36">
        <v>0.195294606499373</v>
      </c>
      <c r="K36">
        <v>0.45780860283412</v>
      </c>
      <c r="L36">
        <v>0.19721472449600599</v>
      </c>
      <c r="M36">
        <v>0.90286121168173805</v>
      </c>
      <c r="N36">
        <v>0.95425967724546701</v>
      </c>
      <c r="O36">
        <v>-0.14472534911632801</v>
      </c>
      <c r="P36">
        <v>0.18373017947600401</v>
      </c>
      <c r="Q36">
        <v>-0.93862328722242605</v>
      </c>
      <c r="R36">
        <v>-0.47653983280762502</v>
      </c>
      <c r="S36">
        <v>2.3663541711647</v>
      </c>
      <c r="T36">
        <v>0.48549282486277801</v>
      </c>
      <c r="U36">
        <v>0.30055592079501797</v>
      </c>
      <c r="V36">
        <v>0.27294104581997097</v>
      </c>
      <c r="W36">
        <v>-3.00897917551872E-3</v>
      </c>
      <c r="X36">
        <v>1.42314937904201</v>
      </c>
      <c r="Y36">
        <v>1.3172896060741099</v>
      </c>
      <c r="Z36">
        <v>5.9150223264998802E-2</v>
      </c>
      <c r="AA36">
        <v>-0.59042506075545897</v>
      </c>
    </row>
    <row r="37" spans="1:27" x14ac:dyDescent="0.2">
      <c r="A37">
        <v>36</v>
      </c>
      <c r="B37">
        <v>0.47779597109183602</v>
      </c>
      <c r="C37">
        <v>0.54799428326077704</v>
      </c>
      <c r="D37">
        <v>0.73650602693669498</v>
      </c>
      <c r="E37">
        <v>0.44507785048335702</v>
      </c>
      <c r="F37">
        <v>0.92389308963902295</v>
      </c>
      <c r="G37">
        <v>0.87775800679810301</v>
      </c>
      <c r="H37">
        <v>0.50173511821776595</v>
      </c>
      <c r="I37">
        <v>0.73032909724861295</v>
      </c>
      <c r="J37">
        <v>0.77640452003106397</v>
      </c>
      <c r="K37">
        <v>9.3742040917277295E-5</v>
      </c>
      <c r="L37">
        <v>0.539300952339544</v>
      </c>
      <c r="M37">
        <v>0.47128410404547999</v>
      </c>
      <c r="N37">
        <v>0.16442010747875199</v>
      </c>
      <c r="O37">
        <v>0.572953053492815</v>
      </c>
      <c r="P37">
        <v>0.717668905739406</v>
      </c>
      <c r="Q37">
        <v>0.94281045088693405</v>
      </c>
      <c r="R37">
        <v>0.45131300445260097</v>
      </c>
      <c r="S37">
        <v>0.95252842034860696</v>
      </c>
      <c r="T37">
        <v>-1.2975713737582599</v>
      </c>
      <c r="U37">
        <v>-0.204049551447405</v>
      </c>
      <c r="V37">
        <v>0.595424748290596</v>
      </c>
      <c r="W37">
        <v>-8.6643237442307203E-2</v>
      </c>
      <c r="X37">
        <v>0.51106990177718503</v>
      </c>
      <c r="Y37">
        <v>-1.2350983631076E-2</v>
      </c>
      <c r="Z37">
        <v>-1.71109939218609</v>
      </c>
      <c r="AA37">
        <v>-0.29888685566244</v>
      </c>
    </row>
    <row r="38" spans="1:27" x14ac:dyDescent="0.2">
      <c r="A38">
        <v>37</v>
      </c>
      <c r="B38">
        <v>0.75845953752286699</v>
      </c>
      <c r="C38">
        <v>0.149244213709607</v>
      </c>
      <c r="D38">
        <v>0.61240375624038201</v>
      </c>
      <c r="E38">
        <v>0.45331484242342401</v>
      </c>
      <c r="F38">
        <v>0.24067268520593599</v>
      </c>
      <c r="G38">
        <v>0.78476972575299397</v>
      </c>
      <c r="H38">
        <v>0.63691581669263497</v>
      </c>
      <c r="I38">
        <v>0.34049021336250002</v>
      </c>
      <c r="J38">
        <v>0.59087094361893799</v>
      </c>
      <c r="K38">
        <v>0.74401154415681903</v>
      </c>
      <c r="L38">
        <v>0.979264308931306</v>
      </c>
      <c r="M38">
        <v>0.72581979702226795</v>
      </c>
      <c r="N38">
        <v>-0.277725410828986</v>
      </c>
      <c r="O38">
        <v>0.72022382613790303</v>
      </c>
      <c r="P38">
        <v>-0.849989231686469</v>
      </c>
      <c r="Q38">
        <v>-1.17216064922394</v>
      </c>
      <c r="R38">
        <v>-0.51740912857212795</v>
      </c>
      <c r="S38">
        <v>-0.76214320102613997</v>
      </c>
      <c r="T38">
        <v>0.73245643918675396</v>
      </c>
      <c r="U38">
        <v>0.70171057392525105</v>
      </c>
      <c r="V38">
        <v>0.42607659891208699</v>
      </c>
      <c r="W38">
        <v>-9.10004196582892E-2</v>
      </c>
      <c r="X38">
        <v>-0.41837677141889601</v>
      </c>
      <c r="Y38">
        <v>0.48829281271770397</v>
      </c>
      <c r="Z38">
        <v>0.65513375512711503</v>
      </c>
      <c r="AA38">
        <v>0.55708077588016802</v>
      </c>
    </row>
    <row r="39" spans="1:27" x14ac:dyDescent="0.2">
      <c r="A39">
        <v>38</v>
      </c>
      <c r="B39">
        <v>0.216407935833558</v>
      </c>
      <c r="C39">
        <v>0.55954586924053695</v>
      </c>
      <c r="D39">
        <v>0.951212360523641</v>
      </c>
      <c r="E39">
        <v>8.32508592866361E-2</v>
      </c>
      <c r="F39">
        <v>0.77648157556541197</v>
      </c>
      <c r="G39">
        <v>2.56611597724258E-2</v>
      </c>
      <c r="H39">
        <v>0.234950883081182</v>
      </c>
      <c r="I39">
        <v>0.69749222882091999</v>
      </c>
      <c r="J39">
        <v>0.54323686659336001</v>
      </c>
      <c r="K39">
        <v>0.72596227913163602</v>
      </c>
      <c r="L39">
        <v>0.41702436516061397</v>
      </c>
      <c r="M39">
        <v>0.50270947092212703</v>
      </c>
      <c r="N39">
        <v>-0.64441961922386204</v>
      </c>
      <c r="O39">
        <v>1.51788812497891</v>
      </c>
      <c r="P39">
        <v>0.67408994182628001</v>
      </c>
      <c r="Q39">
        <v>0.85186737853328098</v>
      </c>
      <c r="R39">
        <v>1.5494250225503601</v>
      </c>
      <c r="S39">
        <v>2.6045320233169802</v>
      </c>
      <c r="T39">
        <v>-0.52101583738873103</v>
      </c>
      <c r="U39">
        <v>0.66938507628182797</v>
      </c>
      <c r="V39">
        <v>-0.895169109661338</v>
      </c>
      <c r="W39">
        <v>0.53351682234647002</v>
      </c>
      <c r="X39">
        <v>-3.1251991842287099</v>
      </c>
      <c r="Y39">
        <v>-1.2376572581373799</v>
      </c>
      <c r="Z39">
        <v>2.4878141096209699E-2</v>
      </c>
      <c r="AA39">
        <v>0.31699904944545598</v>
      </c>
    </row>
    <row r="40" spans="1:27" x14ac:dyDescent="0.2">
      <c r="A40">
        <v>39</v>
      </c>
      <c r="B40">
        <v>0.31818100763484802</v>
      </c>
      <c r="C40">
        <v>0.42688557645305902</v>
      </c>
      <c r="D40">
        <v>0.95987586560659099</v>
      </c>
      <c r="E40">
        <v>0.36516902875155199</v>
      </c>
      <c r="F40">
        <v>0.75198788824491203</v>
      </c>
      <c r="G40">
        <v>0.75533310719765701</v>
      </c>
      <c r="H40">
        <v>0.363535091048106</v>
      </c>
      <c r="I40">
        <v>0.53955330071039498</v>
      </c>
      <c r="J40">
        <v>0.17293172609061</v>
      </c>
      <c r="K40">
        <v>0.10911167832091399</v>
      </c>
      <c r="L40">
        <v>8.1359927775338195E-2</v>
      </c>
      <c r="M40">
        <v>0.87210776098072496</v>
      </c>
      <c r="N40">
        <v>-0.36710600973726398</v>
      </c>
      <c r="O40">
        <v>2.8247187643465401</v>
      </c>
      <c r="P40">
        <v>4.6543142243422103E-3</v>
      </c>
      <c r="Q40">
        <v>-0.682883964834335</v>
      </c>
      <c r="R40">
        <v>-0.37597396637505998</v>
      </c>
      <c r="S40">
        <v>-0.61165134374978802</v>
      </c>
      <c r="T40">
        <v>-0.44602862341794802</v>
      </c>
      <c r="U40">
        <v>2.0174094868667698</v>
      </c>
      <c r="V40">
        <v>-0.57874513663071503</v>
      </c>
      <c r="W40">
        <v>-1.5348598962920299</v>
      </c>
      <c r="X40">
        <v>-0.76231150890404897</v>
      </c>
      <c r="Y40">
        <v>-0.76544898463326005</v>
      </c>
      <c r="Z40">
        <v>-0.22418944304177801</v>
      </c>
      <c r="AA40">
        <v>-0.81332188532818295</v>
      </c>
    </row>
    <row r="41" spans="1:27" x14ac:dyDescent="0.2">
      <c r="A41">
        <v>40</v>
      </c>
      <c r="B41">
        <v>0.23162578535266201</v>
      </c>
      <c r="C41">
        <v>0.44773009838536298</v>
      </c>
      <c r="D41">
        <v>0.74483605008572296</v>
      </c>
      <c r="E41">
        <v>0.89495290582999498</v>
      </c>
      <c r="F41">
        <v>0.67648242483846799</v>
      </c>
      <c r="G41">
        <v>0.89771589171141297</v>
      </c>
      <c r="H41">
        <v>0.89350201492197801</v>
      </c>
      <c r="I41">
        <v>0.87891858723014504</v>
      </c>
      <c r="J41">
        <v>0.90621660533361104</v>
      </c>
      <c r="K41">
        <v>0.71484276372939304</v>
      </c>
      <c r="L41">
        <v>0.16981773683801199</v>
      </c>
      <c r="M41">
        <v>0.66166811808943704</v>
      </c>
      <c r="N41">
        <v>-0.27591332389643303</v>
      </c>
      <c r="O41">
        <v>-0.112738429839079</v>
      </c>
      <c r="P41">
        <v>-0.36015177573672702</v>
      </c>
      <c r="Q41">
        <v>-0.90986516121023697</v>
      </c>
      <c r="R41">
        <v>0.46441848670491898</v>
      </c>
      <c r="S41">
        <v>0.22048739456419</v>
      </c>
      <c r="T41">
        <v>-0.55540584501594203</v>
      </c>
      <c r="U41">
        <v>0.73655877713456397</v>
      </c>
      <c r="V41">
        <v>0.16633801660571701</v>
      </c>
      <c r="W41">
        <v>-0.330945904107939</v>
      </c>
      <c r="X41">
        <v>-0.25782187615977997</v>
      </c>
      <c r="Y41">
        <v>-1.4466636385937199</v>
      </c>
      <c r="Z41">
        <v>8.5847138090896905E-2</v>
      </c>
      <c r="AA41">
        <v>6.8075213509403598E-2</v>
      </c>
    </row>
    <row r="42" spans="1:27" x14ac:dyDescent="0.2">
      <c r="A42">
        <v>41</v>
      </c>
      <c r="B42">
        <v>0.142800022382289</v>
      </c>
      <c r="C42">
        <v>0.83329477161168997</v>
      </c>
      <c r="D42">
        <v>0.43483014567755102</v>
      </c>
      <c r="E42">
        <v>0.54443784593604505</v>
      </c>
      <c r="F42">
        <v>0.55171946389600601</v>
      </c>
      <c r="G42">
        <v>0.89306590589694601</v>
      </c>
      <c r="H42">
        <v>0.76595756178721697</v>
      </c>
      <c r="I42">
        <v>7.5655993307009298E-2</v>
      </c>
      <c r="J42">
        <v>0.979498724453151</v>
      </c>
      <c r="K42">
        <v>0.72793167945928805</v>
      </c>
      <c r="L42">
        <v>0.18861948722042099</v>
      </c>
      <c r="M42">
        <v>0.527773594018071</v>
      </c>
      <c r="N42">
        <v>1.0906215035097</v>
      </c>
      <c r="O42">
        <v>1.32946118013757</v>
      </c>
      <c r="P42">
        <v>1.1178418963308101</v>
      </c>
      <c r="Q42">
        <v>1.15519900929855</v>
      </c>
      <c r="R42">
        <v>0.74927815261711805</v>
      </c>
      <c r="S42">
        <v>1.2588876696445599</v>
      </c>
      <c r="T42">
        <v>1.0135102100716999</v>
      </c>
      <c r="U42">
        <v>2.3469580248233699</v>
      </c>
      <c r="V42">
        <v>-1.17233252991978</v>
      </c>
      <c r="W42">
        <v>0.85060510834530101</v>
      </c>
      <c r="X42">
        <v>-0.93116251323885901</v>
      </c>
      <c r="Y42">
        <v>-1.15279299350124</v>
      </c>
      <c r="Z42">
        <v>7.7971835957281105E-2</v>
      </c>
      <c r="AA42">
        <v>1.23808290715514</v>
      </c>
    </row>
    <row r="43" spans="1:27" x14ac:dyDescent="0.2">
      <c r="A43">
        <v>42</v>
      </c>
      <c r="B43">
        <v>0.41454633581452</v>
      </c>
      <c r="C43">
        <v>0.71958728274330497</v>
      </c>
      <c r="D43">
        <v>0.17477513733319899</v>
      </c>
      <c r="E43">
        <v>3.0827066395431701E-2</v>
      </c>
      <c r="F43">
        <v>0.59786053118295901</v>
      </c>
      <c r="G43">
        <v>0.119435762288048</v>
      </c>
      <c r="H43">
        <v>0.79544306499883499</v>
      </c>
      <c r="I43">
        <v>0.37663696194067597</v>
      </c>
      <c r="J43">
        <v>0.98955439613200702</v>
      </c>
      <c r="K43">
        <v>0.42697465652599897</v>
      </c>
      <c r="L43">
        <v>2.8995851054787601E-2</v>
      </c>
      <c r="M43">
        <v>0.94748092698864605</v>
      </c>
      <c r="N43">
        <v>-0.78137292113610302</v>
      </c>
      <c r="O43">
        <v>0.69265911455616902</v>
      </c>
      <c r="P43">
        <v>0.247223611057383</v>
      </c>
      <c r="Q43">
        <v>-1.27412398388668E-2</v>
      </c>
      <c r="R43">
        <v>-0.53659833379895805</v>
      </c>
      <c r="S43">
        <v>1.1645649411448999</v>
      </c>
      <c r="T43">
        <v>0.76051100479232803</v>
      </c>
      <c r="U43">
        <v>0.84350009149780103</v>
      </c>
      <c r="V43">
        <v>0.51656851158723005</v>
      </c>
      <c r="W43">
        <v>-0.559240368418086</v>
      </c>
      <c r="X43">
        <v>0.470303483126365</v>
      </c>
      <c r="Y43">
        <v>-1.46633133386097</v>
      </c>
      <c r="Z43">
        <v>0.71271371420262397</v>
      </c>
      <c r="AA43">
        <v>-0.72366912257150895</v>
      </c>
    </row>
    <row r="44" spans="1:27" x14ac:dyDescent="0.2">
      <c r="A44">
        <v>43</v>
      </c>
      <c r="B44">
        <v>0.41372432629577799</v>
      </c>
      <c r="C44">
        <v>0.456886755535379</v>
      </c>
      <c r="D44">
        <v>0.43528806883841697</v>
      </c>
      <c r="E44">
        <v>0.38843308319337599</v>
      </c>
      <c r="F44">
        <v>0.86643758160062101</v>
      </c>
      <c r="G44">
        <v>0.97627211268991199</v>
      </c>
      <c r="H44">
        <v>0.32303148461505699</v>
      </c>
      <c r="I44">
        <v>0.64049430424347498</v>
      </c>
      <c r="J44">
        <v>3.3963151508942198E-2</v>
      </c>
      <c r="K44">
        <v>0.348419706569984</v>
      </c>
      <c r="L44">
        <v>0.28068556496873498</v>
      </c>
      <c r="M44">
        <v>0.79272668203338903</v>
      </c>
      <c r="N44">
        <v>1.64332373376438</v>
      </c>
      <c r="O44">
        <v>6.9943859869089298E-2</v>
      </c>
      <c r="P44">
        <v>-0.78855054671315905</v>
      </c>
      <c r="Q44">
        <v>0.21452756465338399</v>
      </c>
      <c r="R44">
        <v>-0.63388314861839701</v>
      </c>
      <c r="S44">
        <v>1.04219718529502</v>
      </c>
      <c r="T44">
        <v>0.51560607563155503</v>
      </c>
      <c r="U44">
        <v>1.7177083947928999</v>
      </c>
      <c r="V44">
        <v>0.55809586612293705</v>
      </c>
      <c r="W44">
        <v>-1.1033691728124899</v>
      </c>
      <c r="X44">
        <v>-2.3709314530307202</v>
      </c>
      <c r="Y44">
        <v>1.0026483458934401</v>
      </c>
      <c r="Z44">
        <v>-1.8597524005497099</v>
      </c>
      <c r="AA44">
        <v>-0.50202207047004699</v>
      </c>
    </row>
    <row r="45" spans="1:27" x14ac:dyDescent="0.2">
      <c r="A45">
        <v>44</v>
      </c>
      <c r="B45">
        <v>0.368845450924709</v>
      </c>
      <c r="C45">
        <v>0.52126426296308603</v>
      </c>
      <c r="D45">
        <v>0.762458187760785</v>
      </c>
      <c r="E45">
        <v>0.11339524597860801</v>
      </c>
      <c r="F45">
        <v>0.49534071260131801</v>
      </c>
      <c r="G45">
        <v>0.91005216841585901</v>
      </c>
      <c r="H45">
        <v>9.25108443479985E-2</v>
      </c>
      <c r="I45">
        <v>2.5323181180283399E-2</v>
      </c>
      <c r="J45">
        <v>0.14655574550852099</v>
      </c>
      <c r="K45">
        <v>0.22531125997193099</v>
      </c>
      <c r="L45">
        <v>0.36396954907104301</v>
      </c>
      <c r="M45">
        <v>0.21665267320349799</v>
      </c>
      <c r="N45">
        <v>-0.17078522605100599</v>
      </c>
      <c r="O45">
        <v>-5.2837844245267697E-2</v>
      </c>
      <c r="P45">
        <v>-1.26787922827725</v>
      </c>
      <c r="Q45">
        <v>1.4141206092319201</v>
      </c>
      <c r="R45">
        <v>1.06539724788867</v>
      </c>
      <c r="S45">
        <v>-0.85014683210917597</v>
      </c>
      <c r="T45">
        <v>0.70377235040891195</v>
      </c>
      <c r="U45">
        <v>0.47076958335135799</v>
      </c>
      <c r="V45">
        <v>0.27092937222691299</v>
      </c>
      <c r="W45">
        <v>0.16611042574511101</v>
      </c>
      <c r="X45">
        <v>0.133667395622593</v>
      </c>
      <c r="Y45">
        <v>-0.46828834269234998</v>
      </c>
      <c r="Z45">
        <v>-0.31715760788528802</v>
      </c>
      <c r="AA45">
        <v>-1.0999340175385901</v>
      </c>
    </row>
    <row r="46" spans="1:27" x14ac:dyDescent="0.2">
      <c r="A46">
        <v>45</v>
      </c>
      <c r="B46">
        <v>0.15244474774226499</v>
      </c>
      <c r="C46">
        <v>0.242457077605649</v>
      </c>
      <c r="D46">
        <v>0.91902931104414098</v>
      </c>
      <c r="E46">
        <v>0.27725445898249701</v>
      </c>
      <c r="F46">
        <v>0.98022896400652804</v>
      </c>
      <c r="G46">
        <v>0.25899662310257499</v>
      </c>
      <c r="H46">
        <v>0.95398247987031903</v>
      </c>
      <c r="I46">
        <v>0.206948393490165</v>
      </c>
      <c r="J46">
        <v>0.69455105927772798</v>
      </c>
      <c r="K46">
        <v>0.65351029834709995</v>
      </c>
      <c r="L46">
        <v>0.275669225025922</v>
      </c>
      <c r="M46">
        <v>0.40233230916783203</v>
      </c>
      <c r="N46">
        <v>-0.65364191010692596</v>
      </c>
      <c r="O46">
        <v>-0.99660159014427596</v>
      </c>
      <c r="P46">
        <v>0.34136810749160601</v>
      </c>
      <c r="Q46">
        <v>0.772212683455612</v>
      </c>
      <c r="R46">
        <v>1.32270844365786</v>
      </c>
      <c r="S46">
        <v>-1.3467661146352901</v>
      </c>
      <c r="T46">
        <v>-1.87058031782029</v>
      </c>
      <c r="U46">
        <v>0.104437505876076</v>
      </c>
      <c r="V46">
        <v>0.61817271074039304</v>
      </c>
      <c r="W46">
        <v>0.44700050652171303</v>
      </c>
      <c r="X46">
        <v>-0.75502640343476801</v>
      </c>
      <c r="Y46">
        <v>0.36756320480111598</v>
      </c>
      <c r="Z46">
        <v>-2.2646992044399501</v>
      </c>
      <c r="AA46">
        <v>0.75525484600074699</v>
      </c>
    </row>
    <row r="47" spans="1:27" x14ac:dyDescent="0.2">
      <c r="A47">
        <v>46</v>
      </c>
      <c r="B47">
        <v>0.13880606344901</v>
      </c>
      <c r="C47">
        <v>7.5860834680497605E-2</v>
      </c>
      <c r="D47">
        <v>0.90669758291915004</v>
      </c>
      <c r="E47">
        <v>0.71951983100734596</v>
      </c>
      <c r="F47">
        <v>6.93746872711926E-2</v>
      </c>
      <c r="G47">
        <v>0.88896401575766504</v>
      </c>
      <c r="H47">
        <v>0.45002042222768002</v>
      </c>
      <c r="I47">
        <v>0.63380507635883898</v>
      </c>
      <c r="J47">
        <v>0.11047822330147</v>
      </c>
      <c r="K47">
        <v>7.7197149861603906E-2</v>
      </c>
      <c r="L47">
        <v>0.1193430905696</v>
      </c>
      <c r="M47">
        <v>0.40185571135953002</v>
      </c>
      <c r="N47">
        <v>-0.70790953053892403</v>
      </c>
      <c r="O47">
        <v>0.99103394220236496</v>
      </c>
      <c r="P47">
        <v>-0.75801220131711</v>
      </c>
      <c r="Q47">
        <v>-8.1848094927659196E-2</v>
      </c>
      <c r="R47">
        <v>0.21830062355316199</v>
      </c>
      <c r="S47">
        <v>1.4110075382119101</v>
      </c>
      <c r="T47">
        <v>-4.2622471709176601E-2</v>
      </c>
      <c r="U47">
        <v>0.403619743474119</v>
      </c>
      <c r="V47">
        <v>0.59348987496640304</v>
      </c>
      <c r="W47">
        <v>0.29183996982572802</v>
      </c>
      <c r="X47">
        <v>-2.47914646566991E-3</v>
      </c>
      <c r="Y47">
        <v>0.43108145950795701</v>
      </c>
      <c r="Z47">
        <v>-0.10688010632797</v>
      </c>
      <c r="AA47">
        <v>-0.81169687479819497</v>
      </c>
    </row>
    <row r="48" spans="1:27" x14ac:dyDescent="0.2">
      <c r="A48">
        <v>47</v>
      </c>
      <c r="B48">
        <v>0.233034099452197</v>
      </c>
      <c r="C48">
        <v>0.39129509124904799</v>
      </c>
      <c r="D48">
        <v>0.81551282899454203</v>
      </c>
      <c r="E48">
        <v>0.37602518498897503</v>
      </c>
      <c r="F48">
        <v>0.55592896393500202</v>
      </c>
      <c r="G48">
        <v>0.83302526897750795</v>
      </c>
      <c r="H48">
        <v>0.55826981924474195</v>
      </c>
      <c r="I48">
        <v>0.90606274036690504</v>
      </c>
      <c r="J48">
        <v>2.29491658974438E-2</v>
      </c>
      <c r="K48">
        <v>0.19070030120201401</v>
      </c>
      <c r="L48">
        <v>0.13018323411233701</v>
      </c>
      <c r="M48">
        <v>0.43894801521673799</v>
      </c>
      <c r="N48">
        <v>0.188105486356753</v>
      </c>
      <c r="O48">
        <v>1.03704135567893</v>
      </c>
      <c r="P48">
        <v>1.80807011198893</v>
      </c>
      <c r="Q48">
        <v>-0.95081461315396298</v>
      </c>
      <c r="R48">
        <v>-1.2575847234519699</v>
      </c>
      <c r="S48">
        <v>-5.59145688235691E-2</v>
      </c>
      <c r="T48">
        <v>-0.580333760960829</v>
      </c>
      <c r="U48">
        <v>1.49524386208463</v>
      </c>
      <c r="V48">
        <v>-1.16048477197308</v>
      </c>
      <c r="W48">
        <v>0.62325330291096603</v>
      </c>
      <c r="X48">
        <v>-0.80106735206097801</v>
      </c>
      <c r="Y48">
        <v>-1.2919426952088</v>
      </c>
      <c r="Z48">
        <v>4.3390827376117699E-2</v>
      </c>
      <c r="AA48">
        <v>0.580543471094355</v>
      </c>
    </row>
    <row r="49" spans="1:27" x14ac:dyDescent="0.2">
      <c r="A49">
        <v>48</v>
      </c>
      <c r="B49">
        <v>0.465962450252845</v>
      </c>
      <c r="C49">
        <v>1.31082159932702E-2</v>
      </c>
      <c r="D49">
        <v>0.19975294265895999</v>
      </c>
      <c r="E49">
        <v>0.63445995445363201</v>
      </c>
      <c r="F49">
        <v>0.18937352532520799</v>
      </c>
      <c r="G49">
        <v>0.43928523105569101</v>
      </c>
      <c r="H49">
        <v>0.170956989983096</v>
      </c>
      <c r="I49">
        <v>0.49589580879546702</v>
      </c>
      <c r="J49">
        <v>1.42065845429897E-2</v>
      </c>
      <c r="K49">
        <v>0.282608929323032</v>
      </c>
      <c r="L49">
        <v>0.87211739970371105</v>
      </c>
      <c r="M49">
        <v>0.62418980244547095</v>
      </c>
      <c r="N49">
        <v>1.74803479722261</v>
      </c>
      <c r="O49">
        <v>-0.50195358806357104</v>
      </c>
      <c r="P49">
        <v>0.54479271746894298</v>
      </c>
      <c r="Q49">
        <v>0.26412890199767602</v>
      </c>
      <c r="R49">
        <v>0.82526471413855695</v>
      </c>
      <c r="S49">
        <v>0.25467004560121598</v>
      </c>
      <c r="T49">
        <v>-0.76519586745131796</v>
      </c>
      <c r="U49">
        <v>0.55129036606869997</v>
      </c>
      <c r="V49">
        <v>4.9050425702026699E-3</v>
      </c>
      <c r="W49">
        <v>-1.03480756820664</v>
      </c>
      <c r="X49">
        <v>0.30618874112029898</v>
      </c>
      <c r="Y49">
        <v>0.26269772449805601</v>
      </c>
      <c r="Z49">
        <v>-5.5092337525933101E-2</v>
      </c>
      <c r="AA49">
        <v>-0.966158492224368</v>
      </c>
    </row>
    <row r="50" spans="1:27" x14ac:dyDescent="0.2">
      <c r="A50">
        <v>49</v>
      </c>
      <c r="B50">
        <v>0.265972640365362</v>
      </c>
      <c r="C50">
        <v>0.86749946861527805</v>
      </c>
      <c r="D50">
        <v>4.9625585321336901E-2</v>
      </c>
      <c r="E50">
        <v>0.49674779246561201</v>
      </c>
      <c r="F50">
        <v>0.29645748157054103</v>
      </c>
      <c r="G50">
        <v>7.6751409098505904E-2</v>
      </c>
      <c r="H50">
        <v>2.1185537334531501E-2</v>
      </c>
      <c r="I50">
        <v>0.177268835250288</v>
      </c>
      <c r="J50">
        <v>0.31053907214663901</v>
      </c>
      <c r="K50">
        <v>0.70596704958006695</v>
      </c>
      <c r="L50">
        <v>0.42554592574015199</v>
      </c>
      <c r="M50">
        <v>0.52976571535691597</v>
      </c>
      <c r="N50">
        <v>-0.22426083915478801</v>
      </c>
      <c r="O50">
        <v>-1.2012512219950799</v>
      </c>
      <c r="P50">
        <v>-2.7366744600359598</v>
      </c>
      <c r="Q50">
        <v>-0.37478145906738097</v>
      </c>
      <c r="R50">
        <v>-0.747180398477577</v>
      </c>
      <c r="S50">
        <v>0.45757484965039602</v>
      </c>
      <c r="T50">
        <v>-0.82569210390569703</v>
      </c>
      <c r="U50">
        <v>0.835632439414148</v>
      </c>
      <c r="V50">
        <v>0.71670550081447704</v>
      </c>
      <c r="W50">
        <v>0.871086772288587</v>
      </c>
      <c r="X50">
        <v>1.33046960869843</v>
      </c>
      <c r="Y50">
        <v>1.17543715121957</v>
      </c>
      <c r="Z50">
        <v>0.36137081287453598</v>
      </c>
      <c r="AA50">
        <v>-1.0217635666017899</v>
      </c>
    </row>
    <row r="51" spans="1:27" x14ac:dyDescent="0.2">
      <c r="A51">
        <v>50</v>
      </c>
      <c r="B51">
        <v>0.85782771534286395</v>
      </c>
      <c r="C51">
        <v>0.99261567369103398</v>
      </c>
      <c r="D51">
        <v>0.478948525618761</v>
      </c>
      <c r="E51">
        <v>0.807486457750201</v>
      </c>
      <c r="F51">
        <v>0.84100412181578499</v>
      </c>
      <c r="G51">
        <v>0.86615398386493303</v>
      </c>
      <c r="H51">
        <v>0.21191341988742299</v>
      </c>
      <c r="I51">
        <v>0.75468286965042297</v>
      </c>
      <c r="J51">
        <v>0.61455468810163405</v>
      </c>
      <c r="K51">
        <v>0.35449874773621498</v>
      </c>
      <c r="L51">
        <v>0.100239850347861</v>
      </c>
      <c r="M51">
        <v>0.528965978417545</v>
      </c>
      <c r="N51">
        <v>-9.5715548183244001E-2</v>
      </c>
      <c r="O51">
        <v>3.0288352396574601E-2</v>
      </c>
      <c r="P51">
        <v>-1.02254967834869</v>
      </c>
      <c r="Q51">
        <v>0.83016760684959101</v>
      </c>
      <c r="R51">
        <v>-0.16406063554183101</v>
      </c>
      <c r="S51">
        <v>-1.74948761699162</v>
      </c>
      <c r="T51">
        <v>-0.39213224610675501</v>
      </c>
      <c r="U51">
        <v>-2.0727006495851898</v>
      </c>
      <c r="V51">
        <v>-0.313501250695159</v>
      </c>
      <c r="W51">
        <v>0.68926290447858996</v>
      </c>
      <c r="X51">
        <v>0.862232228290154</v>
      </c>
      <c r="Y51">
        <v>-0.20669877511322801</v>
      </c>
      <c r="Z51">
        <v>-0.62559820393459498</v>
      </c>
      <c r="AA51">
        <v>-8.5190350652201693E-2</v>
      </c>
    </row>
    <row r="52" spans="1:27" x14ac:dyDescent="0.2">
      <c r="A52">
        <v>51</v>
      </c>
      <c r="B52">
        <v>4.58311666734516E-2</v>
      </c>
      <c r="C52">
        <v>0.70885538822039895</v>
      </c>
      <c r="D52">
        <v>0.590393368853256</v>
      </c>
      <c r="E52">
        <v>0.58218840812332895</v>
      </c>
      <c r="F52">
        <v>0.20510710123926401</v>
      </c>
      <c r="G52">
        <v>0.323661691509187</v>
      </c>
      <c r="H52">
        <v>0.31840269663371101</v>
      </c>
      <c r="I52">
        <v>1.97430315893143E-2</v>
      </c>
      <c r="J52">
        <v>0.93114027311094105</v>
      </c>
      <c r="K52">
        <v>0.99861206416971904</v>
      </c>
      <c r="L52">
        <v>0.149625236866995</v>
      </c>
      <c r="M52">
        <v>0.13344272901304</v>
      </c>
      <c r="N52">
        <v>0.20507240487913</v>
      </c>
      <c r="O52">
        <v>1.1170633792864699</v>
      </c>
      <c r="P52">
        <v>-1.2457846816676701</v>
      </c>
      <c r="Q52">
        <v>-1.12370301324877</v>
      </c>
      <c r="R52">
        <v>1.3633653943253401</v>
      </c>
      <c r="S52">
        <v>-0.123183323251136</v>
      </c>
      <c r="T52">
        <v>-0.81446475057645795</v>
      </c>
      <c r="U52">
        <v>-0.29272826816084502</v>
      </c>
      <c r="V52">
        <v>0.69107418152420697</v>
      </c>
      <c r="W52">
        <v>0.27773977296723101</v>
      </c>
      <c r="X52">
        <v>-1.3003512106433599</v>
      </c>
      <c r="Y52">
        <v>-8.1887304331298205E-2</v>
      </c>
      <c r="Z52">
        <v>0.13058609726110501</v>
      </c>
      <c r="AA52">
        <v>-1.23476174161146</v>
      </c>
    </row>
    <row r="53" spans="1:27" x14ac:dyDescent="0.2">
      <c r="A53">
        <v>52</v>
      </c>
      <c r="B53">
        <v>0.44220007420517499</v>
      </c>
      <c r="C53">
        <v>0.82671549031510905</v>
      </c>
      <c r="D53">
        <v>9.6620235824957407E-2</v>
      </c>
      <c r="E53">
        <v>0.17201280337758301</v>
      </c>
      <c r="F53">
        <v>0.58271908969618302</v>
      </c>
      <c r="G53">
        <v>0.23209341964684399</v>
      </c>
      <c r="H53">
        <v>0.58258844539523102</v>
      </c>
      <c r="I53">
        <v>0.61984478845261004</v>
      </c>
      <c r="J53">
        <v>0.23621264612302101</v>
      </c>
      <c r="K53">
        <v>0.17495334288105299</v>
      </c>
      <c r="L53">
        <v>0.89079536031931605</v>
      </c>
      <c r="M53">
        <v>0.109409489668905</v>
      </c>
      <c r="N53">
        <v>6.3411698072739497E-2</v>
      </c>
      <c r="O53">
        <v>1.74067850954297</v>
      </c>
      <c r="P53">
        <v>-1.0166419152247099</v>
      </c>
      <c r="Q53">
        <v>-0.68779634347140295</v>
      </c>
      <c r="R53">
        <v>-1.6438661011545701</v>
      </c>
      <c r="S53">
        <v>0.89427026589834502</v>
      </c>
      <c r="T53">
        <v>-1.0489688171725899</v>
      </c>
      <c r="U53">
        <v>0.37683555566379201</v>
      </c>
      <c r="V53">
        <v>0.36450507609012101</v>
      </c>
      <c r="W53">
        <v>0.50219216807163003</v>
      </c>
      <c r="X53">
        <v>0.10452376779531</v>
      </c>
      <c r="Y53">
        <v>-3.9674040072977902E-2</v>
      </c>
      <c r="Z53">
        <v>-0.121270959883468</v>
      </c>
      <c r="AA53">
        <v>1.46299608562962</v>
      </c>
    </row>
    <row r="54" spans="1:27" x14ac:dyDescent="0.2">
      <c r="A54">
        <v>53</v>
      </c>
      <c r="B54">
        <v>0.79892484564334099</v>
      </c>
      <c r="C54">
        <v>0.89189626951701895</v>
      </c>
      <c r="D54">
        <v>0.95089023490436297</v>
      </c>
      <c r="E54">
        <v>0.93729103961959404</v>
      </c>
      <c r="F54">
        <v>0.396262198220938</v>
      </c>
      <c r="G54">
        <v>0.82778966287150901</v>
      </c>
      <c r="H54">
        <v>5.1300578750669901E-2</v>
      </c>
      <c r="I54">
        <v>0.568540341220796</v>
      </c>
      <c r="J54">
        <v>0.86901957052759804</v>
      </c>
      <c r="K54">
        <v>0.93828323809430003</v>
      </c>
      <c r="L54">
        <v>0.91027664323337298</v>
      </c>
      <c r="M54">
        <v>0.11398887494578901</v>
      </c>
      <c r="N54">
        <v>-0.74166443060632403</v>
      </c>
      <c r="O54">
        <v>-0.55653154121185899</v>
      </c>
      <c r="P54">
        <v>-1.64803947514362</v>
      </c>
      <c r="Q54">
        <v>2.8556321958406099</v>
      </c>
      <c r="R54">
        <v>0.745335943704726</v>
      </c>
      <c r="S54">
        <v>0.53506125200060495</v>
      </c>
      <c r="T54">
        <v>-1.49800313472532</v>
      </c>
      <c r="U54">
        <v>-0.30466093571840502</v>
      </c>
      <c r="V54">
        <v>-1.5800939624802499</v>
      </c>
      <c r="W54">
        <v>-1.4691611677335601</v>
      </c>
      <c r="X54">
        <v>0.28852969239867499</v>
      </c>
      <c r="Y54">
        <v>-0.38050015962761402</v>
      </c>
      <c r="Z54">
        <v>1.5278695892463501</v>
      </c>
      <c r="AA54">
        <v>0.28756664328132597</v>
      </c>
    </row>
    <row r="55" spans="1:27" x14ac:dyDescent="0.2">
      <c r="A55">
        <v>54</v>
      </c>
      <c r="B55">
        <v>0.12189925997518</v>
      </c>
      <c r="C55">
        <v>0.53941073268651896</v>
      </c>
      <c r="D55">
        <v>0.162743138615041</v>
      </c>
      <c r="E55">
        <v>5.3810874698683599E-2</v>
      </c>
      <c r="F55">
        <v>0.30557127622887398</v>
      </c>
      <c r="G55">
        <v>0.99155660392716505</v>
      </c>
      <c r="H55">
        <v>0.249856176320463</v>
      </c>
      <c r="I55">
        <v>0.151367743965238</v>
      </c>
      <c r="J55">
        <v>0.86583241401240196</v>
      </c>
      <c r="K55">
        <v>0.14503812184557299</v>
      </c>
      <c r="L55">
        <v>0.84232851979322698</v>
      </c>
      <c r="M55">
        <v>0.45142032881267302</v>
      </c>
      <c r="N55">
        <v>0.988291199131346</v>
      </c>
      <c r="O55">
        <v>-0.120181830293519</v>
      </c>
      <c r="P55">
        <v>0.52112678548735603</v>
      </c>
      <c r="Q55">
        <v>1.3378808144848999</v>
      </c>
      <c r="R55">
        <v>0.29304476390953699</v>
      </c>
      <c r="S55">
        <v>1.25294531768643</v>
      </c>
      <c r="T55">
        <v>1.87544499998759</v>
      </c>
      <c r="U55">
        <v>0.30198169114616802</v>
      </c>
      <c r="V55">
        <v>0.35553134589246599</v>
      </c>
      <c r="W55">
        <v>1.96094076576915</v>
      </c>
      <c r="X55">
        <v>0.115356966177787</v>
      </c>
      <c r="Y55">
        <v>-0.22169489388339</v>
      </c>
      <c r="Z55">
        <v>-0.200202545642131</v>
      </c>
      <c r="AA55">
        <v>-0.32805067105862901</v>
      </c>
    </row>
    <row r="56" spans="1:27" x14ac:dyDescent="0.2">
      <c r="A56">
        <v>55</v>
      </c>
      <c r="B56">
        <v>0.56094798375852395</v>
      </c>
      <c r="C56">
        <v>0.55531359184533302</v>
      </c>
      <c r="D56">
        <v>0.92150626261718505</v>
      </c>
      <c r="E56">
        <v>8.7232187157496796E-2</v>
      </c>
      <c r="F56">
        <v>0.47225528932176503</v>
      </c>
      <c r="G56">
        <v>0.23013900662772299</v>
      </c>
      <c r="H56">
        <v>1.46897996310144E-2</v>
      </c>
      <c r="I56">
        <v>5.1492011174559503E-2</v>
      </c>
      <c r="J56">
        <v>8.0777529161423403E-2</v>
      </c>
      <c r="K56">
        <v>0.83655040827579796</v>
      </c>
      <c r="L56">
        <v>0.549149531405419</v>
      </c>
      <c r="M56">
        <v>0.38565520988777202</v>
      </c>
      <c r="N56">
        <v>-1.2305242325649901</v>
      </c>
      <c r="O56">
        <v>1.7132325796157</v>
      </c>
      <c r="P56">
        <v>0.37694752996063602</v>
      </c>
      <c r="Q56">
        <v>-1.06609264596269</v>
      </c>
      <c r="R56">
        <v>0.27018848533304202</v>
      </c>
      <c r="S56">
        <v>-0.43888216807028702</v>
      </c>
      <c r="T56">
        <v>0.47196543168286198</v>
      </c>
      <c r="U56">
        <v>1.03783740459173</v>
      </c>
      <c r="V56">
        <v>0.73272080614832102</v>
      </c>
      <c r="W56">
        <v>-0.63108618809908601</v>
      </c>
      <c r="X56">
        <v>1.33665490943696</v>
      </c>
      <c r="Y56">
        <v>0.349983697964523</v>
      </c>
      <c r="Z56">
        <v>-0.96470802941913802</v>
      </c>
      <c r="AA56">
        <v>-1.4040957542775401</v>
      </c>
    </row>
    <row r="57" spans="1:27" x14ac:dyDescent="0.2">
      <c r="A57">
        <v>56</v>
      </c>
      <c r="B57">
        <v>0.206531389616429</v>
      </c>
      <c r="C57">
        <v>0.27643988374620598</v>
      </c>
      <c r="D57">
        <v>0.12777507281862199</v>
      </c>
      <c r="E57">
        <v>0.84155800566077199</v>
      </c>
      <c r="F57">
        <v>0.74324909783899695</v>
      </c>
      <c r="G57">
        <v>8.8814431102946401E-2</v>
      </c>
      <c r="H57">
        <v>0.21847004094160999</v>
      </c>
      <c r="I57">
        <v>4.1903403587639297E-2</v>
      </c>
      <c r="J57">
        <v>2.3374973097816099E-2</v>
      </c>
      <c r="K57">
        <v>0.85703207389451497</v>
      </c>
      <c r="L57">
        <v>0.26487440546043201</v>
      </c>
      <c r="M57">
        <v>0.75366947846487098</v>
      </c>
      <c r="N57">
        <v>-0.98008036186521297</v>
      </c>
      <c r="O57">
        <v>-0.40296124669962302</v>
      </c>
      <c r="P57">
        <v>0.42530401082008001</v>
      </c>
      <c r="Q57">
        <v>-0.50865147637090302</v>
      </c>
      <c r="R57">
        <v>0.26223890274036399</v>
      </c>
      <c r="S57">
        <v>-7.6095907259754902E-2</v>
      </c>
      <c r="T57">
        <v>0.101917080159455</v>
      </c>
      <c r="U57">
        <v>0.76962997080490703</v>
      </c>
      <c r="V57">
        <v>1.2896225436328499</v>
      </c>
      <c r="W57">
        <v>1.16265562638376</v>
      </c>
      <c r="X57">
        <v>-0.71947333815612302</v>
      </c>
      <c r="Y57">
        <v>0.23085600284052901</v>
      </c>
      <c r="Z57">
        <v>-1.5560237313483301</v>
      </c>
      <c r="AA57">
        <v>-2.3800937394717998</v>
      </c>
    </row>
    <row r="58" spans="1:27" x14ac:dyDescent="0.2">
      <c r="A58">
        <v>57</v>
      </c>
      <c r="B58">
        <v>0.12753165024332699</v>
      </c>
      <c r="C58">
        <v>0.65919792582280901</v>
      </c>
      <c r="D58">
        <v>0.662739590508863</v>
      </c>
      <c r="E58">
        <v>0.420889260945841</v>
      </c>
      <c r="F58">
        <v>0.97680360660888199</v>
      </c>
      <c r="G58">
        <v>0.63519361917860795</v>
      </c>
      <c r="H58">
        <v>0.52360703959129695</v>
      </c>
      <c r="I58">
        <v>0.17674357234500301</v>
      </c>
      <c r="J58">
        <v>6.9958783686161E-2</v>
      </c>
      <c r="K58">
        <v>0.26795325102284501</v>
      </c>
      <c r="L58">
        <v>0.80459457496181097</v>
      </c>
      <c r="M58">
        <v>8.0510561820119605E-2</v>
      </c>
      <c r="N58">
        <v>-0.41543133287981698</v>
      </c>
      <c r="O58">
        <v>-1.0102780365949</v>
      </c>
      <c r="P58">
        <v>1.1234220425164001</v>
      </c>
      <c r="Q58">
        <v>-0.11131005887138</v>
      </c>
      <c r="R58">
        <v>-0.30232937696492002</v>
      </c>
      <c r="S58">
        <v>3.8850361133569301E-2</v>
      </c>
      <c r="T58">
        <v>1.3885161019463499</v>
      </c>
      <c r="U58">
        <v>4.4934095019961998E-2</v>
      </c>
      <c r="V58">
        <v>-0.77944131405583705</v>
      </c>
      <c r="W58">
        <v>1.2237973707849401</v>
      </c>
      <c r="X58">
        <v>-0.38549979203586099</v>
      </c>
      <c r="Y58">
        <v>-0.69096647315688497</v>
      </c>
      <c r="Z58">
        <v>0.169840001698388</v>
      </c>
      <c r="AA58">
        <v>1.48892350293618</v>
      </c>
    </row>
    <row r="59" spans="1:27" x14ac:dyDescent="0.2">
      <c r="A59">
        <v>58</v>
      </c>
      <c r="B59">
        <v>0.75330786430276897</v>
      </c>
      <c r="C59">
        <v>0.24343524244613901</v>
      </c>
      <c r="D59">
        <v>0.78404192742891599</v>
      </c>
      <c r="E59">
        <v>0.71748605277389199</v>
      </c>
      <c r="F59">
        <v>0.156263851327821</v>
      </c>
      <c r="G59">
        <v>0.85655094264075105</v>
      </c>
      <c r="H59">
        <v>0.32986534154042602</v>
      </c>
      <c r="I59">
        <v>0.244874295778572</v>
      </c>
      <c r="J59">
        <v>0.57873972016386599</v>
      </c>
      <c r="K59">
        <v>0.29921567183919201</v>
      </c>
      <c r="L59">
        <v>6.6428957972675506E-2</v>
      </c>
      <c r="M59">
        <v>0.42859086440876099</v>
      </c>
      <c r="N59">
        <v>-0.27844094049976997</v>
      </c>
      <c r="O59">
        <v>0.348797683174704</v>
      </c>
      <c r="P59">
        <v>-3.5351975653510899E-2</v>
      </c>
      <c r="Q59">
        <v>-0.74739055529862197</v>
      </c>
      <c r="R59">
        <v>0.15247916600039199</v>
      </c>
      <c r="S59">
        <v>-0.25769560256568302</v>
      </c>
      <c r="T59">
        <v>-1.0206290467133701</v>
      </c>
      <c r="U59">
        <v>0.78820153298427598</v>
      </c>
      <c r="V59">
        <v>-4.4354279286583198E-2</v>
      </c>
      <c r="W59">
        <v>-1.37114505876427</v>
      </c>
      <c r="X59">
        <v>-0.404777315774286</v>
      </c>
      <c r="Y59">
        <v>-0.44321083424336499</v>
      </c>
      <c r="Z59">
        <v>4.6312237708363298E-2</v>
      </c>
      <c r="AA59">
        <v>1.8042641560100201</v>
      </c>
    </row>
    <row r="60" spans="1:27" x14ac:dyDescent="0.2">
      <c r="A60">
        <v>59</v>
      </c>
      <c r="B60">
        <v>0.89504535915329997</v>
      </c>
      <c r="C60">
        <v>0.28826620476320303</v>
      </c>
      <c r="D60">
        <v>0.76461316179484096</v>
      </c>
      <c r="E60">
        <v>0.73615073109976903</v>
      </c>
      <c r="F60">
        <v>0.12942581134848199</v>
      </c>
      <c r="G60">
        <v>0.18394182133488299</v>
      </c>
      <c r="H60">
        <v>0.74146245280280698</v>
      </c>
      <c r="I60">
        <v>0.78931083949282699</v>
      </c>
      <c r="J60">
        <v>0.52316783880814899</v>
      </c>
      <c r="K60">
        <v>0.62735665636137095</v>
      </c>
      <c r="L60">
        <v>7.9947037156671202E-2</v>
      </c>
      <c r="M60">
        <v>0.53811366227455404</v>
      </c>
      <c r="N60">
        <v>1.05409934754308</v>
      </c>
      <c r="O60">
        <v>2.37772781695754</v>
      </c>
      <c r="P60">
        <v>1.43850642301198</v>
      </c>
      <c r="Q60">
        <v>0.87955196897375298</v>
      </c>
      <c r="R60">
        <v>-0.337628148828434</v>
      </c>
      <c r="S60">
        <v>-0.46451988785294801</v>
      </c>
      <c r="T60">
        <v>3.1853848348621497E-2</v>
      </c>
      <c r="U60">
        <v>6.5899676845238897E-2</v>
      </c>
      <c r="V60">
        <v>-1.29959043213035</v>
      </c>
      <c r="W60">
        <v>-0.464620778888232</v>
      </c>
      <c r="X60">
        <v>0.19066989723729399</v>
      </c>
      <c r="Y60">
        <v>2.8775198382106399</v>
      </c>
      <c r="Z60">
        <v>0.569318573330718</v>
      </c>
      <c r="AA60">
        <v>0.839066718278621</v>
      </c>
    </row>
    <row r="61" spans="1:27" x14ac:dyDescent="0.2">
      <c r="A61">
        <v>60</v>
      </c>
      <c r="B61">
        <v>0.37446277588605797</v>
      </c>
      <c r="C61">
        <v>0.71578095853328705</v>
      </c>
      <c r="D61">
        <v>0.67257031053304595</v>
      </c>
      <c r="E61">
        <v>0.98747054510749799</v>
      </c>
      <c r="F61">
        <v>0.58055930281989199</v>
      </c>
      <c r="G61">
        <v>0.50547484937123899</v>
      </c>
      <c r="H61">
        <v>0.95555695588700396</v>
      </c>
      <c r="I61">
        <v>0.17362529016099801</v>
      </c>
      <c r="J61">
        <v>0.65861434326507096</v>
      </c>
      <c r="K61">
        <v>0.63467166665941399</v>
      </c>
      <c r="L61">
        <v>0.27830227673984997</v>
      </c>
      <c r="M61">
        <v>0.53531731106340796</v>
      </c>
      <c r="N61">
        <v>-0.62305895188381999</v>
      </c>
      <c r="O61">
        <v>-0.752163309864745</v>
      </c>
      <c r="P61">
        <v>-1.1279616051443999</v>
      </c>
      <c r="Q61">
        <v>0.249805640961243</v>
      </c>
      <c r="R61">
        <v>0.247955001704696</v>
      </c>
      <c r="S61">
        <v>-0.96011493339677101</v>
      </c>
      <c r="T61">
        <v>0.99462266724687398</v>
      </c>
      <c r="U61">
        <v>1.4274139280126501</v>
      </c>
      <c r="V61">
        <v>0.47240312645622401</v>
      </c>
      <c r="W61">
        <v>-2.9622987575054601E-2</v>
      </c>
      <c r="X61">
        <v>-0.72341928787537002</v>
      </c>
      <c r="Y61">
        <v>-1.86337471067619</v>
      </c>
      <c r="Z61">
        <v>6.2775774931267306E-2</v>
      </c>
      <c r="AA61">
        <v>-0.96420143577639605</v>
      </c>
    </row>
    <row r="62" spans="1:27" x14ac:dyDescent="0.2">
      <c r="A62">
        <v>61</v>
      </c>
      <c r="B62">
        <v>0.66511519462801505</v>
      </c>
      <c r="C62">
        <v>0.72753363312221997</v>
      </c>
      <c r="D62">
        <v>0.11566590238362499</v>
      </c>
      <c r="E62">
        <v>0.96096711955033198</v>
      </c>
      <c r="F62">
        <v>0.137149174930527</v>
      </c>
      <c r="G62">
        <v>0.35556059773080001</v>
      </c>
      <c r="H62">
        <v>0.22320106322877101</v>
      </c>
      <c r="I62">
        <v>0.96941964305005901</v>
      </c>
      <c r="J62">
        <v>0.17030095309019</v>
      </c>
      <c r="K62">
        <v>0.43709510494954801</v>
      </c>
      <c r="L62">
        <v>0.49423264968208902</v>
      </c>
      <c r="M62">
        <v>0.78765660803765003</v>
      </c>
      <c r="N62">
        <v>-0.178191822257625</v>
      </c>
      <c r="O62">
        <v>-0.47308565120942497</v>
      </c>
      <c r="P62">
        <v>-0.68540753009244604</v>
      </c>
      <c r="Q62">
        <v>1.5888032239060399</v>
      </c>
      <c r="R62">
        <v>-0.61706186870246904</v>
      </c>
      <c r="S62">
        <v>-0.25217981214694102</v>
      </c>
      <c r="T62">
        <v>-0.44642653095531698</v>
      </c>
      <c r="U62">
        <v>-1.11174421751041</v>
      </c>
      <c r="V62">
        <v>0.28459370298954501</v>
      </c>
      <c r="W62">
        <v>-0.9096983101842</v>
      </c>
      <c r="X62">
        <v>-0.416688085891255</v>
      </c>
      <c r="Y62">
        <v>0.95320351869655195</v>
      </c>
      <c r="Z62">
        <v>-1.8317601017442799</v>
      </c>
      <c r="AA62">
        <v>1.4135999531652901</v>
      </c>
    </row>
    <row r="63" spans="1:27" x14ac:dyDescent="0.2">
      <c r="A63">
        <v>62</v>
      </c>
      <c r="B63">
        <v>9.4840660924091894E-2</v>
      </c>
      <c r="C63">
        <v>0.17304303869605001</v>
      </c>
      <c r="D63">
        <v>0.85130148753523804</v>
      </c>
      <c r="E63">
        <v>0.14179373439401299</v>
      </c>
      <c r="F63">
        <v>0.20199644449166901</v>
      </c>
      <c r="G63">
        <v>0.82449588412418895</v>
      </c>
      <c r="H63">
        <v>0.976883246563375</v>
      </c>
      <c r="I63">
        <v>0.491235287394374</v>
      </c>
      <c r="J63">
        <v>7.3467766167595899E-2</v>
      </c>
      <c r="K63">
        <v>0.60230048582889095</v>
      </c>
      <c r="L63">
        <v>0.856036163168028</v>
      </c>
      <c r="M63">
        <v>9.18912664055824E-2</v>
      </c>
      <c r="N63">
        <v>-0.33238570527836903</v>
      </c>
      <c r="O63">
        <v>-0.103887511234988</v>
      </c>
      <c r="P63">
        <v>-0.77792652323006195</v>
      </c>
      <c r="Q63">
        <v>-0.108035938083722</v>
      </c>
      <c r="R63">
        <v>0.314336730164334</v>
      </c>
      <c r="S63">
        <v>-1.32568780685942</v>
      </c>
      <c r="T63">
        <v>-1.2895294940789299</v>
      </c>
      <c r="U63">
        <v>2.1390231800063599</v>
      </c>
      <c r="V63">
        <v>-0.51875314813560403</v>
      </c>
      <c r="W63">
        <v>0.35571330443572702</v>
      </c>
      <c r="X63">
        <v>2.0146544380723901</v>
      </c>
      <c r="Y63">
        <v>1.1107224751856799</v>
      </c>
      <c r="Z63">
        <v>-0.164045536360548</v>
      </c>
      <c r="AA63">
        <v>0.81387684818815897</v>
      </c>
    </row>
    <row r="64" spans="1:27" x14ac:dyDescent="0.2">
      <c r="A64">
        <v>63</v>
      </c>
      <c r="B64">
        <v>0.38396963779814502</v>
      </c>
      <c r="C64">
        <v>0.30631125881336602</v>
      </c>
      <c r="D64">
        <v>0.61796159483492297</v>
      </c>
      <c r="E64">
        <v>0.66495131584815603</v>
      </c>
      <c r="F64">
        <v>0.34164906456135202</v>
      </c>
      <c r="G64">
        <v>0.483728897292166</v>
      </c>
      <c r="H64">
        <v>9.1949999099597293E-2</v>
      </c>
      <c r="I64">
        <v>0.396399352466687</v>
      </c>
      <c r="J64">
        <v>0.65754424268379796</v>
      </c>
      <c r="K64">
        <v>2.3565063951536999E-2</v>
      </c>
      <c r="L64">
        <v>0.70732117630541302</v>
      </c>
      <c r="M64">
        <v>0.18876780360005699</v>
      </c>
      <c r="N64">
        <v>1.60388383078126</v>
      </c>
      <c r="O64">
        <v>5.9077996032468001E-2</v>
      </c>
      <c r="P64">
        <v>-0.37789461716492101</v>
      </c>
      <c r="Q64">
        <v>0.89109737703337</v>
      </c>
      <c r="R64">
        <v>1.47436414465498</v>
      </c>
      <c r="S64">
        <v>-1.47402986423475</v>
      </c>
      <c r="T64">
        <v>-0.58034327489019999</v>
      </c>
      <c r="U64">
        <v>-1.5482444230718</v>
      </c>
      <c r="V64">
        <v>-0.98753726249367402</v>
      </c>
      <c r="W64">
        <v>-0.127382582068924</v>
      </c>
      <c r="X64">
        <v>1.60547926726587</v>
      </c>
      <c r="Y64">
        <v>-1.6333880169369099</v>
      </c>
      <c r="Z64">
        <v>1.50536518875929</v>
      </c>
      <c r="AA64">
        <v>-1.32173041197965</v>
      </c>
    </row>
    <row r="65" spans="1:27" x14ac:dyDescent="0.2">
      <c r="A65">
        <v>64</v>
      </c>
      <c r="B65">
        <v>0.27438364457338998</v>
      </c>
      <c r="C65">
        <v>0.36990727670490697</v>
      </c>
      <c r="D65">
        <v>0.83641155599616401</v>
      </c>
      <c r="E65">
        <v>3.3154242206364801E-2</v>
      </c>
      <c r="F65">
        <v>0.26590094668790698</v>
      </c>
      <c r="G65">
        <v>0.231912927469238</v>
      </c>
      <c r="H65">
        <v>0.73664594837464303</v>
      </c>
      <c r="I65">
        <v>0.50985957379452795</v>
      </c>
      <c r="J65">
        <v>1.51758030988276E-2</v>
      </c>
      <c r="K65">
        <v>0.66969849215820398</v>
      </c>
      <c r="L65">
        <v>0.415783402742818</v>
      </c>
      <c r="M65">
        <v>0.32509440276771701</v>
      </c>
      <c r="N65">
        <v>1.4488214607871099</v>
      </c>
      <c r="O65">
        <v>-0.38884985880278899</v>
      </c>
      <c r="P65">
        <v>-0.90391762263866204</v>
      </c>
      <c r="Q65">
        <v>0.34335682883838298</v>
      </c>
      <c r="R65">
        <v>-0.943039920232843</v>
      </c>
      <c r="S65">
        <v>-0.53821431281451604</v>
      </c>
      <c r="T65">
        <v>-0.73922112803613704</v>
      </c>
      <c r="U65">
        <v>-0.64531063896377205</v>
      </c>
      <c r="V65">
        <v>-0.339068745430957</v>
      </c>
      <c r="W65">
        <v>-0.55409723232791697</v>
      </c>
      <c r="X65">
        <v>0.58060850433913103</v>
      </c>
      <c r="Y65">
        <v>-0.39522249390118402</v>
      </c>
      <c r="Z65">
        <v>-4.5080158427198001E-2</v>
      </c>
      <c r="AA65">
        <v>1.78902894575633</v>
      </c>
    </row>
    <row r="66" spans="1:27" x14ac:dyDescent="0.2">
      <c r="A66">
        <v>65</v>
      </c>
      <c r="B66">
        <v>0.81464003887958802</v>
      </c>
      <c r="C66">
        <v>7.7721554320305503E-2</v>
      </c>
      <c r="D66">
        <v>0.16992822475731301</v>
      </c>
      <c r="E66">
        <v>0.49451335053890899</v>
      </c>
      <c r="F66">
        <v>0.72158598154783204</v>
      </c>
      <c r="G66">
        <v>0.27016343316063202</v>
      </c>
      <c r="H66">
        <v>0.27357684005983102</v>
      </c>
      <c r="I66">
        <v>0.83438797947019305</v>
      </c>
      <c r="J66">
        <v>0.16257287631742601</v>
      </c>
      <c r="K66">
        <v>0.405100047588348</v>
      </c>
      <c r="L66">
        <v>0.53907835483551003</v>
      </c>
      <c r="M66">
        <v>0.52073129452764899</v>
      </c>
      <c r="N66">
        <v>-1.0583996500363799</v>
      </c>
      <c r="O66">
        <v>0.478360104866216</v>
      </c>
      <c r="P66">
        <v>0.643147751788399</v>
      </c>
      <c r="Q66">
        <v>-1.41436767855622</v>
      </c>
      <c r="R66">
        <v>-0.474381486707947</v>
      </c>
      <c r="S66">
        <v>-1.3165679592038599</v>
      </c>
      <c r="T66">
        <v>0.45775746972608</v>
      </c>
      <c r="U66">
        <v>0.46004167412137897</v>
      </c>
      <c r="V66">
        <v>0.38342412116560998</v>
      </c>
      <c r="W66">
        <v>-0.76421552543453697</v>
      </c>
      <c r="X66">
        <v>-0.34597334273056601</v>
      </c>
      <c r="Y66">
        <v>-1.27014915256883</v>
      </c>
      <c r="Z66">
        <v>9.4005106015611298E-3</v>
      </c>
      <c r="AA66">
        <v>-1.7155376815242001</v>
      </c>
    </row>
    <row r="67" spans="1:27" x14ac:dyDescent="0.2">
      <c r="A67">
        <v>66</v>
      </c>
      <c r="B67">
        <v>0.44851634139195001</v>
      </c>
      <c r="C67">
        <v>0.71315018879249603</v>
      </c>
      <c r="D67">
        <v>1.02812200784683E-2</v>
      </c>
      <c r="E67">
        <v>0.79135242267511696</v>
      </c>
      <c r="F67">
        <v>0.69549148436635699</v>
      </c>
      <c r="G67">
        <v>0.82299350085668199</v>
      </c>
      <c r="H67">
        <v>0.27646038914099302</v>
      </c>
      <c r="I67">
        <v>5.6099698878824697E-2</v>
      </c>
      <c r="J67">
        <v>0.60763001046143394</v>
      </c>
      <c r="K67">
        <v>0.31148895644582802</v>
      </c>
      <c r="L67">
        <v>0.143262583995237</v>
      </c>
      <c r="M67">
        <v>0.212766078999266</v>
      </c>
      <c r="N67">
        <v>0.43651433834550302</v>
      </c>
      <c r="O67">
        <v>-0.65608981046942005</v>
      </c>
      <c r="P67">
        <v>-0.128108776140932</v>
      </c>
      <c r="Q67">
        <v>-1.39990439302272</v>
      </c>
      <c r="R67">
        <v>-0.56327837806216696</v>
      </c>
      <c r="S67">
        <v>2.2901524205305201</v>
      </c>
      <c r="T67">
        <v>0.88801183874524303</v>
      </c>
      <c r="U67">
        <v>2.0254321536802302</v>
      </c>
      <c r="V67">
        <v>-2.5037906460536101</v>
      </c>
      <c r="W67">
        <v>0.883461260043087</v>
      </c>
      <c r="X67">
        <v>-0.15495192739442701</v>
      </c>
      <c r="Y67">
        <v>-1.0112149856194801</v>
      </c>
      <c r="Z67">
        <v>1.04526275325509</v>
      </c>
      <c r="AA67">
        <v>-1.91391299676716</v>
      </c>
    </row>
    <row r="68" spans="1:27" x14ac:dyDescent="0.2">
      <c r="A68">
        <v>67</v>
      </c>
      <c r="B68">
        <v>0.81006435304880098</v>
      </c>
      <c r="C68">
        <v>0.55092272907495499</v>
      </c>
      <c r="D68">
        <v>0.32346973125822798</v>
      </c>
      <c r="E68">
        <v>0.379209753591567</v>
      </c>
      <c r="F68">
        <v>0.79420872707851198</v>
      </c>
      <c r="G68">
        <v>2.58362537715584E-2</v>
      </c>
      <c r="H68">
        <v>6.0507748508825898E-2</v>
      </c>
      <c r="I68">
        <v>8.4199885372072403E-2</v>
      </c>
      <c r="J68">
        <v>5.36855023819953E-2</v>
      </c>
      <c r="K68">
        <v>0.37579707195982298</v>
      </c>
      <c r="L68">
        <v>0.50701968185603596</v>
      </c>
      <c r="M68">
        <v>6.1660548206418697E-2</v>
      </c>
      <c r="N68">
        <v>-1.29720147388241</v>
      </c>
      <c r="O68">
        <v>-0.134651472082505</v>
      </c>
      <c r="P68">
        <v>1.11094693934579</v>
      </c>
      <c r="Q68">
        <v>8.0034610388809393E-2</v>
      </c>
      <c r="R68">
        <v>1.16893111543717</v>
      </c>
      <c r="S68">
        <v>0.34713083095928599</v>
      </c>
      <c r="T68">
        <v>1.9957132345329E-2</v>
      </c>
      <c r="U68">
        <v>-0.26854625111117802</v>
      </c>
      <c r="V68">
        <v>0.96676087077592099</v>
      </c>
      <c r="W68">
        <v>0.34003902497286498</v>
      </c>
      <c r="X68">
        <v>-0.93129998063511499</v>
      </c>
      <c r="Y68">
        <v>0.29305430786048198</v>
      </c>
      <c r="Z68">
        <v>-0.48266577655094101</v>
      </c>
      <c r="AA68">
        <v>0.53201208039932102</v>
      </c>
    </row>
    <row r="69" spans="1:27" x14ac:dyDescent="0.2">
      <c r="A69">
        <v>68</v>
      </c>
      <c r="B69">
        <v>0.81238950951956201</v>
      </c>
      <c r="C69">
        <v>0.135865396354347</v>
      </c>
      <c r="D69">
        <v>0.26968272449448699</v>
      </c>
      <c r="E69">
        <v>0.94829936139285498</v>
      </c>
      <c r="F69">
        <v>0.27446999866515398</v>
      </c>
      <c r="G69">
        <v>0.40592550532892302</v>
      </c>
      <c r="H69">
        <v>0.228044570423662</v>
      </c>
      <c r="I69">
        <v>0.93264847109094196</v>
      </c>
      <c r="J69">
        <v>6.44987009000033E-2</v>
      </c>
      <c r="K69">
        <v>0.71676223329268396</v>
      </c>
      <c r="L69">
        <v>0.112534018000587</v>
      </c>
      <c r="M69">
        <v>0.61790463957004205</v>
      </c>
      <c r="N69">
        <v>-0.82907343027345604</v>
      </c>
      <c r="O69">
        <v>0.67595769555753804</v>
      </c>
      <c r="P69">
        <v>-1.52604062628071</v>
      </c>
      <c r="Q69">
        <v>-1.7730241455700599</v>
      </c>
      <c r="R69">
        <v>-0.33314435480518401</v>
      </c>
      <c r="S69">
        <v>0.90378165399101795</v>
      </c>
      <c r="T69">
        <v>-0.37133150915677698</v>
      </c>
      <c r="U69">
        <v>0.55441275321080796</v>
      </c>
      <c r="V69">
        <v>0.30167875608050798</v>
      </c>
      <c r="W69">
        <v>-1.2438396033630199</v>
      </c>
      <c r="X69">
        <v>-0.80520455103528499</v>
      </c>
      <c r="Y69">
        <v>0.61742986739838102</v>
      </c>
      <c r="Z69">
        <v>1.2514756022684801</v>
      </c>
      <c r="AA69">
        <v>-1.1209145471345701</v>
      </c>
    </row>
    <row r="70" spans="1:27" x14ac:dyDescent="0.2">
      <c r="A70">
        <v>69</v>
      </c>
      <c r="B70">
        <v>0.79434232111088898</v>
      </c>
      <c r="C70">
        <v>0.97416369407437697</v>
      </c>
      <c r="D70">
        <v>0.82526135607622497</v>
      </c>
      <c r="E70">
        <v>0.66067578038200703</v>
      </c>
      <c r="F70">
        <v>0.181956361979246</v>
      </c>
      <c r="G70">
        <v>0.59603461413644199</v>
      </c>
      <c r="H70">
        <v>0.75897268881089897</v>
      </c>
      <c r="I70">
        <v>0.95822962373495102</v>
      </c>
      <c r="J70">
        <v>0.33353644446469799</v>
      </c>
      <c r="K70">
        <v>0.46429049922153298</v>
      </c>
      <c r="L70">
        <v>0.15050261002033899</v>
      </c>
      <c r="M70">
        <v>0.82507382915355199</v>
      </c>
      <c r="N70">
        <v>-0.58161124237140505</v>
      </c>
      <c r="O70">
        <v>0.131910036877224</v>
      </c>
      <c r="P70">
        <v>-1.5313908683649999</v>
      </c>
      <c r="Q70">
        <v>-0.93277593337653397</v>
      </c>
      <c r="R70">
        <v>0.98529697159755503</v>
      </c>
      <c r="S70">
        <v>-0.51522307316621796</v>
      </c>
      <c r="T70">
        <v>-2.2609125032813502</v>
      </c>
      <c r="U70">
        <v>-0.59914993417280205</v>
      </c>
      <c r="V70">
        <v>-0.16964716487355699</v>
      </c>
      <c r="W70">
        <v>1.6634793379081201</v>
      </c>
      <c r="X70">
        <v>1.1608245738085901</v>
      </c>
      <c r="Y70">
        <v>-0.35884114813892598</v>
      </c>
      <c r="Z70">
        <v>0.29106799204551198</v>
      </c>
      <c r="AA70">
        <v>-2.1209089472319498</v>
      </c>
    </row>
    <row r="71" spans="1:27" x14ac:dyDescent="0.2">
      <c r="A71">
        <v>70</v>
      </c>
      <c r="B71">
        <v>0.43983168760314501</v>
      </c>
      <c r="C71">
        <v>0.56196315889246695</v>
      </c>
      <c r="D71">
        <v>0.933661737013608</v>
      </c>
      <c r="E71">
        <v>0.43276509526185603</v>
      </c>
      <c r="F71">
        <v>0.46260366705246198</v>
      </c>
      <c r="G71">
        <v>0.52873965259641398</v>
      </c>
      <c r="H71">
        <v>0.34459742484614198</v>
      </c>
      <c r="I71">
        <v>0.39667919510975402</v>
      </c>
      <c r="J71">
        <v>0.134174148086458</v>
      </c>
      <c r="K71">
        <v>0.55709349317476098</v>
      </c>
      <c r="L71">
        <v>0.89729594276286595</v>
      </c>
      <c r="M71">
        <v>0.34089403366670001</v>
      </c>
      <c r="N71">
        <v>-0.84730180893193696</v>
      </c>
      <c r="O71">
        <v>0.68980875623802496</v>
      </c>
      <c r="P71">
        <v>-0.67916686359152201</v>
      </c>
      <c r="Q71">
        <v>0.67892494251241797</v>
      </c>
      <c r="R71">
        <v>-5.4798332662992701E-2</v>
      </c>
      <c r="S71">
        <v>-1.5019407439405601</v>
      </c>
      <c r="T71">
        <v>-0.240435875126251</v>
      </c>
      <c r="U71">
        <v>1.2016421253457601</v>
      </c>
      <c r="V71">
        <v>8.0315128195166993E-2</v>
      </c>
      <c r="W71">
        <v>1.12765731620512</v>
      </c>
      <c r="X71">
        <v>0.80340791423867897</v>
      </c>
      <c r="Y71">
        <v>3.9235819828182302E-3</v>
      </c>
      <c r="Z71">
        <v>-0.61356219110838395</v>
      </c>
      <c r="AA71">
        <v>-1.3185261384570599</v>
      </c>
    </row>
    <row r="72" spans="1:27" x14ac:dyDescent="0.2">
      <c r="A72">
        <v>71</v>
      </c>
      <c r="B72">
        <v>0.75447515863925196</v>
      </c>
      <c r="C72">
        <v>0.78840938163921204</v>
      </c>
      <c r="D72">
        <v>0.12779148365370899</v>
      </c>
      <c r="E72">
        <v>0.83868259820155799</v>
      </c>
      <c r="F72">
        <v>0.55054507683962495</v>
      </c>
      <c r="G72">
        <v>0.68257090845145196</v>
      </c>
      <c r="H72">
        <v>0.71718626702204302</v>
      </c>
      <c r="I72">
        <v>0.49797051656059899</v>
      </c>
      <c r="J72">
        <v>0.110436393879354</v>
      </c>
      <c r="K72">
        <v>0.29736057156696899</v>
      </c>
      <c r="L72">
        <v>0.264767128042876</v>
      </c>
      <c r="M72">
        <v>0.36048058676533401</v>
      </c>
      <c r="N72">
        <v>0.228593291980103</v>
      </c>
      <c r="O72">
        <v>-1.39064409398917</v>
      </c>
      <c r="P72">
        <v>-0.87337313863867105</v>
      </c>
      <c r="Q72">
        <v>0.68711438417028003</v>
      </c>
      <c r="R72">
        <v>-0.64207750599041102</v>
      </c>
      <c r="S72">
        <v>-0.47803910456316201</v>
      </c>
      <c r="T72">
        <v>0.67771688683223796</v>
      </c>
      <c r="U72">
        <v>-1.4103436499033699</v>
      </c>
      <c r="V72">
        <v>2.5888859760412801</v>
      </c>
      <c r="W72">
        <v>-1.2056954278161201E-2</v>
      </c>
      <c r="X72">
        <v>-1.95388419784767</v>
      </c>
      <c r="Y72">
        <v>-9.73054351825203E-2</v>
      </c>
      <c r="Z72">
        <v>-0.54284309298422795</v>
      </c>
      <c r="AA72">
        <v>2.93047064752158</v>
      </c>
    </row>
    <row r="73" spans="1:27" x14ac:dyDescent="0.2">
      <c r="A73">
        <v>72</v>
      </c>
      <c r="B73">
        <v>0.62922113155946102</v>
      </c>
      <c r="C73">
        <v>0.84891408425755799</v>
      </c>
      <c r="D73">
        <v>0.91333760623820104</v>
      </c>
      <c r="E73">
        <v>0.80469872290268496</v>
      </c>
      <c r="F73">
        <v>0.622717714169994</v>
      </c>
      <c r="G73">
        <v>0.50781290768645704</v>
      </c>
      <c r="H73">
        <v>0.203125517116859</v>
      </c>
      <c r="I73">
        <v>0.40045918454416002</v>
      </c>
      <c r="J73">
        <v>0.29441553773358398</v>
      </c>
      <c r="K73">
        <v>0.88568174513056797</v>
      </c>
      <c r="L73">
        <v>0.75038249162025705</v>
      </c>
      <c r="M73">
        <v>0.29784124204888901</v>
      </c>
      <c r="N73">
        <v>-0.31318566644450502</v>
      </c>
      <c r="O73">
        <v>-0.830233284077036</v>
      </c>
      <c r="P73">
        <v>-1.52098422590799</v>
      </c>
      <c r="Q73">
        <v>-0.45777057756258999</v>
      </c>
      <c r="R73">
        <v>0.83339037391205295</v>
      </c>
      <c r="S73">
        <v>1.1795861630328</v>
      </c>
      <c r="T73">
        <v>-0.96005474041152195</v>
      </c>
      <c r="U73">
        <v>0.54769746259794605</v>
      </c>
      <c r="V73">
        <v>-0.50118398674977305</v>
      </c>
      <c r="W73">
        <v>1.9678404139258301</v>
      </c>
      <c r="X73">
        <v>0.39721721820740702</v>
      </c>
      <c r="Y73">
        <v>0.404363835124735</v>
      </c>
      <c r="Z73">
        <v>0.207292382323745</v>
      </c>
      <c r="AA73">
        <v>0.50742050320770904</v>
      </c>
    </row>
    <row r="74" spans="1:27" x14ac:dyDescent="0.2">
      <c r="A74">
        <v>73</v>
      </c>
      <c r="B74">
        <v>0.71018240135163002</v>
      </c>
      <c r="C74">
        <v>0.87804177473299205</v>
      </c>
      <c r="D74">
        <v>0.605233947746455</v>
      </c>
      <c r="E74">
        <v>0.42706230515614102</v>
      </c>
      <c r="F74">
        <v>0.48289342387579298</v>
      </c>
      <c r="G74">
        <v>0.554371795384213</v>
      </c>
      <c r="H74">
        <v>5.5323529988527298E-2</v>
      </c>
      <c r="I74">
        <v>0.217730683740228</v>
      </c>
      <c r="J74">
        <v>0.86140246526338105</v>
      </c>
      <c r="K74">
        <v>0.74274424253962901</v>
      </c>
      <c r="L74">
        <v>0.34277498815208601</v>
      </c>
      <c r="M74">
        <v>0.93705579545348805</v>
      </c>
      <c r="N74">
        <v>0.30620212812261799</v>
      </c>
      <c r="O74">
        <v>-0.15480193077444801</v>
      </c>
      <c r="P74">
        <v>0.39248108702071599</v>
      </c>
      <c r="Q74">
        <v>5.0773163258730998E-2</v>
      </c>
      <c r="R74">
        <v>-0.64610713198014902</v>
      </c>
      <c r="S74">
        <v>1.0762718602451</v>
      </c>
      <c r="T74">
        <v>0.25914601587131703</v>
      </c>
      <c r="U74">
        <v>1.4329102065072301</v>
      </c>
      <c r="V74">
        <v>-1.84922142733086</v>
      </c>
      <c r="W74">
        <v>-1.14394042275182</v>
      </c>
      <c r="X74">
        <v>2.12315919282225</v>
      </c>
      <c r="Y74">
        <v>-2.2057800237670202</v>
      </c>
      <c r="Z74">
        <v>-0.35248278089486601</v>
      </c>
      <c r="AA74">
        <v>-1.34407081642939</v>
      </c>
    </row>
    <row r="75" spans="1:27" x14ac:dyDescent="0.2">
      <c r="A75">
        <v>74</v>
      </c>
      <c r="B75">
        <v>6.2477332539856401E-4</v>
      </c>
      <c r="C75">
        <v>0.80047637387178805</v>
      </c>
      <c r="D75">
        <v>0.400285166455432</v>
      </c>
      <c r="E75">
        <v>0.32939050951972598</v>
      </c>
      <c r="F75">
        <v>0.12983097415417399</v>
      </c>
      <c r="G75">
        <v>0.84124010475352395</v>
      </c>
      <c r="H75">
        <v>0.72687271516770102</v>
      </c>
      <c r="I75">
        <v>0.74864722578786302</v>
      </c>
      <c r="J75">
        <v>0.72676791343837899</v>
      </c>
      <c r="K75">
        <v>0.55686056637205095</v>
      </c>
      <c r="L75">
        <v>0.63565474702045299</v>
      </c>
      <c r="M75">
        <v>0.81081223837099903</v>
      </c>
      <c r="N75">
        <v>1.22963755720088</v>
      </c>
      <c r="O75">
        <v>-1.57446266611955</v>
      </c>
      <c r="P75">
        <v>0.66987908150264297</v>
      </c>
      <c r="Q75">
        <v>-1.17270706565925</v>
      </c>
      <c r="R75">
        <v>-0.476858939111105</v>
      </c>
      <c r="S75">
        <v>-0.83066592213058099</v>
      </c>
      <c r="T75">
        <v>0.22097605203729401</v>
      </c>
      <c r="U75">
        <v>1.01937488972049</v>
      </c>
      <c r="V75">
        <v>-1.3685399625469501</v>
      </c>
      <c r="W75">
        <v>-1.6392286546475601</v>
      </c>
      <c r="X75">
        <v>-0.32329372922481597</v>
      </c>
      <c r="Y75">
        <v>2.0769711811718898</v>
      </c>
      <c r="Z75">
        <v>-0.36082551712128003</v>
      </c>
      <c r="AA75">
        <v>-0.45677944577539498</v>
      </c>
    </row>
    <row r="76" spans="1:27" x14ac:dyDescent="0.2">
      <c r="A76">
        <v>75</v>
      </c>
      <c r="B76">
        <v>0.475316574098542</v>
      </c>
      <c r="C76">
        <v>0.640148486476391</v>
      </c>
      <c r="D76">
        <v>0.66579530341550697</v>
      </c>
      <c r="E76">
        <v>0.56504051294177704</v>
      </c>
      <c r="F76">
        <v>0.88399680703878403</v>
      </c>
      <c r="G76">
        <v>0.31251016026362699</v>
      </c>
      <c r="H76">
        <v>0.26629118341952501</v>
      </c>
      <c r="I76">
        <v>0.65451679914258398</v>
      </c>
      <c r="J76">
        <v>0.36888587614521301</v>
      </c>
      <c r="K76">
        <v>0.97248128359205999</v>
      </c>
      <c r="L76">
        <v>0.21116913063451601</v>
      </c>
      <c r="M76">
        <v>0.51667469507083297</v>
      </c>
      <c r="N76">
        <v>1.1711029247126801</v>
      </c>
      <c r="O76">
        <v>0.19054912173664601</v>
      </c>
      <c r="P76">
        <v>1.3184150446416201</v>
      </c>
      <c r="Q76">
        <v>-0.107219808269581</v>
      </c>
      <c r="R76">
        <v>-0.47422183467212797</v>
      </c>
      <c r="S76">
        <v>-1.96432479796314</v>
      </c>
      <c r="T76">
        <v>-1.2077298951658999</v>
      </c>
      <c r="U76">
        <v>0.95792621104423104</v>
      </c>
      <c r="V76">
        <v>2.1864444826658201E-3</v>
      </c>
      <c r="W76">
        <v>-2.5072400714400498</v>
      </c>
      <c r="X76">
        <v>0.15675946970796201</v>
      </c>
      <c r="Y76">
        <v>-0.31389283073959601</v>
      </c>
      <c r="Z76">
        <v>-0.41335056996360398</v>
      </c>
      <c r="AA76">
        <v>0.42107424050266001</v>
      </c>
    </row>
    <row r="77" spans="1:27" x14ac:dyDescent="0.2">
      <c r="A77">
        <v>76</v>
      </c>
      <c r="B77">
        <v>0.220118885161355</v>
      </c>
      <c r="C77">
        <v>0.62892776075750501</v>
      </c>
      <c r="D77">
        <v>0.767599277198314</v>
      </c>
      <c r="E77">
        <v>0.86122917197644699</v>
      </c>
      <c r="F77">
        <v>0.99131792783737105</v>
      </c>
      <c r="G77">
        <v>3.5948120290413499E-2</v>
      </c>
      <c r="H77">
        <v>0.33027138793840999</v>
      </c>
      <c r="I77">
        <v>0.52045280835591201</v>
      </c>
      <c r="J77">
        <v>8.0452185124158804E-2</v>
      </c>
      <c r="K77">
        <v>0.240207583177834</v>
      </c>
      <c r="L77">
        <v>0.72211634903214805</v>
      </c>
      <c r="M77">
        <v>0.49687562393955798</v>
      </c>
      <c r="N77">
        <v>-2.0712886450963901</v>
      </c>
      <c r="O77">
        <v>0.92152866526476296</v>
      </c>
      <c r="P77">
        <v>0.51202270836094999</v>
      </c>
      <c r="Q77">
        <v>0.89981467486150202</v>
      </c>
      <c r="R77">
        <v>0.955973461204215</v>
      </c>
      <c r="S77">
        <v>-0.35377330047692801</v>
      </c>
      <c r="T77">
        <v>1.48340930712977</v>
      </c>
      <c r="U77">
        <v>0.22992832510473099</v>
      </c>
      <c r="V77">
        <v>6.9057970818184503E-2</v>
      </c>
      <c r="W77">
        <v>-0.64595592442926397</v>
      </c>
      <c r="X77">
        <v>0.51128718085471903</v>
      </c>
      <c r="Y77">
        <v>-0.39397732403357799</v>
      </c>
      <c r="Z77">
        <v>0.86797620992025304</v>
      </c>
      <c r="AA77">
        <v>-0.31640854809310298</v>
      </c>
    </row>
    <row r="78" spans="1:27" x14ac:dyDescent="0.2">
      <c r="A78">
        <v>77</v>
      </c>
      <c r="B78">
        <v>0.37981653772294499</v>
      </c>
      <c r="C78">
        <v>0.27140900469384999</v>
      </c>
      <c r="D78">
        <v>0.52189570013433695</v>
      </c>
      <c r="E78">
        <v>0.58587102475576103</v>
      </c>
      <c r="F78">
        <v>0.86196543602272802</v>
      </c>
      <c r="G78">
        <v>0.81599406059831303</v>
      </c>
      <c r="H78">
        <v>0.85250003309920397</v>
      </c>
      <c r="I78">
        <v>0.209185987478122</v>
      </c>
      <c r="J78">
        <v>0.484907348873093</v>
      </c>
      <c r="K78">
        <v>0.87608928629197103</v>
      </c>
      <c r="L78">
        <v>0.77750890771858305</v>
      </c>
      <c r="M78">
        <v>0.96854731393978</v>
      </c>
      <c r="N78">
        <v>-0.25441171030179199</v>
      </c>
      <c r="O78">
        <v>-0.13125952188500101</v>
      </c>
      <c r="P78">
        <v>0.43139096901475998</v>
      </c>
      <c r="Q78">
        <v>1.26847907766537</v>
      </c>
      <c r="R78">
        <v>2.11206341556889</v>
      </c>
      <c r="S78">
        <v>-0.29608815646752101</v>
      </c>
      <c r="T78">
        <v>0.533265347876545</v>
      </c>
      <c r="U78">
        <v>-0.94404262060167798</v>
      </c>
      <c r="V78">
        <v>-0.95471404109448998</v>
      </c>
      <c r="W78">
        <v>-0.57646511845286197</v>
      </c>
      <c r="X78">
        <v>-8.3497430165384995E-2</v>
      </c>
      <c r="Y78">
        <v>1.9424531765380399</v>
      </c>
      <c r="Z78">
        <v>-0.37206990378853599</v>
      </c>
      <c r="AA78">
        <v>0.35946840861311502</v>
      </c>
    </row>
    <row r="79" spans="1:27" x14ac:dyDescent="0.2">
      <c r="A79">
        <v>78</v>
      </c>
      <c r="B79">
        <v>0.61277100327424705</v>
      </c>
      <c r="C79">
        <v>2.9939825413748601E-2</v>
      </c>
      <c r="D79">
        <v>0.39450751710683102</v>
      </c>
      <c r="E79">
        <v>0.64512012829072696</v>
      </c>
      <c r="F79">
        <v>0.85225071781314898</v>
      </c>
      <c r="G79">
        <v>0.77857678942382302</v>
      </c>
      <c r="H79">
        <v>5.5841088760644197E-3</v>
      </c>
      <c r="I79">
        <v>0.73635464860126298</v>
      </c>
      <c r="J79">
        <v>0.175276786787435</v>
      </c>
      <c r="K79">
        <v>0.94810312381014195</v>
      </c>
      <c r="L79">
        <v>0.95970152271911502</v>
      </c>
      <c r="M79">
        <v>0.97632648725993898</v>
      </c>
      <c r="N79">
        <v>0.476396540102074</v>
      </c>
      <c r="O79">
        <v>-1.6403965768875599</v>
      </c>
      <c r="P79">
        <v>1.3041552351735199</v>
      </c>
      <c r="Q79">
        <v>-1.25989386090851</v>
      </c>
      <c r="R79">
        <v>-1.34707687784406</v>
      </c>
      <c r="S79">
        <v>0.83271421020824599</v>
      </c>
      <c r="T79">
        <v>0.83773956597914301</v>
      </c>
      <c r="U79">
        <v>1.3712040927179301</v>
      </c>
      <c r="V79">
        <v>0.57470602635405199</v>
      </c>
      <c r="W79">
        <v>0.90652140908775203</v>
      </c>
      <c r="X79">
        <v>-0.79626321952189405</v>
      </c>
      <c r="Y79">
        <v>-0.64829363231527604</v>
      </c>
      <c r="Z79">
        <v>-0.22869662425074699</v>
      </c>
      <c r="AA79">
        <v>-0.25921130232623801</v>
      </c>
    </row>
    <row r="80" spans="1:27" x14ac:dyDescent="0.2">
      <c r="A80">
        <v>79</v>
      </c>
      <c r="B80">
        <v>0.351797909243032</v>
      </c>
      <c r="C80">
        <v>0.41986421495676002</v>
      </c>
      <c r="D80">
        <v>0.96578683354891803</v>
      </c>
      <c r="E80">
        <v>0.76708406955003705</v>
      </c>
      <c r="F80">
        <v>0.37741360720247003</v>
      </c>
      <c r="G80">
        <v>0.85937949130311597</v>
      </c>
      <c r="H80">
        <v>0.43326834123581598</v>
      </c>
      <c r="I80">
        <v>0.52006751880980995</v>
      </c>
      <c r="J80">
        <v>0.91629768069833495</v>
      </c>
      <c r="K80">
        <v>0.74543249653652299</v>
      </c>
      <c r="L80">
        <v>0.96076327445916798</v>
      </c>
      <c r="M80">
        <v>0.631144721759483</v>
      </c>
      <c r="N80">
        <v>1.1648359123801899</v>
      </c>
      <c r="O80">
        <v>-0.24791730138117399</v>
      </c>
      <c r="P80">
        <v>-0.38913589060236697</v>
      </c>
      <c r="Q80">
        <v>-0.35411601350493199</v>
      </c>
      <c r="R80">
        <v>-0.86293506314369794</v>
      </c>
      <c r="S80">
        <v>-0.62294866847199504</v>
      </c>
      <c r="T80">
        <v>-0.486926273303881</v>
      </c>
      <c r="U80">
        <v>-0.77532918409265195</v>
      </c>
      <c r="V80">
        <v>-0.55464729636457899</v>
      </c>
      <c r="W80">
        <v>1.26136263062651</v>
      </c>
      <c r="X80">
        <v>-0.77208601943823996</v>
      </c>
      <c r="Y80">
        <v>0.42365797757606599</v>
      </c>
      <c r="Z80">
        <v>-1.5614483369304799</v>
      </c>
      <c r="AA80">
        <v>0.86359161688393205</v>
      </c>
    </row>
    <row r="81" spans="1:27" x14ac:dyDescent="0.2">
      <c r="A81">
        <v>80</v>
      </c>
      <c r="B81">
        <v>0.11113542434759401</v>
      </c>
      <c r="C81">
        <v>0.355434671044349</v>
      </c>
      <c r="D81">
        <v>4.8985540634021101E-2</v>
      </c>
      <c r="E81">
        <v>0.69285702402703397</v>
      </c>
      <c r="F81">
        <v>0.61707649985328294</v>
      </c>
      <c r="G81">
        <v>6.5719356527551995E-2</v>
      </c>
      <c r="H81">
        <v>0.118379898834973</v>
      </c>
      <c r="I81">
        <v>0.167008537566289</v>
      </c>
      <c r="J81">
        <v>6.5900551388040102E-2</v>
      </c>
      <c r="K81">
        <v>0.39178725960664401</v>
      </c>
      <c r="L81">
        <v>0.46608136058784999</v>
      </c>
      <c r="M81">
        <v>2.3865765426307899E-2</v>
      </c>
      <c r="N81">
        <v>-0.57051544418443301</v>
      </c>
      <c r="O81">
        <v>-1.30009160756557</v>
      </c>
      <c r="P81">
        <v>0.12764127404880099</v>
      </c>
      <c r="Q81">
        <v>-0.14921394655436801</v>
      </c>
      <c r="R81">
        <v>-1.03670416832589</v>
      </c>
      <c r="S81">
        <v>-1.5649475821544701</v>
      </c>
      <c r="T81">
        <v>1.4966244813940199</v>
      </c>
      <c r="U81">
        <v>0.86883798680863999</v>
      </c>
      <c r="V81">
        <v>-5.5468359543415301E-2</v>
      </c>
      <c r="W81">
        <v>0.159554468384593</v>
      </c>
      <c r="X81">
        <v>0.34146937136188099</v>
      </c>
      <c r="Y81">
        <v>-0.27139588051830599</v>
      </c>
      <c r="Z81">
        <v>-0.467745868100373</v>
      </c>
      <c r="AA81">
        <v>0.81952907698639199</v>
      </c>
    </row>
    <row r="82" spans="1:27" x14ac:dyDescent="0.2">
      <c r="A82">
        <v>81</v>
      </c>
      <c r="B82">
        <v>0.243619472719728</v>
      </c>
      <c r="C82">
        <v>0.39233125397004098</v>
      </c>
      <c r="D82">
        <v>0.153308271663263</v>
      </c>
      <c r="E82">
        <v>0.866797682829201</v>
      </c>
      <c r="F82">
        <v>0.51834239251911596</v>
      </c>
      <c r="G82">
        <v>8.8061185088008608E-3</v>
      </c>
      <c r="H82">
        <v>0.50379622890613895</v>
      </c>
      <c r="I82">
        <v>0.54053119244053904</v>
      </c>
      <c r="J82">
        <v>0.96840279782190897</v>
      </c>
      <c r="K82">
        <v>0.52195828408002798</v>
      </c>
      <c r="L82">
        <v>0.90577530139125795</v>
      </c>
      <c r="M82">
        <v>0.42478587082587099</v>
      </c>
      <c r="N82">
        <v>0.12782792863997899</v>
      </c>
      <c r="O82">
        <v>-0.26533575696075401</v>
      </c>
      <c r="P82">
        <v>0.289348445891013</v>
      </c>
      <c r="Q82">
        <v>0.1580816314315</v>
      </c>
      <c r="R82">
        <v>-1.2781955697199401</v>
      </c>
      <c r="S82">
        <v>0.679359157091456</v>
      </c>
      <c r="T82">
        <v>-0.57936017180403299</v>
      </c>
      <c r="U82">
        <v>-0.74024802133046597</v>
      </c>
      <c r="V82">
        <v>0.64396330788063305</v>
      </c>
      <c r="W82">
        <v>-0.24471590393062501</v>
      </c>
      <c r="X82">
        <v>-1.0868668345297401</v>
      </c>
      <c r="Y82">
        <v>-0.11598606511857</v>
      </c>
      <c r="Z82">
        <v>0.166686952652949</v>
      </c>
      <c r="AA82">
        <v>0.93800539544873596</v>
      </c>
    </row>
    <row r="83" spans="1:27" x14ac:dyDescent="0.2">
      <c r="A83">
        <v>82</v>
      </c>
      <c r="B83">
        <v>0.66805558744817894</v>
      </c>
      <c r="C83">
        <v>0.17193683236837301</v>
      </c>
      <c r="D83">
        <v>0.69683906552381802</v>
      </c>
      <c r="E83">
        <v>9.4697552267462001E-2</v>
      </c>
      <c r="F83">
        <v>3.6929209949448698E-2</v>
      </c>
      <c r="G83">
        <v>0.59168087551370196</v>
      </c>
      <c r="H83">
        <v>0.97585407854057804</v>
      </c>
      <c r="I83">
        <v>0.37776613468304199</v>
      </c>
      <c r="J83">
        <v>0.37039827951230098</v>
      </c>
      <c r="K83">
        <v>0.57346661039628</v>
      </c>
      <c r="L83">
        <v>0.67427348741330195</v>
      </c>
      <c r="M83">
        <v>0.85838101361878205</v>
      </c>
      <c r="N83">
        <v>1.63205862988907</v>
      </c>
      <c r="O83">
        <v>-1.4007920295157901</v>
      </c>
      <c r="P83">
        <v>2.3727426318742402</v>
      </c>
      <c r="Q83">
        <v>-1.2639971470878399</v>
      </c>
      <c r="R83">
        <v>0.18331813351645701</v>
      </c>
      <c r="S83">
        <v>-0.74946609082934401</v>
      </c>
      <c r="T83">
        <v>0.19571006036143701</v>
      </c>
      <c r="U83">
        <v>-0.11888473095991001</v>
      </c>
      <c r="V83">
        <v>0.23024601522077101</v>
      </c>
      <c r="W83">
        <v>-0.520291492428822</v>
      </c>
      <c r="X83">
        <v>1.2410270789712501</v>
      </c>
      <c r="Y83">
        <v>-0.81265567584859699</v>
      </c>
      <c r="Z83">
        <v>0.98152905489846798</v>
      </c>
      <c r="AA83">
        <v>-0.18577637547557499</v>
      </c>
    </row>
    <row r="84" spans="1:27" x14ac:dyDescent="0.2">
      <c r="A84">
        <v>83</v>
      </c>
      <c r="B84">
        <v>0.41764677967876102</v>
      </c>
      <c r="C84">
        <v>0.31964211934246101</v>
      </c>
      <c r="D84">
        <v>0.72778587322682098</v>
      </c>
      <c r="E84">
        <v>0.60993929416872505</v>
      </c>
      <c r="F84">
        <v>0.74303243448957801</v>
      </c>
      <c r="G84">
        <v>0.86961538041941799</v>
      </c>
      <c r="H84">
        <v>0.66174864489585095</v>
      </c>
      <c r="I84">
        <v>0.87882306543178801</v>
      </c>
      <c r="J84">
        <v>0.47888578823767602</v>
      </c>
      <c r="K84">
        <v>0.53018399095162705</v>
      </c>
      <c r="L84">
        <v>0.66379408328793899</v>
      </c>
      <c r="M84">
        <v>0.84424650878645402</v>
      </c>
      <c r="N84">
        <v>0.19899386967598401</v>
      </c>
      <c r="O84">
        <v>-2.04270308488148</v>
      </c>
      <c r="P84">
        <v>0.43006635444483898</v>
      </c>
      <c r="Q84">
        <v>0.16140404476148801</v>
      </c>
      <c r="R84">
        <v>0.147991982788714</v>
      </c>
      <c r="S84">
        <v>0.31692796627865299</v>
      </c>
      <c r="T84">
        <v>-1.29513596299737</v>
      </c>
      <c r="U84">
        <v>-0.68675952830753895</v>
      </c>
      <c r="V84">
        <v>-0.64241064242391699</v>
      </c>
      <c r="W84">
        <v>0.90694384516203297</v>
      </c>
      <c r="X84">
        <v>0.55696162376397895</v>
      </c>
      <c r="Y84">
        <v>0.64301673633670098</v>
      </c>
      <c r="Z84">
        <v>0.788827532312247</v>
      </c>
      <c r="AA84">
        <v>-1.5851948281766599</v>
      </c>
    </row>
    <row r="85" spans="1:27" x14ac:dyDescent="0.2">
      <c r="A85">
        <v>84</v>
      </c>
      <c r="B85">
        <v>0.78819583402946503</v>
      </c>
      <c r="C85">
        <v>0.413555064238607</v>
      </c>
      <c r="D85">
        <v>0.108379415469244</v>
      </c>
      <c r="E85">
        <v>0.240874789655208</v>
      </c>
      <c r="F85">
        <v>0.84242850425653104</v>
      </c>
      <c r="G85">
        <v>0.446291885804384</v>
      </c>
      <c r="H85">
        <v>0.88414601655676905</v>
      </c>
      <c r="I85">
        <v>0.86972520058043301</v>
      </c>
      <c r="J85">
        <v>0.19914843142032601</v>
      </c>
      <c r="K85">
        <v>0.94731264398433201</v>
      </c>
      <c r="L85">
        <v>0.65110536734573499</v>
      </c>
      <c r="M85">
        <v>0.58438028045929902</v>
      </c>
      <c r="N85">
        <v>1.87590306780822</v>
      </c>
      <c r="O85">
        <v>0.85177868827051495</v>
      </c>
      <c r="P85">
        <v>-0.78548767808781905</v>
      </c>
      <c r="Q85">
        <v>0.51472868705439001</v>
      </c>
      <c r="R85">
        <v>-0.37317523686053</v>
      </c>
      <c r="S85">
        <v>-0.187144120343053</v>
      </c>
      <c r="T85">
        <v>-0.78745610136140998</v>
      </c>
      <c r="U85">
        <v>-1.7264985006597</v>
      </c>
      <c r="V85">
        <v>-0.62533599044298005</v>
      </c>
      <c r="W85">
        <v>-0.73702541886072603</v>
      </c>
      <c r="X85">
        <v>0.70402482534358002</v>
      </c>
      <c r="Y85">
        <v>1.5142152067820001</v>
      </c>
      <c r="Z85">
        <v>0.953459171236268</v>
      </c>
      <c r="AA85">
        <v>1.88188047115848</v>
      </c>
    </row>
    <row r="86" spans="1:27" x14ac:dyDescent="0.2">
      <c r="A86">
        <v>85</v>
      </c>
      <c r="B86">
        <v>0.10286464425735101</v>
      </c>
      <c r="C86">
        <v>0.759335696697235</v>
      </c>
      <c r="D86">
        <v>0.46456854557618499</v>
      </c>
      <c r="E86">
        <v>0.46964165894314602</v>
      </c>
      <c r="F86">
        <v>4.9115317175164798E-2</v>
      </c>
      <c r="G86">
        <v>3.7575004622340202E-2</v>
      </c>
      <c r="H86">
        <v>0.73461603582836599</v>
      </c>
      <c r="I86">
        <v>0.28549601580016298</v>
      </c>
      <c r="J86">
        <v>0.63055974058806896</v>
      </c>
      <c r="K86">
        <v>0.87647054274566405</v>
      </c>
      <c r="L86">
        <v>0.45291192899458099</v>
      </c>
      <c r="M86">
        <v>0.70192646607756604</v>
      </c>
      <c r="N86">
        <v>-2.2167551349391399</v>
      </c>
      <c r="O86">
        <v>0.25973115060805402</v>
      </c>
      <c r="P86">
        <v>0.467127983582867</v>
      </c>
      <c r="Q86">
        <v>1.5974600771293701</v>
      </c>
      <c r="R86">
        <v>-0.50769984191351902</v>
      </c>
      <c r="S86">
        <v>-0.44451353888468997</v>
      </c>
      <c r="T86">
        <v>-0.12812316540455401</v>
      </c>
      <c r="U86">
        <v>0.26416538312280202</v>
      </c>
      <c r="V86">
        <v>1.666269365357</v>
      </c>
      <c r="W86">
        <v>-0.16406437680804201</v>
      </c>
      <c r="X86">
        <v>0.22711817312094801</v>
      </c>
      <c r="Y86">
        <v>0.525313704656586</v>
      </c>
      <c r="Z86">
        <v>-0.91474433475486205</v>
      </c>
      <c r="AA86">
        <v>-0.47716142769749098</v>
      </c>
    </row>
    <row r="87" spans="1:27" x14ac:dyDescent="0.2">
      <c r="A87">
        <v>86</v>
      </c>
      <c r="B87">
        <v>0.43489274149760598</v>
      </c>
      <c r="C87">
        <v>0.27189020509831602</v>
      </c>
      <c r="D87">
        <v>0.64212553622200996</v>
      </c>
      <c r="E87">
        <v>0.283922086702659</v>
      </c>
      <c r="F87">
        <v>0.89328920771367804</v>
      </c>
      <c r="G87">
        <v>0.41029058326967</v>
      </c>
      <c r="H87">
        <v>0.50527577567845505</v>
      </c>
      <c r="I87">
        <v>0.30015885317698099</v>
      </c>
      <c r="J87">
        <v>0.93198873009532601</v>
      </c>
      <c r="K87">
        <v>0.62311580008827105</v>
      </c>
      <c r="L87">
        <v>0.51412944728508503</v>
      </c>
      <c r="M87">
        <v>0.109806053340435</v>
      </c>
      <c r="N87">
        <v>2.0338778020607098</v>
      </c>
      <c r="O87">
        <v>-1.1642077109281901</v>
      </c>
      <c r="P87">
        <v>-1.14602297006169</v>
      </c>
      <c r="Q87">
        <v>-1.1471836723197599</v>
      </c>
      <c r="R87">
        <v>0.62977113772396598</v>
      </c>
      <c r="S87">
        <v>0.30753316366204198</v>
      </c>
      <c r="T87">
        <v>0.73202977037581096</v>
      </c>
      <c r="U87">
        <v>1.0415683431502301</v>
      </c>
      <c r="V87">
        <v>-0.54556813848164498</v>
      </c>
      <c r="W87">
        <v>-0.55086878645578297</v>
      </c>
      <c r="X87">
        <v>0.74264285377505301</v>
      </c>
      <c r="Y87">
        <v>-1.07769835705223</v>
      </c>
      <c r="Z87">
        <v>-0.27349694435952798</v>
      </c>
      <c r="AA87">
        <v>-0.481325604940184</v>
      </c>
    </row>
    <row r="88" spans="1:27" x14ac:dyDescent="0.2">
      <c r="A88">
        <v>87</v>
      </c>
      <c r="B88">
        <v>0.984956979984417</v>
      </c>
      <c r="C88">
        <v>0.115582457045093</v>
      </c>
      <c r="D88">
        <v>0.39711093786172502</v>
      </c>
      <c r="E88">
        <v>0.91844127862714198</v>
      </c>
      <c r="F88">
        <v>0.37817745283246001</v>
      </c>
      <c r="G88">
        <v>0.36521621118299602</v>
      </c>
      <c r="H88">
        <v>0.88613812159746796</v>
      </c>
      <c r="I88">
        <v>0.35370370117016098</v>
      </c>
      <c r="J88">
        <v>0.90474936855025501</v>
      </c>
      <c r="K88">
        <v>0.90001707687042598</v>
      </c>
      <c r="L88">
        <v>0.71769434725865699</v>
      </c>
      <c r="M88">
        <v>0.28926952602341699</v>
      </c>
      <c r="N88">
        <v>-2.3749861416095599</v>
      </c>
      <c r="O88">
        <v>-1.41205936785436</v>
      </c>
      <c r="P88">
        <v>-1.1151271358915</v>
      </c>
      <c r="Q88">
        <v>0.56456267535266103</v>
      </c>
      <c r="R88">
        <v>-2.0407334359533098</v>
      </c>
      <c r="S88">
        <v>0.49882690842387001</v>
      </c>
      <c r="T88">
        <v>-0.49032189447972102</v>
      </c>
      <c r="U88">
        <v>0.41686543483126598</v>
      </c>
      <c r="V88">
        <v>1.8890742045077</v>
      </c>
      <c r="W88">
        <v>-0.51729916507357299</v>
      </c>
      <c r="X88">
        <v>2.3913679108988299</v>
      </c>
      <c r="Y88">
        <v>-1.12148496559817</v>
      </c>
      <c r="Z88">
        <v>2.4183921694411001</v>
      </c>
      <c r="AA88">
        <v>2.4635287762504401</v>
      </c>
    </row>
    <row r="89" spans="1:27" x14ac:dyDescent="0.2">
      <c r="A89">
        <v>88</v>
      </c>
      <c r="B89">
        <v>0.89305111439898599</v>
      </c>
      <c r="C89">
        <v>2.9336614999920099E-2</v>
      </c>
      <c r="D89">
        <v>0.99043025705031995</v>
      </c>
      <c r="E89">
        <v>0.39974404918029899</v>
      </c>
      <c r="F89">
        <v>0.69556430145166803</v>
      </c>
      <c r="G89">
        <v>0.47658483055420198</v>
      </c>
      <c r="H89">
        <v>0.49540910799987598</v>
      </c>
      <c r="I89">
        <v>0.46311839320696802</v>
      </c>
      <c r="J89">
        <v>0.55896497401408796</v>
      </c>
      <c r="K89">
        <v>0.75468892534263399</v>
      </c>
      <c r="L89">
        <v>0.40335369831882401</v>
      </c>
      <c r="M89">
        <v>0.57733929506503001</v>
      </c>
      <c r="N89">
        <v>1.13308270961087</v>
      </c>
      <c r="O89">
        <v>-1.22830319843021</v>
      </c>
      <c r="P89">
        <v>1.21066768839645</v>
      </c>
      <c r="Q89">
        <v>-0.31569933770034803</v>
      </c>
      <c r="R89">
        <v>1.3079461699191499</v>
      </c>
      <c r="S89">
        <v>-0.93330872561872102</v>
      </c>
      <c r="T89">
        <v>-0.63553786671280599</v>
      </c>
      <c r="U89">
        <v>0.34918182575908502</v>
      </c>
      <c r="V89">
        <v>6.80306299435917E-2</v>
      </c>
      <c r="W89">
        <v>-6.0732652462999699E-2</v>
      </c>
      <c r="X89">
        <v>0.38475253489161698</v>
      </c>
      <c r="Y89">
        <v>1.00577204038933</v>
      </c>
      <c r="Z89">
        <v>-0.49085897288208202</v>
      </c>
      <c r="AA89">
        <v>0.96714711842263901</v>
      </c>
    </row>
    <row r="90" spans="1:27" x14ac:dyDescent="0.2">
      <c r="A90">
        <v>89</v>
      </c>
      <c r="B90">
        <v>0.88646906078793097</v>
      </c>
      <c r="C90">
        <v>0.80685529788024701</v>
      </c>
      <c r="D90">
        <v>0.67870880989357796</v>
      </c>
      <c r="E90">
        <v>0.56534466031007402</v>
      </c>
      <c r="F90">
        <v>0.71731136250309602</v>
      </c>
      <c r="G90">
        <v>0.133677755715325</v>
      </c>
      <c r="H90">
        <v>0.78011017385870196</v>
      </c>
      <c r="I90">
        <v>0.54933980572968699</v>
      </c>
      <c r="J90">
        <v>0.43075109808705703</v>
      </c>
      <c r="K90">
        <v>0.27694309293292402</v>
      </c>
      <c r="L90">
        <v>0.21516876108944399</v>
      </c>
      <c r="M90">
        <v>0.75873837131075506</v>
      </c>
      <c r="N90">
        <v>1.0632231608770299</v>
      </c>
      <c r="O90">
        <v>-0.53686423802710304</v>
      </c>
      <c r="P90">
        <v>-1.17287394246877</v>
      </c>
      <c r="Q90">
        <v>-1.7009655266183901</v>
      </c>
      <c r="R90">
        <v>0.10877961112616701</v>
      </c>
      <c r="S90">
        <v>-0.29427874164463103</v>
      </c>
      <c r="T90">
        <v>-2.0302648072799901E-2</v>
      </c>
      <c r="U90">
        <v>-0.690849258443053</v>
      </c>
      <c r="V90">
        <v>0.37333625313895802</v>
      </c>
      <c r="W90">
        <v>0.17974070844493301</v>
      </c>
      <c r="X90">
        <v>-0.39686096481654798</v>
      </c>
      <c r="Y90">
        <v>-0.26125924409206303</v>
      </c>
      <c r="Z90">
        <v>-0.389950545325355</v>
      </c>
      <c r="AA90">
        <v>-9.9005548972376206E-2</v>
      </c>
    </row>
    <row r="91" spans="1:27" x14ac:dyDescent="0.2">
      <c r="A91">
        <v>90</v>
      </c>
      <c r="B91">
        <v>0.175052650272846</v>
      </c>
      <c r="C91">
        <v>0.48012643656693399</v>
      </c>
      <c r="D91">
        <v>0.31531845754943699</v>
      </c>
      <c r="E91">
        <v>8.0877012340351898E-2</v>
      </c>
      <c r="F91">
        <v>0.682524946751073</v>
      </c>
      <c r="G91">
        <v>0.47945625660940999</v>
      </c>
      <c r="H91">
        <v>0.50676520634442501</v>
      </c>
      <c r="I91">
        <v>0.47874070121906698</v>
      </c>
      <c r="J91">
        <v>0.97192323184572105</v>
      </c>
      <c r="K91">
        <v>7.72042735479772E-3</v>
      </c>
      <c r="L91">
        <v>0.41229962767101802</v>
      </c>
      <c r="M91">
        <v>0.58639905788004398</v>
      </c>
      <c r="N91">
        <v>-0.379907282555215</v>
      </c>
      <c r="O91">
        <v>1.2014053155917901</v>
      </c>
      <c r="P91">
        <v>-1.56656679944202</v>
      </c>
      <c r="Q91">
        <v>1.9671369595235899</v>
      </c>
      <c r="R91">
        <v>0.85366218147563599</v>
      </c>
      <c r="S91">
        <v>1.0810942417981799</v>
      </c>
      <c r="T91">
        <v>-1.7857403089532</v>
      </c>
      <c r="U91">
        <v>1.6845029659838</v>
      </c>
      <c r="V91">
        <v>0.83649722318793196</v>
      </c>
      <c r="W91">
        <v>0.37872409184871703</v>
      </c>
      <c r="X91">
        <v>-0.57047423676930398</v>
      </c>
      <c r="Y91">
        <v>7.1580158770062199E-2</v>
      </c>
      <c r="Z91">
        <v>0.49796458430278101</v>
      </c>
      <c r="AA91">
        <v>0.704903214586861</v>
      </c>
    </row>
    <row r="92" spans="1:27" x14ac:dyDescent="0.2">
      <c r="A92">
        <v>91</v>
      </c>
      <c r="B92">
        <v>0.13069569156505101</v>
      </c>
      <c r="C92">
        <v>0.80624794028699398</v>
      </c>
      <c r="D92">
        <v>0.15376926003955299</v>
      </c>
      <c r="E92">
        <v>0.94270018488168705</v>
      </c>
      <c r="F92">
        <v>0.30040635610930599</v>
      </c>
      <c r="G92">
        <v>0.26431269175373001</v>
      </c>
      <c r="H92">
        <v>8.4168496541678905E-2</v>
      </c>
      <c r="I92">
        <v>0.81524043530225698</v>
      </c>
      <c r="J92">
        <v>0.14832926518283701</v>
      </c>
      <c r="K92">
        <v>0.82889390899799698</v>
      </c>
      <c r="L92">
        <v>0.60446333955041998</v>
      </c>
      <c r="M92">
        <v>0.73593844473361902</v>
      </c>
      <c r="N92">
        <v>-0.33100059407684601</v>
      </c>
      <c r="O92">
        <v>0.37954174704255</v>
      </c>
      <c r="P92">
        <v>-0.47023039397275401</v>
      </c>
      <c r="Q92">
        <v>-1.0119095586367499</v>
      </c>
      <c r="R92">
        <v>-8.0768493012255901E-2</v>
      </c>
      <c r="S92">
        <v>-0.268128091621883</v>
      </c>
      <c r="T92">
        <v>-1.0738392693182299</v>
      </c>
      <c r="U92">
        <v>-0.795636332914338</v>
      </c>
      <c r="V92">
        <v>5.5007111600955803E-2</v>
      </c>
      <c r="W92">
        <v>-0.66758568132248597</v>
      </c>
      <c r="X92">
        <v>1.8681135250198699</v>
      </c>
      <c r="Y92">
        <v>2.0085184690692801E-2</v>
      </c>
      <c r="Z92">
        <v>0.57979906524645797</v>
      </c>
      <c r="AA92">
        <v>0.348033389206094</v>
      </c>
    </row>
    <row r="93" spans="1:27" x14ac:dyDescent="0.2">
      <c r="A93">
        <v>92</v>
      </c>
      <c r="B93">
        <v>0.65310192503966302</v>
      </c>
      <c r="C93">
        <v>7.9005681676790104E-2</v>
      </c>
      <c r="D93">
        <v>0.301251735771074</v>
      </c>
      <c r="E93">
        <v>0.73577860533259798</v>
      </c>
      <c r="F93">
        <v>0.30262318276800199</v>
      </c>
      <c r="G93">
        <v>0.489932941505685</v>
      </c>
      <c r="H93">
        <v>0.54770581447519295</v>
      </c>
      <c r="I93">
        <v>0.181943101109936</v>
      </c>
      <c r="J93">
        <v>0.35972241009585498</v>
      </c>
      <c r="K93">
        <v>0.109643610892817</v>
      </c>
      <c r="L93">
        <v>0.46827062312513501</v>
      </c>
      <c r="M93">
        <v>0.41520056547597001</v>
      </c>
      <c r="N93">
        <v>0.35554808191788201</v>
      </c>
      <c r="O93">
        <v>-0.95740235764954695</v>
      </c>
      <c r="P93">
        <v>-0.63268629466083803</v>
      </c>
      <c r="Q93">
        <v>-0.68879760311619398</v>
      </c>
      <c r="R93">
        <v>2.6668227149894301E-2</v>
      </c>
      <c r="S93">
        <v>-1.4995862506493001</v>
      </c>
      <c r="T93">
        <v>-1.5709035328760601</v>
      </c>
      <c r="U93">
        <v>1.2204894624145199</v>
      </c>
      <c r="V93">
        <v>-0.32798319713658902</v>
      </c>
      <c r="W93">
        <v>-1.43520355756523</v>
      </c>
      <c r="X93">
        <v>-0.214555919330258</v>
      </c>
      <c r="Y93">
        <v>-4.0304888152190702E-2</v>
      </c>
      <c r="Z93">
        <v>-0.71087644753984403</v>
      </c>
      <c r="AA93">
        <v>0.15644096614458899</v>
      </c>
    </row>
    <row r="94" spans="1:27" x14ac:dyDescent="0.2">
      <c r="A94">
        <v>93</v>
      </c>
      <c r="B94">
        <v>0.34351647226139898</v>
      </c>
      <c r="C94">
        <v>0.11533740954473599</v>
      </c>
      <c r="D94">
        <v>9.4515530625358196E-2</v>
      </c>
      <c r="E94">
        <v>0.47531221620738501</v>
      </c>
      <c r="F94">
        <v>0.47611039830371699</v>
      </c>
      <c r="G94">
        <v>0.90606120461598005</v>
      </c>
      <c r="H94">
        <v>0.35851651104167098</v>
      </c>
      <c r="I94">
        <v>0.97099331836216096</v>
      </c>
      <c r="J94">
        <v>0.83993732952512801</v>
      </c>
      <c r="K94">
        <v>0.11838282318785701</v>
      </c>
      <c r="L94">
        <v>0.56610495690256302</v>
      </c>
      <c r="M94">
        <v>0.64539513853378505</v>
      </c>
      <c r="N94">
        <v>0.16988859903547199</v>
      </c>
      <c r="O94">
        <v>0.97779141646181</v>
      </c>
      <c r="P94">
        <v>0.313250365203185</v>
      </c>
      <c r="Q94">
        <v>-0.30480301741784999</v>
      </c>
      <c r="R94">
        <v>-0.28640696548134498</v>
      </c>
      <c r="S94">
        <v>-1.1797146245165899</v>
      </c>
      <c r="T94">
        <v>1.1260474900401301</v>
      </c>
      <c r="U94">
        <v>1.6389242058489399</v>
      </c>
      <c r="V94">
        <v>1.19396812220619</v>
      </c>
      <c r="W94">
        <v>1.82009166072299</v>
      </c>
      <c r="X94">
        <v>0.33057323629973601</v>
      </c>
      <c r="Y94">
        <v>0.28904921200934902</v>
      </c>
      <c r="Z94">
        <v>-1.2352129696845799</v>
      </c>
      <c r="AA94">
        <v>-0.467850992472928</v>
      </c>
    </row>
    <row r="95" spans="1:27" x14ac:dyDescent="0.2">
      <c r="A95">
        <v>94</v>
      </c>
      <c r="B95">
        <v>0.65675812796689503</v>
      </c>
      <c r="C95">
        <v>0.12941628950647999</v>
      </c>
      <c r="D95">
        <v>2.68755068536847E-2</v>
      </c>
      <c r="E95">
        <v>0.181843248661607</v>
      </c>
      <c r="F95">
        <v>4.8482483951374798E-2</v>
      </c>
      <c r="G95">
        <v>0.50099734426475995</v>
      </c>
      <c r="H95">
        <v>0.53822182724252299</v>
      </c>
      <c r="I95">
        <v>0.63704500254243601</v>
      </c>
      <c r="J95">
        <v>0.77356767444871299</v>
      </c>
      <c r="K95">
        <v>0.15683320234529599</v>
      </c>
      <c r="L95">
        <v>0.40205682977102603</v>
      </c>
      <c r="M95">
        <v>0.51310560619458501</v>
      </c>
      <c r="N95">
        <v>0.23923859382476001</v>
      </c>
      <c r="O95">
        <v>-1.39128503779909</v>
      </c>
      <c r="P95">
        <v>-0.239837776867838</v>
      </c>
      <c r="Q95">
        <v>0.30066268156266301</v>
      </c>
      <c r="R95">
        <v>-0.56018082154842597</v>
      </c>
      <c r="S95">
        <v>0.75223220118686995</v>
      </c>
      <c r="T95">
        <v>-0.12658011702220601</v>
      </c>
      <c r="U95">
        <v>0.98660489801311102</v>
      </c>
      <c r="V95">
        <v>-1.28656844121287</v>
      </c>
      <c r="W95">
        <v>0.64503039709554799</v>
      </c>
      <c r="X95">
        <v>-0.63985090381160004</v>
      </c>
      <c r="Y95">
        <v>1.0499631400934699</v>
      </c>
      <c r="Z95">
        <v>-0.67372182030206096</v>
      </c>
      <c r="AA95">
        <v>1.25664052589439</v>
      </c>
    </row>
    <row r="96" spans="1:27" x14ac:dyDescent="0.2">
      <c r="A96">
        <v>95</v>
      </c>
      <c r="B96">
        <v>0.32037324248812998</v>
      </c>
      <c r="C96">
        <v>0.738748542033135</v>
      </c>
      <c r="D96">
        <v>0.31048330431804</v>
      </c>
      <c r="E96">
        <v>0.73036688053980403</v>
      </c>
      <c r="F96">
        <v>0.49161982000805399</v>
      </c>
      <c r="G96">
        <v>0.70350680989213199</v>
      </c>
      <c r="H96">
        <v>0.61878773779608298</v>
      </c>
      <c r="I96">
        <v>0.943196493200957</v>
      </c>
      <c r="J96">
        <v>6.3675140496343305E-2</v>
      </c>
      <c r="K96">
        <v>0.116501550888642</v>
      </c>
      <c r="L96">
        <v>9.5129499677568605E-3</v>
      </c>
      <c r="M96">
        <v>0.36074670497327999</v>
      </c>
      <c r="N96">
        <v>1.3140065615768499</v>
      </c>
      <c r="O96">
        <v>1.6774060528781201</v>
      </c>
      <c r="P96">
        <v>2.6464512120056201</v>
      </c>
      <c r="Q96">
        <v>0.128612706520253</v>
      </c>
      <c r="R96">
        <v>1.00774592006758</v>
      </c>
      <c r="S96">
        <v>-0.45472142832100698</v>
      </c>
      <c r="T96">
        <v>5.2840958251001102E-2</v>
      </c>
      <c r="U96">
        <v>-1.59383507318635</v>
      </c>
      <c r="V96">
        <v>1.7119202412192001</v>
      </c>
      <c r="W96">
        <v>0.97729140717293095</v>
      </c>
      <c r="X96">
        <v>-0.96312712625430796</v>
      </c>
      <c r="Y96">
        <v>-1.5637032585708699</v>
      </c>
      <c r="Z96">
        <v>4.7299322168819699E-2</v>
      </c>
      <c r="AA96">
        <v>0.69383675796333899</v>
      </c>
    </row>
    <row r="97" spans="1:27" x14ac:dyDescent="0.2">
      <c r="A97">
        <v>96</v>
      </c>
      <c r="B97">
        <v>0.18769111926667301</v>
      </c>
      <c r="C97">
        <v>0.757098533445969</v>
      </c>
      <c r="D97">
        <v>0.74243886861950104</v>
      </c>
      <c r="E97">
        <v>0.61462704394944001</v>
      </c>
      <c r="F97">
        <v>0.58862472372129504</v>
      </c>
      <c r="G97">
        <v>5.7910027680918498E-2</v>
      </c>
      <c r="H97">
        <v>0.24717377615161201</v>
      </c>
      <c r="I97">
        <v>0.52041700226254695</v>
      </c>
      <c r="J97">
        <v>0.44581161090172799</v>
      </c>
      <c r="K97">
        <v>0.60568783548660499</v>
      </c>
      <c r="L97">
        <v>0.197230107150971</v>
      </c>
      <c r="M97">
        <v>0.89333799853920903</v>
      </c>
      <c r="N97">
        <v>0.22927497679137501</v>
      </c>
      <c r="O97">
        <v>-0.25048201860034802</v>
      </c>
      <c r="P97">
        <v>1.33340158586542</v>
      </c>
      <c r="Q97">
        <v>-1.5167427850590001</v>
      </c>
      <c r="R97">
        <v>8.5670064911501198E-2</v>
      </c>
      <c r="S97">
        <v>0.19011293216017</v>
      </c>
      <c r="T97">
        <v>-0.116528112417952</v>
      </c>
      <c r="U97">
        <v>-4.3547545476342098E-2</v>
      </c>
      <c r="V97">
        <v>1.2601370271805901</v>
      </c>
      <c r="W97">
        <v>-0.92646752765276297</v>
      </c>
      <c r="X97">
        <v>-0.57115486421752704</v>
      </c>
      <c r="Y97">
        <v>-1.09166863945351</v>
      </c>
      <c r="Z97">
        <v>-1.31703833252489</v>
      </c>
      <c r="AA97">
        <v>-0.180531501984557</v>
      </c>
    </row>
    <row r="98" spans="1:27" x14ac:dyDescent="0.2">
      <c r="A98">
        <v>97</v>
      </c>
      <c r="B98">
        <v>0.78229430131614197</v>
      </c>
      <c r="C98">
        <v>0.99245530855841901</v>
      </c>
      <c r="D98">
        <v>0.96009221230633501</v>
      </c>
      <c r="E98">
        <v>6.1041590059175997E-2</v>
      </c>
      <c r="F98">
        <v>0.23463932843878799</v>
      </c>
      <c r="G98">
        <v>0.689310917630791</v>
      </c>
      <c r="H98">
        <v>0.45656956825405298</v>
      </c>
      <c r="I98">
        <v>0.83153664111159697</v>
      </c>
      <c r="J98">
        <v>0.40313022187910902</v>
      </c>
      <c r="K98">
        <v>0.94473140779882603</v>
      </c>
      <c r="L98">
        <v>0.97106206906028003</v>
      </c>
      <c r="M98">
        <v>0.47997090686112598</v>
      </c>
      <c r="N98">
        <v>-2.0642553710307001</v>
      </c>
      <c r="O98">
        <v>1.4323838253979899</v>
      </c>
      <c r="P98">
        <v>-1.99492841319364</v>
      </c>
      <c r="Q98">
        <v>-0.73264403342455098</v>
      </c>
      <c r="R98">
        <v>-1.21820991441122</v>
      </c>
      <c r="S98">
        <v>1.5001833406125999</v>
      </c>
      <c r="T98">
        <v>-1.3845860912938299</v>
      </c>
      <c r="U98">
        <v>-4.4024208584134798E-2</v>
      </c>
      <c r="V98">
        <v>1.1567791918500601</v>
      </c>
      <c r="W98">
        <v>-1.1638946303484401</v>
      </c>
      <c r="X98">
        <v>0.34283619594945203</v>
      </c>
      <c r="Y98">
        <v>-9.6236261570174994E-2</v>
      </c>
      <c r="Z98">
        <v>1.0740315627337399E-2</v>
      </c>
      <c r="AA98">
        <v>0.77139828241169695</v>
      </c>
    </row>
    <row r="99" spans="1:27" x14ac:dyDescent="0.2">
      <c r="A99">
        <v>98</v>
      </c>
      <c r="B99">
        <v>9.3594986712560002E-2</v>
      </c>
      <c r="C99">
        <v>0.62455298728309505</v>
      </c>
      <c r="D99">
        <v>0.41580266272649102</v>
      </c>
      <c r="E99">
        <v>5.3295383229851702E-2</v>
      </c>
      <c r="F99">
        <v>0.96463824948295895</v>
      </c>
      <c r="G99">
        <v>0.79879527585580901</v>
      </c>
      <c r="H99">
        <v>0.102136958390474</v>
      </c>
      <c r="I99">
        <v>0.97106479830108505</v>
      </c>
      <c r="J99">
        <v>0.29033617652021299</v>
      </c>
      <c r="K99">
        <v>0.73633141838945404</v>
      </c>
      <c r="L99">
        <v>0.70358064607717097</v>
      </c>
      <c r="M99">
        <v>0.65095313475467198</v>
      </c>
      <c r="N99">
        <v>0.41627418952243</v>
      </c>
      <c r="O99">
        <v>-1.0167836238111601</v>
      </c>
      <c r="P99">
        <v>0.319367398471264</v>
      </c>
      <c r="Q99">
        <v>0.63677858369657503</v>
      </c>
      <c r="R99">
        <v>0.41222710853637701</v>
      </c>
      <c r="S99">
        <v>1.15893790561496</v>
      </c>
      <c r="T99">
        <v>-0.78113267703353095</v>
      </c>
      <c r="U99">
        <v>1.32013023310693</v>
      </c>
      <c r="V99">
        <v>1.13404417026019</v>
      </c>
      <c r="W99">
        <v>0.209533873781897</v>
      </c>
      <c r="X99">
        <v>-1.9039095625457101</v>
      </c>
      <c r="Y99">
        <v>-0.39157708213711501</v>
      </c>
      <c r="Z99">
        <v>0.88352464517788998</v>
      </c>
      <c r="AA99">
        <v>-1.1641070904727199E-2</v>
      </c>
    </row>
    <row r="100" spans="1:27" x14ac:dyDescent="0.2">
      <c r="A100">
        <v>99</v>
      </c>
      <c r="B100">
        <v>0.46677904156967998</v>
      </c>
      <c r="C100">
        <v>0.28869010857306399</v>
      </c>
      <c r="D100">
        <v>0.52223540726117701</v>
      </c>
      <c r="E100">
        <v>0.45525631494820101</v>
      </c>
      <c r="F100">
        <v>0.15999466041103</v>
      </c>
      <c r="G100">
        <v>1.88550325110554E-2</v>
      </c>
      <c r="H100">
        <v>1.46596960257738E-2</v>
      </c>
      <c r="I100">
        <v>2.8515251586213701E-2</v>
      </c>
      <c r="J100">
        <v>0.34378494601696702</v>
      </c>
      <c r="K100">
        <v>0.51473328680731301</v>
      </c>
      <c r="L100">
        <v>9.1502174036577302E-2</v>
      </c>
      <c r="M100">
        <v>0.81026217318139904</v>
      </c>
      <c r="N100">
        <v>-0.322730602767829</v>
      </c>
      <c r="O100">
        <v>-3.0430281962127801E-2</v>
      </c>
      <c r="P100">
        <v>-0.41131780502641602</v>
      </c>
      <c r="Q100">
        <v>-0.90660333512312297</v>
      </c>
      <c r="R100">
        <v>-0.89485335494279095</v>
      </c>
      <c r="S100">
        <v>0.124354822796099</v>
      </c>
      <c r="T100">
        <v>0.72933820964954998</v>
      </c>
      <c r="U100">
        <v>-0.64859997519338997</v>
      </c>
      <c r="V100">
        <v>3.1024202204596301</v>
      </c>
      <c r="W100">
        <v>-0.95748491928484603</v>
      </c>
      <c r="X100">
        <v>-0.67853455100587701</v>
      </c>
      <c r="Y100">
        <v>1.8869276033456901</v>
      </c>
      <c r="Z100">
        <v>0.686048749066546</v>
      </c>
      <c r="AA100">
        <v>0.20012725140057699</v>
      </c>
    </row>
    <row r="101" spans="1:27" x14ac:dyDescent="0.2">
      <c r="A101">
        <v>100</v>
      </c>
      <c r="B101">
        <v>0.51150545990094498</v>
      </c>
      <c r="C101">
        <v>0.19991177436895599</v>
      </c>
      <c r="D101">
        <v>6.7519728792831302E-2</v>
      </c>
      <c r="E101">
        <v>0.180962136946618</v>
      </c>
      <c r="F101">
        <v>0.57523798383772295</v>
      </c>
      <c r="G101">
        <v>3.6814571823924697E-2</v>
      </c>
      <c r="H101">
        <v>9.6360019640996997E-2</v>
      </c>
      <c r="I101">
        <v>0.175701659172773</v>
      </c>
      <c r="J101">
        <v>0.93224699259735599</v>
      </c>
      <c r="K101">
        <v>8.1382895587012102E-2</v>
      </c>
      <c r="L101">
        <v>0.677886995486915</v>
      </c>
      <c r="M101">
        <v>0.14154383330605899</v>
      </c>
      <c r="N101">
        <v>0.84291352927749896</v>
      </c>
      <c r="O101">
        <v>-0.51039563761723905</v>
      </c>
      <c r="P101">
        <v>0.77551490917773502</v>
      </c>
      <c r="Q101">
        <v>0.21586841920966199</v>
      </c>
      <c r="R101">
        <v>-2.1593592031023299</v>
      </c>
      <c r="S101">
        <v>-0.28820154171226298</v>
      </c>
      <c r="T101">
        <v>0.175111483065576</v>
      </c>
      <c r="U101">
        <v>0.33421998236711598</v>
      </c>
      <c r="V101">
        <v>-0.71385560465524001</v>
      </c>
      <c r="W101">
        <v>0.69286446197076301</v>
      </c>
      <c r="X101">
        <v>0.198110612473021</v>
      </c>
      <c r="Y101">
        <v>-0.48414420048146001</v>
      </c>
      <c r="Z101">
        <v>2.4790169212174601E-3</v>
      </c>
      <c r="AA101">
        <v>1.4641865527943401</v>
      </c>
    </row>
    <row r="102" spans="1:27" x14ac:dyDescent="0.2">
      <c r="A102">
        <v>101</v>
      </c>
      <c r="B102">
        <v>0.59998895926400997</v>
      </c>
      <c r="C102">
        <v>0.80091784871183302</v>
      </c>
      <c r="D102">
        <v>0.62984180543571699</v>
      </c>
      <c r="E102">
        <v>0.491305924020707</v>
      </c>
      <c r="F102">
        <v>0.420792212244123</v>
      </c>
      <c r="G102">
        <v>0.577822232153266</v>
      </c>
      <c r="H102">
        <v>0.22419115528464301</v>
      </c>
      <c r="I102">
        <v>0.82826333958655596</v>
      </c>
      <c r="J102">
        <v>0.30057608638889999</v>
      </c>
      <c r="K102">
        <v>0.51347454311326102</v>
      </c>
      <c r="L102">
        <v>4.3212927412241697E-3</v>
      </c>
      <c r="M102">
        <v>0.86963925790041596</v>
      </c>
      <c r="N102">
        <v>-0.87493854851526498</v>
      </c>
      <c r="O102">
        <v>0.34087195605467502</v>
      </c>
      <c r="P102">
        <v>-1.01615185466455</v>
      </c>
      <c r="Q102">
        <v>0.103450083280566</v>
      </c>
      <c r="R102">
        <v>-0.119772751645551</v>
      </c>
      <c r="S102">
        <v>0.31320556101868502</v>
      </c>
      <c r="T102">
        <v>0.85553316452119799</v>
      </c>
      <c r="U102">
        <v>-2.3267902802773601E-2</v>
      </c>
      <c r="V102">
        <v>1.6237688073926699</v>
      </c>
      <c r="W102">
        <v>0.61525571245476396</v>
      </c>
      <c r="X102">
        <v>-0.86020942042868898</v>
      </c>
      <c r="Y102">
        <v>-0.78047535776785104</v>
      </c>
      <c r="Z102">
        <v>-1.9474635795634101</v>
      </c>
      <c r="AA102">
        <v>0.365380227900091</v>
      </c>
    </row>
    <row r="103" spans="1:27" x14ac:dyDescent="0.2">
      <c r="A103">
        <v>102</v>
      </c>
      <c r="B103">
        <v>0.33282354031689398</v>
      </c>
      <c r="C103">
        <v>0.72776271030306805</v>
      </c>
      <c r="D103">
        <v>0.35341378720477201</v>
      </c>
      <c r="E103">
        <v>0.98187144822440997</v>
      </c>
      <c r="F103">
        <v>0.12242970848456</v>
      </c>
      <c r="G103">
        <v>0.79003585944883503</v>
      </c>
      <c r="H103">
        <v>0.14446473633870399</v>
      </c>
      <c r="I103">
        <v>0.62406208924949103</v>
      </c>
      <c r="J103">
        <v>0.91090877214446597</v>
      </c>
      <c r="K103">
        <v>0.79017672478221301</v>
      </c>
      <c r="L103">
        <v>0.259078462375327</v>
      </c>
      <c r="M103">
        <v>0.20632628560997501</v>
      </c>
      <c r="N103">
        <v>-0.250570213789225</v>
      </c>
      <c r="O103">
        <v>-0.970334665270285</v>
      </c>
      <c r="P103">
        <v>-0.51998325105971499</v>
      </c>
      <c r="Q103">
        <v>0.933628623879316</v>
      </c>
      <c r="R103">
        <v>-9.9590431639044005E-2</v>
      </c>
      <c r="S103">
        <v>-0.60110261935515497</v>
      </c>
      <c r="T103">
        <v>0.33485002096182598</v>
      </c>
      <c r="U103">
        <v>-7.7510468441127599E-3</v>
      </c>
      <c r="V103">
        <v>0.17339996995307899</v>
      </c>
      <c r="W103">
        <v>1.1099484201057099</v>
      </c>
      <c r="X103">
        <v>0.62250149075158001</v>
      </c>
      <c r="Y103">
        <v>-0.86284174037006001</v>
      </c>
      <c r="Z103">
        <v>1.2314457148085201</v>
      </c>
      <c r="AA103">
        <v>0.37485725024004302</v>
      </c>
    </row>
    <row r="104" spans="1:27" x14ac:dyDescent="0.2">
      <c r="A104">
        <v>103</v>
      </c>
      <c r="B104">
        <v>0.48861303366720599</v>
      </c>
      <c r="C104">
        <v>0.217047974700108</v>
      </c>
      <c r="D104">
        <v>0.42471465212292903</v>
      </c>
      <c r="E104">
        <v>0.22412210726179099</v>
      </c>
      <c r="F104">
        <v>0.36428520735353198</v>
      </c>
      <c r="G104">
        <v>0.73526103328913395</v>
      </c>
      <c r="H104">
        <v>0.84484008233994201</v>
      </c>
      <c r="I104">
        <v>0.77440132293850095</v>
      </c>
      <c r="J104">
        <v>2.9471095185726799E-3</v>
      </c>
      <c r="K104">
        <v>0.83621569280512598</v>
      </c>
      <c r="L104">
        <v>0.49986337358131999</v>
      </c>
      <c r="M104">
        <v>0.61710691661573902</v>
      </c>
      <c r="N104">
        <v>-1.5378837217471499</v>
      </c>
      <c r="O104">
        <v>-1.2247923669312399</v>
      </c>
      <c r="P104">
        <v>7.0588313663333402E-2</v>
      </c>
      <c r="Q104">
        <v>0.62185744074920202</v>
      </c>
      <c r="R104">
        <v>0.45541662773262498</v>
      </c>
      <c r="S104">
        <v>0.17307607227425501</v>
      </c>
      <c r="T104">
        <v>-0.108529874214462</v>
      </c>
      <c r="U104">
        <v>0.22780258320633601</v>
      </c>
      <c r="V104">
        <v>-0.86552884029136101</v>
      </c>
      <c r="W104">
        <v>-7.98288019228722E-2</v>
      </c>
      <c r="X104">
        <v>-0.10717232094703499</v>
      </c>
      <c r="Y104">
        <v>-1.1755766074197</v>
      </c>
      <c r="Z104">
        <v>0.88457076934259404</v>
      </c>
      <c r="AA104">
        <v>0.80365264408368597</v>
      </c>
    </row>
    <row r="105" spans="1:27" x14ac:dyDescent="0.2">
      <c r="A105">
        <v>104</v>
      </c>
      <c r="B105">
        <v>0.95447382749989595</v>
      </c>
      <c r="C105">
        <v>0.74423850537277703</v>
      </c>
      <c r="D105">
        <v>0.96376879070885402</v>
      </c>
      <c r="E105">
        <v>0.71252865530550402</v>
      </c>
      <c r="F105">
        <v>0.99872615956701305</v>
      </c>
      <c r="G105">
        <v>0.26853771903552098</v>
      </c>
      <c r="H105">
        <v>0.415391867281869</v>
      </c>
      <c r="I105">
        <v>0.76667963340878398</v>
      </c>
      <c r="J105">
        <v>0.29741635126992999</v>
      </c>
      <c r="K105">
        <v>0.99972509709186796</v>
      </c>
      <c r="L105">
        <v>0.28592381346970702</v>
      </c>
      <c r="M105">
        <v>1.3799550011754E-2</v>
      </c>
      <c r="N105">
        <v>-1.48353381221734</v>
      </c>
      <c r="O105">
        <v>-0.94970011390587195</v>
      </c>
      <c r="P105">
        <v>0.40964363223883199</v>
      </c>
      <c r="Q105">
        <v>0.35658196545037202</v>
      </c>
      <c r="R105">
        <v>1.3699899688513399</v>
      </c>
      <c r="S105">
        <v>1.0403709527487699</v>
      </c>
      <c r="T105">
        <v>-0.44974613716595002</v>
      </c>
      <c r="U105">
        <v>0.121944799543635</v>
      </c>
      <c r="V105">
        <v>-0.56274185178064196</v>
      </c>
      <c r="W105">
        <v>-0.38819659134956302</v>
      </c>
      <c r="X105">
        <v>-1.0538678312045999</v>
      </c>
      <c r="Y105">
        <v>1.24313347950025</v>
      </c>
      <c r="Z105">
        <v>-0.51509143177739303</v>
      </c>
      <c r="AA105">
        <v>-0.49521778133021499</v>
      </c>
    </row>
    <row r="106" spans="1:27" x14ac:dyDescent="0.2">
      <c r="A106">
        <v>105</v>
      </c>
      <c r="B106">
        <v>0.48290239716880001</v>
      </c>
      <c r="C106">
        <v>0.866653708275407</v>
      </c>
      <c r="D106">
        <v>0.68099848693236698</v>
      </c>
      <c r="E106">
        <v>0.15012605930678499</v>
      </c>
      <c r="F106">
        <v>0.79788629314862103</v>
      </c>
      <c r="G106">
        <v>0.80536642437800698</v>
      </c>
      <c r="H106">
        <v>0.56279018335044295</v>
      </c>
      <c r="I106">
        <v>0.242652043467387</v>
      </c>
      <c r="J106">
        <v>0.27863535680808099</v>
      </c>
      <c r="K106">
        <v>0.42204814055003198</v>
      </c>
      <c r="L106">
        <v>0.54276904533617198</v>
      </c>
      <c r="M106">
        <v>0.20986929046921399</v>
      </c>
      <c r="N106">
        <v>-1.74473812699269</v>
      </c>
      <c r="O106">
        <v>1.7658881550296699</v>
      </c>
      <c r="P106">
        <v>-1.65481672621273</v>
      </c>
      <c r="Q106">
        <v>1.0241410463762299</v>
      </c>
      <c r="R106">
        <v>0.91134789694785301</v>
      </c>
      <c r="S106">
        <v>-0.62299901033185001</v>
      </c>
      <c r="T106">
        <v>1.86817878395296</v>
      </c>
      <c r="U106">
        <v>0.84495286561357497</v>
      </c>
      <c r="V106">
        <v>-1.6525753224070601</v>
      </c>
      <c r="W106">
        <v>-1.36560883307756</v>
      </c>
      <c r="X106">
        <v>0.735317092186487</v>
      </c>
      <c r="Y106">
        <v>5.7244852803859901E-2</v>
      </c>
      <c r="Z106">
        <v>1.2862791906006199</v>
      </c>
      <c r="AA106">
        <v>-1.09709498839654</v>
      </c>
    </row>
    <row r="107" spans="1:27" x14ac:dyDescent="0.2">
      <c r="A107">
        <v>106</v>
      </c>
      <c r="B107">
        <v>0.89035022212192405</v>
      </c>
      <c r="C107">
        <v>0.52940575638785903</v>
      </c>
      <c r="D107">
        <v>0.71846388443373099</v>
      </c>
      <c r="E107">
        <v>0.525725839426741</v>
      </c>
      <c r="F107">
        <v>0.34985151165165002</v>
      </c>
      <c r="G107">
        <v>0.424932877765968</v>
      </c>
      <c r="H107">
        <v>0.58570594829507105</v>
      </c>
      <c r="I107">
        <v>0.23916432750411301</v>
      </c>
      <c r="J107">
        <v>9.5054420875385404E-2</v>
      </c>
      <c r="K107">
        <v>0.84742484404705398</v>
      </c>
      <c r="L107">
        <v>0.640123347984626</v>
      </c>
      <c r="M107">
        <v>0.72734987153671604</v>
      </c>
      <c r="N107">
        <v>2.4235678372867601E-2</v>
      </c>
      <c r="O107">
        <v>0.24016091130528699</v>
      </c>
      <c r="P107">
        <v>-0.39262402771482902</v>
      </c>
      <c r="Q107">
        <v>0.32775341979810402</v>
      </c>
      <c r="R107">
        <v>-0.76762284958454297</v>
      </c>
      <c r="S107">
        <v>0.95434831413958099</v>
      </c>
      <c r="T107">
        <v>-0.317541156931268</v>
      </c>
      <c r="U107">
        <v>-0.51114077608211395</v>
      </c>
      <c r="V107">
        <v>1.0773734947873199</v>
      </c>
      <c r="W107">
        <v>0.11534899010062299</v>
      </c>
      <c r="X107">
        <v>0.20317340673283499</v>
      </c>
      <c r="Y107">
        <v>0.67459610821835503</v>
      </c>
      <c r="Z107">
        <v>0.39813268179029399</v>
      </c>
      <c r="AA107">
        <v>1.20176356934497</v>
      </c>
    </row>
    <row r="108" spans="1:27" x14ac:dyDescent="0.2">
      <c r="A108">
        <v>107</v>
      </c>
      <c r="B108">
        <v>0.91443818691186596</v>
      </c>
      <c r="C108">
        <v>0.598638546885922</v>
      </c>
      <c r="D108">
        <v>0.17062976537272301</v>
      </c>
      <c r="E108">
        <v>0.828475823393091</v>
      </c>
      <c r="F108">
        <v>0.93697705469094195</v>
      </c>
      <c r="G108">
        <v>0.165215192828327</v>
      </c>
      <c r="H108">
        <v>7.0434795459732399E-2</v>
      </c>
      <c r="I108">
        <v>0.28606061707250702</v>
      </c>
      <c r="J108">
        <v>0.89729946805164196</v>
      </c>
      <c r="K108">
        <v>0.19859111239202301</v>
      </c>
      <c r="L108">
        <v>0.49680632632225702</v>
      </c>
      <c r="M108">
        <v>0.77451921137981095</v>
      </c>
      <c r="N108">
        <v>-2.7416138801518199</v>
      </c>
      <c r="O108">
        <v>1.0285767102377901</v>
      </c>
      <c r="P108">
        <v>-2.0401336376450701</v>
      </c>
      <c r="Q108">
        <v>-0.82323425286053298</v>
      </c>
      <c r="R108">
        <v>0.56569287319611405</v>
      </c>
      <c r="S108">
        <v>0.88275309228179799</v>
      </c>
      <c r="T108">
        <v>-0.24149678958284501</v>
      </c>
      <c r="U108">
        <v>1.9650461559138801</v>
      </c>
      <c r="V108">
        <v>1.2502247924618199</v>
      </c>
      <c r="W108">
        <v>2.18278317869868</v>
      </c>
      <c r="X108">
        <v>0.13697252699332299</v>
      </c>
      <c r="Y108">
        <v>-0.752496145720286</v>
      </c>
      <c r="Z108">
        <v>0.20671173447670599</v>
      </c>
      <c r="AA108">
        <v>1.2868632317347</v>
      </c>
    </row>
    <row r="109" spans="1:27" x14ac:dyDescent="0.2">
      <c r="A109">
        <v>108</v>
      </c>
      <c r="B109">
        <v>0.60873498232103795</v>
      </c>
      <c r="C109">
        <v>0.93763233232311904</v>
      </c>
      <c r="D109">
        <v>0.20360908913426101</v>
      </c>
      <c r="E109">
        <v>0.12686054431833299</v>
      </c>
      <c r="F109">
        <v>0.713197379140183</v>
      </c>
      <c r="G109">
        <v>0.60404756944626503</v>
      </c>
      <c r="H109">
        <v>0.77052299142815095</v>
      </c>
      <c r="I109">
        <v>7.6480397488921797E-2</v>
      </c>
      <c r="J109">
        <v>0.57389899622648899</v>
      </c>
      <c r="K109">
        <v>0.18399037444032701</v>
      </c>
      <c r="L109">
        <v>0.75070909457281199</v>
      </c>
      <c r="M109">
        <v>0.37167484802193901</v>
      </c>
      <c r="N109">
        <v>1.25450869273938</v>
      </c>
      <c r="O109">
        <v>-0.76226148787415204</v>
      </c>
      <c r="P109">
        <v>0.54066545461425397</v>
      </c>
      <c r="Q109">
        <v>-0.34210382592391803</v>
      </c>
      <c r="R109">
        <v>7.6263610043651606E-2</v>
      </c>
      <c r="S109">
        <v>0.71855961710072103</v>
      </c>
      <c r="T109">
        <v>0.33318653190717101</v>
      </c>
      <c r="U109">
        <v>1.22831274644518</v>
      </c>
      <c r="V109">
        <v>1.1327000018878199</v>
      </c>
      <c r="W109">
        <v>-0.15734219521852599</v>
      </c>
      <c r="X109">
        <v>1.3334622300711401</v>
      </c>
      <c r="Y109">
        <v>-0.218458507992251</v>
      </c>
      <c r="Z109">
        <v>-7.3885023082769993E-2</v>
      </c>
      <c r="AA109">
        <v>0.77748552303359297</v>
      </c>
    </row>
    <row r="110" spans="1:27" x14ac:dyDescent="0.2">
      <c r="A110">
        <v>109</v>
      </c>
      <c r="B110">
        <v>0.41068977653048899</v>
      </c>
      <c r="C110">
        <v>0.950724098365753</v>
      </c>
      <c r="D110">
        <v>0.87654971191659503</v>
      </c>
      <c r="E110">
        <v>0.819683281704783</v>
      </c>
      <c r="F110">
        <v>0.49524376844055901</v>
      </c>
      <c r="G110">
        <v>0.82576035615056698</v>
      </c>
      <c r="H110">
        <v>0.58547736005857498</v>
      </c>
      <c r="I110">
        <v>8.5476138163357904E-2</v>
      </c>
      <c r="J110">
        <v>0.31958104460500097</v>
      </c>
      <c r="K110">
        <v>0.55502098915167097</v>
      </c>
      <c r="L110">
        <v>0.55589304142631502</v>
      </c>
      <c r="M110">
        <v>0.55957561987452198</v>
      </c>
      <c r="N110">
        <v>-0.650621197553095</v>
      </c>
      <c r="O110">
        <v>-0.11136038635232</v>
      </c>
      <c r="P110">
        <v>-0.66532118868516599</v>
      </c>
      <c r="Q110">
        <v>-0.68144736926427696</v>
      </c>
      <c r="R110">
        <v>0.49980868854526</v>
      </c>
      <c r="S110">
        <v>0.65224238725589401</v>
      </c>
      <c r="T110">
        <v>0.21477537763006099</v>
      </c>
      <c r="U110">
        <v>1.02523743472153E-2</v>
      </c>
      <c r="V110">
        <v>1.9695636863316699</v>
      </c>
      <c r="W110">
        <v>-0.53688078041129506</v>
      </c>
      <c r="X110">
        <v>-1.4379924860088</v>
      </c>
      <c r="Y110">
        <v>0.34484916217744799</v>
      </c>
      <c r="Z110">
        <v>1.10963254928796</v>
      </c>
      <c r="AA110">
        <v>1.09050020679782</v>
      </c>
    </row>
    <row r="111" spans="1:27" x14ac:dyDescent="0.2">
      <c r="A111">
        <v>110</v>
      </c>
      <c r="B111">
        <v>0.14709469093941099</v>
      </c>
      <c r="C111">
        <v>0.66053230129182305</v>
      </c>
      <c r="D111">
        <v>0.83752252557314899</v>
      </c>
      <c r="E111">
        <v>0.24600341636687501</v>
      </c>
      <c r="F111">
        <v>0.81224536173976902</v>
      </c>
      <c r="G111">
        <v>0.78095092740841199</v>
      </c>
      <c r="H111">
        <v>0.77249124879017395</v>
      </c>
      <c r="I111">
        <v>0.56695637712255098</v>
      </c>
      <c r="J111">
        <v>0.96069590956903905</v>
      </c>
      <c r="K111">
        <v>0.115525006083771</v>
      </c>
      <c r="L111">
        <v>0.86821966548450202</v>
      </c>
      <c r="M111">
        <v>0.63400998897850502</v>
      </c>
      <c r="N111">
        <v>1.46697562119895E-2</v>
      </c>
      <c r="O111">
        <v>-9.2082572628063505E-2</v>
      </c>
      <c r="P111">
        <v>1.3805200551271799</v>
      </c>
      <c r="Q111">
        <v>-0.753549489480273</v>
      </c>
      <c r="R111">
        <v>-0.39011995539954403</v>
      </c>
      <c r="S111">
        <v>-0.45965372018266198</v>
      </c>
      <c r="T111">
        <v>-1.4322688758732001</v>
      </c>
      <c r="U111">
        <v>-0.98465259087050905</v>
      </c>
      <c r="V111">
        <v>-0.114099839966168</v>
      </c>
      <c r="W111">
        <v>-1.46780614576225</v>
      </c>
      <c r="X111">
        <v>-2.9691524713730502</v>
      </c>
      <c r="Y111">
        <v>0.57185981621529502</v>
      </c>
      <c r="Z111">
        <v>-0.20268954213293899</v>
      </c>
      <c r="AA111">
        <v>1.4078499501372701</v>
      </c>
    </row>
    <row r="112" spans="1:27" x14ac:dyDescent="0.2">
      <c r="A112">
        <v>111</v>
      </c>
      <c r="B112">
        <v>0.93529980327002704</v>
      </c>
      <c r="C112">
        <v>7.2286580922081997E-2</v>
      </c>
      <c r="D112">
        <v>0.72062704246491105</v>
      </c>
      <c r="E112">
        <v>9.7017965512350202E-2</v>
      </c>
      <c r="F112">
        <v>0.65493254479952101</v>
      </c>
      <c r="G112">
        <v>8.1476899329572902E-2</v>
      </c>
      <c r="H112">
        <v>0.43694967054761902</v>
      </c>
      <c r="I112">
        <v>0.49499461497180097</v>
      </c>
      <c r="J112">
        <v>0.26794395083561501</v>
      </c>
      <c r="K112">
        <v>4.3759443797171102E-2</v>
      </c>
      <c r="L112">
        <v>0.118023085407912</v>
      </c>
      <c r="M112">
        <v>0.87230852083303001</v>
      </c>
      <c r="N112">
        <v>1.1981015491188201</v>
      </c>
      <c r="O112">
        <v>-0.275673844522837</v>
      </c>
      <c r="P112">
        <v>1.18185827608229</v>
      </c>
      <c r="Q112">
        <v>1.20502249361866</v>
      </c>
      <c r="R112">
        <v>-0.67317346242063403</v>
      </c>
      <c r="S112">
        <v>0.92282250991065495</v>
      </c>
      <c r="T112">
        <v>-0.19608021802581699</v>
      </c>
      <c r="U112">
        <v>-2.7366733739583898E-2</v>
      </c>
      <c r="V112">
        <v>0.84783822885040505</v>
      </c>
      <c r="W112">
        <v>-0.16768138606081001</v>
      </c>
      <c r="X112">
        <v>1.8527098720845101</v>
      </c>
      <c r="Y112">
        <v>0.29274616093700001</v>
      </c>
      <c r="Z112">
        <v>0.46533759022029197</v>
      </c>
      <c r="AA112">
        <v>-0.52652560164743301</v>
      </c>
    </row>
    <row r="113" spans="1:27" x14ac:dyDescent="0.2">
      <c r="A113">
        <v>112</v>
      </c>
      <c r="B113">
        <v>0.30122889997437502</v>
      </c>
      <c r="C113">
        <v>0.82633157866075602</v>
      </c>
      <c r="D113">
        <v>0.28106337110511898</v>
      </c>
      <c r="E113">
        <v>0.163701453479006</v>
      </c>
      <c r="F113">
        <v>0.36074588098563198</v>
      </c>
      <c r="G113">
        <v>7.0758368354290696E-2</v>
      </c>
      <c r="H113">
        <v>0.63163775904104102</v>
      </c>
      <c r="I113">
        <v>0.275384552311152</v>
      </c>
      <c r="J113">
        <v>0.86416657594963897</v>
      </c>
      <c r="K113">
        <v>0.26202401774935402</v>
      </c>
      <c r="L113">
        <v>0.81491573038510901</v>
      </c>
      <c r="M113">
        <v>0.59042205102741696</v>
      </c>
      <c r="N113">
        <v>0.30121905668370902</v>
      </c>
      <c r="O113">
        <v>-0.13868859219173499</v>
      </c>
      <c r="P113">
        <v>-0.78171031913619504</v>
      </c>
      <c r="Q113">
        <v>1.0042907816273901</v>
      </c>
      <c r="R113">
        <v>1.0271677157202199</v>
      </c>
      <c r="S113">
        <v>0.51041588545354</v>
      </c>
      <c r="T113">
        <v>0.57895407045296399</v>
      </c>
      <c r="U113">
        <v>3.6732720171024698E-2</v>
      </c>
      <c r="V113">
        <v>2.1374599059246401E-2</v>
      </c>
      <c r="W113">
        <v>-1.7031983267337201</v>
      </c>
      <c r="X113">
        <v>0.31073161519569797</v>
      </c>
      <c r="Y113">
        <v>-0.185553369703258</v>
      </c>
      <c r="Z113">
        <v>-0.516246077592588</v>
      </c>
      <c r="AA113">
        <v>1.37179290167155</v>
      </c>
    </row>
    <row r="114" spans="1:27" x14ac:dyDescent="0.2">
      <c r="A114">
        <v>113</v>
      </c>
      <c r="B114">
        <v>6.0720571549609297E-2</v>
      </c>
      <c r="C114">
        <v>0.47954407799988902</v>
      </c>
      <c r="D114">
        <v>0.20999089675024099</v>
      </c>
      <c r="E114">
        <v>0.66435520397499204</v>
      </c>
      <c r="F114">
        <v>0.47193155204877202</v>
      </c>
      <c r="G114">
        <v>0.95896001765504402</v>
      </c>
      <c r="H114">
        <v>0.74916163715533901</v>
      </c>
      <c r="I114">
        <v>0.53610670845955599</v>
      </c>
      <c r="J114">
        <v>0.25266098184510999</v>
      </c>
      <c r="K114">
        <v>0.31829706463031399</v>
      </c>
      <c r="L114">
        <v>0.723241115687415</v>
      </c>
      <c r="M114">
        <v>5.46412975527346E-2</v>
      </c>
      <c r="N114">
        <v>0.421688779118986</v>
      </c>
      <c r="O114">
        <v>0.29584638253328599</v>
      </c>
      <c r="P114">
        <v>0.35217811137143401</v>
      </c>
      <c r="Q114">
        <v>0.35603472639936801</v>
      </c>
      <c r="R114">
        <v>0.110861512209655</v>
      </c>
      <c r="S114">
        <v>-2.5143829836269198</v>
      </c>
      <c r="T114">
        <v>-1.23851485535283</v>
      </c>
      <c r="U114">
        <v>0.49321698762622301</v>
      </c>
      <c r="V114">
        <v>-0.33762858723642403</v>
      </c>
      <c r="W114">
        <v>0.72117326420838301</v>
      </c>
      <c r="X114">
        <v>0.12879520199513</v>
      </c>
      <c r="Y114">
        <v>9.7290282310927595E-2</v>
      </c>
      <c r="Z114">
        <v>0.67531374548127798</v>
      </c>
      <c r="AA114">
        <v>0.15205906595202801</v>
      </c>
    </row>
    <row r="115" spans="1:27" x14ac:dyDescent="0.2">
      <c r="A115">
        <v>114</v>
      </c>
      <c r="B115">
        <v>0.94772694003768199</v>
      </c>
      <c r="C115">
        <v>0.39122878341004202</v>
      </c>
      <c r="D115">
        <v>0.49415031960234002</v>
      </c>
      <c r="E115">
        <v>0.67742811678908699</v>
      </c>
      <c r="F115">
        <v>0.59835770563222401</v>
      </c>
      <c r="G115">
        <v>9.0292757144197794E-2</v>
      </c>
      <c r="H115">
        <v>0.69478011713363197</v>
      </c>
      <c r="I115">
        <v>0.514006906189024</v>
      </c>
      <c r="J115">
        <v>1.75521061755716E-2</v>
      </c>
      <c r="K115">
        <v>0.94462300604209304</v>
      </c>
      <c r="L115">
        <v>0.96764654689468399</v>
      </c>
      <c r="M115">
        <v>0.25719502079300499</v>
      </c>
      <c r="N115">
        <v>-0.63661020283416803</v>
      </c>
      <c r="O115">
        <v>-0.79241001775805597</v>
      </c>
      <c r="P115">
        <v>1.1702227682934701</v>
      </c>
      <c r="Q115">
        <v>5.8087499560699101E-3</v>
      </c>
      <c r="R115">
        <v>0.67550815107873796</v>
      </c>
      <c r="S115">
        <v>0.329713236911024</v>
      </c>
      <c r="T115">
        <v>1.1872954085898999</v>
      </c>
      <c r="U115">
        <v>-5.8297944192971997E-2</v>
      </c>
      <c r="V115">
        <v>-0.48027462486365202</v>
      </c>
      <c r="W115">
        <v>0.117493155279389</v>
      </c>
      <c r="X115">
        <v>-0.177451546231019</v>
      </c>
      <c r="Y115">
        <v>-0.49814409811183302</v>
      </c>
      <c r="Z115">
        <v>-1.2324479598574099E-2</v>
      </c>
      <c r="AA115">
        <v>-2.34371824010617</v>
      </c>
    </row>
    <row r="116" spans="1:27" x14ac:dyDescent="0.2">
      <c r="A116">
        <v>115</v>
      </c>
      <c r="B116">
        <v>0.72059627342969101</v>
      </c>
      <c r="C116">
        <v>0.29912277567200302</v>
      </c>
      <c r="D116">
        <v>0.52175280824303605</v>
      </c>
      <c r="E116">
        <v>0.13295187614858101</v>
      </c>
      <c r="F116">
        <v>0.72619983111508102</v>
      </c>
      <c r="G116">
        <v>0.21225125226192099</v>
      </c>
      <c r="H116">
        <v>0.98242207383736901</v>
      </c>
      <c r="I116">
        <v>3.9753782330080797E-2</v>
      </c>
      <c r="J116">
        <v>0.190857887733727</v>
      </c>
      <c r="K116">
        <v>0.43772481754422099</v>
      </c>
      <c r="L116">
        <v>0.91631248523481101</v>
      </c>
      <c r="M116">
        <v>0.22838979703374199</v>
      </c>
      <c r="N116">
        <v>-1.2942583927076401</v>
      </c>
      <c r="O116">
        <v>0.77028396379998199</v>
      </c>
      <c r="P116">
        <v>0.462579685821988</v>
      </c>
      <c r="Q116">
        <v>-1.1483997140953901E-2</v>
      </c>
      <c r="R116">
        <v>-0.64184936967080197</v>
      </c>
      <c r="S116">
        <v>0.53586434927599202</v>
      </c>
      <c r="T116">
        <v>-1.0559882252703501</v>
      </c>
      <c r="U116">
        <v>-1.26459201408914</v>
      </c>
      <c r="V116">
        <v>-1.22183212377007</v>
      </c>
      <c r="W116">
        <v>2.86298482629656</v>
      </c>
      <c r="X116">
        <v>0.86723266532615595</v>
      </c>
      <c r="Y116">
        <v>0.73446459355287197</v>
      </c>
      <c r="Z116">
        <v>-0.366461384462127</v>
      </c>
      <c r="AA116">
        <v>0.50718914162720297</v>
      </c>
    </row>
    <row r="117" spans="1:27" x14ac:dyDescent="0.2">
      <c r="A117">
        <v>116</v>
      </c>
      <c r="B117">
        <v>0.142294295597821</v>
      </c>
      <c r="C117">
        <v>0.24430824955925301</v>
      </c>
      <c r="D117">
        <v>0.219831811729818</v>
      </c>
      <c r="E117">
        <v>0.97952398471534197</v>
      </c>
      <c r="F117">
        <v>0.35599973099306198</v>
      </c>
      <c r="G117">
        <v>0.439203592948615</v>
      </c>
      <c r="H117">
        <v>0.28050483413971899</v>
      </c>
      <c r="I117">
        <v>0.42756973067298498</v>
      </c>
      <c r="J117">
        <v>1.6890153987333099E-2</v>
      </c>
      <c r="K117">
        <v>0.45389344263821801</v>
      </c>
      <c r="L117">
        <v>0.115442443173378</v>
      </c>
      <c r="M117">
        <v>0.46061854064464502</v>
      </c>
      <c r="N117">
        <v>0.64157325198232595</v>
      </c>
      <c r="O117">
        <v>1.7952032108663001</v>
      </c>
      <c r="P117">
        <v>-1.1102776366920999</v>
      </c>
      <c r="Q117">
        <v>-0.51340623205969105</v>
      </c>
      <c r="R117">
        <v>-2.7678095709107602</v>
      </c>
      <c r="S117">
        <v>0.32238546519488898</v>
      </c>
      <c r="T117">
        <v>-1.8816575140143901</v>
      </c>
      <c r="U117">
        <v>1.63762598049328</v>
      </c>
      <c r="V117">
        <v>0.425419507477311</v>
      </c>
      <c r="W117">
        <v>0.29738525848832598</v>
      </c>
      <c r="X117">
        <v>1.09860468057337</v>
      </c>
      <c r="Y117">
        <v>1.02223160403152</v>
      </c>
      <c r="Z117">
        <v>-1.7197625101595699</v>
      </c>
      <c r="AA117">
        <v>0.34650260140818501</v>
      </c>
    </row>
    <row r="118" spans="1:27" x14ac:dyDescent="0.2">
      <c r="A118">
        <v>117</v>
      </c>
      <c r="B118">
        <v>0.54928465606644705</v>
      </c>
      <c r="C118">
        <v>0.42181013175286303</v>
      </c>
      <c r="D118">
        <v>0.763106702361255</v>
      </c>
      <c r="E118">
        <v>0.14661247562617</v>
      </c>
      <c r="F118">
        <v>0.58647844986990005</v>
      </c>
      <c r="G118">
        <v>0.77787148859351796</v>
      </c>
      <c r="H118">
        <v>6.4772306010126998E-2</v>
      </c>
      <c r="I118">
        <v>5.69004286080598E-2</v>
      </c>
      <c r="J118">
        <v>0.55804787366650999</v>
      </c>
      <c r="K118">
        <v>7.4571853270754204E-2</v>
      </c>
      <c r="L118">
        <v>0.200810814974829</v>
      </c>
      <c r="M118">
        <v>0.70286428742110696</v>
      </c>
      <c r="N118">
        <v>-0.20300577965444</v>
      </c>
      <c r="O118">
        <v>-6.04490891555284E-2</v>
      </c>
      <c r="P118">
        <v>-1.97452193642747</v>
      </c>
      <c r="Q118">
        <v>0.48836473139348302</v>
      </c>
      <c r="R118">
        <v>-0.468295912940763</v>
      </c>
      <c r="S118">
        <v>-6.8710830525811298E-2</v>
      </c>
      <c r="T118">
        <v>-1.33231470099253</v>
      </c>
      <c r="U118">
        <v>-0.65644315565858202</v>
      </c>
      <c r="V118">
        <v>-1.0505373014794901</v>
      </c>
      <c r="W118">
        <v>0.80961138939909305</v>
      </c>
      <c r="X118">
        <v>-1.46771929086876</v>
      </c>
      <c r="Y118">
        <v>-2.0426641162524901</v>
      </c>
      <c r="Z118">
        <v>-1.5799753965779799</v>
      </c>
      <c r="AA118">
        <v>-3.4887336497496202</v>
      </c>
    </row>
    <row r="119" spans="1:27" x14ac:dyDescent="0.2">
      <c r="A119">
        <v>118</v>
      </c>
      <c r="B119">
        <v>0.95409123855642897</v>
      </c>
      <c r="C119">
        <v>0.93777017691172604</v>
      </c>
      <c r="D119">
        <v>2.4519653059542099E-2</v>
      </c>
      <c r="E119">
        <v>0.941816753940656</v>
      </c>
      <c r="F119">
        <v>0.51660358789376903</v>
      </c>
      <c r="G119">
        <v>0.85140795935876601</v>
      </c>
      <c r="H119">
        <v>0.42492212611250502</v>
      </c>
      <c r="I119">
        <v>0.38679252774454598</v>
      </c>
      <c r="J119">
        <v>0.57017328194342498</v>
      </c>
      <c r="K119">
        <v>0.37351831165142302</v>
      </c>
      <c r="L119">
        <v>0.65562906046397895</v>
      </c>
      <c r="M119">
        <v>0.82998685399070304</v>
      </c>
      <c r="N119">
        <v>-3.8484026999527301E-5</v>
      </c>
      <c r="O119">
        <v>0.51988743677103399</v>
      </c>
      <c r="P119">
        <v>0.24520181551418299</v>
      </c>
      <c r="Q119">
        <v>-1.35921613330401</v>
      </c>
      <c r="R119">
        <v>0.143525212645844</v>
      </c>
      <c r="S119">
        <v>0.60866800170065405</v>
      </c>
      <c r="T119">
        <v>1.20945073301126</v>
      </c>
      <c r="U119">
        <v>-0.944316060815933</v>
      </c>
      <c r="V119">
        <v>0.49370550083515502</v>
      </c>
      <c r="W119">
        <v>2.5732832648083899</v>
      </c>
      <c r="X119">
        <v>-0.88909004000393099</v>
      </c>
      <c r="Y119">
        <v>-3.0446866419068499</v>
      </c>
      <c r="Z119">
        <v>-0.29739791140090099</v>
      </c>
      <c r="AA119">
        <v>-1.0269959848678101</v>
      </c>
    </row>
    <row r="120" spans="1:27" x14ac:dyDescent="0.2">
      <c r="A120">
        <v>119</v>
      </c>
      <c r="B120">
        <v>0.58548335311934296</v>
      </c>
      <c r="C120">
        <v>0.26448511658236301</v>
      </c>
      <c r="D120">
        <v>0.711485945153981</v>
      </c>
      <c r="E120">
        <v>0.70035174489021301</v>
      </c>
      <c r="F120">
        <v>0.59351468947716002</v>
      </c>
      <c r="G120">
        <v>0.62472390383481902</v>
      </c>
      <c r="H120">
        <v>0.30675710830837399</v>
      </c>
      <c r="I120">
        <v>0.56925787287764196</v>
      </c>
      <c r="J120">
        <v>0.72333603864535601</v>
      </c>
      <c r="K120">
        <v>0.57329305564053301</v>
      </c>
      <c r="L120">
        <v>0.62014979426748995</v>
      </c>
      <c r="M120">
        <v>8.8038204703480005E-2</v>
      </c>
      <c r="N120">
        <v>-0.82459464179473496</v>
      </c>
      <c r="O120">
        <v>0.21047333120439601</v>
      </c>
      <c r="P120">
        <v>-0.71892396189585805</v>
      </c>
      <c r="Q120">
        <v>-1.1652568140877599</v>
      </c>
      <c r="R120">
        <v>2.0094920566694499</v>
      </c>
      <c r="S120">
        <v>-0.54370094750619902</v>
      </c>
      <c r="T120">
        <v>1.00965151734779</v>
      </c>
      <c r="U120">
        <v>-1.9735057883382401</v>
      </c>
      <c r="V120">
        <v>-7.56495332826113E-2</v>
      </c>
      <c r="W120">
        <v>-0.82474527885122295</v>
      </c>
      <c r="X120">
        <v>1.8608857666610099</v>
      </c>
      <c r="Y120">
        <v>0.22076690879764799</v>
      </c>
      <c r="Z120">
        <v>-1.06349316696542</v>
      </c>
      <c r="AA120">
        <v>-1.0793299953850599</v>
      </c>
    </row>
    <row r="121" spans="1:27" x14ac:dyDescent="0.2">
      <c r="A121">
        <v>120</v>
      </c>
      <c r="B121">
        <v>0.40451028174720699</v>
      </c>
      <c r="C121">
        <v>0.56856875400990203</v>
      </c>
      <c r="D121">
        <v>0.840887599159032</v>
      </c>
      <c r="E121">
        <v>0.56796290352940504</v>
      </c>
      <c r="F121">
        <v>0.88826958462595895</v>
      </c>
      <c r="G121">
        <v>0.38804091000929403</v>
      </c>
      <c r="H121">
        <v>0.42921696347184402</v>
      </c>
      <c r="I121">
        <v>0.13365535298362299</v>
      </c>
      <c r="J121">
        <v>0.85389133170247</v>
      </c>
      <c r="K121">
        <v>0.85828238097019405</v>
      </c>
      <c r="L121">
        <v>0.98308928147889596</v>
      </c>
      <c r="M121">
        <v>0.32767507573589599</v>
      </c>
      <c r="N121">
        <v>-0.55670940043433204</v>
      </c>
      <c r="O121">
        <v>-3.6839663764150002E-2</v>
      </c>
      <c r="P121">
        <v>1.37284391721474</v>
      </c>
      <c r="Q121">
        <v>0.66410110222205698</v>
      </c>
      <c r="R121">
        <v>-3.0999634775111602E-2</v>
      </c>
      <c r="S121">
        <v>1.31028710917763</v>
      </c>
      <c r="T121">
        <v>2.07451834027278</v>
      </c>
      <c r="U121">
        <v>-1.4439847428174</v>
      </c>
      <c r="V121">
        <v>1.15185230746282</v>
      </c>
      <c r="W121">
        <v>-0.48773167502396603</v>
      </c>
      <c r="X121">
        <v>-1.1160467019503699</v>
      </c>
      <c r="Y121">
        <v>1.6385363900874701</v>
      </c>
      <c r="Z121">
        <v>0.84379826265425095</v>
      </c>
      <c r="AA121">
        <v>-0.34594436461418698</v>
      </c>
    </row>
    <row r="122" spans="1:27" x14ac:dyDescent="0.2">
      <c r="A122">
        <v>121</v>
      </c>
      <c r="B122">
        <v>0.64789347932673902</v>
      </c>
      <c r="C122">
        <v>0.20218456769362</v>
      </c>
      <c r="D122">
        <v>0.93082107207737796</v>
      </c>
      <c r="E122">
        <v>0.246348989428952</v>
      </c>
      <c r="F122">
        <v>0.86712755588814605</v>
      </c>
      <c r="G122">
        <v>0.14375485084019601</v>
      </c>
      <c r="H122">
        <v>0.44481873651966403</v>
      </c>
      <c r="I122">
        <v>0.152237558504566</v>
      </c>
      <c r="J122">
        <v>0.92629011394455996</v>
      </c>
      <c r="K122">
        <v>0.231860614148899</v>
      </c>
      <c r="L122">
        <v>0.39323384477756901</v>
      </c>
      <c r="M122">
        <v>0.99700831319205396</v>
      </c>
      <c r="N122">
        <v>-2.29142750276276</v>
      </c>
      <c r="O122">
        <v>0.44790605785447501</v>
      </c>
      <c r="P122">
        <v>-0.82061841056014895</v>
      </c>
      <c r="Q122">
        <v>-0.83166375808323201</v>
      </c>
      <c r="R122">
        <v>-2.2791680085711299</v>
      </c>
      <c r="S122">
        <v>0.44362779071948499</v>
      </c>
      <c r="T122">
        <v>-0.11764713850104901</v>
      </c>
      <c r="U122">
        <v>-1.1586441016226601</v>
      </c>
      <c r="V122">
        <v>0.43717011246787901</v>
      </c>
      <c r="W122">
        <v>-1.14479419000928</v>
      </c>
      <c r="X122">
        <v>-0.53113153159780901</v>
      </c>
      <c r="Y122">
        <v>8.8335818813582295E-2</v>
      </c>
      <c r="Z122">
        <v>0.310781041266813</v>
      </c>
      <c r="AA122">
        <v>-0.29699829431883001</v>
      </c>
    </row>
    <row r="123" spans="1:27" x14ac:dyDescent="0.2">
      <c r="A123">
        <v>122</v>
      </c>
      <c r="B123">
        <v>0.31982061709277299</v>
      </c>
      <c r="C123">
        <v>0.192805626895278</v>
      </c>
      <c r="D123">
        <v>0.66209164727479197</v>
      </c>
      <c r="E123">
        <v>0.34087153244763602</v>
      </c>
      <c r="F123">
        <v>0.83120136964134805</v>
      </c>
      <c r="G123">
        <v>0.88167280424386196</v>
      </c>
      <c r="H123">
        <v>0.64951203158125204</v>
      </c>
      <c r="I123">
        <v>0.30066529661417002</v>
      </c>
      <c r="J123">
        <v>0.43702636240050102</v>
      </c>
      <c r="K123">
        <v>0.95726718078367401</v>
      </c>
      <c r="L123">
        <v>0.96743491385131997</v>
      </c>
      <c r="M123">
        <v>0.62062755622901</v>
      </c>
      <c r="N123">
        <v>-1.6523697768090799</v>
      </c>
      <c r="O123">
        <v>-5.7344227389927602E-2</v>
      </c>
      <c r="P123">
        <v>0.65045764968615305</v>
      </c>
      <c r="Q123">
        <v>0.77041379859255599</v>
      </c>
      <c r="R123">
        <v>-0.481259088306003</v>
      </c>
      <c r="S123">
        <v>-0.46316145993221097</v>
      </c>
      <c r="T123">
        <v>-0.45003836362521399</v>
      </c>
      <c r="U123">
        <v>-0.137120379074441</v>
      </c>
      <c r="V123">
        <v>-1.07543062227256</v>
      </c>
      <c r="W123">
        <v>-0.77025708660541503</v>
      </c>
      <c r="X123">
        <v>0.97885010245991599</v>
      </c>
      <c r="Y123">
        <v>0.53209064033781595</v>
      </c>
      <c r="Z123">
        <v>-0.62680862023119799</v>
      </c>
      <c r="AA123">
        <v>0.42815324122065201</v>
      </c>
    </row>
    <row r="124" spans="1:27" x14ac:dyDescent="0.2">
      <c r="A124">
        <v>123</v>
      </c>
      <c r="B124">
        <v>0.30772001086734202</v>
      </c>
      <c r="C124">
        <v>0.718611745163798</v>
      </c>
      <c r="D124">
        <v>0.269942219369113</v>
      </c>
      <c r="E124">
        <v>0.83976194541901295</v>
      </c>
      <c r="F124">
        <v>0.16171811125241201</v>
      </c>
      <c r="G124">
        <v>0.87374181253835503</v>
      </c>
      <c r="H124">
        <v>1.6331355785951001E-2</v>
      </c>
      <c r="I124">
        <v>0.38238749676383998</v>
      </c>
      <c r="J124">
        <v>5.8663622243329799E-2</v>
      </c>
      <c r="K124">
        <v>0.86737703881226402</v>
      </c>
      <c r="L124">
        <v>0.47576485597528501</v>
      </c>
      <c r="M124">
        <v>0.19716337206773399</v>
      </c>
      <c r="N124">
        <v>-1.57125070163983</v>
      </c>
      <c r="O124">
        <v>-0.86943461115035003</v>
      </c>
      <c r="P124">
        <v>0.93631735652697901</v>
      </c>
      <c r="Q124">
        <v>9.4614288190221593E-2</v>
      </c>
      <c r="R124">
        <v>-0.98880774946315597</v>
      </c>
      <c r="S124">
        <v>0.85997236693537304</v>
      </c>
      <c r="T124">
        <v>1.01203773214142</v>
      </c>
      <c r="U124">
        <v>1.4549649459576699</v>
      </c>
      <c r="V124">
        <v>5.93033182273889E-2</v>
      </c>
      <c r="W124">
        <v>-7.4888749371560204E-2</v>
      </c>
      <c r="X124">
        <v>-0.60582342715820503</v>
      </c>
      <c r="Y124">
        <v>0.479221646448237</v>
      </c>
      <c r="Z124">
        <v>-0.42062726706373199</v>
      </c>
      <c r="AA124">
        <v>0.45503753512329298</v>
      </c>
    </row>
    <row r="125" spans="1:27" x14ac:dyDescent="0.2">
      <c r="A125">
        <v>124</v>
      </c>
      <c r="B125">
        <v>0.21976763126440299</v>
      </c>
      <c r="C125">
        <v>0.31351789552718401</v>
      </c>
      <c r="D125">
        <v>0.21823346032761001</v>
      </c>
      <c r="E125">
        <v>0.921521466225385</v>
      </c>
      <c r="F125">
        <v>0.33139774529263299</v>
      </c>
      <c r="G125">
        <v>0.33862369204871301</v>
      </c>
      <c r="H125">
        <v>0.233014671131968</v>
      </c>
      <c r="I125">
        <v>0.19946854887530199</v>
      </c>
      <c r="J125">
        <v>0.27856978122144899</v>
      </c>
      <c r="K125">
        <v>0.22339225420728301</v>
      </c>
      <c r="L125">
        <v>0.30978461587801498</v>
      </c>
      <c r="M125">
        <v>0.51982725062407498</v>
      </c>
      <c r="N125">
        <v>-0.18030512460142101</v>
      </c>
      <c r="O125">
        <v>-8.8910152218645705E-2</v>
      </c>
      <c r="P125">
        <v>0.79613686251104099</v>
      </c>
      <c r="Q125">
        <v>0.227042415977635</v>
      </c>
      <c r="R125">
        <v>0.50329237491951995</v>
      </c>
      <c r="S125">
        <v>1.3281036389162999</v>
      </c>
      <c r="T125">
        <v>0.979332497028785</v>
      </c>
      <c r="U125">
        <v>-0.178989918933815</v>
      </c>
      <c r="V125">
        <v>-1.94622705860295</v>
      </c>
      <c r="W125">
        <v>-0.94155382508793195</v>
      </c>
      <c r="X125">
        <v>1.63683852702629</v>
      </c>
      <c r="Y125">
        <v>-0.91268391248331104</v>
      </c>
      <c r="Z125">
        <v>0.227017815338007</v>
      </c>
      <c r="AA125">
        <v>-1.9730953786040999</v>
      </c>
    </row>
    <row r="126" spans="1:27" x14ac:dyDescent="0.2">
      <c r="A126">
        <v>125</v>
      </c>
      <c r="B126">
        <v>0.36948886583559198</v>
      </c>
      <c r="C126">
        <v>0.13839012733660599</v>
      </c>
      <c r="D126">
        <v>0.86781817115843296</v>
      </c>
      <c r="E126">
        <v>0.51536488719284501</v>
      </c>
      <c r="F126">
        <v>0.92617245507426504</v>
      </c>
      <c r="G126">
        <v>0.51331296353600897</v>
      </c>
      <c r="H126">
        <v>0.48754704697057599</v>
      </c>
      <c r="I126">
        <v>0.84320475230924696</v>
      </c>
      <c r="J126">
        <v>0.65370892221108001</v>
      </c>
      <c r="K126">
        <v>0.38933908147737301</v>
      </c>
      <c r="L126">
        <v>0.83539551729336303</v>
      </c>
      <c r="M126">
        <v>0.67263853549957198</v>
      </c>
      <c r="N126">
        <v>-1.0663996645226601</v>
      </c>
      <c r="O126">
        <v>1.2169674488973401</v>
      </c>
      <c r="P126">
        <v>-1.68806748417815</v>
      </c>
      <c r="Q126">
        <v>-0.21501379608892901</v>
      </c>
      <c r="R126">
        <v>-0.255294615868916</v>
      </c>
      <c r="S126">
        <v>-0.78348698259974403</v>
      </c>
      <c r="T126">
        <v>-1.75734065051749</v>
      </c>
      <c r="U126">
        <v>0.33059171613594002</v>
      </c>
      <c r="V126">
        <v>-1.3304610178977501</v>
      </c>
      <c r="W126">
        <v>-8.1252902725466494E-2</v>
      </c>
      <c r="X126">
        <v>-0.464513105625249</v>
      </c>
      <c r="Y126">
        <v>0.290894451404202</v>
      </c>
      <c r="Z126">
        <v>-0.40300107878104302</v>
      </c>
      <c r="AA126">
        <v>-0.102588946317618</v>
      </c>
    </row>
    <row r="127" spans="1:27" x14ac:dyDescent="0.2">
      <c r="A127">
        <v>126</v>
      </c>
      <c r="B127">
        <v>0.98421920347027403</v>
      </c>
      <c r="C127">
        <v>5.8030697749927598E-2</v>
      </c>
      <c r="D127">
        <v>2.4571551708504499E-2</v>
      </c>
      <c r="E127">
        <v>0.888112198328599</v>
      </c>
      <c r="F127">
        <v>0.92503912118263498</v>
      </c>
      <c r="G127">
        <v>0.49393542436882798</v>
      </c>
      <c r="H127">
        <v>0.888844469562172</v>
      </c>
      <c r="I127">
        <v>0.31048586475662798</v>
      </c>
      <c r="J127">
        <v>0.94539536512456801</v>
      </c>
      <c r="K127">
        <v>0.61547094467095997</v>
      </c>
      <c r="L127">
        <v>0.59586009662598305</v>
      </c>
      <c r="M127">
        <v>1.54686262831091E-2</v>
      </c>
      <c r="N127">
        <v>0.38909053229701102</v>
      </c>
      <c r="O127">
        <v>0.56993320685465998</v>
      </c>
      <c r="P127">
        <v>-1.4730413827234199</v>
      </c>
      <c r="Q127">
        <v>-0.48246983372855001</v>
      </c>
      <c r="R127">
        <v>0.642256488332132</v>
      </c>
      <c r="S127">
        <v>-0.90144868057980299</v>
      </c>
      <c r="T127">
        <v>-0.16559745177653801</v>
      </c>
      <c r="U127">
        <v>-6.1229325330539298E-2</v>
      </c>
      <c r="V127">
        <v>0.88615566767365805</v>
      </c>
      <c r="W127">
        <v>0.51427055120863996</v>
      </c>
      <c r="X127">
        <v>-0.62782643048584597</v>
      </c>
      <c r="Y127">
        <v>0.90140800450020697</v>
      </c>
      <c r="Z127">
        <v>0.499837083173577</v>
      </c>
      <c r="AA127">
        <v>-0.61811164378472405</v>
      </c>
    </row>
    <row r="128" spans="1:27" x14ac:dyDescent="0.2">
      <c r="A128">
        <v>127</v>
      </c>
      <c r="B128">
        <v>0.154202300822362</v>
      </c>
      <c r="C128">
        <v>0.93109964113682497</v>
      </c>
      <c r="D128">
        <v>0.85002672439440996</v>
      </c>
      <c r="E128">
        <v>0.70407220302149598</v>
      </c>
      <c r="F128">
        <v>0.63649753807112497</v>
      </c>
      <c r="G128">
        <v>0.79343780642375294</v>
      </c>
      <c r="H128">
        <v>0.27653401694260499</v>
      </c>
      <c r="I128">
        <v>0.33508627838455102</v>
      </c>
      <c r="J128">
        <v>0.43910688185133001</v>
      </c>
      <c r="K128">
        <v>0.13763638422824401</v>
      </c>
      <c r="L128">
        <v>0.60940485051833004</v>
      </c>
      <c r="M128">
        <v>4.19964264146983E-2</v>
      </c>
      <c r="N128">
        <v>3.5233598674866001E-2</v>
      </c>
      <c r="O128">
        <v>0.39537989122262601</v>
      </c>
      <c r="P128">
        <v>-0.49279934513434198</v>
      </c>
      <c r="Q128">
        <v>1.6960989718485999</v>
      </c>
      <c r="R128">
        <v>0.90171809133087999</v>
      </c>
      <c r="S128">
        <v>-0.78851901308990902</v>
      </c>
      <c r="T128">
        <v>-0.12060789671387501</v>
      </c>
      <c r="U128">
        <v>1.84457333749384</v>
      </c>
      <c r="V128">
        <v>1.2911418936869199</v>
      </c>
      <c r="W128">
        <v>1.30252083011132</v>
      </c>
      <c r="X128">
        <v>0.70003924949263496</v>
      </c>
      <c r="Y128">
        <v>-0.87429255995907895</v>
      </c>
      <c r="Z128">
        <v>3.6595931811526899E-2</v>
      </c>
      <c r="AA128">
        <v>0.27194863192340901</v>
      </c>
    </row>
    <row r="129" spans="1:27" x14ac:dyDescent="0.2">
      <c r="A129">
        <v>128</v>
      </c>
      <c r="B129">
        <v>9.1043999884277499E-2</v>
      </c>
      <c r="C129">
        <v>0.56833801208995205</v>
      </c>
      <c r="D129">
        <v>0.52393307699821801</v>
      </c>
      <c r="E129">
        <v>0.42376278969459202</v>
      </c>
      <c r="F129">
        <v>0.79290983942337301</v>
      </c>
      <c r="G129">
        <v>0.918415119173005</v>
      </c>
      <c r="H129">
        <v>0.299814587458968</v>
      </c>
      <c r="I129">
        <v>0.68332123127765898</v>
      </c>
      <c r="J129">
        <v>0.97257086052559305</v>
      </c>
      <c r="K129">
        <v>0.27139732637442598</v>
      </c>
      <c r="L129">
        <v>0.64233064488507796</v>
      </c>
      <c r="M129">
        <v>8.6556799476966206E-2</v>
      </c>
      <c r="N129">
        <v>-0.49845451544581099</v>
      </c>
      <c r="O129">
        <v>-0.11384345318528501</v>
      </c>
      <c r="P129">
        <v>1.04222750323098</v>
      </c>
      <c r="Q129">
        <v>-0.388478599012127</v>
      </c>
      <c r="R129">
        <v>-0.92694931457617302</v>
      </c>
      <c r="S129">
        <v>-1.9030671742958301</v>
      </c>
      <c r="T129">
        <v>-1.7232229404344701</v>
      </c>
      <c r="U129">
        <v>0.15283191497380799</v>
      </c>
      <c r="V129">
        <v>-0.379579876018103</v>
      </c>
      <c r="W129">
        <v>-2.3457137286279499</v>
      </c>
      <c r="X129">
        <v>-1.7983830573086499</v>
      </c>
      <c r="Y129">
        <v>1.95150302105273</v>
      </c>
      <c r="Z129">
        <v>0.44050772792721399</v>
      </c>
      <c r="AA129">
        <v>-0.177051843439896</v>
      </c>
    </row>
    <row r="130" spans="1:27" x14ac:dyDescent="0.2">
      <c r="A130">
        <v>129</v>
      </c>
      <c r="B130">
        <v>0.141906907781958</v>
      </c>
      <c r="C130">
        <v>0.117770360549911</v>
      </c>
      <c r="D130">
        <v>0.435462701832875</v>
      </c>
      <c r="E130">
        <v>0.300269103376194</v>
      </c>
      <c r="F130">
        <v>0.57174635794944995</v>
      </c>
      <c r="G130">
        <v>0.58636026876047198</v>
      </c>
      <c r="H130">
        <v>0.98731109686195795</v>
      </c>
      <c r="I130">
        <v>0.55055525829084195</v>
      </c>
      <c r="J130">
        <v>0.61228748480789297</v>
      </c>
      <c r="K130">
        <v>0.59453356917947497</v>
      </c>
      <c r="L130">
        <v>0.97331043565645803</v>
      </c>
      <c r="M130">
        <v>0.98627475975081302</v>
      </c>
      <c r="N130">
        <v>-1.6054317144696999</v>
      </c>
      <c r="O130">
        <v>0.55290590610951695</v>
      </c>
      <c r="P130">
        <v>1.2423402430667201</v>
      </c>
      <c r="Q130">
        <v>2.4566988334751398</v>
      </c>
      <c r="R130">
        <v>1.0568368673717301</v>
      </c>
      <c r="S130">
        <v>-0.233165815755454</v>
      </c>
      <c r="T130">
        <v>-0.26311533614261301</v>
      </c>
      <c r="U130">
        <v>0.54345733539464602</v>
      </c>
      <c r="V130">
        <v>-0.42542433676265501</v>
      </c>
      <c r="W130">
        <v>-1.2410900112060299</v>
      </c>
      <c r="X130">
        <v>-3.2902169798887597E-2</v>
      </c>
      <c r="Y130">
        <v>0.166918391090672</v>
      </c>
      <c r="Z130">
        <v>-6.8385002535316805E-2</v>
      </c>
      <c r="AA130">
        <v>-1.0933590811715701</v>
      </c>
    </row>
    <row r="131" spans="1:27" x14ac:dyDescent="0.2">
      <c r="A131">
        <v>130</v>
      </c>
      <c r="B131">
        <v>0.69000710151158196</v>
      </c>
      <c r="C131">
        <v>0.56479448149912004</v>
      </c>
      <c r="D131">
        <v>0.93129474646411803</v>
      </c>
      <c r="E131">
        <v>0.96338444063439899</v>
      </c>
      <c r="F131">
        <v>3.9375686319544898E-2</v>
      </c>
      <c r="G131">
        <v>0.82348039420321495</v>
      </c>
      <c r="H131">
        <v>0.46405451442114998</v>
      </c>
      <c r="I131">
        <v>0.12080880580469899</v>
      </c>
      <c r="J131">
        <v>0.55259693902917195</v>
      </c>
      <c r="K131">
        <v>0.16079540154896599</v>
      </c>
      <c r="L131">
        <v>0.51350853685289599</v>
      </c>
      <c r="M131">
        <v>0.154003308387473</v>
      </c>
      <c r="N131">
        <v>-0.67093240335341897</v>
      </c>
      <c r="O131">
        <v>-2.02956006594939</v>
      </c>
      <c r="P131">
        <v>1.8578570704023201</v>
      </c>
      <c r="Q131">
        <v>0.247744508374867</v>
      </c>
      <c r="R131">
        <v>-0.72179039311867799</v>
      </c>
      <c r="S131">
        <v>-1.64559419470843</v>
      </c>
      <c r="T131">
        <v>-0.91302877288485795</v>
      </c>
      <c r="U131">
        <v>0.14297493819712701</v>
      </c>
      <c r="V131">
        <v>-0.48554503620748002</v>
      </c>
      <c r="W131">
        <v>0.53271756877906096</v>
      </c>
      <c r="X131">
        <v>-0.443280784016924</v>
      </c>
      <c r="Y131">
        <v>-0.84297817249529405</v>
      </c>
      <c r="Z131">
        <v>1.2058557397996399</v>
      </c>
      <c r="AA131">
        <v>-0.61284847327238701</v>
      </c>
    </row>
    <row r="132" spans="1:27" x14ac:dyDescent="0.2">
      <c r="A132">
        <v>131</v>
      </c>
      <c r="B132">
        <v>0.61925648339092698</v>
      </c>
      <c r="C132">
        <v>0.54025618289597299</v>
      </c>
      <c r="D132">
        <v>0.164550395915284</v>
      </c>
      <c r="E132">
        <v>0.124820596072822</v>
      </c>
      <c r="F132">
        <v>0.28765724389813802</v>
      </c>
      <c r="G132">
        <v>0.80743891000747603</v>
      </c>
      <c r="H132">
        <v>1.76155776716768E-3</v>
      </c>
      <c r="I132">
        <v>0.73097717366181303</v>
      </c>
      <c r="J132">
        <v>0.151102293748408</v>
      </c>
      <c r="K132">
        <v>0.47877922770567199</v>
      </c>
      <c r="L132">
        <v>0.36983491922728701</v>
      </c>
      <c r="M132">
        <v>0.76602403284050502</v>
      </c>
      <c r="N132">
        <v>0.89272589998532204</v>
      </c>
      <c r="O132">
        <v>-6.8694697691693701E-2</v>
      </c>
      <c r="P132">
        <v>-0.92934191988844295</v>
      </c>
      <c r="Q132">
        <v>4.1951102253499399E-2</v>
      </c>
      <c r="R132">
        <v>-0.182977375774527</v>
      </c>
      <c r="S132">
        <v>1.20890174088062</v>
      </c>
      <c r="T132">
        <v>0.23512700209062501</v>
      </c>
      <c r="U132">
        <v>-1.02630258147187</v>
      </c>
      <c r="V132">
        <v>0.28837662517909801</v>
      </c>
      <c r="W132">
        <v>2.4719197280812799</v>
      </c>
      <c r="X132">
        <v>1.0474350202256</v>
      </c>
      <c r="Y132">
        <v>0.40265387173532102</v>
      </c>
      <c r="Z132">
        <v>1.48213888724349</v>
      </c>
      <c r="AA132">
        <v>0.59006028078804096</v>
      </c>
    </row>
    <row r="133" spans="1:27" x14ac:dyDescent="0.2">
      <c r="A133">
        <v>132</v>
      </c>
      <c r="B133">
        <v>0.89139411714859296</v>
      </c>
      <c r="C133">
        <v>0.81968251848593299</v>
      </c>
      <c r="D133">
        <v>0.37878839205950499</v>
      </c>
      <c r="E133">
        <v>0.68034053291194097</v>
      </c>
      <c r="F133">
        <v>0.480841588461771</v>
      </c>
      <c r="G133">
        <v>0.28157298429869099</v>
      </c>
      <c r="H133">
        <v>6.0019139666110201E-2</v>
      </c>
      <c r="I133">
        <v>0.40434979158453599</v>
      </c>
      <c r="J133">
        <v>0.423056503059342</v>
      </c>
      <c r="K133">
        <v>0.84940459462814</v>
      </c>
      <c r="L133">
        <v>0.17839477327652201</v>
      </c>
      <c r="M133">
        <v>0.86248004995286398</v>
      </c>
      <c r="N133">
        <v>0.47679944315304701</v>
      </c>
      <c r="O133">
        <v>-1.4976718412377601</v>
      </c>
      <c r="P133">
        <v>-0.65320693677214403</v>
      </c>
      <c r="Q133">
        <v>0.57444553337871795</v>
      </c>
      <c r="R133">
        <v>-0.35931218165739898</v>
      </c>
      <c r="S133">
        <v>0.431186559682187</v>
      </c>
      <c r="T133">
        <v>0.82695531860974003</v>
      </c>
      <c r="U133">
        <v>0.11318225939842801</v>
      </c>
      <c r="V133">
        <v>1.74527076151503</v>
      </c>
      <c r="W133">
        <v>-1.1656647505478299</v>
      </c>
      <c r="X133">
        <v>-1.0728182840032101</v>
      </c>
      <c r="Y133">
        <v>1.1642080922215701</v>
      </c>
      <c r="Z133">
        <v>0.10775073959473699</v>
      </c>
      <c r="AA133">
        <v>-0.48579623928382698</v>
      </c>
    </row>
    <row r="134" spans="1:27" x14ac:dyDescent="0.2">
      <c r="A134">
        <v>133</v>
      </c>
      <c r="B134">
        <v>0.67299909261055202</v>
      </c>
      <c r="C134">
        <v>0.70297950389795005</v>
      </c>
      <c r="D134">
        <v>0.138044937048107</v>
      </c>
      <c r="E134">
        <v>0.81983914365991895</v>
      </c>
      <c r="F134">
        <v>0.43491375236772001</v>
      </c>
      <c r="G134">
        <v>0.50864859926514305</v>
      </c>
      <c r="H134">
        <v>0.93165371078066495</v>
      </c>
      <c r="I134">
        <v>0.13036704808473501</v>
      </c>
      <c r="J134">
        <v>0.51815015822649002</v>
      </c>
      <c r="K134">
        <v>0.51608015387318995</v>
      </c>
      <c r="L134">
        <v>0.93082230864092697</v>
      </c>
      <c r="M134">
        <v>0.303658475168049</v>
      </c>
      <c r="N134">
        <v>-0.311867437303258</v>
      </c>
      <c r="O134">
        <v>-0.40545569460811698</v>
      </c>
      <c r="P134">
        <v>-2.44116825347875E-2</v>
      </c>
      <c r="Q134">
        <v>0.73172046545960101</v>
      </c>
      <c r="R134">
        <v>-2.1030025313677201</v>
      </c>
      <c r="S134">
        <v>-0.34749485962453303</v>
      </c>
      <c r="T134">
        <v>-0.72468864295141999</v>
      </c>
      <c r="U134">
        <v>-0.43745269228572298</v>
      </c>
      <c r="V134">
        <v>-0.96981558220610797</v>
      </c>
      <c r="W134">
        <v>-0.996067204875556</v>
      </c>
      <c r="X134">
        <v>-0.51331529829540801</v>
      </c>
      <c r="Y134">
        <v>-2.8884400734406301E-2</v>
      </c>
      <c r="Z134">
        <v>-0.46414020984073101</v>
      </c>
      <c r="AA134">
        <v>-0.245740489568261</v>
      </c>
    </row>
    <row r="135" spans="1:27" x14ac:dyDescent="0.2">
      <c r="A135">
        <v>134</v>
      </c>
      <c r="B135">
        <v>0.73707773792557396</v>
      </c>
      <c r="C135">
        <v>0.56774837360717301</v>
      </c>
      <c r="D135">
        <v>0.149721077177673</v>
      </c>
      <c r="E135">
        <v>0.21627482189796801</v>
      </c>
      <c r="F135">
        <v>0.93246988719329205</v>
      </c>
      <c r="G135">
        <v>0.29522944032214499</v>
      </c>
      <c r="H135">
        <v>0.47272218530997601</v>
      </c>
      <c r="I135">
        <v>0.81290106056258005</v>
      </c>
      <c r="J135">
        <v>0.61440967558883097</v>
      </c>
      <c r="K135">
        <v>0.37270522559992902</v>
      </c>
      <c r="L135">
        <v>0.33624714124016403</v>
      </c>
      <c r="M135">
        <v>0.20888465433381401</v>
      </c>
      <c r="N135">
        <v>-2.2443588676285802</v>
      </c>
      <c r="O135">
        <v>-1.4002913530797001</v>
      </c>
      <c r="P135">
        <v>1.2467943538772699</v>
      </c>
      <c r="Q135">
        <v>-1.5940942139802601</v>
      </c>
      <c r="R135">
        <v>-0.357462049881762</v>
      </c>
      <c r="S135">
        <v>-1.00111019292456</v>
      </c>
      <c r="T135">
        <v>0.24022640487060101</v>
      </c>
      <c r="U135">
        <v>1.3560492809640801</v>
      </c>
      <c r="V135">
        <v>2.0225864489314298</v>
      </c>
      <c r="W135">
        <v>1.5443148099169399</v>
      </c>
      <c r="X135">
        <v>0.36316649557984898</v>
      </c>
      <c r="Y135">
        <v>9.2070217534539006E-2</v>
      </c>
      <c r="Z135">
        <v>0.24984974023391701</v>
      </c>
      <c r="AA135">
        <v>-1.42765707288971</v>
      </c>
    </row>
    <row r="136" spans="1:27" x14ac:dyDescent="0.2">
      <c r="A136">
        <v>135</v>
      </c>
      <c r="B136">
        <v>0.52113572577945799</v>
      </c>
      <c r="C136">
        <v>0.72130926628597003</v>
      </c>
      <c r="D136">
        <v>0.67644724738784101</v>
      </c>
      <c r="E136">
        <v>0.59408717905171204</v>
      </c>
      <c r="F136">
        <v>0.64568058564327602</v>
      </c>
      <c r="G136">
        <v>0.86762376944534403</v>
      </c>
      <c r="H136">
        <v>0.84327868884429302</v>
      </c>
      <c r="I136">
        <v>0.89300655643455595</v>
      </c>
      <c r="J136">
        <v>0.124329274054616</v>
      </c>
      <c r="K136">
        <v>0.58529359987005503</v>
      </c>
      <c r="L136">
        <v>0.32431883527897298</v>
      </c>
      <c r="M136">
        <v>0.60300453193485704</v>
      </c>
      <c r="N136">
        <v>-0.48620073194171898</v>
      </c>
      <c r="O136">
        <v>1.26750815363851</v>
      </c>
      <c r="P136">
        <v>-1.91377942061336</v>
      </c>
      <c r="Q136">
        <v>-0.126794642034606</v>
      </c>
      <c r="R136">
        <v>-2.0726073895804</v>
      </c>
      <c r="S136">
        <v>0.67798706801456099</v>
      </c>
      <c r="T136">
        <v>-0.28805416480240897</v>
      </c>
      <c r="U136">
        <v>-0.75509888841884998</v>
      </c>
      <c r="V136">
        <v>0.99913495175519795</v>
      </c>
      <c r="W136">
        <v>-1.4512815176895699</v>
      </c>
      <c r="X136">
        <v>4.2669160840151002E-2</v>
      </c>
      <c r="Y136">
        <v>-9.7697620421384496E-2</v>
      </c>
      <c r="Z136">
        <v>-1.54821061240378</v>
      </c>
      <c r="AA136">
        <v>-4.1926407017252698E-2</v>
      </c>
    </row>
    <row r="137" spans="1:27" x14ac:dyDescent="0.2">
      <c r="A137">
        <v>136</v>
      </c>
      <c r="B137">
        <v>0.65983844967558902</v>
      </c>
      <c r="C137">
        <v>0.75244421348906998</v>
      </c>
      <c r="D137">
        <v>0.56211615586653296</v>
      </c>
      <c r="E137">
        <v>0.16169593064114399</v>
      </c>
      <c r="F137">
        <v>8.2896370440721501E-4</v>
      </c>
      <c r="G137">
        <v>0.71336739091202594</v>
      </c>
      <c r="H137">
        <v>0.83182447426952399</v>
      </c>
      <c r="I137">
        <v>0.93346341792494003</v>
      </c>
      <c r="J137">
        <v>0.36972534027881898</v>
      </c>
      <c r="K137">
        <v>0.72630616626702205</v>
      </c>
      <c r="L137">
        <v>0.87835653778165501</v>
      </c>
      <c r="M137">
        <v>0.31224529584869698</v>
      </c>
      <c r="N137">
        <v>-2.9242911321838099</v>
      </c>
      <c r="O137">
        <v>-0.68871185993801098</v>
      </c>
      <c r="P137">
        <v>-1.2228314650002201</v>
      </c>
      <c r="Q137">
        <v>0.194248562596541</v>
      </c>
      <c r="R137">
        <v>-1.4971504424142701</v>
      </c>
      <c r="S137">
        <v>0.49862910370943703</v>
      </c>
      <c r="T137">
        <v>-0.26858718308609197</v>
      </c>
      <c r="U137">
        <v>0.105578700735197</v>
      </c>
      <c r="V137">
        <v>-0.29359394562518398</v>
      </c>
      <c r="W137">
        <v>1.2820242158524799</v>
      </c>
      <c r="X137">
        <v>-0.62674323123313602</v>
      </c>
      <c r="Y137">
        <v>0.31640197076447601</v>
      </c>
      <c r="Z137">
        <v>0.58290690201366802</v>
      </c>
      <c r="AA137">
        <v>0.29829936594044998</v>
      </c>
    </row>
    <row r="138" spans="1:27" x14ac:dyDescent="0.2">
      <c r="A138">
        <v>137</v>
      </c>
      <c r="B138">
        <v>0.821805460145697</v>
      </c>
      <c r="C138">
        <v>0.38142259675078</v>
      </c>
      <c r="D138">
        <v>0.47164844279177398</v>
      </c>
      <c r="E138">
        <v>0.40552651952020802</v>
      </c>
      <c r="F138">
        <v>1.95224108174443E-2</v>
      </c>
      <c r="G138">
        <v>0.36235130624845602</v>
      </c>
      <c r="H138">
        <v>0.768858154537156</v>
      </c>
      <c r="I138">
        <v>0.82043270021676995</v>
      </c>
      <c r="J138">
        <v>0.74527786858379796</v>
      </c>
      <c r="K138">
        <v>0.34678276954218701</v>
      </c>
      <c r="L138">
        <v>0.40853217174299</v>
      </c>
      <c r="M138">
        <v>0.23870414425618899</v>
      </c>
      <c r="N138">
        <v>1.7738426816086299</v>
      </c>
      <c r="O138">
        <v>-0.488652300491904</v>
      </c>
      <c r="P138">
        <v>1.74907440578318</v>
      </c>
      <c r="Q138">
        <v>-1.28742723934792</v>
      </c>
      <c r="R138">
        <v>0.20036870784431399</v>
      </c>
      <c r="S138">
        <v>-0.26575340950331799</v>
      </c>
      <c r="T138">
        <v>1.6732770551320699</v>
      </c>
      <c r="U138">
        <v>0.68772631690553698</v>
      </c>
      <c r="V138">
        <v>-1.6410775248349101</v>
      </c>
      <c r="W138">
        <v>-1.2403841176801</v>
      </c>
      <c r="X138">
        <v>-1.3839322629206099</v>
      </c>
      <c r="Y138">
        <v>-0.81146130073034495</v>
      </c>
      <c r="Z138">
        <v>-0.38835788661500997</v>
      </c>
      <c r="AA138">
        <v>-1.30493155778783</v>
      </c>
    </row>
    <row r="139" spans="1:27" x14ac:dyDescent="0.2">
      <c r="A139">
        <v>138</v>
      </c>
      <c r="B139">
        <v>0.78628155170008496</v>
      </c>
      <c r="C139">
        <v>0.28801028127782002</v>
      </c>
      <c r="D139">
        <v>0.81110016861930401</v>
      </c>
      <c r="E139">
        <v>0.23888509906828401</v>
      </c>
      <c r="F139">
        <v>0.29697456932626598</v>
      </c>
      <c r="G139">
        <v>0.99703025887720198</v>
      </c>
      <c r="H139">
        <v>0.60352249536663205</v>
      </c>
      <c r="I139">
        <v>0.45805144985206397</v>
      </c>
      <c r="J139">
        <v>0.19042823021300101</v>
      </c>
      <c r="K139">
        <v>0.16110094799660099</v>
      </c>
      <c r="L139">
        <v>0.97939947294071295</v>
      </c>
      <c r="M139">
        <v>0.792503728764131</v>
      </c>
      <c r="N139">
        <v>3.3712438977344501E-2</v>
      </c>
      <c r="O139">
        <v>1.2353094070142101</v>
      </c>
      <c r="P139">
        <v>0.78397272742318502</v>
      </c>
      <c r="Q139">
        <v>-1.1210362632091999</v>
      </c>
      <c r="R139">
        <v>0.33492423026307</v>
      </c>
      <c r="S139">
        <v>1.5641733191483</v>
      </c>
      <c r="T139">
        <v>-0.453095230965118</v>
      </c>
      <c r="U139">
        <v>0.32063911045200799</v>
      </c>
      <c r="V139">
        <v>0.35247082439851801</v>
      </c>
      <c r="W139">
        <v>-2.2471510071109702</v>
      </c>
      <c r="X139">
        <v>-0.51350521659464299</v>
      </c>
      <c r="Y139">
        <v>-0.173023919757161</v>
      </c>
      <c r="Z139">
        <v>-9.8292495831687005E-2</v>
      </c>
      <c r="AA139">
        <v>2.0926934806162998</v>
      </c>
    </row>
    <row r="140" spans="1:27" x14ac:dyDescent="0.2">
      <c r="A140">
        <v>139</v>
      </c>
      <c r="B140">
        <v>0.97982191736809898</v>
      </c>
      <c r="C140">
        <v>0.53168332716450095</v>
      </c>
      <c r="D140">
        <v>0.96238853223621801</v>
      </c>
      <c r="E140">
        <v>0.527598845539614</v>
      </c>
      <c r="F140">
        <v>0.273746197810396</v>
      </c>
      <c r="G140">
        <v>0.70100330933928401</v>
      </c>
      <c r="H140">
        <v>0.55835978919640095</v>
      </c>
      <c r="I140">
        <v>0.89848482585512102</v>
      </c>
      <c r="J140">
        <v>0.17202589358203099</v>
      </c>
      <c r="K140">
        <v>0.37198867020197202</v>
      </c>
      <c r="L140">
        <v>0.37178945657797102</v>
      </c>
      <c r="M140">
        <v>4.2766367550939301E-2</v>
      </c>
      <c r="N140">
        <v>1.26106595229873</v>
      </c>
      <c r="O140">
        <v>0.81325024533889201</v>
      </c>
      <c r="P140">
        <v>-2.1355816475820499</v>
      </c>
      <c r="Q140">
        <v>-0.57090557595637803</v>
      </c>
      <c r="R140">
        <v>0.68269607267315702</v>
      </c>
      <c r="S140">
        <v>-1.77050810784424</v>
      </c>
      <c r="T140">
        <v>0.201432679538148</v>
      </c>
      <c r="U140">
        <v>-0.52658124591442901</v>
      </c>
      <c r="V140">
        <v>1.24422879190932</v>
      </c>
      <c r="W140">
        <v>-0.58721335374031103</v>
      </c>
      <c r="X140">
        <v>0.83744384823039097</v>
      </c>
      <c r="Y140">
        <v>-0.73590144626160603</v>
      </c>
      <c r="Z140">
        <v>0.66639049144849805</v>
      </c>
      <c r="AA140">
        <v>2.0075130997894099</v>
      </c>
    </row>
    <row r="141" spans="1:27" x14ac:dyDescent="0.2">
      <c r="A141">
        <v>140</v>
      </c>
      <c r="B141">
        <v>0.43943153624422798</v>
      </c>
      <c r="C141">
        <v>0.25964607135392698</v>
      </c>
      <c r="D141">
        <v>0.515409884043037</v>
      </c>
      <c r="E141">
        <v>0.67095480114221495</v>
      </c>
      <c r="F141">
        <v>0.829471339238807</v>
      </c>
      <c r="G141">
        <v>0.23747889394871799</v>
      </c>
      <c r="H141">
        <v>0.52543782442808096</v>
      </c>
      <c r="I141">
        <v>0.31958982814103298</v>
      </c>
      <c r="J141">
        <v>5.7300476357340799E-2</v>
      </c>
      <c r="K141">
        <v>0.60050502745434597</v>
      </c>
      <c r="L141">
        <v>0.616113951662555</v>
      </c>
      <c r="M141">
        <v>0.67654244881123304</v>
      </c>
      <c r="N141">
        <v>-0.17396089108761401</v>
      </c>
      <c r="O141">
        <v>-0.34256835679027903</v>
      </c>
      <c r="P141">
        <v>1.0731119141074501</v>
      </c>
      <c r="Q141">
        <v>0.53798077203191896</v>
      </c>
      <c r="R141">
        <v>-0.66278791909688295</v>
      </c>
      <c r="S141">
        <v>-1.7466161673881299E-2</v>
      </c>
      <c r="T141">
        <v>-0.44392619279761197</v>
      </c>
      <c r="U141">
        <v>-0.37810404456658397</v>
      </c>
      <c r="V141">
        <v>0.74964447588301097</v>
      </c>
      <c r="W141">
        <v>1.4327678441085301</v>
      </c>
      <c r="X141">
        <v>2.0649662702552001</v>
      </c>
      <c r="Y141">
        <v>3.8172790914012301E-3</v>
      </c>
      <c r="Z141">
        <v>0.72648745937503101</v>
      </c>
      <c r="AA141">
        <v>0.317250238793302</v>
      </c>
    </row>
    <row r="142" spans="1:27" x14ac:dyDescent="0.2">
      <c r="A142">
        <v>141</v>
      </c>
      <c r="B142">
        <v>0.311702202074229</v>
      </c>
      <c r="C142">
        <v>0.831790317781269</v>
      </c>
      <c r="D142">
        <v>0.70372276962734703</v>
      </c>
      <c r="E142">
        <v>0.90756497019901805</v>
      </c>
      <c r="F142">
        <v>0.72105942294001502</v>
      </c>
      <c r="G142">
        <v>0.647496965713799</v>
      </c>
      <c r="H142">
        <v>0.23860399960540199</v>
      </c>
      <c r="I142">
        <v>0.33498065802268601</v>
      </c>
      <c r="J142">
        <v>0.52533464832231402</v>
      </c>
      <c r="K142">
        <v>0.74150876677595001</v>
      </c>
      <c r="L142">
        <v>0.61328913969918997</v>
      </c>
      <c r="M142">
        <v>0.13797580543905399</v>
      </c>
      <c r="N142">
        <v>2.07554917645168</v>
      </c>
      <c r="O142">
        <v>-2.0198333862356499</v>
      </c>
      <c r="P142">
        <v>0.38590133606221999</v>
      </c>
      <c r="Q142">
        <v>-0.47777021919227602</v>
      </c>
      <c r="R142">
        <v>0.49733571103990198</v>
      </c>
      <c r="S142">
        <v>0.20546477057704601</v>
      </c>
      <c r="T142">
        <v>0.35449619715005098</v>
      </c>
      <c r="U142">
        <v>1.16534521499794</v>
      </c>
      <c r="V142">
        <v>0.76519231697423695</v>
      </c>
      <c r="W142">
        <v>6.5566012370784604E-2</v>
      </c>
      <c r="X142">
        <v>0.161329364964025</v>
      </c>
      <c r="Y142">
        <v>-1.2019753741396699</v>
      </c>
      <c r="Z142">
        <v>0.102445373056678</v>
      </c>
      <c r="AA142">
        <v>0.831851544128698</v>
      </c>
    </row>
    <row r="143" spans="1:27" x14ac:dyDescent="0.2">
      <c r="A143">
        <v>142</v>
      </c>
      <c r="B143">
        <v>0.40947495261207201</v>
      </c>
      <c r="C143">
        <v>0.40536388475447799</v>
      </c>
      <c r="D143">
        <v>0.18087951000779801</v>
      </c>
      <c r="E143">
        <v>0.332797182491049</v>
      </c>
      <c r="F143">
        <v>0.68055588845163495</v>
      </c>
      <c r="G143">
        <v>0.34395227255299599</v>
      </c>
      <c r="H143">
        <v>0.61626678751781505</v>
      </c>
      <c r="I143">
        <v>0.70034783077426199</v>
      </c>
      <c r="J143">
        <v>0.32783774775452901</v>
      </c>
      <c r="K143">
        <v>1.6765369335189399E-2</v>
      </c>
      <c r="L143">
        <v>0.10683329263702</v>
      </c>
      <c r="M143">
        <v>0.240557730430737</v>
      </c>
      <c r="N143">
        <v>-0.89864183599736702</v>
      </c>
      <c r="O143">
        <v>0.83701019094641205</v>
      </c>
      <c r="P143">
        <v>-0.698983339711992</v>
      </c>
      <c r="Q143">
        <v>-0.91249912831600599</v>
      </c>
      <c r="R143">
        <v>1.14737477277458</v>
      </c>
      <c r="S143">
        <v>0.60621105994949298</v>
      </c>
      <c r="T143">
        <v>2.4149247436979899</v>
      </c>
      <c r="U143">
        <v>-0.469389880439333</v>
      </c>
      <c r="V143">
        <v>-0.8668964902138</v>
      </c>
      <c r="W143">
        <v>-6.1399793093449603E-2</v>
      </c>
      <c r="X143">
        <v>-1.5800402094749</v>
      </c>
      <c r="Y143">
        <v>-8.6425811505705705E-2</v>
      </c>
      <c r="Z143">
        <v>-7.0708698075132595E-2</v>
      </c>
      <c r="AA143">
        <v>-1.5840222413440801</v>
      </c>
    </row>
    <row r="144" spans="1:27" x14ac:dyDescent="0.2">
      <c r="A144">
        <v>143</v>
      </c>
      <c r="B144">
        <v>1.0467111831530901E-2</v>
      </c>
      <c r="C144">
        <v>7.2631925577297807E-2</v>
      </c>
      <c r="D144">
        <v>0.35496694711036902</v>
      </c>
      <c r="E144">
        <v>0.24253649939782901</v>
      </c>
      <c r="F144">
        <v>0.38419489259831602</v>
      </c>
      <c r="G144">
        <v>0.80062611843459297</v>
      </c>
      <c r="H144">
        <v>0.86555695068091099</v>
      </c>
      <c r="I144">
        <v>7.1553325746208402E-2</v>
      </c>
      <c r="J144">
        <v>1.67003769893199E-2</v>
      </c>
      <c r="K144">
        <v>0.94810351869091303</v>
      </c>
      <c r="L144">
        <v>0.67958342283964102</v>
      </c>
      <c r="M144">
        <v>0.181037250207737</v>
      </c>
      <c r="N144">
        <v>0.83799032150156105</v>
      </c>
      <c r="O144">
        <v>-0.373347873955578</v>
      </c>
      <c r="P144">
        <v>-5.6878649207848997E-3</v>
      </c>
      <c r="Q144">
        <v>-1.49256507532022</v>
      </c>
      <c r="R144">
        <v>-0.45912141997322398</v>
      </c>
      <c r="S144">
        <v>-1.0468327448984101</v>
      </c>
      <c r="T144">
        <v>-0.86547034724773297</v>
      </c>
      <c r="U144">
        <v>0.46402637550838299</v>
      </c>
      <c r="V144">
        <v>-0.967609415942004</v>
      </c>
      <c r="W144">
        <v>0.33743272555734599</v>
      </c>
      <c r="X144">
        <v>-1.4143427527708501</v>
      </c>
      <c r="Y144">
        <v>1.0124187774025899</v>
      </c>
      <c r="Z144">
        <v>-1.8313624794229</v>
      </c>
      <c r="AA144">
        <v>-3.8283683744954403E-2</v>
      </c>
    </row>
    <row r="145" spans="1:27" x14ac:dyDescent="0.2">
      <c r="A145">
        <v>144</v>
      </c>
      <c r="B145">
        <v>0.18384952400811</v>
      </c>
      <c r="C145">
        <v>0.95375862461514704</v>
      </c>
      <c r="D145">
        <v>4.9902789294719599E-2</v>
      </c>
      <c r="E145">
        <v>0.309988736175</v>
      </c>
      <c r="F145">
        <v>0.185273467097431</v>
      </c>
      <c r="G145">
        <v>0.32502786512486598</v>
      </c>
      <c r="H145">
        <v>0.76436332473531299</v>
      </c>
      <c r="I145">
        <v>0.519886878086254</v>
      </c>
      <c r="J145">
        <v>0.74710789043456305</v>
      </c>
      <c r="K145">
        <v>0.130652075633406</v>
      </c>
      <c r="L145">
        <v>1.0459441691637E-3</v>
      </c>
      <c r="M145">
        <v>6.6773681901395304E-3</v>
      </c>
      <c r="N145">
        <v>-1.0943631988931699E-2</v>
      </c>
      <c r="O145">
        <v>-0.705913682965425</v>
      </c>
      <c r="P145">
        <v>0.63590565706978897</v>
      </c>
      <c r="Q145">
        <v>-1.77449710135692</v>
      </c>
      <c r="R145">
        <v>0.56536204791031697</v>
      </c>
      <c r="S145">
        <v>0.93350526594608096</v>
      </c>
      <c r="T145">
        <v>-1.0231802496901099</v>
      </c>
      <c r="U145">
        <v>0.98410621613343496</v>
      </c>
      <c r="V145">
        <v>1.3178612817969</v>
      </c>
      <c r="W145">
        <v>-0.14321676463942101</v>
      </c>
      <c r="X145">
        <v>-0.362955897329027</v>
      </c>
      <c r="Y145">
        <v>0.42601207391882201</v>
      </c>
      <c r="Z145">
        <v>1.3694242276724</v>
      </c>
      <c r="AA145">
        <v>0.376778954240721</v>
      </c>
    </row>
    <row r="146" spans="1:27" x14ac:dyDescent="0.2">
      <c r="A146">
        <v>145</v>
      </c>
      <c r="B146">
        <v>0.84272931888699498</v>
      </c>
      <c r="C146">
        <v>0.21718378295190599</v>
      </c>
      <c r="D146">
        <v>0.152553702704608</v>
      </c>
      <c r="E146">
        <v>0.22680553491227301</v>
      </c>
      <c r="F146">
        <v>0.211702605476602</v>
      </c>
      <c r="G146">
        <v>0.26728583336807699</v>
      </c>
      <c r="H146">
        <v>0.18787691812030899</v>
      </c>
      <c r="I146">
        <v>0.69538151961751204</v>
      </c>
      <c r="J146">
        <v>0.628153520170599</v>
      </c>
      <c r="K146">
        <v>2.70713078789412E-2</v>
      </c>
      <c r="L146">
        <v>0.55770815187133804</v>
      </c>
      <c r="M146">
        <v>0.87313678557984498</v>
      </c>
      <c r="N146">
        <v>0.72712990818582302</v>
      </c>
      <c r="O146">
        <v>-0.53924966494588999</v>
      </c>
      <c r="P146">
        <v>0.352563570848826</v>
      </c>
      <c r="Q146">
        <v>0.71426646815471395</v>
      </c>
      <c r="R146">
        <v>-1.66866810832928</v>
      </c>
      <c r="S146">
        <v>-0.44481965636104998</v>
      </c>
      <c r="T146">
        <v>-0.34822432825930499</v>
      </c>
      <c r="U146">
        <v>0.34728230166373097</v>
      </c>
      <c r="V146">
        <v>0.22783815882477501</v>
      </c>
      <c r="W146">
        <v>2.2948949510758401</v>
      </c>
      <c r="X146">
        <v>-1.3098465328383E-2</v>
      </c>
      <c r="Y146">
        <v>-0.14537359254215601</v>
      </c>
      <c r="Z146">
        <v>0.58143750082767098</v>
      </c>
      <c r="AA146">
        <v>-0.658194618819269</v>
      </c>
    </row>
    <row r="147" spans="1:27" x14ac:dyDescent="0.2">
      <c r="A147">
        <v>146</v>
      </c>
      <c r="B147">
        <v>0.23116178205236701</v>
      </c>
      <c r="C147">
        <v>0.40562526672147198</v>
      </c>
      <c r="D147">
        <v>9.9271718645468299E-2</v>
      </c>
      <c r="E147">
        <v>0.12300313450396</v>
      </c>
      <c r="F147">
        <v>0.70369215472601299</v>
      </c>
      <c r="G147">
        <v>6.9781123427674105E-2</v>
      </c>
      <c r="H147">
        <v>0.37236715271137599</v>
      </c>
      <c r="I147">
        <v>0.71980115631595198</v>
      </c>
      <c r="J147">
        <v>0.97135250526480299</v>
      </c>
      <c r="K147">
        <v>0.84423603047616702</v>
      </c>
      <c r="L147">
        <v>0.53945034625940003</v>
      </c>
      <c r="M147">
        <v>0.79525894159451105</v>
      </c>
      <c r="N147">
        <v>-1.3252312661326799</v>
      </c>
      <c r="O147">
        <v>-1.1194844842638201</v>
      </c>
      <c r="P147">
        <v>0.79566955123946304</v>
      </c>
      <c r="Q147">
        <v>0.79678361412305498</v>
      </c>
      <c r="R147">
        <v>-0.38306246545578998</v>
      </c>
      <c r="S147">
        <v>0.77134015788003596</v>
      </c>
      <c r="T147">
        <v>-0.84992312042780205</v>
      </c>
      <c r="U147">
        <v>-1.6259844306862199</v>
      </c>
      <c r="V147">
        <v>-1.1930123679656699</v>
      </c>
      <c r="W147">
        <v>0.700501571770342</v>
      </c>
      <c r="X147">
        <v>-0.42111210805537302</v>
      </c>
      <c r="Y147">
        <v>2.6457611493905899</v>
      </c>
      <c r="Z147">
        <v>2.3545340114950499</v>
      </c>
      <c r="AA147">
        <v>-2.3848212000143301</v>
      </c>
    </row>
    <row r="148" spans="1:27" x14ac:dyDescent="0.2">
      <c r="A148">
        <v>147</v>
      </c>
      <c r="B148">
        <v>0.239099955651909</v>
      </c>
      <c r="C148">
        <v>0.62566831544972901</v>
      </c>
      <c r="D148">
        <v>0.28014807612635101</v>
      </c>
      <c r="E148">
        <v>0.26775562553666499</v>
      </c>
      <c r="F148">
        <v>0.26248777471482698</v>
      </c>
      <c r="G148">
        <v>0.57051737071014896</v>
      </c>
      <c r="H148">
        <v>0.75639771018177204</v>
      </c>
      <c r="I148">
        <v>0.73188772657886103</v>
      </c>
      <c r="J148">
        <v>0.86600924562662795</v>
      </c>
      <c r="K148">
        <v>0.44603696698322798</v>
      </c>
      <c r="L148">
        <v>0.72552202316001002</v>
      </c>
      <c r="M148">
        <v>0.67946697142906398</v>
      </c>
      <c r="N148">
        <v>2.2381632268386</v>
      </c>
      <c r="O148">
        <v>-1.4188888331770999</v>
      </c>
      <c r="P148">
        <v>1.5369521737517799</v>
      </c>
      <c r="Q148">
        <v>-1.28814106111042</v>
      </c>
      <c r="R148">
        <v>-8.4736673293372301E-3</v>
      </c>
      <c r="S148">
        <v>-0.48279602035527103</v>
      </c>
      <c r="T148">
        <v>-0.23700182743773399</v>
      </c>
      <c r="U148">
        <v>0.82140716250356904</v>
      </c>
      <c r="V148">
        <v>1.0895374090018899</v>
      </c>
      <c r="W148">
        <v>0.30138336442018998</v>
      </c>
      <c r="X148">
        <v>-6.6394454454958493E-2</v>
      </c>
      <c r="Y148">
        <v>0.30176789287132</v>
      </c>
      <c r="Z148">
        <v>-0.279855162305645</v>
      </c>
      <c r="AA148">
        <v>-0.17823452768313899</v>
      </c>
    </row>
    <row r="149" spans="1:27" x14ac:dyDescent="0.2">
      <c r="A149">
        <v>148</v>
      </c>
      <c r="B149">
        <v>7.6691165333613698E-2</v>
      </c>
      <c r="C149">
        <v>0.62840480380691499</v>
      </c>
      <c r="D149">
        <v>0.38745020213536902</v>
      </c>
      <c r="E149">
        <v>0.92365363705903203</v>
      </c>
      <c r="F149">
        <v>0.226348639465868</v>
      </c>
      <c r="G149">
        <v>4.1708417702466197E-3</v>
      </c>
      <c r="H149">
        <v>8.7724391603842294E-2</v>
      </c>
      <c r="I149">
        <v>0.95337663614191104</v>
      </c>
      <c r="J149">
        <v>0.47102507227100399</v>
      </c>
      <c r="K149">
        <v>0.25156057626008899</v>
      </c>
      <c r="L149">
        <v>0.33794868062250299</v>
      </c>
      <c r="M149">
        <v>3.3244343940168602E-3</v>
      </c>
      <c r="N149">
        <v>0.302436273877211</v>
      </c>
      <c r="O149">
        <v>-1.0122526490381201</v>
      </c>
      <c r="P149">
        <v>0.39011254688920399</v>
      </c>
      <c r="Q149">
        <v>-1.04701971761892</v>
      </c>
      <c r="R149">
        <v>0.51021036975538803</v>
      </c>
      <c r="S149">
        <v>-1.0974065232772301</v>
      </c>
      <c r="T149">
        <v>-1.4752105803712301</v>
      </c>
      <c r="U149">
        <v>1.62363672948815</v>
      </c>
      <c r="V149">
        <v>-1.57119470817184</v>
      </c>
      <c r="W149">
        <v>-1.0906846009466999</v>
      </c>
      <c r="X149">
        <v>2.1865937957583101</v>
      </c>
      <c r="Y149">
        <v>-1.9177190794625001</v>
      </c>
      <c r="Z149">
        <v>0.86435100366375395</v>
      </c>
      <c r="AA149">
        <v>-0.31308092704693902</v>
      </c>
    </row>
    <row r="150" spans="1:27" x14ac:dyDescent="0.2">
      <c r="A150">
        <v>149</v>
      </c>
      <c r="B150">
        <v>0.24572367803193601</v>
      </c>
      <c r="C150">
        <v>0.32823866419494102</v>
      </c>
      <c r="D150">
        <v>0.63415878638625101</v>
      </c>
      <c r="E150">
        <v>5.6484159547835498E-2</v>
      </c>
      <c r="F150">
        <v>0.59318629535846401</v>
      </c>
      <c r="G150">
        <v>0.280901651363819</v>
      </c>
      <c r="H150">
        <v>0.65639315871521797</v>
      </c>
      <c r="I150">
        <v>0.99446321325376597</v>
      </c>
      <c r="J150">
        <v>0.77821029862388902</v>
      </c>
      <c r="K150">
        <v>0.83637851779349104</v>
      </c>
      <c r="L150">
        <v>0.21712717250920799</v>
      </c>
      <c r="M150">
        <v>0.35554658668115702</v>
      </c>
      <c r="N150">
        <v>-0.49671297563809502</v>
      </c>
      <c r="O150">
        <v>1.0831385336736901</v>
      </c>
      <c r="P150">
        <v>-1.4806343185214099</v>
      </c>
      <c r="Q150">
        <v>7.30981708785505E-2</v>
      </c>
      <c r="R150">
        <v>-0.93201187553657705</v>
      </c>
      <c r="S150">
        <v>-1.2668353767749401</v>
      </c>
      <c r="T150">
        <v>7.1712165628309996E-2</v>
      </c>
      <c r="U150">
        <v>0.369118124304886</v>
      </c>
      <c r="V150">
        <v>0.81983573348988503</v>
      </c>
      <c r="W150">
        <v>-0.36428753784730999</v>
      </c>
      <c r="X150">
        <v>-1.1269585905200099</v>
      </c>
      <c r="Y150">
        <v>0.54118757053936895</v>
      </c>
      <c r="Z150">
        <v>-0.27251970881453902</v>
      </c>
      <c r="AA150">
        <v>-0.246166744681241</v>
      </c>
    </row>
    <row r="151" spans="1:27" x14ac:dyDescent="0.2">
      <c r="A151">
        <v>150</v>
      </c>
      <c r="B151">
        <v>0.73213520552962996</v>
      </c>
      <c r="C151">
        <v>0.13890949194319499</v>
      </c>
      <c r="D151">
        <v>0.70706360880285501</v>
      </c>
      <c r="E151">
        <v>0.50145514681935299</v>
      </c>
      <c r="F151">
        <v>0.14737070724368001</v>
      </c>
      <c r="G151">
        <v>0.28008719859644698</v>
      </c>
      <c r="H151">
        <v>0.71559247188270003</v>
      </c>
      <c r="I151">
        <v>0.37988703767769</v>
      </c>
      <c r="J151">
        <v>0.76321192900650203</v>
      </c>
      <c r="K151">
        <v>0.47524266666732701</v>
      </c>
      <c r="L151">
        <v>0.20493189850822</v>
      </c>
      <c r="M151">
        <v>0.78835135349072505</v>
      </c>
      <c r="N151">
        <v>-1.1862250095631801</v>
      </c>
      <c r="O151">
        <v>-1.0453002735235699</v>
      </c>
      <c r="P151">
        <v>6.15794930752653E-2</v>
      </c>
      <c r="Q151">
        <v>2.03606614755931</v>
      </c>
      <c r="R151">
        <v>-0.25744618050295498</v>
      </c>
      <c r="S151">
        <v>1.1665660670384801</v>
      </c>
      <c r="T151">
        <v>-1.9474059707528699</v>
      </c>
      <c r="U151">
        <v>0.24727193648396201</v>
      </c>
      <c r="V151">
        <v>-1.7643622769391201</v>
      </c>
      <c r="W151">
        <v>-1.3376598393761701</v>
      </c>
      <c r="X151">
        <v>-0.86856271532396701</v>
      </c>
      <c r="Y151">
        <v>1.2594877149002499</v>
      </c>
      <c r="Z151">
        <v>-0.75717507735985201</v>
      </c>
      <c r="AA151">
        <v>2.9447121233525001E-2</v>
      </c>
    </row>
    <row r="152" spans="1:27" x14ac:dyDescent="0.2">
      <c r="A152">
        <v>151</v>
      </c>
      <c r="B152">
        <v>0.84745316510088697</v>
      </c>
      <c r="C152">
        <v>0.91465717041864902</v>
      </c>
      <c r="D152">
        <v>0.32601831876672799</v>
      </c>
      <c r="E152">
        <v>0.79378593619912796</v>
      </c>
      <c r="F152">
        <v>5.1042098784819197E-2</v>
      </c>
      <c r="G152">
        <v>0.81822933629155103</v>
      </c>
      <c r="H152">
        <v>0.85908963182009701</v>
      </c>
      <c r="I152">
        <v>0.95723766880109895</v>
      </c>
      <c r="J152">
        <v>0.853983663488179</v>
      </c>
      <c r="K152">
        <v>0.119156897766515</v>
      </c>
      <c r="L152">
        <v>0.40559989400207902</v>
      </c>
      <c r="M152">
        <v>0.398875869112089</v>
      </c>
      <c r="N152">
        <v>-1.5253416354221701</v>
      </c>
      <c r="O152">
        <v>-0.32386473356064099</v>
      </c>
      <c r="P152">
        <v>-2.37575003180334</v>
      </c>
      <c r="Q152">
        <v>1.76030311862279</v>
      </c>
      <c r="R152">
        <v>0.117822917397572</v>
      </c>
      <c r="S152">
        <v>3.2233465256746002E-2</v>
      </c>
      <c r="T152">
        <v>-0.820605963196813</v>
      </c>
      <c r="U152">
        <v>0.54308785728770204</v>
      </c>
      <c r="V152">
        <v>-0.197299538615477</v>
      </c>
      <c r="W152">
        <v>-0.76915826013171495</v>
      </c>
      <c r="X152">
        <v>0.80280552547914796</v>
      </c>
      <c r="Y152">
        <v>1.4077091653295899</v>
      </c>
      <c r="Z152">
        <v>-0.32205096547499801</v>
      </c>
      <c r="AA152">
        <v>0.64036054357356198</v>
      </c>
    </row>
    <row r="153" spans="1:27" x14ac:dyDescent="0.2">
      <c r="A153">
        <v>152</v>
      </c>
      <c r="B153">
        <v>0.49752726708538803</v>
      </c>
      <c r="C153">
        <v>0.59911596728488803</v>
      </c>
      <c r="D153">
        <v>0.96518331510014799</v>
      </c>
      <c r="E153">
        <v>0.83792734518647105</v>
      </c>
      <c r="F153">
        <v>1.38850293587893E-2</v>
      </c>
      <c r="G153">
        <v>0.117334311129525</v>
      </c>
      <c r="H153">
        <v>0.20982421212829599</v>
      </c>
      <c r="I153">
        <v>0.58416605461388804</v>
      </c>
      <c r="J153">
        <v>0.75924848136491996</v>
      </c>
      <c r="K153">
        <v>0.121027752989903</v>
      </c>
      <c r="L153">
        <v>4.5382209355011499E-2</v>
      </c>
      <c r="M153">
        <v>0.53868011967278995</v>
      </c>
      <c r="N153">
        <v>-1.8163370958065901</v>
      </c>
      <c r="O153">
        <v>0.52443818575630197</v>
      </c>
      <c r="P153">
        <v>-0.24266712316716199</v>
      </c>
      <c r="Q153">
        <v>-0.35653542928302501</v>
      </c>
      <c r="R153">
        <v>0.90403940086566104</v>
      </c>
      <c r="S153">
        <v>-1.2740345394649599</v>
      </c>
      <c r="T153">
        <v>-0.24044480257571599</v>
      </c>
      <c r="U153">
        <v>-1.20341202081043</v>
      </c>
      <c r="V153">
        <v>-1.4592195722674299</v>
      </c>
      <c r="W153">
        <v>-0.73004993958062703</v>
      </c>
      <c r="X153">
        <v>0.41910313294628798</v>
      </c>
      <c r="Y153">
        <v>0.49267354576377398</v>
      </c>
      <c r="Z153">
        <v>0.71266047707159996</v>
      </c>
      <c r="AA153">
        <v>0.38753450998786299</v>
      </c>
    </row>
    <row r="154" spans="1:27" x14ac:dyDescent="0.2">
      <c r="A154">
        <v>153</v>
      </c>
      <c r="B154">
        <v>0.38790902984328501</v>
      </c>
      <c r="C154">
        <v>0.74960709596052699</v>
      </c>
      <c r="D154">
        <v>0.69645444746129204</v>
      </c>
      <c r="E154">
        <v>0.57627366832457405</v>
      </c>
      <c r="F154">
        <v>0.80818550032563496</v>
      </c>
      <c r="G154">
        <v>0.26216457318514502</v>
      </c>
      <c r="H154">
        <v>0.27540511917322802</v>
      </c>
      <c r="I154">
        <v>0.32100771111436099</v>
      </c>
      <c r="J154">
        <v>8.7558683007955496E-2</v>
      </c>
      <c r="K154">
        <v>0.87835713196545795</v>
      </c>
      <c r="L154">
        <v>0.74284306494519103</v>
      </c>
      <c r="M154">
        <v>0.85819958895444803</v>
      </c>
      <c r="N154">
        <v>-1.7175399249019301</v>
      </c>
      <c r="O154">
        <v>0.44565789035096598</v>
      </c>
      <c r="P154">
        <v>-0.79906555669495105</v>
      </c>
      <c r="Q154">
        <v>-0.73682033304620098</v>
      </c>
      <c r="R154">
        <v>0.79529612920347703</v>
      </c>
      <c r="S154">
        <v>-0.128391192980473</v>
      </c>
      <c r="T154">
        <v>-1.15556624755687</v>
      </c>
      <c r="U154">
        <v>-0.17628037189497101</v>
      </c>
      <c r="V154">
        <v>9.7749116638446404E-2</v>
      </c>
      <c r="W154">
        <v>-0.94949951677061495</v>
      </c>
      <c r="X154">
        <v>0.26806893583146402</v>
      </c>
      <c r="Y154">
        <v>0.94442436723397205</v>
      </c>
      <c r="Z154">
        <v>-0.62710565409374297</v>
      </c>
      <c r="AA154">
        <v>1.16527218065414</v>
      </c>
    </row>
    <row r="155" spans="1:27" x14ac:dyDescent="0.2">
      <c r="A155">
        <v>154</v>
      </c>
      <c r="B155">
        <v>0.246448994148522</v>
      </c>
      <c r="C155">
        <v>0.91895474516786602</v>
      </c>
      <c r="D155">
        <v>0.16107819415628899</v>
      </c>
      <c r="E155">
        <v>0.24185008998028901</v>
      </c>
      <c r="F155">
        <v>0.80256452993489802</v>
      </c>
      <c r="G155">
        <v>0.43923281179741003</v>
      </c>
      <c r="H155">
        <v>0.83535613026469901</v>
      </c>
      <c r="I155">
        <v>9.5140701392665505E-2</v>
      </c>
      <c r="J155">
        <v>0.68376093055121601</v>
      </c>
      <c r="K155">
        <v>5.1219964865595102E-2</v>
      </c>
      <c r="L155">
        <v>0.90325471688993197</v>
      </c>
      <c r="M155">
        <v>0.57298417086713005</v>
      </c>
      <c r="N155">
        <v>3.9712049725823997E-2</v>
      </c>
      <c r="O155">
        <v>-1.9490096977888001</v>
      </c>
      <c r="P155">
        <v>-0.92548637327205496</v>
      </c>
      <c r="Q155">
        <v>1.84888228611144</v>
      </c>
      <c r="R155">
        <v>-0.164666188582272</v>
      </c>
      <c r="S155">
        <v>-0.77577285432577303</v>
      </c>
      <c r="T155">
        <v>0.29197312947871501</v>
      </c>
      <c r="U155">
        <v>-0.47875017950376197</v>
      </c>
      <c r="V155">
        <v>-0.29087479321540499</v>
      </c>
      <c r="W155">
        <v>-0.780713340205336</v>
      </c>
      <c r="X155">
        <v>2.4290438228095801</v>
      </c>
      <c r="Y155">
        <v>0.79211440833189395</v>
      </c>
      <c r="Z155">
        <v>0.76644871172047002</v>
      </c>
      <c r="AA155">
        <v>8.7885767133189199E-2</v>
      </c>
    </row>
    <row r="156" spans="1:27" x14ac:dyDescent="0.2">
      <c r="A156">
        <v>155</v>
      </c>
      <c r="B156">
        <v>0.111096461303532</v>
      </c>
      <c r="C156">
        <v>0.52876539598219097</v>
      </c>
      <c r="D156">
        <v>0.36906224163249102</v>
      </c>
      <c r="E156">
        <v>0.58206222485750903</v>
      </c>
      <c r="F156">
        <v>1.5043823746964301E-2</v>
      </c>
      <c r="G156">
        <v>0.958384463563561</v>
      </c>
      <c r="H156">
        <v>0.28062439174391302</v>
      </c>
      <c r="I156">
        <v>0.15702090715058101</v>
      </c>
      <c r="J156">
        <v>0.43277979246340598</v>
      </c>
      <c r="K156">
        <v>0.35225949878804302</v>
      </c>
      <c r="L156">
        <v>0.85038326331414205</v>
      </c>
      <c r="M156">
        <v>0.157640326535329</v>
      </c>
      <c r="N156">
        <v>1.1215564693729001</v>
      </c>
      <c r="O156">
        <v>1.4617238772971799</v>
      </c>
      <c r="P156">
        <v>-0.61526687457358598</v>
      </c>
      <c r="Q156">
        <v>1.49031868247622</v>
      </c>
      <c r="R156">
        <v>0.29188231930042702</v>
      </c>
      <c r="S156">
        <v>-1.3507451529271499</v>
      </c>
      <c r="T156">
        <v>-1.06564735705449</v>
      </c>
      <c r="U156">
        <v>1.8598527811278101</v>
      </c>
      <c r="V156">
        <v>-1.45453673116377</v>
      </c>
      <c r="W156">
        <v>-0.16231781460961001</v>
      </c>
      <c r="X156">
        <v>-0.41286449656218099</v>
      </c>
      <c r="Y156">
        <v>1.29349091401264</v>
      </c>
      <c r="Z156">
        <v>0.52575003199977099</v>
      </c>
      <c r="AA156">
        <v>0.39396833613221599</v>
      </c>
    </row>
    <row r="157" spans="1:27" x14ac:dyDescent="0.2">
      <c r="A157">
        <v>156</v>
      </c>
      <c r="B157">
        <v>0.38999443524517102</v>
      </c>
      <c r="C157">
        <v>0.37197874602861702</v>
      </c>
      <c r="D157">
        <v>0.30221775919198901</v>
      </c>
      <c r="E157">
        <v>0.13751556724309899</v>
      </c>
      <c r="F157">
        <v>0.59529471863061101</v>
      </c>
      <c r="G157">
        <v>0.31762519315816401</v>
      </c>
      <c r="H157">
        <v>0.84796673851087601</v>
      </c>
      <c r="I157">
        <v>0.13498744438402299</v>
      </c>
      <c r="J157">
        <v>0.50040222029201598</v>
      </c>
      <c r="K157">
        <v>0.41456351079977999</v>
      </c>
      <c r="L157">
        <v>0.28952245786786002</v>
      </c>
      <c r="M157">
        <v>0.51552550122141805</v>
      </c>
      <c r="N157">
        <v>0.353915660950125</v>
      </c>
      <c r="O157">
        <v>0.177940680194105</v>
      </c>
      <c r="P157">
        <v>3.84776770582988</v>
      </c>
      <c r="Q157">
        <v>-1.6472888143601001</v>
      </c>
      <c r="R157">
        <v>0.28842012149384799</v>
      </c>
      <c r="S157">
        <v>0.29696934014510201</v>
      </c>
      <c r="T157">
        <v>-9.5684729579376598E-2</v>
      </c>
      <c r="U157">
        <v>1.4066646694978999</v>
      </c>
      <c r="V157">
        <v>0.55348404565604303</v>
      </c>
      <c r="W157">
        <v>1.02604572232846</v>
      </c>
      <c r="X157">
        <v>-0.62589448383642998</v>
      </c>
      <c r="Y157">
        <v>-1.82881683447355</v>
      </c>
      <c r="Z157">
        <v>1.28414486012229</v>
      </c>
      <c r="AA157">
        <v>-0.221986425986099</v>
      </c>
    </row>
    <row r="158" spans="1:27" x14ac:dyDescent="0.2">
      <c r="A158">
        <v>157</v>
      </c>
      <c r="B158">
        <v>0.57193531398661401</v>
      </c>
      <c r="C158">
        <v>6.5808321116492097E-2</v>
      </c>
      <c r="D158">
        <v>0.45796576747670698</v>
      </c>
      <c r="E158">
        <v>0.48271232401020803</v>
      </c>
      <c r="F158">
        <v>0.30736278975382397</v>
      </c>
      <c r="G158">
        <v>0.78534461325034499</v>
      </c>
      <c r="H158">
        <v>0.61870315601117898</v>
      </c>
      <c r="I158">
        <v>0.73269656067714095</v>
      </c>
      <c r="J158">
        <v>0.47221582895144798</v>
      </c>
      <c r="K158">
        <v>0.76045039575546902</v>
      </c>
      <c r="L158">
        <v>0.63244692934677005</v>
      </c>
      <c r="M158">
        <v>0.72554800845682599</v>
      </c>
      <c r="N158">
        <v>-1.9320949722785701</v>
      </c>
      <c r="O158">
        <v>0.99969591954667403</v>
      </c>
      <c r="P158">
        <v>-0.99969871498416196</v>
      </c>
      <c r="Q158">
        <v>-1.17476957310043</v>
      </c>
      <c r="R158">
        <v>-0.78278696469737796</v>
      </c>
      <c r="S158">
        <v>-0.61297158357138604</v>
      </c>
      <c r="T158">
        <v>0.27170865960642299</v>
      </c>
      <c r="U158">
        <v>0.85334915714797299</v>
      </c>
      <c r="V158">
        <v>1.9073279568005901</v>
      </c>
      <c r="W158">
        <v>1.4465827635363</v>
      </c>
      <c r="X158">
        <v>1.45890251524686</v>
      </c>
      <c r="Y158">
        <v>-0.81355391052783799</v>
      </c>
      <c r="Z158">
        <v>-1.64486559014836</v>
      </c>
      <c r="AA158">
        <v>0.20667445370590301</v>
      </c>
    </row>
    <row r="159" spans="1:27" x14ac:dyDescent="0.2">
      <c r="A159">
        <v>158</v>
      </c>
      <c r="B159">
        <v>0.216892762808129</v>
      </c>
      <c r="C159">
        <v>0.85436992370523501</v>
      </c>
      <c r="D159">
        <v>0.82328274636529297</v>
      </c>
      <c r="E159">
        <v>9.3685612780973301E-2</v>
      </c>
      <c r="F159">
        <v>0.60611086990684204</v>
      </c>
      <c r="G159">
        <v>0.131529556587338</v>
      </c>
      <c r="H159">
        <v>0.249620900023728</v>
      </c>
      <c r="I159">
        <v>0.27381234173662899</v>
      </c>
      <c r="J159">
        <v>0.51761539513245203</v>
      </c>
      <c r="K159">
        <v>0.69529907731339302</v>
      </c>
      <c r="L159">
        <v>0.17659459472633801</v>
      </c>
      <c r="M159">
        <v>0.78489194111898497</v>
      </c>
      <c r="N159">
        <v>8.5753224955100599E-2</v>
      </c>
      <c r="O159">
        <v>-0.93729224717668802</v>
      </c>
      <c r="P159">
        <v>-0.91168653516725795</v>
      </c>
      <c r="Q159">
        <v>0.72805742942918505</v>
      </c>
      <c r="R159">
        <v>2.3818523700501602</v>
      </c>
      <c r="S159">
        <v>-0.853729502899082</v>
      </c>
      <c r="T159">
        <v>-0.84342438483172899</v>
      </c>
      <c r="U159">
        <v>-0.49114463594609298</v>
      </c>
      <c r="V159">
        <v>-1.7085763944144099</v>
      </c>
      <c r="W159">
        <v>-0.32770234250623698</v>
      </c>
      <c r="X159">
        <v>-1.47207963079607</v>
      </c>
      <c r="Y159">
        <v>-0.77046418016247198</v>
      </c>
      <c r="Z159">
        <v>1.50957314416338</v>
      </c>
      <c r="AA159">
        <v>-1.6663019533180701</v>
      </c>
    </row>
    <row r="160" spans="1:27" x14ac:dyDescent="0.2">
      <c r="A160">
        <v>159</v>
      </c>
      <c r="B160">
        <v>0.44476800202391997</v>
      </c>
      <c r="C160">
        <v>0.51041130139492397</v>
      </c>
      <c r="D160">
        <v>0.232539350865408</v>
      </c>
      <c r="E160">
        <v>0.30496952799148802</v>
      </c>
      <c r="F160">
        <v>0.21558752236887799</v>
      </c>
      <c r="G160">
        <v>0.49453148059546898</v>
      </c>
      <c r="H160">
        <v>0.62007781700231102</v>
      </c>
      <c r="I160">
        <v>0.97688255342654795</v>
      </c>
      <c r="J160">
        <v>0.76429772702976995</v>
      </c>
      <c r="K160">
        <v>0.92972766701132004</v>
      </c>
      <c r="L160">
        <v>0.76095869834534802</v>
      </c>
      <c r="M160">
        <v>0.17505771364085301</v>
      </c>
      <c r="N160">
        <v>1.5000679494198199</v>
      </c>
      <c r="O160">
        <v>-0.44823004045384002</v>
      </c>
      <c r="P160">
        <v>-0.381080096164577</v>
      </c>
      <c r="Q160">
        <v>-0.16177494687586499</v>
      </c>
      <c r="R160">
        <v>0.20921561672530201</v>
      </c>
      <c r="S160">
        <v>1.19533598680607</v>
      </c>
      <c r="T160">
        <v>-0.81356663836574905</v>
      </c>
      <c r="U160">
        <v>0.54838041964578998</v>
      </c>
      <c r="V160">
        <v>-0.63185039322355196</v>
      </c>
      <c r="W160">
        <v>1.53132626501207</v>
      </c>
      <c r="X160">
        <v>-0.64364853960622403</v>
      </c>
      <c r="Y160">
        <v>-0.29933269421827202</v>
      </c>
      <c r="Z160">
        <v>-2.3174029468175501</v>
      </c>
      <c r="AA160">
        <v>-1.11235972588194</v>
      </c>
    </row>
    <row r="161" spans="1:27" x14ac:dyDescent="0.2">
      <c r="A161">
        <v>160</v>
      </c>
      <c r="B161">
        <v>0.21799066872335901</v>
      </c>
      <c r="C161">
        <v>0.20999805862084001</v>
      </c>
      <c r="D161">
        <v>0.40232222527265499</v>
      </c>
      <c r="E161">
        <v>0.67670535459183101</v>
      </c>
      <c r="F161">
        <v>0.947869340656325</v>
      </c>
      <c r="G161">
        <v>0.52521056868135896</v>
      </c>
      <c r="H161">
        <v>5.5078751407563603E-2</v>
      </c>
      <c r="I161">
        <v>0.37244915962219199</v>
      </c>
      <c r="J161">
        <v>0.65841566701419596</v>
      </c>
      <c r="K161">
        <v>0.16430334700271401</v>
      </c>
      <c r="L161">
        <v>0.82395019731484298</v>
      </c>
      <c r="M161">
        <v>0.99058716627769094</v>
      </c>
      <c r="N161">
        <v>1.01468792813211</v>
      </c>
      <c r="O161">
        <v>-0.26893392231764701</v>
      </c>
      <c r="P161">
        <v>-0.38399746658978201</v>
      </c>
      <c r="Q161">
        <v>-2.5699537413089</v>
      </c>
      <c r="R161">
        <v>0.48095683231912101</v>
      </c>
      <c r="S161">
        <v>0.18525136520673</v>
      </c>
      <c r="T161">
        <v>1.0026999432164401</v>
      </c>
      <c r="U161">
        <v>-1.6148976933730901</v>
      </c>
      <c r="V161">
        <v>-0.79595116800853405</v>
      </c>
      <c r="W161">
        <v>1.15601304637582</v>
      </c>
      <c r="X161">
        <v>0.83015828073867304</v>
      </c>
      <c r="Y161">
        <v>-0.22136571891652601</v>
      </c>
      <c r="Z161">
        <v>0.461015379301006</v>
      </c>
      <c r="AA161">
        <v>-0.34114002978062802</v>
      </c>
    </row>
    <row r="162" spans="1:27" x14ac:dyDescent="0.2">
      <c r="A162">
        <v>161</v>
      </c>
      <c r="B162">
        <v>0.50229956326074898</v>
      </c>
      <c r="C162">
        <v>0.37584343669004699</v>
      </c>
      <c r="D162">
        <v>0.97161280293948904</v>
      </c>
      <c r="E162">
        <v>0.20513498829677701</v>
      </c>
      <c r="F162">
        <v>0.105905666947364</v>
      </c>
      <c r="G162">
        <v>0.88612912734970395</v>
      </c>
      <c r="H162">
        <v>0.91527890251018096</v>
      </c>
      <c r="I162">
        <v>0.118378035491332</v>
      </c>
      <c r="J162">
        <v>0.43337744288146401</v>
      </c>
      <c r="K162">
        <v>0.81556095159612596</v>
      </c>
      <c r="L162">
        <v>0.79956294596195199</v>
      </c>
      <c r="M162">
        <v>0.76320613105781299</v>
      </c>
      <c r="N162">
        <v>1.84390932942691</v>
      </c>
      <c r="O162">
        <v>0.65213505703322805</v>
      </c>
      <c r="P162">
        <v>3.3978941032665899</v>
      </c>
      <c r="Q162">
        <v>0.12074102971265301</v>
      </c>
      <c r="R162">
        <v>-1.3313879315244901</v>
      </c>
      <c r="S162">
        <v>0.40340401174345403</v>
      </c>
      <c r="T162">
        <v>-0.53254053941174095</v>
      </c>
      <c r="U162">
        <v>0.96919659052660601</v>
      </c>
      <c r="V162">
        <v>0.95736650584801497</v>
      </c>
      <c r="W162">
        <v>1.4667612633440199</v>
      </c>
      <c r="X162">
        <v>3.6019083017458302E-3</v>
      </c>
      <c r="Y162">
        <v>-0.403108716661572</v>
      </c>
      <c r="Z162">
        <v>0.197852675994489</v>
      </c>
      <c r="AA162">
        <v>0.73700442891930895</v>
      </c>
    </row>
    <row r="163" spans="1:27" x14ac:dyDescent="0.2">
      <c r="A163">
        <v>162</v>
      </c>
      <c r="B163">
        <v>0.35390457184985202</v>
      </c>
      <c r="C163">
        <v>0.20736549980938401</v>
      </c>
      <c r="D163">
        <v>0.12442074599675799</v>
      </c>
      <c r="E163">
        <v>0.39491850603371798</v>
      </c>
      <c r="F163">
        <v>0.119490867713466</v>
      </c>
      <c r="G163">
        <v>0.36168388393707501</v>
      </c>
      <c r="H163">
        <v>0.88567400071769897</v>
      </c>
      <c r="I163">
        <v>0.134220018051564</v>
      </c>
      <c r="J163">
        <v>0.416760247433558</v>
      </c>
      <c r="K163">
        <v>0.55414994666352801</v>
      </c>
      <c r="L163">
        <v>0.76963211200199999</v>
      </c>
      <c r="M163">
        <v>0.644419606309384</v>
      </c>
      <c r="N163">
        <v>0.41958246226037998</v>
      </c>
      <c r="O163">
        <v>-1.221089622951</v>
      </c>
      <c r="P163">
        <v>-2.6071169369563298E-2</v>
      </c>
      <c r="Q163">
        <v>1.60017748706764</v>
      </c>
      <c r="R163">
        <v>-0.23623050733254999</v>
      </c>
      <c r="S163">
        <v>1.57359256245169</v>
      </c>
      <c r="T163">
        <v>1.0498062851116801</v>
      </c>
      <c r="U163">
        <v>0.57193453764587099</v>
      </c>
      <c r="V163">
        <v>-0.49022131702139599</v>
      </c>
      <c r="W163">
        <v>1.24144482536653</v>
      </c>
      <c r="X163">
        <v>0.60242994702031505</v>
      </c>
      <c r="Y163">
        <v>1.7370916698613601E-2</v>
      </c>
      <c r="Z163">
        <v>0.29221702779108899</v>
      </c>
      <c r="AA163">
        <v>-1.18876988527459</v>
      </c>
    </row>
    <row r="164" spans="1:27" x14ac:dyDescent="0.2">
      <c r="A164">
        <v>163</v>
      </c>
      <c r="B164">
        <v>0.64998515881597996</v>
      </c>
      <c r="C164">
        <v>0.45924081723205701</v>
      </c>
      <c r="D164">
        <v>0.63029007660225</v>
      </c>
      <c r="E164">
        <v>0.80285310605540805</v>
      </c>
      <c r="F164">
        <v>0.140537559753283</v>
      </c>
      <c r="G164">
        <v>0.46629330166615501</v>
      </c>
      <c r="H164">
        <v>0.68630348076112502</v>
      </c>
      <c r="I164">
        <v>0.21754783857613799</v>
      </c>
      <c r="J164">
        <v>0.41945851896889502</v>
      </c>
      <c r="K164">
        <v>0.887686274247244</v>
      </c>
      <c r="L164">
        <v>0.72884017368778498</v>
      </c>
      <c r="M164">
        <v>0.89561236416920997</v>
      </c>
      <c r="N164">
        <v>-3.2893758485575599</v>
      </c>
      <c r="O164">
        <v>-0.47917791284823502</v>
      </c>
      <c r="P164">
        <v>-0.149839624441721</v>
      </c>
      <c r="Q164">
        <v>2.4864191436647799E-2</v>
      </c>
      <c r="R164">
        <v>-0.17850332055139001</v>
      </c>
      <c r="S164">
        <v>0.21309227949870399</v>
      </c>
      <c r="T164">
        <v>-0.980258799174484</v>
      </c>
      <c r="U164">
        <v>0.497771765122688</v>
      </c>
      <c r="V164">
        <v>-1.62762063358151</v>
      </c>
      <c r="W164">
        <v>0.18685451352788299</v>
      </c>
      <c r="X164">
        <v>0.73533142981158905</v>
      </c>
      <c r="Y164">
        <v>-0.764610218433043</v>
      </c>
      <c r="Z164">
        <v>-0.92945052432741704</v>
      </c>
      <c r="AA164">
        <v>-0.672598735377544</v>
      </c>
    </row>
    <row r="165" spans="1:27" x14ac:dyDescent="0.2">
      <c r="A165">
        <v>164</v>
      </c>
      <c r="B165">
        <v>0.37471395661123003</v>
      </c>
      <c r="C165">
        <v>0.24150225007906501</v>
      </c>
      <c r="D165">
        <v>0.70386700588278395</v>
      </c>
      <c r="E165">
        <v>0.22832069452852</v>
      </c>
      <c r="F165">
        <v>0.29285536636598403</v>
      </c>
      <c r="G165">
        <v>0.440077771432697</v>
      </c>
      <c r="H165">
        <v>0.95394325233064503</v>
      </c>
      <c r="I165">
        <v>0.88829456595703904</v>
      </c>
      <c r="J165">
        <v>0.14667164091952101</v>
      </c>
      <c r="K165">
        <v>0.93875630595721304</v>
      </c>
      <c r="L165">
        <v>0.63407806633040298</v>
      </c>
      <c r="M165">
        <v>0.96158330561593097</v>
      </c>
      <c r="N165">
        <v>0.64238306711416704</v>
      </c>
      <c r="O165">
        <v>0.62516487933355702</v>
      </c>
      <c r="P165">
        <v>-0.46834970137486798</v>
      </c>
      <c r="Q165">
        <v>0.89205847806437599</v>
      </c>
      <c r="R165">
        <v>0.80696750510579396</v>
      </c>
      <c r="S165">
        <v>-1.5012570697863801</v>
      </c>
      <c r="T165">
        <v>-1.3891246418029499</v>
      </c>
      <c r="U165">
        <v>-0.155683630244288</v>
      </c>
      <c r="V165">
        <v>-0.54411190338209903</v>
      </c>
      <c r="W165">
        <v>-2.4102110615050898</v>
      </c>
      <c r="X165">
        <v>0.50711933108479801</v>
      </c>
      <c r="Y165">
        <v>1.9973812896907299</v>
      </c>
      <c r="Z165">
        <v>1.1188592053609101</v>
      </c>
      <c r="AA165">
        <v>1.5759121689807001</v>
      </c>
    </row>
    <row r="166" spans="1:27" x14ac:dyDescent="0.2">
      <c r="A166">
        <v>165</v>
      </c>
      <c r="B166">
        <v>0.35544538078829602</v>
      </c>
      <c r="C166">
        <v>0.1186903223861</v>
      </c>
      <c r="D166">
        <v>0.59120028419420101</v>
      </c>
      <c r="E166">
        <v>7.6907517854124294E-2</v>
      </c>
      <c r="F166">
        <v>0.598736236337572</v>
      </c>
      <c r="G166">
        <v>0.71337185264564995</v>
      </c>
      <c r="H166">
        <v>0.557581415632739</v>
      </c>
      <c r="I166">
        <v>0.95974157610908095</v>
      </c>
      <c r="J166">
        <v>0.95333897275850099</v>
      </c>
      <c r="K166">
        <v>1.3628165936097499E-2</v>
      </c>
      <c r="L166">
        <v>0.41148849995806802</v>
      </c>
      <c r="M166">
        <v>0.33091927156783602</v>
      </c>
      <c r="N166">
        <v>0.21309363953319199</v>
      </c>
      <c r="O166">
        <v>1.0942044956127199</v>
      </c>
      <c r="P166">
        <v>1.1257966262794801</v>
      </c>
      <c r="Q166">
        <v>-0.85813171652923803</v>
      </c>
      <c r="R166">
        <v>0.49097723363859203</v>
      </c>
      <c r="S166">
        <v>0.44265075202577697</v>
      </c>
      <c r="T166">
        <v>0.61820575470130701</v>
      </c>
      <c r="U166">
        <v>0.97170738995961703</v>
      </c>
      <c r="V166">
        <v>-1.42136001852301</v>
      </c>
      <c r="W166">
        <v>0.33565863927275402</v>
      </c>
      <c r="X166">
        <v>0.69485759612745401</v>
      </c>
      <c r="Y166">
        <v>0.30844867818927402</v>
      </c>
      <c r="Z166">
        <v>0.18398634836437999</v>
      </c>
      <c r="AA166">
        <v>0.58401147758862304</v>
      </c>
    </row>
    <row r="167" spans="1:27" x14ac:dyDescent="0.2">
      <c r="A167">
        <v>166</v>
      </c>
      <c r="B167">
        <v>0.53368794545531195</v>
      </c>
      <c r="C167">
        <v>7.2469149716198403E-2</v>
      </c>
      <c r="D167">
        <v>0.996516271261498</v>
      </c>
      <c r="E167">
        <v>0.77822490781545595</v>
      </c>
      <c r="F167">
        <v>0.20903452159836799</v>
      </c>
      <c r="G167">
        <v>5.1185917807742898E-2</v>
      </c>
      <c r="H167">
        <v>0.78322624508291405</v>
      </c>
      <c r="I167">
        <v>0.18190081254579099</v>
      </c>
      <c r="J167">
        <v>0.24168087681755401</v>
      </c>
      <c r="K167">
        <v>0.41580802900716601</v>
      </c>
      <c r="L167">
        <v>0.41375797335058401</v>
      </c>
      <c r="M167">
        <v>0.84266604646109</v>
      </c>
      <c r="N167">
        <v>-1.71828876399079</v>
      </c>
      <c r="O167">
        <v>-0.90527866234301502</v>
      </c>
      <c r="P167">
        <v>-0.212019587052904</v>
      </c>
      <c r="Q167">
        <v>-0.10181041556968599</v>
      </c>
      <c r="R167">
        <v>-0.204995392309063</v>
      </c>
      <c r="S167">
        <v>1.5194403268793599</v>
      </c>
      <c r="T167">
        <v>5.7383887201815503E-2</v>
      </c>
      <c r="U167">
        <v>1.67701575892126</v>
      </c>
      <c r="V167">
        <v>-0.45889561883475599</v>
      </c>
      <c r="W167">
        <v>-1.0800548774979899</v>
      </c>
      <c r="X167">
        <v>-0.66676205592921001</v>
      </c>
      <c r="Y167">
        <v>-0.208366352471481</v>
      </c>
      <c r="Z167">
        <v>-0.52606644885925002</v>
      </c>
      <c r="AA167">
        <v>-1.16090145278037</v>
      </c>
    </row>
    <row r="168" spans="1:27" x14ac:dyDescent="0.2">
      <c r="A168">
        <v>167</v>
      </c>
      <c r="B168">
        <v>0.74033436039462597</v>
      </c>
      <c r="C168">
        <v>0.690989849856123</v>
      </c>
      <c r="D168">
        <v>4.5336101436987498E-2</v>
      </c>
      <c r="E168">
        <v>0.67013969668187201</v>
      </c>
      <c r="F168">
        <v>0.45233107497915598</v>
      </c>
      <c r="G168">
        <v>0.70131779345683698</v>
      </c>
      <c r="H168">
        <v>0.80027945386245802</v>
      </c>
      <c r="I168">
        <v>0.96690885350108102</v>
      </c>
      <c r="J168">
        <v>0.86234928341582395</v>
      </c>
      <c r="K168">
        <v>0.101444667903706</v>
      </c>
      <c r="L168">
        <v>0.434730206849053</v>
      </c>
      <c r="M168">
        <v>0.67610326409339905</v>
      </c>
      <c r="N168">
        <v>-0.131452234665525</v>
      </c>
      <c r="O168">
        <v>1.41211395332357</v>
      </c>
      <c r="P168">
        <v>0.47001888705692901</v>
      </c>
      <c r="Q168">
        <v>0.948457343100096</v>
      </c>
      <c r="R168">
        <v>0.48213540255006199</v>
      </c>
      <c r="S168">
        <v>-0.51778444857873596</v>
      </c>
      <c r="T168">
        <v>8.0424625737840594E-2</v>
      </c>
      <c r="U168">
        <v>-1.6526909678823101</v>
      </c>
      <c r="V168">
        <v>-0.92131204432080904</v>
      </c>
      <c r="W168">
        <v>-4.3707143735173801E-2</v>
      </c>
      <c r="X168">
        <v>-0.23729668674406301</v>
      </c>
      <c r="Y168">
        <v>-0.54925643954303804</v>
      </c>
      <c r="Z168">
        <v>-1.06653452070319</v>
      </c>
      <c r="AA168">
        <v>0.35662587705152299</v>
      </c>
    </row>
    <row r="169" spans="1:27" x14ac:dyDescent="0.2">
      <c r="A169">
        <v>168</v>
      </c>
      <c r="B169">
        <v>0.22110293782316101</v>
      </c>
      <c r="C169">
        <v>0.28695761924609497</v>
      </c>
      <c r="D169">
        <v>0.99007253791205496</v>
      </c>
      <c r="E169">
        <v>0.51110967365093496</v>
      </c>
      <c r="F169">
        <v>0.45282943965867101</v>
      </c>
      <c r="G169">
        <v>0.66347630205564201</v>
      </c>
      <c r="H169">
        <v>0.26510212267749</v>
      </c>
      <c r="I169">
        <v>0.24683042056858501</v>
      </c>
      <c r="J169">
        <v>0.86519471416249805</v>
      </c>
      <c r="K169">
        <v>0.464745828881859</v>
      </c>
      <c r="L169">
        <v>0.39938792935572498</v>
      </c>
      <c r="M169">
        <v>0.42815633839927603</v>
      </c>
      <c r="N169">
        <v>-0.67187947132762404</v>
      </c>
      <c r="O169">
        <v>-0.132608781527952</v>
      </c>
      <c r="P169">
        <v>0.108873465160087</v>
      </c>
      <c r="Q169">
        <v>-0.14648400181118101</v>
      </c>
      <c r="R169">
        <v>0.380271942097617</v>
      </c>
      <c r="S169">
        <v>2.5452060135503598</v>
      </c>
      <c r="T169">
        <v>-1.3065962037252401</v>
      </c>
      <c r="U169">
        <v>0.257921169829115</v>
      </c>
      <c r="V169">
        <v>-0.72434263049583203</v>
      </c>
      <c r="W169">
        <v>1.0520568817648901</v>
      </c>
      <c r="X169">
        <v>0.45465087658463399</v>
      </c>
      <c r="Y169">
        <v>0.16372184403902099</v>
      </c>
      <c r="Z169">
        <v>0.179178128805798</v>
      </c>
      <c r="AA169">
        <v>0.51164718355543604</v>
      </c>
    </row>
    <row r="170" spans="1:27" x14ac:dyDescent="0.2">
      <c r="A170">
        <v>169</v>
      </c>
      <c r="B170">
        <v>0.41274611861444999</v>
      </c>
      <c r="C170">
        <v>0.14941249554976799</v>
      </c>
      <c r="D170">
        <v>0.74530630931258202</v>
      </c>
      <c r="E170">
        <v>0.21400206023827101</v>
      </c>
      <c r="F170">
        <v>0.38176342844963002</v>
      </c>
      <c r="G170">
        <v>0.66386638814583399</v>
      </c>
      <c r="H170">
        <v>0.293355689849704</v>
      </c>
      <c r="I170">
        <v>0.57712988927960396</v>
      </c>
      <c r="J170">
        <v>3.9506262866780099E-2</v>
      </c>
      <c r="K170">
        <v>0.71953700482845295</v>
      </c>
      <c r="L170">
        <v>0.73302703909575895</v>
      </c>
      <c r="M170">
        <v>1.37075246311724E-2</v>
      </c>
      <c r="N170">
        <v>-0.44346489424291902</v>
      </c>
      <c r="O170">
        <v>-0.192449574686267</v>
      </c>
      <c r="P170">
        <v>-1.5614252210102999</v>
      </c>
      <c r="Q170">
        <v>-6.4736754486705697E-2</v>
      </c>
      <c r="R170">
        <v>1.0432885442483</v>
      </c>
      <c r="S170">
        <v>0.24344204041300299</v>
      </c>
      <c r="T170">
        <v>1.3903859961760501</v>
      </c>
      <c r="U170">
        <v>0.57815845823362599</v>
      </c>
      <c r="V170">
        <v>-0.35384709573131601</v>
      </c>
      <c r="W170">
        <v>0.169698166305607</v>
      </c>
      <c r="X170">
        <v>0.82327325829753395</v>
      </c>
      <c r="Y170">
        <v>-0.32999325096301302</v>
      </c>
      <c r="Z170">
        <v>-0.107535894110942</v>
      </c>
      <c r="AA170">
        <v>0.50194946881855995</v>
      </c>
    </row>
    <row r="171" spans="1:27" x14ac:dyDescent="0.2">
      <c r="A171">
        <v>170</v>
      </c>
      <c r="B171">
        <v>0.26568668684922098</v>
      </c>
      <c r="C171">
        <v>0.97243200917728201</v>
      </c>
      <c r="D171">
        <v>0.436749597778543</v>
      </c>
      <c r="E171">
        <v>0.187693298794329</v>
      </c>
      <c r="F171">
        <v>0.98757321154698696</v>
      </c>
      <c r="G171">
        <v>0.49990366515703499</v>
      </c>
      <c r="H171">
        <v>0.225797257153317</v>
      </c>
      <c r="I171">
        <v>0.115949960425496</v>
      </c>
      <c r="J171">
        <v>0.32645325036719403</v>
      </c>
      <c r="K171">
        <v>0.46202105144038702</v>
      </c>
      <c r="L171">
        <v>0.63396394508890797</v>
      </c>
      <c r="M171">
        <v>0.21664241305552401</v>
      </c>
      <c r="N171">
        <v>0.47127076809131602</v>
      </c>
      <c r="O171">
        <v>0.67325305433308902</v>
      </c>
      <c r="P171">
        <v>-0.81126328708851603</v>
      </c>
      <c r="Q171">
        <v>0.18300968000170101</v>
      </c>
      <c r="R171">
        <v>1.13519074156665</v>
      </c>
      <c r="S171">
        <v>0.251134451233268</v>
      </c>
      <c r="T171">
        <v>2.29338925588531E-2</v>
      </c>
      <c r="U171">
        <v>-1.09564830527881</v>
      </c>
      <c r="V171">
        <v>-0.81083701031614597</v>
      </c>
      <c r="W171">
        <v>0.30012705713459498</v>
      </c>
      <c r="X171">
        <v>3.2743954656178098</v>
      </c>
      <c r="Y171">
        <v>0.104984923187148</v>
      </c>
      <c r="Z171">
        <v>1.2736899577480501</v>
      </c>
      <c r="AA171">
        <v>1.0130980022466101</v>
      </c>
    </row>
    <row r="172" spans="1:27" x14ac:dyDescent="0.2">
      <c r="A172">
        <v>171</v>
      </c>
      <c r="B172">
        <v>0.62997305346652799</v>
      </c>
      <c r="C172">
        <v>0.41051439032889903</v>
      </c>
      <c r="D172">
        <v>0.15300654876045799</v>
      </c>
      <c r="E172">
        <v>0.61114717577583999</v>
      </c>
      <c r="F172">
        <v>1.0149793000891799E-2</v>
      </c>
      <c r="G172">
        <v>0.27533239894546502</v>
      </c>
      <c r="H172">
        <v>0.86279692593961899</v>
      </c>
      <c r="I172">
        <v>5.2591406041756203E-2</v>
      </c>
      <c r="J172">
        <v>0.35026289685629303</v>
      </c>
      <c r="K172">
        <v>0.18120543682016399</v>
      </c>
      <c r="L172">
        <v>0.32441656664013802</v>
      </c>
      <c r="M172">
        <v>0.62697243341244702</v>
      </c>
      <c r="N172">
        <v>-0.59186388659964995</v>
      </c>
      <c r="O172">
        <v>0.87616356829605402</v>
      </c>
      <c r="P172">
        <v>1.14889952699058E-3</v>
      </c>
      <c r="Q172">
        <v>-1.0106363771662401</v>
      </c>
      <c r="R172">
        <v>0.50527934136039399</v>
      </c>
      <c r="S172">
        <v>0.42431873588318197</v>
      </c>
      <c r="T172">
        <v>3.43420400670102E-2</v>
      </c>
      <c r="U172">
        <v>1.00313866284181</v>
      </c>
      <c r="V172">
        <v>-1.22391719143303</v>
      </c>
      <c r="W172">
        <v>1.1092574247028799</v>
      </c>
      <c r="X172">
        <v>0.557044840742554</v>
      </c>
      <c r="Y172">
        <v>0.185735166952815</v>
      </c>
      <c r="Z172">
        <v>-0.942673891147917</v>
      </c>
      <c r="AA172">
        <v>0.54908974485736906</v>
      </c>
    </row>
    <row r="173" spans="1:27" x14ac:dyDescent="0.2">
      <c r="A173">
        <v>172</v>
      </c>
      <c r="B173">
        <v>0.18382849078625399</v>
      </c>
      <c r="C173">
        <v>0.40181385423056698</v>
      </c>
      <c r="D173">
        <v>0.44886517548002303</v>
      </c>
      <c r="E173">
        <v>3.8741489639505702E-2</v>
      </c>
      <c r="F173">
        <v>0.86548694083467104</v>
      </c>
      <c r="G173">
        <v>0.37318793474696499</v>
      </c>
      <c r="H173">
        <v>0.72374742035754003</v>
      </c>
      <c r="I173">
        <v>0.44726511836051902</v>
      </c>
      <c r="J173">
        <v>0.40537844691425501</v>
      </c>
      <c r="K173">
        <v>0.57788766175508499</v>
      </c>
      <c r="L173">
        <v>0.33899439941160298</v>
      </c>
      <c r="M173">
        <v>0.55451329145580497</v>
      </c>
      <c r="N173">
        <v>-0.65191588731959305</v>
      </c>
      <c r="O173">
        <v>-0.75834649714026203</v>
      </c>
      <c r="P173">
        <v>1.20310842125094</v>
      </c>
      <c r="Q173">
        <v>-0.82150685753229302</v>
      </c>
      <c r="R173">
        <v>-1.15111482854456</v>
      </c>
      <c r="S173">
        <v>1.08448534432276</v>
      </c>
      <c r="T173">
        <v>-0.81945084590050798</v>
      </c>
      <c r="U173">
        <v>1.6037203575580099</v>
      </c>
      <c r="V173">
        <v>-0.25601573297058</v>
      </c>
      <c r="W173">
        <v>-0.71983005442266701</v>
      </c>
      <c r="X173">
        <v>-0.67439941817896598</v>
      </c>
      <c r="Y173">
        <v>-0.45688150486766499</v>
      </c>
      <c r="Z173">
        <v>0.89147781351428801</v>
      </c>
      <c r="AA173">
        <v>-1.8238530892937901</v>
      </c>
    </row>
    <row r="174" spans="1:27" x14ac:dyDescent="0.2">
      <c r="A174">
        <v>173</v>
      </c>
      <c r="B174">
        <v>0.86364411143585995</v>
      </c>
      <c r="C174">
        <v>0.64855634863488298</v>
      </c>
      <c r="D174">
        <v>0.18632471258752001</v>
      </c>
      <c r="E174">
        <v>0.22944055334664801</v>
      </c>
      <c r="F174">
        <v>9.2698276042938205E-2</v>
      </c>
      <c r="G174">
        <v>0.10549564799293799</v>
      </c>
      <c r="H174">
        <v>0.15326231182552799</v>
      </c>
      <c r="I174">
        <v>0.29371276637539201</v>
      </c>
      <c r="J174">
        <v>0.16056017670780401</v>
      </c>
      <c r="K174">
        <v>0.29051716835238001</v>
      </c>
      <c r="L174">
        <v>0.44749857019632999</v>
      </c>
      <c r="M174">
        <v>0.623391187284141</v>
      </c>
      <c r="N174">
        <v>-1.45676385275196</v>
      </c>
      <c r="O174">
        <v>0.864579771902525</v>
      </c>
      <c r="P174">
        <v>0.31169305710709699</v>
      </c>
      <c r="Q174">
        <v>-0.43791037027581398</v>
      </c>
      <c r="R174">
        <v>-0.30941164475720201</v>
      </c>
      <c r="S174">
        <v>-1.0075443692222901</v>
      </c>
      <c r="T174">
        <v>-2.4974951043321298</v>
      </c>
      <c r="U174">
        <v>1.49792604712808</v>
      </c>
      <c r="V174">
        <v>-0.58487878870754195</v>
      </c>
      <c r="W174">
        <v>1.87959256056381</v>
      </c>
      <c r="X174">
        <v>0.14384003457915001</v>
      </c>
      <c r="Y174">
        <v>1.2102218072984601</v>
      </c>
      <c r="Z174">
        <v>0.36920079082178597</v>
      </c>
      <c r="AA174">
        <v>-0.34943663471678599</v>
      </c>
    </row>
    <row r="175" spans="1:27" x14ac:dyDescent="0.2">
      <c r="A175">
        <v>174</v>
      </c>
      <c r="B175">
        <v>0.74656800413504198</v>
      </c>
      <c r="C175">
        <v>0.91630573966540396</v>
      </c>
      <c r="D175">
        <v>0.42654858250170902</v>
      </c>
      <c r="E175">
        <v>0.82393788965418902</v>
      </c>
      <c r="F175">
        <v>0.18209247034974299</v>
      </c>
      <c r="G175">
        <v>0.25496212905272803</v>
      </c>
      <c r="H175">
        <v>0.85300770075991705</v>
      </c>
      <c r="I175">
        <v>0.39908584975637401</v>
      </c>
      <c r="J175">
        <v>0.94386904314160303</v>
      </c>
      <c r="K175">
        <v>0.732708110939711</v>
      </c>
      <c r="L175">
        <v>0.295229556504637</v>
      </c>
      <c r="M175">
        <v>0.90618468541651898</v>
      </c>
      <c r="N175">
        <v>0.172284600439745</v>
      </c>
      <c r="O175">
        <v>-0.94896339930059004</v>
      </c>
      <c r="P175">
        <v>0.130598427256718</v>
      </c>
      <c r="Q175">
        <v>-0.97945577942692896</v>
      </c>
      <c r="R175">
        <v>-0.36642421852795598</v>
      </c>
      <c r="S175">
        <v>1.42475842731415</v>
      </c>
      <c r="T175">
        <v>-0.78563321750103998</v>
      </c>
      <c r="U175">
        <v>0.38934439661678899</v>
      </c>
      <c r="V175">
        <v>0.47816211458649399</v>
      </c>
      <c r="W175">
        <v>-0.41779570308425301</v>
      </c>
      <c r="X175">
        <v>-1.3041192526935299</v>
      </c>
      <c r="Y175">
        <v>2.3679195164860101</v>
      </c>
      <c r="Z175">
        <v>-1.08644187100434</v>
      </c>
      <c r="AA175">
        <v>0.53269029576840798</v>
      </c>
    </row>
    <row r="176" spans="1:27" x14ac:dyDescent="0.2">
      <c r="A176">
        <v>175</v>
      </c>
      <c r="B176">
        <v>0.66828464972786605</v>
      </c>
      <c r="C176">
        <v>0.21666213893331501</v>
      </c>
      <c r="D176">
        <v>0.82077986653894097</v>
      </c>
      <c r="E176">
        <v>0.300368249882012</v>
      </c>
      <c r="F176">
        <v>0.44776618271134699</v>
      </c>
      <c r="G176">
        <v>4.6323148068040602E-2</v>
      </c>
      <c r="H176">
        <v>0.63237393624149196</v>
      </c>
      <c r="I176">
        <v>0.87847936851903796</v>
      </c>
      <c r="J176">
        <v>0.99851866113021903</v>
      </c>
      <c r="K176">
        <v>0.91685479530133296</v>
      </c>
      <c r="L176">
        <v>0.46342568728141398</v>
      </c>
      <c r="M176">
        <v>0.66481249267235398</v>
      </c>
      <c r="N176">
        <v>0.55096551597729204</v>
      </c>
      <c r="O176">
        <v>0.838568411269346</v>
      </c>
      <c r="P176">
        <v>-0.805163464125219</v>
      </c>
      <c r="Q176">
        <v>1.14247427213287</v>
      </c>
      <c r="R176">
        <v>1.5312993575526701</v>
      </c>
      <c r="S176">
        <v>1.5423961329405</v>
      </c>
      <c r="T176">
        <v>-0.531567975274847</v>
      </c>
      <c r="U176">
        <v>1.7164122200859</v>
      </c>
      <c r="V176">
        <v>-0.47662559145040001</v>
      </c>
      <c r="W176">
        <v>-0.35690553785677798</v>
      </c>
      <c r="X176">
        <v>0.74421105575658497</v>
      </c>
      <c r="Y176">
        <v>-1.3802009332757199</v>
      </c>
      <c r="Z176">
        <v>4.0875634030265E-2</v>
      </c>
      <c r="AA176">
        <v>0.235610530839057</v>
      </c>
    </row>
    <row r="177" spans="1:27" x14ac:dyDescent="0.2">
      <c r="A177">
        <v>176</v>
      </c>
      <c r="B177">
        <v>0.61801787326112301</v>
      </c>
      <c r="C177">
        <v>0.54799887188710195</v>
      </c>
      <c r="D177">
        <v>5.0378914223983801E-2</v>
      </c>
      <c r="E177">
        <v>1.6091809375211499E-2</v>
      </c>
      <c r="F177">
        <v>0.72909006266854703</v>
      </c>
      <c r="G177">
        <v>0.46960802632384002</v>
      </c>
      <c r="H177">
        <v>0.55545292375609201</v>
      </c>
      <c r="I177">
        <v>0.71829042048193503</v>
      </c>
      <c r="J177">
        <v>0.70336326141841699</v>
      </c>
      <c r="K177">
        <v>0.25889234850183102</v>
      </c>
      <c r="L177">
        <v>0.92940199794247702</v>
      </c>
      <c r="M177">
        <v>0.36416224832646499</v>
      </c>
      <c r="N177">
        <v>0.57172204058960396</v>
      </c>
      <c r="O177">
        <v>-0.53041553505821804</v>
      </c>
      <c r="P177">
        <v>0.92608765431636397</v>
      </c>
      <c r="Q177">
        <v>-0.87790864119913503</v>
      </c>
      <c r="R177">
        <v>-0.211550544960911</v>
      </c>
      <c r="S177">
        <v>1.4487364351010901</v>
      </c>
      <c r="T177">
        <v>0.34990592702235002</v>
      </c>
      <c r="U177">
        <v>0.40411663431571698</v>
      </c>
      <c r="V177">
        <v>0.28869402593194499</v>
      </c>
      <c r="W177">
        <v>-0.185912207401352</v>
      </c>
      <c r="X177">
        <v>0.34743840093304401</v>
      </c>
      <c r="Y177">
        <v>0.43618485646279997</v>
      </c>
      <c r="Z177">
        <v>-2.63101674369399E-2</v>
      </c>
      <c r="AA177">
        <v>-0.41713640676868902</v>
      </c>
    </row>
    <row r="178" spans="1:27" x14ac:dyDescent="0.2">
      <c r="A178">
        <v>177</v>
      </c>
      <c r="B178">
        <v>0.372238060226663</v>
      </c>
      <c r="C178">
        <v>0.72005045786499899</v>
      </c>
      <c r="D178">
        <v>0.32538215164095102</v>
      </c>
      <c r="E178">
        <v>0.96158359176479202</v>
      </c>
      <c r="F178">
        <v>0.189962323755025</v>
      </c>
      <c r="G178">
        <v>0.32408844586461699</v>
      </c>
      <c r="H178">
        <v>4.3925362406298497E-2</v>
      </c>
      <c r="I178">
        <v>0.98436946491710797</v>
      </c>
      <c r="J178">
        <v>0.31053497479297199</v>
      </c>
      <c r="K178">
        <v>0.54636952979490105</v>
      </c>
      <c r="L178">
        <v>5.62779600732028E-2</v>
      </c>
      <c r="M178">
        <v>0.88807116635143701</v>
      </c>
      <c r="N178">
        <v>1.1891793477304</v>
      </c>
      <c r="O178">
        <v>-0.78690854860366799</v>
      </c>
      <c r="P178">
        <v>0.94701699312821397</v>
      </c>
      <c r="Q178">
        <v>-0.116039291388695</v>
      </c>
      <c r="R178">
        <v>-0.65089134460122799</v>
      </c>
      <c r="S178">
        <v>0.37092434963941101</v>
      </c>
      <c r="T178">
        <v>-0.55538277546915005</v>
      </c>
      <c r="U178">
        <v>-0.26245680465657401</v>
      </c>
      <c r="V178">
        <v>-0.37577108338822401</v>
      </c>
      <c r="W178">
        <v>0.90369932681490805</v>
      </c>
      <c r="X178">
        <v>0.45449176029666899</v>
      </c>
      <c r="Y178">
        <v>-0.51990965752275797</v>
      </c>
      <c r="Z178">
        <v>1.6346173844276399</v>
      </c>
      <c r="AA178">
        <v>0.21285874124412099</v>
      </c>
    </row>
    <row r="179" spans="1:27" x14ac:dyDescent="0.2">
      <c r="A179">
        <v>178</v>
      </c>
      <c r="B179">
        <v>0.52983568585477703</v>
      </c>
      <c r="C179">
        <v>0.39724600524641501</v>
      </c>
      <c r="D179">
        <v>0.84241192950867105</v>
      </c>
      <c r="E179">
        <v>8.7746693519875393E-2</v>
      </c>
      <c r="F179">
        <v>0.13931142981164099</v>
      </c>
      <c r="G179">
        <v>0.20998733234591699</v>
      </c>
      <c r="H179">
        <v>0.27950670500285901</v>
      </c>
      <c r="I179">
        <v>1.9107123371213601E-3</v>
      </c>
      <c r="J179">
        <v>0.256406534695997</v>
      </c>
      <c r="K179">
        <v>0.764975446742028</v>
      </c>
      <c r="L179">
        <v>0.14309153566136901</v>
      </c>
      <c r="M179">
        <v>0.48644348187372</v>
      </c>
      <c r="N179">
        <v>-2.3653338150466099</v>
      </c>
      <c r="O179">
        <v>1.05901879902438</v>
      </c>
      <c r="P179">
        <v>-0.32179796898642599</v>
      </c>
      <c r="Q179">
        <v>1.3538662906272301</v>
      </c>
      <c r="R179">
        <v>1.9760818967662499</v>
      </c>
      <c r="S179">
        <v>-2.5358941643746098</v>
      </c>
      <c r="T179">
        <v>1.1897729098371299</v>
      </c>
      <c r="U179">
        <v>-0.22686414381561201</v>
      </c>
      <c r="V179">
        <v>-0.27335911887660802</v>
      </c>
      <c r="W179">
        <v>1.0072373582270899</v>
      </c>
      <c r="X179">
        <v>1.0799225511428501</v>
      </c>
      <c r="Y179">
        <v>0.90109270394618202</v>
      </c>
      <c r="Z179">
        <v>0.30392010972599798</v>
      </c>
      <c r="AA179">
        <v>0.46851363405624902</v>
      </c>
    </row>
    <row r="180" spans="1:27" x14ac:dyDescent="0.2">
      <c r="A180">
        <v>179</v>
      </c>
      <c r="B180">
        <v>0.87468234286643498</v>
      </c>
      <c r="C180">
        <v>9.4001392601057804E-2</v>
      </c>
      <c r="D180">
        <v>4.0199792943894801E-2</v>
      </c>
      <c r="E180">
        <v>0.74802339705638499</v>
      </c>
      <c r="F180">
        <v>0.21279262425377901</v>
      </c>
      <c r="G180">
        <v>0.75263123842887503</v>
      </c>
      <c r="H180">
        <v>0.59733275766484395</v>
      </c>
      <c r="I180">
        <v>0.49366644071415</v>
      </c>
      <c r="J180">
        <v>0.87452392815612201</v>
      </c>
      <c r="K180">
        <v>0.51807303191162601</v>
      </c>
      <c r="L180">
        <v>0.630881488323211</v>
      </c>
      <c r="M180">
        <v>0.17015259410254599</v>
      </c>
      <c r="N180">
        <v>3.3224041179073197E-2</v>
      </c>
      <c r="O180">
        <v>0.47027806218691498</v>
      </c>
      <c r="P180">
        <v>0.77242327050273496</v>
      </c>
      <c r="Q180">
        <v>-0.431238285014516</v>
      </c>
      <c r="R180">
        <v>1.56935977904609</v>
      </c>
      <c r="S180">
        <v>-2.0638887315164302E-3</v>
      </c>
      <c r="T180">
        <v>-6.62044561146614E-2</v>
      </c>
      <c r="U180">
        <v>0.74455774771939098</v>
      </c>
      <c r="V180">
        <v>0.90785575033185495</v>
      </c>
      <c r="W180">
        <v>-0.28230835182971498</v>
      </c>
      <c r="X180">
        <v>0.32132013697530298</v>
      </c>
      <c r="Y180">
        <v>-0.66825305699757798</v>
      </c>
      <c r="Z180">
        <v>-0.51194345393046004</v>
      </c>
      <c r="AA180">
        <v>1.74966271909704</v>
      </c>
    </row>
    <row r="181" spans="1:27" x14ac:dyDescent="0.2">
      <c r="A181">
        <v>180</v>
      </c>
      <c r="B181">
        <v>0.581750099780038</v>
      </c>
      <c r="C181">
        <v>0.63489640504121703</v>
      </c>
      <c r="D181">
        <v>0.79187296121381201</v>
      </c>
      <c r="E181">
        <v>0.83600821252912205</v>
      </c>
      <c r="F181">
        <v>0.168728225631639</v>
      </c>
      <c r="G181">
        <v>0.243875527754426</v>
      </c>
      <c r="H181">
        <v>0.95673521794378702</v>
      </c>
      <c r="I181">
        <v>0.360887944931164</v>
      </c>
      <c r="J181">
        <v>0.912279018666595</v>
      </c>
      <c r="K181">
        <v>0.218687922460958</v>
      </c>
      <c r="L181">
        <v>0.158089833799749</v>
      </c>
      <c r="M181">
        <v>0.28501602984033497</v>
      </c>
      <c r="N181">
        <v>-1.33429768089278</v>
      </c>
      <c r="O181">
        <v>-1.2179748564802</v>
      </c>
      <c r="P181">
        <v>-0.24161050255927699</v>
      </c>
      <c r="Q181">
        <v>-0.72562177110649295</v>
      </c>
      <c r="R181">
        <v>-0.113792498019095</v>
      </c>
      <c r="S181">
        <v>0.61337069190642202</v>
      </c>
      <c r="T181">
        <v>0.39450584656702797</v>
      </c>
      <c r="U181">
        <v>1.0631151316835901</v>
      </c>
      <c r="V181">
        <v>0.90509615758341699</v>
      </c>
      <c r="W181">
        <v>0.43304272481120598</v>
      </c>
      <c r="X181">
        <v>-0.44244387958099501</v>
      </c>
      <c r="Y181">
        <v>0.338297067759387</v>
      </c>
      <c r="Z181">
        <v>0.99050518516153896</v>
      </c>
      <c r="AA181">
        <v>0.50390279685256201</v>
      </c>
    </row>
    <row r="182" spans="1:27" x14ac:dyDescent="0.2">
      <c r="A182">
        <v>181</v>
      </c>
      <c r="B182">
        <v>0.83976776478812099</v>
      </c>
      <c r="C182">
        <v>2.4788102600723501E-3</v>
      </c>
      <c r="D182">
        <v>0.96162843750789695</v>
      </c>
      <c r="E182">
        <v>1.5980534721165798E-2</v>
      </c>
      <c r="F182">
        <v>0.85303533682599597</v>
      </c>
      <c r="G182">
        <v>0.40553825604729299</v>
      </c>
      <c r="H182">
        <v>5.8444866212084799E-2</v>
      </c>
      <c r="I182">
        <v>0.263874760596081</v>
      </c>
      <c r="J182">
        <v>0.53834742796607304</v>
      </c>
      <c r="K182">
        <v>0.40300150215625702</v>
      </c>
      <c r="L182">
        <v>0.71566347382031303</v>
      </c>
      <c r="M182">
        <v>0.91914981114677996</v>
      </c>
      <c r="N182">
        <v>0.60878579274395295</v>
      </c>
      <c r="O182">
        <v>0.87022959142531597</v>
      </c>
      <c r="P182">
        <v>0.212770975389142</v>
      </c>
      <c r="Q182">
        <v>0.21650233870706001</v>
      </c>
      <c r="R182">
        <v>0.51070412406236698</v>
      </c>
      <c r="S182">
        <v>0.80077958495054402</v>
      </c>
      <c r="T182">
        <v>0.51443109828869604</v>
      </c>
      <c r="U182">
        <v>-1.05296772261341</v>
      </c>
      <c r="V182">
        <v>1.2918096299635999</v>
      </c>
      <c r="W182">
        <v>0.97939073395697995</v>
      </c>
      <c r="X182">
        <v>1.11935528567468</v>
      </c>
      <c r="Y182">
        <v>-0.82474622687447996</v>
      </c>
      <c r="Z182">
        <v>-0.14055879355256101</v>
      </c>
      <c r="AA182">
        <v>-0.89498295656109905</v>
      </c>
    </row>
    <row r="183" spans="1:27" x14ac:dyDescent="0.2">
      <c r="A183">
        <v>182</v>
      </c>
      <c r="B183">
        <v>0.31244816491380301</v>
      </c>
      <c r="C183">
        <v>0.21052323980256901</v>
      </c>
      <c r="D183">
        <v>0.66092048748396304</v>
      </c>
      <c r="E183">
        <v>0.85286149824969404</v>
      </c>
      <c r="F183">
        <v>0.74001559684984297</v>
      </c>
      <c r="G183">
        <v>0.70339748356491305</v>
      </c>
      <c r="H183">
        <v>0.45746865659020802</v>
      </c>
      <c r="I183">
        <v>0.28638147143647003</v>
      </c>
      <c r="J183">
        <v>0.59775590873323303</v>
      </c>
      <c r="K183">
        <v>0.56004168512299601</v>
      </c>
      <c r="L183">
        <v>0.14834419405087801</v>
      </c>
      <c r="M183">
        <v>0.33503271918743799</v>
      </c>
      <c r="N183">
        <v>8.0024884727141102E-2</v>
      </c>
      <c r="O183">
        <v>-0.26742635861925101</v>
      </c>
      <c r="P183">
        <v>0.82559476463808701</v>
      </c>
      <c r="Q183">
        <v>2.9393565450128199E-2</v>
      </c>
      <c r="R183">
        <v>-1.1406703108235201</v>
      </c>
      <c r="S183">
        <v>0.26963235932574697</v>
      </c>
      <c r="T183">
        <v>0.27087741179589703</v>
      </c>
      <c r="U183">
        <v>0.43289843050119098</v>
      </c>
      <c r="V183">
        <v>-0.85622214382136197</v>
      </c>
      <c r="W183">
        <v>-0.22177625727894801</v>
      </c>
      <c r="X183">
        <v>-0.148379778833472</v>
      </c>
      <c r="Y183">
        <v>-0.296369733990616</v>
      </c>
      <c r="Z183">
        <v>-1.6384762260041399</v>
      </c>
      <c r="AA183">
        <v>1.34939451881723</v>
      </c>
    </row>
    <row r="184" spans="1:27" x14ac:dyDescent="0.2">
      <c r="A184">
        <v>183</v>
      </c>
      <c r="B184">
        <v>0.70829032221808996</v>
      </c>
      <c r="C184">
        <v>0.67902280949056104</v>
      </c>
      <c r="D184">
        <v>8.7174191139638407E-3</v>
      </c>
      <c r="E184">
        <v>0.55029726517386701</v>
      </c>
      <c r="F184">
        <v>0.56969131994992495</v>
      </c>
      <c r="G184">
        <v>0.114420277997851</v>
      </c>
      <c r="H184">
        <v>0.408469039481133</v>
      </c>
      <c r="I184">
        <v>0.61992632993496899</v>
      </c>
      <c r="J184">
        <v>0.54333142028190196</v>
      </c>
      <c r="K184">
        <v>5.5033115902915597E-2</v>
      </c>
      <c r="L184">
        <v>0.47563844546675599</v>
      </c>
      <c r="M184">
        <v>0.16835732222534699</v>
      </c>
      <c r="N184">
        <v>-1.06872802248799</v>
      </c>
      <c r="O184">
        <v>0.56842903856660898</v>
      </c>
      <c r="P184">
        <v>0.56304947653056703</v>
      </c>
      <c r="Q184">
        <v>0.20030619666045299</v>
      </c>
      <c r="R184">
        <v>0.58506759800536801</v>
      </c>
      <c r="S184">
        <v>1.4183380982871601</v>
      </c>
      <c r="T184">
        <v>0.223966589284363</v>
      </c>
      <c r="U184">
        <v>-0.47884227683112102</v>
      </c>
      <c r="V184">
        <v>-0.341864999481795</v>
      </c>
      <c r="W184">
        <v>1.6298728253531701E-2</v>
      </c>
      <c r="X184">
        <v>-1.28108525522951</v>
      </c>
      <c r="Y184">
        <v>-1.6765557508286399</v>
      </c>
      <c r="Z184">
        <v>0.67179668369462797</v>
      </c>
      <c r="AA184">
        <v>0.23966606779666499</v>
      </c>
    </row>
    <row r="185" spans="1:27" x14ac:dyDescent="0.2">
      <c r="A185">
        <v>184</v>
      </c>
      <c r="B185">
        <v>0.26501780608668901</v>
      </c>
      <c r="C185">
        <v>0.86618913034908396</v>
      </c>
      <c r="D185">
        <v>0.46578922425396702</v>
      </c>
      <c r="E185">
        <v>0.33968740841373801</v>
      </c>
      <c r="F185">
        <v>0.85533619252964799</v>
      </c>
      <c r="G185">
        <v>0.134756038198247</v>
      </c>
      <c r="H185">
        <v>0.50928731518797499</v>
      </c>
      <c r="I185">
        <v>0.85521430801600196</v>
      </c>
      <c r="J185">
        <v>0.61621096148155596</v>
      </c>
      <c r="K185">
        <v>0.76602291385643095</v>
      </c>
      <c r="L185">
        <v>0.27998391445726101</v>
      </c>
      <c r="M185">
        <v>0.21861748630180899</v>
      </c>
      <c r="N185">
        <v>-0.37755366419519598</v>
      </c>
      <c r="O185">
        <v>0.45714581914124702</v>
      </c>
      <c r="P185">
        <v>-0.75236769198651399</v>
      </c>
      <c r="Q185">
        <v>-0.94138462308090798</v>
      </c>
      <c r="R185">
        <v>-0.56328407783394596</v>
      </c>
      <c r="S185">
        <v>0.83973182387544099</v>
      </c>
      <c r="T185">
        <v>1.06439319565683</v>
      </c>
      <c r="U185">
        <v>0.296207611202149</v>
      </c>
      <c r="V185">
        <v>0.221474312183807</v>
      </c>
      <c r="W185">
        <v>-0.419556264511948</v>
      </c>
      <c r="X185">
        <v>0.27878647641195697</v>
      </c>
      <c r="Y185">
        <v>-0.33617432152251198</v>
      </c>
      <c r="Z185">
        <v>0.41594979574108598</v>
      </c>
      <c r="AA185">
        <v>-0.503612858277669</v>
      </c>
    </row>
    <row r="186" spans="1:27" x14ac:dyDescent="0.2">
      <c r="A186">
        <v>185</v>
      </c>
      <c r="B186">
        <v>0.59434319403953795</v>
      </c>
      <c r="C186">
        <v>0.79969711555167999</v>
      </c>
      <c r="D186">
        <v>0.71661384869366795</v>
      </c>
      <c r="E186">
        <v>0.32570187188684901</v>
      </c>
      <c r="F186">
        <v>0.14827864221297199</v>
      </c>
      <c r="G186">
        <v>0.98447680217213895</v>
      </c>
      <c r="H186">
        <v>3.9420099696144399E-2</v>
      </c>
      <c r="I186">
        <v>0.55759664555080202</v>
      </c>
      <c r="J186">
        <v>0.68978356523439199</v>
      </c>
      <c r="K186">
        <v>3.0014948686584799E-2</v>
      </c>
      <c r="L186">
        <v>0.96359877707436603</v>
      </c>
      <c r="M186">
        <v>5.1028236746787997E-2</v>
      </c>
      <c r="N186">
        <v>1.4028806752432701</v>
      </c>
      <c r="O186">
        <v>-0.96995994177792499</v>
      </c>
      <c r="P186">
        <v>0.37819993280320002</v>
      </c>
      <c r="Q186">
        <v>-0.68338051537653</v>
      </c>
      <c r="R186">
        <v>-0.14431002987660499</v>
      </c>
      <c r="S186">
        <v>8.1152936798361804E-4</v>
      </c>
      <c r="T186">
        <v>0.29568435208870802</v>
      </c>
      <c r="U186">
        <v>-0.92339980038690705</v>
      </c>
      <c r="V186">
        <v>-0.22843749470121999</v>
      </c>
      <c r="W186">
        <v>0.47687234731740902</v>
      </c>
      <c r="X186">
        <v>-0.73403025996735605</v>
      </c>
      <c r="Y186">
        <v>2.0780268451177299</v>
      </c>
      <c r="Z186">
        <v>1.33941220947783</v>
      </c>
      <c r="AA186">
        <v>0.90657747196572303</v>
      </c>
    </row>
    <row r="187" spans="1:27" x14ac:dyDescent="0.2">
      <c r="A187">
        <v>186</v>
      </c>
      <c r="B187">
        <v>0.48128980048932102</v>
      </c>
      <c r="C187">
        <v>0.13499639835208599</v>
      </c>
      <c r="D187">
        <v>2.81821098178625E-2</v>
      </c>
      <c r="E187">
        <v>0.63922011200338602</v>
      </c>
      <c r="F187">
        <v>0.37745711044408298</v>
      </c>
      <c r="G187">
        <v>0.97677277331240397</v>
      </c>
      <c r="H187">
        <v>0.86300532124005203</v>
      </c>
      <c r="I187">
        <v>0.174281557556241</v>
      </c>
      <c r="J187">
        <v>0.79199152858927802</v>
      </c>
      <c r="K187">
        <v>0.13114876346662599</v>
      </c>
      <c r="L187">
        <v>0.71620899112895098</v>
      </c>
      <c r="M187">
        <v>0.25423546321689999</v>
      </c>
      <c r="N187">
        <v>-0.54144194641294596</v>
      </c>
      <c r="O187">
        <v>-0.114825038985958</v>
      </c>
      <c r="P187">
        <v>-0.52512448679191603</v>
      </c>
      <c r="Q187">
        <v>0.60154096838512505</v>
      </c>
      <c r="R187">
        <v>-0.83741642962293505</v>
      </c>
      <c r="S187">
        <v>-0.61304243769243905</v>
      </c>
      <c r="T187">
        <v>-0.47096015176415901</v>
      </c>
      <c r="U187">
        <v>-0.76736852457049098</v>
      </c>
      <c r="V187">
        <v>-0.32350410237126698</v>
      </c>
      <c r="W187">
        <v>-0.53407782959267702</v>
      </c>
      <c r="X187">
        <v>0.79403192598376005</v>
      </c>
      <c r="Y187">
        <v>0.31895464669964702</v>
      </c>
      <c r="Z187">
        <v>-0.23434666483038499</v>
      </c>
      <c r="AA187">
        <v>0.92305294925861803</v>
      </c>
    </row>
    <row r="188" spans="1:27" x14ac:dyDescent="0.2">
      <c r="A188">
        <v>187</v>
      </c>
      <c r="B188">
        <v>0.26503273146227002</v>
      </c>
      <c r="C188">
        <v>0.38749825768172702</v>
      </c>
      <c r="D188">
        <v>0.84548255871050004</v>
      </c>
      <c r="E188">
        <v>0.127847296651452</v>
      </c>
      <c r="F188">
        <v>0.31964347464963699</v>
      </c>
      <c r="G188">
        <v>0.75866335839964405</v>
      </c>
      <c r="H188">
        <v>0.26120989304035902</v>
      </c>
      <c r="I188">
        <v>0.18158657941967199</v>
      </c>
      <c r="J188">
        <v>0.44328587409108799</v>
      </c>
      <c r="K188">
        <v>0.41380562190897702</v>
      </c>
      <c r="L188">
        <v>0.43023246130906001</v>
      </c>
      <c r="M188">
        <v>0.98630492738447995</v>
      </c>
      <c r="N188">
        <v>-1.7249212477218601</v>
      </c>
      <c r="O188">
        <v>-2.3447274361412699E-2</v>
      </c>
      <c r="P188">
        <v>-0.19055131788821</v>
      </c>
      <c r="Q188">
        <v>-2.6414033696295598</v>
      </c>
      <c r="R188">
        <v>-2.12838543121708</v>
      </c>
      <c r="S188">
        <v>-0.88618157764527505</v>
      </c>
      <c r="T188">
        <v>2.2892125609129801</v>
      </c>
      <c r="U188">
        <v>5.0059540259379497E-2</v>
      </c>
      <c r="V188">
        <v>0.41066757844195101</v>
      </c>
      <c r="W188">
        <v>1.49220776756874</v>
      </c>
      <c r="X188">
        <v>1.6828807304131299</v>
      </c>
      <c r="Y188">
        <v>-0.46766961268345397</v>
      </c>
      <c r="Z188">
        <v>0.14431708064114701</v>
      </c>
      <c r="AA188">
        <v>0.86284712088863802</v>
      </c>
    </row>
    <row r="189" spans="1:27" x14ac:dyDescent="0.2">
      <c r="A189">
        <v>188</v>
      </c>
      <c r="B189">
        <v>0.56459043477661897</v>
      </c>
      <c r="C189">
        <v>0.78847192903049201</v>
      </c>
      <c r="D189">
        <v>0.74641540902666703</v>
      </c>
      <c r="E189">
        <v>0.31112110149115302</v>
      </c>
      <c r="F189">
        <v>2.9931938508525401E-2</v>
      </c>
      <c r="G189">
        <v>3.0059478012844899E-2</v>
      </c>
      <c r="H189">
        <v>0.46070098807103899</v>
      </c>
      <c r="I189">
        <v>0.16359762358479199</v>
      </c>
      <c r="J189">
        <v>0.49714977387338799</v>
      </c>
      <c r="K189">
        <v>0.61192632676102199</v>
      </c>
      <c r="L189">
        <v>0.38141099270433099</v>
      </c>
      <c r="M189">
        <v>0.62873687082901597</v>
      </c>
      <c r="N189">
        <v>1.08919483753395</v>
      </c>
      <c r="O189">
        <v>-0.43414469917426701</v>
      </c>
      <c r="P189">
        <v>-0.90211869584582904</v>
      </c>
      <c r="Q189">
        <v>1.2188532201747899</v>
      </c>
      <c r="R189">
        <v>-1.39904620866278</v>
      </c>
      <c r="S189">
        <v>1.40593776293364</v>
      </c>
      <c r="T189">
        <v>1.0296461648100199</v>
      </c>
      <c r="U189">
        <v>-1.4746706145952599</v>
      </c>
      <c r="V189">
        <v>1.20977870572646</v>
      </c>
      <c r="W189">
        <v>-0.20969728393440401</v>
      </c>
      <c r="X189">
        <v>-0.94714851360999197</v>
      </c>
      <c r="Y189">
        <v>2.5461346498339501</v>
      </c>
      <c r="Z189">
        <v>-0.95543345384308798</v>
      </c>
      <c r="AA189">
        <v>0.50252822993362101</v>
      </c>
    </row>
    <row r="190" spans="1:27" x14ac:dyDescent="0.2">
      <c r="A190">
        <v>189</v>
      </c>
      <c r="B190">
        <v>0.91318822302855496</v>
      </c>
      <c r="C190">
        <v>0.69291366660036102</v>
      </c>
      <c r="D190">
        <v>0.26403076434507899</v>
      </c>
      <c r="E190">
        <v>0.58308260655030597</v>
      </c>
      <c r="F190">
        <v>0.38785904622636702</v>
      </c>
      <c r="G190">
        <v>0.97420972748659496</v>
      </c>
      <c r="H190">
        <v>0.218825217802077</v>
      </c>
      <c r="I190">
        <v>0.72303592204116196</v>
      </c>
      <c r="J190">
        <v>0.79755986598320305</v>
      </c>
      <c r="K190">
        <v>0.63860735762864296</v>
      </c>
      <c r="L190">
        <v>0.71863768226466995</v>
      </c>
      <c r="M190">
        <v>0.79287524265237097</v>
      </c>
      <c r="N190">
        <v>1.16976360508389</v>
      </c>
      <c r="O190">
        <v>-1.9943340021323901</v>
      </c>
      <c r="P190">
        <v>-2.40601826701289E-2</v>
      </c>
      <c r="Q190">
        <v>0.27919998017335601</v>
      </c>
      <c r="R190">
        <v>0.84231792139064798</v>
      </c>
      <c r="S190">
        <v>0.28209593370665997</v>
      </c>
      <c r="T190">
        <v>-0.21672255938386401</v>
      </c>
      <c r="U190">
        <v>-0.63906328824692604</v>
      </c>
      <c r="V190">
        <v>1.4107694605569201</v>
      </c>
      <c r="W190">
        <v>-0.152656221253544</v>
      </c>
      <c r="X190">
        <v>-0.57021549521280002</v>
      </c>
      <c r="Y190">
        <v>0.93682881990491296</v>
      </c>
      <c r="Z190">
        <v>0.318044097364308</v>
      </c>
      <c r="AA190">
        <v>-2.00604938057235</v>
      </c>
    </row>
    <row r="191" spans="1:27" x14ac:dyDescent="0.2">
      <c r="A191">
        <v>190</v>
      </c>
      <c r="B191">
        <v>0.901874389499425</v>
      </c>
      <c r="C191">
        <v>0.59427297138608903</v>
      </c>
      <c r="D191">
        <v>0.74591367621906102</v>
      </c>
      <c r="E191">
        <v>0.75919623859226704</v>
      </c>
      <c r="F191">
        <v>0.70943902456201602</v>
      </c>
      <c r="G191">
        <v>0.76027034712024</v>
      </c>
      <c r="H191">
        <v>0.935884066857397</v>
      </c>
      <c r="I191">
        <v>0.96032372792251397</v>
      </c>
      <c r="J191">
        <v>0.48084090929478401</v>
      </c>
      <c r="K191">
        <v>0.64373766025528301</v>
      </c>
      <c r="L191">
        <v>0.249644230818375</v>
      </c>
      <c r="M191">
        <v>2.4596044095233E-2</v>
      </c>
      <c r="N191">
        <v>-0.60715673010141402</v>
      </c>
      <c r="O191">
        <v>-0.50766746962864995</v>
      </c>
      <c r="P191">
        <v>0.87239666699547902</v>
      </c>
      <c r="Q191">
        <v>-1.5127886237054</v>
      </c>
      <c r="R191">
        <v>-1.3495239566958299</v>
      </c>
      <c r="S191">
        <v>1.3562088990913499</v>
      </c>
      <c r="T191">
        <v>0.416372096437929</v>
      </c>
      <c r="U191">
        <v>-3.2445130311038999</v>
      </c>
      <c r="V191">
        <v>-1.1895945593452999</v>
      </c>
      <c r="W191">
        <v>0.92344359377582297</v>
      </c>
      <c r="X191">
        <v>-1.0767807581298801</v>
      </c>
      <c r="Y191">
        <v>-5.0288390792535803E-2</v>
      </c>
      <c r="Z191">
        <v>-0.319894356702765</v>
      </c>
      <c r="AA191">
        <v>0.95214555498869302</v>
      </c>
    </row>
    <row r="192" spans="1:27" x14ac:dyDescent="0.2">
      <c r="A192">
        <v>191</v>
      </c>
      <c r="B192">
        <v>0.27416662150062598</v>
      </c>
      <c r="C192">
        <v>0.123857651371508</v>
      </c>
      <c r="D192">
        <v>0.67158247134648197</v>
      </c>
      <c r="E192">
        <v>0.55170314176939395</v>
      </c>
      <c r="F192">
        <v>0.24815878807566999</v>
      </c>
      <c r="G192">
        <v>0.88744203909300201</v>
      </c>
      <c r="H192">
        <v>0.71047559427097395</v>
      </c>
      <c r="I192">
        <v>0.91780299833044399</v>
      </c>
      <c r="J192">
        <v>0.71220017271116298</v>
      </c>
      <c r="K192">
        <v>9.3593787401914597E-2</v>
      </c>
      <c r="L192">
        <v>0.70284410542808395</v>
      </c>
      <c r="M192">
        <v>0.77740988787263599</v>
      </c>
      <c r="N192">
        <v>1.6541228552287801</v>
      </c>
      <c r="O192">
        <v>0.490276565726803</v>
      </c>
      <c r="P192">
        <v>-0.31246171286243501</v>
      </c>
      <c r="Q192">
        <v>-1.90031990216184</v>
      </c>
      <c r="R192">
        <v>-0.59824247610381198</v>
      </c>
      <c r="S192">
        <v>-1.94042639327398</v>
      </c>
      <c r="T192">
        <v>1.2642709277020401</v>
      </c>
      <c r="U192">
        <v>-9.8940060454109094E-2</v>
      </c>
      <c r="V192">
        <v>1.2692256656132299</v>
      </c>
      <c r="W192">
        <v>2.05292423400088</v>
      </c>
      <c r="X192">
        <v>-1.3438004572757201</v>
      </c>
      <c r="Y192">
        <v>-0.97268405755902299</v>
      </c>
      <c r="Z192">
        <v>-1.00458192303439</v>
      </c>
      <c r="AA192">
        <v>0.48523621825938401</v>
      </c>
    </row>
    <row r="193" spans="1:27" x14ac:dyDescent="0.2">
      <c r="A193">
        <v>192</v>
      </c>
      <c r="B193">
        <v>0.321482756407931</v>
      </c>
      <c r="C193">
        <v>0.55507810274139002</v>
      </c>
      <c r="D193">
        <v>0.172052733367308</v>
      </c>
      <c r="E193">
        <v>0.68778730533085697</v>
      </c>
      <c r="F193">
        <v>0.64790036412887198</v>
      </c>
      <c r="G193">
        <v>0.22195310541428601</v>
      </c>
      <c r="H193">
        <v>0.39936975669115699</v>
      </c>
      <c r="I193">
        <v>0.42512185778468797</v>
      </c>
      <c r="J193">
        <v>0.62127748294733398</v>
      </c>
      <c r="K193">
        <v>0.420915349386632</v>
      </c>
      <c r="L193">
        <v>0.36727706110104902</v>
      </c>
      <c r="M193">
        <v>0.98080654512159504</v>
      </c>
      <c r="N193">
        <v>-0.16608056639079199</v>
      </c>
      <c r="O193">
        <v>0.96610473490900695</v>
      </c>
      <c r="P193">
        <v>0.72071744873105403</v>
      </c>
      <c r="Q193">
        <v>-0.93503526025574002</v>
      </c>
      <c r="R193">
        <v>-0.95583233997121297</v>
      </c>
      <c r="S193">
        <v>-0.66880483980416106</v>
      </c>
      <c r="T193">
        <v>-0.25507683574197998</v>
      </c>
      <c r="U193">
        <v>1.85492857480465</v>
      </c>
      <c r="V193">
        <v>0.88803780968898405</v>
      </c>
      <c r="W193">
        <v>0.40520795177591701</v>
      </c>
      <c r="X193">
        <v>-0.64239958143254405</v>
      </c>
      <c r="Y193">
        <v>-1.41005081263475</v>
      </c>
      <c r="Z193">
        <v>-4.4013911189989298E-2</v>
      </c>
      <c r="AA193">
        <v>-1.58529507646218</v>
      </c>
    </row>
    <row r="194" spans="1:27" x14ac:dyDescent="0.2">
      <c r="A194">
        <v>193</v>
      </c>
      <c r="B194">
        <v>0.98564088437706199</v>
      </c>
      <c r="C194">
        <v>0.449411387788131</v>
      </c>
      <c r="D194">
        <v>0.66971646831370801</v>
      </c>
      <c r="E194">
        <v>0.37126433756202398</v>
      </c>
      <c r="F194">
        <v>0.16750952135771499</v>
      </c>
      <c r="G194">
        <v>0.27047431073151501</v>
      </c>
      <c r="H194">
        <v>0.28024220699444402</v>
      </c>
      <c r="I194">
        <v>0.50523414183408</v>
      </c>
      <c r="J194">
        <v>4.5985032571479602E-2</v>
      </c>
      <c r="K194">
        <v>3.5320367198437397E-2</v>
      </c>
      <c r="L194">
        <v>0.78367911442182903</v>
      </c>
      <c r="M194">
        <v>0.73605066514573902</v>
      </c>
      <c r="N194">
        <v>-1.27401899139187</v>
      </c>
      <c r="O194">
        <v>1.1451530202481099</v>
      </c>
      <c r="P194">
        <v>-0.10282880095939</v>
      </c>
      <c r="Q194">
        <v>1.07851475241983</v>
      </c>
      <c r="R194">
        <v>-0.14492138934724499</v>
      </c>
      <c r="S194">
        <v>-2.0616684858491898</v>
      </c>
      <c r="T194">
        <v>1.1184452686725901</v>
      </c>
      <c r="U194">
        <v>-1.01907167600168</v>
      </c>
      <c r="V194">
        <v>1.23501776745474</v>
      </c>
      <c r="W194">
        <v>2.0810101643557699</v>
      </c>
      <c r="X194">
        <v>-2.14622377998041</v>
      </c>
      <c r="Y194">
        <v>0.63193655426527695</v>
      </c>
      <c r="Z194">
        <v>-0.69236141349980296</v>
      </c>
      <c r="AA194">
        <v>-0.45134703767847301</v>
      </c>
    </row>
    <row r="195" spans="1:27" x14ac:dyDescent="0.2">
      <c r="A195">
        <v>194</v>
      </c>
      <c r="B195">
        <v>0.61999331018887405</v>
      </c>
      <c r="C195">
        <v>0.76616652868688095</v>
      </c>
      <c r="D195">
        <v>0.930354031501337</v>
      </c>
      <c r="E195">
        <v>0.90674685686826695</v>
      </c>
      <c r="F195">
        <v>0.7723926785402</v>
      </c>
      <c r="G195">
        <v>0.60725502483546701</v>
      </c>
      <c r="H195">
        <v>0.70345075172372096</v>
      </c>
      <c r="I195">
        <v>0.78258894779719401</v>
      </c>
      <c r="J195">
        <v>0.36589874094352098</v>
      </c>
      <c r="K195">
        <v>0.31653066165745197</v>
      </c>
      <c r="L195">
        <v>0.67146768141537905</v>
      </c>
      <c r="M195">
        <v>0.52816068055108101</v>
      </c>
      <c r="N195">
        <v>-0.30604085775379802</v>
      </c>
      <c r="O195">
        <v>0.71376966574941003</v>
      </c>
      <c r="P195">
        <v>0.55902202950858204</v>
      </c>
      <c r="Q195">
        <v>0.374128474836181</v>
      </c>
      <c r="R195">
        <v>0.59350886576456796</v>
      </c>
      <c r="S195">
        <v>0.56732745293274001</v>
      </c>
      <c r="T195">
        <v>0.71777426767946095</v>
      </c>
      <c r="U195">
        <v>0.13785012197318999</v>
      </c>
      <c r="V195">
        <v>0.35589911253852102</v>
      </c>
      <c r="W195">
        <v>-0.406817791744427</v>
      </c>
      <c r="X195">
        <v>0.23439806223472401</v>
      </c>
      <c r="Y195">
        <v>-0.36435659818551303</v>
      </c>
      <c r="Z195">
        <v>-1.3384822314629601</v>
      </c>
      <c r="AA195">
        <v>1.06717868439934</v>
      </c>
    </row>
    <row r="196" spans="1:27" x14ac:dyDescent="0.2">
      <c r="A196">
        <v>195</v>
      </c>
      <c r="B196">
        <v>0.93731408915482395</v>
      </c>
      <c r="C196">
        <v>2.6097721653059101E-2</v>
      </c>
      <c r="D196">
        <v>0.85097475838847403</v>
      </c>
      <c r="E196">
        <v>0.975735323736444</v>
      </c>
      <c r="F196">
        <v>0.47934240568429198</v>
      </c>
      <c r="G196">
        <v>0.34019858739338799</v>
      </c>
      <c r="H196">
        <v>0.22106686094775699</v>
      </c>
      <c r="I196">
        <v>0.73426060238853097</v>
      </c>
      <c r="J196">
        <v>0.289237954420968</v>
      </c>
      <c r="K196">
        <v>0.89893545908853401</v>
      </c>
      <c r="L196">
        <v>0.66192118218168605</v>
      </c>
      <c r="M196">
        <v>0.41733666812069697</v>
      </c>
      <c r="N196">
        <v>0.25434042517813799</v>
      </c>
      <c r="O196">
        <v>-0.201678825773981</v>
      </c>
      <c r="P196">
        <v>-1.5541983786567399</v>
      </c>
      <c r="Q196">
        <v>-0.26197736841067099</v>
      </c>
      <c r="R196">
        <v>-0.33927033601461598</v>
      </c>
      <c r="S196">
        <v>0.79915007509955005</v>
      </c>
      <c r="T196">
        <v>-0.76362399785117197</v>
      </c>
      <c r="U196">
        <v>-0.80521570555739097</v>
      </c>
      <c r="V196">
        <v>-2.3057703106045899</v>
      </c>
      <c r="W196">
        <v>0.49240504406108898</v>
      </c>
      <c r="X196">
        <v>0.35080918352108198</v>
      </c>
      <c r="Y196">
        <v>2.28890030612249</v>
      </c>
      <c r="Z196">
        <v>-0.77196118846791295</v>
      </c>
      <c r="AA196">
        <v>-1.61040060979738</v>
      </c>
    </row>
    <row r="197" spans="1:27" x14ac:dyDescent="0.2">
      <c r="A197">
        <v>196</v>
      </c>
      <c r="B197">
        <v>0.46653270232491101</v>
      </c>
      <c r="C197">
        <v>0.19517143187113101</v>
      </c>
      <c r="D197">
        <v>0.78107323520816796</v>
      </c>
      <c r="E197">
        <v>0.76609418145380903</v>
      </c>
      <c r="F197">
        <v>6.03702547959983E-2</v>
      </c>
      <c r="G197">
        <v>0.75696929125115198</v>
      </c>
      <c r="H197">
        <v>0.29363025911152302</v>
      </c>
      <c r="I197">
        <v>0.46026518405415101</v>
      </c>
      <c r="J197">
        <v>0.34182016714475999</v>
      </c>
      <c r="K197">
        <v>0.23923984076827701</v>
      </c>
      <c r="L197">
        <v>0.29086168995126999</v>
      </c>
      <c r="M197">
        <v>0.72500538709573403</v>
      </c>
      <c r="N197">
        <v>0.56247110250174703</v>
      </c>
      <c r="O197">
        <v>-0.34575118336018901</v>
      </c>
      <c r="P197">
        <v>0.70992262958602503</v>
      </c>
      <c r="Q197">
        <v>0.229025130933626</v>
      </c>
      <c r="R197">
        <v>-0.95949522754080496</v>
      </c>
      <c r="S197">
        <v>-0.80933200580202003</v>
      </c>
      <c r="T197">
        <v>-1.68806820088176</v>
      </c>
      <c r="U197">
        <v>0.47619349288807999</v>
      </c>
      <c r="V197">
        <v>-1.4738253404138</v>
      </c>
      <c r="W197">
        <v>-2.6780826050409101E-2</v>
      </c>
      <c r="X197">
        <v>6.54784411397867E-3</v>
      </c>
      <c r="Y197">
        <v>9.5757515485494892E-3</v>
      </c>
      <c r="Z197">
        <v>-0.76664823514438196</v>
      </c>
      <c r="AA197">
        <v>1.50950512906395E-3</v>
      </c>
    </row>
    <row r="198" spans="1:27" x14ac:dyDescent="0.2">
      <c r="A198">
        <v>197</v>
      </c>
      <c r="B198">
        <v>0.406832593260332</v>
      </c>
      <c r="C198">
        <v>0.88123456481844098</v>
      </c>
      <c r="D198">
        <v>0.68584233126603</v>
      </c>
      <c r="E198">
        <v>1.22661136556416E-2</v>
      </c>
      <c r="F198">
        <v>0.77071230439469196</v>
      </c>
      <c r="G198">
        <v>7.4837414547801004E-2</v>
      </c>
      <c r="H198">
        <v>0.88905458687804595</v>
      </c>
      <c r="I198">
        <v>0.59951232373714403</v>
      </c>
      <c r="J198">
        <v>0.300364269176498</v>
      </c>
      <c r="K198">
        <v>0.69392200745642096</v>
      </c>
      <c r="L198">
        <v>0.42415288230404202</v>
      </c>
      <c r="M198">
        <v>0.84343540854751997</v>
      </c>
      <c r="N198">
        <v>0.385138526730681</v>
      </c>
      <c r="O198">
        <v>-0.58076063683441403</v>
      </c>
      <c r="P198">
        <v>-0.651595752451538</v>
      </c>
      <c r="Q198">
        <v>1.25656459723884</v>
      </c>
      <c r="R198">
        <v>0.59386619062000301</v>
      </c>
      <c r="S198">
        <v>0.96610240762477495</v>
      </c>
      <c r="T198">
        <v>1.07070971244276</v>
      </c>
      <c r="U198">
        <v>0.43983097721263997</v>
      </c>
      <c r="V198">
        <v>0.96487624184779697</v>
      </c>
      <c r="W198">
        <v>2.22176380567248</v>
      </c>
      <c r="X198">
        <v>0.396844673921597</v>
      </c>
      <c r="Y198">
        <v>-0.20574345128916799</v>
      </c>
      <c r="Z198">
        <v>1.3483548075966101</v>
      </c>
      <c r="AA198">
        <v>-0.35206522757376502</v>
      </c>
    </row>
    <row r="199" spans="1:27" x14ac:dyDescent="0.2">
      <c r="A199">
        <v>198</v>
      </c>
      <c r="B199">
        <v>0.659230324206873</v>
      </c>
      <c r="C199">
        <v>0.10980159346945501</v>
      </c>
      <c r="D199">
        <v>0.59136911202222098</v>
      </c>
      <c r="E199">
        <v>0.52260397584177498</v>
      </c>
      <c r="F199">
        <v>0.87701166048645895</v>
      </c>
      <c r="G199">
        <v>0.89062892366200597</v>
      </c>
      <c r="H199">
        <v>0.49930821172892997</v>
      </c>
      <c r="I199">
        <v>0.95762896980158896</v>
      </c>
      <c r="J199">
        <v>0.82731773424893595</v>
      </c>
      <c r="K199">
        <v>0.892473783809691</v>
      </c>
      <c r="L199">
        <v>0.86664532427676</v>
      </c>
      <c r="M199">
        <v>0.66549997986294296</v>
      </c>
      <c r="N199">
        <v>1.23617915452481</v>
      </c>
      <c r="O199">
        <v>0.93876621636292201</v>
      </c>
      <c r="P199">
        <v>-0.43808105527236102</v>
      </c>
      <c r="Q199">
        <v>-0.113728589959477</v>
      </c>
      <c r="R199">
        <v>0.114275460928115</v>
      </c>
      <c r="S199">
        <v>1.1822848732543201</v>
      </c>
      <c r="T199">
        <v>2.71924247803751</v>
      </c>
      <c r="U199">
        <v>0.390487667010811</v>
      </c>
      <c r="V199">
        <v>-0.468013127020042</v>
      </c>
      <c r="W199">
        <v>-0.27911580695709898</v>
      </c>
      <c r="X199">
        <v>0.64480724893042995</v>
      </c>
      <c r="Y199">
        <v>-0.55167192142264698</v>
      </c>
      <c r="Z199">
        <v>0.35954965554565899</v>
      </c>
      <c r="AA199">
        <v>1.34360062741589</v>
      </c>
    </row>
    <row r="200" spans="1:27" x14ac:dyDescent="0.2">
      <c r="A200">
        <v>199</v>
      </c>
      <c r="B200">
        <v>0.152346616843715</v>
      </c>
      <c r="C200">
        <v>0.96855092793703002</v>
      </c>
      <c r="D200">
        <v>0.403273216914385</v>
      </c>
      <c r="E200">
        <v>0.799046251457184</v>
      </c>
      <c r="F200">
        <v>0.58973058685660296</v>
      </c>
      <c r="G200">
        <v>0.770493616582825</v>
      </c>
      <c r="H200">
        <v>0.95245819352567196</v>
      </c>
      <c r="I200">
        <v>0.677803740138188</v>
      </c>
      <c r="J200">
        <v>0.30639170529320803</v>
      </c>
      <c r="K200">
        <v>0.68513072421774202</v>
      </c>
      <c r="L200">
        <v>0.71340282144956202</v>
      </c>
      <c r="M200">
        <v>0.92449423554353405</v>
      </c>
      <c r="N200">
        <v>0.23093200472997299</v>
      </c>
      <c r="O200">
        <v>-0.60347049483936299</v>
      </c>
      <c r="P200">
        <v>0.25930414087694198</v>
      </c>
      <c r="Q200">
        <v>-0.199816957010027</v>
      </c>
      <c r="R200">
        <v>1.43400702563628</v>
      </c>
      <c r="S200">
        <v>1.2031121165131</v>
      </c>
      <c r="T200">
        <v>1.50798163776748</v>
      </c>
      <c r="U200">
        <v>0.21405649443136801</v>
      </c>
      <c r="V200">
        <v>1.2589212691049001</v>
      </c>
      <c r="W200">
        <v>2.7054878443552299</v>
      </c>
      <c r="X200">
        <v>-0.72290378851081705</v>
      </c>
      <c r="Y200">
        <v>-1.2252168369556999</v>
      </c>
      <c r="Z200">
        <v>0.35965841256201703</v>
      </c>
      <c r="AA200">
        <v>1.8590142264136</v>
      </c>
    </row>
    <row r="201" spans="1:27" x14ac:dyDescent="0.2">
      <c r="A201">
        <v>200</v>
      </c>
      <c r="B201">
        <v>0.57286705821752504</v>
      </c>
      <c r="C201">
        <v>0.38519859290681702</v>
      </c>
      <c r="D201">
        <v>0.128348112571984</v>
      </c>
      <c r="E201">
        <v>0.20745557034388101</v>
      </c>
      <c r="F201">
        <v>0.60976771847344902</v>
      </c>
      <c r="G201">
        <v>0.88269843230955303</v>
      </c>
      <c r="H201">
        <v>0.77576267323456705</v>
      </c>
      <c r="I201">
        <v>0.41250824462622399</v>
      </c>
      <c r="J201">
        <v>0.76444549486041002</v>
      </c>
      <c r="K201">
        <v>0.109102291055023</v>
      </c>
      <c r="L201">
        <v>0.305461932905018</v>
      </c>
      <c r="M201">
        <v>0.68214272754266803</v>
      </c>
      <c r="N201">
        <v>0.51677515794917706</v>
      </c>
      <c r="O201">
        <v>0.20351368836874301</v>
      </c>
      <c r="P201">
        <v>0.49153713716737402</v>
      </c>
      <c r="Q201">
        <v>-0.34585834124048598</v>
      </c>
      <c r="R201">
        <v>-8.7559376766892003E-2</v>
      </c>
      <c r="S201">
        <v>-0.81950521642908503</v>
      </c>
      <c r="T201">
        <v>0.15324599413301099</v>
      </c>
      <c r="U201">
        <v>0.93693970832592999</v>
      </c>
      <c r="V201">
        <v>-1.83705433576331E-2</v>
      </c>
      <c r="W201">
        <v>0.44420114309557002</v>
      </c>
      <c r="X201">
        <v>0.66546797361338905</v>
      </c>
      <c r="Y201">
        <v>2.2996464024900101E-2</v>
      </c>
      <c r="Z201">
        <v>0.101999546660931</v>
      </c>
      <c r="AA201">
        <v>0.476588581948093</v>
      </c>
    </row>
    <row r="202" spans="1:27" x14ac:dyDescent="0.2">
      <c r="A202">
        <v>201</v>
      </c>
      <c r="B202">
        <v>0.238726026844233</v>
      </c>
      <c r="C202">
        <v>0.85859140730462902</v>
      </c>
      <c r="D202">
        <v>0.82016446441411905</v>
      </c>
      <c r="E202">
        <v>0.38628178392536899</v>
      </c>
      <c r="F202">
        <v>0.42068280372768602</v>
      </c>
      <c r="G202">
        <v>0.94777572830207601</v>
      </c>
      <c r="H202">
        <v>0.86290852935053397</v>
      </c>
      <c r="I202">
        <v>0.41542049543932003</v>
      </c>
      <c r="J202">
        <v>0.85662648663856</v>
      </c>
      <c r="K202">
        <v>0.82045395858585801</v>
      </c>
      <c r="L202">
        <v>0.60006769746541899</v>
      </c>
      <c r="M202">
        <v>5.9180625481531003E-2</v>
      </c>
      <c r="N202">
        <v>1.0255791375194001</v>
      </c>
      <c r="O202">
        <v>0.92823300523862995</v>
      </c>
      <c r="P202">
        <v>-0.49523162403628901</v>
      </c>
      <c r="Q202">
        <v>-0.20414808480233601</v>
      </c>
      <c r="R202">
        <v>1.0078920251597201</v>
      </c>
      <c r="S202">
        <v>-0.28403650960985499</v>
      </c>
      <c r="T202">
        <v>0.408452752283473</v>
      </c>
      <c r="U202">
        <v>-1.56519643093304</v>
      </c>
      <c r="V202">
        <v>-1.1851082122216099</v>
      </c>
      <c r="W202">
        <v>4.6570683731606999E-2</v>
      </c>
      <c r="X202">
        <v>0.44994808395195202</v>
      </c>
      <c r="Y202">
        <v>-1.86580459746713</v>
      </c>
      <c r="Z202">
        <v>-0.56423944251992597</v>
      </c>
      <c r="AA202">
        <v>0.78607778360671599</v>
      </c>
    </row>
    <row r="203" spans="1:27" x14ac:dyDescent="0.2">
      <c r="A203">
        <v>202</v>
      </c>
      <c r="B203">
        <v>0.96235893643461101</v>
      </c>
      <c r="C203">
        <v>0.88738475460559096</v>
      </c>
      <c r="D203">
        <v>0.71672047232277603</v>
      </c>
      <c r="E203">
        <v>0.54238277883268804</v>
      </c>
      <c r="F203">
        <v>4.8514660680666503E-2</v>
      </c>
      <c r="G203">
        <v>0.32400505593977802</v>
      </c>
      <c r="H203">
        <v>0.57502196193672706</v>
      </c>
      <c r="I203">
        <v>0.103356841485947</v>
      </c>
      <c r="J203">
        <v>0.52499849372543395</v>
      </c>
      <c r="K203">
        <v>0.70001249760389295</v>
      </c>
      <c r="L203">
        <v>0.37576480489224101</v>
      </c>
      <c r="M203">
        <v>0.64032651484012604</v>
      </c>
      <c r="N203">
        <v>-0.16631357885008999</v>
      </c>
      <c r="O203">
        <v>0.35909046224070401</v>
      </c>
      <c r="P203">
        <v>-1.03187535862524</v>
      </c>
      <c r="Q203">
        <v>-1.9714757483146901</v>
      </c>
      <c r="R203">
        <v>-0.38163337628305299</v>
      </c>
      <c r="S203">
        <v>1.2310820826347399</v>
      </c>
      <c r="T203">
        <v>2.84615910691811</v>
      </c>
      <c r="U203">
        <v>-0.25844588598143903</v>
      </c>
      <c r="V203">
        <v>-6.0544373070606797E-2</v>
      </c>
      <c r="W203">
        <v>-0.46195666993981999</v>
      </c>
      <c r="X203">
        <v>-0.17587376065037899</v>
      </c>
      <c r="Y203">
        <v>-0.30921627307062199</v>
      </c>
      <c r="Z203">
        <v>-1.66383277109223</v>
      </c>
      <c r="AA203">
        <v>-1.3184466479450401</v>
      </c>
    </row>
    <row r="204" spans="1:27" x14ac:dyDescent="0.2">
      <c r="A204">
        <v>203</v>
      </c>
      <c r="B204">
        <v>0.60136572597548299</v>
      </c>
      <c r="C204">
        <v>0.48909149854443901</v>
      </c>
      <c r="D204">
        <v>0.78832485247403306</v>
      </c>
      <c r="E204">
        <v>0.74425308220088404</v>
      </c>
      <c r="F204">
        <v>0.65092546655796402</v>
      </c>
      <c r="G204">
        <v>0.178659718483686</v>
      </c>
      <c r="H204">
        <v>6.7948919022455798E-2</v>
      </c>
      <c r="I204">
        <v>0.88451735884882499</v>
      </c>
      <c r="J204">
        <v>0.93149615870788605</v>
      </c>
      <c r="K204">
        <v>0.71046496299095396</v>
      </c>
      <c r="L204">
        <v>0.59619953110814095</v>
      </c>
      <c r="M204">
        <v>0.12651382293552099</v>
      </c>
      <c r="N204">
        <v>-0.79156707944040305</v>
      </c>
      <c r="O204">
        <v>0.18675733805153799</v>
      </c>
      <c r="P204">
        <v>-0.69382624787370395</v>
      </c>
      <c r="Q204">
        <v>-0.15369010882675699</v>
      </c>
      <c r="R204">
        <v>0.93509015998089295</v>
      </c>
      <c r="S204">
        <v>4.0165061409770199E-2</v>
      </c>
      <c r="T204">
        <v>1.82122937157116</v>
      </c>
      <c r="U204">
        <v>-9.3664178814895804E-2</v>
      </c>
      <c r="V204">
        <v>-0.80327867531083397</v>
      </c>
      <c r="W204">
        <v>-0.71044744178797703</v>
      </c>
      <c r="X204">
        <v>1.0809613792725099</v>
      </c>
      <c r="Y204">
        <v>-1.5750887292918601</v>
      </c>
      <c r="Z204">
        <v>1.74078428281657</v>
      </c>
      <c r="AA204">
        <v>-4.5858260817153898E-2</v>
      </c>
    </row>
    <row r="205" spans="1:27" x14ac:dyDescent="0.2">
      <c r="A205">
        <v>204</v>
      </c>
      <c r="B205">
        <v>0.51502972724847496</v>
      </c>
      <c r="C205">
        <v>0.71809180895797897</v>
      </c>
      <c r="D205">
        <v>1.8316001165658201E-2</v>
      </c>
      <c r="E205">
        <v>0.33333243173547</v>
      </c>
      <c r="F205">
        <v>0.50189759535714895</v>
      </c>
      <c r="G205">
        <v>0.14985005720518499</v>
      </c>
      <c r="H205">
        <v>0.517921986524015</v>
      </c>
      <c r="I205">
        <v>0.98716055206023101</v>
      </c>
      <c r="J205">
        <v>0.84368132939562201</v>
      </c>
      <c r="K205">
        <v>0.45163949462585101</v>
      </c>
      <c r="L205">
        <v>0.62793320883065395</v>
      </c>
      <c r="M205">
        <v>0.90666494867764402</v>
      </c>
      <c r="N205">
        <v>-0.28215227962552702</v>
      </c>
      <c r="O205">
        <v>-0.41984543974483002</v>
      </c>
      <c r="P205">
        <v>-1.26675412863604</v>
      </c>
      <c r="Q205">
        <v>2.2976334784282599</v>
      </c>
      <c r="R205">
        <v>0.10423316637661301</v>
      </c>
      <c r="S205">
        <v>1.64772821080525</v>
      </c>
      <c r="T205">
        <v>0.46157297950666898</v>
      </c>
      <c r="U205">
        <v>-1.4607054364585399</v>
      </c>
      <c r="V205">
        <v>0.22457452712169701</v>
      </c>
      <c r="W205">
        <v>-2.27524638884068E-2</v>
      </c>
      <c r="X205">
        <v>0.94335088070878903</v>
      </c>
      <c r="Y205">
        <v>-0.66266192123922096</v>
      </c>
      <c r="Z205">
        <v>1.7472728364821799</v>
      </c>
      <c r="AA205">
        <v>7.7915854539139906E-2</v>
      </c>
    </row>
    <row r="206" spans="1:27" x14ac:dyDescent="0.2">
      <c r="A206">
        <v>205</v>
      </c>
      <c r="B206">
        <v>0.40257334220223101</v>
      </c>
      <c r="C206">
        <v>0.48670557257719299</v>
      </c>
      <c r="D206">
        <v>0.174490140983834</v>
      </c>
      <c r="E206">
        <v>0.32491523819044199</v>
      </c>
      <c r="F206">
        <v>0.78637852496467497</v>
      </c>
      <c r="G206">
        <v>0.114643478300422</v>
      </c>
      <c r="H206">
        <v>0.89913762453943402</v>
      </c>
      <c r="I206">
        <v>0.591654536081478</v>
      </c>
      <c r="J206">
        <v>0.17831621295772401</v>
      </c>
      <c r="K206">
        <v>0.14559774240478801</v>
      </c>
      <c r="L206">
        <v>0.76411134283989601</v>
      </c>
      <c r="M206">
        <v>0.234963885974138</v>
      </c>
      <c r="N206">
        <v>-1.33336590569981</v>
      </c>
      <c r="O206">
        <v>-1.1659802678585001</v>
      </c>
      <c r="P206">
        <v>1.1232017433188299</v>
      </c>
      <c r="Q206">
        <v>-0.13394075505389599</v>
      </c>
      <c r="R206">
        <v>-0.534854380219834</v>
      </c>
      <c r="S206">
        <v>1.2288920747179799</v>
      </c>
      <c r="T206">
        <v>0.18649371375062701</v>
      </c>
      <c r="U206">
        <v>0.24710724927750899</v>
      </c>
      <c r="V206">
        <v>-1.3028484993253699</v>
      </c>
      <c r="W206">
        <v>-0.53063216002791502</v>
      </c>
      <c r="X206">
        <v>-1.0991793312523701</v>
      </c>
      <c r="Y206">
        <v>1.64593570478254</v>
      </c>
      <c r="Z206">
        <v>0.32221559690803497</v>
      </c>
      <c r="AA206">
        <v>-0.765834390319304</v>
      </c>
    </row>
    <row r="207" spans="1:27" x14ac:dyDescent="0.2">
      <c r="A207">
        <v>206</v>
      </c>
      <c r="B207">
        <v>0.88024654123000801</v>
      </c>
      <c r="C207">
        <v>0.98870886093936805</v>
      </c>
      <c r="D207">
        <v>0.59864896838553205</v>
      </c>
      <c r="E207">
        <v>0.42374303680844599</v>
      </c>
      <c r="F207">
        <v>0.54702655831351799</v>
      </c>
      <c r="G207">
        <v>0.47127837757579899</v>
      </c>
      <c r="H207">
        <v>3.0770810320973299E-2</v>
      </c>
      <c r="I207">
        <v>0.90462724375538495</v>
      </c>
      <c r="J207">
        <v>4.9290769966319203E-2</v>
      </c>
      <c r="K207">
        <v>0.113676112378016</v>
      </c>
      <c r="L207">
        <v>0.199875713791698</v>
      </c>
      <c r="M207">
        <v>0.26014525303617098</v>
      </c>
      <c r="N207">
        <v>4.9697012985321302E-2</v>
      </c>
      <c r="O207">
        <v>-0.27673782583942402</v>
      </c>
      <c r="P207">
        <v>0.38086999050825898</v>
      </c>
      <c r="Q207">
        <v>0.65609301432348199</v>
      </c>
      <c r="R207">
        <v>7.0781677121358494E-2</v>
      </c>
      <c r="S207">
        <v>1.0731182884828101</v>
      </c>
      <c r="T207">
        <v>1.09607063792032</v>
      </c>
      <c r="U207">
        <v>0.46864696322323401</v>
      </c>
      <c r="V207">
        <v>0.51171991908018999</v>
      </c>
      <c r="W207">
        <v>0.54668845408898203</v>
      </c>
      <c r="X207">
        <v>0.65318172782483697</v>
      </c>
      <c r="Y207">
        <v>-0.106080242947009</v>
      </c>
      <c r="Z207">
        <v>-0.296143229576534</v>
      </c>
      <c r="AA207">
        <v>-0.88376875430992496</v>
      </c>
    </row>
    <row r="208" spans="1:27" x14ac:dyDescent="0.2">
      <c r="A208">
        <v>207</v>
      </c>
      <c r="B208">
        <v>0.36409186478704197</v>
      </c>
      <c r="C208">
        <v>6.4751129597425405E-2</v>
      </c>
      <c r="D208">
        <v>8.0638822866603704E-2</v>
      </c>
      <c r="E208">
        <v>0.27630134904757098</v>
      </c>
      <c r="F208">
        <v>0.44412695989012702</v>
      </c>
      <c r="G208">
        <v>0.81129487790167298</v>
      </c>
      <c r="H208">
        <v>0.109622614691033</v>
      </c>
      <c r="I208">
        <v>0.307537869550287</v>
      </c>
      <c r="J208">
        <v>0.70589626836590402</v>
      </c>
      <c r="K208">
        <v>0.89437854662537497</v>
      </c>
      <c r="L208">
        <v>0.78015978867188096</v>
      </c>
      <c r="M208">
        <v>0.70049739838577796</v>
      </c>
      <c r="N208">
        <v>0.50379753182513698</v>
      </c>
      <c r="O208">
        <v>-0.85625783269808298</v>
      </c>
      <c r="P208">
        <v>-1.2190176459296801E-2</v>
      </c>
      <c r="Q208">
        <v>-0.36678633691944601</v>
      </c>
      <c r="R208">
        <v>0.24018180531976499</v>
      </c>
      <c r="S208">
        <v>-1.03851895054597</v>
      </c>
      <c r="T208">
        <v>1.2720415845923101</v>
      </c>
      <c r="U208">
        <v>-0.295936555543582</v>
      </c>
      <c r="V208">
        <v>-5.0744418006224201E-2</v>
      </c>
      <c r="W208">
        <v>1.0746385965460601</v>
      </c>
      <c r="X208">
        <v>-2.6326946267636102</v>
      </c>
      <c r="Y208">
        <v>-0.96353882528992796</v>
      </c>
      <c r="Z208">
        <v>-5.3294571892801401E-2</v>
      </c>
      <c r="AA208">
        <v>8.2547044575439807E-2</v>
      </c>
    </row>
    <row r="209" spans="1:27" x14ac:dyDescent="0.2">
      <c r="A209">
        <v>208</v>
      </c>
      <c r="B209">
        <v>0.28823928069323301</v>
      </c>
      <c r="C209">
        <v>0.15766277792863501</v>
      </c>
      <c r="D209">
        <v>0.70731594180688195</v>
      </c>
      <c r="E209">
        <v>0.62609014962799803</v>
      </c>
      <c r="F209">
        <v>0.83779739751480498</v>
      </c>
      <c r="G209">
        <v>0.86674242792651002</v>
      </c>
      <c r="H209">
        <v>0.63149290648289003</v>
      </c>
      <c r="I209">
        <v>0.67597198975272399</v>
      </c>
      <c r="J209">
        <v>5.8227596106007598E-2</v>
      </c>
      <c r="K209">
        <v>0.19451756263151701</v>
      </c>
      <c r="L209">
        <v>0.21600146801210901</v>
      </c>
      <c r="M209">
        <v>0.97484609833918501</v>
      </c>
      <c r="N209">
        <v>-1.04712783477107</v>
      </c>
      <c r="O209">
        <v>0.13942430537272199</v>
      </c>
      <c r="P209">
        <v>-1.03561319926971</v>
      </c>
      <c r="Q209">
        <v>1.4951068453608201</v>
      </c>
      <c r="R209">
        <v>1.6896479337458601</v>
      </c>
      <c r="S209">
        <v>0.79892275886795105</v>
      </c>
      <c r="T209">
        <v>9.9827950930702694E-2</v>
      </c>
      <c r="U209">
        <v>-0.42132155362305301</v>
      </c>
      <c r="V209">
        <v>0.935182899708775</v>
      </c>
      <c r="W209">
        <v>-2.6730466749392098E-4</v>
      </c>
      <c r="X209">
        <v>-0.92328636392953101</v>
      </c>
      <c r="Y209">
        <v>-1.4218162817028901</v>
      </c>
      <c r="Z209">
        <v>1.1602987726365801</v>
      </c>
      <c r="AA209">
        <v>1.7051949139904501</v>
      </c>
    </row>
    <row r="210" spans="1:27" x14ac:dyDescent="0.2">
      <c r="A210">
        <v>209</v>
      </c>
      <c r="B210">
        <v>0.17064523510634899</v>
      </c>
      <c r="C210">
        <v>0.78534861840307701</v>
      </c>
      <c r="D210">
        <v>0.56366877420805395</v>
      </c>
      <c r="E210">
        <v>4.3597844894975403E-2</v>
      </c>
      <c r="F210">
        <v>0.675734973978251</v>
      </c>
      <c r="G210">
        <v>6.4699129201471806E-2</v>
      </c>
      <c r="H210">
        <v>0.47132044099271297</v>
      </c>
      <c r="I210">
        <v>0.73580222995951705</v>
      </c>
      <c r="J210">
        <v>0.12104719085618799</v>
      </c>
      <c r="K210">
        <v>0.100737585220485</v>
      </c>
      <c r="L210">
        <v>0.49659991194494002</v>
      </c>
      <c r="M210">
        <v>9.5354113727807999E-3</v>
      </c>
      <c r="N210">
        <v>-0.86947050420163197</v>
      </c>
      <c r="O210">
        <v>3.1524552937423497E-2</v>
      </c>
      <c r="P210">
        <v>0.85968673958451003</v>
      </c>
      <c r="Q210">
        <v>0.70070932018520005</v>
      </c>
      <c r="R210">
        <v>1.02414917710077</v>
      </c>
      <c r="S210">
        <v>9.22089842953982E-2</v>
      </c>
      <c r="T210">
        <v>-1.2200699932005701</v>
      </c>
      <c r="U210">
        <v>1.7091628270795101</v>
      </c>
      <c r="V210">
        <v>2.2166264632820898</v>
      </c>
      <c r="W210">
        <v>0.20352441010936101</v>
      </c>
      <c r="X210">
        <v>-1.10956078938706</v>
      </c>
      <c r="Y210">
        <v>-1.1844515225164001</v>
      </c>
      <c r="Z210">
        <v>-0.94744484254665595</v>
      </c>
      <c r="AA210">
        <v>1.1799240988745301</v>
      </c>
    </row>
    <row r="211" spans="1:27" x14ac:dyDescent="0.2">
      <c r="A211">
        <v>210</v>
      </c>
      <c r="B211">
        <v>0.17217174638062699</v>
      </c>
      <c r="C211">
        <v>0.54218828980810896</v>
      </c>
      <c r="D211">
        <v>0.28280790918506599</v>
      </c>
      <c r="E211">
        <v>0.60653478675521899</v>
      </c>
      <c r="F211">
        <v>5.1661892095580697E-2</v>
      </c>
      <c r="G211">
        <v>0.73195648216642395</v>
      </c>
      <c r="H211">
        <v>0.99021324096247498</v>
      </c>
      <c r="I211">
        <v>0.40751220053061799</v>
      </c>
      <c r="J211">
        <v>0.44496895116753798</v>
      </c>
      <c r="K211">
        <v>0.17437046114355301</v>
      </c>
      <c r="L211">
        <v>0.67922177119180505</v>
      </c>
      <c r="M211">
        <v>0.59002896305173602</v>
      </c>
      <c r="N211">
        <v>-1.10841870084242</v>
      </c>
      <c r="O211">
        <v>-0.33652133756092001</v>
      </c>
      <c r="P211">
        <v>0.189992647822113</v>
      </c>
      <c r="Q211">
        <v>-7.97415096723392E-2</v>
      </c>
      <c r="R211">
        <v>-0.419739074384332</v>
      </c>
      <c r="S211">
        <v>1.3869114686840101</v>
      </c>
      <c r="T211">
        <v>-0.26429986412918099</v>
      </c>
      <c r="U211">
        <v>1.02271557791236</v>
      </c>
      <c r="V211">
        <v>-0.28856560319837699</v>
      </c>
      <c r="W211">
        <v>0.43826276733611202</v>
      </c>
      <c r="X211">
        <v>0.90501712252658795</v>
      </c>
      <c r="Y211">
        <v>0.86995212308403402</v>
      </c>
      <c r="Z211">
        <v>0.32806033645500698</v>
      </c>
      <c r="AA211">
        <v>1.14467248716781</v>
      </c>
    </row>
    <row r="212" spans="1:27" x14ac:dyDescent="0.2">
      <c r="A212">
        <v>211</v>
      </c>
      <c r="B212">
        <v>0.48204260552301997</v>
      </c>
      <c r="C212">
        <v>0.41654734523035503</v>
      </c>
      <c r="D212">
        <v>0.39205676573328602</v>
      </c>
      <c r="E212">
        <v>0.41704909689724401</v>
      </c>
      <c r="F212">
        <v>0.125985953724011</v>
      </c>
      <c r="G212">
        <v>0.97267267410643399</v>
      </c>
      <c r="H212">
        <v>0.76866523525677599</v>
      </c>
      <c r="I212">
        <v>0.83079144707880903</v>
      </c>
      <c r="J212">
        <v>0.28873625560663602</v>
      </c>
      <c r="K212">
        <v>0.31611576047725898</v>
      </c>
      <c r="L212">
        <v>0.34861249825917101</v>
      </c>
      <c r="M212">
        <v>0.43745319265872201</v>
      </c>
      <c r="N212">
        <v>-4.0445958254846703E-2</v>
      </c>
      <c r="O212">
        <v>0.57993607343670595</v>
      </c>
      <c r="P212">
        <v>-1.7258755892754201</v>
      </c>
      <c r="Q212">
        <v>-0.34967775112119398</v>
      </c>
      <c r="R212">
        <v>-3.6986706574312397E-2</v>
      </c>
      <c r="S212">
        <v>-0.93268944082004401</v>
      </c>
      <c r="T212">
        <v>-2.9571709973746199</v>
      </c>
      <c r="U212">
        <v>-1.70750399990291</v>
      </c>
      <c r="V212">
        <v>0.80351156733687101</v>
      </c>
      <c r="W212">
        <v>-1.3041807158824801</v>
      </c>
      <c r="X212">
        <v>1.1433969162958</v>
      </c>
      <c r="Y212">
        <v>1.9641254058572699</v>
      </c>
      <c r="Z212">
        <v>0.37412094108164501</v>
      </c>
      <c r="AA212">
        <v>-0.957319406367517</v>
      </c>
    </row>
    <row r="213" spans="1:27" x14ac:dyDescent="0.2">
      <c r="A213">
        <v>212</v>
      </c>
      <c r="B213">
        <v>0.25296492851339197</v>
      </c>
      <c r="C213">
        <v>0.99888264900073398</v>
      </c>
      <c r="D213">
        <v>0.67272816784679801</v>
      </c>
      <c r="E213">
        <v>4.36190224718302E-2</v>
      </c>
      <c r="F213">
        <v>0.82637205859646201</v>
      </c>
      <c r="G213">
        <v>0.31111719761975098</v>
      </c>
      <c r="H213">
        <v>0.77406455646269001</v>
      </c>
      <c r="I213">
        <v>0.60400348412804306</v>
      </c>
      <c r="J213">
        <v>0.42072655796073299</v>
      </c>
      <c r="K213">
        <v>0.67418008390813999</v>
      </c>
      <c r="L213">
        <v>3.9995685685425997E-2</v>
      </c>
      <c r="M213">
        <v>0.33675648202188302</v>
      </c>
      <c r="N213">
        <v>1.41657477550723</v>
      </c>
      <c r="O213">
        <v>1.4546225333910201</v>
      </c>
      <c r="P213">
        <v>-0.38766569001706402</v>
      </c>
      <c r="Q213">
        <v>-0.45511108262420302</v>
      </c>
      <c r="R213">
        <v>0.76497653735960602</v>
      </c>
      <c r="S213">
        <v>6.9010444390876002E-2</v>
      </c>
      <c r="T213">
        <v>-0.43985088759519098</v>
      </c>
      <c r="U213">
        <v>-0.31337426067613899</v>
      </c>
      <c r="V213">
        <v>0.50550426632009804</v>
      </c>
      <c r="W213">
        <v>0.30761418635862797</v>
      </c>
      <c r="X213">
        <v>-3.08118717683269E-2</v>
      </c>
      <c r="Y213">
        <v>-0.23042778298442201</v>
      </c>
      <c r="Z213">
        <v>-2.6802921137304301</v>
      </c>
      <c r="AA213">
        <v>3.9612572946916197E-2</v>
      </c>
    </row>
    <row r="214" spans="1:27" x14ac:dyDescent="0.2">
      <c r="A214">
        <v>213</v>
      </c>
      <c r="B214">
        <v>0.21625478961504899</v>
      </c>
      <c r="C214">
        <v>0.25567311700433398</v>
      </c>
      <c r="D214">
        <v>0.16217966726981101</v>
      </c>
      <c r="E214">
        <v>0.99340774049051095</v>
      </c>
      <c r="F214">
        <v>0.40142874442972198</v>
      </c>
      <c r="G214">
        <v>0.71638500061817401</v>
      </c>
      <c r="H214">
        <v>0.41531755658797898</v>
      </c>
      <c r="I214">
        <v>0.47031308873556499</v>
      </c>
      <c r="J214">
        <v>0.61732606100849796</v>
      </c>
      <c r="K214">
        <v>0.63065764005295899</v>
      </c>
      <c r="L214">
        <v>0.90794948651455298</v>
      </c>
      <c r="M214">
        <v>7.3410702170804101E-2</v>
      </c>
      <c r="N214">
        <v>-0.63269387145123301</v>
      </c>
      <c r="O214">
        <v>5.5509542864872301E-2</v>
      </c>
      <c r="P214">
        <v>-0.318801236322654</v>
      </c>
      <c r="Q214">
        <v>-0.80413137165825599</v>
      </c>
      <c r="R214">
        <v>-1.5008257864076</v>
      </c>
      <c r="S214">
        <v>0.37062451135559898</v>
      </c>
      <c r="T214">
        <v>-0.61734663009063395</v>
      </c>
      <c r="U214">
        <v>-0.26835251663723297</v>
      </c>
      <c r="V214">
        <v>-2.0151683132597999</v>
      </c>
      <c r="W214">
        <v>0.201940752782196</v>
      </c>
      <c r="X214">
        <v>-0.89575704692399405</v>
      </c>
      <c r="Y214">
        <v>-0.223300433766498</v>
      </c>
      <c r="Z214">
        <v>-0.48757578510807897</v>
      </c>
      <c r="AA214">
        <v>-1.7181367851993601</v>
      </c>
    </row>
    <row r="215" spans="1:27" x14ac:dyDescent="0.2">
      <c r="A215">
        <v>214</v>
      </c>
      <c r="B215">
        <v>0.674376388080418</v>
      </c>
      <c r="C215">
        <v>0.50787567114457399</v>
      </c>
      <c r="D215">
        <v>0.108501903479918</v>
      </c>
      <c r="E215">
        <v>0.62656104099005405</v>
      </c>
      <c r="F215">
        <v>0.50507799116894603</v>
      </c>
      <c r="G215">
        <v>0.59520186926238206</v>
      </c>
      <c r="H215">
        <v>0.99708940484561004</v>
      </c>
      <c r="I215">
        <v>0.154890748905017</v>
      </c>
      <c r="J215">
        <v>0.84385391371324603</v>
      </c>
      <c r="K215">
        <v>0.391324757132679</v>
      </c>
      <c r="L215">
        <v>9.3265302944928394E-2</v>
      </c>
      <c r="M215">
        <v>0.91344502428546503</v>
      </c>
      <c r="N215">
        <v>-0.62855819418914904</v>
      </c>
      <c r="O215">
        <v>0.54103016447704599</v>
      </c>
      <c r="P215">
        <v>-0.32430259225260799</v>
      </c>
      <c r="Q215">
        <v>0.54588187379878395</v>
      </c>
      <c r="R215">
        <v>0.21401431276697999</v>
      </c>
      <c r="S215">
        <v>0.49118000190160299</v>
      </c>
      <c r="T215">
        <v>1.6416573859157901E-2</v>
      </c>
      <c r="U215">
        <v>0.223132079280811</v>
      </c>
      <c r="V215">
        <v>-1.4832694844713901</v>
      </c>
      <c r="W215">
        <v>0.95272955428815198</v>
      </c>
      <c r="X215">
        <v>0.828517450058744</v>
      </c>
      <c r="Y215">
        <v>-0.46642377397505702</v>
      </c>
      <c r="Z215">
        <v>-0.376196418661912</v>
      </c>
      <c r="AA215">
        <v>-0.147900386898042</v>
      </c>
    </row>
    <row r="216" spans="1:27" x14ac:dyDescent="0.2">
      <c r="A216">
        <v>215</v>
      </c>
      <c r="B216">
        <v>4.7663627425208598E-2</v>
      </c>
      <c r="C216">
        <v>7.8971177572384393E-2</v>
      </c>
      <c r="D216">
        <v>0.53344422997906804</v>
      </c>
      <c r="E216">
        <v>0.83884015167131998</v>
      </c>
      <c r="F216">
        <v>0.33713378338143202</v>
      </c>
      <c r="G216">
        <v>4.3182235211133901E-2</v>
      </c>
      <c r="H216">
        <v>0.44022735510952699</v>
      </c>
      <c r="I216">
        <v>3.7013415712863198E-3</v>
      </c>
      <c r="J216">
        <v>0.42507667071186001</v>
      </c>
      <c r="K216">
        <v>0.61064421315677397</v>
      </c>
      <c r="L216">
        <v>0.521139041986316</v>
      </c>
      <c r="M216">
        <v>0.36497512995265402</v>
      </c>
      <c r="N216">
        <v>-2.5326160634407999E-2</v>
      </c>
      <c r="O216">
        <v>-1.0261005823410101</v>
      </c>
      <c r="P216">
        <v>3.00531850562052E-2</v>
      </c>
      <c r="Q216">
        <v>0.238412057811277</v>
      </c>
      <c r="R216">
        <v>0.244747538630604</v>
      </c>
      <c r="S216">
        <v>-0.345318497232943</v>
      </c>
      <c r="T216">
        <v>-1.9044316467547899</v>
      </c>
      <c r="U216">
        <v>-1.00497288316783E-2</v>
      </c>
      <c r="V216">
        <v>-0.55301338835422598</v>
      </c>
      <c r="W216">
        <v>0.53207494071781603</v>
      </c>
      <c r="X216">
        <v>-3.2783227749735799E-2</v>
      </c>
      <c r="Y216">
        <v>1.97302373230858</v>
      </c>
      <c r="Z216">
        <v>-0.69309574476018698</v>
      </c>
      <c r="AA216">
        <v>-1.0663500650845299</v>
      </c>
    </row>
    <row r="217" spans="1:27" x14ac:dyDescent="0.2">
      <c r="A217">
        <v>216</v>
      </c>
      <c r="B217">
        <v>0.70085308747366004</v>
      </c>
      <c r="C217">
        <v>0.813668364426121</v>
      </c>
      <c r="D217">
        <v>0.103199100354686</v>
      </c>
      <c r="E217">
        <v>0.39708462986163701</v>
      </c>
      <c r="F217">
        <v>0.62384007149375897</v>
      </c>
      <c r="G217">
        <v>0.44913687021471499</v>
      </c>
      <c r="H217">
        <v>0.96738014649599702</v>
      </c>
      <c r="I217">
        <v>0.92694717133417703</v>
      </c>
      <c r="J217">
        <v>0.34102632477879502</v>
      </c>
      <c r="K217">
        <v>0.88594461092725396</v>
      </c>
      <c r="L217">
        <v>0.825614430941641</v>
      </c>
      <c r="M217">
        <v>0.57793557597324197</v>
      </c>
      <c r="N217">
        <v>-0.97547633571303005</v>
      </c>
      <c r="O217">
        <v>-0.10000282710878999</v>
      </c>
      <c r="P217">
        <v>0.39232161906705298</v>
      </c>
      <c r="Q217">
        <v>1.08651270664772</v>
      </c>
      <c r="R217">
        <v>1.17692742388951</v>
      </c>
      <c r="S217">
        <v>1.9587173816000301</v>
      </c>
      <c r="T217">
        <v>-1.6774030556545101</v>
      </c>
      <c r="U217">
        <v>0.322783718356706</v>
      </c>
      <c r="V217">
        <v>-0.33573477248372802</v>
      </c>
      <c r="W217">
        <v>-0.56033586715233097</v>
      </c>
      <c r="X217">
        <v>-1.5006175026981501</v>
      </c>
      <c r="Y217">
        <v>-1.78968747042929</v>
      </c>
      <c r="Z217">
        <v>-1.4664360499761999</v>
      </c>
      <c r="AA217">
        <v>1.0762551973883601</v>
      </c>
    </row>
    <row r="218" spans="1:27" x14ac:dyDescent="0.2">
      <c r="A218">
        <v>217</v>
      </c>
      <c r="B218">
        <v>0.35188863845542001</v>
      </c>
      <c r="C218">
        <v>0.38217916013672898</v>
      </c>
      <c r="D218">
        <v>9.3418085249140803E-2</v>
      </c>
      <c r="E218">
        <v>0.95308898575603895</v>
      </c>
      <c r="F218">
        <v>0.57756361970677905</v>
      </c>
      <c r="G218">
        <v>0.63867482426576305</v>
      </c>
      <c r="H218">
        <v>0.54988959617912703</v>
      </c>
      <c r="I218">
        <v>0.94909740285947897</v>
      </c>
      <c r="J218">
        <v>0.248109722277149</v>
      </c>
      <c r="K218">
        <v>0.72218188154511098</v>
      </c>
      <c r="L218">
        <v>0.353359889471903</v>
      </c>
      <c r="M218">
        <v>5.4028230020776301E-2</v>
      </c>
      <c r="N218">
        <v>1.01497226020659</v>
      </c>
      <c r="O218">
        <v>3.09730324517755E-2</v>
      </c>
      <c r="P218">
        <v>1.1956314195201201</v>
      </c>
      <c r="Q218">
        <v>-0.57361483802366597</v>
      </c>
      <c r="R218">
        <v>0.63332838761990395</v>
      </c>
      <c r="S218">
        <v>0.47150583551924502</v>
      </c>
      <c r="T218">
        <v>0.94506704746251402</v>
      </c>
      <c r="U218">
        <v>-3.69070428549323E-2</v>
      </c>
      <c r="V218">
        <v>0.40879779719258102</v>
      </c>
      <c r="W218">
        <v>1.0054446628294</v>
      </c>
      <c r="X218">
        <v>0.98141516096049297</v>
      </c>
      <c r="Y218">
        <v>0.86448469657208704</v>
      </c>
      <c r="Z218">
        <v>0.46792582043404501</v>
      </c>
      <c r="AA218">
        <v>0.26456872212086602</v>
      </c>
    </row>
    <row r="219" spans="1:27" x14ac:dyDescent="0.2">
      <c r="A219">
        <v>218</v>
      </c>
      <c r="B219">
        <v>0.40894399792887198</v>
      </c>
      <c r="C219">
        <v>0.802182707935571</v>
      </c>
      <c r="D219">
        <v>0.63992514205165196</v>
      </c>
      <c r="E219">
        <v>0.37839778023771897</v>
      </c>
      <c r="F219">
        <v>0.222248051082715</v>
      </c>
      <c r="G219">
        <v>0.80067509645596102</v>
      </c>
      <c r="H219">
        <v>0.752468565944582</v>
      </c>
      <c r="I219">
        <v>0.50262568937614505</v>
      </c>
      <c r="J219">
        <v>6.8482031812891295E-2</v>
      </c>
      <c r="K219">
        <v>0.493511402746662</v>
      </c>
      <c r="L219">
        <v>0.548588742967695</v>
      </c>
      <c r="M219">
        <v>0.13959180028177701</v>
      </c>
      <c r="N219">
        <v>-0.30190730665809101</v>
      </c>
      <c r="O219">
        <v>0.45841165434104503</v>
      </c>
      <c r="P219">
        <v>-0.113576716546283</v>
      </c>
      <c r="Q219">
        <v>-1.5190174627458599</v>
      </c>
      <c r="R219">
        <v>0.77394499323902899</v>
      </c>
      <c r="S219">
        <v>-1.1294535244063999</v>
      </c>
      <c r="T219">
        <v>-0.378994242373766</v>
      </c>
      <c r="U219">
        <v>0.90448432703158799</v>
      </c>
      <c r="V219">
        <v>9.2550333965616696E-2</v>
      </c>
      <c r="W219">
        <v>-0.35080766281024001</v>
      </c>
      <c r="X219">
        <v>0.93016380581029201</v>
      </c>
      <c r="Y219">
        <v>-1.17673300286583</v>
      </c>
      <c r="Z219">
        <v>-0.758316219286709</v>
      </c>
      <c r="AA219">
        <v>-1.6387479519033801</v>
      </c>
    </row>
    <row r="220" spans="1:27" x14ac:dyDescent="0.2">
      <c r="A220">
        <v>219</v>
      </c>
      <c r="B220">
        <v>0.82095132395625103</v>
      </c>
      <c r="C220">
        <v>0.197923636762425</v>
      </c>
      <c r="D220">
        <v>0.56404243712313396</v>
      </c>
      <c r="E220">
        <v>0.81989508750848406</v>
      </c>
      <c r="F220">
        <v>0.63957369280979004</v>
      </c>
      <c r="G220">
        <v>0.54188424418680303</v>
      </c>
      <c r="H220">
        <v>0.66562275332398702</v>
      </c>
      <c r="I220">
        <v>0.226437513949349</v>
      </c>
      <c r="J220">
        <v>0.104295628610998</v>
      </c>
      <c r="K220">
        <v>0.80964588094502599</v>
      </c>
      <c r="L220">
        <v>0.17201351863332001</v>
      </c>
      <c r="M220">
        <v>0.87909045536070995</v>
      </c>
      <c r="N220">
        <v>1.1310543674244899</v>
      </c>
      <c r="O220">
        <v>0.38459347559219398</v>
      </c>
      <c r="P220">
        <v>-0.63005885572034503</v>
      </c>
      <c r="Q220">
        <v>-1.96111626636911</v>
      </c>
      <c r="R220">
        <v>0.404707156876292</v>
      </c>
      <c r="S220">
        <v>-2.42498159092146</v>
      </c>
      <c r="T220">
        <v>0.58899355176215595</v>
      </c>
      <c r="U220">
        <v>1.1113877928559901</v>
      </c>
      <c r="V220">
        <v>-5.60534789914384E-2</v>
      </c>
      <c r="W220">
        <v>-0.43024934568661599</v>
      </c>
      <c r="X220">
        <v>0.25743311771968402</v>
      </c>
      <c r="Y220">
        <v>1.11412575703151</v>
      </c>
      <c r="Z220">
        <v>1.5395929184608299</v>
      </c>
      <c r="AA220">
        <v>-2.38216783272716</v>
      </c>
    </row>
    <row r="221" spans="1:27" x14ac:dyDescent="0.2">
      <c r="A221">
        <v>220</v>
      </c>
      <c r="B221">
        <v>0.91885734815150499</v>
      </c>
      <c r="C221">
        <v>0.94639977021142796</v>
      </c>
      <c r="D221">
        <v>0.30553651950322003</v>
      </c>
      <c r="E221">
        <v>7.2265514172613603E-3</v>
      </c>
      <c r="F221">
        <v>0.35674491571262401</v>
      </c>
      <c r="G221">
        <v>0.88181966217234697</v>
      </c>
      <c r="H221">
        <v>0.83008597046136801</v>
      </c>
      <c r="I221">
        <v>0.86220056051388305</v>
      </c>
      <c r="J221">
        <v>0.58729025698266901</v>
      </c>
      <c r="K221">
        <v>0.30597487837076098</v>
      </c>
      <c r="L221">
        <v>0.26603031740523803</v>
      </c>
      <c r="M221">
        <v>5.4874417837709102E-3</v>
      </c>
      <c r="N221">
        <v>0.639451578125384</v>
      </c>
      <c r="O221">
        <v>0.17395259031235399</v>
      </c>
      <c r="P221">
        <v>-1.18749913282224</v>
      </c>
      <c r="Q221">
        <v>-2.4193669361910799</v>
      </c>
      <c r="R221">
        <v>0.88399397310591799</v>
      </c>
      <c r="S221">
        <v>9.9998266789239995E-2</v>
      </c>
      <c r="T221">
        <v>0.81805886490511004</v>
      </c>
      <c r="U221">
        <v>-2.2215081666672201</v>
      </c>
      <c r="V221">
        <v>0.65608277725118402</v>
      </c>
      <c r="W221">
        <v>-1.20623125437812</v>
      </c>
      <c r="X221">
        <v>1.28198144112405</v>
      </c>
      <c r="Y221">
        <v>0.60854092114806702</v>
      </c>
      <c r="Z221">
        <v>1.03331626860264</v>
      </c>
      <c r="AA221">
        <v>1.35551912136362</v>
      </c>
    </row>
    <row r="222" spans="1:27" x14ac:dyDescent="0.2">
      <c r="A222">
        <v>221</v>
      </c>
      <c r="B222">
        <v>0.28252833010628797</v>
      </c>
      <c r="C222">
        <v>0.345672474242746</v>
      </c>
      <c r="D222">
        <v>0.26600903132930398</v>
      </c>
      <c r="E222">
        <v>0.87374265422113195</v>
      </c>
      <c r="F222">
        <v>0.45080887596122898</v>
      </c>
      <c r="G222">
        <v>6.7856754176318602E-3</v>
      </c>
      <c r="H222">
        <v>0.65959229669533603</v>
      </c>
      <c r="I222">
        <v>0.363490638323128</v>
      </c>
      <c r="J222">
        <v>0.37760898051783398</v>
      </c>
      <c r="K222">
        <v>0.20906426664441799</v>
      </c>
      <c r="L222">
        <v>0.60641582519747295</v>
      </c>
      <c r="M222">
        <v>0.39126055641099799</v>
      </c>
      <c r="N222">
        <v>0.79495878471634296</v>
      </c>
      <c r="O222">
        <v>0.39149195829369399</v>
      </c>
      <c r="P222">
        <v>0.33564726344419299</v>
      </c>
      <c r="Q222">
        <v>0.75596769572630296</v>
      </c>
      <c r="R222">
        <v>2.5151541033523999</v>
      </c>
      <c r="S222">
        <v>0.79553448218508804</v>
      </c>
      <c r="T222">
        <v>1.9471920337102799</v>
      </c>
      <c r="U222">
        <v>1.59327933270122</v>
      </c>
      <c r="V222">
        <v>0.721126112790756</v>
      </c>
      <c r="W222">
        <v>1.39453673457049</v>
      </c>
      <c r="X222">
        <v>1.5523554802091499</v>
      </c>
      <c r="Y222">
        <v>0.68136763213807106</v>
      </c>
      <c r="Z222">
        <v>2.3681654917581998</v>
      </c>
      <c r="AA222">
        <v>0.105967425192198</v>
      </c>
    </row>
    <row r="223" spans="1:27" x14ac:dyDescent="0.2">
      <c r="A223">
        <v>222</v>
      </c>
      <c r="B223">
        <v>0.96110479370690804</v>
      </c>
      <c r="C223">
        <v>0.52205024729482796</v>
      </c>
      <c r="D223">
        <v>0.63250078959390499</v>
      </c>
      <c r="E223">
        <v>7.3943993542343295E-2</v>
      </c>
      <c r="F223">
        <v>0.40069181914441199</v>
      </c>
      <c r="G223">
        <v>0.446824809769168</v>
      </c>
      <c r="H223">
        <v>5.8181947097182196E-3</v>
      </c>
      <c r="I223">
        <v>0.48998557566665102</v>
      </c>
      <c r="J223">
        <v>0.180701545905321</v>
      </c>
      <c r="K223">
        <v>0.29483604268170799</v>
      </c>
      <c r="L223">
        <v>0.63245155336335301</v>
      </c>
      <c r="M223">
        <v>0.47989431745372702</v>
      </c>
      <c r="N223">
        <v>-1.4791374554966701</v>
      </c>
      <c r="O223">
        <v>-0.88652489352349695</v>
      </c>
      <c r="P223">
        <v>-0.427534372964466</v>
      </c>
      <c r="Q223">
        <v>-1.0608240905762199E-2</v>
      </c>
      <c r="R223">
        <v>0.129129684794276</v>
      </c>
      <c r="S223">
        <v>0.69613376451931097</v>
      </c>
      <c r="T223">
        <v>-0.62195376998321406</v>
      </c>
      <c r="U223">
        <v>-0.78380022510942104</v>
      </c>
      <c r="V223">
        <v>-0.55192036593864502</v>
      </c>
      <c r="W223">
        <v>0.60911254990059605</v>
      </c>
      <c r="X223">
        <v>2.0558923852498299</v>
      </c>
      <c r="Y223">
        <v>-1.1388883619367101</v>
      </c>
      <c r="Z223">
        <v>0.21801312719472599</v>
      </c>
      <c r="AA223">
        <v>0.36778172465295</v>
      </c>
    </row>
    <row r="224" spans="1:27" x14ac:dyDescent="0.2">
      <c r="A224">
        <v>223</v>
      </c>
      <c r="B224">
        <v>0.72839442826807499</v>
      </c>
      <c r="C224">
        <v>0.11168800643645201</v>
      </c>
      <c r="D224">
        <v>0.83075783355161503</v>
      </c>
      <c r="E224">
        <v>0.81670425087213505</v>
      </c>
      <c r="F224">
        <v>0.221774423029273</v>
      </c>
      <c r="G224">
        <v>0.48330593365244501</v>
      </c>
      <c r="H224">
        <v>4.2141220299527E-2</v>
      </c>
      <c r="I224">
        <v>0.94723663409240499</v>
      </c>
      <c r="J224">
        <v>0.52093406952917498</v>
      </c>
      <c r="K224">
        <v>9.8972875624895096E-2</v>
      </c>
      <c r="L224">
        <v>0.65067763486876995</v>
      </c>
      <c r="M224">
        <v>0.422811610391363</v>
      </c>
      <c r="N224">
        <v>-1.68068071887633</v>
      </c>
      <c r="O224">
        <v>0.19093208579614501</v>
      </c>
      <c r="P224">
        <v>0.61149876854910401</v>
      </c>
      <c r="Q224">
        <v>0.69675190397018005</v>
      </c>
      <c r="R224">
        <v>0.94417207626408195</v>
      </c>
      <c r="S224">
        <v>2.6114589713833201E-2</v>
      </c>
      <c r="T224">
        <v>0.12502491799912699</v>
      </c>
      <c r="U224">
        <v>-2.2210946735858301</v>
      </c>
      <c r="V224">
        <v>-1.0076335505117699</v>
      </c>
      <c r="W224">
        <v>0.98370463558847199</v>
      </c>
      <c r="X224">
        <v>1.0527385283463699</v>
      </c>
      <c r="Y224">
        <v>-0.72733368424023903</v>
      </c>
      <c r="Z224">
        <v>-0.36664770521302598</v>
      </c>
      <c r="AA224">
        <v>-0.90285269203345897</v>
      </c>
    </row>
    <row r="225" spans="1:27" x14ac:dyDescent="0.2">
      <c r="A225">
        <v>224</v>
      </c>
      <c r="B225">
        <v>0.68637508200481501</v>
      </c>
      <c r="C225">
        <v>0.88597485120408204</v>
      </c>
      <c r="D225">
        <v>5.1355615258216802E-2</v>
      </c>
      <c r="E225">
        <v>0.58604303654283196</v>
      </c>
      <c r="F225">
        <v>0.247874999884516</v>
      </c>
      <c r="G225">
        <v>0.79327005636878301</v>
      </c>
      <c r="H225">
        <v>0.92552796169184104</v>
      </c>
      <c r="I225">
        <v>0.55759253120049801</v>
      </c>
      <c r="J225">
        <v>0.82055761246010595</v>
      </c>
      <c r="K225">
        <v>0.18961860262788799</v>
      </c>
      <c r="L225">
        <v>0.91474599996581596</v>
      </c>
      <c r="M225">
        <v>0.83630757685750701</v>
      </c>
      <c r="N225">
        <v>5.8975474915192103E-2</v>
      </c>
      <c r="O225">
        <v>-1.62758816223905</v>
      </c>
      <c r="P225">
        <v>-0.87040154744978104</v>
      </c>
      <c r="Q225">
        <v>0.88630685322714897</v>
      </c>
      <c r="R225">
        <v>1.1538120715817901</v>
      </c>
      <c r="S225">
        <v>-0.37691571806555801</v>
      </c>
      <c r="T225">
        <v>2.9194738013107302</v>
      </c>
      <c r="U225">
        <v>1.2944235069216901</v>
      </c>
      <c r="V225">
        <v>-0.349229950948584</v>
      </c>
      <c r="W225">
        <v>8.5225654322850203E-2</v>
      </c>
      <c r="X225">
        <v>1.53950170129282</v>
      </c>
      <c r="Y225">
        <v>-2.3613967842280399</v>
      </c>
      <c r="Z225">
        <v>-0.256147357668144</v>
      </c>
      <c r="AA225">
        <v>0.36420651683264599</v>
      </c>
    </row>
    <row r="226" spans="1:27" x14ac:dyDescent="0.2">
      <c r="A226">
        <v>225</v>
      </c>
      <c r="B226">
        <v>5.2843942772596998E-2</v>
      </c>
      <c r="C226">
        <v>0.95425497321411901</v>
      </c>
      <c r="D226">
        <v>0.99233503616414898</v>
      </c>
      <c r="E226">
        <v>0.68274635449051801</v>
      </c>
      <c r="F226">
        <v>0.17625953280366899</v>
      </c>
      <c r="G226">
        <v>0.27851429185830001</v>
      </c>
      <c r="H226">
        <v>0.43028515344485602</v>
      </c>
      <c r="I226">
        <v>2.8845411026850301E-2</v>
      </c>
      <c r="J226">
        <v>0.71302164322696604</v>
      </c>
      <c r="K226">
        <v>0.12145721958950099</v>
      </c>
      <c r="L226">
        <v>0.127549259923398</v>
      </c>
      <c r="M226">
        <v>0.93216290371492505</v>
      </c>
      <c r="N226">
        <v>-0.35830401953262098</v>
      </c>
      <c r="O226">
        <v>0.91002635342056304</v>
      </c>
      <c r="P226">
        <v>-0.295050798828287</v>
      </c>
      <c r="Q226">
        <v>-0.61917789080068797</v>
      </c>
      <c r="R226">
        <v>-1.2563930050785499</v>
      </c>
      <c r="S226">
        <v>-0.32283830802317398</v>
      </c>
      <c r="T226">
        <v>0.463781570151652</v>
      </c>
      <c r="U226">
        <v>-0.10884949930493699</v>
      </c>
      <c r="V226">
        <v>-0.653596898566006</v>
      </c>
      <c r="W226">
        <v>-0.52989472285778805</v>
      </c>
      <c r="X226">
        <v>-0.30913279415048001</v>
      </c>
      <c r="Y226">
        <v>-0.840022776629051</v>
      </c>
      <c r="Z226">
        <v>0.41697751313282699</v>
      </c>
      <c r="AA226">
        <v>9.4054208603202599E-2</v>
      </c>
    </row>
    <row r="227" spans="1:27" x14ac:dyDescent="0.2">
      <c r="A227">
        <v>226</v>
      </c>
      <c r="B227">
        <v>0.39522013464011202</v>
      </c>
      <c r="C227">
        <v>4.03807631228119E-2</v>
      </c>
      <c r="D227">
        <v>2.2087192861363202E-2</v>
      </c>
      <c r="E227">
        <v>0.71415772358886898</v>
      </c>
      <c r="F227">
        <v>0.43230695067904801</v>
      </c>
      <c r="G227">
        <v>0.59055030182935297</v>
      </c>
      <c r="H227">
        <v>0.63470586552284602</v>
      </c>
      <c r="I227">
        <v>0.90848282980732598</v>
      </c>
      <c r="J227">
        <v>7.2453430620953399E-2</v>
      </c>
      <c r="K227">
        <v>0.475365025922656</v>
      </c>
      <c r="L227">
        <v>0.78777415817603402</v>
      </c>
      <c r="M227">
        <v>0.12654629908502099</v>
      </c>
      <c r="N227">
        <v>-0.33924985425409199</v>
      </c>
      <c r="O227">
        <v>0.68404721726373097</v>
      </c>
      <c r="P227">
        <v>-1.25784490645628</v>
      </c>
      <c r="Q227">
        <v>1.6324433678439501</v>
      </c>
      <c r="R227">
        <v>-7.5195533584805394E-2</v>
      </c>
      <c r="S227">
        <v>0.79807969814899804</v>
      </c>
      <c r="T227">
        <v>1.618669963881</v>
      </c>
      <c r="U227">
        <v>1.3916990998452601</v>
      </c>
      <c r="V227">
        <v>-0.95561773415065698</v>
      </c>
      <c r="W227">
        <v>3.3136218829388202</v>
      </c>
      <c r="X227">
        <v>1.52643281248496</v>
      </c>
      <c r="Y227">
        <v>-1.2762216524225101</v>
      </c>
      <c r="Z227">
        <v>1.19085878507544</v>
      </c>
      <c r="AA227">
        <v>-0.84880172946357202</v>
      </c>
    </row>
    <row r="228" spans="1:27" x14ac:dyDescent="0.2">
      <c r="A228">
        <v>227</v>
      </c>
      <c r="B228">
        <v>0.477845379849895</v>
      </c>
      <c r="C228">
        <v>0.49361618864349999</v>
      </c>
      <c r="D228">
        <v>0.17983888904563999</v>
      </c>
      <c r="E228">
        <v>0.28010527859441903</v>
      </c>
      <c r="F228">
        <v>0.609693624079227</v>
      </c>
      <c r="G228">
        <v>0.18745951121672899</v>
      </c>
      <c r="H228">
        <v>0.61288201296702005</v>
      </c>
      <c r="I228">
        <v>0.134245492052286</v>
      </c>
      <c r="J228">
        <v>0.190564815187826</v>
      </c>
      <c r="K228">
        <v>0.717179545899853</v>
      </c>
      <c r="L228">
        <v>8.8772198650985901E-2</v>
      </c>
      <c r="M228">
        <v>0.19357019988819901</v>
      </c>
      <c r="N228">
        <v>-0.102197913003282</v>
      </c>
      <c r="O228">
        <v>-4.9519983608172502E-2</v>
      </c>
      <c r="P228">
        <v>0.55453420111566398</v>
      </c>
      <c r="Q228">
        <v>2.0655260735444001</v>
      </c>
      <c r="R228">
        <v>-0.37791607005959299</v>
      </c>
      <c r="S228">
        <v>-0.34034045471667301</v>
      </c>
      <c r="T228">
        <v>1.0557857093988601</v>
      </c>
      <c r="U228">
        <v>-0.35582500080868601</v>
      </c>
      <c r="V228">
        <v>-0.15738263634740501</v>
      </c>
      <c r="W228">
        <v>-1.01632035631059</v>
      </c>
      <c r="X228">
        <v>-0.98927674770124596</v>
      </c>
      <c r="Y228">
        <v>-0.17205316321251499</v>
      </c>
      <c r="Z228">
        <v>0.37990851564975098</v>
      </c>
      <c r="AA228">
        <v>-5.4497889504041497E-2</v>
      </c>
    </row>
    <row r="229" spans="1:27" x14ac:dyDescent="0.2">
      <c r="A229">
        <v>228</v>
      </c>
      <c r="B229">
        <v>0.56025326368398898</v>
      </c>
      <c r="C229">
        <v>0.22606370481662399</v>
      </c>
      <c r="D229">
        <v>0.32869207486510199</v>
      </c>
      <c r="E229">
        <v>0.67351355822756798</v>
      </c>
      <c r="F229">
        <v>0.40905472170561502</v>
      </c>
      <c r="G229">
        <v>0.80728174862451796</v>
      </c>
      <c r="H229">
        <v>0.95327433804049999</v>
      </c>
      <c r="I229">
        <v>0.29734914284199399</v>
      </c>
      <c r="J229">
        <v>2.1866763010621001E-2</v>
      </c>
      <c r="K229">
        <v>0.20042115449905301</v>
      </c>
      <c r="L229">
        <v>0.60588964610360496</v>
      </c>
      <c r="M229">
        <v>4.8572651576250696E-3</v>
      </c>
      <c r="N229">
        <v>1.60058413931273</v>
      </c>
      <c r="O229">
        <v>1.6879330020471099</v>
      </c>
      <c r="P229">
        <v>-0.204411509653419</v>
      </c>
      <c r="Q229">
        <v>0.157661880813427</v>
      </c>
      <c r="R229">
        <v>-0.80935912744151295</v>
      </c>
      <c r="S229">
        <v>1.5857867320496</v>
      </c>
      <c r="T229">
        <v>-0.80258176128066205</v>
      </c>
      <c r="U229">
        <v>1.01065105336551</v>
      </c>
      <c r="V229">
        <v>-0.28815096983687399</v>
      </c>
      <c r="W229">
        <v>-1.2014242832727999</v>
      </c>
      <c r="X229">
        <v>1.8089474199650799</v>
      </c>
      <c r="Y229">
        <v>-0.192046373466149</v>
      </c>
      <c r="Z229">
        <v>-1.1094985904549799</v>
      </c>
      <c r="AA229">
        <v>3.8114671970100503E-2</v>
      </c>
    </row>
    <row r="230" spans="1:27" x14ac:dyDescent="0.2">
      <c r="A230">
        <v>229</v>
      </c>
      <c r="B230">
        <v>0.69826159486547101</v>
      </c>
      <c r="C230">
        <v>0.85880033927969601</v>
      </c>
      <c r="D230">
        <v>0.85489571676589504</v>
      </c>
      <c r="E230">
        <v>0.29703937843441902</v>
      </c>
      <c r="F230">
        <v>0.91258347406983298</v>
      </c>
      <c r="G230">
        <v>0.59433741122484196</v>
      </c>
      <c r="H230">
        <v>0.72265268559567597</v>
      </c>
      <c r="I230">
        <v>0.22679279977455699</v>
      </c>
      <c r="J230">
        <v>0.72131619160063498</v>
      </c>
      <c r="K230">
        <v>0.32177025149576299</v>
      </c>
      <c r="L230">
        <v>0.57307059108279601</v>
      </c>
      <c r="M230">
        <v>6.0984615935012698E-2</v>
      </c>
      <c r="N230">
        <v>-0.461803035391538</v>
      </c>
      <c r="O230">
        <v>-0.54823452440578202</v>
      </c>
      <c r="P230">
        <v>2.7952229231618202</v>
      </c>
      <c r="Q230">
        <v>-0.236958966288291</v>
      </c>
      <c r="R230">
        <v>-0.79041802297243002</v>
      </c>
      <c r="S230">
        <v>-0.53005763855560595</v>
      </c>
      <c r="T230">
        <v>0.548168110935352</v>
      </c>
      <c r="U230">
        <v>-1.7552032658038099</v>
      </c>
      <c r="V230">
        <v>0.23586536040961401</v>
      </c>
      <c r="W230">
        <v>1.27754873418427</v>
      </c>
      <c r="X230">
        <v>-0.37830216144816398</v>
      </c>
      <c r="Y230">
        <v>-0.77589827266405098</v>
      </c>
      <c r="Z230">
        <v>-0.31579363326329102</v>
      </c>
      <c r="AA230">
        <v>1.13139334786223E-3</v>
      </c>
    </row>
    <row r="231" spans="1:27" x14ac:dyDescent="0.2">
      <c r="A231">
        <v>230</v>
      </c>
      <c r="B231">
        <v>0.91568353842012495</v>
      </c>
      <c r="C231">
        <v>0.53093573381192904</v>
      </c>
      <c r="D231">
        <v>0.184360313229262</v>
      </c>
      <c r="E231">
        <v>0.57104577473364704</v>
      </c>
      <c r="F231">
        <v>0.28104885877109997</v>
      </c>
      <c r="G231">
        <v>0.27234012330882201</v>
      </c>
      <c r="H231">
        <v>0.21158852358348601</v>
      </c>
      <c r="I231">
        <v>0.15507254097610701</v>
      </c>
      <c r="J231">
        <v>0.42308233701623899</v>
      </c>
      <c r="K231">
        <v>0.478613085811957</v>
      </c>
      <c r="L231">
        <v>0.63410847890190702</v>
      </c>
      <c r="M231">
        <v>0.83945901272818402</v>
      </c>
      <c r="N231">
        <v>-0.61762354024172506</v>
      </c>
      <c r="O231">
        <v>1.2723510171362999</v>
      </c>
      <c r="P231">
        <v>-0.43763310913636699</v>
      </c>
      <c r="Q231">
        <v>0.60635145169860205</v>
      </c>
      <c r="R231">
        <v>-0.62868810865483904</v>
      </c>
      <c r="S231">
        <v>1.94475078464315</v>
      </c>
      <c r="T231">
        <v>-1.5261920676125</v>
      </c>
      <c r="U231">
        <v>0.55700069989201695</v>
      </c>
      <c r="V231">
        <v>0.41044802141763898</v>
      </c>
      <c r="W231">
        <v>-0.23845332735254399</v>
      </c>
      <c r="X231">
        <v>-1.2627604882805199</v>
      </c>
      <c r="Y231">
        <v>-0.63161619387407497</v>
      </c>
      <c r="Z231">
        <v>0.56519236708833098</v>
      </c>
      <c r="AA231">
        <v>0.38154542847089001</v>
      </c>
    </row>
    <row r="232" spans="1:27" x14ac:dyDescent="0.2">
      <c r="A232">
        <v>231</v>
      </c>
      <c r="B232">
        <v>0.61835122737102199</v>
      </c>
      <c r="C232">
        <v>4.6381508000195E-3</v>
      </c>
      <c r="D232">
        <v>0.79535670252516799</v>
      </c>
      <c r="E232">
        <v>5.4706181399524198E-2</v>
      </c>
      <c r="F232">
        <v>0.215601249365136</v>
      </c>
      <c r="G232">
        <v>0.80258485302328997</v>
      </c>
      <c r="H232">
        <v>0.37548512150533497</v>
      </c>
      <c r="I232">
        <v>9.4611458480358096E-2</v>
      </c>
      <c r="J232">
        <v>0.122244518250226</v>
      </c>
      <c r="K232">
        <v>0.66016450501046997</v>
      </c>
      <c r="L232">
        <v>0.206421834882348</v>
      </c>
      <c r="M232">
        <v>0.267838049447163</v>
      </c>
      <c r="N232">
        <v>1.6273390350955399</v>
      </c>
      <c r="O232">
        <v>0.70114011954359401</v>
      </c>
      <c r="P232">
        <v>-0.81275176033698404</v>
      </c>
      <c r="Q232">
        <v>0.899038534314755</v>
      </c>
      <c r="R232">
        <v>-0.63788670676460502</v>
      </c>
      <c r="S232">
        <v>0.36594260594724598</v>
      </c>
      <c r="T232">
        <v>1.72143724068198</v>
      </c>
      <c r="U232">
        <v>-1.1911773775213099</v>
      </c>
      <c r="V232">
        <v>1.7703649608465399</v>
      </c>
      <c r="W232">
        <v>0.82514790130531301</v>
      </c>
      <c r="X232">
        <v>-0.89661595816293804</v>
      </c>
      <c r="Y232">
        <v>-1.7517130986631499</v>
      </c>
      <c r="Z232">
        <v>1.25504203928379</v>
      </c>
      <c r="AA232">
        <v>-0.15743091379885399</v>
      </c>
    </row>
    <row r="233" spans="1:27" x14ac:dyDescent="0.2">
      <c r="A233">
        <v>232</v>
      </c>
      <c r="B233">
        <v>0.42842150875367202</v>
      </c>
      <c r="C233">
        <v>0.27756008016876799</v>
      </c>
      <c r="D233">
        <v>0.85885213827714302</v>
      </c>
      <c r="E233">
        <v>0.34760841680690602</v>
      </c>
      <c r="F233">
        <v>0.55242015910334796</v>
      </c>
      <c r="G233">
        <v>0.60490665421821099</v>
      </c>
      <c r="H233">
        <v>0.66331365169025902</v>
      </c>
      <c r="I233">
        <v>0.567411372903734</v>
      </c>
      <c r="J233">
        <v>0.23232935136183999</v>
      </c>
      <c r="K233">
        <v>0.65893151261843697</v>
      </c>
      <c r="L233">
        <v>0.47481813956983299</v>
      </c>
      <c r="M233">
        <v>0.322058001067489</v>
      </c>
      <c r="N233">
        <v>0.223655476773406</v>
      </c>
      <c r="O233">
        <v>2.1896502124532198</v>
      </c>
      <c r="P233">
        <v>1.96302900357277</v>
      </c>
      <c r="Q233">
        <v>1.3317993785384199</v>
      </c>
      <c r="R233">
        <v>0.919830435425395</v>
      </c>
      <c r="S233">
        <v>7.1765279913826793E-2</v>
      </c>
      <c r="T233">
        <v>0.233040294437111</v>
      </c>
      <c r="U233">
        <v>0.95662119128579504</v>
      </c>
      <c r="V233">
        <v>1.9163945117424499</v>
      </c>
      <c r="W233">
        <v>-1.4348040608133901</v>
      </c>
      <c r="X233">
        <v>-0.13142730481901099</v>
      </c>
      <c r="Y233">
        <v>0.74152264993482597</v>
      </c>
      <c r="Z233">
        <v>-1.9503897160172801</v>
      </c>
      <c r="AA233">
        <v>-2.2956187270111901</v>
      </c>
    </row>
    <row r="234" spans="1:27" x14ac:dyDescent="0.2">
      <c r="A234">
        <v>233</v>
      </c>
      <c r="B234">
        <v>0.54208036721684005</v>
      </c>
      <c r="C234">
        <v>0.32520314306020698</v>
      </c>
      <c r="D234">
        <v>0.47201953385956502</v>
      </c>
      <c r="E234">
        <v>0.49767908430658198</v>
      </c>
      <c r="F234">
        <v>0.35019328934140498</v>
      </c>
      <c r="G234">
        <v>0.95791696361265999</v>
      </c>
      <c r="H234">
        <v>0.24113643169403001</v>
      </c>
      <c r="I234">
        <v>0.86504901712760296</v>
      </c>
      <c r="J234">
        <v>0.29249446187168299</v>
      </c>
      <c r="K234">
        <v>0.88159178709611297</v>
      </c>
      <c r="L234">
        <v>0.91126971994526595</v>
      </c>
      <c r="M234">
        <v>0.256967787398025</v>
      </c>
      <c r="N234">
        <v>0.24242020791743801</v>
      </c>
      <c r="O234">
        <v>1.26903037115331</v>
      </c>
      <c r="P234">
        <v>1.92846178554657</v>
      </c>
      <c r="Q234">
        <v>0.72803235487927698</v>
      </c>
      <c r="R234">
        <v>0.68006162744030596</v>
      </c>
      <c r="S234">
        <v>-1.3990411884224501</v>
      </c>
      <c r="T234">
        <v>-0.62463017259989495</v>
      </c>
      <c r="U234">
        <v>-0.173556508416154</v>
      </c>
      <c r="V234">
        <v>0.81629242957008796</v>
      </c>
      <c r="W234">
        <v>0.38876895553243601</v>
      </c>
      <c r="X234">
        <v>-1.8348844733607299</v>
      </c>
      <c r="Y234">
        <v>0.28129819731971101</v>
      </c>
      <c r="Z234">
        <v>-0.92262015287399302</v>
      </c>
      <c r="AA234">
        <v>-0.144614839679821</v>
      </c>
    </row>
    <row r="235" spans="1:27" x14ac:dyDescent="0.2">
      <c r="A235">
        <v>234</v>
      </c>
      <c r="B235">
        <v>5.8478488586843E-2</v>
      </c>
      <c r="C235">
        <v>0.58870627661235597</v>
      </c>
      <c r="D235">
        <v>0.64820283930748701</v>
      </c>
      <c r="E235">
        <v>0.53168898471631099</v>
      </c>
      <c r="F235">
        <v>0.93804642232134905</v>
      </c>
      <c r="G235">
        <v>0.17860927456058501</v>
      </c>
      <c r="H235">
        <v>0.57699329638853603</v>
      </c>
      <c r="I235">
        <v>3.3218783559277598E-2</v>
      </c>
      <c r="J235">
        <v>0.97370160231366698</v>
      </c>
      <c r="K235">
        <v>3.6579688778147101E-2</v>
      </c>
      <c r="L235">
        <v>0.163077965844422</v>
      </c>
      <c r="M235">
        <v>5.5637744721025201E-2</v>
      </c>
      <c r="N235">
        <v>-1.29503270099671</v>
      </c>
      <c r="O235">
        <v>0.76146499967091796</v>
      </c>
      <c r="P235">
        <v>1.53418047597992</v>
      </c>
      <c r="Q235">
        <v>-0.12387048092064799</v>
      </c>
      <c r="R235">
        <v>-7.5960411516859602E-2</v>
      </c>
      <c r="S235">
        <v>1.1155033378671499</v>
      </c>
      <c r="T235">
        <v>-0.45718264574870798</v>
      </c>
      <c r="U235">
        <v>0.57526282086021296</v>
      </c>
      <c r="V235">
        <v>1.15305640524393</v>
      </c>
      <c r="W235">
        <v>-1.7063390764030599</v>
      </c>
      <c r="X235">
        <v>0.72014994368941299</v>
      </c>
      <c r="Y235">
        <v>0.595841279338018</v>
      </c>
      <c r="Z235">
        <v>-0.32176541084889199</v>
      </c>
      <c r="AA235">
        <v>1.1308844315658799</v>
      </c>
    </row>
    <row r="236" spans="1:27" x14ac:dyDescent="0.2">
      <c r="A236">
        <v>235</v>
      </c>
      <c r="B236">
        <v>0.26085685705765999</v>
      </c>
      <c r="C236">
        <v>0.24968470074236301</v>
      </c>
      <c r="D236">
        <v>0.32504168455488902</v>
      </c>
      <c r="E236">
        <v>0.81576837738975805</v>
      </c>
      <c r="F236">
        <v>0.62955710524693098</v>
      </c>
      <c r="G236">
        <v>4.2378581129014397E-3</v>
      </c>
      <c r="H236">
        <v>8.57205661013722E-2</v>
      </c>
      <c r="I236">
        <v>0.89697399595752303</v>
      </c>
      <c r="J236">
        <v>0.673780753975734</v>
      </c>
      <c r="K236">
        <v>0.25087653426453399</v>
      </c>
      <c r="L236">
        <v>0.13410386256873599</v>
      </c>
      <c r="M236">
        <v>0.63696445990353801</v>
      </c>
      <c r="N236">
        <v>0.74924165172448998</v>
      </c>
      <c r="O236">
        <v>0.58275704009969598</v>
      </c>
      <c r="P236">
        <v>0.31994399913145</v>
      </c>
      <c r="Q236">
        <v>0.35726779156206701</v>
      </c>
      <c r="R236">
        <v>1.3611785163742E-2</v>
      </c>
      <c r="S236">
        <v>-0.11823269294354199</v>
      </c>
      <c r="T236">
        <v>1.86440228998655</v>
      </c>
      <c r="U236">
        <v>8.8844440681463299E-2</v>
      </c>
      <c r="V236">
        <v>-0.81829379369615196</v>
      </c>
      <c r="W236">
        <v>-0.40809551099978097</v>
      </c>
      <c r="X236">
        <v>1.24178730138482</v>
      </c>
      <c r="Y236">
        <v>0.96756711322993305</v>
      </c>
      <c r="Z236">
        <v>-0.22573883930913999</v>
      </c>
      <c r="AA236">
        <v>-1.0546210657991799</v>
      </c>
    </row>
    <row r="237" spans="1:27" x14ac:dyDescent="0.2">
      <c r="A237">
        <v>236</v>
      </c>
      <c r="B237">
        <v>0.39715195330791098</v>
      </c>
      <c r="C237">
        <v>4.3117280816659297E-2</v>
      </c>
      <c r="D237">
        <v>0.46613745810464002</v>
      </c>
      <c r="E237">
        <v>0.51032646652310998</v>
      </c>
      <c r="F237">
        <v>0.43697967263869902</v>
      </c>
      <c r="G237">
        <v>0.371761044254526</v>
      </c>
      <c r="H237">
        <v>0.938668712973594</v>
      </c>
      <c r="I237">
        <v>0.84669549064710703</v>
      </c>
      <c r="J237">
        <v>0.17701759096235001</v>
      </c>
      <c r="K237">
        <v>0.33002220513299102</v>
      </c>
      <c r="L237">
        <v>0.75093299150466897</v>
      </c>
      <c r="M237">
        <v>0.49519181950017799</v>
      </c>
      <c r="N237">
        <v>1.1686553865312901</v>
      </c>
      <c r="O237">
        <v>0.53398583571662595</v>
      </c>
      <c r="P237">
        <v>0.735767556314044</v>
      </c>
      <c r="Q237">
        <v>-0.400223447523533</v>
      </c>
      <c r="R237">
        <v>1.8672604215147099</v>
      </c>
      <c r="S237">
        <v>-0.71838536030088695</v>
      </c>
      <c r="T237">
        <v>0.32523315311261097</v>
      </c>
      <c r="U237">
        <v>-1.2578206728047201</v>
      </c>
      <c r="V237">
        <v>-1.92795548275232</v>
      </c>
      <c r="W237">
        <v>-0.81462586020754901</v>
      </c>
      <c r="X237">
        <v>-1.6351781652414099</v>
      </c>
      <c r="Y237">
        <v>-0.299939904510163</v>
      </c>
      <c r="Z237">
        <v>-7.4388505142522002E-2</v>
      </c>
      <c r="AA237">
        <v>-0.51464978730131095</v>
      </c>
    </row>
    <row r="238" spans="1:27" x14ac:dyDescent="0.2">
      <c r="A238">
        <v>237</v>
      </c>
      <c r="B238">
        <v>0.19774473668076001</v>
      </c>
      <c r="C238">
        <v>0.110678787576034</v>
      </c>
      <c r="D238">
        <v>0.94240728369913995</v>
      </c>
      <c r="E238">
        <v>0.84894580161198896</v>
      </c>
      <c r="F238">
        <v>0.28957715001888501</v>
      </c>
      <c r="G238">
        <v>0.77144417376257401</v>
      </c>
      <c r="H238">
        <v>0.23305978719145001</v>
      </c>
      <c r="I238">
        <v>0.69177084486000195</v>
      </c>
      <c r="J238">
        <v>0.24430683767423</v>
      </c>
      <c r="K238">
        <v>0.82243873435072601</v>
      </c>
      <c r="L238">
        <v>6.0702505288645597E-2</v>
      </c>
      <c r="M238">
        <v>0.37608403735794099</v>
      </c>
      <c r="N238">
        <v>0.71429342693585895</v>
      </c>
      <c r="O238">
        <v>0.86351079020751698</v>
      </c>
      <c r="P238">
        <v>0.92687255910541899</v>
      </c>
      <c r="Q238">
        <v>-0.92389999599957695</v>
      </c>
      <c r="R238">
        <v>-1.33446963660131</v>
      </c>
      <c r="S238">
        <v>-1.10446961590556</v>
      </c>
      <c r="T238">
        <v>2.14151934013486</v>
      </c>
      <c r="U238">
        <v>0.18768194272161201</v>
      </c>
      <c r="V238">
        <v>1.32710803696873</v>
      </c>
      <c r="W238">
        <v>0.33958264005594002</v>
      </c>
      <c r="X238">
        <v>1.80179062460771</v>
      </c>
      <c r="Y238">
        <v>1.84797064361176</v>
      </c>
      <c r="Z238">
        <v>1.02335308115884</v>
      </c>
      <c r="AA238">
        <v>-0.44486415360297099</v>
      </c>
    </row>
    <row r="239" spans="1:27" x14ac:dyDescent="0.2">
      <c r="A239">
        <v>238</v>
      </c>
      <c r="B239">
        <v>0.83192756283096903</v>
      </c>
      <c r="C239">
        <v>0.70375381200574305</v>
      </c>
      <c r="D239">
        <v>0.245464298641309</v>
      </c>
      <c r="E239">
        <v>0.59419286320917297</v>
      </c>
      <c r="F239">
        <v>3.6663151113316403E-2</v>
      </c>
      <c r="G239">
        <v>0.57312786392867499</v>
      </c>
      <c r="H239">
        <v>0.285436751553788</v>
      </c>
      <c r="I239">
        <v>0.65810625883750595</v>
      </c>
      <c r="J239">
        <v>0.43681679246947103</v>
      </c>
      <c r="K239">
        <v>0.62211622763425101</v>
      </c>
      <c r="L239">
        <v>0.449091545073315</v>
      </c>
      <c r="M239">
        <v>0.26110490597784503</v>
      </c>
      <c r="N239">
        <v>-1.1495673895040199</v>
      </c>
      <c r="O239">
        <v>0.76332415090514305</v>
      </c>
      <c r="P239">
        <v>1.1272426738033201</v>
      </c>
      <c r="Q239">
        <v>-1.4775524934234601</v>
      </c>
      <c r="R239">
        <v>0.18249599749111001</v>
      </c>
      <c r="S239">
        <v>-7.9005593533861204E-3</v>
      </c>
      <c r="T239">
        <v>-0.78036930365217905</v>
      </c>
      <c r="U239">
        <v>0.18237163196005299</v>
      </c>
      <c r="V239">
        <v>-0.74782662601944905</v>
      </c>
      <c r="W239">
        <v>-7.6575763515327702E-2</v>
      </c>
      <c r="X239">
        <v>1.5441506161091501</v>
      </c>
      <c r="Y239">
        <v>-0.91622478163632404</v>
      </c>
      <c r="Z239">
        <v>2.21733020833992</v>
      </c>
      <c r="AA239">
        <v>-0.62156632804527701</v>
      </c>
    </row>
    <row r="240" spans="1:27" x14ac:dyDescent="0.2">
      <c r="A240">
        <v>239</v>
      </c>
      <c r="B240">
        <v>0.15288722282275499</v>
      </c>
      <c r="C240">
        <v>0.93902123882435196</v>
      </c>
      <c r="D240">
        <v>2.2457059239968599E-2</v>
      </c>
      <c r="E240">
        <v>0.53789529134519398</v>
      </c>
      <c r="F240">
        <v>0.548381134169176</v>
      </c>
      <c r="G240">
        <v>0.17045947466976899</v>
      </c>
      <c r="H240">
        <v>0.45163763617165298</v>
      </c>
      <c r="I240">
        <v>0.33018375420942903</v>
      </c>
      <c r="J240">
        <v>0.21781432582065399</v>
      </c>
      <c r="K240">
        <v>0.25949842133559198</v>
      </c>
      <c r="L240">
        <v>0.47215734678320498</v>
      </c>
      <c r="M240">
        <v>7.90938432328403E-2</v>
      </c>
      <c r="N240">
        <v>1.4503747514910099</v>
      </c>
      <c r="O240">
        <v>1.2003746225404901</v>
      </c>
      <c r="P240">
        <v>-0.66546962009340205</v>
      </c>
      <c r="Q240">
        <v>-1.42387548715761</v>
      </c>
      <c r="R240">
        <v>0.65125524148049496</v>
      </c>
      <c r="S240">
        <v>-0.46206711584020899</v>
      </c>
      <c r="T240">
        <v>1.0202572904204299</v>
      </c>
      <c r="U240">
        <v>-1.04058060816107</v>
      </c>
      <c r="V240">
        <v>-0.119222904777031</v>
      </c>
      <c r="W240">
        <v>-0.140662993618724</v>
      </c>
      <c r="X240">
        <v>-0.343686983472274</v>
      </c>
      <c r="Y240">
        <v>9.8373774643484804E-2</v>
      </c>
      <c r="Z240">
        <v>-0.16083195487139801</v>
      </c>
      <c r="AA240">
        <v>-1.25517535610875</v>
      </c>
    </row>
    <row r="241" spans="1:27" x14ac:dyDescent="0.2">
      <c r="A241">
        <v>240</v>
      </c>
      <c r="B241">
        <v>0.80341854202561003</v>
      </c>
      <c r="C241">
        <v>0.31116901803761698</v>
      </c>
      <c r="D241">
        <v>0.96707183052785695</v>
      </c>
      <c r="E241">
        <v>0.62704041344113604</v>
      </c>
      <c r="F241">
        <v>0.32037406414747199</v>
      </c>
      <c r="G241">
        <v>8.9395431336015393E-2</v>
      </c>
      <c r="H241">
        <v>0.46389406779780901</v>
      </c>
      <c r="I241">
        <v>0.15121310297399701</v>
      </c>
      <c r="J241">
        <v>0.62215014197863605</v>
      </c>
      <c r="K241">
        <v>0.488380721304565</v>
      </c>
      <c r="L241">
        <v>7.9944638535380294E-2</v>
      </c>
      <c r="M241">
        <v>0.28387514129281</v>
      </c>
      <c r="N241">
        <v>-0.29778327469665899</v>
      </c>
      <c r="O241">
        <v>-0.14039141814224099</v>
      </c>
      <c r="P241">
        <v>-0.79093688920448402</v>
      </c>
      <c r="Q241">
        <v>-0.39688270826324001</v>
      </c>
      <c r="R241">
        <v>0.25965885252721199</v>
      </c>
      <c r="S241">
        <v>0.97770000970230597</v>
      </c>
      <c r="T241">
        <v>-1.0860194360122799</v>
      </c>
      <c r="U241">
        <v>-0.407180922379968</v>
      </c>
      <c r="V241">
        <v>-0.88437207302273102</v>
      </c>
      <c r="W241">
        <v>-0.489275629924459</v>
      </c>
      <c r="X241">
        <v>0.447691179455941</v>
      </c>
      <c r="Y241">
        <v>1.1304406801539399</v>
      </c>
      <c r="Z241">
        <v>-0.97553303557617799</v>
      </c>
      <c r="AA241">
        <v>-0.190421147225314</v>
      </c>
    </row>
    <row r="242" spans="1:27" x14ac:dyDescent="0.2">
      <c r="A242">
        <v>241</v>
      </c>
      <c r="B242">
        <v>0.54682615655474298</v>
      </c>
      <c r="C242">
        <v>7.8492930158972699E-2</v>
      </c>
      <c r="D242">
        <v>0.26004885695874602</v>
      </c>
      <c r="E242">
        <v>0.29197380947880403</v>
      </c>
      <c r="F242">
        <v>0.48101906129159</v>
      </c>
      <c r="G242">
        <v>0.87622693460434598</v>
      </c>
      <c r="H242">
        <v>0.26264702109619897</v>
      </c>
      <c r="I242">
        <v>0.33589961170218802</v>
      </c>
      <c r="J242">
        <v>0.48112404951825699</v>
      </c>
      <c r="K242">
        <v>0.73132125497795597</v>
      </c>
      <c r="L242">
        <v>0.68010952579788797</v>
      </c>
      <c r="M242">
        <v>0.42701455904170799</v>
      </c>
      <c r="N242">
        <v>1.8366111442394</v>
      </c>
      <c r="O242">
        <v>1.7700780657183</v>
      </c>
      <c r="P242">
        <v>1.08766682206878</v>
      </c>
      <c r="Q242">
        <v>0.53952541748970295</v>
      </c>
      <c r="R242">
        <v>-0.444577320351771</v>
      </c>
      <c r="S242">
        <v>0.38376146334547601</v>
      </c>
      <c r="T242">
        <v>-0.29448088767744701</v>
      </c>
      <c r="U242">
        <v>7.8005875414829506E-2</v>
      </c>
      <c r="V242">
        <v>0.57191688182147105</v>
      </c>
      <c r="W242">
        <v>0.22507239976847301</v>
      </c>
      <c r="X242">
        <v>-0.90539291867040395</v>
      </c>
      <c r="Y242">
        <v>0.50512597914503898</v>
      </c>
      <c r="Z242">
        <v>0.26025633197171799</v>
      </c>
      <c r="AA242">
        <v>0.63274265843813704</v>
      </c>
    </row>
    <row r="243" spans="1:27" x14ac:dyDescent="0.2">
      <c r="A243">
        <v>242</v>
      </c>
      <c r="B243">
        <v>0.66231764201074805</v>
      </c>
      <c r="C243">
        <v>0.32174409134313398</v>
      </c>
      <c r="D243">
        <v>0.65410721651278403</v>
      </c>
      <c r="E243">
        <v>0.56723913829773598</v>
      </c>
      <c r="F243">
        <v>0.80930687393993095</v>
      </c>
      <c r="G243">
        <v>0.14559751586057201</v>
      </c>
      <c r="H243">
        <v>0.20268030883744301</v>
      </c>
      <c r="I243">
        <v>0.54055304778739799</v>
      </c>
      <c r="J243">
        <v>0.76926691876724296</v>
      </c>
      <c r="K243">
        <v>0.113022197503596</v>
      </c>
      <c r="L243">
        <v>0.274023004807531</v>
      </c>
      <c r="M243">
        <v>4.88724485039711E-2</v>
      </c>
      <c r="N243">
        <v>0.46474042994789</v>
      </c>
      <c r="O243">
        <v>-2.5650730664226101E-2</v>
      </c>
      <c r="P243">
        <v>-1.1733037836328499</v>
      </c>
      <c r="Q243">
        <v>0.98992527895765403</v>
      </c>
      <c r="R243">
        <v>0.45805974110147901</v>
      </c>
      <c r="S243">
        <v>-1.0230344093391901</v>
      </c>
      <c r="T243">
        <v>1.3614827759163199</v>
      </c>
      <c r="U243">
        <v>2.8011036766811599</v>
      </c>
      <c r="V243">
        <v>-0.332869580807237</v>
      </c>
      <c r="W243">
        <v>1.01738051094837</v>
      </c>
      <c r="X243">
        <v>-0.50584946859102897</v>
      </c>
      <c r="Y243">
        <v>-0.76036099527321599</v>
      </c>
      <c r="Z243">
        <v>-0.36161183225274302</v>
      </c>
      <c r="AA243">
        <v>0.61439899635560102</v>
      </c>
    </row>
    <row r="244" spans="1:27" x14ac:dyDescent="0.2">
      <c r="A244">
        <v>243</v>
      </c>
      <c r="B244">
        <v>0.171698493883013</v>
      </c>
      <c r="C244">
        <v>0.62490553688257899</v>
      </c>
      <c r="D244">
        <v>7.5381237547844607E-2</v>
      </c>
      <c r="E244">
        <v>0.99949998245574501</v>
      </c>
      <c r="F244">
        <v>0.21880022669210999</v>
      </c>
      <c r="G244">
        <v>0.63527666404843297</v>
      </c>
      <c r="H244">
        <v>0.72397889103740398</v>
      </c>
      <c r="I244">
        <v>0.28499267692677599</v>
      </c>
      <c r="J244">
        <v>0.51413338864222102</v>
      </c>
      <c r="K244">
        <v>0.51359116658568305</v>
      </c>
      <c r="L244">
        <v>0.56233073887415197</v>
      </c>
      <c r="M244">
        <v>0.72459492180496399</v>
      </c>
      <c r="N244">
        <v>0.416279250424194</v>
      </c>
      <c r="O244">
        <v>-1.30579410177537</v>
      </c>
      <c r="P244">
        <v>0.38889338792262701</v>
      </c>
      <c r="Q244">
        <v>0.13046595661558</v>
      </c>
      <c r="R244">
        <v>-0.19101499493389101</v>
      </c>
      <c r="S244">
        <v>-0.47420374606112597</v>
      </c>
      <c r="T244">
        <v>0.68410256705281602</v>
      </c>
      <c r="U244">
        <v>-0.16004455032492901</v>
      </c>
      <c r="V244">
        <v>2.7980908605629799E-2</v>
      </c>
      <c r="W244">
        <v>0.81564663472702104</v>
      </c>
      <c r="X244">
        <v>0.29600809377395298</v>
      </c>
      <c r="Y244">
        <v>-0.86236024372340703</v>
      </c>
      <c r="Z244">
        <v>0.10263635588436899</v>
      </c>
      <c r="AA244">
        <v>1.5744653716573001</v>
      </c>
    </row>
    <row r="245" spans="1:27" x14ac:dyDescent="0.2">
      <c r="A245">
        <v>244</v>
      </c>
      <c r="B245">
        <v>0.63305535982362904</v>
      </c>
      <c r="C245">
        <v>0.44024184951558698</v>
      </c>
      <c r="D245">
        <v>0.96924609900452197</v>
      </c>
      <c r="E245">
        <v>0.92045396845787697</v>
      </c>
      <c r="F245">
        <v>8.9376316173002096E-2</v>
      </c>
      <c r="G245">
        <v>0.44623769819736397</v>
      </c>
      <c r="H245">
        <v>0.42269591661170097</v>
      </c>
      <c r="I245">
        <v>0.42979932157322698</v>
      </c>
      <c r="J245">
        <v>0.31667534797452301</v>
      </c>
      <c r="K245">
        <v>0.65657801949419003</v>
      </c>
      <c r="L245">
        <v>0.35012683761306101</v>
      </c>
      <c r="M245">
        <v>0.90939907240681295</v>
      </c>
      <c r="N245">
        <v>2.0076740173243799</v>
      </c>
      <c r="O245">
        <v>1.2751972948482699</v>
      </c>
      <c r="P245">
        <v>-0.73451588750558106</v>
      </c>
      <c r="Q245">
        <v>-0.23993287623610601</v>
      </c>
      <c r="R245">
        <v>-0.61070817965468505</v>
      </c>
      <c r="S245">
        <v>-3.7801259394996102E-2</v>
      </c>
      <c r="T245">
        <v>0.40812354505089399</v>
      </c>
      <c r="U245">
        <v>-1.6561962203479601</v>
      </c>
      <c r="V245">
        <v>-0.24374150953350199</v>
      </c>
      <c r="W245">
        <v>4.4735202659066499E-3</v>
      </c>
      <c r="X245">
        <v>0.94819305723903302</v>
      </c>
      <c r="Y245">
        <v>1.0665938910460999</v>
      </c>
      <c r="Z245">
        <v>-0.18189245127814399</v>
      </c>
      <c r="AA245">
        <v>-0.36899321110379901</v>
      </c>
    </row>
    <row r="246" spans="1:27" x14ac:dyDescent="0.2">
      <c r="A246">
        <v>245</v>
      </c>
      <c r="B246">
        <v>0.31186974677257201</v>
      </c>
      <c r="C246">
        <v>0.80134530062787201</v>
      </c>
      <c r="D246">
        <v>0.91853932384401504</v>
      </c>
      <c r="E246">
        <v>0.76934319385327399</v>
      </c>
      <c r="F246">
        <v>0.79713779804296703</v>
      </c>
      <c r="G246">
        <v>0.92576504289172501</v>
      </c>
      <c r="H246">
        <v>0.64337741164490503</v>
      </c>
      <c r="I246">
        <v>0.299893669318407</v>
      </c>
      <c r="J246">
        <v>0.82497232710011303</v>
      </c>
      <c r="K246">
        <v>0.197540402645245</v>
      </c>
      <c r="L246">
        <v>0.45190110523253602</v>
      </c>
      <c r="M246">
        <v>8.9567995630204594E-2</v>
      </c>
      <c r="N246">
        <v>1.20833433161433</v>
      </c>
      <c r="O246">
        <v>-1.42251331058624</v>
      </c>
      <c r="P246">
        <v>2.0477236698346299</v>
      </c>
      <c r="Q246">
        <v>-1.7941986670616601</v>
      </c>
      <c r="R246">
        <v>-9.5835339281973801E-3</v>
      </c>
      <c r="S246">
        <v>0.27805764846692699</v>
      </c>
      <c r="T246">
        <v>1.4090536203089301</v>
      </c>
      <c r="U246">
        <v>6.4249781518380802E-2</v>
      </c>
      <c r="V246">
        <v>-1.3153126059489999</v>
      </c>
      <c r="W246">
        <v>1.24443317980604</v>
      </c>
      <c r="X246">
        <v>-0.68890324550402304</v>
      </c>
      <c r="Y246">
        <v>-0.37675043750948101</v>
      </c>
      <c r="Z246">
        <v>-0.758715764100515</v>
      </c>
      <c r="AA246">
        <v>-0.60332864587657098</v>
      </c>
    </row>
    <row r="247" spans="1:27" x14ac:dyDescent="0.2">
      <c r="A247">
        <v>246</v>
      </c>
      <c r="B247">
        <v>0.72455434640869498</v>
      </c>
      <c r="C247">
        <v>0.27928380505181799</v>
      </c>
      <c r="D247">
        <v>0.86815253621898503</v>
      </c>
      <c r="E247">
        <v>0.84373271162621599</v>
      </c>
      <c r="F247">
        <v>0.17440707026980801</v>
      </c>
      <c r="G247">
        <v>0.61189978802576594</v>
      </c>
      <c r="H247">
        <v>0.629163571400567</v>
      </c>
      <c r="I247">
        <v>0.425100823398679</v>
      </c>
      <c r="J247">
        <v>0.928343523759394</v>
      </c>
      <c r="K247">
        <v>0.48691938514821198</v>
      </c>
      <c r="L247">
        <v>0.76351451175287299</v>
      </c>
      <c r="M247">
        <v>0.32735760556533899</v>
      </c>
      <c r="N247">
        <v>0.46069001541386301</v>
      </c>
      <c r="O247">
        <v>3.8325699888374601E-2</v>
      </c>
      <c r="P247">
        <v>0.97461242006933801</v>
      </c>
      <c r="Q247">
        <v>-0.24630621373704101</v>
      </c>
      <c r="R247">
        <v>0.18146672727919699</v>
      </c>
      <c r="S247">
        <v>-0.65031257160432998</v>
      </c>
      <c r="T247">
        <v>1.6812133918269501</v>
      </c>
      <c r="U247">
        <v>-0.23542115823989301</v>
      </c>
      <c r="V247">
        <v>-0.62634563846487201</v>
      </c>
      <c r="W247">
        <v>-0.49209098012881097</v>
      </c>
      <c r="X247">
        <v>-0.24343167553589501</v>
      </c>
      <c r="Y247">
        <v>-0.54025432963491804</v>
      </c>
      <c r="Z247">
        <v>-0.743115894691871</v>
      </c>
      <c r="AA247">
        <v>-1.7948545109051799E-2</v>
      </c>
    </row>
    <row r="248" spans="1:27" x14ac:dyDescent="0.2">
      <c r="A248">
        <v>247</v>
      </c>
      <c r="B248">
        <v>0.39893982466310202</v>
      </c>
      <c r="C248">
        <v>0.570713193388655</v>
      </c>
      <c r="D248">
        <v>0.42437897482886899</v>
      </c>
      <c r="E248">
        <v>0.92227986850775701</v>
      </c>
      <c r="F248">
        <v>0.80130948382429701</v>
      </c>
      <c r="G248">
        <v>6.9068917073309394E-2</v>
      </c>
      <c r="H248">
        <v>5.3836774313822298E-2</v>
      </c>
      <c r="I248">
        <v>0.68539021327160299</v>
      </c>
      <c r="J248">
        <v>0.40773083991371001</v>
      </c>
      <c r="K248">
        <v>0.82839717762544696</v>
      </c>
      <c r="L248">
        <v>0.64758210792206194</v>
      </c>
      <c r="M248">
        <v>0.84158058697357696</v>
      </c>
      <c r="N248">
        <v>-0.78606355993113897</v>
      </c>
      <c r="O248">
        <v>-0.84838989135023202</v>
      </c>
      <c r="P248">
        <v>0.52767963418624597</v>
      </c>
      <c r="Q248">
        <v>-0.87436142798495797</v>
      </c>
      <c r="R248">
        <v>2.69994384694013E-2</v>
      </c>
      <c r="S248">
        <v>1.2594458075147399</v>
      </c>
      <c r="T248">
        <v>0.32721801877069201</v>
      </c>
      <c r="U248">
        <v>-0.48344761274793502</v>
      </c>
      <c r="V248">
        <v>2.49947168526309</v>
      </c>
      <c r="W248">
        <v>0.89825118177466701</v>
      </c>
      <c r="X248">
        <v>0.59041891215616604</v>
      </c>
      <c r="Y248">
        <v>-0.89097940376749896</v>
      </c>
      <c r="Z248">
        <v>-1.70650987694894</v>
      </c>
      <c r="AA248">
        <v>-0.45330588278483303</v>
      </c>
    </row>
    <row r="249" spans="1:27" x14ac:dyDescent="0.2">
      <c r="A249">
        <v>248</v>
      </c>
      <c r="B249">
        <v>0.96935641113668602</v>
      </c>
      <c r="C249">
        <v>4.2128012049943202E-2</v>
      </c>
      <c r="D249">
        <v>0.78103197598829799</v>
      </c>
      <c r="E249">
        <v>0.600790136726573</v>
      </c>
      <c r="F249">
        <v>3.6942214472219299E-2</v>
      </c>
      <c r="G249">
        <v>0.51680829096585501</v>
      </c>
      <c r="H249">
        <v>0.478570732986554</v>
      </c>
      <c r="I249">
        <v>1.2351332232356E-2</v>
      </c>
      <c r="J249">
        <v>0.154730611713603</v>
      </c>
      <c r="K249">
        <v>0.85923176887445096</v>
      </c>
      <c r="L249">
        <v>0.870152777293697</v>
      </c>
      <c r="M249">
        <v>0.68995642079971697</v>
      </c>
      <c r="N249">
        <v>0.90163404087182197</v>
      </c>
      <c r="O249">
        <v>1.30756902051936</v>
      </c>
      <c r="P249">
        <v>0.19619818220357299</v>
      </c>
      <c r="Q249">
        <v>-1.3239429179516999</v>
      </c>
      <c r="R249">
        <v>1.1821910166696501</v>
      </c>
      <c r="S249">
        <v>-0.49457248039225898</v>
      </c>
      <c r="T249">
        <v>8.5041870892958796E-2</v>
      </c>
      <c r="U249">
        <v>0.71651243309276103</v>
      </c>
      <c r="V249">
        <v>0.24402844204417301</v>
      </c>
      <c r="W249">
        <v>0.614691807854302</v>
      </c>
      <c r="X249">
        <v>0.31041078306636599</v>
      </c>
      <c r="Y249">
        <v>0.33475881918338002</v>
      </c>
      <c r="Z249">
        <v>-0.474167551302354</v>
      </c>
      <c r="AA249">
        <v>-0.10073031593704</v>
      </c>
    </row>
    <row r="250" spans="1:27" x14ac:dyDescent="0.2">
      <c r="A250">
        <v>249</v>
      </c>
      <c r="B250">
        <v>0.96739837061613798</v>
      </c>
      <c r="C250">
        <v>0.19071745546534599</v>
      </c>
      <c r="D250">
        <v>0.29990589269436801</v>
      </c>
      <c r="E250">
        <v>0.36780192819423901</v>
      </c>
      <c r="F250">
        <v>0.84711530618369502</v>
      </c>
      <c r="G250">
        <v>0.68956979643553495</v>
      </c>
      <c r="H250">
        <v>0.62450409238226701</v>
      </c>
      <c r="I250">
        <v>0.81839443789794997</v>
      </c>
      <c r="J250">
        <v>4.4491392560303197E-2</v>
      </c>
      <c r="K250">
        <v>0.76503851939923995</v>
      </c>
      <c r="L250">
        <v>0.22112905490212101</v>
      </c>
      <c r="M250">
        <v>0.76038143597543195</v>
      </c>
      <c r="N250">
        <v>0.76871558195077505</v>
      </c>
      <c r="O250">
        <v>0.66522316507435097</v>
      </c>
      <c r="P250">
        <v>-0.80943630749528395</v>
      </c>
      <c r="Q250">
        <v>-1.0938607388189201</v>
      </c>
      <c r="R250">
        <v>0.92578797687036396</v>
      </c>
      <c r="S250">
        <v>-0.13597047062259299</v>
      </c>
      <c r="T250">
        <v>-0.250897720844665</v>
      </c>
      <c r="U250">
        <v>0.34756610676737698</v>
      </c>
      <c r="V250">
        <v>-0.65360616355605905</v>
      </c>
      <c r="W250">
        <v>-0.40035974682055703</v>
      </c>
      <c r="X250">
        <v>-0.17545986176710199</v>
      </c>
      <c r="Y250">
        <v>1.5243861175433999</v>
      </c>
      <c r="Z250">
        <v>0.14598635984665001</v>
      </c>
      <c r="AA250">
        <v>-1.3743230311486201</v>
      </c>
    </row>
    <row r="251" spans="1:27" x14ac:dyDescent="0.2">
      <c r="A251">
        <v>250</v>
      </c>
      <c r="B251">
        <v>0.72670253901742399</v>
      </c>
      <c r="C251">
        <v>0.72708647069521204</v>
      </c>
      <c r="D251">
        <v>0.28945278842002098</v>
      </c>
      <c r="E251">
        <v>0.74700350081548095</v>
      </c>
      <c r="F251">
        <v>0.82163921068422496</v>
      </c>
      <c r="G251">
        <v>0.48490535840392102</v>
      </c>
      <c r="H251">
        <v>0.32770718540996302</v>
      </c>
      <c r="I251">
        <v>0.11245332192629499</v>
      </c>
      <c r="J251">
        <v>0.80679823993705202</v>
      </c>
      <c r="K251">
        <v>0.647828135406598</v>
      </c>
      <c r="L251">
        <v>0.14078470598906201</v>
      </c>
      <c r="M251">
        <v>0.91826409264467601</v>
      </c>
      <c r="N251">
        <v>-0.51315798249911804</v>
      </c>
      <c r="O251">
        <v>-0.68270660576355802</v>
      </c>
      <c r="P251">
        <v>-0.47818355626256098</v>
      </c>
      <c r="Q251">
        <v>-0.41906982345378802</v>
      </c>
      <c r="R251">
        <v>0.841009820282553</v>
      </c>
      <c r="S251">
        <v>0.32347898978003697</v>
      </c>
      <c r="T251">
        <v>9.8685918255067007E-2</v>
      </c>
      <c r="U251">
        <v>0.23365869856599999</v>
      </c>
      <c r="V251">
        <v>-0.27484337141794302</v>
      </c>
      <c r="W251">
        <v>9.6802979785149401E-3</v>
      </c>
      <c r="X251">
        <v>-0.53098932137597998</v>
      </c>
      <c r="Y251">
        <v>1.4978940793640201</v>
      </c>
      <c r="Z251">
        <v>1.6246231775672901E-2</v>
      </c>
      <c r="AA251">
        <v>0.60838477476998598</v>
      </c>
    </row>
    <row r="252" spans="1:27" x14ac:dyDescent="0.2">
      <c r="A252">
        <v>251</v>
      </c>
      <c r="B252">
        <v>0.25721674645319498</v>
      </c>
      <c r="C252">
        <v>0.82669005030766096</v>
      </c>
      <c r="D252">
        <v>0.99927383312024098</v>
      </c>
      <c r="E252">
        <v>0.48486073920503198</v>
      </c>
      <c r="F252">
        <v>0.89760041795670897</v>
      </c>
      <c r="G252">
        <v>0.61606392147950795</v>
      </c>
      <c r="H252">
        <v>0.70598900713957802</v>
      </c>
      <c r="I252">
        <v>0.32398730749264298</v>
      </c>
      <c r="J252">
        <v>0.25596414553001501</v>
      </c>
      <c r="K252">
        <v>0.192531267413869</v>
      </c>
      <c r="L252">
        <v>0.58978498773649302</v>
      </c>
      <c r="M252">
        <v>0.93325502914376501</v>
      </c>
      <c r="N252">
        <v>-0.219160653899727</v>
      </c>
      <c r="O252">
        <v>1.0661026843766299</v>
      </c>
      <c r="P252">
        <v>9.8271930932743695E-2</v>
      </c>
      <c r="Q252">
        <v>-0.36043812815832998</v>
      </c>
      <c r="R252">
        <v>-0.66261086854164797</v>
      </c>
      <c r="S252">
        <v>0.19384796570673701</v>
      </c>
      <c r="T252">
        <v>-0.37725146280717498</v>
      </c>
      <c r="U252">
        <v>0.74556147896722202</v>
      </c>
      <c r="V252">
        <v>0.20261510444463901</v>
      </c>
      <c r="W252">
        <v>0.62905042263612398</v>
      </c>
      <c r="X252">
        <v>-0.89469397596630396</v>
      </c>
      <c r="Y252">
        <v>1.0648432535541601</v>
      </c>
      <c r="Z252">
        <v>0.53691213661525194</v>
      </c>
      <c r="AA252">
        <v>0.31008932291160501</v>
      </c>
    </row>
    <row r="253" spans="1:27" x14ac:dyDescent="0.2">
      <c r="A253">
        <v>252</v>
      </c>
      <c r="B253">
        <v>0.22178793465718599</v>
      </c>
      <c r="C253">
        <v>0.51072107534855604</v>
      </c>
      <c r="D253">
        <v>0.98703720793128003</v>
      </c>
      <c r="E253">
        <v>4.81082242913544E-3</v>
      </c>
      <c r="F253">
        <v>0.374296884983778</v>
      </c>
      <c r="G253">
        <v>0.47912578005343598</v>
      </c>
      <c r="H253">
        <v>0.89968467527069096</v>
      </c>
      <c r="I253">
        <v>0.65470992401242201</v>
      </c>
      <c r="J253">
        <v>0.664323178119957</v>
      </c>
      <c r="K253">
        <v>0.19301055837422601</v>
      </c>
      <c r="L253">
        <v>0.72542492160573602</v>
      </c>
      <c r="M253">
        <v>0.101706204237416</v>
      </c>
      <c r="N253">
        <v>-0.27514345097141102</v>
      </c>
      <c r="O253">
        <v>0.21792690991230901</v>
      </c>
      <c r="P253">
        <v>0.222763552028824</v>
      </c>
      <c r="Q253">
        <v>1.1538041991760899</v>
      </c>
      <c r="R253">
        <v>0.89668914026635105</v>
      </c>
      <c r="S253">
        <v>-0.770288009135083</v>
      </c>
      <c r="T253">
        <v>-1.39560774917839</v>
      </c>
      <c r="U253">
        <v>-0.52217160422619102</v>
      </c>
      <c r="V253">
        <v>0.28692638037942297</v>
      </c>
      <c r="W253">
        <v>1.13320928537753</v>
      </c>
      <c r="X253">
        <v>-0.96511403142788099</v>
      </c>
      <c r="Y253">
        <v>-1.5546229883662499</v>
      </c>
      <c r="Z253">
        <v>0.89823555390374099</v>
      </c>
      <c r="AA253">
        <v>-0.83043999838247395</v>
      </c>
    </row>
    <row r="254" spans="1:27" x14ac:dyDescent="0.2">
      <c r="A254">
        <v>253</v>
      </c>
      <c r="B254">
        <v>0.59304565167985801</v>
      </c>
      <c r="C254">
        <v>0.56772616575472001</v>
      </c>
      <c r="D254">
        <v>0.480046341195702</v>
      </c>
      <c r="E254">
        <v>0.673142445739358</v>
      </c>
      <c r="F254">
        <v>0.30630134744569598</v>
      </c>
      <c r="G254">
        <v>0.85264896322041706</v>
      </c>
      <c r="H254">
        <v>0.39692017552442799</v>
      </c>
      <c r="I254">
        <v>0.62513310415670198</v>
      </c>
      <c r="J254">
        <v>0.26419341098517102</v>
      </c>
      <c r="K254">
        <v>0.51503727654926401</v>
      </c>
      <c r="L254">
        <v>0.202228615991771</v>
      </c>
      <c r="M254">
        <v>0.37150916899554398</v>
      </c>
      <c r="N254">
        <v>-1.6437715070693799</v>
      </c>
      <c r="O254">
        <v>0.69780022152055499</v>
      </c>
      <c r="P254">
        <v>0.32638808648426998</v>
      </c>
      <c r="Q254">
        <v>2.2112579757272499</v>
      </c>
      <c r="R254">
        <v>5.2904731428829503E-2</v>
      </c>
      <c r="S254">
        <v>5.3426102736328598E-2</v>
      </c>
      <c r="T254">
        <v>-0.33819793708420798</v>
      </c>
      <c r="U254">
        <v>0.23787912398364</v>
      </c>
      <c r="V254">
        <v>0.76084228030370804</v>
      </c>
      <c r="W254">
        <v>-0.252070316593758</v>
      </c>
      <c r="X254">
        <v>0.60161431625235895</v>
      </c>
      <c r="Y254">
        <v>1.4449578915630601</v>
      </c>
      <c r="Z254">
        <v>1.34977095845187</v>
      </c>
      <c r="AA254">
        <v>-0.98918779186321504</v>
      </c>
    </row>
    <row r="255" spans="1:27" x14ac:dyDescent="0.2">
      <c r="A255">
        <v>254</v>
      </c>
      <c r="B255">
        <v>0.26752143213525398</v>
      </c>
      <c r="C255">
        <v>1.15581974387168E-3</v>
      </c>
      <c r="D255">
        <v>0.76227506622672003</v>
      </c>
      <c r="E255">
        <v>0.403647578554227</v>
      </c>
      <c r="F255">
        <v>0.91896405839361195</v>
      </c>
      <c r="G255">
        <v>0.26765846274793098</v>
      </c>
      <c r="H255">
        <v>0.39278221386484802</v>
      </c>
      <c r="I255">
        <v>0.83001931128092099</v>
      </c>
      <c r="J255">
        <v>0.137600848218426</v>
      </c>
      <c r="K255">
        <v>0.755344148725271</v>
      </c>
      <c r="L255">
        <v>0.59611734468489797</v>
      </c>
      <c r="M255">
        <v>0.40347914351150299</v>
      </c>
      <c r="N255">
        <v>0.67826625048917899</v>
      </c>
      <c r="O255">
        <v>0.91163747995054301</v>
      </c>
      <c r="P255">
        <v>-2.6012686261948601</v>
      </c>
      <c r="Q255">
        <v>0.48219106363315101</v>
      </c>
      <c r="R255">
        <v>0.84581757346981701</v>
      </c>
      <c r="S255">
        <v>1.0232512348257301</v>
      </c>
      <c r="T255">
        <v>-0.68109818292823199</v>
      </c>
      <c r="U255">
        <v>1.7489694469699799</v>
      </c>
      <c r="V255">
        <v>-1.2895877181296</v>
      </c>
      <c r="W255">
        <v>0.21167074648164599</v>
      </c>
      <c r="X255">
        <v>0.32840644885166098</v>
      </c>
      <c r="Y255">
        <v>0.825682848460632</v>
      </c>
      <c r="Z255">
        <v>1.2543619463033</v>
      </c>
      <c r="AA255">
        <v>0.266072386535326</v>
      </c>
    </row>
    <row r="256" spans="1:27" x14ac:dyDescent="0.2">
      <c r="A256">
        <v>255</v>
      </c>
      <c r="B256">
        <v>0.53107039886526697</v>
      </c>
      <c r="C256">
        <v>0.14377810317091599</v>
      </c>
      <c r="D256">
        <v>0.32861192501149999</v>
      </c>
      <c r="E256">
        <v>0.95318203466012996</v>
      </c>
      <c r="F256">
        <v>0.32115125725977101</v>
      </c>
      <c r="G256">
        <v>0.40859194193035298</v>
      </c>
      <c r="H256">
        <v>0.489430961897596</v>
      </c>
      <c r="I256">
        <v>8.5211703553795797E-3</v>
      </c>
      <c r="J256">
        <v>0.175583624280989</v>
      </c>
      <c r="K256">
        <v>0.99417211418040097</v>
      </c>
      <c r="L256">
        <v>0.21058448660187401</v>
      </c>
      <c r="M256">
        <v>0.66370951384305898</v>
      </c>
      <c r="N256">
        <v>-1.48860949103116</v>
      </c>
      <c r="O256">
        <v>-0.50713489684054303</v>
      </c>
      <c r="P256">
        <v>0.35384367755264301</v>
      </c>
      <c r="Q256">
        <v>-0.112955053240496</v>
      </c>
      <c r="R256">
        <v>0.35509388117499402</v>
      </c>
      <c r="S256">
        <v>-1.3761212450718501</v>
      </c>
      <c r="T256">
        <v>-4.4153061654247601E-2</v>
      </c>
      <c r="U256">
        <v>0.46694408109581897</v>
      </c>
      <c r="V256">
        <v>0.94605139349715595</v>
      </c>
      <c r="W256">
        <v>0.50499623610240296</v>
      </c>
      <c r="X256">
        <v>-0.94996985187772598</v>
      </c>
      <c r="Y256">
        <v>1.6736253173158999</v>
      </c>
      <c r="Z256">
        <v>0.37848123461135202</v>
      </c>
      <c r="AA256">
        <v>-0.55147420454249096</v>
      </c>
    </row>
    <row r="257" spans="1:27" x14ac:dyDescent="0.2">
      <c r="A257">
        <v>256</v>
      </c>
      <c r="B257">
        <v>0.78529167128726796</v>
      </c>
      <c r="C257">
        <v>0.86596708302386105</v>
      </c>
      <c r="D257">
        <v>0.236238847253844</v>
      </c>
      <c r="E257">
        <v>0.13437141943722899</v>
      </c>
      <c r="F257">
        <v>0.92531745252199404</v>
      </c>
      <c r="G257">
        <v>0.79961687419563499</v>
      </c>
      <c r="H257">
        <v>5.3005798021331402E-2</v>
      </c>
      <c r="I257">
        <v>0.89452829351648599</v>
      </c>
      <c r="J257">
        <v>0.47691376437432997</v>
      </c>
      <c r="K257">
        <v>0.35182035388424898</v>
      </c>
      <c r="L257">
        <v>0.247981849126517</v>
      </c>
      <c r="M257">
        <v>0.84392426419071798</v>
      </c>
      <c r="N257">
        <v>0.345458004978348</v>
      </c>
      <c r="O257">
        <v>0.26738520068662602</v>
      </c>
      <c r="P257">
        <v>0.58554758928667205</v>
      </c>
      <c r="Q257">
        <v>1.7687892279544599</v>
      </c>
      <c r="R257">
        <v>-0.44358658805030898</v>
      </c>
      <c r="S257">
        <v>-0.72583944912263998</v>
      </c>
      <c r="T257">
        <v>-0.689825746517301</v>
      </c>
      <c r="U257">
        <v>-2.0322012909853302</v>
      </c>
      <c r="V257">
        <v>-0.28197316769895903</v>
      </c>
      <c r="W257">
        <v>0.39736896802664301</v>
      </c>
      <c r="X257">
        <v>1.38004925280965</v>
      </c>
      <c r="Y257">
        <v>-1.0728663179087801</v>
      </c>
      <c r="Z257">
        <v>0.15761722770035799</v>
      </c>
      <c r="AA257">
        <v>-1.27977363026924</v>
      </c>
    </row>
    <row r="258" spans="1:27" x14ac:dyDescent="0.2">
      <c r="A258">
        <v>257</v>
      </c>
      <c r="B258">
        <v>0.168060810538008</v>
      </c>
      <c r="C258">
        <v>8.2561060553416596E-2</v>
      </c>
      <c r="D258">
        <v>0.61786003038287096</v>
      </c>
      <c r="E258">
        <v>0.37771994550712401</v>
      </c>
      <c r="F258">
        <v>0.60303779784589995</v>
      </c>
      <c r="G258">
        <v>0.87369167339056697</v>
      </c>
      <c r="H258">
        <v>0.33278411347419001</v>
      </c>
      <c r="I258">
        <v>0.530225597787648</v>
      </c>
      <c r="J258">
        <v>0.62623716914094896</v>
      </c>
      <c r="K258">
        <v>0.22606678819283799</v>
      </c>
      <c r="L258">
        <v>0.54249264625832405</v>
      </c>
      <c r="M258">
        <v>0.19127906183712101</v>
      </c>
      <c r="N258">
        <v>-1.5465474955377101</v>
      </c>
      <c r="O258">
        <v>-2.5269202517704201</v>
      </c>
      <c r="P258">
        <v>1.1024626915766</v>
      </c>
      <c r="Q258">
        <v>0.57552464340262499</v>
      </c>
      <c r="R258">
        <v>0.196855630797581</v>
      </c>
      <c r="S258">
        <v>1.3730945552762299</v>
      </c>
      <c r="T258">
        <v>-1.0216779414272099</v>
      </c>
      <c r="U258">
        <v>0.76537901402110997</v>
      </c>
      <c r="V258">
        <v>-0.12394851162893</v>
      </c>
      <c r="W258">
        <v>0.78090801790477105</v>
      </c>
      <c r="X258">
        <v>-2.7190040581126902</v>
      </c>
      <c r="Y258">
        <v>-1.0910920892482201</v>
      </c>
      <c r="Z258">
        <v>-0.516480483775136</v>
      </c>
      <c r="AA258">
        <v>-0.36826024114834499</v>
      </c>
    </row>
    <row r="259" spans="1:27" x14ac:dyDescent="0.2">
      <c r="A259">
        <v>258</v>
      </c>
      <c r="B259">
        <v>0.40439918101765199</v>
      </c>
      <c r="C259">
        <v>0.24457068205811</v>
      </c>
      <c r="D259">
        <v>0.3404492654372</v>
      </c>
      <c r="E259">
        <v>0.89985703281126905</v>
      </c>
      <c r="F259">
        <v>0.58116451813839298</v>
      </c>
      <c r="G259">
        <v>0.53889540885575105</v>
      </c>
      <c r="H259">
        <v>0.19141279463656199</v>
      </c>
      <c r="I259">
        <v>0.32697699475102099</v>
      </c>
      <c r="J259">
        <v>0.92508960957638897</v>
      </c>
      <c r="K259">
        <v>0.71431751106865704</v>
      </c>
      <c r="L259">
        <v>0.23339748289436099</v>
      </c>
      <c r="M259">
        <v>4.4367520371451898E-2</v>
      </c>
      <c r="N259">
        <v>0.95641362912685601</v>
      </c>
      <c r="O259">
        <v>-0.35122283283613798</v>
      </c>
      <c r="P259">
        <v>1.56442852049462</v>
      </c>
      <c r="Q259">
        <v>0.24316180486844499</v>
      </c>
      <c r="R259">
        <v>-0.54985999577900202</v>
      </c>
      <c r="S259">
        <v>1.77916376218503</v>
      </c>
      <c r="T259">
        <v>-0.41540939181011999</v>
      </c>
      <c r="U259">
        <v>-1.92683514040521</v>
      </c>
      <c r="V259">
        <v>-0.212080500336464</v>
      </c>
      <c r="W259">
        <v>-0.44163026078349299</v>
      </c>
      <c r="X259">
        <v>-0.41463599568867299</v>
      </c>
      <c r="Y259">
        <v>-0.23185305863210301</v>
      </c>
      <c r="Z259">
        <v>-0.51935838262058298</v>
      </c>
      <c r="AA259">
        <v>-0.47712839821643799</v>
      </c>
    </row>
    <row r="260" spans="1:27" x14ac:dyDescent="0.2">
      <c r="A260">
        <v>259</v>
      </c>
      <c r="B260">
        <v>0.47157627763226601</v>
      </c>
      <c r="C260">
        <v>0.98154315748251897</v>
      </c>
      <c r="D260">
        <v>5.8391027618199497E-2</v>
      </c>
      <c r="E260">
        <v>0.80334100988693502</v>
      </c>
      <c r="F260">
        <v>0.73567920038476498</v>
      </c>
      <c r="G260">
        <v>0.32817401643842398</v>
      </c>
      <c r="H260">
        <v>0.38461328111588899</v>
      </c>
      <c r="I260">
        <v>0.18985199043527201</v>
      </c>
      <c r="J260">
        <v>0.99382120510563199</v>
      </c>
      <c r="K260">
        <v>0.43379799090325799</v>
      </c>
      <c r="L260">
        <v>0.65963416616432302</v>
      </c>
      <c r="M260">
        <v>0.39874214539304298</v>
      </c>
      <c r="N260">
        <v>0.82237875066780797</v>
      </c>
      <c r="O260">
        <v>0.84633547571124901</v>
      </c>
      <c r="P260">
        <v>0.877081387486636</v>
      </c>
      <c r="Q260">
        <v>1.2158813154126999</v>
      </c>
      <c r="R260">
        <v>-0.32030351425555298</v>
      </c>
      <c r="S260">
        <v>0.46851006901396303</v>
      </c>
      <c r="T260">
        <v>0.38931794207005999</v>
      </c>
      <c r="U260">
        <v>-1.86099611990118</v>
      </c>
      <c r="V260">
        <v>-0.44841583683229103</v>
      </c>
      <c r="W260">
        <v>-0.52166377539877995</v>
      </c>
      <c r="X260">
        <v>0.163492682175509</v>
      </c>
      <c r="Y260">
        <v>-0.31292706503631701</v>
      </c>
      <c r="Z260">
        <v>1.4796243551252501E-2</v>
      </c>
      <c r="AA260">
        <v>1.0166142318360201</v>
      </c>
    </row>
    <row r="261" spans="1:27" x14ac:dyDescent="0.2">
      <c r="A261">
        <v>260</v>
      </c>
      <c r="B261">
        <v>0.86810680688358799</v>
      </c>
      <c r="C261">
        <v>0.57758127944543902</v>
      </c>
      <c r="D261">
        <v>0.98194582224823501</v>
      </c>
      <c r="E261">
        <v>0.50642734393477395</v>
      </c>
      <c r="F261">
        <v>0.39967869943939099</v>
      </c>
      <c r="G261">
        <v>0.57828914094716299</v>
      </c>
      <c r="H261">
        <v>0.43718300550244699</v>
      </c>
      <c r="I261">
        <v>0.627366825006902</v>
      </c>
      <c r="J261">
        <v>0.25780774699524001</v>
      </c>
      <c r="K261">
        <v>0.92216019821353201</v>
      </c>
      <c r="L261">
        <v>0.111067677848041</v>
      </c>
      <c r="M261">
        <v>0.879926119698211</v>
      </c>
      <c r="N261">
        <v>1.87245817496443</v>
      </c>
      <c r="O261">
        <v>1.0188484749903399</v>
      </c>
      <c r="P261">
        <v>1.0146239236685799</v>
      </c>
      <c r="Q261">
        <v>-1.58124693531925</v>
      </c>
      <c r="R261">
        <v>1.6994174017855701</v>
      </c>
      <c r="S261">
        <v>-2.6128276975874298</v>
      </c>
      <c r="T261">
        <v>-0.411479951269972</v>
      </c>
      <c r="U261">
        <v>-0.482406902070667</v>
      </c>
      <c r="V261">
        <v>0.49603180124701601</v>
      </c>
      <c r="W261">
        <v>1.01384156684455</v>
      </c>
      <c r="X261">
        <v>-2.2463513188350999</v>
      </c>
      <c r="Y261">
        <v>0.58496528493331501</v>
      </c>
      <c r="Z261">
        <v>-0.71817890567585096</v>
      </c>
      <c r="AA261">
        <v>-0.53560706627527599</v>
      </c>
    </row>
    <row r="262" spans="1:27" x14ac:dyDescent="0.2">
      <c r="A262">
        <v>261</v>
      </c>
      <c r="B262">
        <v>0.9257079558447</v>
      </c>
      <c r="C262">
        <v>0.24872636445797899</v>
      </c>
      <c r="D262">
        <v>0.68804012169130102</v>
      </c>
      <c r="E262">
        <v>1.8093735910952001E-2</v>
      </c>
      <c r="F262">
        <v>0.36706903576850802</v>
      </c>
      <c r="G262">
        <v>0.333875231444835</v>
      </c>
      <c r="H262">
        <v>0.15695774834602999</v>
      </c>
      <c r="I262">
        <v>0.86401413031853702</v>
      </c>
      <c r="J262">
        <v>0.78645103285089102</v>
      </c>
      <c r="K262">
        <v>0.91967563866637603</v>
      </c>
      <c r="L262">
        <v>0.192390315700322</v>
      </c>
      <c r="M262">
        <v>0.14597074664197801</v>
      </c>
      <c r="N262">
        <v>-1.18582888580126</v>
      </c>
      <c r="O262">
        <v>0.59454583048190501</v>
      </c>
      <c r="P262">
        <v>-0.42210691951875701</v>
      </c>
      <c r="Q262">
        <v>0.398335400093564</v>
      </c>
      <c r="R262">
        <v>1.41005385066894</v>
      </c>
      <c r="S262">
        <v>0.59414659838336703</v>
      </c>
      <c r="T262">
        <v>-1.4242309174910299</v>
      </c>
      <c r="U262">
        <v>1.15328467192035</v>
      </c>
      <c r="V262">
        <v>-0.200673439486941</v>
      </c>
      <c r="W262">
        <v>5.5946125825041201E-2</v>
      </c>
      <c r="X262">
        <v>1.3031977669144801</v>
      </c>
      <c r="Y262">
        <v>-0.30529864358028203</v>
      </c>
      <c r="Z262">
        <v>-0.22297399106796301</v>
      </c>
      <c r="AA262">
        <v>-0.12720357964732301</v>
      </c>
    </row>
    <row r="263" spans="1:27" x14ac:dyDescent="0.2">
      <c r="A263">
        <v>262</v>
      </c>
      <c r="B263">
        <v>0.88197755930013899</v>
      </c>
      <c r="C263">
        <v>0.61495395377278295</v>
      </c>
      <c r="D263">
        <v>0.86218222090974395</v>
      </c>
      <c r="E263">
        <v>0.25027313199825502</v>
      </c>
      <c r="F263">
        <v>0.431211371207609</v>
      </c>
      <c r="G263">
        <v>0.15849563619121901</v>
      </c>
      <c r="H263">
        <v>7.1912223473191206E-2</v>
      </c>
      <c r="I263">
        <v>0.657493957551196</v>
      </c>
      <c r="J263">
        <v>0.25468061584979201</v>
      </c>
      <c r="K263">
        <v>0.37763279932551003</v>
      </c>
      <c r="L263">
        <v>0.81069675809703701</v>
      </c>
      <c r="M263">
        <v>0.71382086048834004</v>
      </c>
      <c r="N263">
        <v>0.95489979698846805</v>
      </c>
      <c r="O263">
        <v>0.246856797447292</v>
      </c>
      <c r="P263">
        <v>-0.54670846323035405</v>
      </c>
      <c r="Q263">
        <v>-2.2530466084986901E-3</v>
      </c>
      <c r="R263">
        <v>-0.41828638780502903</v>
      </c>
      <c r="S263">
        <v>-7.2936194834214693E-2</v>
      </c>
      <c r="T263">
        <v>0.74106031700782204</v>
      </c>
      <c r="U263">
        <v>-0.15990814831893799</v>
      </c>
      <c r="V263">
        <v>0.97574946501108395</v>
      </c>
      <c r="W263">
        <v>-1.4360224911278101</v>
      </c>
      <c r="X263">
        <v>-0.54228080204255702</v>
      </c>
      <c r="Y263">
        <v>-0.20221349330024099</v>
      </c>
      <c r="Z263">
        <v>-0.81001646009625305</v>
      </c>
      <c r="AA263">
        <v>-1.3368499596243399</v>
      </c>
    </row>
    <row r="264" spans="1:27" x14ac:dyDescent="0.2">
      <c r="A264">
        <v>263</v>
      </c>
      <c r="B264">
        <v>0.67418684251606398</v>
      </c>
      <c r="C264">
        <v>3.1757320743054103E-2</v>
      </c>
      <c r="D264">
        <v>0.46169548365287399</v>
      </c>
      <c r="E264">
        <v>0.30598814971744998</v>
      </c>
      <c r="F264">
        <v>0.336021848022937</v>
      </c>
      <c r="G264">
        <v>0.51012379489838999</v>
      </c>
      <c r="H264">
        <v>0.66465733107179403</v>
      </c>
      <c r="I264">
        <v>0.88215417438186705</v>
      </c>
      <c r="J264">
        <v>0.43847389961592798</v>
      </c>
      <c r="K264">
        <v>0.13270444027148101</v>
      </c>
      <c r="L264">
        <v>6.0453529702499502E-2</v>
      </c>
      <c r="M264">
        <v>0.85891993530094601</v>
      </c>
      <c r="N264">
        <v>-0.21542485778857701</v>
      </c>
      <c r="O264">
        <v>0.74858677191357503</v>
      </c>
      <c r="P264">
        <v>-0.86499449127237305</v>
      </c>
      <c r="Q264">
        <v>0.92024320096519796</v>
      </c>
      <c r="R264">
        <v>-0.48795904679150298</v>
      </c>
      <c r="S264">
        <v>0.81002743607508498</v>
      </c>
      <c r="T264">
        <v>-0.97452911084129701</v>
      </c>
      <c r="U264">
        <v>9.89509864600506E-2</v>
      </c>
      <c r="V264">
        <v>-0.47335755814233499</v>
      </c>
      <c r="W264">
        <v>-5.1008333067525398E-2</v>
      </c>
      <c r="X264">
        <v>1.1372288027155399</v>
      </c>
      <c r="Y264">
        <v>-1.0688696983013299</v>
      </c>
      <c r="Z264">
        <v>0.20219944261227399</v>
      </c>
      <c r="AA264">
        <v>0.92431071378957697</v>
      </c>
    </row>
    <row r="265" spans="1:27" x14ac:dyDescent="0.2">
      <c r="A265">
        <v>264</v>
      </c>
      <c r="B265">
        <v>0.95016697933897298</v>
      </c>
      <c r="C265">
        <v>0.14642354426905499</v>
      </c>
      <c r="D265">
        <v>0.12602719850838101</v>
      </c>
      <c r="E265">
        <v>0.661724039819091</v>
      </c>
      <c r="F265">
        <v>0.69808679237030402</v>
      </c>
      <c r="G265">
        <v>3.64730621222406E-2</v>
      </c>
      <c r="H265">
        <v>0.41871035913936699</v>
      </c>
      <c r="I265">
        <v>8.1786161521449602E-2</v>
      </c>
      <c r="J265">
        <v>0.85710098175331895</v>
      </c>
      <c r="K265">
        <v>0.758653195342049</v>
      </c>
      <c r="L265">
        <v>0.68212722544558302</v>
      </c>
      <c r="M265">
        <v>0.12643013219349</v>
      </c>
      <c r="N265">
        <v>0.215958394156016</v>
      </c>
      <c r="O265">
        <v>-0.92794834468655196</v>
      </c>
      <c r="P265">
        <v>1.6338866049780501</v>
      </c>
      <c r="Q265">
        <v>-0.82201512243808506</v>
      </c>
      <c r="R265">
        <v>1.20904692300929</v>
      </c>
      <c r="S265">
        <v>-0.24144383123763899</v>
      </c>
      <c r="T265">
        <v>-2.2740017175385701</v>
      </c>
      <c r="U265">
        <v>-0.635535354924468</v>
      </c>
      <c r="V265">
        <v>0.131755443820152</v>
      </c>
      <c r="W265">
        <v>1.89859147105255</v>
      </c>
      <c r="X265">
        <v>-0.488352228791262</v>
      </c>
      <c r="Y265">
        <v>0.69014990649077301</v>
      </c>
      <c r="Z265">
        <v>0.28193719452798</v>
      </c>
      <c r="AA265">
        <v>0.168967653714442</v>
      </c>
    </row>
    <row r="266" spans="1:27" x14ac:dyDescent="0.2">
      <c r="A266">
        <v>265</v>
      </c>
      <c r="B266">
        <v>0.51644489425234497</v>
      </c>
      <c r="C266">
        <v>0.70307297399267499</v>
      </c>
      <c r="D266">
        <v>0.68029544525779695</v>
      </c>
      <c r="E266">
        <v>9.8176999017596203E-2</v>
      </c>
      <c r="F266">
        <v>0.26819817721843697</v>
      </c>
      <c r="G266">
        <v>0.142478027846664</v>
      </c>
      <c r="H266">
        <v>0.110322163207456</v>
      </c>
      <c r="I266">
        <v>1.4028256060555499E-2</v>
      </c>
      <c r="J266">
        <v>0.69275236618705005</v>
      </c>
      <c r="K266">
        <v>0.99135339306667403</v>
      </c>
      <c r="L266">
        <v>0.15236332709900999</v>
      </c>
      <c r="M266">
        <v>7.3772177565842798E-2</v>
      </c>
      <c r="N266">
        <v>-0.41416433347832399</v>
      </c>
      <c r="O266">
        <v>-0.67443940065658703</v>
      </c>
      <c r="P266">
        <v>-2.04566836994946</v>
      </c>
      <c r="Q266">
        <v>-0.56253213877223496</v>
      </c>
      <c r="R266">
        <v>-1.20161097220342E-2</v>
      </c>
      <c r="S266">
        <v>-1.1769014078447</v>
      </c>
      <c r="T266">
        <v>-0.131242960910397</v>
      </c>
      <c r="U266">
        <v>-0.76586804625220795</v>
      </c>
      <c r="V266">
        <v>1.46958050849043E-2</v>
      </c>
      <c r="W266">
        <v>-1.5695617505514099</v>
      </c>
      <c r="X266">
        <v>-1.5520424746213599</v>
      </c>
      <c r="Y266">
        <v>1.4205992235834599</v>
      </c>
      <c r="Z266">
        <v>-1.00602518018938</v>
      </c>
      <c r="AA266">
        <v>-1.8307201649038201</v>
      </c>
    </row>
    <row r="267" spans="1:27" x14ac:dyDescent="0.2">
      <c r="A267">
        <v>266</v>
      </c>
      <c r="B267">
        <v>0.576519021298736</v>
      </c>
      <c r="C267">
        <v>6.5560708520933902E-2</v>
      </c>
      <c r="D267">
        <v>1.9948785193264401E-2</v>
      </c>
      <c r="E267">
        <v>0.96529045095667199</v>
      </c>
      <c r="F267">
        <v>0.85349240200594001</v>
      </c>
      <c r="G267">
        <v>0.171927361749112</v>
      </c>
      <c r="H267">
        <v>0.46286035492084898</v>
      </c>
      <c r="I267">
        <v>0.20557209523394701</v>
      </c>
      <c r="J267">
        <v>0.33639622759073901</v>
      </c>
      <c r="K267">
        <v>4.31033696513623E-2</v>
      </c>
      <c r="L267">
        <v>0.149643359705805</v>
      </c>
      <c r="M267">
        <v>8.1633862573653408E-3</v>
      </c>
      <c r="N267">
        <v>0.41504626885024398</v>
      </c>
      <c r="O267">
        <v>-0.91253451445011102</v>
      </c>
      <c r="P267">
        <v>0.2567324451288</v>
      </c>
      <c r="Q267">
        <v>1.05022926564704</v>
      </c>
      <c r="R267">
        <v>0.33607495489828199</v>
      </c>
      <c r="S267">
        <v>-0.464772694524624</v>
      </c>
      <c r="T267">
        <v>-0.23845332343565501</v>
      </c>
      <c r="U267">
        <v>1.3218888141454801</v>
      </c>
      <c r="V267">
        <v>0.352878581040664</v>
      </c>
      <c r="W267">
        <v>-2.37015566116375</v>
      </c>
      <c r="X267">
        <v>0.67676383289491104</v>
      </c>
      <c r="Y267">
        <v>-0.15439345935403601</v>
      </c>
      <c r="Z267">
        <v>-1.9546433486789301</v>
      </c>
      <c r="AA267">
        <v>-0.42445526542284201</v>
      </c>
    </row>
    <row r="268" spans="1:27" x14ac:dyDescent="0.2">
      <c r="A268">
        <v>267</v>
      </c>
      <c r="B268">
        <v>0.33633120590820897</v>
      </c>
      <c r="C268">
        <v>0.621807062299922</v>
      </c>
      <c r="D268">
        <v>0.16295863967388799</v>
      </c>
      <c r="E268">
        <v>0.86722365790046696</v>
      </c>
      <c r="F268">
        <v>0.93085670750588101</v>
      </c>
      <c r="G268">
        <v>0.32398948748596001</v>
      </c>
      <c r="H268">
        <v>0.27743959170766103</v>
      </c>
      <c r="I268">
        <v>0.82181851426139396</v>
      </c>
      <c r="J268">
        <v>0.92545711551792897</v>
      </c>
      <c r="K268">
        <v>0.25228957971557903</v>
      </c>
      <c r="L268">
        <v>2.2739178733900099E-2</v>
      </c>
      <c r="M268">
        <v>0.73061951925046698</v>
      </c>
      <c r="N268">
        <v>-1.1113448236869099</v>
      </c>
      <c r="O268">
        <v>0.35189276540157499</v>
      </c>
      <c r="P268">
        <v>3.9981868773276197E-2</v>
      </c>
      <c r="Q268">
        <v>0.34984755487833902</v>
      </c>
      <c r="R268">
        <v>-6.2635941313420998E-2</v>
      </c>
      <c r="S268">
        <v>-0.214699964479689</v>
      </c>
      <c r="T268">
        <v>-7.04102353778933E-3</v>
      </c>
      <c r="U268">
        <v>-0.65615040277051195</v>
      </c>
      <c r="V268">
        <v>0.26267208026176603</v>
      </c>
      <c r="W268">
        <v>-0.360697007284141</v>
      </c>
      <c r="X268">
        <v>-0.30241993479489099</v>
      </c>
      <c r="Y268">
        <v>-0.34790484291980001</v>
      </c>
      <c r="Z268">
        <v>-3.2965241011580302</v>
      </c>
      <c r="AA268">
        <v>1.28617109906855</v>
      </c>
    </row>
    <row r="269" spans="1:27" x14ac:dyDescent="0.2">
      <c r="A269">
        <v>268</v>
      </c>
      <c r="B269">
        <v>0.34732463140971898</v>
      </c>
      <c r="C269">
        <v>0.93732736539095596</v>
      </c>
      <c r="D269">
        <v>0.89581583510152996</v>
      </c>
      <c r="E269">
        <v>0.28486257116310298</v>
      </c>
      <c r="F269">
        <v>0.46469203196465902</v>
      </c>
      <c r="G269">
        <v>0.353572801453992</v>
      </c>
      <c r="H269">
        <v>9.26620962563902E-2</v>
      </c>
      <c r="I269">
        <v>0.32054179604165201</v>
      </c>
      <c r="J269">
        <v>0.43661554902791899</v>
      </c>
      <c r="K269">
        <v>3.8013763260096299E-3</v>
      </c>
      <c r="L269">
        <v>0.35974083188921202</v>
      </c>
      <c r="M269">
        <v>6.4006343483924796E-2</v>
      </c>
      <c r="N269">
        <v>-0.902131112277193</v>
      </c>
      <c r="O269">
        <v>6.2780604470844895E-2</v>
      </c>
      <c r="P269">
        <v>0.44388500782791501</v>
      </c>
      <c r="Q269">
        <v>-0.778805694855359</v>
      </c>
      <c r="R269">
        <v>1.1795813673444</v>
      </c>
      <c r="S269">
        <v>-0.77276464832681202</v>
      </c>
      <c r="T269">
        <v>-3.1064844371718801</v>
      </c>
      <c r="U269">
        <v>-0.221229788482073</v>
      </c>
      <c r="V269">
        <v>0.64896344709620502</v>
      </c>
      <c r="W269">
        <v>-5.6847851055390801E-2</v>
      </c>
      <c r="X269">
        <v>-8.11827957899071E-2</v>
      </c>
      <c r="Y269">
        <v>0.53425889801027004</v>
      </c>
      <c r="Z269">
        <v>2.0906977406870801</v>
      </c>
      <c r="AA269">
        <v>0.91001188725186999</v>
      </c>
    </row>
    <row r="270" spans="1:27" x14ac:dyDescent="0.2">
      <c r="A270">
        <v>269</v>
      </c>
      <c r="B270">
        <v>2.0024300552904599E-2</v>
      </c>
      <c r="C270">
        <v>8.7894614785909597E-2</v>
      </c>
      <c r="D270">
        <v>0.153157744556665</v>
      </c>
      <c r="E270">
        <v>0.43468723795376701</v>
      </c>
      <c r="F270">
        <v>6.0679714661091497E-3</v>
      </c>
      <c r="G270">
        <v>0.866501310374587</v>
      </c>
      <c r="H270">
        <v>0.18045352911576601</v>
      </c>
      <c r="I270">
        <v>0.28578921849839301</v>
      </c>
      <c r="J270">
        <v>0.37855914770625498</v>
      </c>
      <c r="K270">
        <v>0.30103286844678201</v>
      </c>
      <c r="L270">
        <v>0.55132797919213705</v>
      </c>
      <c r="M270">
        <v>0.247099467553198</v>
      </c>
      <c r="N270">
        <v>0.82060695356762503</v>
      </c>
      <c r="O270">
        <v>0.39391704455832299</v>
      </c>
      <c r="P270">
        <v>0.84079639109877802</v>
      </c>
      <c r="Q270">
        <v>-0.84305713127329096</v>
      </c>
      <c r="R270">
        <v>0.29133728995702701</v>
      </c>
      <c r="S270">
        <v>0.85030803552637202</v>
      </c>
      <c r="T270">
        <v>-0.78634832092455997</v>
      </c>
      <c r="U270">
        <v>-1.26244491582054</v>
      </c>
      <c r="V270">
        <v>0.64837241907179699</v>
      </c>
      <c r="W270">
        <v>0.77392453655398297</v>
      </c>
      <c r="X270">
        <v>-0.29422306135042697</v>
      </c>
      <c r="Y270">
        <v>-0.60626069032538998</v>
      </c>
      <c r="Z270">
        <v>-0.86945690453862201</v>
      </c>
      <c r="AA270">
        <v>0.47127988660775799</v>
      </c>
    </row>
    <row r="271" spans="1:27" x14ac:dyDescent="0.2">
      <c r="A271">
        <v>270</v>
      </c>
      <c r="B271">
        <v>0.50281304563395601</v>
      </c>
      <c r="C271">
        <v>0.972803509328514</v>
      </c>
      <c r="D271">
        <v>0.25864159362390599</v>
      </c>
      <c r="E271">
        <v>0.34094904200173898</v>
      </c>
      <c r="F271">
        <v>0.94081088365055598</v>
      </c>
      <c r="G271">
        <v>0.35643931827507902</v>
      </c>
      <c r="H271">
        <v>0.52416293998248797</v>
      </c>
      <c r="I271">
        <v>0.145073055056855</v>
      </c>
      <c r="J271">
        <v>0.80629982054233496</v>
      </c>
      <c r="K271">
        <v>3.6634896416216998E-2</v>
      </c>
      <c r="L271">
        <v>0.15051309135742399</v>
      </c>
      <c r="M271">
        <v>0.49870937992818598</v>
      </c>
      <c r="N271">
        <v>-2.8861491249848501</v>
      </c>
      <c r="O271">
        <v>0.39090157411132198</v>
      </c>
      <c r="P271">
        <v>-1.36122238319405</v>
      </c>
      <c r="Q271">
        <v>-0.76881489437952699</v>
      </c>
      <c r="R271">
        <v>-0.23779154068647501</v>
      </c>
      <c r="S271">
        <v>-2.0942443594707798E-2</v>
      </c>
      <c r="T271">
        <v>-2.8136722296961398</v>
      </c>
      <c r="U271">
        <v>8.2157437087509194E-2</v>
      </c>
      <c r="V271">
        <v>-0.23237500343690901</v>
      </c>
      <c r="W271">
        <v>-1.65271318208091</v>
      </c>
      <c r="X271">
        <v>-0.132879835554023</v>
      </c>
      <c r="Y271">
        <v>-0.30156352386927598</v>
      </c>
      <c r="Z271">
        <v>0.46712511947980001</v>
      </c>
      <c r="AA271">
        <v>0.47865918608980701</v>
      </c>
    </row>
    <row r="272" spans="1:27" x14ac:dyDescent="0.2">
      <c r="A272">
        <v>271</v>
      </c>
      <c r="B272">
        <v>0.87104341364465598</v>
      </c>
      <c r="C272">
        <v>2.6010710513219199E-2</v>
      </c>
      <c r="D272">
        <v>0.244024680228903</v>
      </c>
      <c r="E272">
        <v>0.34812997514381999</v>
      </c>
      <c r="F272">
        <v>0.433457627659663</v>
      </c>
      <c r="G272">
        <v>0.950715264771133</v>
      </c>
      <c r="H272">
        <v>0.19189954153262001</v>
      </c>
      <c r="I272">
        <v>0.43488878570497003</v>
      </c>
      <c r="J272">
        <v>0.74680857639759701</v>
      </c>
      <c r="K272">
        <v>0.48462308617308703</v>
      </c>
      <c r="L272">
        <v>0.72064839839003902</v>
      </c>
      <c r="M272">
        <v>0.14733291766606199</v>
      </c>
      <c r="N272">
        <v>-0.27277306456448802</v>
      </c>
      <c r="O272">
        <v>1.16127591931518</v>
      </c>
      <c r="P272">
        <v>0.79911023958139904</v>
      </c>
      <c r="Q272">
        <v>0.32171165220734599</v>
      </c>
      <c r="R272">
        <v>0.86397939164901405</v>
      </c>
      <c r="S272">
        <v>8.3997842859035401E-2</v>
      </c>
      <c r="T272">
        <v>-0.95565292488848896</v>
      </c>
      <c r="U272">
        <v>-0.15038946787697099</v>
      </c>
      <c r="V272">
        <v>-2.6658208017101299</v>
      </c>
      <c r="W272">
        <v>-1.3326205188278599</v>
      </c>
      <c r="X272">
        <v>-0.63906901699459295</v>
      </c>
      <c r="Y272">
        <v>-1.1710739966468899</v>
      </c>
      <c r="Z272">
        <v>0.68074423881104695</v>
      </c>
      <c r="AA272">
        <v>6.5573011069293904E-2</v>
      </c>
    </row>
    <row r="273" spans="1:27" x14ac:dyDescent="0.2">
      <c r="A273">
        <v>272</v>
      </c>
      <c r="B273">
        <v>6.3007839489728204E-3</v>
      </c>
      <c r="C273">
        <v>0.725227952003479</v>
      </c>
      <c r="D273">
        <v>0.311864907387644</v>
      </c>
      <c r="E273">
        <v>0.304173218086361</v>
      </c>
      <c r="F273">
        <v>0.83320125006139201</v>
      </c>
      <c r="G273">
        <v>0.48242254788055999</v>
      </c>
      <c r="H273">
        <v>0.51538964430801504</v>
      </c>
      <c r="I273">
        <v>0.87884231866337303</v>
      </c>
      <c r="J273">
        <v>0.56817189394496304</v>
      </c>
      <c r="K273">
        <v>0.54779653949662999</v>
      </c>
      <c r="L273">
        <v>0.542462412500754</v>
      </c>
      <c r="M273">
        <v>0.47981112194247499</v>
      </c>
      <c r="N273">
        <v>-0.44403050651470999</v>
      </c>
      <c r="O273">
        <v>1.7419789766228699</v>
      </c>
      <c r="P273">
        <v>0.40189091938988802</v>
      </c>
      <c r="Q273">
        <v>0.76030103487790501</v>
      </c>
      <c r="R273">
        <v>0.944293568577387</v>
      </c>
      <c r="S273">
        <v>-0.73242603847652699</v>
      </c>
      <c r="T273">
        <v>0.47499346757864302</v>
      </c>
      <c r="U273">
        <v>1.0226994619732099</v>
      </c>
      <c r="V273">
        <v>0.312536055667539</v>
      </c>
      <c r="W273">
        <v>3.2151193665483201E-3</v>
      </c>
      <c r="X273">
        <v>-0.465404794796275</v>
      </c>
      <c r="Y273">
        <v>-0.48271017500658397</v>
      </c>
      <c r="Z273">
        <v>-0.429933482976943</v>
      </c>
      <c r="AA273">
        <v>0.218572981144214</v>
      </c>
    </row>
    <row r="274" spans="1:27" x14ac:dyDescent="0.2">
      <c r="A274">
        <v>273</v>
      </c>
      <c r="B274">
        <v>7.20571239944547E-2</v>
      </c>
      <c r="C274">
        <v>0.45370639162138099</v>
      </c>
      <c r="D274">
        <v>0.22124668955802901</v>
      </c>
      <c r="E274">
        <v>0.91451596817933001</v>
      </c>
      <c r="F274">
        <v>0.51524102664552596</v>
      </c>
      <c r="G274">
        <v>0.86741502583026797</v>
      </c>
      <c r="H274">
        <v>0.35622947663068699</v>
      </c>
      <c r="I274">
        <v>0.81554069416597397</v>
      </c>
      <c r="J274">
        <v>0.71290762652643003</v>
      </c>
      <c r="K274">
        <v>0.85874019493348897</v>
      </c>
      <c r="L274">
        <v>0.96422171895392195</v>
      </c>
      <c r="M274">
        <v>0.927980984328314</v>
      </c>
      <c r="N274">
        <v>0.746511110155202</v>
      </c>
      <c r="O274">
        <v>-1.30913466488663</v>
      </c>
      <c r="P274">
        <v>-6.4551088012136895E-2</v>
      </c>
      <c r="Q274">
        <v>-1.2807665429700099</v>
      </c>
      <c r="R274">
        <v>0.501833440407499</v>
      </c>
      <c r="S274">
        <v>0.65292653141625601</v>
      </c>
      <c r="T274">
        <v>1.1662133512694799</v>
      </c>
      <c r="U274">
        <v>-1.27602278508208</v>
      </c>
      <c r="V274">
        <v>0.84860600362084504</v>
      </c>
      <c r="W274">
        <v>0.56036443180724804</v>
      </c>
      <c r="X274">
        <v>-0.38881704742039103</v>
      </c>
      <c r="Y274">
        <v>1.5807451229957299</v>
      </c>
      <c r="Z274">
        <v>-0.46556592679653602</v>
      </c>
      <c r="AA274">
        <v>-1.12854092228145</v>
      </c>
    </row>
    <row r="275" spans="1:27" x14ac:dyDescent="0.2">
      <c r="A275">
        <v>274</v>
      </c>
      <c r="B275">
        <v>0.164211224997416</v>
      </c>
      <c r="C275">
        <v>0.566182404989376</v>
      </c>
      <c r="D275">
        <v>3.0546842841431499E-2</v>
      </c>
      <c r="E275">
        <v>0.28357885126024401</v>
      </c>
      <c r="F275">
        <v>0.48003819584846402</v>
      </c>
      <c r="G275">
        <v>0.31762361014261797</v>
      </c>
      <c r="H275">
        <v>0.82636936567723696</v>
      </c>
      <c r="I275">
        <v>0.54342998471111004</v>
      </c>
      <c r="J275">
        <v>0.318326104898005</v>
      </c>
      <c r="K275">
        <v>4.9407146871089901E-3</v>
      </c>
      <c r="L275">
        <v>0.94616508577018898</v>
      </c>
      <c r="M275">
        <v>9.1303400695323892E-3</v>
      </c>
      <c r="N275">
        <v>0.43062132466904501</v>
      </c>
      <c r="O275">
        <v>0.43475745369640101</v>
      </c>
      <c r="P275">
        <v>-0.45193507692330498</v>
      </c>
      <c r="Q275">
        <v>0.62057686321094996</v>
      </c>
      <c r="R275">
        <v>1.5169108229795101</v>
      </c>
      <c r="S275">
        <v>-0.110631963552332</v>
      </c>
      <c r="T275">
        <v>0.25774043133907698</v>
      </c>
      <c r="U275">
        <v>-0.77286014254406499</v>
      </c>
      <c r="V275">
        <v>1.01587824877308</v>
      </c>
      <c r="W275">
        <v>0.91030232740970396</v>
      </c>
      <c r="X275">
        <v>1.0135813161851699</v>
      </c>
      <c r="Y275">
        <v>-0.44060018292749997</v>
      </c>
      <c r="Z275">
        <v>-0.51636740233002498</v>
      </c>
      <c r="AA275">
        <v>1.4980218090473001</v>
      </c>
    </row>
    <row r="276" spans="1:27" x14ac:dyDescent="0.2">
      <c r="A276">
        <v>275</v>
      </c>
      <c r="B276">
        <v>0.77033407427370504</v>
      </c>
      <c r="C276">
        <v>0.87273104628548004</v>
      </c>
      <c r="D276">
        <v>0.90303660905919902</v>
      </c>
      <c r="E276">
        <v>0.86784731899388101</v>
      </c>
      <c r="F276">
        <v>0.14466112712398099</v>
      </c>
      <c r="G276">
        <v>0.33546748268417997</v>
      </c>
      <c r="H276">
        <v>0.31374861765652801</v>
      </c>
      <c r="I276">
        <v>0.75464100716635496</v>
      </c>
      <c r="J276">
        <v>0.45119813620112798</v>
      </c>
      <c r="K276">
        <v>0.99939294881187302</v>
      </c>
      <c r="L276">
        <v>0.18546614912338499</v>
      </c>
      <c r="M276">
        <v>0.54258894058875695</v>
      </c>
      <c r="N276">
        <v>-1.3542578460074099</v>
      </c>
      <c r="O276">
        <v>-0.60809280108309505</v>
      </c>
      <c r="P276">
        <v>0.39165171417085498</v>
      </c>
      <c r="Q276">
        <v>0.398092156339234</v>
      </c>
      <c r="R276">
        <v>-0.40816680073511102</v>
      </c>
      <c r="S276">
        <v>0.99608631354922295</v>
      </c>
      <c r="T276">
        <v>-0.80082883097123803</v>
      </c>
      <c r="U276">
        <v>1.00169438982739</v>
      </c>
      <c r="V276">
        <v>0.37402273786169499</v>
      </c>
      <c r="W276">
        <v>-1.5709051647354999</v>
      </c>
      <c r="X276">
        <v>-1.35169268698319</v>
      </c>
      <c r="Y276">
        <v>0.86210692301509595</v>
      </c>
      <c r="Z276">
        <v>-1.5620779754265099</v>
      </c>
      <c r="AA276">
        <v>0.73686323651460095</v>
      </c>
    </row>
    <row r="277" spans="1:27" x14ac:dyDescent="0.2">
      <c r="A277">
        <v>276</v>
      </c>
      <c r="B277">
        <v>0.73518430581316296</v>
      </c>
      <c r="C277">
        <v>0.55456317961215895</v>
      </c>
      <c r="D277">
        <v>0.95939746429212303</v>
      </c>
      <c r="E277">
        <v>0.81669129477813796</v>
      </c>
      <c r="F277">
        <v>5.7945755310356603E-2</v>
      </c>
      <c r="G277">
        <v>0.16140271932817901</v>
      </c>
      <c r="H277">
        <v>0.52139482251368396</v>
      </c>
      <c r="I277">
        <v>0.80003971001133301</v>
      </c>
      <c r="J277">
        <v>0.93239724286831904</v>
      </c>
      <c r="K277">
        <v>4.2516996618360203E-3</v>
      </c>
      <c r="L277">
        <v>0.48544353409670199</v>
      </c>
      <c r="M277">
        <v>0.95601376518607095</v>
      </c>
      <c r="N277">
        <v>1.4828803594408599</v>
      </c>
      <c r="O277">
        <v>1.4107782536617901</v>
      </c>
      <c r="P277">
        <v>-0.75422798541338698</v>
      </c>
      <c r="Q277">
        <v>0.23052327972931899</v>
      </c>
      <c r="R277">
        <v>-0.19490638735699101</v>
      </c>
      <c r="S277">
        <v>-0.41373431055396598</v>
      </c>
      <c r="T277">
        <v>0.348514957499861</v>
      </c>
      <c r="U277">
        <v>-0.99616709805708503</v>
      </c>
      <c r="V277">
        <v>-5.7444063703437298E-2</v>
      </c>
      <c r="W277">
        <v>-8.4125129008108201E-2</v>
      </c>
      <c r="X277">
        <v>0.71209245403433596</v>
      </c>
      <c r="Y277">
        <v>-1.4691883380644599</v>
      </c>
      <c r="Z277">
        <v>-0.88309160058575098</v>
      </c>
      <c r="AA277">
        <v>-0.64824499376075095</v>
      </c>
    </row>
    <row r="278" spans="1:27" x14ac:dyDescent="0.2">
      <c r="A278">
        <v>277</v>
      </c>
      <c r="B278">
        <v>0.97187563567422297</v>
      </c>
      <c r="C278">
        <v>0.73765220725908798</v>
      </c>
      <c r="D278">
        <v>0.94284866144880597</v>
      </c>
      <c r="E278">
        <v>0.18458712357096299</v>
      </c>
      <c r="F278">
        <v>0.65003904979675997</v>
      </c>
      <c r="G278">
        <v>0.62493952596560098</v>
      </c>
      <c r="H278">
        <v>0.241975553333759</v>
      </c>
      <c r="I278">
        <v>0.20638657431118099</v>
      </c>
      <c r="J278">
        <v>0.52254657587036402</v>
      </c>
      <c r="K278">
        <v>0.68556382250972003</v>
      </c>
      <c r="L278">
        <v>0.31827147700823799</v>
      </c>
      <c r="M278">
        <v>0.63054999196901895</v>
      </c>
      <c r="N278">
        <v>1.0557282438841</v>
      </c>
      <c r="O278">
        <v>0.69935775088030705</v>
      </c>
      <c r="P278">
        <v>0.39984948590535802</v>
      </c>
      <c r="Q278">
        <v>0.20276927432713401</v>
      </c>
      <c r="R278">
        <v>-0.43952846401145201</v>
      </c>
      <c r="S278">
        <v>-0.376937992853078</v>
      </c>
      <c r="T278">
        <v>0.19493708339855301</v>
      </c>
      <c r="U278">
        <v>0.39040323344588002</v>
      </c>
      <c r="V278">
        <v>4.35966496535556E-2</v>
      </c>
      <c r="W278">
        <v>0.38541585979293302</v>
      </c>
      <c r="X278">
        <v>-7.9776397701138702E-2</v>
      </c>
      <c r="Y278">
        <v>1.16814273492668</v>
      </c>
      <c r="Z278">
        <v>-1.0664530640803001</v>
      </c>
      <c r="AA278">
        <v>-0.31305344437579802</v>
      </c>
    </row>
    <row r="279" spans="1:27" x14ac:dyDescent="0.2">
      <c r="A279">
        <v>278</v>
      </c>
      <c r="B279">
        <v>0.46647237683646298</v>
      </c>
      <c r="C279">
        <v>0.62312916200608004</v>
      </c>
      <c r="D279">
        <v>0.45330003998242302</v>
      </c>
      <c r="E279">
        <v>0.22722647641785401</v>
      </c>
      <c r="F279">
        <v>0.37355378270149198</v>
      </c>
      <c r="G279">
        <v>0.18340915627777499</v>
      </c>
      <c r="H279">
        <v>0.32527443137951101</v>
      </c>
      <c r="I279">
        <v>0.274365730350837</v>
      </c>
      <c r="J279">
        <v>0.33021899964660401</v>
      </c>
      <c r="K279">
        <v>0.98682355997152604</v>
      </c>
      <c r="L279">
        <v>0.82627461408264902</v>
      </c>
      <c r="M279">
        <v>0.55962043441831999</v>
      </c>
      <c r="N279">
        <v>1.4377351509720799</v>
      </c>
      <c r="O279">
        <v>1.19161191262194</v>
      </c>
      <c r="P279">
        <v>8.7367154715976992E-3</v>
      </c>
      <c r="Q279">
        <v>-0.63254477922872798</v>
      </c>
      <c r="R279">
        <v>0.91112643909581204</v>
      </c>
      <c r="S279">
        <v>-0.12822591261126501</v>
      </c>
      <c r="T279">
        <v>0.29368627595003599</v>
      </c>
      <c r="U279">
        <v>1.03754348686748</v>
      </c>
      <c r="V279">
        <v>-0.54926045901501996</v>
      </c>
      <c r="W279">
        <v>-0.90305419972859602</v>
      </c>
      <c r="X279">
        <v>0.77115229631119198</v>
      </c>
      <c r="Y279">
        <v>-0.69113054612574698</v>
      </c>
      <c r="Z279">
        <v>-0.50085703153268701</v>
      </c>
      <c r="AA279">
        <v>0.12704344756619901</v>
      </c>
    </row>
    <row r="280" spans="1:27" x14ac:dyDescent="0.2">
      <c r="A280">
        <v>279</v>
      </c>
      <c r="B280">
        <v>7.4384513311088002E-2</v>
      </c>
      <c r="C280">
        <v>0.31102840579114799</v>
      </c>
      <c r="D280">
        <v>0.43766500242054401</v>
      </c>
      <c r="E280">
        <v>0.66562583716586199</v>
      </c>
      <c r="F280">
        <v>2.45865508913993E-2</v>
      </c>
      <c r="G280">
        <v>0.53922825539484598</v>
      </c>
      <c r="H280">
        <v>0.39996646880172099</v>
      </c>
      <c r="I280">
        <v>0.62554114102385905</v>
      </c>
      <c r="J280">
        <v>0.74276425386778999</v>
      </c>
      <c r="K280">
        <v>0.73224475421011403</v>
      </c>
      <c r="L280">
        <v>0.45679604448377997</v>
      </c>
      <c r="M280">
        <v>0.577111435821279</v>
      </c>
      <c r="N280">
        <v>-0.97289981301144102</v>
      </c>
      <c r="O280">
        <v>-1.2362956556256099</v>
      </c>
      <c r="P280">
        <v>-1.65628725665853</v>
      </c>
      <c r="Q280">
        <v>-2.0660239181440998</v>
      </c>
      <c r="R280">
        <v>-3.50511842632905E-2</v>
      </c>
      <c r="S280">
        <v>-1.13394682390906</v>
      </c>
      <c r="T280">
        <v>-1.3268884520881401</v>
      </c>
      <c r="U280">
        <v>0.79231060057702796</v>
      </c>
      <c r="V280">
        <v>-1.70625873052258</v>
      </c>
      <c r="W280">
        <v>-1.2042854475840501</v>
      </c>
      <c r="X280">
        <v>-2.6288227331337098E-3</v>
      </c>
      <c r="Y280">
        <v>-1.9341048141514099</v>
      </c>
      <c r="Z280">
        <v>-0.42175860663012898</v>
      </c>
      <c r="AA280">
        <v>-0.57772974713013903</v>
      </c>
    </row>
    <row r="281" spans="1:27" x14ac:dyDescent="0.2">
      <c r="A281">
        <v>280</v>
      </c>
      <c r="B281">
        <v>0.64881812431849495</v>
      </c>
      <c r="C281">
        <v>0.39219648460857498</v>
      </c>
      <c r="D281">
        <v>5.0166147761046803E-2</v>
      </c>
      <c r="E281">
        <v>0.46807925472967299</v>
      </c>
      <c r="F281">
        <v>7.4833464110270101E-2</v>
      </c>
      <c r="G281">
        <v>0.19617089279927299</v>
      </c>
      <c r="H281">
        <v>0.65024243504740298</v>
      </c>
      <c r="I281">
        <v>0.23033174988813601</v>
      </c>
      <c r="J281">
        <v>0.79162907577119701</v>
      </c>
      <c r="K281">
        <v>0.62718226481229</v>
      </c>
      <c r="L281">
        <v>0.96967768366448504</v>
      </c>
      <c r="M281">
        <v>8.1984775606542798E-2</v>
      </c>
      <c r="N281">
        <v>1.9046176926934899</v>
      </c>
      <c r="O281">
        <v>8.2300827731486698E-2</v>
      </c>
      <c r="P281">
        <v>1.7335678294405901</v>
      </c>
      <c r="Q281">
        <v>-0.66341060885654102</v>
      </c>
      <c r="R281">
        <v>-0.239201173144686</v>
      </c>
      <c r="S281">
        <v>1.4148242291016899</v>
      </c>
      <c r="T281">
        <v>-0.80429172551458905</v>
      </c>
      <c r="U281">
        <v>-2.1552097192201298</v>
      </c>
      <c r="V281">
        <v>-1.32416294004793</v>
      </c>
      <c r="W281">
        <v>1.0261899182390199</v>
      </c>
      <c r="X281">
        <v>-1.9693215979770999</v>
      </c>
      <c r="Y281">
        <v>-7.5304618140991098E-2</v>
      </c>
      <c r="Z281">
        <v>-2.6905869037272101E-2</v>
      </c>
      <c r="AA281">
        <v>-1.9880650359205201</v>
      </c>
    </row>
    <row r="282" spans="1:27" x14ac:dyDescent="0.2">
      <c r="A282">
        <v>281</v>
      </c>
      <c r="B282">
        <v>0.75859316950663902</v>
      </c>
      <c r="C282">
        <v>0.202087455429136</v>
      </c>
      <c r="D282">
        <v>0.35982126835733602</v>
      </c>
      <c r="E282">
        <v>0.109640063950791</v>
      </c>
      <c r="F282">
        <v>0.83020327752456002</v>
      </c>
      <c r="G282">
        <v>0.10401020431891</v>
      </c>
      <c r="H282">
        <v>5.6494800373911802E-2</v>
      </c>
      <c r="I282">
        <v>0.32022303156554699</v>
      </c>
      <c r="J282">
        <v>0.48953349306248101</v>
      </c>
      <c r="K282">
        <v>8.4794023772701593E-2</v>
      </c>
      <c r="L282">
        <v>0.59389773895964004</v>
      </c>
      <c r="M282">
        <v>0.74298608256503895</v>
      </c>
      <c r="N282">
        <v>1.20562199631677</v>
      </c>
      <c r="O282">
        <v>1.61284463522788</v>
      </c>
      <c r="P282">
        <v>2.09133483327575</v>
      </c>
      <c r="Q282">
        <v>-1.4442851095973399</v>
      </c>
      <c r="R282">
        <v>-2.9826956235903901</v>
      </c>
      <c r="S282">
        <v>1.7016806881870301</v>
      </c>
      <c r="T282">
        <v>-0.24190218722269399</v>
      </c>
      <c r="U282">
        <v>1.3640898478155901</v>
      </c>
      <c r="V282">
        <v>0.43390948667766599</v>
      </c>
      <c r="W282">
        <v>-0.73906198285855196</v>
      </c>
      <c r="X282">
        <v>-1.6155779862705799</v>
      </c>
      <c r="Y282">
        <v>-1.0295446331132601</v>
      </c>
      <c r="Z282">
        <v>-0.22465308268596901</v>
      </c>
      <c r="AA282">
        <v>-0.35021169283617698</v>
      </c>
    </row>
    <row r="283" spans="1:27" x14ac:dyDescent="0.2">
      <c r="A283">
        <v>282</v>
      </c>
      <c r="B283">
        <v>0.13710608100518501</v>
      </c>
      <c r="C283">
        <v>0.85278038959950198</v>
      </c>
      <c r="D283">
        <v>0.89664406469091695</v>
      </c>
      <c r="E283">
        <v>0.14564829762093701</v>
      </c>
      <c r="F283">
        <v>0.73429430532269102</v>
      </c>
      <c r="G283">
        <v>0.33026438672095498</v>
      </c>
      <c r="H283">
        <v>0.70539480331353799</v>
      </c>
      <c r="I283">
        <v>0.16599496174603701</v>
      </c>
      <c r="J283">
        <v>0.73578613344579902</v>
      </c>
      <c r="K283">
        <v>0.60631817975081503</v>
      </c>
      <c r="L283">
        <v>0.98882259987294596</v>
      </c>
      <c r="M283">
        <v>0.13106933422386599</v>
      </c>
      <c r="N283">
        <v>1.1567976037793399</v>
      </c>
      <c r="O283">
        <v>-0.86543475791964697</v>
      </c>
      <c r="P283">
        <v>1.06394006224042</v>
      </c>
      <c r="Q283">
        <v>6.6141611773121403E-2</v>
      </c>
      <c r="R283">
        <v>0.13068101464967199</v>
      </c>
      <c r="S283">
        <v>-0.55830561212181296</v>
      </c>
      <c r="T283">
        <v>0.41394372278081898</v>
      </c>
      <c r="U283">
        <v>-1.3763267513492701</v>
      </c>
      <c r="V283">
        <v>8.0105872409575493E-2</v>
      </c>
      <c r="W283">
        <v>1.61455857737193</v>
      </c>
      <c r="X283">
        <v>-0.98294582131555497</v>
      </c>
      <c r="Y283">
        <v>0.17591864381987399</v>
      </c>
      <c r="Z283">
        <v>0.37803327875637199</v>
      </c>
      <c r="AA283">
        <v>0.32569843377805302</v>
      </c>
    </row>
    <row r="284" spans="1:27" x14ac:dyDescent="0.2">
      <c r="A284">
        <v>283</v>
      </c>
      <c r="B284">
        <v>0.39658459462225398</v>
      </c>
      <c r="C284">
        <v>0.606830150820314</v>
      </c>
      <c r="D284">
        <v>0.371063167229294</v>
      </c>
      <c r="E284">
        <v>0.31717433338053502</v>
      </c>
      <c r="F284">
        <v>4.8120135674253099E-2</v>
      </c>
      <c r="G284">
        <v>0.60156816313974504</v>
      </c>
      <c r="H284">
        <v>0.54420703975483697</v>
      </c>
      <c r="I284">
        <v>0.894688707776367</v>
      </c>
      <c r="J284">
        <v>0.36711316369473901</v>
      </c>
      <c r="K284">
        <v>0.55616051051765603</v>
      </c>
      <c r="L284">
        <v>0.21233419585041699</v>
      </c>
      <c r="M284">
        <v>0.92988275620155003</v>
      </c>
      <c r="N284">
        <v>-1.21017318376227</v>
      </c>
      <c r="O284">
        <v>-0.99518976640211099</v>
      </c>
      <c r="P284">
        <v>-0.41342184321363701</v>
      </c>
      <c r="Q284">
        <v>-1.7525670983711501</v>
      </c>
      <c r="R284">
        <v>-0.157137972601751</v>
      </c>
      <c r="S284">
        <v>0.35335681419014497</v>
      </c>
      <c r="T284">
        <v>0.87594704248397603</v>
      </c>
      <c r="U284">
        <v>1.0843524024078699</v>
      </c>
      <c r="V284">
        <v>0.85169366641376798</v>
      </c>
      <c r="W284">
        <v>1.3995104803274101</v>
      </c>
      <c r="X284">
        <v>-1.8472606661451899E-2</v>
      </c>
      <c r="Y284">
        <v>-3.7161508526162797E-2</v>
      </c>
      <c r="Z284">
        <v>-0.22149143530563101</v>
      </c>
      <c r="AA284">
        <v>-0.63324393585447103</v>
      </c>
    </row>
    <row r="285" spans="1:27" x14ac:dyDescent="0.2">
      <c r="A285">
        <v>284</v>
      </c>
      <c r="B285">
        <v>0.22498532920144401</v>
      </c>
      <c r="C285">
        <v>0.75609801383689001</v>
      </c>
      <c r="D285">
        <v>0.50328501127660197</v>
      </c>
      <c r="E285">
        <v>0.60720299836248104</v>
      </c>
      <c r="F285">
        <v>0.725076202768832</v>
      </c>
      <c r="G285">
        <v>0.69040890224277895</v>
      </c>
      <c r="H285">
        <v>0.33917654678225501</v>
      </c>
      <c r="I285">
        <v>0.77846465515904095</v>
      </c>
      <c r="J285">
        <v>0.33406062191352198</v>
      </c>
      <c r="K285">
        <v>0.47590521397069002</v>
      </c>
      <c r="L285">
        <v>9.4805019674822605E-2</v>
      </c>
      <c r="M285">
        <v>0.79596603009849698</v>
      </c>
      <c r="N285">
        <v>-6.8029231748052296E-2</v>
      </c>
      <c r="O285">
        <v>-0.143399937996259</v>
      </c>
      <c r="P285">
        <v>-0.58904493642833999</v>
      </c>
      <c r="Q285">
        <v>0.23607984381535799</v>
      </c>
      <c r="R285">
        <v>2.7604760179110701</v>
      </c>
      <c r="S285">
        <v>0.22496821949519399</v>
      </c>
      <c r="T285">
        <v>-2.3335125315888998</v>
      </c>
      <c r="U285">
        <v>0.98910125154876505</v>
      </c>
      <c r="V285">
        <v>-0.34368964060649398</v>
      </c>
      <c r="W285">
        <v>-0.12578653612371701</v>
      </c>
      <c r="X285">
        <v>5.6273809169191502E-2</v>
      </c>
      <c r="Y285">
        <v>2.4314988721045001</v>
      </c>
      <c r="Z285">
        <v>0.12505884634050299</v>
      </c>
      <c r="AA285">
        <v>-1.1618145966233899</v>
      </c>
    </row>
    <row r="286" spans="1:27" x14ac:dyDescent="0.2">
      <c r="A286">
        <v>285</v>
      </c>
      <c r="B286">
        <v>5.7958560530096202E-2</v>
      </c>
      <c r="C286">
        <v>0.56251680874265697</v>
      </c>
      <c r="D286">
        <v>0.52759930607862704</v>
      </c>
      <c r="E286">
        <v>0.94701526220887899</v>
      </c>
      <c r="F286">
        <v>1.38067174702882E-2</v>
      </c>
      <c r="G286">
        <v>0.20488645858131299</v>
      </c>
      <c r="H286">
        <v>0.73625629534944803</v>
      </c>
      <c r="I286">
        <v>5.80364556517452E-2</v>
      </c>
      <c r="J286">
        <v>0.27625940460711701</v>
      </c>
      <c r="K286">
        <v>9.1428162995725801E-3</v>
      </c>
      <c r="L286">
        <v>0.82364152348600295</v>
      </c>
      <c r="M286">
        <v>0.52472909307107296</v>
      </c>
      <c r="N286">
        <v>0.18827861904429799</v>
      </c>
      <c r="O286">
        <v>-0.66827260152907297</v>
      </c>
      <c r="P286">
        <v>1.08976676358325</v>
      </c>
      <c r="Q286">
        <v>2.3386808033041402</v>
      </c>
      <c r="R286">
        <v>-1.1265766436235101</v>
      </c>
      <c r="S286">
        <v>-0.15211106487662401</v>
      </c>
      <c r="T286">
        <v>0.38141857699533599</v>
      </c>
      <c r="U286">
        <v>-1.63320895872861</v>
      </c>
      <c r="V286">
        <v>0.11967739673795</v>
      </c>
      <c r="W286">
        <v>-1.02102195980406</v>
      </c>
      <c r="X286">
        <v>-0.36622537461546201</v>
      </c>
      <c r="Y286">
        <v>0.57161132464354403</v>
      </c>
      <c r="Z286">
        <v>0.287823738410112</v>
      </c>
      <c r="AA286">
        <v>0.34108596180969097</v>
      </c>
    </row>
    <row r="287" spans="1:27" x14ac:dyDescent="0.2">
      <c r="A287">
        <v>286</v>
      </c>
      <c r="B287">
        <v>0.39589268830604801</v>
      </c>
      <c r="C287">
        <v>0.27589901280589402</v>
      </c>
      <c r="D287">
        <v>0.170270065078511</v>
      </c>
      <c r="E287">
        <v>0.42258616955950801</v>
      </c>
      <c r="F287">
        <v>0.61095651169307497</v>
      </c>
      <c r="G287">
        <v>0.41502547822892599</v>
      </c>
      <c r="H287">
        <v>0.26653060293756398</v>
      </c>
      <c r="I287">
        <v>0.626516185235232</v>
      </c>
      <c r="J287">
        <v>0.99474999238736905</v>
      </c>
      <c r="K287">
        <v>0.90097647556103699</v>
      </c>
      <c r="L287">
        <v>0.28280768892727698</v>
      </c>
      <c r="M287">
        <v>0.32149110478349002</v>
      </c>
      <c r="N287">
        <v>-1.3685079695636</v>
      </c>
      <c r="O287">
        <v>0.83322798541767695</v>
      </c>
      <c r="P287">
        <v>0.94043145904319803</v>
      </c>
      <c r="Q287">
        <v>1.17715630554953</v>
      </c>
      <c r="R287">
        <v>0.819767299650628</v>
      </c>
      <c r="S287">
        <v>0.33841895735537098</v>
      </c>
      <c r="T287">
        <v>-0.42848893307765601</v>
      </c>
      <c r="U287">
        <v>-0.335482888703871</v>
      </c>
      <c r="V287">
        <v>-0.49345281023586601</v>
      </c>
      <c r="W287">
        <v>-2.1144489436527598</v>
      </c>
      <c r="X287">
        <v>-0.38357010654627999</v>
      </c>
      <c r="Y287">
        <v>1.2807948963401601</v>
      </c>
      <c r="Z287">
        <v>-0.59571521201222699</v>
      </c>
      <c r="AA287">
        <v>1.49290472356966</v>
      </c>
    </row>
    <row r="288" spans="1:27" x14ac:dyDescent="0.2">
      <c r="A288">
        <v>287</v>
      </c>
      <c r="B288">
        <v>6.4928299980237997E-2</v>
      </c>
      <c r="C288">
        <v>0.73555840365588598</v>
      </c>
      <c r="D288">
        <v>0.53859877679497004</v>
      </c>
      <c r="E288">
        <v>0.92648857855237998</v>
      </c>
      <c r="F288">
        <v>0.222563603427261</v>
      </c>
      <c r="G288">
        <v>0.14443036122247499</v>
      </c>
      <c r="H288">
        <v>9.9728748900815803E-2</v>
      </c>
      <c r="I288">
        <v>0.79382195067591899</v>
      </c>
      <c r="J288">
        <v>0.61445983918383695</v>
      </c>
      <c r="K288">
        <v>0.39809801778755999</v>
      </c>
      <c r="L288">
        <v>0.35208808118477403</v>
      </c>
      <c r="M288">
        <v>0.888940172735601</v>
      </c>
      <c r="N288">
        <v>-0.201470462297899</v>
      </c>
      <c r="O288">
        <v>-0.42213168659092498</v>
      </c>
      <c r="P288">
        <v>1.0966973718816599</v>
      </c>
      <c r="Q288">
        <v>0.99497584916126602</v>
      </c>
      <c r="R288">
        <v>0.57056310093149998</v>
      </c>
      <c r="S288">
        <v>0.31836134007002598</v>
      </c>
      <c r="T288">
        <v>-0.583197390771797</v>
      </c>
      <c r="U288">
        <v>0.78460782057940703</v>
      </c>
      <c r="V288">
        <v>-1.25781915262555</v>
      </c>
      <c r="W288">
        <v>0.80285808373060596</v>
      </c>
      <c r="X288">
        <v>0.210541073104837</v>
      </c>
      <c r="Y288">
        <v>1.29184835562664</v>
      </c>
      <c r="Z288">
        <v>1.3143911491264999</v>
      </c>
      <c r="AA288">
        <v>-1.82804349997188</v>
      </c>
    </row>
    <row r="289" spans="1:27" x14ac:dyDescent="0.2">
      <c r="A289">
        <v>288</v>
      </c>
      <c r="B289">
        <v>0.22588643291965099</v>
      </c>
      <c r="C289">
        <v>0.54927979386411596</v>
      </c>
      <c r="D289">
        <v>0.11049344507045999</v>
      </c>
      <c r="E289">
        <v>9.9641093751415596E-2</v>
      </c>
      <c r="F289">
        <v>0.62049130955710996</v>
      </c>
      <c r="G289">
        <v>0.20755758509039801</v>
      </c>
      <c r="H289">
        <v>0.37344539514742697</v>
      </c>
      <c r="I289">
        <v>0.46941981022246099</v>
      </c>
      <c r="J289">
        <v>0.39174075215123499</v>
      </c>
      <c r="K289">
        <v>0.40571633842773702</v>
      </c>
      <c r="L289">
        <v>0.664772466756403</v>
      </c>
      <c r="M289">
        <v>0.92239692481234603</v>
      </c>
      <c r="N289">
        <v>0.77750124734932002</v>
      </c>
      <c r="O289">
        <v>-0.20865067447640201</v>
      </c>
      <c r="P289">
        <v>-0.26746170804335301</v>
      </c>
      <c r="Q289">
        <v>-0.20926271208327299</v>
      </c>
      <c r="R289">
        <v>-2.3221170889418798E-2</v>
      </c>
      <c r="S289">
        <v>-0.49356891181700102</v>
      </c>
      <c r="T289">
        <v>-0.50207882496892997</v>
      </c>
      <c r="U289">
        <v>-1.58989034194039</v>
      </c>
      <c r="V289">
        <v>1.9302036912588001</v>
      </c>
      <c r="W289">
        <v>-0.16652129201510099</v>
      </c>
      <c r="X289">
        <v>-1.2905541645004901</v>
      </c>
      <c r="Y289">
        <v>0.10522298599988</v>
      </c>
      <c r="Z289">
        <v>0.37223332626363598</v>
      </c>
      <c r="AA289">
        <v>-0.51917074490330795</v>
      </c>
    </row>
    <row r="290" spans="1:27" x14ac:dyDescent="0.2">
      <c r="A290">
        <v>289</v>
      </c>
      <c r="B290">
        <v>5.4629109101369901E-2</v>
      </c>
      <c r="C290">
        <v>0.34612704394385202</v>
      </c>
      <c r="D290">
        <v>0.61410503438673902</v>
      </c>
      <c r="E290">
        <v>0.86628895904868797</v>
      </c>
      <c r="F290">
        <v>0.56437873025424701</v>
      </c>
      <c r="G290">
        <v>0.76592900021932997</v>
      </c>
      <c r="H290">
        <v>7.8813070431351606E-2</v>
      </c>
      <c r="I290">
        <v>0.91790185193531204</v>
      </c>
      <c r="J290">
        <v>0.47806046903133298</v>
      </c>
      <c r="K290">
        <v>0.928050592308864</v>
      </c>
      <c r="L290">
        <v>0.83772985590621796</v>
      </c>
      <c r="M290">
        <v>9.4529225025325996E-3</v>
      </c>
      <c r="N290">
        <v>0.31490323841121398</v>
      </c>
      <c r="O290">
        <v>-1.3488654303290299</v>
      </c>
      <c r="P290">
        <v>1.15052514849622</v>
      </c>
      <c r="Q290">
        <v>-0.66717332447344602</v>
      </c>
      <c r="R290">
        <v>0.40978367126378001</v>
      </c>
      <c r="S290">
        <v>-0.15662898741583101</v>
      </c>
      <c r="T290">
        <v>-5.3975084582365801E-2</v>
      </c>
      <c r="U290">
        <v>-0.246405904378422</v>
      </c>
      <c r="V290">
        <v>-0.40823148968857498</v>
      </c>
      <c r="W290">
        <v>2.0002265015348901</v>
      </c>
      <c r="X290">
        <v>-0.55674866265877698</v>
      </c>
      <c r="Y290">
        <v>-6.9582971951673303E-2</v>
      </c>
      <c r="Z290">
        <v>3.94613660254369E-2</v>
      </c>
      <c r="AA290">
        <v>-2.1579394697755001</v>
      </c>
    </row>
    <row r="291" spans="1:27" x14ac:dyDescent="0.2">
      <c r="A291">
        <v>290</v>
      </c>
      <c r="B291">
        <v>0.67028203955851495</v>
      </c>
      <c r="C291">
        <v>0.51496563479304303</v>
      </c>
      <c r="D291">
        <v>0.54497642698697701</v>
      </c>
      <c r="E291">
        <v>0.26048823050223202</v>
      </c>
      <c r="F291">
        <v>0.50746957305818796</v>
      </c>
      <c r="G291">
        <v>0.48162717209197498</v>
      </c>
      <c r="H291">
        <v>0.22614047233946599</v>
      </c>
      <c r="I291">
        <v>0.44146541412919699</v>
      </c>
      <c r="J291">
        <v>4.2838563211262198E-2</v>
      </c>
      <c r="K291">
        <v>0.77514452300965697</v>
      </c>
      <c r="L291">
        <v>0.69443270890042097</v>
      </c>
      <c r="M291">
        <v>0.15886574867181399</v>
      </c>
      <c r="N291">
        <v>0.241264776406273</v>
      </c>
      <c r="O291">
        <v>0.35394899969497901</v>
      </c>
      <c r="P291">
        <v>1.7841480999104999</v>
      </c>
      <c r="Q291">
        <v>-1.4251097662079899</v>
      </c>
      <c r="R291">
        <v>0.87627801625850599</v>
      </c>
      <c r="S291">
        <v>0.56590581706487297</v>
      </c>
      <c r="T291">
        <v>-0.155194901609538</v>
      </c>
      <c r="U291">
        <v>-1.0955976600038899</v>
      </c>
      <c r="V291">
        <v>0.32601851168974</v>
      </c>
      <c r="W291">
        <v>1.99128216853966</v>
      </c>
      <c r="X291">
        <v>-1.1994873821073799</v>
      </c>
      <c r="Y291">
        <v>-1.6820753914261599</v>
      </c>
      <c r="Z291">
        <v>0.46945638188656202</v>
      </c>
      <c r="AA291">
        <v>0.41782307715433897</v>
      </c>
    </row>
    <row r="292" spans="1:27" x14ac:dyDescent="0.2">
      <c r="A292">
        <v>291</v>
      </c>
      <c r="B292">
        <v>0.297741782618686</v>
      </c>
      <c r="C292">
        <v>0.81576794758438997</v>
      </c>
      <c r="D292">
        <v>0.22762869251891901</v>
      </c>
      <c r="E292">
        <v>0.28403239930048502</v>
      </c>
      <c r="F292">
        <v>0.25734021747484798</v>
      </c>
      <c r="G292">
        <v>0.23949377564713301</v>
      </c>
      <c r="H292">
        <v>0.987192422151565</v>
      </c>
      <c r="I292">
        <v>4.5334016904234799E-3</v>
      </c>
      <c r="J292">
        <v>0.35504386457614601</v>
      </c>
      <c r="K292">
        <v>0.42149512865580602</v>
      </c>
      <c r="L292">
        <v>5.1633403869345701E-2</v>
      </c>
      <c r="M292">
        <v>0.73569052992388595</v>
      </c>
      <c r="N292">
        <v>1.4468059348376801</v>
      </c>
      <c r="O292">
        <v>0.67424607352695798</v>
      </c>
      <c r="P292">
        <v>0.16683006159647801</v>
      </c>
      <c r="Q292">
        <v>0.61456461082950897</v>
      </c>
      <c r="R292">
        <v>-0.205999413722253</v>
      </c>
      <c r="S292">
        <v>0.47740848290913401</v>
      </c>
      <c r="T292">
        <v>3.4309916378752699E-2</v>
      </c>
      <c r="U292">
        <v>1.85659168994658</v>
      </c>
      <c r="V292">
        <v>0.356974078327085</v>
      </c>
      <c r="W292">
        <v>-0.96579591242096696</v>
      </c>
      <c r="X292">
        <v>1.3854321091303099</v>
      </c>
      <c r="Y292">
        <v>0.64853842118490002</v>
      </c>
      <c r="Z292">
        <v>-1.25728732647024</v>
      </c>
      <c r="AA292">
        <v>-2.15181269387271</v>
      </c>
    </row>
    <row r="293" spans="1:27" x14ac:dyDescent="0.2">
      <c r="A293">
        <v>292</v>
      </c>
      <c r="B293">
        <v>0.100721582304686</v>
      </c>
      <c r="C293">
        <v>0.52627256931736999</v>
      </c>
      <c r="D293">
        <v>0.90150865260511603</v>
      </c>
      <c r="E293">
        <v>0.16585800773464099</v>
      </c>
      <c r="F293">
        <v>0.358907588757574</v>
      </c>
      <c r="G293">
        <v>0.79640132072381598</v>
      </c>
      <c r="H293">
        <v>0.11837403778918</v>
      </c>
      <c r="I293">
        <v>0.77126587810926095</v>
      </c>
      <c r="J293">
        <v>0.42918045725673398</v>
      </c>
      <c r="K293">
        <v>0.54128961125388697</v>
      </c>
      <c r="L293">
        <v>0.49344488256610902</v>
      </c>
      <c r="M293">
        <v>0.67643267428502396</v>
      </c>
      <c r="N293">
        <v>-0.75462445329921901</v>
      </c>
      <c r="O293">
        <v>-1.2836842868082901</v>
      </c>
      <c r="P293">
        <v>0.18565249177479601</v>
      </c>
      <c r="Q293">
        <v>0.77277385506914897</v>
      </c>
      <c r="R293">
        <v>-0.62157383044301195</v>
      </c>
      <c r="S293">
        <v>-0.96020264078800399</v>
      </c>
      <c r="T293">
        <v>1.46801410096449</v>
      </c>
      <c r="U293">
        <v>0.57843467186804498</v>
      </c>
      <c r="V293">
        <v>1.2746709197316599</v>
      </c>
      <c r="W293">
        <v>7.9958030594944093E-2</v>
      </c>
      <c r="X293">
        <v>-2.0621596909522499</v>
      </c>
      <c r="Y293">
        <v>1.0204302883920899</v>
      </c>
      <c r="Z293">
        <v>0.25882548485303902</v>
      </c>
      <c r="AA293">
        <v>0.50590704113026896</v>
      </c>
    </row>
    <row r="294" spans="1:27" x14ac:dyDescent="0.2">
      <c r="A294">
        <v>293</v>
      </c>
      <c r="B294">
        <v>7.1904097218066398E-2</v>
      </c>
      <c r="C294">
        <v>0.20304004987701699</v>
      </c>
      <c r="D294">
        <v>0.19852643669582901</v>
      </c>
      <c r="E294">
        <v>2.9956628102809101E-2</v>
      </c>
      <c r="F294">
        <v>0.28798293718136803</v>
      </c>
      <c r="G294">
        <v>0.44273098744452</v>
      </c>
      <c r="H294">
        <v>0.59464385523460805</v>
      </c>
      <c r="I294">
        <v>0.74142557196319103</v>
      </c>
      <c r="J294">
        <v>0.57008417020551805</v>
      </c>
      <c r="K294">
        <v>0.47701664874330102</v>
      </c>
      <c r="L294">
        <v>0.43556052912026599</v>
      </c>
      <c r="M294">
        <v>0.66379698645323504</v>
      </c>
      <c r="N294">
        <v>0.79309037770437696</v>
      </c>
      <c r="O294">
        <v>1.4495845350957399</v>
      </c>
      <c r="P294">
        <v>3.5448368221884498E-2</v>
      </c>
      <c r="Q294">
        <v>0.84024305502205399</v>
      </c>
      <c r="R294">
        <v>-0.615400155181687</v>
      </c>
      <c r="S294">
        <v>1.4913781182063599</v>
      </c>
      <c r="T294">
        <v>-0.133881904504806</v>
      </c>
      <c r="U294">
        <v>1.4888068651909301</v>
      </c>
      <c r="V294">
        <v>-0.391549721581057</v>
      </c>
      <c r="W294">
        <v>-6.7126939757744794E-2</v>
      </c>
      <c r="X294">
        <v>-2.0001962382546501</v>
      </c>
      <c r="Y294">
        <v>-0.86474192523923199</v>
      </c>
      <c r="Z294">
        <v>0.85232916324928498</v>
      </c>
      <c r="AA294">
        <v>0.42549209267715099</v>
      </c>
    </row>
    <row r="295" spans="1:27" x14ac:dyDescent="0.2">
      <c r="A295">
        <v>294</v>
      </c>
      <c r="B295">
        <v>0.88044056878425103</v>
      </c>
      <c r="C295">
        <v>0.84810768044553697</v>
      </c>
      <c r="D295">
        <v>0.42181211756542297</v>
      </c>
      <c r="E295">
        <v>9.8118641413748195E-2</v>
      </c>
      <c r="F295">
        <v>0.19001289620064199</v>
      </c>
      <c r="G295">
        <v>0.16994981863535899</v>
      </c>
      <c r="H295">
        <v>0.69228202733211197</v>
      </c>
      <c r="I295">
        <v>0.44011616241186802</v>
      </c>
      <c r="J295">
        <v>0.62810901319608003</v>
      </c>
      <c r="K295">
        <v>0.27961056889034802</v>
      </c>
      <c r="L295">
        <v>0.904122951673343</v>
      </c>
      <c r="M295">
        <v>0.86069290642626495</v>
      </c>
      <c r="N295">
        <v>1.06762924035012</v>
      </c>
      <c r="O295">
        <v>-0.92870683266733101</v>
      </c>
      <c r="P295">
        <v>-1.1788067022245201</v>
      </c>
      <c r="Q295">
        <v>-0.64799926982122502</v>
      </c>
      <c r="R295">
        <v>-2.1880527422031602</v>
      </c>
      <c r="S295">
        <v>0.109502576008931</v>
      </c>
      <c r="T295">
        <v>0.18465502026018399</v>
      </c>
      <c r="U295">
        <v>-0.68578351413459504</v>
      </c>
      <c r="V295">
        <v>-0.22341228346039599</v>
      </c>
      <c r="W295">
        <v>2.4040172719303201</v>
      </c>
      <c r="X295">
        <v>-1.66330650387483</v>
      </c>
      <c r="Y295">
        <v>-1.0370614421743001</v>
      </c>
      <c r="Z295">
        <v>-1.06576745968582</v>
      </c>
      <c r="AA295">
        <v>-0.10788442312346801</v>
      </c>
    </row>
    <row r="296" spans="1:27" x14ac:dyDescent="0.2">
      <c r="A296">
        <v>295</v>
      </c>
      <c r="B296">
        <v>0.75424740207381502</v>
      </c>
      <c r="C296">
        <v>0.37049421505071201</v>
      </c>
      <c r="D296">
        <v>0.88436185801401701</v>
      </c>
      <c r="E296">
        <v>0.11985775176435701</v>
      </c>
      <c r="F296">
        <v>0.63051022286526803</v>
      </c>
      <c r="G296">
        <v>0.165098886936903</v>
      </c>
      <c r="H296">
        <v>0.52121090702712503</v>
      </c>
      <c r="I296">
        <v>0.35831007338128901</v>
      </c>
      <c r="J296">
        <v>0.21974138449877501</v>
      </c>
      <c r="K296">
        <v>0.51557260006666095</v>
      </c>
      <c r="L296">
        <v>0.63524399278685395</v>
      </c>
      <c r="M296">
        <v>0.571772088296711</v>
      </c>
      <c r="N296">
        <v>-1.3071206716741199</v>
      </c>
      <c r="O296">
        <v>0.45576359418279799</v>
      </c>
      <c r="P296">
        <v>-1.15829050655441</v>
      </c>
      <c r="Q296">
        <v>-0.368801785825359</v>
      </c>
      <c r="R296">
        <v>-0.23491157673954799</v>
      </c>
      <c r="S296">
        <v>1.0064041376245301</v>
      </c>
      <c r="T296">
        <v>-0.67990336449380895</v>
      </c>
      <c r="U296">
        <v>2.5266182703497599</v>
      </c>
      <c r="V296">
        <v>-0.33870831483393199</v>
      </c>
      <c r="W296">
        <v>1.7791161594587599</v>
      </c>
      <c r="X296">
        <v>-8.4818140234770897E-2</v>
      </c>
      <c r="Y296">
        <v>0.92235523610916703</v>
      </c>
      <c r="Z296">
        <v>-0.93723704887262804</v>
      </c>
      <c r="AA296">
        <v>0.96519888991494196</v>
      </c>
    </row>
    <row r="297" spans="1:27" x14ac:dyDescent="0.2">
      <c r="A297">
        <v>296</v>
      </c>
      <c r="B297">
        <v>0.81660588760860198</v>
      </c>
      <c r="C297">
        <v>0.30332517088390798</v>
      </c>
      <c r="D297">
        <v>0.23820084659382701</v>
      </c>
      <c r="E297">
        <v>0.19415010954253301</v>
      </c>
      <c r="F297">
        <v>1.07714908663183E-2</v>
      </c>
      <c r="G297">
        <v>0.96864952426403705</v>
      </c>
      <c r="H297">
        <v>0.40068764821626202</v>
      </c>
      <c r="I297">
        <v>0.29983345302753101</v>
      </c>
      <c r="J297">
        <v>0.84595954348333102</v>
      </c>
      <c r="K297">
        <v>0.187748218188062</v>
      </c>
      <c r="L297">
        <v>0.26993109774775798</v>
      </c>
      <c r="M297">
        <v>0.20846086135134101</v>
      </c>
      <c r="N297">
        <v>-1.99068784495531</v>
      </c>
      <c r="O297">
        <v>0.173655478839017</v>
      </c>
      <c r="P297">
        <v>-0.58413900444349498</v>
      </c>
      <c r="Q297">
        <v>-1.48961774709949</v>
      </c>
      <c r="R297">
        <v>-1.3634688962691901E-2</v>
      </c>
      <c r="S297">
        <v>-0.637613922789246</v>
      </c>
      <c r="T297">
        <v>1.03910089440806</v>
      </c>
      <c r="U297">
        <v>-0.75783738570527204</v>
      </c>
      <c r="V297">
        <v>0.94038087957994099</v>
      </c>
      <c r="W297">
        <v>-0.15968942414760401</v>
      </c>
      <c r="X297">
        <v>-2.85076317840737E-2</v>
      </c>
      <c r="Y297">
        <v>0.81631310583113403</v>
      </c>
      <c r="Z297">
        <v>-0.82307498945709001</v>
      </c>
      <c r="AA297">
        <v>1.2002832741892899</v>
      </c>
    </row>
    <row r="298" spans="1:27" x14ac:dyDescent="0.2">
      <c r="A298">
        <v>297</v>
      </c>
      <c r="B298">
        <v>0.98214037367142704</v>
      </c>
      <c r="C298">
        <v>0.77059704693965603</v>
      </c>
      <c r="D298">
        <v>0.29163059825077597</v>
      </c>
      <c r="E298">
        <v>0.82959259697236098</v>
      </c>
      <c r="F298">
        <v>0.144822453614324</v>
      </c>
      <c r="G298">
        <v>0.52230696263722998</v>
      </c>
      <c r="H298">
        <v>0.42132402467541302</v>
      </c>
      <c r="I298">
        <v>0.54388324404135302</v>
      </c>
      <c r="J298">
        <v>0.21115513844415501</v>
      </c>
      <c r="K298">
        <v>0.45076473220251501</v>
      </c>
      <c r="L298">
        <v>0.31129218731075498</v>
      </c>
      <c r="M298">
        <v>0.550569151295349</v>
      </c>
      <c r="N298">
        <v>0.96057480507715398</v>
      </c>
      <c r="O298">
        <v>-0.87442023303778504</v>
      </c>
      <c r="P298">
        <v>0.46317201078283998</v>
      </c>
      <c r="Q298">
        <v>-2.2459898337980198E-2</v>
      </c>
      <c r="R298">
        <v>1.3542359607188501</v>
      </c>
      <c r="S298">
        <v>-0.43930227435908797</v>
      </c>
      <c r="T298">
        <v>-0.75273933149354599</v>
      </c>
      <c r="U298">
        <v>0.85397851654367596</v>
      </c>
      <c r="V298">
        <v>-0.60566793037902</v>
      </c>
      <c r="W298">
        <v>-0.78689539806432696</v>
      </c>
      <c r="X298">
        <v>-0.49618266906076902</v>
      </c>
      <c r="Y298">
        <v>-0.57130113112470704</v>
      </c>
      <c r="Z298">
        <v>1.2811307513591601</v>
      </c>
      <c r="AA298">
        <v>0.60019886360749397</v>
      </c>
    </row>
    <row r="299" spans="1:27" x14ac:dyDescent="0.2">
      <c r="A299">
        <v>298</v>
      </c>
      <c r="B299">
        <v>0.10359964496456001</v>
      </c>
      <c r="C299">
        <v>0.73344855499453798</v>
      </c>
      <c r="D299">
        <v>0.87639526952989399</v>
      </c>
      <c r="E299">
        <v>1.5314260032027901E-2</v>
      </c>
      <c r="F299">
        <v>0.50936816562898402</v>
      </c>
      <c r="G299">
        <v>0.52253327285870899</v>
      </c>
      <c r="H299">
        <v>0.52918401476927102</v>
      </c>
      <c r="I299">
        <v>0.269813917810097</v>
      </c>
      <c r="J299">
        <v>0.76102665183134299</v>
      </c>
      <c r="K299">
        <v>3.8075346034020102E-2</v>
      </c>
      <c r="L299">
        <v>0.46415829542092901</v>
      </c>
      <c r="M299">
        <v>0.63659107265993897</v>
      </c>
      <c r="N299">
        <v>-0.25071591313347302</v>
      </c>
      <c r="O299">
        <v>-0.55218930018131795</v>
      </c>
      <c r="P299">
        <v>0.26279106818673797</v>
      </c>
      <c r="Q299">
        <v>-0.92723828121088403</v>
      </c>
      <c r="R299">
        <v>0.52981569610680701</v>
      </c>
      <c r="S299">
        <v>0.162423085557687</v>
      </c>
      <c r="T299">
        <v>-2.74853807778274E-2</v>
      </c>
      <c r="U299">
        <v>-0.55145806444484802</v>
      </c>
      <c r="V299">
        <v>-0.86975852458496605</v>
      </c>
      <c r="W299">
        <v>1.1285137284648701</v>
      </c>
      <c r="X299">
        <v>-0.57044583757463996</v>
      </c>
      <c r="Y299">
        <v>-0.69945503257025199</v>
      </c>
      <c r="Z299">
        <v>-0.25891481108020797</v>
      </c>
      <c r="AA299">
        <v>0.88389271325993901</v>
      </c>
    </row>
    <row r="300" spans="1:27" x14ac:dyDescent="0.2">
      <c r="A300">
        <v>299</v>
      </c>
      <c r="B300">
        <v>9.9041829351335695E-2</v>
      </c>
      <c r="C300">
        <v>0.83890599827282097</v>
      </c>
      <c r="D300">
        <v>0.619072475004941</v>
      </c>
      <c r="E300">
        <v>0.385690907249227</v>
      </c>
      <c r="F300">
        <v>0.46579301008023299</v>
      </c>
      <c r="G300">
        <v>0.68876281008124296</v>
      </c>
      <c r="H300">
        <v>0.68886924837715902</v>
      </c>
      <c r="I300">
        <v>0.39355160482227802</v>
      </c>
      <c r="J300">
        <v>0.91521179117262297</v>
      </c>
      <c r="K300">
        <v>0.53984752227552202</v>
      </c>
      <c r="L300">
        <v>0.31608073576353402</v>
      </c>
      <c r="M300">
        <v>0.32361080381087898</v>
      </c>
      <c r="N300">
        <v>2.3952013252532098</v>
      </c>
      <c r="O300">
        <v>0.94899985795750397</v>
      </c>
      <c r="P300">
        <v>1.21839519631881</v>
      </c>
      <c r="Q300">
        <v>-1.3865204253291401</v>
      </c>
      <c r="R300">
        <v>0.87022937511054399</v>
      </c>
      <c r="S300">
        <v>0.34691174479484799</v>
      </c>
      <c r="T300">
        <v>-0.68628432485676405</v>
      </c>
      <c r="U300">
        <v>-1.65024014858974</v>
      </c>
      <c r="V300">
        <v>-0.36764997117730502</v>
      </c>
      <c r="W300">
        <v>-1.16579014042023</v>
      </c>
      <c r="X300">
        <v>0.60560638675423095</v>
      </c>
      <c r="Y300">
        <v>-0.48739811274891798</v>
      </c>
      <c r="Z300">
        <v>1.8546869296300801</v>
      </c>
      <c r="AA300">
        <v>-0.81637431089483903</v>
      </c>
    </row>
    <row r="301" spans="1:27" x14ac:dyDescent="0.2">
      <c r="A301">
        <v>300</v>
      </c>
      <c r="B301">
        <v>0.79883161117322699</v>
      </c>
      <c r="C301">
        <v>0.56904884241521303</v>
      </c>
      <c r="D301">
        <v>0.85729875368997399</v>
      </c>
      <c r="E301">
        <v>0.91435600980184895</v>
      </c>
      <c r="F301">
        <v>0.52104444778524295</v>
      </c>
      <c r="G301">
        <v>0.78808018844574601</v>
      </c>
      <c r="H301">
        <v>0.98376718955114395</v>
      </c>
      <c r="I301">
        <v>0.31274794018827301</v>
      </c>
      <c r="J301">
        <v>0.287146794376894</v>
      </c>
      <c r="K301">
        <v>0.47025119885802202</v>
      </c>
      <c r="L301">
        <v>0.73540439992211704</v>
      </c>
      <c r="M301">
        <v>0.23611470451578401</v>
      </c>
      <c r="N301">
        <v>0.31863436355217001</v>
      </c>
      <c r="O301">
        <v>-6.5894811944248705E-2</v>
      </c>
      <c r="P301">
        <v>-0.89083489318216202</v>
      </c>
      <c r="Q301">
        <v>-1.1591707564081299</v>
      </c>
      <c r="R301">
        <v>-1.14108463916389</v>
      </c>
      <c r="S301">
        <v>0.49739595233598999</v>
      </c>
      <c r="T301">
        <v>0.878468695279773</v>
      </c>
      <c r="U301">
        <v>1.4149928806049601</v>
      </c>
      <c r="V301">
        <v>0.54533652421122003</v>
      </c>
      <c r="W301">
        <v>0.77027532438298696</v>
      </c>
      <c r="X301">
        <v>-1.30612415385984</v>
      </c>
      <c r="Y301">
        <v>1.4645748105576</v>
      </c>
      <c r="Z301">
        <v>-1.0933041255198801</v>
      </c>
      <c r="AA301">
        <v>1.09819414133694</v>
      </c>
    </row>
    <row r="302" spans="1:27" x14ac:dyDescent="0.2">
      <c r="A302">
        <v>301</v>
      </c>
      <c r="B302">
        <v>0.78457526653073695</v>
      </c>
      <c r="C302">
        <v>2.628083829768E-2</v>
      </c>
      <c r="D302">
        <v>0.47728433250449598</v>
      </c>
      <c r="E302">
        <v>1.5285664238035601E-2</v>
      </c>
      <c r="F302">
        <v>0.69073435990139798</v>
      </c>
      <c r="G302">
        <v>0.69235798018053096</v>
      </c>
      <c r="H302">
        <v>0.51485360320657403</v>
      </c>
      <c r="I302">
        <v>0.75556189450435296</v>
      </c>
      <c r="J302">
        <v>0.189062561141327</v>
      </c>
      <c r="K302">
        <v>6.5364494919776903E-2</v>
      </c>
      <c r="L302">
        <v>0.26182334008626601</v>
      </c>
      <c r="M302">
        <v>0.26661726669408298</v>
      </c>
      <c r="N302">
        <v>-2.7535033410560999E-2</v>
      </c>
      <c r="O302">
        <v>-0.16245267962002999</v>
      </c>
      <c r="P302">
        <v>-0.10925981262864499</v>
      </c>
      <c r="Q302">
        <v>-0.12343099724866601</v>
      </c>
      <c r="R302">
        <v>0.50782949190378102</v>
      </c>
      <c r="S302">
        <v>0.53961063403162002</v>
      </c>
      <c r="T302">
        <v>0.26188154833733501</v>
      </c>
      <c r="U302">
        <v>-0.32925944587727901</v>
      </c>
      <c r="V302">
        <v>0.112542941434062</v>
      </c>
      <c r="W302">
        <v>1.55051913245706</v>
      </c>
      <c r="X302">
        <v>-7.3077601457146799E-2</v>
      </c>
      <c r="Y302">
        <v>3.08064089961241E-2</v>
      </c>
      <c r="Z302">
        <v>-1.1156780357477101</v>
      </c>
      <c r="AA302">
        <v>-0.99368291852267998</v>
      </c>
    </row>
    <row r="303" spans="1:27" x14ac:dyDescent="0.2">
      <c r="A303">
        <v>302</v>
      </c>
      <c r="B303">
        <v>9.42990509793162E-3</v>
      </c>
      <c r="C303">
        <v>0.48612722824327598</v>
      </c>
      <c r="D303">
        <v>0.89423095993697599</v>
      </c>
      <c r="E303">
        <v>0.309651001356542</v>
      </c>
      <c r="F303">
        <v>0.99994135648012095</v>
      </c>
      <c r="G303">
        <v>0.87943021534010701</v>
      </c>
      <c r="H303">
        <v>0.49245412647724102</v>
      </c>
      <c r="I303">
        <v>5.1478577079251402E-2</v>
      </c>
      <c r="J303">
        <v>0.98313223989680398</v>
      </c>
      <c r="K303">
        <v>5.6739450199529501E-2</v>
      </c>
      <c r="L303">
        <v>0.812440410489216</v>
      </c>
      <c r="M303">
        <v>0.93267866573296399</v>
      </c>
      <c r="N303">
        <v>-1.7309180386374201</v>
      </c>
      <c r="O303">
        <v>0.92861683124708005</v>
      </c>
      <c r="P303">
        <v>-0.47350706028021999</v>
      </c>
      <c r="Q303">
        <v>0.21878017052175899</v>
      </c>
      <c r="R303">
        <v>-0.81447800380400204</v>
      </c>
      <c r="S303">
        <v>-0.85551220666185301</v>
      </c>
      <c r="T303">
        <v>2.2270370298809898</v>
      </c>
      <c r="U303">
        <v>-0.76787486831402496</v>
      </c>
      <c r="V303">
        <v>1.04200934121168</v>
      </c>
      <c r="W303">
        <v>0.36646843290539199</v>
      </c>
      <c r="X303">
        <v>-0.14088716825904901</v>
      </c>
      <c r="Y303">
        <v>0.50497578032210499</v>
      </c>
      <c r="Z303">
        <v>-1.1696780554544299</v>
      </c>
      <c r="AA303">
        <v>0.94357438840131203</v>
      </c>
    </row>
    <row r="304" spans="1:27" x14ac:dyDescent="0.2">
      <c r="A304">
        <v>303</v>
      </c>
      <c r="B304">
        <v>0.77906588278710798</v>
      </c>
      <c r="C304">
        <v>0.54268103279173296</v>
      </c>
      <c r="D304">
        <v>0.16906935675069601</v>
      </c>
      <c r="E304">
        <v>0.42850268934853297</v>
      </c>
      <c r="F304">
        <v>0.94886948587372899</v>
      </c>
      <c r="G304">
        <v>0.14112962526269199</v>
      </c>
      <c r="H304">
        <v>0.29256323399022199</v>
      </c>
      <c r="I304">
        <v>0.82336890604346902</v>
      </c>
      <c r="J304">
        <v>0.62391830352135003</v>
      </c>
      <c r="K304">
        <v>0.31530393939465201</v>
      </c>
      <c r="L304">
        <v>0.54118545562960196</v>
      </c>
      <c r="M304">
        <v>0.86338347499258805</v>
      </c>
      <c r="N304">
        <v>-0.80939744578195905</v>
      </c>
      <c r="O304">
        <v>0.38070129163688698</v>
      </c>
      <c r="P304">
        <v>0.19950245230279601</v>
      </c>
      <c r="Q304">
        <v>0.871948836241068</v>
      </c>
      <c r="R304">
        <v>0.27538074235860299</v>
      </c>
      <c r="S304">
        <v>0.81323982515728899</v>
      </c>
      <c r="T304">
        <v>-0.62013349703425602</v>
      </c>
      <c r="U304">
        <v>-9.1591088717249594E-2</v>
      </c>
      <c r="V304">
        <v>6.0243134700565699E-2</v>
      </c>
      <c r="W304">
        <v>-0.39402036514002398</v>
      </c>
      <c r="X304">
        <v>-0.70310735183704898</v>
      </c>
      <c r="Y304">
        <v>0.223639192588272</v>
      </c>
      <c r="Z304">
        <v>-0.60115388420932003</v>
      </c>
      <c r="AA304">
        <v>-8.7735901882618497E-2</v>
      </c>
    </row>
    <row r="305" spans="1:27" x14ac:dyDescent="0.2">
      <c r="A305">
        <v>304</v>
      </c>
      <c r="B305">
        <v>0.72939065191894703</v>
      </c>
      <c r="C305">
        <v>0.836660116910934</v>
      </c>
      <c r="D305">
        <v>0.62107013771310404</v>
      </c>
      <c r="E305">
        <v>0.56213106564246096</v>
      </c>
      <c r="F305">
        <v>0.95244940463453498</v>
      </c>
      <c r="G305">
        <v>0.265245271613821</v>
      </c>
      <c r="H305">
        <v>0.15994429402053301</v>
      </c>
      <c r="I305">
        <v>0.91223127115517799</v>
      </c>
      <c r="J305">
        <v>0.95383925596251995</v>
      </c>
      <c r="K305">
        <v>0.31671627075411302</v>
      </c>
      <c r="L305">
        <v>0.96301497798413005</v>
      </c>
      <c r="M305">
        <v>0.69960582233033997</v>
      </c>
      <c r="N305">
        <v>-1.3786998656373399</v>
      </c>
      <c r="O305">
        <v>-0.236219453668322</v>
      </c>
      <c r="P305">
        <v>0.62738556155358205</v>
      </c>
      <c r="Q305">
        <v>-1.9601980871560001</v>
      </c>
      <c r="R305">
        <v>1.67252010175663</v>
      </c>
      <c r="S305">
        <v>-0.23642222508271299</v>
      </c>
      <c r="T305">
        <v>1.13239505318859</v>
      </c>
      <c r="U305">
        <v>-0.62478837347056104</v>
      </c>
      <c r="V305">
        <v>-0.91744822810891902</v>
      </c>
      <c r="W305">
        <v>0.105008517693231</v>
      </c>
      <c r="X305">
        <v>0.21085280960361</v>
      </c>
      <c r="Y305">
        <v>1.56829724670417</v>
      </c>
      <c r="Z305">
        <v>-0.54781581556548298</v>
      </c>
      <c r="AA305">
        <v>1.48522136670343</v>
      </c>
    </row>
    <row r="306" spans="1:27" x14ac:dyDescent="0.2">
      <c r="A306">
        <v>305</v>
      </c>
      <c r="B306">
        <v>0.63013185281306505</v>
      </c>
      <c r="C306">
        <v>0.72866453812457599</v>
      </c>
      <c r="D306">
        <v>0.72276052972301796</v>
      </c>
      <c r="E306">
        <v>0.92076546698808603</v>
      </c>
      <c r="F306">
        <v>0.684191405307501</v>
      </c>
      <c r="G306">
        <v>0.89581175963394299</v>
      </c>
      <c r="H306">
        <v>0.332697720732539</v>
      </c>
      <c r="I306">
        <v>0.72345296153798699</v>
      </c>
      <c r="J306">
        <v>0.16642567492090099</v>
      </c>
      <c r="K306">
        <v>0.36633061943575701</v>
      </c>
      <c r="L306">
        <v>0.896579273277893</v>
      </c>
      <c r="M306">
        <v>0.42596487584523801</v>
      </c>
      <c r="N306">
        <v>2.8487440332963399</v>
      </c>
      <c r="O306">
        <v>0.190561242869662</v>
      </c>
      <c r="P306">
        <v>1.69196254471833</v>
      </c>
      <c r="Q306">
        <v>1.54586239576361</v>
      </c>
      <c r="R306">
        <v>-1.3136887520134799</v>
      </c>
      <c r="S306">
        <v>0.33195734954908501</v>
      </c>
      <c r="T306">
        <v>-0.61868401078000101</v>
      </c>
      <c r="U306">
        <v>0.53022001158054899</v>
      </c>
      <c r="V306">
        <v>1.1017813214924701</v>
      </c>
      <c r="W306">
        <v>5.1134607535974E-2</v>
      </c>
      <c r="X306">
        <v>0.79700433816309202</v>
      </c>
      <c r="Y306">
        <v>-1.6728076352536201</v>
      </c>
      <c r="Z306">
        <v>0.79805149001824005</v>
      </c>
      <c r="AA306">
        <v>0.57834836627896002</v>
      </c>
    </row>
    <row r="307" spans="1:27" x14ac:dyDescent="0.2">
      <c r="A307">
        <v>306</v>
      </c>
      <c r="B307">
        <v>0.480910829966887</v>
      </c>
      <c r="C307">
        <v>0.55511380685493295</v>
      </c>
      <c r="D307">
        <v>0.190216163406148</v>
      </c>
      <c r="E307">
        <v>0.516922419192269</v>
      </c>
      <c r="F307">
        <v>0.73614705004729297</v>
      </c>
      <c r="G307">
        <v>0.35391045687720102</v>
      </c>
      <c r="H307">
        <v>0.29330221284180802</v>
      </c>
      <c r="I307">
        <v>0.144226333592087</v>
      </c>
      <c r="J307">
        <v>0.29831339535303403</v>
      </c>
      <c r="K307">
        <v>0.118595272768288</v>
      </c>
      <c r="L307">
        <v>0.47195959603413901</v>
      </c>
      <c r="M307">
        <v>0.63964051473885697</v>
      </c>
      <c r="N307">
        <v>-1.2796302803049899</v>
      </c>
      <c r="O307">
        <v>-1.3319369695430101</v>
      </c>
      <c r="P307">
        <v>1.6634383101261101</v>
      </c>
      <c r="Q307">
        <v>-0.90289045950368596</v>
      </c>
      <c r="R307">
        <v>-1.7296786453741501E-2</v>
      </c>
      <c r="S307">
        <v>-1.96203154800104</v>
      </c>
      <c r="T307">
        <v>-0.83875672303009896</v>
      </c>
      <c r="U307">
        <v>1.6564891196306599</v>
      </c>
      <c r="V307">
        <v>0.91742214398185196</v>
      </c>
      <c r="W307">
        <v>0.178422753169583</v>
      </c>
      <c r="X307">
        <v>-0.51145044428307895</v>
      </c>
      <c r="Y307">
        <v>0.40575514257423501</v>
      </c>
      <c r="Z307">
        <v>-0.24013397151810101</v>
      </c>
      <c r="AA307">
        <v>2.55015274225819E-2</v>
      </c>
    </row>
    <row r="308" spans="1:27" x14ac:dyDescent="0.2">
      <c r="A308">
        <v>307</v>
      </c>
      <c r="B308">
        <v>0.156636851374059</v>
      </c>
      <c r="C308">
        <v>7.3414397425949504E-2</v>
      </c>
      <c r="D308">
        <v>0.56871550227515399</v>
      </c>
      <c r="E308">
        <v>0.74003996979445197</v>
      </c>
      <c r="F308">
        <v>0.95680566015653301</v>
      </c>
      <c r="G308">
        <v>0.93227770691737499</v>
      </c>
      <c r="H308">
        <v>0.36524090007878801</v>
      </c>
      <c r="I308">
        <v>0.45767503720708103</v>
      </c>
      <c r="J308">
        <v>0.40880903904326199</v>
      </c>
      <c r="K308">
        <v>0.71558428881689895</v>
      </c>
      <c r="L308">
        <v>0.15284700738266099</v>
      </c>
      <c r="M308">
        <v>0.88129410892724902</v>
      </c>
      <c r="N308">
        <v>0.62139309522754604</v>
      </c>
      <c r="O308">
        <v>0.26090020420287602</v>
      </c>
      <c r="P308">
        <v>1.8529648981573901</v>
      </c>
      <c r="Q308">
        <v>0.33497218755082803</v>
      </c>
      <c r="R308">
        <v>-7.6087540847022697E-2</v>
      </c>
      <c r="S308">
        <v>7.7169045823687304E-2</v>
      </c>
      <c r="T308">
        <v>-0.68246006878732801</v>
      </c>
      <c r="U308">
        <v>-1.2452101203396899</v>
      </c>
      <c r="V308">
        <v>-1.2029209621013599</v>
      </c>
      <c r="W308">
        <v>0.28140678871361502</v>
      </c>
      <c r="X308">
        <v>-0.71591924186987099</v>
      </c>
      <c r="Y308">
        <v>0.18795000687916399</v>
      </c>
      <c r="Z308">
        <v>1.86216759003342E-2</v>
      </c>
      <c r="AA308">
        <v>0.43923935791149998</v>
      </c>
    </row>
    <row r="309" spans="1:27" x14ac:dyDescent="0.2">
      <c r="A309">
        <v>308</v>
      </c>
      <c r="B309">
        <v>8.2155198324471695E-3</v>
      </c>
      <c r="C309">
        <v>0.13650229922495699</v>
      </c>
      <c r="D309">
        <v>0.67153132753446698</v>
      </c>
      <c r="E309">
        <v>0.61784614250063896</v>
      </c>
      <c r="F309">
        <v>0.207260221242904</v>
      </c>
      <c r="G309">
        <v>0.32712479215115298</v>
      </c>
      <c r="H309">
        <v>0.47578218416310802</v>
      </c>
      <c r="I309">
        <v>0.27497680787928402</v>
      </c>
      <c r="J309">
        <v>4.9857869977131403E-2</v>
      </c>
      <c r="K309">
        <v>0.53961714915931203</v>
      </c>
      <c r="L309">
        <v>0.24941451451741101</v>
      </c>
      <c r="M309">
        <v>0.64179823617450804</v>
      </c>
      <c r="N309">
        <v>1.34149424244085</v>
      </c>
      <c r="O309">
        <v>2.1906750596699398</v>
      </c>
      <c r="P309">
        <v>0.62259512591895405</v>
      </c>
      <c r="Q309">
        <v>0.98402628114840196</v>
      </c>
      <c r="R309">
        <v>0.61747645500000303</v>
      </c>
      <c r="S309">
        <v>1.8767421105965899E-2</v>
      </c>
      <c r="T309">
        <v>-0.87148588323443699</v>
      </c>
      <c r="U309">
        <v>-1.6166805941587801</v>
      </c>
      <c r="V309">
        <v>0.302718751132454</v>
      </c>
      <c r="W309">
        <v>0.86667169069085603</v>
      </c>
      <c r="X309">
        <v>1.9386932600565601</v>
      </c>
      <c r="Y309">
        <v>0.94279726842181999</v>
      </c>
      <c r="Z309">
        <v>0.17587104496772399</v>
      </c>
      <c r="AA309">
        <v>1.1793156376468299</v>
      </c>
    </row>
    <row r="310" spans="1:27" x14ac:dyDescent="0.2">
      <c r="A310">
        <v>309</v>
      </c>
      <c r="B310">
        <v>0.45245839422568601</v>
      </c>
      <c r="C310">
        <v>0.68460869626141996</v>
      </c>
      <c r="D310">
        <v>0.919210898689925</v>
      </c>
      <c r="E310">
        <v>0.20574950962327401</v>
      </c>
      <c r="F310">
        <v>0.67478324985131599</v>
      </c>
      <c r="G310">
        <v>0.64539244584739197</v>
      </c>
      <c r="H310">
        <v>0.37460948037914898</v>
      </c>
      <c r="I310">
        <v>0.33573582163080501</v>
      </c>
      <c r="J310">
        <v>0.65186566743068397</v>
      </c>
      <c r="K310">
        <v>0.582142136059701</v>
      </c>
      <c r="L310">
        <v>0.460567762609571</v>
      </c>
      <c r="M310">
        <v>0.34940076014026999</v>
      </c>
      <c r="N310">
        <v>-0.32381172211133402</v>
      </c>
      <c r="O310">
        <v>-0.223550739147969</v>
      </c>
      <c r="P310">
        <v>1.80336753128942</v>
      </c>
      <c r="Q310">
        <v>-0.86824165558053601</v>
      </c>
      <c r="R310">
        <v>2.0357343906265699</v>
      </c>
      <c r="S310">
        <v>-0.39964200416385498</v>
      </c>
      <c r="T310">
        <v>-0.55053448252900505</v>
      </c>
      <c r="U310">
        <v>0.16397368823199099</v>
      </c>
      <c r="V310">
        <v>-0.39644848274000599</v>
      </c>
      <c r="W310">
        <v>-7.0932339098275701E-3</v>
      </c>
      <c r="X310">
        <v>-0.160694486014826</v>
      </c>
      <c r="Y310">
        <v>0.35594803872242098</v>
      </c>
      <c r="Z310">
        <v>-0.33745581768676702</v>
      </c>
      <c r="AA310">
        <v>-1.2836623374816001</v>
      </c>
    </row>
    <row r="311" spans="1:27" x14ac:dyDescent="0.2">
      <c r="A311">
        <v>310</v>
      </c>
      <c r="B311">
        <v>0.49229332874529003</v>
      </c>
      <c r="C311">
        <v>9.9621936213225099E-2</v>
      </c>
      <c r="D311">
        <v>0.325559697812423</v>
      </c>
      <c r="E311">
        <v>0.50868904078379196</v>
      </c>
      <c r="F311">
        <v>9.7681245533749406E-2</v>
      </c>
      <c r="G311">
        <v>0.52134286193177104</v>
      </c>
      <c r="H311">
        <v>0.42672927700914398</v>
      </c>
      <c r="I311">
        <v>0.17355342116206801</v>
      </c>
      <c r="J311">
        <v>0.22291564615443299</v>
      </c>
      <c r="K311">
        <v>0.90229184506461002</v>
      </c>
      <c r="L311">
        <v>0.58391957497224201</v>
      </c>
      <c r="M311">
        <v>0.14059643913060399</v>
      </c>
      <c r="N311">
        <v>0.144383470867055</v>
      </c>
      <c r="O311">
        <v>-0.55822817333734698</v>
      </c>
      <c r="P311">
        <v>-1.10586895899828</v>
      </c>
      <c r="Q311">
        <v>-0.95329221879936299</v>
      </c>
      <c r="R311">
        <v>-2.2025593783500899</v>
      </c>
      <c r="S311">
        <v>0.96435250880446299</v>
      </c>
      <c r="T311">
        <v>0.41029419859637001</v>
      </c>
      <c r="U311">
        <v>0.45498634840760699</v>
      </c>
      <c r="V311">
        <v>2.5626698746239001</v>
      </c>
      <c r="W311">
        <v>0.46358810636568898</v>
      </c>
      <c r="X311">
        <v>-2.78612021042336</v>
      </c>
      <c r="Y311">
        <v>-1.2376708623483299</v>
      </c>
      <c r="Z311">
        <v>-0.25462250284811599</v>
      </c>
      <c r="AA311">
        <v>1.74872236476405</v>
      </c>
    </row>
    <row r="312" spans="1:27" x14ac:dyDescent="0.2">
      <c r="A312">
        <v>311</v>
      </c>
      <c r="B312">
        <v>0.38958711153827602</v>
      </c>
      <c r="C312">
        <v>0.20378590514883399</v>
      </c>
      <c r="D312">
        <v>0.54675207030959405</v>
      </c>
      <c r="E312">
        <v>6.1062347842380398E-2</v>
      </c>
      <c r="F312">
        <v>0.49870697432197603</v>
      </c>
      <c r="G312">
        <v>0.56256654066964895</v>
      </c>
      <c r="H312">
        <v>0.226116088917478</v>
      </c>
      <c r="I312">
        <v>0.44420605082996101</v>
      </c>
      <c r="J312">
        <v>0.15635863528586899</v>
      </c>
      <c r="K312">
        <v>0.224048187723383</v>
      </c>
      <c r="L312">
        <v>0.31470165727659999</v>
      </c>
      <c r="M312">
        <v>0.15541518805548499</v>
      </c>
      <c r="N312">
        <v>-1.0818527839307599</v>
      </c>
      <c r="O312">
        <v>1.3748590309662101</v>
      </c>
      <c r="P312">
        <v>0.14818255935989699</v>
      </c>
      <c r="Q312">
        <v>0.21735961339094201</v>
      </c>
      <c r="R312">
        <v>1.16661934623678</v>
      </c>
      <c r="S312">
        <v>-0.44086881813614298</v>
      </c>
      <c r="T312">
        <v>-1.02107771743209</v>
      </c>
      <c r="U312">
        <v>-0.393270060254165</v>
      </c>
      <c r="V312">
        <v>-1.2460156732952501</v>
      </c>
      <c r="W312">
        <v>-0.85541460563214</v>
      </c>
      <c r="X312">
        <v>0.55766901348478004</v>
      </c>
      <c r="Y312">
        <v>-1.0726835169245701</v>
      </c>
      <c r="Z312">
        <v>2.1409221543902901</v>
      </c>
      <c r="AA312">
        <v>-0.34232814162842701</v>
      </c>
    </row>
    <row r="313" spans="1:27" x14ac:dyDescent="0.2">
      <c r="A313">
        <v>312</v>
      </c>
      <c r="B313">
        <v>0.46466594189405402</v>
      </c>
      <c r="C313">
        <v>0.36598013830371201</v>
      </c>
      <c r="D313">
        <v>4.9911786336451699E-3</v>
      </c>
      <c r="E313">
        <v>0.77450212789699402</v>
      </c>
      <c r="F313">
        <v>0.758050633128732</v>
      </c>
      <c r="G313">
        <v>0.49881291179917697</v>
      </c>
      <c r="H313">
        <v>5.56698753498494E-2</v>
      </c>
      <c r="I313">
        <v>0.74614647193811801</v>
      </c>
      <c r="J313">
        <v>0.72099495143629599</v>
      </c>
      <c r="K313">
        <v>0.83408715645782605</v>
      </c>
      <c r="L313">
        <v>0.21513365022838099</v>
      </c>
      <c r="M313">
        <v>0.65015251585282297</v>
      </c>
      <c r="N313">
        <v>-5.9773420734608304E-3</v>
      </c>
      <c r="O313">
        <v>0.83447984970893896</v>
      </c>
      <c r="P313">
        <v>1.44975399002309</v>
      </c>
      <c r="Q313">
        <v>-1.1974794138616101</v>
      </c>
      <c r="R313">
        <v>-0.70859780233439096</v>
      </c>
      <c r="S313">
        <v>1.3946180893525899</v>
      </c>
      <c r="T313">
        <v>0.54494313825587704</v>
      </c>
      <c r="U313">
        <v>-0.82190275921307498</v>
      </c>
      <c r="V313">
        <v>-3.3469024930350302</v>
      </c>
      <c r="W313">
        <v>1.6364013039127601</v>
      </c>
      <c r="X313">
        <v>0.83256751046142097</v>
      </c>
      <c r="Y313">
        <v>-0.418472564249597</v>
      </c>
      <c r="Z313">
        <v>-0.32033507041648701</v>
      </c>
      <c r="AA313">
        <v>0.44857122316199799</v>
      </c>
    </row>
    <row r="314" spans="1:27" x14ac:dyDescent="0.2">
      <c r="A314">
        <v>313</v>
      </c>
      <c r="B314">
        <v>0.71327900071628303</v>
      </c>
      <c r="C314">
        <v>0.84619575762189903</v>
      </c>
      <c r="D314">
        <v>0.37011614139191801</v>
      </c>
      <c r="E314">
        <v>0.20424686395563099</v>
      </c>
      <c r="F314">
        <v>1.20185827836394E-2</v>
      </c>
      <c r="G314">
        <v>0.53082461701705996</v>
      </c>
      <c r="H314">
        <v>0.85861140489578203</v>
      </c>
      <c r="I314">
        <v>0.41009867703542102</v>
      </c>
      <c r="J314">
        <v>0.72409119177609604</v>
      </c>
      <c r="K314">
        <v>0.80206320830620803</v>
      </c>
      <c r="L314">
        <v>0.92120200628414695</v>
      </c>
      <c r="M314">
        <v>0.92599019594490495</v>
      </c>
      <c r="N314">
        <v>-0.36100568408918099</v>
      </c>
      <c r="O314">
        <v>1.4182577847875799</v>
      </c>
      <c r="P314">
        <v>-0.29386266664907601</v>
      </c>
      <c r="Q314">
        <v>-0.40796504079018697</v>
      </c>
      <c r="R314">
        <v>8.6421683686782394E-2</v>
      </c>
      <c r="S314">
        <v>-0.38705429537358799</v>
      </c>
      <c r="T314">
        <v>-0.80574229917635598</v>
      </c>
      <c r="U314">
        <v>0.37138568016560902</v>
      </c>
      <c r="V314">
        <v>0.185103326558195</v>
      </c>
      <c r="W314">
        <v>0.22197212112634801</v>
      </c>
      <c r="X314">
        <v>-0.15898423783388199</v>
      </c>
      <c r="Y314">
        <v>-0.44795607247477998</v>
      </c>
      <c r="Z314">
        <v>1.92712276740921</v>
      </c>
      <c r="AA314">
        <v>-1.82633556379423</v>
      </c>
    </row>
    <row r="315" spans="1:27" x14ac:dyDescent="0.2">
      <c r="A315">
        <v>314</v>
      </c>
      <c r="B315">
        <v>5.5301926331594503E-2</v>
      </c>
      <c r="C315">
        <v>0.23687259550206299</v>
      </c>
      <c r="D315">
        <v>0.63762142462655902</v>
      </c>
      <c r="E315">
        <v>0.85707359458319798</v>
      </c>
      <c r="F315">
        <v>0.159876244142651</v>
      </c>
      <c r="G315">
        <v>0.38313703262247101</v>
      </c>
      <c r="H315">
        <v>0.56123715569265098</v>
      </c>
      <c r="I315">
        <v>0.63555892161093597</v>
      </c>
      <c r="J315">
        <v>0.26379584334790701</v>
      </c>
      <c r="K315">
        <v>0.19273148337379001</v>
      </c>
      <c r="L315">
        <v>0.83732624212279905</v>
      </c>
      <c r="M315">
        <v>0.96256868611089796</v>
      </c>
      <c r="N315">
        <v>-0.75334453820337699</v>
      </c>
      <c r="O315">
        <v>0.59240302132126099</v>
      </c>
      <c r="P315">
        <v>0.47603732004551202</v>
      </c>
      <c r="Q315">
        <v>-0.95550993719340904</v>
      </c>
      <c r="R315">
        <v>1.0845470384231699</v>
      </c>
      <c r="S315">
        <v>3.4980852339724602E-2</v>
      </c>
      <c r="T315">
        <v>1.1404668461388601</v>
      </c>
      <c r="U315">
        <v>0.78104062634223104</v>
      </c>
      <c r="V315">
        <v>0.33696765662051498</v>
      </c>
      <c r="W315">
        <v>1.7963323759718</v>
      </c>
      <c r="X315">
        <v>1.36967366131587</v>
      </c>
      <c r="Y315">
        <v>0.99220551665269796</v>
      </c>
      <c r="Z315">
        <v>0.144890739332522</v>
      </c>
      <c r="AA315">
        <v>-0.26883081315199903</v>
      </c>
    </row>
    <row r="316" spans="1:27" x14ac:dyDescent="0.2">
      <c r="A316">
        <v>315</v>
      </c>
      <c r="B316">
        <v>0.35478309751488202</v>
      </c>
      <c r="C316">
        <v>0.70487785059958696</v>
      </c>
      <c r="D316">
        <v>0.60960701014846497</v>
      </c>
      <c r="E316">
        <v>0.51377181545831196</v>
      </c>
      <c r="F316">
        <v>0.11035194620490001</v>
      </c>
      <c r="G316">
        <v>0.60162132559344095</v>
      </c>
      <c r="H316">
        <v>0.53737478167749897</v>
      </c>
      <c r="I316">
        <v>0.58123812964185995</v>
      </c>
      <c r="J316">
        <v>0.58664195262826901</v>
      </c>
      <c r="K316">
        <v>0.89001077623106495</v>
      </c>
      <c r="L316">
        <v>0.97305553383193899</v>
      </c>
      <c r="M316">
        <v>0.46077155927196101</v>
      </c>
      <c r="N316">
        <v>0.596977086486986</v>
      </c>
      <c r="O316">
        <v>0.409670706675347</v>
      </c>
      <c r="P316">
        <v>0.76242000773447605</v>
      </c>
      <c r="Q316">
        <v>0.27100801955119203</v>
      </c>
      <c r="R316">
        <v>1.52950149857165</v>
      </c>
      <c r="S316">
        <v>-0.58477098710688402</v>
      </c>
      <c r="T316">
        <v>-0.30821739469877901</v>
      </c>
      <c r="U316">
        <v>-0.68709585279358298</v>
      </c>
      <c r="V316">
        <v>0.266941895055963</v>
      </c>
      <c r="W316">
        <v>0.50125677936987401</v>
      </c>
      <c r="X316">
        <v>-0.54998666869151402</v>
      </c>
      <c r="Y316">
        <v>0.99456741406275495</v>
      </c>
      <c r="Z316">
        <v>-1.1234732097722899</v>
      </c>
      <c r="AA316">
        <v>-0.28548118232432701</v>
      </c>
    </row>
    <row r="317" spans="1:27" x14ac:dyDescent="0.2">
      <c r="A317">
        <v>316</v>
      </c>
      <c r="B317">
        <v>0.80281227291561597</v>
      </c>
      <c r="C317">
        <v>0.10760883078910401</v>
      </c>
      <c r="D317">
        <v>0.81829216913320102</v>
      </c>
      <c r="E317">
        <v>0.25162134738638903</v>
      </c>
      <c r="F317">
        <v>0.80299017811193996</v>
      </c>
      <c r="G317">
        <v>0.26318074250593698</v>
      </c>
      <c r="H317">
        <v>0.61693238117732097</v>
      </c>
      <c r="I317">
        <v>0.68070904817432099</v>
      </c>
      <c r="J317">
        <v>0.78610938065685299</v>
      </c>
      <c r="K317">
        <v>1.6741286730393701E-2</v>
      </c>
      <c r="L317">
        <v>0.13626889325678301</v>
      </c>
      <c r="M317">
        <v>0.38314148341305498</v>
      </c>
      <c r="N317">
        <v>-0.83273937068600801</v>
      </c>
      <c r="O317">
        <v>0.68885592803232698</v>
      </c>
      <c r="P317">
        <v>-0.21133502778302099</v>
      </c>
      <c r="Q317">
        <v>0.71293461662911095</v>
      </c>
      <c r="R317">
        <v>1.4683541159609901</v>
      </c>
      <c r="S317">
        <v>0.61943816284603104</v>
      </c>
      <c r="T317">
        <v>-0.221739052346975</v>
      </c>
      <c r="U317">
        <v>-1.0310794876382501</v>
      </c>
      <c r="V317">
        <v>-1.20743566346424</v>
      </c>
      <c r="W317">
        <v>0.63205339589591203</v>
      </c>
      <c r="X317">
        <v>0.106621892763905</v>
      </c>
      <c r="Y317">
        <v>-0.33891841240230303</v>
      </c>
      <c r="Z317">
        <v>-2.2798382555191701</v>
      </c>
      <c r="AA317">
        <v>1.0231659702541001</v>
      </c>
    </row>
    <row r="318" spans="1:27" x14ac:dyDescent="0.2">
      <c r="A318">
        <v>317</v>
      </c>
      <c r="B318">
        <v>0.83570883702486698</v>
      </c>
      <c r="C318">
        <v>0.77906886860728197</v>
      </c>
      <c r="D318">
        <v>0.117891796631738</v>
      </c>
      <c r="E318">
        <v>0.81274944683536798</v>
      </c>
      <c r="F318">
        <v>0.37487742677330899</v>
      </c>
      <c r="G318">
        <v>0.64669899432919897</v>
      </c>
      <c r="H318">
        <v>0.219741418259218</v>
      </c>
      <c r="I318">
        <v>0.20480063580907801</v>
      </c>
      <c r="J318">
        <v>0.375771183520555</v>
      </c>
      <c r="K318">
        <v>0.10037500504404299</v>
      </c>
      <c r="L318">
        <v>0.69172051618806996</v>
      </c>
      <c r="M318">
        <v>0.88825128320604496</v>
      </c>
      <c r="N318">
        <v>-1.5450246757183299</v>
      </c>
      <c r="O318">
        <v>-0.85589153554615005</v>
      </c>
      <c r="P318">
        <v>1.25192097145158</v>
      </c>
      <c r="Q318">
        <v>1.0618042514331201</v>
      </c>
      <c r="R318">
        <v>1.76746064517738</v>
      </c>
      <c r="S318">
        <v>0.69317209475933195</v>
      </c>
      <c r="T318">
        <v>1.6898221700306599</v>
      </c>
      <c r="U318">
        <v>0.59378613920508105</v>
      </c>
      <c r="V318">
        <v>-0.63502991380553797</v>
      </c>
      <c r="W318">
        <v>1.3131162854179901</v>
      </c>
      <c r="X318">
        <v>-0.99335376782165596</v>
      </c>
      <c r="Y318">
        <v>-0.91489301589535899</v>
      </c>
      <c r="Z318">
        <v>-0.14610131329505599</v>
      </c>
      <c r="AA318">
        <v>-0.47930876983255599</v>
      </c>
    </row>
    <row r="319" spans="1:27" x14ac:dyDescent="0.2">
      <c r="A319">
        <v>318</v>
      </c>
      <c r="B319">
        <v>0.237749404972419</v>
      </c>
      <c r="C319">
        <v>0.25510568334721001</v>
      </c>
      <c r="D319">
        <v>0.66335767111740995</v>
      </c>
      <c r="E319">
        <v>6.7002557683736003E-2</v>
      </c>
      <c r="F319">
        <v>0.63063861546106603</v>
      </c>
      <c r="G319">
        <v>0.66605562134645802</v>
      </c>
      <c r="H319">
        <v>0.51959101459942703</v>
      </c>
      <c r="I319">
        <v>0.83257255144417197</v>
      </c>
      <c r="J319">
        <v>0.15688002621755001</v>
      </c>
      <c r="K319">
        <v>0.41862476849928498</v>
      </c>
      <c r="L319">
        <v>0.98685212130658295</v>
      </c>
      <c r="M319">
        <v>0.87902134144678701</v>
      </c>
      <c r="N319">
        <v>0.82299023735117205</v>
      </c>
      <c r="O319">
        <v>0.26912430119145497</v>
      </c>
      <c r="P319">
        <v>0.54369471024771798</v>
      </c>
      <c r="Q319">
        <v>-0.31619515797219799</v>
      </c>
      <c r="R319">
        <v>-2.0822827846488998</v>
      </c>
      <c r="S319">
        <v>0.37737991181188502</v>
      </c>
      <c r="T319">
        <v>1.1209924617796301</v>
      </c>
      <c r="U319">
        <v>-0.68183896971080504</v>
      </c>
      <c r="V319">
        <v>7.0662480578012998E-2</v>
      </c>
      <c r="W319">
        <v>-4.2925421353349598E-2</v>
      </c>
      <c r="X319">
        <v>-0.288400654812561</v>
      </c>
      <c r="Y319">
        <v>1.4220031714554</v>
      </c>
      <c r="Z319">
        <v>0.34830378651481297</v>
      </c>
      <c r="AA319">
        <v>0.97906338845540197</v>
      </c>
    </row>
    <row r="320" spans="1:27" x14ac:dyDescent="0.2">
      <c r="A320">
        <v>319</v>
      </c>
      <c r="B320">
        <v>0.35398610262200197</v>
      </c>
      <c r="C320">
        <v>0.54804332600906402</v>
      </c>
      <c r="D320">
        <v>0.201607255265116</v>
      </c>
      <c r="E320">
        <v>2.6193478843197199E-2</v>
      </c>
      <c r="F320">
        <v>0.76185134565457702</v>
      </c>
      <c r="G320">
        <v>0.55441489140503097</v>
      </c>
      <c r="H320">
        <v>0.72282311995513704</v>
      </c>
      <c r="I320">
        <v>0.72058511921204604</v>
      </c>
      <c r="J320">
        <v>0.59695239597931504</v>
      </c>
      <c r="K320">
        <v>0.57299762987531699</v>
      </c>
      <c r="L320">
        <v>0.52643483458086804</v>
      </c>
      <c r="M320">
        <v>0.108973894966766</v>
      </c>
      <c r="N320">
        <v>0.201997905093491</v>
      </c>
      <c r="O320">
        <v>0.44031189182992198</v>
      </c>
      <c r="P320">
        <v>-0.78967409756689799</v>
      </c>
      <c r="Q320">
        <v>-8.8024095746775194E-2</v>
      </c>
      <c r="R320">
        <v>-0.55220751024937598</v>
      </c>
      <c r="S320">
        <v>-0.76189711556936002</v>
      </c>
      <c r="T320">
        <v>0.81742668282340203</v>
      </c>
      <c r="U320">
        <v>0.17556439627446899</v>
      </c>
      <c r="V320">
        <v>-0.770245207771317</v>
      </c>
      <c r="W320">
        <v>-0.72252152878341003</v>
      </c>
      <c r="X320">
        <v>-0.90688961968353898</v>
      </c>
      <c r="Y320">
        <v>1.63375420707526</v>
      </c>
      <c r="Z320">
        <v>0.96153441079955904</v>
      </c>
      <c r="AA320">
        <v>0.83633660747177796</v>
      </c>
    </row>
    <row r="321" spans="1:27" x14ac:dyDescent="0.2">
      <c r="A321">
        <v>320</v>
      </c>
      <c r="B321">
        <v>0.856885420158505</v>
      </c>
      <c r="C321">
        <v>3.3901520771905697E-2</v>
      </c>
      <c r="D321">
        <v>0.58685954147949804</v>
      </c>
      <c r="E321">
        <v>0.59625631221569997</v>
      </c>
      <c r="F321">
        <v>0.248619792051613</v>
      </c>
      <c r="G321">
        <v>0.30821161204948999</v>
      </c>
      <c r="H321">
        <v>2.8218574589118299E-2</v>
      </c>
      <c r="I321">
        <v>0.21197624248452401</v>
      </c>
      <c r="J321">
        <v>0.106353268958628</v>
      </c>
      <c r="K321">
        <v>0.134219740983098</v>
      </c>
      <c r="L321">
        <v>0.81620915955863804</v>
      </c>
      <c r="M321">
        <v>0.214225127128884</v>
      </c>
      <c r="N321">
        <v>-1.6228482865678799</v>
      </c>
      <c r="O321">
        <v>1.8666015285044499</v>
      </c>
      <c r="P321">
        <v>1.17856196494562</v>
      </c>
      <c r="Q321">
        <v>-7.9684992168356797E-2</v>
      </c>
      <c r="R321">
        <v>-0.31486821998875397</v>
      </c>
      <c r="S321">
        <v>-0.96225371956980499</v>
      </c>
      <c r="T321">
        <v>-1.29168175624841</v>
      </c>
      <c r="U321">
        <v>0.40049111097298601</v>
      </c>
      <c r="V321">
        <v>0.129576798394436</v>
      </c>
      <c r="W321">
        <v>0.447464566702658</v>
      </c>
      <c r="X321">
        <v>-1.66665531100074</v>
      </c>
      <c r="Y321">
        <v>5.5359551660915697E-2</v>
      </c>
      <c r="Z321">
        <v>0.44491331906001702</v>
      </c>
      <c r="AA321">
        <v>-1.0654899419942401</v>
      </c>
    </row>
    <row r="322" spans="1:27" x14ac:dyDescent="0.2">
      <c r="A322">
        <v>321</v>
      </c>
      <c r="B322">
        <v>0.85376337380148404</v>
      </c>
      <c r="C322">
        <v>0.806109476136043</v>
      </c>
      <c r="D322">
        <v>0.69506997871212595</v>
      </c>
      <c r="E322">
        <v>0.84689376642927505</v>
      </c>
      <c r="F322">
        <v>0.37353183235973098</v>
      </c>
      <c r="G322">
        <v>0.74338712636381299</v>
      </c>
      <c r="H322">
        <v>0.63691637990996197</v>
      </c>
      <c r="I322">
        <v>0.159067278262227</v>
      </c>
      <c r="J322">
        <v>0.52991047780960798</v>
      </c>
      <c r="K322">
        <v>0.226920842658728</v>
      </c>
      <c r="L322">
        <v>0.91406971751712196</v>
      </c>
      <c r="M322">
        <v>0.63979767751879901</v>
      </c>
      <c r="N322">
        <v>-0.703822877630496</v>
      </c>
      <c r="O322">
        <v>0.85713209031539705</v>
      </c>
      <c r="P322">
        <v>-1.2327140561374099</v>
      </c>
      <c r="Q322">
        <v>-5.01948755833782E-2</v>
      </c>
      <c r="R322">
        <v>0.57429633725226703</v>
      </c>
      <c r="S322">
        <v>1.4122825227248E-2</v>
      </c>
      <c r="T322">
        <v>1.34196890193784</v>
      </c>
      <c r="U322">
        <v>0.493459227949537</v>
      </c>
      <c r="V322">
        <v>-0.91631050181117601</v>
      </c>
      <c r="W322">
        <v>0.58892827205722698</v>
      </c>
      <c r="X322">
        <v>-4.6653611057415202E-2</v>
      </c>
      <c r="Y322">
        <v>-0.64867991459614704</v>
      </c>
      <c r="Z322">
        <v>-0.42353734124853598</v>
      </c>
      <c r="AA322">
        <v>1.7936192082326801</v>
      </c>
    </row>
    <row r="323" spans="1:27" x14ac:dyDescent="0.2">
      <c r="A323">
        <v>322</v>
      </c>
      <c r="B323">
        <v>0.29589545540511603</v>
      </c>
      <c r="C323">
        <v>0.33775280718691603</v>
      </c>
      <c r="D323">
        <v>0.52828814787790102</v>
      </c>
      <c r="E323">
        <v>0.45239916141144898</v>
      </c>
      <c r="F323">
        <v>0.339475193526595</v>
      </c>
      <c r="G323">
        <v>0.84704976947978095</v>
      </c>
      <c r="H323">
        <v>0.740223001921549</v>
      </c>
      <c r="I323">
        <v>0.542247388744726</v>
      </c>
      <c r="J323">
        <v>0.73199662822298694</v>
      </c>
      <c r="K323">
        <v>0.29152880632318501</v>
      </c>
      <c r="L323">
        <v>0.343941838480532</v>
      </c>
      <c r="M323">
        <v>2.6085739256814101E-2</v>
      </c>
      <c r="N323">
        <v>0.85124609989557298</v>
      </c>
      <c r="O323">
        <v>1.6366827702831901</v>
      </c>
      <c r="P323">
        <v>0.94281199541892502</v>
      </c>
      <c r="Q323">
        <v>-0.20903425337551701</v>
      </c>
      <c r="R323">
        <v>-0.92233605632275995</v>
      </c>
      <c r="S323">
        <v>-0.65487211107883803</v>
      </c>
      <c r="T323">
        <v>0.75694600376694499</v>
      </c>
      <c r="U323">
        <v>-0.45880837634266203</v>
      </c>
      <c r="V323">
        <v>-0.124974491072365</v>
      </c>
      <c r="W323">
        <v>0.36250899372566497</v>
      </c>
      <c r="X323">
        <v>-1.64411397165019</v>
      </c>
      <c r="Y323">
        <v>-0.65440182131796298</v>
      </c>
      <c r="Z323">
        <v>-1.3685245464503699</v>
      </c>
      <c r="AA323">
        <v>-1.5404150510777801</v>
      </c>
    </row>
    <row r="324" spans="1:27" x14ac:dyDescent="0.2">
      <c r="A324">
        <v>323</v>
      </c>
      <c r="B324">
        <v>0.147048324579373</v>
      </c>
      <c r="C324">
        <v>0.91628585802391105</v>
      </c>
      <c r="D324">
        <v>0.36952151008881601</v>
      </c>
      <c r="E324">
        <v>0.502177310641855</v>
      </c>
      <c r="F324">
        <v>0.70665835170075297</v>
      </c>
      <c r="G324">
        <v>0.368522705044597</v>
      </c>
      <c r="H324">
        <v>0.44528634124435401</v>
      </c>
      <c r="I324">
        <v>6.8867127178236801E-2</v>
      </c>
      <c r="J324">
        <v>0.20055231475271201</v>
      </c>
      <c r="K324">
        <v>0.27154447906650597</v>
      </c>
      <c r="L324">
        <v>0.32217867532744998</v>
      </c>
      <c r="M324">
        <v>0.37611509766429602</v>
      </c>
      <c r="N324">
        <v>-0.99751230176935402</v>
      </c>
      <c r="O324">
        <v>5.8683305441558198E-2</v>
      </c>
      <c r="P324">
        <v>-0.80217054564651802</v>
      </c>
      <c r="Q324">
        <v>-0.76197689987265504</v>
      </c>
      <c r="R324">
        <v>-0.45589729703954601</v>
      </c>
      <c r="S324">
        <v>-0.53994466810647901</v>
      </c>
      <c r="T324">
        <v>-1.2398669288706201</v>
      </c>
      <c r="U324">
        <v>-0.110752663025386</v>
      </c>
      <c r="V324">
        <v>4.2072193769575703E-2</v>
      </c>
      <c r="W324">
        <v>7.5902675891021607E-2</v>
      </c>
      <c r="X324">
        <v>-0.11711006494190999</v>
      </c>
      <c r="Y324">
        <v>0.36574652449676198</v>
      </c>
      <c r="Z324">
        <v>0.51696980047005503</v>
      </c>
      <c r="AA324">
        <v>-1.60458269649203</v>
      </c>
    </row>
    <row r="325" spans="1:27" x14ac:dyDescent="0.2">
      <c r="A325">
        <v>324</v>
      </c>
      <c r="B325">
        <v>0.70399206131696701</v>
      </c>
      <c r="C325">
        <v>0.35710641788318698</v>
      </c>
      <c r="D325">
        <v>0.69847240555100099</v>
      </c>
      <c r="E325">
        <v>0.20965960738249101</v>
      </c>
      <c r="F325">
        <v>0.57166295778006304</v>
      </c>
      <c r="G325">
        <v>0.44124349625781101</v>
      </c>
      <c r="H325">
        <v>0.79738456825725701</v>
      </c>
      <c r="I325">
        <v>0.35376373585313498</v>
      </c>
      <c r="J325">
        <v>0.54059252771548905</v>
      </c>
      <c r="K325">
        <v>0.62510414049029295</v>
      </c>
      <c r="L325">
        <v>0.193515371298417</v>
      </c>
      <c r="M325">
        <v>0.220706376945599</v>
      </c>
      <c r="N325">
        <v>0.77489479493287805</v>
      </c>
      <c r="O325">
        <v>-0.84128618614190698</v>
      </c>
      <c r="P325">
        <v>0.60907551108640501</v>
      </c>
      <c r="Q325">
        <v>0.18961456242007499</v>
      </c>
      <c r="R325">
        <v>-2.7380029643942601E-2</v>
      </c>
      <c r="S325">
        <v>1.10560055627077</v>
      </c>
      <c r="T325">
        <v>-1.2406330127543299</v>
      </c>
      <c r="U325">
        <v>-0.59178671685999495</v>
      </c>
      <c r="V325">
        <v>-0.87908789164826495</v>
      </c>
      <c r="W325">
        <v>-0.61823515414623698</v>
      </c>
      <c r="X325">
        <v>1.1462219334385699</v>
      </c>
      <c r="Y325">
        <v>0.53546316791593096</v>
      </c>
      <c r="Z325">
        <v>0.95991567378318698</v>
      </c>
      <c r="AA325">
        <v>2.46512599290116</v>
      </c>
    </row>
    <row r="326" spans="1:27" x14ac:dyDescent="0.2">
      <c r="A326">
        <v>325</v>
      </c>
      <c r="B326">
        <v>0.103806688217446</v>
      </c>
      <c r="C326">
        <v>0.97536501311696999</v>
      </c>
      <c r="D326">
        <v>0.47370445728302002</v>
      </c>
      <c r="E326">
        <v>0.71558619034476501</v>
      </c>
      <c r="F326">
        <v>0.143707086797803</v>
      </c>
      <c r="G326">
        <v>0.87062382209114697</v>
      </c>
      <c r="H326">
        <v>0.65574645088054195</v>
      </c>
      <c r="I326">
        <v>0.60171068320050802</v>
      </c>
      <c r="J326">
        <v>8.1197173800319405E-2</v>
      </c>
      <c r="K326">
        <v>0.66270745731890202</v>
      </c>
      <c r="L326">
        <v>0.477344137616455</v>
      </c>
      <c r="M326">
        <v>0.97465247451327697</v>
      </c>
      <c r="N326">
        <v>-0.327474597347236</v>
      </c>
      <c r="O326">
        <v>-0.81415531385635498</v>
      </c>
      <c r="P326">
        <v>0.44205401327298499</v>
      </c>
      <c r="Q326">
        <v>-0.60012723474417995</v>
      </c>
      <c r="R326">
        <v>-1.82466395565739</v>
      </c>
      <c r="S326">
        <v>0.586847945763599</v>
      </c>
      <c r="T326">
        <v>1.48490516027841</v>
      </c>
      <c r="U326">
        <v>-1.42527871162682</v>
      </c>
      <c r="V326">
        <v>0.53853776773766604</v>
      </c>
      <c r="W326">
        <v>-0.74906405317009195</v>
      </c>
      <c r="X326">
        <v>-0.464937538071999</v>
      </c>
      <c r="Y326">
        <v>2.6766618468739201</v>
      </c>
      <c r="Z326">
        <v>-2.06734818767461</v>
      </c>
      <c r="AA326">
        <v>-1.0902444144302901</v>
      </c>
    </row>
    <row r="327" spans="1:27" x14ac:dyDescent="0.2">
      <c r="A327">
        <v>326</v>
      </c>
      <c r="B327">
        <v>3.3727772999554803E-2</v>
      </c>
      <c r="C327">
        <v>0.384378522634506</v>
      </c>
      <c r="D327">
        <v>0.23080784804187701</v>
      </c>
      <c r="E327">
        <v>0.53638005349785001</v>
      </c>
      <c r="F327">
        <v>0.296657427214086</v>
      </c>
      <c r="G327">
        <v>0.40884764236398002</v>
      </c>
      <c r="H327">
        <v>0.60851798509247601</v>
      </c>
      <c r="I327">
        <v>0.166075443848967</v>
      </c>
      <c r="J327">
        <v>0.367354951566085</v>
      </c>
      <c r="K327">
        <v>0.46611497644334998</v>
      </c>
      <c r="L327">
        <v>0.81741521088406399</v>
      </c>
      <c r="M327">
        <v>2.8859233949333402E-2</v>
      </c>
      <c r="N327">
        <v>-1.4179570408235</v>
      </c>
      <c r="O327">
        <v>-1.2889926862596699</v>
      </c>
      <c r="P327">
        <v>1.1750500904933601</v>
      </c>
      <c r="Q327">
        <v>-3.4221239568542901E-2</v>
      </c>
      <c r="R327">
        <v>0.38407220223382499</v>
      </c>
      <c r="S327">
        <v>1.86218641590373</v>
      </c>
      <c r="T327">
        <v>1.37701090272409</v>
      </c>
      <c r="U327">
        <v>-0.56495132792628699</v>
      </c>
      <c r="V327">
        <v>-1.07226499626045</v>
      </c>
      <c r="W327">
        <v>-1.4064431036451599</v>
      </c>
      <c r="X327">
        <v>-2.1908354977217002</v>
      </c>
      <c r="Y327">
        <v>0.14400072573091899</v>
      </c>
      <c r="Z327">
        <v>-0.66001591178921604</v>
      </c>
      <c r="AA327">
        <v>-0.37227530517603802</v>
      </c>
    </row>
    <row r="328" spans="1:27" x14ac:dyDescent="0.2">
      <c r="A328">
        <v>327</v>
      </c>
      <c r="B328">
        <v>0.99940452794544399</v>
      </c>
      <c r="C328">
        <v>0.48867353517562101</v>
      </c>
      <c r="D328">
        <v>0.45413469662889799</v>
      </c>
      <c r="E328">
        <v>4.9139428650960298E-2</v>
      </c>
      <c r="F328">
        <v>0.39199247094802497</v>
      </c>
      <c r="G328">
        <v>0.48497029137797598</v>
      </c>
      <c r="H328">
        <v>0.18236764031462299</v>
      </c>
      <c r="I328">
        <v>0.66103519103489805</v>
      </c>
      <c r="J328">
        <v>0.54226109525188804</v>
      </c>
      <c r="K328">
        <v>0.80006398051045802</v>
      </c>
      <c r="L328">
        <v>0.85319347796030298</v>
      </c>
      <c r="M328">
        <v>0.90451076230965499</v>
      </c>
      <c r="N328">
        <v>0.47080036219945598</v>
      </c>
      <c r="O328">
        <v>-1.7962398193923099</v>
      </c>
      <c r="P328">
        <v>0.41743765692817802</v>
      </c>
      <c r="Q328">
        <v>-8.7886663764429496E-2</v>
      </c>
      <c r="R328">
        <v>-5.2248261977351197E-2</v>
      </c>
      <c r="S328">
        <v>0.62491039680702798</v>
      </c>
      <c r="T328">
        <v>0.376801326023817</v>
      </c>
      <c r="U328">
        <v>0.92617962397376496</v>
      </c>
      <c r="V328">
        <v>1.4033935497079799</v>
      </c>
      <c r="W328">
        <v>-0.91466758809506898</v>
      </c>
      <c r="X328">
        <v>-0.23884051730164699</v>
      </c>
      <c r="Y328">
        <v>0.51009566669221496</v>
      </c>
      <c r="Z328">
        <v>-0.628213613388512</v>
      </c>
      <c r="AA328">
        <v>-0.59167151822597497</v>
      </c>
    </row>
    <row r="329" spans="1:27" x14ac:dyDescent="0.2">
      <c r="A329">
        <v>328</v>
      </c>
      <c r="B329">
        <v>3.4874804085120503E-2</v>
      </c>
      <c r="C329">
        <v>0.49077623127959602</v>
      </c>
      <c r="D329">
        <v>7.9191919183358495E-2</v>
      </c>
      <c r="E329">
        <v>0.82271488034166396</v>
      </c>
      <c r="F329">
        <v>0.52220298838801604</v>
      </c>
      <c r="G329">
        <v>0.50371190765872598</v>
      </c>
      <c r="H329">
        <v>0.74264927953481596</v>
      </c>
      <c r="I329">
        <v>0.47236991696990999</v>
      </c>
      <c r="J329">
        <v>0.44626146508380699</v>
      </c>
      <c r="K329">
        <v>0.98831995273940199</v>
      </c>
      <c r="L329">
        <v>0.91073594056069795</v>
      </c>
      <c r="M329">
        <v>0.24652208783663801</v>
      </c>
      <c r="N329">
        <v>-2.4889036139058698</v>
      </c>
      <c r="O329">
        <v>-0.37715379660841902</v>
      </c>
      <c r="P329">
        <v>0.84856068619880798</v>
      </c>
      <c r="Q329">
        <v>-1.2709141866593701</v>
      </c>
      <c r="R329">
        <v>0.99151423499706204</v>
      </c>
      <c r="S329">
        <v>-3.3457803911953403E-2</v>
      </c>
      <c r="T329">
        <v>0.36414518560324999</v>
      </c>
      <c r="U329">
        <v>0.244244883969543</v>
      </c>
      <c r="V329">
        <v>2.4205409792887198</v>
      </c>
      <c r="W329">
        <v>-0.42251523345551201</v>
      </c>
      <c r="X329">
        <v>-0.3056453061751</v>
      </c>
      <c r="Y329">
        <v>-1.20502877578361</v>
      </c>
      <c r="Z329">
        <v>0.24655617878841601</v>
      </c>
      <c r="AA329">
        <v>-0.26813980990229602</v>
      </c>
    </row>
    <row r="330" spans="1:27" x14ac:dyDescent="0.2">
      <c r="A330">
        <v>329</v>
      </c>
      <c r="B330">
        <v>0.33839128375984701</v>
      </c>
      <c r="C330">
        <v>1.2254624161869201E-2</v>
      </c>
      <c r="D330">
        <v>0.25768057373352299</v>
      </c>
      <c r="E330">
        <v>0.252496465342119</v>
      </c>
      <c r="F330">
        <v>0.58589818095788304</v>
      </c>
      <c r="G330">
        <v>3.9570336230099201E-2</v>
      </c>
      <c r="H330">
        <v>0.42119385348632898</v>
      </c>
      <c r="I330">
        <v>0.84741737088188496</v>
      </c>
      <c r="J330">
        <v>0.15751556539907999</v>
      </c>
      <c r="K330">
        <v>0.64808554132468998</v>
      </c>
      <c r="L330">
        <v>0.54209526348859005</v>
      </c>
      <c r="M330">
        <v>0.71235741768032301</v>
      </c>
      <c r="N330">
        <v>-0.64683985155165902</v>
      </c>
      <c r="O330">
        <v>-0.48084957245086701</v>
      </c>
      <c r="P330">
        <v>-0.71222130789424998</v>
      </c>
      <c r="Q330">
        <v>1.1580235389142099</v>
      </c>
      <c r="R330">
        <v>-1.04795091135147</v>
      </c>
      <c r="S330">
        <v>-1.2826491599320899</v>
      </c>
      <c r="T330">
        <v>1.6076965694374801</v>
      </c>
      <c r="U330">
        <v>-0.26812575760416102</v>
      </c>
      <c r="V330">
        <v>1.5948218483177401</v>
      </c>
      <c r="W330">
        <v>0.79865178917009205</v>
      </c>
      <c r="X330">
        <v>-0.80522921962874405</v>
      </c>
      <c r="Y330">
        <v>0.43044203826050098</v>
      </c>
      <c r="Z330">
        <v>2.35610949445621E-2</v>
      </c>
      <c r="AA330">
        <v>-0.30242428973098301</v>
      </c>
    </row>
    <row r="331" spans="1:27" x14ac:dyDescent="0.2">
      <c r="A331">
        <v>330</v>
      </c>
      <c r="B331">
        <v>0.91506376164033998</v>
      </c>
      <c r="C331">
        <v>0.64147320063784696</v>
      </c>
      <c r="D331">
        <v>0.554080500733107</v>
      </c>
      <c r="E331">
        <v>0.52144893398508396</v>
      </c>
      <c r="F331">
        <v>0.30907618370838402</v>
      </c>
      <c r="G331">
        <v>0.39528413536027002</v>
      </c>
      <c r="H331">
        <v>0.107490914175286</v>
      </c>
      <c r="I331">
        <v>0.29191433009691498</v>
      </c>
      <c r="J331">
        <v>0.34892145521007401</v>
      </c>
      <c r="K331">
        <v>0.50910916156135499</v>
      </c>
      <c r="L331">
        <v>1.2554586632177201E-2</v>
      </c>
      <c r="M331">
        <v>0.21983439801260801</v>
      </c>
      <c r="N331">
        <v>-8.5984200913984093E-2</v>
      </c>
      <c r="O331">
        <v>1.4171762093951099</v>
      </c>
      <c r="P331">
        <v>-9.14883244165587E-2</v>
      </c>
      <c r="Q331">
        <v>0.19079564110445299</v>
      </c>
      <c r="R331">
        <v>-7.7565200953357505E-2</v>
      </c>
      <c r="S331">
        <v>0.85462376211293301</v>
      </c>
      <c r="T331">
        <v>-1.5196877168523999</v>
      </c>
      <c r="U331">
        <v>-9.2583491852419597E-2</v>
      </c>
      <c r="V331">
        <v>1.5215788006912701</v>
      </c>
      <c r="W331">
        <v>0.76017343083384603</v>
      </c>
      <c r="X331">
        <v>1.8481452555878299</v>
      </c>
      <c r="Y331">
        <v>-0.124676571005278</v>
      </c>
      <c r="Z331">
        <v>0.34930792543564199</v>
      </c>
      <c r="AA331">
        <v>0.75562341276707501</v>
      </c>
    </row>
    <row r="332" spans="1:27" x14ac:dyDescent="0.2">
      <c r="A332">
        <v>331</v>
      </c>
      <c r="B332">
        <v>0.61723526963032704</v>
      </c>
      <c r="C332">
        <v>0.51257497165352095</v>
      </c>
      <c r="D332">
        <v>2.1759793162345799E-2</v>
      </c>
      <c r="E332">
        <v>0.32699210033752002</v>
      </c>
      <c r="F332">
        <v>0.359653278021141</v>
      </c>
      <c r="G332">
        <v>0.46028316207230002</v>
      </c>
      <c r="H332">
        <v>0.15885987551882799</v>
      </c>
      <c r="I332">
        <v>0.76610392984002795</v>
      </c>
      <c r="J332">
        <v>0.48595216800458702</v>
      </c>
      <c r="K332">
        <v>0.296378748491406</v>
      </c>
      <c r="L332">
        <v>0.31724636699073</v>
      </c>
      <c r="M332">
        <v>0.30610873526893501</v>
      </c>
      <c r="N332">
        <v>0.25092191048900597</v>
      </c>
      <c r="O332">
        <v>-1.6261942746061899</v>
      </c>
      <c r="P332">
        <v>1.05786711870466</v>
      </c>
      <c r="Q332">
        <v>-0.35888726929102099</v>
      </c>
      <c r="R332">
        <v>1.12841437455081</v>
      </c>
      <c r="S332">
        <v>-0.83305403261497102</v>
      </c>
      <c r="T332">
        <v>3.9531255357780704E-3</v>
      </c>
      <c r="U332">
        <v>1.30482370946929</v>
      </c>
      <c r="V332">
        <v>-0.94188628585621403</v>
      </c>
      <c r="W332">
        <v>1.08100651341715</v>
      </c>
      <c r="X332">
        <v>-0.67098341151303098</v>
      </c>
      <c r="Y332">
        <v>1.3744128975640999</v>
      </c>
      <c r="Z332">
        <v>1.64386523748671</v>
      </c>
      <c r="AA332">
        <v>3.3722273779039899E-2</v>
      </c>
    </row>
    <row r="333" spans="1:27" x14ac:dyDescent="0.2">
      <c r="A333">
        <v>332</v>
      </c>
      <c r="B333">
        <v>0.286285348702222</v>
      </c>
      <c r="C333">
        <v>0.320352118229493</v>
      </c>
      <c r="D333">
        <v>0.21110206376761101</v>
      </c>
      <c r="E333">
        <v>0.11036884132772599</v>
      </c>
      <c r="F333">
        <v>0.92930857324972704</v>
      </c>
      <c r="G333">
        <v>0.55692905699834205</v>
      </c>
      <c r="H333">
        <v>0.78611090802587502</v>
      </c>
      <c r="I333">
        <v>0.93935118592344202</v>
      </c>
      <c r="J333">
        <v>2.7206410886719799E-2</v>
      </c>
      <c r="K333">
        <v>0.85721815447323002</v>
      </c>
      <c r="L333">
        <v>0.97145702340640105</v>
      </c>
      <c r="M333">
        <v>0.37661591195501298</v>
      </c>
      <c r="N333">
        <v>0.25700367975546701</v>
      </c>
      <c r="O333">
        <v>0.15895716488782899</v>
      </c>
      <c r="P333">
        <v>-0.84074444380887203</v>
      </c>
      <c r="Q333">
        <v>0.51190270301045404</v>
      </c>
      <c r="R333">
        <v>-1.8405832135853299</v>
      </c>
      <c r="S333">
        <v>1.30866883995741</v>
      </c>
      <c r="T333">
        <v>-0.157476632932461</v>
      </c>
      <c r="U333">
        <v>1.66156535743331</v>
      </c>
      <c r="V333">
        <v>-0.193914495841222</v>
      </c>
      <c r="W333">
        <v>-0.164188902291242</v>
      </c>
      <c r="X333">
        <v>1.6081111204563601</v>
      </c>
      <c r="Y333">
        <v>-0.39681137369792302</v>
      </c>
      <c r="Z333">
        <v>0.30806727103032</v>
      </c>
      <c r="AA333">
        <v>-1.2309718454338399E-2</v>
      </c>
    </row>
    <row r="334" spans="1:27" x14ac:dyDescent="0.2">
      <c r="A334">
        <v>333</v>
      </c>
      <c r="B334">
        <v>0.73779740300960805</v>
      </c>
      <c r="C334">
        <v>0.58143315766937997</v>
      </c>
      <c r="D334">
        <v>0.63639339222572699</v>
      </c>
      <c r="E334">
        <v>0.85173217090777997</v>
      </c>
      <c r="F334">
        <v>0.54491800651885502</v>
      </c>
      <c r="G334">
        <v>0.67256985302083105</v>
      </c>
      <c r="H334">
        <v>0.118244057754054</v>
      </c>
      <c r="I334">
        <v>0.58698162413202204</v>
      </c>
      <c r="J334">
        <v>4.9668526509776698E-2</v>
      </c>
      <c r="K334">
        <v>0.87070120195858103</v>
      </c>
      <c r="L334">
        <v>0.57338013290427603</v>
      </c>
      <c r="M334">
        <v>0.83731949003413297</v>
      </c>
      <c r="N334">
        <v>0.114574862295207</v>
      </c>
      <c r="O334">
        <v>-0.42796809791121398</v>
      </c>
      <c r="P334">
        <v>-1.02009905686297</v>
      </c>
      <c r="Q334">
        <v>-1.0590722291569299</v>
      </c>
      <c r="R334">
        <v>0.75236804436965699</v>
      </c>
      <c r="S334">
        <v>2.0622207472055298</v>
      </c>
      <c r="T334">
        <v>0.44767670291584999</v>
      </c>
      <c r="U334">
        <v>0.1867393708124</v>
      </c>
      <c r="V334">
        <v>-2.10591811740538</v>
      </c>
      <c r="W334">
        <v>-0.17942168856715601</v>
      </c>
      <c r="X334">
        <v>-0.47751197132585899</v>
      </c>
      <c r="Y334">
        <v>-1.55580304508636</v>
      </c>
      <c r="Z334">
        <v>1.89328592501448</v>
      </c>
      <c r="AA334">
        <v>-9.6201055319103904E-2</v>
      </c>
    </row>
    <row r="335" spans="1:27" x14ac:dyDescent="0.2">
      <c r="A335">
        <v>334</v>
      </c>
      <c r="B335">
        <v>0.83405430917628098</v>
      </c>
      <c r="C335">
        <v>0.61734440829604798</v>
      </c>
      <c r="D335">
        <v>0.71697377110831395</v>
      </c>
      <c r="E335">
        <v>0.62464003683999103</v>
      </c>
      <c r="F335">
        <v>0.58902552304789402</v>
      </c>
      <c r="G335">
        <v>0.68227925873361495</v>
      </c>
      <c r="H335">
        <v>0.46637576888315302</v>
      </c>
      <c r="I335">
        <v>0.97579145152121705</v>
      </c>
      <c r="J335">
        <v>8.1219570478424402E-2</v>
      </c>
      <c r="K335">
        <v>0.154045039787888</v>
      </c>
      <c r="L335">
        <v>0.29708045651204801</v>
      </c>
      <c r="M335">
        <v>0.100483913673087</v>
      </c>
      <c r="N335">
        <v>1.3849602587494101</v>
      </c>
      <c r="O335">
        <v>0.65725942432923101</v>
      </c>
      <c r="P335">
        <v>-0.16122209201148299</v>
      </c>
      <c r="Q335">
        <v>1.88144611621784</v>
      </c>
      <c r="R335">
        <v>-8.31924292139955E-2</v>
      </c>
      <c r="S335">
        <v>-0.93197492198809695</v>
      </c>
      <c r="T335">
        <v>-0.44919612493634897</v>
      </c>
      <c r="U335">
        <v>-0.26789970036342498</v>
      </c>
      <c r="V335">
        <v>0.72798734970935897</v>
      </c>
      <c r="W335">
        <v>-1.56403014275233</v>
      </c>
      <c r="X335">
        <v>7.7753527761802596E-2</v>
      </c>
      <c r="Y335">
        <v>-0.34728663820074501</v>
      </c>
      <c r="Z335">
        <v>-0.500494329488544</v>
      </c>
      <c r="AA335">
        <v>3.3902884300932099E-4</v>
      </c>
    </row>
    <row r="336" spans="1:27" x14ac:dyDescent="0.2">
      <c r="A336">
        <v>335</v>
      </c>
      <c r="B336">
        <v>0.31427078042179302</v>
      </c>
      <c r="C336">
        <v>0.43827453767880797</v>
      </c>
      <c r="D336">
        <v>0.77686240547336605</v>
      </c>
      <c r="E336">
        <v>0.84806602378375795</v>
      </c>
      <c r="F336">
        <v>0.25119053549133202</v>
      </c>
      <c r="G336">
        <v>0.89065737719647498</v>
      </c>
      <c r="H336">
        <v>0.37017169268801797</v>
      </c>
      <c r="I336">
        <v>0.75540559622459102</v>
      </c>
      <c r="J336">
        <v>0.17643611994571901</v>
      </c>
      <c r="K336">
        <v>0.84893808583728902</v>
      </c>
      <c r="L336">
        <v>0.32720874738879502</v>
      </c>
      <c r="M336">
        <v>0.76475955662317496</v>
      </c>
      <c r="N336">
        <v>1.71463081572181</v>
      </c>
      <c r="O336">
        <v>0.77293637815290195</v>
      </c>
      <c r="P336">
        <v>-0.12161964954941</v>
      </c>
      <c r="Q336">
        <v>0.50353453675792004</v>
      </c>
      <c r="R336">
        <v>-1.3075841037243301</v>
      </c>
      <c r="S336">
        <v>-0.88950742356461299</v>
      </c>
      <c r="T336">
        <v>0.54400729013328597</v>
      </c>
      <c r="U336">
        <v>1.4784416828060201</v>
      </c>
      <c r="V336">
        <v>-1.12869582041774</v>
      </c>
      <c r="W336">
        <v>1.18507946662053</v>
      </c>
      <c r="X336">
        <v>-0.16941266624752899</v>
      </c>
      <c r="Y336">
        <v>-0.86826088987070604</v>
      </c>
      <c r="Z336">
        <v>0.72181852800910196</v>
      </c>
      <c r="AA336">
        <v>-0.1101479585476</v>
      </c>
    </row>
    <row r="337" spans="1:27" x14ac:dyDescent="0.2">
      <c r="A337">
        <v>336</v>
      </c>
      <c r="B337">
        <v>0.49256654782220699</v>
      </c>
      <c r="C337">
        <v>0.17036898061633099</v>
      </c>
      <c r="D337">
        <v>7.3208565358072505E-2</v>
      </c>
      <c r="E337">
        <v>0.126011811429634</v>
      </c>
      <c r="F337">
        <v>0.38876719539985</v>
      </c>
      <c r="G337">
        <v>0.66603708453476396</v>
      </c>
      <c r="H337">
        <v>0.49340051412582397</v>
      </c>
      <c r="I337">
        <v>0.97866765270009604</v>
      </c>
      <c r="J337">
        <v>0.76364132622256797</v>
      </c>
      <c r="K337">
        <v>0.41253365529701103</v>
      </c>
      <c r="L337">
        <v>0.137024744413793</v>
      </c>
      <c r="M337">
        <v>0.94131865794770397</v>
      </c>
      <c r="N337">
        <v>1.83194492131541</v>
      </c>
      <c r="O337">
        <v>-0.83980025732623098</v>
      </c>
      <c r="P337">
        <v>2.27876465127705E-3</v>
      </c>
      <c r="Q337">
        <v>-0.28842457507049002</v>
      </c>
      <c r="R337">
        <v>-0.73645533629427096</v>
      </c>
      <c r="S337">
        <v>0.85186779022415604</v>
      </c>
      <c r="T337">
        <v>-1.6070506738259601E-2</v>
      </c>
      <c r="U337">
        <v>-0.48652591830851599</v>
      </c>
      <c r="V337">
        <v>-4.5405707832552704E-3</v>
      </c>
      <c r="W337">
        <v>1.0382351952236399</v>
      </c>
      <c r="X337">
        <v>-0.55564547527538799</v>
      </c>
      <c r="Y337">
        <v>0.56917713555310501</v>
      </c>
      <c r="Z337">
        <v>1.2370823534019599</v>
      </c>
      <c r="AA337">
        <v>0.65769942065572395</v>
      </c>
    </row>
    <row r="338" spans="1:27" x14ac:dyDescent="0.2">
      <c r="A338">
        <v>337</v>
      </c>
      <c r="B338">
        <v>0.69737376621924296</v>
      </c>
      <c r="C338">
        <v>0.71508049662224904</v>
      </c>
      <c r="D338">
        <v>9.8748371470719506E-2</v>
      </c>
      <c r="E338">
        <v>0.66825161268934596</v>
      </c>
      <c r="F338">
        <v>0.64592625596560505</v>
      </c>
      <c r="G338">
        <v>0.52400598651729502</v>
      </c>
      <c r="H338">
        <v>0.56671811291016605</v>
      </c>
      <c r="I338">
        <v>0.16342024132609301</v>
      </c>
      <c r="J338">
        <v>0.60723159206099797</v>
      </c>
      <c r="K338">
        <v>0.161237999098375</v>
      </c>
      <c r="L338">
        <v>0.96925242873840001</v>
      </c>
      <c r="M338">
        <v>7.3984031798318001E-2</v>
      </c>
      <c r="N338">
        <v>-1.31131286405669</v>
      </c>
      <c r="O338">
        <v>-0.16996021748359899</v>
      </c>
      <c r="P338">
        <v>2.3179178223797101</v>
      </c>
      <c r="Q338">
        <v>1.1320007304552899</v>
      </c>
      <c r="R338">
        <v>-0.896826704619055</v>
      </c>
      <c r="S338">
        <v>-0.1158347577777</v>
      </c>
      <c r="T338">
        <v>-0.43002191944172402</v>
      </c>
      <c r="U338">
        <v>0.14217883519129701</v>
      </c>
      <c r="V338">
        <v>7.7844133316767206E-2</v>
      </c>
      <c r="W338">
        <v>-1.0775778864524099</v>
      </c>
      <c r="X338">
        <v>-0.86547540604258799</v>
      </c>
      <c r="Y338">
        <v>9.7461783363967103E-2</v>
      </c>
      <c r="Z338">
        <v>1.72004811007005</v>
      </c>
      <c r="AA338">
        <v>-8.5103105737047199E-2</v>
      </c>
    </row>
    <row r="339" spans="1:27" x14ac:dyDescent="0.2">
      <c r="A339">
        <v>338</v>
      </c>
      <c r="B339">
        <v>0.64146235398948104</v>
      </c>
      <c r="C339">
        <v>0.747786548687145</v>
      </c>
      <c r="D339">
        <v>0.94639556040056005</v>
      </c>
      <c r="E339">
        <v>0.60793303046375502</v>
      </c>
      <c r="F339">
        <v>0.36526605347171398</v>
      </c>
      <c r="G339">
        <v>0.31102808285504502</v>
      </c>
      <c r="H339">
        <v>0.95395881612785105</v>
      </c>
      <c r="I339">
        <v>0.78847658052109104</v>
      </c>
      <c r="J339">
        <v>0.73811195720918399</v>
      </c>
      <c r="K339">
        <v>0.78571228473447197</v>
      </c>
      <c r="L339">
        <v>0.53920571343041901</v>
      </c>
      <c r="M339">
        <v>0.38476223475299698</v>
      </c>
      <c r="N339">
        <v>-0.80646130079310396</v>
      </c>
      <c r="O339">
        <v>-0.21595393424308101</v>
      </c>
      <c r="P339">
        <v>-1.50340811590575</v>
      </c>
      <c r="Q339">
        <v>0.167702416609912</v>
      </c>
      <c r="R339">
        <v>0.22442431658116899</v>
      </c>
      <c r="S339">
        <v>0.95213295600769798</v>
      </c>
      <c r="T339">
        <v>1.7513840298657799</v>
      </c>
      <c r="U339">
        <v>-0.68603955877866496</v>
      </c>
      <c r="V339">
        <v>1.08905987007982</v>
      </c>
      <c r="W339">
        <v>-2.7799291226697199E-2</v>
      </c>
      <c r="X339">
        <v>-0.80211698754982796</v>
      </c>
      <c r="Y339">
        <v>0.195070945856224</v>
      </c>
      <c r="Z339">
        <v>0.59236845963735596</v>
      </c>
      <c r="AA339">
        <v>0.69839930921320303</v>
      </c>
    </row>
    <row r="340" spans="1:27" x14ac:dyDescent="0.2">
      <c r="A340">
        <v>339</v>
      </c>
      <c r="B340">
        <v>0.64392291498370402</v>
      </c>
      <c r="C340">
        <v>0.84391470812261105</v>
      </c>
      <c r="D340">
        <v>0.93088340782560397</v>
      </c>
      <c r="E340">
        <v>0.94566635740920901</v>
      </c>
      <c r="F340">
        <v>0.46769915008917401</v>
      </c>
      <c r="G340">
        <v>2.6185644790530201E-2</v>
      </c>
      <c r="H340">
        <v>0.18061981513164899</v>
      </c>
      <c r="I340">
        <v>0.12701619020663199</v>
      </c>
      <c r="J340">
        <v>0.85206309100612998</v>
      </c>
      <c r="K340">
        <v>0.62292368104681295</v>
      </c>
      <c r="L340">
        <v>0.35077699180692401</v>
      </c>
      <c r="M340">
        <v>0.88257762091234304</v>
      </c>
      <c r="N340">
        <v>-1.2586818452144199</v>
      </c>
      <c r="O340">
        <v>-1.05217728142541</v>
      </c>
      <c r="P340">
        <v>-0.91795707433478502</v>
      </c>
      <c r="Q340">
        <v>-0.58768884447751302</v>
      </c>
      <c r="R340">
        <v>1.58094871146837</v>
      </c>
      <c r="S340">
        <v>0.80358049115964303</v>
      </c>
      <c r="T340">
        <v>-1.63916403397134</v>
      </c>
      <c r="U340">
        <v>-1.0111766464880001</v>
      </c>
      <c r="V340">
        <v>1.97335254392215</v>
      </c>
      <c r="W340">
        <v>-1.12787723684341</v>
      </c>
      <c r="X340">
        <v>-0.80535946713900297</v>
      </c>
      <c r="Y340">
        <v>1.4312391227682499</v>
      </c>
      <c r="Z340">
        <v>0.39385552391987599</v>
      </c>
      <c r="AA340">
        <v>-3.0541917291902101E-2</v>
      </c>
    </row>
    <row r="341" spans="1:27" x14ac:dyDescent="0.2">
      <c r="A341">
        <v>340</v>
      </c>
      <c r="B341">
        <v>0.97785340482368999</v>
      </c>
      <c r="C341">
        <v>0.53475904697552301</v>
      </c>
      <c r="D341">
        <v>0.92145154159516096</v>
      </c>
      <c r="E341">
        <v>0.58062442881055099</v>
      </c>
      <c r="F341">
        <v>0.17701809061691101</v>
      </c>
      <c r="G341">
        <v>0.13004153850488301</v>
      </c>
      <c r="H341">
        <v>0.38646858092397401</v>
      </c>
      <c r="I341">
        <v>0.25781479524448497</v>
      </c>
      <c r="J341">
        <v>0.99678929010406103</v>
      </c>
      <c r="K341">
        <v>0.750772572355344</v>
      </c>
      <c r="L341">
        <v>0.34789930656552298</v>
      </c>
      <c r="M341">
        <v>0.26578920264728301</v>
      </c>
      <c r="N341">
        <v>-0.41844567110898501</v>
      </c>
      <c r="O341">
        <v>0.11776283639759801</v>
      </c>
      <c r="P341">
        <v>-0.82340882657203596</v>
      </c>
      <c r="Q341">
        <v>-1.40214194223294</v>
      </c>
      <c r="R341">
        <v>0.23907976447926699</v>
      </c>
      <c r="S341">
        <v>-1.87853930190892E-2</v>
      </c>
      <c r="T341">
        <v>-2.47267865659581E-2</v>
      </c>
      <c r="U341">
        <v>-1.12027442865217</v>
      </c>
      <c r="V341">
        <v>0.83278952742347201</v>
      </c>
      <c r="W341">
        <v>1.33123630864792</v>
      </c>
      <c r="X341">
        <v>0.28570610768584598</v>
      </c>
      <c r="Y341">
        <v>0.69497742420340902</v>
      </c>
      <c r="Z341">
        <v>-1.4283285577729301</v>
      </c>
      <c r="AA341">
        <v>0.82980815010738995</v>
      </c>
    </row>
    <row r="342" spans="1:27" x14ac:dyDescent="0.2">
      <c r="A342">
        <v>341</v>
      </c>
      <c r="B342">
        <v>0.41473533445969202</v>
      </c>
      <c r="C342">
        <v>0.30223526153713398</v>
      </c>
      <c r="D342">
        <v>0.64993864833377302</v>
      </c>
      <c r="E342">
        <v>0.30313285300508103</v>
      </c>
      <c r="F342">
        <v>0.481236948864534</v>
      </c>
      <c r="G342">
        <v>0.50192758487537503</v>
      </c>
      <c r="H342">
        <v>0.43051698012277401</v>
      </c>
      <c r="I342">
        <v>0.112090012291446</v>
      </c>
      <c r="J342">
        <v>0.56721123098395698</v>
      </c>
      <c r="K342">
        <v>0.12309266184456601</v>
      </c>
      <c r="L342">
        <v>0.82658672519028098</v>
      </c>
      <c r="M342">
        <v>0.80427919095381994</v>
      </c>
      <c r="N342">
        <v>0.30534058122121199</v>
      </c>
      <c r="O342">
        <v>-0.36466642319360099</v>
      </c>
      <c r="P342">
        <v>1.4466371031165299</v>
      </c>
      <c r="Q342">
        <v>-4.0756773565709399E-2</v>
      </c>
      <c r="R342">
        <v>-0.53900695015213596</v>
      </c>
      <c r="S342">
        <v>-0.83047254701744</v>
      </c>
      <c r="T342">
        <v>-0.95167213567631603</v>
      </c>
      <c r="U342">
        <v>0.69426013008787202</v>
      </c>
      <c r="V342">
        <v>0.17076566310251901</v>
      </c>
      <c r="W342">
        <v>-0.13513023109313799</v>
      </c>
      <c r="X342">
        <v>-0.35836344132546999</v>
      </c>
      <c r="Y342">
        <v>-0.56433765300486505</v>
      </c>
      <c r="Z342">
        <v>0.32298634674571403</v>
      </c>
      <c r="AA342">
        <v>0.709004684344409</v>
      </c>
    </row>
    <row r="343" spans="1:27" x14ac:dyDescent="0.2">
      <c r="A343">
        <v>342</v>
      </c>
      <c r="B343">
        <v>0.11940477997995901</v>
      </c>
      <c r="C343">
        <v>0.45651818206533701</v>
      </c>
      <c r="D343">
        <v>0.15635036607272901</v>
      </c>
      <c r="E343">
        <v>0.93477913737297003</v>
      </c>
      <c r="F343">
        <v>0.93158024945296303</v>
      </c>
      <c r="G343">
        <v>0.51092385617084801</v>
      </c>
      <c r="H343">
        <v>0.84955687262117796</v>
      </c>
      <c r="I343">
        <v>0.74680407065898102</v>
      </c>
      <c r="J343">
        <v>6.8008310627192203E-2</v>
      </c>
      <c r="K343">
        <v>8.9571540011093007E-2</v>
      </c>
      <c r="L343">
        <v>0.90149756171740503</v>
      </c>
      <c r="M343">
        <v>0.48481538565829302</v>
      </c>
      <c r="N343">
        <v>0.18706179676922999</v>
      </c>
      <c r="O343">
        <v>-0.64970096402557997</v>
      </c>
      <c r="P343">
        <v>1.2501773925513699</v>
      </c>
      <c r="Q343">
        <v>0.62080922392486904</v>
      </c>
      <c r="R343">
        <v>-0.31248144339386202</v>
      </c>
      <c r="S343">
        <v>1.25664736529684</v>
      </c>
      <c r="T343">
        <v>-0.52228647054687305</v>
      </c>
      <c r="U343">
        <v>0.48979337961286701</v>
      </c>
      <c r="V343">
        <v>-0.54579490976659495</v>
      </c>
      <c r="W343">
        <v>-1.1397510006267999</v>
      </c>
      <c r="X343">
        <v>-0.22067228206933201</v>
      </c>
      <c r="Y343">
        <v>-4.9582546027397298E-2</v>
      </c>
      <c r="Z343">
        <v>1.99806233377227</v>
      </c>
      <c r="AA343">
        <v>-0.96051283285508504</v>
      </c>
    </row>
    <row r="344" spans="1:27" x14ac:dyDescent="0.2">
      <c r="A344">
        <v>343</v>
      </c>
      <c r="B344">
        <v>0.52602966013364405</v>
      </c>
      <c r="C344">
        <v>0.38434253446757699</v>
      </c>
      <c r="D344">
        <v>0.91014366876333896</v>
      </c>
      <c r="E344">
        <v>0.844359362265095</v>
      </c>
      <c r="F344">
        <v>2.5660429848358E-2</v>
      </c>
      <c r="G344">
        <v>0.115222776075825</v>
      </c>
      <c r="H344">
        <v>3.3591630402952398E-2</v>
      </c>
      <c r="I344">
        <v>0.51783815259113897</v>
      </c>
      <c r="J344">
        <v>0.16000557644292701</v>
      </c>
      <c r="K344">
        <v>0.92877572355791904</v>
      </c>
      <c r="L344">
        <v>0.50045494409278002</v>
      </c>
      <c r="M344">
        <v>0.425606770208105</v>
      </c>
      <c r="N344">
        <v>-0.23119240916405501</v>
      </c>
      <c r="O344">
        <v>-1.01757868492356</v>
      </c>
      <c r="P344">
        <v>-0.933461622134236</v>
      </c>
      <c r="Q344">
        <v>0.326506447943822</v>
      </c>
      <c r="R344">
        <v>0.46748009753641201</v>
      </c>
      <c r="S344">
        <v>-0.674077577372723</v>
      </c>
      <c r="T344">
        <v>1.1464433878492899</v>
      </c>
      <c r="U344">
        <v>-0.83472548567890403</v>
      </c>
      <c r="V344">
        <v>-2.2714975012477601E-2</v>
      </c>
      <c r="W344">
        <v>0.72064340363095702</v>
      </c>
      <c r="X344">
        <v>-1.3603309905503499E-2</v>
      </c>
      <c r="Y344">
        <v>-0.26689587228154399</v>
      </c>
      <c r="Z344">
        <v>-0.41426951109882199</v>
      </c>
      <c r="AA344">
        <v>-1.1421195340985</v>
      </c>
    </row>
    <row r="345" spans="1:27" x14ac:dyDescent="0.2">
      <c r="A345">
        <v>344</v>
      </c>
      <c r="B345">
        <v>0.225073350826278</v>
      </c>
      <c r="C345">
        <v>0.24904685467481599</v>
      </c>
      <c r="D345">
        <v>0.92206188780255605</v>
      </c>
      <c r="E345">
        <v>0.42457335488870701</v>
      </c>
      <c r="F345">
        <v>0.38318390189669999</v>
      </c>
      <c r="G345">
        <v>0.25613380875438402</v>
      </c>
      <c r="H345">
        <v>2.23590591922402E-2</v>
      </c>
      <c r="I345">
        <v>0.786271466407924</v>
      </c>
      <c r="J345">
        <v>0.34862840361893099</v>
      </c>
      <c r="K345">
        <v>0.26899693207815201</v>
      </c>
      <c r="L345">
        <v>0.74586591799743396</v>
      </c>
      <c r="M345">
        <v>0.93109247088432301</v>
      </c>
      <c r="N345">
        <v>-0.15530142668351599</v>
      </c>
      <c r="O345">
        <v>5.8176355308604502E-2</v>
      </c>
      <c r="P345">
        <v>-1.0680968901532999</v>
      </c>
      <c r="Q345">
        <v>-1.39688788966073</v>
      </c>
      <c r="R345">
        <v>8.3806645689812803E-2</v>
      </c>
      <c r="S345">
        <v>0.95603261469283696</v>
      </c>
      <c r="T345">
        <v>1.5410002762372501</v>
      </c>
      <c r="U345">
        <v>-0.69479539221134601</v>
      </c>
      <c r="V345">
        <v>2.29985144739473</v>
      </c>
      <c r="W345">
        <v>-0.114064727954215</v>
      </c>
      <c r="X345">
        <v>-5.4335932452324001E-2</v>
      </c>
      <c r="Y345">
        <v>1.47856799797738</v>
      </c>
      <c r="Z345">
        <v>-1.5228907687453399</v>
      </c>
      <c r="AA345">
        <v>-1.5318220147880499</v>
      </c>
    </row>
    <row r="346" spans="1:27" x14ac:dyDescent="0.2">
      <c r="A346">
        <v>345</v>
      </c>
      <c r="B346">
        <v>0.48641176405362702</v>
      </c>
      <c r="C346">
        <v>0.65462674479931504</v>
      </c>
      <c r="D346">
        <v>0.169240613933652</v>
      </c>
      <c r="E346">
        <v>0.48566508525982499</v>
      </c>
      <c r="F346">
        <v>0.250261021545156</v>
      </c>
      <c r="G346">
        <v>0.164506047498434</v>
      </c>
      <c r="H346">
        <v>0.32753239129669898</v>
      </c>
      <c r="I346">
        <v>0.74584464589133803</v>
      </c>
      <c r="J346">
        <v>0.33894746680743898</v>
      </c>
      <c r="K346">
        <v>0.60644278815016095</v>
      </c>
      <c r="L346">
        <v>0.90829868474975195</v>
      </c>
      <c r="M346">
        <v>0.98961064568720702</v>
      </c>
      <c r="N346">
        <v>-0.418083740423219</v>
      </c>
      <c r="O346">
        <v>7.8832730125979994E-2</v>
      </c>
      <c r="P346">
        <v>-0.33087522260066199</v>
      </c>
      <c r="Q346">
        <v>0.41934009915255099</v>
      </c>
      <c r="R346">
        <v>0.59568416271186697</v>
      </c>
      <c r="S346">
        <v>0.78279315464677601</v>
      </c>
      <c r="T346">
        <v>-1.2265535736128199</v>
      </c>
      <c r="U346">
        <v>0.57658563406353802</v>
      </c>
      <c r="V346">
        <v>-0.67266061413215295</v>
      </c>
      <c r="W346">
        <v>0.249938913945743</v>
      </c>
      <c r="X346">
        <v>-1.16957590062191</v>
      </c>
      <c r="Y346">
        <v>1.53560541717048</v>
      </c>
      <c r="Z346">
        <v>0.93184156665806495</v>
      </c>
      <c r="AA346">
        <v>-1.170745353976</v>
      </c>
    </row>
    <row r="347" spans="1:27" x14ac:dyDescent="0.2">
      <c r="A347">
        <v>346</v>
      </c>
      <c r="B347">
        <v>0.37021479848772199</v>
      </c>
      <c r="C347">
        <v>0.95532370172440995</v>
      </c>
      <c r="D347">
        <v>7.3367315577343106E-2</v>
      </c>
      <c r="E347">
        <v>0.76852015196345702</v>
      </c>
      <c r="F347">
        <v>0.57764682290144198</v>
      </c>
      <c r="G347">
        <v>0.27939631743356502</v>
      </c>
      <c r="H347">
        <v>0.34231062210164898</v>
      </c>
      <c r="I347">
        <v>0.87033538776449804</v>
      </c>
      <c r="J347">
        <v>0.48462421610020101</v>
      </c>
      <c r="K347">
        <v>0.49705834337510102</v>
      </c>
      <c r="L347">
        <v>0.247833653585985</v>
      </c>
      <c r="M347">
        <v>0.70508988690562502</v>
      </c>
      <c r="N347">
        <v>-0.86064960864860496</v>
      </c>
      <c r="O347">
        <v>-0.64414013029711104</v>
      </c>
      <c r="P347">
        <v>-1.9940240255358299</v>
      </c>
      <c r="Q347">
        <v>-0.55436823359843401</v>
      </c>
      <c r="R347">
        <v>0.13001584964023999</v>
      </c>
      <c r="S347">
        <v>-2.0620370794064602</v>
      </c>
      <c r="T347">
        <v>0.57349931340624805</v>
      </c>
      <c r="U347">
        <v>-0.296650328109065</v>
      </c>
      <c r="V347">
        <v>4.9297015477275101E-2</v>
      </c>
      <c r="W347">
        <v>-1.3343362743479401</v>
      </c>
      <c r="X347">
        <v>-0.132125329349187</v>
      </c>
      <c r="Y347">
        <v>-0.99290830174318301</v>
      </c>
      <c r="Z347">
        <v>-0.36154584805541301</v>
      </c>
      <c r="AA347">
        <v>-3.01924739933889</v>
      </c>
    </row>
    <row r="348" spans="1:27" x14ac:dyDescent="0.2">
      <c r="A348">
        <v>347</v>
      </c>
      <c r="B348">
        <v>0.98335018078796499</v>
      </c>
      <c r="C348">
        <v>0.29108295729383799</v>
      </c>
      <c r="D348">
        <v>0.56622893107123595</v>
      </c>
      <c r="E348">
        <v>0.25227681826800102</v>
      </c>
      <c r="F348">
        <v>6.8158920388668706E-2</v>
      </c>
      <c r="G348">
        <v>0.15253370488062501</v>
      </c>
      <c r="H348">
        <v>0.87913372972980097</v>
      </c>
      <c r="I348">
        <v>0.81763586332090199</v>
      </c>
      <c r="J348">
        <v>0.862942702369764</v>
      </c>
      <c r="K348">
        <v>0.85704463487491001</v>
      </c>
      <c r="L348">
        <v>0.82400191156193603</v>
      </c>
      <c r="M348">
        <v>0.82966656982898701</v>
      </c>
      <c r="N348">
        <v>-0.73364706790509704</v>
      </c>
      <c r="O348">
        <v>1.5999209963291201</v>
      </c>
      <c r="P348">
        <v>0.49257229875544101</v>
      </c>
      <c r="Q348">
        <v>9.2323500748075892E-3</v>
      </c>
      <c r="R348">
        <v>3.9277121304117799E-2</v>
      </c>
      <c r="S348">
        <v>-1.9187448950205701</v>
      </c>
      <c r="T348">
        <v>-2.16462194833333</v>
      </c>
      <c r="U348">
        <v>-0.30446914404666803</v>
      </c>
      <c r="V348">
        <v>-0.421538423592556</v>
      </c>
      <c r="W348">
        <v>0.27594533144901601</v>
      </c>
      <c r="X348">
        <v>-0.70591682866060801</v>
      </c>
      <c r="Y348">
        <v>-1.3990567648858101</v>
      </c>
      <c r="Z348">
        <v>-1.9830384363459299</v>
      </c>
      <c r="AA348">
        <v>1.6783026414781701</v>
      </c>
    </row>
    <row r="349" spans="1:27" x14ac:dyDescent="0.2">
      <c r="A349">
        <v>348</v>
      </c>
      <c r="B349">
        <v>0.388319115154445</v>
      </c>
      <c r="C349">
        <v>0.65018908656202201</v>
      </c>
      <c r="D349">
        <v>0.36540529690682799</v>
      </c>
      <c r="E349">
        <v>0.81203996157273595</v>
      </c>
      <c r="F349">
        <v>0.65036469069309499</v>
      </c>
      <c r="G349">
        <v>0.42890801327303002</v>
      </c>
      <c r="H349">
        <v>0.56466386094689303</v>
      </c>
      <c r="I349">
        <v>0.80400896421633605</v>
      </c>
      <c r="J349">
        <v>0.71360602718777899</v>
      </c>
      <c r="K349">
        <v>0.43351524160243499</v>
      </c>
      <c r="L349">
        <v>0.76740959472954196</v>
      </c>
      <c r="M349">
        <v>0.68463168595917501</v>
      </c>
      <c r="N349">
        <v>-0.82905129130617905</v>
      </c>
      <c r="O349">
        <v>-1.1609837518067301</v>
      </c>
      <c r="P349">
        <v>-7.7663050636602005E-2</v>
      </c>
      <c r="Q349">
        <v>1.2472207951735199</v>
      </c>
      <c r="R349">
        <v>-1.15712023960104</v>
      </c>
      <c r="S349">
        <v>-0.82908623679299598</v>
      </c>
      <c r="T349">
        <v>-2.79944049683274</v>
      </c>
      <c r="U349">
        <v>0.65339269019804203</v>
      </c>
      <c r="V349">
        <v>-1.37450168526039</v>
      </c>
      <c r="W349">
        <v>-0.110464328349218</v>
      </c>
      <c r="X349">
        <v>-0.11108365923481001</v>
      </c>
      <c r="Y349">
        <v>1.46886144617305</v>
      </c>
      <c r="Z349">
        <v>-0.77915998899153305</v>
      </c>
      <c r="AA349">
        <v>1.0177401872645</v>
      </c>
    </row>
    <row r="350" spans="1:27" x14ac:dyDescent="0.2">
      <c r="A350">
        <v>349</v>
      </c>
      <c r="B350">
        <v>0.22924484033137499</v>
      </c>
      <c r="C350">
        <v>0.53635993087664202</v>
      </c>
      <c r="D350">
        <v>0.46016661892645</v>
      </c>
      <c r="E350">
        <v>0.82209540810435999</v>
      </c>
      <c r="F350">
        <v>5.4167937720194403E-2</v>
      </c>
      <c r="G350">
        <v>0.21207942091859799</v>
      </c>
      <c r="H350">
        <v>0.124780593439936</v>
      </c>
      <c r="I350">
        <v>0.93105592578649499</v>
      </c>
      <c r="J350">
        <v>0.69800952891819101</v>
      </c>
      <c r="K350">
        <v>0.65104519482701995</v>
      </c>
      <c r="L350">
        <v>0.25824775244109299</v>
      </c>
      <c r="M350">
        <v>0.30365052074193899</v>
      </c>
      <c r="N350">
        <v>-0.50721107795438303</v>
      </c>
      <c r="O350">
        <v>-0.18931569776347401</v>
      </c>
      <c r="P350">
        <v>-1.71689797109841</v>
      </c>
      <c r="Q350">
        <v>0.33453894795658901</v>
      </c>
      <c r="R350">
        <v>-1.1674953585143699</v>
      </c>
      <c r="S350">
        <v>1.6268790592387401</v>
      </c>
      <c r="T350">
        <v>-0.962761155680945</v>
      </c>
      <c r="U350">
        <v>5.7930464176529299E-2</v>
      </c>
      <c r="V350">
        <v>2.6130678602012698</v>
      </c>
      <c r="W350">
        <v>5.0465557483668301E-2</v>
      </c>
      <c r="X350">
        <v>-0.81162447029561402</v>
      </c>
      <c r="Y350">
        <v>-0.118994337869537</v>
      </c>
      <c r="Z350">
        <v>-2.4883296553910799</v>
      </c>
      <c r="AA350">
        <v>-0.84748971236861603</v>
      </c>
    </row>
    <row r="351" spans="1:27" x14ac:dyDescent="0.2">
      <c r="A351">
        <v>350</v>
      </c>
      <c r="B351">
        <v>0.62329754629172296</v>
      </c>
      <c r="C351">
        <v>0.59745186660438698</v>
      </c>
      <c r="D351">
        <v>0.46473691239953002</v>
      </c>
      <c r="E351">
        <v>0.41733704158104901</v>
      </c>
      <c r="F351">
        <v>0.29106372431851901</v>
      </c>
      <c r="G351">
        <v>7.7995629049837506E-2</v>
      </c>
      <c r="H351">
        <v>6.1700688209384603E-2</v>
      </c>
      <c r="I351">
        <v>0.52279708767309696</v>
      </c>
      <c r="J351">
        <v>0.145617478527128</v>
      </c>
      <c r="K351">
        <v>0.29316814267076502</v>
      </c>
      <c r="L351">
        <v>0.39810334681533199</v>
      </c>
      <c r="M351">
        <v>6.7899896996095693E-2</v>
      </c>
      <c r="N351">
        <v>-1.3945409942264699</v>
      </c>
      <c r="O351">
        <v>-0.72727784177451804</v>
      </c>
      <c r="P351">
        <v>-0.237914125201134</v>
      </c>
      <c r="Q351">
        <v>0.528365893331736</v>
      </c>
      <c r="R351">
        <v>-0.986224035428926</v>
      </c>
      <c r="S351">
        <v>-0.52424459383448596</v>
      </c>
      <c r="T351">
        <v>0.17245464339480601</v>
      </c>
      <c r="U351">
        <v>0.63115695196518995</v>
      </c>
      <c r="V351">
        <v>-1.2650294236328199</v>
      </c>
      <c r="W351">
        <v>-0.81564590709950402</v>
      </c>
      <c r="X351">
        <v>-0.34853651888633103</v>
      </c>
      <c r="Y351">
        <v>-1.64693410392319</v>
      </c>
      <c r="Z351">
        <v>-0.49880854250401702</v>
      </c>
      <c r="AA351">
        <v>-0.52719257058389701</v>
      </c>
    </row>
    <row r="352" spans="1:27" x14ac:dyDescent="0.2">
      <c r="A352">
        <v>351</v>
      </c>
      <c r="B352">
        <v>0.136540197068825</v>
      </c>
      <c r="C352">
        <v>2.4898269446566701E-2</v>
      </c>
      <c r="D352">
        <v>0.77890710812062003</v>
      </c>
      <c r="E352">
        <v>0.916375945322215</v>
      </c>
      <c r="F352">
        <v>0.31069437088444801</v>
      </c>
      <c r="G352">
        <v>0.87225783918984201</v>
      </c>
      <c r="H352">
        <v>0.116447993088513</v>
      </c>
      <c r="I352">
        <v>0.628997961292043</v>
      </c>
      <c r="J352">
        <v>0.78437086986377802</v>
      </c>
      <c r="K352">
        <v>0.45689060562290201</v>
      </c>
      <c r="L352">
        <v>0.61105032335035503</v>
      </c>
      <c r="M352">
        <v>0.82410963135771398</v>
      </c>
      <c r="N352">
        <v>1.2328758681231899</v>
      </c>
      <c r="O352">
        <v>0.856030710683089</v>
      </c>
      <c r="P352">
        <v>-4.50767462632371E-2</v>
      </c>
      <c r="Q352">
        <v>-0.83087149117208203</v>
      </c>
      <c r="R352">
        <v>-4.9670255826326101E-2</v>
      </c>
      <c r="S352">
        <v>-0.25269724752354</v>
      </c>
      <c r="T352">
        <v>-1.1230857092951001</v>
      </c>
      <c r="U352">
        <v>-1.4332653199345899</v>
      </c>
      <c r="V352">
        <v>1.03735905077595</v>
      </c>
      <c r="W352">
        <v>-0.137303738431867</v>
      </c>
      <c r="X352">
        <v>-0.18949647193806199</v>
      </c>
      <c r="Y352">
        <v>0.25364372860243101</v>
      </c>
      <c r="Z352">
        <v>-0.209775804058286</v>
      </c>
      <c r="AA352">
        <v>1.8710388198292001</v>
      </c>
    </row>
    <row r="353" spans="1:27" x14ac:dyDescent="0.2">
      <c r="A353">
        <v>352</v>
      </c>
      <c r="B353">
        <v>0.96746949432417695</v>
      </c>
      <c r="C353">
        <v>4.8417395446449501E-3</v>
      </c>
      <c r="D353">
        <v>0.82366637629456796</v>
      </c>
      <c r="E353">
        <v>7.0875673089176403E-2</v>
      </c>
      <c r="F353">
        <v>0.44169282703660401</v>
      </c>
      <c r="G353">
        <v>0.21417749882675699</v>
      </c>
      <c r="H353">
        <v>0.83587150741368499</v>
      </c>
      <c r="I353">
        <v>0.185292276553809</v>
      </c>
      <c r="J353">
        <v>0.58632789133116603</v>
      </c>
      <c r="K353">
        <v>0.114815560402348</v>
      </c>
      <c r="L353">
        <v>0.48189510917291001</v>
      </c>
      <c r="M353">
        <v>0.56390978093259003</v>
      </c>
      <c r="N353">
        <v>1.95111699049285</v>
      </c>
      <c r="O353">
        <v>1.1157633161312701</v>
      </c>
      <c r="P353">
        <v>0.836517108817735</v>
      </c>
      <c r="Q353">
        <v>0.22361248173437501</v>
      </c>
      <c r="R353">
        <v>-8.7916195076763903E-2</v>
      </c>
      <c r="S353">
        <v>-0.46062050497344997</v>
      </c>
      <c r="T353">
        <v>-0.198871946054344</v>
      </c>
      <c r="U353">
        <v>0.29641472918579698</v>
      </c>
      <c r="V353">
        <v>0.17044980729430101</v>
      </c>
      <c r="W353">
        <v>-0.35856967687527702</v>
      </c>
      <c r="X353">
        <v>2.4716081517763202</v>
      </c>
      <c r="Y353">
        <v>-0.87548718142872295</v>
      </c>
      <c r="Z353">
        <v>-0.25132420229639801</v>
      </c>
      <c r="AA353">
        <v>-1.5892146363556801</v>
      </c>
    </row>
    <row r="354" spans="1:27" x14ac:dyDescent="0.2">
      <c r="A354">
        <v>353</v>
      </c>
      <c r="B354">
        <v>0.51507180789485496</v>
      </c>
      <c r="C354">
        <v>0.13137825438752701</v>
      </c>
      <c r="D354">
        <v>0.28235505218617601</v>
      </c>
      <c r="E354">
        <v>0.81009608483873297</v>
      </c>
      <c r="F354">
        <v>0.43612609920091899</v>
      </c>
      <c r="G354">
        <v>0.202837459510192</v>
      </c>
      <c r="H354">
        <v>0.41298952582292198</v>
      </c>
      <c r="I354">
        <v>0.44899873412214197</v>
      </c>
      <c r="J354">
        <v>0.84054516046307903</v>
      </c>
      <c r="K354">
        <v>0.77351973368786198</v>
      </c>
      <c r="L354">
        <v>0.442033155355602</v>
      </c>
      <c r="M354">
        <v>0.65883966977707997</v>
      </c>
      <c r="N354">
        <v>-1.30888435684358</v>
      </c>
      <c r="O354">
        <v>-2.4612043628004998</v>
      </c>
      <c r="P354">
        <v>-5.4658168886209703E-2</v>
      </c>
      <c r="Q354">
        <v>-1.45412596549817</v>
      </c>
      <c r="R354">
        <v>2.1305783117135499</v>
      </c>
      <c r="S354">
        <v>-2.6419583166665301</v>
      </c>
      <c r="T354">
        <v>-1.7985465747957501</v>
      </c>
      <c r="U354">
        <v>0.36361344803346601</v>
      </c>
      <c r="V354">
        <v>-0.46698477402988797</v>
      </c>
      <c r="W354">
        <v>-5.0459443772855501E-2</v>
      </c>
      <c r="X354">
        <v>-1.79445298761799</v>
      </c>
      <c r="Y354">
        <v>-0.78152321416179205</v>
      </c>
      <c r="Z354">
        <v>1.0732199088934</v>
      </c>
      <c r="AA354">
        <v>-2.1973757491670801E-2</v>
      </c>
    </row>
    <row r="355" spans="1:27" x14ac:dyDescent="0.2">
      <c r="A355">
        <v>354</v>
      </c>
      <c r="B355">
        <v>0.16307032923214099</v>
      </c>
      <c r="C355">
        <v>2.4817103752866301E-2</v>
      </c>
      <c r="D355">
        <v>0.72997831413522296</v>
      </c>
      <c r="E355">
        <v>0.48590447125024999</v>
      </c>
      <c r="F355">
        <v>0.99217923730611801</v>
      </c>
      <c r="G355">
        <v>0.31655387603677798</v>
      </c>
      <c r="H355">
        <v>0.96843087556771901</v>
      </c>
      <c r="I355">
        <v>0.86349280411377505</v>
      </c>
      <c r="J355">
        <v>0.21369690517894899</v>
      </c>
      <c r="K355">
        <v>0.93150960234925095</v>
      </c>
      <c r="L355">
        <v>0.54672351921908502</v>
      </c>
      <c r="M355">
        <v>8.5531996097415602E-2</v>
      </c>
      <c r="N355">
        <v>1.2555209348777401</v>
      </c>
      <c r="O355">
        <v>-0.58022373327871901</v>
      </c>
      <c r="P355">
        <v>-0.71289754197341104</v>
      </c>
      <c r="Q355">
        <v>0.85815093256837005</v>
      </c>
      <c r="R355">
        <v>1.1934680403209501</v>
      </c>
      <c r="S355">
        <v>1.3248800644427601</v>
      </c>
      <c r="T355">
        <v>1.4772575152198999</v>
      </c>
      <c r="U355">
        <v>0.62166741790435998</v>
      </c>
      <c r="V355">
        <v>-6.7571791326189401E-2</v>
      </c>
      <c r="W355">
        <v>0.41101207541322099</v>
      </c>
      <c r="X355">
        <v>0.14182614631037499</v>
      </c>
      <c r="Y355">
        <v>0.161188845274194</v>
      </c>
      <c r="Z355">
        <v>0.68530416638297897</v>
      </c>
      <c r="AA355">
        <v>-1.38177848279104</v>
      </c>
    </row>
    <row r="356" spans="1:27" x14ac:dyDescent="0.2">
      <c r="A356">
        <v>355</v>
      </c>
      <c r="B356">
        <v>0.62190229515545004</v>
      </c>
      <c r="C356">
        <v>9.2129451921209596E-2</v>
      </c>
      <c r="D356">
        <v>0.49597168597392699</v>
      </c>
      <c r="E356">
        <v>0.30523472512140798</v>
      </c>
      <c r="F356">
        <v>0.61164162075146999</v>
      </c>
      <c r="G356">
        <v>0.330308026401326</v>
      </c>
      <c r="H356">
        <v>0.70356121868826405</v>
      </c>
      <c r="I356">
        <v>0.254217362497001</v>
      </c>
      <c r="J356">
        <v>0.64708707062527504</v>
      </c>
      <c r="K356">
        <v>0.134944601450115</v>
      </c>
      <c r="L356">
        <v>0.69244152586907104</v>
      </c>
      <c r="M356">
        <v>0.43056118860840797</v>
      </c>
      <c r="N356">
        <v>0.113244143951998</v>
      </c>
      <c r="O356">
        <v>-1.90342670044957</v>
      </c>
      <c r="P356">
        <v>-0.64124275424642097</v>
      </c>
      <c r="Q356">
        <v>-0.76090111051173703</v>
      </c>
      <c r="R356">
        <v>1.1808214077401999</v>
      </c>
      <c r="S356">
        <v>0.85920318385081895</v>
      </c>
      <c r="T356">
        <v>-1.8469619288889301</v>
      </c>
      <c r="U356">
        <v>-0.28512669491745302</v>
      </c>
      <c r="V356">
        <v>-0.39628087320806699</v>
      </c>
      <c r="W356">
        <v>1.78276963824665</v>
      </c>
      <c r="X356">
        <v>-7.2585999528875095E-2</v>
      </c>
      <c r="Y356">
        <v>-1.4909922548994701</v>
      </c>
      <c r="Z356">
        <v>1.6092600756097699</v>
      </c>
      <c r="AA356">
        <v>0.43470257414684899</v>
      </c>
    </row>
    <row r="357" spans="1:27" x14ac:dyDescent="0.2">
      <c r="A357">
        <v>356</v>
      </c>
      <c r="B357">
        <v>0.985954165225848</v>
      </c>
      <c r="C357">
        <v>0.475558224134147</v>
      </c>
      <c r="D357">
        <v>6.6268301103264093E-2</v>
      </c>
      <c r="E357">
        <v>0.61787383328191903</v>
      </c>
      <c r="F357">
        <v>0.31500149774365099</v>
      </c>
      <c r="G357">
        <v>0.76922952686436397</v>
      </c>
      <c r="H357">
        <v>0.26882368768565301</v>
      </c>
      <c r="I357">
        <v>0.82682133745402098</v>
      </c>
      <c r="J357">
        <v>0.50099421828053803</v>
      </c>
      <c r="K357">
        <v>0.78018349083140404</v>
      </c>
      <c r="L357">
        <v>0.46867899433709598</v>
      </c>
      <c r="M357">
        <v>0.92149001290090304</v>
      </c>
      <c r="N357">
        <v>2.6754545818107701E-2</v>
      </c>
      <c r="O357">
        <v>1.8366909242524501</v>
      </c>
      <c r="P357">
        <v>1.35189190348713</v>
      </c>
      <c r="Q357">
        <v>-1.2104910423061299</v>
      </c>
      <c r="R357">
        <v>0.70309948336417505</v>
      </c>
      <c r="S357">
        <v>0.242014316052544</v>
      </c>
      <c r="T357">
        <v>-0.710705386546301</v>
      </c>
      <c r="U357">
        <v>1.9286425042347399</v>
      </c>
      <c r="V357">
        <v>0.69375750509248202</v>
      </c>
      <c r="W357">
        <v>0.88589111456144198</v>
      </c>
      <c r="X357">
        <v>-0.59167219906769697</v>
      </c>
      <c r="Y357">
        <v>0.34798733133509102</v>
      </c>
      <c r="Z357">
        <v>1.69707834069289</v>
      </c>
      <c r="AA357">
        <v>1.5377496762879499</v>
      </c>
    </row>
    <row r="358" spans="1:27" x14ac:dyDescent="0.2">
      <c r="A358">
        <v>357</v>
      </c>
      <c r="B358">
        <v>0.66877151746302799</v>
      </c>
      <c r="C358">
        <v>0.196656761225312</v>
      </c>
      <c r="D358">
        <v>3.7647830555215402E-2</v>
      </c>
      <c r="E358">
        <v>0.31925337086431599</v>
      </c>
      <c r="F358">
        <v>0.86242133937776</v>
      </c>
      <c r="G358">
        <v>0.57306131208315403</v>
      </c>
      <c r="H358">
        <v>0.89179100655019194</v>
      </c>
      <c r="I358">
        <v>0.60027857776731197</v>
      </c>
      <c r="J358">
        <v>0.866366861853748</v>
      </c>
      <c r="K358">
        <v>7.5974306557327495E-2</v>
      </c>
      <c r="L358">
        <v>0.48151129996404002</v>
      </c>
      <c r="M358">
        <v>5.5285403504967603E-4</v>
      </c>
      <c r="N358">
        <v>5.8456965417877101E-2</v>
      </c>
      <c r="O358">
        <v>0.13926604719482399</v>
      </c>
      <c r="P358">
        <v>-0.30322527630426699</v>
      </c>
      <c r="Q358">
        <v>-0.85946300316638302</v>
      </c>
      <c r="R358">
        <v>-0.30478807982568101</v>
      </c>
      <c r="S358">
        <v>-1.27840610586695</v>
      </c>
      <c r="T358">
        <v>-0.44525970964262501</v>
      </c>
      <c r="U358">
        <v>1.4947621022955</v>
      </c>
      <c r="V358">
        <v>7.8528007684136605E-2</v>
      </c>
      <c r="W358">
        <v>-0.115323254716989</v>
      </c>
      <c r="X358">
        <v>-0.73483494131273597</v>
      </c>
      <c r="Y358">
        <v>-0.83925895481877799</v>
      </c>
      <c r="Z358">
        <v>-0.29315447311217802</v>
      </c>
      <c r="AA358">
        <v>0.71853871766425004</v>
      </c>
    </row>
    <row r="359" spans="1:27" x14ac:dyDescent="0.2">
      <c r="A359">
        <v>358</v>
      </c>
      <c r="B359">
        <v>0.41891589690931103</v>
      </c>
      <c r="C359">
        <v>0.81467394856735997</v>
      </c>
      <c r="D359">
        <v>0.23758507403545001</v>
      </c>
      <c r="E359">
        <v>0.65233681374229402</v>
      </c>
      <c r="F359">
        <v>0.33769589895382501</v>
      </c>
      <c r="G359">
        <v>0.16211807774379799</v>
      </c>
      <c r="H359">
        <v>0.64868082851171405</v>
      </c>
      <c r="I359">
        <v>0.16914293821901</v>
      </c>
      <c r="J359">
        <v>5.6229451205581399E-2</v>
      </c>
      <c r="K359">
        <v>0.86520438478328199</v>
      </c>
      <c r="L359">
        <v>0.14218818093650001</v>
      </c>
      <c r="M359">
        <v>0.86052995361387696</v>
      </c>
      <c r="N359">
        <v>0.45715365045016698</v>
      </c>
      <c r="O359">
        <v>0.438840687184398</v>
      </c>
      <c r="P359">
        <v>0.29830652078778402</v>
      </c>
      <c r="Q359">
        <v>0.650458344602447</v>
      </c>
      <c r="R359">
        <v>0.39949500627083101</v>
      </c>
      <c r="S359">
        <v>1.34535476923452</v>
      </c>
      <c r="T359">
        <v>-0.96208797996145201</v>
      </c>
      <c r="U359">
        <v>-0.35658290034047202</v>
      </c>
      <c r="V359">
        <v>-1.3034477858268101</v>
      </c>
      <c r="W359">
        <v>-1.32918661335795</v>
      </c>
      <c r="X359">
        <v>2.8335575500488702E-3</v>
      </c>
      <c r="Y359">
        <v>0.38941886956334198</v>
      </c>
      <c r="Z359">
        <v>0.63105708977734998</v>
      </c>
      <c r="AA359">
        <v>0.44842058456058798</v>
      </c>
    </row>
    <row r="360" spans="1:27" x14ac:dyDescent="0.2">
      <c r="A360">
        <v>359</v>
      </c>
      <c r="B360">
        <v>0.32334499317221299</v>
      </c>
      <c r="C360">
        <v>0.24405922810547001</v>
      </c>
      <c r="D360">
        <v>0.21839611022733099</v>
      </c>
      <c r="E360">
        <v>0.91584830638021197</v>
      </c>
      <c r="F360">
        <v>0.67162339389324099</v>
      </c>
      <c r="G360">
        <v>0.813368955627083</v>
      </c>
      <c r="H360">
        <v>0.99601975409314003</v>
      </c>
      <c r="I360">
        <v>0.47434367123059901</v>
      </c>
      <c r="J360">
        <v>0.16522348858416</v>
      </c>
      <c r="K360">
        <v>0.263970036059618</v>
      </c>
      <c r="L360">
        <v>0.68094202224165201</v>
      </c>
      <c r="M360">
        <v>0.33301870152354202</v>
      </c>
      <c r="N360">
        <v>0.10271365536439001</v>
      </c>
      <c r="O360">
        <v>1.6667036346138499E-2</v>
      </c>
      <c r="P360">
        <v>0.40600612687931997</v>
      </c>
      <c r="Q360">
        <v>0.18534779280680699</v>
      </c>
      <c r="R360">
        <v>-8.25670827469768E-2</v>
      </c>
      <c r="S360">
        <v>0.64248509895496497</v>
      </c>
      <c r="T360">
        <v>-0.44688587564523402</v>
      </c>
      <c r="U360">
        <v>-0.628434359427823</v>
      </c>
      <c r="V360">
        <v>-0.43983656764768497</v>
      </c>
      <c r="W360">
        <v>-1.6873143876474901</v>
      </c>
      <c r="X360">
        <v>0.38326249777988802</v>
      </c>
      <c r="Y360">
        <v>1.45660921945635</v>
      </c>
      <c r="Z360">
        <v>0.65720934352743898</v>
      </c>
      <c r="AA360">
        <v>-0.82331037410192098</v>
      </c>
    </row>
    <row r="361" spans="1:27" x14ac:dyDescent="0.2">
      <c r="A361">
        <v>360</v>
      </c>
      <c r="B361">
        <v>0.83525531995110203</v>
      </c>
      <c r="C361">
        <v>0.48880763794295401</v>
      </c>
      <c r="D361">
        <v>0.42238627490587499</v>
      </c>
      <c r="E361">
        <v>0.56907903123646897</v>
      </c>
      <c r="F361">
        <v>0.89951508818194204</v>
      </c>
      <c r="G361">
        <v>0.92196791735477701</v>
      </c>
      <c r="H361">
        <v>0.114962746156379</v>
      </c>
      <c r="I361">
        <v>0.79267404368147198</v>
      </c>
      <c r="J361">
        <v>0.182816437911242</v>
      </c>
      <c r="K361">
        <v>0.51433881046250396</v>
      </c>
      <c r="L361">
        <v>0.95601752353832103</v>
      </c>
      <c r="M361">
        <v>0.67036219080909998</v>
      </c>
      <c r="N361">
        <v>-0.86091686566604997</v>
      </c>
      <c r="O361">
        <v>-1.55689603224038</v>
      </c>
      <c r="P361">
        <v>0.44406691974898999</v>
      </c>
      <c r="Q361">
        <v>-2.0438104188341502</v>
      </c>
      <c r="R361">
        <v>-0.91819221310598098</v>
      </c>
      <c r="S361">
        <v>0.624396563676757</v>
      </c>
      <c r="T361">
        <v>-0.61761262102390502</v>
      </c>
      <c r="U361">
        <v>1.1379375222597701</v>
      </c>
      <c r="V361">
        <v>-0.17257648712834101</v>
      </c>
      <c r="W361">
        <v>0.37041539888478497</v>
      </c>
      <c r="X361">
        <v>-0.232300002846035</v>
      </c>
      <c r="Y361">
        <v>-0.52268980544522203</v>
      </c>
      <c r="Z361">
        <v>2.26560235146042E-2</v>
      </c>
      <c r="AA361">
        <v>1.41580437260753</v>
      </c>
    </row>
    <row r="362" spans="1:27" x14ac:dyDescent="0.2">
      <c r="A362">
        <v>361</v>
      </c>
      <c r="B362">
        <v>0.14381704363040601</v>
      </c>
      <c r="C362">
        <v>0.64888247963972301</v>
      </c>
      <c r="D362">
        <v>0.54975163307972197</v>
      </c>
      <c r="E362">
        <v>0.63789070583879903</v>
      </c>
      <c r="F362">
        <v>0.84424779121764004</v>
      </c>
      <c r="G362">
        <v>0.252480290364474</v>
      </c>
      <c r="H362">
        <v>0.78840326936915495</v>
      </c>
      <c r="I362">
        <v>0.37254160013981102</v>
      </c>
      <c r="J362">
        <v>0.61777612450532604</v>
      </c>
      <c r="K362">
        <v>0.60396283795125705</v>
      </c>
      <c r="L362">
        <v>0.45343831111676902</v>
      </c>
      <c r="M362">
        <v>0.50968922977335696</v>
      </c>
      <c r="N362">
        <v>0.13809993324237901</v>
      </c>
      <c r="O362">
        <v>-1.58464088388105</v>
      </c>
      <c r="P362">
        <v>-1.50175986696481</v>
      </c>
      <c r="Q362">
        <v>-2.1761113951255999</v>
      </c>
      <c r="R362">
        <v>0.32267014113186798</v>
      </c>
      <c r="S362">
        <v>0.805018489459841</v>
      </c>
      <c r="T362">
        <v>-0.29590502389811202</v>
      </c>
      <c r="U362">
        <v>-0.43349194311834499</v>
      </c>
      <c r="V362">
        <v>0.50513093465063497</v>
      </c>
      <c r="W362">
        <v>0.95980395721146206</v>
      </c>
      <c r="X362">
        <v>-1.37646729686221</v>
      </c>
      <c r="Y362">
        <v>1.05489787774857</v>
      </c>
      <c r="Z362">
        <v>-0.81685553572876002</v>
      </c>
      <c r="AA362">
        <v>0.14937031444128501</v>
      </c>
    </row>
    <row r="363" spans="1:27" x14ac:dyDescent="0.2">
      <c r="A363">
        <v>362</v>
      </c>
      <c r="B363">
        <v>0.19281594688072801</v>
      </c>
      <c r="C363">
        <v>0.158716470003128</v>
      </c>
      <c r="D363">
        <v>0.71373760467395098</v>
      </c>
      <c r="E363">
        <v>0.41606998071074403</v>
      </c>
      <c r="F363">
        <v>8.9599431958049494E-2</v>
      </c>
      <c r="G363">
        <v>0.75143276108428803</v>
      </c>
      <c r="H363">
        <v>0.97924098302610196</v>
      </c>
      <c r="I363">
        <v>0.25634849700145401</v>
      </c>
      <c r="J363">
        <v>0.22281137667596301</v>
      </c>
      <c r="K363">
        <v>0.86137586086988405</v>
      </c>
      <c r="L363">
        <v>0.240169007098302</v>
      </c>
      <c r="M363">
        <v>0.71712145535275296</v>
      </c>
      <c r="N363">
        <v>0.87453962706214705</v>
      </c>
      <c r="O363">
        <v>0.88142065971524097</v>
      </c>
      <c r="P363">
        <v>0.68720052640948703</v>
      </c>
      <c r="Q363">
        <v>-0.39624846953316301</v>
      </c>
      <c r="R363">
        <v>-0.83097497996366598</v>
      </c>
      <c r="S363">
        <v>0.114266200156839</v>
      </c>
      <c r="T363">
        <v>-1.6507082324751401</v>
      </c>
      <c r="U363">
        <v>0.28246269991293699</v>
      </c>
      <c r="V363">
        <v>0.64571577533709601</v>
      </c>
      <c r="W363">
        <v>2.78596102248365</v>
      </c>
      <c r="X363">
        <v>0.77860366960595795</v>
      </c>
      <c r="Y363">
        <v>-0.92563893924053697</v>
      </c>
      <c r="Z363">
        <v>1.03883144268175</v>
      </c>
      <c r="AA363">
        <v>1.18912303684703</v>
      </c>
    </row>
    <row r="364" spans="1:27" x14ac:dyDescent="0.2">
      <c r="A364">
        <v>363</v>
      </c>
      <c r="B364">
        <v>0.89673868264071599</v>
      </c>
      <c r="C364">
        <v>0.83697791094891705</v>
      </c>
      <c r="D364">
        <v>0.23999410867691001</v>
      </c>
      <c r="E364">
        <v>0.796610151184722</v>
      </c>
      <c r="F364">
        <v>0.29933631652966097</v>
      </c>
      <c r="G364">
        <v>0.20433855336159401</v>
      </c>
      <c r="H364">
        <v>0.749034172156825</v>
      </c>
      <c r="I364">
        <v>0.24919566349126299</v>
      </c>
      <c r="J364">
        <v>0.36712320824153699</v>
      </c>
      <c r="K364">
        <v>0.33955127792432899</v>
      </c>
      <c r="L364">
        <v>0.83037353935651403</v>
      </c>
      <c r="M364">
        <v>0.76528138224966802</v>
      </c>
      <c r="N364">
        <v>-0.23590953960605701</v>
      </c>
      <c r="O364">
        <v>0.36203508091915598</v>
      </c>
      <c r="P364">
        <v>1.18763919384773</v>
      </c>
      <c r="Q364">
        <v>-0.88750679597019999</v>
      </c>
      <c r="R364">
        <v>2.3698168126750701</v>
      </c>
      <c r="S364">
        <v>0.65872524565954604</v>
      </c>
      <c r="T364">
        <v>0.543054954855686</v>
      </c>
      <c r="U364">
        <v>-0.56759639297796805</v>
      </c>
      <c r="V364">
        <v>1.43384890007435</v>
      </c>
      <c r="W364">
        <v>0.80471845266581099</v>
      </c>
      <c r="X364">
        <v>0.41090520498944599</v>
      </c>
      <c r="Y364">
        <v>-0.92634054603981997</v>
      </c>
      <c r="Z364">
        <v>-1.0495829385937101</v>
      </c>
      <c r="AA364">
        <v>0.653075287390667</v>
      </c>
    </row>
    <row r="365" spans="1:27" x14ac:dyDescent="0.2">
      <c r="A365">
        <v>364</v>
      </c>
      <c r="B365">
        <v>0.30811955430544902</v>
      </c>
      <c r="C365">
        <v>0.43659652979113101</v>
      </c>
      <c r="D365">
        <v>0.89568201312795204</v>
      </c>
      <c r="E365">
        <v>0.86227619415149004</v>
      </c>
      <c r="F365">
        <v>0.53086853749118701</v>
      </c>
      <c r="G365">
        <v>0.82924332446418703</v>
      </c>
      <c r="H365">
        <v>0.77596426475793101</v>
      </c>
      <c r="I365">
        <v>0.320248177275061</v>
      </c>
      <c r="J365">
        <v>0.65495132072828699</v>
      </c>
      <c r="K365">
        <v>0.66542358323931605</v>
      </c>
      <c r="L365">
        <v>0.186648215632885</v>
      </c>
      <c r="M365">
        <v>0.18511180626228399</v>
      </c>
      <c r="N365">
        <v>-1.2244206553572601</v>
      </c>
      <c r="O365">
        <v>-0.72985728179115394</v>
      </c>
      <c r="P365">
        <v>2.0552851141017401</v>
      </c>
      <c r="Q365">
        <v>4.1660916344767998E-2</v>
      </c>
      <c r="R365">
        <v>-0.300456514968027</v>
      </c>
      <c r="S365">
        <v>9.3406507578184805E-2</v>
      </c>
      <c r="T365">
        <v>-1.42305712956733</v>
      </c>
      <c r="U365">
        <v>-0.224784893533784</v>
      </c>
      <c r="V365">
        <v>-8.3992912122829402E-2</v>
      </c>
      <c r="W365">
        <v>0.33116698266433198</v>
      </c>
      <c r="X365">
        <v>-0.69454469884903702</v>
      </c>
      <c r="Y365">
        <v>1.9529882671782701E-2</v>
      </c>
      <c r="Z365">
        <v>0.34556686472261999</v>
      </c>
      <c r="AA365">
        <v>-0.37506889036952201</v>
      </c>
    </row>
    <row r="366" spans="1:27" x14ac:dyDescent="0.2">
      <c r="A366">
        <v>365</v>
      </c>
      <c r="B366">
        <v>0.36330054351128599</v>
      </c>
      <c r="C366">
        <v>0.233495525084435</v>
      </c>
      <c r="D366">
        <v>0.48262378806248302</v>
      </c>
      <c r="E366">
        <v>0.36741712200455301</v>
      </c>
      <c r="F366">
        <v>0.37910197372548199</v>
      </c>
      <c r="G366">
        <v>0.302014371147379</v>
      </c>
      <c r="H366">
        <v>0.97871600277721804</v>
      </c>
      <c r="I366">
        <v>0.157240280648693</v>
      </c>
      <c r="J366">
        <v>0.57993957144208197</v>
      </c>
      <c r="K366">
        <v>0.32092321501113402</v>
      </c>
      <c r="L366">
        <v>0.62292308546602704</v>
      </c>
      <c r="M366">
        <v>0.63781781005673099</v>
      </c>
      <c r="N366">
        <v>-1.6513026861455999</v>
      </c>
      <c r="O366">
        <v>-1.4286901673837</v>
      </c>
      <c r="P366">
        <v>-1.3174917392741201</v>
      </c>
      <c r="Q366">
        <v>-0.54755099515012495</v>
      </c>
      <c r="R366">
        <v>-2.6734141105898401E-2</v>
      </c>
      <c r="S366">
        <v>1.09632127334393</v>
      </c>
      <c r="T366">
        <v>-0.58337410985354798</v>
      </c>
      <c r="U366">
        <v>-0.326888585031817</v>
      </c>
      <c r="V366">
        <v>-0.80679107140334505</v>
      </c>
      <c r="W366">
        <v>2.3052925559887898E-2</v>
      </c>
      <c r="X366">
        <v>0.67147123413411502</v>
      </c>
      <c r="Y366">
        <v>-0.37626030339576799</v>
      </c>
      <c r="Z366">
        <v>8.1132529425110202E-3</v>
      </c>
      <c r="AA366">
        <v>0.48255656549906001</v>
      </c>
    </row>
    <row r="367" spans="1:27" x14ac:dyDescent="0.2">
      <c r="A367">
        <v>366</v>
      </c>
      <c r="B367">
        <v>0.78394647873937995</v>
      </c>
      <c r="C367">
        <v>0.29885599203407698</v>
      </c>
      <c r="D367">
        <v>0.26284700189717097</v>
      </c>
      <c r="E367">
        <v>0.48793856962583898</v>
      </c>
      <c r="F367">
        <v>0.84525086730718602</v>
      </c>
      <c r="G367">
        <v>0.76660859910771195</v>
      </c>
      <c r="H367">
        <v>0.326991110108792</v>
      </c>
      <c r="I367">
        <v>0.37587876198813303</v>
      </c>
      <c r="J367">
        <v>0.87737094983458497</v>
      </c>
      <c r="K367">
        <v>0.456507966388016</v>
      </c>
      <c r="L367">
        <v>7.9020881326869102E-2</v>
      </c>
      <c r="M367">
        <v>0.23018332337960601</v>
      </c>
      <c r="N367">
        <v>0.62270563512970101</v>
      </c>
      <c r="O367">
        <v>0.69240433433971504</v>
      </c>
      <c r="P367">
        <v>-1.1426877858283699</v>
      </c>
      <c r="Q367">
        <v>-0.43375952868494499</v>
      </c>
      <c r="R367">
        <v>-1.19366080142512</v>
      </c>
      <c r="S367">
        <v>0.62516843019394597</v>
      </c>
      <c r="T367">
        <v>1.0203725300624999</v>
      </c>
      <c r="U367">
        <v>1.09654022464478</v>
      </c>
      <c r="V367">
        <v>0.49986045016515102</v>
      </c>
      <c r="W367">
        <v>-0.13058072870694901</v>
      </c>
      <c r="X367">
        <v>0.22103324521824999</v>
      </c>
      <c r="Y367">
        <v>-1.2683747422307601</v>
      </c>
      <c r="Z367">
        <v>0.35983125262370602</v>
      </c>
      <c r="AA367">
        <v>1.6239969125078801E-2</v>
      </c>
    </row>
    <row r="368" spans="1:27" x14ac:dyDescent="0.2">
      <c r="A368">
        <v>367</v>
      </c>
      <c r="B368">
        <v>0.193378679919987</v>
      </c>
      <c r="C368">
        <v>0.15942133683711199</v>
      </c>
      <c r="D368">
        <v>0.31991876033134697</v>
      </c>
      <c r="E368">
        <v>0.89635187201201905</v>
      </c>
      <c r="F368">
        <v>0.86107656639069297</v>
      </c>
      <c r="G368">
        <v>0.120655005332082</v>
      </c>
      <c r="H368">
        <v>0.38173610996454899</v>
      </c>
      <c r="I368">
        <v>0.16281676176004101</v>
      </c>
      <c r="J368">
        <v>0.90748040680773501</v>
      </c>
      <c r="K368">
        <v>0.82143601868301597</v>
      </c>
      <c r="L368">
        <v>9.4109608326107194E-2</v>
      </c>
      <c r="M368">
        <v>0.58968928200192705</v>
      </c>
      <c r="N368">
        <v>-6.3921304329265294E-2</v>
      </c>
      <c r="O368">
        <v>-0.90579159208288795</v>
      </c>
      <c r="P368">
        <v>0.44078749723585098</v>
      </c>
      <c r="Q368">
        <v>0.286616164909265</v>
      </c>
      <c r="R368">
        <v>-1.2985901494658301</v>
      </c>
      <c r="S368">
        <v>0.66404418096148898</v>
      </c>
      <c r="T368">
        <v>-0.39384189728292102</v>
      </c>
      <c r="U368">
        <v>-1.58648434764906</v>
      </c>
      <c r="V368">
        <v>-0.59659044601576805</v>
      </c>
      <c r="W368">
        <v>8.3585134101498093E-2</v>
      </c>
      <c r="X368">
        <v>-0.35962933858175899</v>
      </c>
      <c r="Y368">
        <v>-0.90813874310693699</v>
      </c>
      <c r="Z368">
        <v>-0.57738811763277997</v>
      </c>
      <c r="AA368">
        <v>0.622536199519519</v>
      </c>
    </row>
    <row r="369" spans="1:27" x14ac:dyDescent="0.2">
      <c r="A369">
        <v>368</v>
      </c>
      <c r="B369">
        <v>1.7765811877325101E-2</v>
      </c>
      <c r="C369">
        <v>0.58556710416451097</v>
      </c>
      <c r="D369">
        <v>0.664301974233239</v>
      </c>
      <c r="E369">
        <v>0.46382284979335903</v>
      </c>
      <c r="F369">
        <v>0.68133828393183604</v>
      </c>
      <c r="G369">
        <v>0.84465137845836502</v>
      </c>
      <c r="H369">
        <v>0.17819165647961199</v>
      </c>
      <c r="I369">
        <v>0.95600814674980905</v>
      </c>
      <c r="J369">
        <v>0.18688570847734801</v>
      </c>
      <c r="K369">
        <v>0.245128466747701</v>
      </c>
      <c r="L369">
        <v>0.67836111993528903</v>
      </c>
      <c r="M369">
        <v>0.94270545989274901</v>
      </c>
      <c r="N369">
        <v>-0.59324311308663202</v>
      </c>
      <c r="O369">
        <v>-0.298892255828552</v>
      </c>
      <c r="P369">
        <v>-0.50652734410033295</v>
      </c>
      <c r="Q369">
        <v>0.65495732303501597</v>
      </c>
      <c r="R369">
        <v>0.66530304020651798</v>
      </c>
      <c r="S369">
        <v>0.71468777265199401</v>
      </c>
      <c r="T369">
        <v>-8.1532656676031504E-2</v>
      </c>
      <c r="U369">
        <v>-1.2397023441245301</v>
      </c>
      <c r="V369">
        <v>2.10522899029574</v>
      </c>
      <c r="W369">
        <v>-0.399293013056018</v>
      </c>
      <c r="X369">
        <v>0.33641805673782599</v>
      </c>
      <c r="Y369">
        <v>1.7042878346580801</v>
      </c>
      <c r="Z369">
        <v>0.56170614781494499</v>
      </c>
      <c r="AA369">
        <v>-2.0622574963943898</v>
      </c>
    </row>
    <row r="370" spans="1:27" x14ac:dyDescent="0.2">
      <c r="A370">
        <v>369</v>
      </c>
      <c r="B370">
        <v>0.406607866287231</v>
      </c>
      <c r="C370">
        <v>0.14877797709777901</v>
      </c>
      <c r="D370">
        <v>0.728051361395046</v>
      </c>
      <c r="E370">
        <v>0.209327999036759</v>
      </c>
      <c r="F370">
        <v>0.50048159668222003</v>
      </c>
      <c r="G370">
        <v>0.82122233300469805</v>
      </c>
      <c r="H370">
        <v>0.41552721988409702</v>
      </c>
      <c r="I370">
        <v>0.92906059767119498</v>
      </c>
      <c r="J370">
        <v>0.69279674440622296</v>
      </c>
      <c r="K370">
        <v>0.307765988633036</v>
      </c>
      <c r="L370">
        <v>0.49173065065406202</v>
      </c>
      <c r="M370">
        <v>0.93488690513186101</v>
      </c>
      <c r="N370">
        <v>0.225603363522552</v>
      </c>
      <c r="O370">
        <v>0.78832044454658901</v>
      </c>
      <c r="P370">
        <v>1.25116251082879</v>
      </c>
      <c r="Q370">
        <v>-0.40971210536935598</v>
      </c>
      <c r="R370">
        <v>0.52053470082333197</v>
      </c>
      <c r="S370">
        <v>-0.33478355066728299</v>
      </c>
      <c r="T370">
        <v>-0.206356159991049</v>
      </c>
      <c r="U370">
        <v>0.34384662680378603</v>
      </c>
      <c r="V370">
        <v>-2.18963066942869</v>
      </c>
      <c r="W370">
        <v>0.44018854847364203</v>
      </c>
      <c r="X370">
        <v>-0.38674135863276199</v>
      </c>
      <c r="Y370">
        <v>-0.43257412091668501</v>
      </c>
      <c r="Z370">
        <v>0.47866344807125899</v>
      </c>
      <c r="AA370">
        <v>-0.40454412442981003</v>
      </c>
    </row>
    <row r="371" spans="1:27" x14ac:dyDescent="0.2">
      <c r="A371">
        <v>370</v>
      </c>
      <c r="B371">
        <v>0.48316766927018701</v>
      </c>
      <c r="C371">
        <v>0.17905955971218601</v>
      </c>
      <c r="D371">
        <v>0.571435950929299</v>
      </c>
      <c r="E371">
        <v>0.67625629599206105</v>
      </c>
      <c r="F371">
        <v>0.80094910576008205</v>
      </c>
      <c r="G371">
        <v>0.853889807360246</v>
      </c>
      <c r="H371">
        <v>0.42282117996364799</v>
      </c>
      <c r="I371">
        <v>0.45914080366492199</v>
      </c>
      <c r="J371">
        <v>0.18226292054168799</v>
      </c>
      <c r="K371">
        <v>0.107139381114393</v>
      </c>
      <c r="L371">
        <v>0.18374661449342899</v>
      </c>
      <c r="M371">
        <v>0.103511130902916</v>
      </c>
      <c r="N371">
        <v>-0.695993002502861</v>
      </c>
      <c r="O371">
        <v>-0.88360968593034805</v>
      </c>
      <c r="P371">
        <v>-1.51261390155334</v>
      </c>
      <c r="Q371">
        <v>0.463385582088642</v>
      </c>
      <c r="R371">
        <v>1.2943357915392</v>
      </c>
      <c r="S371">
        <v>0.63595768000102904</v>
      </c>
      <c r="T371">
        <v>-0.18314258870438899</v>
      </c>
      <c r="U371">
        <v>0.91857148147805001</v>
      </c>
      <c r="V371">
        <v>-0.429164197187691</v>
      </c>
      <c r="W371">
        <v>-1.6049686118633799</v>
      </c>
      <c r="X371">
        <v>-1.27923025059628</v>
      </c>
      <c r="Y371">
        <v>-2.0499507431662001</v>
      </c>
      <c r="Z371">
        <v>6.0020168602973503E-2</v>
      </c>
      <c r="AA371">
        <v>-1.3521698359955701</v>
      </c>
    </row>
    <row r="372" spans="1:27" x14ac:dyDescent="0.2">
      <c r="A372">
        <v>371</v>
      </c>
      <c r="B372">
        <v>0.42184495017863799</v>
      </c>
      <c r="C372">
        <v>0.33922150498255998</v>
      </c>
      <c r="D372">
        <v>0.87869507633149602</v>
      </c>
      <c r="E372">
        <v>0.73412981419823997</v>
      </c>
      <c r="F372">
        <v>4.6454861294478102E-2</v>
      </c>
      <c r="G372">
        <v>1.45563122350722E-2</v>
      </c>
      <c r="H372">
        <v>0.59997026761993699</v>
      </c>
      <c r="I372">
        <v>0.59894520509988003</v>
      </c>
      <c r="J372">
        <v>0.26446615695022002</v>
      </c>
      <c r="K372">
        <v>0.83508512401021995</v>
      </c>
      <c r="L372">
        <v>0.36818551947362699</v>
      </c>
      <c r="M372">
        <v>0.47890922939404801</v>
      </c>
      <c r="N372">
        <v>-8.23685875750121E-2</v>
      </c>
      <c r="O372">
        <v>-1.32420349383643</v>
      </c>
      <c r="P372">
        <v>0.37193040477742201</v>
      </c>
      <c r="Q372">
        <v>-1.82074096882308</v>
      </c>
      <c r="R372">
        <v>-0.83843765014799898</v>
      </c>
      <c r="S372">
        <v>1.0612152754712101</v>
      </c>
      <c r="T372">
        <v>1.42712751437914</v>
      </c>
      <c r="U372">
        <v>1.10095913631412E-2</v>
      </c>
      <c r="V372">
        <v>-0.99341587539463605</v>
      </c>
      <c r="W372">
        <v>-0.71086160555760902</v>
      </c>
      <c r="X372">
        <v>-7.0163732466779705E-2</v>
      </c>
      <c r="Y372">
        <v>0.36247908222451602</v>
      </c>
      <c r="Z372">
        <v>-0.64215591403224104</v>
      </c>
      <c r="AA372">
        <v>0.37399817349451198</v>
      </c>
    </row>
    <row r="373" spans="1:27" x14ac:dyDescent="0.2">
      <c r="A373">
        <v>372</v>
      </c>
      <c r="B373">
        <v>0.34280880168080302</v>
      </c>
      <c r="C373">
        <v>0.183901938842609</v>
      </c>
      <c r="D373">
        <v>0.40920327883213697</v>
      </c>
      <c r="E373">
        <v>0.65269416244700496</v>
      </c>
      <c r="F373">
        <v>0.26177825545892103</v>
      </c>
      <c r="G373">
        <v>3.7926082266494597E-2</v>
      </c>
      <c r="H373">
        <v>0.41179199120961102</v>
      </c>
      <c r="I373">
        <v>0.431072404142469</v>
      </c>
      <c r="J373">
        <v>0.47803417709655999</v>
      </c>
      <c r="K373">
        <v>0.61928746243938804</v>
      </c>
      <c r="L373">
        <v>0.32233098451979397</v>
      </c>
      <c r="M373">
        <v>0.59639616636559301</v>
      </c>
      <c r="N373">
        <v>0.28587608307539403</v>
      </c>
      <c r="O373">
        <v>1.93266550607337</v>
      </c>
      <c r="P373">
        <v>0.38663280046534998</v>
      </c>
      <c r="Q373">
        <v>-0.73916342438553695</v>
      </c>
      <c r="R373">
        <v>-0.51897521191245699</v>
      </c>
      <c r="S373">
        <v>0.39704383193826998</v>
      </c>
      <c r="T373">
        <v>1.93713713541999</v>
      </c>
      <c r="U373">
        <v>0.28750757486747602</v>
      </c>
      <c r="V373">
        <v>0.54033216470089596</v>
      </c>
      <c r="W373">
        <v>-0.29528443820088501</v>
      </c>
      <c r="X373">
        <v>2.2726267495991999</v>
      </c>
      <c r="Y373">
        <v>-0.88600043967418296</v>
      </c>
      <c r="Z373">
        <v>0.11481505513840499</v>
      </c>
      <c r="AA373">
        <v>-1.0785153552187901</v>
      </c>
    </row>
    <row r="374" spans="1:27" x14ac:dyDescent="0.2">
      <c r="A374">
        <v>373</v>
      </c>
      <c r="B374">
        <v>0.86648331466130901</v>
      </c>
      <c r="C374">
        <v>0.405541522195562</v>
      </c>
      <c r="D374">
        <v>0.20539578958414401</v>
      </c>
      <c r="E374">
        <v>0.20691421767696699</v>
      </c>
      <c r="F374">
        <v>0.198621452786028</v>
      </c>
      <c r="G374">
        <v>0.29885653825476699</v>
      </c>
      <c r="H374">
        <v>7.7791022602468701E-2</v>
      </c>
      <c r="I374">
        <v>0.33357172086834902</v>
      </c>
      <c r="J374">
        <v>0.36311152274720299</v>
      </c>
      <c r="K374">
        <v>0.219780151499435</v>
      </c>
      <c r="L374">
        <v>0.86788238328881495</v>
      </c>
      <c r="M374">
        <v>0.14555700030177801</v>
      </c>
      <c r="N374">
        <v>-2.0388929744933399</v>
      </c>
      <c r="O374">
        <v>-0.52275980763519003</v>
      </c>
      <c r="P374">
        <v>0.88449779931029504</v>
      </c>
      <c r="Q374">
        <v>0.28035543019458897</v>
      </c>
      <c r="R374">
        <v>2.3370603086467598</v>
      </c>
      <c r="S374">
        <v>-0.935518095038537</v>
      </c>
      <c r="T374">
        <v>-1.0804999921646701</v>
      </c>
      <c r="U374">
        <v>1.7157512376309201</v>
      </c>
      <c r="V374">
        <v>-1.65676519645649</v>
      </c>
      <c r="W374">
        <v>0.13159858108467101</v>
      </c>
      <c r="X374">
        <v>0.17109174132673199</v>
      </c>
      <c r="Y374">
        <v>-1.5860172515554001</v>
      </c>
      <c r="Z374">
        <v>-0.51768538675355302</v>
      </c>
      <c r="AA374">
        <v>-1.1781448413873501</v>
      </c>
    </row>
    <row r="375" spans="1:27" x14ac:dyDescent="0.2">
      <c r="A375">
        <v>374</v>
      </c>
      <c r="B375">
        <v>0.45510805095545898</v>
      </c>
      <c r="C375">
        <v>0.61355961835943096</v>
      </c>
      <c r="D375">
        <v>0.47082041716202999</v>
      </c>
      <c r="E375">
        <v>0.96077154041267898</v>
      </c>
      <c r="F375">
        <v>0.81614781892858401</v>
      </c>
      <c r="G375">
        <v>0.32669050386175502</v>
      </c>
      <c r="H375">
        <v>0.65537359728477895</v>
      </c>
      <c r="I375">
        <v>0.669963217107579</v>
      </c>
      <c r="J375">
        <v>0.35920334304682899</v>
      </c>
      <c r="K375">
        <v>0.83756448933854699</v>
      </c>
      <c r="L375">
        <v>0.55366714322008104</v>
      </c>
      <c r="M375">
        <v>0.300172309856861</v>
      </c>
      <c r="N375">
        <v>-0.98432052811409598</v>
      </c>
      <c r="O375">
        <v>1.79234298282381</v>
      </c>
      <c r="P375">
        <v>0.90294542100293396</v>
      </c>
      <c r="Q375">
        <v>-0.37555579049475601</v>
      </c>
      <c r="R375">
        <v>0.82375005917703104</v>
      </c>
      <c r="S375">
        <v>-0.535841604001425</v>
      </c>
      <c r="T375">
        <v>0.34547181166486002</v>
      </c>
      <c r="U375">
        <v>0.271390832339718</v>
      </c>
      <c r="V375">
        <v>-6.1974877126435998E-2</v>
      </c>
      <c r="W375">
        <v>0.91965331931278405</v>
      </c>
      <c r="X375">
        <v>-0.47496441398876299</v>
      </c>
      <c r="Y375">
        <v>-3.9442385107530301E-2</v>
      </c>
      <c r="Z375">
        <v>-1.32985017898798</v>
      </c>
      <c r="AA375">
        <v>-0.45752341327271601</v>
      </c>
    </row>
    <row r="376" spans="1:27" x14ac:dyDescent="0.2">
      <c r="A376">
        <v>375</v>
      </c>
      <c r="B376">
        <v>0.53376487363129799</v>
      </c>
      <c r="C376">
        <v>0.68567133438773398</v>
      </c>
      <c r="D376">
        <v>0.37940777535550202</v>
      </c>
      <c r="E376">
        <v>6.8971649743616503E-3</v>
      </c>
      <c r="F376">
        <v>0.84317482286132805</v>
      </c>
      <c r="G376">
        <v>7.4772562831640202E-2</v>
      </c>
      <c r="H376">
        <v>3.3220510231330901E-2</v>
      </c>
      <c r="I376">
        <v>5.7146122446283698E-2</v>
      </c>
      <c r="J376">
        <v>0.17071625171229199</v>
      </c>
      <c r="K376">
        <v>0.39878880977630599</v>
      </c>
      <c r="L376">
        <v>0.12472849036566901</v>
      </c>
      <c r="M376">
        <v>0.30729677737690497</v>
      </c>
      <c r="N376">
        <v>-1.3216367775762199</v>
      </c>
      <c r="O376">
        <v>-0.46619781495433299</v>
      </c>
      <c r="P376">
        <v>0.112032032678917</v>
      </c>
      <c r="Q376">
        <v>0.63293244902319901</v>
      </c>
      <c r="R376">
        <v>3.2275797688234797E-2</v>
      </c>
      <c r="S376">
        <v>-0.64207745931877103</v>
      </c>
      <c r="T376">
        <v>-0.57625265705261497</v>
      </c>
      <c r="U376">
        <v>1.36581310420161</v>
      </c>
      <c r="V376">
        <v>-0.20062210140808301</v>
      </c>
      <c r="W376">
        <v>-0.94329853804128905</v>
      </c>
      <c r="X376">
        <v>0.56514755030561004</v>
      </c>
      <c r="Y376">
        <v>-2.1996719226833599</v>
      </c>
      <c r="Z376">
        <v>-0.92941190728354295</v>
      </c>
      <c r="AA376">
        <v>-0.68152397967268796</v>
      </c>
    </row>
    <row r="377" spans="1:27" x14ac:dyDescent="0.2">
      <c r="A377">
        <v>376</v>
      </c>
      <c r="B377">
        <v>0.96384333190508098</v>
      </c>
      <c r="C377">
        <v>0.82352560013532605</v>
      </c>
      <c r="D377">
        <v>0.247564962366595</v>
      </c>
      <c r="E377">
        <v>0.90216655237600196</v>
      </c>
      <c r="F377">
        <v>0.83280635951086801</v>
      </c>
      <c r="G377">
        <v>0.70808219444006604</v>
      </c>
      <c r="H377">
        <v>0.154364051995798</v>
      </c>
      <c r="I377">
        <v>8.4159821039065705E-2</v>
      </c>
      <c r="J377">
        <v>0.51639410271309305</v>
      </c>
      <c r="K377">
        <v>0.40244600013829701</v>
      </c>
      <c r="L377">
        <v>0.35166252753697302</v>
      </c>
      <c r="M377">
        <v>0.48647005693055601</v>
      </c>
      <c r="N377">
        <v>-1.2373098569216801</v>
      </c>
      <c r="O377">
        <v>0.42716221095732898</v>
      </c>
      <c r="P377">
        <v>-1.65511237263211</v>
      </c>
      <c r="Q377">
        <v>-1.1510267033692101</v>
      </c>
      <c r="R377">
        <v>-0.44174572908691501</v>
      </c>
      <c r="S377">
        <v>0.91379803972303297</v>
      </c>
      <c r="T377">
        <v>-0.46983087999916401</v>
      </c>
      <c r="U377">
        <v>-0.87907533092143997</v>
      </c>
      <c r="V377">
        <v>-1.1825394441994399</v>
      </c>
      <c r="W377">
        <v>0.63160406750101405</v>
      </c>
      <c r="X377">
        <v>-0.52603676191608095</v>
      </c>
      <c r="Y377">
        <v>-2.4216513839637002</v>
      </c>
      <c r="Z377">
        <v>-0.92811919042190905</v>
      </c>
      <c r="AA377">
        <v>-0.51528663089766502</v>
      </c>
    </row>
    <row r="378" spans="1:27" x14ac:dyDescent="0.2">
      <c r="A378">
        <v>377</v>
      </c>
      <c r="B378">
        <v>0.77459154208190695</v>
      </c>
      <c r="C378">
        <v>0.37398211378604101</v>
      </c>
      <c r="D378">
        <v>0.92503252578899198</v>
      </c>
      <c r="E378">
        <v>8.9642860228195703E-2</v>
      </c>
      <c r="F378">
        <v>0.27068676962517202</v>
      </c>
      <c r="G378">
        <v>2.51863833982497E-2</v>
      </c>
      <c r="H378">
        <v>0.96460243919864297</v>
      </c>
      <c r="I378">
        <v>0.57646715734153897</v>
      </c>
      <c r="J378">
        <v>0.46421741507947401</v>
      </c>
      <c r="K378">
        <v>0.20431318134069401</v>
      </c>
      <c r="L378">
        <v>2.0427675452083301E-2</v>
      </c>
      <c r="M378">
        <v>0.4269012468867</v>
      </c>
      <c r="N378">
        <v>1.5525020717048199</v>
      </c>
      <c r="O378">
        <v>0.52318375982183696</v>
      </c>
      <c r="P378">
        <v>0.33013570792876301</v>
      </c>
      <c r="Q378">
        <v>0.78903388790780504</v>
      </c>
      <c r="R378">
        <v>-0.50749250054096895</v>
      </c>
      <c r="S378">
        <v>0.40943120135516697</v>
      </c>
      <c r="T378">
        <v>-0.40889266990364498</v>
      </c>
      <c r="U378">
        <v>0.64463463777396302</v>
      </c>
      <c r="V378">
        <v>-0.61438614179516704</v>
      </c>
      <c r="W378">
        <v>0.44410397867690199</v>
      </c>
      <c r="X378">
        <v>-1.23944990447365</v>
      </c>
      <c r="Y378">
        <v>-1.28415205189893</v>
      </c>
      <c r="Z378">
        <v>-1.22429810498632</v>
      </c>
      <c r="AA378">
        <v>0.29841402976285603</v>
      </c>
    </row>
    <row r="379" spans="1:27" x14ac:dyDescent="0.2">
      <c r="A379">
        <v>378</v>
      </c>
      <c r="B379">
        <v>0.208876348566263</v>
      </c>
      <c r="C379">
        <v>0.95284100458957199</v>
      </c>
      <c r="D379">
        <v>0.46617470658384202</v>
      </c>
      <c r="E379">
        <v>0.83709477703086999</v>
      </c>
      <c r="F379">
        <v>1.949392282404E-2</v>
      </c>
      <c r="G379">
        <v>0.82406046520918597</v>
      </c>
      <c r="H379">
        <v>0.50855663581751198</v>
      </c>
      <c r="I379">
        <v>0.109354275278747</v>
      </c>
      <c r="J379">
        <v>0.27645138977095401</v>
      </c>
      <c r="K379">
        <v>0.18239444121718401</v>
      </c>
      <c r="L379">
        <v>0.41087956517003399</v>
      </c>
      <c r="M379">
        <v>0.79249341296963305</v>
      </c>
      <c r="N379">
        <v>1.1836040503004399</v>
      </c>
      <c r="O379">
        <v>-1.1771702502001999</v>
      </c>
      <c r="P379">
        <v>0.37842194954466501</v>
      </c>
      <c r="Q379">
        <v>0.78220989348660497</v>
      </c>
      <c r="R379">
        <v>-0.73473808698098897</v>
      </c>
      <c r="S379">
        <v>-0.48702494183843298</v>
      </c>
      <c r="T379">
        <v>-1.2650053191692201</v>
      </c>
      <c r="U379">
        <v>-1.11354013523702</v>
      </c>
      <c r="V379">
        <v>1.04344600517671</v>
      </c>
      <c r="W379">
        <v>1.1521946746973499</v>
      </c>
      <c r="X379">
        <v>-0.90579863821860795</v>
      </c>
      <c r="Y379">
        <v>1.1582555559540899</v>
      </c>
      <c r="Z379">
        <v>-0.33310770462364597</v>
      </c>
      <c r="AA379">
        <v>-6.2384894586413199E-2</v>
      </c>
    </row>
    <row r="380" spans="1:27" x14ac:dyDescent="0.2">
      <c r="A380">
        <v>379</v>
      </c>
      <c r="B380">
        <v>0.30878683272749102</v>
      </c>
      <c r="C380">
        <v>1.88321589957922E-2</v>
      </c>
      <c r="D380">
        <v>1.39416833408176E-2</v>
      </c>
      <c r="E380">
        <v>0.55420604161918097</v>
      </c>
      <c r="F380">
        <v>0.63060047267936103</v>
      </c>
      <c r="G380">
        <v>0.51143140019848898</v>
      </c>
      <c r="H380">
        <v>0.28264709515497</v>
      </c>
      <c r="I380">
        <v>0.30948874237947099</v>
      </c>
      <c r="J380">
        <v>0.30867947614751701</v>
      </c>
      <c r="K380">
        <v>0.33498130459338399</v>
      </c>
      <c r="L380">
        <v>0.67999160429462702</v>
      </c>
      <c r="M380">
        <v>0.28275216394104002</v>
      </c>
      <c r="N380">
        <v>0.76433552342133004</v>
      </c>
      <c r="O380">
        <v>-0.73713869252168496</v>
      </c>
      <c r="P380">
        <v>-1.84765011968346</v>
      </c>
      <c r="Q380">
        <v>0.17912618964813801</v>
      </c>
      <c r="R380">
        <v>0.84666963518155103</v>
      </c>
      <c r="S380">
        <v>1.15343506635659</v>
      </c>
      <c r="T380">
        <v>-2.3434354092445899E-2</v>
      </c>
      <c r="U380">
        <v>0.23141099166856999</v>
      </c>
      <c r="V380">
        <v>-0.38962678159571601</v>
      </c>
      <c r="W380">
        <v>-2.68631408942736E-2</v>
      </c>
      <c r="X380">
        <v>1.03349150472024</v>
      </c>
      <c r="Y380">
        <v>-0.99343845580329904</v>
      </c>
      <c r="Z380">
        <v>0.20849395864796499</v>
      </c>
      <c r="AA380">
        <v>0.23556964221054999</v>
      </c>
    </row>
    <row r="381" spans="1:27" x14ac:dyDescent="0.2">
      <c r="A381">
        <v>380</v>
      </c>
      <c r="B381">
        <v>0.97134245024062604</v>
      </c>
      <c r="C381">
        <v>0.61237497231922999</v>
      </c>
      <c r="D381">
        <v>0.94322473811916996</v>
      </c>
      <c r="E381">
        <v>0.60341693018563003</v>
      </c>
      <c r="F381">
        <v>0.74805826973169998</v>
      </c>
      <c r="G381">
        <v>0.76670766505412702</v>
      </c>
      <c r="H381">
        <v>2.7023642323911099E-3</v>
      </c>
      <c r="I381">
        <v>4.4787080492824302E-2</v>
      </c>
      <c r="J381">
        <v>0.30935114203020903</v>
      </c>
      <c r="K381">
        <v>0.79917397210374397</v>
      </c>
      <c r="L381">
        <v>0.55268957931548301</v>
      </c>
      <c r="M381">
        <v>0.66350521123967998</v>
      </c>
      <c r="N381">
        <v>-0.37078334426277798</v>
      </c>
      <c r="O381">
        <v>1.8664040766009</v>
      </c>
      <c r="P381">
        <v>1.1240065551694101</v>
      </c>
      <c r="Q381">
        <v>-6.8151042848890106E-2</v>
      </c>
      <c r="R381">
        <v>-0.18564036206828599</v>
      </c>
      <c r="S381">
        <v>0.35473231316147102</v>
      </c>
      <c r="T381">
        <v>0.49051665426510599</v>
      </c>
      <c r="U381">
        <v>-0.26176234767581402</v>
      </c>
      <c r="V381">
        <v>-0.13897261010786099</v>
      </c>
      <c r="W381">
        <v>1.19033191051877</v>
      </c>
      <c r="X381">
        <v>1.0658037957264099</v>
      </c>
      <c r="Y381">
        <v>-0.302090416454323</v>
      </c>
      <c r="Z381">
        <v>-1.0587553391031601</v>
      </c>
      <c r="AA381">
        <v>-1.20897630886903</v>
      </c>
    </row>
    <row r="382" spans="1:27" x14ac:dyDescent="0.2">
      <c r="A382">
        <v>381</v>
      </c>
      <c r="B382">
        <v>0.584900093497708</v>
      </c>
      <c r="C382">
        <v>0.46357376384548798</v>
      </c>
      <c r="D382">
        <v>0.374545655446127</v>
      </c>
      <c r="E382">
        <v>0.811360992956906</v>
      </c>
      <c r="F382">
        <v>0.50567384716123298</v>
      </c>
      <c r="G382">
        <v>0.93800450093112797</v>
      </c>
      <c r="H382">
        <v>0.32351901801303001</v>
      </c>
      <c r="I382">
        <v>0.46577631100080902</v>
      </c>
      <c r="J382">
        <v>0.78569506690837398</v>
      </c>
      <c r="K382">
        <v>0.122679308988153</v>
      </c>
      <c r="L382">
        <v>0.82689396501518697</v>
      </c>
      <c r="M382">
        <v>3.11175447423011E-2</v>
      </c>
      <c r="N382">
        <v>1.1845286131042101</v>
      </c>
      <c r="O382">
        <v>-2.3676089025311799E-2</v>
      </c>
      <c r="P382">
        <v>0.10839205896915401</v>
      </c>
      <c r="Q382">
        <v>0.890872869947121</v>
      </c>
      <c r="R382">
        <v>-0.22898468011206</v>
      </c>
      <c r="S382">
        <v>0.20660250680495701</v>
      </c>
      <c r="T382">
        <v>0.51879787946143296</v>
      </c>
      <c r="U382">
        <v>-0.35958535533727198</v>
      </c>
      <c r="V382">
        <v>5.0415859546415899E-2</v>
      </c>
      <c r="W382">
        <v>-0.201819177459062</v>
      </c>
      <c r="X382">
        <v>-0.454116133777692</v>
      </c>
      <c r="Y382">
        <v>0.14009897180438499</v>
      </c>
      <c r="Z382">
        <v>1.2322670976258701</v>
      </c>
      <c r="AA382">
        <v>0.32378179842594401</v>
      </c>
    </row>
    <row r="383" spans="1:27" x14ac:dyDescent="0.2">
      <c r="A383">
        <v>382</v>
      </c>
      <c r="B383">
        <v>0.76082362537272197</v>
      </c>
      <c r="C383">
        <v>0.35472962050698698</v>
      </c>
      <c r="D383">
        <v>8.0415355041623098E-3</v>
      </c>
      <c r="E383">
        <v>0.26297462498769097</v>
      </c>
      <c r="F383">
        <v>0.36462966701947103</v>
      </c>
      <c r="G383">
        <v>0.54196100262924995</v>
      </c>
      <c r="H383">
        <v>0.88459868682548404</v>
      </c>
      <c r="I383">
        <v>0.60409188782796197</v>
      </c>
      <c r="J383">
        <v>0.30453418265096799</v>
      </c>
      <c r="K383">
        <v>0.142729371786117</v>
      </c>
      <c r="L383">
        <v>0.77598870359361105</v>
      </c>
      <c r="M383">
        <v>0.97546057030558497</v>
      </c>
      <c r="N383">
        <v>-1.2211438813934601</v>
      </c>
      <c r="O383">
        <v>1.0605488420062299</v>
      </c>
      <c r="P383">
        <v>-1.11639842385609</v>
      </c>
      <c r="Q383">
        <v>-0.222757479027716</v>
      </c>
      <c r="R383">
        <v>-1.1148352630081699</v>
      </c>
      <c r="S383">
        <v>-6.9044279813354204E-2</v>
      </c>
      <c r="T383">
        <v>-0.90089052957415905</v>
      </c>
      <c r="U383">
        <v>1.01116811369882</v>
      </c>
      <c r="V383">
        <v>-1.2467290900585299</v>
      </c>
      <c r="W383">
        <v>0.68042395506715903</v>
      </c>
      <c r="X383">
        <v>1.40257529917443</v>
      </c>
      <c r="Y383">
        <v>-0.75889516609133201</v>
      </c>
      <c r="Z383">
        <v>-2.2323625412615602</v>
      </c>
      <c r="AA383">
        <v>-0.70481731987937901</v>
      </c>
    </row>
    <row r="384" spans="1:27" x14ac:dyDescent="0.2">
      <c r="A384">
        <v>383</v>
      </c>
      <c r="B384">
        <v>0.37270939443260398</v>
      </c>
      <c r="C384">
        <v>0.88242302881553702</v>
      </c>
      <c r="D384">
        <v>0.98052450339309805</v>
      </c>
      <c r="E384">
        <v>3.9946946315467302E-2</v>
      </c>
      <c r="F384">
        <v>0.30982106854207803</v>
      </c>
      <c r="G384">
        <v>0.94893776695244003</v>
      </c>
      <c r="H384">
        <v>0.16036575823090901</v>
      </c>
      <c r="I384">
        <v>0.41794684156775402</v>
      </c>
      <c r="J384">
        <v>0.31110253417864397</v>
      </c>
      <c r="K384">
        <v>0.67255776701494996</v>
      </c>
      <c r="L384">
        <v>0.67469335300847799</v>
      </c>
      <c r="M384">
        <v>0.72423126897774603</v>
      </c>
      <c r="N384">
        <v>-1.99597404699554</v>
      </c>
      <c r="O384">
        <v>-1.63951326628815</v>
      </c>
      <c r="P384">
        <v>0.27321984540636202</v>
      </c>
      <c r="Q384">
        <v>0.28966679202432299</v>
      </c>
      <c r="R384">
        <v>1.8412619136146799</v>
      </c>
      <c r="S384">
        <v>-1.6486200374642199</v>
      </c>
      <c r="T384">
        <v>0.74096468081815603</v>
      </c>
      <c r="U384">
        <v>-1.4475732347125399E-2</v>
      </c>
      <c r="V384">
        <v>0.47539564419908698</v>
      </c>
      <c r="W384">
        <v>0.90685895062449196</v>
      </c>
      <c r="X384">
        <v>-0.67832596713479898</v>
      </c>
      <c r="Y384">
        <v>0.13811659575802401</v>
      </c>
      <c r="Z384">
        <v>-0.90147614646462904</v>
      </c>
      <c r="AA384">
        <v>-0.108302910925919</v>
      </c>
    </row>
    <row r="385" spans="1:27" x14ac:dyDescent="0.2">
      <c r="A385">
        <v>384</v>
      </c>
      <c r="B385">
        <v>0.76919391122646597</v>
      </c>
      <c r="C385">
        <v>7.5802858453243901E-2</v>
      </c>
      <c r="D385">
        <v>0.37754005589522399</v>
      </c>
      <c r="E385">
        <v>0.13828736264258601</v>
      </c>
      <c r="F385">
        <v>0.359604371944442</v>
      </c>
      <c r="G385">
        <v>0.31694466690532802</v>
      </c>
      <c r="H385">
        <v>0.38332272134721201</v>
      </c>
      <c r="I385">
        <v>0.72959157358854998</v>
      </c>
      <c r="J385">
        <v>0.43599168816581302</v>
      </c>
      <c r="K385">
        <v>0.42074467381462399</v>
      </c>
      <c r="L385">
        <v>0.97586461692117099</v>
      </c>
      <c r="M385">
        <v>0.80893655586987701</v>
      </c>
      <c r="N385">
        <v>-3.0270457187639899</v>
      </c>
      <c r="O385">
        <v>0.93308721049448895</v>
      </c>
      <c r="P385">
        <v>0.956232893297572</v>
      </c>
      <c r="Q385">
        <v>-1.1275151252320601</v>
      </c>
      <c r="R385">
        <v>0.41208244333946997</v>
      </c>
      <c r="S385">
        <v>2.7600376763205401</v>
      </c>
      <c r="T385">
        <v>-1.5938434396919701</v>
      </c>
      <c r="U385">
        <v>-0.63917861992902003</v>
      </c>
      <c r="V385">
        <v>-0.325698024117477</v>
      </c>
      <c r="W385">
        <v>-0.87264434591724405</v>
      </c>
      <c r="X385">
        <v>0.53385293184753602</v>
      </c>
      <c r="Y385">
        <v>-1.9052192104339001</v>
      </c>
      <c r="Z385">
        <v>0.84459741628000695</v>
      </c>
      <c r="AA385">
        <v>-1.05168133146165</v>
      </c>
    </row>
    <row r="386" spans="1:27" x14ac:dyDescent="0.2">
      <c r="A386">
        <v>385</v>
      </c>
      <c r="B386">
        <v>0.53767718304879897</v>
      </c>
      <c r="C386">
        <v>0.88329119165427905</v>
      </c>
      <c r="D386">
        <v>0.98586755478754595</v>
      </c>
      <c r="E386">
        <v>0.105389832984656</v>
      </c>
      <c r="F386">
        <v>0.36287430371157797</v>
      </c>
      <c r="G386">
        <v>0.28679363778792299</v>
      </c>
      <c r="H386">
        <v>0.55727842659689397</v>
      </c>
      <c r="I386">
        <v>0.78114185878075604</v>
      </c>
      <c r="J386">
        <v>0.76124549750238601</v>
      </c>
      <c r="K386">
        <v>0.88145949179306604</v>
      </c>
      <c r="L386">
        <v>0.91193746146745902</v>
      </c>
      <c r="M386">
        <v>0.78568312060087897</v>
      </c>
      <c r="N386">
        <v>0.22731354438106199</v>
      </c>
      <c r="O386">
        <v>-0.30293262297207102</v>
      </c>
      <c r="P386">
        <v>0.58365218466397595</v>
      </c>
      <c r="Q386">
        <v>-0.68851236829360696</v>
      </c>
      <c r="R386">
        <v>-0.69488464158803698</v>
      </c>
      <c r="S386">
        <v>-0.66118462634403097</v>
      </c>
      <c r="T386">
        <v>-1.4887634239491201</v>
      </c>
      <c r="U386">
        <v>1.99815794534782</v>
      </c>
      <c r="V386">
        <v>2.02417046506377</v>
      </c>
      <c r="W386">
        <v>-1.76400401634045</v>
      </c>
      <c r="X386">
        <v>-2.3996323912502699</v>
      </c>
      <c r="Y386">
        <v>9.24851547090947E-2</v>
      </c>
      <c r="Z386">
        <v>1.17646216421126</v>
      </c>
      <c r="AA386">
        <v>0.319820306964687</v>
      </c>
    </row>
    <row r="387" spans="1:27" x14ac:dyDescent="0.2">
      <c r="A387">
        <v>386</v>
      </c>
      <c r="B387">
        <v>0.91399544966407098</v>
      </c>
      <c r="C387">
        <v>0.18822183576412499</v>
      </c>
      <c r="D387">
        <v>0.13961639069020701</v>
      </c>
      <c r="E387">
        <v>0.17540582059882501</v>
      </c>
      <c r="F387">
        <v>0.53864918788895</v>
      </c>
      <c r="G387">
        <v>0.96838062489405197</v>
      </c>
      <c r="H387">
        <v>0.49452376458793801</v>
      </c>
      <c r="I387">
        <v>0.520076167536899</v>
      </c>
      <c r="J387">
        <v>0.51302730711176903</v>
      </c>
      <c r="K387">
        <v>0.47168315667659</v>
      </c>
      <c r="L387">
        <v>0.16361138783395199</v>
      </c>
      <c r="M387">
        <v>0.483622051542624</v>
      </c>
      <c r="N387">
        <v>3.6470609066556602E-2</v>
      </c>
      <c r="O387">
        <v>-0.17599282803577901</v>
      </c>
      <c r="P387">
        <v>-0.40534306230926298</v>
      </c>
      <c r="Q387">
        <v>0.386096528033124</v>
      </c>
      <c r="R387">
        <v>-0.14957123488078999</v>
      </c>
      <c r="S387">
        <v>-0.160240889777607</v>
      </c>
      <c r="T387">
        <v>0.97636076661837001</v>
      </c>
      <c r="U387">
        <v>2.10382791831822</v>
      </c>
      <c r="V387">
        <v>-0.31117375151222698</v>
      </c>
      <c r="W387">
        <v>-0.31257199085905801</v>
      </c>
      <c r="X387">
        <v>0.150502494250082</v>
      </c>
      <c r="Y387">
        <v>-0.57332174383730605</v>
      </c>
      <c r="Z387">
        <v>0.35668141518934199</v>
      </c>
      <c r="AA387">
        <v>0.52542786219555804</v>
      </c>
    </row>
    <row r="388" spans="1:27" x14ac:dyDescent="0.2">
      <c r="A388">
        <v>387</v>
      </c>
      <c r="B388">
        <v>0.185296441894024</v>
      </c>
      <c r="C388">
        <v>0.21506674680858801</v>
      </c>
      <c r="D388">
        <v>0.56221810309216302</v>
      </c>
      <c r="E388">
        <v>0.96117995516397003</v>
      </c>
      <c r="F388">
        <v>0.652367650764063</v>
      </c>
      <c r="G388">
        <v>0.242915254086256</v>
      </c>
      <c r="H388">
        <v>0.72278685891069405</v>
      </c>
      <c r="I388">
        <v>0.47263997420668602</v>
      </c>
      <c r="J388">
        <v>0.76446221326477803</v>
      </c>
      <c r="K388">
        <v>0.61154905078001298</v>
      </c>
      <c r="L388">
        <v>0.816459792666137</v>
      </c>
      <c r="M388">
        <v>0.23081745416857299</v>
      </c>
      <c r="N388">
        <v>-0.79009146664396601</v>
      </c>
      <c r="O388">
        <v>-0.53723002644361495</v>
      </c>
      <c r="P388">
        <v>2.3605623670784399</v>
      </c>
      <c r="Q388">
        <v>-0.59501350856383095</v>
      </c>
      <c r="R388">
        <v>-0.81834217911120399</v>
      </c>
      <c r="S388">
        <v>-0.67083250192986299</v>
      </c>
      <c r="T388">
        <v>0.69784846739962503</v>
      </c>
      <c r="U388">
        <v>-0.94921215787094304</v>
      </c>
      <c r="V388">
        <v>1.51896828105814</v>
      </c>
      <c r="W388">
        <v>0.28260456730567302</v>
      </c>
      <c r="X388">
        <v>1.8325804341321601</v>
      </c>
      <c r="Y388">
        <v>0.63253323366817704</v>
      </c>
      <c r="Z388">
        <v>-0.203749924753692</v>
      </c>
      <c r="AA388">
        <v>0.11811503623374101</v>
      </c>
    </row>
    <row r="389" spans="1:27" x14ac:dyDescent="0.2">
      <c r="A389">
        <v>388</v>
      </c>
      <c r="B389">
        <v>0.282218417385593</v>
      </c>
      <c r="C389">
        <v>0.86953229154460099</v>
      </c>
      <c r="D389">
        <v>0.79436019435524896</v>
      </c>
      <c r="E389">
        <v>0.194028641562908</v>
      </c>
      <c r="F389">
        <v>0.40341197722591399</v>
      </c>
      <c r="G389">
        <v>0.79973460151813902</v>
      </c>
      <c r="H389">
        <v>0.81294392212293998</v>
      </c>
      <c r="I389">
        <v>0.76527811051346295</v>
      </c>
      <c r="J389">
        <v>0.74134735413827002</v>
      </c>
      <c r="K389">
        <v>0.81772408587858003</v>
      </c>
      <c r="L389">
        <v>0.85966911725699902</v>
      </c>
      <c r="M389">
        <v>7.2470842860639E-3</v>
      </c>
      <c r="N389">
        <v>0.489158500079999</v>
      </c>
      <c r="O389">
        <v>-7.2654718328184695E-2</v>
      </c>
      <c r="P389">
        <v>-0.18656612241981499</v>
      </c>
      <c r="Q389">
        <v>-0.32220119953370102</v>
      </c>
      <c r="R389">
        <v>-0.419433723533224</v>
      </c>
      <c r="S389">
        <v>0.70052534781068199</v>
      </c>
      <c r="T389">
        <v>-0.74139389682909695</v>
      </c>
      <c r="U389">
        <v>1.00342391128703</v>
      </c>
      <c r="V389">
        <v>0.75643479182711804</v>
      </c>
      <c r="W389">
        <v>-0.17449553273883001</v>
      </c>
      <c r="X389">
        <v>-2.00076017545019</v>
      </c>
      <c r="Y389">
        <v>-0.66300270218504898</v>
      </c>
      <c r="Z389">
        <v>1.3078566103261899</v>
      </c>
      <c r="AA389">
        <v>0.108517160184286</v>
      </c>
    </row>
    <row r="390" spans="1:27" x14ac:dyDescent="0.2">
      <c r="A390">
        <v>389</v>
      </c>
      <c r="B390">
        <v>9.4962413189932704E-2</v>
      </c>
      <c r="C390">
        <v>6.0838056262582499E-2</v>
      </c>
      <c r="D390">
        <v>0.193901368649676</v>
      </c>
      <c r="E390">
        <v>0.332180767785757</v>
      </c>
      <c r="F390">
        <v>0.583001798251643</v>
      </c>
      <c r="G390">
        <v>0.29521040688268801</v>
      </c>
      <c r="H390">
        <v>0.40958554763346899</v>
      </c>
      <c r="I390">
        <v>0.42936092941090398</v>
      </c>
      <c r="J390">
        <v>0.33166137570515197</v>
      </c>
      <c r="K390">
        <v>0.95657634572125905</v>
      </c>
      <c r="L390">
        <v>0.17610526434145801</v>
      </c>
      <c r="M390">
        <v>0.66866282164119095</v>
      </c>
      <c r="N390">
        <v>4.2367299856245197E-2</v>
      </c>
      <c r="O390">
        <v>0.19175799280806499</v>
      </c>
      <c r="P390">
        <v>0.33245788492312101</v>
      </c>
      <c r="Q390">
        <v>1.08399999860691</v>
      </c>
      <c r="R390">
        <v>-0.81940591309739996</v>
      </c>
      <c r="S390">
        <v>0.50863163510282705</v>
      </c>
      <c r="T390">
        <v>-0.47461907751551102</v>
      </c>
      <c r="U390">
        <v>0.76514508146103999</v>
      </c>
      <c r="V390">
        <v>-2.5214448394680702E-2</v>
      </c>
      <c r="W390">
        <v>-0.37218180920544602</v>
      </c>
      <c r="X390">
        <v>-0.84605914338978605</v>
      </c>
      <c r="Y390">
        <v>-0.196397169446207</v>
      </c>
      <c r="Z390">
        <v>-1.03701156976473</v>
      </c>
      <c r="AA390">
        <v>1.1612335393297599</v>
      </c>
    </row>
    <row r="391" spans="1:27" x14ac:dyDescent="0.2">
      <c r="A391">
        <v>390</v>
      </c>
      <c r="B391">
        <v>0.210487079108133</v>
      </c>
      <c r="C391">
        <v>0.23489960073493399</v>
      </c>
      <c r="D391">
        <v>0.71069850306957905</v>
      </c>
      <c r="E391">
        <v>0.69230064842849903</v>
      </c>
      <c r="F391">
        <v>0.69577346136793405</v>
      </c>
      <c r="G391">
        <v>0.69678560225292996</v>
      </c>
      <c r="H391">
        <v>0.22485133237205401</v>
      </c>
      <c r="I391">
        <v>0.71008960180915803</v>
      </c>
      <c r="J391">
        <v>0.58009925577789501</v>
      </c>
      <c r="K391">
        <v>3.9811196271330097E-2</v>
      </c>
      <c r="L391">
        <v>0.797458485234528</v>
      </c>
      <c r="M391">
        <v>0.46851664688438099</v>
      </c>
      <c r="N391">
        <v>-0.30255855182696101</v>
      </c>
      <c r="O391">
        <v>-1.7332515243256399</v>
      </c>
      <c r="P391">
        <v>0.47748097992309801</v>
      </c>
      <c r="Q391">
        <v>0.170635436753064</v>
      </c>
      <c r="R391">
        <v>0.86607575505567203</v>
      </c>
      <c r="S391">
        <v>-0.37557117241555499</v>
      </c>
      <c r="T391">
        <v>-0.14947814402759399</v>
      </c>
      <c r="U391">
        <v>0.34890549048701702</v>
      </c>
      <c r="V391">
        <v>-0.87765646580400702</v>
      </c>
      <c r="W391">
        <v>-1.8446963243266801</v>
      </c>
      <c r="X391">
        <v>1.79160624975889</v>
      </c>
      <c r="Y391">
        <v>0.87754050111826098</v>
      </c>
      <c r="Z391">
        <v>-0.291191619717238</v>
      </c>
      <c r="AA391">
        <v>0.54409633150231196</v>
      </c>
    </row>
    <row r="392" spans="1:27" x14ac:dyDescent="0.2">
      <c r="A392">
        <v>391</v>
      </c>
      <c r="B392">
        <v>0.97709899628534902</v>
      </c>
      <c r="C392">
        <v>0.99301551282405798</v>
      </c>
      <c r="D392">
        <v>0.56570802000351195</v>
      </c>
      <c r="E392">
        <v>0.69346641586162105</v>
      </c>
      <c r="F392">
        <v>0.89152335235849001</v>
      </c>
      <c r="G392">
        <v>0.76118211122229695</v>
      </c>
      <c r="H392">
        <v>0.50586611335165799</v>
      </c>
      <c r="I392">
        <v>0.99117400730028704</v>
      </c>
      <c r="J392">
        <v>0.92313677794299998</v>
      </c>
      <c r="K392">
        <v>5.04921886604279E-2</v>
      </c>
      <c r="L392">
        <v>0.82395033724606004</v>
      </c>
      <c r="M392">
        <v>0.37612574663944498</v>
      </c>
      <c r="N392">
        <v>1.2742216233877901</v>
      </c>
      <c r="O392">
        <v>-0.80161867300457401</v>
      </c>
      <c r="P392">
        <v>0.94598855838586904</v>
      </c>
      <c r="Q392">
        <v>0.50495738436993698</v>
      </c>
      <c r="R392">
        <v>0.79907492506001998</v>
      </c>
      <c r="S392">
        <v>-0.29737233789330397</v>
      </c>
      <c r="T392">
        <v>-1.1868937299571301</v>
      </c>
      <c r="U392">
        <v>0.406585886286424</v>
      </c>
      <c r="V392">
        <v>1.5005582683460399</v>
      </c>
      <c r="W392">
        <v>-1.69661942308387</v>
      </c>
      <c r="X392">
        <v>3.2451525182668001E-2</v>
      </c>
      <c r="Y392">
        <v>-1.2082754804235001</v>
      </c>
      <c r="Z392">
        <v>-1.49547489143612</v>
      </c>
      <c r="AA392">
        <v>0.87466599923413102</v>
      </c>
    </row>
    <row r="393" spans="1:27" x14ac:dyDescent="0.2">
      <c r="A393">
        <v>392</v>
      </c>
      <c r="B393">
        <v>0.29630217538215198</v>
      </c>
      <c r="C393">
        <v>0.67819772777147502</v>
      </c>
      <c r="D393">
        <v>1.0115733137354199E-2</v>
      </c>
      <c r="E393">
        <v>0.28610658831894398</v>
      </c>
      <c r="F393">
        <v>0.94795912480913103</v>
      </c>
      <c r="G393">
        <v>0.27373029640875701</v>
      </c>
      <c r="H393">
        <v>0.30169393331743699</v>
      </c>
      <c r="I393">
        <v>0.588010313222184</v>
      </c>
      <c r="J393">
        <v>0.66734234779141799</v>
      </c>
      <c r="K393">
        <v>0.71797193097881895</v>
      </c>
      <c r="L393">
        <v>2.0332999993115598E-3</v>
      </c>
      <c r="M393">
        <v>0.76546182669699103</v>
      </c>
      <c r="N393">
        <v>1.4399487710621499</v>
      </c>
      <c r="O393">
        <v>0.451812412176331</v>
      </c>
      <c r="P393">
        <v>0.84645211729566705</v>
      </c>
      <c r="Q393">
        <v>1.0140722420666699</v>
      </c>
      <c r="R393">
        <v>0.88774235493902098</v>
      </c>
      <c r="S393">
        <v>-1.7712600498137301</v>
      </c>
      <c r="T393">
        <v>-0.57824277711721705</v>
      </c>
      <c r="U393">
        <v>1.17248075808453</v>
      </c>
      <c r="V393">
        <v>-0.88743571782488195</v>
      </c>
      <c r="W393">
        <v>-1.44729089287183</v>
      </c>
      <c r="X393">
        <v>1.4901119584627101</v>
      </c>
      <c r="Y393">
        <v>-0.56005211222572304</v>
      </c>
      <c r="Z393">
        <v>0.351832198814306</v>
      </c>
      <c r="AA393">
        <v>-0.37409040197235799</v>
      </c>
    </row>
    <row r="394" spans="1:27" x14ac:dyDescent="0.2">
      <c r="A394">
        <v>393</v>
      </c>
      <c r="B394">
        <v>0.725983026903122</v>
      </c>
      <c r="C394">
        <v>0.43548680050298499</v>
      </c>
      <c r="D394">
        <v>0.25695086782798099</v>
      </c>
      <c r="E394">
        <v>0.29911925341002599</v>
      </c>
      <c r="F394">
        <v>0.42081076465547002</v>
      </c>
      <c r="G394">
        <v>5.2081102039664897E-3</v>
      </c>
      <c r="H394">
        <v>0.82929752091877096</v>
      </c>
      <c r="I394">
        <v>0.86152670579031099</v>
      </c>
      <c r="J394">
        <v>0.51073994790203803</v>
      </c>
      <c r="K394">
        <v>0.226160236168652</v>
      </c>
      <c r="L394">
        <v>0.27800556155852901</v>
      </c>
      <c r="M394">
        <v>0.38384921848773901</v>
      </c>
      <c r="N394">
        <v>1.04242536770993</v>
      </c>
      <c r="O394">
        <v>-0.12193214611295899</v>
      </c>
      <c r="P394">
        <v>-1.9254972005390999E-2</v>
      </c>
      <c r="Q394">
        <v>-0.25808435269956498</v>
      </c>
      <c r="R394">
        <v>-0.252060650452815</v>
      </c>
      <c r="S394">
        <v>1.35517205980792</v>
      </c>
      <c r="T394">
        <v>-0.47247597472229902</v>
      </c>
      <c r="U394">
        <v>1.51528381172669</v>
      </c>
      <c r="V394">
        <v>1.2532648524532</v>
      </c>
      <c r="W394">
        <v>-1.12311296896214</v>
      </c>
      <c r="X394">
        <v>0.39682747723737899</v>
      </c>
      <c r="Y394">
        <v>-0.56689788992518497</v>
      </c>
      <c r="Z394">
        <v>-0.339221189007057</v>
      </c>
      <c r="AA394">
        <v>-0.23088966347281401</v>
      </c>
    </row>
    <row r="395" spans="1:27" x14ac:dyDescent="0.2">
      <c r="A395">
        <v>394</v>
      </c>
      <c r="B395">
        <v>0.78568783425725996</v>
      </c>
      <c r="C395">
        <v>0.37730994191952</v>
      </c>
      <c r="D395">
        <v>0.47098148288205199</v>
      </c>
      <c r="E395">
        <v>0.42995391390286303</v>
      </c>
      <c r="F395">
        <v>0.63660392141900901</v>
      </c>
      <c r="G395">
        <v>0.422099937684834</v>
      </c>
      <c r="H395">
        <v>0.264636121224612</v>
      </c>
      <c r="I395">
        <v>0.88563408912159503</v>
      </c>
      <c r="J395">
        <v>0.171492614084854</v>
      </c>
      <c r="K395">
        <v>0.16452725837007101</v>
      </c>
      <c r="L395">
        <v>0.47640599170699699</v>
      </c>
      <c r="M395">
        <v>0.38133921450935299</v>
      </c>
      <c r="N395">
        <v>0.59659068086551104</v>
      </c>
      <c r="O395">
        <v>0.10426935197140499</v>
      </c>
      <c r="P395">
        <v>-0.132087420214518</v>
      </c>
      <c r="Q395">
        <v>-0.31644902554957799</v>
      </c>
      <c r="R395">
        <v>-0.56078407411629905</v>
      </c>
      <c r="S395">
        <v>-0.60700761155619098</v>
      </c>
      <c r="T395">
        <v>-0.90415178203546798</v>
      </c>
      <c r="U395">
        <v>-1.4223703965789301</v>
      </c>
      <c r="V395">
        <v>1.84767332575199E-2</v>
      </c>
      <c r="W395">
        <v>-1.3146845878812601</v>
      </c>
      <c r="X395">
        <v>1.9761998767869899</v>
      </c>
      <c r="Y395">
        <v>-1.7326044697687599</v>
      </c>
      <c r="Z395">
        <v>0.63944047703977103</v>
      </c>
      <c r="AA395">
        <v>0.740424530564051</v>
      </c>
    </row>
    <row r="396" spans="1:27" x14ac:dyDescent="0.2">
      <c r="A396">
        <v>395</v>
      </c>
      <c r="B396">
        <v>0.105417746119201</v>
      </c>
      <c r="C396">
        <v>0.46118402434512901</v>
      </c>
      <c r="D396">
        <v>0.92686274717561901</v>
      </c>
      <c r="E396">
        <v>0.38262916076928299</v>
      </c>
      <c r="F396">
        <v>0.177949398988857</v>
      </c>
      <c r="G396">
        <v>0.59781691874377396</v>
      </c>
      <c r="H396">
        <v>0.49570424179546502</v>
      </c>
      <c r="I396">
        <v>0.55172399594448496</v>
      </c>
      <c r="J396">
        <v>0.25693667028099298</v>
      </c>
      <c r="K396">
        <v>0.70008479151874703</v>
      </c>
      <c r="L396">
        <v>0.86543917539529502</v>
      </c>
      <c r="M396">
        <v>0.72711764625273601</v>
      </c>
      <c r="N396">
        <v>-1.0014653521265899</v>
      </c>
      <c r="O396">
        <v>-0.29891338930647998</v>
      </c>
      <c r="P396">
        <v>-1.0798311312589</v>
      </c>
      <c r="Q396">
        <v>1.04147104126465</v>
      </c>
      <c r="R396">
        <v>-3.2643612925930898</v>
      </c>
      <c r="S396">
        <v>-0.340092309747002</v>
      </c>
      <c r="T396">
        <v>-0.55202771930429295</v>
      </c>
      <c r="U396">
        <v>-0.136107727812848</v>
      </c>
      <c r="V396">
        <v>-1.4223102830771699</v>
      </c>
      <c r="W396">
        <v>-0.11187613949157101</v>
      </c>
      <c r="X396">
        <v>-5.52635402695816E-2</v>
      </c>
      <c r="Y396">
        <v>0.73963819213065096</v>
      </c>
      <c r="Z396">
        <v>0.88390427617912404</v>
      </c>
      <c r="AA396">
        <v>0.15783288276701801</v>
      </c>
    </row>
    <row r="397" spans="1:27" x14ac:dyDescent="0.2">
      <c r="A397">
        <v>396</v>
      </c>
      <c r="B397">
        <v>0.23959462903439999</v>
      </c>
      <c r="C397">
        <v>0.80185187165625305</v>
      </c>
      <c r="D397">
        <v>0.99529197881929499</v>
      </c>
      <c r="E397">
        <v>0.90681651630438798</v>
      </c>
      <c r="F397">
        <v>8.0316577339544795E-2</v>
      </c>
      <c r="G397">
        <v>0.442167372209951</v>
      </c>
      <c r="H397">
        <v>9.6684355987235904E-2</v>
      </c>
      <c r="I397">
        <v>0.58633913286030204</v>
      </c>
      <c r="J397">
        <v>0.47376613831147502</v>
      </c>
      <c r="K397">
        <v>0.36709472048096298</v>
      </c>
      <c r="L397">
        <v>0.70595976430922702</v>
      </c>
      <c r="M397">
        <v>0.91963175032287803</v>
      </c>
      <c r="N397">
        <v>-0.24832651639744599</v>
      </c>
      <c r="O397">
        <v>1.21824475185159</v>
      </c>
      <c r="P397">
        <v>0.41638455166079602</v>
      </c>
      <c r="Q397">
        <v>-1.69682911453067</v>
      </c>
      <c r="R397">
        <v>0.68048364456279198</v>
      </c>
      <c r="S397">
        <v>0.61824646865372301</v>
      </c>
      <c r="T397">
        <v>-0.94572607064703196</v>
      </c>
      <c r="U397">
        <v>-4.7097101813931903E-2</v>
      </c>
      <c r="V397">
        <v>-0.123755068727172</v>
      </c>
      <c r="W397">
        <v>0.16442234167602299</v>
      </c>
      <c r="X397">
        <v>-0.17974655652399099</v>
      </c>
      <c r="Y397">
        <v>-1.5412292034535999</v>
      </c>
      <c r="Z397">
        <v>1.1459687919024699</v>
      </c>
      <c r="AA397">
        <v>0.38555808426475902</v>
      </c>
    </row>
    <row r="398" spans="1:27" x14ac:dyDescent="0.2">
      <c r="A398">
        <v>397</v>
      </c>
      <c r="B398">
        <v>0.27054487238638097</v>
      </c>
      <c r="C398">
        <v>0.66296697524376202</v>
      </c>
      <c r="D398">
        <v>0.20998230041004701</v>
      </c>
      <c r="E398">
        <v>0.53476129821501595</v>
      </c>
      <c r="F398">
        <v>0.56588339176960201</v>
      </c>
      <c r="G398">
        <v>0.34254016820341299</v>
      </c>
      <c r="H398">
        <v>0.28728170390240798</v>
      </c>
      <c r="I398">
        <v>0.232329114340245</v>
      </c>
      <c r="J398">
        <v>0.52965368935838297</v>
      </c>
      <c r="K398">
        <v>0.73675700440071501</v>
      </c>
      <c r="L398">
        <v>0.83961624349467401</v>
      </c>
      <c r="M398">
        <v>0.66206844290718403</v>
      </c>
      <c r="N398">
        <v>-4.4405573289462201E-2</v>
      </c>
      <c r="O398">
        <v>1.98088559704608E-3</v>
      </c>
      <c r="P398">
        <v>0.71357703479763901</v>
      </c>
      <c r="Q398">
        <v>0.37614918055398999</v>
      </c>
      <c r="R398">
        <v>-0.92856203294597905</v>
      </c>
      <c r="S398">
        <v>-0.56817087621351403</v>
      </c>
      <c r="T398">
        <v>-0.43732804347385001</v>
      </c>
      <c r="U398">
        <v>1.8689457781121399</v>
      </c>
      <c r="V398">
        <v>2.6380006733442398</v>
      </c>
      <c r="W398">
        <v>-0.20028789102514699</v>
      </c>
      <c r="X398">
        <v>-2.08694012622033</v>
      </c>
      <c r="Y398">
        <v>1.05649203920376</v>
      </c>
      <c r="Z398">
        <v>4.9141464056770202E-2</v>
      </c>
      <c r="AA398">
        <v>2.0967539263237698</v>
      </c>
    </row>
    <row r="399" spans="1:27" x14ac:dyDescent="0.2">
      <c r="A399">
        <v>398</v>
      </c>
      <c r="B399">
        <v>0.10105849406681899</v>
      </c>
      <c r="C399">
        <v>0.46600366407074001</v>
      </c>
      <c r="D399">
        <v>0.54518690821714699</v>
      </c>
      <c r="E399">
        <v>0.60740737128071398</v>
      </c>
      <c r="F399">
        <v>0.81698935572057896</v>
      </c>
      <c r="G399">
        <v>0.51664639171212901</v>
      </c>
      <c r="H399">
        <v>0.84469812223687701</v>
      </c>
      <c r="I399">
        <v>0.53901742957532395</v>
      </c>
      <c r="J399">
        <v>0.55984508502297103</v>
      </c>
      <c r="K399">
        <v>0.50549835106357899</v>
      </c>
      <c r="L399">
        <v>0.95131274475715999</v>
      </c>
      <c r="M399">
        <v>0.61576787731610205</v>
      </c>
      <c r="N399">
        <v>0.149585783454879</v>
      </c>
      <c r="O399">
        <v>-7.9333661175251105E-2</v>
      </c>
      <c r="P399">
        <v>-0.42095643960342999</v>
      </c>
      <c r="Q399">
        <v>0.105297364443001</v>
      </c>
      <c r="R399">
        <v>1.7179133434659799</v>
      </c>
      <c r="S399">
        <v>-0.49536378038037099</v>
      </c>
      <c r="T399">
        <v>-0.72636141618693995</v>
      </c>
      <c r="U399">
        <v>0.70084125943639397</v>
      </c>
      <c r="V399">
        <v>2.41236188951925</v>
      </c>
      <c r="W399">
        <v>1.22341308706389</v>
      </c>
      <c r="X399">
        <v>-1.13225028110797</v>
      </c>
      <c r="Y399">
        <v>-1.2933192153322901</v>
      </c>
      <c r="Z399">
        <v>-0.15240994294062701</v>
      </c>
      <c r="AA399">
        <v>0.96756083315831598</v>
      </c>
    </row>
    <row r="400" spans="1:27" x14ac:dyDescent="0.2">
      <c r="A400">
        <v>399</v>
      </c>
      <c r="B400">
        <v>0.11791384126991</v>
      </c>
      <c r="C400">
        <v>5.3259436506778002E-2</v>
      </c>
      <c r="D400">
        <v>0.64539287239313103</v>
      </c>
      <c r="E400">
        <v>0.504373053088784</v>
      </c>
      <c r="F400">
        <v>0.75969896628521305</v>
      </c>
      <c r="G400">
        <v>0.22845684015192</v>
      </c>
      <c r="H400">
        <v>0.47583487303927502</v>
      </c>
      <c r="I400">
        <v>0.88082673121243704</v>
      </c>
      <c r="J400">
        <v>0.160851947497576</v>
      </c>
      <c r="K400">
        <v>0.62816481990739703</v>
      </c>
      <c r="L400">
        <v>0.48014565091580103</v>
      </c>
      <c r="M400">
        <v>0.27973104850389002</v>
      </c>
      <c r="N400">
        <v>1.1179133820387099</v>
      </c>
      <c r="O400">
        <v>0.69011247269733</v>
      </c>
      <c r="P400">
        <v>0.85310228840386404</v>
      </c>
      <c r="Q400">
        <v>1.5834894385221201</v>
      </c>
      <c r="R400">
        <v>-0.23381156274061099</v>
      </c>
      <c r="S400">
        <v>-1.87787137498976</v>
      </c>
      <c r="T400">
        <v>0.96107478626141096</v>
      </c>
      <c r="U400">
        <v>-0.97035477183841101</v>
      </c>
      <c r="V400">
        <v>0.99366349816474098</v>
      </c>
      <c r="W400">
        <v>1.64690155312721</v>
      </c>
      <c r="X400">
        <v>-0.53484174814200003</v>
      </c>
      <c r="Y400">
        <v>1.9879229942651999</v>
      </c>
      <c r="Z400">
        <v>0.43472792520604497</v>
      </c>
      <c r="AA400">
        <v>0.67814935272139998</v>
      </c>
    </row>
    <row r="401" spans="1:27" x14ac:dyDescent="0.2">
      <c r="A401">
        <v>400</v>
      </c>
      <c r="B401">
        <v>0.99123655585572101</v>
      </c>
      <c r="C401">
        <v>0.23719791835173901</v>
      </c>
      <c r="D401">
        <v>0.90110798063687902</v>
      </c>
      <c r="E401">
        <v>0.50441070320084602</v>
      </c>
      <c r="F401">
        <v>0.57182394992560104</v>
      </c>
      <c r="G401">
        <v>0.28941998607479003</v>
      </c>
      <c r="H401">
        <v>0.45348346070386403</v>
      </c>
      <c r="I401">
        <v>0.43832874111831099</v>
      </c>
      <c r="J401">
        <v>0.113603110425174</v>
      </c>
      <c r="K401">
        <v>0.49694096460007098</v>
      </c>
      <c r="L401">
        <v>8.0619577784091206E-2</v>
      </c>
      <c r="M401">
        <v>0.46263897605240301</v>
      </c>
      <c r="N401">
        <v>-1.4194705124407001</v>
      </c>
      <c r="O401">
        <v>2.2962309777856298</v>
      </c>
      <c r="P401">
        <v>6.2376912323197801E-2</v>
      </c>
      <c r="Q401">
        <v>-0.17830754582941499</v>
      </c>
      <c r="R401">
        <v>0.122531224821939</v>
      </c>
      <c r="S401">
        <v>-0.321209798555675</v>
      </c>
      <c r="T401">
        <v>1.7166067325754999</v>
      </c>
      <c r="U401">
        <v>0.604201032153175</v>
      </c>
      <c r="V401">
        <v>-0.19649597544553901</v>
      </c>
      <c r="W401">
        <v>0.24915801968526599</v>
      </c>
      <c r="X401">
        <v>0.94973867646173904</v>
      </c>
      <c r="Y401">
        <v>0.94536959558696598</v>
      </c>
      <c r="Z401">
        <v>1.1344057986073099</v>
      </c>
      <c r="AA401">
        <v>2.2470253218638701</v>
      </c>
    </row>
    <row r="402" spans="1:27" x14ac:dyDescent="0.2">
      <c r="A402">
        <v>401</v>
      </c>
      <c r="B402">
        <v>0.98605429730378003</v>
      </c>
      <c r="C402">
        <v>0.233239737572148</v>
      </c>
      <c r="D402">
        <v>0.73232174734584898</v>
      </c>
      <c r="E402">
        <v>0.423651709454134</v>
      </c>
      <c r="F402">
        <v>0.98875435185618699</v>
      </c>
      <c r="G402">
        <v>2.24217223003506E-2</v>
      </c>
      <c r="H402">
        <v>0.19980265200138</v>
      </c>
      <c r="I402">
        <v>0.17550046974792999</v>
      </c>
      <c r="J402">
        <v>0.74247459042817299</v>
      </c>
      <c r="K402">
        <v>0.95956714730709702</v>
      </c>
      <c r="L402">
        <v>0.85722557432018198</v>
      </c>
      <c r="M402">
        <v>0.23211668501607999</v>
      </c>
      <c r="N402">
        <v>-1.3556190646842201</v>
      </c>
      <c r="O402">
        <v>0.54465183257036998</v>
      </c>
      <c r="P402">
        <v>0.52434866725986795</v>
      </c>
      <c r="Q402">
        <v>0.20233221711334801</v>
      </c>
      <c r="R402">
        <v>0.95283116294551495</v>
      </c>
      <c r="S402">
        <v>-1.36145292263425</v>
      </c>
      <c r="T402">
        <v>-0.70685990227735795</v>
      </c>
      <c r="U402">
        <v>-1.7532566085277299</v>
      </c>
      <c r="V402">
        <v>-0.406071721348297</v>
      </c>
      <c r="W402">
        <v>0.36512128180523501</v>
      </c>
      <c r="X402">
        <v>-0.18787079629256301</v>
      </c>
      <c r="Y402">
        <v>0.55924377049791096</v>
      </c>
      <c r="Z402">
        <v>0.83726839639811701</v>
      </c>
      <c r="AA402">
        <v>-0.89381972728520898</v>
      </c>
    </row>
    <row r="403" spans="1:27" x14ac:dyDescent="0.2">
      <c r="A403">
        <v>402</v>
      </c>
      <c r="B403">
        <v>0.13706747139803999</v>
      </c>
      <c r="C403">
        <v>0.230653600767254</v>
      </c>
      <c r="D403">
        <v>0.60971070197410804</v>
      </c>
      <c r="E403">
        <v>0.217534701805561</v>
      </c>
      <c r="F403">
        <v>0.99517151387408298</v>
      </c>
      <c r="G403">
        <v>0.52836652006953899</v>
      </c>
      <c r="H403">
        <v>0.25963463773950901</v>
      </c>
      <c r="I403">
        <v>0.19579821499064501</v>
      </c>
      <c r="J403">
        <v>0.22529541724361399</v>
      </c>
      <c r="K403">
        <v>0.444163501961156</v>
      </c>
      <c r="L403">
        <v>0.41810952103696702</v>
      </c>
      <c r="M403">
        <v>0.154544821474701</v>
      </c>
      <c r="N403">
        <v>-6.0045960004572803E-2</v>
      </c>
      <c r="O403">
        <v>1.1596204455611301</v>
      </c>
      <c r="P403">
        <v>-0.74208414782978804</v>
      </c>
      <c r="Q403">
        <v>-1.2758560906891601</v>
      </c>
      <c r="R403">
        <v>-0.66505102268862404</v>
      </c>
      <c r="S403">
        <v>0.80047825522789096</v>
      </c>
      <c r="T403">
        <v>1.6065471793761801</v>
      </c>
      <c r="U403">
        <v>0.572419467765243</v>
      </c>
      <c r="V403">
        <v>-0.883253165200239</v>
      </c>
      <c r="W403">
        <v>2.5660501139299399</v>
      </c>
      <c r="X403">
        <v>1.2285887320634299</v>
      </c>
      <c r="Y403">
        <v>0.75027048207955105</v>
      </c>
      <c r="Z403">
        <v>-0.32127407794588098</v>
      </c>
      <c r="AA403">
        <v>0.80303195273045302</v>
      </c>
    </row>
    <row r="404" spans="1:27" x14ac:dyDescent="0.2">
      <c r="A404">
        <v>403</v>
      </c>
      <c r="B404">
        <v>0.90530958166345898</v>
      </c>
      <c r="C404">
        <v>6.1726273968815797E-2</v>
      </c>
      <c r="D404">
        <v>0.224372133612632</v>
      </c>
      <c r="E404">
        <v>0.31925021833740103</v>
      </c>
      <c r="F404">
        <v>0.32143744057975698</v>
      </c>
      <c r="G404">
        <v>0.41846325155347502</v>
      </c>
      <c r="H404">
        <v>0.54057724215090197</v>
      </c>
      <c r="I404">
        <v>0.48083255416713599</v>
      </c>
      <c r="J404">
        <v>0.185348650440573</v>
      </c>
      <c r="K404">
        <v>0.95307109341956597</v>
      </c>
      <c r="L404">
        <v>0.39438910689204898</v>
      </c>
      <c r="M404">
        <v>0.70654285093769398</v>
      </c>
      <c r="N404">
        <v>-1.47090759206016</v>
      </c>
      <c r="O404">
        <v>-0.82572023069953704</v>
      </c>
      <c r="P404">
        <v>1.07147326865299</v>
      </c>
      <c r="Q404">
        <v>-0.34527793754235098</v>
      </c>
      <c r="R404">
        <v>0.44286177889466799</v>
      </c>
      <c r="S404">
        <v>-0.106167297305213</v>
      </c>
      <c r="T404">
        <v>-0.171584457271832</v>
      </c>
      <c r="U404">
        <v>0.56335398141538395</v>
      </c>
      <c r="V404">
        <v>-0.37856921937013199</v>
      </c>
      <c r="W404">
        <v>-0.26087930886484401</v>
      </c>
      <c r="X404">
        <v>1.9727609896957801</v>
      </c>
      <c r="Y404">
        <v>1.16521578032809</v>
      </c>
      <c r="Z404">
        <v>-1.58924890497947</v>
      </c>
      <c r="AA404">
        <v>-0.55491243008697599</v>
      </c>
    </row>
    <row r="405" spans="1:27" x14ac:dyDescent="0.2">
      <c r="A405">
        <v>404</v>
      </c>
      <c r="B405">
        <v>0.57630183757282705</v>
      </c>
      <c r="C405">
        <v>0.497118609258905</v>
      </c>
      <c r="D405">
        <v>0.91617101337760598</v>
      </c>
      <c r="E405">
        <v>0.241620127577334</v>
      </c>
      <c r="F405">
        <v>0.17201791936531599</v>
      </c>
      <c r="G405">
        <v>0.97479796619154502</v>
      </c>
      <c r="H405">
        <v>0.72538520232774295</v>
      </c>
      <c r="I405">
        <v>0.32968199835158801</v>
      </c>
      <c r="J405">
        <v>0.310674677370116</v>
      </c>
      <c r="K405">
        <v>0.163286013295874</v>
      </c>
      <c r="L405">
        <v>1.8194608623161902E-2</v>
      </c>
      <c r="M405">
        <v>2.8160433284938301E-2</v>
      </c>
      <c r="N405">
        <v>1.11670596384515</v>
      </c>
      <c r="O405">
        <v>7.3748024859451103E-2</v>
      </c>
      <c r="P405">
        <v>-1.2903684528522299</v>
      </c>
      <c r="Q405">
        <v>-1.10241927400423</v>
      </c>
      <c r="R405">
        <v>1.1824558269594001</v>
      </c>
      <c r="S405">
        <v>4.8431911338666998E-2</v>
      </c>
      <c r="T405">
        <v>-1.5981121175744899</v>
      </c>
      <c r="U405">
        <v>1.8118172327934701</v>
      </c>
      <c r="V405">
        <v>0.72185393610958404</v>
      </c>
      <c r="W405">
        <v>-1.2537132177372801</v>
      </c>
      <c r="X405">
        <v>0.66144439094737995</v>
      </c>
      <c r="Y405">
        <v>-0.53483232076114895</v>
      </c>
      <c r="Z405">
        <v>7.7700661634305904E-2</v>
      </c>
      <c r="AA405">
        <v>0.34783751562201098</v>
      </c>
    </row>
    <row r="406" spans="1:27" x14ac:dyDescent="0.2">
      <c r="A406">
        <v>405</v>
      </c>
      <c r="B406">
        <v>0.39544885908253402</v>
      </c>
      <c r="C406">
        <v>0.24412508867680999</v>
      </c>
      <c r="D406">
        <v>0.80276102479547196</v>
      </c>
      <c r="E406">
        <v>1.1523850262165E-3</v>
      </c>
      <c r="F406">
        <v>0.37207843293435799</v>
      </c>
      <c r="G406">
        <v>4.9568001646548503E-2</v>
      </c>
      <c r="H406">
        <v>0.18461256334558099</v>
      </c>
      <c r="I406">
        <v>0.80305546615272705</v>
      </c>
      <c r="J406">
        <v>0.90199325093999505</v>
      </c>
      <c r="K406">
        <v>7.2240677196532405E-2</v>
      </c>
      <c r="L406">
        <v>0.84399312455207098</v>
      </c>
      <c r="M406">
        <v>0.15888039185665501</v>
      </c>
      <c r="N406">
        <v>-0.16814660975446799</v>
      </c>
      <c r="O406">
        <v>-0.49321604505882299</v>
      </c>
      <c r="P406">
        <v>2.0981831702289702</v>
      </c>
      <c r="Q406">
        <v>0.59543570265293499</v>
      </c>
      <c r="R406">
        <v>0.22120469517628599</v>
      </c>
      <c r="S406">
        <v>1.66645387447216</v>
      </c>
      <c r="T406">
        <v>-0.64732126958911695</v>
      </c>
      <c r="U406">
        <v>-1.10222688905415E-2</v>
      </c>
      <c r="V406">
        <v>0.20693717870422501</v>
      </c>
      <c r="W406">
        <v>-0.23243696654316201</v>
      </c>
      <c r="X406">
        <v>0.238442354846398</v>
      </c>
      <c r="Y406">
        <v>-1.1708394817999299</v>
      </c>
      <c r="Z406">
        <v>1.3239902464025299</v>
      </c>
      <c r="AA406">
        <v>-1.47208480191066</v>
      </c>
    </row>
    <row r="407" spans="1:27" x14ac:dyDescent="0.2">
      <c r="A407">
        <v>406</v>
      </c>
      <c r="B407">
        <v>0.44980248413048601</v>
      </c>
      <c r="C407">
        <v>0.75818553892895502</v>
      </c>
      <c r="D407">
        <v>0.31240861257538199</v>
      </c>
      <c r="E407">
        <v>0.223817161051556</v>
      </c>
      <c r="F407">
        <v>0.53894891683012203</v>
      </c>
      <c r="G407">
        <v>0.63850122480653204</v>
      </c>
      <c r="H407">
        <v>0.185396624496206</v>
      </c>
      <c r="I407">
        <v>7.0272428914904594E-2</v>
      </c>
      <c r="J407">
        <v>0.51039328658953298</v>
      </c>
      <c r="K407">
        <v>0.63901966530829601</v>
      </c>
      <c r="L407">
        <v>0.68671107152476896</v>
      </c>
      <c r="M407">
        <v>9.562036418356E-2</v>
      </c>
      <c r="N407">
        <v>-2.6928012492270499</v>
      </c>
      <c r="O407">
        <v>0.89469832352181</v>
      </c>
      <c r="P407">
        <v>-0.17853912799015301</v>
      </c>
      <c r="Q407">
        <v>8.2118260221167194E-2</v>
      </c>
      <c r="R407">
        <v>1.8249690763458799</v>
      </c>
      <c r="S407">
        <v>-2.6428339448087899</v>
      </c>
      <c r="T407">
        <v>0.59072338657017798</v>
      </c>
      <c r="U407">
        <v>0.63509399649769105</v>
      </c>
      <c r="V407">
        <v>-1.7947009877303799</v>
      </c>
      <c r="W407">
        <v>1.05482649185797</v>
      </c>
      <c r="X407">
        <v>-1.4891309338963601</v>
      </c>
      <c r="Y407">
        <v>-0.81310983584665897</v>
      </c>
      <c r="Z407">
        <v>1.1743470438633801</v>
      </c>
      <c r="AA407">
        <v>-1.1018888496812</v>
      </c>
    </row>
    <row r="408" spans="1:27" x14ac:dyDescent="0.2">
      <c r="A408">
        <v>407</v>
      </c>
      <c r="B408">
        <v>0.70650190114974898</v>
      </c>
      <c r="C408">
        <v>0.54730267752893202</v>
      </c>
      <c r="D408">
        <v>0.227251196280121</v>
      </c>
      <c r="E408">
        <v>0.96916462201625098</v>
      </c>
      <c r="F408">
        <v>0.81124492408707705</v>
      </c>
      <c r="G408">
        <v>0.493893287843093</v>
      </c>
      <c r="H408">
        <v>0.918329942738637</v>
      </c>
      <c r="I408">
        <v>0.34042184590362001</v>
      </c>
      <c r="J408">
        <v>1.9030069001019001E-2</v>
      </c>
      <c r="K408">
        <v>0.33819137420505202</v>
      </c>
      <c r="L408">
        <v>1.05431794654577E-2</v>
      </c>
      <c r="M408">
        <v>0.24062695773318399</v>
      </c>
      <c r="N408">
        <v>-0.23847909081459101</v>
      </c>
      <c r="O408">
        <v>0.144196262966656</v>
      </c>
      <c r="P408">
        <v>-1.4046790973929999</v>
      </c>
      <c r="Q408">
        <v>-0.33586378309514497</v>
      </c>
      <c r="R408">
        <v>-0.41180059836052602</v>
      </c>
      <c r="S408">
        <v>-0.27367621084341498</v>
      </c>
      <c r="T408">
        <v>-0.356351580000971</v>
      </c>
      <c r="U408">
        <v>0.27301551095181698</v>
      </c>
      <c r="V408">
        <v>1.8885391478418501</v>
      </c>
      <c r="W408">
        <v>-0.30750854587957599</v>
      </c>
      <c r="X408">
        <v>1.0146121087898201</v>
      </c>
      <c r="Y408">
        <v>-3.41807587573757</v>
      </c>
      <c r="Z408">
        <v>-0.544153502624102</v>
      </c>
      <c r="AA408">
        <v>1.0643397234761001</v>
      </c>
    </row>
    <row r="409" spans="1:27" x14ac:dyDescent="0.2">
      <c r="A409">
        <v>408</v>
      </c>
      <c r="B409">
        <v>8.2502745790407006E-2</v>
      </c>
      <c r="C409">
        <v>0.94806689629331198</v>
      </c>
      <c r="D409">
        <v>0.65759520395658899</v>
      </c>
      <c r="E409">
        <v>0.432402865262702</v>
      </c>
      <c r="F409">
        <v>0.69868462905287698</v>
      </c>
      <c r="G409">
        <v>4.7062530647963199E-3</v>
      </c>
      <c r="H409">
        <v>0.13368327100761199</v>
      </c>
      <c r="I409">
        <v>0.395822223275899</v>
      </c>
      <c r="J409">
        <v>1.2256435584276901E-2</v>
      </c>
      <c r="K409">
        <v>0.62432514363899805</v>
      </c>
      <c r="L409">
        <v>0.88729943777434495</v>
      </c>
      <c r="M409">
        <v>0.887415869859978</v>
      </c>
      <c r="N409">
        <v>0.211411132514886</v>
      </c>
      <c r="O409">
        <v>0.64198669220621496</v>
      </c>
      <c r="P409">
        <v>-1.04446826822157</v>
      </c>
      <c r="Q409">
        <v>0.26073628635401003</v>
      </c>
      <c r="R409">
        <v>0.84468661404802603</v>
      </c>
      <c r="S409">
        <v>-0.19597935750359399</v>
      </c>
      <c r="T409">
        <v>0.88700545750504201</v>
      </c>
      <c r="U409">
        <v>-0.67318913204519304</v>
      </c>
      <c r="V409">
        <v>-0.44183268691564098</v>
      </c>
      <c r="W409">
        <v>2.35395945340762</v>
      </c>
      <c r="X409">
        <v>1.8229129791658301</v>
      </c>
      <c r="Y409">
        <v>-0.89918216257517203</v>
      </c>
      <c r="Z409">
        <v>-1.34746419951173</v>
      </c>
      <c r="AA409">
        <v>-1.4610250263657001</v>
      </c>
    </row>
    <row r="410" spans="1:27" x14ac:dyDescent="0.2">
      <c r="A410">
        <v>409</v>
      </c>
      <c r="B410">
        <v>0.33931258018128502</v>
      </c>
      <c r="C410">
        <v>8.6172192357480498E-2</v>
      </c>
      <c r="D410">
        <v>0.73573115631006603</v>
      </c>
      <c r="E410">
        <v>0.96330712852068201</v>
      </c>
      <c r="F410">
        <v>0.89995340863242701</v>
      </c>
      <c r="G410">
        <v>0.185419822111725</v>
      </c>
      <c r="H410">
        <v>6.44989358261227E-3</v>
      </c>
      <c r="I410">
        <v>0.35673125321045501</v>
      </c>
      <c r="J410">
        <v>0.13297017803415601</v>
      </c>
      <c r="K410">
        <v>7.5781372841447495E-2</v>
      </c>
      <c r="L410">
        <v>0.14653923269361199</v>
      </c>
      <c r="M410">
        <v>0.91668472997844197</v>
      </c>
      <c r="N410">
        <v>-0.77125059809312002</v>
      </c>
      <c r="O410">
        <v>2.6817748498774998</v>
      </c>
      <c r="P410">
        <v>-2.0006722885784298</v>
      </c>
      <c r="Q410">
        <v>1.3623630896483601</v>
      </c>
      <c r="R410">
        <v>0.72399884402985704</v>
      </c>
      <c r="S410">
        <v>0.78314478839351098</v>
      </c>
      <c r="T410">
        <v>-0.16145569309607199</v>
      </c>
      <c r="U410">
        <v>-0.52757502252690303</v>
      </c>
      <c r="V410">
        <v>1.2191097524558301</v>
      </c>
      <c r="W410">
        <v>-1.62114325095875</v>
      </c>
      <c r="X410">
        <v>-0.31008185423969797</v>
      </c>
      <c r="Y410">
        <v>-0.54612052564257096</v>
      </c>
      <c r="Z410">
        <v>2.0011955437257001</v>
      </c>
      <c r="AA410">
        <v>-1.28036453744154</v>
      </c>
    </row>
    <row r="411" spans="1:27" x14ac:dyDescent="0.2">
      <c r="A411">
        <v>410</v>
      </c>
      <c r="B411">
        <v>0.68078755121678103</v>
      </c>
      <c r="C411">
        <v>0.94788258499465805</v>
      </c>
      <c r="D411">
        <v>0.46509425458498299</v>
      </c>
      <c r="E411">
        <v>0.25582011579535902</v>
      </c>
      <c r="F411">
        <v>0.72325868345796995</v>
      </c>
      <c r="G411">
        <v>0.63425090676173501</v>
      </c>
      <c r="H411">
        <v>0.27256333152763501</v>
      </c>
      <c r="I411">
        <v>0.68784087104722802</v>
      </c>
      <c r="J411">
        <v>0.90887417970225204</v>
      </c>
      <c r="K411">
        <v>0.31253521586768301</v>
      </c>
      <c r="L411">
        <v>0.54075740161351804</v>
      </c>
      <c r="M411">
        <v>0.81960032950155404</v>
      </c>
      <c r="N411">
        <v>-1.26580965679209</v>
      </c>
      <c r="O411">
        <v>-0.65791920537056603</v>
      </c>
      <c r="P411">
        <v>-0.20423460332568699</v>
      </c>
      <c r="Q411">
        <v>-0.66207186883057301</v>
      </c>
      <c r="R411">
        <v>0.22345965253217401</v>
      </c>
      <c r="S411">
        <v>-0.97439632951899202</v>
      </c>
      <c r="T411">
        <v>-2.00531347926449</v>
      </c>
      <c r="U411">
        <v>-1.1298575419118699</v>
      </c>
      <c r="V411">
        <v>0.26066800817702601</v>
      </c>
      <c r="W411">
        <v>-7.7309754312798101E-2</v>
      </c>
      <c r="X411">
        <v>-0.25601880188967402</v>
      </c>
      <c r="Y411">
        <v>-0.24402451086742699</v>
      </c>
      <c r="Z411">
        <v>1.0705672448677399</v>
      </c>
      <c r="AA411">
        <v>0.38129923806042698</v>
      </c>
    </row>
    <row r="412" spans="1:27" x14ac:dyDescent="0.2">
      <c r="A412">
        <v>411</v>
      </c>
      <c r="B412">
        <v>0.316949248081073</v>
      </c>
      <c r="C412">
        <v>0.72239886806346398</v>
      </c>
      <c r="D412">
        <v>0.86360532930120804</v>
      </c>
      <c r="E412">
        <v>0.13543053902685601</v>
      </c>
      <c r="F412">
        <v>0.25505004567094097</v>
      </c>
      <c r="G412">
        <v>0.51847229013219398</v>
      </c>
      <c r="H412">
        <v>0.65589820896275297</v>
      </c>
      <c r="I412">
        <v>0.67014339496381503</v>
      </c>
      <c r="J412">
        <v>0.36755126924254</v>
      </c>
      <c r="K412">
        <v>0.151323407888412</v>
      </c>
      <c r="L412">
        <v>0.558653972344473</v>
      </c>
      <c r="M412">
        <v>0.56367927696555797</v>
      </c>
      <c r="N412">
        <v>1.3026188747016399E-2</v>
      </c>
      <c r="O412">
        <v>0.55326865500873801</v>
      </c>
      <c r="P412">
        <v>0.18913877819609201</v>
      </c>
      <c r="Q412">
        <v>0.52425537544906697</v>
      </c>
      <c r="R412">
        <v>1.30049113213102</v>
      </c>
      <c r="S412">
        <v>-0.42582952186719802</v>
      </c>
      <c r="T412">
        <v>-1.684124314203</v>
      </c>
      <c r="U412">
        <v>0.58010472178370198</v>
      </c>
      <c r="V412">
        <v>-0.59597290397740199</v>
      </c>
      <c r="W412">
        <v>-1.14030514483904</v>
      </c>
      <c r="X412">
        <v>0.92869258792424103</v>
      </c>
      <c r="Y412">
        <v>0.22435609501345899</v>
      </c>
      <c r="Z412">
        <v>-0.80409258376519199</v>
      </c>
      <c r="AA412">
        <v>-0.54414399742949404</v>
      </c>
    </row>
    <row r="413" spans="1:27" x14ac:dyDescent="0.2">
      <c r="A413">
        <v>412</v>
      </c>
      <c r="B413">
        <v>0.83156859804876104</v>
      </c>
      <c r="C413">
        <v>0.92200460471212797</v>
      </c>
      <c r="D413">
        <v>0.67500058328732804</v>
      </c>
      <c r="E413">
        <v>0.56259202654473395</v>
      </c>
      <c r="F413">
        <v>0.30867166561074499</v>
      </c>
      <c r="G413">
        <v>0.891679307213053</v>
      </c>
      <c r="H413">
        <v>0.50793307344429195</v>
      </c>
      <c r="I413">
        <v>0.187634985195472</v>
      </c>
      <c r="J413">
        <v>0.62594325165264297</v>
      </c>
      <c r="K413">
        <v>0.71877870941534605</v>
      </c>
      <c r="L413">
        <v>0.76118406886234802</v>
      </c>
      <c r="M413">
        <v>0.74571425723843199</v>
      </c>
      <c r="N413">
        <v>1.2238854856429999</v>
      </c>
      <c r="O413">
        <v>-1.02891451104271</v>
      </c>
      <c r="P413">
        <v>-0.64377453619987302</v>
      </c>
      <c r="Q413">
        <v>3.2133299773616099E-2</v>
      </c>
      <c r="R413">
        <v>-0.141744935417489</v>
      </c>
      <c r="S413">
        <v>-0.61557219784581496</v>
      </c>
      <c r="T413">
        <v>1.86521545533382</v>
      </c>
      <c r="U413">
        <v>0.255252309686055</v>
      </c>
      <c r="V413">
        <v>-0.31185021406956098</v>
      </c>
      <c r="W413">
        <v>-0.39482597943688202</v>
      </c>
      <c r="X413">
        <v>-0.12891465373299299</v>
      </c>
      <c r="Y413">
        <v>-0.33219857672995501</v>
      </c>
      <c r="Z413">
        <v>-0.11680425129201601</v>
      </c>
      <c r="AA413">
        <v>-0.97641082680737101</v>
      </c>
    </row>
    <row r="414" spans="1:27" x14ac:dyDescent="0.2">
      <c r="A414">
        <v>413</v>
      </c>
      <c r="B414">
        <v>0.215172082651406</v>
      </c>
      <c r="C414">
        <v>0.61384094366803699</v>
      </c>
      <c r="D414">
        <v>0.16146788885816901</v>
      </c>
      <c r="E414">
        <v>0.43324934109114099</v>
      </c>
      <c r="F414">
        <v>0.74683736334554796</v>
      </c>
      <c r="G414">
        <v>0.67760216421447605</v>
      </c>
      <c r="H414">
        <v>0.312765284441411</v>
      </c>
      <c r="I414">
        <v>0.55546107096597497</v>
      </c>
      <c r="J414">
        <v>0.241745897568762</v>
      </c>
      <c r="K414">
        <v>0.59803197742439795</v>
      </c>
      <c r="L414">
        <v>0.30479469592683001</v>
      </c>
      <c r="M414">
        <v>0.32859762478619797</v>
      </c>
      <c r="N414">
        <v>-0.47946222235608099</v>
      </c>
      <c r="O414">
        <v>-0.73079070516967903</v>
      </c>
      <c r="P414">
        <v>-0.169024101222119</v>
      </c>
      <c r="Q414">
        <v>-1.0607254813125599</v>
      </c>
      <c r="R414">
        <v>-0.162942824382517</v>
      </c>
      <c r="S414">
        <v>0.31123410732344298</v>
      </c>
      <c r="T414">
        <v>1.0259789512305699</v>
      </c>
      <c r="U414">
        <v>-0.77518791414077004</v>
      </c>
      <c r="V414">
        <v>1.7659348363728899</v>
      </c>
      <c r="W414">
        <v>-0.84025230163683495</v>
      </c>
      <c r="X414">
        <v>-1.5944228724271301</v>
      </c>
      <c r="Y414">
        <v>-0.80212532457258501</v>
      </c>
      <c r="Z414">
        <v>-0.20469301676673099</v>
      </c>
      <c r="AA414">
        <v>-1.0403208622334601</v>
      </c>
    </row>
    <row r="415" spans="1:27" x14ac:dyDescent="0.2">
      <c r="A415">
        <v>414</v>
      </c>
      <c r="B415">
        <v>0.49794893618672997</v>
      </c>
      <c r="C415">
        <v>0.16096650133840701</v>
      </c>
      <c r="D415">
        <v>1.2090306729078199E-2</v>
      </c>
      <c r="E415">
        <v>0.86289412644691699</v>
      </c>
      <c r="F415">
        <v>0.20524621219374201</v>
      </c>
      <c r="G415">
        <v>0.51376799028366804</v>
      </c>
      <c r="H415">
        <v>0.192298680078238</v>
      </c>
      <c r="I415">
        <v>0.41940485709346798</v>
      </c>
      <c r="J415">
        <v>0.72651308099739198</v>
      </c>
      <c r="K415">
        <v>0.93162382347509198</v>
      </c>
      <c r="L415">
        <v>0.17841666960157401</v>
      </c>
      <c r="M415">
        <v>0.244908764259889</v>
      </c>
      <c r="N415">
        <v>1.1103089886686199</v>
      </c>
      <c r="O415">
        <v>1.10692029336161</v>
      </c>
      <c r="P415">
        <v>-1.3022836464227801</v>
      </c>
      <c r="Q415">
        <v>-1.60656546264203</v>
      </c>
      <c r="R415">
        <v>0.131986820842733</v>
      </c>
      <c r="S415">
        <v>-2.5239530461858901E-2</v>
      </c>
      <c r="T415">
        <v>0.26940047364689901</v>
      </c>
      <c r="U415">
        <v>-1.10502267103712</v>
      </c>
      <c r="V415">
        <v>0.122101031761605</v>
      </c>
      <c r="W415">
        <v>0.81694294280683899</v>
      </c>
      <c r="X415">
        <v>-1.1144991912714399</v>
      </c>
      <c r="Y415">
        <v>0.36571993839774702</v>
      </c>
      <c r="Z415">
        <v>0.20244853425013901</v>
      </c>
      <c r="AA415">
        <v>-0.484975203099964</v>
      </c>
    </row>
    <row r="416" spans="1:27" x14ac:dyDescent="0.2">
      <c r="A416">
        <v>415</v>
      </c>
      <c r="B416">
        <v>0.27604967262595798</v>
      </c>
      <c r="C416">
        <v>0.182940692175179</v>
      </c>
      <c r="D416">
        <v>0.86606802744790901</v>
      </c>
      <c r="E416">
        <v>0.91547694453038198</v>
      </c>
      <c r="F416">
        <v>0.28598331613466099</v>
      </c>
      <c r="G416">
        <v>0.30722248088568399</v>
      </c>
      <c r="H416">
        <v>0.97654704237356704</v>
      </c>
      <c r="I416">
        <v>0.40158268879167702</v>
      </c>
      <c r="J416">
        <v>0.911001049680635</v>
      </c>
      <c r="K416">
        <v>0.63735877652652495</v>
      </c>
      <c r="L416">
        <v>3.81568237207829E-3</v>
      </c>
      <c r="M416">
        <v>0.119419957278296</v>
      </c>
      <c r="N416">
        <v>1.40120355190491</v>
      </c>
      <c r="O416">
        <v>-8.3228368779557804E-2</v>
      </c>
      <c r="P416">
        <v>1.0171870906079299</v>
      </c>
      <c r="Q416">
        <v>1.25853244423316</v>
      </c>
      <c r="R416">
        <v>0.68354163559374503</v>
      </c>
      <c r="S416">
        <v>0.46100335944358201</v>
      </c>
      <c r="T416">
        <v>-0.85478090116696304</v>
      </c>
      <c r="U416">
        <v>-0.86170376853309605</v>
      </c>
      <c r="V416">
        <v>1.1078938180449101</v>
      </c>
      <c r="W416">
        <v>-0.18846886446973801</v>
      </c>
      <c r="X416">
        <v>1.18708644908241</v>
      </c>
      <c r="Y416">
        <v>1.10431380675724</v>
      </c>
      <c r="Z416">
        <v>0.89797655278249</v>
      </c>
      <c r="AA416">
        <v>0.95604767796575696</v>
      </c>
    </row>
    <row r="417" spans="1:27" x14ac:dyDescent="0.2">
      <c r="A417">
        <v>416</v>
      </c>
      <c r="B417">
        <v>0.192023318726569</v>
      </c>
      <c r="C417">
        <v>0.73018356203101498</v>
      </c>
      <c r="D417">
        <v>0.10071278782561401</v>
      </c>
      <c r="E417">
        <v>0.61830893135629506</v>
      </c>
      <c r="F417">
        <v>0.89887080132029895</v>
      </c>
      <c r="G417">
        <v>0.39738932019099499</v>
      </c>
      <c r="H417">
        <v>0.743964946828782</v>
      </c>
      <c r="I417">
        <v>0.57771073468029499</v>
      </c>
      <c r="J417">
        <v>0.68436663527972996</v>
      </c>
      <c r="K417">
        <v>0.63071008236147397</v>
      </c>
      <c r="L417">
        <v>0.86362509988248304</v>
      </c>
      <c r="M417">
        <v>0.64876897400245004</v>
      </c>
      <c r="N417">
        <v>-1.2640626274509299</v>
      </c>
      <c r="O417">
        <v>0.35299361684501401</v>
      </c>
      <c r="P417">
        <v>-0.16608372576302299</v>
      </c>
      <c r="Q417">
        <v>1.54366298645497</v>
      </c>
      <c r="R417">
        <v>-0.88782152817107995</v>
      </c>
      <c r="S417">
        <v>-0.54856328811644595</v>
      </c>
      <c r="T417">
        <v>0.60741208649508704</v>
      </c>
      <c r="U417">
        <v>-0.421966528122593</v>
      </c>
      <c r="V417">
        <v>0.79130063887383195</v>
      </c>
      <c r="W417">
        <v>-1.59085437299216</v>
      </c>
      <c r="X417">
        <v>1.5352530961440201</v>
      </c>
      <c r="Y417">
        <v>1.1827683384635701</v>
      </c>
      <c r="Z417">
        <v>-0.76612312123347703</v>
      </c>
      <c r="AA417">
        <v>-0.30666535062731398</v>
      </c>
    </row>
    <row r="418" spans="1:27" x14ac:dyDescent="0.2">
      <c r="A418">
        <v>417</v>
      </c>
      <c r="B418">
        <v>0.95062126405537095</v>
      </c>
      <c r="C418">
        <v>0.58952565048821204</v>
      </c>
      <c r="D418">
        <v>0.31223224452696702</v>
      </c>
      <c r="E418">
        <v>0.84093063115142197</v>
      </c>
      <c r="F418">
        <v>0.16798003553412799</v>
      </c>
      <c r="G418">
        <v>0.153296174015849</v>
      </c>
      <c r="H418">
        <v>0.407312610186636</v>
      </c>
      <c r="I418">
        <v>0.41707813134416899</v>
      </c>
      <c r="J418">
        <v>0.47590818372554999</v>
      </c>
      <c r="K418">
        <v>0.21756252553313901</v>
      </c>
      <c r="L418">
        <v>0.20179393375292401</v>
      </c>
      <c r="M418">
        <v>0.76340871234424401</v>
      </c>
      <c r="N418">
        <v>0.86561315233748903</v>
      </c>
      <c r="O418">
        <v>-0.71633397211677197</v>
      </c>
      <c r="P418">
        <v>0.28540174053364298</v>
      </c>
      <c r="Q418">
        <v>1.22649315953571</v>
      </c>
      <c r="R418">
        <v>-1.2506272255720099</v>
      </c>
      <c r="S418">
        <v>-0.29445985219405302</v>
      </c>
      <c r="T418">
        <v>-1.62504257119169</v>
      </c>
      <c r="U418">
        <v>-2.3590018644094801</v>
      </c>
      <c r="V418">
        <v>-1.0751838683016699</v>
      </c>
      <c r="W418">
        <v>1.58185352718448</v>
      </c>
      <c r="X418">
        <v>-0.29286049078366599</v>
      </c>
      <c r="Y418">
        <v>0.45285378347007699</v>
      </c>
      <c r="Z418">
        <v>-4.9624300583890502E-2</v>
      </c>
      <c r="AA418">
        <v>0.74549850863536604</v>
      </c>
    </row>
    <row r="419" spans="1:27" x14ac:dyDescent="0.2">
      <c r="A419">
        <v>418</v>
      </c>
      <c r="B419">
        <v>0.32172553776763302</v>
      </c>
      <c r="C419">
        <v>0.31248236261308099</v>
      </c>
      <c r="D419">
        <v>0.43449505302123698</v>
      </c>
      <c r="E419">
        <v>0.28825511829927503</v>
      </c>
      <c r="F419">
        <v>0.14359660004265601</v>
      </c>
      <c r="G419">
        <v>0.379808947909623</v>
      </c>
      <c r="H419">
        <v>0.10487518110312501</v>
      </c>
      <c r="I419">
        <v>5.2370737539604299E-2</v>
      </c>
      <c r="J419">
        <v>0.58511781925335504</v>
      </c>
      <c r="K419">
        <v>0.79192611435428195</v>
      </c>
      <c r="L419">
        <v>0.48243717662989999</v>
      </c>
      <c r="M419">
        <v>0.32945351023226899</v>
      </c>
      <c r="N419">
        <v>-0.107980564945206</v>
      </c>
      <c r="O419">
        <v>-0.13008649246100601</v>
      </c>
      <c r="P419">
        <v>2.1221741911157501</v>
      </c>
      <c r="Q419">
        <v>-0.98174703225117299</v>
      </c>
      <c r="R419">
        <v>-1.00240016638195</v>
      </c>
      <c r="S419">
        <v>-0.15401517697731101</v>
      </c>
      <c r="T419">
        <v>1.0225550601818101</v>
      </c>
      <c r="U419">
        <v>2.6471749947689398E-2</v>
      </c>
      <c r="V419">
        <v>-0.56748791665297305</v>
      </c>
      <c r="W419">
        <v>-0.280962384554588</v>
      </c>
      <c r="X419">
        <v>0.78906915872924799</v>
      </c>
      <c r="Y419">
        <v>1.3203578675850001</v>
      </c>
      <c r="Z419">
        <v>-0.632037999819128</v>
      </c>
      <c r="AA419">
        <v>-1.2401869742527301</v>
      </c>
    </row>
    <row r="420" spans="1:27" x14ac:dyDescent="0.2">
      <c r="A420">
        <v>419</v>
      </c>
      <c r="B420">
        <v>0.47845638380385902</v>
      </c>
      <c r="C420">
        <v>0.77279439894482405</v>
      </c>
      <c r="D420">
        <v>0.61575606418773499</v>
      </c>
      <c r="E420">
        <v>0.89912853459827602</v>
      </c>
      <c r="F420">
        <v>0.73347630794160001</v>
      </c>
      <c r="G420">
        <v>0.270354156615212</v>
      </c>
      <c r="H420">
        <v>0.68503925274126198</v>
      </c>
      <c r="I420">
        <v>0.59905399102717605</v>
      </c>
      <c r="J420">
        <v>0.63863194664008904</v>
      </c>
      <c r="K420">
        <v>0.61852166405878894</v>
      </c>
      <c r="L420">
        <v>0.94673179462552004</v>
      </c>
      <c r="M420">
        <v>0.28985949745401701</v>
      </c>
      <c r="N420">
        <v>0.24576190325573999</v>
      </c>
      <c r="O420">
        <v>-0.98775704066095305</v>
      </c>
      <c r="P420">
        <v>0.976021051463839</v>
      </c>
      <c r="Q420">
        <v>-0.36349876687430399</v>
      </c>
      <c r="R420">
        <v>-0.50929099348640505</v>
      </c>
      <c r="S420">
        <v>-0.23809402246754499</v>
      </c>
      <c r="T420">
        <v>0.38926014884493498</v>
      </c>
      <c r="U420">
        <v>0.905004414559342</v>
      </c>
      <c r="V420">
        <v>-0.22527852821203501</v>
      </c>
      <c r="W420">
        <v>-0.14904816098634699</v>
      </c>
      <c r="X420">
        <v>-1.5625168153122599</v>
      </c>
      <c r="Y420">
        <v>-0.52355749340464897</v>
      </c>
      <c r="Z420">
        <v>0.96594180323226997</v>
      </c>
      <c r="AA420">
        <v>9.4524853988318003E-2</v>
      </c>
    </row>
    <row r="421" spans="1:27" x14ac:dyDescent="0.2">
      <c r="A421">
        <v>420</v>
      </c>
      <c r="B421">
        <v>2.7992571936920198E-2</v>
      </c>
      <c r="C421">
        <v>0.33629820216447098</v>
      </c>
      <c r="D421">
        <v>0.33922405680641499</v>
      </c>
      <c r="E421">
        <v>0.14110324322246001</v>
      </c>
      <c r="F421">
        <v>0.54283563466742601</v>
      </c>
      <c r="G421">
        <v>0.94528975943103399</v>
      </c>
      <c r="H421">
        <v>0.60255373129621104</v>
      </c>
      <c r="I421">
        <v>0.28635232266969901</v>
      </c>
      <c r="J421">
        <v>5.6221885606646503E-3</v>
      </c>
      <c r="K421">
        <v>0.67418744764290695</v>
      </c>
      <c r="L421">
        <v>0.57753527024760798</v>
      </c>
      <c r="M421">
        <v>0.91482566902413898</v>
      </c>
      <c r="N421">
        <v>1.75519625666132</v>
      </c>
      <c r="O421">
        <v>0.59344568682674304</v>
      </c>
      <c r="P421">
        <v>-1.1872496262143399</v>
      </c>
      <c r="Q421">
        <v>1.9397382112247901</v>
      </c>
      <c r="R421">
        <v>0.86439063398501803</v>
      </c>
      <c r="S421">
        <v>-1.22666258271936</v>
      </c>
      <c r="T421">
        <v>-0.58862678483866804</v>
      </c>
      <c r="U421">
        <v>3.2878488718390102E-2</v>
      </c>
      <c r="V421">
        <v>-1.0994341940503201</v>
      </c>
      <c r="W421">
        <v>-0.72670032593689204</v>
      </c>
      <c r="X421">
        <v>-0.29309994805045397</v>
      </c>
      <c r="Y421">
        <v>1.0492264455265901</v>
      </c>
      <c r="Z421">
        <v>1.69242535691615</v>
      </c>
      <c r="AA421">
        <v>0.15512440832211799</v>
      </c>
    </row>
    <row r="422" spans="1:27" x14ac:dyDescent="0.2">
      <c r="A422">
        <v>421</v>
      </c>
      <c r="B422">
        <v>0.54745946801267498</v>
      </c>
      <c r="C422">
        <v>0.85567669104784705</v>
      </c>
      <c r="D422">
        <v>0.579978102818131</v>
      </c>
      <c r="E422">
        <v>0.14191686338744999</v>
      </c>
      <c r="F422">
        <v>0.54240628867410101</v>
      </c>
      <c r="G422">
        <v>0.252260401844978</v>
      </c>
      <c r="H422">
        <v>0.65058264625258699</v>
      </c>
      <c r="I422">
        <v>0.67965299519710198</v>
      </c>
      <c r="J422">
        <v>0.760331577854231</v>
      </c>
      <c r="K422">
        <v>0.23335716431029099</v>
      </c>
      <c r="L422">
        <v>0.113373900996521</v>
      </c>
      <c r="M422">
        <v>0.53858978184871298</v>
      </c>
      <c r="N422">
        <v>0.98049507481023601</v>
      </c>
      <c r="O422">
        <v>-0.91527282352052697</v>
      </c>
      <c r="P422">
        <v>1.1247197476369</v>
      </c>
      <c r="Q422">
        <v>0.75313334426883705</v>
      </c>
      <c r="R422">
        <v>0.38761948051643502</v>
      </c>
      <c r="S422">
        <v>1.7446319725205199</v>
      </c>
      <c r="T422">
        <v>-0.397194890364654</v>
      </c>
      <c r="U422">
        <v>1.1245335777180501</v>
      </c>
      <c r="V422">
        <v>-0.79339718208628496</v>
      </c>
      <c r="W422">
        <v>-1.7045791355250399</v>
      </c>
      <c r="X422">
        <v>-0.38009310722604001</v>
      </c>
      <c r="Y422">
        <v>-0.350290885236127</v>
      </c>
      <c r="Z422">
        <v>-0.62040148580268095</v>
      </c>
      <c r="AA422">
        <v>0.12871865221635201</v>
      </c>
    </row>
    <row r="423" spans="1:27" x14ac:dyDescent="0.2">
      <c r="A423">
        <v>422</v>
      </c>
      <c r="B423">
        <v>0.64424022054299701</v>
      </c>
      <c r="C423">
        <v>0.58052849350497104</v>
      </c>
      <c r="D423">
        <v>0.82967480272054595</v>
      </c>
      <c r="E423">
        <v>0.57956757908686996</v>
      </c>
      <c r="F423">
        <v>0.70315177761949599</v>
      </c>
      <c r="G423">
        <v>0.73573144129477397</v>
      </c>
      <c r="H423">
        <v>0.753985139075666</v>
      </c>
      <c r="I423">
        <v>0.36333971400745202</v>
      </c>
      <c r="J423">
        <v>0.51849044929258503</v>
      </c>
      <c r="K423">
        <v>0.79562177881598395</v>
      </c>
      <c r="L423">
        <v>0.52640125993639197</v>
      </c>
      <c r="M423">
        <v>0.86221204907633298</v>
      </c>
      <c r="N423">
        <v>-0.482457124875391</v>
      </c>
      <c r="O423">
        <v>-0.31928401625837</v>
      </c>
      <c r="P423">
        <v>-1.66903888136901</v>
      </c>
      <c r="Q423">
        <v>0.65971538112605399</v>
      </c>
      <c r="R423">
        <v>7.3455706349133704E-2</v>
      </c>
      <c r="S423">
        <v>1.30241593169018</v>
      </c>
      <c r="T423">
        <v>-0.93340541080159101</v>
      </c>
      <c r="U423">
        <v>-0.33234391850109302</v>
      </c>
      <c r="V423">
        <v>1.74141429396771</v>
      </c>
      <c r="W423">
        <v>-0.44150773564068302</v>
      </c>
      <c r="X423">
        <v>0.23433693049514501</v>
      </c>
      <c r="Y423">
        <v>-0.13017381554008001</v>
      </c>
      <c r="Z423">
        <v>-0.44245452109723199</v>
      </c>
      <c r="AA423">
        <v>-0.89159002048878899</v>
      </c>
    </row>
    <row r="424" spans="1:27" x14ac:dyDescent="0.2">
      <c r="A424">
        <v>423</v>
      </c>
      <c r="B424">
        <v>0.59626354463398401</v>
      </c>
      <c r="C424">
        <v>0.415722651407122</v>
      </c>
      <c r="D424">
        <v>0.334618145599961</v>
      </c>
      <c r="E424">
        <v>0.99502076813951101</v>
      </c>
      <c r="F424">
        <v>0.65148430038243499</v>
      </c>
      <c r="G424">
        <v>6.7682501859962899E-2</v>
      </c>
      <c r="H424">
        <v>0.59780605905689299</v>
      </c>
      <c r="I424">
        <v>0.90221249475143805</v>
      </c>
      <c r="J424">
        <v>0.56075274036265899</v>
      </c>
      <c r="K424">
        <v>0.59847966721281398</v>
      </c>
      <c r="L424">
        <v>0.56629059999249798</v>
      </c>
      <c r="M424">
        <v>0.88300122832879402</v>
      </c>
      <c r="N424">
        <v>-1.5008317349322899</v>
      </c>
      <c r="O424">
        <v>-0.43134785692500999</v>
      </c>
      <c r="P424">
        <v>2.86932753114914</v>
      </c>
      <c r="Q424">
        <v>1.83338563927545</v>
      </c>
      <c r="R424">
        <v>0.80751070475672204</v>
      </c>
      <c r="S424">
        <v>-0.13783935232907901</v>
      </c>
      <c r="T424">
        <v>0.44311029501129401</v>
      </c>
      <c r="U424">
        <v>0.14612726980046301</v>
      </c>
      <c r="V424">
        <v>0.37349109559385801</v>
      </c>
      <c r="W424">
        <v>-6.3926558567285005E-2</v>
      </c>
      <c r="X424">
        <v>-0.553911745429568</v>
      </c>
      <c r="Y424">
        <v>-0.49199811266918297</v>
      </c>
      <c r="Z424">
        <v>0.50919056417299802</v>
      </c>
      <c r="AA424">
        <v>3.4308415045200498E-2</v>
      </c>
    </row>
    <row r="425" spans="1:27" x14ac:dyDescent="0.2">
      <c r="A425">
        <v>424</v>
      </c>
      <c r="B425">
        <v>0.32193737570196301</v>
      </c>
      <c r="C425">
        <v>0.93257278529927101</v>
      </c>
      <c r="D425">
        <v>0.38201899616979001</v>
      </c>
      <c r="E425">
        <v>0.53347985236905504</v>
      </c>
      <c r="F425">
        <v>0.761207105359062</v>
      </c>
      <c r="G425">
        <v>0.37080899369902898</v>
      </c>
      <c r="H425">
        <v>8.9550630189478397E-2</v>
      </c>
      <c r="I425">
        <v>0.85412690276280001</v>
      </c>
      <c r="J425">
        <v>0.47968533053062801</v>
      </c>
      <c r="K425">
        <v>0.67905908450484198</v>
      </c>
      <c r="L425">
        <v>0.67932074773125295</v>
      </c>
      <c r="M425">
        <v>0.41775633534416501</v>
      </c>
      <c r="N425">
        <v>0.36311390999948601</v>
      </c>
      <c r="O425">
        <v>0.15520118679339301</v>
      </c>
      <c r="P425">
        <v>1.47510824892149</v>
      </c>
      <c r="Q425">
        <v>-1.1277397572715</v>
      </c>
      <c r="R425">
        <v>1.0787396471502899</v>
      </c>
      <c r="S425">
        <v>5.00403041382637E-2</v>
      </c>
      <c r="T425">
        <v>-0.90227973783286497</v>
      </c>
      <c r="U425">
        <v>-0.63321277733228698</v>
      </c>
      <c r="V425">
        <v>0.26246107667854801</v>
      </c>
      <c r="W425">
        <v>-0.52780562712017698</v>
      </c>
      <c r="X425">
        <v>-0.35988876108850698</v>
      </c>
      <c r="Y425">
        <v>-1.07952647907093</v>
      </c>
      <c r="Z425">
        <v>1.5457410143487</v>
      </c>
      <c r="AA425">
        <v>0.76034162564657104</v>
      </c>
    </row>
    <row r="426" spans="1:27" x14ac:dyDescent="0.2">
      <c r="A426">
        <v>425</v>
      </c>
      <c r="B426">
        <v>0.89111431245691997</v>
      </c>
      <c r="C426">
        <v>0.46269884146749901</v>
      </c>
      <c r="D426">
        <v>0.60568993468768895</v>
      </c>
      <c r="E426">
        <v>0.12851057504303701</v>
      </c>
      <c r="F426">
        <v>0.28078755852766302</v>
      </c>
      <c r="G426">
        <v>0.21751353354193201</v>
      </c>
      <c r="H426">
        <v>0.69781267386861101</v>
      </c>
      <c r="I426">
        <v>0.33752318541519299</v>
      </c>
      <c r="J426">
        <v>0.83172644115984395</v>
      </c>
      <c r="K426">
        <v>0.545042301760986</v>
      </c>
      <c r="L426">
        <v>0.31068888190202398</v>
      </c>
      <c r="M426">
        <v>0.41312421974725999</v>
      </c>
      <c r="N426">
        <v>0.52757266150367299</v>
      </c>
      <c r="O426">
        <v>-0.40294480146141898</v>
      </c>
      <c r="P426">
        <v>-1.5595538200939201</v>
      </c>
      <c r="Q426">
        <v>-0.47946832124609701</v>
      </c>
      <c r="R426">
        <v>-1.57035885350108</v>
      </c>
      <c r="S426">
        <v>-0.71892629777958605</v>
      </c>
      <c r="T426">
        <v>-1.36166901308329</v>
      </c>
      <c r="U426">
        <v>-1.7280967383761201</v>
      </c>
      <c r="V426">
        <v>1.47218089727486</v>
      </c>
      <c r="W426">
        <v>-0.54455743795688805</v>
      </c>
      <c r="X426">
        <v>9.4242340411557296E-2</v>
      </c>
      <c r="Y426">
        <v>5.7722101414680697E-2</v>
      </c>
      <c r="Z426">
        <v>0.57175457151683695</v>
      </c>
      <c r="AA426">
        <v>-1.63536996652725E-2</v>
      </c>
    </row>
    <row r="427" spans="1:27" x14ac:dyDescent="0.2">
      <c r="A427">
        <v>426</v>
      </c>
      <c r="B427">
        <v>0.62625694740563598</v>
      </c>
      <c r="C427">
        <v>9.9346329923719098E-2</v>
      </c>
      <c r="D427">
        <v>0.495735892094671</v>
      </c>
      <c r="E427">
        <v>0.17711940500885201</v>
      </c>
      <c r="F427">
        <v>0.98409099434502401</v>
      </c>
      <c r="G427">
        <v>0.87898172065615598</v>
      </c>
      <c r="H427">
        <v>2.0337424008175699E-2</v>
      </c>
      <c r="I427">
        <v>0.94200061215087705</v>
      </c>
      <c r="J427">
        <v>3.5111940465867499E-2</v>
      </c>
      <c r="K427">
        <v>0.39741521608084401</v>
      </c>
      <c r="L427">
        <v>0.68349501909688104</v>
      </c>
      <c r="M427">
        <v>9.4015656039118697E-2</v>
      </c>
      <c r="N427">
        <v>1.2135744126533801</v>
      </c>
      <c r="O427">
        <v>-1.2951332533975599</v>
      </c>
      <c r="P427">
        <v>-0.84071339028507097</v>
      </c>
      <c r="Q427">
        <v>-0.52996042622872097</v>
      </c>
      <c r="R427">
        <v>-0.121469124840287</v>
      </c>
      <c r="S427">
        <v>0.31232041121868298</v>
      </c>
      <c r="T427">
        <v>0.62290666019607299</v>
      </c>
      <c r="U427">
        <v>0.318769540258446</v>
      </c>
      <c r="V427">
        <v>1.23078266676818</v>
      </c>
      <c r="W427">
        <v>-1.5106705905246101</v>
      </c>
      <c r="X427">
        <v>-0.974514377612959</v>
      </c>
      <c r="Y427">
        <v>0.91743864781138895</v>
      </c>
      <c r="Z427">
        <v>0.214073878540125</v>
      </c>
      <c r="AA427">
        <v>0.412540747025194</v>
      </c>
    </row>
    <row r="428" spans="1:27" x14ac:dyDescent="0.2">
      <c r="A428">
        <v>427</v>
      </c>
      <c r="B428">
        <v>0.30290491529740299</v>
      </c>
      <c r="C428">
        <v>0.465449363226071</v>
      </c>
      <c r="D428">
        <v>0.109267883701249</v>
      </c>
      <c r="E428">
        <v>0.77455027331598103</v>
      </c>
      <c r="F428">
        <v>0.96367139532230695</v>
      </c>
      <c r="G428">
        <v>0.42332084849476798</v>
      </c>
      <c r="H428">
        <v>0.97710986644960895</v>
      </c>
      <c r="I428">
        <v>0.90602360386401404</v>
      </c>
      <c r="J428">
        <v>0.66992867481894702</v>
      </c>
      <c r="K428">
        <v>0.38820036756805998</v>
      </c>
      <c r="L428">
        <v>0.50730661582201697</v>
      </c>
      <c r="M428">
        <v>0.84876458044163805</v>
      </c>
      <c r="N428">
        <v>1.4293983334595499</v>
      </c>
      <c r="O428">
        <v>0.28009914866018998</v>
      </c>
      <c r="P428">
        <v>1.5521299362168</v>
      </c>
      <c r="Q428">
        <v>-0.41641146712050298</v>
      </c>
      <c r="R428">
        <v>-0.21080022515976701</v>
      </c>
      <c r="S428">
        <v>-1.4370641998645599</v>
      </c>
      <c r="T428">
        <v>-7.6805233909413101E-2</v>
      </c>
      <c r="U428">
        <v>0.51751038692733797</v>
      </c>
      <c r="V428">
        <v>-0.345252518461172</v>
      </c>
      <c r="W428">
        <v>1.25864283451174</v>
      </c>
      <c r="X428">
        <v>-1.0234394273109799</v>
      </c>
      <c r="Y428">
        <v>-0.76793776304176298</v>
      </c>
      <c r="Z428">
        <v>-1.1382776329104001</v>
      </c>
      <c r="AA428">
        <v>0.69926142097991895</v>
      </c>
    </row>
    <row r="429" spans="1:27" x14ac:dyDescent="0.2">
      <c r="A429">
        <v>428</v>
      </c>
      <c r="B429">
        <v>0.38820466375909701</v>
      </c>
      <c r="C429">
        <v>0.98408385762013495</v>
      </c>
      <c r="D429">
        <v>0.845928299939259</v>
      </c>
      <c r="E429">
        <v>0.65051110228523601</v>
      </c>
      <c r="F429">
        <v>2.80902341473847E-2</v>
      </c>
      <c r="G429">
        <v>0.32103555719368099</v>
      </c>
      <c r="H429">
        <v>0.95159653224982299</v>
      </c>
      <c r="I429">
        <v>2.6772836921736501E-2</v>
      </c>
      <c r="J429">
        <v>0.78479077015072096</v>
      </c>
      <c r="K429">
        <v>0.634771174984052</v>
      </c>
      <c r="L429">
        <v>0.79817168158479002</v>
      </c>
      <c r="M429">
        <v>0.99897935683839001</v>
      </c>
      <c r="N429">
        <v>0.21545885279572399</v>
      </c>
      <c r="O429">
        <v>0.762910501226986</v>
      </c>
      <c r="P429">
        <v>-1.1601499125416601</v>
      </c>
      <c r="Q429">
        <v>-1.08929797195474</v>
      </c>
      <c r="R429">
        <v>1.2962003926254899</v>
      </c>
      <c r="S429">
        <v>0.50578646865438703</v>
      </c>
      <c r="T429">
        <v>0.341267841173304</v>
      </c>
      <c r="U429">
        <v>0.37306509522550402</v>
      </c>
      <c r="V429">
        <v>-0.30555333392436201</v>
      </c>
      <c r="W429">
        <v>0.118582396835231</v>
      </c>
      <c r="X429">
        <v>0.84033790708539202</v>
      </c>
      <c r="Y429">
        <v>0.87970977669113204</v>
      </c>
      <c r="Z429">
        <v>-2.7986075638462702</v>
      </c>
      <c r="AA429">
        <v>1.3371654050917201</v>
      </c>
    </row>
    <row r="430" spans="1:27" x14ac:dyDescent="0.2">
      <c r="A430">
        <v>429</v>
      </c>
      <c r="B430">
        <v>0.160475092474371</v>
      </c>
      <c r="C430">
        <v>0.92527286591939595</v>
      </c>
      <c r="D430">
        <v>0.44585653510876</v>
      </c>
      <c r="E430">
        <v>0.55617403937503695</v>
      </c>
      <c r="F430">
        <v>0.74706685147248197</v>
      </c>
      <c r="G430">
        <v>0.41261111292988001</v>
      </c>
      <c r="H430">
        <v>0.82316879299469203</v>
      </c>
      <c r="I430">
        <v>7.1430944139137795E-2</v>
      </c>
      <c r="J430">
        <v>0.757478252286091</v>
      </c>
      <c r="K430">
        <v>0.16850434034131401</v>
      </c>
      <c r="L430">
        <v>0.42961086751893102</v>
      </c>
      <c r="M430">
        <v>0.12587791425175901</v>
      </c>
      <c r="N430">
        <v>0.167552997982991</v>
      </c>
      <c r="O430">
        <v>1.6704980054091101</v>
      </c>
      <c r="P430">
        <v>2.39946449134899</v>
      </c>
      <c r="Q430">
        <v>9.3027458404133803E-2</v>
      </c>
      <c r="R430">
        <v>-0.39416180208990498</v>
      </c>
      <c r="S430">
        <v>-2.01183883311263</v>
      </c>
      <c r="T430">
        <v>-1.3904235095491899</v>
      </c>
      <c r="U430">
        <v>-1.3627223830077</v>
      </c>
      <c r="V430">
        <v>-1.68826934005277</v>
      </c>
      <c r="W430">
        <v>0.401484169970728</v>
      </c>
      <c r="X430">
        <v>-0.98976883444469199</v>
      </c>
      <c r="Y430">
        <v>-0.59757871051773404</v>
      </c>
      <c r="Z430">
        <v>-1.4796620391032</v>
      </c>
      <c r="AA430">
        <v>-6.0670833001883501E-2</v>
      </c>
    </row>
    <row r="431" spans="1:27" x14ac:dyDescent="0.2">
      <c r="A431">
        <v>430</v>
      </c>
      <c r="B431">
        <v>0.86255189753137496</v>
      </c>
      <c r="C431">
        <v>0.435398763511329</v>
      </c>
      <c r="D431">
        <v>0.75037590484134797</v>
      </c>
      <c r="E431">
        <v>0.74550715275108803</v>
      </c>
      <c r="F431">
        <v>0.36677667917683698</v>
      </c>
      <c r="G431">
        <v>0.15639598644338501</v>
      </c>
      <c r="H431">
        <v>0.24932060623541399</v>
      </c>
      <c r="I431">
        <v>0.70525506930425697</v>
      </c>
      <c r="J431">
        <v>7.0040366379544097E-2</v>
      </c>
      <c r="K431">
        <v>0.76890521263703704</v>
      </c>
      <c r="L431">
        <v>0.79187819501385004</v>
      </c>
      <c r="M431">
        <v>0.63215067447163098</v>
      </c>
      <c r="N431">
        <v>0.44072394067167497</v>
      </c>
      <c r="O431">
        <v>-1.4528051632957799</v>
      </c>
      <c r="P431">
        <v>1.3256085181003501</v>
      </c>
      <c r="Q431">
        <v>-0.20337251666483799</v>
      </c>
      <c r="R431">
        <v>0.14074391264108499</v>
      </c>
      <c r="S431">
        <v>-1.0365496290251099</v>
      </c>
      <c r="T431">
        <v>0.43744288237495299</v>
      </c>
      <c r="U431">
        <v>-0.61596809914158701</v>
      </c>
      <c r="V431">
        <v>-1.61545364668415</v>
      </c>
      <c r="W431">
        <v>1.6379878440631199</v>
      </c>
      <c r="X431">
        <v>1.08167011713119</v>
      </c>
      <c r="Y431">
        <v>-1.1771385640338501</v>
      </c>
      <c r="Z431">
        <v>-1.9766257024142599</v>
      </c>
      <c r="AA431">
        <v>-1.3050672979212301</v>
      </c>
    </row>
    <row r="432" spans="1:27" x14ac:dyDescent="0.2">
      <c r="A432">
        <v>431</v>
      </c>
      <c r="B432">
        <v>0.95310121378861301</v>
      </c>
      <c r="C432">
        <v>0.86972071579657495</v>
      </c>
      <c r="D432">
        <v>0.795538619626313</v>
      </c>
      <c r="E432">
        <v>0.34321287600323502</v>
      </c>
      <c r="F432">
        <v>0.35405247565358799</v>
      </c>
      <c r="G432">
        <v>0.629126869840547</v>
      </c>
      <c r="H432">
        <v>0.57786090043373395</v>
      </c>
      <c r="I432">
        <v>0.25943554821424097</v>
      </c>
      <c r="J432">
        <v>6.8638572236523004E-2</v>
      </c>
      <c r="K432">
        <v>0.32084935065358799</v>
      </c>
      <c r="L432">
        <v>0.44594453624449598</v>
      </c>
      <c r="M432">
        <v>3.8958062417805098E-2</v>
      </c>
      <c r="N432">
        <v>1.0834462629557799</v>
      </c>
      <c r="O432">
        <v>1.4250769453697101</v>
      </c>
      <c r="P432">
        <v>0.83596081540165601</v>
      </c>
      <c r="Q432">
        <v>-0.92946355354153198</v>
      </c>
      <c r="R432">
        <v>1.1388649210692301</v>
      </c>
      <c r="S432">
        <v>1.95457612714575</v>
      </c>
      <c r="T432">
        <v>0.70518537342163401</v>
      </c>
      <c r="U432">
        <v>-1.0482315482828299</v>
      </c>
      <c r="V432">
        <v>1.1042478539335201</v>
      </c>
      <c r="W432">
        <v>-1.5060352489516</v>
      </c>
      <c r="X432">
        <v>-1.4816619906108099</v>
      </c>
      <c r="Y432">
        <v>-0.132919794563503</v>
      </c>
      <c r="Z432">
        <v>0.38932097786551101</v>
      </c>
      <c r="AA432">
        <v>0.84780229441750099</v>
      </c>
    </row>
    <row r="433" spans="1:27" x14ac:dyDescent="0.2">
      <c r="A433">
        <v>432</v>
      </c>
      <c r="B433">
        <v>0.56364468345418495</v>
      </c>
      <c r="C433">
        <v>0.30035417177714402</v>
      </c>
      <c r="D433">
        <v>0.39069885713979602</v>
      </c>
      <c r="E433">
        <v>0.39124022936448399</v>
      </c>
      <c r="F433">
        <v>1.9396701361984001E-2</v>
      </c>
      <c r="G433">
        <v>0.76939660543575805</v>
      </c>
      <c r="H433">
        <v>0.34369040280580498</v>
      </c>
      <c r="I433">
        <v>0.182696717092767</v>
      </c>
      <c r="J433">
        <v>0.36409529112279398</v>
      </c>
      <c r="K433">
        <v>0.20351522928103799</v>
      </c>
      <c r="L433">
        <v>0.94039372983388603</v>
      </c>
      <c r="M433">
        <v>0.69545553880743605</v>
      </c>
      <c r="N433">
        <v>0.167405046590995</v>
      </c>
      <c r="O433">
        <v>-1.0240911730311399</v>
      </c>
      <c r="P433">
        <v>-0.45241174731605099</v>
      </c>
      <c r="Q433">
        <v>1.85310485514469</v>
      </c>
      <c r="R433">
        <v>1.43703441916165</v>
      </c>
      <c r="S433">
        <v>-7.8044180189174195E-2</v>
      </c>
      <c r="T433">
        <v>0.211887088787303</v>
      </c>
      <c r="U433">
        <v>-0.76887040135899398</v>
      </c>
      <c r="V433">
        <v>0.25648144004350798</v>
      </c>
      <c r="W433">
        <v>-1.69493964404501</v>
      </c>
      <c r="X433">
        <v>-0.23805635100186201</v>
      </c>
      <c r="Y433">
        <v>-1.0732867121762899</v>
      </c>
      <c r="Z433">
        <v>1.41102530001877E-3</v>
      </c>
      <c r="AA433">
        <v>1.3967233684951601</v>
      </c>
    </row>
    <row r="434" spans="1:27" x14ac:dyDescent="0.2">
      <c r="A434">
        <v>433</v>
      </c>
      <c r="B434">
        <v>0.32954741339199201</v>
      </c>
      <c r="C434">
        <v>0.797972631175071</v>
      </c>
      <c r="D434">
        <v>1.4847888844087701E-2</v>
      </c>
      <c r="E434">
        <v>0.35218956181779498</v>
      </c>
      <c r="F434">
        <v>0.75889388471841801</v>
      </c>
      <c r="G434">
        <v>0.90179990651085895</v>
      </c>
      <c r="H434">
        <v>0.96329443715512697</v>
      </c>
      <c r="I434">
        <v>8.8043490424752194E-2</v>
      </c>
      <c r="J434">
        <v>0.13001468055881499</v>
      </c>
      <c r="K434">
        <v>0.68833847693167605</v>
      </c>
      <c r="L434">
        <v>0.45124829211272299</v>
      </c>
      <c r="M434">
        <v>0.62826058617793001</v>
      </c>
      <c r="N434">
        <v>-0.38905259653389401</v>
      </c>
      <c r="O434">
        <v>-0.18680547686626001</v>
      </c>
      <c r="P434">
        <v>1.6722051022508899</v>
      </c>
      <c r="Q434">
        <v>6.1186691214170398E-2</v>
      </c>
      <c r="R434">
        <v>0.77763740202800602</v>
      </c>
      <c r="S434">
        <v>-0.25834926355579702</v>
      </c>
      <c r="T434">
        <v>-1.2266142916589899</v>
      </c>
      <c r="U434">
        <v>-0.22794486687135801</v>
      </c>
      <c r="V434">
        <v>0.23144741883682199</v>
      </c>
      <c r="W434">
        <v>0.67559494145700505</v>
      </c>
      <c r="X434">
        <v>-2.1610138009214501</v>
      </c>
      <c r="Y434">
        <v>-0.38448946713399301</v>
      </c>
      <c r="Z434">
        <v>-3.8373373402409698E-2</v>
      </c>
      <c r="AA434">
        <v>2.6627643768983699E-3</v>
      </c>
    </row>
    <row r="435" spans="1:27" x14ac:dyDescent="0.2">
      <c r="A435">
        <v>434</v>
      </c>
      <c r="B435">
        <v>0.99661721871234399</v>
      </c>
      <c r="C435">
        <v>0.80051071196794499</v>
      </c>
      <c r="D435">
        <v>0.74341482669115</v>
      </c>
      <c r="E435">
        <v>0.622792105423286</v>
      </c>
      <c r="F435">
        <v>0.15761834406293901</v>
      </c>
      <c r="G435">
        <v>0.61015026224777102</v>
      </c>
      <c r="H435">
        <v>0.85191972600296095</v>
      </c>
      <c r="I435">
        <v>0.761849486501887</v>
      </c>
      <c r="J435">
        <v>5.5542983580380602E-2</v>
      </c>
      <c r="K435">
        <v>0.589168180245906</v>
      </c>
      <c r="L435">
        <v>0.76785861328244198</v>
      </c>
      <c r="M435">
        <v>0.36205426300875798</v>
      </c>
      <c r="N435">
        <v>-1.0541817311139901</v>
      </c>
      <c r="O435">
        <v>-1.2110648741673899</v>
      </c>
      <c r="P435">
        <v>0.18166602241819799</v>
      </c>
      <c r="Q435">
        <v>-2.4022450006031</v>
      </c>
      <c r="R435">
        <v>-5.1297917565082701E-2</v>
      </c>
      <c r="S435">
        <v>-0.11695066106461301</v>
      </c>
      <c r="T435">
        <v>1.14079880041416</v>
      </c>
      <c r="U435">
        <v>-0.687473846711804</v>
      </c>
      <c r="V435">
        <v>-1.2082939428742401</v>
      </c>
      <c r="W435">
        <v>1.5681201073703801</v>
      </c>
      <c r="X435">
        <v>0.16410632924542901</v>
      </c>
      <c r="Y435">
        <v>-1.5608101171197</v>
      </c>
      <c r="Z435">
        <v>0.78935435567660905</v>
      </c>
      <c r="AA435">
        <v>-0.93929659778897401</v>
      </c>
    </row>
    <row r="436" spans="1:27" x14ac:dyDescent="0.2">
      <c r="A436">
        <v>435</v>
      </c>
      <c r="B436">
        <v>0.23481967579573301</v>
      </c>
      <c r="C436">
        <v>0.38692569616250599</v>
      </c>
      <c r="D436">
        <v>6.83851786889135E-2</v>
      </c>
      <c r="E436">
        <v>0.16074593015946401</v>
      </c>
      <c r="F436">
        <v>0.112275674939155</v>
      </c>
      <c r="G436">
        <v>0.63068609498441197</v>
      </c>
      <c r="H436">
        <v>0.72011990356259004</v>
      </c>
      <c r="I436">
        <v>0.62150717503391195</v>
      </c>
      <c r="J436">
        <v>1.29934484139084E-2</v>
      </c>
      <c r="K436">
        <v>0.31058887788094502</v>
      </c>
      <c r="L436">
        <v>1.47405243478715E-2</v>
      </c>
      <c r="M436">
        <v>0.88305114419199504</v>
      </c>
      <c r="N436">
        <v>1.3639232801795E-2</v>
      </c>
      <c r="O436">
        <v>1.5285586813687499</v>
      </c>
      <c r="P436">
        <v>1.0823006947815901</v>
      </c>
      <c r="Q436">
        <v>-0.32290337890722698</v>
      </c>
      <c r="R436">
        <v>0.347398881337667</v>
      </c>
      <c r="S436">
        <v>-0.51963544217537105</v>
      </c>
      <c r="T436">
        <v>-0.38758935504081699</v>
      </c>
      <c r="U436">
        <v>0.76074876453283302</v>
      </c>
      <c r="V436">
        <v>-0.80535191332629497</v>
      </c>
      <c r="W436">
        <v>6.9182631998988595E-2</v>
      </c>
      <c r="X436">
        <v>0.23411225940695601</v>
      </c>
      <c r="Y436">
        <v>-0.863949239748524</v>
      </c>
      <c r="Z436">
        <v>-0.15378511051048799</v>
      </c>
      <c r="AA436">
        <v>-1.36431662830429</v>
      </c>
    </row>
    <row r="437" spans="1:27" x14ac:dyDescent="0.2">
      <c r="A437">
        <v>436</v>
      </c>
      <c r="B437">
        <v>0.612671965267509</v>
      </c>
      <c r="C437">
        <v>0.38158969511277901</v>
      </c>
      <c r="D437">
        <v>0.53202063078060702</v>
      </c>
      <c r="E437">
        <v>0.246435532346367</v>
      </c>
      <c r="F437">
        <v>0.71381369489245095</v>
      </c>
      <c r="G437">
        <v>0.66206417954526797</v>
      </c>
      <c r="H437">
        <v>0.79102348932065003</v>
      </c>
      <c r="I437">
        <v>0.36160724284127299</v>
      </c>
      <c r="J437">
        <v>0.30518310377374203</v>
      </c>
      <c r="K437">
        <v>0.88380735088139695</v>
      </c>
      <c r="L437">
        <v>0.48972302139736701</v>
      </c>
      <c r="M437">
        <v>0.74414467066526402</v>
      </c>
      <c r="N437">
        <v>-1.52770016331879E-2</v>
      </c>
      <c r="O437">
        <v>0.139642526338429</v>
      </c>
      <c r="P437">
        <v>-0.57433943205478699</v>
      </c>
      <c r="Q437">
        <v>-2.5628836144549498</v>
      </c>
      <c r="R437">
        <v>-2.0925578958726798</v>
      </c>
      <c r="S437">
        <v>0.94876390259658805</v>
      </c>
      <c r="T437">
        <v>1.1075174732964199</v>
      </c>
      <c r="U437">
        <v>-0.31612758330889101</v>
      </c>
      <c r="V437">
        <v>-0.119811593954066</v>
      </c>
      <c r="W437">
        <v>1.0792581759624</v>
      </c>
      <c r="X437">
        <v>0.639976383678171</v>
      </c>
      <c r="Y437">
        <v>0.72337489923088905</v>
      </c>
      <c r="Z437">
        <v>1.3478358828166801</v>
      </c>
      <c r="AA437">
        <v>-0.81413887298294596</v>
      </c>
    </row>
    <row r="438" spans="1:27" x14ac:dyDescent="0.2">
      <c r="A438">
        <v>437</v>
      </c>
      <c r="B438">
        <v>0.10817852942273</v>
      </c>
      <c r="C438">
        <v>0.645515614189207</v>
      </c>
      <c r="D438">
        <v>0.122630413854494</v>
      </c>
      <c r="E438">
        <v>0.94766892120242097</v>
      </c>
      <c r="F438">
        <v>0.44521895237267001</v>
      </c>
      <c r="G438">
        <v>0.92999944952316504</v>
      </c>
      <c r="H438">
        <v>0.74226162163540699</v>
      </c>
      <c r="I438">
        <v>0.66307184705510702</v>
      </c>
      <c r="J438">
        <v>0.40002867626026201</v>
      </c>
      <c r="K438">
        <v>0.37239839462563301</v>
      </c>
      <c r="L438">
        <v>0.50022324384190098</v>
      </c>
      <c r="M438">
        <v>0.29932307545095599</v>
      </c>
      <c r="N438">
        <v>4.1872417518068E-4</v>
      </c>
      <c r="O438">
        <v>-4.2713234961484201E-2</v>
      </c>
      <c r="P438">
        <v>0.81300347817753604</v>
      </c>
      <c r="Q438">
        <v>-0.242534860483436</v>
      </c>
      <c r="R438">
        <v>-1.38129143725065</v>
      </c>
      <c r="S438">
        <v>-0.23748972916505001</v>
      </c>
      <c r="T438">
        <v>1.5880536110975401</v>
      </c>
      <c r="U438">
        <v>-0.71438408190364899</v>
      </c>
      <c r="V438">
        <v>-0.16252096663843299</v>
      </c>
      <c r="W438">
        <v>0.74700664464040401</v>
      </c>
      <c r="X438">
        <v>-0.98853174764645702</v>
      </c>
      <c r="Y438">
        <v>-0.107273983217869</v>
      </c>
      <c r="Z438">
        <v>-0.641601410719434</v>
      </c>
      <c r="AA438">
        <v>0.132480651189363</v>
      </c>
    </row>
    <row r="439" spans="1:27" x14ac:dyDescent="0.2">
      <c r="A439">
        <v>438</v>
      </c>
      <c r="B439">
        <v>0.487032569944858</v>
      </c>
      <c r="C439">
        <v>0.86166745424270597</v>
      </c>
      <c r="D439">
        <v>0.67576999915763702</v>
      </c>
      <c r="E439">
        <v>0.98834162484854404</v>
      </c>
      <c r="F439">
        <v>2.6140822563320398E-2</v>
      </c>
      <c r="G439">
        <v>0.99224634212441698</v>
      </c>
      <c r="H439">
        <v>0.32544474536552997</v>
      </c>
      <c r="I439">
        <v>0.72879495471715905</v>
      </c>
      <c r="J439">
        <v>0.846893120557069</v>
      </c>
      <c r="K439">
        <v>0.258969142334535</v>
      </c>
      <c r="L439">
        <v>2.7964002452790699E-2</v>
      </c>
      <c r="M439">
        <v>0.693899704841896</v>
      </c>
      <c r="N439">
        <v>-0.39416297160344499</v>
      </c>
      <c r="O439">
        <v>0.43683994339330801</v>
      </c>
      <c r="P439">
        <v>-0.97240501197632201</v>
      </c>
      <c r="Q439">
        <v>0.37684399782371802</v>
      </c>
      <c r="R439">
        <v>-1.6583718181874401</v>
      </c>
      <c r="S439">
        <v>0.71527030154272797</v>
      </c>
      <c r="T439">
        <v>0.22555857055430401</v>
      </c>
      <c r="U439">
        <v>-0.70840345699808405</v>
      </c>
      <c r="V439">
        <v>0.81642461106993502</v>
      </c>
      <c r="W439">
        <v>-3.6956883779553099E-2</v>
      </c>
      <c r="X439">
        <v>-2.4608253793526398</v>
      </c>
      <c r="Y439">
        <v>-0.22606130662361701</v>
      </c>
      <c r="Z439">
        <v>3.5855536800606401E-2</v>
      </c>
      <c r="AA439">
        <v>0.16497120076497401</v>
      </c>
    </row>
    <row r="440" spans="1:27" x14ac:dyDescent="0.2">
      <c r="A440">
        <v>439</v>
      </c>
      <c r="B440">
        <v>9.94458233471959E-2</v>
      </c>
      <c r="C440">
        <v>0.656632670899853</v>
      </c>
      <c r="D440">
        <v>5.6020067771896699E-2</v>
      </c>
      <c r="E440">
        <v>0.53566297888755798</v>
      </c>
      <c r="F440">
        <v>0.919744928833097</v>
      </c>
      <c r="G440">
        <v>0.25851642317138601</v>
      </c>
      <c r="H440">
        <v>0.89343966590240598</v>
      </c>
      <c r="I440">
        <v>8.5965498350560596E-2</v>
      </c>
      <c r="J440">
        <v>0.92389324121177197</v>
      </c>
      <c r="K440">
        <v>0.14236352406442099</v>
      </c>
      <c r="L440">
        <v>0.55106477532535703</v>
      </c>
      <c r="M440">
        <v>0.39930979907512598</v>
      </c>
      <c r="N440">
        <v>-0.59100248443582803</v>
      </c>
      <c r="O440">
        <v>2.8561308878324798</v>
      </c>
      <c r="P440">
        <v>-0.53600405895152503</v>
      </c>
      <c r="Q440">
        <v>-0.55385984675662403</v>
      </c>
      <c r="R440">
        <v>1.0572791697442701</v>
      </c>
      <c r="S440">
        <v>1.82472140566931</v>
      </c>
      <c r="T440">
        <v>0.10209685739234101</v>
      </c>
      <c r="U440">
        <v>0.78181380366641295</v>
      </c>
      <c r="V440">
        <v>1.11696820628326</v>
      </c>
      <c r="W440">
        <v>0.34886141928533698</v>
      </c>
      <c r="X440">
        <v>-0.34544287688425301</v>
      </c>
      <c r="Y440">
        <v>0.44421309426716898</v>
      </c>
      <c r="Z440">
        <v>-0.115858975156579</v>
      </c>
      <c r="AA440">
        <v>0.24665851483165099</v>
      </c>
    </row>
    <row r="441" spans="1:27" x14ac:dyDescent="0.2">
      <c r="A441">
        <v>440</v>
      </c>
      <c r="B441">
        <v>0.16116576269268901</v>
      </c>
      <c r="C441">
        <v>0.516326073557138</v>
      </c>
      <c r="D441">
        <v>0.79800938582047798</v>
      </c>
      <c r="E441">
        <v>4.5307686552405302E-2</v>
      </c>
      <c r="F441">
        <v>0.784930361201986</v>
      </c>
      <c r="G441">
        <v>0.290843199007213</v>
      </c>
      <c r="H441">
        <v>5.55819172877818E-2</v>
      </c>
      <c r="I441">
        <v>0.112633537501096</v>
      </c>
      <c r="J441">
        <v>0.48385549546219397</v>
      </c>
      <c r="K441">
        <v>0.49372849357314402</v>
      </c>
      <c r="L441">
        <v>0.54151006019674197</v>
      </c>
      <c r="M441">
        <v>0.74594928673468497</v>
      </c>
      <c r="N441">
        <v>0.92597269069673105</v>
      </c>
      <c r="O441">
        <v>-0.65647402529740895</v>
      </c>
      <c r="P441">
        <v>-0.18029362009119701</v>
      </c>
      <c r="Q441">
        <v>-3.3648545088556199E-2</v>
      </c>
      <c r="R441">
        <v>0.79429937238483395</v>
      </c>
      <c r="S441">
        <v>1.5527814526622801</v>
      </c>
      <c r="T441">
        <v>1.5416319546830299</v>
      </c>
      <c r="U441">
        <v>-0.73687208815437999</v>
      </c>
      <c r="V441">
        <v>1.41387270153347</v>
      </c>
      <c r="W441">
        <v>-1.42253277988036</v>
      </c>
      <c r="X441">
        <v>-1.4543253718515201</v>
      </c>
      <c r="Y441">
        <v>0.70604585566969502</v>
      </c>
      <c r="Z441">
        <v>-1.5001826518191099</v>
      </c>
      <c r="AA441">
        <v>-0.18747630488029901</v>
      </c>
    </row>
    <row r="442" spans="1:27" x14ac:dyDescent="0.2">
      <c r="A442">
        <v>441</v>
      </c>
      <c r="B442">
        <v>0.28299287077970797</v>
      </c>
      <c r="C442">
        <v>0.14878158341161901</v>
      </c>
      <c r="D442">
        <v>0.66260496457107299</v>
      </c>
      <c r="E442">
        <v>0.60226645460352302</v>
      </c>
      <c r="F442">
        <v>0.42510938178747798</v>
      </c>
      <c r="G442">
        <v>0.91159916273318198</v>
      </c>
      <c r="H442">
        <v>0.56399529334157705</v>
      </c>
      <c r="I442">
        <v>0.51908786944113605</v>
      </c>
      <c r="J442">
        <v>0.16393756540492099</v>
      </c>
      <c r="K442">
        <v>0.332102542044594</v>
      </c>
      <c r="L442">
        <v>0.65995367034338404</v>
      </c>
      <c r="M442">
        <v>0.82280556717887499</v>
      </c>
      <c r="N442">
        <v>-0.14347035956820101</v>
      </c>
      <c r="O442">
        <v>0.44783308782263598</v>
      </c>
      <c r="P442">
        <v>1.20255654821247</v>
      </c>
      <c r="Q442">
        <v>0.33320412017468798</v>
      </c>
      <c r="R442">
        <v>1.10635721206227</v>
      </c>
      <c r="S442">
        <v>-0.46776957611291797</v>
      </c>
      <c r="T442">
        <v>-0.82965572719139802</v>
      </c>
      <c r="U442">
        <v>0.110098513060153</v>
      </c>
      <c r="V442">
        <v>-0.28293981115555999</v>
      </c>
      <c r="W442">
        <v>-0.94187939019168199</v>
      </c>
      <c r="X442">
        <v>-0.28596969716415999</v>
      </c>
      <c r="Y442">
        <v>0.51338313007318503</v>
      </c>
      <c r="Z442">
        <v>1.3025951194904699</v>
      </c>
      <c r="AA442">
        <v>-0.62423273593364803</v>
      </c>
    </row>
    <row r="443" spans="1:27" x14ac:dyDescent="0.2">
      <c r="A443">
        <v>442</v>
      </c>
      <c r="B443">
        <v>0.58387233596295096</v>
      </c>
      <c r="C443">
        <v>0.61276590288616695</v>
      </c>
      <c r="D443">
        <v>0.24424139666371</v>
      </c>
      <c r="E443">
        <v>0.72167931729927604</v>
      </c>
      <c r="F443">
        <v>0.12913855561055201</v>
      </c>
      <c r="G443">
        <v>0.37330722692422502</v>
      </c>
      <c r="H443">
        <v>0.31844945554621501</v>
      </c>
      <c r="I443">
        <v>0.94421976781450201</v>
      </c>
      <c r="J443">
        <v>0.37269581225700599</v>
      </c>
      <c r="K443">
        <v>0.44707841775379997</v>
      </c>
      <c r="L443">
        <v>6.3860174035653403E-2</v>
      </c>
      <c r="M443">
        <v>0.57209495059214499</v>
      </c>
      <c r="N443">
        <v>1.55853740384044</v>
      </c>
      <c r="O443">
        <v>9.7079934127109094E-2</v>
      </c>
      <c r="P443">
        <v>0.18263452090634399</v>
      </c>
      <c r="Q443">
        <v>-0.38468379048406698</v>
      </c>
      <c r="R443">
        <v>0.73984873215356295</v>
      </c>
      <c r="S443">
        <v>-4.5172725655651301E-2</v>
      </c>
      <c r="T443">
        <v>0.79026896380816203</v>
      </c>
      <c r="U443">
        <v>0.27908873809367601</v>
      </c>
      <c r="V443">
        <v>0.43153291018828699</v>
      </c>
      <c r="W443">
        <v>-0.12908865763507199</v>
      </c>
      <c r="X443">
        <v>0.94204947090725</v>
      </c>
      <c r="Y443">
        <v>-1.8570714707406999</v>
      </c>
      <c r="Z443">
        <v>-1.6872507944272801</v>
      </c>
      <c r="AA443">
        <v>-1.33539684310669</v>
      </c>
    </row>
    <row r="444" spans="1:27" x14ac:dyDescent="0.2">
      <c r="A444">
        <v>443</v>
      </c>
      <c r="B444">
        <v>0.731707658851519</v>
      </c>
      <c r="C444">
        <v>4.1966818971559398E-2</v>
      </c>
      <c r="D444">
        <v>0.160372437210753</v>
      </c>
      <c r="E444">
        <v>0.58302287640981298</v>
      </c>
      <c r="F444">
        <v>0.81871801638044395</v>
      </c>
      <c r="G444">
        <v>0.72354623442515698</v>
      </c>
      <c r="H444">
        <v>0.76592447375878603</v>
      </c>
      <c r="I444">
        <v>0.18039355892688</v>
      </c>
      <c r="J444">
        <v>0.62364317337051001</v>
      </c>
      <c r="K444">
        <v>0.49008465022780001</v>
      </c>
      <c r="L444">
        <v>0.91422481951303702</v>
      </c>
      <c r="M444">
        <v>0.32469454826787097</v>
      </c>
      <c r="N444">
        <v>-0.78294431746213899</v>
      </c>
      <c r="O444">
        <v>0.17098212263026</v>
      </c>
      <c r="P444">
        <v>-0.45292530485316601</v>
      </c>
      <c r="Q444">
        <v>1.3782769730618301</v>
      </c>
      <c r="R444">
        <v>-0.19264433562108799</v>
      </c>
      <c r="S444">
        <v>0.79851571106196495</v>
      </c>
      <c r="T444">
        <v>0.37741431099690098</v>
      </c>
      <c r="U444">
        <v>-0.99245055091593104</v>
      </c>
      <c r="V444">
        <v>0.513109449523658</v>
      </c>
      <c r="W444">
        <v>0.376493719025079</v>
      </c>
      <c r="X444">
        <v>0.64806186567999702</v>
      </c>
      <c r="Y444">
        <v>0.48898635126933399</v>
      </c>
      <c r="Z444">
        <v>2.1036067995317</v>
      </c>
      <c r="AA444">
        <v>0.90278196386548804</v>
      </c>
    </row>
    <row r="445" spans="1:27" x14ac:dyDescent="0.2">
      <c r="A445">
        <v>444</v>
      </c>
      <c r="B445">
        <v>0.16552091110497699</v>
      </c>
      <c r="C445">
        <v>0.49835899262688999</v>
      </c>
      <c r="D445">
        <v>5.7999900309368899E-2</v>
      </c>
      <c r="E445">
        <v>0.52647344418801301</v>
      </c>
      <c r="F445">
        <v>0.71680672629736297</v>
      </c>
      <c r="G445">
        <v>0.839972241548821</v>
      </c>
      <c r="H445">
        <v>0.62263126694597304</v>
      </c>
      <c r="I445">
        <v>0.566104242112487</v>
      </c>
      <c r="J445">
        <v>0.90533986128866595</v>
      </c>
      <c r="K445">
        <v>0.90653304546140101</v>
      </c>
      <c r="L445">
        <v>0.85628205351531494</v>
      </c>
      <c r="M445">
        <v>0.14619983313605101</v>
      </c>
      <c r="N445">
        <v>-1.8439472734689399</v>
      </c>
      <c r="O445">
        <v>1.11503425388665</v>
      </c>
      <c r="P445">
        <v>-1.04503325684861</v>
      </c>
      <c r="Q445">
        <v>1.8792588803380801</v>
      </c>
      <c r="R445">
        <v>0.50370330777667105</v>
      </c>
      <c r="S445">
        <v>-0.79622186295615005</v>
      </c>
      <c r="T445">
        <v>-0.29701105768526398</v>
      </c>
      <c r="U445">
        <v>1.30633808438066</v>
      </c>
      <c r="V445">
        <v>-0.317874725824697</v>
      </c>
      <c r="W445">
        <v>-0.12470677325691</v>
      </c>
      <c r="X445">
        <v>1.05755289326058</v>
      </c>
      <c r="Y445">
        <v>-0.35281578809644798</v>
      </c>
      <c r="Z445">
        <v>-0.46349779954565001</v>
      </c>
      <c r="AA445">
        <v>0.35626556100971302</v>
      </c>
    </row>
    <row r="446" spans="1:27" x14ac:dyDescent="0.2">
      <c r="A446">
        <v>445</v>
      </c>
      <c r="B446">
        <v>0.866467763204127</v>
      </c>
      <c r="C446">
        <v>0.73950822162441898</v>
      </c>
      <c r="D446">
        <v>1.52111938223242E-2</v>
      </c>
      <c r="E446">
        <v>0.35376674565486599</v>
      </c>
      <c r="F446">
        <v>0.41218730341643001</v>
      </c>
      <c r="G446">
        <v>0.116687704576179</v>
      </c>
      <c r="H446">
        <v>0.39185779821127598</v>
      </c>
      <c r="I446">
        <v>0.68929142318665904</v>
      </c>
      <c r="J446">
        <v>0.67037762841209703</v>
      </c>
      <c r="K446">
        <v>0.23296754481270901</v>
      </c>
      <c r="L446">
        <v>0.51466187578625899</v>
      </c>
      <c r="M446">
        <v>0.131309692282229</v>
      </c>
      <c r="N446">
        <v>-0.15997257338172999</v>
      </c>
      <c r="O446">
        <v>0.20285431550106001</v>
      </c>
      <c r="P446">
        <v>-0.73726941178296601</v>
      </c>
      <c r="Q446">
        <v>0.81317528829552599</v>
      </c>
      <c r="R446">
        <v>0.64859112092730498</v>
      </c>
      <c r="S446">
        <v>-0.97954995032280801</v>
      </c>
      <c r="T446">
        <v>-1.62912689749943</v>
      </c>
      <c r="U446">
        <v>-0.45015316411915401</v>
      </c>
      <c r="V446">
        <v>0.89190384234937503</v>
      </c>
      <c r="W446">
        <v>-1.1205504742671399</v>
      </c>
      <c r="X446">
        <v>0.41296735425411801</v>
      </c>
      <c r="Y446">
        <v>0.81362971287478703</v>
      </c>
      <c r="Z446">
        <v>-6.6324239026687798E-2</v>
      </c>
      <c r="AA446">
        <v>-1.4519464960217101</v>
      </c>
    </row>
    <row r="447" spans="1:27" x14ac:dyDescent="0.2">
      <c r="A447">
        <v>446</v>
      </c>
      <c r="B447">
        <v>0.70857413718476803</v>
      </c>
      <c r="C447">
        <v>0.75389977940358199</v>
      </c>
      <c r="D447">
        <v>0.83335477160289795</v>
      </c>
      <c r="E447">
        <v>8.0061785178259001E-2</v>
      </c>
      <c r="F447">
        <v>0.17491170321591101</v>
      </c>
      <c r="G447">
        <v>0.84454547800123603</v>
      </c>
      <c r="H447">
        <v>0.86451725428923898</v>
      </c>
      <c r="I447">
        <v>8.2610943354666201E-4</v>
      </c>
      <c r="J447">
        <v>0.919281776994466</v>
      </c>
      <c r="K447">
        <v>0.20228976546786701</v>
      </c>
      <c r="L447">
        <v>0.143665303476154</v>
      </c>
      <c r="M447">
        <v>2.0097013795748301E-2</v>
      </c>
      <c r="N447">
        <v>0.91194397404397198</v>
      </c>
      <c r="O447">
        <v>-7.87893747449257E-2</v>
      </c>
      <c r="P447">
        <v>0.31421212788625702</v>
      </c>
      <c r="Q447">
        <v>0.96595901538092299</v>
      </c>
      <c r="R447">
        <v>1.2613377609423</v>
      </c>
      <c r="S447">
        <v>0.32077620331753298</v>
      </c>
      <c r="T447">
        <v>1.0302832247167</v>
      </c>
      <c r="U447">
        <v>0.59205327584965095</v>
      </c>
      <c r="V447">
        <v>0.25886223573253903</v>
      </c>
      <c r="W447">
        <v>-0.304454977024538</v>
      </c>
      <c r="X447">
        <v>8.4035852480738596E-2</v>
      </c>
      <c r="Y447">
        <v>-8.45790809962495E-2</v>
      </c>
      <c r="Z447">
        <v>0.224848472072258</v>
      </c>
      <c r="AA447">
        <v>0.13531529773581899</v>
      </c>
    </row>
    <row r="448" spans="1:27" x14ac:dyDescent="0.2">
      <c r="A448">
        <v>447</v>
      </c>
      <c r="B448">
        <v>0.76039953622967005</v>
      </c>
      <c r="C448">
        <v>6.3093741191551006E-2</v>
      </c>
      <c r="D448">
        <v>0.261877217795699</v>
      </c>
      <c r="E448">
        <v>0.12839281628839599</v>
      </c>
      <c r="F448">
        <v>1.0780144482851001E-2</v>
      </c>
      <c r="G448">
        <v>0.65622092015109901</v>
      </c>
      <c r="H448">
        <v>0.54967332980595496</v>
      </c>
      <c r="I448">
        <v>5.99832930602133E-2</v>
      </c>
      <c r="J448">
        <v>0.59426358202472296</v>
      </c>
      <c r="K448">
        <v>0.35096652968786601</v>
      </c>
      <c r="L448">
        <v>0.60671676509082295</v>
      </c>
      <c r="M448">
        <v>0.204468745272606</v>
      </c>
      <c r="N448">
        <v>-0.153480072072986</v>
      </c>
      <c r="O448">
        <v>0.31562345136317699</v>
      </c>
      <c r="P448">
        <v>0.358336547438042</v>
      </c>
      <c r="Q448">
        <v>2.33704462224211</v>
      </c>
      <c r="R448">
        <v>-0.77017729362545595</v>
      </c>
      <c r="S448">
        <v>1.39527566256889</v>
      </c>
      <c r="T448">
        <v>0.754261594912219</v>
      </c>
      <c r="U448">
        <v>-1.83729941069258</v>
      </c>
      <c r="V448">
        <v>1.00056817914836</v>
      </c>
      <c r="W448">
        <v>0.76550464064613599</v>
      </c>
      <c r="X448">
        <v>1.65228224480624</v>
      </c>
      <c r="Y448">
        <v>-0.45129752493562802</v>
      </c>
      <c r="Z448">
        <v>-0.60033661217502698</v>
      </c>
      <c r="AA448">
        <v>-5.13520179963304E-2</v>
      </c>
    </row>
    <row r="449" spans="1:27" x14ac:dyDescent="0.2">
      <c r="A449">
        <v>448</v>
      </c>
      <c r="B449">
        <v>0.147084108553826</v>
      </c>
      <c r="C449">
        <v>0.44248193339444603</v>
      </c>
      <c r="D449">
        <v>5.5414826143532901E-2</v>
      </c>
      <c r="E449">
        <v>0.36587538965977701</v>
      </c>
      <c r="F449">
        <v>0.34090273454785303</v>
      </c>
      <c r="G449">
        <v>9.2806792818009801E-3</v>
      </c>
      <c r="H449">
        <v>0.85330680641345602</v>
      </c>
      <c r="I449">
        <v>0.63232567301020004</v>
      </c>
      <c r="J449">
        <v>0.3754575017374</v>
      </c>
      <c r="K449">
        <v>0.55081578437238898</v>
      </c>
      <c r="L449">
        <v>0.30782964453101103</v>
      </c>
      <c r="M449">
        <v>0.69593706214800399</v>
      </c>
      <c r="N449">
        <v>-1.5788616910830799</v>
      </c>
      <c r="O449">
        <v>-0.71374655636917494</v>
      </c>
      <c r="P449">
        <v>-0.28500896229789102</v>
      </c>
      <c r="Q449">
        <v>-0.132883355270555</v>
      </c>
      <c r="R449">
        <v>0.35169979578261801</v>
      </c>
      <c r="S449">
        <v>-0.30149724925288801</v>
      </c>
      <c r="T449">
        <v>-0.17766114957514001</v>
      </c>
      <c r="U449">
        <v>-0.80765213942277803</v>
      </c>
      <c r="V449">
        <v>0.63589291117021296</v>
      </c>
      <c r="W449">
        <v>0.15906348175860499</v>
      </c>
      <c r="X449">
        <v>0.29471645366742599</v>
      </c>
      <c r="Y449">
        <v>-0.27406540254566503</v>
      </c>
      <c r="Z449">
        <v>1.55295359876232</v>
      </c>
      <c r="AA449">
        <v>0.98310124788849595</v>
      </c>
    </row>
    <row r="450" spans="1:27" x14ac:dyDescent="0.2">
      <c r="A450">
        <v>449</v>
      </c>
      <c r="B450">
        <v>0.35805696342140397</v>
      </c>
      <c r="C450">
        <v>0.50067169917747301</v>
      </c>
      <c r="D450">
        <v>0.34803343284875099</v>
      </c>
      <c r="E450">
        <v>0.60014649550430399</v>
      </c>
      <c r="F450">
        <v>0.18937209108844399</v>
      </c>
      <c r="G450">
        <v>0.10791499121114601</v>
      </c>
      <c r="H450">
        <v>0.51581097766757</v>
      </c>
      <c r="I450">
        <v>0.80640301597304598</v>
      </c>
      <c r="J450">
        <v>0.38811989850364598</v>
      </c>
      <c r="K450">
        <v>0.135514900553971</v>
      </c>
      <c r="L450">
        <v>7.6695402618497596E-2</v>
      </c>
      <c r="M450">
        <v>0.43132821656763498</v>
      </c>
      <c r="N450">
        <v>-0.58267040136788795</v>
      </c>
      <c r="O450">
        <v>1.87501507016515</v>
      </c>
      <c r="P450">
        <v>-0.67237184772927705</v>
      </c>
      <c r="Q450">
        <v>0.17418837270123499</v>
      </c>
      <c r="R450">
        <v>-1.3057330089561801</v>
      </c>
      <c r="S450">
        <v>0.16330029199433399</v>
      </c>
      <c r="T450">
        <v>0.42887629257933502</v>
      </c>
      <c r="U450">
        <v>1.4385111734990099</v>
      </c>
      <c r="V450">
        <v>0.70955088442107805</v>
      </c>
      <c r="W450">
        <v>-0.79954108822620595</v>
      </c>
      <c r="X450">
        <v>0.55026021226411903</v>
      </c>
      <c r="Y450">
        <v>2.3783382901677301</v>
      </c>
      <c r="Z450">
        <v>-0.31586411150041099</v>
      </c>
      <c r="AA450">
        <v>-1.44994683079487</v>
      </c>
    </row>
    <row r="451" spans="1:27" x14ac:dyDescent="0.2">
      <c r="A451">
        <v>450</v>
      </c>
      <c r="B451">
        <v>0.67333248141221702</v>
      </c>
      <c r="C451">
        <v>0.27024310035631</v>
      </c>
      <c r="D451">
        <v>0.580218408955261</v>
      </c>
      <c r="E451">
        <v>0.23784336866810901</v>
      </c>
      <c r="F451">
        <v>0.56234253034926895</v>
      </c>
      <c r="G451">
        <v>0.42716716602444599</v>
      </c>
      <c r="H451">
        <v>0.649302568286657</v>
      </c>
      <c r="I451">
        <v>0.99281722586601895</v>
      </c>
      <c r="J451">
        <v>0.22877036430872899</v>
      </c>
      <c r="K451">
        <v>0.39679637714289101</v>
      </c>
      <c r="L451">
        <v>0.82891230937093496</v>
      </c>
      <c r="M451">
        <v>0.130642333067953</v>
      </c>
      <c r="N451">
        <v>-3.9038605329588603E-2</v>
      </c>
      <c r="O451">
        <v>1.8597519888006999</v>
      </c>
      <c r="P451">
        <v>-2.0716928980515701</v>
      </c>
      <c r="Q451">
        <v>-1.5544305576064801</v>
      </c>
      <c r="R451">
        <v>-1.84292673082856</v>
      </c>
      <c r="S451">
        <v>-1.6697729016628899</v>
      </c>
      <c r="T451">
        <v>-0.96066537195609603</v>
      </c>
      <c r="U451">
        <v>-0.88216435180000397</v>
      </c>
      <c r="V451">
        <v>-1.80771381211753</v>
      </c>
      <c r="W451">
        <v>-1.3327584508810599</v>
      </c>
      <c r="X451">
        <v>0.85876403138548396</v>
      </c>
      <c r="Y451">
        <v>0.45164146137997602</v>
      </c>
      <c r="Z451">
        <v>0.58733732025908703</v>
      </c>
      <c r="AA451">
        <v>-1.64344866103758</v>
      </c>
    </row>
    <row r="452" spans="1:27" x14ac:dyDescent="0.2">
      <c r="A452">
        <v>451</v>
      </c>
      <c r="B452">
        <v>0.52382260165177197</v>
      </c>
      <c r="C452">
        <v>0.59880214906297602</v>
      </c>
      <c r="D452">
        <v>0.80421827570535198</v>
      </c>
      <c r="E452">
        <v>1.8146054353564901E-2</v>
      </c>
      <c r="F452">
        <v>0.58812938630580902</v>
      </c>
      <c r="G452">
        <v>0.828239374328404</v>
      </c>
      <c r="H452">
        <v>0.26117308693937902</v>
      </c>
      <c r="I452">
        <v>0.48228961671702503</v>
      </c>
      <c r="J452">
        <v>0.26824019290506801</v>
      </c>
      <c r="K452">
        <v>0.773121046600863</v>
      </c>
      <c r="L452">
        <v>0.53965900489129104</v>
      </c>
      <c r="M452">
        <v>6.07129137497395E-2</v>
      </c>
      <c r="N452">
        <v>1.3043064867743901</v>
      </c>
      <c r="O452">
        <v>-0.79652517398543898</v>
      </c>
      <c r="P452">
        <v>0.37810977182052602</v>
      </c>
      <c r="Q452">
        <v>-6.3100489789003303E-2</v>
      </c>
      <c r="R452">
        <v>-1.51604690235426</v>
      </c>
      <c r="S452">
        <v>1.0512681037148499</v>
      </c>
      <c r="T452">
        <v>0.29584041223302299</v>
      </c>
      <c r="U452">
        <v>1.4409592168279699</v>
      </c>
      <c r="V452">
        <v>0.46645469903394199</v>
      </c>
      <c r="W452">
        <v>-0.42198241009140602</v>
      </c>
      <c r="X452">
        <v>-0.37606502119346702</v>
      </c>
      <c r="Y452">
        <v>1.8450061980755601</v>
      </c>
      <c r="Z452">
        <v>-0.39218146388848202</v>
      </c>
      <c r="AA452">
        <v>-0.110064640596734</v>
      </c>
    </row>
    <row r="453" spans="1:27" x14ac:dyDescent="0.2">
      <c r="A453">
        <v>452</v>
      </c>
      <c r="B453">
        <v>0.34980179276317303</v>
      </c>
      <c r="C453">
        <v>0.73583762627094895</v>
      </c>
      <c r="D453">
        <v>0.34026572643779202</v>
      </c>
      <c r="E453">
        <v>0.309872929705306</v>
      </c>
      <c r="F453">
        <v>0.28175587556324899</v>
      </c>
      <c r="G453">
        <v>0.335267300950363</v>
      </c>
      <c r="H453">
        <v>0.288780391449108</v>
      </c>
      <c r="I453">
        <v>0.95201349887065501</v>
      </c>
      <c r="J453">
        <v>0.687128246994689</v>
      </c>
      <c r="K453">
        <v>0.26244705845601801</v>
      </c>
      <c r="L453">
        <v>0.17025361815467399</v>
      </c>
      <c r="M453">
        <v>0.86479874723590899</v>
      </c>
      <c r="N453">
        <v>1.1233024379735701</v>
      </c>
      <c r="O453">
        <v>-1.88827924579304</v>
      </c>
      <c r="P453">
        <v>-0.37254582622072901</v>
      </c>
      <c r="Q453">
        <v>-0.53782854025159099</v>
      </c>
      <c r="R453">
        <v>-1.9248554602129</v>
      </c>
      <c r="S453">
        <v>-0.57410616029282002</v>
      </c>
      <c r="T453">
        <v>-0.38769507022215599</v>
      </c>
      <c r="U453">
        <v>0.193917782132556</v>
      </c>
      <c r="V453">
        <v>-0.34811876530022401</v>
      </c>
      <c r="W453">
        <v>1.4007145341841201</v>
      </c>
      <c r="X453">
        <v>-0.53174655782197</v>
      </c>
      <c r="Y453">
        <v>-0.61729304135640795</v>
      </c>
      <c r="Z453">
        <v>-1.4498707998964699</v>
      </c>
      <c r="AA453">
        <v>0.856743018260407</v>
      </c>
    </row>
    <row r="454" spans="1:27" x14ac:dyDescent="0.2">
      <c r="A454">
        <v>453</v>
      </c>
      <c r="B454">
        <v>0.24053070158697601</v>
      </c>
      <c r="C454">
        <v>0.713577811839059</v>
      </c>
      <c r="D454">
        <v>0.13485033088363699</v>
      </c>
      <c r="E454">
        <v>7.8012659912928897E-2</v>
      </c>
      <c r="F454">
        <v>0.92598887695930898</v>
      </c>
      <c r="G454">
        <v>0.29468605620786498</v>
      </c>
      <c r="H454">
        <v>0.97905710665509105</v>
      </c>
      <c r="I454">
        <v>0.150114432908594</v>
      </c>
      <c r="J454">
        <v>0.26213799859397102</v>
      </c>
      <c r="K454">
        <v>0.98643960896879401</v>
      </c>
      <c r="L454">
        <v>5.9919244376942501E-2</v>
      </c>
      <c r="M454">
        <v>0.79067139769904304</v>
      </c>
      <c r="N454">
        <v>0.81111612278170098</v>
      </c>
      <c r="O454">
        <v>1.95169632479286</v>
      </c>
      <c r="P454">
        <v>-4.5486460152584299E-2</v>
      </c>
      <c r="Q454">
        <v>-0.14094540648434101</v>
      </c>
      <c r="R454">
        <v>-0.87545157279296604</v>
      </c>
      <c r="S454">
        <v>0.44189887869904698</v>
      </c>
      <c r="T454">
        <v>8.7333211972156193E-3</v>
      </c>
      <c r="U454">
        <v>-0.47984140146273502</v>
      </c>
      <c r="V454">
        <v>-0.80203498518507998</v>
      </c>
      <c r="W454">
        <v>-0.62048128316124795</v>
      </c>
      <c r="X454">
        <v>-1.3441869183201001</v>
      </c>
      <c r="Y454">
        <v>-1.4379623670728301</v>
      </c>
      <c r="Z454">
        <v>-1.6360321443277199</v>
      </c>
      <c r="AA454">
        <v>-6.1383851016997497E-2</v>
      </c>
    </row>
    <row r="455" spans="1:27" x14ac:dyDescent="0.2">
      <c r="A455">
        <v>454</v>
      </c>
      <c r="B455">
        <v>5.8191796299070099E-2</v>
      </c>
      <c r="C455">
        <v>0.116492936853319</v>
      </c>
      <c r="D455">
        <v>0.77361292019486405</v>
      </c>
      <c r="E455">
        <v>0.25091242347843901</v>
      </c>
      <c r="F455">
        <v>0.70402242988347996</v>
      </c>
      <c r="G455">
        <v>0.90677066263742701</v>
      </c>
      <c r="H455">
        <v>0.99252911331131999</v>
      </c>
      <c r="I455">
        <v>0.95786514203064099</v>
      </c>
      <c r="J455">
        <v>0.68237647879868701</v>
      </c>
      <c r="K455">
        <v>0.98517281771637499</v>
      </c>
      <c r="L455">
        <v>0.71569937258027405</v>
      </c>
      <c r="M455">
        <v>0.19883681414648799</v>
      </c>
      <c r="N455">
        <v>0.47138211768247401</v>
      </c>
      <c r="O455">
        <v>0.49234501492434102</v>
      </c>
      <c r="P455">
        <v>-0.137606043038108</v>
      </c>
      <c r="Q455">
        <v>0.125883201074421</v>
      </c>
      <c r="R455">
        <v>-1.2675454741499299</v>
      </c>
      <c r="S455">
        <v>-0.97170749358141595</v>
      </c>
      <c r="T455">
        <v>-4.1880000025599301E-2</v>
      </c>
      <c r="U455">
        <v>-1.56167183559988E-2</v>
      </c>
      <c r="V455">
        <v>1.60904466847851</v>
      </c>
      <c r="W455">
        <v>0.349917781526706</v>
      </c>
      <c r="X455">
        <v>-3.6124686501036898E-3</v>
      </c>
      <c r="Y455">
        <v>-0.76659090296138799</v>
      </c>
      <c r="Z455">
        <v>-1.87117928751667</v>
      </c>
      <c r="AA455">
        <v>-1.28970476534557</v>
      </c>
    </row>
    <row r="456" spans="1:27" x14ac:dyDescent="0.2">
      <c r="A456">
        <v>455</v>
      </c>
      <c r="B456">
        <v>0.23661974212154699</v>
      </c>
      <c r="C456">
        <v>0.57512061833404005</v>
      </c>
      <c r="D456">
        <v>0.87723784986883402</v>
      </c>
      <c r="E456">
        <v>0.14087493950501001</v>
      </c>
      <c r="F456">
        <v>0.276456029852852</v>
      </c>
      <c r="G456">
        <v>0.40667358576320101</v>
      </c>
      <c r="H456">
        <v>0.288115804782137</v>
      </c>
      <c r="I456">
        <v>0.46695673721842401</v>
      </c>
      <c r="J456">
        <v>0.50696248351596296</v>
      </c>
      <c r="K456">
        <v>0.33533442555926701</v>
      </c>
      <c r="L456">
        <v>0.97716818656772297</v>
      </c>
      <c r="M456">
        <v>0.71701410482637495</v>
      </c>
      <c r="N456">
        <v>-0.81360036101478606</v>
      </c>
      <c r="O456">
        <v>-1.4065694248637499</v>
      </c>
      <c r="P456">
        <v>-2.0456669777521199</v>
      </c>
      <c r="Q456">
        <v>-0.133209611269101</v>
      </c>
      <c r="R456">
        <v>1.8208330925890699</v>
      </c>
      <c r="S456">
        <v>-0.63470443144632105</v>
      </c>
      <c r="T456">
        <v>-0.86503601900604998</v>
      </c>
      <c r="U456">
        <v>-1.0972748783567401</v>
      </c>
      <c r="V456">
        <v>-1.2635278811661099</v>
      </c>
      <c r="W456">
        <v>0.42837501198618499</v>
      </c>
      <c r="X456">
        <v>0.63780774374266502</v>
      </c>
      <c r="Y456">
        <v>3.2550754074433003E-2</v>
      </c>
      <c r="Z456">
        <v>1.03642702598521</v>
      </c>
      <c r="AA456">
        <v>0.75723867268533696</v>
      </c>
    </row>
    <row r="457" spans="1:27" x14ac:dyDescent="0.2">
      <c r="A457">
        <v>456</v>
      </c>
      <c r="B457">
        <v>0.89007791317999296</v>
      </c>
      <c r="C457">
        <v>0.79813198721967604</v>
      </c>
      <c r="D457">
        <v>0.98796803504228503</v>
      </c>
      <c r="E457">
        <v>0.37011474813334599</v>
      </c>
      <c r="F457">
        <v>0.71518147201277305</v>
      </c>
      <c r="G457">
        <v>0.56765372701920502</v>
      </c>
      <c r="H457">
        <v>0.60488001746125497</v>
      </c>
      <c r="I457">
        <v>0.16312644025310799</v>
      </c>
      <c r="J457">
        <v>0.88303336757235196</v>
      </c>
      <c r="K457">
        <v>0.63117260555736698</v>
      </c>
      <c r="L457">
        <v>0.108745811274275</v>
      </c>
      <c r="M457">
        <v>5.8950416278093998E-2</v>
      </c>
      <c r="N457">
        <v>0.81115221155127004</v>
      </c>
      <c r="O457">
        <v>-0.81086447461016498</v>
      </c>
      <c r="P457">
        <v>-8.8134835534721304E-2</v>
      </c>
      <c r="Q457">
        <v>-0.28462637025063298</v>
      </c>
      <c r="R457">
        <v>0.77038374248231001</v>
      </c>
      <c r="S457">
        <v>2.2120808844356699</v>
      </c>
      <c r="T457">
        <v>0.35035116514138798</v>
      </c>
      <c r="U457">
        <v>-0.498838553315263</v>
      </c>
      <c r="V457">
        <v>1.3226471637341899</v>
      </c>
      <c r="W457">
        <v>1.7944826936312198E-2</v>
      </c>
      <c r="X457">
        <v>-0.49507803341407902</v>
      </c>
      <c r="Y457">
        <v>-0.15665817895046999</v>
      </c>
      <c r="Z457">
        <v>-0.39958388148375001</v>
      </c>
      <c r="AA457">
        <v>3.2688405844091002</v>
      </c>
    </row>
    <row r="458" spans="1:27" x14ac:dyDescent="0.2">
      <c r="A458">
        <v>457</v>
      </c>
      <c r="B458">
        <v>0.81182741606608</v>
      </c>
      <c r="C458">
        <v>0.23182379663921801</v>
      </c>
      <c r="D458">
        <v>0.65481858514249303</v>
      </c>
      <c r="E458">
        <v>0.140365454135462</v>
      </c>
      <c r="F458">
        <v>0.60871790396049597</v>
      </c>
      <c r="G458">
        <v>0.248398999916389</v>
      </c>
      <c r="H458">
        <v>0.36100288201123398</v>
      </c>
      <c r="I458">
        <v>0.39524783147498899</v>
      </c>
      <c r="J458">
        <v>0.90313753485679604</v>
      </c>
      <c r="K458">
        <v>0.67963067116215803</v>
      </c>
      <c r="L458">
        <v>0.36053745681419902</v>
      </c>
      <c r="M458">
        <v>0.80028247903101102</v>
      </c>
      <c r="N458">
        <v>1.21840108562616</v>
      </c>
      <c r="O458">
        <v>-1.02953732673204</v>
      </c>
      <c r="P458">
        <v>1.8032581315516401</v>
      </c>
      <c r="Q458">
        <v>-2.4813664997532401</v>
      </c>
      <c r="R458">
        <v>-0.245255404482947</v>
      </c>
      <c r="S458">
        <v>1.94978815033207</v>
      </c>
      <c r="T458">
        <v>-0.45839656711768501</v>
      </c>
      <c r="U458">
        <v>0.97888778887387695</v>
      </c>
      <c r="V458">
        <v>9.0911579139655793E-2</v>
      </c>
      <c r="W458">
        <v>2.3797949989093699</v>
      </c>
      <c r="X458">
        <v>0.41029392586659102</v>
      </c>
      <c r="Y458">
        <v>0.86314453926642898</v>
      </c>
      <c r="Z458">
        <v>0.21724238587856601</v>
      </c>
      <c r="AA458">
        <v>-1.2441689614801701</v>
      </c>
    </row>
    <row r="459" spans="1:27" x14ac:dyDescent="0.2">
      <c r="A459">
        <v>458</v>
      </c>
      <c r="B459">
        <v>0.74751632218249098</v>
      </c>
      <c r="C459">
        <v>0.72485582553781502</v>
      </c>
      <c r="D459">
        <v>0.25402730330824802</v>
      </c>
      <c r="E459">
        <v>0.56799666606821098</v>
      </c>
      <c r="F459">
        <v>0.40821451018564398</v>
      </c>
      <c r="G459">
        <v>0.13426601118408099</v>
      </c>
      <c r="H459">
        <v>0.98845906369388103</v>
      </c>
      <c r="I459">
        <v>0.81498625921085399</v>
      </c>
      <c r="J459">
        <v>0.135570366634055</v>
      </c>
      <c r="K459">
        <v>0.85801139706745699</v>
      </c>
      <c r="L459">
        <v>8.0977614037692505E-2</v>
      </c>
      <c r="M459">
        <v>0.49039469007402597</v>
      </c>
      <c r="N459">
        <v>0.74220010064603104</v>
      </c>
      <c r="O459">
        <v>0.131430796048041</v>
      </c>
      <c r="P459">
        <v>1.8494227854743099</v>
      </c>
      <c r="Q459">
        <v>1.2177148424057</v>
      </c>
      <c r="R459">
        <v>-0.39854075713408699</v>
      </c>
      <c r="S459">
        <v>-0.77858732396659402</v>
      </c>
      <c r="T459">
        <v>0.85672706860777004</v>
      </c>
      <c r="U459">
        <v>-1.05799892141153</v>
      </c>
      <c r="V459">
        <v>-1.91443009270854</v>
      </c>
      <c r="W459">
        <v>0.14659985375342399</v>
      </c>
      <c r="X459">
        <v>5.8336394519938002E-2</v>
      </c>
      <c r="Y459">
        <v>-0.91032964294369301</v>
      </c>
      <c r="Z459">
        <v>-0.33156144270219001</v>
      </c>
      <c r="AA459">
        <v>0.55922050586213401</v>
      </c>
    </row>
    <row r="460" spans="1:27" x14ac:dyDescent="0.2">
      <c r="A460">
        <v>459</v>
      </c>
      <c r="B460">
        <v>0.154911725781857</v>
      </c>
      <c r="C460">
        <v>0.83802319783717305</v>
      </c>
      <c r="D460">
        <v>0.6414555599913</v>
      </c>
      <c r="E460">
        <v>0.54268040694296305</v>
      </c>
      <c r="F460">
        <v>0.16731766890734401</v>
      </c>
      <c r="G460">
        <v>0.197057573823258</v>
      </c>
      <c r="H460">
        <v>0.90731776598840896</v>
      </c>
      <c r="I460">
        <v>0.35775675065815399</v>
      </c>
      <c r="J460">
        <v>0.213741104817017</v>
      </c>
      <c r="K460">
        <v>0.94317149394191802</v>
      </c>
      <c r="L460">
        <v>0.63764119148254395</v>
      </c>
      <c r="M460">
        <v>0.93889204971492202</v>
      </c>
      <c r="N460">
        <v>1.1765431220517899</v>
      </c>
      <c r="O460">
        <v>-0.27534137430018901</v>
      </c>
      <c r="P460">
        <v>-1.5020635727962199</v>
      </c>
      <c r="Q460">
        <v>0.630501715779473</v>
      </c>
      <c r="R460">
        <v>1.47187991518848</v>
      </c>
      <c r="S460">
        <v>0.75594479456879804</v>
      </c>
      <c r="T460">
        <v>1.9772893711805599</v>
      </c>
      <c r="U460">
        <v>0.50210240116627203</v>
      </c>
      <c r="V460">
        <v>0.33651122445647402</v>
      </c>
      <c r="W460">
        <v>-0.36956359243655201</v>
      </c>
      <c r="X460">
        <v>0.40303966226028698</v>
      </c>
      <c r="Y460">
        <v>-0.51386912843533505</v>
      </c>
      <c r="Z460">
        <v>2.9920109630589699E-2</v>
      </c>
      <c r="AA460">
        <v>0.35451061878427498</v>
      </c>
    </row>
    <row r="461" spans="1:27" x14ac:dyDescent="0.2">
      <c r="A461">
        <v>460</v>
      </c>
      <c r="B461">
        <v>0.12474208860658099</v>
      </c>
      <c r="C461">
        <v>0.118838570779189</v>
      </c>
      <c r="D461">
        <v>0.45061238063499298</v>
      </c>
      <c r="E461">
        <v>0.16369308275170599</v>
      </c>
      <c r="F461">
        <v>2.44630188681185E-2</v>
      </c>
      <c r="G461">
        <v>0.53011424816213504</v>
      </c>
      <c r="H461">
        <v>0.51855778950266496</v>
      </c>
      <c r="I461">
        <v>0.98166842130012799</v>
      </c>
      <c r="J461">
        <v>0.49520151712931598</v>
      </c>
      <c r="K461">
        <v>0.70492355711758103</v>
      </c>
      <c r="L461">
        <v>0.75618854886852205</v>
      </c>
      <c r="M461">
        <v>0.72222463833168105</v>
      </c>
      <c r="N461">
        <v>0.30410729998281999</v>
      </c>
      <c r="O461">
        <v>1.3747950035029499</v>
      </c>
      <c r="P461">
        <v>3.05167312413108E-2</v>
      </c>
      <c r="Q461">
        <v>-1.8006244614103799</v>
      </c>
      <c r="R461">
        <v>0.25844863341332502</v>
      </c>
      <c r="S461">
        <v>-0.78401626748124698</v>
      </c>
      <c r="T461">
        <v>-0.20898265859262999</v>
      </c>
      <c r="U461">
        <v>-0.45430352834614501</v>
      </c>
      <c r="V461">
        <v>-2.2534490866438102</v>
      </c>
      <c r="W461">
        <v>0.79187824849783495</v>
      </c>
      <c r="X461">
        <v>-0.65941370171284797</v>
      </c>
      <c r="Y461">
        <v>-0.87468808746912197</v>
      </c>
      <c r="Z461">
        <v>1.26843746095577</v>
      </c>
      <c r="AA461">
        <v>-1.4055701580447799</v>
      </c>
    </row>
    <row r="462" spans="1:27" x14ac:dyDescent="0.2">
      <c r="A462">
        <v>461</v>
      </c>
      <c r="B462">
        <v>0.97472580848261703</v>
      </c>
      <c r="C462">
        <v>0.95895039662718695</v>
      </c>
      <c r="D462">
        <v>0.196961197070777</v>
      </c>
      <c r="E462">
        <v>0.945032742572948</v>
      </c>
      <c r="F462">
        <v>0.15470608579926101</v>
      </c>
      <c r="G462">
        <v>0.955635407241061</v>
      </c>
      <c r="H462">
        <v>0.49177350243553503</v>
      </c>
      <c r="I462">
        <v>6.7151222145184805E-2</v>
      </c>
      <c r="J462">
        <v>0.451237907633185</v>
      </c>
      <c r="K462">
        <v>0.35032463120296597</v>
      </c>
      <c r="L462">
        <v>0.67051504086702995</v>
      </c>
      <c r="M462">
        <v>0.83829283365048401</v>
      </c>
      <c r="N462">
        <v>1.0185514450334201</v>
      </c>
      <c r="O462">
        <v>1.8616424995302101</v>
      </c>
      <c r="P462">
        <v>-2.0792923459520098</v>
      </c>
      <c r="Q462">
        <v>3.2642300252111102E-2</v>
      </c>
      <c r="R462">
        <v>-0.77361149759011705</v>
      </c>
      <c r="S462">
        <v>-0.40630414189448</v>
      </c>
      <c r="T462">
        <v>-0.32306697953659902</v>
      </c>
      <c r="U462">
        <v>1.7185909538388802E-2</v>
      </c>
      <c r="V462">
        <v>0.58645748836853895</v>
      </c>
      <c r="W462">
        <v>0.180315639540961</v>
      </c>
      <c r="X462">
        <v>-0.35209168190866902</v>
      </c>
      <c r="Y462">
        <v>1.41609626911145</v>
      </c>
      <c r="Z462">
        <v>0.82497452265084303</v>
      </c>
      <c r="AA462">
        <v>1.5731386594685901</v>
      </c>
    </row>
    <row r="463" spans="1:27" x14ac:dyDescent="0.2">
      <c r="A463">
        <v>462</v>
      </c>
      <c r="B463">
        <v>0.43612999608740199</v>
      </c>
      <c r="C463">
        <v>0.74776458437554505</v>
      </c>
      <c r="D463">
        <v>0.60618748539127398</v>
      </c>
      <c r="E463">
        <v>0.62589256395585802</v>
      </c>
      <c r="F463">
        <v>0.586582407122477</v>
      </c>
      <c r="G463">
        <v>0.41996830748394098</v>
      </c>
      <c r="H463">
        <v>0.38910149061121002</v>
      </c>
      <c r="I463">
        <v>0.67457300494424999</v>
      </c>
      <c r="J463">
        <v>0.67816868005320396</v>
      </c>
      <c r="K463">
        <v>0.82291795313358296</v>
      </c>
      <c r="L463">
        <v>0.69774129497818604</v>
      </c>
      <c r="M463">
        <v>0.79737455048598305</v>
      </c>
      <c r="N463">
        <v>1.4035685777628399</v>
      </c>
      <c r="O463">
        <v>0.90958132422217497</v>
      </c>
      <c r="P463">
        <v>-0.59179159670652104</v>
      </c>
      <c r="Q463">
        <v>1.4341088808895199</v>
      </c>
      <c r="R463">
        <v>-0.12608441747414101</v>
      </c>
      <c r="S463">
        <v>0.87850326060781603</v>
      </c>
      <c r="T463">
        <v>-0.30642844754916398</v>
      </c>
      <c r="U463">
        <v>-0.94635162558388997</v>
      </c>
      <c r="V463">
        <v>1.23391933555664</v>
      </c>
      <c r="W463">
        <v>0.126079488857646</v>
      </c>
      <c r="X463">
        <v>-0.44416787578577999</v>
      </c>
      <c r="Y463">
        <v>-0.172966294246367</v>
      </c>
      <c r="Z463">
        <v>1.3420017818396299</v>
      </c>
      <c r="AA463">
        <v>-0.40869119832190998</v>
      </c>
    </row>
    <row r="464" spans="1:27" x14ac:dyDescent="0.2">
      <c r="A464">
        <v>463</v>
      </c>
      <c r="B464">
        <v>0.46401662682182998</v>
      </c>
      <c r="C464">
        <v>0.81088947877287798</v>
      </c>
      <c r="D464">
        <v>0.97462974977679495</v>
      </c>
      <c r="E464">
        <v>6.4845171524211695E-2</v>
      </c>
      <c r="F464">
        <v>0.21848599566146701</v>
      </c>
      <c r="G464">
        <v>0.83935355604626205</v>
      </c>
      <c r="H464">
        <v>0.87862211116589595</v>
      </c>
      <c r="I464">
        <v>0.27920320793054998</v>
      </c>
      <c r="J464">
        <v>0.53953732270747401</v>
      </c>
      <c r="K464">
        <v>0.34857705142348999</v>
      </c>
      <c r="L464">
        <v>9.5522668678313494E-2</v>
      </c>
      <c r="M464">
        <v>0.926191322272643</v>
      </c>
      <c r="N464">
        <v>-0.96828360146561998</v>
      </c>
      <c r="O464">
        <v>-2.12244551339765E-2</v>
      </c>
      <c r="P464">
        <v>1.73765802746495</v>
      </c>
      <c r="Q464">
        <v>1.7803090047963199</v>
      </c>
      <c r="R464">
        <v>4.2557814769573599E-2</v>
      </c>
      <c r="S464">
        <v>-0.138233413547457</v>
      </c>
      <c r="T464">
        <v>0.710582786186297</v>
      </c>
      <c r="U464">
        <v>0.81642040762013801</v>
      </c>
      <c r="V464">
        <v>-7.2353542719795799E-2</v>
      </c>
      <c r="W464">
        <v>-1.4654572610043</v>
      </c>
      <c r="X464">
        <v>-1.8150999648709601E-2</v>
      </c>
      <c r="Y464">
        <v>-0.75367383103709595</v>
      </c>
      <c r="Z464">
        <v>0.640047628063251</v>
      </c>
      <c r="AA464">
        <v>-1.7166390718923501</v>
      </c>
    </row>
    <row r="465" spans="1:27" x14ac:dyDescent="0.2">
      <c r="A465">
        <v>464</v>
      </c>
      <c r="B465">
        <v>0.16529808123595999</v>
      </c>
      <c r="C465">
        <v>0.18991772341541899</v>
      </c>
      <c r="D465">
        <v>0.199174381326884</v>
      </c>
      <c r="E465">
        <v>0.18091827607713601</v>
      </c>
      <c r="F465">
        <v>4.4391650240868302E-2</v>
      </c>
      <c r="G465">
        <v>7.9698995687067495E-2</v>
      </c>
      <c r="H465">
        <v>0.92247949633747295</v>
      </c>
      <c r="I465">
        <v>0.285551915643736</v>
      </c>
      <c r="J465">
        <v>0.20399522571824399</v>
      </c>
      <c r="K465">
        <v>0.97971539804711905</v>
      </c>
      <c r="L465">
        <v>0.53405508119612899</v>
      </c>
      <c r="M465">
        <v>0.65840505016967599</v>
      </c>
      <c r="N465">
        <v>1.51913192071641</v>
      </c>
      <c r="O465">
        <v>1.1176691166372199</v>
      </c>
      <c r="P465">
        <v>0.83220237384238405</v>
      </c>
      <c r="Q465">
        <v>2.4649811846428098</v>
      </c>
      <c r="R465">
        <v>-0.109834423899591</v>
      </c>
      <c r="S465">
        <v>1.52898507758977</v>
      </c>
      <c r="T465">
        <v>-0.26251459612632599</v>
      </c>
      <c r="U465">
        <v>1.0419106780517799</v>
      </c>
      <c r="V465">
        <v>0.42316378888429901</v>
      </c>
      <c r="W465">
        <v>-0.25842702260495998</v>
      </c>
      <c r="X465">
        <v>0.44820895376805497</v>
      </c>
      <c r="Y465">
        <v>1.21841615634587</v>
      </c>
      <c r="Z465">
        <v>0.90620193791590598</v>
      </c>
      <c r="AA465">
        <v>-0.76918625523813799</v>
      </c>
    </row>
    <row r="466" spans="1:27" x14ac:dyDescent="0.2">
      <c r="A466">
        <v>465</v>
      </c>
      <c r="B466">
        <v>0.58493655733764105</v>
      </c>
      <c r="C466">
        <v>2.5968777481466501E-2</v>
      </c>
      <c r="D466">
        <v>0.434758973540738</v>
      </c>
      <c r="E466">
        <v>0.66773813543841198</v>
      </c>
      <c r="F466">
        <v>0.914510060800239</v>
      </c>
      <c r="G466">
        <v>0.750229800818488</v>
      </c>
      <c r="H466">
        <v>0.271806966280564</v>
      </c>
      <c r="I466">
        <v>0.43119695689529097</v>
      </c>
      <c r="J466">
        <v>0.78564863465726298</v>
      </c>
      <c r="K466">
        <v>0.74127305694855705</v>
      </c>
      <c r="L466">
        <v>0.67970743775367704</v>
      </c>
      <c r="M466">
        <v>0.36307423352263801</v>
      </c>
      <c r="N466">
        <v>0.76486829955583902</v>
      </c>
      <c r="O466">
        <v>-0.74761247418357302</v>
      </c>
      <c r="P466">
        <v>-0.343229784516763</v>
      </c>
      <c r="Q466">
        <v>-0.55500635568259205</v>
      </c>
      <c r="R466">
        <v>2.2248008187730299</v>
      </c>
      <c r="S466">
        <v>1.1040611394786299</v>
      </c>
      <c r="T466">
        <v>0.29518519611803301</v>
      </c>
      <c r="U466">
        <v>0.12028715026157</v>
      </c>
      <c r="V466">
        <v>1.6770385161818</v>
      </c>
      <c r="W466">
        <v>-0.50284075170180298</v>
      </c>
      <c r="X466">
        <v>-0.326900394413499</v>
      </c>
      <c r="Y466">
        <v>-0.200586803397789</v>
      </c>
      <c r="Z466">
        <v>-1.2036047690871901</v>
      </c>
      <c r="AA466">
        <v>-1.02886167417093</v>
      </c>
    </row>
    <row r="467" spans="1:27" x14ac:dyDescent="0.2">
      <c r="A467">
        <v>466</v>
      </c>
      <c r="B467">
        <v>0.27077801944687901</v>
      </c>
      <c r="C467">
        <v>0.86378229223191705</v>
      </c>
      <c r="D467">
        <v>0.33953873463906298</v>
      </c>
      <c r="E467">
        <v>0.90672687697224297</v>
      </c>
      <c r="F467">
        <v>0.87014340679161195</v>
      </c>
      <c r="G467">
        <v>0.26607050723396197</v>
      </c>
      <c r="H467">
        <v>0.84742116904817499</v>
      </c>
      <c r="I467">
        <v>0.782217767089605</v>
      </c>
      <c r="J467">
        <v>9.6896726870909305E-2</v>
      </c>
      <c r="K467">
        <v>0.524533828254789</v>
      </c>
      <c r="L467">
        <v>0.18918623425997699</v>
      </c>
      <c r="M467">
        <v>0.55947072128765196</v>
      </c>
      <c r="N467">
        <v>0.70537176034255999</v>
      </c>
      <c r="O467">
        <v>-0.64969850099930804</v>
      </c>
      <c r="P467">
        <v>-0.39528928905601102</v>
      </c>
      <c r="Q467">
        <v>0.95215225714181295</v>
      </c>
      <c r="R467">
        <v>0.97442022483376001</v>
      </c>
      <c r="S467">
        <v>-1.48912134920688</v>
      </c>
      <c r="T467">
        <v>-1.0088041750446199</v>
      </c>
      <c r="U467">
        <v>0.34243100169135499</v>
      </c>
      <c r="V467">
        <v>-0.81708480666287997</v>
      </c>
      <c r="W467">
        <v>1.0224924243756901</v>
      </c>
      <c r="X467">
        <v>-1.74305919186531</v>
      </c>
      <c r="Y467">
        <v>1.42169119004446</v>
      </c>
      <c r="Z467">
        <v>-0.90942271041150902</v>
      </c>
      <c r="AA467">
        <v>1.1751100517133499</v>
      </c>
    </row>
    <row r="468" spans="1:27" x14ac:dyDescent="0.2">
      <c r="A468">
        <v>467</v>
      </c>
      <c r="B468">
        <v>0.23009692039340701</v>
      </c>
      <c r="C468">
        <v>0.91917986539192498</v>
      </c>
      <c r="D468">
        <v>3.4008242422714802E-2</v>
      </c>
      <c r="E468">
        <v>0.81581871630623903</v>
      </c>
      <c r="F468">
        <v>0.826470734085887</v>
      </c>
      <c r="G468">
        <v>0.52934361062943902</v>
      </c>
      <c r="H468">
        <v>0.49487706250511099</v>
      </c>
      <c r="I468">
        <v>6.9003705168142901E-2</v>
      </c>
      <c r="J468">
        <v>0.40852995798922997</v>
      </c>
      <c r="K468">
        <v>0.17046081786975201</v>
      </c>
      <c r="L468">
        <v>0.14165800111368201</v>
      </c>
      <c r="M468">
        <v>0.87707088119350296</v>
      </c>
      <c r="N468">
        <v>7.3547769927982495E-2</v>
      </c>
      <c r="O468">
        <v>2.44210991546444E-2</v>
      </c>
      <c r="P468">
        <v>-8.1865336289817306E-2</v>
      </c>
      <c r="Q468">
        <v>1.41517118631538</v>
      </c>
      <c r="R468">
        <v>0.59022436163885705</v>
      </c>
      <c r="S468">
        <v>-0.78172915179239</v>
      </c>
      <c r="T468">
        <v>0.50918739890231801</v>
      </c>
      <c r="U468">
        <v>-1.2444375278395401</v>
      </c>
      <c r="V468">
        <v>0.26219895746470701</v>
      </c>
      <c r="W468">
        <v>-0.11274526010508</v>
      </c>
      <c r="X468">
        <v>-0.59520558559544101</v>
      </c>
      <c r="Y468">
        <v>-1.24429867157271</v>
      </c>
      <c r="Z468">
        <v>-0.90348788497579302</v>
      </c>
      <c r="AA468">
        <v>-1.92473799570298</v>
      </c>
    </row>
    <row r="469" spans="1:27" x14ac:dyDescent="0.2">
      <c r="A469">
        <v>468</v>
      </c>
      <c r="B469">
        <v>0.69120783149264697</v>
      </c>
      <c r="C469">
        <v>0.13762798788957201</v>
      </c>
      <c r="D469">
        <v>9.9198563257232295E-2</v>
      </c>
      <c r="E469">
        <v>0.44247443974018003</v>
      </c>
      <c r="F469">
        <v>0.60967076453380198</v>
      </c>
      <c r="G469">
        <v>4.50715275947004E-2</v>
      </c>
      <c r="H469">
        <v>0.62653610645793301</v>
      </c>
      <c r="I469">
        <v>0.84900553338229601</v>
      </c>
      <c r="J469">
        <v>2.9094971949234601E-2</v>
      </c>
      <c r="K469">
        <v>0.82211463642306604</v>
      </c>
      <c r="L469">
        <v>0.63521217019297105</v>
      </c>
      <c r="M469">
        <v>0.43613001843914301</v>
      </c>
      <c r="N469">
        <v>-0.95501252598231501</v>
      </c>
      <c r="O469">
        <v>-0.18550745133830601</v>
      </c>
      <c r="P469">
        <v>-1.18312190409504</v>
      </c>
      <c r="Q469">
        <v>-0.76820519713096902</v>
      </c>
      <c r="R469">
        <v>-0.51631567056083705</v>
      </c>
      <c r="S469">
        <v>-0.92003022386520605</v>
      </c>
      <c r="T469">
        <v>-0.103734071193328</v>
      </c>
      <c r="U469">
        <v>1.4858797099633501</v>
      </c>
      <c r="V469">
        <v>1.3705873273511999</v>
      </c>
      <c r="W469">
        <v>1.5086086754199</v>
      </c>
      <c r="X469">
        <v>-1.2224915924744799</v>
      </c>
      <c r="Y469">
        <v>1.46343300901337</v>
      </c>
      <c r="Z469">
        <v>-1.2723181233662599</v>
      </c>
      <c r="AA469">
        <v>0.62914859410059598</v>
      </c>
    </row>
    <row r="470" spans="1:27" x14ac:dyDescent="0.2">
      <c r="A470">
        <v>469</v>
      </c>
      <c r="B470">
        <v>0.28285239962860897</v>
      </c>
      <c r="C470">
        <v>0.47764862189069301</v>
      </c>
      <c r="D470">
        <v>0.41923283273354101</v>
      </c>
      <c r="E470">
        <v>0.161201414419338</v>
      </c>
      <c r="F470">
        <v>0.72363195079378695</v>
      </c>
      <c r="G470">
        <v>0.76923621236346595</v>
      </c>
      <c r="H470">
        <v>0.40093145589344198</v>
      </c>
      <c r="I470">
        <v>0.61881170561537102</v>
      </c>
      <c r="J470">
        <v>0.73817113856784999</v>
      </c>
      <c r="K470">
        <v>0.43127206014469199</v>
      </c>
      <c r="L470">
        <v>0.67670539976097599</v>
      </c>
      <c r="M470">
        <v>8.84898377116769E-2</v>
      </c>
      <c r="N470">
        <v>-1.25008980491087</v>
      </c>
      <c r="O470">
        <v>-0.77531974390190495</v>
      </c>
      <c r="P470">
        <v>0.100254608889982</v>
      </c>
      <c r="Q470">
        <v>0.58319480393085499</v>
      </c>
      <c r="R470">
        <v>1.5477071887320499</v>
      </c>
      <c r="S470">
        <v>0.79252292899787602</v>
      </c>
      <c r="T470">
        <v>-0.96450135540701099</v>
      </c>
      <c r="U470">
        <v>0.10876503122098199</v>
      </c>
      <c r="V470">
        <v>0.616073881165493</v>
      </c>
      <c r="W470">
        <v>1.2142900689987599</v>
      </c>
      <c r="X470">
        <v>-0.74376214266815599</v>
      </c>
      <c r="Y470">
        <v>4.27036066806432E-2</v>
      </c>
      <c r="Z470">
        <v>-0.60539024966249599</v>
      </c>
      <c r="AA470">
        <v>1.21682453778973</v>
      </c>
    </row>
    <row r="471" spans="1:27" x14ac:dyDescent="0.2">
      <c r="A471">
        <v>470</v>
      </c>
      <c r="B471">
        <v>0.81039806618355203</v>
      </c>
      <c r="C471">
        <v>0.46296150027774202</v>
      </c>
      <c r="D471">
        <v>4.7338339965790503E-2</v>
      </c>
      <c r="E471">
        <v>0.165773016633465</v>
      </c>
      <c r="F471">
        <v>0.79688364639878195</v>
      </c>
      <c r="G471">
        <v>0.91052736178971805</v>
      </c>
      <c r="H471">
        <v>7.7752226963639204E-2</v>
      </c>
      <c r="I471">
        <v>0.23419301537796799</v>
      </c>
      <c r="J471">
        <v>0.48146750987507397</v>
      </c>
      <c r="K471">
        <v>0.90791160613298405</v>
      </c>
      <c r="L471">
        <v>0.87086260411888305</v>
      </c>
      <c r="M471">
        <v>0.35197242698632097</v>
      </c>
      <c r="N471">
        <v>0.30269704161751398</v>
      </c>
      <c r="O471">
        <v>0.37121374778167499</v>
      </c>
      <c r="P471">
        <v>-0.84121555587369801</v>
      </c>
      <c r="Q471">
        <v>0.30456503063014001</v>
      </c>
      <c r="R471">
        <v>0.82220151466959701</v>
      </c>
      <c r="S471">
        <v>-0.69288059326306395</v>
      </c>
      <c r="T471">
        <v>-0.66753293518907397</v>
      </c>
      <c r="U471">
        <v>1.0097523302837601</v>
      </c>
      <c r="V471">
        <v>0.186870707017711</v>
      </c>
      <c r="W471">
        <v>0.165149122798006</v>
      </c>
      <c r="X471">
        <v>0.26531624408935101</v>
      </c>
      <c r="Y471">
        <v>-0.77053204702258504</v>
      </c>
      <c r="Z471">
        <v>-4.3846020909294403E-2</v>
      </c>
      <c r="AA471">
        <v>1.5543671666787999</v>
      </c>
    </row>
    <row r="472" spans="1:27" x14ac:dyDescent="0.2">
      <c r="A472">
        <v>471</v>
      </c>
      <c r="B472">
        <v>9.3916607089340604E-2</v>
      </c>
      <c r="C472">
        <v>0.70017861109226898</v>
      </c>
      <c r="D472">
        <v>2.6529276976361801E-2</v>
      </c>
      <c r="E472">
        <v>0.47894586995243998</v>
      </c>
      <c r="F472">
        <v>0.86767387227155202</v>
      </c>
      <c r="G472">
        <v>0.74592234287410897</v>
      </c>
      <c r="H472">
        <v>0.166244248859584</v>
      </c>
      <c r="I472">
        <v>0.91514191357418895</v>
      </c>
      <c r="J472">
        <v>6.7231394350528703E-2</v>
      </c>
      <c r="K472">
        <v>0.29007518989965297</v>
      </c>
      <c r="L472">
        <v>0.26802238542586498</v>
      </c>
      <c r="M472">
        <v>0.73022420937195398</v>
      </c>
      <c r="N472">
        <v>-0.144335636573246</v>
      </c>
      <c r="O472">
        <v>-0.62494339904127605</v>
      </c>
      <c r="P472">
        <v>-1.35460891469248</v>
      </c>
      <c r="Q472">
        <v>1.2805195504948601</v>
      </c>
      <c r="R472">
        <v>-1.66999707610473</v>
      </c>
      <c r="S472">
        <v>-0.97730489060871195</v>
      </c>
      <c r="T472">
        <v>0.53093920689473195</v>
      </c>
      <c r="U472">
        <v>1.79525652780425</v>
      </c>
      <c r="V472">
        <v>-0.85365429477227805</v>
      </c>
      <c r="W472">
        <v>0.67262943852258505</v>
      </c>
      <c r="X472">
        <v>0.27580846039540602</v>
      </c>
      <c r="Y472">
        <v>-1.33347229602458</v>
      </c>
      <c r="Z472">
        <v>-0.28968931263506498</v>
      </c>
      <c r="AA472">
        <v>-1.16850819581016</v>
      </c>
    </row>
    <row r="473" spans="1:27" x14ac:dyDescent="0.2">
      <c r="A473">
        <v>472</v>
      </c>
      <c r="B473">
        <v>0.82203007116913795</v>
      </c>
      <c r="C473">
        <v>6.5574901178479195E-2</v>
      </c>
      <c r="D473">
        <v>0.17351204645819901</v>
      </c>
      <c r="E473">
        <v>0.39586268132552499</v>
      </c>
      <c r="F473">
        <v>0.700339771574363</v>
      </c>
      <c r="G473">
        <v>9.7412097267806502E-2</v>
      </c>
      <c r="H473">
        <v>3.7667659809812903E-2</v>
      </c>
      <c r="I473">
        <v>0.778782473877072</v>
      </c>
      <c r="J473">
        <v>0.48416158743202597</v>
      </c>
      <c r="K473">
        <v>0.91121490276418604</v>
      </c>
      <c r="L473">
        <v>0.437765474896878</v>
      </c>
      <c r="M473">
        <v>0.95975139131769505</v>
      </c>
      <c r="N473">
        <v>1.06502977207386</v>
      </c>
      <c r="O473">
        <v>1.13423841676413</v>
      </c>
      <c r="P473">
        <v>-0.824252609917138</v>
      </c>
      <c r="Q473">
        <v>0.25622613836888503</v>
      </c>
      <c r="R473">
        <v>-0.68119706014830705</v>
      </c>
      <c r="S473">
        <v>-0.27608345843794502</v>
      </c>
      <c r="T473">
        <v>-1.15224957555355</v>
      </c>
      <c r="U473">
        <v>-1.2194253365079899</v>
      </c>
      <c r="V473">
        <v>-1.2445429968221999</v>
      </c>
      <c r="W473">
        <v>0.77292287631364098</v>
      </c>
      <c r="X473">
        <v>1.5349747731147001</v>
      </c>
      <c r="Y473">
        <v>2.5489964915119101</v>
      </c>
      <c r="Z473">
        <v>1.08982611608063</v>
      </c>
      <c r="AA473">
        <v>1.82537306346615</v>
      </c>
    </row>
    <row r="474" spans="1:27" x14ac:dyDescent="0.2">
      <c r="A474">
        <v>473</v>
      </c>
      <c r="B474">
        <v>0.42742828070186001</v>
      </c>
      <c r="C474">
        <v>0.73303999332711101</v>
      </c>
      <c r="D474">
        <v>0.37808653432875799</v>
      </c>
      <c r="E474">
        <v>0.79491965961642497</v>
      </c>
      <c r="F474">
        <v>0.33562794397585</v>
      </c>
      <c r="G474">
        <v>0.94559011678211302</v>
      </c>
      <c r="H474">
        <v>0.38082606741227198</v>
      </c>
      <c r="I474">
        <v>0.78291833540424705</v>
      </c>
      <c r="J474">
        <v>0.76374455215409398</v>
      </c>
      <c r="K474">
        <v>0.16656287875957701</v>
      </c>
      <c r="L474">
        <v>0.24827204924076701</v>
      </c>
      <c r="M474">
        <v>0.95133522059768405</v>
      </c>
      <c r="N474">
        <v>-1.63205357692386E-2</v>
      </c>
      <c r="O474">
        <v>-0.35129946730172101</v>
      </c>
      <c r="P474">
        <v>1.0454890507707999</v>
      </c>
      <c r="Q474">
        <v>-0.24642243479860401</v>
      </c>
      <c r="R474">
        <v>1.61939710660985</v>
      </c>
      <c r="S474">
        <v>-0.83567466686070302</v>
      </c>
      <c r="T474">
        <v>-1.07989512600752</v>
      </c>
      <c r="U474">
        <v>-1.12813254823831</v>
      </c>
      <c r="V474">
        <v>-0.65476108865688598</v>
      </c>
      <c r="W474">
        <v>0.56027621659180904</v>
      </c>
      <c r="X474">
        <v>-0.24721990542283501</v>
      </c>
      <c r="Y474">
        <v>-0.96515279059668402</v>
      </c>
      <c r="Z474">
        <v>0.478593887245788</v>
      </c>
      <c r="AA474">
        <v>1.5303600186498301</v>
      </c>
    </row>
    <row r="475" spans="1:27" x14ac:dyDescent="0.2">
      <c r="A475">
        <v>474</v>
      </c>
      <c r="B475">
        <v>0.75588725972920601</v>
      </c>
      <c r="C475">
        <v>0.39593159034848202</v>
      </c>
      <c r="D475">
        <v>0.58832278428599205</v>
      </c>
      <c r="E475">
        <v>0.76983709377236598</v>
      </c>
      <c r="F475">
        <v>0.49764048121869497</v>
      </c>
      <c r="G475">
        <v>0.178528119809925</v>
      </c>
      <c r="H475">
        <v>0.71343804895877805</v>
      </c>
      <c r="I475">
        <v>0.23744294582866099</v>
      </c>
      <c r="J475">
        <v>0.32642809371463899</v>
      </c>
      <c r="K475">
        <v>0.99735279614105798</v>
      </c>
      <c r="L475">
        <v>0.78221694729290903</v>
      </c>
      <c r="M475">
        <v>0.422697970177978</v>
      </c>
      <c r="N475">
        <v>-0.371086502233271</v>
      </c>
      <c r="O475">
        <v>-0.36093004887700297</v>
      </c>
      <c r="P475">
        <v>-1.05306643299546</v>
      </c>
      <c r="Q475">
        <v>0.486042211568251</v>
      </c>
      <c r="R475">
        <v>-1.8675904553220199</v>
      </c>
      <c r="S475">
        <v>-0.76484391902666504</v>
      </c>
      <c r="T475">
        <v>0.53939539112274504</v>
      </c>
      <c r="U475">
        <v>0.79214514439970796</v>
      </c>
      <c r="V475">
        <v>0.89379697610583198</v>
      </c>
      <c r="W475">
        <v>0.69189819303944899</v>
      </c>
      <c r="X475">
        <v>-0.57863107864598895</v>
      </c>
      <c r="Y475">
        <v>-0.69351234765686798</v>
      </c>
      <c r="Z475">
        <v>-0.77639116708239198</v>
      </c>
      <c r="AA475">
        <v>1.14462429817986</v>
      </c>
    </row>
    <row r="476" spans="1:27" x14ac:dyDescent="0.2">
      <c r="A476">
        <v>475</v>
      </c>
      <c r="B476">
        <v>0.66238550655543804</v>
      </c>
      <c r="C476">
        <v>0.46148784481920302</v>
      </c>
      <c r="D476">
        <v>0.33642967022024001</v>
      </c>
      <c r="E476">
        <v>0.39916495326906398</v>
      </c>
      <c r="F476">
        <v>0.77624624571762901</v>
      </c>
      <c r="G476">
        <v>0.80234850943088498</v>
      </c>
      <c r="H476">
        <v>0.25614788383245402</v>
      </c>
      <c r="I476">
        <v>0.212280632928013</v>
      </c>
      <c r="J476">
        <v>0.53838704223744505</v>
      </c>
      <c r="K476">
        <v>0.66301144310273197</v>
      </c>
      <c r="L476">
        <v>0.66063844063319199</v>
      </c>
      <c r="M476">
        <v>0.98017707723192804</v>
      </c>
      <c r="N476">
        <v>1.5113711153912901</v>
      </c>
      <c r="O476">
        <v>-6.3903215035138003E-2</v>
      </c>
      <c r="P476">
        <v>-0.95746722383051797</v>
      </c>
      <c r="Q476">
        <v>-1.0656141917406801</v>
      </c>
      <c r="R476">
        <v>-0.44075290726676197</v>
      </c>
      <c r="S476">
        <v>1.2035114527714801</v>
      </c>
      <c r="T476">
        <v>-0.436228040727347</v>
      </c>
      <c r="U476">
        <v>0.909497299053457</v>
      </c>
      <c r="V476">
        <v>0.51104533037266198</v>
      </c>
      <c r="W476">
        <v>-0.92489612753610195</v>
      </c>
      <c r="X476">
        <v>1.5124971744808499E-4</v>
      </c>
      <c r="Y476">
        <v>-0.75303805297266102</v>
      </c>
      <c r="Z476">
        <v>-0.49773327972763098</v>
      </c>
      <c r="AA476">
        <v>0.75008424304957799</v>
      </c>
    </row>
    <row r="477" spans="1:27" x14ac:dyDescent="0.2">
      <c r="A477">
        <v>476</v>
      </c>
      <c r="B477">
        <v>0.44452739693224402</v>
      </c>
      <c r="C477">
        <v>0.72529936325736299</v>
      </c>
      <c r="D477">
        <v>0.49454828677698898</v>
      </c>
      <c r="E477">
        <v>0.63019679486751501</v>
      </c>
      <c r="F477">
        <v>0.41915865382179601</v>
      </c>
      <c r="G477">
        <v>0.67126818234100905</v>
      </c>
      <c r="H477">
        <v>0.405227659968659</v>
      </c>
      <c r="I477">
        <v>0.89480208093300395</v>
      </c>
      <c r="J477">
        <v>0.46963761211372901</v>
      </c>
      <c r="K477">
        <v>0.613041441887617</v>
      </c>
      <c r="L477">
        <v>0.80164181790314604</v>
      </c>
      <c r="M477">
        <v>0.332710154587402</v>
      </c>
      <c r="N477">
        <v>-0.265342733295722</v>
      </c>
      <c r="O477">
        <v>1.3619218406644</v>
      </c>
      <c r="P477">
        <v>-2.3244989168889898</v>
      </c>
      <c r="Q477">
        <v>0.66338102445058</v>
      </c>
      <c r="R477">
        <v>0.13482154034558899</v>
      </c>
      <c r="S477">
        <v>-1.02933872530995</v>
      </c>
      <c r="T477">
        <v>-1.8616833055605899</v>
      </c>
      <c r="U477">
        <v>-1.21027770452741</v>
      </c>
      <c r="V477">
        <v>1.1565711804652401</v>
      </c>
      <c r="W477">
        <v>-0.18655239008492899</v>
      </c>
      <c r="X477">
        <v>-0.81602917828676702</v>
      </c>
      <c r="Y477">
        <v>0.99438383474705605</v>
      </c>
      <c r="Z477">
        <v>1.1268678692224401</v>
      </c>
      <c r="AA477">
        <v>-1.64323703330574</v>
      </c>
    </row>
    <row r="478" spans="1:27" x14ac:dyDescent="0.2">
      <c r="A478">
        <v>477</v>
      </c>
      <c r="B478">
        <v>0.62714618444442705</v>
      </c>
      <c r="C478">
        <v>0.47000264702364802</v>
      </c>
      <c r="D478">
        <v>0.75232667475938797</v>
      </c>
      <c r="E478">
        <v>0.41266911453567401</v>
      </c>
      <c r="F478">
        <v>0.58302148850634605</v>
      </c>
      <c r="G478">
        <v>0.41832163254730398</v>
      </c>
      <c r="H478">
        <v>0.80440113693475701</v>
      </c>
      <c r="I478">
        <v>0.25563347060233299</v>
      </c>
      <c r="J478">
        <v>0.13661702070385201</v>
      </c>
      <c r="K478">
        <v>0.44479861087165701</v>
      </c>
      <c r="L478">
        <v>0.64297687076032095</v>
      </c>
      <c r="M478">
        <v>0.61445750016719103</v>
      </c>
      <c r="N478">
        <v>-0.67446011112334603</v>
      </c>
      <c r="O478">
        <v>0.61107487220231005</v>
      </c>
      <c r="P478">
        <v>0.542003825833966</v>
      </c>
      <c r="Q478">
        <v>-0.363516601237867</v>
      </c>
      <c r="R478">
        <v>-1.1335649329028401</v>
      </c>
      <c r="S478">
        <v>-1.6945067677161501</v>
      </c>
      <c r="T478">
        <v>0.90366580219541204</v>
      </c>
      <c r="U478">
        <v>-0.114938329810004</v>
      </c>
      <c r="V478">
        <v>-0.74247496338810104</v>
      </c>
      <c r="W478">
        <v>1.7876610418093498E-2</v>
      </c>
      <c r="X478">
        <v>0.60210689900958003</v>
      </c>
      <c r="Y478">
        <v>0.31311889036148399</v>
      </c>
      <c r="Z478">
        <v>-1.6627032612813299</v>
      </c>
      <c r="AA478">
        <v>-0.35973734665012802</v>
      </c>
    </row>
    <row r="479" spans="1:27" x14ac:dyDescent="0.2">
      <c r="A479">
        <v>478</v>
      </c>
      <c r="B479">
        <v>4.6534906141459898E-4</v>
      </c>
      <c r="C479">
        <v>0.99952397751621902</v>
      </c>
      <c r="D479">
        <v>0.16906211199238799</v>
      </c>
      <c r="E479">
        <v>0.36539075057953502</v>
      </c>
      <c r="F479">
        <v>0.30055402358993799</v>
      </c>
      <c r="G479">
        <v>0.75350793800316695</v>
      </c>
      <c r="H479">
        <v>0.79492884990759105</v>
      </c>
      <c r="I479">
        <v>0.68974104057997399</v>
      </c>
      <c r="J479">
        <v>6.2159328022971701E-2</v>
      </c>
      <c r="K479">
        <v>0.523823945783078</v>
      </c>
      <c r="L479">
        <v>0.49005909473635201</v>
      </c>
      <c r="M479">
        <v>0.57114749122411002</v>
      </c>
      <c r="N479">
        <v>0.67155927751522704</v>
      </c>
      <c r="O479">
        <v>0.36421306636324302</v>
      </c>
      <c r="P479">
        <v>8.7273966940855194E-2</v>
      </c>
      <c r="Q479">
        <v>0.455079666741384</v>
      </c>
      <c r="R479">
        <v>1.2607679177848199</v>
      </c>
      <c r="S479">
        <v>1.1925692482488099</v>
      </c>
      <c r="T479">
        <v>-0.42630113459290297</v>
      </c>
      <c r="U479">
        <v>0.70386950664192705</v>
      </c>
      <c r="V479">
        <v>-0.95034081735953602</v>
      </c>
      <c r="W479">
        <v>0.29755840666544398</v>
      </c>
      <c r="X479">
        <v>0.29732668849208899</v>
      </c>
      <c r="Y479">
        <v>-0.78825052875719204</v>
      </c>
      <c r="Z479">
        <v>-0.35941931193408599</v>
      </c>
      <c r="AA479">
        <v>0.241604184803656</v>
      </c>
    </row>
    <row r="480" spans="1:27" x14ac:dyDescent="0.2">
      <c r="A480">
        <v>479</v>
      </c>
      <c r="B480">
        <v>0.217243514023721</v>
      </c>
      <c r="C480">
        <v>0.84593579173087996</v>
      </c>
      <c r="D480">
        <v>0.84363163658417695</v>
      </c>
      <c r="E480">
        <v>0.62085488275624801</v>
      </c>
      <c r="F480">
        <v>0.14706583460792899</v>
      </c>
      <c r="G480">
        <v>0.41492539527826</v>
      </c>
      <c r="H480">
        <v>0.38553193910047401</v>
      </c>
      <c r="I480">
        <v>0.32071789959445501</v>
      </c>
      <c r="J480">
        <v>9.8936024587601406E-3</v>
      </c>
      <c r="K480">
        <v>0.98497860366478496</v>
      </c>
      <c r="L480">
        <v>0.40171649213880301</v>
      </c>
      <c r="M480">
        <v>0.77771870302967705</v>
      </c>
      <c r="N480">
        <v>1.5032201639246201</v>
      </c>
      <c r="O480">
        <v>1.0250787574698099</v>
      </c>
      <c r="P480">
        <v>-0.38690180578989503</v>
      </c>
      <c r="Q480">
        <v>0.23029839471333499</v>
      </c>
      <c r="R480">
        <v>-0.54452475819324497</v>
      </c>
      <c r="S480">
        <v>1.5377747462001601</v>
      </c>
      <c r="T480">
        <v>-1.00285802115107</v>
      </c>
      <c r="U480">
        <v>0.36152767867359697</v>
      </c>
      <c r="V480">
        <v>0.74799528235123902</v>
      </c>
      <c r="W480">
        <v>0.34135605335227098</v>
      </c>
      <c r="X480">
        <v>0.22620147213470099</v>
      </c>
      <c r="Y480">
        <v>-8.8449109799401501E-2</v>
      </c>
      <c r="Z480">
        <v>-0.39460999607845898</v>
      </c>
      <c r="AA480">
        <v>1.5205309319526401</v>
      </c>
    </row>
    <row r="481" spans="1:27" x14ac:dyDescent="0.2">
      <c r="A481">
        <v>480</v>
      </c>
      <c r="B481">
        <v>0.70487224566750195</v>
      </c>
      <c r="C481">
        <v>0.82820730376988605</v>
      </c>
      <c r="D481">
        <v>0.32030285638757</v>
      </c>
      <c r="E481">
        <v>0.95595803228206899</v>
      </c>
      <c r="F481">
        <v>0.27555389888584603</v>
      </c>
      <c r="G481">
        <v>0.59403154440224104</v>
      </c>
      <c r="H481">
        <v>0.74646023591049004</v>
      </c>
      <c r="I481">
        <v>0.68664037273265399</v>
      </c>
      <c r="J481">
        <v>0.78492964012548305</v>
      </c>
      <c r="K481">
        <v>0.60095697455108099</v>
      </c>
      <c r="L481">
        <v>0.58736046776175499</v>
      </c>
      <c r="M481">
        <v>0.164085887838155</v>
      </c>
      <c r="N481">
        <v>-0.97687361493279201</v>
      </c>
      <c r="O481">
        <v>-1.0842649444767301</v>
      </c>
      <c r="P481">
        <v>0.907217981416654</v>
      </c>
      <c r="Q481">
        <v>0.28137633105381399</v>
      </c>
      <c r="R481">
        <v>-0.40082296276453799</v>
      </c>
      <c r="S481">
        <v>1.3113328055261999</v>
      </c>
      <c r="T481">
        <v>1.5432000013571601</v>
      </c>
      <c r="U481">
        <v>-0.35456337472014399</v>
      </c>
      <c r="V481">
        <v>0.60793793681878505</v>
      </c>
      <c r="W481">
        <v>2.20334801235662E-2</v>
      </c>
      <c r="X481">
        <v>1.0189899742291599</v>
      </c>
      <c r="Y481">
        <v>1.2092655004222801</v>
      </c>
      <c r="Z481">
        <v>-0.61925190969573696</v>
      </c>
      <c r="AA481">
        <v>1.09104086398812E-2</v>
      </c>
    </row>
    <row r="482" spans="1:27" x14ac:dyDescent="0.2">
      <c r="A482">
        <v>481</v>
      </c>
      <c r="B482">
        <v>0.21516648819670001</v>
      </c>
      <c r="C482">
        <v>0.76164434431120698</v>
      </c>
      <c r="D482">
        <v>0.23388721630908499</v>
      </c>
      <c r="E482">
        <v>0.476072539808228</v>
      </c>
      <c r="F482">
        <v>0.20296924328431401</v>
      </c>
      <c r="G482">
        <v>0.31986634596250901</v>
      </c>
      <c r="H482">
        <v>0.467012758133932</v>
      </c>
      <c r="I482">
        <v>0.72770723281428196</v>
      </c>
      <c r="J482">
        <v>0.35743006924167198</v>
      </c>
      <c r="K482">
        <v>2.2344223689287901E-3</v>
      </c>
      <c r="L482">
        <v>0.23076512455008899</v>
      </c>
      <c r="M482">
        <v>0.14037880464456901</v>
      </c>
      <c r="N482">
        <v>-0.27321695542938701</v>
      </c>
      <c r="O482">
        <v>1.1467319362773301</v>
      </c>
      <c r="P482">
        <v>2.0467229128196901E-2</v>
      </c>
      <c r="Q482">
        <v>-0.72379659281148001</v>
      </c>
      <c r="R482">
        <v>-1.60126756343439</v>
      </c>
      <c r="S482">
        <v>-0.49870615747115399</v>
      </c>
      <c r="T482">
        <v>-1.99576114796244</v>
      </c>
      <c r="U482">
        <v>-1.0244187828221201</v>
      </c>
      <c r="V482">
        <v>-1.0116200932009001</v>
      </c>
      <c r="W482">
        <v>-0.27544534014597999</v>
      </c>
      <c r="X482">
        <v>1.5647769253909001</v>
      </c>
      <c r="Y482">
        <v>-0.31145614062599802</v>
      </c>
      <c r="Z482">
        <v>1.03170037784875E-2</v>
      </c>
      <c r="AA482">
        <v>0.244477478792157</v>
      </c>
    </row>
    <row r="483" spans="1:27" x14ac:dyDescent="0.2">
      <c r="A483">
        <v>482</v>
      </c>
      <c r="B483">
        <v>0.81393372127786201</v>
      </c>
      <c r="C483">
        <v>0.11210649181157301</v>
      </c>
      <c r="D483">
        <v>0.30999356578104198</v>
      </c>
      <c r="E483">
        <v>0.62046377081423998</v>
      </c>
      <c r="F483">
        <v>0.22519539762288299</v>
      </c>
      <c r="G483">
        <v>0.64648122130893104</v>
      </c>
      <c r="H483">
        <v>0.225446737837046</v>
      </c>
      <c r="I483">
        <v>0.58340134681202405</v>
      </c>
      <c r="J483">
        <v>0.56643946818075996</v>
      </c>
      <c r="K483">
        <v>0.85769128589890897</v>
      </c>
      <c r="L483">
        <v>0.33714791946113098</v>
      </c>
      <c r="M483">
        <v>0.23721196316182599</v>
      </c>
      <c r="N483">
        <v>-0.345333580288122</v>
      </c>
      <c r="O483">
        <v>8.7539801445354701E-3</v>
      </c>
      <c r="P483">
        <v>0.57510841994575901</v>
      </c>
      <c r="Q483">
        <v>-0.108716629689404</v>
      </c>
      <c r="R483">
        <v>1.9580680846754E-2</v>
      </c>
      <c r="S483">
        <v>1.1831318284957</v>
      </c>
      <c r="T483">
        <v>-0.96729850325808298</v>
      </c>
      <c r="U483">
        <v>1.84075093242384</v>
      </c>
      <c r="V483">
        <v>0.53607699825501198</v>
      </c>
      <c r="W483">
        <v>-1.1002532217766201</v>
      </c>
      <c r="X483">
        <v>-0.41620199696642901</v>
      </c>
      <c r="Y483">
        <v>0.86986567559531103</v>
      </c>
      <c r="Z483">
        <v>-1.6225784722071801</v>
      </c>
      <c r="AA483">
        <v>-0.53007237958966802</v>
      </c>
    </row>
    <row r="484" spans="1:27" x14ac:dyDescent="0.2">
      <c r="A484">
        <v>483</v>
      </c>
      <c r="B484">
        <v>0.30776387429796098</v>
      </c>
      <c r="C484">
        <v>0.83897701930254698</v>
      </c>
      <c r="D484">
        <v>0.78990996326319796</v>
      </c>
      <c r="E484">
        <v>0.28922408702783198</v>
      </c>
      <c r="F484">
        <v>0.519959895638749</v>
      </c>
      <c r="G484">
        <v>0.35802661720663298</v>
      </c>
      <c r="H484">
        <v>0.203879232285544</v>
      </c>
      <c r="I484">
        <v>0.48423809488303898</v>
      </c>
      <c r="J484">
        <v>0.748207841301336</v>
      </c>
      <c r="K484">
        <v>0.74062774819321897</v>
      </c>
      <c r="L484">
        <v>0.57691431697457995</v>
      </c>
      <c r="M484">
        <v>6.2544350279495106E-2</v>
      </c>
      <c r="N484">
        <v>3.27947685765251E-2</v>
      </c>
      <c r="O484">
        <v>-1.44350387550394</v>
      </c>
      <c r="P484">
        <v>-0.42052951323170601</v>
      </c>
      <c r="Q484">
        <v>-0.43572121686503001</v>
      </c>
      <c r="R484">
        <v>-0.58622290572834002</v>
      </c>
      <c r="S484">
        <v>-0.282058502225909</v>
      </c>
      <c r="T484">
        <v>0.64265063913214904</v>
      </c>
      <c r="U484">
        <v>-2.4459138673163099</v>
      </c>
      <c r="V484">
        <v>-1.55554804834549</v>
      </c>
      <c r="W484">
        <v>-0.942479330560406</v>
      </c>
      <c r="X484">
        <v>1.17968916077303</v>
      </c>
      <c r="Y484">
        <v>-0.83531046226565797</v>
      </c>
      <c r="Z484">
        <v>-1.20564467595266</v>
      </c>
      <c r="AA484">
        <v>0.82711671623319505</v>
      </c>
    </row>
    <row r="485" spans="1:27" x14ac:dyDescent="0.2">
      <c r="A485">
        <v>484</v>
      </c>
      <c r="B485">
        <v>0.68774268566630703</v>
      </c>
      <c r="C485">
        <v>0.81385052413679604</v>
      </c>
      <c r="D485">
        <v>0.25450774910859703</v>
      </c>
      <c r="E485">
        <v>0.40756772225722598</v>
      </c>
      <c r="F485">
        <v>0.92062316881492701</v>
      </c>
      <c r="G485">
        <v>0.87184587866067798</v>
      </c>
      <c r="H485">
        <v>5.2569793071597801E-2</v>
      </c>
      <c r="I485">
        <v>6.3570349942892707E-2</v>
      </c>
      <c r="J485">
        <v>0.27294416632503199</v>
      </c>
      <c r="K485">
        <v>0.83770299446769003</v>
      </c>
      <c r="L485">
        <v>0.25157748558558501</v>
      </c>
      <c r="M485">
        <v>0.72691982518881504</v>
      </c>
      <c r="N485">
        <v>0.33117833921154</v>
      </c>
      <c r="O485">
        <v>-0.58815787709418199</v>
      </c>
      <c r="P485">
        <v>-0.63473332985603803</v>
      </c>
      <c r="Q485">
        <v>0.59860013330407402</v>
      </c>
      <c r="R485">
        <v>-0.44292993626203597</v>
      </c>
      <c r="S485">
        <v>0.31296355441331902</v>
      </c>
      <c r="T485">
        <v>-2.2639149136374899</v>
      </c>
      <c r="U485">
        <v>-1.21710516699133</v>
      </c>
      <c r="V485">
        <v>-0.28065642428376503</v>
      </c>
      <c r="W485">
        <v>-0.65263840171904597</v>
      </c>
      <c r="X485">
        <v>0.24180796185398301</v>
      </c>
      <c r="Y485">
        <v>0.744634291758975</v>
      </c>
      <c r="Z485">
        <v>1.0376594293378001</v>
      </c>
      <c r="AA485">
        <v>0.450881940981188</v>
      </c>
    </row>
    <row r="486" spans="1:27" x14ac:dyDescent="0.2">
      <c r="A486">
        <v>485</v>
      </c>
      <c r="B486">
        <v>0.93268107902258601</v>
      </c>
      <c r="C486">
        <v>0.99141219421289795</v>
      </c>
      <c r="D486">
        <v>0.92282352573238302</v>
      </c>
      <c r="E486">
        <v>0.44487718609161597</v>
      </c>
      <c r="F486">
        <v>0.58146005356684305</v>
      </c>
      <c r="G486">
        <v>0.40645099664106898</v>
      </c>
      <c r="H486">
        <v>0.58519391086883799</v>
      </c>
      <c r="I486">
        <v>0.172315011499449</v>
      </c>
      <c r="J486">
        <v>0.62515770853496999</v>
      </c>
      <c r="K486">
        <v>0.20573152578435799</v>
      </c>
      <c r="L486">
        <v>0.48055775742977802</v>
      </c>
      <c r="M486">
        <v>0.49507683888077703</v>
      </c>
      <c r="N486">
        <v>0.73006862471580003</v>
      </c>
      <c r="O486">
        <v>-0.36565030220496703</v>
      </c>
      <c r="P486">
        <v>1.1027828462165901</v>
      </c>
      <c r="Q486">
        <v>2.0161094406252098</v>
      </c>
      <c r="R486">
        <v>-0.21807575581098099</v>
      </c>
      <c r="S486">
        <v>-1.06127519916363</v>
      </c>
      <c r="T486">
        <v>1.0042063519681299</v>
      </c>
      <c r="U486">
        <v>0.70911427307527297</v>
      </c>
      <c r="V486">
        <v>-1.3495013134384199</v>
      </c>
      <c r="W486">
        <v>0.78412506368853796</v>
      </c>
      <c r="X486">
        <v>1.60386128421945</v>
      </c>
      <c r="Y486">
        <v>0.31969784234589499</v>
      </c>
      <c r="Z486">
        <v>1.30753243379458</v>
      </c>
      <c r="AA486">
        <v>-0.36400364962036902</v>
      </c>
    </row>
    <row r="487" spans="1:27" x14ac:dyDescent="0.2">
      <c r="A487">
        <v>486</v>
      </c>
      <c r="B487">
        <v>0.115779664833098</v>
      </c>
      <c r="C487">
        <v>4.8314524814486497E-2</v>
      </c>
      <c r="D487">
        <v>0.14835349749773699</v>
      </c>
      <c r="E487">
        <v>0.28353368979878701</v>
      </c>
      <c r="F487">
        <v>0.261500597698614</v>
      </c>
      <c r="G487">
        <v>0.45582991209812401</v>
      </c>
      <c r="H487">
        <v>0.96749156177975204</v>
      </c>
      <c r="I487">
        <v>0.838211933616548</v>
      </c>
      <c r="J487">
        <v>0.33863390260375997</v>
      </c>
      <c r="K487">
        <v>0.62199914967641201</v>
      </c>
      <c r="L487">
        <v>0.38833177858032197</v>
      </c>
      <c r="M487">
        <v>0.10150429024361</v>
      </c>
      <c r="N487">
        <v>1.0470649348916801</v>
      </c>
      <c r="O487">
        <v>1.5196378237055601</v>
      </c>
      <c r="P487">
        <v>0.833467456138272</v>
      </c>
      <c r="Q487">
        <v>0.56347673162231904</v>
      </c>
      <c r="R487">
        <v>1.1276924272648401</v>
      </c>
      <c r="S487">
        <v>0.75507345530835901</v>
      </c>
      <c r="T487">
        <v>-0.12893409657167901</v>
      </c>
      <c r="U487">
        <v>1.38773244230572</v>
      </c>
      <c r="V487">
        <v>-1.13457120484567</v>
      </c>
      <c r="W487">
        <v>0.341861929886073</v>
      </c>
      <c r="X487">
        <v>1.6243048987797299</v>
      </c>
      <c r="Y487">
        <v>1.3168918853115199</v>
      </c>
      <c r="Z487">
        <v>-1.32302861440366</v>
      </c>
      <c r="AA487">
        <v>-0.242340219098478</v>
      </c>
    </row>
    <row r="488" spans="1:27" x14ac:dyDescent="0.2">
      <c r="A488">
        <v>487</v>
      </c>
      <c r="B488">
        <v>0.127705687889829</v>
      </c>
      <c r="C488">
        <v>0.74678791244514198</v>
      </c>
      <c r="D488">
        <v>0.21647780644707301</v>
      </c>
      <c r="E488">
        <v>0.97013895516283799</v>
      </c>
      <c r="F488">
        <v>0.37396939657628497</v>
      </c>
      <c r="G488">
        <v>0.889312626095488</v>
      </c>
      <c r="H488">
        <v>5.3487896453589201E-2</v>
      </c>
      <c r="I488">
        <v>6.5268885809928096E-2</v>
      </c>
      <c r="J488">
        <v>0.35786687978543302</v>
      </c>
      <c r="K488">
        <v>0.38735130243003302</v>
      </c>
      <c r="L488">
        <v>0.83134666248224598</v>
      </c>
      <c r="M488">
        <v>0.61520101479254596</v>
      </c>
      <c r="N488">
        <v>-0.72964217028102296</v>
      </c>
      <c r="O488">
        <v>-1.99743908517993</v>
      </c>
      <c r="P488">
        <v>0.913793954269981</v>
      </c>
      <c r="Q488">
        <v>-1.21618332537868</v>
      </c>
      <c r="R488">
        <v>-0.66940675130040805</v>
      </c>
      <c r="S488">
        <v>-1.4673076651747099</v>
      </c>
      <c r="T488">
        <v>-0.33185556831292301</v>
      </c>
      <c r="U488">
        <v>0.71914387834435001</v>
      </c>
      <c r="V488">
        <v>-0.77167526505547801</v>
      </c>
      <c r="W488">
        <v>1.75018104983128</v>
      </c>
      <c r="X488">
        <v>0.87268462616903397</v>
      </c>
      <c r="Y488">
        <v>1.4650094838780401</v>
      </c>
      <c r="Z488">
        <v>-0.704825681079017</v>
      </c>
      <c r="AA488">
        <v>2.7350790669639</v>
      </c>
    </row>
    <row r="489" spans="1:27" x14ac:dyDescent="0.2">
      <c r="A489">
        <v>488</v>
      </c>
      <c r="B489">
        <v>0.67822385742329006</v>
      </c>
      <c r="C489">
        <v>0.419313521590083</v>
      </c>
      <c r="D489">
        <v>0.62609181180596296</v>
      </c>
      <c r="E489">
        <v>0.88259883923455995</v>
      </c>
      <c r="F489">
        <v>0.56353890337049894</v>
      </c>
      <c r="G489">
        <v>0.65208290447480899</v>
      </c>
      <c r="H489">
        <v>0.71802416979335204</v>
      </c>
      <c r="I489">
        <v>0.96324722142890096</v>
      </c>
      <c r="J489">
        <v>0.78668755060061801</v>
      </c>
      <c r="K489">
        <v>0.67990700411610305</v>
      </c>
      <c r="L489">
        <v>1.7249541589990199E-2</v>
      </c>
      <c r="M489">
        <v>0.13647449994459701</v>
      </c>
      <c r="N489">
        <v>-1.3960339227482899E-2</v>
      </c>
      <c r="O489">
        <v>-0.34691336045475701</v>
      </c>
      <c r="P489">
        <v>0.416442024405623</v>
      </c>
      <c r="Q489">
        <v>-1.16957038076526</v>
      </c>
      <c r="R489">
        <v>-0.63848112677775104</v>
      </c>
      <c r="S489">
        <v>-1.1745065452582</v>
      </c>
      <c r="T489">
        <v>-5.9967043523143103E-2</v>
      </c>
      <c r="U489">
        <v>0.73166849100672604</v>
      </c>
      <c r="V489">
        <v>2.50989064942281E-2</v>
      </c>
      <c r="W489">
        <v>2.1012005792454702</v>
      </c>
      <c r="X489">
        <v>1.66899928729735</v>
      </c>
      <c r="Y489">
        <v>-0.18735200178939601</v>
      </c>
      <c r="Z489">
        <v>0.50833219943794705</v>
      </c>
      <c r="AA489">
        <v>1.8075698988011799E-3</v>
      </c>
    </row>
    <row r="490" spans="1:27" x14ac:dyDescent="0.2">
      <c r="A490">
        <v>489</v>
      </c>
      <c r="B490">
        <v>0.42894859588704998</v>
      </c>
      <c r="C490">
        <v>0.58214389719069004</v>
      </c>
      <c r="D490">
        <v>0.25707017327658799</v>
      </c>
      <c r="E490">
        <v>0.808850640896707</v>
      </c>
      <c r="F490">
        <v>0.15950576122850099</v>
      </c>
      <c r="G490">
        <v>9.9465099629014696E-3</v>
      </c>
      <c r="H490">
        <v>1.5895289834588701E-3</v>
      </c>
      <c r="I490">
        <v>0.71202053292654399</v>
      </c>
      <c r="J490">
        <v>0.51996484934352305</v>
      </c>
      <c r="K490">
        <v>0.13812082447111601</v>
      </c>
      <c r="L490">
        <v>0.26366601465269901</v>
      </c>
      <c r="M490">
        <v>0.44731378252617998</v>
      </c>
      <c r="N490">
        <v>0.78760604366078502</v>
      </c>
      <c r="O490">
        <v>-0.96488883257654301</v>
      </c>
      <c r="P490">
        <v>-0.12223648104401</v>
      </c>
      <c r="Q490">
        <v>2.5749072682955499E-2</v>
      </c>
      <c r="R490">
        <v>7.9408130974818497E-2</v>
      </c>
      <c r="S490">
        <v>-1.42360171925955</v>
      </c>
      <c r="T490">
        <v>-1.31121438344034</v>
      </c>
      <c r="U490">
        <v>-0.39369797759854702</v>
      </c>
      <c r="V490">
        <v>1.3942504404473799</v>
      </c>
      <c r="W490">
        <v>-1.12119344801591</v>
      </c>
      <c r="X490">
        <v>-7.9261516352708797E-2</v>
      </c>
      <c r="Y490">
        <v>-0.33127357974465999</v>
      </c>
      <c r="Z490">
        <v>0.61037329851858002</v>
      </c>
      <c r="AA490">
        <v>-0.763931627251631</v>
      </c>
    </row>
    <row r="491" spans="1:27" x14ac:dyDescent="0.2">
      <c r="A491">
        <v>490</v>
      </c>
      <c r="B491">
        <v>0.83440097793936696</v>
      </c>
      <c r="C491">
        <v>0.83073406224139001</v>
      </c>
      <c r="D491">
        <v>0.70717374770902097</v>
      </c>
      <c r="E491">
        <v>0.70822645397856798</v>
      </c>
      <c r="F491">
        <v>0.67080233967863001</v>
      </c>
      <c r="G491">
        <v>0.65555887832306303</v>
      </c>
      <c r="H491">
        <v>0.98968935036100403</v>
      </c>
      <c r="I491">
        <v>0.414735554950311</v>
      </c>
      <c r="J491">
        <v>0.35411501699127201</v>
      </c>
      <c r="K491">
        <v>0.83557004248723299</v>
      </c>
      <c r="L491">
        <v>0.58697812678292305</v>
      </c>
      <c r="M491">
        <v>0.782784250564873</v>
      </c>
      <c r="N491">
        <v>-0.59447748301027803</v>
      </c>
      <c r="O491">
        <v>0.269592443334572</v>
      </c>
      <c r="P491">
        <v>-0.86870735058320503</v>
      </c>
      <c r="Q491">
        <v>1.00157006052556</v>
      </c>
      <c r="R491">
        <v>0.335468576836844</v>
      </c>
      <c r="S491">
        <v>1.2616652995017099</v>
      </c>
      <c r="T491">
        <v>-0.65764759094828595</v>
      </c>
      <c r="U491">
        <v>0.11409911460333499</v>
      </c>
      <c r="V491">
        <v>0.383415987255039</v>
      </c>
      <c r="W491">
        <v>-0.26869925720483001</v>
      </c>
      <c r="X491">
        <v>-1.2880918774597701</v>
      </c>
      <c r="Y491">
        <v>0.939383897572731</v>
      </c>
      <c r="Z491">
        <v>-1.4755659989304</v>
      </c>
      <c r="AA491">
        <v>-9.0471083280210293E-2</v>
      </c>
    </row>
    <row r="492" spans="1:27" x14ac:dyDescent="0.2">
      <c r="A492">
        <v>491</v>
      </c>
      <c r="B492">
        <v>0.97143806680105604</v>
      </c>
      <c r="C492">
        <v>1.35306273587048E-2</v>
      </c>
      <c r="D492">
        <v>0.74240521830506601</v>
      </c>
      <c r="E492">
        <v>0.18020160286687301</v>
      </c>
      <c r="F492">
        <v>1.8268880899995499E-2</v>
      </c>
      <c r="G492">
        <v>0.24138765595853301</v>
      </c>
      <c r="H492">
        <v>0.96995320357382298</v>
      </c>
      <c r="I492">
        <v>0.14825115003622999</v>
      </c>
      <c r="J492">
        <v>0.56197977857664205</v>
      </c>
      <c r="K492">
        <v>0.71850311779417098</v>
      </c>
      <c r="L492">
        <v>0.45102682709693898</v>
      </c>
      <c r="M492">
        <v>0.21116374363191401</v>
      </c>
      <c r="N492">
        <v>0.45631882907664101</v>
      </c>
      <c r="O492">
        <v>1.8188890557953901E-2</v>
      </c>
      <c r="P492">
        <v>1.9785679443333299</v>
      </c>
      <c r="Q492">
        <v>1.4174683252684499</v>
      </c>
      <c r="R492">
        <v>-1.8281880465142799</v>
      </c>
      <c r="S492">
        <v>-1.7608123854251201</v>
      </c>
      <c r="T492">
        <v>-1.17617256761231</v>
      </c>
      <c r="U492">
        <v>1.81737873407811</v>
      </c>
      <c r="V492">
        <v>-0.83977271212317095</v>
      </c>
      <c r="W492">
        <v>0.420419874523492</v>
      </c>
      <c r="X492">
        <v>-0.15415800626454201</v>
      </c>
      <c r="Y492">
        <v>0.80528383029402795</v>
      </c>
      <c r="Z492">
        <v>0.75863417803879296</v>
      </c>
      <c r="AA492">
        <v>-0.46916981903916399</v>
      </c>
    </row>
    <row r="493" spans="1:27" x14ac:dyDescent="0.2">
      <c r="A493">
        <v>492</v>
      </c>
      <c r="B493">
        <v>7.0488977711647693E-2</v>
      </c>
      <c r="C493">
        <v>1.1521763168275301E-2</v>
      </c>
      <c r="D493">
        <v>0.26235639350488699</v>
      </c>
      <c r="E493">
        <v>6.3975709723308599E-2</v>
      </c>
      <c r="F493">
        <v>1.23882396146655E-2</v>
      </c>
      <c r="G493">
        <v>0.965548790758475</v>
      </c>
      <c r="H493">
        <v>0.69962752796709504</v>
      </c>
      <c r="I493">
        <v>0.53061522776260905</v>
      </c>
      <c r="J493">
        <v>0.98264362546615303</v>
      </c>
      <c r="K493">
        <v>5.9790811501443303E-2</v>
      </c>
      <c r="L493">
        <v>0.88770849653519601</v>
      </c>
      <c r="M493">
        <v>0.89401455037295796</v>
      </c>
      <c r="N493">
        <v>1.7441840941250299</v>
      </c>
      <c r="O493">
        <v>1.05559186416826</v>
      </c>
      <c r="P493">
        <v>0.154337034721031</v>
      </c>
      <c r="Q493">
        <v>-1.1077057562035799</v>
      </c>
      <c r="R493">
        <v>-1.3686441729059899</v>
      </c>
      <c r="S493">
        <v>0.49372354248198702</v>
      </c>
      <c r="T493">
        <v>-0.116316205068109</v>
      </c>
      <c r="U493">
        <v>1.43866743314808</v>
      </c>
      <c r="V493">
        <v>-0.517721089664259</v>
      </c>
      <c r="W493">
        <v>1.96272404931445</v>
      </c>
      <c r="X493">
        <v>-1.45712487888191</v>
      </c>
      <c r="Y493">
        <v>-1.1193270189356499</v>
      </c>
      <c r="Z493">
        <v>1.6920280979386799</v>
      </c>
      <c r="AA493">
        <v>-0.31811324569298099</v>
      </c>
    </row>
    <row r="494" spans="1:27" x14ac:dyDescent="0.2">
      <c r="A494">
        <v>493</v>
      </c>
      <c r="B494">
        <v>0.45978519320487898</v>
      </c>
      <c r="C494">
        <v>0.99644570727832604</v>
      </c>
      <c r="D494">
        <v>0.57261980790644795</v>
      </c>
      <c r="E494">
        <v>0.106581010855734</v>
      </c>
      <c r="F494">
        <v>0.66466749412938897</v>
      </c>
      <c r="G494">
        <v>0.44714385829865899</v>
      </c>
      <c r="H494">
        <v>0.77555345161817901</v>
      </c>
      <c r="I494">
        <v>0.690409732516855</v>
      </c>
      <c r="J494">
        <v>0.22590210707858199</v>
      </c>
      <c r="K494">
        <v>0.91235775407403696</v>
      </c>
      <c r="L494">
        <v>0.98841994674876299</v>
      </c>
      <c r="M494">
        <v>0.11081309779547099</v>
      </c>
      <c r="N494">
        <v>-1.3425106808666201</v>
      </c>
      <c r="O494">
        <v>0.99104948193980202</v>
      </c>
      <c r="P494">
        <v>-0.34396699940332698</v>
      </c>
      <c r="Q494">
        <v>0.104173314026478</v>
      </c>
      <c r="R494">
        <v>4.4063621077813003E-2</v>
      </c>
      <c r="S494">
        <v>0.92956883925754197</v>
      </c>
      <c r="T494">
        <v>-0.51684982167360105</v>
      </c>
      <c r="U494">
        <v>1.2033061761619701</v>
      </c>
      <c r="V494">
        <v>1.33036308505679</v>
      </c>
      <c r="W494">
        <v>-1.7908311103969099</v>
      </c>
      <c r="X494">
        <v>0.24276274483213101</v>
      </c>
      <c r="Y494">
        <v>0.63902544515384596</v>
      </c>
      <c r="Z494">
        <v>-0.29597349353067198</v>
      </c>
      <c r="AA494">
        <v>-0.70278706469834495</v>
      </c>
    </row>
    <row r="495" spans="1:27" x14ac:dyDescent="0.2">
      <c r="A495">
        <v>494</v>
      </c>
      <c r="B495">
        <v>0.70158511842601001</v>
      </c>
      <c r="C495">
        <v>0.76568966708146002</v>
      </c>
      <c r="D495">
        <v>0.91564862779341605</v>
      </c>
      <c r="E495">
        <v>0.84818431828171004</v>
      </c>
      <c r="F495">
        <v>0.20556372473947701</v>
      </c>
      <c r="G495">
        <v>0.66863107867538896</v>
      </c>
      <c r="H495">
        <v>0.44760591420344997</v>
      </c>
      <c r="I495">
        <v>0.480103688547387</v>
      </c>
      <c r="J495">
        <v>0.84592116670683004</v>
      </c>
      <c r="K495">
        <v>0.904956290498375</v>
      </c>
      <c r="L495">
        <v>0.70125009957700901</v>
      </c>
      <c r="M495">
        <v>6.8308640271425206E-2</v>
      </c>
      <c r="N495">
        <v>0.72420916681352998</v>
      </c>
      <c r="O495">
        <v>0.71267006037959602</v>
      </c>
      <c r="P495">
        <v>1.7704099411340899</v>
      </c>
      <c r="Q495">
        <v>0.13018963972888101</v>
      </c>
      <c r="R495">
        <v>0.87398745335949901</v>
      </c>
      <c r="S495">
        <v>1.4435122425440901</v>
      </c>
      <c r="T495">
        <v>-0.12862678935795999</v>
      </c>
      <c r="U495">
        <v>-0.37599700627634902</v>
      </c>
      <c r="V495">
        <v>-1.3984525080010699</v>
      </c>
      <c r="W495">
        <v>1.2168011641754</v>
      </c>
      <c r="X495">
        <v>-0.19012057756963999</v>
      </c>
      <c r="Y495">
        <v>-0.329197286846796</v>
      </c>
      <c r="Z495">
        <v>-0.83134404249223304</v>
      </c>
      <c r="AA495">
        <v>-1.62673177941087</v>
      </c>
    </row>
    <row r="496" spans="1:27" x14ac:dyDescent="0.2">
      <c r="A496">
        <v>495</v>
      </c>
      <c r="B496">
        <v>8.6940167937427704E-2</v>
      </c>
      <c r="C496">
        <v>0.31466261064633699</v>
      </c>
      <c r="D496">
        <v>0.70842005033045996</v>
      </c>
      <c r="E496">
        <v>0.35943020856939201</v>
      </c>
      <c r="F496">
        <v>0.38389316829852699</v>
      </c>
      <c r="G496">
        <v>9.9700781051069498E-2</v>
      </c>
      <c r="H496">
        <v>0.73719729064032402</v>
      </c>
      <c r="I496">
        <v>0.52912515518255498</v>
      </c>
      <c r="J496">
        <v>0.52175354142673303</v>
      </c>
      <c r="K496">
        <v>0.687618868658319</v>
      </c>
      <c r="L496">
        <v>9.9585593445226495E-2</v>
      </c>
      <c r="M496">
        <v>0.82671012962237</v>
      </c>
      <c r="N496">
        <v>-7.2226792739016402E-2</v>
      </c>
      <c r="O496">
        <v>1.79564472276235</v>
      </c>
      <c r="P496">
        <v>1.68640417523097</v>
      </c>
      <c r="Q496">
        <v>-0.110472152179725</v>
      </c>
      <c r="R496">
        <v>0.20902565170587201</v>
      </c>
      <c r="S496">
        <v>1.97867015205876</v>
      </c>
      <c r="T496">
        <v>-8.3606588662414105E-2</v>
      </c>
      <c r="U496">
        <v>-2.1374506803425501</v>
      </c>
      <c r="V496">
        <v>-0.181485234603979</v>
      </c>
      <c r="W496">
        <v>-4.1137307005262302E-2</v>
      </c>
      <c r="X496">
        <v>1.8455707469751899E-2</v>
      </c>
      <c r="Y496">
        <v>-0.88931575281942499</v>
      </c>
      <c r="Z496">
        <v>0.33783300916367298</v>
      </c>
      <c r="AA496">
        <v>1.5562144269448299</v>
      </c>
    </row>
    <row r="497" spans="1:27" x14ac:dyDescent="0.2">
      <c r="A497">
        <v>496</v>
      </c>
      <c r="B497">
        <v>0.99294401612132699</v>
      </c>
      <c r="C497">
        <v>0.81201174436137002</v>
      </c>
      <c r="D497">
        <v>0.84435507073067095</v>
      </c>
      <c r="E497">
        <v>0.78500059503130604</v>
      </c>
      <c r="F497">
        <v>0.15950363152660399</v>
      </c>
      <c r="G497">
        <v>0.20672538364306001</v>
      </c>
      <c r="H497">
        <v>0.677685087313875</v>
      </c>
      <c r="I497">
        <v>0.415347277419641</v>
      </c>
      <c r="J497">
        <v>0.22848757007159201</v>
      </c>
      <c r="K497">
        <v>0.177000559400767</v>
      </c>
      <c r="L497">
        <v>0.92829050216823805</v>
      </c>
      <c r="M497">
        <v>0.74578161840326995</v>
      </c>
      <c r="N497">
        <v>-1.0011833761940701</v>
      </c>
      <c r="O497">
        <v>-1.0816867457235799</v>
      </c>
      <c r="P497">
        <v>-0.66611390994573105</v>
      </c>
      <c r="Q497">
        <v>-1.2400087737846599</v>
      </c>
      <c r="R497">
        <v>-0.61299164663219896</v>
      </c>
      <c r="S497">
        <v>-1.40387880466347</v>
      </c>
      <c r="T497">
        <v>-0.88037393877026404</v>
      </c>
      <c r="U497">
        <v>-1.5223047656111599</v>
      </c>
      <c r="V497">
        <v>-2.2648537011171199</v>
      </c>
      <c r="W497">
        <v>-0.28373728901080097</v>
      </c>
      <c r="X497">
        <v>-0.96520836706703295</v>
      </c>
      <c r="Y497">
        <v>0.88697825204469005</v>
      </c>
      <c r="Z497">
        <v>1.4683263829250399</v>
      </c>
      <c r="AA497">
        <v>1.11051279434385</v>
      </c>
    </row>
    <row r="498" spans="1:27" x14ac:dyDescent="0.2">
      <c r="A498">
        <v>497</v>
      </c>
      <c r="B498">
        <v>0.25309899402782299</v>
      </c>
      <c r="C498">
        <v>0.99121921742334895</v>
      </c>
      <c r="D498">
        <v>0.91994241415522904</v>
      </c>
      <c r="E498">
        <v>0.90803884435445004</v>
      </c>
      <c r="F498">
        <v>0.70855247438885205</v>
      </c>
      <c r="G498">
        <v>0.94728719163686004</v>
      </c>
      <c r="H498">
        <v>1.26592507585883E-2</v>
      </c>
      <c r="I498">
        <v>0.76478236238472097</v>
      </c>
      <c r="J498">
        <v>0.54469476547092199</v>
      </c>
      <c r="K498">
        <v>0.18092212453484499</v>
      </c>
      <c r="L498">
        <v>0.62447357946075499</v>
      </c>
      <c r="M498">
        <v>0.84278737753629596</v>
      </c>
      <c r="N498">
        <v>0.26331288806955699</v>
      </c>
      <c r="O498">
        <v>-0.492533775468941</v>
      </c>
      <c r="P498">
        <v>-2.5939931236559702E-3</v>
      </c>
      <c r="Q498">
        <v>0.62527030651307902</v>
      </c>
      <c r="R498">
        <v>-0.20944760457307299</v>
      </c>
      <c r="S498">
        <v>1.0292884593574501</v>
      </c>
      <c r="T498">
        <v>-2.7014006616313901</v>
      </c>
      <c r="U498">
        <v>2.0256151490227499</v>
      </c>
      <c r="V498">
        <v>-0.12692217904806799</v>
      </c>
      <c r="W498">
        <v>0.75085453164328597</v>
      </c>
      <c r="X498">
        <v>0.213035300741618</v>
      </c>
      <c r="Y498">
        <v>-2.55743443600822</v>
      </c>
      <c r="Z498">
        <v>0.70895776521753895</v>
      </c>
      <c r="AA498">
        <v>0.77420260247707895</v>
      </c>
    </row>
    <row r="499" spans="1:27" x14ac:dyDescent="0.2">
      <c r="A499">
        <v>498</v>
      </c>
      <c r="B499">
        <v>4.9538435647264102E-2</v>
      </c>
      <c r="C499">
        <v>0.200759592931717</v>
      </c>
      <c r="D499">
        <v>0.29463467444293201</v>
      </c>
      <c r="E499">
        <v>0.63342471793293897</v>
      </c>
      <c r="F499">
        <v>0.61475085932761397</v>
      </c>
      <c r="G499">
        <v>0.56803206913173199</v>
      </c>
      <c r="H499">
        <v>0.53636244311928705</v>
      </c>
      <c r="I499">
        <v>0.26488363509997698</v>
      </c>
      <c r="J499">
        <v>0.14144794130697799</v>
      </c>
      <c r="K499">
        <v>0.58839493128470999</v>
      </c>
      <c r="L499">
        <v>0.49553811852820201</v>
      </c>
      <c r="M499">
        <v>0.72296843538060696</v>
      </c>
      <c r="N499">
        <v>-4.9467363656671197E-2</v>
      </c>
      <c r="O499">
        <v>0.96459739300518299</v>
      </c>
      <c r="P499">
        <v>-0.28600027876588802</v>
      </c>
      <c r="Q499">
        <v>-1.9129936133852099</v>
      </c>
      <c r="R499">
        <v>0.96985916111439496</v>
      </c>
      <c r="S499">
        <v>-1.4079585795335601</v>
      </c>
      <c r="T499">
        <v>0.76659151062865205</v>
      </c>
      <c r="U499">
        <v>-0.42308591326308298</v>
      </c>
      <c r="V499">
        <v>0.76377545981037098</v>
      </c>
      <c r="W499">
        <v>2.0564684366563899</v>
      </c>
      <c r="X499">
        <v>0.67127978739721195</v>
      </c>
      <c r="Y499">
        <v>-0.55009139945228802</v>
      </c>
      <c r="Z499">
        <v>-0.81629962940435696</v>
      </c>
      <c r="AA499">
        <v>0.50723289032962804</v>
      </c>
    </row>
    <row r="500" spans="1:27" x14ac:dyDescent="0.2">
      <c r="A500">
        <v>499</v>
      </c>
      <c r="B500">
        <v>0.686324946815148</v>
      </c>
      <c r="C500">
        <v>0.64603722025640298</v>
      </c>
      <c r="D500">
        <v>0.65065266424790003</v>
      </c>
      <c r="E500">
        <v>0.61511628841981203</v>
      </c>
      <c r="F500">
        <v>6.1065350426360902E-2</v>
      </c>
      <c r="G500">
        <v>0.40751255862414798</v>
      </c>
      <c r="H500">
        <v>0.75083798798732404</v>
      </c>
      <c r="I500">
        <v>0.86306011327542298</v>
      </c>
      <c r="J500">
        <v>0.23489171848632301</v>
      </c>
      <c r="K500">
        <v>0.94678804301656705</v>
      </c>
      <c r="L500">
        <v>0.65933559206314296</v>
      </c>
      <c r="M500">
        <v>0.43678009929135397</v>
      </c>
      <c r="N500">
        <v>-1.02376315514016</v>
      </c>
      <c r="O500">
        <v>-0.58306386237681296</v>
      </c>
      <c r="P500">
        <v>0.95664501849533101</v>
      </c>
      <c r="Q500">
        <v>0.68853260546539596</v>
      </c>
      <c r="R500">
        <v>0.76286960020583505</v>
      </c>
      <c r="S500">
        <v>-5.3575619276263503E-2</v>
      </c>
      <c r="T500">
        <v>2.4055356565055099</v>
      </c>
      <c r="U500">
        <v>-0.179750972886418</v>
      </c>
      <c r="V500">
        <v>-0.37267281859042101</v>
      </c>
      <c r="W500">
        <v>-2.0539167829581099E-2</v>
      </c>
      <c r="X500">
        <v>-0.19487440011082599</v>
      </c>
      <c r="Y500">
        <v>0.54416758744780502</v>
      </c>
      <c r="Z500">
        <v>-0.47273136097506901</v>
      </c>
      <c r="AA500">
        <v>-0.41963036649570601</v>
      </c>
    </row>
    <row r="501" spans="1:27" x14ac:dyDescent="0.2">
      <c r="A501">
        <v>500</v>
      </c>
      <c r="B501">
        <v>0.78692735265940394</v>
      </c>
      <c r="C501">
        <v>0.437550728907808</v>
      </c>
      <c r="D501">
        <v>0.14176619029603801</v>
      </c>
      <c r="E501">
        <v>6.7539904033765197E-2</v>
      </c>
      <c r="F501">
        <v>0.40625542169436801</v>
      </c>
      <c r="G501">
        <v>0.57979551050811995</v>
      </c>
      <c r="H501">
        <v>2.0345122320577499E-2</v>
      </c>
      <c r="I501">
        <v>0.89297568658366799</v>
      </c>
      <c r="J501">
        <v>0.74081693682819605</v>
      </c>
      <c r="K501">
        <v>0.95926237385720003</v>
      </c>
      <c r="L501">
        <v>2.5185909122228602E-2</v>
      </c>
      <c r="M501">
        <v>0.48863729508593601</v>
      </c>
      <c r="N501">
        <v>1.9875783899829299E-2</v>
      </c>
      <c r="O501">
        <v>-1.2492405101132</v>
      </c>
      <c r="P501">
        <v>-0.31305255238493801</v>
      </c>
      <c r="Q501">
        <v>-1.5793608272665201</v>
      </c>
      <c r="R501">
        <v>-1.15287906265819</v>
      </c>
      <c r="S501">
        <v>0.95567610123010505</v>
      </c>
      <c r="T501">
        <v>0.46011963144968998</v>
      </c>
      <c r="U501">
        <v>6.2880075085949505E-2</v>
      </c>
      <c r="V501">
        <v>-9.4456934324826797E-2</v>
      </c>
      <c r="W501">
        <v>-1.0276784818673701</v>
      </c>
      <c r="X501">
        <v>-2.57184856393106E-2</v>
      </c>
      <c r="Y501">
        <v>1.0132580482246301</v>
      </c>
      <c r="Z501">
        <v>-0.62926820971908903</v>
      </c>
      <c r="AA501">
        <v>-0.52848791793038896</v>
      </c>
    </row>
    <row r="502" spans="1:27" x14ac:dyDescent="0.2">
      <c r="A502">
        <v>501</v>
      </c>
      <c r="B502">
        <v>0.35360607597976901</v>
      </c>
      <c r="C502">
        <v>0.93802826153114405</v>
      </c>
      <c r="D502">
        <v>0.85353168193250895</v>
      </c>
      <c r="E502">
        <v>0.24149388237856301</v>
      </c>
      <c r="F502">
        <v>0.105041741859167</v>
      </c>
      <c r="G502">
        <v>0.13201466738246301</v>
      </c>
      <c r="H502">
        <v>0.69840347953140702</v>
      </c>
      <c r="I502">
        <v>7.7325412072241306E-2</v>
      </c>
      <c r="J502">
        <v>0.57855396950617399</v>
      </c>
      <c r="K502">
        <v>0.43497316446155299</v>
      </c>
      <c r="L502">
        <v>0.32675532973371402</v>
      </c>
      <c r="M502">
        <v>0.95362773933447897</v>
      </c>
      <c r="N502">
        <v>0.58444783087156005</v>
      </c>
      <c r="O502">
        <v>0.35000252106421698</v>
      </c>
      <c r="P502">
        <v>0.27264707224726398</v>
      </c>
      <c r="Q502">
        <v>-0.33786205649428902</v>
      </c>
      <c r="R502">
        <v>0.98631665161066595</v>
      </c>
      <c r="S502">
        <v>-0.55828104218909502</v>
      </c>
      <c r="T502">
        <v>1.01478929415063E-2</v>
      </c>
      <c r="U502">
        <v>-1.1501727291301</v>
      </c>
      <c r="V502">
        <v>-0.22873453718885101</v>
      </c>
      <c r="W502">
        <v>-0.51751246160048703</v>
      </c>
      <c r="X502">
        <v>-0.51838063131189105</v>
      </c>
      <c r="Y502">
        <v>-0.79122076046639001</v>
      </c>
      <c r="Z502">
        <v>-0.69916207284240905</v>
      </c>
      <c r="AA502">
        <v>-1.4252150914422299</v>
      </c>
    </row>
    <row r="503" spans="1:27" x14ac:dyDescent="0.2">
      <c r="A503">
        <v>502</v>
      </c>
      <c r="B503">
        <v>0.36644144495949099</v>
      </c>
      <c r="C503">
        <v>0.98800330539233905</v>
      </c>
      <c r="D503">
        <v>0.66600661608390499</v>
      </c>
      <c r="E503">
        <v>0.41077820281498101</v>
      </c>
      <c r="F503">
        <v>0.40250560082495201</v>
      </c>
      <c r="G503">
        <v>0.49796755914576302</v>
      </c>
      <c r="H503">
        <v>0.85175011307001103</v>
      </c>
      <c r="I503">
        <v>0.70133013743907202</v>
      </c>
      <c r="J503">
        <v>0.499122520443052</v>
      </c>
      <c r="K503">
        <v>0.59212352917529598</v>
      </c>
      <c r="L503">
        <v>0.30437474604696002</v>
      </c>
      <c r="M503">
        <v>0.40387676539830802</v>
      </c>
      <c r="N503">
        <v>-0.19752782405876401</v>
      </c>
      <c r="O503">
        <v>0.81444170928949999</v>
      </c>
      <c r="P503">
        <v>4.1452122577808503E-2</v>
      </c>
      <c r="Q503">
        <v>-0.147132149218408</v>
      </c>
      <c r="R503">
        <v>-0.66296735087268499</v>
      </c>
      <c r="S503">
        <v>0.12542631621393899</v>
      </c>
      <c r="T503">
        <v>1.5621381203782601</v>
      </c>
      <c r="U503">
        <v>-0.13724322094917399</v>
      </c>
      <c r="V503">
        <v>0.39393747838746501</v>
      </c>
      <c r="W503">
        <v>0.97214786455540403</v>
      </c>
      <c r="X503">
        <v>-0.16823167135408901</v>
      </c>
      <c r="Y503">
        <v>-0.33379255343696002</v>
      </c>
      <c r="Z503">
        <v>-3.4656850163115399E-2</v>
      </c>
      <c r="AA503">
        <v>1.7329896622090599</v>
      </c>
    </row>
    <row r="504" spans="1:27" x14ac:dyDescent="0.2">
      <c r="A504">
        <v>503</v>
      </c>
      <c r="B504">
        <v>0.28710013069212398</v>
      </c>
      <c r="C504">
        <v>0.456319560995325</v>
      </c>
      <c r="D504">
        <v>0.73332667932845597</v>
      </c>
      <c r="E504">
        <v>0.81117501202970699</v>
      </c>
      <c r="F504">
        <v>0.45567658729851201</v>
      </c>
      <c r="G504">
        <v>0.18629999062977701</v>
      </c>
      <c r="H504">
        <v>0.469051227206364</v>
      </c>
      <c r="I504">
        <v>0.84668139391578701</v>
      </c>
      <c r="J504">
        <v>0.62193254637531903</v>
      </c>
      <c r="K504">
        <v>0.57092856499366396</v>
      </c>
      <c r="L504">
        <v>0.23895252123475</v>
      </c>
      <c r="M504">
        <v>0.50611275713890702</v>
      </c>
      <c r="N504">
        <v>1.7974935472242499</v>
      </c>
      <c r="O504">
        <v>-0.51666612682420798</v>
      </c>
      <c r="P504">
        <v>-4.8818524066698704E-3</v>
      </c>
      <c r="Q504">
        <v>-0.67363543372507495</v>
      </c>
      <c r="R504">
        <v>0.57672109527566495</v>
      </c>
      <c r="S504">
        <v>1.8151103431314399</v>
      </c>
      <c r="T504">
        <v>0.41284604546137399</v>
      </c>
      <c r="U504">
        <v>-0.41950366341258799</v>
      </c>
      <c r="V504">
        <v>0.12832648683315601</v>
      </c>
      <c r="W504">
        <v>0.460094659137395</v>
      </c>
      <c r="X504">
        <v>-0.82597923396136197</v>
      </c>
      <c r="Y504">
        <v>0.55386542503403102</v>
      </c>
      <c r="Z504">
        <v>0.288890667273905</v>
      </c>
      <c r="AA504">
        <v>1.6608518144423301</v>
      </c>
    </row>
    <row r="505" spans="1:27" x14ac:dyDescent="0.2">
      <c r="A505">
        <v>504</v>
      </c>
      <c r="B505">
        <v>7.9972912324592402E-2</v>
      </c>
      <c r="C505">
        <v>0.23061494319699699</v>
      </c>
      <c r="D505">
        <v>0.31474034930579298</v>
      </c>
      <c r="E505">
        <v>0.379141225945204</v>
      </c>
      <c r="F505">
        <v>0.62464524642564301</v>
      </c>
      <c r="G505">
        <v>0.24049732554703901</v>
      </c>
      <c r="H505">
        <v>0.260047630174085</v>
      </c>
      <c r="I505">
        <v>0.66841048118658297</v>
      </c>
      <c r="J505">
        <v>0.74934064201079298</v>
      </c>
      <c r="K505">
        <v>0.24942509620450401</v>
      </c>
      <c r="L505">
        <v>0.28448693710379303</v>
      </c>
      <c r="M505">
        <v>0.35607957327738399</v>
      </c>
      <c r="N505">
        <v>1.56281342990306</v>
      </c>
      <c r="O505">
        <v>-2.6922644029603302</v>
      </c>
      <c r="P505">
        <v>-0.97621922860630295</v>
      </c>
      <c r="Q505">
        <v>-0.56862777638453998</v>
      </c>
      <c r="R505">
        <v>-0.137837766229677</v>
      </c>
      <c r="S505">
        <v>0.16303681543883999</v>
      </c>
      <c r="T505">
        <v>-1.18886219188327</v>
      </c>
      <c r="U505">
        <v>0.76250948147290198</v>
      </c>
      <c r="V505">
        <v>0.46078298934472001</v>
      </c>
      <c r="W505">
        <v>-0.19239610882621899</v>
      </c>
      <c r="X505">
        <v>-1.0160933385306301</v>
      </c>
      <c r="Y505">
        <v>1.10280787553047</v>
      </c>
      <c r="Z505">
        <v>-0.52869878498460199</v>
      </c>
      <c r="AA505">
        <v>-0.85343609633661499</v>
      </c>
    </row>
    <row r="506" spans="1:27" x14ac:dyDescent="0.2">
      <c r="A506">
        <v>505</v>
      </c>
      <c r="B506">
        <v>0.36545426957309202</v>
      </c>
      <c r="C506">
        <v>0.69548926851712101</v>
      </c>
      <c r="D506">
        <v>0.66771794017404296</v>
      </c>
      <c r="E506">
        <v>0.44695023051463001</v>
      </c>
      <c r="F506">
        <v>7.8855280065909E-2</v>
      </c>
      <c r="G506">
        <v>0.80850357632152703</v>
      </c>
      <c r="H506">
        <v>0.795325206825509</v>
      </c>
      <c r="I506">
        <v>0.754215379478409</v>
      </c>
      <c r="J506">
        <v>0.70066830771975197</v>
      </c>
      <c r="K506">
        <v>0.48036456480622203</v>
      </c>
      <c r="L506">
        <v>7.2530024452134897E-2</v>
      </c>
      <c r="M506">
        <v>0.83574482589028698</v>
      </c>
      <c r="N506">
        <v>-0.75126246519135498</v>
      </c>
      <c r="O506">
        <v>-1.0969546406811099</v>
      </c>
      <c r="P506">
        <v>0.14405008424754201</v>
      </c>
      <c r="Q506">
        <v>0.47085649174419603</v>
      </c>
      <c r="R506">
        <v>-0.168176736674159</v>
      </c>
      <c r="S506">
        <v>-0.72346637082309495</v>
      </c>
      <c r="T506">
        <v>0.71454993209974205</v>
      </c>
      <c r="U506">
        <v>1.67319412695279E-2</v>
      </c>
      <c r="V506">
        <v>3.1731791283539999E-2</v>
      </c>
      <c r="W506">
        <v>-9.8569186451640103E-2</v>
      </c>
      <c r="X506">
        <v>0.12836115439526899</v>
      </c>
      <c r="Y506">
        <v>-0.63438913276144004</v>
      </c>
      <c r="Z506">
        <v>-0.70474651123695398</v>
      </c>
      <c r="AA506">
        <v>0.26905593208696499</v>
      </c>
    </row>
    <row r="507" spans="1:27" x14ac:dyDescent="0.2">
      <c r="A507">
        <v>506</v>
      </c>
      <c r="B507">
        <v>0.17801381461322299</v>
      </c>
      <c r="C507">
        <v>0.55663234461098898</v>
      </c>
      <c r="D507">
        <v>0.46388671151362298</v>
      </c>
      <c r="E507">
        <v>0.57050778251141299</v>
      </c>
      <c r="F507">
        <v>0.34198272461071599</v>
      </c>
      <c r="G507">
        <v>0.67855576006695595</v>
      </c>
      <c r="H507">
        <v>0.425161100225523</v>
      </c>
      <c r="I507">
        <v>0.77884956775233105</v>
      </c>
      <c r="J507">
        <v>0.16516493819653899</v>
      </c>
      <c r="K507">
        <v>0.34026407380588303</v>
      </c>
      <c r="L507">
        <v>0.83440187387168396</v>
      </c>
      <c r="M507">
        <v>0.96819465118460302</v>
      </c>
      <c r="N507">
        <v>1.3784108269288899</v>
      </c>
      <c r="O507">
        <v>-1.2554750752377599</v>
      </c>
      <c r="P507">
        <v>0.456619218695198</v>
      </c>
      <c r="Q507">
        <v>1.3013367189006499</v>
      </c>
      <c r="R507">
        <v>0.57619298881224001</v>
      </c>
      <c r="S507">
        <v>0.58095493099740902</v>
      </c>
      <c r="T507">
        <v>0.58507617386213595</v>
      </c>
      <c r="U507">
        <v>-1.23368687133609</v>
      </c>
      <c r="V507">
        <v>1.2693505677620101</v>
      </c>
      <c r="W507">
        <v>-0.337139637480803</v>
      </c>
      <c r="X507">
        <v>-1.12563989741022</v>
      </c>
      <c r="Y507">
        <v>-8.7544769853704005E-2</v>
      </c>
      <c r="Z507">
        <v>-0.75091442710163603</v>
      </c>
      <c r="AA507">
        <v>-0.86097036331003096</v>
      </c>
    </row>
    <row r="508" spans="1:27" x14ac:dyDescent="0.2">
      <c r="A508">
        <v>507</v>
      </c>
      <c r="B508">
        <v>0.53605372062884205</v>
      </c>
      <c r="C508">
        <v>0.58471008948981695</v>
      </c>
      <c r="D508">
        <v>0.65028293128125303</v>
      </c>
      <c r="E508">
        <v>0.13121236930601299</v>
      </c>
      <c r="F508">
        <v>2.3686290718615E-2</v>
      </c>
      <c r="G508">
        <v>0.96918924641795401</v>
      </c>
      <c r="H508">
        <v>0.86876432551071003</v>
      </c>
      <c r="I508">
        <v>0.37924857879988799</v>
      </c>
      <c r="J508">
        <v>0.76147229620255497</v>
      </c>
      <c r="K508">
        <v>0.41457153856754297</v>
      </c>
      <c r="L508">
        <v>7.8154307324439204E-2</v>
      </c>
      <c r="M508">
        <v>0.25098173622973202</v>
      </c>
      <c r="N508">
        <v>1.2614684767111699</v>
      </c>
      <c r="O508">
        <v>-0.63721077768972401</v>
      </c>
      <c r="P508">
        <v>3.7749934412274901E-2</v>
      </c>
      <c r="Q508">
        <v>3.6709128550896399E-2</v>
      </c>
      <c r="R508">
        <v>2.4835672371077302</v>
      </c>
      <c r="S508">
        <v>-0.80971298650042201</v>
      </c>
      <c r="T508">
        <v>-1.25196116891899</v>
      </c>
      <c r="U508">
        <v>-0.420549395552965</v>
      </c>
      <c r="V508">
        <v>-0.33310683550715797</v>
      </c>
      <c r="W508">
        <v>1.0995341769722899</v>
      </c>
      <c r="X508">
        <v>-1.3000011274210099</v>
      </c>
      <c r="Y508">
        <v>0.405620598530471</v>
      </c>
      <c r="Z508">
        <v>-0.96381827148319399</v>
      </c>
      <c r="AA508">
        <v>-1.5177805618518101</v>
      </c>
    </row>
    <row r="509" spans="1:27" x14ac:dyDescent="0.2">
      <c r="A509">
        <v>508</v>
      </c>
      <c r="B509">
        <v>0.50394871202297498</v>
      </c>
      <c r="C509">
        <v>0.433631246909499</v>
      </c>
      <c r="D509">
        <v>0.785775208147242</v>
      </c>
      <c r="E509">
        <v>1.30183685105293E-2</v>
      </c>
      <c r="F509">
        <v>0.34151643840596002</v>
      </c>
      <c r="G509">
        <v>0.13844265346415299</v>
      </c>
      <c r="H509">
        <v>0.62884825770743102</v>
      </c>
      <c r="I509">
        <v>0.35443080589175202</v>
      </c>
      <c r="J509">
        <v>0.53695437731221296</v>
      </c>
      <c r="K509">
        <v>0.47897010832093601</v>
      </c>
      <c r="L509">
        <v>0.73293544654734399</v>
      </c>
      <c r="M509">
        <v>0.82941056578420103</v>
      </c>
      <c r="N509">
        <v>-0.64740702976452302</v>
      </c>
      <c r="O509">
        <v>-0.39091615192734103</v>
      </c>
      <c r="P509">
        <v>-0.37097364542058803</v>
      </c>
      <c r="Q509">
        <v>-0.59489481967053903</v>
      </c>
      <c r="R509">
        <v>-3.2173223465319797E-2</v>
      </c>
      <c r="S509">
        <v>-0.165147767241415</v>
      </c>
      <c r="T509">
        <v>-1.8795665490892399</v>
      </c>
      <c r="U509">
        <v>-1.0995433555482199</v>
      </c>
      <c r="V509">
        <v>1.09281504383211</v>
      </c>
      <c r="W509">
        <v>0.744333199956419</v>
      </c>
      <c r="X509">
        <v>0.25687614040934298</v>
      </c>
      <c r="Y509">
        <v>-1.15021791384521</v>
      </c>
      <c r="Z509">
        <v>-0.428532628249292</v>
      </c>
      <c r="AA509">
        <v>-1.7063176938932601E-2</v>
      </c>
    </row>
    <row r="510" spans="1:27" x14ac:dyDescent="0.2">
      <c r="A510">
        <v>509</v>
      </c>
      <c r="B510">
        <v>0.94503510347567499</v>
      </c>
      <c r="C510">
        <v>0.42617505276575601</v>
      </c>
      <c r="D510">
        <v>0.90170420077629299</v>
      </c>
      <c r="E510">
        <v>0.67766972747631304</v>
      </c>
      <c r="F510">
        <v>0.78336122329346802</v>
      </c>
      <c r="G510">
        <v>0.45055134315043599</v>
      </c>
      <c r="H510">
        <v>0.45138472318649198</v>
      </c>
      <c r="I510">
        <v>0.49212177959270698</v>
      </c>
      <c r="J510">
        <v>0.65921094571240202</v>
      </c>
      <c r="K510">
        <v>0.53226991277187996</v>
      </c>
      <c r="L510">
        <v>0.395881982520222</v>
      </c>
      <c r="M510">
        <v>0.72766496660187796</v>
      </c>
      <c r="N510">
        <v>1.5688901797481101</v>
      </c>
      <c r="O510">
        <v>0.99442197204640803</v>
      </c>
      <c r="P510">
        <v>0.56514853046429103</v>
      </c>
      <c r="Q510">
        <v>-0.66528829548609603</v>
      </c>
      <c r="R510">
        <v>-0.80953812637276801</v>
      </c>
      <c r="S510">
        <v>0.83616235901702896</v>
      </c>
      <c r="T510">
        <v>1.2083067431697399E-2</v>
      </c>
      <c r="U510">
        <v>0.91229163554719395</v>
      </c>
      <c r="V510">
        <v>0.25741810320972103</v>
      </c>
      <c r="W510">
        <v>-9.8955648989458897E-2</v>
      </c>
      <c r="X510">
        <v>0.565205088346731</v>
      </c>
      <c r="Y510">
        <v>0.325168450155847</v>
      </c>
      <c r="Z510">
        <v>-0.33708967552304903</v>
      </c>
      <c r="AA510">
        <v>-0.68433322790100803</v>
      </c>
    </row>
    <row r="511" spans="1:27" x14ac:dyDescent="0.2">
      <c r="A511">
        <v>510</v>
      </c>
      <c r="B511">
        <v>0.34132128395140099</v>
      </c>
      <c r="C511">
        <v>0.596854395465925</v>
      </c>
      <c r="D511">
        <v>0.52740754815749802</v>
      </c>
      <c r="E511">
        <v>0.83515561092644897</v>
      </c>
      <c r="F511">
        <v>0.74121023179031897</v>
      </c>
      <c r="G511">
        <v>0.48956995666958297</v>
      </c>
      <c r="H511">
        <v>0.52002414362505001</v>
      </c>
      <c r="I511">
        <v>5.7339573744684402E-2</v>
      </c>
      <c r="J511">
        <v>0.47429838427342402</v>
      </c>
      <c r="K511">
        <v>0.15562755544669901</v>
      </c>
      <c r="L511">
        <v>0.95411223731935002</v>
      </c>
      <c r="M511">
        <v>0.78250220138579596</v>
      </c>
      <c r="N511">
        <v>1.6657579035288399</v>
      </c>
      <c r="O511">
        <v>-1.4230196632892</v>
      </c>
      <c r="P511">
        <v>0.121622642894301</v>
      </c>
      <c r="Q511">
        <v>0.71617102074413197</v>
      </c>
      <c r="R511">
        <v>1.0380986416125499</v>
      </c>
      <c r="S511">
        <v>-0.83389324449401403</v>
      </c>
      <c r="T511">
        <v>-0.70810889427759005</v>
      </c>
      <c r="U511">
        <v>-0.12420742291225</v>
      </c>
      <c r="V511">
        <v>-0.35293388072182202</v>
      </c>
      <c r="W511">
        <v>-0.91173896573359003</v>
      </c>
      <c r="X511">
        <v>0.79798519680259705</v>
      </c>
      <c r="Y511">
        <v>-1.1092384627870799</v>
      </c>
      <c r="Z511">
        <v>0.88788645629483098</v>
      </c>
      <c r="AA511">
        <v>0.15989097379497799</v>
      </c>
    </row>
    <row r="512" spans="1:27" x14ac:dyDescent="0.2">
      <c r="A512">
        <v>511</v>
      </c>
      <c r="B512">
        <v>0.46471377415582499</v>
      </c>
      <c r="C512">
        <v>0.45208558486774503</v>
      </c>
      <c r="D512">
        <v>0.15810904838144699</v>
      </c>
      <c r="E512">
        <v>0.93626348115503699</v>
      </c>
      <c r="F512">
        <v>0.81617110921069902</v>
      </c>
      <c r="G512">
        <v>0.54261693684384205</v>
      </c>
      <c r="H512">
        <v>0.97413278906606104</v>
      </c>
      <c r="I512">
        <v>0.68736615660600298</v>
      </c>
      <c r="J512">
        <v>0.61844484182074599</v>
      </c>
      <c r="K512">
        <v>0.15137530583888201</v>
      </c>
      <c r="L512">
        <v>0.89485835004597902</v>
      </c>
      <c r="M512">
        <v>0.74542203545570296</v>
      </c>
      <c r="N512">
        <v>0.62618310831649504</v>
      </c>
      <c r="O512">
        <v>-0.61100933765788801</v>
      </c>
      <c r="P512">
        <v>0.83289463599958502</v>
      </c>
      <c r="Q512">
        <v>-0.46372414490418901</v>
      </c>
      <c r="R512">
        <v>-0.30813023568224102</v>
      </c>
      <c r="S512">
        <v>1.4163392735423601</v>
      </c>
      <c r="T512">
        <v>0.38009648109308702</v>
      </c>
      <c r="U512">
        <v>0.898576296486571</v>
      </c>
      <c r="V512">
        <v>1.94727562460448</v>
      </c>
      <c r="W512">
        <v>1.2524604692625101</v>
      </c>
      <c r="X512">
        <v>-1.14738570992142</v>
      </c>
      <c r="Y512">
        <v>-3.9691068877928098E-3</v>
      </c>
      <c r="Z512">
        <v>0.42496097922147003</v>
      </c>
      <c r="AA512">
        <v>-0.26421364600580699</v>
      </c>
    </row>
    <row r="513" spans="1:27" x14ac:dyDescent="0.2">
      <c r="A513">
        <v>512</v>
      </c>
      <c r="B513">
        <v>8.2531181629747097E-2</v>
      </c>
      <c r="C513">
        <v>0.95660865865647704</v>
      </c>
      <c r="D513">
        <v>0.26961875311098898</v>
      </c>
      <c r="E513">
        <v>5.8450613869354101E-2</v>
      </c>
      <c r="F513">
        <v>5.5563315981998998E-2</v>
      </c>
      <c r="G513">
        <v>0.45633331616409101</v>
      </c>
      <c r="H513">
        <v>0.68352001416496899</v>
      </c>
      <c r="I513">
        <v>0.95785865909419898</v>
      </c>
      <c r="J513">
        <v>0.83622521767392699</v>
      </c>
      <c r="K513">
        <v>0.49014643160626198</v>
      </c>
      <c r="L513">
        <v>0.385312066413462</v>
      </c>
      <c r="M513">
        <v>0.48843751475214903</v>
      </c>
      <c r="N513">
        <v>0.89212436227724701</v>
      </c>
      <c r="O513">
        <v>-0.73881674396645802</v>
      </c>
      <c r="P513">
        <v>-1.02380993859851</v>
      </c>
      <c r="Q513">
        <v>-1.54744029363506</v>
      </c>
      <c r="R513">
        <v>-4.3823977855251099E-2</v>
      </c>
      <c r="S513">
        <v>1.0674123420022399</v>
      </c>
      <c r="T513">
        <v>6.6308294783872401E-2</v>
      </c>
      <c r="U513">
        <v>0.17194614417481</v>
      </c>
      <c r="V513">
        <v>0.823566162293491</v>
      </c>
      <c r="W513">
        <v>0.12172301689803899</v>
      </c>
      <c r="X513">
        <v>1.64726269757525</v>
      </c>
      <c r="Y513">
        <v>1.0990543426388999</v>
      </c>
      <c r="Z513">
        <v>2.5831639091735199</v>
      </c>
      <c r="AA513">
        <v>0.67855301196906104</v>
      </c>
    </row>
    <row r="514" spans="1:27" x14ac:dyDescent="0.2">
      <c r="A514">
        <v>513</v>
      </c>
      <c r="B514">
        <v>0.86010684608481802</v>
      </c>
      <c r="C514">
        <v>0.84443035000003797</v>
      </c>
      <c r="D514">
        <v>0.13454021443612799</v>
      </c>
      <c r="E514">
        <v>0.66802579420618702</v>
      </c>
      <c r="F514">
        <v>0.15151353762485001</v>
      </c>
      <c r="G514">
        <v>0.17142856679856699</v>
      </c>
      <c r="H514">
        <v>0.83851247467100598</v>
      </c>
      <c r="I514">
        <v>0.74553375248797205</v>
      </c>
      <c r="J514">
        <v>0.46198660717345702</v>
      </c>
      <c r="K514">
        <v>0.87558816769160297</v>
      </c>
      <c r="L514">
        <v>0.52141596376895905</v>
      </c>
      <c r="M514">
        <v>0.61396919400431205</v>
      </c>
      <c r="N514">
        <v>-1.01261509627113</v>
      </c>
      <c r="O514">
        <v>1.4290716406028099</v>
      </c>
      <c r="P514">
        <v>1.94717122293364</v>
      </c>
      <c r="Q514">
        <v>4.3929123835156202E-2</v>
      </c>
      <c r="R514">
        <v>-0.93542812597404501</v>
      </c>
      <c r="S514">
        <v>-0.12309864990163499</v>
      </c>
      <c r="T514">
        <v>1.7401167029442699</v>
      </c>
      <c r="U514">
        <v>-0.31528108568462299</v>
      </c>
      <c r="V514">
        <v>1.2909255742260199</v>
      </c>
      <c r="W514">
        <v>-0.109909560173631</v>
      </c>
      <c r="X514">
        <v>-0.19778988663778899</v>
      </c>
      <c r="Y514">
        <v>-0.775354613692115</v>
      </c>
      <c r="Z514">
        <v>-0.33939495297684102</v>
      </c>
      <c r="AA514">
        <v>0.27159185382936901</v>
      </c>
    </row>
    <row r="515" spans="1:27" x14ac:dyDescent="0.2">
      <c r="A515">
        <v>514</v>
      </c>
      <c r="B515">
        <v>0.39566063997335699</v>
      </c>
      <c r="C515">
        <v>0.22276860265992501</v>
      </c>
      <c r="D515">
        <v>0.23755755531601599</v>
      </c>
      <c r="E515">
        <v>0.38585654064081598</v>
      </c>
      <c r="F515">
        <v>0.65310594765469399</v>
      </c>
      <c r="G515">
        <v>0.714840275235474</v>
      </c>
      <c r="H515">
        <v>0.39478879538364697</v>
      </c>
      <c r="I515">
        <v>0.16397938481532001</v>
      </c>
      <c r="J515">
        <v>0.59947931719943803</v>
      </c>
      <c r="K515">
        <v>0.46741366223432101</v>
      </c>
      <c r="L515">
        <v>0.79506247630342797</v>
      </c>
      <c r="M515">
        <v>0.77178552048280802</v>
      </c>
      <c r="N515">
        <v>1.86411813793254</v>
      </c>
      <c r="O515">
        <v>-1.4915846959200201</v>
      </c>
      <c r="P515">
        <v>-1.0441540818531301</v>
      </c>
      <c r="Q515">
        <v>0.91022811338133103</v>
      </c>
      <c r="R515">
        <v>0.43547573228036301</v>
      </c>
      <c r="S515">
        <v>0.74424316033317806</v>
      </c>
      <c r="T515">
        <v>1.62957411256174</v>
      </c>
      <c r="U515">
        <v>-2.1377596043740299</v>
      </c>
      <c r="V515">
        <v>-0.83766123287845395</v>
      </c>
      <c r="W515">
        <v>0.22464579988736</v>
      </c>
      <c r="X515">
        <v>0.83735839641335796</v>
      </c>
      <c r="Y515">
        <v>0.52302095687295302</v>
      </c>
      <c r="Z515">
        <v>-0.37106744163989103</v>
      </c>
      <c r="AA515">
        <v>1.2909762204872699</v>
      </c>
    </row>
    <row r="516" spans="1:27" x14ac:dyDescent="0.2">
      <c r="A516">
        <v>515</v>
      </c>
      <c r="B516">
        <v>0.73589935037307397</v>
      </c>
      <c r="C516">
        <v>0.42017017700709403</v>
      </c>
      <c r="D516">
        <v>0.72305662208236698</v>
      </c>
      <c r="E516">
        <v>0.57612904394045406</v>
      </c>
      <c r="F516">
        <v>0.39278899366036002</v>
      </c>
      <c r="G516">
        <v>0.90602113213390101</v>
      </c>
      <c r="H516">
        <v>0.88959656120277897</v>
      </c>
      <c r="I516">
        <v>4.3260382954031201E-2</v>
      </c>
      <c r="J516">
        <v>0.67319771577604104</v>
      </c>
      <c r="K516">
        <v>0.74096680665388703</v>
      </c>
      <c r="L516">
        <v>0.93891386501491003</v>
      </c>
      <c r="M516">
        <v>0.86235285107977599</v>
      </c>
      <c r="N516">
        <v>-0.59366319149619895</v>
      </c>
      <c r="O516">
        <v>-1.5457284094099899</v>
      </c>
      <c r="P516">
        <v>-0.49133492939186302</v>
      </c>
      <c r="Q516">
        <v>0.46140540951731002</v>
      </c>
      <c r="R516">
        <v>-1.4339765327320899</v>
      </c>
      <c r="S516">
        <v>1.3279956204238901</v>
      </c>
      <c r="T516">
        <v>0.55481007246191905</v>
      </c>
      <c r="U516">
        <v>0.73274988657191598</v>
      </c>
      <c r="V516">
        <v>0.30264425353255198</v>
      </c>
      <c r="W516">
        <v>0.25633471895375998</v>
      </c>
      <c r="X516">
        <v>-1.53362644517242</v>
      </c>
      <c r="Y516">
        <v>0.49386685070437503</v>
      </c>
      <c r="Z516">
        <v>-1.0865716957068401</v>
      </c>
      <c r="AA516">
        <v>-0.88376575434552596</v>
      </c>
    </row>
    <row r="517" spans="1:27" x14ac:dyDescent="0.2">
      <c r="A517">
        <v>516</v>
      </c>
      <c r="B517">
        <v>0.17174340598285101</v>
      </c>
      <c r="C517">
        <v>0.41998293553478999</v>
      </c>
      <c r="D517">
        <v>0.62712543224915795</v>
      </c>
      <c r="E517">
        <v>0.13881417782977201</v>
      </c>
      <c r="F517">
        <v>0.18377372855320501</v>
      </c>
      <c r="G517">
        <v>0.29028942529112101</v>
      </c>
      <c r="H517">
        <v>2.55409150850027E-2</v>
      </c>
      <c r="I517">
        <v>0.50856781052425504</v>
      </c>
      <c r="J517">
        <v>0.36528711928986002</v>
      </c>
      <c r="K517">
        <v>0.413476836169138</v>
      </c>
      <c r="L517">
        <v>0.36639728141017203</v>
      </c>
      <c r="M517">
        <v>0.76901709241792504</v>
      </c>
      <c r="N517">
        <v>-0.360558619329931</v>
      </c>
      <c r="O517">
        <v>1.0395562511870999</v>
      </c>
      <c r="P517">
        <v>0.75069330348779295</v>
      </c>
      <c r="Q517">
        <v>1.70969004834187</v>
      </c>
      <c r="R517">
        <v>-1.1843748707731201</v>
      </c>
      <c r="S517">
        <v>-1.3899468681040099</v>
      </c>
      <c r="T517">
        <v>-0.66677797276688899</v>
      </c>
      <c r="U517">
        <v>4.9304161004558998E-2</v>
      </c>
      <c r="V517">
        <v>0.61429478712945196</v>
      </c>
      <c r="W517">
        <v>0.75997094801698195</v>
      </c>
      <c r="X517">
        <v>0.68995306319870398</v>
      </c>
      <c r="Y517">
        <v>-0.54216605794191897</v>
      </c>
      <c r="Z517">
        <v>0.18040550305634001</v>
      </c>
      <c r="AA517">
        <v>-0.82050133315616802</v>
      </c>
    </row>
    <row r="518" spans="1:27" x14ac:dyDescent="0.2">
      <c r="A518">
        <v>517</v>
      </c>
      <c r="B518">
        <v>0.45476163132116199</v>
      </c>
      <c r="C518">
        <v>2.0790848881006199E-2</v>
      </c>
      <c r="D518">
        <v>0.452364492695778</v>
      </c>
      <c r="E518">
        <v>0.25583385326899499</v>
      </c>
      <c r="F518">
        <v>0.12840295652858899</v>
      </c>
      <c r="G518">
        <v>0.76505465549416796</v>
      </c>
      <c r="H518">
        <v>0.37633617338724401</v>
      </c>
      <c r="I518">
        <v>0.92769776261411596</v>
      </c>
      <c r="J518">
        <v>0.102176840184256</v>
      </c>
      <c r="K518">
        <v>0.53141550300642804</v>
      </c>
      <c r="L518">
        <v>0.27350843255408103</v>
      </c>
      <c r="M518">
        <v>0.44693774031475098</v>
      </c>
      <c r="N518">
        <v>0.51157077528902095</v>
      </c>
      <c r="O518">
        <v>3.4147360712810298E-2</v>
      </c>
      <c r="P518">
        <v>0.38969761385951301</v>
      </c>
      <c r="Q518">
        <v>2.4683776898626602</v>
      </c>
      <c r="R518">
        <v>0.46697809138964802</v>
      </c>
      <c r="S518">
        <v>0.62639464199199602</v>
      </c>
      <c r="T518">
        <v>-1.4385532459931001</v>
      </c>
      <c r="U518">
        <v>-0.182640454140269</v>
      </c>
      <c r="V518">
        <v>0.119299094365515</v>
      </c>
      <c r="W518">
        <v>1.60719088844878</v>
      </c>
      <c r="X518">
        <v>0.39157076594986201</v>
      </c>
      <c r="Y518">
        <v>0.73506934274546898</v>
      </c>
      <c r="Z518">
        <v>0.189606967608591</v>
      </c>
      <c r="AA518">
        <v>-7.7507300602662699E-2</v>
      </c>
    </row>
    <row r="519" spans="1:27" x14ac:dyDescent="0.2">
      <c r="A519">
        <v>518</v>
      </c>
      <c r="B519">
        <v>0.77020475943572797</v>
      </c>
      <c r="C519">
        <v>0.38044796953909099</v>
      </c>
      <c r="D519">
        <v>0.63430697354487997</v>
      </c>
      <c r="E519">
        <v>0.31306088413111799</v>
      </c>
      <c r="F519">
        <v>0.12889633560553099</v>
      </c>
      <c r="G519">
        <v>0.92956497566774399</v>
      </c>
      <c r="H519">
        <v>0.68430032231844895</v>
      </c>
      <c r="I519">
        <v>0.91790498932823505</v>
      </c>
      <c r="J519">
        <v>0.37824872182682101</v>
      </c>
      <c r="K519">
        <v>0.65092021436430503</v>
      </c>
      <c r="L519">
        <v>0.284519776934757</v>
      </c>
      <c r="M519">
        <v>0.72329235821962301</v>
      </c>
      <c r="N519">
        <v>0.10314181768401499</v>
      </c>
      <c r="O519">
        <v>-0.58249245294929097</v>
      </c>
      <c r="P519">
        <v>-1.4864061758565299</v>
      </c>
      <c r="Q519">
        <v>0.62496539626561698</v>
      </c>
      <c r="R519">
        <v>1.37245071049547</v>
      </c>
      <c r="S519">
        <v>-1.3714709520500099</v>
      </c>
      <c r="T519">
        <v>-0.53212237858990696</v>
      </c>
      <c r="U519">
        <v>-0.25316246856952801</v>
      </c>
      <c r="V519">
        <v>0.41985575767169198</v>
      </c>
      <c r="W519">
        <v>-2.4122981568709498</v>
      </c>
      <c r="X519">
        <v>0.46302091709271997</v>
      </c>
      <c r="Y519">
        <v>-0.515281401408341</v>
      </c>
      <c r="Z519">
        <v>-0.72603060127083796</v>
      </c>
      <c r="AA519">
        <v>1.23358613866688</v>
      </c>
    </row>
    <row r="520" spans="1:27" x14ac:dyDescent="0.2">
      <c r="A520">
        <v>519</v>
      </c>
      <c r="B520">
        <v>6.2649998348206198E-2</v>
      </c>
      <c r="C520">
        <v>0.42234842758625701</v>
      </c>
      <c r="D520">
        <v>0.52949687954969704</v>
      </c>
      <c r="E520">
        <v>0.715117806801572</v>
      </c>
      <c r="F520">
        <v>0.62416075426153805</v>
      </c>
      <c r="G520">
        <v>9.9228178150951793E-3</v>
      </c>
      <c r="H520">
        <v>0.44783906149677899</v>
      </c>
      <c r="I520">
        <v>7.9581007827073294E-2</v>
      </c>
      <c r="J520">
        <v>0.74353112629614704</v>
      </c>
      <c r="K520">
        <v>0.82777411118149702</v>
      </c>
      <c r="L520">
        <v>0.71857132273726099</v>
      </c>
      <c r="M520">
        <v>2.2423949791118499E-2</v>
      </c>
      <c r="N520">
        <v>1.68308408170102</v>
      </c>
      <c r="O520">
        <v>-0.72136774391424296</v>
      </c>
      <c r="P520">
        <v>-0.63102188334145903</v>
      </c>
      <c r="Q520">
        <v>-0.17892241105787701</v>
      </c>
      <c r="R520">
        <v>0.89139033454984096</v>
      </c>
      <c r="S520">
        <v>-0.43273602576936099</v>
      </c>
      <c r="T520">
        <v>-1.2182161917662999</v>
      </c>
      <c r="U520">
        <v>6.2773493364154997E-2</v>
      </c>
      <c r="V520">
        <v>-1.03594818402801</v>
      </c>
      <c r="W520">
        <v>0.15969244470438301</v>
      </c>
      <c r="X520">
        <v>1.7933255553180001</v>
      </c>
      <c r="Y520">
        <v>0.71085581491059802</v>
      </c>
      <c r="Z520">
        <v>-1.25006132260984</v>
      </c>
      <c r="AA520">
        <v>-0.98526720146137803</v>
      </c>
    </row>
    <row r="521" spans="1:27" x14ac:dyDescent="0.2">
      <c r="A521">
        <v>520</v>
      </c>
      <c r="B521">
        <v>0.81508149509318095</v>
      </c>
      <c r="C521">
        <v>0.19142606342211299</v>
      </c>
      <c r="D521">
        <v>0.33010638575069601</v>
      </c>
      <c r="E521">
        <v>0.18867952888831399</v>
      </c>
      <c r="F521">
        <v>0.50200273632071901</v>
      </c>
      <c r="G521">
        <v>0.50048133661039096</v>
      </c>
      <c r="H521">
        <v>0.21357980975881199</v>
      </c>
      <c r="I521">
        <v>0.40244512911885899</v>
      </c>
      <c r="J521">
        <v>0.57610691525042002</v>
      </c>
      <c r="K521">
        <v>0.47193306614644798</v>
      </c>
      <c r="L521">
        <v>0.65898577077314202</v>
      </c>
      <c r="M521">
        <v>0.19500323897227601</v>
      </c>
      <c r="N521">
        <v>-0.734866705641252</v>
      </c>
      <c r="O521">
        <v>-2.58489551443652</v>
      </c>
      <c r="P521">
        <v>0.72712461202541001</v>
      </c>
      <c r="Q521">
        <v>1.2698876105826999</v>
      </c>
      <c r="R521">
        <v>0.755817256413849</v>
      </c>
      <c r="S521">
        <v>1.49990606115789</v>
      </c>
      <c r="T521">
        <v>0.84554246575661496</v>
      </c>
      <c r="U521">
        <v>0.76956333230578999</v>
      </c>
      <c r="V521">
        <v>0.18894315520704</v>
      </c>
      <c r="W521">
        <v>-0.27855850225059198</v>
      </c>
      <c r="X521">
        <v>0.51943094772819398</v>
      </c>
      <c r="Y521">
        <v>0.65032325063707996</v>
      </c>
      <c r="Z521">
        <v>1.42517835071198</v>
      </c>
      <c r="AA521">
        <v>0.46915752477822598</v>
      </c>
    </row>
    <row r="522" spans="1:27" x14ac:dyDescent="0.2">
      <c r="A522">
        <v>521</v>
      </c>
      <c r="B522">
        <v>0.30114252446219297</v>
      </c>
      <c r="C522">
        <v>0.70532928174361498</v>
      </c>
      <c r="D522">
        <v>0.77073736069723897</v>
      </c>
      <c r="E522">
        <v>0.14218128984794001</v>
      </c>
      <c r="F522">
        <v>0.48816180555149902</v>
      </c>
      <c r="G522">
        <v>0.25938825146295102</v>
      </c>
      <c r="H522">
        <v>0.178111643763259</v>
      </c>
      <c r="I522">
        <v>1.87094374559819E-2</v>
      </c>
      <c r="J522">
        <v>0.29635626194067299</v>
      </c>
      <c r="K522">
        <v>0.11082568136043799</v>
      </c>
      <c r="L522">
        <v>0.54950016224756804</v>
      </c>
      <c r="M522">
        <v>0.36815824755467402</v>
      </c>
      <c r="N522">
        <v>-0.53775698808869898</v>
      </c>
      <c r="O522">
        <v>0.27122917325566198</v>
      </c>
      <c r="P522">
        <v>2.1494499984751498</v>
      </c>
      <c r="Q522">
        <v>0.74661280154256404</v>
      </c>
      <c r="R522">
        <v>-1.5596117532154801</v>
      </c>
      <c r="S522">
        <v>0.695649627489353</v>
      </c>
      <c r="T522">
        <v>-0.65779655203273801</v>
      </c>
      <c r="U522">
        <v>0.31915100594406498</v>
      </c>
      <c r="V522">
        <v>0.61899885686730205</v>
      </c>
      <c r="W522">
        <v>1.05222109727206</v>
      </c>
      <c r="X522">
        <v>0.72225106271508199</v>
      </c>
      <c r="Y522">
        <v>-0.62379032043312299</v>
      </c>
      <c r="Z522">
        <v>3.7033506264446299</v>
      </c>
      <c r="AA522">
        <v>-1.0247691379207</v>
      </c>
    </row>
    <row r="523" spans="1:27" x14ac:dyDescent="0.2">
      <c r="A523">
        <v>522</v>
      </c>
      <c r="B523">
        <v>0.364671027986332</v>
      </c>
      <c r="C523">
        <v>1.35204752441495E-2</v>
      </c>
      <c r="D523">
        <v>0.63498916872777</v>
      </c>
      <c r="E523">
        <v>0.57411161647178199</v>
      </c>
      <c r="F523">
        <v>0.87281638849526599</v>
      </c>
      <c r="G523">
        <v>0.46213706466369298</v>
      </c>
      <c r="H523">
        <v>0.68051834823563695</v>
      </c>
      <c r="I523">
        <v>0.96757169044576496</v>
      </c>
      <c r="J523">
        <v>0.26568865170702299</v>
      </c>
      <c r="K523">
        <v>0.31904211756773199</v>
      </c>
      <c r="L523">
        <v>0.20163722638972101</v>
      </c>
      <c r="M523">
        <v>0.29764646873809297</v>
      </c>
      <c r="N523">
        <v>0.26326519229568102</v>
      </c>
      <c r="O523">
        <v>-0.14199295130793299</v>
      </c>
      <c r="P523">
        <v>1.71291745793914</v>
      </c>
      <c r="Q523">
        <v>2.1201146560425199</v>
      </c>
      <c r="R523">
        <v>0.45542125888316698</v>
      </c>
      <c r="S523">
        <v>1.7801432827743799</v>
      </c>
      <c r="T523">
        <v>0.26520020368201003</v>
      </c>
      <c r="U523">
        <v>-1.4074309932656399</v>
      </c>
      <c r="V523">
        <v>-0.378269407607982</v>
      </c>
      <c r="W523">
        <v>8.3268183458241093E-2</v>
      </c>
      <c r="X523">
        <v>8.3347411594127299E-2</v>
      </c>
      <c r="Y523">
        <v>-0.65479358681996902</v>
      </c>
      <c r="Z523">
        <v>-0.18845004873768301</v>
      </c>
      <c r="AA523">
        <v>0.95304006753858606</v>
      </c>
    </row>
    <row r="524" spans="1:27" x14ac:dyDescent="0.2">
      <c r="A524">
        <v>523</v>
      </c>
      <c r="B524">
        <v>0.31211279192939401</v>
      </c>
      <c r="C524">
        <v>0.73120310576632597</v>
      </c>
      <c r="D524">
        <v>0.77436368400231004</v>
      </c>
      <c r="E524">
        <v>4.9150272738188498E-2</v>
      </c>
      <c r="F524">
        <v>0.192297661909833</v>
      </c>
      <c r="G524">
        <v>0.407446877099573</v>
      </c>
      <c r="H524">
        <v>0.65813153889030196</v>
      </c>
      <c r="I524">
        <v>0.830018765991553</v>
      </c>
      <c r="J524">
        <v>0.990294146584346</v>
      </c>
      <c r="K524">
        <v>0.86106773256324198</v>
      </c>
      <c r="L524">
        <v>0.64156685373745803</v>
      </c>
      <c r="M524">
        <v>0.77615406853146796</v>
      </c>
      <c r="N524">
        <v>0.56358707830838894</v>
      </c>
      <c r="O524">
        <v>1.1039173115499801</v>
      </c>
      <c r="P524">
        <v>1.9541579949904899</v>
      </c>
      <c r="Q524">
        <v>0.34663984283197202</v>
      </c>
      <c r="R524">
        <v>-0.72202119058496705</v>
      </c>
      <c r="S524">
        <v>0.61524989481274805</v>
      </c>
      <c r="T524">
        <v>0.61404967880128203</v>
      </c>
      <c r="U524">
        <v>0.39879298806490399</v>
      </c>
      <c r="V524">
        <v>0.273580875399068</v>
      </c>
      <c r="W524">
        <v>0.34967390793590197</v>
      </c>
      <c r="X524">
        <v>0.121288826463579</v>
      </c>
      <c r="Y524">
        <v>0.28815082613446602</v>
      </c>
      <c r="Z524">
        <v>2.06551333844863E-2</v>
      </c>
      <c r="AA524">
        <v>-0.60525895877532898</v>
      </c>
    </row>
    <row r="525" spans="1:27" x14ac:dyDescent="0.2">
      <c r="A525">
        <v>524</v>
      </c>
      <c r="B525">
        <v>3.7369964877143502E-2</v>
      </c>
      <c r="C525">
        <v>0.432724097976461</v>
      </c>
      <c r="D525">
        <v>0.178849163930863</v>
      </c>
      <c r="E525">
        <v>0.43500765156932097</v>
      </c>
      <c r="F525">
        <v>0.759703308343887</v>
      </c>
      <c r="G525">
        <v>0.83531187498010695</v>
      </c>
      <c r="H525">
        <v>0.42106551327742597</v>
      </c>
      <c r="I525">
        <v>7.4088333640247497E-3</v>
      </c>
      <c r="J525">
        <v>0.59253581450320703</v>
      </c>
      <c r="K525">
        <v>0.317033590981736</v>
      </c>
      <c r="L525">
        <v>0.85780586977489204</v>
      </c>
      <c r="M525">
        <v>3.31067086663097E-2</v>
      </c>
      <c r="N525">
        <v>2.9289007376546601</v>
      </c>
      <c r="O525">
        <v>-0.476095658518777</v>
      </c>
      <c r="P525">
        <v>1.1416552660134001</v>
      </c>
      <c r="Q525">
        <v>-0.164468216305523</v>
      </c>
      <c r="R525">
        <v>6.4031161505351097E-2</v>
      </c>
      <c r="S525">
        <v>0.94934602346054597</v>
      </c>
      <c r="T525">
        <v>1.07761850174052</v>
      </c>
      <c r="U525">
        <v>0.80075882857630298</v>
      </c>
      <c r="V525">
        <v>-0.82019801661034097</v>
      </c>
      <c r="W525">
        <v>3.02095051471808E-2</v>
      </c>
      <c r="X525">
        <v>0.37398818372963399</v>
      </c>
      <c r="Y525">
        <v>-0.99312527339037904</v>
      </c>
      <c r="Z525">
        <v>0.201283634750485</v>
      </c>
      <c r="AA525">
        <v>-3.7499314850947998E-2</v>
      </c>
    </row>
    <row r="526" spans="1:27" x14ac:dyDescent="0.2">
      <c r="A526">
        <v>525</v>
      </c>
      <c r="B526">
        <v>0.51880492339841999</v>
      </c>
      <c r="C526">
        <v>0.73124009300954596</v>
      </c>
      <c r="D526">
        <v>0.39640227379277299</v>
      </c>
      <c r="E526">
        <v>0.48271016147918999</v>
      </c>
      <c r="F526">
        <v>0.219401078531518</v>
      </c>
      <c r="G526">
        <v>0.13389621372334601</v>
      </c>
      <c r="H526">
        <v>0.60411444725468699</v>
      </c>
      <c r="I526">
        <v>6.5318808192387195E-2</v>
      </c>
      <c r="J526">
        <v>0.27547470992431</v>
      </c>
      <c r="K526">
        <v>0.583947213599458</v>
      </c>
      <c r="L526">
        <v>0.58137078862637204</v>
      </c>
      <c r="M526">
        <v>3.0458009568974299E-2</v>
      </c>
      <c r="N526">
        <v>-1.3000266808855701</v>
      </c>
      <c r="O526">
        <v>1.0090495074194199</v>
      </c>
      <c r="P526">
        <v>0.48586452722184897</v>
      </c>
      <c r="Q526">
        <v>0.84202004740575098</v>
      </c>
      <c r="R526">
        <v>1.3378161303426801</v>
      </c>
      <c r="S526">
        <v>-2.5196041406182101</v>
      </c>
      <c r="T526">
        <v>1.01009540810858</v>
      </c>
      <c r="U526">
        <v>0.463820474038391</v>
      </c>
      <c r="V526">
        <v>-1.74029718179439</v>
      </c>
      <c r="W526">
        <v>-0.295279228512486</v>
      </c>
      <c r="X526">
        <v>0.53659702909720797</v>
      </c>
      <c r="Y526">
        <v>-1.0180966063038499</v>
      </c>
      <c r="Z526">
        <v>0.19772842760294701</v>
      </c>
      <c r="AA526">
        <v>2.02345618313585</v>
      </c>
    </row>
    <row r="527" spans="1:27" x14ac:dyDescent="0.2">
      <c r="A527">
        <v>526</v>
      </c>
      <c r="B527">
        <v>0.67901341570541196</v>
      </c>
      <c r="C527">
        <v>1.3941552489995899E-2</v>
      </c>
      <c r="D527">
        <v>0.96271586581133295</v>
      </c>
      <c r="E527">
        <v>0.46481690066866499</v>
      </c>
      <c r="F527">
        <v>0.15665229689329799</v>
      </c>
      <c r="G527">
        <v>0.86953135090880096</v>
      </c>
      <c r="H527">
        <v>0.40065519185736698</v>
      </c>
      <c r="I527">
        <v>0.49779403186403198</v>
      </c>
      <c r="J527">
        <v>8.0941344611346694E-2</v>
      </c>
      <c r="K527">
        <v>0.289255978073924</v>
      </c>
      <c r="L527">
        <v>0.63886771816760302</v>
      </c>
      <c r="M527">
        <v>9.4423488946631495E-2</v>
      </c>
      <c r="N527">
        <v>1.11674868817053</v>
      </c>
      <c r="O527">
        <v>0.25245578512080402</v>
      </c>
      <c r="P527">
        <v>-0.27810990814622999</v>
      </c>
      <c r="Q527">
        <v>0.221226598435006</v>
      </c>
      <c r="R527">
        <v>-1.54030721335937</v>
      </c>
      <c r="S527">
        <v>-1.38705136059625</v>
      </c>
      <c r="T527">
        <v>-0.12661511124018801</v>
      </c>
      <c r="U527">
        <v>0.93687420244604003</v>
      </c>
      <c r="V527">
        <v>-0.93397222442798</v>
      </c>
      <c r="W527">
        <v>3.10550588523718</v>
      </c>
      <c r="X527">
        <v>-0.89797835455438502</v>
      </c>
      <c r="Y527">
        <v>1.0731987253970801</v>
      </c>
      <c r="Z527">
        <v>0.62638050280170998</v>
      </c>
      <c r="AA527">
        <v>0.230879756202366</v>
      </c>
    </row>
    <row r="528" spans="1:27" x14ac:dyDescent="0.2">
      <c r="A528">
        <v>527</v>
      </c>
      <c r="B528">
        <v>0.90323356026783497</v>
      </c>
      <c r="C528">
        <v>4.5313308481127003E-2</v>
      </c>
      <c r="D528">
        <v>0.37731361924670598</v>
      </c>
      <c r="E528">
        <v>0.48620193707756698</v>
      </c>
      <c r="F528">
        <v>0.14409941108897301</v>
      </c>
      <c r="G528">
        <v>0.392340450547635</v>
      </c>
      <c r="H528">
        <v>0.53636635397560894</v>
      </c>
      <c r="I528">
        <v>0.41132296575233301</v>
      </c>
      <c r="J528">
        <v>1.9407828804105501E-3</v>
      </c>
      <c r="K528">
        <v>0.69259556289762203</v>
      </c>
      <c r="L528">
        <v>0.78163518011569899</v>
      </c>
      <c r="M528">
        <v>4.3162176152691203E-2</v>
      </c>
      <c r="N528">
        <v>0.88957927495851596</v>
      </c>
      <c r="O528">
        <v>0.74105001588007502</v>
      </c>
      <c r="P528">
        <v>0.67362771162092405</v>
      </c>
      <c r="Q528">
        <v>0.40502274460840998</v>
      </c>
      <c r="R528">
        <v>0.88532280288087495</v>
      </c>
      <c r="S528">
        <v>0.27770009982974497</v>
      </c>
      <c r="T528">
        <v>0.147833017797973</v>
      </c>
      <c r="U528">
        <v>-1.8283328519470501</v>
      </c>
      <c r="V528">
        <v>-0.62398022425653799</v>
      </c>
      <c r="W528">
        <v>-1.4018184522833299</v>
      </c>
      <c r="X528">
        <v>0.33167594749113699</v>
      </c>
      <c r="Y528">
        <v>1.1245305908807</v>
      </c>
      <c r="Z528">
        <v>-0.39503550102982199</v>
      </c>
      <c r="AA528">
        <v>-1.2207079418305899</v>
      </c>
    </row>
    <row r="529" spans="1:27" x14ac:dyDescent="0.2">
      <c r="A529">
        <v>528</v>
      </c>
      <c r="B529">
        <v>2.5526698445901198E-2</v>
      </c>
      <c r="C529">
        <v>0.41841437644325102</v>
      </c>
      <c r="D529">
        <v>7.7554949792101896E-2</v>
      </c>
      <c r="E529">
        <v>0.73758488497696795</v>
      </c>
      <c r="F529">
        <v>0.88635544292628698</v>
      </c>
      <c r="G529">
        <v>0.62000969774089698</v>
      </c>
      <c r="H529">
        <v>0.84714240627363302</v>
      </c>
      <c r="I529">
        <v>0.84349722298793495</v>
      </c>
      <c r="J529">
        <v>0.33750388305634199</v>
      </c>
      <c r="K529">
        <v>0.28837604238651598</v>
      </c>
      <c r="L529">
        <v>0.44315369101241198</v>
      </c>
      <c r="M529">
        <v>0.99622238520532802</v>
      </c>
      <c r="N529">
        <v>1.1027338631022601</v>
      </c>
      <c r="O529">
        <v>-1.79597414743214</v>
      </c>
      <c r="P529">
        <v>-0.61372015726380003</v>
      </c>
      <c r="Q529">
        <v>1.34542640770443</v>
      </c>
      <c r="R529">
        <v>-1.8232361367418899</v>
      </c>
      <c r="S529">
        <v>-2.2293121835253298</v>
      </c>
      <c r="T529">
        <v>-0.49248097048146799</v>
      </c>
      <c r="U529">
        <v>-0.109738583832794</v>
      </c>
      <c r="V529">
        <v>0.28416764615693202</v>
      </c>
      <c r="W529">
        <v>-1.0730823612552101</v>
      </c>
      <c r="X529">
        <v>-0.48223829533708801</v>
      </c>
      <c r="Y529">
        <v>-0.36684379498262998</v>
      </c>
      <c r="Z529">
        <v>-2.3612235308729099</v>
      </c>
      <c r="AA529">
        <v>0.65980440412891805</v>
      </c>
    </row>
    <row r="530" spans="1:27" x14ac:dyDescent="0.2">
      <c r="A530">
        <v>529</v>
      </c>
      <c r="B530">
        <v>0.98907827073708099</v>
      </c>
      <c r="C530">
        <v>0.64384000212885395</v>
      </c>
      <c r="D530">
        <v>0.52933510905131698</v>
      </c>
      <c r="E530">
        <v>0.99098631180822805</v>
      </c>
      <c r="F530">
        <v>0.66871739597991098</v>
      </c>
      <c r="G530">
        <v>0.12851451709866499</v>
      </c>
      <c r="H530">
        <v>0.24803464231081301</v>
      </c>
      <c r="I530">
        <v>8.9066002750769202E-2</v>
      </c>
      <c r="J530">
        <v>0.914981554960832</v>
      </c>
      <c r="K530">
        <v>0.324298549676314</v>
      </c>
      <c r="L530">
        <v>0.49691548058763102</v>
      </c>
      <c r="M530">
        <v>0.50909287389367797</v>
      </c>
      <c r="N530">
        <v>-1.2690461609427099</v>
      </c>
      <c r="O530">
        <v>0.99171273232155599</v>
      </c>
      <c r="P530">
        <v>-2.0031558640914402</v>
      </c>
      <c r="Q530">
        <v>-1.27027219721358</v>
      </c>
      <c r="R530">
        <v>-1.3790698954468299</v>
      </c>
      <c r="S530">
        <v>-0.34131826384509201</v>
      </c>
      <c r="T530">
        <v>0.105833422495396</v>
      </c>
      <c r="U530">
        <v>0.65568689837819805</v>
      </c>
      <c r="V530">
        <v>-0.82995062012416099</v>
      </c>
      <c r="W530">
        <v>0.370786561555766</v>
      </c>
      <c r="X530">
        <v>-1.3329499705285901</v>
      </c>
      <c r="Y530">
        <v>0.84281276250277304</v>
      </c>
      <c r="Z530">
        <v>1.06359272172873</v>
      </c>
      <c r="AA530">
        <v>-0.14283628379799401</v>
      </c>
    </row>
    <row r="531" spans="1:27" x14ac:dyDescent="0.2">
      <c r="A531">
        <v>530</v>
      </c>
      <c r="B531">
        <v>0.30288762459531399</v>
      </c>
      <c r="C531">
        <v>0.219793785596266</v>
      </c>
      <c r="D531">
        <v>0.949723993660882</v>
      </c>
      <c r="E531">
        <v>0.84040835872292496</v>
      </c>
      <c r="F531">
        <v>0.456800217041745</v>
      </c>
      <c r="G531">
        <v>0.88167441473342401</v>
      </c>
      <c r="H531">
        <v>0.68177360715344504</v>
      </c>
      <c r="I531">
        <v>0.69965210603549999</v>
      </c>
      <c r="J531">
        <v>0.82220777822658397</v>
      </c>
      <c r="K531">
        <v>0.30213321698829498</v>
      </c>
      <c r="L531">
        <v>0.232502822997048</v>
      </c>
      <c r="M531">
        <v>0.58353556995279998</v>
      </c>
      <c r="N531">
        <v>0.36389320912791101</v>
      </c>
      <c r="O531">
        <v>0.78298773881855799</v>
      </c>
      <c r="P531">
        <v>1.21228101334183</v>
      </c>
      <c r="Q531">
        <v>-0.59719844496873598</v>
      </c>
      <c r="R531">
        <v>0.22394025445722399</v>
      </c>
      <c r="S531">
        <v>-0.62401664969243698</v>
      </c>
      <c r="T531">
        <v>-1.62713039422519</v>
      </c>
      <c r="U531">
        <v>7.5712264995379502E-2</v>
      </c>
      <c r="V531">
        <v>1.8062438869409001</v>
      </c>
      <c r="W531">
        <v>-0.39934214983051702</v>
      </c>
      <c r="X531">
        <v>-7.5483033490577597E-2</v>
      </c>
      <c r="Y531">
        <v>0.14521034331072</v>
      </c>
      <c r="Z531">
        <v>0.23099671674258199</v>
      </c>
      <c r="AA531">
        <v>-0.16509221951795</v>
      </c>
    </row>
    <row r="532" spans="1:27" x14ac:dyDescent="0.2">
      <c r="A532">
        <v>531</v>
      </c>
      <c r="B532">
        <v>0.939138400601223</v>
      </c>
      <c r="C532">
        <v>0.83344265283085395</v>
      </c>
      <c r="D532">
        <v>0.85611305409111005</v>
      </c>
      <c r="E532">
        <v>0.111926322104409</v>
      </c>
      <c r="F532">
        <v>0.71600317815318704</v>
      </c>
      <c r="G532">
        <v>0.64031763933598995</v>
      </c>
      <c r="H532">
        <v>0.40828085131943198</v>
      </c>
      <c r="I532">
        <v>3.6359977209940497E-2</v>
      </c>
      <c r="J532">
        <v>0.274702356196939</v>
      </c>
      <c r="K532">
        <v>0.21702102595008901</v>
      </c>
      <c r="L532">
        <v>0.83360323146916904</v>
      </c>
      <c r="M532">
        <v>0.54800352966412902</v>
      </c>
      <c r="N532">
        <v>-0.495790294461391</v>
      </c>
      <c r="O532">
        <v>1.3135518627132701</v>
      </c>
      <c r="P532">
        <v>-0.51616994069767796</v>
      </c>
      <c r="Q532">
        <v>-0.717915565480712</v>
      </c>
      <c r="R532">
        <v>1.6337970388348799</v>
      </c>
      <c r="S532">
        <v>0.45840673564396101</v>
      </c>
      <c r="T532">
        <v>-1.4568271767307199</v>
      </c>
      <c r="U532">
        <v>0.159712240622363</v>
      </c>
      <c r="V532">
        <v>-6.1181184608785702E-2</v>
      </c>
      <c r="W532">
        <v>0.17615962576257599</v>
      </c>
      <c r="X532">
        <v>-1.47360403043834</v>
      </c>
      <c r="Y532">
        <v>0.23809421064439101</v>
      </c>
      <c r="Z532">
        <v>0.20047294335917901</v>
      </c>
      <c r="AA532">
        <v>-1.09556519061715</v>
      </c>
    </row>
    <row r="533" spans="1:27" x14ac:dyDescent="0.2">
      <c r="A533">
        <v>532</v>
      </c>
      <c r="B533">
        <v>0.68760758172720604</v>
      </c>
      <c r="C533">
        <v>0.69476731354370702</v>
      </c>
      <c r="D533">
        <v>0.54943614383228101</v>
      </c>
      <c r="E533">
        <v>0.86142187612131205</v>
      </c>
      <c r="F533">
        <v>0.70715668471530002</v>
      </c>
      <c r="G533">
        <v>0.51199250388890505</v>
      </c>
      <c r="H533">
        <v>0.54027186543680705</v>
      </c>
      <c r="I533">
        <v>0.56435696524567902</v>
      </c>
      <c r="J533">
        <v>0.47319616586901198</v>
      </c>
      <c r="K533">
        <v>0.24743127962574299</v>
      </c>
      <c r="L533">
        <v>0.156444930471479</v>
      </c>
      <c r="M533">
        <v>0.37601426732726301</v>
      </c>
      <c r="N533">
        <v>-1.7531465665944199</v>
      </c>
      <c r="O533">
        <v>-5.5761596762208203E-2</v>
      </c>
      <c r="P533">
        <v>0.72682160255982098</v>
      </c>
      <c r="Q533">
        <v>-0.91448592697679598</v>
      </c>
      <c r="R533">
        <v>-0.56144821807946899</v>
      </c>
      <c r="S533">
        <v>2.79662216711337E-2</v>
      </c>
      <c r="T533">
        <v>0.49574899982625797</v>
      </c>
      <c r="U533">
        <v>0.61037944104377195</v>
      </c>
      <c r="V533">
        <v>1.0858107648384601</v>
      </c>
      <c r="W533">
        <v>-1.24102088990379</v>
      </c>
      <c r="X533">
        <v>-0.40853351603559901</v>
      </c>
      <c r="Y533">
        <v>-0.100079347751851</v>
      </c>
      <c r="Z533">
        <v>-1.10340211241324</v>
      </c>
      <c r="AA533">
        <v>-1.99683715025918</v>
      </c>
    </row>
    <row r="534" spans="1:27" x14ac:dyDescent="0.2">
      <c r="A534">
        <v>533</v>
      </c>
      <c r="B534">
        <v>0.44703699485398801</v>
      </c>
      <c r="C534">
        <v>0.89912448520772104</v>
      </c>
      <c r="D534">
        <v>0.66495354170911003</v>
      </c>
      <c r="E534">
        <v>0.56785128777846605</v>
      </c>
      <c r="F534">
        <v>0.64671805570833296</v>
      </c>
      <c r="G534">
        <v>0.631430615903809</v>
      </c>
      <c r="H534">
        <v>0.97643398190848496</v>
      </c>
      <c r="I534">
        <v>0.329203353496268</v>
      </c>
      <c r="J534">
        <v>0.72339299949817304</v>
      </c>
      <c r="K534">
        <v>0.29246318456716802</v>
      </c>
      <c r="L534">
        <v>0.68799847713671602</v>
      </c>
      <c r="M534">
        <v>0.88858760730363395</v>
      </c>
      <c r="N534">
        <v>-0.90221545256336999</v>
      </c>
      <c r="O534">
        <v>-1.0848367157644401</v>
      </c>
      <c r="P534">
        <v>-1.72530302830821</v>
      </c>
      <c r="Q534">
        <v>5.7357000230871202E-2</v>
      </c>
      <c r="R534">
        <v>-0.90284727857809799</v>
      </c>
      <c r="S534">
        <v>0.94494000690450797</v>
      </c>
      <c r="T534">
        <v>6.0475796438550299E-2</v>
      </c>
      <c r="U534">
        <v>0.94356228424604205</v>
      </c>
      <c r="V534">
        <v>0.21286356744072901</v>
      </c>
      <c r="W534">
        <v>0.42780392179978699</v>
      </c>
      <c r="X534">
        <v>0.22471704841062901</v>
      </c>
      <c r="Y534">
        <v>1.43210865024359</v>
      </c>
      <c r="Z534">
        <v>8.9566744026588294E-3</v>
      </c>
      <c r="AA534">
        <v>-1.4984356918561199</v>
      </c>
    </row>
    <row r="535" spans="1:27" x14ac:dyDescent="0.2">
      <c r="A535">
        <v>534</v>
      </c>
      <c r="B535">
        <v>0.81647813878953401</v>
      </c>
      <c r="C535">
        <v>0.41424028528854201</v>
      </c>
      <c r="D535">
        <v>0.50044813659042098</v>
      </c>
      <c r="E535">
        <v>0.68327891989611</v>
      </c>
      <c r="F535">
        <v>0.91597330896183804</v>
      </c>
      <c r="G535">
        <v>0.96461702533997595</v>
      </c>
      <c r="H535">
        <v>0.59555138158611898</v>
      </c>
      <c r="I535">
        <v>0.82126175193116002</v>
      </c>
      <c r="J535">
        <v>0.887207214487716</v>
      </c>
      <c r="K535">
        <v>0.18608363717794399</v>
      </c>
      <c r="L535">
        <v>6.5767620690166898E-3</v>
      </c>
      <c r="M535">
        <v>0.62236134498380102</v>
      </c>
      <c r="N535">
        <v>-1.04398276513521</v>
      </c>
      <c r="O535">
        <v>-0.141974685433015</v>
      </c>
      <c r="P535">
        <v>-3.4674901405304999</v>
      </c>
      <c r="Q535">
        <v>-0.47538885693679001</v>
      </c>
      <c r="R535">
        <v>-2.03457611404162E-2</v>
      </c>
      <c r="S535">
        <v>-0.65966677116029504</v>
      </c>
      <c r="T535">
        <v>0.192022765234593</v>
      </c>
      <c r="U535">
        <v>-0.90120931846069297</v>
      </c>
      <c r="V535">
        <v>0.45257558915984802</v>
      </c>
      <c r="W535">
        <v>-8.7896591813542396E-2</v>
      </c>
      <c r="X535">
        <v>-1.0883268313710099</v>
      </c>
      <c r="Y535">
        <v>-1.6098753496221001</v>
      </c>
      <c r="Z535">
        <v>-3.9351412332791602E-2</v>
      </c>
      <c r="AA535">
        <v>0.72755814743689595</v>
      </c>
    </row>
    <row r="536" spans="1:27" x14ac:dyDescent="0.2">
      <c r="A536">
        <v>535</v>
      </c>
      <c r="B536">
        <v>3.9499197853729101E-2</v>
      </c>
      <c r="C536">
        <v>0.41100470325909499</v>
      </c>
      <c r="D536">
        <v>0.92407216085121002</v>
      </c>
      <c r="E536">
        <v>0.78960547875612896</v>
      </c>
      <c r="F536">
        <v>0.199645065004006</v>
      </c>
      <c r="G536">
        <v>0.79131266707554404</v>
      </c>
      <c r="H536">
        <v>0.17640324914827901</v>
      </c>
      <c r="I536">
        <v>0.74122027563862503</v>
      </c>
      <c r="J536">
        <v>0.58929897844791401</v>
      </c>
      <c r="K536">
        <v>0.84995794878341202</v>
      </c>
      <c r="L536">
        <v>0.49619521526619698</v>
      </c>
      <c r="M536">
        <v>0.47549466392956602</v>
      </c>
      <c r="N536">
        <v>1.63771480212514</v>
      </c>
      <c r="O536">
        <v>0.75474333513954095</v>
      </c>
      <c r="P536">
        <v>-0.113366222613676</v>
      </c>
      <c r="Q536">
        <v>0.68393246058142398</v>
      </c>
      <c r="R536">
        <v>0.99721599245308001</v>
      </c>
      <c r="S536">
        <v>8.8428778921484902E-2</v>
      </c>
      <c r="T536">
        <v>-1.1588848139238199</v>
      </c>
      <c r="U536">
        <v>-0.69377179346141205</v>
      </c>
      <c r="V536">
        <v>-0.168264176455794</v>
      </c>
      <c r="W536">
        <v>-1.92156509665774</v>
      </c>
      <c r="X536">
        <v>-1.30923053633598</v>
      </c>
      <c r="Y536">
        <v>1.3613892968375001</v>
      </c>
      <c r="Z536">
        <v>0.18889931790870901</v>
      </c>
      <c r="AA536">
        <v>0.50840238812862704</v>
      </c>
    </row>
    <row r="537" spans="1:27" x14ac:dyDescent="0.2">
      <c r="A537">
        <v>536</v>
      </c>
      <c r="B537">
        <v>0.73903168551623799</v>
      </c>
      <c r="C537">
        <v>0.25001498940400702</v>
      </c>
      <c r="D537">
        <v>9.1927953530102899E-2</v>
      </c>
      <c r="E537">
        <v>0.40252553322352402</v>
      </c>
      <c r="F537">
        <v>0.434992756228894</v>
      </c>
      <c r="G537">
        <v>0.94899881235323802</v>
      </c>
      <c r="H537">
        <v>0.88366621127352096</v>
      </c>
      <c r="I537">
        <v>0.69067238364368599</v>
      </c>
      <c r="J537">
        <v>0.50667889928445198</v>
      </c>
      <c r="K537">
        <v>0.60446806787513196</v>
      </c>
      <c r="L537">
        <v>0.71826600446365696</v>
      </c>
      <c r="M537">
        <v>5.0447877030819599E-2</v>
      </c>
      <c r="N537">
        <v>-0.70773684855258701</v>
      </c>
      <c r="O537">
        <v>0.88156848185189496</v>
      </c>
      <c r="P537">
        <v>-1.4471719454024801</v>
      </c>
      <c r="Q537">
        <v>1.28805666267175</v>
      </c>
      <c r="R537">
        <v>0.85305378762955197</v>
      </c>
      <c r="S537">
        <v>-1.25474074819052</v>
      </c>
      <c r="T537">
        <v>0.28619478866579001</v>
      </c>
      <c r="U537">
        <v>-0.591898055525648</v>
      </c>
      <c r="V537">
        <v>0.84728909521360196</v>
      </c>
      <c r="W537">
        <v>-0.241623757969535</v>
      </c>
      <c r="X537">
        <v>1.4896275070908001</v>
      </c>
      <c r="Y537">
        <v>0.71888787690578604</v>
      </c>
      <c r="Z537">
        <v>0.156544914887394</v>
      </c>
      <c r="AA537">
        <v>-0.46324273997975202</v>
      </c>
    </row>
    <row r="538" spans="1:27" x14ac:dyDescent="0.2">
      <c r="A538">
        <v>537</v>
      </c>
      <c r="B538">
        <v>0.348719493718817</v>
      </c>
      <c r="C538">
        <v>0.373767039040103</v>
      </c>
      <c r="D538">
        <v>0.49695335747674102</v>
      </c>
      <c r="E538">
        <v>0.85327718942426101</v>
      </c>
      <c r="F538">
        <v>3.7035899469628902E-2</v>
      </c>
      <c r="G538">
        <v>0.66146187018602998</v>
      </c>
      <c r="H538">
        <v>0.34233814501203502</v>
      </c>
      <c r="I538">
        <v>0.62396055995486599</v>
      </c>
      <c r="J538">
        <v>0.86352887772955</v>
      </c>
      <c r="K538">
        <v>0.86231441143900101</v>
      </c>
      <c r="L538">
        <v>0.455090599833056</v>
      </c>
      <c r="M538">
        <v>0.69426200096495405</v>
      </c>
      <c r="N538">
        <v>0.89797581052605402</v>
      </c>
      <c r="O538">
        <v>1.32965790105898</v>
      </c>
      <c r="P538">
        <v>-0.36924473619102199</v>
      </c>
      <c r="Q538">
        <v>-0.68219945705393203</v>
      </c>
      <c r="R538">
        <v>-9.0231778071656596E-2</v>
      </c>
      <c r="S538">
        <v>0.63695810357484295</v>
      </c>
      <c r="T538">
        <v>2.37726562611117</v>
      </c>
      <c r="U538">
        <v>0.73865001607429803</v>
      </c>
      <c r="V538">
        <v>-1.5871124162411701</v>
      </c>
      <c r="W538">
        <v>-1.8029523519919599</v>
      </c>
      <c r="X538">
        <v>0.32584736769847</v>
      </c>
      <c r="Y538">
        <v>0.317065312261054</v>
      </c>
      <c r="Z538">
        <v>-0.84340683989745902</v>
      </c>
      <c r="AA538">
        <v>-1.25616855350645</v>
      </c>
    </row>
    <row r="539" spans="1:27" x14ac:dyDescent="0.2">
      <c r="A539">
        <v>538</v>
      </c>
      <c r="B539">
        <v>0.82925082347355705</v>
      </c>
      <c r="C539">
        <v>0.23189273267053001</v>
      </c>
      <c r="D539">
        <v>0.78222409402951598</v>
      </c>
      <c r="E539">
        <v>0.189605532446876</v>
      </c>
      <c r="F539">
        <v>0.15741711459122501</v>
      </c>
      <c r="G539">
        <v>0.455766988452523</v>
      </c>
      <c r="H539">
        <v>0.84636090253479701</v>
      </c>
      <c r="I539">
        <v>0.56064833677373804</v>
      </c>
      <c r="J539">
        <v>0.83824092498980396</v>
      </c>
      <c r="K539">
        <v>0.52675471291877296</v>
      </c>
      <c r="L539">
        <v>0.365002295468002</v>
      </c>
      <c r="M539">
        <v>0.17624664609320401</v>
      </c>
      <c r="N539">
        <v>0.60592517751455999</v>
      </c>
      <c r="O539">
        <v>-6.6363901177135601E-2</v>
      </c>
      <c r="P539">
        <v>0.33956133931383398</v>
      </c>
      <c r="Q539">
        <v>0.41302089455887903</v>
      </c>
      <c r="R539">
        <v>1.00423472854019</v>
      </c>
      <c r="S539">
        <v>-1.21051913335789</v>
      </c>
      <c r="T539">
        <v>1.31186851003723</v>
      </c>
      <c r="U539">
        <v>-6.0224121596047599E-2</v>
      </c>
      <c r="V539">
        <v>-0.26717477163633802</v>
      </c>
      <c r="W539">
        <v>-0.15697742405845999</v>
      </c>
      <c r="X539">
        <v>-0.34742296425982</v>
      </c>
      <c r="Y539">
        <v>0.64880762846756301</v>
      </c>
      <c r="Z539">
        <v>0.51997645575195395</v>
      </c>
      <c r="AA539">
        <v>-0.27079942670003898</v>
      </c>
    </row>
    <row r="540" spans="1:27" x14ac:dyDescent="0.2">
      <c r="A540">
        <v>539</v>
      </c>
      <c r="B540">
        <v>0.53554139169864301</v>
      </c>
      <c r="C540">
        <v>0.931603164644911</v>
      </c>
      <c r="D540">
        <v>0.869846874149516</v>
      </c>
      <c r="E540">
        <v>0.49572163308039302</v>
      </c>
      <c r="F540">
        <v>0.702247529989108</v>
      </c>
      <c r="G540">
        <v>0.94454475096426904</v>
      </c>
      <c r="H540">
        <v>8.0243947450071504E-2</v>
      </c>
      <c r="I540">
        <v>0.26028279424645001</v>
      </c>
      <c r="J540">
        <v>0.183192363008856</v>
      </c>
      <c r="K540">
        <v>0.94001176534220499</v>
      </c>
      <c r="L540">
        <v>0.100859176600351</v>
      </c>
      <c r="M540">
        <v>0.60768229048699096</v>
      </c>
      <c r="N540">
        <v>-0.79471634794656199</v>
      </c>
      <c r="O540">
        <v>1.5785980712976</v>
      </c>
      <c r="P540">
        <v>-0.53616901857482102</v>
      </c>
      <c r="Q540">
        <v>0.31555138388863102</v>
      </c>
      <c r="R540">
        <v>0.18156604254782399</v>
      </c>
      <c r="S540">
        <v>0.72602375092259697</v>
      </c>
      <c r="T540">
        <v>-0.53243086693491204</v>
      </c>
      <c r="U540">
        <v>0.70694811769247701</v>
      </c>
      <c r="V540">
        <v>0.44579293539426001</v>
      </c>
      <c r="W540">
        <v>-7.3560870788026797E-2</v>
      </c>
      <c r="X540">
        <v>1.2613986237238</v>
      </c>
      <c r="Y540">
        <v>-1.0443745389861701</v>
      </c>
      <c r="Z540">
        <v>0.105643490604996</v>
      </c>
      <c r="AA540">
        <v>-1.13364951956009</v>
      </c>
    </row>
    <row r="541" spans="1:27" x14ac:dyDescent="0.2">
      <c r="A541">
        <v>540</v>
      </c>
      <c r="B541">
        <v>0.27454536361619802</v>
      </c>
      <c r="C541">
        <v>0.47634475515224001</v>
      </c>
      <c r="D541">
        <v>0.90155232930555895</v>
      </c>
      <c r="E541">
        <v>0.1200443492271</v>
      </c>
      <c r="F541">
        <v>0.74007843225263004</v>
      </c>
      <c r="G541">
        <v>0.66942606540396798</v>
      </c>
      <c r="H541">
        <v>6.2515521189197898E-2</v>
      </c>
      <c r="I541">
        <v>3.6153894616290899E-2</v>
      </c>
      <c r="J541">
        <v>0.62595064518973198</v>
      </c>
      <c r="K541">
        <v>0.91006350610405196</v>
      </c>
      <c r="L541">
        <v>0.27133091329596898</v>
      </c>
      <c r="M541">
        <v>0.98585082637146104</v>
      </c>
      <c r="N541">
        <v>0.53817197411553297</v>
      </c>
      <c r="O541">
        <v>-0.78841333128424196</v>
      </c>
      <c r="P541">
        <v>3.0225684980344999E-2</v>
      </c>
      <c r="Q541">
        <v>-0.933241262679818</v>
      </c>
      <c r="R541">
        <v>-7.6871066759033102E-2</v>
      </c>
      <c r="S541">
        <v>2.6669133936125</v>
      </c>
      <c r="T541">
        <v>-0.93469320001464296</v>
      </c>
      <c r="U541">
        <v>-0.17271882395933999</v>
      </c>
      <c r="V541">
        <v>0.18699415845312101</v>
      </c>
      <c r="W541">
        <v>-1.63092834439637</v>
      </c>
      <c r="X541">
        <v>-0.77789747790894004</v>
      </c>
      <c r="Y541">
        <v>-0.104455798937772</v>
      </c>
      <c r="Z541">
        <v>-0.213450978970571</v>
      </c>
      <c r="AA541">
        <v>-0.33260710385148501</v>
      </c>
    </row>
    <row r="542" spans="1:27" x14ac:dyDescent="0.2">
      <c r="A542">
        <v>541</v>
      </c>
      <c r="B542">
        <v>0.80094821192324095</v>
      </c>
      <c r="C542">
        <v>4.7665002988651298E-2</v>
      </c>
      <c r="D542">
        <v>0.81138248788192802</v>
      </c>
      <c r="E542">
        <v>0.22866330621764</v>
      </c>
      <c r="F542">
        <v>0.42973104561678999</v>
      </c>
      <c r="G542">
        <v>0.34969727857969701</v>
      </c>
      <c r="H542">
        <v>0.107352920109406</v>
      </c>
      <c r="I542">
        <v>0.49371410603635002</v>
      </c>
      <c r="J542">
        <v>0.117207718547433</v>
      </c>
      <c r="K542">
        <v>0.47528253355994798</v>
      </c>
      <c r="L542">
        <v>0.25829828181303999</v>
      </c>
      <c r="M542">
        <v>0.771712613292038</v>
      </c>
      <c r="N542">
        <v>0.55637347423410799</v>
      </c>
      <c r="O542">
        <v>-2.6794370123769302</v>
      </c>
      <c r="P542">
        <v>-0.72494307553009296</v>
      </c>
      <c r="Q542">
        <v>0.25601583787308402</v>
      </c>
      <c r="R542">
        <v>4.3331346378900903E-2</v>
      </c>
      <c r="S542">
        <v>-3.9982439974729098E-2</v>
      </c>
      <c r="T542">
        <v>1.4904537092387999</v>
      </c>
      <c r="U542">
        <v>-0.83271839443513096</v>
      </c>
      <c r="V542">
        <v>-0.33598146978565002</v>
      </c>
      <c r="W542">
        <v>1.05242543975129</v>
      </c>
      <c r="X542">
        <v>0.52293441032846</v>
      </c>
      <c r="Y542">
        <v>-0.46236912209229403</v>
      </c>
      <c r="Z542">
        <v>-0.33927417671168802</v>
      </c>
      <c r="AA542">
        <v>-2.7580945721452501</v>
      </c>
    </row>
    <row r="543" spans="1:27" x14ac:dyDescent="0.2">
      <c r="A543">
        <v>542</v>
      </c>
      <c r="B543">
        <v>9.1644694795831996E-2</v>
      </c>
      <c r="C543">
        <v>0.773531056009233</v>
      </c>
      <c r="D543">
        <v>0.153729627374559</v>
      </c>
      <c r="E543">
        <v>0.90549789648502998</v>
      </c>
      <c r="F543">
        <v>0.35093395994044801</v>
      </c>
      <c r="G543">
        <v>0.34671076294034697</v>
      </c>
      <c r="H543">
        <v>0.854076990159228</v>
      </c>
      <c r="I543">
        <v>0.83384751062840201</v>
      </c>
      <c r="J543">
        <v>0.28653729823417901</v>
      </c>
      <c r="K543">
        <v>0.161141765071079</v>
      </c>
      <c r="L543">
        <v>0.84019627980887801</v>
      </c>
      <c r="M543">
        <v>0.55694970861077298</v>
      </c>
      <c r="N543">
        <v>-1.15252941902684</v>
      </c>
      <c r="O543">
        <v>0.22881352581903799</v>
      </c>
      <c r="P543">
        <v>-1.09723951889745</v>
      </c>
      <c r="Q543">
        <v>-0.78501575047933303</v>
      </c>
      <c r="R543">
        <v>1.1400116659025601</v>
      </c>
      <c r="S543">
        <v>0.57908867272881503</v>
      </c>
      <c r="T543">
        <v>0.22756126682970901</v>
      </c>
      <c r="U543">
        <v>1.6990498743723801</v>
      </c>
      <c r="V543">
        <v>-0.75837758779937503</v>
      </c>
      <c r="W543">
        <v>0.15988447209454401</v>
      </c>
      <c r="X543">
        <v>-0.33076634997594401</v>
      </c>
      <c r="Y543">
        <v>0.47018603105281898</v>
      </c>
      <c r="Z543">
        <v>1.32280580600478</v>
      </c>
      <c r="AA543">
        <v>1.5568750775817399</v>
      </c>
    </row>
    <row r="544" spans="1:27" x14ac:dyDescent="0.2">
      <c r="A544">
        <v>543</v>
      </c>
      <c r="B544">
        <v>0.83210777421481896</v>
      </c>
      <c r="C544">
        <v>0.33111732942052102</v>
      </c>
      <c r="D544">
        <v>0.72975872782990303</v>
      </c>
      <c r="E544">
        <v>0.473774873185902</v>
      </c>
      <c r="F544">
        <v>0.484288793755695</v>
      </c>
      <c r="G544">
        <v>1.5647422289475799E-2</v>
      </c>
      <c r="H544">
        <v>0.38714605243876499</v>
      </c>
      <c r="I544">
        <v>0.46069015935063301</v>
      </c>
      <c r="J544">
        <v>0.85655501717701499</v>
      </c>
      <c r="K544">
        <v>0.22480767755769099</v>
      </c>
      <c r="L544">
        <v>0.39615676482208001</v>
      </c>
      <c r="M544">
        <v>0.82020663307048303</v>
      </c>
      <c r="N544">
        <v>0.72512065468911602</v>
      </c>
      <c r="O544">
        <v>-3.5477209121656202E-2</v>
      </c>
      <c r="P544">
        <v>-0.23689725885110099</v>
      </c>
      <c r="Q544">
        <v>-1.0636071792956301</v>
      </c>
      <c r="R544">
        <v>-0.79805237820883801</v>
      </c>
      <c r="S544">
        <v>1.1961487795465999</v>
      </c>
      <c r="T544">
        <v>-0.54839392242926699</v>
      </c>
      <c r="U544">
        <v>1.96189218497303</v>
      </c>
      <c r="V544">
        <v>-2.0971963768819699</v>
      </c>
      <c r="W544">
        <v>-0.18926308837022199</v>
      </c>
      <c r="X544">
        <v>0.56597347572872903</v>
      </c>
      <c r="Y544">
        <v>1.5746039840530499</v>
      </c>
      <c r="Z544">
        <v>-0.45115414697083001</v>
      </c>
      <c r="AA544">
        <v>0.17174075347991399</v>
      </c>
    </row>
    <row r="545" spans="1:27" x14ac:dyDescent="0.2">
      <c r="A545">
        <v>544</v>
      </c>
      <c r="B545">
        <v>0.276855072472244</v>
      </c>
      <c r="C545">
        <v>0.55287647061049905</v>
      </c>
      <c r="D545">
        <v>0.75950293312780504</v>
      </c>
      <c r="E545">
        <v>0.54047677922062498</v>
      </c>
      <c r="F545">
        <v>2.36081578768789E-2</v>
      </c>
      <c r="G545">
        <v>0.45129068498499603</v>
      </c>
      <c r="H545">
        <v>0.877374769421294</v>
      </c>
      <c r="I545">
        <v>0.70738248969428197</v>
      </c>
      <c r="J545">
        <v>0.80566831328906097</v>
      </c>
      <c r="K545">
        <v>0.75220808200538103</v>
      </c>
      <c r="L545">
        <v>0.99042521440424003</v>
      </c>
      <c r="M545">
        <v>0.55661324737593498</v>
      </c>
      <c r="N545">
        <v>-5.4395078498473502E-3</v>
      </c>
      <c r="O545">
        <v>-1.3040325201572101</v>
      </c>
      <c r="P545">
        <v>1.0128929863027201</v>
      </c>
      <c r="Q545">
        <v>-1.8319310647107001</v>
      </c>
      <c r="R545">
        <v>-1.0192331826039001</v>
      </c>
      <c r="S545">
        <v>0.49490565753266103</v>
      </c>
      <c r="T545">
        <v>-1.6731955923201201</v>
      </c>
      <c r="U545">
        <v>-1.2157780589487001E-2</v>
      </c>
      <c r="V545">
        <v>0.262124702292857</v>
      </c>
      <c r="W545">
        <v>0.94519390070934295</v>
      </c>
      <c r="X545">
        <v>0.49648180162028199</v>
      </c>
      <c r="Y545">
        <v>-1.9225605862266</v>
      </c>
      <c r="Z545">
        <v>0.146492748111376</v>
      </c>
      <c r="AA545">
        <v>1.7325956151305699</v>
      </c>
    </row>
    <row r="546" spans="1:27" x14ac:dyDescent="0.2">
      <c r="A546">
        <v>545</v>
      </c>
      <c r="B546">
        <v>0.75311009958386399</v>
      </c>
      <c r="C546">
        <v>0.67633052892051604</v>
      </c>
      <c r="D546">
        <v>0.66081948741339103</v>
      </c>
      <c r="E546">
        <v>0.97379531897604399</v>
      </c>
      <c r="F546">
        <v>0.84899391676299196</v>
      </c>
      <c r="G546">
        <v>0.510235425084829</v>
      </c>
      <c r="H546">
        <v>0.347792445914819</v>
      </c>
      <c r="I546">
        <v>0.490615952061489</v>
      </c>
      <c r="J546">
        <v>0.168888342333957</v>
      </c>
      <c r="K546">
        <v>0.92955248081125297</v>
      </c>
      <c r="L546">
        <v>0.82526924484409303</v>
      </c>
      <c r="M546">
        <v>9.1150602791458299E-2</v>
      </c>
      <c r="N546">
        <v>-0.23942993941060201</v>
      </c>
      <c r="O546">
        <v>0.13788634038948899</v>
      </c>
      <c r="P546">
        <v>-1.1015588295138401</v>
      </c>
      <c r="Q546">
        <v>1.71372829226928</v>
      </c>
      <c r="R546">
        <v>-0.31026886894254502</v>
      </c>
      <c r="S546">
        <v>1.3007926506207601</v>
      </c>
      <c r="T546">
        <v>-0.46712202929392199</v>
      </c>
      <c r="U546">
        <v>-1.2753422886744401</v>
      </c>
      <c r="V546">
        <v>-0.82552671636282204</v>
      </c>
      <c r="W546">
        <v>-5.3386050681011703E-2</v>
      </c>
      <c r="X546">
        <v>0.76858054464210501</v>
      </c>
      <c r="Y546">
        <v>1.1366379609155499</v>
      </c>
      <c r="Z546">
        <v>0.46263501001303298</v>
      </c>
      <c r="AA546">
        <v>0.52605053739275998</v>
      </c>
    </row>
    <row r="547" spans="1:27" x14ac:dyDescent="0.2">
      <c r="A547">
        <v>546</v>
      </c>
      <c r="B547">
        <v>0.96415257011540201</v>
      </c>
      <c r="C547">
        <v>0.27733437088318103</v>
      </c>
      <c r="D547">
        <v>0.90803508623503104</v>
      </c>
      <c r="E547">
        <v>0.97242902149446298</v>
      </c>
      <c r="F547">
        <v>0.65264658676460297</v>
      </c>
      <c r="G547">
        <v>6.0229263268411097E-2</v>
      </c>
      <c r="H547">
        <v>0.373029881622642</v>
      </c>
      <c r="I547">
        <v>0.45442657079547599</v>
      </c>
      <c r="J547">
        <v>0.82142950175329998</v>
      </c>
      <c r="K547">
        <v>0.25979735818691502</v>
      </c>
      <c r="L547">
        <v>0.48803447023965402</v>
      </c>
      <c r="M547">
        <v>0.88354387111030497</v>
      </c>
      <c r="N547">
        <v>-0.88532152665709196</v>
      </c>
      <c r="O547">
        <v>-1.23609678483334</v>
      </c>
      <c r="P547">
        <v>0.87508686066437902</v>
      </c>
      <c r="Q547">
        <v>-0.126452386770775</v>
      </c>
      <c r="R547">
        <v>-0.10998788080095399</v>
      </c>
      <c r="S547">
        <v>-0.95431612227862805</v>
      </c>
      <c r="T547">
        <v>-1.0673385472597501</v>
      </c>
      <c r="U547">
        <v>1.5844160397554301</v>
      </c>
      <c r="V547">
        <v>-1.0882329623718101</v>
      </c>
      <c r="W547">
        <v>-1.0287337329928901</v>
      </c>
      <c r="X547">
        <v>0.26442952044563101</v>
      </c>
      <c r="Y547">
        <v>0.203503201127577</v>
      </c>
      <c r="Z547">
        <v>0.81962580840125399</v>
      </c>
      <c r="AA547">
        <v>-0.72090547808027605</v>
      </c>
    </row>
    <row r="548" spans="1:27" x14ac:dyDescent="0.2">
      <c r="A548">
        <v>547</v>
      </c>
      <c r="B548">
        <v>8.1466560019180095E-2</v>
      </c>
      <c r="C548">
        <v>5.2855678368359797E-2</v>
      </c>
      <c r="D548">
        <v>0.38978386647067897</v>
      </c>
      <c r="E548">
        <v>0.685359469614923</v>
      </c>
      <c r="F548">
        <v>0.18579049757681701</v>
      </c>
      <c r="G548">
        <v>0.74210506724193603</v>
      </c>
      <c r="H548">
        <v>0.26864983071573001</v>
      </c>
      <c r="I548">
        <v>0.32778479414992001</v>
      </c>
      <c r="J548">
        <v>6.2552466290071607E-2</v>
      </c>
      <c r="K548">
        <v>6.0337699949741301E-2</v>
      </c>
      <c r="L548">
        <v>0.78562107263132896</v>
      </c>
      <c r="M548">
        <v>0.247146906564012</v>
      </c>
      <c r="N548">
        <v>-0.174061043295514</v>
      </c>
      <c r="O548">
        <v>-0.83543095311819904</v>
      </c>
      <c r="P548">
        <v>-0.54336128573436404</v>
      </c>
      <c r="Q548">
        <v>-0.33368377693434698</v>
      </c>
      <c r="R548">
        <v>0.57374670643181702</v>
      </c>
      <c r="S548">
        <v>-1.83618672823883</v>
      </c>
      <c r="T548">
        <v>-1.6032668700392101</v>
      </c>
      <c r="U548">
        <v>-8.0138101331241898E-2</v>
      </c>
      <c r="V548">
        <v>1.8137117349946501</v>
      </c>
      <c r="W548">
        <v>1.0699134442506599</v>
      </c>
      <c r="X548">
        <v>0.64422864711633598</v>
      </c>
      <c r="Y548">
        <v>0.34814079772409701</v>
      </c>
      <c r="Z548">
        <v>0.72434445156924698</v>
      </c>
      <c r="AA548">
        <v>-0.66710694744698096</v>
      </c>
    </row>
    <row r="549" spans="1:27" x14ac:dyDescent="0.2">
      <c r="A549">
        <v>548</v>
      </c>
      <c r="B549">
        <v>0.85436474648304195</v>
      </c>
      <c r="C549">
        <v>0.42575858370400899</v>
      </c>
      <c r="D549">
        <v>0.95697834482416499</v>
      </c>
      <c r="E549">
        <v>0.77995915315113895</v>
      </c>
      <c r="F549">
        <v>0.54737669951282397</v>
      </c>
      <c r="G549">
        <v>0.15313315740786401</v>
      </c>
      <c r="H549">
        <v>0.47503283410333003</v>
      </c>
      <c r="I549">
        <v>3.7504025502130299E-2</v>
      </c>
      <c r="J549">
        <v>0.16497461055405399</v>
      </c>
      <c r="K549">
        <v>0.63597769918851499</v>
      </c>
      <c r="L549">
        <v>0.57675577420741297</v>
      </c>
      <c r="M549">
        <v>4.7562005231156897E-2</v>
      </c>
      <c r="N549">
        <v>-1.08485155565335</v>
      </c>
      <c r="O549">
        <v>1.3992647734230801</v>
      </c>
      <c r="P549">
        <v>-1.3251925754279901</v>
      </c>
      <c r="Q549">
        <v>1.4321544909592701</v>
      </c>
      <c r="R549">
        <v>0.39766836427611901</v>
      </c>
      <c r="S549">
        <v>0.548612599360357</v>
      </c>
      <c r="T549">
        <v>0.65515338358573905</v>
      </c>
      <c r="U549">
        <v>0.47660324261249098</v>
      </c>
      <c r="V549">
        <v>-0.82558867705908101</v>
      </c>
      <c r="W549">
        <v>0.53387835113414295</v>
      </c>
      <c r="X549">
        <v>-0.98569291260684899</v>
      </c>
      <c r="Y549">
        <v>-0.81502455278159203</v>
      </c>
      <c r="Z549">
        <v>-0.468967034033346</v>
      </c>
      <c r="AA549">
        <v>0.48818949113308902</v>
      </c>
    </row>
    <row r="550" spans="1:27" x14ac:dyDescent="0.2">
      <c r="A550">
        <v>549</v>
      </c>
      <c r="B550">
        <v>0.80223821708932497</v>
      </c>
      <c r="C550">
        <v>0.61011848202906505</v>
      </c>
      <c r="D550">
        <v>0.45658636931329899</v>
      </c>
      <c r="E550">
        <v>2.04532174393534E-2</v>
      </c>
      <c r="F550">
        <v>0.87369135953485899</v>
      </c>
      <c r="G550">
        <v>0.34412333718500998</v>
      </c>
      <c r="H550">
        <v>0.219511432806029</v>
      </c>
      <c r="I550">
        <v>0.64093155111186195</v>
      </c>
      <c r="J550">
        <v>0.78170650103129402</v>
      </c>
      <c r="K550">
        <v>0.43687959411181498</v>
      </c>
      <c r="L550">
        <v>0.21004214300773999</v>
      </c>
      <c r="M550">
        <v>0.82086605601943996</v>
      </c>
      <c r="N550">
        <v>-2.3989476065916698E-2</v>
      </c>
      <c r="O550">
        <v>-3.0581227463834302</v>
      </c>
      <c r="P550">
        <v>0.63493700327840197</v>
      </c>
      <c r="Q550">
        <v>2.1326311434082998</v>
      </c>
      <c r="R550">
        <v>1.78033911120586</v>
      </c>
      <c r="S550">
        <v>-0.13598068658304199</v>
      </c>
      <c r="T550">
        <v>0.74545840415935805</v>
      </c>
      <c r="U550">
        <v>-1.4705495141684399</v>
      </c>
      <c r="V550">
        <v>-0.27745212954571402</v>
      </c>
      <c r="W550">
        <v>-1.0273866435077099</v>
      </c>
      <c r="X550">
        <v>1.0900158278812</v>
      </c>
      <c r="Y550">
        <v>-0.86696284940408197</v>
      </c>
      <c r="Z550">
        <v>-0.39797882395944001</v>
      </c>
      <c r="AA550">
        <v>0.53002074638718</v>
      </c>
    </row>
    <row r="551" spans="1:27" x14ac:dyDescent="0.2">
      <c r="A551">
        <v>550</v>
      </c>
      <c r="B551">
        <v>0.38517360459081801</v>
      </c>
      <c r="C551">
        <v>0.97604603506624699</v>
      </c>
      <c r="D551">
        <v>0.195008594542741</v>
      </c>
      <c r="E551">
        <v>0.72846574056893498</v>
      </c>
      <c r="F551">
        <v>0.22950530657544699</v>
      </c>
      <c r="G551">
        <v>0.38070354005321799</v>
      </c>
      <c r="H551">
        <v>0.807745166355744</v>
      </c>
      <c r="I551">
        <v>0.592462176689878</v>
      </c>
      <c r="J551">
        <v>0.59628904075361699</v>
      </c>
      <c r="K551">
        <v>3.2223606482148101E-2</v>
      </c>
      <c r="L551">
        <v>0.80570352659560696</v>
      </c>
      <c r="M551">
        <v>0.81037264014594201</v>
      </c>
      <c r="N551">
        <v>-0.132753368038248</v>
      </c>
      <c r="O551">
        <v>0.31983809137357999</v>
      </c>
      <c r="P551">
        <v>0.73020303831712297</v>
      </c>
      <c r="Q551">
        <v>-0.72235870711944605</v>
      </c>
      <c r="R551">
        <v>-0.28760895813034398</v>
      </c>
      <c r="S551">
        <v>-0.43937173622069198</v>
      </c>
      <c r="T551">
        <v>0.52249319446430598</v>
      </c>
      <c r="U551">
        <v>1.7318925095080799</v>
      </c>
      <c r="V551">
        <v>-0.78655082189005099</v>
      </c>
      <c r="W551">
        <v>0.56421918236326396</v>
      </c>
      <c r="X551">
        <v>-1.8416051618990099</v>
      </c>
      <c r="Y551">
        <v>-1.0122376231802299</v>
      </c>
      <c r="Z551">
        <v>0.99928635727184001</v>
      </c>
      <c r="AA551">
        <v>1.0418861657994201</v>
      </c>
    </row>
    <row r="552" spans="1:27" x14ac:dyDescent="0.2">
      <c r="A552">
        <v>551</v>
      </c>
      <c r="B552">
        <v>0.327597399009391</v>
      </c>
      <c r="C552">
        <v>0.96980012021958795</v>
      </c>
      <c r="D552">
        <v>0.59071923303417795</v>
      </c>
      <c r="E552">
        <v>0.92269844585098304</v>
      </c>
      <c r="F552">
        <v>0.33973315777257002</v>
      </c>
      <c r="G552">
        <v>0.91937449085526102</v>
      </c>
      <c r="H552">
        <v>0.42205975088290798</v>
      </c>
      <c r="I552">
        <v>0.13947024731896801</v>
      </c>
      <c r="J552">
        <v>0.47398417768999901</v>
      </c>
      <c r="K552">
        <v>0.72683114022947803</v>
      </c>
      <c r="L552">
        <v>0.31692223669961</v>
      </c>
      <c r="M552">
        <v>1.5117735601961601E-2</v>
      </c>
      <c r="N552">
        <v>-0.245289947053768</v>
      </c>
      <c r="O552">
        <v>-0.45685563800907802</v>
      </c>
      <c r="P552">
        <v>1.16652154284272</v>
      </c>
      <c r="Q552">
        <v>-1.21525913870256</v>
      </c>
      <c r="R552">
        <v>1.90680471607651</v>
      </c>
      <c r="S552">
        <v>0.17997350482946201</v>
      </c>
      <c r="T552">
        <v>0.235064916565628</v>
      </c>
      <c r="U552">
        <v>1.6890614838873901</v>
      </c>
      <c r="V552">
        <v>1.5163619888447999</v>
      </c>
      <c r="W552">
        <v>0.53705986090228297</v>
      </c>
      <c r="X552">
        <v>-1.92729341246533</v>
      </c>
      <c r="Y552">
        <v>2.42579052290449</v>
      </c>
      <c r="Z552">
        <v>-0.18026557189578801</v>
      </c>
      <c r="AA552">
        <v>-2.0482802346499001</v>
      </c>
    </row>
    <row r="553" spans="1:27" x14ac:dyDescent="0.2">
      <c r="A553">
        <v>552</v>
      </c>
      <c r="B553">
        <v>0.204938702983781</v>
      </c>
      <c r="C553">
        <v>8.8484557345509501E-2</v>
      </c>
      <c r="D553">
        <v>0.155398693401366</v>
      </c>
      <c r="E553">
        <v>0.44045779784209999</v>
      </c>
      <c r="F553">
        <v>0.77618041518144298</v>
      </c>
      <c r="G553">
        <v>0.63714338489808098</v>
      </c>
      <c r="H553">
        <v>0.73927301308140103</v>
      </c>
      <c r="I553">
        <v>0.34939453424885802</v>
      </c>
      <c r="J553">
        <v>0.93214083439670503</v>
      </c>
      <c r="K553">
        <v>0.207280640723183</v>
      </c>
      <c r="L553">
        <v>0.94707940844818905</v>
      </c>
      <c r="M553">
        <v>0.63747544959187497</v>
      </c>
      <c r="N553">
        <v>1.1137006054359699</v>
      </c>
      <c r="O553">
        <v>-0.62215692906787301</v>
      </c>
      <c r="P553">
        <v>0.59273936349348799</v>
      </c>
      <c r="Q553">
        <v>-7.8087261876536807E-2</v>
      </c>
      <c r="R553">
        <v>1.4037814386440901</v>
      </c>
      <c r="S553">
        <v>-1.06883169278546</v>
      </c>
      <c r="T553">
        <v>-0.88394191218462004</v>
      </c>
      <c r="U553">
        <v>0.16980509770358701</v>
      </c>
      <c r="V553">
        <v>0.38497672143135397</v>
      </c>
      <c r="W553">
        <v>4.0906352384459797E-2</v>
      </c>
      <c r="X553">
        <v>-0.77845638548072904</v>
      </c>
      <c r="Y553">
        <v>1.6913409200901</v>
      </c>
      <c r="Z553">
        <v>0.83949451361735605</v>
      </c>
      <c r="AA553">
        <v>0.96349214346132706</v>
      </c>
    </row>
    <row r="554" spans="1:27" x14ac:dyDescent="0.2">
      <c r="A554">
        <v>553</v>
      </c>
      <c r="B554">
        <v>0.56938266265205995</v>
      </c>
      <c r="C554">
        <v>0.49838003725744701</v>
      </c>
      <c r="D554">
        <v>0.51949607883579996</v>
      </c>
      <c r="E554">
        <v>0.70557478116825201</v>
      </c>
      <c r="F554">
        <v>0.237864774186164</v>
      </c>
      <c r="G554">
        <v>0.86319100530818105</v>
      </c>
      <c r="H554">
        <v>0.87160702911205501</v>
      </c>
      <c r="I554">
        <v>0.64710543071851101</v>
      </c>
      <c r="J554">
        <v>0.98864278988912702</v>
      </c>
      <c r="K554">
        <v>0.122559905052185</v>
      </c>
      <c r="L554">
        <v>0.95881871297024102</v>
      </c>
      <c r="M554">
        <v>5.1016192883253098E-3</v>
      </c>
      <c r="N554">
        <v>-0.61910778237414898</v>
      </c>
      <c r="O554">
        <v>0.130613555640024</v>
      </c>
      <c r="P554">
        <v>-4.2944645562957899E-2</v>
      </c>
      <c r="Q554">
        <v>-1.45260841246455</v>
      </c>
      <c r="R554">
        <v>0.83710405172931301</v>
      </c>
      <c r="S554">
        <v>-1.1374500442287401</v>
      </c>
      <c r="T554">
        <v>0.40379898892576599</v>
      </c>
      <c r="U554">
        <v>-0.59677348389236595</v>
      </c>
      <c r="V554">
        <v>-0.62496214391712901</v>
      </c>
      <c r="W554">
        <v>0.76256191151645902</v>
      </c>
      <c r="X554">
        <v>6.13096589302679E-2</v>
      </c>
      <c r="Y554">
        <v>-0.13132463373264</v>
      </c>
      <c r="Z554">
        <v>-1.95602937595759</v>
      </c>
      <c r="AA554">
        <v>-0.98337191984512096</v>
      </c>
    </row>
    <row r="555" spans="1:27" x14ac:dyDescent="0.2">
      <c r="A555">
        <v>554</v>
      </c>
      <c r="B555">
        <v>0.88805519044399195</v>
      </c>
      <c r="C555">
        <v>0.395689367782324</v>
      </c>
      <c r="D555">
        <v>0.41283969092182798</v>
      </c>
      <c r="E555">
        <v>0.816724790958687</v>
      </c>
      <c r="F555">
        <v>7.6415955089032594E-2</v>
      </c>
      <c r="G555">
        <v>0.41287134704180001</v>
      </c>
      <c r="H555">
        <v>0.88358948822133199</v>
      </c>
      <c r="I555">
        <v>0.64643603516742498</v>
      </c>
      <c r="J555">
        <v>0.56624661409296095</v>
      </c>
      <c r="K555">
        <v>0.89780309656634905</v>
      </c>
      <c r="L555">
        <v>0.59319735318422295</v>
      </c>
      <c r="M555">
        <v>8.9474088978022295E-2</v>
      </c>
      <c r="N555">
        <v>-0.13232480300152999</v>
      </c>
      <c r="O555">
        <v>-0.48270017756750999</v>
      </c>
      <c r="P555">
        <v>1.5210167116344699</v>
      </c>
      <c r="Q555">
        <v>-0.62099471046069599</v>
      </c>
      <c r="R555">
        <v>0.30908494494734401</v>
      </c>
      <c r="S555">
        <v>1.0975004083350199</v>
      </c>
      <c r="T555">
        <v>0.770401677210099</v>
      </c>
      <c r="U555">
        <v>-2.20887079124532</v>
      </c>
      <c r="V555">
        <v>0.99953541357509201</v>
      </c>
      <c r="W555">
        <v>2.3553527732028798</v>
      </c>
      <c r="X555">
        <v>0.18129726153325901</v>
      </c>
      <c r="Y555">
        <v>1.6489807133185299</v>
      </c>
      <c r="Z555">
        <v>0.43301469535082998</v>
      </c>
      <c r="AA555">
        <v>-1.51931665422151</v>
      </c>
    </row>
    <row r="556" spans="1:27" x14ac:dyDescent="0.2">
      <c r="A556">
        <v>555</v>
      </c>
      <c r="B556">
        <v>0.52971409144811299</v>
      </c>
      <c r="C556">
        <v>0.39033192908391301</v>
      </c>
      <c r="D556">
        <v>0.82721695024520103</v>
      </c>
      <c r="E556">
        <v>0.486609313404187</v>
      </c>
      <c r="F556">
        <v>0.41849460615776402</v>
      </c>
      <c r="G556">
        <v>0.70453654811717503</v>
      </c>
      <c r="H556">
        <v>0.36024604900739998</v>
      </c>
      <c r="I556">
        <v>0.36715130880475</v>
      </c>
      <c r="J556">
        <v>0.63443005387671203</v>
      </c>
      <c r="K556">
        <v>5.9368621092289603E-2</v>
      </c>
      <c r="L556">
        <v>7.8898879233747707E-2</v>
      </c>
      <c r="M556">
        <v>0.55417415150441196</v>
      </c>
      <c r="N556">
        <v>0.86384797595766805</v>
      </c>
      <c r="O556">
        <v>-0.53393467026622998</v>
      </c>
      <c r="P556">
        <v>-0.437363048941312</v>
      </c>
      <c r="Q556">
        <v>-0.102232528260428</v>
      </c>
      <c r="R556">
        <v>0.20768546622652501</v>
      </c>
      <c r="S556">
        <v>1.13978326624453</v>
      </c>
      <c r="T556">
        <v>0.197758114653897</v>
      </c>
      <c r="U556">
        <v>-0.38071885849966902</v>
      </c>
      <c r="V556">
        <v>0.103489120578918</v>
      </c>
      <c r="W556">
        <v>0.96786411005173201</v>
      </c>
      <c r="X556">
        <v>1.05158435088778</v>
      </c>
      <c r="Y556">
        <v>-1.5899108266361801</v>
      </c>
      <c r="Z556">
        <v>-5.9668521048702398E-2</v>
      </c>
      <c r="AA556">
        <v>0.88802559100561096</v>
      </c>
    </row>
    <row r="557" spans="1:27" x14ac:dyDescent="0.2">
      <c r="A557">
        <v>556</v>
      </c>
      <c r="B557">
        <v>0.586958656786009</v>
      </c>
      <c r="C557">
        <v>0.318499490851536</v>
      </c>
      <c r="D557">
        <v>0.563095880206674</v>
      </c>
      <c r="E557">
        <v>0.84299941756762498</v>
      </c>
      <c r="F557">
        <v>0.19944427441805601</v>
      </c>
      <c r="G557">
        <v>0.19727812125347499</v>
      </c>
      <c r="H557">
        <v>0.57420620764605701</v>
      </c>
      <c r="I557">
        <v>0.34942591050639699</v>
      </c>
      <c r="J557">
        <v>0.75337523990310695</v>
      </c>
      <c r="K557">
        <v>0.81255643186159399</v>
      </c>
      <c r="L557">
        <v>0.47290476481430199</v>
      </c>
      <c r="M557">
        <v>0.163298056693747</v>
      </c>
      <c r="N557">
        <v>1.3209749988547499</v>
      </c>
      <c r="O557">
        <v>-1.3873720128573801</v>
      </c>
      <c r="P557">
        <v>-8.5210562988505198E-2</v>
      </c>
      <c r="Q557">
        <v>-0.52449456202744604</v>
      </c>
      <c r="R557">
        <v>-1.8536610227402801</v>
      </c>
      <c r="S557">
        <v>-0.20620864225202801</v>
      </c>
      <c r="T557">
        <v>2.1279639858598101</v>
      </c>
      <c r="U557">
        <v>0.73480235399252503</v>
      </c>
      <c r="V557">
        <v>-1.0952001078396401</v>
      </c>
      <c r="W557">
        <v>2.2897236896603301</v>
      </c>
      <c r="X557">
        <v>1.0558918819105301</v>
      </c>
      <c r="Y557">
        <v>1.0075318303594101</v>
      </c>
      <c r="Z557">
        <v>0.24814753161099901</v>
      </c>
      <c r="AA557">
        <v>0.24816679666872199</v>
      </c>
    </row>
    <row r="558" spans="1:27" x14ac:dyDescent="0.2">
      <c r="A558">
        <v>557</v>
      </c>
      <c r="B558">
        <v>0.665735142538324</v>
      </c>
      <c r="C558">
        <v>0.68257505423389297</v>
      </c>
      <c r="D558">
        <v>0.45647548185661402</v>
      </c>
      <c r="E558">
        <v>0.492873826297</v>
      </c>
      <c r="F558">
        <v>0.65173901803791501</v>
      </c>
      <c r="G558">
        <v>0.52781352936290205</v>
      </c>
      <c r="H558">
        <v>9.9710332928225398E-2</v>
      </c>
      <c r="I558">
        <v>0.36858679144643203</v>
      </c>
      <c r="J558">
        <v>0.36200945475138702</v>
      </c>
      <c r="K558">
        <v>0.68764484138227999</v>
      </c>
      <c r="L558">
        <v>0.57116936822421804</v>
      </c>
      <c r="M558">
        <v>0.51337682036682897</v>
      </c>
      <c r="N558">
        <v>-0.104238754894298</v>
      </c>
      <c r="O558">
        <v>1.5992239152869401</v>
      </c>
      <c r="P558">
        <v>-0.33030135390146598</v>
      </c>
      <c r="Q558">
        <v>1.6845929901551699</v>
      </c>
      <c r="R558">
        <v>-1.51231253448321</v>
      </c>
      <c r="S558">
        <v>1.2740220062705401</v>
      </c>
      <c r="T558">
        <v>-0.68899495959674295</v>
      </c>
      <c r="U558">
        <v>0.76872366783335799</v>
      </c>
      <c r="V558">
        <v>-0.32423920738571699</v>
      </c>
      <c r="W558">
        <v>1.62026572422861</v>
      </c>
      <c r="X558">
        <v>-0.564641425947917</v>
      </c>
      <c r="Y558">
        <v>-0.42397544223839401</v>
      </c>
      <c r="Z558">
        <v>-0.70701817100781605</v>
      </c>
      <c r="AA558">
        <v>-1.73521614900293E-2</v>
      </c>
    </row>
    <row r="559" spans="1:27" x14ac:dyDescent="0.2">
      <c r="A559">
        <v>558</v>
      </c>
      <c r="B559">
        <v>0.52989245858043399</v>
      </c>
      <c r="C559">
        <v>0.28461490757763303</v>
      </c>
      <c r="D559">
        <v>0.19234862527810001</v>
      </c>
      <c r="E559">
        <v>1.7669218359515002E-2</v>
      </c>
      <c r="F559">
        <v>0.62169995065778405</v>
      </c>
      <c r="G559">
        <v>0.89979437179863397</v>
      </c>
      <c r="H559">
        <v>0.13472778932191401</v>
      </c>
      <c r="I559">
        <v>0.91974010993726496</v>
      </c>
      <c r="J559">
        <v>0.91204551979899395</v>
      </c>
      <c r="K559">
        <v>0.52886434947140504</v>
      </c>
      <c r="L559">
        <v>0.53853255766443897</v>
      </c>
      <c r="M559">
        <v>0.10082096001133301</v>
      </c>
      <c r="N559">
        <v>6.5253674736725095E-2</v>
      </c>
      <c r="O559">
        <v>0.90537974194031701</v>
      </c>
      <c r="P559">
        <v>0.74557048979421403</v>
      </c>
      <c r="Q559">
        <v>0.23360392902399099</v>
      </c>
      <c r="R559">
        <v>-0.79061325952370598</v>
      </c>
      <c r="S559">
        <v>0.69275445492655396</v>
      </c>
      <c r="T559">
        <v>0.65116667791411798</v>
      </c>
      <c r="U559">
        <v>-0.61539726429907105</v>
      </c>
      <c r="V559">
        <v>0.613213396996516</v>
      </c>
      <c r="W559">
        <v>-0.50190819582540802</v>
      </c>
      <c r="X559">
        <v>0.63518220876152298</v>
      </c>
      <c r="Y559">
        <v>2.0228243586772101</v>
      </c>
      <c r="Z559">
        <v>-2.30720021697093</v>
      </c>
      <c r="AA559">
        <v>0.17405221682455299</v>
      </c>
    </row>
    <row r="560" spans="1:27" x14ac:dyDescent="0.2">
      <c r="A560">
        <v>559</v>
      </c>
      <c r="B560">
        <v>0.50984289939515204</v>
      </c>
      <c r="C560">
        <v>0.39009471423923903</v>
      </c>
      <c r="D560">
        <v>0.47194683481939098</v>
      </c>
      <c r="E560">
        <v>0.44046525796875302</v>
      </c>
      <c r="F560">
        <v>0.41792073030956001</v>
      </c>
      <c r="G560">
        <v>0.290645267581567</v>
      </c>
      <c r="H560">
        <v>0.142523165093734</v>
      </c>
      <c r="I560">
        <v>0.75984501279890504</v>
      </c>
      <c r="J560">
        <v>0.26526913512498101</v>
      </c>
      <c r="K560">
        <v>0.94749659881926995</v>
      </c>
      <c r="L560">
        <v>0.60936176613904502</v>
      </c>
      <c r="M560">
        <v>0.36413635686039902</v>
      </c>
      <c r="N560">
        <v>1.099134416359</v>
      </c>
      <c r="O560">
        <v>-1.2685813132393799</v>
      </c>
      <c r="P560">
        <v>-0.375118978717076</v>
      </c>
      <c r="Q560">
        <v>0.122876092183551</v>
      </c>
      <c r="R560">
        <v>8.3766798408261997E-2</v>
      </c>
      <c r="S560">
        <v>0.25377945485666997</v>
      </c>
      <c r="T560">
        <v>-1.7424116319946601</v>
      </c>
      <c r="U560">
        <v>1.6366589556122899</v>
      </c>
      <c r="V560">
        <v>0.72271052961305704</v>
      </c>
      <c r="W560">
        <v>0.14293623233804001</v>
      </c>
      <c r="X560">
        <v>0.49484539114277898</v>
      </c>
      <c r="Y560">
        <v>1.0057636918122801</v>
      </c>
      <c r="Z560">
        <v>0.75772286707373304</v>
      </c>
      <c r="AA560">
        <v>-2.1590260974870898</v>
      </c>
    </row>
    <row r="561" spans="1:27" x14ac:dyDescent="0.2">
      <c r="A561">
        <v>560</v>
      </c>
      <c r="B561">
        <v>1.6160480910912101E-2</v>
      </c>
      <c r="C561">
        <v>0.99016856029629696</v>
      </c>
      <c r="D561">
        <v>0.23250024439767</v>
      </c>
      <c r="E561">
        <v>0.47792466287501101</v>
      </c>
      <c r="F561">
        <v>0.148687168955802</v>
      </c>
      <c r="G561">
        <v>0.30562769062817002</v>
      </c>
      <c r="H561">
        <v>0.18337917327880801</v>
      </c>
      <c r="I561">
        <v>0.14421579451300201</v>
      </c>
      <c r="J561">
        <v>0.57907864591106695</v>
      </c>
      <c r="K561">
        <v>0.46397312195040202</v>
      </c>
      <c r="L561">
        <v>0.57145930780097798</v>
      </c>
      <c r="M561">
        <v>0.30116132041439397</v>
      </c>
      <c r="N561">
        <v>0.31983556086663301</v>
      </c>
      <c r="O561">
        <v>-0.31362109949074302</v>
      </c>
      <c r="P561">
        <v>0.651792945010507</v>
      </c>
      <c r="Q561">
        <v>1.6720403452404899</v>
      </c>
      <c r="R561">
        <v>1.2593505710803701</v>
      </c>
      <c r="S561">
        <v>-1.7707953021352401</v>
      </c>
      <c r="T561">
        <v>2.6924410239446601</v>
      </c>
      <c r="U561">
        <v>0.55492791411790399</v>
      </c>
      <c r="V561">
        <v>0.35832977218786499</v>
      </c>
      <c r="W561">
        <v>-0.82323579267195601</v>
      </c>
      <c r="X561">
        <v>1.19972933370767</v>
      </c>
      <c r="Y561">
        <v>-1.7752421566841901</v>
      </c>
      <c r="Z561">
        <v>-1.7533056835943901</v>
      </c>
      <c r="AA561">
        <v>-0.33280845236436901</v>
      </c>
    </row>
    <row r="562" spans="1:27" x14ac:dyDescent="0.2">
      <c r="A562">
        <v>561</v>
      </c>
      <c r="B562">
        <v>4.7709984937682699E-2</v>
      </c>
      <c r="C562">
        <v>0.79200573149137199</v>
      </c>
      <c r="D562">
        <v>0.31407971074804603</v>
      </c>
      <c r="E562">
        <v>0.60124057391658403</v>
      </c>
      <c r="F562">
        <v>0.18392519257031301</v>
      </c>
      <c r="G562">
        <v>0.42977643664926202</v>
      </c>
      <c r="H562">
        <v>2.25164168514311E-2</v>
      </c>
      <c r="I562">
        <v>0.33448144374415201</v>
      </c>
      <c r="J562">
        <v>0.95396795845590499</v>
      </c>
      <c r="K562">
        <v>0.237385930027812</v>
      </c>
      <c r="L562">
        <v>0.30793814454227603</v>
      </c>
      <c r="M562">
        <v>0.80186018813401405</v>
      </c>
      <c r="N562">
        <v>0.33182695430544201</v>
      </c>
      <c r="O562">
        <v>0.65938949200625996</v>
      </c>
      <c r="P562">
        <v>-1.4347442133153201</v>
      </c>
      <c r="Q562">
        <v>1.51049750921046</v>
      </c>
      <c r="R562">
        <v>-0.95657518784363305</v>
      </c>
      <c r="S562">
        <v>1.1394692346881701</v>
      </c>
      <c r="T562">
        <v>-0.81030980877620695</v>
      </c>
      <c r="U562">
        <v>3.6951145606134203E-2</v>
      </c>
      <c r="V562">
        <v>0.46609312091091398</v>
      </c>
      <c r="W562">
        <v>0.24640385126837899</v>
      </c>
      <c r="X562">
        <v>1.74246634714838E-2</v>
      </c>
      <c r="Y562">
        <v>1.0628605751391</v>
      </c>
      <c r="Z562">
        <v>-0.89235031267429099</v>
      </c>
      <c r="AA562">
        <v>0.15763214559844399</v>
      </c>
    </row>
    <row r="563" spans="1:27" x14ac:dyDescent="0.2">
      <c r="A563">
        <v>562</v>
      </c>
      <c r="B563">
        <v>0.929350682534277</v>
      </c>
      <c r="C563">
        <v>0.31240515154786402</v>
      </c>
      <c r="D563">
        <v>0.86685204529203397</v>
      </c>
      <c r="E563">
        <v>0.44324672338552701</v>
      </c>
      <c r="F563">
        <v>0.42536048684269101</v>
      </c>
      <c r="G563">
        <v>0.88669808488339097</v>
      </c>
      <c r="H563">
        <v>0.26479285582899997</v>
      </c>
      <c r="I563">
        <v>0.24437326262705</v>
      </c>
      <c r="J563">
        <v>4.4014872284606099E-2</v>
      </c>
      <c r="K563">
        <v>0.29971272847615099</v>
      </c>
      <c r="L563">
        <v>0.63880387158133001</v>
      </c>
      <c r="M563">
        <v>0.75113336066715397</v>
      </c>
      <c r="N563">
        <v>-0.260038290356082</v>
      </c>
      <c r="O563">
        <v>-0.56338590383470499</v>
      </c>
      <c r="P563">
        <v>-0.77915763378942904</v>
      </c>
      <c r="Q563">
        <v>-0.31692912084142</v>
      </c>
      <c r="R563">
        <v>0.30709734526648302</v>
      </c>
      <c r="S563">
        <v>1.64805100906502</v>
      </c>
      <c r="T563">
        <v>-1.27420021003344</v>
      </c>
      <c r="U563">
        <v>-0.19738235491881501</v>
      </c>
      <c r="V563">
        <v>0.995260484190023</v>
      </c>
      <c r="W563">
        <v>-0.167199340119872</v>
      </c>
      <c r="X563">
        <v>0.471975404424197</v>
      </c>
      <c r="Y563">
        <v>-1.6054026617138299</v>
      </c>
      <c r="Z563">
        <v>-0.24667375424631599</v>
      </c>
      <c r="AA563">
        <v>1.1794035567511301</v>
      </c>
    </row>
    <row r="564" spans="1:27" x14ac:dyDescent="0.2">
      <c r="A564">
        <v>563</v>
      </c>
      <c r="B564">
        <v>0.76928553869947702</v>
      </c>
      <c r="C564">
        <v>0.81711773038841695</v>
      </c>
      <c r="D564">
        <v>0.44498730706982298</v>
      </c>
      <c r="E564">
        <v>0.30717744282446802</v>
      </c>
      <c r="F564">
        <v>0.38911581528373002</v>
      </c>
      <c r="G564">
        <v>0.68052874202839997</v>
      </c>
      <c r="H564">
        <v>4.3585221283137798E-2</v>
      </c>
      <c r="I564">
        <v>0.162226027110591</v>
      </c>
      <c r="J564">
        <v>0.112196799134835</v>
      </c>
      <c r="K564">
        <v>0.24613986117765299</v>
      </c>
      <c r="L564">
        <v>8.4955402184277704E-2</v>
      </c>
      <c r="M564">
        <v>0.883420992176979</v>
      </c>
      <c r="N564">
        <v>9.9819253938635999E-2</v>
      </c>
      <c r="O564">
        <v>4.4867265486937299E-2</v>
      </c>
      <c r="P564">
        <v>0.29340189889087398</v>
      </c>
      <c r="Q564">
        <v>1.2039174475276001E-2</v>
      </c>
      <c r="R564">
        <v>-2.1677138989076901</v>
      </c>
      <c r="S564">
        <v>0.20205537161529299</v>
      </c>
      <c r="T564">
        <v>-0.93759325977377805</v>
      </c>
      <c r="U564">
        <v>-0.563612339437076</v>
      </c>
      <c r="V564">
        <v>0.51194396951501897</v>
      </c>
      <c r="W564">
        <v>0.43737905773025498</v>
      </c>
      <c r="X564">
        <v>-0.45476489620593402</v>
      </c>
      <c r="Y564">
        <v>1.97616455006786</v>
      </c>
      <c r="Z564">
        <v>-3.61888268309319E-2</v>
      </c>
      <c r="AA564">
        <v>-0.95071669061451802</v>
      </c>
    </row>
    <row r="565" spans="1:27" x14ac:dyDescent="0.2">
      <c r="A565">
        <v>564</v>
      </c>
      <c r="B565">
        <v>0.20108061609789701</v>
      </c>
      <c r="C565">
        <v>0.22090977220795999</v>
      </c>
      <c r="D565">
        <v>0.43392841890454198</v>
      </c>
      <c r="E565">
        <v>0.67298921640030995</v>
      </c>
      <c r="F565">
        <v>5.7252913247793899E-2</v>
      </c>
      <c r="G565">
        <v>0.43779186811298099</v>
      </c>
      <c r="H565">
        <v>5.37485205568373E-2</v>
      </c>
      <c r="I565">
        <v>0.97293082810938303</v>
      </c>
      <c r="J565">
        <v>0.42489431519061299</v>
      </c>
      <c r="K565">
        <v>0.46286785765550997</v>
      </c>
      <c r="L565">
        <v>0.23908614274114301</v>
      </c>
      <c r="M565">
        <v>0.54951334511861205</v>
      </c>
      <c r="N565">
        <v>7.2407168807946103E-3</v>
      </c>
      <c r="O565">
        <v>0.117080936615633</v>
      </c>
      <c r="P565">
        <v>0.19390403574929799</v>
      </c>
      <c r="Q565">
        <v>-0.96140342254101296</v>
      </c>
      <c r="R565">
        <v>2.4528357815242599</v>
      </c>
      <c r="S565">
        <v>-9.7692201208733107E-2</v>
      </c>
      <c r="T565">
        <v>0.24639593861768599</v>
      </c>
      <c r="U565">
        <v>-0.406202430764528</v>
      </c>
      <c r="V565">
        <v>0.40221441904910499</v>
      </c>
      <c r="W565">
        <v>-0.26697106159457201</v>
      </c>
      <c r="X565">
        <v>0.13241074441735101</v>
      </c>
      <c r="Y565">
        <v>-1.8054784044005601</v>
      </c>
      <c r="Z565">
        <v>-0.17708545712679999</v>
      </c>
      <c r="AA565">
        <v>5.0404210872914898E-2</v>
      </c>
    </row>
    <row r="566" spans="1:27" x14ac:dyDescent="0.2">
      <c r="A566">
        <v>565</v>
      </c>
      <c r="B566">
        <v>0.65026150038465802</v>
      </c>
      <c r="C566">
        <v>0.50107382028363601</v>
      </c>
      <c r="D566">
        <v>0.47258808114565898</v>
      </c>
      <c r="E566">
        <v>0.60911426413804204</v>
      </c>
      <c r="F566">
        <v>5.5120929609984099E-3</v>
      </c>
      <c r="G566">
        <v>0.83342707133851901</v>
      </c>
      <c r="H566">
        <v>0.22740498580969801</v>
      </c>
      <c r="I566">
        <v>0.114480747375637</v>
      </c>
      <c r="J566">
        <v>0.73137011541984898</v>
      </c>
      <c r="K566">
        <v>0.17319777118973401</v>
      </c>
      <c r="L566">
        <v>0.346968670841306</v>
      </c>
      <c r="M566">
        <v>0.83977627917192799</v>
      </c>
      <c r="N566">
        <v>0.57601213118196104</v>
      </c>
      <c r="O566">
        <v>1.63056369553</v>
      </c>
      <c r="P566">
        <v>-0.69910170279777895</v>
      </c>
      <c r="Q566">
        <v>-0.68695711058094699</v>
      </c>
      <c r="R566">
        <v>-0.19454215318755</v>
      </c>
      <c r="S566">
        <v>0.13682422876131001</v>
      </c>
      <c r="T566">
        <v>-1.03055911734689</v>
      </c>
      <c r="U566">
        <v>0.24685047709657301</v>
      </c>
      <c r="V566">
        <v>0.2656715860694</v>
      </c>
      <c r="W566">
        <v>-0.44775483583679099</v>
      </c>
      <c r="X566">
        <v>-0.73515426848933696</v>
      </c>
      <c r="Y566">
        <v>-1.1809517846800599</v>
      </c>
      <c r="Z566">
        <v>1.02454517320812E-2</v>
      </c>
      <c r="AA566">
        <v>-1.1097888889005401</v>
      </c>
    </row>
    <row r="567" spans="1:27" x14ac:dyDescent="0.2">
      <c r="A567">
        <v>566</v>
      </c>
      <c r="B567">
        <v>0.65376668237149704</v>
      </c>
      <c r="C567">
        <v>0.166972296312451</v>
      </c>
      <c r="D567">
        <v>0.83340171235613503</v>
      </c>
      <c r="E567">
        <v>0.973678541136905</v>
      </c>
      <c r="F567">
        <v>0.882998963352292</v>
      </c>
      <c r="G567">
        <v>0.242005070438608</v>
      </c>
      <c r="H567">
        <v>0.16953816055320201</v>
      </c>
      <c r="I567">
        <v>7.0648988941684296E-2</v>
      </c>
      <c r="J567">
        <v>0.79502540198154703</v>
      </c>
      <c r="K567">
        <v>0.24143542116507799</v>
      </c>
      <c r="L567">
        <v>0.39910036092624002</v>
      </c>
      <c r="M567">
        <v>3.6423306213691803E-2</v>
      </c>
      <c r="N567">
        <v>-0.14532125062929399</v>
      </c>
      <c r="O567">
        <v>-0.78499186677030497</v>
      </c>
      <c r="P567">
        <v>1.39154886537591</v>
      </c>
      <c r="Q567">
        <v>-1.4462143407742101</v>
      </c>
      <c r="R567">
        <v>-1.8925474552769299</v>
      </c>
      <c r="S567">
        <v>9.8302873152773002E-2</v>
      </c>
      <c r="T567">
        <v>-0.53278518517171003</v>
      </c>
      <c r="U567">
        <v>-5.0496969292414498E-2</v>
      </c>
      <c r="V567">
        <v>-1.1913516911508399</v>
      </c>
      <c r="W567">
        <v>-0.39893288363415103</v>
      </c>
      <c r="X567">
        <v>-1.8009519946744399</v>
      </c>
      <c r="Y567">
        <v>0.157159897060662</v>
      </c>
      <c r="Z567">
        <v>0.944335367289454</v>
      </c>
      <c r="AA567">
        <v>-0.23097628562702099</v>
      </c>
    </row>
    <row r="568" spans="1:27" x14ac:dyDescent="0.2">
      <c r="A568">
        <v>567</v>
      </c>
      <c r="B568">
        <v>0.39525376143865198</v>
      </c>
      <c r="C568">
        <v>0.119659194489941</v>
      </c>
      <c r="D568">
        <v>1.0341107845306299E-2</v>
      </c>
      <c r="E568">
        <v>0.17583471233956499</v>
      </c>
      <c r="F568">
        <v>0.30554727022536099</v>
      </c>
      <c r="G568">
        <v>0.38357126386836099</v>
      </c>
      <c r="H568">
        <v>0.16442931420169701</v>
      </c>
      <c r="I568">
        <v>0.74826270760968305</v>
      </c>
      <c r="J568">
        <v>0.71283297450281602</v>
      </c>
      <c r="K568">
        <v>0.93119179015047804</v>
      </c>
      <c r="L568">
        <v>0.99641157407313496</v>
      </c>
      <c r="M568">
        <v>0.429907970828935</v>
      </c>
      <c r="N568">
        <v>-0.307188837918487</v>
      </c>
      <c r="O568">
        <v>0.76697427477334501</v>
      </c>
      <c r="P568">
        <v>0.81905863440205895</v>
      </c>
      <c r="Q568">
        <v>0.65378838043165499</v>
      </c>
      <c r="R568">
        <v>1.0429479559957799</v>
      </c>
      <c r="S568">
        <v>-1.39418657767692</v>
      </c>
      <c r="T568">
        <v>0.24038265857919999</v>
      </c>
      <c r="U568">
        <v>1.53438764112518</v>
      </c>
      <c r="V568">
        <v>-0.48072102059410399</v>
      </c>
      <c r="W568">
        <v>0.60724106662285804</v>
      </c>
      <c r="X568">
        <v>1.13134055221603</v>
      </c>
      <c r="Y568">
        <v>-0.69156192181255705</v>
      </c>
      <c r="Z568">
        <v>-0.21623323715546899</v>
      </c>
      <c r="AA568">
        <v>0.91673331246881595</v>
      </c>
    </row>
    <row r="569" spans="1:27" x14ac:dyDescent="0.2">
      <c r="A569">
        <v>568</v>
      </c>
      <c r="B569">
        <v>0.81230482854880304</v>
      </c>
      <c r="C569">
        <v>0.89760996773838997</v>
      </c>
      <c r="D569">
        <v>0.30912947445176497</v>
      </c>
      <c r="E569">
        <v>0.97322647483087998</v>
      </c>
      <c r="F569">
        <v>0.96247707633301605</v>
      </c>
      <c r="G569">
        <v>0.120266311103478</v>
      </c>
      <c r="H569">
        <v>0.58480123849585597</v>
      </c>
      <c r="I569">
        <v>0.13440740108489899</v>
      </c>
      <c r="J569">
        <v>0.15563457179814499</v>
      </c>
      <c r="K569">
        <v>0.274120099144056</v>
      </c>
      <c r="L569">
        <v>4.2525418801233103E-2</v>
      </c>
      <c r="M569">
        <v>0.94170475425198596</v>
      </c>
      <c r="N569">
        <v>-7.4979673561942503E-2</v>
      </c>
      <c r="O569">
        <v>-0.59342125032458704</v>
      </c>
      <c r="P569">
        <v>8.61944196129516E-2</v>
      </c>
      <c r="Q569">
        <v>-0.22768699503582701</v>
      </c>
      <c r="R569">
        <v>1.2318224177242101</v>
      </c>
      <c r="S569">
        <v>-0.795856340742364</v>
      </c>
      <c r="T569">
        <v>-0.24374446594478899</v>
      </c>
      <c r="U569">
        <v>-2.7911423358144099E-2</v>
      </c>
      <c r="V569">
        <v>0.105246191549666</v>
      </c>
      <c r="W569">
        <v>-0.99833797997236495</v>
      </c>
      <c r="X569">
        <v>0.66246209867732897</v>
      </c>
      <c r="Y569">
        <v>0.37625409048905301</v>
      </c>
      <c r="Z569">
        <v>0.483531814016256</v>
      </c>
      <c r="AA569">
        <v>1.51131544051803</v>
      </c>
    </row>
    <row r="570" spans="1:27" x14ac:dyDescent="0.2">
      <c r="A570">
        <v>569</v>
      </c>
      <c r="B570">
        <v>0.54702341766096596</v>
      </c>
      <c r="C570">
        <v>9.3714878661558004E-2</v>
      </c>
      <c r="D570">
        <v>8.6152971489354899E-2</v>
      </c>
      <c r="E570">
        <v>0.57931713876314395</v>
      </c>
      <c r="F570">
        <v>0.67579286312684395</v>
      </c>
      <c r="G570">
        <v>0.23322928557172401</v>
      </c>
      <c r="H570">
        <v>0.12527260812930699</v>
      </c>
      <c r="I570">
        <v>9.8165334202349099E-3</v>
      </c>
      <c r="J570">
        <v>0.28338804980739901</v>
      </c>
      <c r="K570">
        <v>0.23949275072664</v>
      </c>
      <c r="L570">
        <v>0.456297168275341</v>
      </c>
      <c r="M570">
        <v>0.489183286903426</v>
      </c>
      <c r="N570">
        <v>-0.45921990107488903</v>
      </c>
      <c r="O570">
        <v>-0.27648460988960399</v>
      </c>
      <c r="P570">
        <v>0.29512600915985399</v>
      </c>
      <c r="Q570">
        <v>0.56283999863463197</v>
      </c>
      <c r="R570">
        <v>0.77308582570232298</v>
      </c>
      <c r="S570">
        <v>1.2185583864780101</v>
      </c>
      <c r="T570">
        <v>5.8646522339202499E-2</v>
      </c>
      <c r="U570">
        <v>-0.73031456392511396</v>
      </c>
      <c r="V570">
        <v>-0.55852628726810705</v>
      </c>
      <c r="W570">
        <v>-0.89272673196595398</v>
      </c>
      <c r="X570">
        <v>-0.29965649287260299</v>
      </c>
      <c r="Y570">
        <v>-1.2733139682799</v>
      </c>
      <c r="Z570">
        <v>-2.4482953420935298</v>
      </c>
      <c r="AA570">
        <v>-2.1209563902753699</v>
      </c>
    </row>
    <row r="571" spans="1:27" x14ac:dyDescent="0.2">
      <c r="A571">
        <v>570</v>
      </c>
      <c r="B571">
        <v>0.88513265154324405</v>
      </c>
      <c r="C571">
        <v>0.86505855666473497</v>
      </c>
      <c r="D571">
        <v>0.823007093043997</v>
      </c>
      <c r="E571">
        <v>0.73812526045367099</v>
      </c>
      <c r="F571">
        <v>0.85429754783399403</v>
      </c>
      <c r="G571">
        <v>0.68757534888572902</v>
      </c>
      <c r="H571">
        <v>0.70649906294420295</v>
      </c>
      <c r="I571">
        <v>0.85625591245479804</v>
      </c>
      <c r="J571">
        <v>0.37454583682119802</v>
      </c>
      <c r="K571">
        <v>0.96086754160933197</v>
      </c>
      <c r="L571">
        <v>0.41578045953065101</v>
      </c>
      <c r="M571">
        <v>0.34670669515617097</v>
      </c>
      <c r="N571">
        <v>1.5481061485491401</v>
      </c>
      <c r="O571">
        <v>-4.9791530240778897E-2</v>
      </c>
      <c r="P571">
        <v>-0.26751435304662702</v>
      </c>
      <c r="Q571">
        <v>-0.211542410101104</v>
      </c>
      <c r="R571">
        <v>0.93599567163918695</v>
      </c>
      <c r="S571">
        <v>-8.3859967227548293E-2</v>
      </c>
      <c r="T571">
        <v>-0.92838141820220799</v>
      </c>
      <c r="U571">
        <v>-1.91635069282009</v>
      </c>
      <c r="V571">
        <v>0.92626271266232696</v>
      </c>
      <c r="W571">
        <v>-1.24426237969007</v>
      </c>
      <c r="X571">
        <v>-1.08262572015804</v>
      </c>
      <c r="Y571">
        <v>-1.46848813003067</v>
      </c>
      <c r="Z571">
        <v>0.116916980855549</v>
      </c>
      <c r="AA571">
        <v>-0.551195553171274</v>
      </c>
    </row>
    <row r="572" spans="1:27" x14ac:dyDescent="0.2">
      <c r="A572">
        <v>571</v>
      </c>
      <c r="B572">
        <v>0.553313987562432</v>
      </c>
      <c r="C572">
        <v>0.27659146371297499</v>
      </c>
      <c r="D572">
        <v>0.47110721375793202</v>
      </c>
      <c r="E572">
        <v>0.86581788910552804</v>
      </c>
      <c r="F572">
        <v>0.43279615207575201</v>
      </c>
      <c r="G572">
        <v>0.99334948463365402</v>
      </c>
      <c r="H572">
        <v>0.97666283883154303</v>
      </c>
      <c r="I572">
        <v>0.33837008033879101</v>
      </c>
      <c r="J572">
        <v>0.93769620382227004</v>
      </c>
      <c r="K572">
        <v>0.201171569526195</v>
      </c>
      <c r="L572">
        <v>0.41172068379819299</v>
      </c>
      <c r="M572">
        <v>0.61980297579429999</v>
      </c>
      <c r="N572">
        <v>-1.05980397324968</v>
      </c>
      <c r="O572">
        <v>0.31216285659172699</v>
      </c>
      <c r="P572">
        <v>1.2173170784894201</v>
      </c>
      <c r="Q572">
        <v>-1.46268213153585</v>
      </c>
      <c r="R572">
        <v>-0.21493016839530901</v>
      </c>
      <c r="S572">
        <v>-0.29858397073239101</v>
      </c>
      <c r="T572">
        <v>-0.530798674263667</v>
      </c>
      <c r="U572">
        <v>1.1850327192378001</v>
      </c>
      <c r="V572">
        <v>0.76405930037189895</v>
      </c>
      <c r="W572">
        <v>-1.74873179043572</v>
      </c>
      <c r="X572">
        <v>-1.46738869281304</v>
      </c>
      <c r="Y572">
        <v>0.64467316930580798</v>
      </c>
      <c r="Z572">
        <v>-5.3934835851531499E-2</v>
      </c>
      <c r="AA572">
        <v>1.86604372869976</v>
      </c>
    </row>
    <row r="573" spans="1:27" x14ac:dyDescent="0.2">
      <c r="A573">
        <v>572</v>
      </c>
      <c r="B573">
        <v>0.90604811161756504</v>
      </c>
      <c r="C573">
        <v>2.7283692732453301E-2</v>
      </c>
      <c r="D573">
        <v>0.53233592561446097</v>
      </c>
      <c r="E573">
        <v>0.64748610393144101</v>
      </c>
      <c r="F573">
        <v>0.925596633693203</v>
      </c>
      <c r="G573">
        <v>0.83216809155419402</v>
      </c>
      <c r="H573">
        <v>0.69795357109978795</v>
      </c>
      <c r="I573">
        <v>0.49071069713681897</v>
      </c>
      <c r="J573">
        <v>0.32826228230260301</v>
      </c>
      <c r="K573">
        <v>0.79294914170168296</v>
      </c>
      <c r="L573">
        <v>0.30495721776969698</v>
      </c>
      <c r="M573">
        <v>0.29260857496410603</v>
      </c>
      <c r="N573">
        <v>1.2126046821893</v>
      </c>
      <c r="O573">
        <v>0.106990675093954</v>
      </c>
      <c r="P573">
        <v>0.37059370468417002</v>
      </c>
      <c r="Q573">
        <v>-1.0607976224947899</v>
      </c>
      <c r="R573">
        <v>1.3217123045672901</v>
      </c>
      <c r="S573">
        <v>0.66871765551844298</v>
      </c>
      <c r="T573">
        <v>-0.48735300596751702</v>
      </c>
      <c r="U573">
        <v>-0.28976143612607902</v>
      </c>
      <c r="V573">
        <v>1.1696285228758101</v>
      </c>
      <c r="W573">
        <v>0.81826435524738295</v>
      </c>
      <c r="X573">
        <v>-0.43169799031872003</v>
      </c>
      <c r="Y573">
        <v>-0.44282923955201298</v>
      </c>
      <c r="Z573">
        <v>0.49102744676054799</v>
      </c>
      <c r="AA573">
        <v>-0.90616974146099305</v>
      </c>
    </row>
    <row r="574" spans="1:27" x14ac:dyDescent="0.2">
      <c r="A574">
        <v>573</v>
      </c>
      <c r="B574">
        <v>0.58746136701665796</v>
      </c>
      <c r="C574">
        <v>0.78738496336154595</v>
      </c>
      <c r="D574">
        <v>0.395395429106429</v>
      </c>
      <c r="E574">
        <v>0.69469611789099805</v>
      </c>
      <c r="F574">
        <v>0.75437678606249303</v>
      </c>
      <c r="G574">
        <v>0.69796520704403497</v>
      </c>
      <c r="H574">
        <v>0.96003832831047398</v>
      </c>
      <c r="I574">
        <v>0.57199531933292702</v>
      </c>
      <c r="J574">
        <v>0.227334001101553</v>
      </c>
      <c r="K574">
        <v>0.210689821047708</v>
      </c>
      <c r="L574">
        <v>0.57117520063184202</v>
      </c>
      <c r="M574">
        <v>1.67429430875927E-2</v>
      </c>
      <c r="N574">
        <v>-1.04457896309208E-2</v>
      </c>
      <c r="O574">
        <v>-0.48142218288762201</v>
      </c>
      <c r="P574">
        <v>-2.0007209421340302</v>
      </c>
      <c r="Q574">
        <v>0.74609172904996901</v>
      </c>
      <c r="R574">
        <v>-0.23397968891332699</v>
      </c>
      <c r="S574">
        <v>1.24595581100546</v>
      </c>
      <c r="T574">
        <v>1.6357492969589</v>
      </c>
      <c r="U574">
        <v>-1.40476237322013</v>
      </c>
      <c r="V574">
        <v>1.0935855630846001</v>
      </c>
      <c r="W574">
        <v>1.0609001118294099</v>
      </c>
      <c r="X574">
        <v>0.481960574219159</v>
      </c>
      <c r="Y574">
        <v>-0.34057382442181899</v>
      </c>
      <c r="Z574">
        <v>-0.559155131810533</v>
      </c>
      <c r="AA574">
        <v>0.33029374556993102</v>
      </c>
    </row>
    <row r="575" spans="1:27" x14ac:dyDescent="0.2">
      <c r="A575">
        <v>574</v>
      </c>
      <c r="B575">
        <v>0.42346365097910099</v>
      </c>
      <c r="C575">
        <v>0.35866029979661102</v>
      </c>
      <c r="D575">
        <v>0.45443716947920598</v>
      </c>
      <c r="E575">
        <v>0.99590543820522703</v>
      </c>
      <c r="F575">
        <v>0.27704364201053899</v>
      </c>
      <c r="G575">
        <v>0.52484183083288305</v>
      </c>
      <c r="H575">
        <v>0.89921244699507896</v>
      </c>
      <c r="I575">
        <v>0.11265800660476</v>
      </c>
      <c r="J575">
        <v>9.7187315113842401E-3</v>
      </c>
      <c r="K575">
        <v>0.99568472965620403</v>
      </c>
      <c r="L575">
        <v>0.79234417877160002</v>
      </c>
      <c r="M575">
        <v>0.35208746301941501</v>
      </c>
      <c r="N575">
        <v>-2.0205570577241301</v>
      </c>
      <c r="O575">
        <v>-1.27098688594458E-2</v>
      </c>
      <c r="P575">
        <v>3.1763939257399502E-2</v>
      </c>
      <c r="Q575">
        <v>-0.76489475746181901</v>
      </c>
      <c r="R575">
        <v>-1.89823820148876</v>
      </c>
      <c r="S575">
        <v>-0.82132116629787899</v>
      </c>
      <c r="T575">
        <v>-0.34550395823003499</v>
      </c>
      <c r="U575">
        <v>-0.87943267478199505</v>
      </c>
      <c r="V575">
        <v>-0.85054952516415805</v>
      </c>
      <c r="W575">
        <v>0.14950100790330401</v>
      </c>
      <c r="X575">
        <v>0.67215762267072798</v>
      </c>
      <c r="Y575">
        <v>0.84345421237537699</v>
      </c>
      <c r="Z575">
        <v>1.0974900548977</v>
      </c>
      <c r="AA575">
        <v>-0.73422171729239105</v>
      </c>
    </row>
    <row r="576" spans="1:27" x14ac:dyDescent="0.2">
      <c r="A576">
        <v>575</v>
      </c>
      <c r="B576">
        <v>0.94958532298914999</v>
      </c>
      <c r="C576">
        <v>2.5102965766564001E-2</v>
      </c>
      <c r="D576">
        <v>0.114900947082787</v>
      </c>
      <c r="E576">
        <v>0.84937339997850303</v>
      </c>
      <c r="F576">
        <v>0.68651018803939201</v>
      </c>
      <c r="G576">
        <v>0.183102914365008</v>
      </c>
      <c r="H576">
        <v>0.99483242561109297</v>
      </c>
      <c r="I576">
        <v>8.4571857936680303E-2</v>
      </c>
      <c r="J576">
        <v>0.49223234062082999</v>
      </c>
      <c r="K576">
        <v>0.27829836518503698</v>
      </c>
      <c r="L576">
        <v>0.121238901978358</v>
      </c>
      <c r="M576">
        <v>0.157645714934915</v>
      </c>
      <c r="N576">
        <v>-0.54487609904993195</v>
      </c>
      <c r="O576">
        <v>0.253134521816687</v>
      </c>
      <c r="P576">
        <v>-4.9580863194300898E-2</v>
      </c>
      <c r="Q576">
        <v>-1.42357523909513</v>
      </c>
      <c r="R576">
        <v>1.8996973329158899</v>
      </c>
      <c r="S576">
        <v>6.2927899072938706E-2</v>
      </c>
      <c r="T576">
        <v>-0.64808610070278105</v>
      </c>
      <c r="U576">
        <v>2.54298800883599</v>
      </c>
      <c r="V576">
        <v>-0.989243467144726</v>
      </c>
      <c r="W576">
        <v>-9.7765326696057503E-2</v>
      </c>
      <c r="X576">
        <v>-4.8519571495504898E-2</v>
      </c>
      <c r="Y576">
        <v>-1.1344721476138799</v>
      </c>
      <c r="Z576">
        <v>0.18691070793536599</v>
      </c>
      <c r="AA576">
        <v>-1.19332328271382</v>
      </c>
    </row>
    <row r="577" spans="1:27" x14ac:dyDescent="0.2">
      <c r="A577">
        <v>576</v>
      </c>
      <c r="B577">
        <v>0.70903790346346796</v>
      </c>
      <c r="C577">
        <v>0.74609359796158903</v>
      </c>
      <c r="D577">
        <v>3.1090842792764299E-2</v>
      </c>
      <c r="E577">
        <v>0.76582223828881901</v>
      </c>
      <c r="F577">
        <v>0.9213472539559</v>
      </c>
      <c r="G577">
        <v>0.982141824206337</v>
      </c>
      <c r="H577">
        <v>0.23851055442355501</v>
      </c>
      <c r="I577">
        <v>0.86709859385155097</v>
      </c>
      <c r="J577">
        <v>0.79023330542258896</v>
      </c>
      <c r="K577">
        <v>0.81838616402819697</v>
      </c>
      <c r="L577">
        <v>0.47990106209181199</v>
      </c>
      <c r="M577">
        <v>0.93702802411280495</v>
      </c>
      <c r="N577">
        <v>1.1559816747476599</v>
      </c>
      <c r="O577">
        <v>0.41804983338611701</v>
      </c>
      <c r="P577">
        <v>-1.0172142752261</v>
      </c>
      <c r="Q577">
        <v>-1.6196038324950399</v>
      </c>
      <c r="R577">
        <v>1.1918534715196201</v>
      </c>
      <c r="S577">
        <v>-0.599247027185415</v>
      </c>
      <c r="T577">
        <v>0.68617684677198199</v>
      </c>
      <c r="U577">
        <v>-1.2853352331078201</v>
      </c>
      <c r="V577">
        <v>-1.4633216636195301</v>
      </c>
      <c r="W577">
        <v>0.70624364698262199</v>
      </c>
      <c r="X577">
        <v>-0.51180663102445201</v>
      </c>
      <c r="Y577">
        <v>-0.25904971795885601</v>
      </c>
      <c r="Z577">
        <v>-0.24464850414880099</v>
      </c>
      <c r="AA577">
        <v>-3.94981543975573E-2</v>
      </c>
    </row>
    <row r="578" spans="1:27" x14ac:dyDescent="0.2">
      <c r="A578">
        <v>577</v>
      </c>
      <c r="B578">
        <v>0.41330540808848998</v>
      </c>
      <c r="C578">
        <v>2.9625577153637998E-2</v>
      </c>
      <c r="D578">
        <v>2.3210878716781701E-2</v>
      </c>
      <c r="E578">
        <v>0.13766532321460501</v>
      </c>
      <c r="F578">
        <v>0.74074592022225205</v>
      </c>
      <c r="G578">
        <v>0.82406779448501699</v>
      </c>
      <c r="H578">
        <v>0.78127187909558404</v>
      </c>
      <c r="I578">
        <v>0.50277779484167695</v>
      </c>
      <c r="J578">
        <v>0.65085447905585103</v>
      </c>
      <c r="K578">
        <v>0.275014072889462</v>
      </c>
      <c r="L578">
        <v>0.77373280772008002</v>
      </c>
      <c r="M578">
        <v>0.78723473101854302</v>
      </c>
      <c r="N578">
        <v>-1.2929197757468001</v>
      </c>
      <c r="O578">
        <v>-1.3416173944530501</v>
      </c>
      <c r="P578">
        <v>-0.36916711038608702</v>
      </c>
      <c r="Q578">
        <v>-0.59415233438580695</v>
      </c>
      <c r="R578">
        <v>0.73437014069593298</v>
      </c>
      <c r="S578">
        <v>0.27458155903277298</v>
      </c>
      <c r="T578">
        <v>0.838349455071418</v>
      </c>
      <c r="U578">
        <v>0.29220365995285102</v>
      </c>
      <c r="V578">
        <v>0.40352514682595497</v>
      </c>
      <c r="W578">
        <v>-0.552621803363054</v>
      </c>
      <c r="X578">
        <v>1.48625346257427</v>
      </c>
      <c r="Y578">
        <v>-1.2787006066684401</v>
      </c>
      <c r="Z578">
        <v>-0.58553595980068895</v>
      </c>
      <c r="AA578">
        <v>-0.12269064195962601</v>
      </c>
    </row>
    <row r="579" spans="1:27" x14ac:dyDescent="0.2">
      <c r="A579">
        <v>578</v>
      </c>
      <c r="B579">
        <v>1.8364083720371099E-2</v>
      </c>
      <c r="C579">
        <v>0.43386483099311501</v>
      </c>
      <c r="D579">
        <v>7.7519345330074402E-2</v>
      </c>
      <c r="E579">
        <v>9.5188934123143498E-2</v>
      </c>
      <c r="F579">
        <v>0.67250605043955103</v>
      </c>
      <c r="G579">
        <v>0.96828719926997997</v>
      </c>
      <c r="H579">
        <v>0.69808691460639205</v>
      </c>
      <c r="I579">
        <v>0.49288934236392301</v>
      </c>
      <c r="J579">
        <v>0.16145477746613299</v>
      </c>
      <c r="K579">
        <v>0.42507950612343798</v>
      </c>
      <c r="L579">
        <v>0.17149256053380599</v>
      </c>
      <c r="M579">
        <v>0.53612001263536502</v>
      </c>
      <c r="N579">
        <v>0.13251446157559599</v>
      </c>
      <c r="O579">
        <v>-0.220873079467585</v>
      </c>
      <c r="P579">
        <v>1.71596712618676</v>
      </c>
      <c r="Q579">
        <v>0.34502313809592899</v>
      </c>
      <c r="R579">
        <v>-1.2711147434393799</v>
      </c>
      <c r="S579">
        <v>1.5068398285565501</v>
      </c>
      <c r="T579">
        <v>3.4483809531934403E-2</v>
      </c>
      <c r="U579">
        <v>-1.8426682959356</v>
      </c>
      <c r="V579">
        <v>-1.25105207426048</v>
      </c>
      <c r="W579">
        <v>0.75885604749097602</v>
      </c>
      <c r="X579">
        <v>-0.16758024914359301</v>
      </c>
      <c r="Y579">
        <v>1.44172040141451</v>
      </c>
      <c r="Z579">
        <v>0.94952553052066702</v>
      </c>
      <c r="AA579">
        <v>1.2634365313818099</v>
      </c>
    </row>
    <row r="580" spans="1:27" x14ac:dyDescent="0.2">
      <c r="A580">
        <v>579</v>
      </c>
      <c r="B580">
        <v>0.56673408276401405</v>
      </c>
      <c r="C580">
        <v>0.256626832997426</v>
      </c>
      <c r="D580">
        <v>0.36153109534643502</v>
      </c>
      <c r="E580">
        <v>0.52184822689741805</v>
      </c>
      <c r="F580">
        <v>0.74410239839926295</v>
      </c>
      <c r="G580">
        <v>0.524593750480562</v>
      </c>
      <c r="H580">
        <v>0.43594881915487299</v>
      </c>
      <c r="I580">
        <v>0.74864760460332003</v>
      </c>
      <c r="J580">
        <v>0.98991381004452705</v>
      </c>
      <c r="K580">
        <v>0.72789117135107495</v>
      </c>
      <c r="L580">
        <v>0.76405155588872697</v>
      </c>
      <c r="M580">
        <v>0.59759215521626097</v>
      </c>
      <c r="N580">
        <v>-1.2279722205108301</v>
      </c>
      <c r="O580">
        <v>1.80159335709421</v>
      </c>
      <c r="P580">
        <v>2.53534707597339</v>
      </c>
      <c r="Q580">
        <v>-0.346796365813345</v>
      </c>
      <c r="R580">
        <v>0.92461064663495096</v>
      </c>
      <c r="S580">
        <v>1.23266074095038</v>
      </c>
      <c r="T580">
        <v>0.95913378059611598</v>
      </c>
      <c r="U580">
        <v>-0.241022594064044</v>
      </c>
      <c r="V580">
        <v>-1.7845381771631901</v>
      </c>
      <c r="W580">
        <v>0.52585958162080004</v>
      </c>
      <c r="X580">
        <v>8.5713716278185206E-2</v>
      </c>
      <c r="Y580">
        <v>0.47009076496664498</v>
      </c>
      <c r="Z580">
        <v>-1.7946845551259401</v>
      </c>
      <c r="AA580">
        <v>-0.86464071946551802</v>
      </c>
    </row>
    <row r="581" spans="1:27" x14ac:dyDescent="0.2">
      <c r="A581">
        <v>580</v>
      </c>
      <c r="B581">
        <v>0.49006345309317101</v>
      </c>
      <c r="C581">
        <v>0.49801522097550299</v>
      </c>
      <c r="D581">
        <v>0.76140872505493395</v>
      </c>
      <c r="E581">
        <v>0.19246097211725999</v>
      </c>
      <c r="F581">
        <v>0.113356043584644</v>
      </c>
      <c r="G581">
        <v>0.74407859030179602</v>
      </c>
      <c r="H581">
        <v>0.68716762494295802</v>
      </c>
      <c r="I581">
        <v>0.17298953165300099</v>
      </c>
      <c r="J581">
        <v>8.8746076449751798E-2</v>
      </c>
      <c r="K581">
        <v>0.64238194306381002</v>
      </c>
      <c r="L581">
        <v>0.29717846354469601</v>
      </c>
      <c r="M581">
        <v>4.9877355573698802E-2</v>
      </c>
      <c r="N581">
        <v>8.1047105815391499E-2</v>
      </c>
      <c r="O581">
        <v>-0.56821836014523297</v>
      </c>
      <c r="P581">
        <v>1.08965841440405</v>
      </c>
      <c r="Q581">
        <v>-0.53088053108890298</v>
      </c>
      <c r="R581">
        <v>-0.13579781916766501</v>
      </c>
      <c r="S581">
        <v>0.25790552074976703</v>
      </c>
      <c r="T581">
        <v>-0.71356358248486895</v>
      </c>
      <c r="U581">
        <v>0.32073935956078697</v>
      </c>
      <c r="V581">
        <v>1.9505856545843601</v>
      </c>
      <c r="W581">
        <v>-1.90731967977401</v>
      </c>
      <c r="X581">
        <v>-0.60940747315824095</v>
      </c>
      <c r="Y581">
        <v>5.0147199590670898E-2</v>
      </c>
      <c r="Z581">
        <v>-1.01556129878505</v>
      </c>
      <c r="AA581">
        <v>0.69846695980142204</v>
      </c>
    </row>
    <row r="582" spans="1:27" x14ac:dyDescent="0.2">
      <c r="A582">
        <v>581</v>
      </c>
      <c r="B582">
        <v>0.87867402122355998</v>
      </c>
      <c r="C582">
        <v>0.65335523057728995</v>
      </c>
      <c r="D582">
        <v>0.74328164174221401</v>
      </c>
      <c r="E582">
        <v>0.73146517807617695</v>
      </c>
      <c r="F582">
        <v>4.1054267436265897E-2</v>
      </c>
      <c r="G582">
        <v>0.79582173656672195</v>
      </c>
      <c r="H582">
        <v>0.14841378550045101</v>
      </c>
      <c r="I582">
        <v>3.4043653169646797E-2</v>
      </c>
      <c r="J582">
        <v>0.73077290924265903</v>
      </c>
      <c r="K582">
        <v>0.61857032822445002</v>
      </c>
      <c r="L582">
        <v>0.36386558297090199</v>
      </c>
      <c r="M582">
        <v>9.6342989243566907E-2</v>
      </c>
      <c r="N582">
        <v>1.02372136134138</v>
      </c>
      <c r="O582">
        <v>5.2001234894163202E-2</v>
      </c>
      <c r="P582">
        <v>-0.44451154872201398</v>
      </c>
      <c r="Q582">
        <v>-6.6664606166483106E-2</v>
      </c>
      <c r="R582">
        <v>1.1696317459100201</v>
      </c>
      <c r="S582">
        <v>-0.118943640183549</v>
      </c>
      <c r="T582">
        <v>1.35407241973062</v>
      </c>
      <c r="U582">
        <v>-0.24212132543399401</v>
      </c>
      <c r="V582">
        <v>-1.15907102198302E-2</v>
      </c>
      <c r="W582">
        <v>0.391153057855741</v>
      </c>
      <c r="X582">
        <v>0.36476330022230302</v>
      </c>
      <c r="Y582">
        <v>0.83244027430374501</v>
      </c>
      <c r="Z582">
        <v>-1.5256805703577401</v>
      </c>
      <c r="AA582">
        <v>-1.0694562035622199</v>
      </c>
    </row>
    <row r="583" spans="1:27" x14ac:dyDescent="0.2">
      <c r="A583">
        <v>582</v>
      </c>
      <c r="B583">
        <v>0.81285268790088505</v>
      </c>
      <c r="C583">
        <v>8.3656885661184704E-2</v>
      </c>
      <c r="D583">
        <v>9.7692203475162304E-2</v>
      </c>
      <c r="E583">
        <v>0.49458697880618202</v>
      </c>
      <c r="F583">
        <v>0.373120607575401</v>
      </c>
      <c r="G583">
        <v>0.501426970819011</v>
      </c>
      <c r="H583">
        <v>2.2154466481879301E-2</v>
      </c>
      <c r="I583">
        <v>0.58557783160358601</v>
      </c>
      <c r="J583">
        <v>0.23633437464013601</v>
      </c>
      <c r="K583">
        <v>0.59354477981105402</v>
      </c>
      <c r="L583">
        <v>0.36688325158320301</v>
      </c>
      <c r="M583">
        <v>0.571242975303903</v>
      </c>
      <c r="N583">
        <v>-0.205238018545711</v>
      </c>
      <c r="O583">
        <v>0.99572628701800903</v>
      </c>
      <c r="P583">
        <v>0.99246484728987705</v>
      </c>
      <c r="Q583">
        <v>7.9489065208448506E-2</v>
      </c>
      <c r="R583">
        <v>1.9636938908710799</v>
      </c>
      <c r="S583">
        <v>-0.55717620048889704</v>
      </c>
      <c r="T583">
        <v>-0.817497164197308</v>
      </c>
      <c r="U583">
        <v>8.0196381209984707E-3</v>
      </c>
      <c r="V583">
        <v>2.3199371815838101</v>
      </c>
      <c r="W583">
        <v>-0.60446038721659801</v>
      </c>
      <c r="X583">
        <v>0.67444810472897299</v>
      </c>
      <c r="Y583">
        <v>1.31103542839119</v>
      </c>
      <c r="Z583">
        <v>1.4010568449782199</v>
      </c>
      <c r="AA583">
        <v>-0.40780908705052499</v>
      </c>
    </row>
    <row r="584" spans="1:27" x14ac:dyDescent="0.2">
      <c r="A584">
        <v>583</v>
      </c>
      <c r="B584">
        <v>0.85409997752867595</v>
      </c>
      <c r="C584">
        <v>0.180472461739555</v>
      </c>
      <c r="D584">
        <v>0.96190541749820102</v>
      </c>
      <c r="E584">
        <v>0.14275915338657699</v>
      </c>
      <c r="F584">
        <v>0.50165946595370703</v>
      </c>
      <c r="G584">
        <v>0.520654758205637</v>
      </c>
      <c r="H584">
        <v>0.13549919985234701</v>
      </c>
      <c r="I584">
        <v>0.18748185853473801</v>
      </c>
      <c r="J584">
        <v>0.958322967402637</v>
      </c>
      <c r="K584">
        <v>0.68251678464002896</v>
      </c>
      <c r="L584">
        <v>0.52365690376609497</v>
      </c>
      <c r="M584">
        <v>0.90129721513949301</v>
      </c>
      <c r="N584">
        <v>0.95699841887596304</v>
      </c>
      <c r="O584">
        <v>-1.21992060687378</v>
      </c>
      <c r="P584">
        <v>0.70082536037976295</v>
      </c>
      <c r="Q584">
        <v>0.94099023632679502</v>
      </c>
      <c r="R584">
        <v>-0.50458830156284895</v>
      </c>
      <c r="S584">
        <v>-1.9650698488487199</v>
      </c>
      <c r="T584">
        <v>0.76880827770472704</v>
      </c>
      <c r="U584">
        <v>-0.235329215698769</v>
      </c>
      <c r="V584">
        <v>0.147097980115971</v>
      </c>
      <c r="W584">
        <v>-0.85463760403262401</v>
      </c>
      <c r="X584">
        <v>0.55361084013204798</v>
      </c>
      <c r="Y584">
        <v>-0.50430642365124401</v>
      </c>
      <c r="Z584">
        <v>0.86289947296866998</v>
      </c>
      <c r="AA584">
        <v>-3.2161694625907601E-2</v>
      </c>
    </row>
    <row r="585" spans="1:27" x14ac:dyDescent="0.2">
      <c r="A585">
        <v>584</v>
      </c>
      <c r="B585">
        <v>0.36789594776928403</v>
      </c>
      <c r="C585">
        <v>0.10446250159293401</v>
      </c>
      <c r="D585">
        <v>0.14320442848838799</v>
      </c>
      <c r="E585">
        <v>0.841216969070956</v>
      </c>
      <c r="F585">
        <v>0.95038418960757498</v>
      </c>
      <c r="G585">
        <v>0.70471238275058501</v>
      </c>
      <c r="H585">
        <v>0.69208693737164095</v>
      </c>
      <c r="I585">
        <v>0.19248046819120601</v>
      </c>
      <c r="J585">
        <v>0.29736177134327502</v>
      </c>
      <c r="K585">
        <v>0.89798693940974705</v>
      </c>
      <c r="L585">
        <v>0.139003727119416</v>
      </c>
      <c r="M585">
        <v>0.99694683030247599</v>
      </c>
      <c r="N585">
        <v>0.72895479542161501</v>
      </c>
      <c r="O585">
        <v>-1.3192284718284699</v>
      </c>
      <c r="P585">
        <v>1.75761505825841</v>
      </c>
      <c r="Q585">
        <v>6.4706676284061196E-2</v>
      </c>
      <c r="R585">
        <v>0.52946047262460005</v>
      </c>
      <c r="S585">
        <v>-1.0367829166110201</v>
      </c>
      <c r="T585">
        <v>-0.70964565733325302</v>
      </c>
      <c r="U585">
        <v>0.91777805544430102</v>
      </c>
      <c r="V585">
        <v>0.20314872709331699</v>
      </c>
      <c r="W585">
        <v>0.763153600883693</v>
      </c>
      <c r="X585">
        <v>0.43734663809573399</v>
      </c>
      <c r="Y585">
        <v>-0.36760917767817303</v>
      </c>
      <c r="Z585">
        <v>-1.7658753660731299</v>
      </c>
      <c r="AA585">
        <v>-1.3416982724398001</v>
      </c>
    </row>
    <row r="586" spans="1:27" x14ac:dyDescent="0.2">
      <c r="A586">
        <v>585</v>
      </c>
      <c r="B586">
        <v>0.87394991284236301</v>
      </c>
      <c r="C586">
        <v>0.81239298381842595</v>
      </c>
      <c r="D586">
        <v>0.48466174118220801</v>
      </c>
      <c r="E586">
        <v>0.94130395934916999</v>
      </c>
      <c r="F586">
        <v>0.94845636235550002</v>
      </c>
      <c r="G586">
        <v>0.47670343960635297</v>
      </c>
      <c r="H586">
        <v>0.30963897076435298</v>
      </c>
      <c r="I586">
        <v>0.96098751877434496</v>
      </c>
      <c r="J586">
        <v>0.233134626643732</v>
      </c>
      <c r="K586">
        <v>0.26428177347406701</v>
      </c>
      <c r="L586">
        <v>0.30676589999347897</v>
      </c>
      <c r="M586">
        <v>0.68785542435944003</v>
      </c>
      <c r="N586">
        <v>1.20944426976428</v>
      </c>
      <c r="O586">
        <v>1.1701875221276301</v>
      </c>
      <c r="P586">
        <v>-0.64968618664324096</v>
      </c>
      <c r="Q586">
        <v>-0.13050586891100699</v>
      </c>
      <c r="R586">
        <v>1.36610401449396</v>
      </c>
      <c r="S586">
        <v>0.19471442516729401</v>
      </c>
      <c r="T586">
        <v>1.31167152889206</v>
      </c>
      <c r="U586">
        <v>-7.67666559549431E-2</v>
      </c>
      <c r="V586">
        <v>-1.2088549981718399</v>
      </c>
      <c r="W586">
        <v>0.500979238734508</v>
      </c>
      <c r="X586">
        <v>1.3243953770652299</v>
      </c>
      <c r="Y586">
        <v>0.20378277173343001</v>
      </c>
      <c r="Z586">
        <v>-0.32876893869155199</v>
      </c>
      <c r="AA586">
        <v>0.262691728975603</v>
      </c>
    </row>
    <row r="587" spans="1:27" x14ac:dyDescent="0.2">
      <c r="A587">
        <v>586</v>
      </c>
      <c r="B587">
        <v>0.15133817144669501</v>
      </c>
      <c r="C587">
        <v>0.62750244163907998</v>
      </c>
      <c r="D587">
        <v>0.56491099018603497</v>
      </c>
      <c r="E587">
        <v>0.27796747698448598</v>
      </c>
      <c r="F587">
        <v>0.64461831934750002</v>
      </c>
      <c r="G587">
        <v>0.29409403423778702</v>
      </c>
      <c r="H587">
        <v>0.34873106121085501</v>
      </c>
      <c r="I587">
        <v>0.16225920454598899</v>
      </c>
      <c r="J587">
        <v>0.61241340427659396</v>
      </c>
      <c r="K587">
        <v>0.368698591133579</v>
      </c>
      <c r="L587">
        <v>0.83917041099630296</v>
      </c>
      <c r="M587">
        <v>0.89932766649871998</v>
      </c>
      <c r="N587">
        <v>1.3326846297644399</v>
      </c>
      <c r="O587">
        <v>0.62830326963344596</v>
      </c>
      <c r="P587">
        <v>0.886951944467951</v>
      </c>
      <c r="Q587">
        <v>-0.369873049860792</v>
      </c>
      <c r="R587">
        <v>1.1042865450833199</v>
      </c>
      <c r="S587">
        <v>-1.4438517669551501</v>
      </c>
      <c r="T587">
        <v>-2.0106619329676698E-2</v>
      </c>
      <c r="U587">
        <v>1.6119661241276699</v>
      </c>
      <c r="V587">
        <v>1.08396254707486</v>
      </c>
      <c r="W587">
        <v>1.1507959635393701</v>
      </c>
      <c r="X587">
        <v>0.55579563808529098</v>
      </c>
      <c r="Y587">
        <v>0.86966863268375305</v>
      </c>
      <c r="Z587">
        <v>0.87725834866312002</v>
      </c>
      <c r="AA587">
        <v>1.46621864186845</v>
      </c>
    </row>
    <row r="588" spans="1:27" x14ac:dyDescent="0.2">
      <c r="A588">
        <v>587</v>
      </c>
      <c r="B588">
        <v>0.28181166970171001</v>
      </c>
      <c r="C588">
        <v>0.630572485970333</v>
      </c>
      <c r="D588">
        <v>0.932305590482428</v>
      </c>
      <c r="E588">
        <v>0.15037928777746801</v>
      </c>
      <c r="F588">
        <v>0.31544120237231199</v>
      </c>
      <c r="G588">
        <v>0.53609940316528004</v>
      </c>
      <c r="H588">
        <v>0.89981900691054695</v>
      </c>
      <c r="I588">
        <v>0.25635479646734799</v>
      </c>
      <c r="J588">
        <v>4.0454129455611103E-2</v>
      </c>
      <c r="K588">
        <v>0.76562497229315296</v>
      </c>
      <c r="L588">
        <v>0.75486885756254196</v>
      </c>
      <c r="M588">
        <v>0.27346944157034098</v>
      </c>
      <c r="N588">
        <v>1.0004104573085799</v>
      </c>
      <c r="O588">
        <v>-1.1048891438277799</v>
      </c>
      <c r="P588">
        <v>2.6191418687619099</v>
      </c>
      <c r="Q588">
        <v>-1.0071011781813599</v>
      </c>
      <c r="R588">
        <v>5.0764938642913697E-2</v>
      </c>
      <c r="S588">
        <v>0.45611503067272002</v>
      </c>
      <c r="T588">
        <v>-1.0481647658316999</v>
      </c>
      <c r="U588">
        <v>0.73972982870279602</v>
      </c>
      <c r="V588">
        <v>0.29100943511348598</v>
      </c>
      <c r="W588">
        <v>1.70620679499857</v>
      </c>
      <c r="X588">
        <v>-0.78398375066038595</v>
      </c>
      <c r="Y588">
        <v>0.28922128958673299</v>
      </c>
      <c r="Z588">
        <v>1.0102657935761601</v>
      </c>
      <c r="AA588">
        <v>-0.304215660504082</v>
      </c>
    </row>
    <row r="589" spans="1:27" x14ac:dyDescent="0.2">
      <c r="A589">
        <v>588</v>
      </c>
      <c r="B589">
        <v>0.66670515784062401</v>
      </c>
      <c r="C589">
        <v>0.39088985021226103</v>
      </c>
      <c r="D589">
        <v>0.82002477068454005</v>
      </c>
      <c r="E589">
        <v>0.70667344261892096</v>
      </c>
      <c r="F589">
        <v>0.53236617078073301</v>
      </c>
      <c r="G589">
        <v>0.58924593939445902</v>
      </c>
      <c r="H589">
        <v>0.477294221520423</v>
      </c>
      <c r="I589">
        <v>0.58726471220143095</v>
      </c>
      <c r="J589">
        <v>5.8959774440154399E-2</v>
      </c>
      <c r="K589">
        <v>0.97619428671896402</v>
      </c>
      <c r="L589">
        <v>0.59389858948998098</v>
      </c>
      <c r="M589">
        <v>0.32671048957854498</v>
      </c>
      <c r="N589">
        <v>0.390476535369779</v>
      </c>
      <c r="O589">
        <v>1.4777247388288799</v>
      </c>
      <c r="P589">
        <v>-2.10174407191339</v>
      </c>
      <c r="Q589">
        <v>-0.1257033524832</v>
      </c>
      <c r="R589">
        <v>-0.56906313468978198</v>
      </c>
      <c r="S589">
        <v>0.49107031181109001</v>
      </c>
      <c r="T589">
        <v>-0.43974555158642498</v>
      </c>
      <c r="U589">
        <v>-9.8631878014459606E-2</v>
      </c>
      <c r="V589">
        <v>0.94259559747871302</v>
      </c>
      <c r="W589">
        <v>0.54956536370842601</v>
      </c>
      <c r="X589">
        <v>-0.74959041863577702</v>
      </c>
      <c r="Y589">
        <v>0.15614166118806599</v>
      </c>
      <c r="Z589">
        <v>1.5785117140584899</v>
      </c>
      <c r="AA589">
        <v>1.10976326698461</v>
      </c>
    </row>
    <row r="590" spans="1:27" x14ac:dyDescent="0.2">
      <c r="A590">
        <v>589</v>
      </c>
      <c r="B590">
        <v>0.97738357679918397</v>
      </c>
      <c r="C590">
        <v>0.43225357378832902</v>
      </c>
      <c r="D590">
        <v>0.53308303956873704</v>
      </c>
      <c r="E590">
        <v>0.56533859437331502</v>
      </c>
      <c r="F590">
        <v>0.67465449450537496</v>
      </c>
      <c r="G590">
        <v>0.66011638706550002</v>
      </c>
      <c r="H590">
        <v>0.74744481360539705</v>
      </c>
      <c r="I590">
        <v>0.16699845856055601</v>
      </c>
      <c r="J590">
        <v>0.81309431814588595</v>
      </c>
      <c r="K590">
        <v>1.1706380173563901E-3</v>
      </c>
      <c r="L590">
        <v>4.8580191563814802E-2</v>
      </c>
      <c r="M590">
        <v>0.50450477632693902</v>
      </c>
      <c r="N590">
        <v>6.22881857961603E-2</v>
      </c>
      <c r="O590">
        <v>1.00795474851832</v>
      </c>
      <c r="P590">
        <v>0.87783061301344301</v>
      </c>
      <c r="Q590">
        <v>-1.35354251851651</v>
      </c>
      <c r="R590">
        <v>0.62927119718868996</v>
      </c>
      <c r="S590">
        <v>-0.78906905154020202</v>
      </c>
      <c r="T590">
        <v>0.27731476056718102</v>
      </c>
      <c r="U590">
        <v>1.10282635787543</v>
      </c>
      <c r="V590">
        <v>0.49764593796599499</v>
      </c>
      <c r="W590">
        <v>-1.08966214850854</v>
      </c>
      <c r="X590">
        <v>-0.63579083260743496</v>
      </c>
      <c r="Y590">
        <v>-0.18887116009957999</v>
      </c>
      <c r="Z590">
        <v>-6.0939226242230499E-2</v>
      </c>
      <c r="AA590">
        <v>0.23871338884635501</v>
      </c>
    </row>
    <row r="591" spans="1:27" x14ac:dyDescent="0.2">
      <c r="A591">
        <v>590</v>
      </c>
      <c r="B591">
        <v>0.58273973665200096</v>
      </c>
      <c r="C591">
        <v>0.34863400226458902</v>
      </c>
      <c r="D591">
        <v>0.38446898036636401</v>
      </c>
      <c r="E591">
        <v>9.05024409294128E-2</v>
      </c>
      <c r="F591">
        <v>0.85719694918952805</v>
      </c>
      <c r="G591">
        <v>0.95620569470338501</v>
      </c>
      <c r="H591">
        <v>0.63604054483585004</v>
      </c>
      <c r="I591">
        <v>0.64422469888813705</v>
      </c>
      <c r="J591">
        <v>0.13160114688798699</v>
      </c>
      <c r="K591">
        <v>0.23607831308618099</v>
      </c>
      <c r="L591">
        <v>0.67237136838957601</v>
      </c>
      <c r="M591">
        <v>0.24831817043013801</v>
      </c>
      <c r="N591">
        <v>0.13763881238516101</v>
      </c>
      <c r="O591">
        <v>1.7495283281768901</v>
      </c>
      <c r="P591">
        <v>1.3220328140931401</v>
      </c>
      <c r="Q591">
        <v>1.46552871508472</v>
      </c>
      <c r="R591">
        <v>0.68198792512796602</v>
      </c>
      <c r="S591">
        <v>0.240205961000344</v>
      </c>
      <c r="T591">
        <v>2.5963052015570899E-2</v>
      </c>
      <c r="U591">
        <v>3.7157178046095397E-2</v>
      </c>
      <c r="V591">
        <v>1.23283822303489</v>
      </c>
      <c r="W591">
        <v>0.69989924825410998</v>
      </c>
      <c r="X591">
        <v>-0.48760656780827399</v>
      </c>
      <c r="Y591">
        <v>-0.57499317604684796</v>
      </c>
      <c r="Z591">
        <v>0.75763156148063504</v>
      </c>
      <c r="AA591">
        <v>-0.91103905741761804</v>
      </c>
    </row>
    <row r="592" spans="1:27" x14ac:dyDescent="0.2">
      <c r="A592">
        <v>591</v>
      </c>
      <c r="B592">
        <v>0.52659007953479797</v>
      </c>
      <c r="C592">
        <v>0.79355775867588796</v>
      </c>
      <c r="D592">
        <v>0.54598831222392596</v>
      </c>
      <c r="E592">
        <v>0.56034040707163502</v>
      </c>
      <c r="F592">
        <v>0.55701038311235596</v>
      </c>
      <c r="G592">
        <v>0.27090250723995202</v>
      </c>
      <c r="H592">
        <v>0.81313284137286201</v>
      </c>
      <c r="I592">
        <v>0.195523945847526</v>
      </c>
      <c r="J592">
        <v>5.17127413768321E-2</v>
      </c>
      <c r="K592">
        <v>0.87027714285068203</v>
      </c>
      <c r="L592">
        <v>0.41205925331450999</v>
      </c>
      <c r="M592">
        <v>0.52664216817356602</v>
      </c>
      <c r="N592">
        <v>0.36331458808586697</v>
      </c>
      <c r="O592">
        <v>-1.20961677478582</v>
      </c>
      <c r="P592">
        <v>0.48879489972512702</v>
      </c>
      <c r="Q592">
        <v>0.203787276187021</v>
      </c>
      <c r="R592">
        <v>-0.828339552836447</v>
      </c>
      <c r="S592">
        <v>0.61663711072120797</v>
      </c>
      <c r="T592">
        <v>-1.67567955573018</v>
      </c>
      <c r="U592">
        <v>0.32759344814024499</v>
      </c>
      <c r="V592">
        <v>0.24585569573812399</v>
      </c>
      <c r="W592">
        <v>9.0554953342926806E-3</v>
      </c>
      <c r="X592">
        <v>1.81809432754431</v>
      </c>
      <c r="Y592">
        <v>-0.59184142143177298</v>
      </c>
      <c r="Z592">
        <v>4.7194413176440797E-2</v>
      </c>
      <c r="AA592">
        <v>1.59840262941002</v>
      </c>
    </row>
    <row r="593" spans="1:27" x14ac:dyDescent="0.2">
      <c r="A593">
        <v>592</v>
      </c>
      <c r="B593">
        <v>6.0782224871218198E-2</v>
      </c>
      <c r="C593">
        <v>0.88693611207418099</v>
      </c>
      <c r="D593">
        <v>0.79672793485224203</v>
      </c>
      <c r="E593">
        <v>0.615260063204914</v>
      </c>
      <c r="F593">
        <v>9.4393153442069805E-2</v>
      </c>
      <c r="G593">
        <v>0.264743187930434</v>
      </c>
      <c r="H593">
        <v>0.53243666538037304</v>
      </c>
      <c r="I593">
        <v>0.53205228992737796</v>
      </c>
      <c r="J593">
        <v>0.29263524850830402</v>
      </c>
      <c r="K593">
        <v>0.43833431904204101</v>
      </c>
      <c r="L593">
        <v>5.7782687479630099E-2</v>
      </c>
      <c r="M593">
        <v>0.62570675346069005</v>
      </c>
      <c r="N593">
        <v>-0.90047618643979599</v>
      </c>
      <c r="O593">
        <v>1.0417104010878699</v>
      </c>
      <c r="P593">
        <v>0.57421454260428595</v>
      </c>
      <c r="Q593">
        <v>-1.9200098143650299</v>
      </c>
      <c r="R593">
        <v>-1.57003210932532</v>
      </c>
      <c r="S593">
        <v>-1.1525963187438699</v>
      </c>
      <c r="T593">
        <v>1.3036594426772401</v>
      </c>
      <c r="U593">
        <v>-0.26557594851438399</v>
      </c>
      <c r="V593">
        <v>-1.15079237386209</v>
      </c>
      <c r="W593">
        <v>-0.93575181882660596</v>
      </c>
      <c r="X593">
        <v>-0.58451816316288996</v>
      </c>
      <c r="Y593">
        <v>-0.63974691563905395</v>
      </c>
      <c r="Z593">
        <v>0.39135492693812002</v>
      </c>
      <c r="AA593">
        <v>-0.25609605290473603</v>
      </c>
    </row>
    <row r="594" spans="1:27" x14ac:dyDescent="0.2">
      <c r="A594">
        <v>593</v>
      </c>
      <c r="B594">
        <v>0.96903886366635505</v>
      </c>
      <c r="C594">
        <v>0.65112708671949804</v>
      </c>
      <c r="D594">
        <v>0.62734336219727904</v>
      </c>
      <c r="E594">
        <v>0.548419935628771</v>
      </c>
      <c r="F594">
        <v>0.71124046226032001</v>
      </c>
      <c r="G594">
        <v>0.25611695670522699</v>
      </c>
      <c r="H594">
        <v>0.42578271520324001</v>
      </c>
      <c r="I594">
        <v>0.33202825556509102</v>
      </c>
      <c r="J594">
        <v>8.9763895841315305E-2</v>
      </c>
      <c r="K594">
        <v>0.57919963891617898</v>
      </c>
      <c r="L594">
        <v>0.73349627037532605</v>
      </c>
      <c r="M594">
        <v>0.38290146971121403</v>
      </c>
      <c r="N594">
        <v>-0.59429765043510896</v>
      </c>
      <c r="O594">
        <v>9.8161616118064704E-2</v>
      </c>
      <c r="P594">
        <v>-0.75446326859889501</v>
      </c>
      <c r="Q594">
        <v>-1.2739533520644499</v>
      </c>
      <c r="R594">
        <v>0.55905551138770004</v>
      </c>
      <c r="S594">
        <v>-1.94169650498853</v>
      </c>
      <c r="T594">
        <v>-9.9507958280025094E-2</v>
      </c>
      <c r="U594">
        <v>-3.01111522010194</v>
      </c>
      <c r="V594">
        <v>0.130234109432702</v>
      </c>
      <c r="W594">
        <v>-8.7607326140647104E-2</v>
      </c>
      <c r="X594">
        <v>1.46894237073032E-2</v>
      </c>
      <c r="Y594">
        <v>-0.80636418452104797</v>
      </c>
      <c r="Z594">
        <v>-0.77165086180384901</v>
      </c>
      <c r="AA594">
        <v>-0.327969507955582</v>
      </c>
    </row>
    <row r="595" spans="1:27" x14ac:dyDescent="0.2">
      <c r="A595">
        <v>594</v>
      </c>
      <c r="B595">
        <v>0.12023712857626299</v>
      </c>
      <c r="C595">
        <v>0.59286326426081304</v>
      </c>
      <c r="D595">
        <v>0.10395700065419</v>
      </c>
      <c r="E595">
        <v>0.393490948714315</v>
      </c>
      <c r="F595">
        <v>0.83522161538712603</v>
      </c>
      <c r="G595">
        <v>0.43503564130514799</v>
      </c>
      <c r="H595">
        <v>0.49328249599784602</v>
      </c>
      <c r="I595">
        <v>0.576643252279609</v>
      </c>
      <c r="J595">
        <v>0.51553596323355999</v>
      </c>
      <c r="K595">
        <v>0.45001873816363502</v>
      </c>
      <c r="L595">
        <v>0.10995416506193501</v>
      </c>
      <c r="M595">
        <v>0.47927466337569002</v>
      </c>
      <c r="N595">
        <v>-0.49803181911205302</v>
      </c>
      <c r="O595">
        <v>-1.9126166463718799</v>
      </c>
      <c r="P595">
        <v>-0.73549883792447601</v>
      </c>
      <c r="Q595">
        <v>0.70203633866469894</v>
      </c>
      <c r="R595">
        <v>-2.1333104868855899E-2</v>
      </c>
      <c r="S595">
        <v>0.68250099521432095</v>
      </c>
      <c r="T595">
        <v>-1.7413272331455101</v>
      </c>
      <c r="U595">
        <v>-0.49266494285085899</v>
      </c>
      <c r="V595">
        <v>-0.92644544795442896</v>
      </c>
      <c r="W595">
        <v>-0.61998356577896796</v>
      </c>
      <c r="X595">
        <v>0.57211113566305505</v>
      </c>
      <c r="Y595">
        <v>-0.201678143643271</v>
      </c>
      <c r="Z595">
        <v>-0.25334193042437603</v>
      </c>
      <c r="AA595">
        <v>0.73937643613625703</v>
      </c>
    </row>
    <row r="596" spans="1:27" x14ac:dyDescent="0.2">
      <c r="A596">
        <v>595</v>
      </c>
      <c r="B596">
        <v>8.8363301008939701E-2</v>
      </c>
      <c r="C596">
        <v>0.327822093851864</v>
      </c>
      <c r="D596">
        <v>0.191992509644478</v>
      </c>
      <c r="E596">
        <v>0.416668150573968</v>
      </c>
      <c r="F596">
        <v>0.39279943495057501</v>
      </c>
      <c r="G596">
        <v>0.42670111311599601</v>
      </c>
      <c r="H596">
        <v>6.0135593172162702E-2</v>
      </c>
      <c r="I596">
        <v>0.57374621066264797</v>
      </c>
      <c r="J596">
        <v>0.72932413616217595</v>
      </c>
      <c r="K596">
        <v>0.34270119806751598</v>
      </c>
      <c r="L596">
        <v>0.95423066359944597</v>
      </c>
      <c r="M596">
        <v>0.42746443906798898</v>
      </c>
      <c r="N596">
        <v>-0.52417879761966402</v>
      </c>
      <c r="O596">
        <v>-0.84539359676909398</v>
      </c>
      <c r="P596">
        <v>-1.02513096565977</v>
      </c>
      <c r="Q596">
        <v>-2.2853657886584502</v>
      </c>
      <c r="R596">
        <v>-0.75116981210795897</v>
      </c>
      <c r="S596">
        <v>1.20467788237076</v>
      </c>
      <c r="T596">
        <v>0.63803109182247997</v>
      </c>
      <c r="U596">
        <v>-1.4885290301876299</v>
      </c>
      <c r="V596">
        <v>-6.9241382934154397E-2</v>
      </c>
      <c r="W596">
        <v>-0.93177826216919701</v>
      </c>
      <c r="X596">
        <v>-0.316724469335397</v>
      </c>
      <c r="Y596">
        <v>-2.3963713001257099</v>
      </c>
      <c r="Z596">
        <v>0.120370381918041</v>
      </c>
      <c r="AA596">
        <v>0.103870411692079</v>
      </c>
    </row>
    <row r="597" spans="1:27" x14ac:dyDescent="0.2">
      <c r="A597">
        <v>596</v>
      </c>
      <c r="B597">
        <v>0.88076411490328599</v>
      </c>
      <c r="C597">
        <v>7.5689367949962602E-2</v>
      </c>
      <c r="D597">
        <v>0.842110433615744</v>
      </c>
      <c r="E597">
        <v>0.90491092158481401</v>
      </c>
      <c r="F597">
        <v>0.19472704455256401</v>
      </c>
      <c r="G597">
        <v>0.39136976143345198</v>
      </c>
      <c r="H597">
        <v>0.61097141331992999</v>
      </c>
      <c r="I597">
        <v>0.27751845144666698</v>
      </c>
      <c r="J597">
        <v>0.85344385588541605</v>
      </c>
      <c r="K597">
        <v>0.41327608772553498</v>
      </c>
      <c r="L597">
        <v>0.29281938727945001</v>
      </c>
      <c r="M597">
        <v>0.43359631346538602</v>
      </c>
      <c r="N597">
        <v>-0.28152978216265601</v>
      </c>
      <c r="O597">
        <v>0.73874074060038397</v>
      </c>
      <c r="P597">
        <v>-1.71926236378271</v>
      </c>
      <c r="Q597">
        <v>0.68571600588944204</v>
      </c>
      <c r="R597">
        <v>3.5336482721765499E-3</v>
      </c>
      <c r="S597">
        <v>2.02779635506774</v>
      </c>
      <c r="T597">
        <v>-0.47825265830797098</v>
      </c>
      <c r="U597">
        <v>1.9944940185046701E-2</v>
      </c>
      <c r="V597">
        <v>-0.67771234499976496</v>
      </c>
      <c r="W597">
        <v>-1.0671872882506901</v>
      </c>
      <c r="X597">
        <v>1.3054748495714901</v>
      </c>
      <c r="Y597">
        <v>0.30630192853860799</v>
      </c>
      <c r="Z597">
        <v>1.9730916206223501</v>
      </c>
      <c r="AA597">
        <v>-1.0427587825442E-2</v>
      </c>
    </row>
    <row r="598" spans="1:27" x14ac:dyDescent="0.2">
      <c r="A598">
        <v>597</v>
      </c>
      <c r="B598">
        <v>0.50837062974460401</v>
      </c>
      <c r="C598">
        <v>0.59138724207878102</v>
      </c>
      <c r="D598">
        <v>0.47937661246396601</v>
      </c>
      <c r="E598">
        <v>0.67362198419868902</v>
      </c>
      <c r="F598">
        <v>0.258395697455853</v>
      </c>
      <c r="G598">
        <v>0.56800662097521104</v>
      </c>
      <c r="H598">
        <v>0.62794014322571401</v>
      </c>
      <c r="I598">
        <v>0.240820003440603</v>
      </c>
      <c r="J598">
        <v>0.477759876288473</v>
      </c>
      <c r="K598">
        <v>0.68279447965323903</v>
      </c>
      <c r="L598">
        <v>0.18180665723048101</v>
      </c>
      <c r="M598">
        <v>0.441056890180334</v>
      </c>
      <c r="N598">
        <v>-5.5502568633024899E-2</v>
      </c>
      <c r="O598">
        <v>0.76716944417351196</v>
      </c>
      <c r="P598">
        <v>0.432840582400075</v>
      </c>
      <c r="Q598">
        <v>0.30202847008571998</v>
      </c>
      <c r="R598">
        <v>1.0067351158067801</v>
      </c>
      <c r="S598">
        <v>0.45452715703791202</v>
      </c>
      <c r="T598">
        <v>0.67394587350318902</v>
      </c>
      <c r="U598">
        <v>0.133561765924158</v>
      </c>
      <c r="V598">
        <v>-2.5160025102946801</v>
      </c>
      <c r="W598">
        <v>-6.9295317841643597E-2</v>
      </c>
      <c r="X598">
        <v>-1.3113746045649199</v>
      </c>
      <c r="Y598">
        <v>-0.98298299379839904</v>
      </c>
      <c r="Z598">
        <v>-5.4974669829874701E-2</v>
      </c>
      <c r="AA598">
        <v>0.98040907318945003</v>
      </c>
    </row>
    <row r="599" spans="1:27" x14ac:dyDescent="0.2">
      <c r="A599">
        <v>598</v>
      </c>
      <c r="B599">
        <v>0.33749499730765797</v>
      </c>
      <c r="C599">
        <v>0.17833676352165601</v>
      </c>
      <c r="D599">
        <v>0.777260588016361</v>
      </c>
      <c r="E599">
        <v>0.95479023200459701</v>
      </c>
      <c r="F599">
        <v>3.7146326154470402E-2</v>
      </c>
      <c r="G599">
        <v>0.37302772700786502</v>
      </c>
      <c r="H599">
        <v>0.156362858368083</v>
      </c>
      <c r="I599">
        <v>0.90365859423763994</v>
      </c>
      <c r="J599">
        <v>0.298820773605257</v>
      </c>
      <c r="K599">
        <v>0.96229856275021997</v>
      </c>
      <c r="L599">
        <v>0.89551946776919</v>
      </c>
      <c r="M599">
        <v>2.3964698892086699E-2</v>
      </c>
      <c r="N599">
        <v>-0.79479868605125004</v>
      </c>
      <c r="O599">
        <v>-1.4745555418873399</v>
      </c>
      <c r="P599">
        <v>0.110807156373658</v>
      </c>
      <c r="Q599">
        <v>-0.71694098606007095</v>
      </c>
      <c r="R599">
        <v>0.28565362288770202</v>
      </c>
      <c r="S599">
        <v>-1.52399706722696</v>
      </c>
      <c r="T599">
        <v>0.64798398427465398</v>
      </c>
      <c r="U599">
        <v>0.40795412075065901</v>
      </c>
      <c r="V599">
        <v>-1.0217079259219299</v>
      </c>
      <c r="W599">
        <v>-1.5472153851436901</v>
      </c>
      <c r="X599">
        <v>1.20421030755042</v>
      </c>
      <c r="Y599">
        <v>-0.13660948329768299</v>
      </c>
      <c r="Z599">
        <v>0.83244552854488296</v>
      </c>
      <c r="AA599">
        <v>0.56803822776349999</v>
      </c>
    </row>
    <row r="600" spans="1:27" x14ac:dyDescent="0.2">
      <c r="A600">
        <v>599</v>
      </c>
      <c r="B600">
        <v>0.89433462545275599</v>
      </c>
      <c r="C600">
        <v>0.74135012412443702</v>
      </c>
      <c r="D600">
        <v>0.818179134977981</v>
      </c>
      <c r="E600">
        <v>0.151231846772134</v>
      </c>
      <c r="F600">
        <v>0.52868346450850301</v>
      </c>
      <c r="G600">
        <v>0.37547898734919699</v>
      </c>
      <c r="H600">
        <v>0.41503492975607498</v>
      </c>
      <c r="I600">
        <v>0.57993202679790501</v>
      </c>
      <c r="J600">
        <v>0.80150781548581995</v>
      </c>
      <c r="K600">
        <v>0.110641797771677</v>
      </c>
      <c r="L600">
        <v>0.13165070023387601</v>
      </c>
      <c r="M600">
        <v>0.74540307233110004</v>
      </c>
      <c r="N600">
        <v>-2.2343249981870801</v>
      </c>
      <c r="O600">
        <v>1.2681824599334699E-2</v>
      </c>
      <c r="P600">
        <v>-2.94870827573421E-2</v>
      </c>
      <c r="Q600">
        <v>-0.57915393932390402</v>
      </c>
      <c r="R600">
        <v>-0.19960054597113699</v>
      </c>
      <c r="S600">
        <v>-1.0955402612809999</v>
      </c>
      <c r="T600">
        <v>-1.7100113228265801</v>
      </c>
      <c r="U600">
        <v>0.269037940165687</v>
      </c>
      <c r="V600">
        <v>1.74801780811611</v>
      </c>
      <c r="W600">
        <v>-2.0023160613765301</v>
      </c>
      <c r="X600">
        <v>0.82046432011270498</v>
      </c>
      <c r="Y600">
        <v>-1.21785339319113E-2</v>
      </c>
      <c r="Z600">
        <v>0.40890329914180201</v>
      </c>
      <c r="AA600">
        <v>1.49775471174541</v>
      </c>
    </row>
    <row r="601" spans="1:27" x14ac:dyDescent="0.2">
      <c r="A601">
        <v>600</v>
      </c>
      <c r="B601">
        <v>3.1971628079190802E-2</v>
      </c>
      <c r="C601">
        <v>0.293876208132132</v>
      </c>
      <c r="D601">
        <v>0.29693393991328698</v>
      </c>
      <c r="E601">
        <v>0.55974163813516498</v>
      </c>
      <c r="F601">
        <v>0.59076229901984301</v>
      </c>
      <c r="G601">
        <v>0.306581801036372</v>
      </c>
      <c r="H601">
        <v>0.282506006304174</v>
      </c>
      <c r="I601">
        <v>0.48517624335363502</v>
      </c>
      <c r="J601">
        <v>0.62209585751406804</v>
      </c>
      <c r="K601">
        <v>0.257623593322932</v>
      </c>
      <c r="L601">
        <v>0.355053450912237</v>
      </c>
      <c r="M601">
        <v>0.78366216970607605</v>
      </c>
      <c r="N601">
        <v>2.01752322047439</v>
      </c>
      <c r="O601">
        <v>-1.86405223996208</v>
      </c>
      <c r="P601">
        <v>0.15706661798431801</v>
      </c>
      <c r="Q601">
        <v>-1.3002266217831899</v>
      </c>
      <c r="R601">
        <v>-0.70812966197150295</v>
      </c>
      <c r="S601">
        <v>-0.46505385243132003</v>
      </c>
      <c r="T601">
        <v>0.59888314744458504</v>
      </c>
      <c r="U601">
        <v>2.2088787715597902</v>
      </c>
      <c r="V601">
        <v>0.44733085787420301</v>
      </c>
      <c r="W601">
        <v>0.99239320517713603</v>
      </c>
      <c r="X601">
        <v>2.2868400905286101</v>
      </c>
      <c r="Y601">
        <v>2.97858615635282</v>
      </c>
      <c r="Z601">
        <v>-1.19948902410174</v>
      </c>
      <c r="AA601">
        <v>-0.14660112934102501</v>
      </c>
    </row>
    <row r="602" spans="1:27" x14ac:dyDescent="0.2">
      <c r="A602">
        <v>601</v>
      </c>
      <c r="B602">
        <v>0.23722969740629099</v>
      </c>
      <c r="C602">
        <v>0.639185810694471</v>
      </c>
      <c r="D602">
        <v>0.22670993930660099</v>
      </c>
      <c r="E602">
        <v>9.8635750822722898E-2</v>
      </c>
      <c r="F602">
        <v>0.58231322001665797</v>
      </c>
      <c r="G602">
        <v>0.62437234609387804</v>
      </c>
      <c r="H602">
        <v>0.38057982758618802</v>
      </c>
      <c r="I602">
        <v>0.75864568585529901</v>
      </c>
      <c r="J602">
        <v>0.92409604648128096</v>
      </c>
      <c r="K602">
        <v>0.26346035394817502</v>
      </c>
      <c r="L602">
        <v>0.45691415015608</v>
      </c>
      <c r="M602">
        <v>0.84126111585646801</v>
      </c>
      <c r="N602">
        <v>-0.81647340208708497</v>
      </c>
      <c r="O602">
        <v>0.88529812897281601</v>
      </c>
      <c r="P602">
        <v>-0.41381812545260399</v>
      </c>
      <c r="Q602">
        <v>-1.1834570898043999</v>
      </c>
      <c r="R602">
        <v>5.27316428946401E-2</v>
      </c>
      <c r="S602">
        <v>0.81626526689165702</v>
      </c>
      <c r="T602">
        <v>-0.53756069201510503</v>
      </c>
      <c r="U602">
        <v>2.28312518226172E-2</v>
      </c>
      <c r="V602">
        <v>-0.33018252198737003</v>
      </c>
      <c r="W602">
        <v>-6.4873167071133095E-2</v>
      </c>
      <c r="X602">
        <v>-0.12998878513284301</v>
      </c>
      <c r="Y602">
        <v>0.37330944256631499</v>
      </c>
      <c r="Z602">
        <v>-1.6261426251153499</v>
      </c>
      <c r="AA602">
        <v>0.63469335460529297</v>
      </c>
    </row>
    <row r="603" spans="1:27" x14ac:dyDescent="0.2">
      <c r="A603">
        <v>602</v>
      </c>
      <c r="B603">
        <v>0.68649035110138301</v>
      </c>
      <c r="C603">
        <v>0.124822397250682</v>
      </c>
      <c r="D603">
        <v>0.62035789317451395</v>
      </c>
      <c r="E603">
        <v>0.62344996677711595</v>
      </c>
      <c r="F603">
        <v>0.89704435644671299</v>
      </c>
      <c r="G603">
        <v>0.16464110394008399</v>
      </c>
      <c r="H603">
        <v>0.78676815656945098</v>
      </c>
      <c r="I603">
        <v>4.39595123752951E-2</v>
      </c>
      <c r="J603">
        <v>0.87150705559179098</v>
      </c>
      <c r="K603">
        <v>0.71633472410030596</v>
      </c>
      <c r="L603">
        <v>0.874018320348113</v>
      </c>
      <c r="M603">
        <v>0.55365333706140496</v>
      </c>
      <c r="N603">
        <v>1.0220611715142001</v>
      </c>
      <c r="O603">
        <v>0.492430264845099</v>
      </c>
      <c r="P603">
        <v>1.7700206135210099</v>
      </c>
      <c r="Q603">
        <v>-0.37580209971237</v>
      </c>
      <c r="R603">
        <v>-0.24555617738294</v>
      </c>
      <c r="S603">
        <v>0.32173021267203</v>
      </c>
      <c r="T603">
        <v>-0.39800298800317302</v>
      </c>
      <c r="U603">
        <v>0.69332447731223801</v>
      </c>
      <c r="V603">
        <v>-0.54558130003724903</v>
      </c>
      <c r="W603">
        <v>0.19397621858549399</v>
      </c>
      <c r="X603">
        <v>0.27723836339301</v>
      </c>
      <c r="Y603">
        <v>0.95442893259588601</v>
      </c>
      <c r="Z603">
        <v>0.98177512444123205</v>
      </c>
      <c r="AA603">
        <v>9.9136275639114105E-2</v>
      </c>
    </row>
    <row r="604" spans="1:27" x14ac:dyDescent="0.2">
      <c r="A604">
        <v>603</v>
      </c>
      <c r="B604">
        <v>0.22581842332147001</v>
      </c>
      <c r="C604">
        <v>0.25526578375138298</v>
      </c>
      <c r="D604">
        <v>0.373875572811812</v>
      </c>
      <c r="E604">
        <v>0.25637275981716801</v>
      </c>
      <c r="F604">
        <v>0.42648420785553698</v>
      </c>
      <c r="G604">
        <v>0.13528836495242999</v>
      </c>
      <c r="H604">
        <v>0.98552523693069805</v>
      </c>
      <c r="I604">
        <v>0.63163300231099095</v>
      </c>
      <c r="J604">
        <v>0.81931163696572096</v>
      </c>
      <c r="K604">
        <v>0.543466815957799</v>
      </c>
      <c r="L604">
        <v>0.47706579230725699</v>
      </c>
      <c r="M604">
        <v>0.70956332120112997</v>
      </c>
      <c r="N604">
        <v>-0.61764767478559002</v>
      </c>
      <c r="O604">
        <v>1.7470740086808101</v>
      </c>
      <c r="P604">
        <v>0.35737133732123</v>
      </c>
      <c r="Q604">
        <v>-1.4671581685189401</v>
      </c>
      <c r="R604">
        <v>3.4807913305908801E-2</v>
      </c>
      <c r="S604">
        <v>-0.184401778223893</v>
      </c>
      <c r="T604">
        <v>1.35198863242751E-2</v>
      </c>
      <c r="U604">
        <v>6.7835885893336098E-2</v>
      </c>
      <c r="V604">
        <v>0.18969050423893699</v>
      </c>
      <c r="W604">
        <v>1.81538763185774</v>
      </c>
      <c r="X604">
        <v>1.4963112025704099</v>
      </c>
      <c r="Y604">
        <v>1.44595670099753</v>
      </c>
      <c r="Z604">
        <v>1.08520382406542</v>
      </c>
      <c r="AA604">
        <v>0.26456599994520702</v>
      </c>
    </row>
    <row r="605" spans="1:27" x14ac:dyDescent="0.2">
      <c r="A605">
        <v>604</v>
      </c>
      <c r="B605">
        <v>0.31849458813667297</v>
      </c>
      <c r="C605">
        <v>0.82057468732818895</v>
      </c>
      <c r="D605">
        <v>0.88597241812385596</v>
      </c>
      <c r="E605">
        <v>0.479266564594581</v>
      </c>
      <c r="F605">
        <v>0.23758246004581399</v>
      </c>
      <c r="G605">
        <v>8.2020609639585004E-2</v>
      </c>
      <c r="H605">
        <v>0.50836882181465604</v>
      </c>
      <c r="I605">
        <v>0.62454988015815605</v>
      </c>
      <c r="J605">
        <v>2.8618578799068902E-3</v>
      </c>
      <c r="K605">
        <v>4.9317516153678298E-2</v>
      </c>
      <c r="L605">
        <v>0.691190637182444</v>
      </c>
      <c r="M605">
        <v>0.73215727531351105</v>
      </c>
      <c r="N605">
        <v>0.49971564623905002</v>
      </c>
      <c r="O605">
        <v>-0.26199928558362601</v>
      </c>
      <c r="P605">
        <v>-2.0738425895106501E-2</v>
      </c>
      <c r="Q605">
        <v>-0.29534071752364899</v>
      </c>
      <c r="R605">
        <v>0.81867637936728299</v>
      </c>
      <c r="S605">
        <v>-0.93463903647795499</v>
      </c>
      <c r="T605">
        <v>0.23884526222316099</v>
      </c>
      <c r="U605">
        <v>1.83186846388028</v>
      </c>
      <c r="V605">
        <v>-1.0547358222304899</v>
      </c>
      <c r="W605">
        <v>-1.08072905825134</v>
      </c>
      <c r="X605">
        <v>-1.4596958892449801</v>
      </c>
      <c r="Y605">
        <v>0.515594677551374</v>
      </c>
      <c r="Z605">
        <v>-1.8060542534941</v>
      </c>
      <c r="AA605">
        <v>-0.34353490611910997</v>
      </c>
    </row>
    <row r="606" spans="1:27" x14ac:dyDescent="0.2">
      <c r="A606">
        <v>605</v>
      </c>
      <c r="B606">
        <v>0.17398381675593499</v>
      </c>
      <c r="C606">
        <v>0.80378039297647697</v>
      </c>
      <c r="D606">
        <v>0.125531607773154</v>
      </c>
      <c r="E606">
        <v>0.47714350628666502</v>
      </c>
      <c r="F606">
        <v>0.51254094415344298</v>
      </c>
      <c r="G606">
        <v>7.62210579123348E-2</v>
      </c>
      <c r="H606">
        <v>0.80776543077081397</v>
      </c>
      <c r="I606">
        <v>0.77332015777938001</v>
      </c>
      <c r="J606">
        <v>0.64889169181697004</v>
      </c>
      <c r="K606">
        <v>5.9078463120385998E-2</v>
      </c>
      <c r="L606">
        <v>0.77578715956769795</v>
      </c>
      <c r="M606">
        <v>0.95958452718332399</v>
      </c>
      <c r="N606">
        <v>-0.13684747912256501</v>
      </c>
      <c r="O606">
        <v>0.49975457871294099</v>
      </c>
      <c r="P606">
        <v>-1.0597053416839299</v>
      </c>
      <c r="Q606">
        <v>-0.56314635095979604</v>
      </c>
      <c r="R606">
        <v>1.0347996797611301</v>
      </c>
      <c r="S606">
        <v>0.72521051529458602</v>
      </c>
      <c r="T606">
        <v>-0.113318366971147</v>
      </c>
      <c r="U606">
        <v>0.73511926606532896</v>
      </c>
      <c r="V606">
        <v>-4.4604586476320101E-3</v>
      </c>
      <c r="W606">
        <v>2.0350028499367698</v>
      </c>
      <c r="X606">
        <v>-0.117754591445942</v>
      </c>
      <c r="Y606">
        <v>-0.40301816799412099</v>
      </c>
      <c r="Z606">
        <v>0.57053591800960801</v>
      </c>
      <c r="AA606">
        <v>1.9034337490906099</v>
      </c>
    </row>
    <row r="607" spans="1:27" x14ac:dyDescent="0.2">
      <c r="A607">
        <v>606</v>
      </c>
      <c r="B607">
        <v>0.80142958369105999</v>
      </c>
      <c r="C607">
        <v>4.5834630727767903E-2</v>
      </c>
      <c r="D607">
        <v>0.15799659071490099</v>
      </c>
      <c r="E607">
        <v>0.83049141638912205</v>
      </c>
      <c r="F607">
        <v>6.6508495016023503E-2</v>
      </c>
      <c r="G607">
        <v>0.69003743119537797</v>
      </c>
      <c r="H607">
        <v>0.963095759507268</v>
      </c>
      <c r="I607">
        <v>0.39897683914750798</v>
      </c>
      <c r="J607">
        <v>0.40976428426802097</v>
      </c>
      <c r="K607">
        <v>0.13709965604357399</v>
      </c>
      <c r="L607">
        <v>0.42901011952198997</v>
      </c>
      <c r="M607">
        <v>0.40537466225214303</v>
      </c>
      <c r="N607">
        <v>0.601374805102867</v>
      </c>
      <c r="O607">
        <v>-0.68889876870080502</v>
      </c>
      <c r="P607">
        <v>-0.98190628266878999</v>
      </c>
      <c r="Q607">
        <v>0.153260029111805</v>
      </c>
      <c r="R607">
        <v>-1.40806600304094</v>
      </c>
      <c r="S607">
        <v>0.88265244540480603</v>
      </c>
      <c r="T607">
        <v>0.736228878191028</v>
      </c>
      <c r="U607">
        <v>1.11729653536888</v>
      </c>
      <c r="V607">
        <v>0.206161408898236</v>
      </c>
      <c r="W607">
        <v>0.46052088661335899</v>
      </c>
      <c r="X607">
        <v>-2.0835197024903902E-2</v>
      </c>
      <c r="Y607">
        <v>-0.55997227870677901</v>
      </c>
      <c r="Z607">
        <v>1.3148034421254899</v>
      </c>
      <c r="AA607">
        <v>-1.00603378440442</v>
      </c>
    </row>
    <row r="608" spans="1:27" x14ac:dyDescent="0.2">
      <c r="A608">
        <v>607</v>
      </c>
      <c r="B608">
        <v>0.14628205797634999</v>
      </c>
      <c r="C608">
        <v>0.87553172186017003</v>
      </c>
      <c r="D608">
        <v>0.63846252579241902</v>
      </c>
      <c r="E608">
        <v>0.895577512681484</v>
      </c>
      <c r="F608">
        <v>0.65959274978376903</v>
      </c>
      <c r="G608">
        <v>0.97075521526858199</v>
      </c>
      <c r="H608">
        <v>0.40966522949747702</v>
      </c>
      <c r="I608">
        <v>0.211599883856251</v>
      </c>
      <c r="J608">
        <v>0.70953219453804195</v>
      </c>
      <c r="K608">
        <v>0.483948722947388</v>
      </c>
      <c r="L608">
        <v>0.45446507120504898</v>
      </c>
      <c r="M608">
        <v>0.73253041366115201</v>
      </c>
      <c r="N608">
        <v>-1.84896237409649</v>
      </c>
      <c r="O608">
        <v>-0.98257996847271201</v>
      </c>
      <c r="P608">
        <v>-0.749614085475106</v>
      </c>
      <c r="Q608">
        <v>0.50390118589789801</v>
      </c>
      <c r="R608">
        <v>0.54576462512046198</v>
      </c>
      <c r="S608">
        <v>0.979086918821922</v>
      </c>
      <c r="T608">
        <v>-1.3730041123846699</v>
      </c>
      <c r="U608">
        <v>-2.0208882686119498</v>
      </c>
      <c r="V608">
        <v>0.45139437270781702</v>
      </c>
      <c r="W608">
        <v>-3.1254093234157398E-2</v>
      </c>
      <c r="X608">
        <v>-0.37113460712691998</v>
      </c>
      <c r="Y608">
        <v>-0.93815559098273005</v>
      </c>
      <c r="Z608">
        <v>-1.48520828502403</v>
      </c>
      <c r="AA608">
        <v>-0.17076487950644401</v>
      </c>
    </row>
    <row r="609" spans="1:27" x14ac:dyDescent="0.2">
      <c r="A609">
        <v>608</v>
      </c>
      <c r="B609">
        <v>0.82271739165298596</v>
      </c>
      <c r="C609">
        <v>0.12800908996723501</v>
      </c>
      <c r="D609">
        <v>0.18613056186586599</v>
      </c>
      <c r="E609">
        <v>0.57687572110444296</v>
      </c>
      <c r="F609">
        <v>0.73461820045486004</v>
      </c>
      <c r="G609">
        <v>0.79253060370683603</v>
      </c>
      <c r="H609">
        <v>0.88549836166203</v>
      </c>
      <c r="I609">
        <v>0.64282485540024903</v>
      </c>
      <c r="J609">
        <v>0.79073573416098897</v>
      </c>
      <c r="K609">
        <v>0.79447753145359401</v>
      </c>
      <c r="L609">
        <v>0.24076240113936301</v>
      </c>
      <c r="M609">
        <v>0.63848003838211298</v>
      </c>
      <c r="N609">
        <v>0.23767721479805101</v>
      </c>
      <c r="O609">
        <v>0.98070049604660903</v>
      </c>
      <c r="P609">
        <v>0.469876168757492</v>
      </c>
      <c r="Q609">
        <v>0.25847690857849198</v>
      </c>
      <c r="R609">
        <v>-0.378845497975485</v>
      </c>
      <c r="S609">
        <v>-1.34884196391165</v>
      </c>
      <c r="T609">
        <v>-0.54825478473412204</v>
      </c>
      <c r="U609">
        <v>0.53118973418856397</v>
      </c>
      <c r="V609">
        <v>0.76388869835609197</v>
      </c>
      <c r="W609">
        <v>1.32052727042389</v>
      </c>
      <c r="X609">
        <v>0.86599508563479199</v>
      </c>
      <c r="Y609">
        <v>-0.50709174546299896</v>
      </c>
      <c r="Z609">
        <v>-0.48151086356523898</v>
      </c>
      <c r="AA609">
        <v>-1.12479329785685</v>
      </c>
    </row>
    <row r="610" spans="1:27" x14ac:dyDescent="0.2">
      <c r="A610">
        <v>609</v>
      </c>
      <c r="B610">
        <v>0.330997828627005</v>
      </c>
      <c r="C610">
        <v>0.60883140354417198</v>
      </c>
      <c r="D610">
        <v>0.66450867964886096</v>
      </c>
      <c r="E610">
        <v>0.94379509147256602</v>
      </c>
      <c r="F610">
        <v>0.21882021101191601</v>
      </c>
      <c r="G610">
        <v>0.65463961451314301</v>
      </c>
      <c r="H610">
        <v>2.8491156408563201E-2</v>
      </c>
      <c r="I610">
        <v>0.45115593913942498</v>
      </c>
      <c r="J610">
        <v>0.55757613410241902</v>
      </c>
      <c r="K610">
        <v>0.48550964496098398</v>
      </c>
      <c r="L610">
        <v>0.282977708382532</v>
      </c>
      <c r="M610">
        <v>0.62650990090332903</v>
      </c>
      <c r="N610">
        <v>-0.14930939641553601</v>
      </c>
      <c r="O610">
        <v>0.92331647966290198</v>
      </c>
      <c r="P610">
        <v>0.916287002054607</v>
      </c>
      <c r="Q610">
        <v>0.61469748820814796</v>
      </c>
      <c r="R610">
        <v>0.61188493540344202</v>
      </c>
      <c r="S610">
        <v>0.88327904739455099</v>
      </c>
      <c r="T610">
        <v>0.26480274188000702</v>
      </c>
      <c r="U610">
        <v>-0.80511444409111999</v>
      </c>
      <c r="V610">
        <v>-0.36246529234164798</v>
      </c>
      <c r="W610">
        <v>-0.168742401943763</v>
      </c>
      <c r="X610">
        <v>-0.32624435544855002</v>
      </c>
      <c r="Y610">
        <v>0.60268604037603102</v>
      </c>
      <c r="Z610">
        <v>1.66941789752558</v>
      </c>
      <c r="AA610">
        <v>-1.04165892956229</v>
      </c>
    </row>
    <row r="611" spans="1:27" x14ac:dyDescent="0.2">
      <c r="A611">
        <v>610</v>
      </c>
      <c r="B611">
        <v>0.37416938785463499</v>
      </c>
      <c r="C611">
        <v>0.469566873274743</v>
      </c>
      <c r="D611">
        <v>0.51202585455030203</v>
      </c>
      <c r="E611">
        <v>0.29183530481532199</v>
      </c>
      <c r="F611">
        <v>0.18981651915237299</v>
      </c>
      <c r="G611">
        <v>0.69013705663382996</v>
      </c>
      <c r="H611">
        <v>0.68629204225726403</v>
      </c>
      <c r="I611">
        <v>0.55890758661553197</v>
      </c>
      <c r="J611">
        <v>0.42646979773417099</v>
      </c>
      <c r="K611">
        <v>0.15333493845537299</v>
      </c>
      <c r="L611">
        <v>0.91268575051799405</v>
      </c>
      <c r="M611">
        <v>0.63792690332047597</v>
      </c>
      <c r="N611">
        <v>1.3873345891717499</v>
      </c>
      <c r="O611">
        <v>0.33068728526719798</v>
      </c>
      <c r="P611">
        <v>-0.56595424751736001</v>
      </c>
      <c r="Q611">
        <v>0.16009427420177</v>
      </c>
      <c r="R611">
        <v>-2.1534738504998798</v>
      </c>
      <c r="S611">
        <v>-1.2694151144725301</v>
      </c>
      <c r="T611">
        <v>4.8652877326272E-2</v>
      </c>
      <c r="U611">
        <v>0.91986832529647899</v>
      </c>
      <c r="V611">
        <v>0.16728427922726699</v>
      </c>
      <c r="W611">
        <v>-1.0111632044483401</v>
      </c>
      <c r="X611">
        <v>-0.59217220912359203</v>
      </c>
      <c r="Y611">
        <v>-1.95312888145376</v>
      </c>
      <c r="Z611">
        <v>0.51437695579694698</v>
      </c>
      <c r="AA611">
        <v>-1.0991413589467001</v>
      </c>
    </row>
    <row r="612" spans="1:27" x14ac:dyDescent="0.2">
      <c r="A612">
        <v>611</v>
      </c>
      <c r="B612">
        <v>0.62974542379379195</v>
      </c>
      <c r="C612">
        <v>0.55729108559898999</v>
      </c>
      <c r="D612">
        <v>0.74161984049715102</v>
      </c>
      <c r="E612">
        <v>0.62531927647069097</v>
      </c>
      <c r="F612">
        <v>0.87278969050385002</v>
      </c>
      <c r="G612">
        <v>0.34567335760220802</v>
      </c>
      <c r="H612">
        <v>0.38719342695549103</v>
      </c>
      <c r="I612">
        <v>0.74674719083122898</v>
      </c>
      <c r="J612">
        <v>0.95621821191161804</v>
      </c>
      <c r="K612">
        <v>0.39015096705406899</v>
      </c>
      <c r="L612">
        <v>0.97061695856973496</v>
      </c>
      <c r="M612">
        <v>0.79967064107768204</v>
      </c>
      <c r="N612">
        <v>-0.33132120445468199</v>
      </c>
      <c r="O612">
        <v>0.45666252755814202</v>
      </c>
      <c r="P612">
        <v>-0.84065534969841804</v>
      </c>
      <c r="Q612">
        <v>-0.64046649152604496</v>
      </c>
      <c r="R612">
        <v>2.5642584134843802</v>
      </c>
      <c r="S612">
        <v>0.42067102668005402</v>
      </c>
      <c r="T612">
        <v>1.4422812280152699</v>
      </c>
      <c r="U612">
        <v>-0.14712898453784501</v>
      </c>
      <c r="V612">
        <v>0.50140359861445505</v>
      </c>
      <c r="W612">
        <v>-0.87803453909208296</v>
      </c>
      <c r="X612">
        <v>0.413502687813459</v>
      </c>
      <c r="Y612">
        <v>1.98651761477845</v>
      </c>
      <c r="Z612">
        <v>-0.90787111384821095</v>
      </c>
      <c r="AA612">
        <v>-0.60379273825270097</v>
      </c>
    </row>
    <row r="613" spans="1:27" x14ac:dyDescent="0.2">
      <c r="A613">
        <v>612</v>
      </c>
      <c r="B613">
        <v>9.6633743029087699E-2</v>
      </c>
      <c r="C613">
        <v>0.73039278457872503</v>
      </c>
      <c r="D613">
        <v>0.33651302964426499</v>
      </c>
      <c r="E613">
        <v>0.62018386344425303</v>
      </c>
      <c r="F613">
        <v>0.29186686337925399</v>
      </c>
      <c r="G613">
        <v>0.64405478839762498</v>
      </c>
      <c r="H613">
        <v>0.28278966434299901</v>
      </c>
      <c r="I613">
        <v>0.13794278027489701</v>
      </c>
      <c r="J613">
        <v>0.77323993737809305</v>
      </c>
      <c r="K613">
        <v>0.51092567830346503</v>
      </c>
      <c r="L613">
        <v>0.725587218999862</v>
      </c>
      <c r="M613">
        <v>0.43934832885861302</v>
      </c>
      <c r="N613">
        <v>-0.38806067004772998</v>
      </c>
      <c r="O613">
        <v>0.31694184017936</v>
      </c>
      <c r="P613">
        <v>-0.730491776152421</v>
      </c>
      <c r="Q613">
        <v>-0.23393870462952901</v>
      </c>
      <c r="R613">
        <v>-4.1577807967066699E-2</v>
      </c>
      <c r="S613">
        <v>1.17398376800111</v>
      </c>
      <c r="T613">
        <v>2.8283973872576699E-2</v>
      </c>
      <c r="U613">
        <v>0.68364996376993803</v>
      </c>
      <c r="V613">
        <v>-0.124326772305501</v>
      </c>
      <c r="W613">
        <v>-0.36167425274704601</v>
      </c>
      <c r="X613">
        <v>-0.17088136902344001</v>
      </c>
      <c r="Y613">
        <v>0.22033422212057399</v>
      </c>
      <c r="Z613">
        <v>-0.62419013084589103</v>
      </c>
      <c r="AA613">
        <v>-0.41964383831767899</v>
      </c>
    </row>
    <row r="614" spans="1:27" x14ac:dyDescent="0.2">
      <c r="A614">
        <v>613</v>
      </c>
      <c r="B614">
        <v>2.1993715316057202E-2</v>
      </c>
      <c r="C614">
        <v>0.46985868876799902</v>
      </c>
      <c r="D614">
        <v>0.11126844957470799</v>
      </c>
      <c r="E614">
        <v>0.64861785247921899</v>
      </c>
      <c r="F614">
        <v>0.98612350015900996</v>
      </c>
      <c r="G614">
        <v>0.38975492282770502</v>
      </c>
      <c r="H614">
        <v>0.83900796668604005</v>
      </c>
      <c r="I614">
        <v>0.52191399340517797</v>
      </c>
      <c r="J614">
        <v>0.52089078398421396</v>
      </c>
      <c r="K614">
        <v>9.7983151208609301E-2</v>
      </c>
      <c r="L614">
        <v>0.37102001137100099</v>
      </c>
      <c r="M614">
        <v>0.446024652104824</v>
      </c>
      <c r="N614">
        <v>-1.8389529244898599</v>
      </c>
      <c r="O614">
        <v>0.40914692653031198</v>
      </c>
      <c r="P614">
        <v>-1.08412632207191</v>
      </c>
      <c r="Q614">
        <v>1.35888034274285</v>
      </c>
      <c r="R614">
        <v>-0.20858719327497599</v>
      </c>
      <c r="S614">
        <v>-0.65570783386867004</v>
      </c>
      <c r="T614">
        <v>1.1792507917099599</v>
      </c>
      <c r="U614">
        <v>0.43810233642296897</v>
      </c>
      <c r="V614">
        <v>-0.383720971818864</v>
      </c>
      <c r="W614">
        <v>-1.5891569824751599</v>
      </c>
      <c r="X614">
        <v>0.336360660611148</v>
      </c>
      <c r="Y614">
        <v>-0.50716149728811</v>
      </c>
      <c r="Z614">
        <v>-1.03061380521311</v>
      </c>
      <c r="AA614">
        <v>-0.92224282904461796</v>
      </c>
    </row>
    <row r="615" spans="1:27" x14ac:dyDescent="0.2">
      <c r="A615">
        <v>614</v>
      </c>
      <c r="B615">
        <v>0.99304478033445698</v>
      </c>
      <c r="C615">
        <v>0.988610059022903</v>
      </c>
      <c r="D615">
        <v>0.40228962432593102</v>
      </c>
      <c r="E615">
        <v>0.23491060826927401</v>
      </c>
      <c r="F615">
        <v>0.72914584865793497</v>
      </c>
      <c r="G615">
        <v>0.124292010674253</v>
      </c>
      <c r="H615">
        <v>0.57582523021846999</v>
      </c>
      <c r="I615">
        <v>0.126260796561837</v>
      </c>
      <c r="J615">
        <v>0.425291114486753</v>
      </c>
      <c r="K615">
        <v>0.18770914222113699</v>
      </c>
      <c r="L615">
        <v>0.49032402550801601</v>
      </c>
      <c r="M615">
        <v>0.526615988928824</v>
      </c>
      <c r="N615">
        <v>0.164234131281735</v>
      </c>
      <c r="O615">
        <v>0.189341797037582</v>
      </c>
      <c r="P615">
        <v>0.1096292550283</v>
      </c>
      <c r="Q615">
        <v>1.5968756775288799</v>
      </c>
      <c r="R615">
        <v>0.27165197544141101</v>
      </c>
      <c r="S615">
        <v>0.897306041803553</v>
      </c>
      <c r="T615">
        <v>-1.6694714923285801</v>
      </c>
      <c r="U615">
        <v>-1.9746817739046401</v>
      </c>
      <c r="V615">
        <v>-2.2548676265890698E-2</v>
      </c>
      <c r="W615">
        <v>-0.69810775759729504</v>
      </c>
      <c r="X615">
        <v>-1.5475747767222201</v>
      </c>
      <c r="Y615">
        <v>-1.0529351190485099</v>
      </c>
      <c r="Z615">
        <v>-0.468461233058793</v>
      </c>
      <c r="AA615">
        <v>-0.74756194421196598</v>
      </c>
    </row>
    <row r="616" spans="1:27" x14ac:dyDescent="0.2">
      <c r="A616">
        <v>615</v>
      </c>
      <c r="B616">
        <v>0.58393884566612497</v>
      </c>
      <c r="C616">
        <v>0.98466838453896299</v>
      </c>
      <c r="D616">
        <v>0.54269874026067499</v>
      </c>
      <c r="E616">
        <v>0.40375293302349702</v>
      </c>
      <c r="F616">
        <v>0.93018969800323204</v>
      </c>
      <c r="G616">
        <v>0.783807958010584</v>
      </c>
      <c r="H616">
        <v>0.64535916433669605</v>
      </c>
      <c r="I616">
        <v>0.58421758376061905</v>
      </c>
      <c r="J616">
        <v>0.79020818951539695</v>
      </c>
      <c r="K616">
        <v>0.87835458922199905</v>
      </c>
      <c r="L616">
        <v>0.81080803135409896</v>
      </c>
      <c r="M616">
        <v>0.768009113380685</v>
      </c>
      <c r="N616">
        <v>0.61890597416732696</v>
      </c>
      <c r="O616">
        <v>-1.3194093871980901</v>
      </c>
      <c r="P616">
        <v>1.22445816022471</v>
      </c>
      <c r="Q616">
        <v>0.45786011882136801</v>
      </c>
      <c r="R616">
        <v>-0.89285251384490405</v>
      </c>
      <c r="S616">
        <v>-0.40791433934474303</v>
      </c>
      <c r="T616">
        <v>-5.3649483599895902E-2</v>
      </c>
      <c r="U616">
        <v>-0.943065360125384</v>
      </c>
      <c r="V616">
        <v>-0.87688890848469303</v>
      </c>
      <c r="W616">
        <v>0.35321417031975899</v>
      </c>
      <c r="X616">
        <v>0.13007710749015</v>
      </c>
      <c r="Y616">
        <v>0.61646836594432797</v>
      </c>
      <c r="Z616">
        <v>0.82463731406854601</v>
      </c>
      <c r="AA616">
        <v>-0.28547952841656299</v>
      </c>
    </row>
    <row r="617" spans="1:27" x14ac:dyDescent="0.2">
      <c r="A617">
        <v>616</v>
      </c>
      <c r="B617">
        <v>0.78182306513190203</v>
      </c>
      <c r="C617">
        <v>0.39328468102030401</v>
      </c>
      <c r="D617">
        <v>0.74026128719560802</v>
      </c>
      <c r="E617">
        <v>0.17094982112757801</v>
      </c>
      <c r="F617">
        <v>0.75175990257412195</v>
      </c>
      <c r="G617">
        <v>0.86808240856043895</v>
      </c>
      <c r="H617">
        <v>0.36243485356680999</v>
      </c>
      <c r="I617">
        <v>0.20761739299632601</v>
      </c>
      <c r="J617">
        <v>0.80394360586069502</v>
      </c>
      <c r="K617">
        <v>0.354728776030242</v>
      </c>
      <c r="L617">
        <v>0.55906730727292597</v>
      </c>
      <c r="M617">
        <v>0.87100466038100399</v>
      </c>
      <c r="N617">
        <v>-0.23459370439642099</v>
      </c>
      <c r="O617">
        <v>-2.0012100095403098</v>
      </c>
      <c r="P617">
        <v>-2.60640737102556</v>
      </c>
      <c r="Q617">
        <v>-1.0427233329797301</v>
      </c>
      <c r="R617">
        <v>2.7607611677050999E-2</v>
      </c>
      <c r="S617">
        <v>0.31376022096898898</v>
      </c>
      <c r="T617">
        <v>7.2919020389808395E-2</v>
      </c>
      <c r="U617">
        <v>-0.529340496338079</v>
      </c>
      <c r="V617">
        <v>0.198789611344039</v>
      </c>
      <c r="W617">
        <v>-1.0801751710610701</v>
      </c>
      <c r="X617">
        <v>1.1479518424205799</v>
      </c>
      <c r="Y617">
        <v>-1.6656653889878399</v>
      </c>
      <c r="Z617">
        <v>-0.90293465946833296</v>
      </c>
      <c r="AA617">
        <v>-0.9751558334232</v>
      </c>
    </row>
    <row r="618" spans="1:27" x14ac:dyDescent="0.2">
      <c r="A618">
        <v>617</v>
      </c>
      <c r="B618">
        <v>0.89189612260088302</v>
      </c>
      <c r="C618">
        <v>0.60884713754057795</v>
      </c>
      <c r="D618">
        <v>0.172570080962032</v>
      </c>
      <c r="E618">
        <v>0.51916302880272203</v>
      </c>
      <c r="F618">
        <v>0.32476405124180002</v>
      </c>
      <c r="G618">
        <v>0.41670864471234298</v>
      </c>
      <c r="H618">
        <v>0.60723026236519195</v>
      </c>
      <c r="I618">
        <v>0.52028172952122897</v>
      </c>
      <c r="J618">
        <v>0.173578959656879</v>
      </c>
      <c r="K618">
        <v>6.8722388939931905E-2</v>
      </c>
      <c r="L618">
        <v>0.77168768295086898</v>
      </c>
      <c r="M618">
        <v>0.97752767498604898</v>
      </c>
      <c r="N618">
        <v>-0.58331191059974796</v>
      </c>
      <c r="O618">
        <v>-1.31815204971512</v>
      </c>
      <c r="P618">
        <v>-7.9036298238284897E-2</v>
      </c>
      <c r="Q618">
        <v>0.32998787710523902</v>
      </c>
      <c r="R618">
        <v>0.433572178117827</v>
      </c>
      <c r="S618">
        <v>2.2572657179578002</v>
      </c>
      <c r="T618">
        <v>-1.0551997902794901</v>
      </c>
      <c r="U618">
        <v>0.81581994982709105</v>
      </c>
      <c r="V618">
        <v>1.07208956448184</v>
      </c>
      <c r="W618">
        <v>0.58456060262242304</v>
      </c>
      <c r="X618">
        <v>-0.82635466352655895</v>
      </c>
      <c r="Y618">
        <v>0.45979963585678801</v>
      </c>
      <c r="Z618">
        <v>-0.35920783979089699</v>
      </c>
      <c r="AA618">
        <v>1.5192931382694801</v>
      </c>
    </row>
    <row r="619" spans="1:27" x14ac:dyDescent="0.2">
      <c r="A619">
        <v>618</v>
      </c>
      <c r="B619">
        <v>0.75486545357853096</v>
      </c>
      <c r="C619">
        <v>0.34548373008146799</v>
      </c>
      <c r="D619">
        <v>0.58648542687296801</v>
      </c>
      <c r="E619">
        <v>0.58436138019896999</v>
      </c>
      <c r="F619">
        <v>0.37540715374052502</v>
      </c>
      <c r="G619">
        <v>0.64900079346261896</v>
      </c>
      <c r="H619">
        <v>0.91862389026209701</v>
      </c>
      <c r="I619">
        <v>0.85656810295768004</v>
      </c>
      <c r="J619">
        <v>0.56423752801492799</v>
      </c>
      <c r="K619">
        <v>0.15187276666983901</v>
      </c>
      <c r="L619">
        <v>0.26750169903971199</v>
      </c>
      <c r="M619">
        <v>0.32678552647121201</v>
      </c>
      <c r="N619">
        <v>0.36033207701054698</v>
      </c>
      <c r="O619">
        <v>1.2465489558354901</v>
      </c>
      <c r="P619">
        <v>1.3110114336721701</v>
      </c>
      <c r="Q619">
        <v>1.2193912030132199</v>
      </c>
      <c r="R619">
        <v>-0.33448462918632299</v>
      </c>
      <c r="S619">
        <v>-7.7122940460985195E-2</v>
      </c>
      <c r="T619">
        <v>1.5788264631051201</v>
      </c>
      <c r="U619">
        <v>-0.36997462679014897</v>
      </c>
      <c r="V619">
        <v>4.0877707490792198E-3</v>
      </c>
      <c r="W619">
        <v>-5.08026613723137E-2</v>
      </c>
      <c r="X619">
        <v>-2.0823788390642899</v>
      </c>
      <c r="Y619">
        <v>-0.594440487490694</v>
      </c>
      <c r="Z619">
        <v>0.96589963324094497</v>
      </c>
      <c r="AA619">
        <v>0.37988150269557702</v>
      </c>
    </row>
    <row r="620" spans="1:27" x14ac:dyDescent="0.2">
      <c r="A620">
        <v>619</v>
      </c>
      <c r="B620">
        <v>0.97920373012311701</v>
      </c>
      <c r="C620">
        <v>0.437112562125548</v>
      </c>
      <c r="D620">
        <v>0.49984654225408998</v>
      </c>
      <c r="E620">
        <v>8.0078180413693106E-2</v>
      </c>
      <c r="F620">
        <v>3.4160231938585597E-2</v>
      </c>
      <c r="G620">
        <v>0.57617391902021997</v>
      </c>
      <c r="H620">
        <v>0.85201015230268196</v>
      </c>
      <c r="I620">
        <v>0.57256836979649905</v>
      </c>
      <c r="J620">
        <v>0.515651373891159</v>
      </c>
      <c r="K620">
        <v>6.9821683922782499E-2</v>
      </c>
      <c r="L620">
        <v>0.33006173116154902</v>
      </c>
      <c r="M620">
        <v>0.41757988231256599</v>
      </c>
      <c r="N620">
        <v>-1.19634274330089</v>
      </c>
      <c r="O620">
        <v>-1.1197829135466899</v>
      </c>
      <c r="P620">
        <v>-0.78848476758004704</v>
      </c>
      <c r="Q620">
        <v>-1.1007521282300701</v>
      </c>
      <c r="R620">
        <v>0.91966800007973204</v>
      </c>
      <c r="S620">
        <v>-0.76940037799620997</v>
      </c>
      <c r="T620">
        <v>-0.61565995534811702</v>
      </c>
      <c r="U620">
        <v>-0.191736479242306</v>
      </c>
      <c r="V620">
        <v>3.5673491069358097E-2</v>
      </c>
      <c r="W620">
        <v>-0.49101462920759398</v>
      </c>
      <c r="X620">
        <v>0.58006232818252601</v>
      </c>
      <c r="Y620">
        <v>0.61800824769191398</v>
      </c>
      <c r="Z620">
        <v>-0.85517567222651902</v>
      </c>
      <c r="AA620">
        <v>-0.64376138058995103</v>
      </c>
    </row>
    <row r="621" spans="1:27" x14ac:dyDescent="0.2">
      <c r="A621">
        <v>620</v>
      </c>
      <c r="B621">
        <v>4.4147067936137298E-2</v>
      </c>
      <c r="C621">
        <v>0.22913196333683999</v>
      </c>
      <c r="D621">
        <v>0.93635856686159902</v>
      </c>
      <c r="E621">
        <v>0.72890252526849497</v>
      </c>
      <c r="F621">
        <v>0.89482704037800398</v>
      </c>
      <c r="G621">
        <v>0.89407614804804303</v>
      </c>
      <c r="H621">
        <v>0.99290278297849</v>
      </c>
      <c r="I621">
        <v>0.67628563125617802</v>
      </c>
      <c r="J621">
        <v>0.360411023255437</v>
      </c>
      <c r="K621">
        <v>0.47788749169558198</v>
      </c>
      <c r="L621">
        <v>0.96894144546240502</v>
      </c>
      <c r="M621">
        <v>0.97131212102249198</v>
      </c>
      <c r="N621">
        <v>0.31472439017135001</v>
      </c>
      <c r="O621">
        <v>0.60011309715655703</v>
      </c>
      <c r="P621">
        <v>-0.10785450683174</v>
      </c>
      <c r="Q621">
        <v>1.1149894834349701</v>
      </c>
      <c r="R621">
        <v>-0.46757206119450201</v>
      </c>
      <c r="S621">
        <v>-0.41094538794741398</v>
      </c>
      <c r="T621">
        <v>0.51311055979573394</v>
      </c>
      <c r="U621">
        <v>0.33334807544010497</v>
      </c>
      <c r="V621">
        <v>-0.81239429863405199</v>
      </c>
      <c r="W621">
        <v>-1.2012653163477101</v>
      </c>
      <c r="X621">
        <v>-1.8956064476372201</v>
      </c>
      <c r="Y621">
        <v>0.22128930768178401</v>
      </c>
      <c r="Z621">
        <v>-0.83300006030943696</v>
      </c>
      <c r="AA621">
        <v>-0.35377264948049503</v>
      </c>
    </row>
    <row r="622" spans="1:27" x14ac:dyDescent="0.2">
      <c r="A622">
        <v>621</v>
      </c>
      <c r="B622">
        <v>0.90340088470838897</v>
      </c>
      <c r="C622">
        <v>6.07224809937179E-3</v>
      </c>
      <c r="D622">
        <v>0.910303110256791</v>
      </c>
      <c r="E622">
        <v>0.61406652932055295</v>
      </c>
      <c r="F622">
        <v>0.52161127631552495</v>
      </c>
      <c r="G622">
        <v>0.39561042119748802</v>
      </c>
      <c r="H622">
        <v>0.43289438681676901</v>
      </c>
      <c r="I622">
        <v>0.49015791993588198</v>
      </c>
      <c r="J622">
        <v>2.28785364888608E-2</v>
      </c>
      <c r="K622">
        <v>0.28006771206855702</v>
      </c>
      <c r="L622">
        <v>0.95178733789362002</v>
      </c>
      <c r="M622">
        <v>0.84954106714576405</v>
      </c>
      <c r="N622">
        <v>1.01238739501439</v>
      </c>
      <c r="O622">
        <v>0.79822175909606996</v>
      </c>
      <c r="P622">
        <v>0.79452444038954695</v>
      </c>
      <c r="Q622">
        <v>-1.53756366394407</v>
      </c>
      <c r="R622">
        <v>0.58112999669449605</v>
      </c>
      <c r="S622">
        <v>-0.40578215040905002</v>
      </c>
      <c r="T622">
        <v>1.0083659402666301</v>
      </c>
      <c r="U622">
        <v>-8.3037143974417901E-2</v>
      </c>
      <c r="V622">
        <v>-5.1464655851102201E-2</v>
      </c>
      <c r="W622">
        <v>-0.27531693602007501</v>
      </c>
      <c r="X622">
        <v>-0.25942831076392903</v>
      </c>
      <c r="Y622">
        <v>-0.15585916386558499</v>
      </c>
      <c r="Z622">
        <v>1.07054108448761</v>
      </c>
      <c r="AA622">
        <v>-1.1082424749589901</v>
      </c>
    </row>
    <row r="623" spans="1:27" x14ac:dyDescent="0.2">
      <c r="A623">
        <v>622</v>
      </c>
      <c r="B623">
        <v>0.86550081404857304</v>
      </c>
      <c r="C623">
        <v>2.3876888211816501E-2</v>
      </c>
      <c r="D623">
        <v>0.15290660923346799</v>
      </c>
      <c r="E623">
        <v>0.67089576018042796</v>
      </c>
      <c r="F623">
        <v>0.34480268880724901</v>
      </c>
      <c r="G623">
        <v>0.39648961089551399</v>
      </c>
      <c r="H623">
        <v>0.87553997663781002</v>
      </c>
      <c r="I623">
        <v>0.956374779809266</v>
      </c>
      <c r="J623">
        <v>0.53789031831547596</v>
      </c>
      <c r="K623">
        <v>0.54013377800583795</v>
      </c>
      <c r="L623">
        <v>0.72150056296959497</v>
      </c>
      <c r="M623">
        <v>0.84798002941533901</v>
      </c>
      <c r="N623">
        <v>-0.16440700483807599</v>
      </c>
      <c r="O623">
        <v>0.18388078766322899</v>
      </c>
      <c r="P623">
        <v>0.36547804800686801</v>
      </c>
      <c r="Q623">
        <v>-0.203313606686544</v>
      </c>
      <c r="R623">
        <v>-0.26714695142378297</v>
      </c>
      <c r="S623">
        <v>0.76610573670021598</v>
      </c>
      <c r="T623">
        <v>1.8801345206740001</v>
      </c>
      <c r="U623">
        <v>-1.12759630480998</v>
      </c>
      <c r="V623">
        <v>-0.68933792330701005</v>
      </c>
      <c r="W623">
        <v>-0.27918480458658501</v>
      </c>
      <c r="X623">
        <v>1.41972979164474</v>
      </c>
      <c r="Y623">
        <v>-0.36649709278382098</v>
      </c>
      <c r="Z623">
        <v>-0.17243342013028301</v>
      </c>
      <c r="AA623">
        <v>2.0080616658283699</v>
      </c>
    </row>
    <row r="624" spans="1:27" x14ac:dyDescent="0.2">
      <c r="A624">
        <v>623</v>
      </c>
      <c r="B624">
        <v>0.77540759136900295</v>
      </c>
      <c r="C624">
        <v>5.8758428320288603E-2</v>
      </c>
      <c r="D624">
        <v>0.30729750520549698</v>
      </c>
      <c r="E624">
        <v>0.29613355943001801</v>
      </c>
      <c r="F624">
        <v>0.81064433790743295</v>
      </c>
      <c r="G624">
        <v>0.30804796540178297</v>
      </c>
      <c r="H624">
        <v>0.364745753118768</v>
      </c>
      <c r="I624">
        <v>0.135798780014738</v>
      </c>
      <c r="J624">
        <v>0.55516808712854904</v>
      </c>
      <c r="K624">
        <v>0.93934564385563102</v>
      </c>
      <c r="L624">
        <v>0.12388175725936799</v>
      </c>
      <c r="M624">
        <v>0.50990758161060501</v>
      </c>
      <c r="N624">
        <v>-0.38829152370944803</v>
      </c>
      <c r="O624">
        <v>0.32380297257693602</v>
      </c>
      <c r="P624">
        <v>0.330255938989864</v>
      </c>
      <c r="Q624">
        <v>1.3415059809049801</v>
      </c>
      <c r="R624">
        <v>-1.78468380672686</v>
      </c>
      <c r="S624">
        <v>-1.1895092369533999</v>
      </c>
      <c r="T624">
        <v>0.49892563159732001</v>
      </c>
      <c r="U624">
        <v>1.7903649538534401</v>
      </c>
      <c r="V624">
        <v>0.318803273758821</v>
      </c>
      <c r="W624">
        <v>1.1117347741807699</v>
      </c>
      <c r="X624">
        <v>-0.88131029158305896</v>
      </c>
      <c r="Y624">
        <v>-0.52279802079967097</v>
      </c>
      <c r="Z624">
        <v>-0.60246871926505197</v>
      </c>
      <c r="AA624">
        <v>-4.20178704269282E-2</v>
      </c>
    </row>
    <row r="625" spans="1:27" x14ac:dyDescent="0.2">
      <c r="A625">
        <v>624</v>
      </c>
      <c r="B625">
        <v>0.37681641685776401</v>
      </c>
      <c r="C625">
        <v>0.76457564509473697</v>
      </c>
      <c r="D625">
        <v>0.69829416833817903</v>
      </c>
      <c r="E625">
        <v>0.36056850175373201</v>
      </c>
      <c r="F625">
        <v>0.79182407120242704</v>
      </c>
      <c r="G625">
        <v>9.7130587091669399E-2</v>
      </c>
      <c r="H625">
        <v>6.7153684096410801E-2</v>
      </c>
      <c r="I625">
        <v>0.41510550398379498</v>
      </c>
      <c r="J625">
        <v>0.32760624797083399</v>
      </c>
      <c r="K625">
        <v>0.35247322963550598</v>
      </c>
      <c r="L625">
        <v>0.81771452492102903</v>
      </c>
      <c r="M625">
        <v>0.34905229485593697</v>
      </c>
      <c r="N625">
        <v>-0.34914693913815098</v>
      </c>
      <c r="O625">
        <v>0.65049442454127404</v>
      </c>
      <c r="P625">
        <v>-2.2868273465965001</v>
      </c>
      <c r="Q625">
        <v>3.5187941912605401E-2</v>
      </c>
      <c r="R625">
        <v>0.31233124726040901</v>
      </c>
      <c r="S625">
        <v>-0.63036576175237802</v>
      </c>
      <c r="T625">
        <v>-0.420630812911644</v>
      </c>
      <c r="U625">
        <v>-0.68126118460870899</v>
      </c>
      <c r="V625">
        <v>1.1576158073502001</v>
      </c>
      <c r="W625">
        <v>-0.28841854647658899</v>
      </c>
      <c r="X625">
        <v>-1.2844867555572199</v>
      </c>
      <c r="Y625">
        <v>0.50196597853872504</v>
      </c>
      <c r="Z625">
        <v>0.48171102469458399</v>
      </c>
      <c r="AA625">
        <v>0.72368352723393503</v>
      </c>
    </row>
    <row r="626" spans="1:27" x14ac:dyDescent="0.2">
      <c r="A626">
        <v>625</v>
      </c>
      <c r="B626">
        <v>4.2108048684894997E-2</v>
      </c>
      <c r="C626">
        <v>0.46904400549829001</v>
      </c>
      <c r="D626">
        <v>0.76321524125523799</v>
      </c>
      <c r="E626">
        <v>0.63106628856621605</v>
      </c>
      <c r="F626">
        <v>0.78174694231711295</v>
      </c>
      <c r="G626">
        <v>0.72647609887644604</v>
      </c>
      <c r="H626">
        <v>0.39976085955277002</v>
      </c>
      <c r="I626">
        <v>0.56906700250692599</v>
      </c>
      <c r="J626">
        <v>6.8338960176333702E-2</v>
      </c>
      <c r="K626">
        <v>0.54255907749757104</v>
      </c>
      <c r="L626">
        <v>0.17418934730812899</v>
      </c>
      <c r="M626">
        <v>0.227262234082445</v>
      </c>
      <c r="N626">
        <v>0.48592366806280901</v>
      </c>
      <c r="O626">
        <v>1.58297954237461</v>
      </c>
      <c r="P626">
        <v>-0.41109253528011802</v>
      </c>
      <c r="Q626">
        <v>0.68134526314910704</v>
      </c>
      <c r="R626">
        <v>0.116892430440386</v>
      </c>
      <c r="S626">
        <v>0.81022536610659601</v>
      </c>
      <c r="T626">
        <v>-2.51390424387428</v>
      </c>
      <c r="U626">
        <v>-5.1365813359175699E-2</v>
      </c>
      <c r="V626">
        <v>-0.29368124168218801</v>
      </c>
      <c r="W626">
        <v>0.83064065314999003</v>
      </c>
      <c r="X626">
        <v>0.195575938914091</v>
      </c>
      <c r="Y626">
        <v>-1.1371861853973</v>
      </c>
      <c r="Z626">
        <v>0.616000154244571</v>
      </c>
      <c r="AA626">
        <v>-0.29053737529052198</v>
      </c>
    </row>
    <row r="627" spans="1:27" x14ac:dyDescent="0.2">
      <c r="A627">
        <v>626</v>
      </c>
      <c r="B627">
        <v>0.364411081653088</v>
      </c>
      <c r="C627">
        <v>0.85083188023418099</v>
      </c>
      <c r="D627">
        <v>0.50986965466290701</v>
      </c>
      <c r="E627">
        <v>0.96010593674145595</v>
      </c>
      <c r="F627">
        <v>0.53203879250213504</v>
      </c>
      <c r="G627">
        <v>0.88975114235654396</v>
      </c>
      <c r="H627">
        <v>0.49913480924442399</v>
      </c>
      <c r="I627">
        <v>0.62918652524240304</v>
      </c>
      <c r="J627">
        <v>0.91843516379594803</v>
      </c>
      <c r="K627">
        <v>2.42955149151384E-2</v>
      </c>
      <c r="L627">
        <v>0.15962183102965299</v>
      </c>
      <c r="M627">
        <v>0.953712871763855</v>
      </c>
      <c r="N627">
        <v>-1.2729485042131701</v>
      </c>
      <c r="O627">
        <v>-1.95312365451891E-3</v>
      </c>
      <c r="P627">
        <v>-0.188516883345103</v>
      </c>
      <c r="Q627">
        <v>-0.116591580815723</v>
      </c>
      <c r="R627">
        <v>0.74864076205992203</v>
      </c>
      <c r="S627">
        <v>0.12924121285325499</v>
      </c>
      <c r="T627">
        <v>7.28487268942732E-2</v>
      </c>
      <c r="U627">
        <v>-0.452299303482326</v>
      </c>
      <c r="V627">
        <v>-0.528360270943244</v>
      </c>
      <c r="W627">
        <v>2.0962489248962499</v>
      </c>
      <c r="X627">
        <v>0.35363343450662998</v>
      </c>
      <c r="Y627">
        <v>-0.13722128788568999</v>
      </c>
      <c r="Z627">
        <v>-1.3220808482831701</v>
      </c>
      <c r="AA627">
        <v>1.6330375172387399</v>
      </c>
    </row>
    <row r="628" spans="1:27" x14ac:dyDescent="0.2">
      <c r="A628">
        <v>627</v>
      </c>
      <c r="B628">
        <v>0.27375126979313702</v>
      </c>
      <c r="C628">
        <v>0.58171939058229305</v>
      </c>
      <c r="D628">
        <v>0.226727172033861</v>
      </c>
      <c r="E628">
        <v>0.36467837006784898</v>
      </c>
      <c r="F628">
        <v>0.10939597059041201</v>
      </c>
      <c r="G628">
        <v>0.55626037390902605</v>
      </c>
      <c r="H628">
        <v>0.76868191175162703</v>
      </c>
      <c r="I628">
        <v>0.32442271360196101</v>
      </c>
      <c r="J628">
        <v>0.44714636309072298</v>
      </c>
      <c r="K628">
        <v>0.60240100184455503</v>
      </c>
      <c r="L628">
        <v>0.87841941043734495</v>
      </c>
      <c r="M628">
        <v>0.87153775431215696</v>
      </c>
      <c r="N628">
        <v>-0.84235124745408696</v>
      </c>
      <c r="O628">
        <v>-0.30882178702747698</v>
      </c>
      <c r="P628">
        <v>1.0604565231355301</v>
      </c>
      <c r="Q628">
        <v>-0.78630808114723505</v>
      </c>
      <c r="R628">
        <v>1.6145372613981801</v>
      </c>
      <c r="S628">
        <v>2.4736651488584198</v>
      </c>
      <c r="T628">
        <v>-0.37331389327769599</v>
      </c>
      <c r="U628">
        <v>-0.72228657127010298</v>
      </c>
      <c r="V628">
        <v>-0.21809676620403201</v>
      </c>
      <c r="W628">
        <v>-1.04381389240499</v>
      </c>
      <c r="X628">
        <v>-0.18667072433990101</v>
      </c>
      <c r="Y628">
        <v>-0.72772648478103297</v>
      </c>
      <c r="Z628">
        <v>1.60841426709157</v>
      </c>
      <c r="AA628">
        <v>-3.3681429445038102E-2</v>
      </c>
    </row>
    <row r="629" spans="1:27" x14ac:dyDescent="0.2">
      <c r="A629">
        <v>628</v>
      </c>
      <c r="B629">
        <v>0.85046748071908895</v>
      </c>
      <c r="C629">
        <v>0.186888262396678</v>
      </c>
      <c r="D629">
        <v>0.16586142405867499</v>
      </c>
      <c r="E629">
        <v>0.19798991899005999</v>
      </c>
      <c r="F629">
        <v>0.88833950948901397</v>
      </c>
      <c r="G629">
        <v>0.131580103654414</v>
      </c>
      <c r="H629">
        <v>0.231294718571007</v>
      </c>
      <c r="I629">
        <v>0.843125558225438</v>
      </c>
      <c r="J629">
        <v>0.89230807987041705</v>
      </c>
      <c r="K629">
        <v>0.334069720702245</v>
      </c>
      <c r="L629">
        <v>6.0178397689014597E-2</v>
      </c>
      <c r="M629">
        <v>0.88119400525465597</v>
      </c>
      <c r="N629">
        <v>-1.4932176379164801</v>
      </c>
      <c r="O629">
        <v>-0.62312268455589603</v>
      </c>
      <c r="P629">
        <v>0.31869462389525099</v>
      </c>
      <c r="Q629">
        <v>1.3177883441176299</v>
      </c>
      <c r="R629">
        <v>3.6022925125046401E-2</v>
      </c>
      <c r="S629">
        <v>0.24608118513793101</v>
      </c>
      <c r="T629">
        <v>0.85693773526822103</v>
      </c>
      <c r="U629">
        <v>-0.57418475971177496</v>
      </c>
      <c r="V629">
        <v>1.1614086605910601</v>
      </c>
      <c r="W629">
        <v>-0.31424444560299603</v>
      </c>
      <c r="X629">
        <v>0.36572846989836399</v>
      </c>
      <c r="Y629">
        <v>-1.2974800116425</v>
      </c>
      <c r="Z629">
        <v>-1.0109166252947901</v>
      </c>
      <c r="AA629">
        <v>-0.58896811908404001</v>
      </c>
    </row>
    <row r="630" spans="1:27" x14ac:dyDescent="0.2">
      <c r="A630">
        <v>629</v>
      </c>
      <c r="B630">
        <v>0.36240171245299202</v>
      </c>
      <c r="C630">
        <v>0.60906097851693597</v>
      </c>
      <c r="D630">
        <v>0.31613715062849201</v>
      </c>
      <c r="E630">
        <v>0.254108763532713</v>
      </c>
      <c r="F630">
        <v>0.132822327082976</v>
      </c>
      <c r="G630">
        <v>0.90350978751666799</v>
      </c>
      <c r="H630">
        <v>0.39383089658804199</v>
      </c>
      <c r="I630">
        <v>0.92446735803969204</v>
      </c>
      <c r="J630">
        <v>0.40511982771568</v>
      </c>
      <c r="K630">
        <v>0.41449828213080703</v>
      </c>
      <c r="L630">
        <v>5.9680860955268103E-2</v>
      </c>
      <c r="M630">
        <v>0.67694171983748597</v>
      </c>
      <c r="N630">
        <v>-0.26692290812974601</v>
      </c>
      <c r="O630">
        <v>0.93815589212995898</v>
      </c>
      <c r="P630">
        <v>0.75794671939275104</v>
      </c>
      <c r="Q630">
        <v>0.35056324634341102</v>
      </c>
      <c r="R630">
        <v>1.23074877736792</v>
      </c>
      <c r="S630">
        <v>-0.67835310231972401</v>
      </c>
      <c r="T630">
        <v>1.5099971527737099</v>
      </c>
      <c r="U630">
        <v>-0.21427175217956301</v>
      </c>
      <c r="V630">
        <v>-7.0838162663464405E-2</v>
      </c>
      <c r="W630">
        <v>0.777856525480212</v>
      </c>
      <c r="X630">
        <v>0.27907824165749401</v>
      </c>
      <c r="Y630">
        <v>-0.73134621242046005</v>
      </c>
      <c r="Z630">
        <v>0.105284047036387</v>
      </c>
      <c r="AA630">
        <v>-0.28314434634559899</v>
      </c>
    </row>
    <row r="631" spans="1:27" x14ac:dyDescent="0.2">
      <c r="A631">
        <v>630</v>
      </c>
      <c r="B631">
        <v>0.30447779060341401</v>
      </c>
      <c r="C631">
        <v>0.89334173314273302</v>
      </c>
      <c r="D631">
        <v>4.4941086322069099E-2</v>
      </c>
      <c r="E631">
        <v>0.485302679473534</v>
      </c>
      <c r="F631">
        <v>0.82977459742687598</v>
      </c>
      <c r="G631">
        <v>0.39651437243446702</v>
      </c>
      <c r="H631">
        <v>0.41691249376162798</v>
      </c>
      <c r="I631">
        <v>0.89976011216640395</v>
      </c>
      <c r="J631">
        <v>0.68373035150580097</v>
      </c>
      <c r="K631">
        <v>1.9448059378191801E-2</v>
      </c>
      <c r="L631">
        <v>0.97542497841641296</v>
      </c>
      <c r="M631">
        <v>0.96219293121248395</v>
      </c>
      <c r="N631">
        <v>-3.7802128394490798E-2</v>
      </c>
      <c r="O631">
        <v>0.10267905941178899</v>
      </c>
      <c r="P631">
        <v>0.85464342791449299</v>
      </c>
      <c r="Q631">
        <v>-0.488563801389508</v>
      </c>
      <c r="R631">
        <v>3.84598937698322E-2</v>
      </c>
      <c r="S631">
        <v>-0.97427080407061095</v>
      </c>
      <c r="T631">
        <v>-1.6224743141367099</v>
      </c>
      <c r="U631">
        <v>-1.1671916417007899</v>
      </c>
      <c r="V631">
        <v>-2.3213168961767598</v>
      </c>
      <c r="W631">
        <v>1.29847907983044</v>
      </c>
      <c r="X631">
        <v>1.4312585341894399</v>
      </c>
      <c r="Y631">
        <v>-0.73898267606656698</v>
      </c>
      <c r="Z631">
        <v>0.44772113528878399</v>
      </c>
      <c r="AA631">
        <v>0.14426548326730501</v>
      </c>
    </row>
    <row r="632" spans="1:27" x14ac:dyDescent="0.2">
      <c r="A632">
        <v>631</v>
      </c>
      <c r="B632">
        <v>0.75913533940911204</v>
      </c>
      <c r="C632">
        <v>0.79432116588577595</v>
      </c>
      <c r="D632">
        <v>0.66956841340288498</v>
      </c>
      <c r="E632">
        <v>0.41328164888545799</v>
      </c>
      <c r="F632">
        <v>0.55319774406962097</v>
      </c>
      <c r="G632">
        <v>0.13021045131608799</v>
      </c>
      <c r="H632">
        <v>0.77646270231343795</v>
      </c>
      <c r="I632">
        <v>0.29819805198348998</v>
      </c>
      <c r="J632">
        <v>0.83447952405549497</v>
      </c>
      <c r="K632">
        <v>0.60674580885097296</v>
      </c>
      <c r="L632">
        <v>0.73805390135385096</v>
      </c>
      <c r="M632">
        <v>0.37569375196471799</v>
      </c>
      <c r="N632">
        <v>8.6093967394029997E-2</v>
      </c>
      <c r="O632">
        <v>1.0879800751667099</v>
      </c>
      <c r="P632">
        <v>-1.4494750070653299</v>
      </c>
      <c r="Q632">
        <v>-1.2586711377720501</v>
      </c>
      <c r="R632">
        <v>-0.51209294334863398</v>
      </c>
      <c r="S632">
        <v>1.2619730379926899</v>
      </c>
      <c r="T632">
        <v>0.14022669491907799</v>
      </c>
      <c r="U632">
        <v>1.8661158014895201</v>
      </c>
      <c r="V632">
        <v>-0.46125272230649</v>
      </c>
      <c r="W632">
        <v>0.17569115564058599</v>
      </c>
      <c r="X632">
        <v>1.0171314895414201</v>
      </c>
      <c r="Y632">
        <v>1.31110565119069</v>
      </c>
      <c r="Z632">
        <v>1.6526226077789199</v>
      </c>
      <c r="AA632">
        <v>-0.18362233547805001</v>
      </c>
    </row>
    <row r="633" spans="1:27" x14ac:dyDescent="0.2">
      <c r="A633">
        <v>632</v>
      </c>
      <c r="B633">
        <v>0.84483462432399303</v>
      </c>
      <c r="C633">
        <v>0.50409283395856597</v>
      </c>
      <c r="D633">
        <v>0.74627717328257803</v>
      </c>
      <c r="E633">
        <v>0.328245330136269</v>
      </c>
      <c r="F633">
        <v>0.55727084749378197</v>
      </c>
      <c r="G633">
        <v>0.89960098103620101</v>
      </c>
      <c r="H633">
        <v>0.528141950955614</v>
      </c>
      <c r="I633">
        <v>0.54195151338353698</v>
      </c>
      <c r="J633">
        <v>0.35278633190318898</v>
      </c>
      <c r="K633">
        <v>0.21821966301649801</v>
      </c>
      <c r="L633">
        <v>0.52811995777301401</v>
      </c>
      <c r="M633">
        <v>0.29728408344089902</v>
      </c>
      <c r="N633">
        <v>-0.16791378386536801</v>
      </c>
      <c r="O633">
        <v>-1.3511999955085601</v>
      </c>
      <c r="P633">
        <v>0.54179518039111296</v>
      </c>
      <c r="Q633">
        <v>0.31297158892138299</v>
      </c>
      <c r="R633">
        <v>-0.47712657688475102</v>
      </c>
      <c r="S633">
        <v>-0.78167318349627402</v>
      </c>
      <c r="T633">
        <v>-0.97428882031759301</v>
      </c>
      <c r="U633">
        <v>-0.26378515300467897</v>
      </c>
      <c r="V633">
        <v>0.63981479832183796</v>
      </c>
      <c r="W633">
        <v>-1.56167635016822</v>
      </c>
      <c r="X633">
        <v>0.94153185757492597</v>
      </c>
      <c r="Y633">
        <v>-1.00797698839287</v>
      </c>
      <c r="Z633">
        <v>0.458604033376037</v>
      </c>
      <c r="AA633">
        <v>0.62464872379139003</v>
      </c>
    </row>
    <row r="634" spans="1:27" x14ac:dyDescent="0.2">
      <c r="A634">
        <v>633</v>
      </c>
      <c r="B634">
        <v>0.45792156108655002</v>
      </c>
      <c r="C634">
        <v>0.423028273740783</v>
      </c>
      <c r="D634">
        <v>0.24853336252272101</v>
      </c>
      <c r="E634">
        <v>0.35684497049078301</v>
      </c>
      <c r="F634">
        <v>0.73436920926906102</v>
      </c>
      <c r="G634">
        <v>0.446184417232871</v>
      </c>
      <c r="H634">
        <v>0.109689022181555</v>
      </c>
      <c r="I634">
        <v>0.56046623201109402</v>
      </c>
      <c r="J634">
        <v>0.26036145933903698</v>
      </c>
      <c r="K634">
        <v>0.73669496877118901</v>
      </c>
      <c r="L634">
        <v>0.57826210604980499</v>
      </c>
      <c r="M634">
        <v>0.96093085524625999</v>
      </c>
      <c r="N634">
        <v>-1.82927089117215</v>
      </c>
      <c r="O634">
        <v>-0.455781033610066</v>
      </c>
      <c r="P634">
        <v>0.50776876525030901</v>
      </c>
      <c r="Q634">
        <v>-0.394710441345342</v>
      </c>
      <c r="R634">
        <v>0.97136607517099205</v>
      </c>
      <c r="S634">
        <v>0.15224125526704099</v>
      </c>
      <c r="T634">
        <v>1.10130994107812</v>
      </c>
      <c r="U634">
        <v>-1.39333519890393</v>
      </c>
      <c r="V634">
        <v>0.454782726006981</v>
      </c>
      <c r="W634">
        <v>-0.40577280350745898</v>
      </c>
      <c r="X634">
        <v>-0.62899893132771401</v>
      </c>
      <c r="Y634">
        <v>0.75103392625395005</v>
      </c>
      <c r="Z634">
        <v>1.2351440919243499</v>
      </c>
      <c r="AA634">
        <v>1.2480254415863301</v>
      </c>
    </row>
    <row r="635" spans="1:27" x14ac:dyDescent="0.2">
      <c r="A635">
        <v>634</v>
      </c>
      <c r="B635">
        <v>0.72963166446424998</v>
      </c>
      <c r="C635">
        <v>0.65438128774985604</v>
      </c>
      <c r="D635">
        <v>0.46695322217419699</v>
      </c>
      <c r="E635">
        <v>0.68385925423353899</v>
      </c>
      <c r="F635">
        <v>0.388456579763442</v>
      </c>
      <c r="G635">
        <v>0.433474555844441</v>
      </c>
      <c r="H635">
        <v>0.48272658046334899</v>
      </c>
      <c r="I635">
        <v>0.82665389264002398</v>
      </c>
      <c r="J635">
        <v>0.28776477975770798</v>
      </c>
      <c r="K635">
        <v>0.65909949014894598</v>
      </c>
      <c r="L635">
        <v>0.29237465187907202</v>
      </c>
      <c r="M635">
        <v>0.71445053373463396</v>
      </c>
      <c r="N635">
        <v>-1.27704373641474</v>
      </c>
      <c r="O635">
        <v>-0.25083562434287898</v>
      </c>
      <c r="P635">
        <v>-1.2898393685071301</v>
      </c>
      <c r="Q635">
        <v>0.72269339308059299</v>
      </c>
      <c r="R635">
        <v>3.8314444602728502E-2</v>
      </c>
      <c r="S635">
        <v>-0.63803107974357498</v>
      </c>
      <c r="T635">
        <v>5.4610250855972502E-3</v>
      </c>
      <c r="U635">
        <v>1.00928583699385</v>
      </c>
      <c r="V635">
        <v>-0.65025734756601195</v>
      </c>
      <c r="W635">
        <v>-0.819707718288611</v>
      </c>
      <c r="X635">
        <v>-1.5892383453586001</v>
      </c>
      <c r="Y635">
        <v>1.6588256507385799</v>
      </c>
      <c r="Z635">
        <v>4.7056350177408703E-2</v>
      </c>
      <c r="AA635">
        <v>-1.24373251742777</v>
      </c>
    </row>
    <row r="636" spans="1:27" x14ac:dyDescent="0.2">
      <c r="A636">
        <v>635</v>
      </c>
      <c r="B636">
        <v>0.104078636039048</v>
      </c>
      <c r="C636">
        <v>0.88773851445875995</v>
      </c>
      <c r="D636">
        <v>4.4287326745688901E-2</v>
      </c>
      <c r="E636">
        <v>0.86314926506020095</v>
      </c>
      <c r="F636">
        <v>0.80864983261562795</v>
      </c>
      <c r="G636">
        <v>0.41722843516618002</v>
      </c>
      <c r="H636">
        <v>0.101852757157757</v>
      </c>
      <c r="I636">
        <v>2.4232898140326101E-2</v>
      </c>
      <c r="J636">
        <v>0.25328805390745401</v>
      </c>
      <c r="K636">
        <v>0.76036256807856195</v>
      </c>
      <c r="L636">
        <v>0.77019018423743502</v>
      </c>
      <c r="M636">
        <v>3.1685330905020202E-2</v>
      </c>
      <c r="N636">
        <v>-0.29591983677516498</v>
      </c>
      <c r="O636">
        <v>0.50534710397091998</v>
      </c>
      <c r="P636">
        <v>-2.0872940412812602</v>
      </c>
      <c r="Q636">
        <v>0.99989762017125805</v>
      </c>
      <c r="R636">
        <v>0.76686294677338596</v>
      </c>
      <c r="S636">
        <v>1.18349740442026</v>
      </c>
      <c r="T636">
        <v>0.48879705764540599</v>
      </c>
      <c r="U636">
        <v>-0.131229006184165</v>
      </c>
      <c r="V636">
        <v>-1.9940146273795301</v>
      </c>
      <c r="W636">
        <v>-0.28484059481209201</v>
      </c>
      <c r="X636">
        <v>-0.14265114127131401</v>
      </c>
      <c r="Y636">
        <v>-1.80457805151395</v>
      </c>
      <c r="Z636">
        <v>9.3152785711567904E-2</v>
      </c>
      <c r="AA636">
        <v>0.137885795599439</v>
      </c>
    </row>
    <row r="637" spans="1:27" x14ac:dyDescent="0.2">
      <c r="A637">
        <v>636</v>
      </c>
      <c r="B637">
        <v>0.21998317772522499</v>
      </c>
      <c r="C637">
        <v>0.89201647113077298</v>
      </c>
      <c r="D637">
        <v>9.8265900276601301E-2</v>
      </c>
      <c r="E637">
        <v>0.46896873624064001</v>
      </c>
      <c r="F637">
        <v>0.85210464918054596</v>
      </c>
      <c r="G637">
        <v>0.31415854254737402</v>
      </c>
      <c r="H637">
        <v>0.89510721527040005</v>
      </c>
      <c r="I637">
        <v>0.57318565109744601</v>
      </c>
      <c r="J637">
        <v>0.19008479360491001</v>
      </c>
      <c r="K637">
        <v>0.28038963512517501</v>
      </c>
      <c r="L637">
        <v>0.47187303705140898</v>
      </c>
      <c r="M637">
        <v>0.471109919250011</v>
      </c>
      <c r="N637">
        <v>0.27580604991678997</v>
      </c>
      <c r="O637">
        <v>0.65402228679151297</v>
      </c>
      <c r="P637">
        <v>0.24418250060431501</v>
      </c>
      <c r="Q637">
        <v>1.85223347360299</v>
      </c>
      <c r="R637">
        <v>0.11195958397288699</v>
      </c>
      <c r="S637">
        <v>0.68660844987484604</v>
      </c>
      <c r="T637">
        <v>-0.33790739589503399</v>
      </c>
      <c r="U637">
        <v>-0.62213259850377201</v>
      </c>
      <c r="V637">
        <v>-0.197911256347231</v>
      </c>
      <c r="W637">
        <v>0.19052652926763899</v>
      </c>
      <c r="X637">
        <v>-1.18358516355262</v>
      </c>
      <c r="Y637">
        <v>-2.35520028072367</v>
      </c>
      <c r="Z637">
        <v>-1.18093621380826</v>
      </c>
      <c r="AA637">
        <v>-0.24481900918407401</v>
      </c>
    </row>
    <row r="638" spans="1:27" x14ac:dyDescent="0.2">
      <c r="A638">
        <v>637</v>
      </c>
      <c r="B638">
        <v>0.95395124773494899</v>
      </c>
      <c r="C638">
        <v>0.17839053785428399</v>
      </c>
      <c r="D638">
        <v>0.89709452423267</v>
      </c>
      <c r="E638">
        <v>0.58285709773190297</v>
      </c>
      <c r="F638">
        <v>0.79286201111972299</v>
      </c>
      <c r="G638">
        <v>0.141218184260651</v>
      </c>
      <c r="H638">
        <v>0.55068160500377406</v>
      </c>
      <c r="I638">
        <v>0.25498681375756799</v>
      </c>
      <c r="J638">
        <v>2.4247001856565399E-2</v>
      </c>
      <c r="K638">
        <v>0.91476286598481205</v>
      </c>
      <c r="L638">
        <v>0.78272691578604203</v>
      </c>
      <c r="M638">
        <v>0.47494084271602299</v>
      </c>
      <c r="N638">
        <v>0.187964744297138</v>
      </c>
      <c r="O638">
        <v>-0.215362310370286</v>
      </c>
      <c r="P638">
        <v>0.457002597062591</v>
      </c>
      <c r="Q638">
        <v>6.5404683838595898E-3</v>
      </c>
      <c r="R638">
        <v>-0.94237270838109399</v>
      </c>
      <c r="S638">
        <v>9.8658182840865305E-2</v>
      </c>
      <c r="T638">
        <v>1.43359658143532</v>
      </c>
      <c r="U638">
        <v>-0.57628600957479903</v>
      </c>
      <c r="V638">
        <v>1.16395238806002</v>
      </c>
      <c r="W638">
        <v>-0.37708333903423702</v>
      </c>
      <c r="X638">
        <v>1.0718285949081401</v>
      </c>
      <c r="Y638">
        <v>0.72406507124577002</v>
      </c>
      <c r="Z638">
        <v>2.3621647722921599</v>
      </c>
      <c r="AA638">
        <v>-0.60912073328607597</v>
      </c>
    </row>
    <row r="639" spans="1:27" x14ac:dyDescent="0.2">
      <c r="A639">
        <v>638</v>
      </c>
      <c r="B639">
        <v>0.75203754124231603</v>
      </c>
      <c r="C639">
        <v>0.25750242476351498</v>
      </c>
      <c r="D639">
        <v>0.61514848307706405</v>
      </c>
      <c r="E639">
        <v>0.49855996808037101</v>
      </c>
      <c r="F639">
        <v>0.41698328708298499</v>
      </c>
      <c r="G639">
        <v>0.79046906903386105</v>
      </c>
      <c r="H639">
        <v>0.92653595213778295</v>
      </c>
      <c r="I639">
        <v>0.69087928067892701</v>
      </c>
      <c r="J639">
        <v>0.26833774545229899</v>
      </c>
      <c r="K639">
        <v>0.119007479632273</v>
      </c>
      <c r="L639">
        <v>0.31531167076900601</v>
      </c>
      <c r="M639">
        <v>0.29901171149685901</v>
      </c>
      <c r="N639">
        <v>-1.0487148214623401</v>
      </c>
      <c r="O639">
        <v>0.22674232813408299</v>
      </c>
      <c r="P639">
        <v>-0.69177827195965702</v>
      </c>
      <c r="Q639">
        <v>0.16022112029313301</v>
      </c>
      <c r="R639">
        <v>0.12084126729856901</v>
      </c>
      <c r="S639">
        <v>1.4743530065269399</v>
      </c>
      <c r="T639">
        <v>-1.3901443485398599</v>
      </c>
      <c r="U639">
        <v>-0.120372271070584</v>
      </c>
      <c r="V639">
        <v>1.4243277705880899</v>
      </c>
      <c r="W639">
        <v>2.7041937075180198</v>
      </c>
      <c r="X639">
        <v>-0.55646937028091403</v>
      </c>
      <c r="Y639">
        <v>0.72094359320416601</v>
      </c>
      <c r="Z639">
        <v>0.27682817369749702</v>
      </c>
      <c r="AA639">
        <v>-0.16187615062885399</v>
      </c>
    </row>
    <row r="640" spans="1:27" x14ac:dyDescent="0.2">
      <c r="A640">
        <v>639</v>
      </c>
      <c r="B640">
        <v>0.81895538326352801</v>
      </c>
      <c r="C640">
        <v>0.113438504748046</v>
      </c>
      <c r="D640">
        <v>0.64071000018156998</v>
      </c>
      <c r="E640">
        <v>0.66730785742401999</v>
      </c>
      <c r="F640">
        <v>0.16652830177917999</v>
      </c>
      <c r="G640">
        <v>0.84082606807351101</v>
      </c>
      <c r="H640">
        <v>0.77648720378056102</v>
      </c>
      <c r="I640">
        <v>0.203707105945795</v>
      </c>
      <c r="J640">
        <v>0.73249674448743396</v>
      </c>
      <c r="K640">
        <v>0.21826795791275799</v>
      </c>
      <c r="L640">
        <v>0.25284908828325497</v>
      </c>
      <c r="M640">
        <v>0.41744852671399701</v>
      </c>
      <c r="N640">
        <v>1.0216775013177599</v>
      </c>
      <c r="O640">
        <v>-1.1573391075809101</v>
      </c>
      <c r="P640">
        <v>1.0246260780310199</v>
      </c>
      <c r="Q640">
        <v>-0.39574842910123498</v>
      </c>
      <c r="R640">
        <v>-0.912624848872442</v>
      </c>
      <c r="S640">
        <v>-1.55685551952421</v>
      </c>
      <c r="T640">
        <v>1.11023928977075</v>
      </c>
      <c r="U640">
        <v>-1.65690685531624</v>
      </c>
      <c r="V640">
        <v>1.7329853332281</v>
      </c>
      <c r="W640">
        <v>0.148370540488615</v>
      </c>
      <c r="X640">
        <v>-0.20497931966654201</v>
      </c>
      <c r="Y640">
        <v>2.43416459105867</v>
      </c>
      <c r="Z640">
        <v>1.6308423615950101</v>
      </c>
      <c r="AA640">
        <v>0.341465183068141</v>
      </c>
    </row>
    <row r="641" spans="1:27" x14ac:dyDescent="0.2">
      <c r="A641">
        <v>640</v>
      </c>
      <c r="B641">
        <v>0.41777710174210297</v>
      </c>
      <c r="C641">
        <v>0.79715895862318498</v>
      </c>
      <c r="D641">
        <v>0.46100212098099203</v>
      </c>
      <c r="E641">
        <v>0.68787326244637303</v>
      </c>
      <c r="F641">
        <v>0.72484085522592001</v>
      </c>
      <c r="G641">
        <v>0.19297001580707701</v>
      </c>
      <c r="H641">
        <v>0.64225830556824803</v>
      </c>
      <c r="I641">
        <v>0.17849207483231999</v>
      </c>
      <c r="J641">
        <v>0.40162266441620798</v>
      </c>
      <c r="K641">
        <v>0.77604982117190902</v>
      </c>
      <c r="L641">
        <v>0.84793377527967095</v>
      </c>
      <c r="M641">
        <v>0.83203306701034296</v>
      </c>
      <c r="N641">
        <v>4.5363099951492403E-2</v>
      </c>
      <c r="O641">
        <v>2.0328002789572199</v>
      </c>
      <c r="P641">
        <v>-1.3679726145268201</v>
      </c>
      <c r="Q641">
        <v>-0.70950066683060597</v>
      </c>
      <c r="R641">
        <v>-2.02011741669773</v>
      </c>
      <c r="S641">
        <v>-0.13068121885976999</v>
      </c>
      <c r="T641">
        <v>2.0903848805971101</v>
      </c>
      <c r="U641">
        <v>-0.11379261653676</v>
      </c>
      <c r="V641">
        <v>0.50043480249970795</v>
      </c>
      <c r="W641">
        <v>-0.81841733145370199</v>
      </c>
      <c r="X641">
        <v>1.9815087092971799</v>
      </c>
      <c r="Y641">
        <v>-0.76174750541351699</v>
      </c>
      <c r="Z641">
        <v>0.232318704693706</v>
      </c>
      <c r="AA641">
        <v>0.13061198201117699</v>
      </c>
    </row>
    <row r="642" spans="1:27" x14ac:dyDescent="0.2">
      <c r="A642">
        <v>641</v>
      </c>
      <c r="B642">
        <v>0.59383849310688597</v>
      </c>
      <c r="C642">
        <v>0.10953848878852999</v>
      </c>
      <c r="D642">
        <v>0.27973145293071799</v>
      </c>
      <c r="E642">
        <v>0.107329925056546</v>
      </c>
      <c r="F642">
        <v>9.4658036250620997E-2</v>
      </c>
      <c r="G642">
        <v>0.45723593211732799</v>
      </c>
      <c r="H642">
        <v>0.341764254728332</v>
      </c>
      <c r="I642">
        <v>0.89097007922828197</v>
      </c>
      <c r="J642">
        <v>0.86185063794255201</v>
      </c>
      <c r="K642">
        <v>0.437183669768273</v>
      </c>
      <c r="L642">
        <v>0.24685426149517201</v>
      </c>
      <c r="M642">
        <v>0.447953067021444</v>
      </c>
      <c r="N642">
        <v>-0.349229560899119</v>
      </c>
      <c r="O642">
        <v>-0.25862054795378697</v>
      </c>
      <c r="P642">
        <v>1.93685825415602</v>
      </c>
      <c r="Q642">
        <v>-2.3633632175830801</v>
      </c>
      <c r="R642">
        <v>-0.89434274943185399</v>
      </c>
      <c r="S642">
        <v>-1.31405232229086</v>
      </c>
      <c r="T642">
        <v>0.771070740608784</v>
      </c>
      <c r="U642">
        <v>1.91236445192699</v>
      </c>
      <c r="V642">
        <v>-0.80357136591831901</v>
      </c>
      <c r="W642">
        <v>-7.2125874782609498E-2</v>
      </c>
      <c r="X642">
        <v>8.1596670226902202E-2</v>
      </c>
      <c r="Y642">
        <v>2.8546310648333E-2</v>
      </c>
      <c r="Z642">
        <v>-0.93431764349342905</v>
      </c>
      <c r="AA642">
        <v>-0.14046117326874699</v>
      </c>
    </row>
    <row r="643" spans="1:27" x14ac:dyDescent="0.2">
      <c r="A643">
        <v>642</v>
      </c>
      <c r="B643">
        <v>0.79882355779409397</v>
      </c>
      <c r="C643">
        <v>0.82907169475220099</v>
      </c>
      <c r="D643">
        <v>0.94495024601928801</v>
      </c>
      <c r="E643">
        <v>0.112209268612787</v>
      </c>
      <c r="F643">
        <v>5.6874051457270897E-2</v>
      </c>
      <c r="G643">
        <v>0.2527818295639</v>
      </c>
      <c r="H643">
        <v>0.77553508151322603</v>
      </c>
      <c r="I643">
        <v>0.46174761699512601</v>
      </c>
      <c r="J643">
        <v>0.64684328599832897</v>
      </c>
      <c r="K643">
        <v>7.2963657323270995E-2</v>
      </c>
      <c r="L643">
        <v>0.76086406689137198</v>
      </c>
      <c r="M643">
        <v>0.207164112012833</v>
      </c>
      <c r="N643">
        <v>0.26866352421453599</v>
      </c>
      <c r="O643">
        <v>-9.8180123108749198E-2</v>
      </c>
      <c r="P643">
        <v>0.61534670659846702</v>
      </c>
      <c r="Q643">
        <v>-1.2043919021126599</v>
      </c>
      <c r="R643">
        <v>-1.47436869993153</v>
      </c>
      <c r="S643">
        <v>0.23316606247150501</v>
      </c>
      <c r="T643">
        <v>-0.180583910689634</v>
      </c>
      <c r="U643">
        <v>-2.1908206238621499</v>
      </c>
      <c r="V643">
        <v>-1.00573719366767E-2</v>
      </c>
      <c r="W643">
        <v>-0.74667510959097505</v>
      </c>
      <c r="X643">
        <v>-1.1072429493257001</v>
      </c>
      <c r="Y643">
        <v>-1.3297179375691299</v>
      </c>
      <c r="Z643">
        <v>1.0624772440510299</v>
      </c>
      <c r="AA643">
        <v>-1.5098359600929001</v>
      </c>
    </row>
    <row r="644" spans="1:27" x14ac:dyDescent="0.2">
      <c r="A644">
        <v>643</v>
      </c>
      <c r="B644">
        <v>0.88840865041129202</v>
      </c>
      <c r="C644">
        <v>0.77104629692621496</v>
      </c>
      <c r="D644">
        <v>2.3071724455803602E-2</v>
      </c>
      <c r="E644">
        <v>0.93278017593547702</v>
      </c>
      <c r="F644">
        <v>2.20825888682156E-2</v>
      </c>
      <c r="G644">
        <v>8.2940953085198998E-2</v>
      </c>
      <c r="H644">
        <v>0.28182743233628499</v>
      </c>
      <c r="I644">
        <v>0.43995395395904702</v>
      </c>
      <c r="J644">
        <v>0.41057067085057403</v>
      </c>
      <c r="K644">
        <v>0.66039399942383104</v>
      </c>
      <c r="L644">
        <v>0.79226218280382399</v>
      </c>
      <c r="M644">
        <v>0.548242446500808</v>
      </c>
      <c r="N644">
        <v>0.85278953923479395</v>
      </c>
      <c r="O644">
        <v>-0.35316125413274102</v>
      </c>
      <c r="P644">
        <v>1.4902057914759199</v>
      </c>
      <c r="Q644">
        <v>0.63716979881548297</v>
      </c>
      <c r="R644">
        <v>-1.20147154261363</v>
      </c>
      <c r="S644">
        <v>0.87432139268892906</v>
      </c>
      <c r="T644">
        <v>-0.379356771700465</v>
      </c>
      <c r="U644">
        <v>0.65023487278515402</v>
      </c>
      <c r="V644">
        <v>-1.5383771817178</v>
      </c>
      <c r="W644">
        <v>1.0273568337708801</v>
      </c>
      <c r="X644">
        <v>1.0071774213551601</v>
      </c>
      <c r="Y644">
        <v>0.175914572642137</v>
      </c>
      <c r="Z644">
        <v>0.89499663762405601</v>
      </c>
      <c r="AA644">
        <v>0.53839408629118601</v>
      </c>
    </row>
    <row r="645" spans="1:27" x14ac:dyDescent="0.2">
      <c r="A645">
        <v>644</v>
      </c>
      <c r="B645">
        <v>0.38519159331917702</v>
      </c>
      <c r="C645">
        <v>0.94368940452113703</v>
      </c>
      <c r="D645">
        <v>0.17731272615492299</v>
      </c>
      <c r="E645">
        <v>0.421875875210389</v>
      </c>
      <c r="F645">
        <v>0.65228765015490298</v>
      </c>
      <c r="G645">
        <v>0.76905480190180198</v>
      </c>
      <c r="H645">
        <v>0.23970171622931899</v>
      </c>
      <c r="I645">
        <v>0.58739162306301296</v>
      </c>
      <c r="J645">
        <v>0.98139629047363997</v>
      </c>
      <c r="K645">
        <v>0.158612578408792</v>
      </c>
      <c r="L645">
        <v>0.98888104548677802</v>
      </c>
      <c r="M645">
        <v>0.71467595058493305</v>
      </c>
      <c r="N645">
        <v>0.60205496478276799</v>
      </c>
      <c r="O645">
        <v>-0.99310543451176003</v>
      </c>
      <c r="P645">
        <v>0.81626909489865696</v>
      </c>
      <c r="Q645">
        <v>1.64665633701532</v>
      </c>
      <c r="R645">
        <v>-0.72619680567323797</v>
      </c>
      <c r="S645">
        <v>0.35995008601922501</v>
      </c>
      <c r="T645">
        <v>-0.163581886605106</v>
      </c>
      <c r="U645">
        <v>0.32191069606870998</v>
      </c>
      <c r="V645">
        <v>-0.73642900832509695</v>
      </c>
      <c r="W645">
        <v>0.21255605370112801</v>
      </c>
      <c r="X645">
        <v>-1.8861051880351301</v>
      </c>
      <c r="Y645">
        <v>-0.28596831926605298</v>
      </c>
      <c r="Z645">
        <v>-0.60160016751892198</v>
      </c>
      <c r="AA645">
        <v>0.58089649839331703</v>
      </c>
    </row>
    <row r="646" spans="1:27" x14ac:dyDescent="0.2">
      <c r="A646">
        <v>645</v>
      </c>
      <c r="B646">
        <v>9.0322084259241806E-2</v>
      </c>
      <c r="C646">
        <v>0.46695759356953198</v>
      </c>
      <c r="D646">
        <v>0.97142812726087802</v>
      </c>
      <c r="E646">
        <v>0.56331148534081799</v>
      </c>
      <c r="F646">
        <v>0.69319694861769598</v>
      </c>
      <c r="G646">
        <v>0.27687821234576399</v>
      </c>
      <c r="H646">
        <v>2.2600907832384101E-3</v>
      </c>
      <c r="I646">
        <v>0.55762730026617602</v>
      </c>
      <c r="J646">
        <v>0.93059511925093796</v>
      </c>
      <c r="K646">
        <v>0.79533569584600605</v>
      </c>
      <c r="L646">
        <v>0.81283289729617503</v>
      </c>
      <c r="M646">
        <v>0.96867987210862305</v>
      </c>
      <c r="N646">
        <v>-0.395955361635214</v>
      </c>
      <c r="O646">
        <v>0.86892314960291595</v>
      </c>
      <c r="P646">
        <v>0.34506568921282899</v>
      </c>
      <c r="Q646">
        <v>-1.38768947910559</v>
      </c>
      <c r="R646">
        <v>0.793145323451523</v>
      </c>
      <c r="S646">
        <v>-0.857966273478317</v>
      </c>
      <c r="T646">
        <v>7.9582652718511698E-2</v>
      </c>
      <c r="U646">
        <v>2.61195251871208</v>
      </c>
      <c r="V646">
        <v>-2.1601740213599698</v>
      </c>
      <c r="W646">
        <v>-1.19958661468812</v>
      </c>
      <c r="X646">
        <v>1.21898705032083</v>
      </c>
      <c r="Y646">
        <v>1.2853216558635501</v>
      </c>
      <c r="Z646">
        <v>-0.53396423966761897</v>
      </c>
      <c r="AA646">
        <v>0.50374600501711897</v>
      </c>
    </row>
    <row r="647" spans="1:27" x14ac:dyDescent="0.2">
      <c r="A647">
        <v>646</v>
      </c>
      <c r="B647">
        <v>0.62574363709427405</v>
      </c>
      <c r="C647">
        <v>0.93985564750619199</v>
      </c>
      <c r="D647">
        <v>0.79973775637335998</v>
      </c>
      <c r="E647">
        <v>0.95624218787997906</v>
      </c>
      <c r="F647">
        <v>0.18509922153316399</v>
      </c>
      <c r="G647">
        <v>0.50507813948206604</v>
      </c>
      <c r="H647">
        <v>0.38517949893139303</v>
      </c>
      <c r="I647">
        <v>0.62309957714751296</v>
      </c>
      <c r="J647">
        <v>0.77589222602546204</v>
      </c>
      <c r="K647">
        <v>0.63374977023340695</v>
      </c>
      <c r="L647">
        <v>8.89884103089571E-2</v>
      </c>
      <c r="M647">
        <v>0.11754403472878</v>
      </c>
      <c r="N647">
        <v>-1.1810690231307199</v>
      </c>
      <c r="O647">
        <v>-1.81638425913929</v>
      </c>
      <c r="P647">
        <v>0.39255473376494299</v>
      </c>
      <c r="Q647">
        <v>0.74666645708002199</v>
      </c>
      <c r="R647">
        <v>-0.41622918347274901</v>
      </c>
      <c r="S647">
        <v>-0.33508766647744198</v>
      </c>
      <c r="T647">
        <v>0.37753100726267902</v>
      </c>
      <c r="U647">
        <v>-0.560361895744936</v>
      </c>
      <c r="V647">
        <v>-1.94101942766103</v>
      </c>
      <c r="W647">
        <v>0.24891801322523899</v>
      </c>
      <c r="X647">
        <v>1.72203390567507</v>
      </c>
      <c r="Y647">
        <v>1.0974549925891399</v>
      </c>
      <c r="Z647">
        <v>1.26712834636362</v>
      </c>
      <c r="AA647">
        <v>0.431243687197292</v>
      </c>
    </row>
    <row r="648" spans="1:27" x14ac:dyDescent="0.2">
      <c r="A648">
        <v>647</v>
      </c>
      <c r="B648">
        <v>0.74563621729612295</v>
      </c>
      <c r="C648">
        <v>0.78518294240347997</v>
      </c>
      <c r="D648">
        <v>0.99965101410634805</v>
      </c>
      <c r="E648">
        <v>0.19592107273638201</v>
      </c>
      <c r="F648">
        <v>0.79619633592665195</v>
      </c>
      <c r="G648">
        <v>0.13450754107907401</v>
      </c>
      <c r="H648">
        <v>0.64591719512827594</v>
      </c>
      <c r="I648">
        <v>0.618024655384942</v>
      </c>
      <c r="J648">
        <v>0.34099245187826399</v>
      </c>
      <c r="K648">
        <v>0.36955874483100998</v>
      </c>
      <c r="L648">
        <v>0.13271002261899401</v>
      </c>
      <c r="M648">
        <v>1.89702440984547E-2</v>
      </c>
      <c r="N648">
        <v>0.86293397133126903</v>
      </c>
      <c r="O648">
        <v>-0.31884778217785298</v>
      </c>
      <c r="P648">
        <v>1.2859236242182399</v>
      </c>
      <c r="Q648">
        <v>-0.431940329300805</v>
      </c>
      <c r="R648">
        <v>-0.46747630635999698</v>
      </c>
      <c r="S648">
        <v>-0.553742633533302</v>
      </c>
      <c r="T648">
        <v>1.58085031004862</v>
      </c>
      <c r="U648">
        <v>-0.47208081815338099</v>
      </c>
      <c r="V648">
        <v>0.97344064626542004</v>
      </c>
      <c r="W648">
        <v>-0.24370321332816799</v>
      </c>
      <c r="X648">
        <v>-2.5730764039179199</v>
      </c>
      <c r="Y648">
        <v>0.25814113124883797</v>
      </c>
      <c r="Z648">
        <v>-0.74668874387058004</v>
      </c>
      <c r="AA648">
        <v>-0.45235012120005502</v>
      </c>
    </row>
    <row r="649" spans="1:27" x14ac:dyDescent="0.2">
      <c r="A649">
        <v>648</v>
      </c>
      <c r="B649">
        <v>8.5378457326442003E-2</v>
      </c>
      <c r="C649">
        <v>0.87460787501186099</v>
      </c>
      <c r="D649">
        <v>0.260743452701717</v>
      </c>
      <c r="E649">
        <v>0.22374644526280399</v>
      </c>
      <c r="F649">
        <v>0.79079919587820702</v>
      </c>
      <c r="G649">
        <v>0.47723493515513798</v>
      </c>
      <c r="H649">
        <v>0.81210102024488096</v>
      </c>
      <c r="I649">
        <v>0.14703062060288999</v>
      </c>
      <c r="J649">
        <v>0.25805246131494602</v>
      </c>
      <c r="K649">
        <v>3.0659503769129501E-2</v>
      </c>
      <c r="L649">
        <v>0.367593190865591</v>
      </c>
      <c r="M649">
        <v>0.34085426409728797</v>
      </c>
      <c r="N649">
        <v>-1.04514527242289</v>
      </c>
      <c r="O649">
        <v>0.124840803991351</v>
      </c>
      <c r="P649">
        <v>1.1150409423833101</v>
      </c>
      <c r="Q649">
        <v>0.79118838937913705</v>
      </c>
      <c r="R649">
        <v>-1.1186301797662901</v>
      </c>
      <c r="S649">
        <v>-0.44407902712427499</v>
      </c>
      <c r="T649">
        <v>0.40911468370156501</v>
      </c>
      <c r="U649">
        <v>-0.24064587246379801</v>
      </c>
      <c r="V649">
        <v>-1.60546476737699</v>
      </c>
      <c r="W649">
        <v>-0.431780752497127</v>
      </c>
      <c r="X649">
        <v>-0.47612870717383299</v>
      </c>
      <c r="Y649">
        <v>0.94745709410751999</v>
      </c>
      <c r="Z649">
        <v>-0.55814586205846495</v>
      </c>
      <c r="AA649">
        <v>0.55257048654704599</v>
      </c>
    </row>
    <row r="650" spans="1:27" x14ac:dyDescent="0.2">
      <c r="A650">
        <v>649</v>
      </c>
      <c r="B650">
        <v>0.30051761120557702</v>
      </c>
      <c r="C650">
        <v>0.39446265343576598</v>
      </c>
      <c r="D650">
        <v>0.58218265837058403</v>
      </c>
      <c r="E650">
        <v>0.62135697645135202</v>
      </c>
      <c r="F650">
        <v>0.63150826818309702</v>
      </c>
      <c r="G650">
        <v>0.85061821341514499</v>
      </c>
      <c r="H650">
        <v>0.183301427634432</v>
      </c>
      <c r="I650">
        <v>0.297670760424807</v>
      </c>
      <c r="J650">
        <v>0.158094034530222</v>
      </c>
      <c r="K650">
        <v>0.742403794080019</v>
      </c>
      <c r="L650">
        <v>0.10899477312341301</v>
      </c>
      <c r="M650">
        <v>0.85017884173430502</v>
      </c>
      <c r="N650">
        <v>-0.68644785028812205</v>
      </c>
      <c r="O650">
        <v>-1.4689919561802101</v>
      </c>
      <c r="P650">
        <v>0.25192585865046202</v>
      </c>
      <c r="Q650">
        <v>1.74346763310755</v>
      </c>
      <c r="R650">
        <v>-0.149141181245982</v>
      </c>
      <c r="S650">
        <v>-0.20642596251766501</v>
      </c>
      <c r="T650">
        <v>0.296343371325751</v>
      </c>
      <c r="U650">
        <v>-0.111570434727079</v>
      </c>
      <c r="V650">
        <v>-0.51161155768018896</v>
      </c>
      <c r="W650">
        <v>0.64363787944295803</v>
      </c>
      <c r="X650">
        <v>-6.3667955870055096E-2</v>
      </c>
      <c r="Y650">
        <v>-0.33589632090443799</v>
      </c>
      <c r="Z650">
        <v>-1.6973632180976701</v>
      </c>
      <c r="AA650">
        <v>2.8973893254905501</v>
      </c>
    </row>
    <row r="651" spans="1:27" x14ac:dyDescent="0.2">
      <c r="A651">
        <v>650</v>
      </c>
      <c r="B651">
        <v>0.61456215730868202</v>
      </c>
      <c r="C651">
        <v>9.9699160782620297E-2</v>
      </c>
      <c r="D651">
        <v>7.2294166078790995E-2</v>
      </c>
      <c r="E651">
        <v>0.83456663764081895</v>
      </c>
      <c r="F651">
        <v>0.95533280982635904</v>
      </c>
      <c r="G651">
        <v>1.40688149258494E-2</v>
      </c>
      <c r="H651">
        <v>0.98176542017608803</v>
      </c>
      <c r="I651">
        <v>0.76482665329240196</v>
      </c>
      <c r="J651">
        <v>0.87096234271302797</v>
      </c>
      <c r="K651">
        <v>0.72248051059432306</v>
      </c>
      <c r="L651">
        <v>0.68927111267112195</v>
      </c>
      <c r="M651">
        <v>0.91634241561405305</v>
      </c>
      <c r="N651">
        <v>1.1454106139211699</v>
      </c>
      <c r="O651">
        <v>1.0685086021633301</v>
      </c>
      <c r="P651">
        <v>2.0515653616480698</v>
      </c>
      <c r="Q651">
        <v>-0.95948701589956598</v>
      </c>
      <c r="R651">
        <v>0.95640694358121903</v>
      </c>
      <c r="S651">
        <v>0.730148090171579</v>
      </c>
      <c r="T651">
        <v>0.43667284313660598</v>
      </c>
      <c r="U651">
        <v>-0.75273150246339204</v>
      </c>
      <c r="V651">
        <v>0.81680888731485601</v>
      </c>
      <c r="W651">
        <v>0.459611130182636</v>
      </c>
      <c r="X651">
        <v>1.8629349558474201E-2</v>
      </c>
      <c r="Y651">
        <v>0.84598397781322698</v>
      </c>
      <c r="Z651">
        <v>0.65854057137973399</v>
      </c>
      <c r="AA651">
        <v>-0.415681427260853</v>
      </c>
    </row>
    <row r="652" spans="1:27" x14ac:dyDescent="0.2">
      <c r="A652">
        <v>651</v>
      </c>
      <c r="B652">
        <v>0.75293205794878304</v>
      </c>
      <c r="C652">
        <v>0.27696142042986999</v>
      </c>
      <c r="D652">
        <v>0.802283700322732</v>
      </c>
      <c r="E652">
        <v>0.80796837480738704</v>
      </c>
      <c r="F652">
        <v>0.14477155683562101</v>
      </c>
      <c r="G652">
        <v>0.99450323102064397</v>
      </c>
      <c r="H652">
        <v>0.65636951150372602</v>
      </c>
      <c r="I652">
        <v>0.61818413715809495</v>
      </c>
      <c r="J652">
        <v>0.59062205185182304</v>
      </c>
      <c r="K652">
        <v>0.29169055330567001</v>
      </c>
      <c r="L652">
        <v>0.14126352849416399</v>
      </c>
      <c r="M652">
        <v>0.22352548060007299</v>
      </c>
      <c r="N652">
        <v>-0.52716103936872205</v>
      </c>
      <c r="O652">
        <v>-0.482179828056361</v>
      </c>
      <c r="P652">
        <v>-1.05322914728106</v>
      </c>
      <c r="Q652">
        <v>-2.08079796010662</v>
      </c>
      <c r="R652">
        <v>0.77858918749516104</v>
      </c>
      <c r="S652">
        <v>-1.0228541317948501</v>
      </c>
      <c r="T652">
        <v>1.24522912992201</v>
      </c>
      <c r="U652">
        <v>0.117280180311933</v>
      </c>
      <c r="V652">
        <v>0.26511330093651903</v>
      </c>
      <c r="W652">
        <v>0.695837355888414</v>
      </c>
      <c r="X652">
        <v>0.50603741486488596</v>
      </c>
      <c r="Y652">
        <v>-0.83704869610548704</v>
      </c>
      <c r="Z652">
        <v>0.23855755368488399</v>
      </c>
      <c r="AA652">
        <v>0.65094802944728802</v>
      </c>
    </row>
    <row r="653" spans="1:27" x14ac:dyDescent="0.2">
      <c r="A653">
        <v>652</v>
      </c>
      <c r="B653">
        <v>0.91705713304690994</v>
      </c>
      <c r="C653">
        <v>0.72222205111756899</v>
      </c>
      <c r="D653">
        <v>0.88056536507792704</v>
      </c>
      <c r="E653">
        <v>0.15107345278374801</v>
      </c>
      <c r="F653">
        <v>6.1053312849253402E-2</v>
      </c>
      <c r="G653">
        <v>0.78900734637863901</v>
      </c>
      <c r="H653">
        <v>0.82446913677267697</v>
      </c>
      <c r="I653">
        <v>0.653701609699055</v>
      </c>
      <c r="J653">
        <v>8.5510197794064796E-2</v>
      </c>
      <c r="K653">
        <v>0.61329158954322305</v>
      </c>
      <c r="L653">
        <v>0.95160079677589204</v>
      </c>
      <c r="M653">
        <v>3.0148742720484699E-2</v>
      </c>
      <c r="N653">
        <v>-0.25578454152160901</v>
      </c>
      <c r="O653">
        <v>0.65961545193294902</v>
      </c>
      <c r="P653">
        <v>-1.3033565797000199</v>
      </c>
      <c r="Q653">
        <v>-0.297638918071916</v>
      </c>
      <c r="R653">
        <v>0.75498493881939699</v>
      </c>
      <c r="S653">
        <v>-0.45472342911508201</v>
      </c>
      <c r="T653">
        <v>1.1399515648826899</v>
      </c>
      <c r="U653">
        <v>2.0010700465970399</v>
      </c>
      <c r="V653">
        <v>0.67080535658094897</v>
      </c>
      <c r="W653">
        <v>-0.37713898638636101</v>
      </c>
      <c r="X653">
        <v>7.4958529153234907E-2</v>
      </c>
      <c r="Y653">
        <v>0.95049831636077298</v>
      </c>
      <c r="Z653">
        <v>-0.74268033289607405</v>
      </c>
      <c r="AA653">
        <v>-0.13433604807593499</v>
      </c>
    </row>
    <row r="654" spans="1:27" x14ac:dyDescent="0.2">
      <c r="A654">
        <v>653</v>
      </c>
      <c r="B654">
        <v>0.47575050569139399</v>
      </c>
      <c r="C654">
        <v>0.35630517941899598</v>
      </c>
      <c r="D654">
        <v>0.88962953910231501</v>
      </c>
      <c r="E654">
        <v>8.3228665171191096E-2</v>
      </c>
      <c r="F654">
        <v>0.94152637058869004</v>
      </c>
      <c r="G654">
        <v>0.25024600257165702</v>
      </c>
      <c r="H654">
        <v>0.92324055964127105</v>
      </c>
      <c r="I654">
        <v>0.93404647242277805</v>
      </c>
      <c r="J654">
        <v>0.75373315671458796</v>
      </c>
      <c r="K654">
        <v>0.36637245886959102</v>
      </c>
      <c r="L654">
        <v>0.49410422216169497</v>
      </c>
      <c r="M654">
        <v>0.82694762805476696</v>
      </c>
      <c r="N654">
        <v>0.47307549890047301</v>
      </c>
      <c r="O654">
        <v>-1.8176357878365601</v>
      </c>
      <c r="P654">
        <v>2.4589646194878898</v>
      </c>
      <c r="Q654">
        <v>0.69091998568846102</v>
      </c>
      <c r="R654">
        <v>0.453982202380462</v>
      </c>
      <c r="S654">
        <v>1.41978954020454</v>
      </c>
      <c r="T654">
        <v>-0.56821580611244604</v>
      </c>
      <c r="U654">
        <v>0.34547937082922697</v>
      </c>
      <c r="V654">
        <v>-0.21405881865329501</v>
      </c>
      <c r="W654">
        <v>0.49336227219675199</v>
      </c>
      <c r="X654">
        <v>-0.33087728144477102</v>
      </c>
      <c r="Y654">
        <v>-0.79303921174365799</v>
      </c>
      <c r="Z654">
        <v>-0.537821889263707</v>
      </c>
      <c r="AA654">
        <v>-0.235310899880327</v>
      </c>
    </row>
    <row r="655" spans="1:27" x14ac:dyDescent="0.2">
      <c r="A655">
        <v>654</v>
      </c>
      <c r="B655">
        <v>0.56711946614086595</v>
      </c>
      <c r="C655">
        <v>0.38271188340149798</v>
      </c>
      <c r="D655">
        <v>1.1327006854116899E-2</v>
      </c>
      <c r="E655">
        <v>0.77893062215298403</v>
      </c>
      <c r="F655">
        <v>0.84674153849482503</v>
      </c>
      <c r="G655">
        <v>0.74052337580360394</v>
      </c>
      <c r="H655">
        <v>0.59826173796318405</v>
      </c>
      <c r="I655">
        <v>0.60892878891900104</v>
      </c>
      <c r="J655">
        <v>0.15578301250934601</v>
      </c>
      <c r="K655">
        <v>0.77141319052316204</v>
      </c>
      <c r="L655">
        <v>0.154361475724726</v>
      </c>
      <c r="M655">
        <v>0.39368179137818499</v>
      </c>
      <c r="N655">
        <v>1.33516981321615</v>
      </c>
      <c r="O655">
        <v>-0.27858312153762699</v>
      </c>
      <c r="P655">
        <v>-0.79341375324942098</v>
      </c>
      <c r="Q655">
        <v>0.95014908761975003</v>
      </c>
      <c r="R655">
        <v>-1.19060475722415</v>
      </c>
      <c r="S655">
        <v>0.81267691226104699</v>
      </c>
      <c r="T655">
        <v>0.116019103833036</v>
      </c>
      <c r="U655">
        <v>0.89364224923175195</v>
      </c>
      <c r="V655">
        <v>-3.2637008914518997E-2</v>
      </c>
      <c r="W655">
        <v>0.10336715077688401</v>
      </c>
      <c r="X655">
        <v>-5.00190050766679E-2</v>
      </c>
      <c r="Y655">
        <v>-1.3094658243105901</v>
      </c>
      <c r="Z655">
        <v>0.12676659528119</v>
      </c>
      <c r="AA655">
        <v>0.335491974072959</v>
      </c>
    </row>
    <row r="656" spans="1:27" x14ac:dyDescent="0.2">
      <c r="A656">
        <v>655</v>
      </c>
      <c r="B656">
        <v>0.73662034608423699</v>
      </c>
      <c r="C656">
        <v>3.19686508737504E-2</v>
      </c>
      <c r="D656">
        <v>0.241400566184893</v>
      </c>
      <c r="E656">
        <v>0.95449625281617001</v>
      </c>
      <c r="F656">
        <v>0.35563662624917902</v>
      </c>
      <c r="G656">
        <v>0.46325765526853502</v>
      </c>
      <c r="H656">
        <v>0.30997575959190699</v>
      </c>
      <c r="I656">
        <v>0.73138023633509797</v>
      </c>
      <c r="J656">
        <v>6.7650516750290907E-2</v>
      </c>
      <c r="K656">
        <v>0.84426533849909902</v>
      </c>
      <c r="L656">
        <v>0.491598753724247</v>
      </c>
      <c r="M656">
        <v>0.327289959182962</v>
      </c>
      <c r="N656">
        <v>-0.98414407504467105</v>
      </c>
      <c r="O656">
        <v>6.7735254995439795E-2</v>
      </c>
      <c r="P656">
        <v>1.5913494381004401</v>
      </c>
      <c r="Q656">
        <v>0.48790211736095301</v>
      </c>
      <c r="R656">
        <v>0.26429170181015998</v>
      </c>
      <c r="S656">
        <v>0.82963921429305498</v>
      </c>
      <c r="T656">
        <v>-0.27861851304103802</v>
      </c>
      <c r="U656">
        <v>-8.2439618455437402E-3</v>
      </c>
      <c r="V656">
        <v>-1.3794864317130999</v>
      </c>
      <c r="W656">
        <v>-2.5516676860457399</v>
      </c>
      <c r="X656">
        <v>0.57596910155925996</v>
      </c>
      <c r="Y656">
        <v>0.18446482057000599</v>
      </c>
      <c r="Z656">
        <v>-0.26859253592700799</v>
      </c>
      <c r="AA656">
        <v>1.0060996297634901</v>
      </c>
    </row>
    <row r="657" spans="1:27" x14ac:dyDescent="0.2">
      <c r="A657">
        <v>656</v>
      </c>
      <c r="B657">
        <v>0.85744742443785005</v>
      </c>
      <c r="C657">
        <v>0.52144528692588199</v>
      </c>
      <c r="D657">
        <v>0.60726889758370795</v>
      </c>
      <c r="E657">
        <v>0.61840143078006804</v>
      </c>
      <c r="F657">
        <v>0.401278497418388</v>
      </c>
      <c r="G657">
        <v>3.5456160781905E-2</v>
      </c>
      <c r="H657">
        <v>0.77899127802811496</v>
      </c>
      <c r="I657">
        <v>0.165500588715076</v>
      </c>
      <c r="J657">
        <v>0.120360922068357</v>
      </c>
      <c r="K657">
        <v>0.84243730432353903</v>
      </c>
      <c r="L657">
        <v>0.50811368157155801</v>
      </c>
      <c r="M657">
        <v>0.11254937271587501</v>
      </c>
      <c r="N657">
        <v>0.74318312642995599</v>
      </c>
      <c r="O657">
        <v>-1.3506907701484001</v>
      </c>
      <c r="P657">
        <v>0.82151819775645396</v>
      </c>
      <c r="Q657">
        <v>-0.13296830159048101</v>
      </c>
      <c r="R657">
        <v>-0.608614714013759</v>
      </c>
      <c r="S657">
        <v>1.3191683287895499</v>
      </c>
      <c r="T657">
        <v>-0.771949248441265</v>
      </c>
      <c r="U657">
        <v>1.3268665724595801</v>
      </c>
      <c r="V657">
        <v>-7.0922192687278798E-2</v>
      </c>
      <c r="W657">
        <v>-5.2236013043063197E-2</v>
      </c>
      <c r="X657">
        <v>-0.51610474421303798</v>
      </c>
      <c r="Y657">
        <v>0.124735311988268</v>
      </c>
      <c r="Z657">
        <v>-0.775863205508172</v>
      </c>
      <c r="AA657">
        <v>1.61689036561341E-2</v>
      </c>
    </row>
    <row r="658" spans="1:27" x14ac:dyDescent="0.2">
      <c r="A658">
        <v>657</v>
      </c>
      <c r="B658">
        <v>0.90914650447666601</v>
      </c>
      <c r="C658">
        <v>0.121077910298481</v>
      </c>
      <c r="D658">
        <v>0.362720564939081</v>
      </c>
      <c r="E658">
        <v>0.43721630284562701</v>
      </c>
      <c r="F658">
        <v>0.96238326467573598</v>
      </c>
      <c r="G658">
        <v>0.61015960155054905</v>
      </c>
      <c r="H658">
        <v>0.75701266480609697</v>
      </c>
      <c r="I658">
        <v>0.76251008338294901</v>
      </c>
      <c r="J658">
        <v>5.0958170089870601E-2</v>
      </c>
      <c r="K658">
        <v>2.98668281175196E-2</v>
      </c>
      <c r="L658">
        <v>0.99003310641273801</v>
      </c>
      <c r="M658">
        <v>0.80557593260891702</v>
      </c>
      <c r="N658">
        <v>-2.8645061086293101E-2</v>
      </c>
      <c r="O658">
        <v>0.91947436243335801</v>
      </c>
      <c r="P658">
        <v>-0.429274897536772</v>
      </c>
      <c r="Q658">
        <v>3.0675008158888</v>
      </c>
      <c r="R658">
        <v>-0.18533357044450199</v>
      </c>
      <c r="S658">
        <v>0.27691390206889099</v>
      </c>
      <c r="T658">
        <v>-0.45475875299485102</v>
      </c>
      <c r="U658">
        <v>-0.210451678326361</v>
      </c>
      <c r="V658">
        <v>0.79667198758401603</v>
      </c>
      <c r="W658">
        <v>-0.46809657651362702</v>
      </c>
      <c r="X658">
        <v>-0.78906632469723403</v>
      </c>
      <c r="Y658">
        <v>0.95107903074335798</v>
      </c>
      <c r="Z658">
        <v>1.94956904035596</v>
      </c>
      <c r="AA658">
        <v>-1.06357995547401</v>
      </c>
    </row>
    <row r="659" spans="1:27" x14ac:dyDescent="0.2">
      <c r="A659">
        <v>658</v>
      </c>
      <c r="B659">
        <v>5.6382225360721301E-2</v>
      </c>
      <c r="C659">
        <v>0.88518417649902403</v>
      </c>
      <c r="D659">
        <v>0.70920865936204702</v>
      </c>
      <c r="E659">
        <v>0.664421479217708</v>
      </c>
      <c r="F659">
        <v>9.7384118009358603E-2</v>
      </c>
      <c r="G659">
        <v>0.40026615397073301</v>
      </c>
      <c r="H659">
        <v>0.86998513294383795</v>
      </c>
      <c r="I659">
        <v>0.78267201338894599</v>
      </c>
      <c r="J659">
        <v>0.49114156980067403</v>
      </c>
      <c r="K659">
        <v>9.6597328083589604E-2</v>
      </c>
      <c r="L659">
        <v>0.346769494470208</v>
      </c>
      <c r="M659">
        <v>0.36661124066449702</v>
      </c>
      <c r="N659">
        <v>1.4210886902200599</v>
      </c>
      <c r="O659">
        <v>0.27252774434966798</v>
      </c>
      <c r="P659">
        <v>1.42960485232445E-2</v>
      </c>
      <c r="Q659">
        <v>0.95928055294411096</v>
      </c>
      <c r="R659">
        <v>1.16923044224214</v>
      </c>
      <c r="S659">
        <v>0.93564520019231401</v>
      </c>
      <c r="T659">
        <v>6.2700982588355006E-2</v>
      </c>
      <c r="U659">
        <v>2.4418028590102801E-2</v>
      </c>
      <c r="V659">
        <v>9.6252592167713695E-4</v>
      </c>
      <c r="W659">
        <v>-8.4923053164413995E-2</v>
      </c>
      <c r="X659">
        <v>0.71356672809422494</v>
      </c>
      <c r="Y659">
        <v>0.97288032543409497</v>
      </c>
      <c r="Z659">
        <v>0.106080546459006</v>
      </c>
      <c r="AA659">
        <v>-0.91721940639894095</v>
      </c>
    </row>
    <row r="660" spans="1:27" x14ac:dyDescent="0.2">
      <c r="A660">
        <v>659</v>
      </c>
      <c r="B660">
        <v>0.50290830410085596</v>
      </c>
      <c r="C660">
        <v>7.4646299006417394E-2</v>
      </c>
      <c r="D660">
        <v>4.2072960641235099E-2</v>
      </c>
      <c r="E660">
        <v>0.86889241216704205</v>
      </c>
      <c r="F660">
        <v>0.70932093821465902</v>
      </c>
      <c r="G660">
        <v>0.996625272091478</v>
      </c>
      <c r="H660">
        <v>0.43937824573367801</v>
      </c>
      <c r="I660">
        <v>0.201993212103843</v>
      </c>
      <c r="J660">
        <v>0.51851220638491202</v>
      </c>
      <c r="K660">
        <v>0.58766662888228804</v>
      </c>
      <c r="L660">
        <v>0.70456600422039595</v>
      </c>
      <c r="M660">
        <v>0.412186288973316</v>
      </c>
      <c r="N660">
        <v>0.96059891960286803</v>
      </c>
      <c r="O660">
        <v>-9.4616194542018403E-2</v>
      </c>
      <c r="P660">
        <v>-0.40243940142652201</v>
      </c>
      <c r="Q660">
        <v>-0.38370094730909599</v>
      </c>
      <c r="R660">
        <v>8.0048039902605006E-2</v>
      </c>
      <c r="S660">
        <v>-0.53609249075276399</v>
      </c>
      <c r="T660">
        <v>-1.75962930701083</v>
      </c>
      <c r="U660">
        <v>-0.93287225959383202</v>
      </c>
      <c r="V660">
        <v>1.80389971655156</v>
      </c>
      <c r="W660">
        <v>0.210978053944292</v>
      </c>
      <c r="X660">
        <v>0.46068766035470499</v>
      </c>
      <c r="Y660">
        <v>1.2411956480966599</v>
      </c>
      <c r="Z660">
        <v>0.86500451756255303</v>
      </c>
      <c r="AA660">
        <v>-0.14518253235021999</v>
      </c>
    </row>
    <row r="661" spans="1:27" x14ac:dyDescent="0.2">
      <c r="A661">
        <v>660</v>
      </c>
      <c r="B661">
        <v>0.350544773042202</v>
      </c>
      <c r="C661">
        <v>0.78422794677317098</v>
      </c>
      <c r="D661">
        <v>0.65717103076167405</v>
      </c>
      <c r="E661">
        <v>0.50262145348824505</v>
      </c>
      <c r="F661">
        <v>0.55373429553583198</v>
      </c>
      <c r="G661">
        <v>0.442587983561679</v>
      </c>
      <c r="H661">
        <v>0.84204045869410005</v>
      </c>
      <c r="I661">
        <v>0.40846415748819698</v>
      </c>
      <c r="J661">
        <v>3.3306705299764802E-2</v>
      </c>
      <c r="K661">
        <v>0.44286497752182102</v>
      </c>
      <c r="L661">
        <v>5.77958966605365E-2</v>
      </c>
      <c r="M661">
        <v>0.211114736506715</v>
      </c>
      <c r="N661">
        <v>-4.6411605843877102E-2</v>
      </c>
      <c r="O661">
        <v>0.178303766569884</v>
      </c>
      <c r="P661">
        <v>9.8645685668555097E-2</v>
      </c>
      <c r="Q661">
        <v>0.17565237802922201</v>
      </c>
      <c r="R661">
        <v>0.39207391242210998</v>
      </c>
      <c r="S661">
        <v>-1.1388844751821401</v>
      </c>
      <c r="T661">
        <v>0.113144177978697</v>
      </c>
      <c r="U661">
        <v>-0.124323127040787</v>
      </c>
      <c r="V661">
        <v>-0.27786446455011798</v>
      </c>
      <c r="W661">
        <v>-1.0532646361814599</v>
      </c>
      <c r="X661">
        <v>-0.94527874316182003</v>
      </c>
      <c r="Y661">
        <v>0.13973466425567799</v>
      </c>
      <c r="Z661">
        <v>0.458673461439984</v>
      </c>
      <c r="AA661">
        <v>-1.5121900075204</v>
      </c>
    </row>
    <row r="662" spans="1:27" x14ac:dyDescent="0.2">
      <c r="A662">
        <v>661</v>
      </c>
      <c r="B662">
        <v>0.84555612294934601</v>
      </c>
      <c r="C662">
        <v>0.85413230257108796</v>
      </c>
      <c r="D662">
        <v>0.230689442018046</v>
      </c>
      <c r="E662">
        <v>0.52880302700213999</v>
      </c>
      <c r="F662">
        <v>0.88303783792071</v>
      </c>
      <c r="G662">
        <v>9.9294413812458498E-3</v>
      </c>
      <c r="H662">
        <v>0.64378877775743604</v>
      </c>
      <c r="I662">
        <v>0.57104981481097605</v>
      </c>
      <c r="J662">
        <v>0.68454104103147895</v>
      </c>
      <c r="K662">
        <v>0.82276141806505598</v>
      </c>
      <c r="L662">
        <v>0.440013982588425</v>
      </c>
      <c r="M662">
        <v>0.27078129420988201</v>
      </c>
      <c r="N662">
        <v>-0.75474024163812203</v>
      </c>
      <c r="O662">
        <v>-5.3910448170226603E-2</v>
      </c>
      <c r="P662">
        <v>-0.495890451579523</v>
      </c>
      <c r="Q662">
        <v>0.80569606322505605</v>
      </c>
      <c r="R662">
        <v>0.45699077412358702</v>
      </c>
      <c r="S662">
        <v>-0.95122504831344301</v>
      </c>
      <c r="T662">
        <v>-1.7446608168804101</v>
      </c>
      <c r="U662">
        <v>-0.43592235537350499</v>
      </c>
      <c r="V662">
        <v>0.66316108894881698</v>
      </c>
      <c r="W662">
        <v>-0.97542533494626305</v>
      </c>
      <c r="X662">
        <v>1.3155239556862299</v>
      </c>
      <c r="Y662">
        <v>1.0168517822669201</v>
      </c>
      <c r="Z662">
        <v>-0.57243828542851904</v>
      </c>
      <c r="AA662">
        <v>1.71728728070939</v>
      </c>
    </row>
    <row r="663" spans="1:27" x14ac:dyDescent="0.2">
      <c r="A663">
        <v>662</v>
      </c>
      <c r="B663">
        <v>0.80643516383133795</v>
      </c>
      <c r="C663">
        <v>3.7178170634433599E-2</v>
      </c>
      <c r="D663">
        <v>0.27297737263143002</v>
      </c>
      <c r="E663">
        <v>0.77074353815987695</v>
      </c>
      <c r="F663">
        <v>0.73298230813816101</v>
      </c>
      <c r="G663">
        <v>2.5442948099225701E-2</v>
      </c>
      <c r="H663">
        <v>0.38131662621162798</v>
      </c>
      <c r="I663">
        <v>0.487302815774455</v>
      </c>
      <c r="J663">
        <v>0.92306963284499899</v>
      </c>
      <c r="K663">
        <v>3.11221200972795E-2</v>
      </c>
      <c r="L663">
        <v>0.14141644956544</v>
      </c>
      <c r="M663">
        <v>0.72660732408985496</v>
      </c>
      <c r="N663">
        <v>-1.29828942974782</v>
      </c>
      <c r="O663">
        <v>0.67028624317666796</v>
      </c>
      <c r="P663">
        <v>-1.07420526214141</v>
      </c>
      <c r="Q663">
        <v>0.45654288533315701</v>
      </c>
      <c r="R663">
        <v>0.532590775983243</v>
      </c>
      <c r="S663">
        <v>-0.78415458857940601</v>
      </c>
      <c r="T663">
        <v>-5.7112444805767102E-3</v>
      </c>
      <c r="U663">
        <v>0.15286525288028999</v>
      </c>
      <c r="V663">
        <v>-1.05414816999275</v>
      </c>
      <c r="W663">
        <v>0.570526220861725</v>
      </c>
      <c r="X663">
        <v>-0.87233171833595102</v>
      </c>
      <c r="Y663">
        <v>-0.97464851070747505</v>
      </c>
      <c r="Z663">
        <v>-0.329540034729085</v>
      </c>
      <c r="AA663">
        <v>1.8255411341152901</v>
      </c>
    </row>
    <row r="664" spans="1:27" x14ac:dyDescent="0.2">
      <c r="A664">
        <v>663</v>
      </c>
      <c r="B664">
        <v>0.11733122728765</v>
      </c>
      <c r="C664">
        <v>0.27514350949786598</v>
      </c>
      <c r="D664">
        <v>0.73316377773880903</v>
      </c>
      <c r="E664">
        <v>0.36978499358519901</v>
      </c>
      <c r="F664">
        <v>0.62952751899138004</v>
      </c>
      <c r="G664">
        <v>0.30364146875217501</v>
      </c>
      <c r="H664">
        <v>0.12388161127455501</v>
      </c>
      <c r="I664">
        <v>0.61537131736986295</v>
      </c>
      <c r="J664">
        <v>9.5266487915068795E-3</v>
      </c>
      <c r="K664">
        <v>0.36513101821765298</v>
      </c>
      <c r="L664">
        <v>0.29877042258158298</v>
      </c>
      <c r="M664">
        <v>0.109680732712149</v>
      </c>
      <c r="N664">
        <v>-1.00994800667888</v>
      </c>
      <c r="O664">
        <v>0.182138332351512</v>
      </c>
      <c r="P664">
        <v>0.68772905198067902</v>
      </c>
      <c r="Q664">
        <v>-2.49709539100339E-2</v>
      </c>
      <c r="R664">
        <v>-1.0735564088718299</v>
      </c>
      <c r="S664">
        <v>-1.5721942025650499</v>
      </c>
      <c r="T664">
        <v>-0.71922864775608097</v>
      </c>
      <c r="U664">
        <v>0.62338005132493501</v>
      </c>
      <c r="V664">
        <v>-0.88345070841601803</v>
      </c>
      <c r="W664">
        <v>-0.47226441023080301</v>
      </c>
      <c r="X664">
        <v>-0.29298622982669598</v>
      </c>
      <c r="Y664">
        <v>0.447400197514638</v>
      </c>
      <c r="Z664">
        <v>-5.9624054048625502E-2</v>
      </c>
      <c r="AA664">
        <v>0.64565877558616802</v>
      </c>
    </row>
    <row r="665" spans="1:27" x14ac:dyDescent="0.2">
      <c r="A665">
        <v>664</v>
      </c>
      <c r="B665">
        <v>0.71268655499443401</v>
      </c>
      <c r="C665">
        <v>0.64206994906999104</v>
      </c>
      <c r="D665">
        <v>0.17825620085932301</v>
      </c>
      <c r="E665">
        <v>0.94050269783474505</v>
      </c>
      <c r="F665">
        <v>0.15550076309591501</v>
      </c>
      <c r="G665">
        <v>0.12433669227175401</v>
      </c>
      <c r="H665">
        <v>0.54052874026819997</v>
      </c>
      <c r="I665">
        <v>0.27061358047649198</v>
      </c>
      <c r="J665">
        <v>0.767743527190759</v>
      </c>
      <c r="K665">
        <v>0.86979648121632602</v>
      </c>
      <c r="L665">
        <v>0.120142439845949</v>
      </c>
      <c r="M665">
        <v>0.52820470416918397</v>
      </c>
      <c r="N665">
        <v>-0.442255356623106</v>
      </c>
      <c r="O665">
        <v>1.5386113195846101</v>
      </c>
      <c r="P665">
        <v>-0.29394509319381301</v>
      </c>
      <c r="Q665">
        <v>0.191131251914401</v>
      </c>
      <c r="R665">
        <v>0.38419757689026202</v>
      </c>
      <c r="S665">
        <v>1.0403413848383201</v>
      </c>
      <c r="T665">
        <v>-0.62416645963444795</v>
      </c>
      <c r="U665">
        <v>0.99184317176621695</v>
      </c>
      <c r="V665">
        <v>-1.62955392864927</v>
      </c>
      <c r="W665">
        <v>-0.78095926040184904</v>
      </c>
      <c r="X665">
        <v>0.29201059792392597</v>
      </c>
      <c r="Y665">
        <v>-0.100564561744661</v>
      </c>
      <c r="Z665">
        <v>-0.205402333452047</v>
      </c>
      <c r="AA665">
        <v>-0.516225342054905</v>
      </c>
    </row>
    <row r="666" spans="1:27" x14ac:dyDescent="0.2">
      <c r="A666">
        <v>665</v>
      </c>
      <c r="B666">
        <v>0.235268858028575</v>
      </c>
      <c r="C666">
        <v>0.78507835953496397</v>
      </c>
      <c r="D666">
        <v>0.385634268634021</v>
      </c>
      <c r="E666">
        <v>3.3258772687986403E-2</v>
      </c>
      <c r="F666">
        <v>0.47422544937580802</v>
      </c>
      <c r="G666">
        <v>0.114527877420187</v>
      </c>
      <c r="H666">
        <v>0.661961955949664</v>
      </c>
      <c r="I666">
        <v>0.25620115920901299</v>
      </c>
      <c r="J666">
        <v>4.39865877851843E-2</v>
      </c>
      <c r="K666">
        <v>0.73396712238900297</v>
      </c>
      <c r="L666">
        <v>0.29630540893413099</v>
      </c>
      <c r="M666">
        <v>0.15923562226817001</v>
      </c>
      <c r="N666">
        <v>-1.20756606000661</v>
      </c>
      <c r="O666">
        <v>-0.41655256233071097</v>
      </c>
      <c r="P666">
        <v>-0.18611193595415801</v>
      </c>
      <c r="Q666">
        <v>0.47913362114810598</v>
      </c>
      <c r="R666">
        <v>0.83844367914092499</v>
      </c>
      <c r="S666">
        <v>-0.68921863627073598</v>
      </c>
      <c r="T666">
        <v>-0.76584182784097299</v>
      </c>
      <c r="U666">
        <v>0.21540278978403399</v>
      </c>
      <c r="V666">
        <v>0.95790724016479201</v>
      </c>
      <c r="W666">
        <v>0.149836342495592</v>
      </c>
      <c r="X666">
        <v>0.171590308036425</v>
      </c>
      <c r="Y666">
        <v>1.6082177590998201E-2</v>
      </c>
      <c r="Z666">
        <v>-0.94387210309426794</v>
      </c>
      <c r="AA666">
        <v>-1.138688630319</v>
      </c>
    </row>
    <row r="667" spans="1:27" x14ac:dyDescent="0.2">
      <c r="A667">
        <v>666</v>
      </c>
      <c r="B667">
        <v>7.4956751195713794E-2</v>
      </c>
      <c r="C667">
        <v>0.400062711909413</v>
      </c>
      <c r="D667">
        <v>0.68435456068254996</v>
      </c>
      <c r="E667">
        <v>0.33827749593183398</v>
      </c>
      <c r="F667">
        <v>0.43518741847947201</v>
      </c>
      <c r="G667">
        <v>0.45204873592592698</v>
      </c>
      <c r="H667">
        <v>5.92848095111548E-2</v>
      </c>
      <c r="I667">
        <v>0.783460217062383</v>
      </c>
      <c r="J667">
        <v>0.86315629677846994</v>
      </c>
      <c r="K667">
        <v>0.93684572167694502</v>
      </c>
      <c r="L667">
        <v>3.6351503105834099E-2</v>
      </c>
      <c r="M667">
        <v>0.15080232080072101</v>
      </c>
      <c r="N667">
        <v>-0.14344832544064501</v>
      </c>
      <c r="O667">
        <v>0.87431716606732002</v>
      </c>
      <c r="P667">
        <v>-0.34891648483627702</v>
      </c>
      <c r="Q667">
        <v>-0.590178420871035</v>
      </c>
      <c r="R667">
        <v>-0.97042810838322502</v>
      </c>
      <c r="S667">
        <v>-1.76813797404421</v>
      </c>
      <c r="T667">
        <v>-0.85947519572139197</v>
      </c>
      <c r="U667">
        <v>1.8523000543830599</v>
      </c>
      <c r="V667">
        <v>-1.6096400309043599</v>
      </c>
      <c r="W667">
        <v>-0.192106264379312</v>
      </c>
      <c r="X667">
        <v>-1.05258966272409</v>
      </c>
      <c r="Y667">
        <v>-0.53977323265099697</v>
      </c>
      <c r="Z667">
        <v>1.13176664986066</v>
      </c>
      <c r="AA667">
        <v>1.7039249988184499</v>
      </c>
    </row>
    <row r="668" spans="1:27" x14ac:dyDescent="0.2">
      <c r="A668">
        <v>667</v>
      </c>
      <c r="B668">
        <v>0.93564614723436501</v>
      </c>
      <c r="C668">
        <v>0.935302329715341</v>
      </c>
      <c r="D668">
        <v>0.41519104759208803</v>
      </c>
      <c r="E668">
        <v>0.13562854845076799</v>
      </c>
      <c r="F668">
        <v>0.155638038646429</v>
      </c>
      <c r="G668">
        <v>0.40996897150762301</v>
      </c>
      <c r="H668">
        <v>0.90404702723026198</v>
      </c>
      <c r="I668">
        <v>0.54673659871332303</v>
      </c>
      <c r="J668">
        <v>0.62087129987776202</v>
      </c>
      <c r="K668">
        <v>0.23993977834470501</v>
      </c>
      <c r="L668">
        <v>0.26767127332277502</v>
      </c>
      <c r="M668">
        <v>0.35834553325548701</v>
      </c>
      <c r="N668">
        <v>-0.53574209609545098</v>
      </c>
      <c r="O668">
        <v>0.14098363985602</v>
      </c>
      <c r="P668">
        <v>0.34674238241259903</v>
      </c>
      <c r="Q668">
        <v>-0.25368412277230901</v>
      </c>
      <c r="R668">
        <v>-0.51837697997574095</v>
      </c>
      <c r="S668">
        <v>-1.0831726323442299</v>
      </c>
      <c r="T668">
        <v>0.95560772490610402</v>
      </c>
      <c r="U668">
        <v>0.131104628863638</v>
      </c>
      <c r="V668">
        <v>-1.13360708431651</v>
      </c>
      <c r="W668">
        <v>-0.35567422480676902</v>
      </c>
      <c r="X668">
        <v>-0.53396202866351805</v>
      </c>
      <c r="Y668">
        <v>-1.4832899039438701</v>
      </c>
      <c r="Z668">
        <v>-0.89713587080864499</v>
      </c>
      <c r="AA668">
        <v>0.235500062077138</v>
      </c>
    </row>
    <row r="669" spans="1:27" x14ac:dyDescent="0.2">
      <c r="A669">
        <v>668</v>
      </c>
      <c r="B669">
        <v>0.157167825149372</v>
      </c>
      <c r="C669">
        <v>0.39051697077229602</v>
      </c>
      <c r="D669">
        <v>0.54216183885000602</v>
      </c>
      <c r="E669">
        <v>0.337124768877401</v>
      </c>
      <c r="F669">
        <v>0.83313726494088702</v>
      </c>
      <c r="G669">
        <v>0.27133811474777703</v>
      </c>
      <c r="H669">
        <v>0.19008336588740299</v>
      </c>
      <c r="I669">
        <v>0.166480419458821</v>
      </c>
      <c r="J669">
        <v>0.48550802445970398</v>
      </c>
      <c r="K669">
        <v>0.91055810567922801</v>
      </c>
      <c r="L669">
        <v>0.59297439502552096</v>
      </c>
      <c r="M669">
        <v>0.81790940882638097</v>
      </c>
      <c r="N669">
        <v>1.97806561213558</v>
      </c>
      <c r="O669">
        <v>2.1617872664759599</v>
      </c>
      <c r="P669">
        <v>-0.97984040002515904</v>
      </c>
      <c r="Q669">
        <v>0.79568525238737897</v>
      </c>
      <c r="R669">
        <v>-2.0539454013982898</v>
      </c>
      <c r="S669">
        <v>-1.16530463822621</v>
      </c>
      <c r="T669">
        <v>-0.46376550028296198</v>
      </c>
      <c r="U669">
        <v>-0.32904025462016301</v>
      </c>
      <c r="V669">
        <v>-0.34362640656333499</v>
      </c>
      <c r="W669">
        <v>-0.61599538904590101</v>
      </c>
      <c r="X669">
        <v>1.4356037733017399</v>
      </c>
      <c r="Y669">
        <v>0.49474519696741898</v>
      </c>
      <c r="Z669">
        <v>-0.91952614659031195</v>
      </c>
      <c r="AA669">
        <v>-5.1623747708322197E-2</v>
      </c>
    </row>
    <row r="670" spans="1:27" x14ac:dyDescent="0.2">
      <c r="A670">
        <v>669</v>
      </c>
      <c r="B670">
        <v>0.64705735002644305</v>
      </c>
      <c r="C670">
        <v>0.42395930713973901</v>
      </c>
      <c r="D670">
        <v>0.45518988021649398</v>
      </c>
      <c r="E670">
        <v>0.48351230192929501</v>
      </c>
      <c r="F670">
        <v>0.28824666119180598</v>
      </c>
      <c r="G670">
        <v>0.39131273515522402</v>
      </c>
      <c r="H670">
        <v>0.96380931278690696</v>
      </c>
      <c r="I670">
        <v>0.97578228986822002</v>
      </c>
      <c r="J670">
        <v>0.81292709382250905</v>
      </c>
      <c r="K670">
        <v>0.56796966190449805</v>
      </c>
      <c r="L670">
        <v>0.13694522064179099</v>
      </c>
      <c r="M670">
        <v>0.48390733962878502</v>
      </c>
      <c r="N670">
        <v>1.09974633988314</v>
      </c>
      <c r="O670">
        <v>2.7619234857693801E-2</v>
      </c>
      <c r="P670">
        <v>0.33147856134175402</v>
      </c>
      <c r="Q670">
        <v>-0.42194435431532401</v>
      </c>
      <c r="R670">
        <v>0.27532168051318101</v>
      </c>
      <c r="S670">
        <v>-1.91306054163915</v>
      </c>
      <c r="T670">
        <v>5.1451863135053497E-2</v>
      </c>
      <c r="U670">
        <v>0.74605197690985303</v>
      </c>
      <c r="V670">
        <v>-2.98333559023262</v>
      </c>
      <c r="W670">
        <v>0.24886979356320199</v>
      </c>
      <c r="X670">
        <v>-0.966340474381154</v>
      </c>
      <c r="Y670">
        <v>0.81178638637937395</v>
      </c>
      <c r="Z670">
        <v>1.4082609844862799</v>
      </c>
      <c r="AA670">
        <v>-0.12066300795022999</v>
      </c>
    </row>
    <row r="671" spans="1:27" x14ac:dyDescent="0.2">
      <c r="A671">
        <v>670</v>
      </c>
      <c r="B671">
        <v>0.17351774615235599</v>
      </c>
      <c r="C671">
        <v>0.28642170107923398</v>
      </c>
      <c r="D671">
        <v>0.12706443830393199</v>
      </c>
      <c r="E671">
        <v>0.75715675717219699</v>
      </c>
      <c r="F671">
        <v>0.635886608390137</v>
      </c>
      <c r="G671">
        <v>0.55633943830616694</v>
      </c>
      <c r="H671">
        <v>9.25120878964662E-2</v>
      </c>
      <c r="I671">
        <v>0.48846412543207401</v>
      </c>
      <c r="J671">
        <v>0.85429208213463403</v>
      </c>
      <c r="K671">
        <v>0.48881222773343302</v>
      </c>
      <c r="L671">
        <v>0.56467514322139301</v>
      </c>
      <c r="M671">
        <v>0.338609598577022</v>
      </c>
      <c r="N671">
        <v>0.50827950634927099</v>
      </c>
      <c r="O671">
        <v>0.12834286333002101</v>
      </c>
      <c r="P671">
        <v>-0.51870364326304497</v>
      </c>
      <c r="Q671">
        <v>0.63373491211875699</v>
      </c>
      <c r="R671">
        <v>-0.12868792518486899</v>
      </c>
      <c r="S671">
        <v>0.43022067349547199</v>
      </c>
      <c r="T671">
        <v>0.99074799786036605</v>
      </c>
      <c r="U671">
        <v>-0.56291084664453095</v>
      </c>
      <c r="V671">
        <v>-0.266841404461792</v>
      </c>
      <c r="W671">
        <v>0.73979908698653896</v>
      </c>
      <c r="X671">
        <v>-0.39799678126361399</v>
      </c>
      <c r="Y671">
        <v>0.29892056479267598</v>
      </c>
      <c r="Z671">
        <v>0.72796627961728699</v>
      </c>
      <c r="AA671">
        <v>-1.19273537373045</v>
      </c>
    </row>
    <row r="672" spans="1:27" x14ac:dyDescent="0.2">
      <c r="A672">
        <v>671</v>
      </c>
      <c r="B672">
        <v>2.00740091968327E-2</v>
      </c>
      <c r="C672">
        <v>0.61174840852618195</v>
      </c>
      <c r="D672">
        <v>3.1184246065095001E-2</v>
      </c>
      <c r="E672">
        <v>0.79612299380823903</v>
      </c>
      <c r="F672">
        <v>0.48121363692916902</v>
      </c>
      <c r="G672">
        <v>0.232753530377522</v>
      </c>
      <c r="H672">
        <v>0.117538752267137</v>
      </c>
      <c r="I672">
        <v>0.16489592241123299</v>
      </c>
      <c r="J672">
        <v>0.351625523762777</v>
      </c>
      <c r="K672">
        <v>0.50390109606087197</v>
      </c>
      <c r="L672">
        <v>0.56936762365512505</v>
      </c>
      <c r="M672">
        <v>0.69648993317969099</v>
      </c>
      <c r="N672">
        <v>-0.55849235575296496</v>
      </c>
      <c r="O672">
        <v>-0.35260225440807202</v>
      </c>
      <c r="P672">
        <v>-0.226804865490008</v>
      </c>
      <c r="Q672">
        <v>-1.1139285648541599</v>
      </c>
      <c r="R672">
        <v>-1.1293240777278899</v>
      </c>
      <c r="S672">
        <v>0.23126004112170401</v>
      </c>
      <c r="T672">
        <v>0.16756670688669201</v>
      </c>
      <c r="U672">
        <v>0.17365830309723801</v>
      </c>
      <c r="V672">
        <v>-1.70432577116441</v>
      </c>
      <c r="W672">
        <v>0.50762755142938099</v>
      </c>
      <c r="X672">
        <v>0.19870666823959199</v>
      </c>
      <c r="Y672">
        <v>0.98815085889939902</v>
      </c>
      <c r="Z672">
        <v>-0.48770586922966203</v>
      </c>
      <c r="AA672">
        <v>-0.94055080487013598</v>
      </c>
    </row>
    <row r="673" spans="1:27" x14ac:dyDescent="0.2">
      <c r="A673">
        <v>672</v>
      </c>
      <c r="B673">
        <v>0.52131384634412803</v>
      </c>
      <c r="C673">
        <v>0.558812738629058</v>
      </c>
      <c r="D673">
        <v>0.165653203846886</v>
      </c>
      <c r="E673">
        <v>0.41645862068980899</v>
      </c>
      <c r="F673">
        <v>0.56607018969953005</v>
      </c>
      <c r="G673">
        <v>4.7422521747648702E-2</v>
      </c>
      <c r="H673">
        <v>0.45108501077629598</v>
      </c>
      <c r="I673">
        <v>0.21352823218330699</v>
      </c>
      <c r="J673">
        <v>0.62938778358511605</v>
      </c>
      <c r="K673">
        <v>0.43110286747105397</v>
      </c>
      <c r="L673">
        <v>0.767339004902169</v>
      </c>
      <c r="M673">
        <v>0.13642713939771001</v>
      </c>
      <c r="N673">
        <v>2.0168539528418901</v>
      </c>
      <c r="O673">
        <v>-2.08687798940645</v>
      </c>
      <c r="P673">
        <v>-0.49365334310189202</v>
      </c>
      <c r="Q673">
        <v>0.90954989215823201</v>
      </c>
      <c r="R673">
        <v>-0.46203661495702403</v>
      </c>
      <c r="S673">
        <v>-1.7752811171415801</v>
      </c>
      <c r="T673">
        <v>9.6037424590829201E-2</v>
      </c>
      <c r="U673">
        <v>-0.254593962871415</v>
      </c>
      <c r="V673">
        <v>1.618730616818</v>
      </c>
      <c r="W673">
        <v>-0.63429457961742297</v>
      </c>
      <c r="X673">
        <v>-5.1519107755323798E-2</v>
      </c>
      <c r="Y673">
        <v>2.6849945626487899</v>
      </c>
      <c r="Z673">
        <v>0.72115262190887996</v>
      </c>
      <c r="AA673">
        <v>-1.00726319494153</v>
      </c>
    </row>
    <row r="674" spans="1:27" x14ac:dyDescent="0.2">
      <c r="A674">
        <v>673</v>
      </c>
      <c r="B674">
        <v>8.6277893278747797E-2</v>
      </c>
      <c r="C674">
        <v>3.9967135060578501E-2</v>
      </c>
      <c r="D674">
        <v>0.79888071166351404</v>
      </c>
      <c r="E674">
        <v>2.9939823318272801E-2</v>
      </c>
      <c r="F674">
        <v>0.61105664283968497</v>
      </c>
      <c r="G674">
        <v>0.96668456308543604</v>
      </c>
      <c r="H674">
        <v>0.70322025963105195</v>
      </c>
      <c r="I674">
        <v>0.70985037810169105</v>
      </c>
      <c r="J674">
        <v>0.88501232792623297</v>
      </c>
      <c r="K674">
        <v>0.48859511152841101</v>
      </c>
      <c r="L674">
        <v>7.1336794644594095E-4</v>
      </c>
      <c r="M674">
        <v>0.46960999956354499</v>
      </c>
      <c r="N674">
        <v>-0.27867483661945402</v>
      </c>
      <c r="O674">
        <v>-1.9738655117554</v>
      </c>
      <c r="P674">
        <v>5.8654477423028102E-2</v>
      </c>
      <c r="Q674">
        <v>1.2690260841849501</v>
      </c>
      <c r="R674">
        <v>-1.430212086319</v>
      </c>
      <c r="S674">
        <v>1.60951707046383</v>
      </c>
      <c r="T674">
        <v>-1.0570685180839099</v>
      </c>
      <c r="U674">
        <v>-1.1673136815156799</v>
      </c>
      <c r="V674">
        <v>-3.3381232367298098E-2</v>
      </c>
      <c r="W674">
        <v>-1.6924711033006099</v>
      </c>
      <c r="X674">
        <v>-0.573371555805397</v>
      </c>
      <c r="Y674">
        <v>2.45619552416519</v>
      </c>
      <c r="Z674">
        <v>1.17731250935065</v>
      </c>
      <c r="AA674">
        <v>-1.2281130220677701</v>
      </c>
    </row>
    <row r="675" spans="1:27" x14ac:dyDescent="0.2">
      <c r="A675">
        <v>674</v>
      </c>
      <c r="B675">
        <v>0.283002346055582</v>
      </c>
      <c r="C675">
        <v>0.74528194684535198</v>
      </c>
      <c r="D675">
        <v>0.142388037405908</v>
      </c>
      <c r="E675">
        <v>0.93835200532339502</v>
      </c>
      <c r="F675">
        <v>0.106050216127187</v>
      </c>
      <c r="G675">
        <v>0.159766392083838</v>
      </c>
      <c r="H675">
        <v>0.37845147447660499</v>
      </c>
      <c r="I675">
        <v>0.10122592234984</v>
      </c>
      <c r="J675">
        <v>0.84527318691834796</v>
      </c>
      <c r="K675">
        <v>0.397046611411497</v>
      </c>
      <c r="L675">
        <v>0.89552915096282903</v>
      </c>
      <c r="M675">
        <v>0.55935297510586601</v>
      </c>
      <c r="N675">
        <v>-3.6863719696334903E-2</v>
      </c>
      <c r="O675">
        <v>-0.136036680349747</v>
      </c>
      <c r="P675">
        <v>0.440206587745544</v>
      </c>
      <c r="Q675">
        <v>-0.45549177854661799</v>
      </c>
      <c r="R675">
        <v>0.88830973862805795</v>
      </c>
      <c r="S675">
        <v>-0.68225805009742502</v>
      </c>
      <c r="T675">
        <v>0.76574795761231196</v>
      </c>
      <c r="U675">
        <v>0.398107243837378</v>
      </c>
      <c r="V675">
        <v>0.100404960328926</v>
      </c>
      <c r="W675">
        <v>-0.84055073832268601</v>
      </c>
      <c r="X675">
        <v>-0.77955328384534095</v>
      </c>
      <c r="Y675">
        <v>0.160956800529337</v>
      </c>
      <c r="Z675">
        <v>-2.3904176259537002</v>
      </c>
      <c r="AA675">
        <v>0.40804495029854598</v>
      </c>
    </row>
    <row r="676" spans="1:27" x14ac:dyDescent="0.2">
      <c r="A676">
        <v>675</v>
      </c>
      <c r="B676">
        <v>0.42043490102514602</v>
      </c>
      <c r="C676">
        <v>0.20648742071352899</v>
      </c>
      <c r="D676">
        <v>7.4440841795876594E-2</v>
      </c>
      <c r="E676">
        <v>0.91550263715907898</v>
      </c>
      <c r="F676">
        <v>0.48674988886341403</v>
      </c>
      <c r="G676">
        <v>0.60143582522869099</v>
      </c>
      <c r="H676">
        <v>0.305718191433697</v>
      </c>
      <c r="I676">
        <v>0.14145143073983399</v>
      </c>
      <c r="J676">
        <v>0.26967824110761202</v>
      </c>
      <c r="K676">
        <v>0.101015359163284</v>
      </c>
      <c r="L676">
        <v>0.121112351305782</v>
      </c>
      <c r="M676">
        <v>0.89110407140105896</v>
      </c>
      <c r="N676">
        <v>-1.93022537849203</v>
      </c>
      <c r="O676">
        <v>9.21926590068851E-2</v>
      </c>
      <c r="P676">
        <v>-0.86273684032382303</v>
      </c>
      <c r="Q676">
        <v>-1.58409308552631</v>
      </c>
      <c r="R676">
        <v>-0.76626603942002502</v>
      </c>
      <c r="S676">
        <v>-0.495871635555719</v>
      </c>
      <c r="T676">
        <v>1.37347731842168</v>
      </c>
      <c r="U676">
        <v>-0.490022012165854</v>
      </c>
      <c r="V676">
        <v>1.3033839151352</v>
      </c>
      <c r="W676">
        <v>-1.1841761632541099</v>
      </c>
      <c r="X676">
        <v>-1.0694841894253599</v>
      </c>
      <c r="Y676">
        <v>-0.61982756216897705</v>
      </c>
      <c r="Z676">
        <v>-0.22999989107150901</v>
      </c>
      <c r="AA676">
        <v>0.79790424817886696</v>
      </c>
    </row>
    <row r="677" spans="1:27" x14ac:dyDescent="0.2">
      <c r="A677">
        <v>676</v>
      </c>
      <c r="B677">
        <v>0.58727812417782799</v>
      </c>
      <c r="C677">
        <v>0.65649596508592301</v>
      </c>
      <c r="D677">
        <v>2.85740075632929E-2</v>
      </c>
      <c r="E677">
        <v>0.61211355123668898</v>
      </c>
      <c r="F677">
        <v>0.16235793032683399</v>
      </c>
      <c r="G677">
        <v>0.93852080008946304</v>
      </c>
      <c r="H677">
        <v>0.70383172808215</v>
      </c>
      <c r="I677">
        <v>0.40950684482231697</v>
      </c>
      <c r="J677">
        <v>0.24543806887231701</v>
      </c>
      <c r="K677">
        <v>0.84098359872587003</v>
      </c>
      <c r="L677">
        <v>2.5982132414355801E-2</v>
      </c>
      <c r="M677">
        <v>0.104941298253834</v>
      </c>
      <c r="N677">
        <v>1.09456625573887</v>
      </c>
      <c r="O677">
        <v>-0.69026356304681402</v>
      </c>
      <c r="P677">
        <v>-0.57098989603791905</v>
      </c>
      <c r="Q677">
        <v>0.30424454410253998</v>
      </c>
      <c r="R677">
        <v>0.530292738255425</v>
      </c>
      <c r="S677">
        <v>-0.47186918160594998</v>
      </c>
      <c r="T677">
        <v>0.50412772154487895</v>
      </c>
      <c r="U677">
        <v>-0.38914200581399899</v>
      </c>
      <c r="V677">
        <v>-0.66226705186783497</v>
      </c>
      <c r="W677">
        <v>0.55350352887279397</v>
      </c>
      <c r="X677">
        <v>-0.25891497354955501</v>
      </c>
      <c r="Y677">
        <v>-0.15531673926954301</v>
      </c>
      <c r="Z677">
        <v>-0.62202445007856899</v>
      </c>
      <c r="AA677">
        <v>-1.3490122682741601</v>
      </c>
    </row>
    <row r="678" spans="1:27" x14ac:dyDescent="0.2">
      <c r="A678">
        <v>677</v>
      </c>
      <c r="B678">
        <v>0.806694429600611</v>
      </c>
      <c r="C678">
        <v>0.52241467125713803</v>
      </c>
      <c r="D678">
        <v>0.41739190323278302</v>
      </c>
      <c r="E678">
        <v>0.91909208055585601</v>
      </c>
      <c r="F678">
        <v>0.4293724889867</v>
      </c>
      <c r="G678">
        <v>0.99165769922546998</v>
      </c>
      <c r="H678">
        <v>0.69941565534099903</v>
      </c>
      <c r="I678">
        <v>0.637579663423821</v>
      </c>
      <c r="J678">
        <v>0.43380470480769801</v>
      </c>
      <c r="K678">
        <v>0.43542140163481202</v>
      </c>
      <c r="L678">
        <v>0.83929475210606996</v>
      </c>
      <c r="M678">
        <v>0.107512356014922</v>
      </c>
      <c r="N678">
        <v>-5.4771806699223997E-2</v>
      </c>
      <c r="O678">
        <v>0.61568163255062103</v>
      </c>
      <c r="P678">
        <v>-0.12904491963593501</v>
      </c>
      <c r="Q678">
        <v>0.24477901538212901</v>
      </c>
      <c r="R678">
        <v>-0.26482099516973101</v>
      </c>
      <c r="S678">
        <v>-2.57414367289251</v>
      </c>
      <c r="T678">
        <v>-0.40260983453999699</v>
      </c>
      <c r="U678">
        <v>-0.50922775734035997</v>
      </c>
      <c r="V678">
        <v>0.62720396166014802</v>
      </c>
      <c r="W678">
        <v>0.74731541456627804</v>
      </c>
      <c r="X678">
        <v>0.98087879034533298</v>
      </c>
      <c r="Y678">
        <v>-1.13249965933039</v>
      </c>
      <c r="Z678">
        <v>-4.13154653216957E-2</v>
      </c>
      <c r="AA678">
        <v>-0.97088350231803</v>
      </c>
    </row>
    <row r="679" spans="1:27" x14ac:dyDescent="0.2">
      <c r="A679">
        <v>678</v>
      </c>
      <c r="B679">
        <v>0.201995208859443</v>
      </c>
      <c r="C679">
        <v>0.63343658484518495</v>
      </c>
      <c r="D679">
        <v>0.8540280375164</v>
      </c>
      <c r="E679">
        <v>0.62625902309082404</v>
      </c>
      <c r="F679">
        <v>0.67047550738789097</v>
      </c>
      <c r="G679">
        <v>0.59143003984354403</v>
      </c>
      <c r="H679">
        <v>0.74043609923683096</v>
      </c>
      <c r="I679">
        <v>2.39919084124267E-2</v>
      </c>
      <c r="J679">
        <v>0.26274441392160902</v>
      </c>
      <c r="K679">
        <v>0.26812868914566901</v>
      </c>
      <c r="L679">
        <v>0.33841065596789099</v>
      </c>
      <c r="M679">
        <v>0.39573336672037801</v>
      </c>
      <c r="N679">
        <v>-1.01552629949095</v>
      </c>
      <c r="O679">
        <v>1.3618259528435801</v>
      </c>
      <c r="P679">
        <v>-1.59746531874765</v>
      </c>
      <c r="Q679">
        <v>-1.5550097311235</v>
      </c>
      <c r="R679">
        <v>0.43733207916307298</v>
      </c>
      <c r="S679">
        <v>0.31544309053142999</v>
      </c>
      <c r="T679">
        <v>0.70712862019100298</v>
      </c>
      <c r="U679">
        <v>0.192499955270867</v>
      </c>
      <c r="V679">
        <v>7.0136735274233405E-2</v>
      </c>
      <c r="W679">
        <v>0.94360338863842497</v>
      </c>
      <c r="X679">
        <v>1.6603713002573099</v>
      </c>
      <c r="Y679">
        <v>0.21297810196821801</v>
      </c>
      <c r="Z679">
        <v>0.66274651607747403</v>
      </c>
      <c r="AA679">
        <v>-0.72169714223110504</v>
      </c>
    </row>
    <row r="680" spans="1:27" x14ac:dyDescent="0.2">
      <c r="A680">
        <v>679</v>
      </c>
      <c r="B680">
        <v>0.45942467171698798</v>
      </c>
      <c r="C680">
        <v>0.61756313382647898</v>
      </c>
      <c r="D680">
        <v>0.33048894046805799</v>
      </c>
      <c r="E680">
        <v>0.12645365647040299</v>
      </c>
      <c r="F680">
        <v>0.57279146322980501</v>
      </c>
      <c r="G680">
        <v>0.79492128896526904</v>
      </c>
      <c r="H680">
        <v>0.429179352009668</v>
      </c>
      <c r="I680">
        <v>0.14874646766111199</v>
      </c>
      <c r="J680">
        <v>0.91145073692314305</v>
      </c>
      <c r="K680">
        <v>0.20783603447489399</v>
      </c>
      <c r="L680">
        <v>0.55930087948217899</v>
      </c>
      <c r="M680">
        <v>0.71051003201864604</v>
      </c>
      <c r="N680">
        <v>-7.72866548853936E-3</v>
      </c>
      <c r="O680">
        <v>1.71313622188411</v>
      </c>
      <c r="P680">
        <v>-0.120267653136788</v>
      </c>
      <c r="Q680">
        <v>0.59747262008827795</v>
      </c>
      <c r="R680">
        <v>-0.642784278613871</v>
      </c>
      <c r="S680">
        <v>-0.202189899566558</v>
      </c>
      <c r="T680">
        <v>-2.5456574237759</v>
      </c>
      <c r="U680">
        <v>-1.96722435006295</v>
      </c>
      <c r="V680">
        <v>0.42059547140432602</v>
      </c>
      <c r="W680">
        <v>1.7906473472435801E-2</v>
      </c>
      <c r="X680">
        <v>1.05587236721845</v>
      </c>
      <c r="Y680">
        <v>0.38897448912770899</v>
      </c>
      <c r="Z680">
        <v>1.3798990233430499</v>
      </c>
      <c r="AA680">
        <v>-0.65082379620109199</v>
      </c>
    </row>
    <row r="681" spans="1:27" x14ac:dyDescent="0.2">
      <c r="A681">
        <v>680</v>
      </c>
      <c r="B681">
        <v>0.44814311387017303</v>
      </c>
      <c r="C681">
        <v>0.28489554743282403</v>
      </c>
      <c r="D681">
        <v>0.44443651568144499</v>
      </c>
      <c r="E681">
        <v>0.14264163793995899</v>
      </c>
      <c r="F681">
        <v>0.26687581557780499</v>
      </c>
      <c r="G681">
        <v>8.7746041361242505E-2</v>
      </c>
      <c r="H681">
        <v>0.20535838440991899</v>
      </c>
      <c r="I681">
        <v>0.25750277936458499</v>
      </c>
      <c r="J681">
        <v>0.69011469604447395</v>
      </c>
      <c r="K681">
        <v>0.19631622871384</v>
      </c>
      <c r="L681">
        <v>0.13364486582577201</v>
      </c>
      <c r="M681">
        <v>0.42072348040528501</v>
      </c>
      <c r="N681">
        <v>1.0772728926169799</v>
      </c>
      <c r="O681">
        <v>-2.17955076857944</v>
      </c>
      <c r="P681">
        <v>1.6520914854920901</v>
      </c>
      <c r="Q681">
        <v>-2.03372956095156</v>
      </c>
      <c r="R681">
        <v>0.89188322055773905</v>
      </c>
      <c r="S681">
        <v>-0.33555528888272201</v>
      </c>
      <c r="T681">
        <v>-0.64883751121176803</v>
      </c>
      <c r="U681">
        <v>-2.38590839863094</v>
      </c>
      <c r="V681">
        <v>-1.90420972690468</v>
      </c>
      <c r="W681">
        <v>-1.8104891155973399</v>
      </c>
      <c r="X681">
        <v>-0.71534492987731702</v>
      </c>
      <c r="Y681">
        <v>-1.1716444009674101</v>
      </c>
      <c r="Z681">
        <v>0.58391818126007999</v>
      </c>
      <c r="AA681">
        <v>6.0739049555619297E-2</v>
      </c>
    </row>
    <row r="682" spans="1:27" x14ac:dyDescent="0.2">
      <c r="A682">
        <v>681</v>
      </c>
      <c r="B682">
        <v>0.73374775820411697</v>
      </c>
      <c r="C682">
        <v>0.22380722244270099</v>
      </c>
      <c r="D682">
        <v>0.41348323598504</v>
      </c>
      <c r="E682">
        <v>0.68164386041462399</v>
      </c>
      <c r="F682">
        <v>0.30000990000553401</v>
      </c>
      <c r="G682">
        <v>0.102879727026447</v>
      </c>
      <c r="H682">
        <v>0.40205433429218801</v>
      </c>
      <c r="I682">
        <v>0.72252237563952804</v>
      </c>
      <c r="J682">
        <v>0.46749935741536303</v>
      </c>
      <c r="K682">
        <v>0.35957041708752502</v>
      </c>
      <c r="L682">
        <v>0.71042648400179997</v>
      </c>
      <c r="M682">
        <v>0.82034137123264295</v>
      </c>
      <c r="N682">
        <v>8.1660671944584096E-2</v>
      </c>
      <c r="O682">
        <v>0.80984780121056998</v>
      </c>
      <c r="P682">
        <v>-0.36201086058934301</v>
      </c>
      <c r="Q682">
        <v>-0.766094428330235</v>
      </c>
      <c r="R682">
        <v>-8.9008700073049798E-2</v>
      </c>
      <c r="S682">
        <v>0.70264644362045703</v>
      </c>
      <c r="T682">
        <v>7.8933419080522399E-2</v>
      </c>
      <c r="U682">
        <v>0.79385534589755802</v>
      </c>
      <c r="V682">
        <v>1.0322816996804001</v>
      </c>
      <c r="W682">
        <v>2.6870666012650899</v>
      </c>
      <c r="X682">
        <v>1.12536914902053</v>
      </c>
      <c r="Y682">
        <v>0.10515715596807899</v>
      </c>
      <c r="Z682">
        <v>-2.9120106707935699E-2</v>
      </c>
      <c r="AA682">
        <v>-0.76578861506837104</v>
      </c>
    </row>
    <row r="683" spans="1:27" x14ac:dyDescent="0.2">
      <c r="A683">
        <v>682</v>
      </c>
      <c r="B683">
        <v>0.71475481055676904</v>
      </c>
      <c r="C683">
        <v>0.53901935531757705</v>
      </c>
      <c r="D683">
        <v>0.35175078408792598</v>
      </c>
      <c r="E683">
        <v>0.92302481713704698</v>
      </c>
      <c r="F683">
        <v>1.0692661628126999E-2</v>
      </c>
      <c r="G683">
        <v>0.13039657426998</v>
      </c>
      <c r="H683">
        <v>0.28224078193306901</v>
      </c>
      <c r="I683">
        <v>0.43140690191648901</v>
      </c>
      <c r="J683">
        <v>0.136986195575445</v>
      </c>
      <c r="K683">
        <v>0.66628626314923101</v>
      </c>
      <c r="L683">
        <v>0.56210820958949603</v>
      </c>
      <c r="M683">
        <v>7.5250229332595994E-2</v>
      </c>
      <c r="N683">
        <v>0.30340026345346699</v>
      </c>
      <c r="O683">
        <v>0.94664664935490095</v>
      </c>
      <c r="P683">
        <v>-3.9202739673378298E-2</v>
      </c>
      <c r="Q683">
        <v>1.6486407437453501</v>
      </c>
      <c r="R683">
        <v>0.46168707582269602</v>
      </c>
      <c r="S683">
        <v>0.31433495676122702</v>
      </c>
      <c r="T683">
        <v>2.0701901990921199</v>
      </c>
      <c r="U683">
        <v>1.3842102843564601</v>
      </c>
      <c r="V683">
        <v>0.91581567440064104</v>
      </c>
      <c r="W683">
        <v>-1.03198456888084</v>
      </c>
      <c r="X683">
        <v>0.25710253853748699</v>
      </c>
      <c r="Y683">
        <v>0.86514055423546299</v>
      </c>
      <c r="Z683">
        <v>-0.14508031162231899</v>
      </c>
      <c r="AA683">
        <v>0.52808476559128903</v>
      </c>
    </row>
    <row r="684" spans="1:27" x14ac:dyDescent="0.2">
      <c r="A684">
        <v>683</v>
      </c>
      <c r="B684">
        <v>0.83122197887860205</v>
      </c>
      <c r="C684">
        <v>0.99637197726406102</v>
      </c>
      <c r="D684">
        <v>0.92785027949139398</v>
      </c>
      <c r="E684">
        <v>0.15065242908894999</v>
      </c>
      <c r="F684">
        <v>0.29600088461302199</v>
      </c>
      <c r="G684">
        <v>0.225577395875006</v>
      </c>
      <c r="H684">
        <v>0.75241197808645599</v>
      </c>
      <c r="I684">
        <v>0.102320450125262</v>
      </c>
      <c r="J684">
        <v>0.51032072259113104</v>
      </c>
      <c r="K684">
        <v>0.84713997971266497</v>
      </c>
      <c r="L684">
        <v>0.27769901533611102</v>
      </c>
      <c r="M684">
        <v>0.69506714399904002</v>
      </c>
      <c r="N684">
        <v>1.05979348073025</v>
      </c>
      <c r="O684">
        <v>0.69290137749594805</v>
      </c>
      <c r="P684">
        <v>-1.1006627727159799</v>
      </c>
      <c r="Q684">
        <v>0.78186125533727202</v>
      </c>
      <c r="R684">
        <v>0.47173023372421702</v>
      </c>
      <c r="S684">
        <v>-0.64676309679646604</v>
      </c>
      <c r="T684">
        <v>-1.1557448158688599</v>
      </c>
      <c r="U684">
        <v>0.36390735778252398</v>
      </c>
      <c r="V684">
        <v>2.1340771192955699</v>
      </c>
      <c r="W684">
        <v>1.47594414518367E-2</v>
      </c>
      <c r="X684">
        <v>-0.20239402923946101</v>
      </c>
      <c r="Y684">
        <v>7.6826054845886699E-2</v>
      </c>
      <c r="Z684">
        <v>1.3087839526738501</v>
      </c>
      <c r="AA684">
        <v>-0.68814427915682697</v>
      </c>
    </row>
    <row r="685" spans="1:27" x14ac:dyDescent="0.2">
      <c r="A685">
        <v>684</v>
      </c>
      <c r="B685">
        <v>0.88656612089835096</v>
      </c>
      <c r="C685">
        <v>0.32891653687693101</v>
      </c>
      <c r="D685">
        <v>0.930054556345567</v>
      </c>
      <c r="E685">
        <v>0.88484684517607004</v>
      </c>
      <c r="F685">
        <v>0.70380583149380904</v>
      </c>
      <c r="G685">
        <v>0.33520583179779301</v>
      </c>
      <c r="H685">
        <v>0.55477011622861006</v>
      </c>
      <c r="I685">
        <v>0.38372431136667701</v>
      </c>
      <c r="J685">
        <v>0.972976223099976</v>
      </c>
      <c r="K685">
        <v>0.19564192974939901</v>
      </c>
      <c r="L685">
        <v>0.83732257108204</v>
      </c>
      <c r="M685">
        <v>0.64517507073469404</v>
      </c>
      <c r="N685">
        <v>-0.91692764581525299</v>
      </c>
      <c r="O685">
        <v>1.12785688257665</v>
      </c>
      <c r="P685">
        <v>-0.33294835983308402</v>
      </c>
      <c r="Q685">
        <v>0.107035271527542</v>
      </c>
      <c r="R685">
        <v>0.74660605148174997</v>
      </c>
      <c r="S685">
        <v>-0.31748298045406298</v>
      </c>
      <c r="T685">
        <v>-0.72972148144687299</v>
      </c>
      <c r="U685">
        <v>0.260955537098368</v>
      </c>
      <c r="V685">
        <v>-0.16563420472444201</v>
      </c>
      <c r="W685">
        <v>-0.519449154422577</v>
      </c>
      <c r="X685">
        <v>-1.2238812285790499</v>
      </c>
      <c r="Y685">
        <v>-0.51937900947235305</v>
      </c>
      <c r="Z685">
        <v>-0.52925613650736902</v>
      </c>
      <c r="AA685">
        <v>-0.129437088675496</v>
      </c>
    </row>
    <row r="686" spans="1:27" x14ac:dyDescent="0.2">
      <c r="A686">
        <v>685</v>
      </c>
      <c r="B686">
        <v>0.95264457399025504</v>
      </c>
      <c r="C686">
        <v>0.32333608833141603</v>
      </c>
      <c r="D686">
        <v>0.280263159889727</v>
      </c>
      <c r="E686">
        <v>0.45018262113444502</v>
      </c>
      <c r="F686">
        <v>7.2737131034955299E-2</v>
      </c>
      <c r="G686">
        <v>0.60758815798908405</v>
      </c>
      <c r="H686">
        <v>0.77222715388052099</v>
      </c>
      <c r="I686">
        <v>0.50816883612424102</v>
      </c>
      <c r="J686">
        <v>0.18409452703781401</v>
      </c>
      <c r="K686">
        <v>0.28549550590105299</v>
      </c>
      <c r="L686">
        <v>0.92066584830172304</v>
      </c>
      <c r="M686">
        <v>0.44866413250565501</v>
      </c>
      <c r="N686">
        <v>-0.249282077814206</v>
      </c>
      <c r="O686">
        <v>-0.14739724695242901</v>
      </c>
      <c r="P686">
        <v>0.51746625272661195</v>
      </c>
      <c r="Q686">
        <v>-2.8390309306610999</v>
      </c>
      <c r="R686">
        <v>7.0258860872418102E-2</v>
      </c>
      <c r="S686">
        <v>-1.59505812787141</v>
      </c>
      <c r="T686">
        <v>-0.50751141985557302</v>
      </c>
      <c r="U686">
        <v>0.91025550936046495</v>
      </c>
      <c r="V686">
        <v>0.29455823893238198</v>
      </c>
      <c r="W686">
        <v>-0.59343126201455099</v>
      </c>
      <c r="X686">
        <v>-0.104916844906646</v>
      </c>
      <c r="Y686">
        <v>0.94647605689598402</v>
      </c>
      <c r="Z686">
        <v>-1.2610647803239601</v>
      </c>
      <c r="AA686">
        <v>0.77342196859892498</v>
      </c>
    </row>
    <row r="687" spans="1:27" x14ac:dyDescent="0.2">
      <c r="A687">
        <v>686</v>
      </c>
      <c r="B687">
        <v>0.55061672185547605</v>
      </c>
      <c r="C687">
        <v>3.53235178627073E-2</v>
      </c>
      <c r="D687">
        <v>0.72930994955822803</v>
      </c>
      <c r="E687">
        <v>4.6669992618262698E-2</v>
      </c>
      <c r="F687">
        <v>0.97464358899742298</v>
      </c>
      <c r="G687">
        <v>0.19638458546251</v>
      </c>
      <c r="H687">
        <v>0.51207752479240298</v>
      </c>
      <c r="I687">
        <v>0.51958075445145302</v>
      </c>
      <c r="J687">
        <v>0.59293728298507598</v>
      </c>
      <c r="K687">
        <v>0.43301748251542399</v>
      </c>
      <c r="L687">
        <v>0.64699455164372899</v>
      </c>
      <c r="M687">
        <v>0.51256316783837896</v>
      </c>
      <c r="N687">
        <v>0.69030908093951904</v>
      </c>
      <c r="O687">
        <v>-0.28795270611832502</v>
      </c>
      <c r="P687">
        <v>0.78597928767706404</v>
      </c>
      <c r="Q687">
        <v>8.4047602080912998E-2</v>
      </c>
      <c r="R687">
        <v>0.42813226944468602</v>
      </c>
      <c r="S687">
        <v>2.8429957992248802</v>
      </c>
      <c r="T687">
        <v>-0.49739339169597502</v>
      </c>
      <c r="U687">
        <v>-1.0434317530509201</v>
      </c>
      <c r="V687">
        <v>2.1116622459232699E-2</v>
      </c>
      <c r="W687">
        <v>1.64551477194847</v>
      </c>
      <c r="X687">
        <v>-0.27943124989267398</v>
      </c>
      <c r="Y687">
        <v>-1.26460040314942</v>
      </c>
      <c r="Z687">
        <v>-1.7384047568089001</v>
      </c>
      <c r="AA687">
        <v>0.77856823697135602</v>
      </c>
    </row>
    <row r="688" spans="1:27" x14ac:dyDescent="0.2">
      <c r="A688">
        <v>687</v>
      </c>
      <c r="B688">
        <v>0.52233576611615695</v>
      </c>
      <c r="C688">
        <v>0.52561185252852705</v>
      </c>
      <c r="D688">
        <v>0.216784899588674</v>
      </c>
      <c r="E688">
        <v>0.82346804463304502</v>
      </c>
      <c r="F688">
        <v>0.801299334969371</v>
      </c>
      <c r="G688">
        <v>0.28166617942042599</v>
      </c>
      <c r="H688">
        <v>0.60990714654326394</v>
      </c>
      <c r="I688">
        <v>0.91009110235609103</v>
      </c>
      <c r="J688">
        <v>0.52671336848288697</v>
      </c>
      <c r="K688">
        <v>0.48694528266787501</v>
      </c>
      <c r="L688">
        <v>0.383063898188993</v>
      </c>
      <c r="M688">
        <v>0.30664953356608698</v>
      </c>
      <c r="N688">
        <v>-1.39513134972696</v>
      </c>
      <c r="O688">
        <v>1.01932786168678</v>
      </c>
      <c r="P688">
        <v>0.15879693256389599</v>
      </c>
      <c r="Q688">
        <v>-1.06849172575688</v>
      </c>
      <c r="R688">
        <v>-0.55715636855073003</v>
      </c>
      <c r="S688">
        <v>-1.06175268091363</v>
      </c>
      <c r="T688">
        <v>0.22398175293808301</v>
      </c>
      <c r="U688">
        <v>-0.92223137941549604</v>
      </c>
      <c r="V688">
        <v>1.70005895294184</v>
      </c>
      <c r="W688">
        <v>1.5648842101567699</v>
      </c>
      <c r="X688">
        <v>1.0512347506917501</v>
      </c>
      <c r="Y688">
        <v>0.35327053852992901</v>
      </c>
      <c r="Z688">
        <v>-0.14014757568474501</v>
      </c>
      <c r="AA688">
        <v>-0.75042244914102496</v>
      </c>
    </row>
    <row r="689" spans="1:27" x14ac:dyDescent="0.2">
      <c r="A689">
        <v>688</v>
      </c>
      <c r="B689">
        <v>0.17069825530052099</v>
      </c>
      <c r="C689">
        <v>0.59680691501125605</v>
      </c>
      <c r="D689">
        <v>0.94024777738377396</v>
      </c>
      <c r="E689">
        <v>0.96628566901199497</v>
      </c>
      <c r="F689">
        <v>0.89100263384170797</v>
      </c>
      <c r="G689">
        <v>8.0880548339337097E-2</v>
      </c>
      <c r="H689">
        <v>0.66068338626064305</v>
      </c>
      <c r="I689">
        <v>0.17251505423337199</v>
      </c>
      <c r="J689">
        <v>0.75512064644135501</v>
      </c>
      <c r="K689">
        <v>0.75745149981230497</v>
      </c>
      <c r="L689">
        <v>0.46722965734079402</v>
      </c>
      <c r="M689">
        <v>0.51088143698871102</v>
      </c>
      <c r="N689">
        <v>1.1972609655723401</v>
      </c>
      <c r="O689">
        <v>-0.67661713377550903</v>
      </c>
      <c r="P689">
        <v>-0.2341836329907</v>
      </c>
      <c r="Q689">
        <v>4.15202331190236E-2</v>
      </c>
      <c r="R689">
        <v>-2.1733825478537701</v>
      </c>
      <c r="S689">
        <v>-0.71152248196097501</v>
      </c>
      <c r="T689">
        <v>0.41168690164837801</v>
      </c>
      <c r="U689">
        <v>-6.0008805618149703E-2</v>
      </c>
      <c r="V689">
        <v>-1.4515991127794099</v>
      </c>
      <c r="W689">
        <v>-1.8813612957583901</v>
      </c>
      <c r="X689">
        <v>0.68947320086376895</v>
      </c>
      <c r="Y689">
        <v>0.12560493964945199</v>
      </c>
      <c r="Z689">
        <v>-0.65863708867431103</v>
      </c>
      <c r="AA689">
        <v>0.38850561002871598</v>
      </c>
    </row>
    <row r="690" spans="1:27" x14ac:dyDescent="0.2">
      <c r="A690">
        <v>689</v>
      </c>
      <c r="B690">
        <v>0.47927155997604098</v>
      </c>
      <c r="C690">
        <v>0.74208665918558803</v>
      </c>
      <c r="D690">
        <v>6.4298973185941494E-2</v>
      </c>
      <c r="E690">
        <v>0.80739578930661005</v>
      </c>
      <c r="F690">
        <v>0.51871643401682299</v>
      </c>
      <c r="G690">
        <v>0.63843910163268403</v>
      </c>
      <c r="H690">
        <v>0.67869381909258597</v>
      </c>
      <c r="I690">
        <v>0.41197242261841799</v>
      </c>
      <c r="J690">
        <v>0.25970161356963201</v>
      </c>
      <c r="K690">
        <v>0.54102788586169404</v>
      </c>
      <c r="L690">
        <v>0.72151728626340605</v>
      </c>
      <c r="M690">
        <v>7.9327297862619106E-2</v>
      </c>
      <c r="N690">
        <v>-1.07786818354989</v>
      </c>
      <c r="O690">
        <v>0.89282620761990805</v>
      </c>
      <c r="P690">
        <v>-1.1762069558703501</v>
      </c>
      <c r="Q690">
        <v>0.12720360449925999</v>
      </c>
      <c r="R690">
        <v>0.93615425924335804</v>
      </c>
      <c r="S690">
        <v>1.63766383136667</v>
      </c>
      <c r="T690">
        <v>-0.51725732495865495</v>
      </c>
      <c r="U690">
        <v>1.6625593594025501</v>
      </c>
      <c r="V690">
        <v>-0.83762480431789199</v>
      </c>
      <c r="W690">
        <v>-1.35317793269824</v>
      </c>
      <c r="X690">
        <v>1.16814598967626</v>
      </c>
      <c r="Y690">
        <v>8.54697669949918E-2</v>
      </c>
      <c r="Z690">
        <v>-1.2240488696333101</v>
      </c>
      <c r="AA690">
        <v>-1.5811598954358199</v>
      </c>
    </row>
    <row r="691" spans="1:27" x14ac:dyDescent="0.2">
      <c r="A691">
        <v>690</v>
      </c>
      <c r="B691">
        <v>0.25382079649716599</v>
      </c>
      <c r="C691">
        <v>0.95283712958917</v>
      </c>
      <c r="D691">
        <v>0.98866891395300605</v>
      </c>
      <c r="E691">
        <v>0.29625272634439098</v>
      </c>
      <c r="F691">
        <v>0.3434071210213</v>
      </c>
      <c r="G691">
        <v>0.85742012760601904</v>
      </c>
      <c r="H691">
        <v>0.12501474772579901</v>
      </c>
      <c r="I691">
        <v>0.41618535434827197</v>
      </c>
      <c r="J691">
        <v>0.61755708605050996</v>
      </c>
      <c r="K691">
        <v>0.96604022127576095</v>
      </c>
      <c r="L691">
        <v>0.359256339259445</v>
      </c>
      <c r="M691">
        <v>0.91946589061990303</v>
      </c>
      <c r="N691">
        <v>0.26872572369191899</v>
      </c>
      <c r="O691">
        <v>-0.80168592969356001</v>
      </c>
      <c r="P691">
        <v>-1.33385142955067E-2</v>
      </c>
      <c r="Q691">
        <v>0.455362146277283</v>
      </c>
      <c r="R691">
        <v>7.0429209627127301E-2</v>
      </c>
      <c r="S691">
        <v>0.33657973485862003</v>
      </c>
      <c r="T691">
        <v>9.8831575753383805E-2</v>
      </c>
      <c r="U691">
        <v>0.52453508395762405</v>
      </c>
      <c r="V691">
        <v>-8.1719533127411995E-2</v>
      </c>
      <c r="W691">
        <v>-1.2887602953796899</v>
      </c>
      <c r="X691">
        <v>-0.65149858832894003</v>
      </c>
      <c r="Y691">
        <v>-2.1917925398487701</v>
      </c>
      <c r="Z691">
        <v>-0.93822709395380799</v>
      </c>
      <c r="AA691">
        <v>0.26105758721649402</v>
      </c>
    </row>
    <row r="692" spans="1:27" x14ac:dyDescent="0.2">
      <c r="A692">
        <v>691</v>
      </c>
      <c r="B692">
        <v>3.9780637016519897E-2</v>
      </c>
      <c r="C692">
        <v>0.48962123785167899</v>
      </c>
      <c r="D692">
        <v>0.21020848024636499</v>
      </c>
      <c r="E692">
        <v>0.19789207098074199</v>
      </c>
      <c r="F692">
        <v>0.46667760517448098</v>
      </c>
      <c r="G692">
        <v>0.76809043809771504</v>
      </c>
      <c r="H692">
        <v>0.64745570090599303</v>
      </c>
      <c r="I692">
        <v>0.45763345621526202</v>
      </c>
      <c r="J692">
        <v>3.5974591039121102E-2</v>
      </c>
      <c r="K692">
        <v>0.42486379109323003</v>
      </c>
      <c r="L692">
        <v>0.50545468041673303</v>
      </c>
      <c r="M692">
        <v>6.1335515230893999E-2</v>
      </c>
      <c r="N692">
        <v>0.177304050453374</v>
      </c>
      <c r="O692">
        <v>-0.58717806957031904</v>
      </c>
      <c r="P692">
        <v>0.30962573180033698</v>
      </c>
      <c r="Q692">
        <v>-0.303942854249803</v>
      </c>
      <c r="R692">
        <v>-0.80910287324583596</v>
      </c>
      <c r="S692">
        <v>-1.3312940942282201</v>
      </c>
      <c r="T692">
        <v>0.114195420708222</v>
      </c>
      <c r="U692">
        <v>0.85644919182172397</v>
      </c>
      <c r="V692">
        <v>-1.8951821083179401</v>
      </c>
      <c r="W692">
        <v>-5.4235474593885703E-2</v>
      </c>
      <c r="X692">
        <v>-1.4839223275614799</v>
      </c>
      <c r="Y692">
        <v>0.62271904605686301</v>
      </c>
      <c r="Z692">
        <v>0.37970403616950399</v>
      </c>
      <c r="AA692">
        <v>-3.4548824440053298E-2</v>
      </c>
    </row>
    <row r="693" spans="1:27" x14ac:dyDescent="0.2">
      <c r="A693">
        <v>692</v>
      </c>
      <c r="B693">
        <v>0.63480050978250802</v>
      </c>
      <c r="C693">
        <v>8.3287345478311098E-2</v>
      </c>
      <c r="D693">
        <v>0.31853243312798402</v>
      </c>
      <c r="E693">
        <v>0.201672925846651</v>
      </c>
      <c r="F693">
        <v>0.108641021884977</v>
      </c>
      <c r="G693">
        <v>0.604314306052401</v>
      </c>
      <c r="H693">
        <v>0.24975866847671499</v>
      </c>
      <c r="I693">
        <v>3.6033835960551999E-2</v>
      </c>
      <c r="J693">
        <v>0.95908440090715796</v>
      </c>
      <c r="K693">
        <v>0.17025964148342601</v>
      </c>
      <c r="L693">
        <v>0.51870076451450498</v>
      </c>
      <c r="M693">
        <v>0.85243536112829998</v>
      </c>
      <c r="N693">
        <v>-0.59429626999989904</v>
      </c>
      <c r="O693">
        <v>-0.69941525266293303</v>
      </c>
      <c r="P693">
        <v>-0.37862799728555102</v>
      </c>
      <c r="Q693">
        <v>-0.152632610547036</v>
      </c>
      <c r="R693">
        <v>-0.91605951950901798</v>
      </c>
      <c r="S693">
        <v>0.49335224381829301</v>
      </c>
      <c r="T693">
        <v>-0.98042427460971404</v>
      </c>
      <c r="U693">
        <v>2.2684803787761401</v>
      </c>
      <c r="V693">
        <v>-0.120725849794558</v>
      </c>
      <c r="W693">
        <v>0.26374324205991401</v>
      </c>
      <c r="X693">
        <v>-0.89807433011971605</v>
      </c>
      <c r="Y693">
        <v>1.6574990311155401E-2</v>
      </c>
      <c r="Z693">
        <v>-2.1222706287952602</v>
      </c>
      <c r="AA693">
        <v>0.32597232526034198</v>
      </c>
    </row>
    <row r="694" spans="1:27" x14ac:dyDescent="0.2">
      <c r="A694">
        <v>693</v>
      </c>
      <c r="B694">
        <v>0.53956091403961104</v>
      </c>
      <c r="C694">
        <v>0.25992799899540803</v>
      </c>
      <c r="D694">
        <v>0.12176988646388</v>
      </c>
      <c r="E694">
        <v>0.34951268648728701</v>
      </c>
      <c r="F694">
        <v>0.229371391702443</v>
      </c>
      <c r="G694">
        <v>0.66316709783859495</v>
      </c>
      <c r="H694">
        <v>0.60963736241683297</v>
      </c>
      <c r="I694">
        <v>0.91986890812404398</v>
      </c>
      <c r="J694">
        <v>0.165900687454268</v>
      </c>
      <c r="K694">
        <v>0.78990466659888603</v>
      </c>
      <c r="L694">
        <v>0.68406430585309796</v>
      </c>
      <c r="M694">
        <v>0.75760530354455102</v>
      </c>
      <c r="N694">
        <v>0.21636127581201001</v>
      </c>
      <c r="O694">
        <v>0.88278758687600101</v>
      </c>
      <c r="P694">
        <v>0.94711714495656496</v>
      </c>
      <c r="Q694">
        <v>-0.48744054254166502</v>
      </c>
      <c r="R694">
        <v>-6.1179797476703997E-2</v>
      </c>
      <c r="S694">
        <v>-0.63572890611552102</v>
      </c>
      <c r="T694">
        <v>-1.4360784142881899</v>
      </c>
      <c r="U694">
        <v>-1.3240820142613801</v>
      </c>
      <c r="V694">
        <v>0.17538697033584499</v>
      </c>
      <c r="W694">
        <v>0.52863986231626803</v>
      </c>
      <c r="X694">
        <v>-0.34553556716115902</v>
      </c>
      <c r="Y694">
        <v>0.37126634986002899</v>
      </c>
      <c r="Z694">
        <v>0.62144497108293895</v>
      </c>
      <c r="AA694">
        <v>-3.9215548072987001E-2</v>
      </c>
    </row>
    <row r="695" spans="1:27" x14ac:dyDescent="0.2">
      <c r="A695">
        <v>694</v>
      </c>
      <c r="B695">
        <v>0.14010354992933499</v>
      </c>
      <c r="C695">
        <v>0.87484662560745996</v>
      </c>
      <c r="D695">
        <v>0.58421424613334205</v>
      </c>
      <c r="E695">
        <v>0.224084863439202</v>
      </c>
      <c r="F695">
        <v>0.37487425445578898</v>
      </c>
      <c r="G695">
        <v>0.74691253225318999</v>
      </c>
      <c r="H695">
        <v>0.71008594660088398</v>
      </c>
      <c r="I695">
        <v>0.752839300548657</v>
      </c>
      <c r="J695">
        <v>0.308889070292934</v>
      </c>
      <c r="K695">
        <v>0.18453892110846901</v>
      </c>
      <c r="L695">
        <v>0.80326815252192296</v>
      </c>
      <c r="M695">
        <v>4.2970995185896699E-2</v>
      </c>
      <c r="N695">
        <v>-0.192239361431668</v>
      </c>
      <c r="O695">
        <v>-5.9888286664397702E-2</v>
      </c>
      <c r="P695">
        <v>0.23040938636650499</v>
      </c>
      <c r="Q695">
        <v>0.12565855884987701</v>
      </c>
      <c r="R695">
        <v>-1.88193297880601</v>
      </c>
      <c r="S695">
        <v>-0.24538378950897599</v>
      </c>
      <c r="T695">
        <v>0.224297285030192</v>
      </c>
      <c r="U695">
        <v>-8.8823232193964194E-2</v>
      </c>
      <c r="V695">
        <v>0.92948166459798098</v>
      </c>
      <c r="W695">
        <v>-0.113211998517754</v>
      </c>
      <c r="X695">
        <v>-0.60116754876063905</v>
      </c>
      <c r="Y695">
        <v>-0.722481458150251</v>
      </c>
      <c r="Z695">
        <v>1.30151781898371E-2</v>
      </c>
      <c r="AA695">
        <v>-2.13686314344808</v>
      </c>
    </row>
    <row r="696" spans="1:27" x14ac:dyDescent="0.2">
      <c r="A696">
        <v>695</v>
      </c>
      <c r="B696">
        <v>0.28371177683584298</v>
      </c>
      <c r="C696">
        <v>0.85205913637764696</v>
      </c>
      <c r="D696">
        <v>0.65834341151639797</v>
      </c>
      <c r="E696">
        <v>0.164491710020229</v>
      </c>
      <c r="F696">
        <v>0.40215468662790899</v>
      </c>
      <c r="G696">
        <v>0.44645899976603598</v>
      </c>
      <c r="H696">
        <v>0.53634514170698799</v>
      </c>
      <c r="I696">
        <v>0.97913970123045102</v>
      </c>
      <c r="J696">
        <v>0.40568884462118099</v>
      </c>
      <c r="K696">
        <v>0.48307085153646701</v>
      </c>
      <c r="L696">
        <v>0.32944222609512502</v>
      </c>
      <c r="M696">
        <v>0.37519465526565898</v>
      </c>
      <c r="N696">
        <v>0.893944506694481</v>
      </c>
      <c r="O696">
        <v>0.53814173125264497</v>
      </c>
      <c r="P696">
        <v>-0.95351738967164001</v>
      </c>
      <c r="Q696">
        <v>-0.65151802181942398</v>
      </c>
      <c r="R696">
        <v>1.2689991586464699</v>
      </c>
      <c r="S696">
        <v>0.90733608717862002</v>
      </c>
      <c r="T696">
        <v>-0.108354136137966</v>
      </c>
      <c r="U696">
        <v>-1.9340130921716201</v>
      </c>
      <c r="V696">
        <v>1.2399575296508101</v>
      </c>
      <c r="W696">
        <v>0.58428021610355096</v>
      </c>
      <c r="X696">
        <v>-3.7811992705744597E-2</v>
      </c>
      <c r="Y696">
        <v>-1.96936138516199</v>
      </c>
      <c r="Z696">
        <v>-1.7434636004484301</v>
      </c>
      <c r="AA696">
        <v>0.42167645804807702</v>
      </c>
    </row>
    <row r="697" spans="1:27" x14ac:dyDescent="0.2">
      <c r="A697">
        <v>696</v>
      </c>
      <c r="B697">
        <v>0.58303059521131195</v>
      </c>
      <c r="C697">
        <v>0.84290466457605295</v>
      </c>
      <c r="D697">
        <v>0.99616502760909498</v>
      </c>
      <c r="E697">
        <v>9.2729951022192794E-2</v>
      </c>
      <c r="F697">
        <v>0.66593751544132795</v>
      </c>
      <c r="G697">
        <v>0.20722755556926101</v>
      </c>
      <c r="H697">
        <v>0.74728493299335197</v>
      </c>
      <c r="I697">
        <v>0.88529237918555703</v>
      </c>
      <c r="J697">
        <v>0.44963634712621497</v>
      </c>
      <c r="K697">
        <v>0.270152948331087</v>
      </c>
      <c r="L697">
        <v>0.81817817874252796</v>
      </c>
      <c r="M697">
        <v>3.2392184948548598E-2</v>
      </c>
      <c r="N697">
        <v>-1.34524456676963</v>
      </c>
      <c r="O697">
        <v>2.3760438531961601</v>
      </c>
      <c r="P697">
        <v>-0.365080856171345</v>
      </c>
      <c r="Q697">
        <v>0.60503255413825896</v>
      </c>
      <c r="R697">
        <v>-0.23094742271641699</v>
      </c>
      <c r="S697">
        <v>-1.00881279770204</v>
      </c>
      <c r="T697">
        <v>-0.12587980220929601</v>
      </c>
      <c r="U697">
        <v>-0.59086465535086397</v>
      </c>
      <c r="V697">
        <v>-1.69418310154887</v>
      </c>
      <c r="W697">
        <v>-1.35264042459426</v>
      </c>
      <c r="X697">
        <v>2.1945624700575102</v>
      </c>
      <c r="Y697">
        <v>0.61323003216737304</v>
      </c>
      <c r="Z697">
        <v>0.20163309356610301</v>
      </c>
      <c r="AA697">
        <v>-1.25286781702429</v>
      </c>
    </row>
    <row r="698" spans="1:27" x14ac:dyDescent="0.2">
      <c r="A698">
        <v>697</v>
      </c>
      <c r="B698">
        <v>0.16502589220181099</v>
      </c>
      <c r="C698">
        <v>0.946903674630448</v>
      </c>
      <c r="D698">
        <v>0.19406756688840601</v>
      </c>
      <c r="E698">
        <v>0.63289989298209504</v>
      </c>
      <c r="F698">
        <v>0.138566391076892</v>
      </c>
      <c r="G698">
        <v>0.25993722816929199</v>
      </c>
      <c r="H698">
        <v>0.82006431696936399</v>
      </c>
      <c r="I698">
        <v>0.99348786473274198</v>
      </c>
      <c r="J698">
        <v>0.56498947623185802</v>
      </c>
      <c r="K698">
        <v>0.56154922256246198</v>
      </c>
      <c r="L698">
        <v>0.89325165422633201</v>
      </c>
      <c r="M698">
        <v>6.4975556917488506E-2</v>
      </c>
      <c r="N698">
        <v>1.2976918387871801</v>
      </c>
      <c r="O698">
        <v>-0.99410790143333905</v>
      </c>
      <c r="P698">
        <v>-0.63169164551609702</v>
      </c>
      <c r="Q698">
        <v>-0.95570805251146596</v>
      </c>
      <c r="R698">
        <v>8.4967892243427198E-2</v>
      </c>
      <c r="S698">
        <v>-0.88788504796187695</v>
      </c>
      <c r="T698">
        <v>1.6034433439801501</v>
      </c>
      <c r="U698">
        <v>-0.86985631722430801</v>
      </c>
      <c r="V698">
        <v>1.6051847266553201</v>
      </c>
      <c r="W698">
        <v>-2.0421190357596899</v>
      </c>
      <c r="X698">
        <v>-2.32506972501896</v>
      </c>
      <c r="Y698">
        <v>-0.61643844540602299</v>
      </c>
      <c r="Z698">
        <v>-0.68317518372464603</v>
      </c>
      <c r="AA698">
        <v>-0.16155814738865201</v>
      </c>
    </row>
    <row r="699" spans="1:27" x14ac:dyDescent="0.2">
      <c r="A699">
        <v>698</v>
      </c>
      <c r="B699">
        <v>9.6301110694184899E-2</v>
      </c>
      <c r="C699">
        <v>0.65268163476139296</v>
      </c>
      <c r="D699">
        <v>0.81649671914055899</v>
      </c>
      <c r="E699">
        <v>0.78478834335692205</v>
      </c>
      <c r="F699">
        <v>0.46439639991149301</v>
      </c>
      <c r="G699">
        <v>0.43378304131328999</v>
      </c>
      <c r="H699">
        <v>0.43866516719572202</v>
      </c>
      <c r="I699">
        <v>0.37531531974673199</v>
      </c>
      <c r="J699">
        <v>0.55357152549549904</v>
      </c>
      <c r="K699">
        <v>0.973205901449546</v>
      </c>
      <c r="L699">
        <v>0.653197351843118</v>
      </c>
      <c r="M699">
        <v>4.1488253744318998E-2</v>
      </c>
      <c r="N699">
        <v>-0.25282886652215902</v>
      </c>
      <c r="O699">
        <v>1.3271896472967699</v>
      </c>
      <c r="P699">
        <v>-1.2674583157355701</v>
      </c>
      <c r="Q699">
        <v>-1.30989688864828</v>
      </c>
      <c r="R699">
        <v>0.42959183113747501</v>
      </c>
      <c r="S699">
        <v>5.71740093442175E-2</v>
      </c>
      <c r="T699">
        <v>1.0214210308409</v>
      </c>
      <c r="U699">
        <v>0.76796263349608296</v>
      </c>
      <c r="V699">
        <v>-0.475187374794174</v>
      </c>
      <c r="W699">
        <v>-0.83676808168191297</v>
      </c>
      <c r="X699">
        <v>8.1973217934833406E-2</v>
      </c>
      <c r="Y699">
        <v>-1.6875750670546299</v>
      </c>
      <c r="Z699">
        <v>0.15642875899136899</v>
      </c>
      <c r="AA699">
        <v>-0.63894474507626298</v>
      </c>
    </row>
    <row r="700" spans="1:27" x14ac:dyDescent="0.2">
      <c r="A700">
        <v>699</v>
      </c>
      <c r="B700">
        <v>0.42861309135332698</v>
      </c>
      <c r="C700">
        <v>0.48815556522458697</v>
      </c>
      <c r="D700">
        <v>0.61945205996744301</v>
      </c>
      <c r="E700">
        <v>5.9489298146217999E-2</v>
      </c>
      <c r="F700">
        <v>0.14702064264565701</v>
      </c>
      <c r="G700">
        <v>9.8643315955996499E-2</v>
      </c>
      <c r="H700">
        <v>0.76111670117825203</v>
      </c>
      <c r="I700">
        <v>0.34692884120158801</v>
      </c>
      <c r="J700">
        <v>0.85724783944897298</v>
      </c>
      <c r="K700">
        <v>0.186657457379624</v>
      </c>
      <c r="L700">
        <v>0.30235691810957999</v>
      </c>
      <c r="M700">
        <v>0.69685603142715902</v>
      </c>
      <c r="N700">
        <v>-0.74178100631579902</v>
      </c>
      <c r="O700">
        <v>0.62375964790996596</v>
      </c>
      <c r="P700">
        <v>-1.1328358830584899</v>
      </c>
      <c r="Q700">
        <v>-8.6372791846019203E-2</v>
      </c>
      <c r="R700">
        <v>-1.6577507677150001</v>
      </c>
      <c r="S700">
        <v>-1.2929820913872401</v>
      </c>
      <c r="T700">
        <v>0.48905072369327601</v>
      </c>
      <c r="U700">
        <v>-0.61586051727485103</v>
      </c>
      <c r="V700">
        <v>1.1184572255235301</v>
      </c>
      <c r="W700">
        <v>-1.2744235997745801</v>
      </c>
      <c r="X700">
        <v>0.23301239919962899</v>
      </c>
      <c r="Y700">
        <v>1.9050830793089</v>
      </c>
      <c r="Z700">
        <v>-1.2463287298917201</v>
      </c>
      <c r="AA700">
        <v>0.24741692194162801</v>
      </c>
    </row>
    <row r="701" spans="1:27" x14ac:dyDescent="0.2">
      <c r="A701">
        <v>700</v>
      </c>
      <c r="B701">
        <v>0.35576156573370099</v>
      </c>
      <c r="C701">
        <v>0.18775670067407099</v>
      </c>
      <c r="D701">
        <v>0.98560710856691003</v>
      </c>
      <c r="E701">
        <v>8.4299654699862003E-2</v>
      </c>
      <c r="F701">
        <v>0.55282784486189396</v>
      </c>
      <c r="G701">
        <v>3.3132682321593103E-2</v>
      </c>
      <c r="H701">
        <v>0.93112351908348501</v>
      </c>
      <c r="I701">
        <v>0.77812719857320101</v>
      </c>
      <c r="J701">
        <v>0.42667600954882801</v>
      </c>
      <c r="K701">
        <v>0.72696094843558901</v>
      </c>
      <c r="L701">
        <v>0.86798412981443096</v>
      </c>
      <c r="M701">
        <v>0.45016699121333598</v>
      </c>
      <c r="N701">
        <v>-1.06294924266973</v>
      </c>
      <c r="O701">
        <v>1.54155914310925E-2</v>
      </c>
      <c r="P701">
        <v>-0.35119850177037998</v>
      </c>
      <c r="Q701">
        <v>-0.456971027534395</v>
      </c>
      <c r="R701">
        <v>1.6321588132657801</v>
      </c>
      <c r="S701">
        <v>-2.65714102279512E-2</v>
      </c>
      <c r="T701">
        <v>-1.4038218474383799</v>
      </c>
      <c r="U701">
        <v>-0.43203381995495599</v>
      </c>
      <c r="V701">
        <v>-0.71190184511599996</v>
      </c>
      <c r="W701">
        <v>0.47113173456179103</v>
      </c>
      <c r="X701">
        <v>-7.1741524864179802E-3</v>
      </c>
      <c r="Y701">
        <v>0.67239009397322103</v>
      </c>
      <c r="Z701">
        <v>0.147197165220249</v>
      </c>
      <c r="AA701">
        <v>0.720239938794765</v>
      </c>
    </row>
    <row r="702" spans="1:27" x14ac:dyDescent="0.2">
      <c r="A702">
        <v>701</v>
      </c>
      <c r="B702">
        <v>0.84493353986181297</v>
      </c>
      <c r="C702">
        <v>0.71303306077606898</v>
      </c>
      <c r="D702">
        <v>0.441791965160518</v>
      </c>
      <c r="E702">
        <v>4.2777238413691503E-3</v>
      </c>
      <c r="F702">
        <v>2.7495217975229001E-2</v>
      </c>
      <c r="G702">
        <v>0.63340864470228497</v>
      </c>
      <c r="H702">
        <v>0.78638273268006698</v>
      </c>
      <c r="I702">
        <v>0.14568142988718999</v>
      </c>
      <c r="J702">
        <v>0.51536912820301894</v>
      </c>
      <c r="K702">
        <v>0.35113459895364901</v>
      </c>
      <c r="L702">
        <v>0.99788137315772396</v>
      </c>
      <c r="M702">
        <v>0.78512127790599995</v>
      </c>
      <c r="N702">
        <v>1.0799156392379601</v>
      </c>
      <c r="O702">
        <v>-1.18122099027743</v>
      </c>
      <c r="P702">
        <v>-0.74324992826675695</v>
      </c>
      <c r="Q702">
        <v>0.449581575940742</v>
      </c>
      <c r="R702">
        <v>1.7238745605688699</v>
      </c>
      <c r="S702">
        <v>-1.55663878769542</v>
      </c>
      <c r="T702">
        <v>-0.95476401597326999</v>
      </c>
      <c r="U702">
        <v>-0.108734968408929</v>
      </c>
      <c r="V702">
        <v>0.618266003364633</v>
      </c>
      <c r="W702">
        <v>-1.91308971653334</v>
      </c>
      <c r="X702">
        <v>-0.51162587594070896</v>
      </c>
      <c r="Y702">
        <v>0.193581584557214</v>
      </c>
      <c r="Z702">
        <v>-2.5013052512834599E-2</v>
      </c>
      <c r="AA702">
        <v>-0.66709097737826395</v>
      </c>
    </row>
    <row r="703" spans="1:27" x14ac:dyDescent="0.2">
      <c r="A703">
        <v>702</v>
      </c>
      <c r="B703">
        <v>0.26013247366063202</v>
      </c>
      <c r="C703">
        <v>8.5069970693439204E-2</v>
      </c>
      <c r="D703">
        <v>0.72418522275984198</v>
      </c>
      <c r="E703">
        <v>0.142220714827999</v>
      </c>
      <c r="F703">
        <v>0.80498163960874003</v>
      </c>
      <c r="G703">
        <v>0.537709747441113</v>
      </c>
      <c r="H703">
        <v>0.955521013820543</v>
      </c>
      <c r="I703">
        <v>0.50308659975416903</v>
      </c>
      <c r="J703">
        <v>0.52992833964526598</v>
      </c>
      <c r="K703">
        <v>0.66033579758368399</v>
      </c>
      <c r="L703">
        <v>0.52016370510682397</v>
      </c>
      <c r="M703">
        <v>0.55399889475665898</v>
      </c>
      <c r="N703">
        <v>-1.5385756716243799</v>
      </c>
      <c r="O703">
        <v>2.8454650865604898</v>
      </c>
      <c r="P703">
        <v>0.14872020423905599</v>
      </c>
      <c r="Q703">
        <v>-1.5286436138905499</v>
      </c>
      <c r="R703">
        <v>-1.57449711394856</v>
      </c>
      <c r="S703">
        <v>-0.77104656874670296</v>
      </c>
      <c r="T703">
        <v>1.4566036619245499</v>
      </c>
      <c r="U703">
        <v>1.0103101467479001</v>
      </c>
      <c r="V703">
        <v>-0.231238863108405</v>
      </c>
      <c r="W703">
        <v>-0.32974365977300901</v>
      </c>
      <c r="X703">
        <v>-0.61029763498651202</v>
      </c>
      <c r="Y703">
        <v>1.1399631312216101</v>
      </c>
      <c r="Z703">
        <v>-0.891298224836235</v>
      </c>
      <c r="AA703">
        <v>-0.46574338872673898</v>
      </c>
    </row>
    <row r="704" spans="1:27" x14ac:dyDescent="0.2">
      <c r="A704">
        <v>703</v>
      </c>
      <c r="B704">
        <v>2.3144492181017901E-2</v>
      </c>
      <c r="C704">
        <v>0.46119940560311001</v>
      </c>
      <c r="D704">
        <v>7.5848623178899205E-2</v>
      </c>
      <c r="E704">
        <v>0.92919370369054299</v>
      </c>
      <c r="F704">
        <v>0.83687586733139996</v>
      </c>
      <c r="G704">
        <v>0.82182324421592001</v>
      </c>
      <c r="H704">
        <v>0.86584622762165897</v>
      </c>
      <c r="I704">
        <v>0.74252657312899795</v>
      </c>
      <c r="J704">
        <v>0.44930924847721998</v>
      </c>
      <c r="K704">
        <v>0.25881453626789103</v>
      </c>
      <c r="L704">
        <v>0.43575973715633098</v>
      </c>
      <c r="M704">
        <v>1.5737974317744301E-2</v>
      </c>
      <c r="N704">
        <v>0.137965177633148</v>
      </c>
      <c r="O704">
        <v>-1.65857471539792</v>
      </c>
      <c r="P704">
        <v>-1.90948334050915</v>
      </c>
      <c r="Q704">
        <v>0.26130411406512999</v>
      </c>
      <c r="R704">
        <v>-1.26676788042922</v>
      </c>
      <c r="S704">
        <v>1.95696487654005</v>
      </c>
      <c r="T704">
        <v>1.26196714742037</v>
      </c>
      <c r="U704">
        <v>1.6684456459375301</v>
      </c>
      <c r="V704">
        <v>0.323101209322253</v>
      </c>
      <c r="W704">
        <v>-0.92960157590575199</v>
      </c>
      <c r="X704">
        <v>1.0849253301281601</v>
      </c>
      <c r="Y704">
        <v>-1.65611567830405</v>
      </c>
      <c r="Z704">
        <v>-2.97410133696757</v>
      </c>
      <c r="AA704">
        <v>-1.1754649469865199</v>
      </c>
    </row>
    <row r="705" spans="1:27" x14ac:dyDescent="0.2">
      <c r="A705">
        <v>704</v>
      </c>
      <c r="B705">
        <v>0.862399539677426</v>
      </c>
      <c r="C705">
        <v>0.935907306615263</v>
      </c>
      <c r="D705">
        <v>0.63034275197423995</v>
      </c>
      <c r="E705">
        <v>0.161884823115542</v>
      </c>
      <c r="F705">
        <v>0.20142450649291199</v>
      </c>
      <c r="G705">
        <v>0.66150775062851597</v>
      </c>
      <c r="H705">
        <v>0.23108685482293301</v>
      </c>
      <c r="I705">
        <v>0.201397510012611</v>
      </c>
      <c r="J705">
        <v>0.32651292486116201</v>
      </c>
      <c r="K705">
        <v>0.20076380553655301</v>
      </c>
      <c r="L705">
        <v>0.92901131859980501</v>
      </c>
      <c r="M705">
        <v>0.18456794717349101</v>
      </c>
      <c r="N705">
        <v>-0.59616968486012001</v>
      </c>
      <c r="O705">
        <v>-0.76469154376231296</v>
      </c>
      <c r="P705">
        <v>-1.3653069791475601</v>
      </c>
      <c r="Q705">
        <v>0.97899893179747899</v>
      </c>
      <c r="R705">
        <v>0.309272206782857</v>
      </c>
      <c r="S705">
        <v>0.56724424172658605</v>
      </c>
      <c r="T705">
        <v>-1.5088254395563401</v>
      </c>
      <c r="U705">
        <v>-0.365194741714781</v>
      </c>
      <c r="V705">
        <v>-0.58646098423154602</v>
      </c>
      <c r="W705">
        <v>0.134590506215233</v>
      </c>
      <c r="X705">
        <v>0.20540990441728699</v>
      </c>
      <c r="Y705">
        <v>0.52206457892320601</v>
      </c>
      <c r="Z705">
        <v>-0.28599389550524601</v>
      </c>
      <c r="AA705">
        <v>-1.8469409474514999</v>
      </c>
    </row>
    <row r="706" spans="1:27" x14ac:dyDescent="0.2">
      <c r="A706">
        <v>705</v>
      </c>
      <c r="B706">
        <v>0.33458796120248702</v>
      </c>
      <c r="C706">
        <v>0.84529366786591698</v>
      </c>
      <c r="D706">
        <v>0.21458645141683499</v>
      </c>
      <c r="E706">
        <v>0.98850114992819704</v>
      </c>
      <c r="F706">
        <v>0.550119817722588</v>
      </c>
      <c r="G706">
        <v>0.46825009072199397</v>
      </c>
      <c r="H706">
        <v>0.70861301245167796</v>
      </c>
      <c r="I706">
        <v>0.66843486321158696</v>
      </c>
      <c r="J706">
        <v>0.86566560319624797</v>
      </c>
      <c r="K706">
        <v>0.68234926834702403</v>
      </c>
      <c r="L706">
        <v>0.55018410086631697</v>
      </c>
      <c r="M706">
        <v>0.96698491694405597</v>
      </c>
      <c r="N706">
        <v>-0.76851319822634201</v>
      </c>
      <c r="O706">
        <v>1.12591957226936</v>
      </c>
      <c r="P706">
        <v>1.3716851858925501</v>
      </c>
      <c r="Q706">
        <v>-0.89356563960626501</v>
      </c>
      <c r="R706">
        <v>0.73360348985881896</v>
      </c>
      <c r="S706">
        <v>-0.15276792202234099</v>
      </c>
      <c r="T706">
        <v>0.82753464529631904</v>
      </c>
      <c r="U706">
        <v>0.48878483790940003</v>
      </c>
      <c r="V706">
        <v>-0.266877945195377</v>
      </c>
      <c r="W706">
        <v>8.3058239915187806E-2</v>
      </c>
      <c r="X706">
        <v>0.65570186653033702</v>
      </c>
      <c r="Y706">
        <v>6.01606358382622E-2</v>
      </c>
      <c r="Z706">
        <v>0.57239289925547299</v>
      </c>
      <c r="AA706">
        <v>-1.1945853740650101</v>
      </c>
    </row>
    <row r="707" spans="1:27" x14ac:dyDescent="0.2">
      <c r="A707">
        <v>706</v>
      </c>
      <c r="B707">
        <v>0.63178887171670794</v>
      </c>
      <c r="C707">
        <v>0.71618671691976399</v>
      </c>
      <c r="D707">
        <v>0.91912755183875505</v>
      </c>
      <c r="E707">
        <v>0.704223259584978</v>
      </c>
      <c r="F707">
        <v>0.61295226425863802</v>
      </c>
      <c r="G707">
        <v>0.85852198977954597</v>
      </c>
      <c r="H707">
        <v>0.80235685314983096</v>
      </c>
      <c r="I707">
        <v>0.44378611235879301</v>
      </c>
      <c r="J707">
        <v>0.81008452828973498</v>
      </c>
      <c r="K707">
        <v>8.9253209531307207E-2</v>
      </c>
      <c r="L707">
        <v>0.15821693441830501</v>
      </c>
      <c r="M707">
        <v>0.12577564292587301</v>
      </c>
      <c r="N707">
        <v>-0.16074859865845001</v>
      </c>
      <c r="O707">
        <v>-1.5538692755618499</v>
      </c>
      <c r="P707">
        <v>-0.35821974791251898</v>
      </c>
      <c r="Q707">
        <v>0.77649922973100605</v>
      </c>
      <c r="R707">
        <v>-2.6381572318085902</v>
      </c>
      <c r="S707">
        <v>-1.15956013132651</v>
      </c>
      <c r="T707">
        <v>-0.80788299887668202</v>
      </c>
      <c r="U707">
        <v>-1.2294117768530399</v>
      </c>
      <c r="V707">
        <v>1.1692668465257099</v>
      </c>
      <c r="W707">
        <v>-1.0011227735055499</v>
      </c>
      <c r="X707">
        <v>-1.1960283140002701</v>
      </c>
      <c r="Y707">
        <v>-4.3034379230475303E-2</v>
      </c>
      <c r="Z707">
        <v>-0.83502065083122601</v>
      </c>
      <c r="AA707">
        <v>-0.50574618029791296</v>
      </c>
    </row>
    <row r="708" spans="1:27" x14ac:dyDescent="0.2">
      <c r="A708">
        <v>707</v>
      </c>
      <c r="B708">
        <v>0.54642625874839701</v>
      </c>
      <c r="C708">
        <v>0.123806348303332</v>
      </c>
      <c r="D708">
        <v>0.81195200327783801</v>
      </c>
      <c r="E708">
        <v>0.324542554793879</v>
      </c>
      <c r="F708">
        <v>0.13204497657716199</v>
      </c>
      <c r="G708">
        <v>0.77446058276109397</v>
      </c>
      <c r="H708">
        <v>0.43919979641214002</v>
      </c>
      <c r="I708">
        <v>0.90064023970626295</v>
      </c>
      <c r="J708">
        <v>0.99213361251167898</v>
      </c>
      <c r="K708">
        <v>0.87524264701642096</v>
      </c>
      <c r="L708">
        <v>0.267581620020791</v>
      </c>
      <c r="M708">
        <v>0.89160065702162605</v>
      </c>
      <c r="N708">
        <v>5.8780685832667101E-2</v>
      </c>
      <c r="O708">
        <v>0.440201232522546</v>
      </c>
      <c r="P708">
        <v>0.25830252396262599</v>
      </c>
      <c r="Q708">
        <v>0.82709889591907504</v>
      </c>
      <c r="R708">
        <v>2.5519720316613501</v>
      </c>
      <c r="S708">
        <v>0.79459777642812002</v>
      </c>
      <c r="T708">
        <v>1.52631848417153</v>
      </c>
      <c r="U708">
        <v>-1.52342097732669</v>
      </c>
      <c r="V708">
        <v>-0.119981031064229</v>
      </c>
      <c r="W708">
        <v>0.25524818681688499</v>
      </c>
      <c r="X708">
        <v>0.105793090357062</v>
      </c>
      <c r="Y708">
        <v>0.52063374859461298</v>
      </c>
      <c r="Z708">
        <v>1.9892998371452899</v>
      </c>
      <c r="AA708">
        <v>-0.41105886158142702</v>
      </c>
    </row>
    <row r="709" spans="1:27" x14ac:dyDescent="0.2">
      <c r="A709">
        <v>708</v>
      </c>
      <c r="B709">
        <v>0.37644449318759099</v>
      </c>
      <c r="C709">
        <v>0.59482746128924102</v>
      </c>
      <c r="D709">
        <v>0.85611592698842198</v>
      </c>
      <c r="E709">
        <v>0.32808523345738599</v>
      </c>
      <c r="F709">
        <v>0.69729889649897803</v>
      </c>
      <c r="G709">
        <v>0.38233636505901802</v>
      </c>
      <c r="H709">
        <v>0.84323228965513397</v>
      </c>
      <c r="I709">
        <v>0.29341266676783501</v>
      </c>
      <c r="J709">
        <v>0.43288254505023299</v>
      </c>
      <c r="K709">
        <v>0.711134258424863</v>
      </c>
      <c r="L709">
        <v>0.60780084948055402</v>
      </c>
      <c r="M709">
        <v>0.45593211567029301</v>
      </c>
      <c r="N709">
        <v>-0.36902539245995503</v>
      </c>
      <c r="O709">
        <v>-1.5665724775684999</v>
      </c>
      <c r="P709">
        <v>0.79970742244503401</v>
      </c>
      <c r="Q709">
        <v>0.59002575877977204</v>
      </c>
      <c r="R709">
        <v>-0.951247965691289</v>
      </c>
      <c r="S709">
        <v>-1.06586353060854</v>
      </c>
      <c r="T709">
        <v>-0.15044676277350599</v>
      </c>
      <c r="U709">
        <v>0.61042834411424995</v>
      </c>
      <c r="V709">
        <v>-0.41708375403119402</v>
      </c>
      <c r="W709">
        <v>-0.21254687944609199</v>
      </c>
      <c r="X709">
        <v>-1.6941429874373199</v>
      </c>
      <c r="Y709">
        <v>0.31884379507615701</v>
      </c>
      <c r="Z709">
        <v>-1.3883386050083899</v>
      </c>
      <c r="AA709">
        <v>0.797916644428873</v>
      </c>
    </row>
    <row r="710" spans="1:27" x14ac:dyDescent="0.2">
      <c r="A710">
        <v>709</v>
      </c>
      <c r="B710">
        <v>0.18587301508523499</v>
      </c>
      <c r="C710">
        <v>0.98985280143096999</v>
      </c>
      <c r="D710">
        <v>0.81675724592059795</v>
      </c>
      <c r="E710">
        <v>0.77670207573100902</v>
      </c>
      <c r="F710">
        <v>0.87774474616162401</v>
      </c>
      <c r="G710">
        <v>0.98704405780881599</v>
      </c>
      <c r="H710">
        <v>0.13797324290499</v>
      </c>
      <c r="I710">
        <v>0.55970186251215603</v>
      </c>
      <c r="J710">
        <v>0.46595669351518099</v>
      </c>
      <c r="K710">
        <v>0.32253149920143098</v>
      </c>
      <c r="L710">
        <v>0.76822951971553199</v>
      </c>
      <c r="M710">
        <v>0.102710075210779</v>
      </c>
      <c r="N710">
        <v>-0.74767475707935904</v>
      </c>
      <c r="O710">
        <v>0.45315116214041101</v>
      </c>
      <c r="P710">
        <v>-7.1982148329321205E-2</v>
      </c>
      <c r="Q710">
        <v>-1.09841781335029</v>
      </c>
      <c r="R710">
        <v>-0.248479372941319</v>
      </c>
      <c r="S710">
        <v>-0.51329206982352005</v>
      </c>
      <c r="T710">
        <v>0.51892425723390101</v>
      </c>
      <c r="U710">
        <v>-2.14721053712934</v>
      </c>
      <c r="V710">
        <v>-0.29459407912348401</v>
      </c>
      <c r="W710">
        <v>1.0017370883335099</v>
      </c>
      <c r="X710">
        <v>0.110529358393468</v>
      </c>
      <c r="Y710">
        <v>0.37991710183066602</v>
      </c>
      <c r="Z710">
        <v>-1.18030539855789</v>
      </c>
      <c r="AA710">
        <v>-0.36378396630926602</v>
      </c>
    </row>
    <row r="711" spans="1:27" x14ac:dyDescent="0.2">
      <c r="A711">
        <v>710</v>
      </c>
      <c r="B711">
        <v>0.42894059116952099</v>
      </c>
      <c r="C711">
        <v>0.61540848785080005</v>
      </c>
      <c r="D711">
        <v>0.417101690312847</v>
      </c>
      <c r="E711">
        <v>0.49860312812961599</v>
      </c>
      <c r="F711">
        <v>0.95039568026550103</v>
      </c>
      <c r="G711">
        <v>0.21362040378153299</v>
      </c>
      <c r="H711">
        <v>0.52019692212343205</v>
      </c>
      <c r="I711">
        <v>2.85586176905781E-2</v>
      </c>
      <c r="J711">
        <v>0.47945756744593299</v>
      </c>
      <c r="K711">
        <v>0.97371421684510995</v>
      </c>
      <c r="L711">
        <v>3.4848017152398797E-2</v>
      </c>
      <c r="M711">
        <v>0.53137753740884297</v>
      </c>
      <c r="N711">
        <v>0.72904930105267796</v>
      </c>
      <c r="O711">
        <v>2.17671216889158</v>
      </c>
      <c r="P711">
        <v>1.2293183188215</v>
      </c>
      <c r="Q711">
        <v>-0.313327640434924</v>
      </c>
      <c r="R711">
        <v>-4.0688120510102101E-2</v>
      </c>
      <c r="S711">
        <v>-1.06590987482196</v>
      </c>
      <c r="T711">
        <v>1.3508316286096</v>
      </c>
      <c r="U711">
        <v>0.73125868674259897</v>
      </c>
      <c r="V711">
        <v>0.23889780902889399</v>
      </c>
      <c r="W711">
        <v>0.51897315795997501</v>
      </c>
      <c r="X711">
        <v>-0.475118793302091</v>
      </c>
      <c r="Y711">
        <v>-0.45626621753218999</v>
      </c>
      <c r="Z711">
        <v>-0.24075932122573901</v>
      </c>
      <c r="AA711">
        <v>-0.94759437030679095</v>
      </c>
    </row>
    <row r="712" spans="1:27" x14ac:dyDescent="0.2">
      <c r="A712">
        <v>711</v>
      </c>
      <c r="B712">
        <v>0.63077359856106296</v>
      </c>
      <c r="C712">
        <v>0.273077666992321</v>
      </c>
      <c r="D712">
        <v>0.97754910378716797</v>
      </c>
      <c r="E712">
        <v>0.49700684985145899</v>
      </c>
      <c r="F712">
        <v>0.73388046748004798</v>
      </c>
      <c r="G712">
        <v>0.97343244822695796</v>
      </c>
      <c r="H712">
        <v>0.31276342319324602</v>
      </c>
      <c r="I712">
        <v>0.56388215930201102</v>
      </c>
      <c r="J712">
        <v>0.88059882773086395</v>
      </c>
      <c r="K712">
        <v>1.3371034059673499E-2</v>
      </c>
      <c r="L712">
        <v>0.57490635756403197</v>
      </c>
      <c r="M712">
        <v>0.21063467394560501</v>
      </c>
      <c r="N712">
        <v>0.66111860991813398</v>
      </c>
      <c r="O712">
        <v>0.19831272940774</v>
      </c>
      <c r="P712">
        <v>0.81746691957100004</v>
      </c>
      <c r="Q712">
        <v>0.32434650700066098</v>
      </c>
      <c r="R712">
        <v>-0.39849047184681902</v>
      </c>
      <c r="S712">
        <v>-0.643175787437825</v>
      </c>
      <c r="T712">
        <v>1.1446365879193301</v>
      </c>
      <c r="U712">
        <v>0.62365592078455501</v>
      </c>
      <c r="V712">
        <v>-1.02086672704832</v>
      </c>
      <c r="W712">
        <v>-0.37713389524313901</v>
      </c>
      <c r="X712">
        <v>1.1227681394351501</v>
      </c>
      <c r="Y712">
        <v>-9.6222835535940306E-3</v>
      </c>
      <c r="Z712">
        <v>-1.4188088701782799</v>
      </c>
      <c r="AA712">
        <v>-0.36782118091252802</v>
      </c>
    </row>
    <row r="713" spans="1:27" x14ac:dyDescent="0.2">
      <c r="A713">
        <v>712</v>
      </c>
      <c r="B713">
        <v>0.52084235125221301</v>
      </c>
      <c r="C713">
        <v>6.3706843182444503E-2</v>
      </c>
      <c r="D713">
        <v>0.49936365988105502</v>
      </c>
      <c r="E713">
        <v>0.266374840168282</v>
      </c>
      <c r="F713">
        <v>1.71328359283506E-3</v>
      </c>
      <c r="G713">
        <v>0.45091725862585003</v>
      </c>
      <c r="H713">
        <v>0.55126359057612695</v>
      </c>
      <c r="I713">
        <v>0.57170494738966204</v>
      </c>
      <c r="J713">
        <v>0.51532304519787397</v>
      </c>
      <c r="K713">
        <v>0.27375254360958901</v>
      </c>
      <c r="L713">
        <v>0.68008354399353199</v>
      </c>
      <c r="M713">
        <v>4.2666310910135499E-3</v>
      </c>
      <c r="N713">
        <v>1.6488193608194199</v>
      </c>
      <c r="O713">
        <v>0.48120767196215702</v>
      </c>
      <c r="P713">
        <v>2.0452943233942298</v>
      </c>
      <c r="Q713">
        <v>-1.4389460642340901</v>
      </c>
      <c r="R713">
        <v>-0.63067554584405905</v>
      </c>
      <c r="S713">
        <v>0.81741404809585505</v>
      </c>
      <c r="T713">
        <v>-8.3774898041839102E-2</v>
      </c>
      <c r="U713">
        <v>0.33636570366998098</v>
      </c>
      <c r="V713">
        <v>1.1271423069173601</v>
      </c>
      <c r="W713">
        <v>0.24333493508937401</v>
      </c>
      <c r="X713">
        <v>0.28041036121219998</v>
      </c>
      <c r="Y713">
        <v>-1.227541421777</v>
      </c>
      <c r="Z713">
        <v>0.77019698607085496</v>
      </c>
      <c r="AA713">
        <v>-0.12974604334118001</v>
      </c>
    </row>
    <row r="714" spans="1:27" x14ac:dyDescent="0.2">
      <c r="A714">
        <v>713</v>
      </c>
      <c r="B714">
        <v>0.65962133719585803</v>
      </c>
      <c r="C714">
        <v>7.2303275577723897E-2</v>
      </c>
      <c r="D714">
        <v>0.49857166456058599</v>
      </c>
      <c r="E714">
        <v>0.92980143497697998</v>
      </c>
      <c r="F714">
        <v>0.77107211994007196</v>
      </c>
      <c r="G714">
        <v>0.31033342238515599</v>
      </c>
      <c r="H714">
        <v>0.192162519786506</v>
      </c>
      <c r="I714">
        <v>0.93495646747760397</v>
      </c>
      <c r="J714">
        <v>0.68658124329522197</v>
      </c>
      <c r="K714">
        <v>0.19891230715438701</v>
      </c>
      <c r="L714">
        <v>0.73739382973872103</v>
      </c>
      <c r="M714">
        <v>0.58252194686792702</v>
      </c>
      <c r="N714">
        <v>-0.98874640988094797</v>
      </c>
      <c r="O714">
        <v>0.72653242601801404</v>
      </c>
      <c r="P714">
        <v>0.898615110514</v>
      </c>
      <c r="Q714">
        <v>-0.84636348079730805</v>
      </c>
      <c r="R714">
        <v>5.6221677377778299E-2</v>
      </c>
      <c r="S714">
        <v>-0.629111341041524</v>
      </c>
      <c r="T714">
        <v>1.17595739804752</v>
      </c>
      <c r="U714">
        <v>-5.0938686569330198E-2</v>
      </c>
      <c r="V714">
        <v>-0.359929304423945</v>
      </c>
      <c r="W714">
        <v>-0.212455772044332</v>
      </c>
      <c r="X714">
        <v>1.0966474100953301</v>
      </c>
      <c r="Y714">
        <v>0.18164158439546199</v>
      </c>
      <c r="Z714">
        <v>-0.94836393988965995</v>
      </c>
      <c r="AA714">
        <v>0.274409110433182</v>
      </c>
    </row>
    <row r="715" spans="1:27" x14ac:dyDescent="0.2">
      <c r="A715">
        <v>714</v>
      </c>
      <c r="B715">
        <v>0.72936093132011504</v>
      </c>
      <c r="C715">
        <v>0.87351121404208198</v>
      </c>
      <c r="D715">
        <v>0.34347225213423299</v>
      </c>
      <c r="E715">
        <v>0.67754578310996205</v>
      </c>
      <c r="F715">
        <v>0.34420123812742498</v>
      </c>
      <c r="G715">
        <v>0.85921572917140998</v>
      </c>
      <c r="H715">
        <v>0.96755562722682897</v>
      </c>
      <c r="I715">
        <v>0.67382421484217003</v>
      </c>
      <c r="J715">
        <v>0.17689875978976399</v>
      </c>
      <c r="K715">
        <v>0.275145066203549</v>
      </c>
      <c r="L715">
        <v>8.7759145535528608E-3</v>
      </c>
      <c r="M715">
        <v>0.82957933144643903</v>
      </c>
      <c r="N715">
        <v>-1.0081245202202</v>
      </c>
      <c r="O715">
        <v>-0.79589802890254402</v>
      </c>
      <c r="P715">
        <v>1.9303824937853</v>
      </c>
      <c r="Q715">
        <v>0.48400393741609399</v>
      </c>
      <c r="R715">
        <v>1.4223314879009501</v>
      </c>
      <c r="S715">
        <v>1.4910664771545099</v>
      </c>
      <c r="T715">
        <v>-0.63515544226873699</v>
      </c>
      <c r="U715">
        <v>0.19468537835048599</v>
      </c>
      <c r="V715">
        <v>-0.40599701109510899</v>
      </c>
      <c r="W715">
        <v>-0.48465086687841002</v>
      </c>
      <c r="X715">
        <v>1.51902940050422</v>
      </c>
      <c r="Y715">
        <v>-3.0893635083145101E-2</v>
      </c>
      <c r="Z715">
        <v>4.8197300052750899E-2</v>
      </c>
      <c r="AA715">
        <v>0.87340007444344803</v>
      </c>
    </row>
    <row r="716" spans="1:27" x14ac:dyDescent="0.2">
      <c r="A716">
        <v>715</v>
      </c>
      <c r="B716">
        <v>0.48682287335395802</v>
      </c>
      <c r="C716">
        <v>0.36282499670050999</v>
      </c>
      <c r="D716">
        <v>6.7349394084885703E-2</v>
      </c>
      <c r="E716">
        <v>0.71025983220897604</v>
      </c>
      <c r="F716">
        <v>0.41068994044326201</v>
      </c>
      <c r="G716">
        <v>0.70771163795143299</v>
      </c>
      <c r="H716">
        <v>0.38265750952996302</v>
      </c>
      <c r="I716">
        <v>0.56434343778528195</v>
      </c>
      <c r="J716">
        <v>0.46969125466421202</v>
      </c>
      <c r="K716">
        <v>0.175080795306712</v>
      </c>
      <c r="L716">
        <v>0.76212993683293395</v>
      </c>
      <c r="M716">
        <v>0.64222479122690801</v>
      </c>
      <c r="N716">
        <v>-0.81520574863750594</v>
      </c>
      <c r="O716">
        <v>-0.96041834455224995</v>
      </c>
      <c r="P716">
        <v>3.2118931820282699E-2</v>
      </c>
      <c r="Q716">
        <v>1.0736874960142</v>
      </c>
      <c r="R716">
        <v>1.33707705112015</v>
      </c>
      <c r="S716">
        <v>0.233849803781046</v>
      </c>
      <c r="T716">
        <v>0.31123449874131798</v>
      </c>
      <c r="U716">
        <v>-0.80364781085036596</v>
      </c>
      <c r="V716">
        <v>-0.26297774543681401</v>
      </c>
      <c r="W716">
        <v>-2.7537700021959699</v>
      </c>
      <c r="X716">
        <v>0.71827017803150295</v>
      </c>
      <c r="Y716">
        <v>-0.68014919723395295</v>
      </c>
      <c r="Z716">
        <v>-1.3734548012021099</v>
      </c>
      <c r="AA716">
        <v>0.97826744872932303</v>
      </c>
    </row>
    <row r="717" spans="1:27" x14ac:dyDescent="0.2">
      <c r="A717">
        <v>716</v>
      </c>
      <c r="B717">
        <v>0.38445661566220202</v>
      </c>
      <c r="C717">
        <v>0.94562214915640597</v>
      </c>
      <c r="D717">
        <v>0.90736533887684301</v>
      </c>
      <c r="E717">
        <v>0.28179407468996898</v>
      </c>
      <c r="F717">
        <v>3.1331388745456899E-3</v>
      </c>
      <c r="G717">
        <v>0.55696728895418302</v>
      </c>
      <c r="H717">
        <v>0.81222872203215901</v>
      </c>
      <c r="I717">
        <v>0.16985444771125899</v>
      </c>
      <c r="J717">
        <v>0.68629161012358897</v>
      </c>
      <c r="K717">
        <v>0.88017891044728402</v>
      </c>
      <c r="L717">
        <v>0.38776796660385998</v>
      </c>
      <c r="M717">
        <v>0.96617532963864505</v>
      </c>
      <c r="N717">
        <v>-1.1473647226291499</v>
      </c>
      <c r="O717">
        <v>-0.53128494374622803</v>
      </c>
      <c r="P717">
        <v>-1.1581200722326399</v>
      </c>
      <c r="Q717">
        <v>0.327073869682667</v>
      </c>
      <c r="R717">
        <v>-1.35716901815309</v>
      </c>
      <c r="S717">
        <v>-7.79940469138596E-3</v>
      </c>
      <c r="T717">
        <v>-0.54274594282785504</v>
      </c>
      <c r="U717">
        <v>-0.98460578413505295</v>
      </c>
      <c r="V717">
        <v>-1.1364749871882101</v>
      </c>
      <c r="W717">
        <v>1.3791655914424801</v>
      </c>
      <c r="X717">
        <v>0.36899251800108701</v>
      </c>
      <c r="Y717">
        <v>-0.53140950423434996</v>
      </c>
      <c r="Z717">
        <v>-1.0375725454425899</v>
      </c>
      <c r="AA717">
        <v>0.69062210732840701</v>
      </c>
    </row>
    <row r="718" spans="1:27" x14ac:dyDescent="0.2">
      <c r="A718">
        <v>717</v>
      </c>
      <c r="B718">
        <v>6.8335088435560404E-3</v>
      </c>
      <c r="C718">
        <v>0.558318939991295</v>
      </c>
      <c r="D718">
        <v>0.22111973562277801</v>
      </c>
      <c r="E718">
        <v>0.58069194294512205</v>
      </c>
      <c r="F718">
        <v>0.33619432803243399</v>
      </c>
      <c r="G718">
        <v>0.241273909341543</v>
      </c>
      <c r="H718">
        <v>0.299689213745296</v>
      </c>
      <c r="I718">
        <v>0.75245485873892903</v>
      </c>
      <c r="J718">
        <v>2.7373104123398599E-2</v>
      </c>
      <c r="K718">
        <v>0.88114991947077204</v>
      </c>
      <c r="L718">
        <v>0.22097997739910999</v>
      </c>
      <c r="M718">
        <v>0.11691844440065299</v>
      </c>
      <c r="N718">
        <v>1.98413193716878</v>
      </c>
      <c r="O718">
        <v>0.35668909518136399</v>
      </c>
      <c r="P718">
        <v>1.0741952009143201</v>
      </c>
      <c r="Q718">
        <v>-0.496857969894197</v>
      </c>
      <c r="R718">
        <v>-0.48928372672895998</v>
      </c>
      <c r="S718">
        <v>-1.31491680501081</v>
      </c>
      <c r="T718">
        <v>0.40379927873617799</v>
      </c>
      <c r="U718">
        <v>0.73978365636627397</v>
      </c>
      <c r="V718">
        <v>0.75461576096234895</v>
      </c>
      <c r="W718">
        <v>-0.26908530923899598</v>
      </c>
      <c r="X718">
        <v>-0.17677078278481101</v>
      </c>
      <c r="Y718">
        <v>0.183728674785087</v>
      </c>
      <c r="Z718">
        <v>-0.65763817961876903</v>
      </c>
      <c r="AA718">
        <v>-2.2261965344705401</v>
      </c>
    </row>
    <row r="719" spans="1:27" x14ac:dyDescent="0.2">
      <c r="A719">
        <v>718</v>
      </c>
      <c r="B719">
        <v>3.6842275876551801E-3</v>
      </c>
      <c r="C719">
        <v>0.51266115088947095</v>
      </c>
      <c r="D719">
        <v>0.29766389308497299</v>
      </c>
      <c r="E719">
        <v>0.95425680442713201</v>
      </c>
      <c r="F719">
        <v>0.324385395506396</v>
      </c>
      <c r="G719">
        <v>0.52439832431264199</v>
      </c>
      <c r="H719">
        <v>0.52556278393603795</v>
      </c>
      <c r="I719">
        <v>0.30408985028043301</v>
      </c>
      <c r="J719">
        <v>0.352749499725177</v>
      </c>
      <c r="K719">
        <v>0.96838859771378305</v>
      </c>
      <c r="L719">
        <v>0.53134522959589903</v>
      </c>
      <c r="M719">
        <v>0.63589134719222695</v>
      </c>
      <c r="N719">
        <v>-2.5095428945785798</v>
      </c>
      <c r="O719">
        <v>-1.07221859325986</v>
      </c>
      <c r="P719">
        <v>-0.30598326709263801</v>
      </c>
      <c r="Q719">
        <v>-0.63480381830864696</v>
      </c>
      <c r="R719">
        <v>1.7438289824547499</v>
      </c>
      <c r="S719">
        <v>0.33538577773464101</v>
      </c>
      <c r="T719">
        <v>-1.3173763804324701</v>
      </c>
      <c r="U719">
        <v>-2.2522603601763499E-2</v>
      </c>
      <c r="V719">
        <v>-0.95494453103341703</v>
      </c>
      <c r="W719">
        <v>1.42343676166095</v>
      </c>
      <c r="X719">
        <v>-1.52189191659968</v>
      </c>
      <c r="Y719">
        <v>0.256328735968817</v>
      </c>
      <c r="Z719">
        <v>1.94465650650486</v>
      </c>
      <c r="AA719">
        <v>-1.3432717789800299</v>
      </c>
    </row>
    <row r="720" spans="1:27" x14ac:dyDescent="0.2">
      <c r="A720">
        <v>719</v>
      </c>
      <c r="B720">
        <v>0.99493644014000804</v>
      </c>
      <c r="C720">
        <v>0.94777166354469899</v>
      </c>
      <c r="D720">
        <v>0.65854246262460903</v>
      </c>
      <c r="E720">
        <v>3.5998548381030497E-2</v>
      </c>
      <c r="F720">
        <v>0.46094513707794199</v>
      </c>
      <c r="G720">
        <v>0.75484423642046705</v>
      </c>
      <c r="H720">
        <v>0.42203670321032399</v>
      </c>
      <c r="I720">
        <v>0.68599069234915</v>
      </c>
      <c r="J720">
        <v>0.166633892338722</v>
      </c>
      <c r="K720">
        <v>0.55685242032632198</v>
      </c>
      <c r="L720">
        <v>0.79556004772893996</v>
      </c>
      <c r="M720">
        <v>0.26202823896892302</v>
      </c>
      <c r="N720">
        <v>-1.4118043450583999</v>
      </c>
      <c r="O720">
        <v>-7.5747995968519596E-2</v>
      </c>
      <c r="P720">
        <v>0.48228858583148199</v>
      </c>
      <c r="Q720">
        <v>1.9252795410169301</v>
      </c>
      <c r="R720">
        <v>1.5517308365232301</v>
      </c>
      <c r="S720">
        <v>-9.3167347105649195E-2</v>
      </c>
      <c r="T720">
        <v>0.59835521435955696</v>
      </c>
      <c r="U720">
        <v>-2.9280493109973098</v>
      </c>
      <c r="V720">
        <v>1.0687621686214701</v>
      </c>
      <c r="W720">
        <v>1.7249430833806501</v>
      </c>
      <c r="X720">
        <v>4.2594742227196503E-2</v>
      </c>
      <c r="Y720">
        <v>2.29236670425624E-2</v>
      </c>
      <c r="Z720">
        <v>-0.54364626386757198</v>
      </c>
      <c r="AA720">
        <v>-6.4419731290506196E-2</v>
      </c>
    </row>
    <row r="721" spans="1:27" x14ac:dyDescent="0.2">
      <c r="A721">
        <v>720</v>
      </c>
      <c r="B721">
        <v>0.10788688017055301</v>
      </c>
      <c r="C721">
        <v>0.10980159556493101</v>
      </c>
      <c r="D721">
        <v>0.56661990960128605</v>
      </c>
      <c r="E721">
        <v>0.510235942201688</v>
      </c>
      <c r="F721">
        <v>0.82532472116872602</v>
      </c>
      <c r="G721">
        <v>0.49985373788513199</v>
      </c>
      <c r="H721">
        <v>0.71583451377227902</v>
      </c>
      <c r="I721">
        <v>0.12221448007039699</v>
      </c>
      <c r="J721">
        <v>0.58659264561720104</v>
      </c>
      <c r="K721">
        <v>1.2583881383761699E-2</v>
      </c>
      <c r="L721">
        <v>0.69328312552533999</v>
      </c>
      <c r="M721">
        <v>3.81375825963914E-3</v>
      </c>
      <c r="N721">
        <v>-0.75933396860883995</v>
      </c>
      <c r="O721">
        <v>0.799591208318986</v>
      </c>
      <c r="P721">
        <v>1.7434845834112001</v>
      </c>
      <c r="Q721">
        <v>-0.34010469284017297</v>
      </c>
      <c r="R721">
        <v>-1.02038672905354</v>
      </c>
      <c r="S721">
        <v>0.64659621378336196</v>
      </c>
      <c r="T721">
        <v>1.2380137007504699</v>
      </c>
      <c r="U721">
        <v>-1.6110961390310501</v>
      </c>
      <c r="V721">
        <v>-1.1772224129492801</v>
      </c>
      <c r="W721">
        <v>-1.2696955788084501</v>
      </c>
      <c r="X721">
        <v>0.30145034491633199</v>
      </c>
      <c r="Y721">
        <v>-0.18697193596009801</v>
      </c>
      <c r="Z721">
        <v>-1.0672068994506601</v>
      </c>
      <c r="AA721">
        <v>-0.77743081476191001</v>
      </c>
    </row>
    <row r="722" spans="1:27" x14ac:dyDescent="0.2">
      <c r="A722">
        <v>721</v>
      </c>
      <c r="B722">
        <v>0.41866915835998902</v>
      </c>
      <c r="C722">
        <v>0.81890755053609599</v>
      </c>
      <c r="D722">
        <v>0.97129239002242596</v>
      </c>
      <c r="E722">
        <v>0.86058595543727201</v>
      </c>
      <c r="F722">
        <v>0.65714754699729305</v>
      </c>
      <c r="G722">
        <v>0.47672969056293302</v>
      </c>
      <c r="H722">
        <v>0.15294127585366299</v>
      </c>
      <c r="I722">
        <v>0.48226412083022202</v>
      </c>
      <c r="J722">
        <v>0.28885119431652101</v>
      </c>
      <c r="K722">
        <v>0.941177758853882</v>
      </c>
      <c r="L722">
        <v>0.11704532965086401</v>
      </c>
      <c r="M722">
        <v>0.99897791841067296</v>
      </c>
      <c r="N722">
        <v>-0.239634163130693</v>
      </c>
      <c r="O722">
        <v>-0.54807088296177098</v>
      </c>
      <c r="P722">
        <v>0.79918225485301497</v>
      </c>
      <c r="Q722">
        <v>0.69201758459395901</v>
      </c>
      <c r="R722">
        <v>1.8634527391707201</v>
      </c>
      <c r="S722">
        <v>-0.96933173216161606</v>
      </c>
      <c r="T722">
        <v>1.2781489198982301</v>
      </c>
      <c r="U722">
        <v>0.91421013004893903</v>
      </c>
      <c r="V722">
        <v>-1.8852530186900101</v>
      </c>
      <c r="W722">
        <v>0.64720916547174201</v>
      </c>
      <c r="X722">
        <v>-2.2200692652344201E-2</v>
      </c>
      <c r="Y722">
        <v>0.63033091255689599</v>
      </c>
      <c r="Z722">
        <v>0.61870247260641298</v>
      </c>
      <c r="AA722">
        <v>-1.1037459560335301</v>
      </c>
    </row>
    <row r="723" spans="1:27" x14ac:dyDescent="0.2">
      <c r="A723">
        <v>722</v>
      </c>
      <c r="B723">
        <v>0.71788454661145795</v>
      </c>
      <c r="C723">
        <v>0.37734210677444902</v>
      </c>
      <c r="D723">
        <v>0.10493223322555401</v>
      </c>
      <c r="E723">
        <v>0.27749236696399698</v>
      </c>
      <c r="F723">
        <v>0.36661771452054298</v>
      </c>
      <c r="G723">
        <v>0.503565398976206</v>
      </c>
      <c r="H723">
        <v>0.37001616833731499</v>
      </c>
      <c r="I723">
        <v>8.6814474780112505E-2</v>
      </c>
      <c r="J723">
        <v>0.53754107304848697</v>
      </c>
      <c r="K723">
        <v>0.50298009905964103</v>
      </c>
      <c r="L723">
        <v>0.27592720254324299</v>
      </c>
      <c r="M723">
        <v>0.42658916790969598</v>
      </c>
      <c r="N723">
        <v>-0.147945010660469</v>
      </c>
      <c r="O723">
        <v>-5.6812426712889497E-2</v>
      </c>
      <c r="P723">
        <v>-1.4984406743440899</v>
      </c>
      <c r="Q723">
        <v>-1.12924090478568</v>
      </c>
      <c r="R723">
        <v>-0.98266063972956497</v>
      </c>
      <c r="S723">
        <v>1.6811911871841501</v>
      </c>
      <c r="T723">
        <v>-0.134163849173458</v>
      </c>
      <c r="U723">
        <v>-5.15995843242172E-3</v>
      </c>
      <c r="V723">
        <v>-0.231855668504376</v>
      </c>
      <c r="W723">
        <v>-0.32684561399204598</v>
      </c>
      <c r="X723">
        <v>-1.9973945943784901</v>
      </c>
      <c r="Y723">
        <v>-4.1624124303827899E-2</v>
      </c>
      <c r="Z723">
        <v>1.50455731327098</v>
      </c>
      <c r="AA723">
        <v>-0.71367378458474995</v>
      </c>
    </row>
    <row r="724" spans="1:27" x14ac:dyDescent="0.2">
      <c r="A724">
        <v>723</v>
      </c>
      <c r="B724">
        <v>0.74253913224674695</v>
      </c>
      <c r="C724">
        <v>0.55664104782044799</v>
      </c>
      <c r="D724">
        <v>0.54379892582073797</v>
      </c>
      <c r="E724">
        <v>0.36284907977096698</v>
      </c>
      <c r="F724">
        <v>0.78811986558139302</v>
      </c>
      <c r="G724">
        <v>0.60933551378548101</v>
      </c>
      <c r="H724">
        <v>0.26687161205336402</v>
      </c>
      <c r="I724">
        <v>0.29639022587798503</v>
      </c>
      <c r="J724">
        <v>0.133454877184703</v>
      </c>
      <c r="K724">
        <v>0.65575464721769094</v>
      </c>
      <c r="L724">
        <v>0.56094400491565399</v>
      </c>
      <c r="M724">
        <v>0.82574882241897196</v>
      </c>
      <c r="N724">
        <v>1.0148114849663601</v>
      </c>
      <c r="O724">
        <v>0.17473899538215601</v>
      </c>
      <c r="P724">
        <v>1.50970573441613</v>
      </c>
      <c r="Q724">
        <v>-1.0057508499408601</v>
      </c>
      <c r="R724">
        <v>-0.62816365652731398</v>
      </c>
      <c r="S724">
        <v>0.357307412587063</v>
      </c>
      <c r="T724">
        <v>2.3598662306962499</v>
      </c>
      <c r="U724">
        <v>1.5652421521879201</v>
      </c>
      <c r="V724">
        <v>-0.36134360437318702</v>
      </c>
      <c r="W724">
        <v>1.41970549460514</v>
      </c>
      <c r="X724">
        <v>-0.38874487592298401</v>
      </c>
      <c r="Y724">
        <v>0.75071702729727996</v>
      </c>
      <c r="Z724">
        <v>-0.89684181994704304</v>
      </c>
      <c r="AA724">
        <v>0.60884741898528005</v>
      </c>
    </row>
    <row r="725" spans="1:27" x14ac:dyDescent="0.2">
      <c r="A725">
        <v>724</v>
      </c>
      <c r="B725">
        <v>0.87199882371351101</v>
      </c>
      <c r="C725">
        <v>0.31387118669226699</v>
      </c>
      <c r="D725">
        <v>0.91537213488481906</v>
      </c>
      <c r="E725">
        <v>0.91651750309392799</v>
      </c>
      <c r="F725">
        <v>0.38164146267808902</v>
      </c>
      <c r="G725">
        <v>0.49353467952460001</v>
      </c>
      <c r="H725">
        <v>0.81302497675642305</v>
      </c>
      <c r="I725">
        <v>0.12949779117479901</v>
      </c>
      <c r="J725">
        <v>0.64279636251740102</v>
      </c>
      <c r="K725">
        <v>0.51587261422537201</v>
      </c>
      <c r="L725">
        <v>0.28659963840618702</v>
      </c>
      <c r="M725">
        <v>0.270085577387362</v>
      </c>
      <c r="N725">
        <v>1.2807926944146699</v>
      </c>
      <c r="O725">
        <v>-1.61110951071778</v>
      </c>
      <c r="P725">
        <v>0.73717821998092603</v>
      </c>
      <c r="Q725">
        <v>-0.40048232230961001</v>
      </c>
      <c r="R725">
        <v>0.20123167281777099</v>
      </c>
      <c r="S725">
        <v>-0.94019914142886896</v>
      </c>
      <c r="T725">
        <v>-0.56539362988680597</v>
      </c>
      <c r="U725">
        <v>-0.61851086588684201</v>
      </c>
      <c r="V725">
        <v>-9.7528183630562204E-2</v>
      </c>
      <c r="W725">
        <v>-0.25164716872496401</v>
      </c>
      <c r="X725">
        <v>-9.9362441477705999E-3</v>
      </c>
      <c r="Y725">
        <v>-1.25976313439218</v>
      </c>
      <c r="Z725">
        <v>-0.43365097802909802</v>
      </c>
      <c r="AA725">
        <v>0.48307211744531298</v>
      </c>
    </row>
    <row r="726" spans="1:27" x14ac:dyDescent="0.2">
      <c r="A726">
        <v>725</v>
      </c>
      <c r="B726">
        <v>0.60786796105094199</v>
      </c>
      <c r="C726">
        <v>8.2342880312353303E-2</v>
      </c>
      <c r="D726">
        <v>0.87293740361928895</v>
      </c>
      <c r="E726">
        <v>8.0235374392941594E-2</v>
      </c>
      <c r="F726">
        <v>0.94402274116873697</v>
      </c>
      <c r="G726">
        <v>0.19516622857190599</v>
      </c>
      <c r="H726">
        <v>0.63892511720769096</v>
      </c>
      <c r="I726">
        <v>0.36785197304561701</v>
      </c>
      <c r="J726">
        <v>0.122770133893936</v>
      </c>
      <c r="K726">
        <v>6.08644681051373E-2</v>
      </c>
      <c r="L726">
        <v>0.81927935732528501</v>
      </c>
      <c r="M726">
        <v>0.91781721380539205</v>
      </c>
      <c r="N726">
        <v>-1.0415410700982799</v>
      </c>
      <c r="O726">
        <v>-0.16580124695936899</v>
      </c>
      <c r="P726">
        <v>-0.1027617999097</v>
      </c>
      <c r="Q726">
        <v>0.35803007046092</v>
      </c>
      <c r="R726">
        <v>-0.19130856023606699</v>
      </c>
      <c r="S726">
        <v>5.9556026431715099E-2</v>
      </c>
      <c r="T726">
        <v>0.34309378441285598</v>
      </c>
      <c r="U726">
        <v>1.69892961820385</v>
      </c>
      <c r="V726">
        <v>-0.19137171576161599</v>
      </c>
      <c r="W726">
        <v>0.23697133531270601</v>
      </c>
      <c r="X726">
        <v>-0.224558437082931</v>
      </c>
      <c r="Y726">
        <v>-0.36428578219526297</v>
      </c>
      <c r="Z726">
        <v>0.42781814756749598</v>
      </c>
      <c r="AA726">
        <v>1.1710464808201499</v>
      </c>
    </row>
    <row r="727" spans="1:27" x14ac:dyDescent="0.2">
      <c r="A727">
        <v>726</v>
      </c>
      <c r="B727">
        <v>0.75620335130952299</v>
      </c>
      <c r="C727">
        <v>0.77993754227645695</v>
      </c>
      <c r="D727">
        <v>0.90453890920616598</v>
      </c>
      <c r="E727">
        <v>0.51272463728673701</v>
      </c>
      <c r="F727">
        <v>0.77181638428010002</v>
      </c>
      <c r="G727">
        <v>0.51211966248229102</v>
      </c>
      <c r="H727">
        <v>0.76659544510766797</v>
      </c>
      <c r="I727">
        <v>0.47112468047998801</v>
      </c>
      <c r="J727">
        <v>0.66060392069630303</v>
      </c>
      <c r="K727">
        <v>0.73175642662681595</v>
      </c>
      <c r="L727">
        <v>0.519235340645536</v>
      </c>
      <c r="M727">
        <v>0.14949269709177301</v>
      </c>
      <c r="N727">
        <v>0.225096459642073</v>
      </c>
      <c r="O727">
        <v>-1.2049237398572701</v>
      </c>
      <c r="P727">
        <v>-0.671211980232572</v>
      </c>
      <c r="Q727">
        <v>0.86453650461591502</v>
      </c>
      <c r="R727">
        <v>-1.8748310054928701</v>
      </c>
      <c r="S727">
        <v>9.8646528743409206E-2</v>
      </c>
      <c r="T727">
        <v>-1.32304894460772</v>
      </c>
      <c r="U727">
        <v>-5.1833539080454002E-2</v>
      </c>
      <c r="V727">
        <v>-1.61526088702645</v>
      </c>
      <c r="W727">
        <v>3.9204183700738901E-2</v>
      </c>
      <c r="X727">
        <v>9.4581503403353903E-2</v>
      </c>
      <c r="Y727">
        <v>2.3968843567937301</v>
      </c>
      <c r="Z727">
        <v>-1.14851449953542</v>
      </c>
      <c r="AA727">
        <v>-1.4212377320891499E-2</v>
      </c>
    </row>
    <row r="728" spans="1:27" x14ac:dyDescent="0.2">
      <c r="A728">
        <v>727</v>
      </c>
      <c r="B728">
        <v>0.84724129806272597</v>
      </c>
      <c r="C728">
        <v>0.193234728416427</v>
      </c>
      <c r="D728">
        <v>0.77878056350164104</v>
      </c>
      <c r="E728">
        <v>0.42003784608095801</v>
      </c>
      <c r="F728">
        <v>0.30535143613815302</v>
      </c>
      <c r="G728">
        <v>0.885971282375976</v>
      </c>
      <c r="H728">
        <v>0.58457281603477895</v>
      </c>
      <c r="I728">
        <v>2.5675972923636398E-2</v>
      </c>
      <c r="J728">
        <v>0.33983060345053601</v>
      </c>
      <c r="K728">
        <v>0.68966839020140402</v>
      </c>
      <c r="L728">
        <v>5.5752549553290003E-2</v>
      </c>
      <c r="M728">
        <v>0.21376516949385399</v>
      </c>
      <c r="N728">
        <v>-1.68800401031676</v>
      </c>
      <c r="O728">
        <v>-0.25417479899038098</v>
      </c>
      <c r="P728">
        <v>-3.7761007916437897E-2</v>
      </c>
      <c r="Q728">
        <v>8.4586422097007105E-3</v>
      </c>
      <c r="R728">
        <v>-1.2287934211249001</v>
      </c>
      <c r="S728">
        <v>0.32444223572256198</v>
      </c>
      <c r="T728">
        <v>0.36363173476008698</v>
      </c>
      <c r="U728">
        <v>-1.4235306706520301</v>
      </c>
      <c r="V728">
        <v>1.8802926537339999</v>
      </c>
      <c r="W728">
        <v>0.63185946266634596</v>
      </c>
      <c r="X728">
        <v>2.0002096839014198</v>
      </c>
      <c r="Y728">
        <v>5.5602444524185703E-3</v>
      </c>
      <c r="Z728">
        <v>0.13272767934743299</v>
      </c>
      <c r="AA728">
        <v>-1.3063912672970299</v>
      </c>
    </row>
    <row r="729" spans="1:27" x14ac:dyDescent="0.2">
      <c r="A729">
        <v>728</v>
      </c>
      <c r="B729">
        <v>0.61277964897453696</v>
      </c>
      <c r="C729">
        <v>0.65558546758256797</v>
      </c>
      <c r="D729">
        <v>0.16717107011936599</v>
      </c>
      <c r="E729">
        <v>0.15804946655407501</v>
      </c>
      <c r="F729">
        <v>0.24096158007159801</v>
      </c>
      <c r="G729">
        <v>7.6005268609151203E-2</v>
      </c>
      <c r="H729">
        <v>0.99728467105887797</v>
      </c>
      <c r="I729">
        <v>0.43672754988074303</v>
      </c>
      <c r="J729">
        <v>0.617195130791515</v>
      </c>
      <c r="K729">
        <v>0.70952827739529301</v>
      </c>
      <c r="L729">
        <v>0.28381201089359798</v>
      </c>
      <c r="M729">
        <v>0.90726804779842496</v>
      </c>
      <c r="N729">
        <v>0.89152058117914001</v>
      </c>
      <c r="O729">
        <v>0.50615126767846996</v>
      </c>
      <c r="P729">
        <v>-1.29463205398619</v>
      </c>
      <c r="Q729">
        <v>0.471191590201956</v>
      </c>
      <c r="R729">
        <v>0.81935240012506605</v>
      </c>
      <c r="S729">
        <v>-1.4146331873812199</v>
      </c>
      <c r="T729">
        <v>0.25129583545989698</v>
      </c>
      <c r="U729">
        <v>-0.38285244130854201</v>
      </c>
      <c r="V729">
        <v>-0.58131198923487004</v>
      </c>
      <c r="W729">
        <v>-2.2558547242269098</v>
      </c>
      <c r="X729">
        <v>-2.2160936277113601</v>
      </c>
      <c r="Y729">
        <v>0.60970566516494895</v>
      </c>
      <c r="Z729">
        <v>-1.9700108901737901</v>
      </c>
      <c r="AA729">
        <v>1.58126570373748</v>
      </c>
    </row>
    <row r="730" spans="1:27" x14ac:dyDescent="0.2">
      <c r="A730">
        <v>729</v>
      </c>
      <c r="B730">
        <v>0.79322416777722504</v>
      </c>
      <c r="C730">
        <v>0.435147053329274</v>
      </c>
      <c r="D730">
        <v>0.121384909143671</v>
      </c>
      <c r="E730">
        <v>0.44955799099989202</v>
      </c>
      <c r="F730">
        <v>0.15491834469139501</v>
      </c>
      <c r="G730">
        <v>0.46645666798576702</v>
      </c>
      <c r="H730">
        <v>0.34308074088767099</v>
      </c>
      <c r="I730">
        <v>0.89945548283867505</v>
      </c>
      <c r="J730">
        <v>0.82942347018979401</v>
      </c>
      <c r="K730">
        <v>0.22727414662949699</v>
      </c>
      <c r="L730">
        <v>0.32946186303161001</v>
      </c>
      <c r="M730">
        <v>0.37918091425672101</v>
      </c>
      <c r="N730">
        <v>-0.87428716577007604</v>
      </c>
      <c r="O730">
        <v>0.62696902190956905</v>
      </c>
      <c r="P730">
        <v>-2.2398770647253801</v>
      </c>
      <c r="Q730">
        <v>-9.8655136207035393E-2</v>
      </c>
      <c r="R730">
        <v>-2.5370511874487098</v>
      </c>
      <c r="S730">
        <v>0.85028185063058104</v>
      </c>
      <c r="T730">
        <v>-1.47248607830501</v>
      </c>
      <c r="U730">
        <v>-0.60371750012186798</v>
      </c>
      <c r="V730">
        <v>0.88539360752882101</v>
      </c>
      <c r="W730">
        <v>3.2230800890523797E-2</v>
      </c>
      <c r="X730">
        <v>-1.0932060040350899</v>
      </c>
      <c r="Y730">
        <v>2.42702070715431</v>
      </c>
      <c r="Z730">
        <v>-0.353172760224856</v>
      </c>
      <c r="AA730">
        <v>-0.75869341370732002</v>
      </c>
    </row>
    <row r="731" spans="1:27" x14ac:dyDescent="0.2">
      <c r="A731">
        <v>730</v>
      </c>
      <c r="B731">
        <v>2.28546834550797E-2</v>
      </c>
      <c r="C731">
        <v>0.19714832655154099</v>
      </c>
      <c r="D731">
        <v>0.118294130545109</v>
      </c>
      <c r="E731">
        <v>0.16962073650210999</v>
      </c>
      <c r="F731">
        <v>0.888148887548595</v>
      </c>
      <c r="G731">
        <v>0.86589687038213004</v>
      </c>
      <c r="H731">
        <v>0.38124251551926103</v>
      </c>
      <c r="I731">
        <v>0.22614377317950099</v>
      </c>
      <c r="J731">
        <v>0.79919441253878098</v>
      </c>
      <c r="K731">
        <v>0.35712435259483699</v>
      </c>
      <c r="L731">
        <v>0.68310976214706898</v>
      </c>
      <c r="M731">
        <v>6.4265560591593301E-2</v>
      </c>
      <c r="N731">
        <v>0.44484401907196802</v>
      </c>
      <c r="O731">
        <v>-0.88943532779372902</v>
      </c>
      <c r="P731">
        <v>-0.78046425676439801</v>
      </c>
      <c r="Q731">
        <v>0.34363750513421798</v>
      </c>
      <c r="R731">
        <v>0.44675655534171199</v>
      </c>
      <c r="S731">
        <v>-0.94089367248082001</v>
      </c>
      <c r="T731">
        <v>3.8793523541555297E-2</v>
      </c>
      <c r="U731">
        <v>-1.7896869164562099</v>
      </c>
      <c r="V731">
        <v>0.77991924973832105</v>
      </c>
      <c r="W731">
        <v>9.0191971211911207E-2</v>
      </c>
      <c r="X731">
        <v>0.90458716294141694</v>
      </c>
      <c r="Y731">
        <v>0.19427523448610501</v>
      </c>
      <c r="Z731">
        <v>-0.996377355882063</v>
      </c>
      <c r="AA731">
        <v>0.14211569410925101</v>
      </c>
    </row>
    <row r="732" spans="1:27" x14ac:dyDescent="0.2">
      <c r="A732">
        <v>731</v>
      </c>
      <c r="B732">
        <v>0.416914549656212</v>
      </c>
      <c r="C732">
        <v>0.99466042220592499</v>
      </c>
      <c r="D732">
        <v>0.43206759123131599</v>
      </c>
      <c r="E732">
        <v>0.85524720861576498</v>
      </c>
      <c r="F732">
        <v>0.54016867070458796</v>
      </c>
      <c r="G732">
        <v>0.32782753184437702</v>
      </c>
      <c r="H732">
        <v>0.84442748501896803</v>
      </c>
      <c r="I732">
        <v>5.5343724787235198E-2</v>
      </c>
      <c r="J732">
        <v>0.17873921431601</v>
      </c>
      <c r="K732">
        <v>0.50024069868959398</v>
      </c>
      <c r="L732">
        <v>0.34348847530782201</v>
      </c>
      <c r="M732">
        <v>8.8287215912714601E-2</v>
      </c>
      <c r="N732">
        <v>-0.99496386328620801</v>
      </c>
      <c r="O732">
        <v>-1.2038525083559599</v>
      </c>
      <c r="P732">
        <v>-3.5113258942181202E-2</v>
      </c>
      <c r="Q732">
        <v>-1.4396129444308701</v>
      </c>
      <c r="R732">
        <v>-1.4215026766004999</v>
      </c>
      <c r="S732">
        <v>-0.51875875074903999</v>
      </c>
      <c r="T732">
        <v>0.31926927737327598</v>
      </c>
      <c r="U732">
        <v>-9.9989901727813996E-2</v>
      </c>
      <c r="V732">
        <v>-1.00836609784273</v>
      </c>
      <c r="W732">
        <v>1.64113677422975</v>
      </c>
      <c r="X732">
        <v>0.295731939554566</v>
      </c>
      <c r="Y732">
        <v>0.33840490895133302</v>
      </c>
      <c r="Z732">
        <v>-0.90444840255161996</v>
      </c>
      <c r="AA732">
        <v>-1.9269462137336799E-2</v>
      </c>
    </row>
    <row r="733" spans="1:27" x14ac:dyDescent="0.2">
      <c r="A733">
        <v>732</v>
      </c>
      <c r="B733">
        <v>0.87488238746300295</v>
      </c>
      <c r="C733">
        <v>0.44674286642111799</v>
      </c>
      <c r="D733">
        <v>0.77738696685992104</v>
      </c>
      <c r="E733">
        <v>0.68813317106105298</v>
      </c>
      <c r="F733">
        <v>0.90647773956879896</v>
      </c>
      <c r="G733">
        <v>0.595122950384393</v>
      </c>
      <c r="H733">
        <v>0.37922562821768202</v>
      </c>
      <c r="I733">
        <v>0.31495200586505201</v>
      </c>
      <c r="J733">
        <v>0.26524265203624903</v>
      </c>
      <c r="K733">
        <v>0.95290863933041603</v>
      </c>
      <c r="L733">
        <v>0.70674435328692198</v>
      </c>
      <c r="M733">
        <v>0.274006973719224</v>
      </c>
      <c r="N733">
        <v>1.6892882113847998E-2</v>
      </c>
      <c r="O733">
        <v>1.7772076031167501</v>
      </c>
      <c r="P733">
        <v>-1.22675156454802</v>
      </c>
      <c r="Q733">
        <v>5.5956780476886202E-2</v>
      </c>
      <c r="R733">
        <v>-0.15772077964176501</v>
      </c>
      <c r="S733">
        <v>0.52466364706670299</v>
      </c>
      <c r="T733">
        <v>0.49244888590294</v>
      </c>
      <c r="U733">
        <v>1.47439827828477</v>
      </c>
      <c r="V733">
        <v>-0.14557772082675299</v>
      </c>
      <c r="W733">
        <v>0.179383256705234</v>
      </c>
      <c r="X733">
        <v>-0.45168672018921102</v>
      </c>
      <c r="Y733">
        <v>-8.4804528011769395E-2</v>
      </c>
      <c r="Z733">
        <v>0.28647138826225099</v>
      </c>
      <c r="AA733">
        <v>0.33788946569420902</v>
      </c>
    </row>
    <row r="734" spans="1:27" x14ac:dyDescent="0.2">
      <c r="A734">
        <v>733</v>
      </c>
      <c r="B734">
        <v>0.64734701556153595</v>
      </c>
      <c r="C734">
        <v>3.1426664208993302E-2</v>
      </c>
      <c r="D734">
        <v>0.90409809513948802</v>
      </c>
      <c r="E734">
        <v>0.121525236405432</v>
      </c>
      <c r="F734">
        <v>0.99874487868510098</v>
      </c>
      <c r="G734">
        <v>0.46946237399242802</v>
      </c>
      <c r="H734">
        <v>5.0385275157168501E-2</v>
      </c>
      <c r="I734">
        <v>0.27736056363209999</v>
      </c>
      <c r="J734">
        <v>0.54703555139712901</v>
      </c>
      <c r="K734">
        <v>0.45951591175980799</v>
      </c>
      <c r="L734">
        <v>1.95894669741392E-2</v>
      </c>
      <c r="M734">
        <v>0.64148735953494895</v>
      </c>
      <c r="N734">
        <v>-7.4245806820636201E-3</v>
      </c>
      <c r="O734">
        <v>-1.9184592381598999</v>
      </c>
      <c r="P734">
        <v>-2.2359932644280902</v>
      </c>
      <c r="Q734">
        <v>-0.206529808885208</v>
      </c>
      <c r="R734">
        <v>-3.7862950780565598E-2</v>
      </c>
      <c r="S734">
        <v>-0.422794383595679</v>
      </c>
      <c r="T734">
        <v>0.196957164006101</v>
      </c>
      <c r="U734">
        <v>0.425172166263378</v>
      </c>
      <c r="V734">
        <v>0.67390026132022796</v>
      </c>
      <c r="W734">
        <v>-0.20726027351713699</v>
      </c>
      <c r="X734">
        <v>-1.2189542122148</v>
      </c>
      <c r="Y734">
        <v>1.15565444417365</v>
      </c>
      <c r="Z734">
        <v>-0.43432072238631497</v>
      </c>
      <c r="AA734">
        <v>-1.1100506685387099</v>
      </c>
    </row>
    <row r="735" spans="1:27" x14ac:dyDescent="0.2">
      <c r="A735">
        <v>734</v>
      </c>
      <c r="B735">
        <v>0.924478986766189</v>
      </c>
      <c r="C735">
        <v>0.93701655813492801</v>
      </c>
      <c r="D735">
        <v>0.426466280128806</v>
      </c>
      <c r="E735">
        <v>0.11911601130850601</v>
      </c>
      <c r="F735">
        <v>0.55520725762471501</v>
      </c>
      <c r="G735">
        <v>0.75967269274406102</v>
      </c>
      <c r="H735">
        <v>3.0400404473766601E-2</v>
      </c>
      <c r="I735">
        <v>0.47334704059176103</v>
      </c>
      <c r="J735">
        <v>0.33546186517923998</v>
      </c>
      <c r="K735">
        <v>7.0449113380163894E-2</v>
      </c>
      <c r="L735">
        <v>0.11006439104676199</v>
      </c>
      <c r="M735">
        <v>0.73696910846047103</v>
      </c>
      <c r="N735">
        <v>-1.0727686386605799</v>
      </c>
      <c r="O735">
        <v>-1.10986784155283</v>
      </c>
      <c r="P735">
        <v>0.58761901673510497</v>
      </c>
      <c r="Q735">
        <v>-0.183903248247374</v>
      </c>
      <c r="R735">
        <v>1.2545223354214901</v>
      </c>
      <c r="S735">
        <v>-0.17390202456360901</v>
      </c>
      <c r="T735">
        <v>-0.72869981407824103</v>
      </c>
      <c r="U735">
        <v>-0.31237382827301202</v>
      </c>
      <c r="V735">
        <v>0.269503144615519</v>
      </c>
      <c r="W735">
        <v>0.29837577799700699</v>
      </c>
      <c r="X735">
        <v>8.5525249451163105E-2</v>
      </c>
      <c r="Y735">
        <v>-1.76914001416026</v>
      </c>
      <c r="Z735">
        <v>-0.15776567761756399</v>
      </c>
      <c r="AA735">
        <v>-1.50517554254661</v>
      </c>
    </row>
    <row r="736" spans="1:27" x14ac:dyDescent="0.2">
      <c r="A736">
        <v>735</v>
      </c>
      <c r="B736">
        <v>0.17222509603016001</v>
      </c>
      <c r="C736">
        <v>0.87098395428620201</v>
      </c>
      <c r="D736">
        <v>0.80951110622845501</v>
      </c>
      <c r="E736">
        <v>0.288543877657502</v>
      </c>
      <c r="F736">
        <v>0.33410140825435503</v>
      </c>
      <c r="G736">
        <v>0.53044892055913795</v>
      </c>
      <c r="H736">
        <v>0.68536642915569201</v>
      </c>
      <c r="I736">
        <v>0.35556792444549501</v>
      </c>
      <c r="J736">
        <v>0.41957033169455799</v>
      </c>
      <c r="K736">
        <v>0.44272727565839798</v>
      </c>
      <c r="L736">
        <v>0.41973757534287798</v>
      </c>
      <c r="M736">
        <v>0.47996199619956298</v>
      </c>
      <c r="N736">
        <v>0.37961270542241299</v>
      </c>
      <c r="O736">
        <v>-0.32484165799967402</v>
      </c>
      <c r="P736">
        <v>-0.780499853388953</v>
      </c>
      <c r="Q736">
        <v>-0.62161100757117405</v>
      </c>
      <c r="R736">
        <v>-0.47199280790069098</v>
      </c>
      <c r="S736">
        <v>-0.84857685183523401</v>
      </c>
      <c r="T736">
        <v>-1.3713024830817</v>
      </c>
      <c r="U736">
        <v>-0.44348799937428202</v>
      </c>
      <c r="V736">
        <v>-1.0635904513686301</v>
      </c>
      <c r="W736">
        <v>-0.22734986559383599</v>
      </c>
      <c r="X736">
        <v>-0.17384782647680799</v>
      </c>
      <c r="Y736">
        <v>-0.37713475668283802</v>
      </c>
      <c r="Z736">
        <v>-1.06646129597777</v>
      </c>
      <c r="AA736">
        <v>0.57520425613777204</v>
      </c>
    </row>
    <row r="737" spans="1:27" x14ac:dyDescent="0.2">
      <c r="A737">
        <v>736</v>
      </c>
      <c r="B737">
        <v>0.31581278913654298</v>
      </c>
      <c r="C737">
        <v>0.60124628338962705</v>
      </c>
      <c r="D737">
        <v>0.468375103780999</v>
      </c>
      <c r="E737">
        <v>0.94023559708148197</v>
      </c>
      <c r="F737">
        <v>0.66869679139926996</v>
      </c>
      <c r="G737">
        <v>0.96869928133673899</v>
      </c>
      <c r="H737">
        <v>0.84938343125395399</v>
      </c>
      <c r="I737">
        <v>0.67063141264952697</v>
      </c>
      <c r="J737">
        <v>0.66065077087841895</v>
      </c>
      <c r="K737">
        <v>0.45867956546135202</v>
      </c>
      <c r="L737">
        <v>0.37326692906208297</v>
      </c>
      <c r="M737">
        <v>2.59606826584786E-2</v>
      </c>
      <c r="N737">
        <v>3.2759082989688699</v>
      </c>
      <c r="O737">
        <v>-7.2719588035285193E-2</v>
      </c>
      <c r="P737">
        <v>4.6105091111326997E-2</v>
      </c>
      <c r="Q737">
        <v>1.72797178396387</v>
      </c>
      <c r="R737">
        <v>-0.54379151852573404</v>
      </c>
      <c r="S737">
        <v>-0.83291967921116405</v>
      </c>
      <c r="T737">
        <v>1.47797309505064</v>
      </c>
      <c r="U737">
        <v>1.17702882101461</v>
      </c>
      <c r="V737">
        <v>-1.2975606140098499</v>
      </c>
      <c r="W737">
        <v>-2.2226461575653202E-2</v>
      </c>
      <c r="X737">
        <v>-1.62450262670859</v>
      </c>
      <c r="Y737">
        <v>-0.523783666769708</v>
      </c>
      <c r="Z737">
        <v>0.199769273247526</v>
      </c>
      <c r="AA737">
        <v>-0.42452158115552602</v>
      </c>
    </row>
    <row r="738" spans="1:27" x14ac:dyDescent="0.2">
      <c r="A738">
        <v>737</v>
      </c>
      <c r="B738">
        <v>0.80425627925433196</v>
      </c>
      <c r="C738">
        <v>0.29901545634493198</v>
      </c>
      <c r="D738">
        <v>0.67860309733077795</v>
      </c>
      <c r="E738">
        <v>0.93164036958478302</v>
      </c>
      <c r="F738">
        <v>0.87403645506128602</v>
      </c>
      <c r="G738">
        <v>0.94917055475525502</v>
      </c>
      <c r="H738">
        <v>0.94177273334935296</v>
      </c>
      <c r="I738">
        <v>0.88600030448287703</v>
      </c>
      <c r="J738">
        <v>0.78614015877246801</v>
      </c>
      <c r="K738">
        <v>0.370182869955897</v>
      </c>
      <c r="L738">
        <v>0.92037354409694605</v>
      </c>
      <c r="M738">
        <v>0.98960618535056699</v>
      </c>
      <c r="N738">
        <v>2.0357300743671099E-2</v>
      </c>
      <c r="O738">
        <v>-0.62909925986950699</v>
      </c>
      <c r="P738">
        <v>-2.40861082199413</v>
      </c>
      <c r="Q738">
        <v>-0.83977325586012896</v>
      </c>
      <c r="R738">
        <v>0.84202992586466996</v>
      </c>
      <c r="S738">
        <v>0.60454747750153603</v>
      </c>
      <c r="T738">
        <v>-0.31799565777219102</v>
      </c>
      <c r="U738">
        <v>0.58636027385007805</v>
      </c>
      <c r="V738">
        <v>0.50164017387823401</v>
      </c>
      <c r="W738">
        <v>-0.24095639555038001</v>
      </c>
      <c r="X738">
        <v>-0.87308441212179999</v>
      </c>
      <c r="Y738">
        <v>0.93869557878444299</v>
      </c>
      <c r="Z738">
        <v>-6.0831319784104602E-2</v>
      </c>
      <c r="AA738">
        <v>-1.8735651181705999</v>
      </c>
    </row>
    <row r="739" spans="1:27" x14ac:dyDescent="0.2">
      <c r="A739">
        <v>738</v>
      </c>
      <c r="B739">
        <v>0.98896341118961495</v>
      </c>
      <c r="C739">
        <v>0.80934627517126501</v>
      </c>
      <c r="D739">
        <v>0.75872588413767506</v>
      </c>
      <c r="E739">
        <v>0.18292850884608899</v>
      </c>
      <c r="F739">
        <v>0.97793502337299199</v>
      </c>
      <c r="G739">
        <v>0.57499481714330603</v>
      </c>
      <c r="H739">
        <v>0.49938337528146798</v>
      </c>
      <c r="I739">
        <v>0.41571294981986201</v>
      </c>
      <c r="J739">
        <v>0.17475486407056401</v>
      </c>
      <c r="K739">
        <v>0.41802385007031201</v>
      </c>
      <c r="L739">
        <v>0.89253293978981596</v>
      </c>
      <c r="M739">
        <v>0.40750408638268698</v>
      </c>
      <c r="N739">
        <v>-0.41621940371550997</v>
      </c>
      <c r="O739">
        <v>-1.3533455062597299</v>
      </c>
      <c r="P739">
        <v>0.79628819720306798</v>
      </c>
      <c r="Q739">
        <v>-0.28058846996451198</v>
      </c>
      <c r="R739">
        <v>-0.39751227394522398</v>
      </c>
      <c r="S739">
        <v>0.97544186956304202</v>
      </c>
      <c r="T739">
        <v>1.23964115986044</v>
      </c>
      <c r="U739">
        <v>-0.82281236135881597</v>
      </c>
      <c r="V739">
        <v>4.7246831199941303E-2</v>
      </c>
      <c r="W739">
        <v>-0.75364242367293</v>
      </c>
      <c r="X739">
        <v>0.40014696000817801</v>
      </c>
      <c r="Y739">
        <v>-0.57105992563127705</v>
      </c>
      <c r="Z739">
        <v>-0.55145993444588803</v>
      </c>
      <c r="AA739">
        <v>-1.2822439246236701</v>
      </c>
    </row>
    <row r="740" spans="1:27" x14ac:dyDescent="0.2">
      <c r="A740">
        <v>739</v>
      </c>
      <c r="B740">
        <v>0.32238555187359402</v>
      </c>
      <c r="C740">
        <v>0.952142385067418</v>
      </c>
      <c r="D740">
        <v>0.68335961527191103</v>
      </c>
      <c r="E740">
        <v>0.912873741006478</v>
      </c>
      <c r="F740">
        <v>0.403964653611183</v>
      </c>
      <c r="G740">
        <v>0.13334358716383499</v>
      </c>
      <c r="H740">
        <v>0.34169272403232698</v>
      </c>
      <c r="I740">
        <v>0.52306622825562898</v>
      </c>
      <c r="J740">
        <v>0.51533030299469795</v>
      </c>
      <c r="K740">
        <v>0.97264726529829204</v>
      </c>
      <c r="L740">
        <v>7.9655282897874699E-2</v>
      </c>
      <c r="M740">
        <v>0.37518052314408101</v>
      </c>
      <c r="N740">
        <v>-0.515186827732658</v>
      </c>
      <c r="O740">
        <v>-9.3913094940751396E-2</v>
      </c>
      <c r="P740">
        <v>-0.91623458628305898</v>
      </c>
      <c r="Q740">
        <v>-0.83729451906889696</v>
      </c>
      <c r="R740">
        <v>0.49087310438721399</v>
      </c>
      <c r="S740">
        <v>-1.1557622786080399</v>
      </c>
      <c r="T740">
        <v>-1.9928591612815401</v>
      </c>
      <c r="U740">
        <v>0.73286399648012002</v>
      </c>
      <c r="V740">
        <v>0.76948686969722002</v>
      </c>
      <c r="W740">
        <v>0.70802855590151503</v>
      </c>
      <c r="X740">
        <v>-1.0427584680425599</v>
      </c>
      <c r="Y740">
        <v>1.99348347837717</v>
      </c>
      <c r="Z740">
        <v>-0.91185535865632295</v>
      </c>
      <c r="AA740">
        <v>0.51386733804873796</v>
      </c>
    </row>
    <row r="741" spans="1:27" x14ac:dyDescent="0.2">
      <c r="A741">
        <v>740</v>
      </c>
      <c r="B741">
        <v>1.19162839837372E-3</v>
      </c>
      <c r="C741">
        <v>0.85205397126264804</v>
      </c>
      <c r="D741">
        <v>0.84757961332798004</v>
      </c>
      <c r="E741">
        <v>6.6457831533625694E-2</v>
      </c>
      <c r="F741">
        <v>0.73437610222026695</v>
      </c>
      <c r="G741">
        <v>0.25328038982115603</v>
      </c>
      <c r="H741">
        <v>0.13834065175615201</v>
      </c>
      <c r="I741">
        <v>0.338175619253888</v>
      </c>
      <c r="J741">
        <v>0.87953053461387698</v>
      </c>
      <c r="K741">
        <v>1.8657880136743101E-2</v>
      </c>
      <c r="L741">
        <v>0.304467646870762</v>
      </c>
      <c r="M741">
        <v>0.40323120658285899</v>
      </c>
      <c r="N741">
        <v>-0.36050147138653199</v>
      </c>
      <c r="O741">
        <v>-1.28432292290437</v>
      </c>
      <c r="P741">
        <v>1.2036915015321801</v>
      </c>
      <c r="Q741">
        <v>-0.27483475257670198</v>
      </c>
      <c r="R741">
        <v>1.0298693711726099</v>
      </c>
      <c r="S741">
        <v>-0.71379900726508405</v>
      </c>
      <c r="T741">
        <v>2.02097745537356</v>
      </c>
      <c r="U741">
        <v>0.66845030760345303</v>
      </c>
      <c r="V741">
        <v>0.926515897477734</v>
      </c>
      <c r="W741">
        <v>-0.91700584724388901</v>
      </c>
      <c r="X741">
        <v>0.48760542548802699</v>
      </c>
      <c r="Y741">
        <v>-0.76536764033451599</v>
      </c>
      <c r="Z741">
        <v>0.61061281946006896</v>
      </c>
      <c r="AA741">
        <v>-4.0086868827602401E-2</v>
      </c>
    </row>
    <row r="742" spans="1:27" x14ac:dyDescent="0.2">
      <c r="A742">
        <v>741</v>
      </c>
      <c r="B742">
        <v>0.99217061931267303</v>
      </c>
      <c r="C742">
        <v>0.1273097358644</v>
      </c>
      <c r="D742">
        <v>0.31156990956515002</v>
      </c>
      <c r="E742">
        <v>0.87762876972556103</v>
      </c>
      <c r="F742">
        <v>0.31613180157728399</v>
      </c>
      <c r="G742">
        <v>0.99303359678015102</v>
      </c>
      <c r="H742">
        <v>0.65083838882856004</v>
      </c>
      <c r="I742">
        <v>0.82747273356653706</v>
      </c>
      <c r="J742">
        <v>0.43322752648964502</v>
      </c>
      <c r="K742">
        <v>0.93445976567454603</v>
      </c>
      <c r="L742">
        <v>0.135785542428493</v>
      </c>
      <c r="M742">
        <v>0.50427034893073097</v>
      </c>
      <c r="N742">
        <v>0.168806737963374</v>
      </c>
      <c r="O742">
        <v>-0.49792659569258702</v>
      </c>
      <c r="P742">
        <v>6.6000584576192706E-2</v>
      </c>
      <c r="Q742">
        <v>0.47234469596280299</v>
      </c>
      <c r="R742">
        <v>-0.74233617389707096</v>
      </c>
      <c r="S742">
        <v>-0.65020663003768397</v>
      </c>
      <c r="T742">
        <v>-1.0780522269159101</v>
      </c>
      <c r="U742">
        <v>-0.68158190431000898</v>
      </c>
      <c r="V742">
        <v>-0.31437927730384002</v>
      </c>
      <c r="W742">
        <v>-0.83927117224143999</v>
      </c>
      <c r="X742">
        <v>0.664289325631512</v>
      </c>
      <c r="Y742">
        <v>0.17789320773676001</v>
      </c>
      <c r="Z742">
        <v>0.146288175783369</v>
      </c>
      <c r="AA742">
        <v>-0.91347364887183302</v>
      </c>
    </row>
    <row r="743" spans="1:27" x14ac:dyDescent="0.2">
      <c r="A743">
        <v>742</v>
      </c>
      <c r="B743">
        <v>0.14835239178501</v>
      </c>
      <c r="C743">
        <v>0.96888234978541699</v>
      </c>
      <c r="D743">
        <v>0.18276680260896599</v>
      </c>
      <c r="E743">
        <v>5.88105244096368E-2</v>
      </c>
      <c r="F743">
        <v>0.45663524908013597</v>
      </c>
      <c r="G743">
        <v>0.40777439367957402</v>
      </c>
      <c r="H743">
        <v>0.20895657944492901</v>
      </c>
      <c r="I743">
        <v>0.16394873964600201</v>
      </c>
      <c r="J743">
        <v>0.41708009107969701</v>
      </c>
      <c r="K743">
        <v>0.99980404158122804</v>
      </c>
      <c r="L743">
        <v>0.265859602717682</v>
      </c>
      <c r="M743">
        <v>0.17660534870810801</v>
      </c>
      <c r="N743">
        <v>-0.87175208148162298</v>
      </c>
      <c r="O743">
        <v>0.42255025625998899</v>
      </c>
      <c r="P743">
        <v>0.21233159309893901</v>
      </c>
      <c r="Q743">
        <v>-2.2256879018456099</v>
      </c>
      <c r="R743">
        <v>0.74852022349882597</v>
      </c>
      <c r="S743">
        <v>-1.7003173958916</v>
      </c>
      <c r="T743">
        <v>-0.27732850305314199</v>
      </c>
      <c r="U743">
        <v>-0.15890945998266701</v>
      </c>
      <c r="V743">
        <v>0.54606610529758703</v>
      </c>
      <c r="W743">
        <v>-0.35900690173649702</v>
      </c>
      <c r="X743">
        <v>-0.14264459668177601</v>
      </c>
      <c r="Y743">
        <v>0.167887119675038</v>
      </c>
      <c r="Z743">
        <v>-0.93968836531480304</v>
      </c>
      <c r="AA743">
        <v>0.61505303535214095</v>
      </c>
    </row>
    <row r="744" spans="1:27" x14ac:dyDescent="0.2">
      <c r="A744">
        <v>743</v>
      </c>
      <c r="B744">
        <v>4.9364297185093102E-2</v>
      </c>
      <c r="C744">
        <v>0.55710100871510804</v>
      </c>
      <c r="D744">
        <v>9.35201700776815E-2</v>
      </c>
      <c r="E744">
        <v>0.95169587340205897</v>
      </c>
      <c r="F744">
        <v>0.238722753245383</v>
      </c>
      <c r="G744">
        <v>0.21966876089572901</v>
      </c>
      <c r="H744">
        <v>0.28832386736757998</v>
      </c>
      <c r="I744">
        <v>0.384290368296206</v>
      </c>
      <c r="J744">
        <v>0.27954644523561001</v>
      </c>
      <c r="K744">
        <v>0.18692512740381001</v>
      </c>
      <c r="L744">
        <v>0.34713186137378199</v>
      </c>
      <c r="M744">
        <v>0.173304827883839</v>
      </c>
      <c r="N744">
        <v>1.5216377437230499</v>
      </c>
      <c r="O744">
        <v>1.0301895270286201</v>
      </c>
      <c r="P744">
        <v>0.297255896187128</v>
      </c>
      <c r="Q744">
        <v>-0.18359174018271299</v>
      </c>
      <c r="R744">
        <v>-0.36922305096159402</v>
      </c>
      <c r="S744">
        <v>-0.216608095957806</v>
      </c>
      <c r="T744">
        <v>0.80151295381322396</v>
      </c>
      <c r="U744">
        <v>0.74882322317629002</v>
      </c>
      <c r="V744">
        <v>0.333467779217274</v>
      </c>
      <c r="W744">
        <v>0.39634989827357098</v>
      </c>
      <c r="X744">
        <v>4.7454884457929503E-2</v>
      </c>
      <c r="Y744">
        <v>-0.86971075741176096</v>
      </c>
      <c r="Z744">
        <v>1.4294601319577001</v>
      </c>
      <c r="AA744">
        <v>0.20685979405945101</v>
      </c>
    </row>
    <row r="745" spans="1:27" x14ac:dyDescent="0.2">
      <c r="A745">
        <v>744</v>
      </c>
      <c r="B745">
        <v>0.59735348261892796</v>
      </c>
      <c r="C745">
        <v>5.3644473664462497E-3</v>
      </c>
      <c r="D745">
        <v>1.47945936769247E-2</v>
      </c>
      <c r="E745">
        <v>0.16006940789520699</v>
      </c>
      <c r="F745">
        <v>0.69234266947023504</v>
      </c>
      <c r="G745">
        <v>0.34824575786478801</v>
      </c>
      <c r="H745">
        <v>0.46328173740766898</v>
      </c>
      <c r="I745">
        <v>0.67862757551483799</v>
      </c>
      <c r="J745">
        <v>0.46833682549186001</v>
      </c>
      <c r="K745">
        <v>0.87359559047035795</v>
      </c>
      <c r="L745">
        <v>0.83360331365838602</v>
      </c>
      <c r="M745">
        <v>0.393762509338557</v>
      </c>
      <c r="N745">
        <v>0.60238435345413699</v>
      </c>
      <c r="O745">
        <v>1.1010949574248201</v>
      </c>
      <c r="P745">
        <v>-0.106334647695333</v>
      </c>
      <c r="Q745">
        <v>-0.294149680262831</v>
      </c>
      <c r="R745">
        <v>0.47524629543533398</v>
      </c>
      <c r="S745">
        <v>0.23970421123764599</v>
      </c>
      <c r="T745">
        <v>0.25328166414221398</v>
      </c>
      <c r="U745">
        <v>-1.60215590026067</v>
      </c>
      <c r="V745">
        <v>-1.3476092068548799</v>
      </c>
      <c r="W745">
        <v>0.24386122019485401</v>
      </c>
      <c r="X745">
        <v>0.22436075326035701</v>
      </c>
      <c r="Y745">
        <v>-0.12680818393750501</v>
      </c>
      <c r="Z745">
        <v>-0.54555228987483995</v>
      </c>
      <c r="AA745">
        <v>1.81126378561423E-2</v>
      </c>
    </row>
    <row r="746" spans="1:27" x14ac:dyDescent="0.2">
      <c r="A746">
        <v>745</v>
      </c>
      <c r="B746">
        <v>0.321328443475067</v>
      </c>
      <c r="C746">
        <v>0.13576391967944801</v>
      </c>
      <c r="D746">
        <v>0.90241330279968601</v>
      </c>
      <c r="E746">
        <v>0.58083535660989505</v>
      </c>
      <c r="F746">
        <v>0.41634819563478198</v>
      </c>
      <c r="G746">
        <v>0.56932006892748099</v>
      </c>
      <c r="H746">
        <v>0.49121798225678498</v>
      </c>
      <c r="I746">
        <v>0.95267553976736896</v>
      </c>
      <c r="J746">
        <v>0.81377637572586503</v>
      </c>
      <c r="K746">
        <v>0.57874354021623697</v>
      </c>
      <c r="L746">
        <v>0.47629165300168003</v>
      </c>
      <c r="M746">
        <v>0.59108694875612799</v>
      </c>
      <c r="N746">
        <v>0.92341263915503702</v>
      </c>
      <c r="O746">
        <v>0.91003105007142504</v>
      </c>
      <c r="P746">
        <v>0.65056203614720398</v>
      </c>
      <c r="Q746">
        <v>-1.14399797961244</v>
      </c>
      <c r="R746">
        <v>-0.42487762124078998</v>
      </c>
      <c r="S746">
        <v>-4.59065403009178E-2</v>
      </c>
      <c r="T746">
        <v>-0.72038318895165199</v>
      </c>
      <c r="U746">
        <v>0.17090665845403799</v>
      </c>
      <c r="V746">
        <v>1.0595593466128601</v>
      </c>
      <c r="W746">
        <v>-1.53836304967676E-2</v>
      </c>
      <c r="X746">
        <v>0.52488505473915104</v>
      </c>
      <c r="Y746">
        <v>1.2717894552092801</v>
      </c>
      <c r="Z746">
        <v>1.1325474777547799</v>
      </c>
      <c r="AA746">
        <v>1.34260861676671</v>
      </c>
    </row>
    <row r="747" spans="1:27" x14ac:dyDescent="0.2">
      <c r="A747">
        <v>746</v>
      </c>
      <c r="B747">
        <v>0.52792900032363799</v>
      </c>
      <c r="C747">
        <v>5.8471015654504299E-3</v>
      </c>
      <c r="D747">
        <v>0.79605291807092704</v>
      </c>
      <c r="E747">
        <v>0.711416690144687</v>
      </c>
      <c r="F747">
        <v>0.68979843868874002</v>
      </c>
      <c r="G747">
        <v>3.0339859891682801E-2</v>
      </c>
      <c r="H747">
        <v>0.31289391731843302</v>
      </c>
      <c r="I747">
        <v>0.23054311820305801</v>
      </c>
      <c r="J747">
        <v>0.18783306051045601</v>
      </c>
      <c r="K747">
        <v>0.84918032889254302</v>
      </c>
      <c r="L747">
        <v>0.10660047549754301</v>
      </c>
      <c r="M747">
        <v>0.74279510555788797</v>
      </c>
      <c r="N747">
        <v>1.38365760106013</v>
      </c>
      <c r="O747">
        <v>-0.27544619086010302</v>
      </c>
      <c r="P747">
        <v>1.9137631765541701</v>
      </c>
      <c r="Q747">
        <v>-0.16280376771932201</v>
      </c>
      <c r="R747">
        <v>1.6399915650391801</v>
      </c>
      <c r="S747">
        <v>-0.32252048883557</v>
      </c>
      <c r="T747">
        <v>-2.3584152985265399</v>
      </c>
      <c r="U747">
        <v>-1.2297152002157301</v>
      </c>
      <c r="V747">
        <v>-0.70900275305228799</v>
      </c>
      <c r="W747">
        <v>-0.31926633940764598</v>
      </c>
      <c r="X747">
        <v>-1.4796669266278999</v>
      </c>
      <c r="Y747">
        <v>0.50113489889222995</v>
      </c>
      <c r="Z747">
        <v>7.0784880026259503E-2</v>
      </c>
      <c r="AA747">
        <v>-0.63146928188898199</v>
      </c>
    </row>
    <row r="748" spans="1:27" x14ac:dyDescent="0.2">
      <c r="A748">
        <v>747</v>
      </c>
      <c r="B748">
        <v>0.79542202036827803</v>
      </c>
      <c r="C748">
        <v>0.81687406217679304</v>
      </c>
      <c r="D748">
        <v>7.7771898591890903E-2</v>
      </c>
      <c r="E748">
        <v>0.28032251819968201</v>
      </c>
      <c r="F748">
        <v>0.94968266342766505</v>
      </c>
      <c r="G748">
        <v>1.9788280362263301E-2</v>
      </c>
      <c r="H748">
        <v>0.79263651440851302</v>
      </c>
      <c r="I748">
        <v>0.68687006761319902</v>
      </c>
      <c r="J748">
        <v>0.872717871563509</v>
      </c>
      <c r="K748">
        <v>0.87520887725986496</v>
      </c>
      <c r="L748">
        <v>0.54178249882534102</v>
      </c>
      <c r="M748">
        <v>0.216563788009807</v>
      </c>
      <c r="N748">
        <v>-1.0893461667903599</v>
      </c>
      <c r="O748">
        <v>-1.7559854387362599</v>
      </c>
      <c r="P748">
        <v>0.309818643925999</v>
      </c>
      <c r="Q748">
        <v>0.267763744882344</v>
      </c>
      <c r="R748">
        <v>1.0057628199986299</v>
      </c>
      <c r="S748">
        <v>0.64096685866847303</v>
      </c>
      <c r="T748">
        <v>4.0607558483194903E-2</v>
      </c>
      <c r="U748">
        <v>-1.21698243026986</v>
      </c>
      <c r="V748">
        <v>1.1495715659797501</v>
      </c>
      <c r="W748">
        <v>-0.49968444453667399</v>
      </c>
      <c r="X748">
        <v>-1.0602095030093399</v>
      </c>
      <c r="Y748">
        <v>0.751851145377609</v>
      </c>
      <c r="Z748">
        <v>-0.90085914814927104</v>
      </c>
      <c r="AA748">
        <v>0.15776045033745301</v>
      </c>
    </row>
    <row r="749" spans="1:27" x14ac:dyDescent="0.2">
      <c r="A749">
        <v>748</v>
      </c>
      <c r="B749">
        <v>6.8932596826925804E-2</v>
      </c>
      <c r="C749">
        <v>0.78216358786448803</v>
      </c>
      <c r="D749">
        <v>0.101743090432137</v>
      </c>
      <c r="E749">
        <v>2.6631678221747199E-2</v>
      </c>
      <c r="F749">
        <v>5.0946756033226799E-2</v>
      </c>
      <c r="G749">
        <v>0.33545525697991202</v>
      </c>
      <c r="H749">
        <v>0.26080136280506799</v>
      </c>
      <c r="I749">
        <v>8.5959743242710801E-2</v>
      </c>
      <c r="J749">
        <v>0.85311218467540995</v>
      </c>
      <c r="K749">
        <v>0.52807099441997696</v>
      </c>
      <c r="L749">
        <v>0.34306258009746599</v>
      </c>
      <c r="M749">
        <v>0.39709097542799998</v>
      </c>
      <c r="N749">
        <v>-0.936922309126624</v>
      </c>
      <c r="O749">
        <v>-1.56186433607717</v>
      </c>
      <c r="P749">
        <v>-0.12875036772210999</v>
      </c>
      <c r="Q749">
        <v>0.25680139763729698</v>
      </c>
      <c r="R749">
        <v>-0.194290883362495</v>
      </c>
      <c r="S749">
        <v>2.73927385800918</v>
      </c>
      <c r="T749">
        <v>-0.88396132952109996</v>
      </c>
      <c r="U749">
        <v>0.68777751096502504</v>
      </c>
      <c r="V749">
        <v>-1.7905840003450699</v>
      </c>
      <c r="W749">
        <v>0.821857895122721</v>
      </c>
      <c r="X749">
        <v>-0.89576500432887096</v>
      </c>
      <c r="Y749">
        <v>0.41053228578569601</v>
      </c>
      <c r="Z749">
        <v>-1.60580623424654</v>
      </c>
      <c r="AA749">
        <v>1.5289166483625001</v>
      </c>
    </row>
    <row r="750" spans="1:27" x14ac:dyDescent="0.2">
      <c r="A750">
        <v>749</v>
      </c>
      <c r="B750">
        <v>0.69502069731242899</v>
      </c>
      <c r="C750">
        <v>0.93106628581881501</v>
      </c>
      <c r="D750">
        <v>0.17389209149405299</v>
      </c>
      <c r="E750">
        <v>0.71062245243228905</v>
      </c>
      <c r="F750">
        <v>0.61861554463393897</v>
      </c>
      <c r="G750">
        <v>0.25640757591463598</v>
      </c>
      <c r="H750">
        <v>0.18035462126135801</v>
      </c>
      <c r="I750">
        <v>0.70791168673895299</v>
      </c>
      <c r="J750">
        <v>0.50775593845173705</v>
      </c>
      <c r="K750">
        <v>0.86488337465561904</v>
      </c>
      <c r="L750">
        <v>0.57495171972550396</v>
      </c>
      <c r="M750">
        <v>0.14953045849688301</v>
      </c>
      <c r="N750">
        <v>0.32852806007152002</v>
      </c>
      <c r="O750">
        <v>0.68528241336075801</v>
      </c>
      <c r="P750">
        <v>-0.21215197575098299</v>
      </c>
      <c r="Q750">
        <v>-0.50357672446319701</v>
      </c>
      <c r="R750">
        <v>-2.6339204008734498</v>
      </c>
      <c r="S750">
        <v>-2.3223854022656099</v>
      </c>
      <c r="T750">
        <v>-2.9657185898159</v>
      </c>
      <c r="U750">
        <v>-0.39549322155432498</v>
      </c>
      <c r="V750">
        <v>0.18830015297790001</v>
      </c>
      <c r="W750">
        <v>-0.57848326418042895</v>
      </c>
      <c r="X750">
        <v>0.948393263472601</v>
      </c>
      <c r="Y750">
        <v>-0.46735717668899801</v>
      </c>
      <c r="Z750">
        <v>-1.21146206028462</v>
      </c>
      <c r="AA750">
        <v>-0.18891586426642301</v>
      </c>
    </row>
    <row r="751" spans="1:27" x14ac:dyDescent="0.2">
      <c r="A751">
        <v>750</v>
      </c>
      <c r="B751">
        <v>0.94863150734454305</v>
      </c>
      <c r="C751">
        <v>0.36868988233618399</v>
      </c>
      <c r="D751">
        <v>0.52867802046239298</v>
      </c>
      <c r="E751">
        <v>0.31274681887589301</v>
      </c>
      <c r="F751">
        <v>0.74665215029381204</v>
      </c>
      <c r="G751">
        <v>2.27159229107201E-2</v>
      </c>
      <c r="H751">
        <v>9.0434941463172394E-2</v>
      </c>
      <c r="I751">
        <v>0.92637059604748995</v>
      </c>
      <c r="J751">
        <v>0.65214832779020004</v>
      </c>
      <c r="K751">
        <v>0.70922120753675699</v>
      </c>
      <c r="L751">
        <v>0.25555758830159903</v>
      </c>
      <c r="M751">
        <v>0.440359987318515</v>
      </c>
      <c r="N751">
        <v>-0.47989402830211902</v>
      </c>
      <c r="O751">
        <v>-2.2864094178025001</v>
      </c>
      <c r="P751">
        <v>-1.1931493990926301</v>
      </c>
      <c r="Q751">
        <v>2.3136823981718</v>
      </c>
      <c r="R751">
        <v>1.2902172128390299</v>
      </c>
      <c r="S751">
        <v>-1.7558404142825701</v>
      </c>
      <c r="T751">
        <v>-0.40904147406519997</v>
      </c>
      <c r="U751">
        <v>0.42555060657396898</v>
      </c>
      <c r="V751">
        <v>1.00743092373373</v>
      </c>
      <c r="W751">
        <v>-0.75063677915421501</v>
      </c>
      <c r="X751">
        <v>2.7326013112503702</v>
      </c>
      <c r="Y751">
        <v>0.172800708008716</v>
      </c>
      <c r="Z751">
        <v>-2.9247694425107999E-2</v>
      </c>
      <c r="AA751">
        <v>1.9945600676575099</v>
      </c>
    </row>
    <row r="752" spans="1:27" x14ac:dyDescent="0.2">
      <c r="A752">
        <v>751</v>
      </c>
      <c r="B752">
        <v>0.27776931738480898</v>
      </c>
      <c r="C752">
        <v>0.97445487417280596</v>
      </c>
      <c r="D752">
        <v>0.73531401460058898</v>
      </c>
      <c r="E752">
        <v>0.85513705620542102</v>
      </c>
      <c r="F752">
        <v>0.68698744033463299</v>
      </c>
      <c r="G752">
        <v>0.76784654334187497</v>
      </c>
      <c r="H752">
        <v>0.28950862423516799</v>
      </c>
      <c r="I752">
        <v>0.809900856111198</v>
      </c>
      <c r="J752">
        <v>0.99946563853882198</v>
      </c>
      <c r="K752">
        <v>0.18529118574224401</v>
      </c>
      <c r="L752">
        <v>0.39042848325334401</v>
      </c>
      <c r="M752">
        <v>0.458507398841902</v>
      </c>
      <c r="N752">
        <v>0.51116057243425195</v>
      </c>
      <c r="O752">
        <v>0.741670511700804</v>
      </c>
      <c r="P752">
        <v>0.17536867627726299</v>
      </c>
      <c r="Q752">
        <v>-0.32847739684801802</v>
      </c>
      <c r="R752">
        <v>-0.18174297416419399</v>
      </c>
      <c r="S752">
        <v>0.26623729094003901</v>
      </c>
      <c r="T752">
        <v>0.40805608806746901</v>
      </c>
      <c r="U752">
        <v>0.97803510103004299</v>
      </c>
      <c r="V752">
        <v>-0.883805894076237</v>
      </c>
      <c r="W752">
        <v>-0.55864545039267899</v>
      </c>
      <c r="X752">
        <v>0.75446347429279403</v>
      </c>
      <c r="Y752">
        <v>-0.98429076094233503</v>
      </c>
      <c r="Z752">
        <v>0.119320600425008</v>
      </c>
      <c r="AA752">
        <v>0.19962108626181399</v>
      </c>
    </row>
    <row r="753" spans="1:27" x14ac:dyDescent="0.2">
      <c r="A753">
        <v>752</v>
      </c>
      <c r="B753">
        <v>0.24940658523701101</v>
      </c>
      <c r="C753">
        <v>0.82374368188902702</v>
      </c>
      <c r="D753">
        <v>0.11821866501122701</v>
      </c>
      <c r="E753">
        <v>0.47181930672377298</v>
      </c>
      <c r="F753">
        <v>0.87447387818247002</v>
      </c>
      <c r="G753">
        <v>0.78093990171328098</v>
      </c>
      <c r="H753">
        <v>0.21843073447234901</v>
      </c>
      <c r="I753">
        <v>0.17505343141965499</v>
      </c>
      <c r="J753">
        <v>0.640594692667946</v>
      </c>
      <c r="K753">
        <v>0.22811627713963301</v>
      </c>
      <c r="L753">
        <v>6.6187788965180502E-2</v>
      </c>
      <c r="M753">
        <v>0.58587929955683604</v>
      </c>
      <c r="N753">
        <v>-6.9760808720568293E-2</v>
      </c>
      <c r="O753">
        <v>2.0067179240077199E-2</v>
      </c>
      <c r="P753">
        <v>-1.4092166337651799</v>
      </c>
      <c r="Q753">
        <v>-1.6006917423115401</v>
      </c>
      <c r="R753">
        <v>-1.3348696207178901</v>
      </c>
      <c r="S753">
        <v>1.48229367948264</v>
      </c>
      <c r="T753">
        <v>-0.63759657203354503</v>
      </c>
      <c r="U753">
        <v>1.1965350008490001</v>
      </c>
      <c r="V753">
        <v>-1.37742161301562</v>
      </c>
      <c r="W753">
        <v>-0.50274877924085504</v>
      </c>
      <c r="X753">
        <v>0.78813656027351497</v>
      </c>
      <c r="Y753">
        <v>9.0628764266221795E-2</v>
      </c>
      <c r="Z753">
        <v>-0.89682245368650304</v>
      </c>
      <c r="AA753">
        <v>0.26296633824253701</v>
      </c>
    </row>
    <row r="754" spans="1:27" x14ac:dyDescent="0.2">
      <c r="A754">
        <v>753</v>
      </c>
      <c r="B754">
        <v>0.15943548013456099</v>
      </c>
      <c r="C754">
        <v>0.78744886326603503</v>
      </c>
      <c r="D754">
        <v>0.103439392056316</v>
      </c>
      <c r="E754">
        <v>0.99210282857529797</v>
      </c>
      <c r="F754">
        <v>0.79919120436534197</v>
      </c>
      <c r="G754">
        <v>0.69330242695286803</v>
      </c>
      <c r="H754">
        <v>0.70271434611640804</v>
      </c>
      <c r="I754">
        <v>6.9139252183958805E-2</v>
      </c>
      <c r="J754">
        <v>0.498805886600166</v>
      </c>
      <c r="K754">
        <v>0.92070076498202902</v>
      </c>
      <c r="L754">
        <v>0.99084273236803699</v>
      </c>
      <c r="M754">
        <v>0.18318265490233801</v>
      </c>
      <c r="N754">
        <v>0.70594008474679204</v>
      </c>
      <c r="O754">
        <v>1.91413993932555</v>
      </c>
      <c r="P754">
        <v>-1.0928697383516299</v>
      </c>
      <c r="Q754">
        <v>-0.55089225022281396</v>
      </c>
      <c r="R754">
        <v>0.11843852760587199</v>
      </c>
      <c r="S754">
        <v>-1.5590996166728499</v>
      </c>
      <c r="T754">
        <v>-2.8248048203130399E-2</v>
      </c>
      <c r="U754">
        <v>-1.4396956629078299</v>
      </c>
      <c r="V754">
        <v>-0.54915617756214596</v>
      </c>
      <c r="W754">
        <v>-0.41803945555484301</v>
      </c>
      <c r="X754">
        <v>-2.0864049795734299</v>
      </c>
      <c r="Y754">
        <v>-0.41771374872729899</v>
      </c>
      <c r="Z754">
        <v>-0.116435421590081</v>
      </c>
      <c r="AA754">
        <v>1.5454561939963301</v>
      </c>
    </row>
    <row r="755" spans="1:27" x14ac:dyDescent="0.2">
      <c r="A755">
        <v>754</v>
      </c>
      <c r="B755">
        <v>7.1630056016147095E-2</v>
      </c>
      <c r="C755">
        <v>0.62282583466731001</v>
      </c>
      <c r="D755">
        <v>0.55226346408016902</v>
      </c>
      <c r="E755">
        <v>7.7863946091383696E-2</v>
      </c>
      <c r="F755">
        <v>0.88255575997754898</v>
      </c>
      <c r="G755">
        <v>5.1075827796012101E-2</v>
      </c>
      <c r="H755">
        <v>0.52325160987675101</v>
      </c>
      <c r="I755">
        <v>0.55321653769351498</v>
      </c>
      <c r="J755">
        <v>0.31491551804356199</v>
      </c>
      <c r="K755">
        <v>9.7768730949610402E-2</v>
      </c>
      <c r="L755">
        <v>0.39765116572379999</v>
      </c>
      <c r="M755">
        <v>0.85511560947634202</v>
      </c>
      <c r="N755">
        <v>-1.6070715804514299</v>
      </c>
      <c r="O755">
        <v>-1.06532577883123E-2</v>
      </c>
      <c r="P755">
        <v>1.4143798946086801</v>
      </c>
      <c r="Q755">
        <v>0.95984090358390906</v>
      </c>
      <c r="R755">
        <v>2.14367050481475E-2</v>
      </c>
      <c r="S755">
        <v>-0.104030466700563</v>
      </c>
      <c r="T755">
        <v>0.39371602399900801</v>
      </c>
      <c r="U755">
        <v>-0.68437671611162498</v>
      </c>
      <c r="V755">
        <v>1.74160878725909</v>
      </c>
      <c r="W755">
        <v>0.51160604172300195</v>
      </c>
      <c r="X755">
        <v>-1.1512185386301199</v>
      </c>
      <c r="Y755">
        <v>2.6625258495433601</v>
      </c>
      <c r="Z755">
        <v>1.28493976075636</v>
      </c>
      <c r="AA755">
        <v>3.5233633775749097E-2</v>
      </c>
    </row>
    <row r="756" spans="1:27" x14ac:dyDescent="0.2">
      <c r="A756">
        <v>755</v>
      </c>
      <c r="B756">
        <v>0.55743758310563796</v>
      </c>
      <c r="C756">
        <v>0.96735492884181395</v>
      </c>
      <c r="D756">
        <v>0.29051856789737901</v>
      </c>
      <c r="E756">
        <v>2.4708137614652501E-2</v>
      </c>
      <c r="F756">
        <v>0.98085522628389299</v>
      </c>
      <c r="G756">
        <v>0.65930687682703104</v>
      </c>
      <c r="H756">
        <v>0.661188775440678</v>
      </c>
      <c r="I756">
        <v>0.49580160109326199</v>
      </c>
      <c r="J756">
        <v>0.99827120359986998</v>
      </c>
      <c r="K756">
        <v>0.24053090531378901</v>
      </c>
      <c r="L756">
        <v>0.32720848545432002</v>
      </c>
      <c r="M756">
        <v>0.194209195207804</v>
      </c>
      <c r="N756">
        <v>0.70275233530432601</v>
      </c>
      <c r="O756">
        <v>-2.1436207622258601</v>
      </c>
      <c r="P756">
        <v>-1.5346947112136</v>
      </c>
      <c r="Q756">
        <v>-0.75246320411440104</v>
      </c>
      <c r="R756">
        <v>-0.459485627191493</v>
      </c>
      <c r="S756">
        <v>1.2350449912622401</v>
      </c>
      <c r="T756">
        <v>-1.75540588354936</v>
      </c>
      <c r="U756">
        <v>-0.78176235519681303</v>
      </c>
      <c r="V756">
        <v>-0.35257565712448102</v>
      </c>
      <c r="W756">
        <v>0.79089825401763003</v>
      </c>
      <c r="X756">
        <v>-0.53404814767724995</v>
      </c>
      <c r="Y756">
        <v>0.48603447745882</v>
      </c>
      <c r="Z756">
        <v>-1.6983228370082801E-2</v>
      </c>
      <c r="AA756">
        <v>-1.0544236799217901</v>
      </c>
    </row>
    <row r="757" spans="1:27" x14ac:dyDescent="0.2">
      <c r="A757">
        <v>756</v>
      </c>
      <c r="B757">
        <v>0.48983705160208002</v>
      </c>
      <c r="C757">
        <v>0.49991849064826899</v>
      </c>
      <c r="D757">
        <v>0.44044052460230798</v>
      </c>
      <c r="E757">
        <v>0.57516850624233395</v>
      </c>
      <c r="F757">
        <v>0.54858949477784302</v>
      </c>
      <c r="G757">
        <v>0.76267095399089102</v>
      </c>
      <c r="H757">
        <v>0.16309708124026601</v>
      </c>
      <c r="I757">
        <v>0.82665736926719502</v>
      </c>
      <c r="J757">
        <v>0.23212440288625599</v>
      </c>
      <c r="K757">
        <v>0.90722099109552801</v>
      </c>
      <c r="L757">
        <v>0.58231128100305796</v>
      </c>
      <c r="M757">
        <v>0.56000504153780595</v>
      </c>
      <c r="N757">
        <v>-1.84553238616541</v>
      </c>
      <c r="O757">
        <v>0.82436043127327996</v>
      </c>
      <c r="P757">
        <v>2.13113878154731</v>
      </c>
      <c r="Q757">
        <v>-6.7695484868634498E-2</v>
      </c>
      <c r="R757">
        <v>1.02916728376904</v>
      </c>
      <c r="S757">
        <v>0.885353571319343</v>
      </c>
      <c r="T757">
        <v>1.2618836910142599</v>
      </c>
      <c r="U757">
        <v>-0.31292736294631501</v>
      </c>
      <c r="V757">
        <v>0.39940640548904</v>
      </c>
      <c r="W757">
        <v>-0.82943726897746695</v>
      </c>
      <c r="X757">
        <v>2.4282673797747199E-2</v>
      </c>
      <c r="Y757">
        <v>1.41772625717274</v>
      </c>
      <c r="Z757">
        <v>5.0353562217309501E-2</v>
      </c>
      <c r="AA757">
        <v>-1.6426250889629801</v>
      </c>
    </row>
    <row r="758" spans="1:27" x14ac:dyDescent="0.2">
      <c r="A758">
        <v>757</v>
      </c>
      <c r="B758">
        <v>0.494292361894622</v>
      </c>
      <c r="C758">
        <v>0.89369559963233702</v>
      </c>
      <c r="D758">
        <v>0.118444304447621</v>
      </c>
      <c r="E758">
        <v>0.60766398208215799</v>
      </c>
      <c r="F758">
        <v>0.78101296280510701</v>
      </c>
      <c r="G758">
        <v>0.32033390109427201</v>
      </c>
      <c r="H758">
        <v>0.79012619564309705</v>
      </c>
      <c r="I758">
        <v>0.58489188528619696</v>
      </c>
      <c r="J758">
        <v>0.44674892653711101</v>
      </c>
      <c r="K758">
        <v>0.55038833362050299</v>
      </c>
      <c r="L758">
        <v>9.0879818890243699E-2</v>
      </c>
      <c r="M758">
        <v>0.69489162974059504</v>
      </c>
      <c r="N758">
        <v>-1.8332363878019599E-2</v>
      </c>
      <c r="O758">
        <v>1.0943847293061899</v>
      </c>
      <c r="P758">
        <v>0.70172079219504702</v>
      </c>
      <c r="Q758">
        <v>-0.39813194986706901</v>
      </c>
      <c r="R758">
        <v>-0.84009391917306397</v>
      </c>
      <c r="S758">
        <v>0.109290240476926</v>
      </c>
      <c r="T758">
        <v>-7.5776736433034703E-2</v>
      </c>
      <c r="U758">
        <v>1.39735162514283</v>
      </c>
      <c r="V758">
        <v>-1.49614532698506</v>
      </c>
      <c r="W758">
        <v>-0.736424807242815</v>
      </c>
      <c r="X758">
        <v>-0.48914271249744501</v>
      </c>
      <c r="Y758">
        <v>-0.67696533415858895</v>
      </c>
      <c r="Z758">
        <v>0.480214403620007</v>
      </c>
      <c r="AA758">
        <v>-0.485761776041572</v>
      </c>
    </row>
    <row r="759" spans="1:27" x14ac:dyDescent="0.2">
      <c r="A759">
        <v>758</v>
      </c>
      <c r="B759">
        <v>0.88837158516980697</v>
      </c>
      <c r="C759">
        <v>0.40104324696585503</v>
      </c>
      <c r="D759">
        <v>0.921618608292192</v>
      </c>
      <c r="E759">
        <v>4.36520925723016E-3</v>
      </c>
      <c r="F759">
        <v>0.57948419544845797</v>
      </c>
      <c r="G759">
        <v>0.40398158202879098</v>
      </c>
      <c r="H759">
        <v>0.20017693960107799</v>
      </c>
      <c r="I759">
        <v>0.67657365184277296</v>
      </c>
      <c r="J759">
        <v>0.26493806135840697</v>
      </c>
      <c r="K759">
        <v>0.75631097075529397</v>
      </c>
      <c r="L759">
        <v>0.25084044737741301</v>
      </c>
      <c r="M759">
        <v>0.106262396788224</v>
      </c>
      <c r="N759">
        <v>0.47049987376907298</v>
      </c>
      <c r="O759">
        <v>-0.41023390566632001</v>
      </c>
      <c r="P759">
        <v>1.76498441952636</v>
      </c>
      <c r="Q759">
        <v>-0.685446064697667</v>
      </c>
      <c r="R759">
        <v>0.18245804253244599</v>
      </c>
      <c r="S759">
        <v>3.8337639939937898E-2</v>
      </c>
      <c r="T759">
        <v>2.78944322022268</v>
      </c>
      <c r="U759">
        <v>-0.138621517216762</v>
      </c>
      <c r="V759">
        <v>0.66552526491171105</v>
      </c>
      <c r="W759">
        <v>-0.117653963397874</v>
      </c>
      <c r="X759">
        <v>0.87359352064505003</v>
      </c>
      <c r="Y759">
        <v>5.8480439324154899E-2</v>
      </c>
      <c r="Z759">
        <v>1.40186537033881</v>
      </c>
      <c r="AA759">
        <v>-0.80653532175401799</v>
      </c>
    </row>
    <row r="760" spans="1:27" x14ac:dyDescent="0.2">
      <c r="A760">
        <v>759</v>
      </c>
      <c r="B760">
        <v>3.6704359808936701E-2</v>
      </c>
      <c r="C760">
        <v>0.44754160963930101</v>
      </c>
      <c r="D760">
        <v>0.73258949792943895</v>
      </c>
      <c r="E760">
        <v>0.74369999393820696</v>
      </c>
      <c r="F760">
        <v>7.6773897977545802E-2</v>
      </c>
      <c r="G760">
        <v>3.2622738508507602E-2</v>
      </c>
      <c r="H760">
        <v>0.89485132507979803</v>
      </c>
      <c r="I760">
        <v>0.221621254459023</v>
      </c>
      <c r="J760">
        <v>5.8125354116782497E-2</v>
      </c>
      <c r="K760">
        <v>0.56700563803315096</v>
      </c>
      <c r="L760">
        <v>5.8817079290747601E-2</v>
      </c>
      <c r="M760">
        <v>0.86189658823422999</v>
      </c>
      <c r="N760">
        <v>-0.79485657356636297</v>
      </c>
      <c r="O760">
        <v>-0.29499172461151402</v>
      </c>
      <c r="P760">
        <v>0.45268940808166602</v>
      </c>
      <c r="Q760">
        <v>1.3192296971997099</v>
      </c>
      <c r="R760">
        <v>-1.25514209702667</v>
      </c>
      <c r="S760">
        <v>0.61350736450863796</v>
      </c>
      <c r="T760">
        <v>1.2338727648591099</v>
      </c>
      <c r="U760">
        <v>-1.8017562593366301</v>
      </c>
      <c r="V760">
        <v>0.47932263748625298</v>
      </c>
      <c r="W760">
        <v>0.326079224513046</v>
      </c>
      <c r="X760">
        <v>0.161272810914354</v>
      </c>
      <c r="Y760">
        <v>0.36578662401623002</v>
      </c>
      <c r="Z760">
        <v>-1.75345995814841</v>
      </c>
      <c r="AA760">
        <v>-0.71602386586854205</v>
      </c>
    </row>
    <row r="761" spans="1:27" x14ac:dyDescent="0.2">
      <c r="A761">
        <v>760</v>
      </c>
      <c r="B761">
        <v>0.20374381355941201</v>
      </c>
      <c r="C761">
        <v>0.93577908212319005</v>
      </c>
      <c r="D761">
        <v>0.46153046307154</v>
      </c>
      <c r="E761">
        <v>4.6776720322668497E-2</v>
      </c>
      <c r="F761">
        <v>0.46879305806942201</v>
      </c>
      <c r="G761">
        <v>0.49222661298699599</v>
      </c>
      <c r="H761">
        <v>9.0797011042013695E-2</v>
      </c>
      <c r="I761">
        <v>0.32218535686842997</v>
      </c>
      <c r="J761">
        <v>0.95585747202858296</v>
      </c>
      <c r="K761">
        <v>0.55604465561918903</v>
      </c>
      <c r="L761">
        <v>0.46026027714833601</v>
      </c>
      <c r="M761">
        <v>0.98300512740388502</v>
      </c>
      <c r="N761">
        <v>1.5006998999035499</v>
      </c>
      <c r="O761">
        <v>0.40394163590036902</v>
      </c>
      <c r="P761">
        <v>-0.18798874390096201</v>
      </c>
      <c r="Q761">
        <v>-1.8535146203509401</v>
      </c>
      <c r="R761">
        <v>0.37584177897879201</v>
      </c>
      <c r="S761">
        <v>-0.21548388735405699</v>
      </c>
      <c r="T761">
        <v>1.8393513609313099</v>
      </c>
      <c r="U761">
        <v>-0.81493609853730098</v>
      </c>
      <c r="V761">
        <v>0.53887783528243405</v>
      </c>
      <c r="W761">
        <v>8.4556206314981702E-2</v>
      </c>
      <c r="X761">
        <v>-1.9856583060189299</v>
      </c>
      <c r="Y761">
        <v>0.400070885062838</v>
      </c>
      <c r="Z761">
        <v>-1.2564938980690601</v>
      </c>
      <c r="AA761">
        <v>1.15771992984563</v>
      </c>
    </row>
    <row r="762" spans="1:27" x14ac:dyDescent="0.2">
      <c r="A762">
        <v>761</v>
      </c>
      <c r="B762">
        <v>0.51378113916143697</v>
      </c>
      <c r="C762">
        <v>0.68333219736814499</v>
      </c>
      <c r="D762">
        <v>0.67231442686170295</v>
      </c>
      <c r="E762">
        <v>0.478229105239734</v>
      </c>
      <c r="F762">
        <v>0.150682332459837</v>
      </c>
      <c r="G762">
        <v>0.14167490461841201</v>
      </c>
      <c r="H762">
        <v>0.779306377517059</v>
      </c>
      <c r="I762">
        <v>0.50485520996153299</v>
      </c>
      <c r="J762">
        <v>7.7112340601161095E-2</v>
      </c>
      <c r="K762">
        <v>2.74295129347592E-2</v>
      </c>
      <c r="L762">
        <v>0.42094381502829398</v>
      </c>
      <c r="M762">
        <v>0.80757191940210704</v>
      </c>
      <c r="N762">
        <v>0.21812744165915199</v>
      </c>
      <c r="O762">
        <v>0.25544231281266799</v>
      </c>
      <c r="P762">
        <v>1.6895905176338</v>
      </c>
      <c r="Q762">
        <v>-2.08450711464503E-2</v>
      </c>
      <c r="R762">
        <v>0.31733610837677301</v>
      </c>
      <c r="S762">
        <v>1.6535226787222801</v>
      </c>
      <c r="T762">
        <v>-0.29446486435770802</v>
      </c>
      <c r="U762">
        <v>0.49891856329650403</v>
      </c>
      <c r="V762">
        <v>-0.771429390130006</v>
      </c>
      <c r="W762">
        <v>9.2704278726634504E-2</v>
      </c>
      <c r="X762">
        <v>-0.24207936654284101</v>
      </c>
      <c r="Y762">
        <v>0.26231250015165802</v>
      </c>
      <c r="Z762">
        <v>-1.77664410246329</v>
      </c>
      <c r="AA762">
        <v>1.0536428210358799</v>
      </c>
    </row>
    <row r="763" spans="1:27" x14ac:dyDescent="0.2">
      <c r="A763">
        <v>762</v>
      </c>
      <c r="B763">
        <v>0.23633988900110101</v>
      </c>
      <c r="C763">
        <v>1.81631301529705E-2</v>
      </c>
      <c r="D763">
        <v>0.28849441115744401</v>
      </c>
      <c r="E763">
        <v>0.938555045751854</v>
      </c>
      <c r="F763">
        <v>0.55627339868806303</v>
      </c>
      <c r="G763">
        <v>0.79915842879563503</v>
      </c>
      <c r="H763">
        <v>9.0695669408887597E-2</v>
      </c>
      <c r="I763">
        <v>0.94341987674124494</v>
      </c>
      <c r="J763">
        <v>0.466084562707692</v>
      </c>
      <c r="K763">
        <v>0.54607895272783902</v>
      </c>
      <c r="L763">
        <v>0.67094642482697897</v>
      </c>
      <c r="M763">
        <v>0.64113452192395903</v>
      </c>
      <c r="N763">
        <v>-1.6097585997238399</v>
      </c>
      <c r="O763">
        <v>-1.43496287067364E-2</v>
      </c>
      <c r="P763">
        <v>2.0237223459181601E-2</v>
      </c>
      <c r="Q763">
        <v>-0.171017568105027</v>
      </c>
      <c r="R763">
        <v>-1.48114357249549</v>
      </c>
      <c r="S763">
        <v>-0.557507154692367</v>
      </c>
      <c r="T763">
        <v>-0.56724370552269299</v>
      </c>
      <c r="U763">
        <v>-1.05121321818971</v>
      </c>
      <c r="V763">
        <v>-1.31627683665467</v>
      </c>
      <c r="W763">
        <v>-0.113217584500624</v>
      </c>
      <c r="X763">
        <v>-1.0710928258471899</v>
      </c>
      <c r="Y763">
        <v>1.3836233259209201</v>
      </c>
      <c r="Z763">
        <v>-1.0888037451094801</v>
      </c>
      <c r="AA763">
        <v>0.35727290147058499</v>
      </c>
    </row>
    <row r="764" spans="1:27" x14ac:dyDescent="0.2">
      <c r="A764">
        <v>763</v>
      </c>
      <c r="B764">
        <v>0.57543566985987105</v>
      </c>
      <c r="C764">
        <v>0.16552671766839899</v>
      </c>
      <c r="D764">
        <v>0.66344541124999501</v>
      </c>
      <c r="E764">
        <v>5.9637690428644398E-2</v>
      </c>
      <c r="F764">
        <v>5.5978838121518402E-2</v>
      </c>
      <c r="G764">
        <v>0.40911241341382198</v>
      </c>
      <c r="H764">
        <v>0.14059887547045899</v>
      </c>
      <c r="I764">
        <v>0.23535007424652499</v>
      </c>
      <c r="J764">
        <v>0.191748803248628</v>
      </c>
      <c r="K764">
        <v>0.44697513291612201</v>
      </c>
      <c r="L764">
        <v>0.294707586988806</v>
      </c>
      <c r="M764">
        <v>0.49793617660179701</v>
      </c>
      <c r="N764">
        <v>1.5619411814292501</v>
      </c>
      <c r="O764">
        <v>5.52541815015394E-2</v>
      </c>
      <c r="P764">
        <v>-0.42080942082225398</v>
      </c>
      <c r="Q764">
        <v>1.43355156758383</v>
      </c>
      <c r="R764">
        <v>-0.368364517642981</v>
      </c>
      <c r="S764">
        <v>-0.67559285297448801</v>
      </c>
      <c r="T764">
        <v>0.44097357334898801</v>
      </c>
      <c r="U764">
        <v>-0.81119458690884805</v>
      </c>
      <c r="V764">
        <v>0.27602113105965298</v>
      </c>
      <c r="W764">
        <v>-2.23663068090142</v>
      </c>
      <c r="X764">
        <v>-0.12882633673077001</v>
      </c>
      <c r="Y764">
        <v>0.34505989769678602</v>
      </c>
      <c r="Z764">
        <v>0.72590801114042103</v>
      </c>
      <c r="AA764">
        <v>0.31099104454005699</v>
      </c>
    </row>
    <row r="765" spans="1:27" x14ac:dyDescent="0.2">
      <c r="A765">
        <v>764</v>
      </c>
      <c r="B765">
        <v>0.48225791146978703</v>
      </c>
      <c r="C765">
        <v>0.49583449889905701</v>
      </c>
      <c r="D765">
        <v>0.37506864313036198</v>
      </c>
      <c r="E765">
        <v>0.95364090171642601</v>
      </c>
      <c r="F765">
        <v>0.73654155386611797</v>
      </c>
      <c r="G765">
        <v>0.93643473740667105</v>
      </c>
      <c r="H765">
        <v>0.20055487495846999</v>
      </c>
      <c r="I765">
        <v>0.270037689246237</v>
      </c>
      <c r="J765">
        <v>0.98117792187258601</v>
      </c>
      <c r="K765">
        <v>0.38627681345678799</v>
      </c>
      <c r="L765">
        <v>0.58358748187310905</v>
      </c>
      <c r="M765">
        <v>0.78717429051175702</v>
      </c>
      <c r="N765">
        <v>0.31059148825653599</v>
      </c>
      <c r="O765">
        <v>1.9831250423056099</v>
      </c>
      <c r="P765">
        <v>-0.58002519233110605</v>
      </c>
      <c r="Q765">
        <v>-5.9252139349908299E-2</v>
      </c>
      <c r="R765">
        <v>0.69104956469402301</v>
      </c>
      <c r="S765">
        <v>0.94814587334298805</v>
      </c>
      <c r="T765">
        <v>0.19876833650107201</v>
      </c>
      <c r="U765">
        <v>1.53532408211031</v>
      </c>
      <c r="V765">
        <v>0.678383620096349</v>
      </c>
      <c r="W765">
        <v>1.19072111792211</v>
      </c>
      <c r="X765">
        <v>1.31369648531165</v>
      </c>
      <c r="Y765">
        <v>-1.7073300566351</v>
      </c>
      <c r="Z765">
        <v>0.36110895288397199</v>
      </c>
      <c r="AA765">
        <v>-1.3918513619117601</v>
      </c>
    </row>
    <row r="766" spans="1:27" x14ac:dyDescent="0.2">
      <c r="A766">
        <v>765</v>
      </c>
      <c r="B766">
        <v>0.56935268873348799</v>
      </c>
      <c r="C766">
        <v>0.42653522803448102</v>
      </c>
      <c r="D766">
        <v>0.67092354176566005</v>
      </c>
      <c r="E766">
        <v>0.77080510440282501</v>
      </c>
      <c r="F766">
        <v>2.1959699224680601E-3</v>
      </c>
      <c r="G766">
        <v>0.73290976556017995</v>
      </c>
      <c r="H766">
        <v>0.56110893725417499</v>
      </c>
      <c r="I766">
        <v>0.58696607057936401</v>
      </c>
      <c r="J766">
        <v>0.930350692709907</v>
      </c>
      <c r="K766">
        <v>1.7847424140200002E-2</v>
      </c>
      <c r="L766">
        <v>0.853041775757446</v>
      </c>
      <c r="M766">
        <v>0.53626980702392701</v>
      </c>
      <c r="N766">
        <v>-0.27616570209018998</v>
      </c>
      <c r="O766">
        <v>1.0986061656419399</v>
      </c>
      <c r="P766">
        <v>-0.545617365222826</v>
      </c>
      <c r="Q766">
        <v>1.03451545170935</v>
      </c>
      <c r="R766">
        <v>1.2002944546493299</v>
      </c>
      <c r="S766">
        <v>0.410451992772142</v>
      </c>
      <c r="T766">
        <v>-1.4370362929061</v>
      </c>
      <c r="U766">
        <v>-0.95500994405499895</v>
      </c>
      <c r="V766">
        <v>0.68985183377264603</v>
      </c>
      <c r="W766">
        <v>1.07589954835475</v>
      </c>
      <c r="X766">
        <v>-0.84212669262991802</v>
      </c>
      <c r="Y766">
        <v>1.43090685735763</v>
      </c>
      <c r="Z766">
        <v>0.225453862685807</v>
      </c>
      <c r="AA766">
        <v>1.5552581703766</v>
      </c>
    </row>
    <row r="767" spans="1:27" x14ac:dyDescent="0.2">
      <c r="A767">
        <v>766</v>
      </c>
      <c r="B767">
        <v>0.14415231510065399</v>
      </c>
      <c r="C767">
        <v>0.99205312062986195</v>
      </c>
      <c r="D767">
        <v>0.41272456292062998</v>
      </c>
      <c r="E767">
        <v>0.85154940024949599</v>
      </c>
      <c r="F767">
        <v>8.7314503733068705E-2</v>
      </c>
      <c r="G767">
        <v>0.43496269453316899</v>
      </c>
      <c r="H767">
        <v>0.65772218722849995</v>
      </c>
      <c r="I767">
        <v>7.1408204268664094E-2</v>
      </c>
      <c r="J767">
        <v>0.51932164793834001</v>
      </c>
      <c r="K767">
        <v>0.77930109086446397</v>
      </c>
      <c r="L767">
        <v>0.29028857452794898</v>
      </c>
      <c r="M767">
        <v>0.57341246842406601</v>
      </c>
      <c r="N767">
        <v>0.72499970857630702</v>
      </c>
      <c r="O767">
        <v>2.0475888467885102</v>
      </c>
      <c r="P767">
        <v>0.44905204673096</v>
      </c>
      <c r="Q767">
        <v>0.23644868665640101</v>
      </c>
      <c r="R767">
        <v>0.54721475283143794</v>
      </c>
      <c r="S767">
        <v>1.3037968613469699</v>
      </c>
      <c r="T767">
        <v>0.92377658056252698</v>
      </c>
      <c r="U767">
        <v>-0.82804670985788098</v>
      </c>
      <c r="V767">
        <v>0.74158026103671504</v>
      </c>
      <c r="W767">
        <v>-0.66854504954337302</v>
      </c>
      <c r="X767">
        <v>1.06898001070036</v>
      </c>
      <c r="Y767">
        <v>-0.323068621420184</v>
      </c>
      <c r="Z767">
        <v>0.113314215022617</v>
      </c>
      <c r="AA767">
        <v>0.125296423220186</v>
      </c>
    </row>
    <row r="768" spans="1:27" x14ac:dyDescent="0.2">
      <c r="A768">
        <v>767</v>
      </c>
      <c r="B768">
        <v>0.14570876257494</v>
      </c>
      <c r="C768">
        <v>0.88895012391731099</v>
      </c>
      <c r="D768">
        <v>0.71132023422978796</v>
      </c>
      <c r="E768">
        <v>0.217964601237326</v>
      </c>
      <c r="F768">
        <v>0.90160201489925296</v>
      </c>
      <c r="G768">
        <v>0.798828898463398</v>
      </c>
      <c r="H768">
        <v>0.344914392801001</v>
      </c>
      <c r="I768">
        <v>3.7144590402021997E-2</v>
      </c>
      <c r="J768">
        <v>0.95574620738625504</v>
      </c>
      <c r="K768">
        <v>2.4629757273942201E-2</v>
      </c>
      <c r="L768">
        <v>0.42575527355074799</v>
      </c>
      <c r="M768">
        <v>0.224361504660919</v>
      </c>
      <c r="N768">
        <v>-1.25021542760217</v>
      </c>
      <c r="O768">
        <v>-0.40428246117400801</v>
      </c>
      <c r="P768">
        <v>0.39475083701954899</v>
      </c>
      <c r="Q768">
        <v>-0.83622447527286303</v>
      </c>
      <c r="R768">
        <v>-0.350190447683564</v>
      </c>
      <c r="S768">
        <v>-2.1190436692410799</v>
      </c>
      <c r="T768">
        <v>0.59609627959775002</v>
      </c>
      <c r="U768">
        <v>0.365593417507591</v>
      </c>
      <c r="V768">
        <v>1.4837038177158299</v>
      </c>
      <c r="W768">
        <v>0.54105338387563695</v>
      </c>
      <c r="X768">
        <v>-0.93386575067983202</v>
      </c>
      <c r="Y768">
        <v>-0.84593492197164499</v>
      </c>
      <c r="Z768">
        <v>-0.70536961468426795</v>
      </c>
      <c r="AA768">
        <v>-1.1672978973830399</v>
      </c>
    </row>
    <row r="769" spans="1:27" x14ac:dyDescent="0.2">
      <c r="A769">
        <v>768</v>
      </c>
      <c r="B769">
        <v>0.41228311299346299</v>
      </c>
      <c r="C769">
        <v>0.34575537126511302</v>
      </c>
      <c r="D769">
        <v>0.28107595723122297</v>
      </c>
      <c r="E769">
        <v>0.99447274766862304</v>
      </c>
      <c r="F769">
        <v>0.974157940363511</v>
      </c>
      <c r="G769">
        <v>0.36630128649994698</v>
      </c>
      <c r="H769">
        <v>0.52691075857728698</v>
      </c>
      <c r="I769">
        <v>0.74168206332251396</v>
      </c>
      <c r="J769">
        <v>0.70645549800246898</v>
      </c>
      <c r="K769">
        <v>0.55422800267115202</v>
      </c>
      <c r="L769">
        <v>0.204975441098213</v>
      </c>
      <c r="M769">
        <v>0.69372082920745004</v>
      </c>
      <c r="N769">
        <v>1.67062410266024E-3</v>
      </c>
      <c r="O769">
        <v>-0.41167930392740198</v>
      </c>
      <c r="P769">
        <v>6.4418678468057294E-2</v>
      </c>
      <c r="Q769">
        <v>0.37997009116542302</v>
      </c>
      <c r="R769">
        <v>2.2002384784002902</v>
      </c>
      <c r="S769">
        <v>-0.14141949512746299</v>
      </c>
      <c r="T769">
        <v>0.37980468653984301</v>
      </c>
      <c r="U769">
        <v>0.952715895024838</v>
      </c>
      <c r="V769">
        <v>0.91921919115455997</v>
      </c>
      <c r="W769">
        <v>1.5717410133062599</v>
      </c>
      <c r="X769">
        <v>-0.64185562095997695</v>
      </c>
      <c r="Y769">
        <v>0.35169911215607502</v>
      </c>
      <c r="Z769">
        <v>-8.4463022865953599E-2</v>
      </c>
      <c r="AA769">
        <v>1.3890937239646199</v>
      </c>
    </row>
    <row r="770" spans="1:27" x14ac:dyDescent="0.2">
      <c r="A770">
        <v>769</v>
      </c>
      <c r="B770">
        <v>0.68301028246060003</v>
      </c>
      <c r="C770">
        <v>0.70584412501193505</v>
      </c>
      <c r="D770">
        <v>0.73870447790250104</v>
      </c>
      <c r="E770">
        <v>0.69352306029759303</v>
      </c>
      <c r="F770">
        <v>0.310750598087906</v>
      </c>
      <c r="G770">
        <v>0.38098758482374201</v>
      </c>
      <c r="H770">
        <v>0.49766320851631402</v>
      </c>
      <c r="I770">
        <v>0.61195174022577703</v>
      </c>
      <c r="J770">
        <v>0.654540635645389</v>
      </c>
      <c r="K770">
        <v>0.62571118678897597</v>
      </c>
      <c r="L770">
        <v>0.53156404336914398</v>
      </c>
      <c r="M770">
        <v>0.61605920991860297</v>
      </c>
      <c r="N770">
        <v>0.28313247132567199</v>
      </c>
      <c r="O770">
        <v>-0.310268086199533</v>
      </c>
      <c r="P770">
        <v>-1.82547018054949</v>
      </c>
      <c r="Q770">
        <v>-1.1046003021375099</v>
      </c>
      <c r="R770">
        <v>-0.46812170227883598</v>
      </c>
      <c r="S770">
        <v>-0.40509059620542298</v>
      </c>
      <c r="T770">
        <v>-3.14403789918698E-2</v>
      </c>
      <c r="U770">
        <v>-0.23885103004496899</v>
      </c>
      <c r="V770">
        <v>-0.418953916310981</v>
      </c>
      <c r="W770">
        <v>0.18985158332586499</v>
      </c>
      <c r="X770">
        <v>0.227308850322086</v>
      </c>
      <c r="Y770">
        <v>0.535031210594752</v>
      </c>
      <c r="Z770">
        <v>0.25373372120759302</v>
      </c>
      <c r="AA770">
        <v>1.59928960850019</v>
      </c>
    </row>
    <row r="771" spans="1:27" x14ac:dyDescent="0.2">
      <c r="A771">
        <v>770</v>
      </c>
      <c r="B771">
        <v>0.653427820419892</v>
      </c>
      <c r="C771">
        <v>0.908724687062203</v>
      </c>
      <c r="D771">
        <v>0.57492145383730497</v>
      </c>
      <c r="E771">
        <v>0.28713312605395902</v>
      </c>
      <c r="F771">
        <v>0.64199384860694397</v>
      </c>
      <c r="G771">
        <v>0.673547648126259</v>
      </c>
      <c r="H771">
        <v>0.31620857631787602</v>
      </c>
      <c r="I771">
        <v>0.75304146227426805</v>
      </c>
      <c r="J771">
        <v>0.22149578435346401</v>
      </c>
      <c r="K771">
        <v>0.39655589964240701</v>
      </c>
      <c r="L771">
        <v>0.65109108644537605</v>
      </c>
      <c r="M771">
        <v>0.20406444463878801</v>
      </c>
      <c r="N771">
        <v>-2.9212960154853098</v>
      </c>
      <c r="O771">
        <v>0.72128378138418703</v>
      </c>
      <c r="P771">
        <v>-1.11699649029815</v>
      </c>
      <c r="Q771">
        <v>-1.18719976629199</v>
      </c>
      <c r="R771">
        <v>-1.1571264506138099</v>
      </c>
      <c r="S771">
        <v>-0.37286589221624999</v>
      </c>
      <c r="T771">
        <v>-0.69799583976352397</v>
      </c>
      <c r="U771">
        <v>4.4922140174426001E-2</v>
      </c>
      <c r="V771">
        <v>-0.49122636050081298</v>
      </c>
      <c r="W771">
        <v>0.46199727170661198</v>
      </c>
      <c r="X771">
        <v>-7.7602820346278106E-2</v>
      </c>
      <c r="Y771">
        <v>0.177080524625882</v>
      </c>
      <c r="Z771">
        <v>1.15341458704924</v>
      </c>
      <c r="AA771">
        <v>1.2984879034849499</v>
      </c>
    </row>
    <row r="772" spans="1:27" x14ac:dyDescent="0.2">
      <c r="A772">
        <v>771</v>
      </c>
      <c r="B772">
        <v>0.91598633304238297</v>
      </c>
      <c r="C772">
        <v>0.67629288719035596</v>
      </c>
      <c r="D772">
        <v>2.4495985591784099E-2</v>
      </c>
      <c r="E772">
        <v>0.81794243329204597</v>
      </c>
      <c r="F772">
        <v>0.653567733475938</v>
      </c>
      <c r="G772">
        <v>0.43976993393152902</v>
      </c>
      <c r="H772">
        <v>0.82052360079251196</v>
      </c>
      <c r="I772">
        <v>0.26229908992536299</v>
      </c>
      <c r="J772">
        <v>0.621147253317758</v>
      </c>
      <c r="K772">
        <v>0.63353982823900801</v>
      </c>
      <c r="L772">
        <v>5.28686996549367E-2</v>
      </c>
      <c r="M772">
        <v>0.84103109524585296</v>
      </c>
      <c r="N772">
        <v>-0.41008878593333797</v>
      </c>
      <c r="O772">
        <v>1.78350470205458</v>
      </c>
      <c r="P772">
        <v>-2.2648526213325102</v>
      </c>
      <c r="Q772">
        <v>1.2138225888506899</v>
      </c>
      <c r="R772">
        <v>-0.66849971217134196</v>
      </c>
      <c r="S772">
        <v>1.031002515398</v>
      </c>
      <c r="T772">
        <v>-0.93991559740973796</v>
      </c>
      <c r="U772">
        <v>1.3045800669183301</v>
      </c>
      <c r="V772">
        <v>-2.0220609919629502</v>
      </c>
      <c r="W772">
        <v>0.38598497236421098</v>
      </c>
      <c r="X772">
        <v>2.4874583714490401</v>
      </c>
      <c r="Y772">
        <v>-0.38460971047936598</v>
      </c>
      <c r="Z772">
        <v>-0.76462305465392999</v>
      </c>
      <c r="AA772">
        <v>0.46240503129663901</v>
      </c>
    </row>
    <row r="773" spans="1:27" x14ac:dyDescent="0.2">
      <c r="A773">
        <v>772</v>
      </c>
      <c r="B773">
        <v>0.81311313249170702</v>
      </c>
      <c r="C773">
        <v>0.63910027127712898</v>
      </c>
      <c r="D773">
        <v>0.362694725627079</v>
      </c>
      <c r="E773">
        <v>0.95942445914260999</v>
      </c>
      <c r="F773">
        <v>0.61228195345029202</v>
      </c>
      <c r="G773">
        <v>0.71260529151186303</v>
      </c>
      <c r="H773">
        <v>0.88731518760323502</v>
      </c>
      <c r="I773">
        <v>0.80528571642935198</v>
      </c>
      <c r="J773">
        <v>0.877600376028567</v>
      </c>
      <c r="K773">
        <v>0.719462348846718</v>
      </c>
      <c r="L773">
        <v>0.82643372425809503</v>
      </c>
      <c r="M773">
        <v>0.11140876985155</v>
      </c>
      <c r="N773">
        <v>-0.690619496498587</v>
      </c>
      <c r="O773">
        <v>0.42269264365048198</v>
      </c>
      <c r="P773">
        <v>-1.2201368850041201</v>
      </c>
      <c r="Q773">
        <v>0.21137914694570301</v>
      </c>
      <c r="R773">
        <v>1.3465003787088901</v>
      </c>
      <c r="S773">
        <v>-1.40382828294742</v>
      </c>
      <c r="T773">
        <v>-0.96191489659937501</v>
      </c>
      <c r="U773">
        <v>-0.488929912920058</v>
      </c>
      <c r="V773">
        <v>-0.59077420836630401</v>
      </c>
      <c r="W773">
        <v>-0.76952862501141905</v>
      </c>
      <c r="X773">
        <v>-1.6939390357662201</v>
      </c>
      <c r="Y773">
        <v>1.1402037422718501</v>
      </c>
      <c r="Z773">
        <v>1.14410364738125</v>
      </c>
      <c r="AA773">
        <v>-1.00613426524061</v>
      </c>
    </row>
    <row r="774" spans="1:27" x14ac:dyDescent="0.2">
      <c r="A774">
        <v>773</v>
      </c>
      <c r="B774">
        <v>0.675890001235529</v>
      </c>
      <c r="C774">
        <v>0.149604527046903</v>
      </c>
      <c r="D774">
        <v>0.44084927230142001</v>
      </c>
      <c r="E774">
        <v>0.90042150276712996</v>
      </c>
      <c r="F774">
        <v>0.88132131262682301</v>
      </c>
      <c r="G774">
        <v>0.435317671624943</v>
      </c>
      <c r="H774">
        <v>0.60878566396422595</v>
      </c>
      <c r="I774">
        <v>0.82622187212109499</v>
      </c>
      <c r="J774">
        <v>0.295649247709661</v>
      </c>
      <c r="K774">
        <v>0.83505480899475504</v>
      </c>
      <c r="L774">
        <v>0.40518916910514202</v>
      </c>
      <c r="M774">
        <v>0.16555231972597501</v>
      </c>
      <c r="N774">
        <v>0.35552726764786702</v>
      </c>
      <c r="O774">
        <v>-0.317944699942039</v>
      </c>
      <c r="P774">
        <v>1.84889391089166</v>
      </c>
      <c r="Q774">
        <v>-1.58457101024689</v>
      </c>
      <c r="R774">
        <v>-0.40189560799185498</v>
      </c>
      <c r="S774">
        <v>0.12756030830714399</v>
      </c>
      <c r="T774">
        <v>-2.3548858584465</v>
      </c>
      <c r="U774">
        <v>-0.60787268144766904</v>
      </c>
      <c r="V774">
        <v>0.75866708904510605</v>
      </c>
      <c r="W774">
        <v>1.03479014504737</v>
      </c>
      <c r="X774">
        <v>0.11461846737110901</v>
      </c>
      <c r="Y774">
        <v>1.59137433142831</v>
      </c>
      <c r="Z774">
        <v>0.65053049451151901</v>
      </c>
      <c r="AA774">
        <v>-1.3831174815229299</v>
      </c>
    </row>
    <row r="775" spans="1:27" x14ac:dyDescent="0.2">
      <c r="A775">
        <v>774</v>
      </c>
      <c r="B775">
        <v>0.80749910930171598</v>
      </c>
      <c r="C775">
        <v>0.60112539003603105</v>
      </c>
      <c r="D775">
        <v>0.40340195270255202</v>
      </c>
      <c r="E775">
        <v>0.126839369302615</v>
      </c>
      <c r="F775">
        <v>0.78149642841890399</v>
      </c>
      <c r="G775">
        <v>0.66537188878282905</v>
      </c>
      <c r="H775">
        <v>0.284385659499093</v>
      </c>
      <c r="I775">
        <v>0.18489540088921699</v>
      </c>
      <c r="J775">
        <v>0.35682556033134399</v>
      </c>
      <c r="K775">
        <v>0.32938957051374002</v>
      </c>
      <c r="L775">
        <v>0.42889382806606502</v>
      </c>
      <c r="M775">
        <v>0.89122240897268001</v>
      </c>
      <c r="N775">
        <v>1.11319335478241</v>
      </c>
      <c r="O775">
        <v>0.30825263338519499</v>
      </c>
      <c r="P775">
        <v>1.52197810199732</v>
      </c>
      <c r="Q775">
        <v>-0.61207309322923797</v>
      </c>
      <c r="R775">
        <v>0.52556719295961296</v>
      </c>
      <c r="S775">
        <v>1.1401493306194199</v>
      </c>
      <c r="T775">
        <v>1.9186951504924901</v>
      </c>
      <c r="U775">
        <v>0.339880960683144</v>
      </c>
      <c r="V775">
        <v>-9.9009408714846606E-2</v>
      </c>
      <c r="W775">
        <v>-0.946238253153039</v>
      </c>
      <c r="X775">
        <v>1.48231893295381</v>
      </c>
      <c r="Y775">
        <v>0.27980361166887302</v>
      </c>
      <c r="Z775">
        <v>0.666006024430289</v>
      </c>
      <c r="AA775">
        <v>1.5514479663157801</v>
      </c>
    </row>
    <row r="776" spans="1:27" x14ac:dyDescent="0.2">
      <c r="A776">
        <v>775</v>
      </c>
      <c r="B776">
        <v>0.12806441960856299</v>
      </c>
      <c r="C776">
        <v>0.27275123586878097</v>
      </c>
      <c r="D776">
        <v>0.54477216792292804</v>
      </c>
      <c r="E776">
        <v>5.9632766060531098E-2</v>
      </c>
      <c r="F776">
        <v>0.30438405554741599</v>
      </c>
      <c r="G776">
        <v>0.52306416444480397</v>
      </c>
      <c r="H776">
        <v>0.56166358408518102</v>
      </c>
      <c r="I776">
        <v>2.4241490755230102E-2</v>
      </c>
      <c r="J776">
        <v>0.24930590344592901</v>
      </c>
      <c r="K776">
        <v>0.64785884507000402</v>
      </c>
      <c r="L776">
        <v>0.392854487989097</v>
      </c>
      <c r="M776">
        <v>0.84116230695508398</v>
      </c>
      <c r="N776">
        <v>0.147656116917149</v>
      </c>
      <c r="O776">
        <v>-0.33582392019233898</v>
      </c>
      <c r="P776">
        <v>-0.72515763377354703</v>
      </c>
      <c r="Q776">
        <v>0.60839463060510401</v>
      </c>
      <c r="R776">
        <v>1.6415582374025499</v>
      </c>
      <c r="S776">
        <v>0.70214666592295805</v>
      </c>
      <c r="T776">
        <v>1.06182828120605</v>
      </c>
      <c r="U776">
        <v>1.3866984599664101</v>
      </c>
      <c r="V776">
        <v>0.75787149832650502</v>
      </c>
      <c r="W776">
        <v>0.84519538714734299</v>
      </c>
      <c r="X776">
        <v>-9.4284125185275097E-2</v>
      </c>
      <c r="Y776">
        <v>0.71958849468782704</v>
      </c>
      <c r="Z776">
        <v>-2.8675289451014298E-2</v>
      </c>
      <c r="AA776">
        <v>0.392615012151593</v>
      </c>
    </row>
    <row r="777" spans="1:27" x14ac:dyDescent="0.2">
      <c r="A777">
        <v>776</v>
      </c>
      <c r="B777">
        <v>0.25077853398397498</v>
      </c>
      <c r="C777">
        <v>0.45785337104461998</v>
      </c>
      <c r="D777">
        <v>0.86319650593213704</v>
      </c>
      <c r="E777">
        <v>0.81841292907483798</v>
      </c>
      <c r="F777">
        <v>5.4013233631849199E-2</v>
      </c>
      <c r="G777">
        <v>0.90358581417240202</v>
      </c>
      <c r="H777">
        <v>0.65977904270402998</v>
      </c>
      <c r="I777">
        <v>0.33963769581168801</v>
      </c>
      <c r="J777">
        <v>0.69498739228583795</v>
      </c>
      <c r="K777">
        <v>0.59162671887315799</v>
      </c>
      <c r="L777">
        <v>0.14826480299234299</v>
      </c>
      <c r="M777">
        <v>0.305851086275652</v>
      </c>
      <c r="N777">
        <v>-0.80216650106859799</v>
      </c>
      <c r="O777">
        <v>-0.19059199231419699</v>
      </c>
      <c r="P777">
        <v>1.2476964236397099</v>
      </c>
      <c r="Q777">
        <v>0.27845852670040599</v>
      </c>
      <c r="R777">
        <v>-0.339663296152942</v>
      </c>
      <c r="S777">
        <v>-1.82184504113896</v>
      </c>
      <c r="T777">
        <v>-0.95333248254999003</v>
      </c>
      <c r="U777">
        <v>-0.85937262741144604</v>
      </c>
      <c r="V777">
        <v>1.0027976370198699</v>
      </c>
      <c r="W777">
        <v>0.72619612180411697</v>
      </c>
      <c r="X777">
        <v>-7.4150213695509497E-3</v>
      </c>
      <c r="Y777">
        <v>-4.5738443965085397E-2</v>
      </c>
      <c r="Z777">
        <v>-1.42258336301449</v>
      </c>
      <c r="AA777">
        <v>-0.35123471722453198</v>
      </c>
    </row>
    <row r="778" spans="1:27" x14ac:dyDescent="0.2">
      <c r="A778">
        <v>777</v>
      </c>
      <c r="B778">
        <v>0.331546991597861</v>
      </c>
      <c r="C778">
        <v>0.222253093263134</v>
      </c>
      <c r="D778">
        <v>0.76567465625703302</v>
      </c>
      <c r="E778">
        <v>0.86031637550331597</v>
      </c>
      <c r="F778">
        <v>0.446318725124001</v>
      </c>
      <c r="G778">
        <v>0.93787108035758104</v>
      </c>
      <c r="H778">
        <v>0.45219612470827902</v>
      </c>
      <c r="I778">
        <v>0.51695524551905603</v>
      </c>
      <c r="J778">
        <v>0.23640851886011599</v>
      </c>
      <c r="K778">
        <v>0.250228999881073</v>
      </c>
      <c r="L778">
        <v>8.0302982125431299E-2</v>
      </c>
      <c r="M778">
        <v>0.25794404954649502</v>
      </c>
      <c r="N778">
        <v>-7.6788450037373807E-2</v>
      </c>
      <c r="O778">
        <v>-0.96937202537561395</v>
      </c>
      <c r="P778">
        <v>-0.13708588627075499</v>
      </c>
      <c r="Q778">
        <v>-0.44453922666130302</v>
      </c>
      <c r="R778">
        <v>-0.65321025000774802</v>
      </c>
      <c r="S778">
        <v>-0.51355751826667495</v>
      </c>
      <c r="T778">
        <v>-0.126222494837503</v>
      </c>
      <c r="U778">
        <v>1.29373291502452</v>
      </c>
      <c r="V778">
        <v>0.92119639815104104</v>
      </c>
      <c r="W778">
        <v>-0.42323870398147301</v>
      </c>
      <c r="X778">
        <v>0.87382644931880304</v>
      </c>
      <c r="Y778">
        <v>-1.9147968400991999</v>
      </c>
      <c r="Z778">
        <v>0.43302368979591199</v>
      </c>
      <c r="AA778">
        <v>-0.697185099926799</v>
      </c>
    </row>
    <row r="779" spans="1:27" x14ac:dyDescent="0.2">
      <c r="A779">
        <v>778</v>
      </c>
      <c r="B779">
        <v>0.40726928994990802</v>
      </c>
      <c r="C779">
        <v>0.25492151686921699</v>
      </c>
      <c r="D779">
        <v>6.5421908162534195E-2</v>
      </c>
      <c r="E779">
        <v>4.51996305491775E-2</v>
      </c>
      <c r="F779">
        <v>0.42601751745678401</v>
      </c>
      <c r="G779">
        <v>0.961100028827786</v>
      </c>
      <c r="H779">
        <v>0.63017065497115199</v>
      </c>
      <c r="I779">
        <v>0.99500655685551398</v>
      </c>
      <c r="J779">
        <v>9.8157831467688E-2</v>
      </c>
      <c r="K779">
        <v>0.75278863054700196</v>
      </c>
      <c r="L779">
        <v>9.6102750394493307E-3</v>
      </c>
      <c r="M779">
        <v>0.52650321368127995</v>
      </c>
      <c r="N779">
        <v>-1.01022823332762</v>
      </c>
      <c r="O779">
        <v>0.14257950526129301</v>
      </c>
      <c r="P779">
        <v>-0.180399719411032</v>
      </c>
      <c r="Q779">
        <v>-0.94667926216670595</v>
      </c>
      <c r="R779">
        <v>-0.48991119493716001</v>
      </c>
      <c r="S779">
        <v>-0.97820819197522302</v>
      </c>
      <c r="T779">
        <v>-0.29861457798323998</v>
      </c>
      <c r="U779">
        <v>-0.20489313182315599</v>
      </c>
      <c r="V779">
        <v>2.0779524295332799</v>
      </c>
      <c r="W779">
        <v>1.58044991692235</v>
      </c>
      <c r="X779">
        <v>-0.37119307131402202</v>
      </c>
      <c r="Y779">
        <v>-0.88692359484137095</v>
      </c>
      <c r="Z779">
        <v>-0.74349398658878396</v>
      </c>
      <c r="AA779">
        <v>1.01811247005435</v>
      </c>
    </row>
    <row r="780" spans="1:27" x14ac:dyDescent="0.2">
      <c r="A780">
        <v>779</v>
      </c>
      <c r="B780">
        <v>0.63536757696419899</v>
      </c>
      <c r="C780">
        <v>0.65368772717192702</v>
      </c>
      <c r="D780">
        <v>0.117517975857481</v>
      </c>
      <c r="E780">
        <v>0.224530511768534</v>
      </c>
      <c r="F780">
        <v>0.63692677649669305</v>
      </c>
      <c r="G780">
        <v>0.233701042598113</v>
      </c>
      <c r="H780">
        <v>0.65432308730669297</v>
      </c>
      <c r="I780">
        <v>0.41258139745332301</v>
      </c>
      <c r="J780">
        <v>0.19199995230883299</v>
      </c>
      <c r="K780">
        <v>0.211644833441823</v>
      </c>
      <c r="L780">
        <v>0.18063399172388001</v>
      </c>
      <c r="M780">
        <v>0.66647586878389098</v>
      </c>
      <c r="N780">
        <v>-1.0085027564681199</v>
      </c>
      <c r="O780">
        <v>-0.41989921819215897</v>
      </c>
      <c r="P780">
        <v>1.0532763543993</v>
      </c>
      <c r="Q780">
        <v>-0.26777926817317799</v>
      </c>
      <c r="R780">
        <v>2.80216089605462</v>
      </c>
      <c r="S780">
        <v>-0.92552720028086499</v>
      </c>
      <c r="T780">
        <v>-0.26094161391976001</v>
      </c>
      <c r="U780">
        <v>-0.29743990658411401</v>
      </c>
      <c r="V780">
        <v>0.82620821413010803</v>
      </c>
      <c r="W780">
        <v>-0.27357370951702897</v>
      </c>
      <c r="X780">
        <v>0.39914417720665502</v>
      </c>
      <c r="Y780">
        <v>-1.6422954883144001</v>
      </c>
      <c r="Z780">
        <v>-0.227338020197701</v>
      </c>
      <c r="AA780">
        <v>-0.91899371247669004</v>
      </c>
    </row>
    <row r="781" spans="1:27" x14ac:dyDescent="0.2">
      <c r="A781">
        <v>780</v>
      </c>
      <c r="B781">
        <v>0.80861204490065497</v>
      </c>
      <c r="C781">
        <v>0.47199316113255901</v>
      </c>
      <c r="D781">
        <v>0.30978820729069401</v>
      </c>
      <c r="E781">
        <v>0.70481793489307099</v>
      </c>
      <c r="F781">
        <v>0.74470240133814503</v>
      </c>
      <c r="G781">
        <v>0.43144519114866797</v>
      </c>
      <c r="H781">
        <v>0.86802046629600205</v>
      </c>
      <c r="I781">
        <v>0.40465836599469102</v>
      </c>
      <c r="J781">
        <v>0.738446893868967</v>
      </c>
      <c r="K781">
        <v>0.57728014513850201</v>
      </c>
      <c r="L781">
        <v>0.13940724451094799</v>
      </c>
      <c r="M781">
        <v>0.83307180181145601</v>
      </c>
      <c r="N781">
        <v>-2.5034065092173798</v>
      </c>
      <c r="O781">
        <v>-1.0162899693319001</v>
      </c>
      <c r="P781">
        <v>-0.12926108648495799</v>
      </c>
      <c r="Q781">
        <v>0.90684538076269505</v>
      </c>
      <c r="R781">
        <v>-0.77627077524507304</v>
      </c>
      <c r="S781">
        <v>-0.86727597584991001</v>
      </c>
      <c r="T781">
        <v>-0.22786383928236301</v>
      </c>
      <c r="U781">
        <v>1.07585934385188</v>
      </c>
      <c r="V781">
        <v>-0.52116209637482902</v>
      </c>
      <c r="W781">
        <v>0.59942974469825905</v>
      </c>
      <c r="X781">
        <v>1.74393083606481</v>
      </c>
      <c r="Y781">
        <v>1.12575094212946</v>
      </c>
      <c r="Z781">
        <v>1.92215330961866</v>
      </c>
      <c r="AA781">
        <v>1.0310389395260799</v>
      </c>
    </row>
    <row r="782" spans="1:27" x14ac:dyDescent="0.2">
      <c r="A782">
        <v>781</v>
      </c>
      <c r="B782">
        <v>0.25880120135843698</v>
      </c>
      <c r="C782">
        <v>0.160963035654276</v>
      </c>
      <c r="D782">
        <v>0.308678307104855</v>
      </c>
      <c r="E782">
        <v>9.8695662105455995E-2</v>
      </c>
      <c r="F782">
        <v>0.58935232157818895</v>
      </c>
      <c r="G782">
        <v>0.41887876368127702</v>
      </c>
      <c r="H782">
        <v>0.119273724267259</v>
      </c>
      <c r="I782">
        <v>0.826525473967194</v>
      </c>
      <c r="J782">
        <v>0.29462525667622602</v>
      </c>
      <c r="K782">
        <v>0.78946160338819005</v>
      </c>
      <c r="L782">
        <v>0.19127934053540199</v>
      </c>
      <c r="M782">
        <v>8.25012577697634E-2</v>
      </c>
      <c r="N782">
        <v>-0.26096710839952902</v>
      </c>
      <c r="O782">
        <v>1.16297015642491E-2</v>
      </c>
      <c r="P782">
        <v>1.2086849615541999</v>
      </c>
      <c r="Q782">
        <v>-0.56681587167456504</v>
      </c>
      <c r="R782">
        <v>0.31963899345288399</v>
      </c>
      <c r="S782">
        <v>0.71568147695989004</v>
      </c>
      <c r="T782">
        <v>0.68774218919078101</v>
      </c>
      <c r="U782">
        <v>1.3488439227001201</v>
      </c>
      <c r="V782">
        <v>-0.66096325967118497</v>
      </c>
      <c r="W782">
        <v>-0.71455728982765798</v>
      </c>
      <c r="X782">
        <v>0.312065852203047</v>
      </c>
      <c r="Y782">
        <v>8.9815834935309105E-2</v>
      </c>
      <c r="Z782">
        <v>-1.7563978240383</v>
      </c>
      <c r="AA782">
        <v>1.0849641602201601</v>
      </c>
    </row>
    <row r="783" spans="1:27" x14ac:dyDescent="0.2">
      <c r="A783">
        <v>782</v>
      </c>
      <c r="B783">
        <v>0.81946713989600495</v>
      </c>
      <c r="C783">
        <v>0.27208033460192299</v>
      </c>
      <c r="D783">
        <v>0.73233679472468705</v>
      </c>
      <c r="E783">
        <v>1.58910749014467E-2</v>
      </c>
      <c r="F783">
        <v>0.462853739038109</v>
      </c>
      <c r="G783">
        <v>0.15958448452874999</v>
      </c>
      <c r="H783">
        <v>0.85547875659540296</v>
      </c>
      <c r="I783">
        <v>0.83805298851802901</v>
      </c>
      <c r="J783">
        <v>0.66821994818746999</v>
      </c>
      <c r="K783">
        <v>5.8827003929763998E-2</v>
      </c>
      <c r="L783">
        <v>0.24569018906913601</v>
      </c>
      <c r="M783">
        <v>0.20451012486591899</v>
      </c>
      <c r="N783">
        <v>0.58779506419915795</v>
      </c>
      <c r="O783">
        <v>0.48130654020099001</v>
      </c>
      <c r="P783">
        <v>0.29330625678730798</v>
      </c>
      <c r="Q783">
        <v>0.960784552176426</v>
      </c>
      <c r="R783">
        <v>0.88103928839428103</v>
      </c>
      <c r="S783">
        <v>-1.04405558970566</v>
      </c>
      <c r="T783">
        <v>-0.161203683918347</v>
      </c>
      <c r="U783">
        <v>-0.94337527258917098</v>
      </c>
      <c r="V783">
        <v>1.5865383977038501</v>
      </c>
      <c r="W783">
        <v>-0.165141069396774</v>
      </c>
      <c r="X783">
        <v>0.107395239839244</v>
      </c>
      <c r="Y783">
        <v>0.35203996389263498</v>
      </c>
      <c r="Z783">
        <v>0.32758726758571799</v>
      </c>
      <c r="AA783">
        <v>-0.20900157777021799</v>
      </c>
    </row>
    <row r="784" spans="1:27" x14ac:dyDescent="0.2">
      <c r="A784">
        <v>783</v>
      </c>
      <c r="B784">
        <v>1.54776689596474E-2</v>
      </c>
      <c r="C784">
        <v>0.71295609301887397</v>
      </c>
      <c r="D784">
        <v>0.141491358866915</v>
      </c>
      <c r="E784">
        <v>0.90563084417953998</v>
      </c>
      <c r="F784">
        <v>0.21937219356186599</v>
      </c>
      <c r="G784">
        <v>0.53137483214959502</v>
      </c>
      <c r="H784">
        <v>0.33667747024446698</v>
      </c>
      <c r="I784">
        <v>5.7052160380408098E-2</v>
      </c>
      <c r="J784">
        <v>0.26674420805647903</v>
      </c>
      <c r="K784">
        <v>0.92661503679118995</v>
      </c>
      <c r="L784">
        <v>0.79593621124513403</v>
      </c>
      <c r="M784">
        <v>0.56794553832150996</v>
      </c>
      <c r="N784">
        <v>0.27144558472559599</v>
      </c>
      <c r="O784">
        <v>-0.158023179103982</v>
      </c>
      <c r="P784">
        <v>-0.98270912690449297</v>
      </c>
      <c r="Q784">
        <v>0.65331042156583596</v>
      </c>
      <c r="R784">
        <v>-1.13354222026815</v>
      </c>
      <c r="S784">
        <v>0.79960587484413903</v>
      </c>
      <c r="T784">
        <v>0.27851721009763197</v>
      </c>
      <c r="U784">
        <v>-0.77935251893523105</v>
      </c>
      <c r="V784">
        <v>-1.14078318663922E-2</v>
      </c>
      <c r="W784">
        <v>-0.67498187717177405</v>
      </c>
      <c r="X784">
        <v>-1.1823210769853301</v>
      </c>
      <c r="Y784">
        <v>-1.1797038709241101</v>
      </c>
      <c r="Z784">
        <v>3.0007394632523701</v>
      </c>
      <c r="AA784">
        <v>0.485649336244518</v>
      </c>
    </row>
    <row r="785" spans="1:27" x14ac:dyDescent="0.2">
      <c r="A785">
        <v>784</v>
      </c>
      <c r="B785">
        <v>0.65440076659433499</v>
      </c>
      <c r="C785">
        <v>0.61335365218110305</v>
      </c>
      <c r="D785">
        <v>0.97757323761470605</v>
      </c>
      <c r="E785">
        <v>4.9033469520509201E-2</v>
      </c>
      <c r="F785">
        <v>0.45347937755286599</v>
      </c>
      <c r="G785">
        <v>0.933500952785834</v>
      </c>
      <c r="H785">
        <v>0.825366578297689</v>
      </c>
      <c r="I785">
        <v>0.45865604747086702</v>
      </c>
      <c r="J785">
        <v>1.1337571078911399E-2</v>
      </c>
      <c r="K785">
        <v>0.47183127468451802</v>
      </c>
      <c r="L785">
        <v>0.88666880573146001</v>
      </c>
      <c r="M785">
        <v>0.73411678057163898</v>
      </c>
      <c r="N785">
        <v>-1.04858148838334</v>
      </c>
      <c r="O785">
        <v>-0.25320182728978402</v>
      </c>
      <c r="P785">
        <v>0.40642107719075399</v>
      </c>
      <c r="Q785">
        <v>-0.260021621321323</v>
      </c>
      <c r="R785">
        <v>0.42410446169805299</v>
      </c>
      <c r="S785">
        <v>2.8069389731925399E-2</v>
      </c>
      <c r="T785">
        <v>0.74087210097086798</v>
      </c>
      <c r="U785">
        <v>-0.27878173697376601</v>
      </c>
      <c r="V785">
        <v>1.09712815331382</v>
      </c>
      <c r="W785">
        <v>1.6984485252963099E-2</v>
      </c>
      <c r="X785">
        <v>-0.29482524986766101</v>
      </c>
      <c r="Y785">
        <v>0.65055528866326895</v>
      </c>
      <c r="Z785">
        <v>1.9791371353367</v>
      </c>
      <c r="AA785">
        <v>1.19250531066178</v>
      </c>
    </row>
    <row r="786" spans="1:27" x14ac:dyDescent="0.2">
      <c r="A786">
        <v>785</v>
      </c>
      <c r="B786">
        <v>0.81171958427876201</v>
      </c>
      <c r="C786">
        <v>0.13212196622043801</v>
      </c>
      <c r="D786">
        <v>0.85479901591315799</v>
      </c>
      <c r="E786">
        <v>0.87415620498359203</v>
      </c>
      <c r="F786">
        <v>0.76755411108024396</v>
      </c>
      <c r="G786">
        <v>9.0404890011996003E-2</v>
      </c>
      <c r="H786">
        <v>0.947015084559097</v>
      </c>
      <c r="I786">
        <v>0.29159503174014301</v>
      </c>
      <c r="J786">
        <v>0.70143682067282498</v>
      </c>
      <c r="K786">
        <v>0.78779497928917397</v>
      </c>
      <c r="L786">
        <v>0.71158698387443997</v>
      </c>
      <c r="M786">
        <v>0.90502068167552296</v>
      </c>
      <c r="N786">
        <v>-0.46844737742722198</v>
      </c>
      <c r="O786">
        <v>-0.235512964102566</v>
      </c>
      <c r="P786">
        <v>-3.6678157603391902E-2</v>
      </c>
      <c r="Q786">
        <v>-1.82078242379202</v>
      </c>
      <c r="R786">
        <v>0.95432846907237501</v>
      </c>
      <c r="S786">
        <v>-1.19736130173556</v>
      </c>
      <c r="T786">
        <v>0.46752999697540099</v>
      </c>
      <c r="U786">
        <v>-0.98334680909370398</v>
      </c>
      <c r="V786">
        <v>-0.297402317731916</v>
      </c>
      <c r="W786">
        <v>-1.2448234181822999</v>
      </c>
      <c r="X786">
        <v>-0.78797811049961697</v>
      </c>
      <c r="Y786">
        <v>1.9035375776982399</v>
      </c>
      <c r="Z786">
        <v>-2.31811144845561</v>
      </c>
      <c r="AA786">
        <v>0.468134196511789</v>
      </c>
    </row>
    <row r="787" spans="1:27" x14ac:dyDescent="0.2">
      <c r="A787">
        <v>786</v>
      </c>
      <c r="B787">
        <v>0.461368926800787</v>
      </c>
      <c r="C787">
        <v>7.0007253205403602E-2</v>
      </c>
      <c r="D787">
        <v>0.583923732163384</v>
      </c>
      <c r="E787">
        <v>0.12057028990238899</v>
      </c>
      <c r="F787">
        <v>0.25823995005339301</v>
      </c>
      <c r="G787">
        <v>0.65640033199451797</v>
      </c>
      <c r="H787">
        <v>0.21317352307960299</v>
      </c>
      <c r="I787">
        <v>0.31011497532017501</v>
      </c>
      <c r="J787">
        <v>0.20848757098428899</v>
      </c>
      <c r="K787">
        <v>0.493703462649136</v>
      </c>
      <c r="L787">
        <v>0.57153390580788199</v>
      </c>
      <c r="M787">
        <v>0.29092501918785202</v>
      </c>
      <c r="N787">
        <v>1.13069225005372</v>
      </c>
      <c r="O787">
        <v>0.98812574158828903</v>
      </c>
      <c r="P787">
        <v>-0.51596745118998</v>
      </c>
      <c r="Q787">
        <v>-0.82543438036219297</v>
      </c>
      <c r="R787">
        <v>-1.8834469200722601E-2</v>
      </c>
      <c r="S787">
        <v>0.247476199530727</v>
      </c>
      <c r="T787">
        <v>-0.11868629183859999</v>
      </c>
      <c r="U787">
        <v>-1.07649947405721</v>
      </c>
      <c r="V787">
        <v>-0.67565947883125299</v>
      </c>
      <c r="W787">
        <v>-0.686068908694908</v>
      </c>
      <c r="X787">
        <v>-0.74215042161725697</v>
      </c>
      <c r="Y787">
        <v>-0.50978194721424797</v>
      </c>
      <c r="Z787">
        <v>-0.92795784887287602</v>
      </c>
      <c r="AA787">
        <v>9.3652770974471194E-2</v>
      </c>
    </row>
    <row r="788" spans="1:27" x14ac:dyDescent="0.2">
      <c r="A788">
        <v>787</v>
      </c>
      <c r="B788">
        <v>0.20341710164211599</v>
      </c>
      <c r="C788">
        <v>0.96626501297578204</v>
      </c>
      <c r="D788">
        <v>0.89956425386480898</v>
      </c>
      <c r="E788">
        <v>0.404164124047383</v>
      </c>
      <c r="F788">
        <v>0.70734174549579598</v>
      </c>
      <c r="G788">
        <v>0.17851758678443699</v>
      </c>
      <c r="H788">
        <v>0.73109327396377899</v>
      </c>
      <c r="I788">
        <v>0.76172473677434005</v>
      </c>
      <c r="J788">
        <v>0.77959279576316398</v>
      </c>
      <c r="K788">
        <v>0.58586652134545103</v>
      </c>
      <c r="L788">
        <v>0.75629212474450402</v>
      </c>
      <c r="M788">
        <v>0.46881599072366897</v>
      </c>
      <c r="N788">
        <v>0.73933696616851197</v>
      </c>
      <c r="O788">
        <v>0.72506225152772197</v>
      </c>
      <c r="P788">
        <v>-0.20668014367031701</v>
      </c>
      <c r="Q788">
        <v>0.65288079684240397</v>
      </c>
      <c r="R788">
        <v>-0.79731773352521496</v>
      </c>
      <c r="S788">
        <v>1.1386071043769801</v>
      </c>
      <c r="T788">
        <v>0.40605277637024201</v>
      </c>
      <c r="U788">
        <v>0.55116285199832704</v>
      </c>
      <c r="V788">
        <v>0.81006115283450497</v>
      </c>
      <c r="W788">
        <v>2.97138863796877E-2</v>
      </c>
      <c r="X788">
        <v>0.41222284908531898</v>
      </c>
      <c r="Y788">
        <v>0.51221860530273999</v>
      </c>
      <c r="Z788">
        <v>-2.1299915471886401</v>
      </c>
      <c r="AA788">
        <v>-1.3226154822587699</v>
      </c>
    </row>
    <row r="789" spans="1:27" x14ac:dyDescent="0.2">
      <c r="A789">
        <v>788</v>
      </c>
      <c r="B789">
        <v>1.8768217181786801E-2</v>
      </c>
      <c r="C789">
        <v>0.36827027797698902</v>
      </c>
      <c r="D789">
        <v>9.3445430975407293E-3</v>
      </c>
      <c r="E789">
        <v>0.229922983096912</v>
      </c>
      <c r="F789">
        <v>0.778725549811497</v>
      </c>
      <c r="G789">
        <v>0.248582121450454</v>
      </c>
      <c r="H789">
        <v>0.55457112169824496</v>
      </c>
      <c r="I789">
        <v>1.44457388669252E-2</v>
      </c>
      <c r="J789">
        <v>0.152356554986909</v>
      </c>
      <c r="K789">
        <v>0.331544011365622</v>
      </c>
      <c r="L789">
        <v>0.62402342562563695</v>
      </c>
      <c r="M789">
        <v>0.28345128777436901</v>
      </c>
      <c r="N789">
        <v>0.53949798234409596</v>
      </c>
      <c r="O789">
        <v>-2.63379551519861E-2</v>
      </c>
      <c r="P789">
        <v>9.5326069630119799E-3</v>
      </c>
      <c r="Q789">
        <v>1.81612262417401</v>
      </c>
      <c r="R789">
        <v>-0.19400208354979401</v>
      </c>
      <c r="S789">
        <v>0.35904081286934098</v>
      </c>
      <c r="T789">
        <v>-2.3921645734744899</v>
      </c>
      <c r="U789">
        <v>0.26341126077268301</v>
      </c>
      <c r="V789">
        <v>-1.79502455917589</v>
      </c>
      <c r="W789">
        <v>-1.32852934462079</v>
      </c>
      <c r="X789">
        <v>0.95470182557958205</v>
      </c>
      <c r="Y789">
        <v>-0.68817648424564803</v>
      </c>
      <c r="Z789">
        <v>0.233201391655037</v>
      </c>
      <c r="AA789">
        <v>-0.53856416777096305</v>
      </c>
    </row>
    <row r="790" spans="1:27" x14ac:dyDescent="0.2">
      <c r="A790">
        <v>789</v>
      </c>
      <c r="B790">
        <v>0.28313269722275403</v>
      </c>
      <c r="C790">
        <v>0.67745408462360501</v>
      </c>
      <c r="D790">
        <v>0.78455708618275799</v>
      </c>
      <c r="E790">
        <v>0.77623540931381196</v>
      </c>
      <c r="F790">
        <v>0.38650142215192301</v>
      </c>
      <c r="G790">
        <v>0.57936214376240902</v>
      </c>
      <c r="H790">
        <v>0.16807653941214001</v>
      </c>
      <c r="I790">
        <v>0.73002005135640502</v>
      </c>
      <c r="J790">
        <v>0.94555262080393698</v>
      </c>
      <c r="K790">
        <v>0.472495925612747</v>
      </c>
      <c r="L790">
        <v>0.92011143593117595</v>
      </c>
      <c r="M790">
        <v>5.6737692095339298E-2</v>
      </c>
      <c r="N790">
        <v>-0.32116412284157603</v>
      </c>
      <c r="O790">
        <v>-0.908474699923567</v>
      </c>
      <c r="P790">
        <v>0.62776271923587701</v>
      </c>
      <c r="Q790">
        <v>0.83124485996798003</v>
      </c>
      <c r="R790">
        <v>0.36858349507725902</v>
      </c>
      <c r="S790">
        <v>0.96604722435561197</v>
      </c>
      <c r="T790">
        <v>-0.505326282273176</v>
      </c>
      <c r="U790">
        <v>5.08918444976309E-2</v>
      </c>
      <c r="V790">
        <v>-4.89527052353197E-2</v>
      </c>
      <c r="W790">
        <v>1.10859350852667</v>
      </c>
      <c r="X790">
        <v>-1.1995093360062601</v>
      </c>
      <c r="Y790">
        <v>9.2741820695438501E-2</v>
      </c>
      <c r="Z790">
        <v>-0.197531748424598</v>
      </c>
      <c r="AA790">
        <v>0.63340224985279303</v>
      </c>
    </row>
    <row r="791" spans="1:27" x14ac:dyDescent="0.2">
      <c r="A791">
        <v>790</v>
      </c>
      <c r="B791">
        <v>0.91527262562885803</v>
      </c>
      <c r="C791">
        <v>0.84595173038542204</v>
      </c>
      <c r="D791">
        <v>0.90780147770419695</v>
      </c>
      <c r="E791">
        <v>0.57632516603916795</v>
      </c>
      <c r="F791">
        <v>0.30856061889789999</v>
      </c>
      <c r="G791">
        <v>9.9153225077316096E-2</v>
      </c>
      <c r="H791">
        <v>0.270737291779369</v>
      </c>
      <c r="I791">
        <v>0.128088392782956</v>
      </c>
      <c r="J791">
        <v>0.81707689398899597</v>
      </c>
      <c r="K791">
        <v>0.62497641588561204</v>
      </c>
      <c r="L791">
        <v>0.51897848211228803</v>
      </c>
      <c r="M791">
        <v>0.26385504147037803</v>
      </c>
      <c r="N791">
        <v>-5.2701552923653201E-2</v>
      </c>
      <c r="O791">
        <v>5.1933512259952602E-2</v>
      </c>
      <c r="P791">
        <v>7.1197967513732599E-2</v>
      </c>
      <c r="Q791">
        <v>-0.98691095663750195</v>
      </c>
      <c r="R791">
        <v>-0.50469800673992604</v>
      </c>
      <c r="S791">
        <v>0.378185412930163</v>
      </c>
      <c r="T791">
        <v>1.4874778094496399</v>
      </c>
      <c r="U791">
        <v>5.07779399995196E-2</v>
      </c>
      <c r="V791">
        <v>-1.9923428567017201</v>
      </c>
      <c r="W791">
        <v>0.833133738369087</v>
      </c>
      <c r="X791">
        <v>-0.80609690257424504</v>
      </c>
      <c r="Y791">
        <v>-0.89811209813417303</v>
      </c>
      <c r="Z791">
        <v>-1.37482046285978</v>
      </c>
      <c r="AA791">
        <v>-0.72055994810836499</v>
      </c>
    </row>
    <row r="792" spans="1:27" x14ac:dyDescent="0.2">
      <c r="A792">
        <v>791</v>
      </c>
      <c r="B792">
        <v>0.93369652051478602</v>
      </c>
      <c r="C792">
        <v>0.24165038531646099</v>
      </c>
      <c r="D792">
        <v>0.110777559923008</v>
      </c>
      <c r="E792">
        <v>0.19480475550517401</v>
      </c>
      <c r="F792">
        <v>0.110781809082254</v>
      </c>
      <c r="G792">
        <v>0.665335506899282</v>
      </c>
      <c r="H792">
        <v>0.109619038878008</v>
      </c>
      <c r="I792">
        <v>0.63920481642708105</v>
      </c>
      <c r="J792">
        <v>7.1702066343277597E-3</v>
      </c>
      <c r="K792">
        <v>0.94828174496069495</v>
      </c>
      <c r="L792">
        <v>0.37395569658838201</v>
      </c>
      <c r="M792">
        <v>0.94859348703175705</v>
      </c>
      <c r="N792">
        <v>-1.1142480511052799</v>
      </c>
      <c r="O792">
        <v>-1.2683965963492201</v>
      </c>
      <c r="P792">
        <v>0.20882939582975299</v>
      </c>
      <c r="Q792">
        <v>0.235971648630002</v>
      </c>
      <c r="R792">
        <v>0.69327456471235005</v>
      </c>
      <c r="S792">
        <v>0.12814984528495499</v>
      </c>
      <c r="T792">
        <v>0.30969697573483301</v>
      </c>
      <c r="U792">
        <v>1.29627382251851</v>
      </c>
      <c r="V792">
        <v>1.0880307758982199</v>
      </c>
      <c r="W792">
        <v>-1.5254880544848499</v>
      </c>
      <c r="X792">
        <v>-1.91549547877921</v>
      </c>
      <c r="Y792">
        <v>-0.40877718909576899</v>
      </c>
      <c r="Z792">
        <v>0.82564523179347604</v>
      </c>
      <c r="AA792">
        <v>1.44992309898647</v>
      </c>
    </row>
    <row r="793" spans="1:27" x14ac:dyDescent="0.2">
      <c r="A793">
        <v>792</v>
      </c>
      <c r="B793">
        <v>0.54253161372616798</v>
      </c>
      <c r="C793">
        <v>3.51509910542517E-2</v>
      </c>
      <c r="D793">
        <v>0.465821003308519</v>
      </c>
      <c r="E793">
        <v>0.42475736048072499</v>
      </c>
      <c r="F793">
        <v>0.47989060007966999</v>
      </c>
      <c r="G793">
        <v>0.62027478427626104</v>
      </c>
      <c r="H793">
        <v>7.1259340737014995E-2</v>
      </c>
      <c r="I793">
        <v>4.4902945170179002E-2</v>
      </c>
      <c r="J793">
        <v>0.71336618275381602</v>
      </c>
      <c r="K793">
        <v>0.76104951952583999</v>
      </c>
      <c r="L793">
        <v>0.21928181755356399</v>
      </c>
      <c r="M793">
        <v>0.89955679303966396</v>
      </c>
      <c r="N793">
        <v>3.8919996169244797E-2</v>
      </c>
      <c r="O793">
        <v>1.0971446254728601</v>
      </c>
      <c r="P793">
        <v>-1.2746807816475501</v>
      </c>
      <c r="Q793">
        <v>-0.39107262972412998</v>
      </c>
      <c r="R793">
        <v>-0.24996196569604501</v>
      </c>
      <c r="S793">
        <v>-2.14471269824329</v>
      </c>
      <c r="T793">
        <v>1.4429730499745499</v>
      </c>
      <c r="U793">
        <v>5.6050964265451197E-2</v>
      </c>
      <c r="V793">
        <v>-0.56953046239624405</v>
      </c>
      <c r="W793">
        <v>6.5393562709740102E-2</v>
      </c>
      <c r="X793">
        <v>-0.132737310969788</v>
      </c>
      <c r="Y793">
        <v>1.3420777443526599</v>
      </c>
      <c r="Z793">
        <v>-2.1195397923807202</v>
      </c>
      <c r="AA793">
        <v>1.9108716937586501</v>
      </c>
    </row>
    <row r="794" spans="1:27" x14ac:dyDescent="0.2">
      <c r="A794">
        <v>793</v>
      </c>
      <c r="B794">
        <v>0.219422545982524</v>
      </c>
      <c r="C794">
        <v>0.59524023672565796</v>
      </c>
      <c r="D794">
        <v>0.67434826074167997</v>
      </c>
      <c r="E794">
        <v>0.43997539603151298</v>
      </c>
      <c r="F794">
        <v>0.73674208926968199</v>
      </c>
      <c r="G794">
        <v>0.872875640634447</v>
      </c>
      <c r="H794">
        <v>0.16869620047509601</v>
      </c>
      <c r="I794">
        <v>0.61354489088989705</v>
      </c>
      <c r="J794">
        <v>0.689742180285975</v>
      </c>
      <c r="K794">
        <v>6.3568989280611199E-3</v>
      </c>
      <c r="L794">
        <v>0.88160670455545098</v>
      </c>
      <c r="M794">
        <v>0.20556098013184901</v>
      </c>
      <c r="N794">
        <v>0.404575344064249</v>
      </c>
      <c r="O794">
        <v>0.36983610282486801</v>
      </c>
      <c r="P794">
        <v>-0.18764563977910401</v>
      </c>
      <c r="Q794">
        <v>-0.56284416653224101</v>
      </c>
      <c r="R794">
        <v>-0.65619476879726402</v>
      </c>
      <c r="S794">
        <v>1.00774210087194</v>
      </c>
      <c r="T794">
        <v>-0.32613807467516298</v>
      </c>
      <c r="U794">
        <v>0.72584197934870498</v>
      </c>
      <c r="V794">
        <v>-0.44617312857358599</v>
      </c>
      <c r="W794">
        <v>-0.170989618129052</v>
      </c>
      <c r="X794">
        <v>1.1728148308074899</v>
      </c>
      <c r="Y794">
        <v>-2.9960594311677798E-2</v>
      </c>
      <c r="Z794">
        <v>-6.3025181576220293E-2</v>
      </c>
      <c r="AA794">
        <v>-0.26613702592896998</v>
      </c>
    </row>
    <row r="795" spans="1:27" x14ac:dyDescent="0.2">
      <c r="A795">
        <v>794</v>
      </c>
      <c r="B795">
        <v>0.48942780401557601</v>
      </c>
      <c r="C795">
        <v>0.83619112800806705</v>
      </c>
      <c r="D795">
        <v>0.465452460804954</v>
      </c>
      <c r="E795">
        <v>0.90884645469486702</v>
      </c>
      <c r="F795">
        <v>0.51772221014834896</v>
      </c>
      <c r="G795">
        <v>0.19884170987643299</v>
      </c>
      <c r="H795">
        <v>0.62467369530349903</v>
      </c>
      <c r="I795">
        <v>0.121208453318104</v>
      </c>
      <c r="J795">
        <v>0.20934326481074</v>
      </c>
      <c r="K795">
        <v>0.86266073863953296</v>
      </c>
      <c r="L795">
        <v>0.69301266479305901</v>
      </c>
      <c r="M795">
        <v>0.90599658945575301</v>
      </c>
      <c r="N795">
        <v>5.4811193874937103E-2</v>
      </c>
      <c r="O795">
        <v>1.4879267689279401</v>
      </c>
      <c r="P795">
        <v>-0.106894416849169</v>
      </c>
      <c r="Q795">
        <v>-1.0969419978549999</v>
      </c>
      <c r="R795">
        <v>1.50078384965899</v>
      </c>
      <c r="S795">
        <v>-1.55719089367061</v>
      </c>
      <c r="T795">
        <v>-1.0136404825198999</v>
      </c>
      <c r="U795">
        <v>0.157287920500808</v>
      </c>
      <c r="V795">
        <v>0.78321139815635599</v>
      </c>
      <c r="W795">
        <v>-2.4240713236941298</v>
      </c>
      <c r="X795">
        <v>9.2378789748378196E-3</v>
      </c>
      <c r="Y795">
        <v>1.2246363470858401E-2</v>
      </c>
      <c r="Z795">
        <v>-2.4472652552784899E-2</v>
      </c>
      <c r="AA795">
        <v>0.38967472961028299</v>
      </c>
    </row>
    <row r="796" spans="1:27" x14ac:dyDescent="0.2">
      <c r="A796">
        <v>795</v>
      </c>
      <c r="B796">
        <v>0.80114873615093496</v>
      </c>
      <c r="C796">
        <v>0.362249210244044</v>
      </c>
      <c r="D796">
        <v>0.87502054171636701</v>
      </c>
      <c r="E796">
        <v>0.46266450220718902</v>
      </c>
      <c r="F796">
        <v>0.92328492319211297</v>
      </c>
      <c r="G796">
        <v>0.32071299455128599</v>
      </c>
      <c r="H796">
        <v>0.71909557958133496</v>
      </c>
      <c r="I796">
        <v>4.76041191723197E-2</v>
      </c>
      <c r="J796">
        <v>0.37506480212323301</v>
      </c>
      <c r="K796">
        <v>0.83962287101894595</v>
      </c>
      <c r="L796">
        <v>0.39522177749313397</v>
      </c>
      <c r="M796">
        <v>0.163418859010562</v>
      </c>
      <c r="N796">
        <v>0.214650211509929</v>
      </c>
      <c r="O796">
        <v>1.09127674444169</v>
      </c>
      <c r="P796">
        <v>-0.36026441174153401</v>
      </c>
      <c r="Q796">
        <v>-0.76645587339353705</v>
      </c>
      <c r="R796">
        <v>-1.4495610421284899</v>
      </c>
      <c r="S796">
        <v>-1.37485410917248</v>
      </c>
      <c r="T796">
        <v>-0.94107897996641299</v>
      </c>
      <c r="U796">
        <v>-0.481381081140554</v>
      </c>
      <c r="V796">
        <v>-1.4711437749520799</v>
      </c>
      <c r="W796">
        <v>0.25627236552898502</v>
      </c>
      <c r="X796">
        <v>0.295779327593573</v>
      </c>
      <c r="Y796">
        <v>-2.1779338360229001</v>
      </c>
      <c r="Z796">
        <v>0.28332836729896099</v>
      </c>
      <c r="AA796">
        <v>0.37565271167974301</v>
      </c>
    </row>
    <row r="797" spans="1:27" x14ac:dyDescent="0.2">
      <c r="A797">
        <v>796</v>
      </c>
      <c r="B797">
        <v>0.40763065777718999</v>
      </c>
      <c r="C797">
        <v>0.33218853338621501</v>
      </c>
      <c r="D797">
        <v>0.40108553622849202</v>
      </c>
      <c r="E797">
        <v>0.93159784423187297</v>
      </c>
      <c r="F797">
        <v>1.4458582736551699E-2</v>
      </c>
      <c r="G797">
        <v>0.40970854577608401</v>
      </c>
      <c r="H797">
        <v>0.63799262442626004</v>
      </c>
      <c r="I797">
        <v>0.72026062174700201</v>
      </c>
      <c r="J797">
        <v>0.41599814267828999</v>
      </c>
      <c r="K797">
        <v>0.37703922414220797</v>
      </c>
      <c r="L797">
        <v>0.19892200105823499</v>
      </c>
      <c r="M797">
        <v>0.91642448049969905</v>
      </c>
      <c r="N797">
        <v>-2.40464884648719</v>
      </c>
      <c r="O797">
        <v>0.45917219997062902</v>
      </c>
      <c r="P797">
        <v>-0.40332206897954898</v>
      </c>
      <c r="Q797">
        <v>0.84121368820396103</v>
      </c>
      <c r="R797">
        <v>0.32162324723390001</v>
      </c>
      <c r="S797">
        <v>0.48409459341459798</v>
      </c>
      <c r="T797">
        <v>4.9649743302087601E-2</v>
      </c>
      <c r="U797">
        <v>0.36026164731328297</v>
      </c>
      <c r="V797">
        <v>-1.45593580902677</v>
      </c>
      <c r="W797">
        <v>-1.0477348537286999</v>
      </c>
      <c r="X797">
        <v>-0.74483986584936301</v>
      </c>
      <c r="Y797">
        <v>-0.65532839733858095</v>
      </c>
      <c r="Z797">
        <v>0.39354944931319802</v>
      </c>
      <c r="AA797">
        <v>-0.101027217234015</v>
      </c>
    </row>
    <row r="798" spans="1:27" x14ac:dyDescent="0.2">
      <c r="A798">
        <v>797</v>
      </c>
      <c r="B798">
        <v>0.103711566887795</v>
      </c>
      <c r="C798">
        <v>0.64473633072338998</v>
      </c>
      <c r="D798">
        <v>0.56668514572083895</v>
      </c>
      <c r="E798">
        <v>0.38945489260367999</v>
      </c>
      <c r="F798">
        <v>0.91628631856292397</v>
      </c>
      <c r="G798">
        <v>0.92701307171955705</v>
      </c>
      <c r="H798">
        <v>0.66755036055110395</v>
      </c>
      <c r="I798">
        <v>0.80263259890489203</v>
      </c>
      <c r="J798">
        <v>0.39496919768862399</v>
      </c>
      <c r="K798">
        <v>0.43341150251217098</v>
      </c>
      <c r="L798">
        <v>0.87619619932956905</v>
      </c>
      <c r="M798">
        <v>0.26911082514561702</v>
      </c>
      <c r="N798">
        <v>0.28645700462838097</v>
      </c>
      <c r="O798">
        <v>-0.46500956309813801</v>
      </c>
      <c r="P798">
        <v>1.0376484636317801E-2</v>
      </c>
      <c r="Q798">
        <v>1.8806937044626499</v>
      </c>
      <c r="R798">
        <v>-0.26338828155043698</v>
      </c>
      <c r="S798">
        <v>0.41921772299392002</v>
      </c>
      <c r="T798">
        <v>-1.31833005026383</v>
      </c>
      <c r="U798">
        <v>1.2736068174617901</v>
      </c>
      <c r="V798">
        <v>0.10670051732848899</v>
      </c>
      <c r="W798">
        <v>-1.86866684135452</v>
      </c>
      <c r="X798">
        <v>-1.4218005583814699</v>
      </c>
      <c r="Y798">
        <v>-0.78677598533785498</v>
      </c>
      <c r="Z798">
        <v>0.46665746447960799</v>
      </c>
      <c r="AA798">
        <v>0.163706811858846</v>
      </c>
    </row>
    <row r="799" spans="1:27" x14ac:dyDescent="0.2">
      <c r="A799">
        <v>798</v>
      </c>
      <c r="B799">
        <v>0.28056517476215898</v>
      </c>
      <c r="C799">
        <v>0.95861513679847099</v>
      </c>
      <c r="D799">
        <v>0.65370574616827004</v>
      </c>
      <c r="E799">
        <v>0.80526344710960895</v>
      </c>
      <c r="F799">
        <v>0.57960963505320195</v>
      </c>
      <c r="G799">
        <v>4.3480889173224499E-2</v>
      </c>
      <c r="H799">
        <v>9.2345340875908705E-2</v>
      </c>
      <c r="I799">
        <v>0.76613884232938201</v>
      </c>
      <c r="J799">
        <v>0.78251211438328006</v>
      </c>
      <c r="K799">
        <v>0.36159647745080198</v>
      </c>
      <c r="L799">
        <v>0.74953132867813099</v>
      </c>
      <c r="M799">
        <v>0.72044582571834304</v>
      </c>
      <c r="N799">
        <v>-0.32726917864684701</v>
      </c>
      <c r="O799">
        <v>-0.117472987594276</v>
      </c>
      <c r="P799">
        <v>2.2825165267349101E-3</v>
      </c>
      <c r="Q799">
        <v>0.64320351401576004</v>
      </c>
      <c r="R799">
        <v>-0.10718051012298301</v>
      </c>
      <c r="S799">
        <v>0.329083267988457</v>
      </c>
      <c r="T799">
        <v>1.1976449443653301</v>
      </c>
      <c r="U799">
        <v>-0.63867039534308101</v>
      </c>
      <c r="V799">
        <v>-0.43108094888343601</v>
      </c>
      <c r="W799">
        <v>-0.24014525840017101</v>
      </c>
      <c r="X799">
        <v>0.136751558032112</v>
      </c>
      <c r="Y799">
        <v>-0.748030250246559</v>
      </c>
      <c r="Z799">
        <v>-0.89445139300223897</v>
      </c>
      <c r="AA799">
        <v>-0.28427790821106902</v>
      </c>
    </row>
    <row r="800" spans="1:27" x14ac:dyDescent="0.2">
      <c r="A800">
        <v>799</v>
      </c>
      <c r="B800">
        <v>0.36146622058004102</v>
      </c>
      <c r="C800">
        <v>0.59620362846180797</v>
      </c>
      <c r="D800">
        <v>0.28565972950309498</v>
      </c>
      <c r="E800">
        <v>0.76855571987107396</v>
      </c>
      <c r="F800">
        <v>0.80856885272078205</v>
      </c>
      <c r="G800">
        <v>0.193641207879409</v>
      </c>
      <c r="H800">
        <v>0.28481981786899202</v>
      </c>
      <c r="I800">
        <v>0.58541884948499501</v>
      </c>
      <c r="J800">
        <v>5.0325669813901103E-2</v>
      </c>
      <c r="K800">
        <v>0.12984985532238999</v>
      </c>
      <c r="L800">
        <v>0.105094482190907</v>
      </c>
      <c r="M800">
        <v>0.15973092243075299</v>
      </c>
      <c r="N800">
        <v>-1.2615211332815299</v>
      </c>
      <c r="O800">
        <v>-1.1910523670306501</v>
      </c>
      <c r="P800">
        <v>0.47546671098993298</v>
      </c>
      <c r="Q800">
        <v>-1.1749586817595099</v>
      </c>
      <c r="R800">
        <v>-0.101721386235633</v>
      </c>
      <c r="S800">
        <v>1.6827524981792501</v>
      </c>
      <c r="T800">
        <v>0.271441100243064</v>
      </c>
      <c r="U800">
        <v>0.65579866083674199</v>
      </c>
      <c r="V800">
        <v>0.68296344579428603</v>
      </c>
      <c r="W800">
        <v>-0.38986363534358098</v>
      </c>
      <c r="X800">
        <v>-1.3910199252833</v>
      </c>
      <c r="Y800">
        <v>0.65578360805888902</v>
      </c>
      <c r="Z800">
        <v>5.8903015591605302E-2</v>
      </c>
      <c r="AA800">
        <v>-1.0794234115825301</v>
      </c>
    </row>
    <row r="801" spans="1:27" x14ac:dyDescent="0.2">
      <c r="A801">
        <v>800</v>
      </c>
      <c r="B801">
        <v>0.25924484105780699</v>
      </c>
      <c r="C801">
        <v>0.51028001797385503</v>
      </c>
      <c r="D801">
        <v>0.89194485079497099</v>
      </c>
      <c r="E801">
        <v>0.340907289879396</v>
      </c>
      <c r="F801">
        <v>0.433558796532452</v>
      </c>
      <c r="G801">
        <v>0.72006340418010895</v>
      </c>
      <c r="H801">
        <v>0.95063771540299002</v>
      </c>
      <c r="I801">
        <v>0.47877678973600202</v>
      </c>
      <c r="J801">
        <v>5.4346283897757502E-2</v>
      </c>
      <c r="K801">
        <v>0.161087999586015</v>
      </c>
      <c r="L801">
        <v>0.174321542028337</v>
      </c>
      <c r="M801">
        <v>1.3828934635967001E-2</v>
      </c>
      <c r="N801">
        <v>-0.30143586009848899</v>
      </c>
      <c r="O801">
        <v>-0.199561808658032</v>
      </c>
      <c r="P801">
        <v>1.4391434286675699</v>
      </c>
      <c r="Q801">
        <v>-0.70706451198490095</v>
      </c>
      <c r="R801">
        <v>-0.81671604367170203</v>
      </c>
      <c r="S801">
        <v>0.95572482006624404</v>
      </c>
      <c r="T801">
        <v>-0.335284761747492</v>
      </c>
      <c r="U801">
        <v>-0.94313928822749904</v>
      </c>
      <c r="V801">
        <v>0.35230402971422298</v>
      </c>
      <c r="W801">
        <v>-1.2482829771775601</v>
      </c>
      <c r="X801">
        <v>-1.0774029505830101</v>
      </c>
      <c r="Y801">
        <v>1.2270064668468099</v>
      </c>
      <c r="Z801">
        <v>0.10929543347169</v>
      </c>
      <c r="AA801">
        <v>1.2519222143701401</v>
      </c>
    </row>
    <row r="802" spans="1:27" x14ac:dyDescent="0.2">
      <c r="A802">
        <v>801</v>
      </c>
      <c r="B802">
        <v>0.47068183356895998</v>
      </c>
      <c r="C802">
        <v>0.155264135915786</v>
      </c>
      <c r="D802">
        <v>0.138713344465941</v>
      </c>
      <c r="E802">
        <v>0.93789343861862995</v>
      </c>
      <c r="F802">
        <v>0.31449992023408402</v>
      </c>
      <c r="G802">
        <v>5.5212797364220002E-2</v>
      </c>
      <c r="H802">
        <v>0.35618151095695699</v>
      </c>
      <c r="I802">
        <v>3.4784466493874698E-2</v>
      </c>
      <c r="J802">
        <v>0.48688591294921901</v>
      </c>
      <c r="K802">
        <v>0.79860872006975103</v>
      </c>
      <c r="L802">
        <v>0.272854355396702</v>
      </c>
      <c r="M802">
        <v>0.57817771029658604</v>
      </c>
      <c r="N802">
        <v>0.18995055217520601</v>
      </c>
      <c r="O802">
        <v>1.1632630816010201</v>
      </c>
      <c r="P802">
        <v>-0.219318993709606</v>
      </c>
      <c r="Q802">
        <v>2.1088688750270199</v>
      </c>
      <c r="R802">
        <v>-0.63530979740645099</v>
      </c>
      <c r="S802">
        <v>-0.60058231772552995</v>
      </c>
      <c r="T802">
        <v>1.25440934316429</v>
      </c>
      <c r="U802">
        <v>-0.68518498495693703</v>
      </c>
      <c r="V802">
        <v>0.46117796591396998</v>
      </c>
      <c r="W802">
        <v>0.30388022403871501</v>
      </c>
      <c r="X802">
        <v>0.32328635547312601</v>
      </c>
      <c r="Y802">
        <v>-1.64607708532772</v>
      </c>
      <c r="Z802">
        <v>1.4626854996349199</v>
      </c>
      <c r="AA802">
        <v>0.54715011674018998</v>
      </c>
    </row>
    <row r="803" spans="1:27" x14ac:dyDescent="0.2">
      <c r="A803">
        <v>802</v>
      </c>
      <c r="B803">
        <v>0.36584547325037398</v>
      </c>
      <c r="C803">
        <v>0.84585100552067105</v>
      </c>
      <c r="D803">
        <v>0.55719414120540001</v>
      </c>
      <c r="E803">
        <v>0.50383127992972698</v>
      </c>
      <c r="F803">
        <v>0.408825774909928</v>
      </c>
      <c r="G803">
        <v>0.98123415908776201</v>
      </c>
      <c r="H803">
        <v>0.15725843654945401</v>
      </c>
      <c r="I803">
        <v>0.240194448735564</v>
      </c>
      <c r="J803">
        <v>0.51193321123719204</v>
      </c>
      <c r="K803">
        <v>0.829783222870901</v>
      </c>
      <c r="L803">
        <v>0.78229654324240905</v>
      </c>
      <c r="M803">
        <v>0.71912921918556005</v>
      </c>
      <c r="N803">
        <v>-0.95543601683387502</v>
      </c>
      <c r="O803">
        <v>0.16789589306699901</v>
      </c>
      <c r="P803">
        <v>-0.26565364758480597</v>
      </c>
      <c r="Q803">
        <v>-0.46238710204836603</v>
      </c>
      <c r="R803">
        <v>-0.51126880234421201</v>
      </c>
      <c r="S803">
        <v>-1.09145585285803</v>
      </c>
      <c r="T803">
        <v>0.24099354898254299</v>
      </c>
      <c r="U803">
        <v>0.22873458468946301</v>
      </c>
      <c r="V803">
        <v>-1.4360930463191199</v>
      </c>
      <c r="W803">
        <v>-5.4893549916891E-2</v>
      </c>
      <c r="X803">
        <v>0.319138250886914</v>
      </c>
      <c r="Y803">
        <v>0.27448460029931399</v>
      </c>
      <c r="Z803">
        <v>-0.48362297059033899</v>
      </c>
      <c r="AA803">
        <v>-0.66046808568300197</v>
      </c>
    </row>
    <row r="804" spans="1:27" x14ac:dyDescent="0.2">
      <c r="A804">
        <v>803</v>
      </c>
      <c r="B804">
        <v>0.12127205426804701</v>
      </c>
      <c r="C804">
        <v>0.214380425633862</v>
      </c>
      <c r="D804">
        <v>0.25292842625640299</v>
      </c>
      <c r="E804">
        <v>0.324277308071032</v>
      </c>
      <c r="F804">
        <v>0.29758920124731902</v>
      </c>
      <c r="G804">
        <v>2.58265589363873E-2</v>
      </c>
      <c r="H804">
        <v>0.83601923193782501</v>
      </c>
      <c r="I804">
        <v>0.43114833580329998</v>
      </c>
      <c r="J804">
        <v>0.21887239255011001</v>
      </c>
      <c r="K804">
        <v>0.16347429761662999</v>
      </c>
      <c r="L804">
        <v>0.81948808790184502</v>
      </c>
      <c r="M804">
        <v>0.63049674313515403</v>
      </c>
      <c r="N804">
        <v>2.13242036088949E-2</v>
      </c>
      <c r="O804">
        <v>0.161522012873999</v>
      </c>
      <c r="P804">
        <v>2.11095253670688</v>
      </c>
      <c r="Q804">
        <v>-0.78719829676063102</v>
      </c>
      <c r="R804">
        <v>0.94391251460794101</v>
      </c>
      <c r="S804">
        <v>1.53020806705285</v>
      </c>
      <c r="T804">
        <v>-0.29754306710549799</v>
      </c>
      <c r="U804">
        <v>0.49782389153196199</v>
      </c>
      <c r="V804">
        <v>1.70114685126487</v>
      </c>
      <c r="W804">
        <v>0.57878264261886203</v>
      </c>
      <c r="X804">
        <v>6.8554830403743994E-2</v>
      </c>
      <c r="Y804">
        <v>-2.0300750321536198</v>
      </c>
      <c r="Z804">
        <v>-0.51270169760369599</v>
      </c>
      <c r="AA804">
        <v>7.22189869772253E-2</v>
      </c>
    </row>
    <row r="805" spans="1:27" x14ac:dyDescent="0.2">
      <c r="A805">
        <v>804</v>
      </c>
      <c r="B805">
        <v>4.6993680531159002E-2</v>
      </c>
      <c r="C805">
        <v>0.66987324482761301</v>
      </c>
      <c r="D805">
        <v>7.3606170713901506E-2</v>
      </c>
      <c r="E805">
        <v>0.44264544453471899</v>
      </c>
      <c r="F805">
        <v>0.12014522193931</v>
      </c>
      <c r="G805">
        <v>0.50921315117739097</v>
      </c>
      <c r="H805">
        <v>0.84502819250337702</v>
      </c>
      <c r="I805">
        <v>0.68349009286612195</v>
      </c>
      <c r="J805">
        <v>0.610940001904964</v>
      </c>
      <c r="K805">
        <v>0.61177162523381401</v>
      </c>
      <c r="L805">
        <v>0.94106709910556596</v>
      </c>
      <c r="M805">
        <v>0.97351986542344005</v>
      </c>
      <c r="N805">
        <v>-1.17883417284645</v>
      </c>
      <c r="O805">
        <v>-0.434244664807243</v>
      </c>
      <c r="P805">
        <v>-0.409013787435347</v>
      </c>
      <c r="Q805">
        <v>-0.45889577310437002</v>
      </c>
      <c r="R805">
        <v>0.96990882659727395</v>
      </c>
      <c r="S805">
        <v>-0.26850702064649801</v>
      </c>
      <c r="T805">
        <v>-1.7257255136234799</v>
      </c>
      <c r="U805">
        <v>1.8818513242810799</v>
      </c>
      <c r="V805">
        <v>-2.0180679809947999</v>
      </c>
      <c r="W805">
        <v>0.47806748153123702</v>
      </c>
      <c r="X805">
        <v>0.83802833660498599</v>
      </c>
      <c r="Y805">
        <v>-1.13201237588728</v>
      </c>
      <c r="Z805">
        <v>-1.18022346598768</v>
      </c>
      <c r="AA805">
        <v>0.53298570980791404</v>
      </c>
    </row>
    <row r="806" spans="1:27" x14ac:dyDescent="0.2">
      <c r="A806">
        <v>805</v>
      </c>
      <c r="B806">
        <v>0.26279630418866801</v>
      </c>
      <c r="C806">
        <v>0.61775645124725997</v>
      </c>
      <c r="D806">
        <v>0.76264862529933397</v>
      </c>
      <c r="E806">
        <v>0.48697347752749898</v>
      </c>
      <c r="F806">
        <v>0.27837195829488298</v>
      </c>
      <c r="G806">
        <v>0.86521433666348402</v>
      </c>
      <c r="H806">
        <v>0.37939366837963401</v>
      </c>
      <c r="I806">
        <v>0.82989939395338297</v>
      </c>
      <c r="J806">
        <v>0.63898962992243402</v>
      </c>
      <c r="K806">
        <v>0.63457911135628797</v>
      </c>
      <c r="L806">
        <v>0.95128638250753195</v>
      </c>
      <c r="M806">
        <v>0.35901070619001901</v>
      </c>
      <c r="N806">
        <v>-1.0816752969499901</v>
      </c>
      <c r="O806">
        <v>1.32475238156799</v>
      </c>
      <c r="P806">
        <v>-0.55446430386004597</v>
      </c>
      <c r="Q806">
        <v>2.39224302467071</v>
      </c>
      <c r="R806">
        <v>0.77131747817623597</v>
      </c>
      <c r="S806">
        <v>-2.108119318286E-2</v>
      </c>
      <c r="T806">
        <v>-1.38367316890516</v>
      </c>
      <c r="U806">
        <v>-0.40159315867735901</v>
      </c>
      <c r="V806">
        <v>0.73497742271663302</v>
      </c>
      <c r="W806">
        <v>-0.51320176106240301</v>
      </c>
      <c r="X806">
        <v>-0.208013207606667</v>
      </c>
      <c r="Y806">
        <v>0.65095953811783502</v>
      </c>
      <c r="Z806">
        <v>3.2240247453995101</v>
      </c>
      <c r="AA806">
        <v>-1.7463421360020599</v>
      </c>
    </row>
    <row r="807" spans="1:27" x14ac:dyDescent="0.2">
      <c r="A807">
        <v>806</v>
      </c>
      <c r="B807">
        <v>0.96864116797223598</v>
      </c>
      <c r="C807">
        <v>4.9999776994809501E-2</v>
      </c>
      <c r="D807">
        <v>0.60636877594515604</v>
      </c>
      <c r="E807">
        <v>0.84160264069214397</v>
      </c>
      <c r="F807">
        <v>0.27555910078808599</v>
      </c>
      <c r="G807">
        <v>0.30161461234092701</v>
      </c>
      <c r="H807">
        <v>0.68180113658308905</v>
      </c>
      <c r="I807">
        <v>0.15810984629206301</v>
      </c>
      <c r="J807">
        <v>0.66546715493313902</v>
      </c>
      <c r="K807">
        <v>0.20066521246917501</v>
      </c>
      <c r="L807">
        <v>0.110543489689007</v>
      </c>
      <c r="M807">
        <v>0.56866434565745205</v>
      </c>
      <c r="N807">
        <v>1.81414609935703</v>
      </c>
      <c r="O807">
        <v>0.52676296165440195</v>
      </c>
      <c r="P807">
        <v>0.51153677387752805</v>
      </c>
      <c r="Q807">
        <v>0.355842953570359</v>
      </c>
      <c r="R807">
        <v>0.92173361196097703</v>
      </c>
      <c r="S807">
        <v>1.21913844242898</v>
      </c>
      <c r="T807">
        <v>-0.51851048384964804</v>
      </c>
      <c r="U807">
        <v>-1.29957958277873</v>
      </c>
      <c r="V807">
        <v>-1.1464470630211301</v>
      </c>
      <c r="W807">
        <v>-1.4153431375251799</v>
      </c>
      <c r="X807">
        <v>0.24701780829266001</v>
      </c>
      <c r="Y807">
        <v>-7.13617790607767E-3</v>
      </c>
      <c r="Z807">
        <v>1.0237814458196199</v>
      </c>
      <c r="AA807">
        <v>0.10919116310833001</v>
      </c>
    </row>
    <row r="808" spans="1:27" x14ac:dyDescent="0.2">
      <c r="A808">
        <v>807</v>
      </c>
      <c r="B808">
        <v>0.488495482364669</v>
      </c>
      <c r="C808">
        <v>0.94939877558499497</v>
      </c>
      <c r="D808">
        <v>0.33299386524595298</v>
      </c>
      <c r="E808">
        <v>0.94915941148064997</v>
      </c>
      <c r="F808">
        <v>0.34028044389560802</v>
      </c>
      <c r="G808">
        <v>0.61976822186261404</v>
      </c>
      <c r="H808">
        <v>0.47671131510287501</v>
      </c>
      <c r="I808">
        <v>0.75921746948733904</v>
      </c>
      <c r="J808">
        <v>0.132895200513303</v>
      </c>
      <c r="K808">
        <v>0.57359510799869895</v>
      </c>
      <c r="L808">
        <v>0.48449399718083402</v>
      </c>
      <c r="M808">
        <v>0.79455404379405004</v>
      </c>
      <c r="N808">
        <v>0.77405547715911605</v>
      </c>
      <c r="O808">
        <v>-0.85034784438415401</v>
      </c>
      <c r="P808">
        <v>-0.13803244976165099</v>
      </c>
      <c r="Q808">
        <v>-0.28930995939729098</v>
      </c>
      <c r="R808">
        <v>2.2008881590897</v>
      </c>
      <c r="S808">
        <v>-0.39527007692903698</v>
      </c>
      <c r="T808">
        <v>-0.43930092720355901</v>
      </c>
      <c r="U808">
        <v>0.62511322988242701</v>
      </c>
      <c r="V808">
        <v>-1.25118935112984</v>
      </c>
      <c r="W808">
        <v>1.0440044148896901</v>
      </c>
      <c r="X808">
        <v>-0.86732379592195796</v>
      </c>
      <c r="Y808">
        <v>-1.20612900979078</v>
      </c>
      <c r="Z808">
        <v>1.66977460086509</v>
      </c>
      <c r="AA808">
        <v>-1.23872886851773</v>
      </c>
    </row>
    <row r="809" spans="1:27" x14ac:dyDescent="0.2">
      <c r="A809">
        <v>808</v>
      </c>
      <c r="B809">
        <v>0.47782202973030502</v>
      </c>
      <c r="C809">
        <v>0.58255203161388602</v>
      </c>
      <c r="D809">
        <v>0.90966361877508395</v>
      </c>
      <c r="E809">
        <v>0.47036981233395603</v>
      </c>
      <c r="F809">
        <v>1.8340933136641899E-2</v>
      </c>
      <c r="G809">
        <v>0.56523596425540701</v>
      </c>
      <c r="H809">
        <v>0.151249988470226</v>
      </c>
      <c r="I809">
        <v>0.432306739967316</v>
      </c>
      <c r="J809">
        <v>0.14258607523515801</v>
      </c>
      <c r="K809">
        <v>0.79770057252608195</v>
      </c>
      <c r="L809">
        <v>0.142133153742179</v>
      </c>
      <c r="M809">
        <v>2.7753802482038702E-2</v>
      </c>
      <c r="N809">
        <v>-1.57932497544813</v>
      </c>
      <c r="O809">
        <v>0.288478102005916</v>
      </c>
      <c r="P809">
        <v>0.48089235416107901</v>
      </c>
      <c r="Q809">
        <v>1.0889623086738101</v>
      </c>
      <c r="R809">
        <v>2.7641863966154001</v>
      </c>
      <c r="S809">
        <v>-0.42350213160782701</v>
      </c>
      <c r="T809">
        <v>0.23897328810399099</v>
      </c>
      <c r="U809">
        <v>-1.43215618059195</v>
      </c>
      <c r="V809">
        <v>0.36134739786050402</v>
      </c>
      <c r="W809">
        <v>-1.1145007398476501</v>
      </c>
      <c r="X809">
        <v>-1.20290122890374</v>
      </c>
      <c r="Y809">
        <v>-2.4081914135742499</v>
      </c>
      <c r="Z809">
        <v>-0.69739369016664798</v>
      </c>
      <c r="AA809">
        <v>-0.44922487654208798</v>
      </c>
    </row>
    <row r="810" spans="1:27" x14ac:dyDescent="0.2">
      <c r="A810">
        <v>809</v>
      </c>
      <c r="B810">
        <v>0.74879288114607301</v>
      </c>
      <c r="C810">
        <v>0.86095433705486302</v>
      </c>
      <c r="D810">
        <v>0.59002719679847304</v>
      </c>
      <c r="E810">
        <v>0.37106198375113297</v>
      </c>
      <c r="F810">
        <v>0.76089535560458899</v>
      </c>
      <c r="G810">
        <v>0.44811632041819299</v>
      </c>
      <c r="H810">
        <v>0.63778099347837203</v>
      </c>
      <c r="I810">
        <v>0.26392711000517</v>
      </c>
      <c r="J810">
        <v>0.99971551587805096</v>
      </c>
      <c r="K810">
        <v>0.55614387872628801</v>
      </c>
      <c r="L810">
        <v>0.37021217448636801</v>
      </c>
      <c r="M810">
        <v>0.67212681774981298</v>
      </c>
      <c r="N810">
        <v>-0.23764890755461299</v>
      </c>
      <c r="O810">
        <v>1.1075901250464</v>
      </c>
      <c r="P810">
        <v>0.77343442462607903</v>
      </c>
      <c r="Q810">
        <v>-1.39507201580228</v>
      </c>
      <c r="R810">
        <v>-0.44728464174785199</v>
      </c>
      <c r="S810">
        <v>-0.769326756187376</v>
      </c>
      <c r="T810">
        <v>-1.2632523984591599</v>
      </c>
      <c r="U810">
        <v>-0.31913481004810001</v>
      </c>
      <c r="V810">
        <v>-0.18550496328608401</v>
      </c>
      <c r="W810">
        <v>-0.56899492653380401</v>
      </c>
      <c r="X810">
        <v>0.14561370652786401</v>
      </c>
      <c r="Y810">
        <v>0.640348399339705</v>
      </c>
      <c r="Z810">
        <v>-0.81746295053775797</v>
      </c>
      <c r="AA810">
        <v>-1.5959589874467801</v>
      </c>
    </row>
    <row r="811" spans="1:27" x14ac:dyDescent="0.2">
      <c r="A811">
        <v>810</v>
      </c>
      <c r="B811">
        <v>0.66764023131690897</v>
      </c>
      <c r="C811">
        <v>0.51846724934875899</v>
      </c>
      <c r="D811">
        <v>0.94642572943121195</v>
      </c>
      <c r="E811">
        <v>0.225908515276387</v>
      </c>
      <c r="F811">
        <v>0.44716511690057797</v>
      </c>
      <c r="G811">
        <v>0.94258033414371301</v>
      </c>
      <c r="H811">
        <v>0.82487921486608595</v>
      </c>
      <c r="I811">
        <v>0.420882530044764</v>
      </c>
      <c r="J811">
        <v>0.25429080380126801</v>
      </c>
      <c r="K811">
        <v>0.222962304018437</v>
      </c>
      <c r="L811">
        <v>0.82392661063931805</v>
      </c>
      <c r="M811">
        <v>0.87939816736616105</v>
      </c>
      <c r="N811">
        <v>0.13115627631198601</v>
      </c>
      <c r="O811">
        <v>-0.26044028389199703</v>
      </c>
      <c r="P811">
        <v>2.7961522149512898</v>
      </c>
      <c r="Q811">
        <v>-0.11780715222447</v>
      </c>
      <c r="R811">
        <v>-1.72822044763922</v>
      </c>
      <c r="S811">
        <v>0.75361965107445505</v>
      </c>
      <c r="T811">
        <v>-1.67902012270426</v>
      </c>
      <c r="U811">
        <v>0.59995182948251302</v>
      </c>
      <c r="V811">
        <v>-0.73690076700155704</v>
      </c>
      <c r="W811">
        <v>-1.04119140568941</v>
      </c>
      <c r="X811">
        <v>-1.05390416276119</v>
      </c>
      <c r="Y811">
        <v>0.58447481646001698</v>
      </c>
      <c r="Z811">
        <v>-0.771248829200056</v>
      </c>
      <c r="AA811">
        <v>-1.62967252205238</v>
      </c>
    </row>
    <row r="812" spans="1:27" x14ac:dyDescent="0.2">
      <c r="A812">
        <v>811</v>
      </c>
      <c r="B812">
        <v>4.9415596760809401E-2</v>
      </c>
      <c r="C812">
        <v>0.26612748345360099</v>
      </c>
      <c r="D812">
        <v>0.90233053872361701</v>
      </c>
      <c r="E812">
        <v>4.6066262293606997E-3</v>
      </c>
      <c r="F812">
        <v>0.60117775341495805</v>
      </c>
      <c r="G812">
        <v>0.38452667207457097</v>
      </c>
      <c r="H812">
        <v>0.42766280984506</v>
      </c>
      <c r="I812">
        <v>0.81795302312821105</v>
      </c>
      <c r="J812">
        <v>0.217078235466033</v>
      </c>
      <c r="K812">
        <v>3.2005916582420399E-2</v>
      </c>
      <c r="L812">
        <v>0.734364444157108</v>
      </c>
      <c r="M812">
        <v>0.10042370902374299</v>
      </c>
      <c r="N812">
        <v>-0.30746645676534301</v>
      </c>
      <c r="O812">
        <v>4.0226058810836303E-2</v>
      </c>
      <c r="P812">
        <v>1.22967981091528</v>
      </c>
      <c r="Q812">
        <v>0.70132533346609105</v>
      </c>
      <c r="R812">
        <v>0.54519688343357398</v>
      </c>
      <c r="S812">
        <v>-0.85671933988779003</v>
      </c>
      <c r="T812">
        <v>-0.70864589134572598</v>
      </c>
      <c r="U812">
        <v>-0.71327901968057905</v>
      </c>
      <c r="V812">
        <v>-1.22533987981241</v>
      </c>
      <c r="W812">
        <v>1.35558424958295</v>
      </c>
      <c r="X812">
        <v>0.71233765504221702</v>
      </c>
      <c r="Y812">
        <v>1.95083317315211</v>
      </c>
      <c r="Z812">
        <v>1.29823326400067</v>
      </c>
      <c r="AA812">
        <v>-2.1575711853144699</v>
      </c>
    </row>
    <row r="813" spans="1:27" x14ac:dyDescent="0.2">
      <c r="A813">
        <v>812</v>
      </c>
      <c r="B813">
        <v>0.69510524440556698</v>
      </c>
      <c r="C813">
        <v>0.59737766347825505</v>
      </c>
      <c r="D813">
        <v>0.386968038743361</v>
      </c>
      <c r="E813">
        <v>0.70943735772743799</v>
      </c>
      <c r="F813">
        <v>0.104893390322104</v>
      </c>
      <c r="G813">
        <v>0.34499051491729898</v>
      </c>
      <c r="H813">
        <v>0.44559273333288701</v>
      </c>
      <c r="I813">
        <v>0.95725543401204005</v>
      </c>
      <c r="J813">
        <v>0.67104631359688904</v>
      </c>
      <c r="K813">
        <v>0.69092384399846196</v>
      </c>
      <c r="L813">
        <v>0.964137191651389</v>
      </c>
      <c r="M813">
        <v>0.66885350784286801</v>
      </c>
      <c r="N813">
        <v>1.0952089417744899</v>
      </c>
      <c r="O813">
        <v>-0.347257162187247</v>
      </c>
      <c r="P813">
        <v>0.94277554856770895</v>
      </c>
      <c r="Q813">
        <v>-1.12083485307123</v>
      </c>
      <c r="R813">
        <v>-0.73122319533802904</v>
      </c>
      <c r="S813">
        <v>-2.1530793147982599</v>
      </c>
      <c r="T813">
        <v>1.4208446401402901</v>
      </c>
      <c r="U813">
        <v>1.09380019905373</v>
      </c>
      <c r="V813">
        <v>0.31811204037222601</v>
      </c>
      <c r="W813">
        <v>-1.4727606411832399</v>
      </c>
      <c r="X813">
        <v>-1.8418635542963</v>
      </c>
      <c r="Y813">
        <v>1.3468390444034499</v>
      </c>
      <c r="Z813">
        <v>0.83275969197827504</v>
      </c>
      <c r="AA813">
        <v>0.64753272570285803</v>
      </c>
    </row>
    <row r="814" spans="1:27" x14ac:dyDescent="0.2">
      <c r="A814">
        <v>813</v>
      </c>
      <c r="B814">
        <v>0.36326156673021598</v>
      </c>
      <c r="C814">
        <v>0.79557608417235304</v>
      </c>
      <c r="D814">
        <v>0.71848099492490203</v>
      </c>
      <c r="E814">
        <v>0.696368342731148</v>
      </c>
      <c r="F814">
        <v>3.1701092608273002E-2</v>
      </c>
      <c r="G814">
        <v>0.94365931348875098</v>
      </c>
      <c r="H814">
        <v>0.23116170917637599</v>
      </c>
      <c r="I814">
        <v>0.34569725231267501</v>
      </c>
      <c r="J814">
        <v>0.38889380753971597</v>
      </c>
      <c r="K814">
        <v>0.564512440236285</v>
      </c>
      <c r="L814">
        <v>0.45198667165823198</v>
      </c>
      <c r="M814">
        <v>0.74525041203014497</v>
      </c>
      <c r="N814">
        <v>2.2587915561499199</v>
      </c>
      <c r="O814">
        <v>1.28571799151211</v>
      </c>
      <c r="P814">
        <v>0.30677423478766502</v>
      </c>
      <c r="Q814">
        <v>-0.485393915160033</v>
      </c>
      <c r="R814">
        <v>0.37045669526561997</v>
      </c>
      <c r="S814">
        <v>-1.06944609400903</v>
      </c>
      <c r="T814">
        <v>-0.69918740657755596</v>
      </c>
      <c r="U814">
        <v>-1.6580811073845501</v>
      </c>
      <c r="V814">
        <v>0.76537402522249698</v>
      </c>
      <c r="W814">
        <v>1.0489577954124001</v>
      </c>
      <c r="X814">
        <v>0.92835011150110602</v>
      </c>
      <c r="Y814">
        <v>-0.26062263323632001</v>
      </c>
      <c r="Z814">
        <v>1.49897123877511</v>
      </c>
      <c r="AA814">
        <v>1.9200635072232799</v>
      </c>
    </row>
    <row r="815" spans="1:27" x14ac:dyDescent="0.2">
      <c r="A815">
        <v>814</v>
      </c>
      <c r="B815">
        <v>0.88413360738195401</v>
      </c>
      <c r="C815">
        <v>0.68928603758104101</v>
      </c>
      <c r="D815">
        <v>0.82734705484472204</v>
      </c>
      <c r="E815">
        <v>1.46949514746665E-2</v>
      </c>
      <c r="F815">
        <v>0.18462724285200199</v>
      </c>
      <c r="G815">
        <v>9.2507576337084105E-2</v>
      </c>
      <c r="H815">
        <v>7.8094706637784797E-2</v>
      </c>
      <c r="I815">
        <v>0.81916211615316503</v>
      </c>
      <c r="J815">
        <v>0.57096646097488701</v>
      </c>
      <c r="K815">
        <v>0.93169902102090396</v>
      </c>
      <c r="L815">
        <v>0.29805512144230301</v>
      </c>
      <c r="M815">
        <v>0.28556478139944302</v>
      </c>
      <c r="N815">
        <v>-0.57901560593019796</v>
      </c>
      <c r="O815">
        <v>0.118741644833217</v>
      </c>
      <c r="P815">
        <v>-0.39785262066890298</v>
      </c>
      <c r="Q815">
        <v>0.422571271335968</v>
      </c>
      <c r="R815">
        <v>-1.14246261935168</v>
      </c>
      <c r="S815">
        <v>-0.117933106665012</v>
      </c>
      <c r="T815">
        <v>0.182709845095955</v>
      </c>
      <c r="U815">
        <v>-2.7434201599096699</v>
      </c>
      <c r="V815">
        <v>0.150683358687244</v>
      </c>
      <c r="W815">
        <v>1.31301544740688</v>
      </c>
      <c r="X815">
        <v>-0.55805685655911996</v>
      </c>
      <c r="Y815">
        <v>-0.138706909316996</v>
      </c>
      <c r="Z815">
        <v>0.80314770259395796</v>
      </c>
      <c r="AA815">
        <v>1.1666652115454099</v>
      </c>
    </row>
    <row r="816" spans="1:27" x14ac:dyDescent="0.2">
      <c r="A816">
        <v>815</v>
      </c>
      <c r="B816">
        <v>0.77529722964391101</v>
      </c>
      <c r="C816">
        <v>0.48063164460472702</v>
      </c>
      <c r="D816">
        <v>0.91382204461842698</v>
      </c>
      <c r="E816">
        <v>0.18768269196152601</v>
      </c>
      <c r="F816">
        <v>3.1401213724166099E-2</v>
      </c>
      <c r="G816">
        <v>0.885152620496228</v>
      </c>
      <c r="H816">
        <v>0.33982482086867</v>
      </c>
      <c r="I816">
        <v>0.64875410334207095</v>
      </c>
      <c r="J816">
        <v>0.109579738695174</v>
      </c>
      <c r="K816">
        <v>0.31094307266175703</v>
      </c>
      <c r="L816">
        <v>0.50543570402078297</v>
      </c>
      <c r="M816">
        <v>9.6972579834982697E-2</v>
      </c>
      <c r="N816">
        <v>0.84473311351499203</v>
      </c>
      <c r="O816">
        <v>2.6295117931616301</v>
      </c>
      <c r="P816">
        <v>5.0307888838309098E-2</v>
      </c>
      <c r="Q816">
        <v>-1.3903220546503401</v>
      </c>
      <c r="R816">
        <v>0.50218041198012298</v>
      </c>
      <c r="S816">
        <v>-0.94203406863958505</v>
      </c>
      <c r="T816">
        <v>-9.4164602264760797E-2</v>
      </c>
      <c r="U816">
        <v>1.7759172153374401</v>
      </c>
      <c r="V816">
        <v>0.28544272468566301</v>
      </c>
      <c r="W816">
        <v>0.41023619983017401</v>
      </c>
      <c r="X816">
        <v>1.2504239279441201</v>
      </c>
      <c r="Y816">
        <v>-0.189379371847855</v>
      </c>
      <c r="Z816">
        <v>0.26843540697288298</v>
      </c>
      <c r="AA816">
        <v>-0.93264924022538098</v>
      </c>
    </row>
    <row r="817" spans="1:27" x14ac:dyDescent="0.2">
      <c r="A817">
        <v>816</v>
      </c>
      <c r="B817">
        <v>0.139203641330823</v>
      </c>
      <c r="C817">
        <v>0.46592938876710799</v>
      </c>
      <c r="D817">
        <v>0.130618798779323</v>
      </c>
      <c r="E817">
        <v>0.53685403359122497</v>
      </c>
      <c r="F817">
        <v>0.93881855648942203</v>
      </c>
      <c r="G817">
        <v>0.29836441599763902</v>
      </c>
      <c r="H817">
        <v>0.22508246195502499</v>
      </c>
      <c r="I817">
        <v>0.202939762268215</v>
      </c>
      <c r="J817">
        <v>0.79562630923464805</v>
      </c>
      <c r="K817">
        <v>0.45874868822283998</v>
      </c>
      <c r="L817">
        <v>0.16808922518975999</v>
      </c>
      <c r="M817">
        <v>9.1999980155378497E-2</v>
      </c>
      <c r="N817">
        <v>1.11829159511151</v>
      </c>
      <c r="O817">
        <v>-1.97724579824616</v>
      </c>
      <c r="P817">
        <v>-1.0311360453431599</v>
      </c>
      <c r="Q817">
        <v>-2.0230786631181799</v>
      </c>
      <c r="R817">
        <v>-1.21809765953347</v>
      </c>
      <c r="S817">
        <v>0.280872535587193</v>
      </c>
      <c r="T817">
        <v>-0.68866017865038398</v>
      </c>
      <c r="U817">
        <v>0.71735301889560799</v>
      </c>
      <c r="V817">
        <v>0.47115252926215401</v>
      </c>
      <c r="W817">
        <v>0.39791070503437798</v>
      </c>
      <c r="X817">
        <v>-0.60246654020067303</v>
      </c>
      <c r="Y817">
        <v>-0.38862500870809602</v>
      </c>
      <c r="Z817">
        <v>0.76852668477600705</v>
      </c>
      <c r="AA817">
        <v>-0.69878192397115901</v>
      </c>
    </row>
    <row r="818" spans="1:27" x14ac:dyDescent="0.2">
      <c r="A818">
        <v>817</v>
      </c>
      <c r="B818">
        <v>0.29500927124172399</v>
      </c>
      <c r="C818">
        <v>0.61841233517043204</v>
      </c>
      <c r="D818">
        <v>4.4417076744139097E-2</v>
      </c>
      <c r="E818">
        <v>0.15900917956605501</v>
      </c>
      <c r="F818">
        <v>0.490891303867101</v>
      </c>
      <c r="G818">
        <v>0.15775204519741201</v>
      </c>
      <c r="H818">
        <v>0.13984845671802701</v>
      </c>
      <c r="I818">
        <v>0.82343434146605399</v>
      </c>
      <c r="J818">
        <v>0.37252506660297502</v>
      </c>
      <c r="K818">
        <v>0.240783314220607</v>
      </c>
      <c r="L818">
        <v>0.59956196835264497</v>
      </c>
      <c r="M818">
        <v>0.46661593834869503</v>
      </c>
      <c r="N818">
        <v>0.40615207593723901</v>
      </c>
      <c r="O818">
        <v>-4.5923777522544403E-2</v>
      </c>
      <c r="P818">
        <v>0.81269471385325398</v>
      </c>
      <c r="Q818">
        <v>-0.29076807602274801</v>
      </c>
      <c r="R818">
        <v>1.9412630192514899</v>
      </c>
      <c r="S818">
        <v>0.31302307153127601</v>
      </c>
      <c r="T818">
        <v>-1.01715981588409</v>
      </c>
      <c r="U818">
        <v>1.78205906348754</v>
      </c>
      <c r="V818">
        <v>5.21430904463707E-2</v>
      </c>
      <c r="W818">
        <v>-0.90940016149462199</v>
      </c>
      <c r="X818">
        <v>-3.6319816948710899E-2</v>
      </c>
      <c r="Y818">
        <v>-1.95987459777231</v>
      </c>
      <c r="Z818">
        <v>-0.50205982549994099</v>
      </c>
      <c r="AA818">
        <v>1.2258833204702</v>
      </c>
    </row>
    <row r="819" spans="1:27" x14ac:dyDescent="0.2">
      <c r="A819">
        <v>818</v>
      </c>
      <c r="B819">
        <v>0.12608278542757001</v>
      </c>
      <c r="C819">
        <v>0.44927051430568099</v>
      </c>
      <c r="D819">
        <v>0.988233867799863</v>
      </c>
      <c r="E819">
        <v>0.24600998777896099</v>
      </c>
      <c r="F819">
        <v>0.802482597995549</v>
      </c>
      <c r="G819">
        <v>0.111901052761822</v>
      </c>
      <c r="H819">
        <v>0.56856827973388102</v>
      </c>
      <c r="I819">
        <v>0.73771279631182496</v>
      </c>
      <c r="J819">
        <v>0.83476085355505303</v>
      </c>
      <c r="K819">
        <v>0.81453325669281096</v>
      </c>
      <c r="L819">
        <v>0.68776689446531203</v>
      </c>
      <c r="M819">
        <v>0.38551103044301199</v>
      </c>
      <c r="N819">
        <v>0.47034899560150101</v>
      </c>
      <c r="O819">
        <v>0.89051615163544096</v>
      </c>
      <c r="P819">
        <v>0.63140232572015997</v>
      </c>
      <c r="Q819">
        <v>2.0358343690937799</v>
      </c>
      <c r="R819">
        <v>-0.91886219610823605</v>
      </c>
      <c r="S819">
        <v>-1.6105470159072801</v>
      </c>
      <c r="T819">
        <v>-0.69467037247169705</v>
      </c>
      <c r="U819">
        <v>0.40749794341794199</v>
      </c>
      <c r="V819">
        <v>-0.43773597620437898</v>
      </c>
      <c r="W819">
        <v>-0.45354236759792499</v>
      </c>
      <c r="X819">
        <v>-1.08887848649344</v>
      </c>
      <c r="Y819">
        <v>0.46421156537747599</v>
      </c>
      <c r="Z819">
        <v>3.0891279967314098</v>
      </c>
      <c r="AA819">
        <v>-2.0107748061620101</v>
      </c>
    </row>
    <row r="820" spans="1:27" x14ac:dyDescent="0.2">
      <c r="A820">
        <v>819</v>
      </c>
      <c r="B820">
        <v>0.58990162378177002</v>
      </c>
      <c r="C820">
        <v>0.60270753270015098</v>
      </c>
      <c r="D820">
        <v>0.38947935379110199</v>
      </c>
      <c r="E820">
        <v>0.92231499240733605</v>
      </c>
      <c r="F820">
        <v>0.55959353060461503</v>
      </c>
      <c r="G820">
        <v>8.2110138610005295E-2</v>
      </c>
      <c r="H820">
        <v>0.68057690118439496</v>
      </c>
      <c r="I820">
        <v>0.65194469736889005</v>
      </c>
      <c r="J820">
        <v>0.98358902824111205</v>
      </c>
      <c r="K820">
        <v>0.118281619623303</v>
      </c>
      <c r="L820">
        <v>0.86203462001867504</v>
      </c>
      <c r="M820">
        <v>0.39224425260908902</v>
      </c>
      <c r="N820">
        <v>1.22618045720955</v>
      </c>
      <c r="O820">
        <v>-0.25773183494112101</v>
      </c>
      <c r="P820">
        <v>1.2852267196955101</v>
      </c>
      <c r="Q820">
        <v>-0.796212504213895</v>
      </c>
      <c r="R820">
        <v>1.12432746304308</v>
      </c>
      <c r="S820">
        <v>-0.25823946980420998</v>
      </c>
      <c r="T820">
        <v>-1.1455394910039201</v>
      </c>
      <c r="U820">
        <v>-3.68822511066038E-3</v>
      </c>
      <c r="V820">
        <v>-0.777900020872205</v>
      </c>
      <c r="W820">
        <v>0.76632577704567895</v>
      </c>
      <c r="X820">
        <v>-0.29520281700338802</v>
      </c>
      <c r="Y820">
        <v>0.82559918250485098</v>
      </c>
      <c r="Z820">
        <v>0.83884651509444097</v>
      </c>
      <c r="AA820">
        <v>-0.57346058605336403</v>
      </c>
    </row>
    <row r="821" spans="1:27" x14ac:dyDescent="0.2">
      <c r="A821">
        <v>820</v>
      </c>
      <c r="B821">
        <v>0.56167560885660295</v>
      </c>
      <c r="C821">
        <v>4.6089740935713001E-3</v>
      </c>
      <c r="D821">
        <v>0.71105341310612802</v>
      </c>
      <c r="E821">
        <v>0.36310460767708702</v>
      </c>
      <c r="F821">
        <v>0.10986015782691499</v>
      </c>
      <c r="G821">
        <v>0.231854701880365</v>
      </c>
      <c r="H821">
        <v>0.32743343547917902</v>
      </c>
      <c r="I821">
        <v>0.22299873596057199</v>
      </c>
      <c r="J821">
        <v>0.55729662277735703</v>
      </c>
      <c r="K821">
        <v>0.301324345869943</v>
      </c>
      <c r="L821">
        <v>0.91010454343631797</v>
      </c>
      <c r="M821">
        <v>0.69183677923865605</v>
      </c>
      <c r="N821">
        <v>0.120933745538537</v>
      </c>
      <c r="O821">
        <v>2.06684467978054</v>
      </c>
      <c r="P821">
        <v>-1.00093298700262</v>
      </c>
      <c r="Q821">
        <v>-1.3823317474496899</v>
      </c>
      <c r="R821">
        <v>-0.93140372803687699</v>
      </c>
      <c r="S821">
        <v>0.90362020137727905</v>
      </c>
      <c r="T821">
        <v>0.858818853523448</v>
      </c>
      <c r="U821">
        <v>0.354960951219079</v>
      </c>
      <c r="V821">
        <v>1.40575413180023</v>
      </c>
      <c r="W821">
        <v>-0.150753206057676</v>
      </c>
      <c r="X821">
        <v>1.9169968589814701</v>
      </c>
      <c r="Y821">
        <v>-0.83136873300348602</v>
      </c>
      <c r="Z821">
        <v>-1.28058661242782</v>
      </c>
      <c r="AA821">
        <v>-0.227659815421489</v>
      </c>
    </row>
    <row r="822" spans="1:27" x14ac:dyDescent="0.2">
      <c r="A822">
        <v>821</v>
      </c>
      <c r="B822">
        <v>0.68872112012468201</v>
      </c>
      <c r="C822">
        <v>0.99499451252631799</v>
      </c>
      <c r="D822">
        <v>0.52594007691368405</v>
      </c>
      <c r="E822">
        <v>0.99281737883575205</v>
      </c>
      <c r="F822">
        <v>1.05141983367502E-2</v>
      </c>
      <c r="G822">
        <v>0.86110468511469596</v>
      </c>
      <c r="H822">
        <v>0.908576496876776</v>
      </c>
      <c r="I822">
        <v>0.25697403354570197</v>
      </c>
      <c r="J822">
        <v>0.34941804734990001</v>
      </c>
      <c r="K822">
        <v>0.12741452595218999</v>
      </c>
      <c r="L822">
        <v>0.14330996386706801</v>
      </c>
      <c r="M822">
        <v>0.21218484872952101</v>
      </c>
      <c r="N822">
        <v>-1.97826432925518</v>
      </c>
      <c r="O822">
        <v>-1.11326087247486E-2</v>
      </c>
      <c r="P822">
        <v>-0.26145289568191998</v>
      </c>
      <c r="Q822">
        <v>-0.122610698383883</v>
      </c>
      <c r="R822">
        <v>0.39828228451421699</v>
      </c>
      <c r="S822">
        <v>0.38628320954487599</v>
      </c>
      <c r="T822">
        <v>-1.7814437413434001E-2</v>
      </c>
      <c r="U822">
        <v>-0.68101098257816595</v>
      </c>
      <c r="V822">
        <v>1.55515029215889</v>
      </c>
      <c r="W822">
        <v>1.67867265248382</v>
      </c>
      <c r="X822">
        <v>1.9801789299551</v>
      </c>
      <c r="Y822">
        <v>-0.54186167977476596</v>
      </c>
      <c r="Z822">
        <v>0.88428732323704196</v>
      </c>
      <c r="AA822">
        <v>-1.6738012070460599</v>
      </c>
    </row>
    <row r="823" spans="1:27" x14ac:dyDescent="0.2">
      <c r="A823">
        <v>822</v>
      </c>
      <c r="B823">
        <v>0.31127080903388499</v>
      </c>
      <c r="C823">
        <v>0.40646244841627699</v>
      </c>
      <c r="D823">
        <v>0.38690127525478601</v>
      </c>
      <c r="E823">
        <v>0.72572464286349703</v>
      </c>
      <c r="F823">
        <v>0.43231079564429797</v>
      </c>
      <c r="G823">
        <v>0.41321039362810502</v>
      </c>
      <c r="H823">
        <v>0.24435561755672</v>
      </c>
      <c r="I823">
        <v>0.39716487028635999</v>
      </c>
      <c r="J823">
        <v>0.96348313800990504</v>
      </c>
      <c r="K823">
        <v>0.81585154868662302</v>
      </c>
      <c r="L823">
        <v>0.28420001803897299</v>
      </c>
      <c r="M823">
        <v>8.0164620652794796E-2</v>
      </c>
      <c r="N823">
        <v>0.44724857538374502</v>
      </c>
      <c r="O823">
        <v>-1.03429070327721</v>
      </c>
      <c r="P823">
        <v>-0.97386422716252297</v>
      </c>
      <c r="Q823">
        <v>1.23276415861198</v>
      </c>
      <c r="R823">
        <v>-0.45149827648573199</v>
      </c>
      <c r="S823">
        <v>0.106030438368903</v>
      </c>
      <c r="T823">
        <v>0.14530743095597301</v>
      </c>
      <c r="U823">
        <v>1.3725072091263899</v>
      </c>
      <c r="V823">
        <v>0.85273422812811595</v>
      </c>
      <c r="W823">
        <v>2.0005796012285302</v>
      </c>
      <c r="X823">
        <v>-1.17588729724704</v>
      </c>
      <c r="Y823">
        <v>-0.105979597379579</v>
      </c>
      <c r="Z823">
        <v>-0.40962346167941799</v>
      </c>
      <c r="AA823">
        <v>1.54057307350418</v>
      </c>
    </row>
    <row r="824" spans="1:27" x14ac:dyDescent="0.2">
      <c r="A824">
        <v>823</v>
      </c>
      <c r="B824">
        <v>0.60558684146963004</v>
      </c>
      <c r="C824">
        <v>0.117951637133955</v>
      </c>
      <c r="D824">
        <v>0.71856683073565297</v>
      </c>
      <c r="E824">
        <v>0.14922046824358401</v>
      </c>
      <c r="F824">
        <v>0.20712219574488699</v>
      </c>
      <c r="G824">
        <v>0.71246889326721397</v>
      </c>
      <c r="H824">
        <v>0.59648628626018696</v>
      </c>
      <c r="I824">
        <v>0.79388691694475699</v>
      </c>
      <c r="J824">
        <v>0.72913661436177701</v>
      </c>
      <c r="K824">
        <v>0.19888699776492999</v>
      </c>
      <c r="L824">
        <v>0.32951427134685202</v>
      </c>
      <c r="M824">
        <v>0.86995914648286998</v>
      </c>
      <c r="N824">
        <v>-1.2877657257892601</v>
      </c>
      <c r="O824">
        <v>-0.439721331013604</v>
      </c>
      <c r="P824">
        <v>-0.21059939715972301</v>
      </c>
      <c r="Q824">
        <v>-0.94115852145658596</v>
      </c>
      <c r="R824">
        <v>0.67936289286352503</v>
      </c>
      <c r="S824">
        <v>-1.7870166861215799</v>
      </c>
      <c r="T824">
        <v>-7.5370656933175795E-2</v>
      </c>
      <c r="U824">
        <v>-0.48882185963785202</v>
      </c>
      <c r="V824">
        <v>-1.50348662272153</v>
      </c>
      <c r="W824">
        <v>0.32279195223505402</v>
      </c>
      <c r="X824">
        <v>2.9407094095810299E-2</v>
      </c>
      <c r="Y824">
        <v>-1.4281402012881901</v>
      </c>
      <c r="Z824">
        <v>0.80843506400510001</v>
      </c>
      <c r="AA824">
        <v>0.42200656173504297</v>
      </c>
    </row>
    <row r="825" spans="1:27" x14ac:dyDescent="0.2">
      <c r="A825">
        <v>824</v>
      </c>
      <c r="B825">
        <v>0.99103431892581195</v>
      </c>
      <c r="C825">
        <v>0.86953909532166995</v>
      </c>
      <c r="D825">
        <v>0.88018071744590998</v>
      </c>
      <c r="E825">
        <v>0.59190202481113297</v>
      </c>
      <c r="F825">
        <v>0.80628993362188295</v>
      </c>
      <c r="G825">
        <v>0.92989123007282604</v>
      </c>
      <c r="H825">
        <v>0.66868611611425799</v>
      </c>
      <c r="I825">
        <v>0.72874921723268904</v>
      </c>
      <c r="J825">
        <v>0.56100588943809204</v>
      </c>
      <c r="K825">
        <v>0.59449094021692805</v>
      </c>
      <c r="L825">
        <v>0.54917522030882504</v>
      </c>
      <c r="M825">
        <v>0.41036295564845199</v>
      </c>
      <c r="N825">
        <v>-0.61217174670738905</v>
      </c>
      <c r="O825">
        <v>-0.226026473872946</v>
      </c>
      <c r="P825">
        <v>0.21211055310632801</v>
      </c>
      <c r="Q825">
        <v>0.61705007215701901</v>
      </c>
      <c r="R825">
        <v>1.3404320402757599</v>
      </c>
      <c r="S825">
        <v>0.13686752394513699</v>
      </c>
      <c r="T825">
        <v>-0.23455312393362501</v>
      </c>
      <c r="U825">
        <v>-0.32949028837525302</v>
      </c>
      <c r="V825">
        <v>0.472155997934669</v>
      </c>
      <c r="W825">
        <v>-0.445712797997597</v>
      </c>
      <c r="X825">
        <v>0.66203362982974001</v>
      </c>
      <c r="Y825">
        <v>-0.69103182092288795</v>
      </c>
      <c r="Z825">
        <v>-0.69400077183895104</v>
      </c>
      <c r="AA825">
        <v>1.18960680866279</v>
      </c>
    </row>
    <row r="826" spans="1:27" x14ac:dyDescent="0.2">
      <c r="A826">
        <v>825</v>
      </c>
      <c r="B826">
        <v>0.74320491519756604</v>
      </c>
      <c r="C826">
        <v>0.54019295657053501</v>
      </c>
      <c r="D826">
        <v>0.12116019637323901</v>
      </c>
      <c r="E826">
        <v>0.84873548895120599</v>
      </c>
      <c r="F826">
        <v>0.51099391840398301</v>
      </c>
      <c r="G826">
        <v>0.30468218401074398</v>
      </c>
      <c r="H826">
        <v>0.79181333933956899</v>
      </c>
      <c r="I826">
        <v>0.93021981255151298</v>
      </c>
      <c r="J826">
        <v>0.17366526951082001</v>
      </c>
      <c r="K826">
        <v>0.89379949402063996</v>
      </c>
      <c r="L826">
        <v>0.72585338703356606</v>
      </c>
      <c r="M826">
        <v>0.51029284740798098</v>
      </c>
      <c r="N826">
        <v>-0.23951827351310101</v>
      </c>
      <c r="O826">
        <v>0.106434259700458</v>
      </c>
      <c r="P826">
        <v>0.83035587682413303</v>
      </c>
      <c r="Q826">
        <v>-0.282271825160748</v>
      </c>
      <c r="R826">
        <v>1.73704306196514</v>
      </c>
      <c r="S826">
        <v>1.39028159972081</v>
      </c>
      <c r="T826">
        <v>0.19171141478253101</v>
      </c>
      <c r="U826">
        <v>-0.82673657200595596</v>
      </c>
      <c r="V826">
        <v>0.93692459834992203</v>
      </c>
      <c r="W826">
        <v>0.25466316491339203</v>
      </c>
      <c r="X826">
        <v>1.6740176993296401</v>
      </c>
      <c r="Y826">
        <v>-0.92811011151248302</v>
      </c>
      <c r="Z826">
        <v>1.1413301233815101</v>
      </c>
      <c r="AA826">
        <v>-0.34231023051970499</v>
      </c>
    </row>
    <row r="827" spans="1:27" x14ac:dyDescent="0.2">
      <c r="A827">
        <v>826</v>
      </c>
      <c r="B827">
        <v>7.5857130344957099E-2</v>
      </c>
      <c r="C827">
        <v>0.88159766793251004</v>
      </c>
      <c r="D827">
        <v>0.36705223680473797</v>
      </c>
      <c r="E827">
        <v>0.733994457172229</v>
      </c>
      <c r="F827">
        <v>0.538686544867232</v>
      </c>
      <c r="G827">
        <v>0.73854852980002705</v>
      </c>
      <c r="H827">
        <v>0.44202612759545401</v>
      </c>
      <c r="I827">
        <v>8.5798241198062897E-3</v>
      </c>
      <c r="J827">
        <v>0.64182081841863603</v>
      </c>
      <c r="K827">
        <v>0.194197282195091</v>
      </c>
      <c r="L827">
        <v>0.34122276003472501</v>
      </c>
      <c r="M827">
        <v>0.72570222709327903</v>
      </c>
      <c r="N827">
        <v>-2.12211210045675</v>
      </c>
      <c r="O827">
        <v>0.16142525820076101</v>
      </c>
      <c r="P827">
        <v>0.29960942166516702</v>
      </c>
      <c r="Q827">
        <v>-1.9673047690997201</v>
      </c>
      <c r="R827">
        <v>0.23255568603648599</v>
      </c>
      <c r="S827">
        <v>1.25310723078363</v>
      </c>
      <c r="T827">
        <v>8.1645299102954705E-2</v>
      </c>
      <c r="U827">
        <v>0.390794277528898</v>
      </c>
      <c r="V827">
        <v>-0.37367616236436302</v>
      </c>
      <c r="W827">
        <v>0.72710143860114496</v>
      </c>
      <c r="X827">
        <v>0.10951848297279999</v>
      </c>
      <c r="Y827">
        <v>-0.80156147282949497</v>
      </c>
      <c r="Z827">
        <v>-0.66323318309873702</v>
      </c>
      <c r="AA827">
        <v>0.104712459031839</v>
      </c>
    </row>
    <row r="828" spans="1:27" x14ac:dyDescent="0.2">
      <c r="A828">
        <v>827</v>
      </c>
      <c r="B828">
        <v>0.45116890640929302</v>
      </c>
      <c r="C828">
        <v>3.7539839046075898E-2</v>
      </c>
      <c r="D828">
        <v>0.78993186354637102</v>
      </c>
      <c r="E828">
        <v>0.46249585878103899</v>
      </c>
      <c r="F828">
        <v>0.92810006090439801</v>
      </c>
      <c r="G828">
        <v>0.65411418373696495</v>
      </c>
      <c r="H828">
        <v>0.25747966463677502</v>
      </c>
      <c r="I828">
        <v>0.176393649773672</v>
      </c>
      <c r="J828">
        <v>0.93802012666128498</v>
      </c>
      <c r="K828">
        <v>0.75652404967695397</v>
      </c>
      <c r="L828">
        <v>1.60261439159512E-2</v>
      </c>
      <c r="M828">
        <v>0.69796867272816598</v>
      </c>
      <c r="N828">
        <v>-0.18359503905066299</v>
      </c>
      <c r="O828">
        <v>1.4887659083236999</v>
      </c>
      <c r="P828">
        <v>-0.61976745240408304</v>
      </c>
      <c r="Q828">
        <v>-6.0249527159892201E-2</v>
      </c>
      <c r="R828">
        <v>-1.1048167778340101</v>
      </c>
      <c r="S828">
        <v>-0.46719052584147602</v>
      </c>
      <c r="T828">
        <v>-0.41436962255936</v>
      </c>
      <c r="U828">
        <v>-1.24831458927029</v>
      </c>
      <c r="V828">
        <v>-1.9428691317003901</v>
      </c>
      <c r="W828">
        <v>1.4933344806728099</v>
      </c>
      <c r="X828">
        <v>1.5365852889195699</v>
      </c>
      <c r="Y828">
        <v>0.51776797769869498</v>
      </c>
      <c r="Z828">
        <v>1.21634512132928</v>
      </c>
      <c r="AA828">
        <v>0.27136477006042897</v>
      </c>
    </row>
    <row r="829" spans="1:27" x14ac:dyDescent="0.2">
      <c r="A829">
        <v>828</v>
      </c>
      <c r="B829">
        <v>5.3536934545263599E-2</v>
      </c>
      <c r="C829">
        <v>0.88143396214582004</v>
      </c>
      <c r="D829">
        <v>0.21560023189522301</v>
      </c>
      <c r="E829">
        <v>0.51108688791282397</v>
      </c>
      <c r="F829">
        <v>7.6167746214196003E-2</v>
      </c>
      <c r="G829">
        <v>0.304471071576699</v>
      </c>
      <c r="H829">
        <v>0.561399881029501</v>
      </c>
      <c r="I829">
        <v>0.61887759226374295</v>
      </c>
      <c r="J829">
        <v>0.66683528013527305</v>
      </c>
      <c r="K829">
        <v>0.420159962028265</v>
      </c>
      <c r="L829">
        <v>0.784966415259987</v>
      </c>
      <c r="M829">
        <v>0.18407163163647</v>
      </c>
      <c r="N829">
        <v>0.88710697715737796</v>
      </c>
      <c r="O829">
        <v>-0.68602648357200802</v>
      </c>
      <c r="P829">
        <v>-8.93364268093194E-2</v>
      </c>
      <c r="Q829">
        <v>0.342110581527868</v>
      </c>
      <c r="R829">
        <v>-0.74432965546660201</v>
      </c>
      <c r="S829">
        <v>0.91086541744135696</v>
      </c>
      <c r="T829">
        <v>1.2011956767769101</v>
      </c>
      <c r="U829">
        <v>-0.18070710644840199</v>
      </c>
      <c r="V829">
        <v>1.10976533667529</v>
      </c>
      <c r="W829">
        <v>-0.45657787183041698</v>
      </c>
      <c r="X829">
        <v>0.58793833158254505</v>
      </c>
      <c r="Y829">
        <v>0.65058123178940896</v>
      </c>
      <c r="Z829">
        <v>-0.65440463305820296</v>
      </c>
      <c r="AA829">
        <v>1.4734695619399301</v>
      </c>
    </row>
    <row r="830" spans="1:27" x14ac:dyDescent="0.2">
      <c r="A830">
        <v>829</v>
      </c>
      <c r="B830">
        <v>0.33955551404505901</v>
      </c>
      <c r="C830">
        <v>0.72234966978430704</v>
      </c>
      <c r="D830">
        <v>0.62072676094248802</v>
      </c>
      <c r="E830">
        <v>0.55638395482674197</v>
      </c>
      <c r="F830">
        <v>2.2064220625907099E-2</v>
      </c>
      <c r="G830">
        <v>2.1524665877223001E-2</v>
      </c>
      <c r="H830">
        <v>0.44420801126398102</v>
      </c>
      <c r="I830">
        <v>0.42771511455066502</v>
      </c>
      <c r="J830">
        <v>0.68023341707885199</v>
      </c>
      <c r="K830">
        <v>0.60827752389013701</v>
      </c>
      <c r="L830">
        <v>0.90241629793308598</v>
      </c>
      <c r="M830">
        <v>0.48197582364082298</v>
      </c>
      <c r="N830">
        <v>-0.62280728851161304</v>
      </c>
      <c r="O830">
        <v>-0.46235339999355901</v>
      </c>
      <c r="P830">
        <v>-0.96133964328695698</v>
      </c>
      <c r="Q830">
        <v>-0.22005957055813</v>
      </c>
      <c r="R830">
        <v>1.97569391811183</v>
      </c>
      <c r="S830">
        <v>0.88281729685365395</v>
      </c>
      <c r="T830">
        <v>1.02092204406994</v>
      </c>
      <c r="U830">
        <v>-2.3374854418710802</v>
      </c>
      <c r="V830">
        <v>-0.30520505563431999</v>
      </c>
      <c r="W830">
        <v>-0.172875926558795</v>
      </c>
      <c r="X830">
        <v>-0.567445232734064</v>
      </c>
      <c r="Y830">
        <v>6.3053311413067997E-2</v>
      </c>
      <c r="Z830">
        <v>1.3536835836523899</v>
      </c>
      <c r="AA830">
        <v>1.5778800326641</v>
      </c>
    </row>
    <row r="831" spans="1:27" x14ac:dyDescent="0.2">
      <c r="A831">
        <v>830</v>
      </c>
      <c r="B831">
        <v>0.73395214881747906</v>
      </c>
      <c r="C831">
        <v>0.76981029659509603</v>
      </c>
      <c r="D831">
        <v>0.3777223569341</v>
      </c>
      <c r="E831">
        <v>0.200795648619532</v>
      </c>
      <c r="F831">
        <v>0.55782615067437202</v>
      </c>
      <c r="G831">
        <v>0.38214479596354001</v>
      </c>
      <c r="H831">
        <v>0.56384403351694301</v>
      </c>
      <c r="I831">
        <v>0.29745291173458099</v>
      </c>
      <c r="J831">
        <v>0.12716364883817699</v>
      </c>
      <c r="K831">
        <v>0.872974151978269</v>
      </c>
      <c r="L831">
        <v>0.52697299304418199</v>
      </c>
      <c r="M831">
        <v>0.77744804415851798</v>
      </c>
      <c r="N831">
        <v>-1.4864914283608901</v>
      </c>
      <c r="O831">
        <v>-1.0895529705174999E-2</v>
      </c>
      <c r="P831">
        <v>0.40718105887330702</v>
      </c>
      <c r="Q831">
        <v>0.12672138478411299</v>
      </c>
      <c r="R831">
        <v>0.128675725425314</v>
      </c>
      <c r="S831">
        <v>1.4065674502288099</v>
      </c>
      <c r="T831">
        <v>-0.30603890904578801</v>
      </c>
      <c r="U831">
        <v>0.249865156951705</v>
      </c>
      <c r="V831">
        <v>0.20697961138186199</v>
      </c>
      <c r="W831">
        <v>0.33924881170743798</v>
      </c>
      <c r="X831">
        <v>0.25404081279260399</v>
      </c>
      <c r="Y831">
        <v>-0.36693302895070201</v>
      </c>
      <c r="Z831">
        <v>0.230877467240519</v>
      </c>
      <c r="AA831">
        <v>-0.622534558775796</v>
      </c>
    </row>
    <row r="832" spans="1:27" x14ac:dyDescent="0.2">
      <c r="A832">
        <v>831</v>
      </c>
      <c r="B832">
        <v>4.1069404687732397E-3</v>
      </c>
      <c r="C832">
        <v>0.86359370895661403</v>
      </c>
      <c r="D832">
        <v>0.60403529996983696</v>
      </c>
      <c r="E832">
        <v>0.88919094158336498</v>
      </c>
      <c r="F832">
        <v>0.10465876618400199</v>
      </c>
      <c r="G832">
        <v>0.25298000685870597</v>
      </c>
      <c r="H832">
        <v>0.44586630305275299</v>
      </c>
      <c r="I832">
        <v>0.84222836862318196</v>
      </c>
      <c r="J832">
        <v>0.236800278536975</v>
      </c>
      <c r="K832">
        <v>0.95696336892433398</v>
      </c>
      <c r="L832">
        <v>0.25829856866039302</v>
      </c>
      <c r="M832">
        <v>0.18826567381620399</v>
      </c>
      <c r="N832">
        <v>-0.30193176796141202</v>
      </c>
      <c r="O832">
        <v>-1.1530530336542799</v>
      </c>
      <c r="P832">
        <v>0.570586542317984</v>
      </c>
      <c r="Q832">
        <v>-0.86748739374853501</v>
      </c>
      <c r="R832">
        <v>-0.432848469079535</v>
      </c>
      <c r="S832">
        <v>0.81761231683958802</v>
      </c>
      <c r="T832">
        <v>2.14588031156311E-2</v>
      </c>
      <c r="U832">
        <v>0.540546177559171</v>
      </c>
      <c r="V832">
        <v>0.345598556288784</v>
      </c>
      <c r="W832">
        <v>0.217582311993336</v>
      </c>
      <c r="X832">
        <v>-1.08606489012376</v>
      </c>
      <c r="Y832">
        <v>-0.19131930130747199</v>
      </c>
      <c r="Z832">
        <v>-0.176962481375395</v>
      </c>
      <c r="AA832">
        <v>1.1004725014980601</v>
      </c>
    </row>
    <row r="833" spans="1:27" x14ac:dyDescent="0.2">
      <c r="A833">
        <v>832</v>
      </c>
      <c r="B833">
        <v>0.77190948231145695</v>
      </c>
      <c r="C833">
        <v>0.50074210320599299</v>
      </c>
      <c r="D833">
        <v>0.56451826822012596</v>
      </c>
      <c r="E833">
        <v>0.15438399394042701</v>
      </c>
      <c r="F833">
        <v>0.26308752084150899</v>
      </c>
      <c r="G833">
        <v>0.53269381285645001</v>
      </c>
      <c r="H833">
        <v>0.94524676562286902</v>
      </c>
      <c r="I833">
        <v>0.25110159907489998</v>
      </c>
      <c r="J833">
        <v>0.55584412580356002</v>
      </c>
      <c r="K833">
        <v>0.220168567728251</v>
      </c>
      <c r="L833">
        <v>0.80291154421865896</v>
      </c>
      <c r="M833">
        <v>0.60010471777059105</v>
      </c>
      <c r="N833">
        <v>-0.57346530372922999</v>
      </c>
      <c r="O833">
        <v>0.20813177352352699</v>
      </c>
      <c r="P833">
        <v>-1.25221171998808</v>
      </c>
      <c r="Q833">
        <v>-0.69557194000954703</v>
      </c>
      <c r="R833">
        <v>0.51307811301200401</v>
      </c>
      <c r="S833">
        <v>-1.41333756118896</v>
      </c>
      <c r="T833">
        <v>-3.2843927651347297E-2</v>
      </c>
      <c r="U833">
        <v>1.05997463557796</v>
      </c>
      <c r="V833">
        <v>-0.76664294686963796</v>
      </c>
      <c r="W833">
        <v>-0.67683505888823303</v>
      </c>
      <c r="X833">
        <v>0.192103001719132</v>
      </c>
      <c r="Y833">
        <v>2.2039631121208498</v>
      </c>
      <c r="Z833">
        <v>-0.63979175831948198</v>
      </c>
      <c r="AA833">
        <v>0.48083918196916098</v>
      </c>
    </row>
    <row r="834" spans="1:27" x14ac:dyDescent="0.2">
      <c r="A834">
        <v>833</v>
      </c>
      <c r="B834">
        <v>0.46297521120868601</v>
      </c>
      <c r="C834">
        <v>0.92586402432061699</v>
      </c>
      <c r="D834">
        <v>0.69444330013357103</v>
      </c>
      <c r="E834">
        <v>0.58459956105798405</v>
      </c>
      <c r="F834">
        <v>0.14000278245657599</v>
      </c>
      <c r="G834">
        <v>0.66822140128351704</v>
      </c>
      <c r="H834">
        <v>7.6266619376838193E-2</v>
      </c>
      <c r="I834">
        <v>0.19710930087603601</v>
      </c>
      <c r="J834">
        <v>0.59112464683130295</v>
      </c>
      <c r="K834">
        <v>0.94652786501683295</v>
      </c>
      <c r="L834">
        <v>0.148158856667578</v>
      </c>
      <c r="M834">
        <v>0.71944541856646504</v>
      </c>
      <c r="N834">
        <v>0.31087362192344498</v>
      </c>
      <c r="O834">
        <v>0.28231161582589898</v>
      </c>
      <c r="P834">
        <v>0.76506833850673495</v>
      </c>
      <c r="Q834">
        <v>-0.13649392716092801</v>
      </c>
      <c r="R834">
        <v>-1.41832519329453</v>
      </c>
      <c r="S834">
        <v>0.75925375126353001</v>
      </c>
      <c r="T834">
        <v>0.463346103356992</v>
      </c>
      <c r="U834">
        <v>-0.72516507533843799</v>
      </c>
      <c r="V834">
        <v>1.0396925196609701</v>
      </c>
      <c r="W834">
        <v>0.124956252867103</v>
      </c>
      <c r="X834">
        <v>0.272112103758749</v>
      </c>
      <c r="Y834">
        <v>-0.15045152022533401</v>
      </c>
      <c r="Z834">
        <v>-1.0618335016092399</v>
      </c>
      <c r="AA834">
        <v>0.847068380848914</v>
      </c>
    </row>
    <row r="835" spans="1:27" x14ac:dyDescent="0.2">
      <c r="A835">
        <v>834</v>
      </c>
      <c r="B835">
        <v>0.72084035002626401</v>
      </c>
      <c r="C835">
        <v>0.208074670284986</v>
      </c>
      <c r="D835">
        <v>0.81414368655532598</v>
      </c>
      <c r="E835">
        <v>0.48093697498552501</v>
      </c>
      <c r="F835">
        <v>0.15298340911976899</v>
      </c>
      <c r="G835">
        <v>0.29198214737698402</v>
      </c>
      <c r="H835">
        <v>0.32746766856871501</v>
      </c>
      <c r="I835">
        <v>3.4897511359304099E-2</v>
      </c>
      <c r="J835">
        <v>0.37429089867509902</v>
      </c>
      <c r="K835">
        <v>0.41187506937421797</v>
      </c>
      <c r="L835">
        <v>0.50374200823716797</v>
      </c>
      <c r="M835">
        <v>0.65663257054984503</v>
      </c>
      <c r="N835">
        <v>-0.621560704330828</v>
      </c>
      <c r="O835">
        <v>-1.2008094444214801</v>
      </c>
      <c r="P835">
        <v>0.93493317777767104</v>
      </c>
      <c r="Q835">
        <v>1.3221360154952699</v>
      </c>
      <c r="R835">
        <v>-0.41938972763392501</v>
      </c>
      <c r="S835">
        <v>-2.05198866278075</v>
      </c>
      <c r="T835">
        <v>1.04825782393139</v>
      </c>
      <c r="U835">
        <v>-1.6109771377326501</v>
      </c>
      <c r="V835">
        <v>2.41313480606882</v>
      </c>
      <c r="W835">
        <v>-0.28320355776300199</v>
      </c>
      <c r="X835">
        <v>6.4041534655925797E-2</v>
      </c>
      <c r="Y835">
        <v>-0.409312358702769</v>
      </c>
      <c r="Z835">
        <v>-0.36291591084862801</v>
      </c>
      <c r="AA835">
        <v>-1.4070794706046901</v>
      </c>
    </row>
    <row r="836" spans="1:27" x14ac:dyDescent="0.2">
      <c r="A836">
        <v>835</v>
      </c>
      <c r="B836">
        <v>0.66650571720674601</v>
      </c>
      <c r="C836">
        <v>2.7105593821033801E-2</v>
      </c>
      <c r="D836">
        <v>0.45368423452600798</v>
      </c>
      <c r="E836">
        <v>0.19728321465663601</v>
      </c>
      <c r="F836">
        <v>0.56961579597555101</v>
      </c>
      <c r="G836">
        <v>0.47093821689486498</v>
      </c>
      <c r="H836">
        <v>0.53541650180704803</v>
      </c>
      <c r="I836">
        <v>4.2772979475557797E-2</v>
      </c>
      <c r="J836">
        <v>0.349428557790815</v>
      </c>
      <c r="K836">
        <v>0.81672664429061104</v>
      </c>
      <c r="L836">
        <v>0.56654170388355796</v>
      </c>
      <c r="M836">
        <v>0.21276808460242999</v>
      </c>
      <c r="N836">
        <v>-0.70126334239406396</v>
      </c>
      <c r="O836">
        <v>-1.24740761133513</v>
      </c>
      <c r="P836">
        <v>0.65189379371313305</v>
      </c>
      <c r="Q836">
        <v>-1.34972916937413</v>
      </c>
      <c r="R836">
        <v>-0.82452808488608198</v>
      </c>
      <c r="S836">
        <v>1.1211863306881</v>
      </c>
      <c r="T836">
        <v>-1.1010386353063599</v>
      </c>
      <c r="U836">
        <v>1.6742012764834999</v>
      </c>
      <c r="V836">
        <v>1.48572878775895</v>
      </c>
      <c r="W836">
        <v>1.2791205835911099</v>
      </c>
      <c r="X836">
        <v>1.5354376593133101</v>
      </c>
      <c r="Y836">
        <v>-0.17951183882749899</v>
      </c>
      <c r="Z836">
        <v>-2.22062732456624</v>
      </c>
      <c r="AA836">
        <v>-0.26940141200430601</v>
      </c>
    </row>
    <row r="837" spans="1:27" x14ac:dyDescent="0.2">
      <c r="A837">
        <v>836</v>
      </c>
      <c r="B837">
        <v>0.57207372062839501</v>
      </c>
      <c r="C837">
        <v>0.31579307210631602</v>
      </c>
      <c r="D837">
        <v>0.36996469506993801</v>
      </c>
      <c r="E837">
        <v>0.978424471337348</v>
      </c>
      <c r="F837">
        <v>5.8549269335344399E-2</v>
      </c>
      <c r="G837">
        <v>0.379575522150844</v>
      </c>
      <c r="H837">
        <v>0.67421174654737104</v>
      </c>
      <c r="I837">
        <v>0.54911672696471203</v>
      </c>
      <c r="J837">
        <v>0.57907754182815496</v>
      </c>
      <c r="K837">
        <v>0.220817924011498</v>
      </c>
      <c r="L837">
        <v>0.59164958936162204</v>
      </c>
      <c r="M837">
        <v>0.55829228810034603</v>
      </c>
      <c r="N837">
        <v>0.35769096041270698</v>
      </c>
      <c r="O837">
        <v>-6.9291001248367096E-2</v>
      </c>
      <c r="P837">
        <v>0.87812246298376495</v>
      </c>
      <c r="Q837">
        <v>-0.78621721410513701</v>
      </c>
      <c r="R837">
        <v>-2.52925330739536</v>
      </c>
      <c r="S837">
        <v>1.28365900221592</v>
      </c>
      <c r="T837">
        <v>-0.305512402232615</v>
      </c>
      <c r="U837">
        <v>-1.7457273281193399</v>
      </c>
      <c r="V837">
        <v>0.46838117190026402</v>
      </c>
      <c r="W837">
        <v>-5.1884359760788597E-2</v>
      </c>
      <c r="X837">
        <v>-0.795874045819981</v>
      </c>
      <c r="Y837">
        <v>-0.53205714149922401</v>
      </c>
      <c r="Z837">
        <v>0.65235138385022795</v>
      </c>
      <c r="AA837">
        <v>1.36693808851585</v>
      </c>
    </row>
    <row r="838" spans="1:27" x14ac:dyDescent="0.2">
      <c r="A838">
        <v>837</v>
      </c>
      <c r="B838">
        <v>0.703812950057908</v>
      </c>
      <c r="C838">
        <v>0.66011224966496196</v>
      </c>
      <c r="D838">
        <v>0.82265903824009001</v>
      </c>
      <c r="E838">
        <v>0.31903146370314001</v>
      </c>
      <c r="F838">
        <v>0.62961703492328502</v>
      </c>
      <c r="G838">
        <v>9.9941036896780105E-2</v>
      </c>
      <c r="H838">
        <v>0.68411507853306797</v>
      </c>
      <c r="I838">
        <v>0.310406290926039</v>
      </c>
      <c r="J838">
        <v>0.69452170352451503</v>
      </c>
      <c r="K838">
        <v>0.118317013606429</v>
      </c>
      <c r="L838">
        <v>0.98725113831460398</v>
      </c>
      <c r="M838">
        <v>0.80221260711550701</v>
      </c>
      <c r="N838">
        <v>0.49584505779149501</v>
      </c>
      <c r="O838">
        <v>-0.67991704969682398</v>
      </c>
      <c r="P838">
        <v>-0.94263261349120198</v>
      </c>
      <c r="Q838">
        <v>-4.3546561600833401E-2</v>
      </c>
      <c r="R838">
        <v>0.47441338027814201</v>
      </c>
      <c r="S838">
        <v>0.24541676655854799</v>
      </c>
      <c r="T838">
        <v>-1.45960605026074</v>
      </c>
      <c r="U838">
        <v>1.5747970341061399</v>
      </c>
      <c r="V838">
        <v>-1.89721926257361</v>
      </c>
      <c r="W838">
        <v>-1.4575328377252601</v>
      </c>
      <c r="X838">
        <v>2.0289857759964902</v>
      </c>
      <c r="Y838">
        <v>0.20878144289061901</v>
      </c>
      <c r="Z838">
        <v>-0.26999514042290601</v>
      </c>
      <c r="AA838">
        <v>0.13783886222566</v>
      </c>
    </row>
    <row r="839" spans="1:27" x14ac:dyDescent="0.2">
      <c r="A839">
        <v>838</v>
      </c>
      <c r="B839">
        <v>0.65722106047905904</v>
      </c>
      <c r="C839">
        <v>0.31469130073674001</v>
      </c>
      <c r="D839">
        <v>0.51262427144683897</v>
      </c>
      <c r="E839">
        <v>4.4788696104660602E-2</v>
      </c>
      <c r="F839">
        <v>0.73600030294619501</v>
      </c>
      <c r="G839">
        <v>0.17820087610743901</v>
      </c>
      <c r="H839">
        <v>5.4010720923542898E-3</v>
      </c>
      <c r="I839">
        <v>0.17534824390895601</v>
      </c>
      <c r="J839">
        <v>0.49364544567652002</v>
      </c>
      <c r="K839">
        <v>0.64616844290867403</v>
      </c>
      <c r="L839">
        <v>0.81569927791133501</v>
      </c>
      <c r="M839">
        <v>4.1778412647545303E-2</v>
      </c>
      <c r="N839">
        <v>1.14500500709272</v>
      </c>
      <c r="O839">
        <v>0.72120920848155601</v>
      </c>
      <c r="P839">
        <v>-0.892883072332459</v>
      </c>
      <c r="Q839">
        <v>-1.23532310704264</v>
      </c>
      <c r="R839">
        <v>-0.53755238315940901</v>
      </c>
      <c r="S839">
        <v>-1.94260240385201</v>
      </c>
      <c r="T839">
        <v>-0.47554077232296099</v>
      </c>
      <c r="U839">
        <v>-1.0712677859629101</v>
      </c>
      <c r="V839">
        <v>-2.3309890030206302</v>
      </c>
      <c r="W839">
        <v>1.94544881090924</v>
      </c>
      <c r="X839">
        <v>0.74273571608343403</v>
      </c>
      <c r="Y839">
        <v>0.96545043476791603</v>
      </c>
      <c r="Z839">
        <v>0.45614631053422899</v>
      </c>
      <c r="AA839">
        <v>8.70716496628305E-2</v>
      </c>
    </row>
    <row r="840" spans="1:27" x14ac:dyDescent="0.2">
      <c r="A840">
        <v>839</v>
      </c>
      <c r="B840">
        <v>0.28935214504599499</v>
      </c>
      <c r="C840">
        <v>0.94446138781495304</v>
      </c>
      <c r="D840">
        <v>0.74158182530663896</v>
      </c>
      <c r="E840">
        <v>0.75368609069846504</v>
      </c>
      <c r="F840">
        <v>0.37422295310534498</v>
      </c>
      <c r="G840">
        <v>0.84501051018014495</v>
      </c>
      <c r="H840">
        <v>0.75282498169690304</v>
      </c>
      <c r="I840">
        <v>0.85689884517341797</v>
      </c>
      <c r="J840">
        <v>0.209143528016284</v>
      </c>
      <c r="K840">
        <v>0.92408251482993298</v>
      </c>
      <c r="L840">
        <v>0.25070211547426802</v>
      </c>
      <c r="M840">
        <v>0.99217700795270503</v>
      </c>
      <c r="N840">
        <v>1.06539199491242</v>
      </c>
      <c r="O840">
        <v>-0.56432533144309605</v>
      </c>
      <c r="P840">
        <v>1.3257243928318501</v>
      </c>
      <c r="Q840">
        <v>-1.3385897057259</v>
      </c>
      <c r="R840">
        <v>0.22512971487540401</v>
      </c>
      <c r="S840">
        <v>1.06787014667391</v>
      </c>
      <c r="T840">
        <v>0.29658655805866002</v>
      </c>
      <c r="U840">
        <v>0.49732183419689802</v>
      </c>
      <c r="V840">
        <v>0.37706641742248398</v>
      </c>
      <c r="W840">
        <v>-1.3745117907739</v>
      </c>
      <c r="X840">
        <v>0.108330025343863</v>
      </c>
      <c r="Y840">
        <v>0.166680424672417</v>
      </c>
      <c r="Z840">
        <v>-0.112462837550648</v>
      </c>
      <c r="AA840">
        <v>-0.61921666948250698</v>
      </c>
    </row>
    <row r="841" spans="1:27" x14ac:dyDescent="0.2">
      <c r="A841">
        <v>840</v>
      </c>
      <c r="B841">
        <v>9.7239455673843594E-2</v>
      </c>
      <c r="C841">
        <v>0.77897057984955598</v>
      </c>
      <c r="D841">
        <v>0.84933847817592301</v>
      </c>
      <c r="E841">
        <v>0.56685894890688304</v>
      </c>
      <c r="F841">
        <v>0.70522309606894795</v>
      </c>
      <c r="G841">
        <v>0.47264677588827902</v>
      </c>
      <c r="H841">
        <v>0.26648506778292302</v>
      </c>
      <c r="I841">
        <v>0.95246929326094598</v>
      </c>
      <c r="J841">
        <v>0.34175978251732803</v>
      </c>
      <c r="K841">
        <v>0.68361416878178705</v>
      </c>
      <c r="L841">
        <v>0.23579984367824999</v>
      </c>
      <c r="M841">
        <v>0.94512760802172102</v>
      </c>
      <c r="N841">
        <v>-0.655573374851946</v>
      </c>
      <c r="O841">
        <v>-7.8621000340680799E-2</v>
      </c>
      <c r="P841">
        <v>0.72826958928547103</v>
      </c>
      <c r="Q841">
        <v>-0.28854280205384403</v>
      </c>
      <c r="R841">
        <v>0.85877382866614105</v>
      </c>
      <c r="S841">
        <v>0.92206021471289901</v>
      </c>
      <c r="T841">
        <v>-0.235784716520133</v>
      </c>
      <c r="U841">
        <v>7.6781652579500995E-2</v>
      </c>
      <c r="V841">
        <v>8.5460514860481396E-2</v>
      </c>
      <c r="W841">
        <v>-1.25762023624168</v>
      </c>
      <c r="X841">
        <v>-0.98693118014082504</v>
      </c>
      <c r="Y841">
        <v>-0.57236184168313697</v>
      </c>
      <c r="Z841">
        <v>-0.54060341424847003</v>
      </c>
      <c r="AA841">
        <v>1.0831006033185999</v>
      </c>
    </row>
    <row r="842" spans="1:27" x14ac:dyDescent="0.2">
      <c r="A842">
        <v>841</v>
      </c>
      <c r="B842">
        <v>0.96242132107727196</v>
      </c>
      <c r="C842">
        <v>0.33943124627694399</v>
      </c>
      <c r="D842">
        <v>0.44029971538111501</v>
      </c>
      <c r="E842">
        <v>9.7469920292496594E-3</v>
      </c>
      <c r="F842">
        <v>5.3445219062268699E-2</v>
      </c>
      <c r="G842">
        <v>0.87759728287346594</v>
      </c>
      <c r="H842">
        <v>0.90585490665398505</v>
      </c>
      <c r="I842">
        <v>8.6622983915731297E-2</v>
      </c>
      <c r="J842">
        <v>0.67839517677202799</v>
      </c>
      <c r="K842">
        <v>0.41990886605344702</v>
      </c>
      <c r="L842">
        <v>6.7507298896089196E-2</v>
      </c>
      <c r="M842">
        <v>0.63426482724025801</v>
      </c>
      <c r="N842">
        <v>0.90559590218436203</v>
      </c>
      <c r="O842">
        <v>0.44219092605733901</v>
      </c>
      <c r="P842">
        <v>-0.30535353824372302</v>
      </c>
      <c r="Q842">
        <v>-0.49758781774673799</v>
      </c>
      <c r="R842">
        <v>-4.3834555852867302E-2</v>
      </c>
      <c r="S842">
        <v>1.2958084082671499</v>
      </c>
      <c r="T842">
        <v>-0.95181318966079098</v>
      </c>
      <c r="U842">
        <v>-0.109106202999385</v>
      </c>
      <c r="V842">
        <v>-0.37648780472726701</v>
      </c>
      <c r="W842">
        <v>0.29166247482242802</v>
      </c>
      <c r="X842">
        <v>-1.8815542168449599</v>
      </c>
      <c r="Y842">
        <v>0.30286751413320301</v>
      </c>
      <c r="Z842">
        <v>3.7587021849106699</v>
      </c>
      <c r="AA842">
        <v>5.3151952352788599E-2</v>
      </c>
    </row>
    <row r="843" spans="1:27" x14ac:dyDescent="0.2">
      <c r="A843">
        <v>842</v>
      </c>
      <c r="B843">
        <v>0.736334029119461</v>
      </c>
      <c r="C843">
        <v>0.48164626467041599</v>
      </c>
      <c r="D843">
        <v>0.40590830659493798</v>
      </c>
      <c r="E843">
        <v>0.30075407074764299</v>
      </c>
      <c r="F843">
        <v>0.58375806361436799</v>
      </c>
      <c r="G843">
        <v>0.84178729425184395</v>
      </c>
      <c r="H843">
        <v>0.48276195838116098</v>
      </c>
      <c r="I843">
        <v>0.61467214301228501</v>
      </c>
      <c r="J843">
        <v>0.120751716196537</v>
      </c>
      <c r="K843">
        <v>0.52478791982866801</v>
      </c>
      <c r="L843">
        <v>0.74385487823747098</v>
      </c>
      <c r="M843">
        <v>0.47761783841997302</v>
      </c>
      <c r="N843">
        <v>-1.3247384706070799</v>
      </c>
      <c r="O843">
        <v>-0.77060440446076095</v>
      </c>
      <c r="P843">
        <v>0.59844021223069899</v>
      </c>
      <c r="Q843">
        <v>0.55438072402773997</v>
      </c>
      <c r="R843">
        <v>1.01014478889329</v>
      </c>
      <c r="S843">
        <v>-0.16309757341599301</v>
      </c>
      <c r="T843">
        <v>-7.72379233213612E-3</v>
      </c>
      <c r="U843">
        <v>-0.87272377851650096</v>
      </c>
      <c r="V843">
        <v>0.34998353090217299</v>
      </c>
      <c r="W843">
        <v>-0.207998067893885</v>
      </c>
      <c r="X843">
        <v>-1.2253958595272401</v>
      </c>
      <c r="Y843">
        <v>-0.68270636965883003</v>
      </c>
      <c r="Z843">
        <v>0.31965792168719198</v>
      </c>
      <c r="AA843">
        <v>0.16463810326157099</v>
      </c>
    </row>
    <row r="844" spans="1:27" x14ac:dyDescent="0.2">
      <c r="A844">
        <v>843</v>
      </c>
      <c r="B844">
        <v>0.61272346857003801</v>
      </c>
      <c r="C844">
        <v>0.415994798764586</v>
      </c>
      <c r="D844">
        <v>0.85091761080548101</v>
      </c>
      <c r="E844">
        <v>0.86329520796425596</v>
      </c>
      <c r="F844">
        <v>0.26416661264374802</v>
      </c>
      <c r="G844">
        <v>0.17359856120310699</v>
      </c>
      <c r="H844">
        <v>7.0422793040052001E-2</v>
      </c>
      <c r="I844">
        <v>0.40194967063143799</v>
      </c>
      <c r="J844">
        <v>0.94330959534272496</v>
      </c>
      <c r="K844">
        <v>0.404130023205652</v>
      </c>
      <c r="L844">
        <v>0.44703338388353497</v>
      </c>
      <c r="M844">
        <v>0.75008189445361495</v>
      </c>
      <c r="N844">
        <v>0.160043407644027</v>
      </c>
      <c r="O844">
        <v>0.92109722157485596</v>
      </c>
      <c r="P844">
        <v>1.81189244087243</v>
      </c>
      <c r="Q844">
        <v>-0.38922044088123298</v>
      </c>
      <c r="R844">
        <v>-0.92171996006787804</v>
      </c>
      <c r="S844">
        <v>-5.09562293185317E-2</v>
      </c>
      <c r="T844">
        <v>-0.51320214121434704</v>
      </c>
      <c r="U844">
        <v>-0.65728478737959395</v>
      </c>
      <c r="V844">
        <v>0.36238955022691799</v>
      </c>
      <c r="W844">
        <v>-0.99983811003591505</v>
      </c>
      <c r="X844">
        <v>0.15028728169057801</v>
      </c>
      <c r="Y844">
        <v>-0.87773601564578096</v>
      </c>
      <c r="Z844">
        <v>-1.80981878298151E-2</v>
      </c>
      <c r="AA844">
        <v>-0.74280484037212602</v>
      </c>
    </row>
    <row r="845" spans="1:27" x14ac:dyDescent="0.2">
      <c r="A845">
        <v>844</v>
      </c>
      <c r="B845">
        <v>0.119928880827501</v>
      </c>
      <c r="C845">
        <v>0.77633389947004605</v>
      </c>
      <c r="D845">
        <v>0.72702461201697499</v>
      </c>
      <c r="E845">
        <v>0.232148367678746</v>
      </c>
      <c r="F845">
        <v>0.180024056462571</v>
      </c>
      <c r="G845">
        <v>0.72459508036263198</v>
      </c>
      <c r="H845">
        <v>0.35368188191205202</v>
      </c>
      <c r="I845">
        <v>0.169666897505521</v>
      </c>
      <c r="J845">
        <v>0.166191736236214</v>
      </c>
      <c r="K845">
        <v>0.35888626240193799</v>
      </c>
      <c r="L845">
        <v>4.4751064153388101E-2</v>
      </c>
      <c r="M845">
        <v>0.98127617570571601</v>
      </c>
      <c r="N845">
        <v>-1.9872619729065399</v>
      </c>
      <c r="O845">
        <v>0.30536135689843402</v>
      </c>
      <c r="P845">
        <v>0.18812035963356599</v>
      </c>
      <c r="Q845">
        <v>-1.47460162257593</v>
      </c>
      <c r="R845">
        <v>2.6202548531512101E-2</v>
      </c>
      <c r="S845">
        <v>1.34784864203916</v>
      </c>
      <c r="T845">
        <v>-0.12658704039875501</v>
      </c>
      <c r="U845">
        <v>-0.69036810618143396</v>
      </c>
      <c r="V845">
        <v>6.3807146962546996E-2</v>
      </c>
      <c r="W845">
        <v>-1.82709336179936E-2</v>
      </c>
      <c r="X845">
        <v>-0.60269033544030304</v>
      </c>
      <c r="Y845">
        <v>0.67922547365677099</v>
      </c>
      <c r="Z845">
        <v>-1.3329840240541</v>
      </c>
      <c r="AA845">
        <v>1.18101240135903</v>
      </c>
    </row>
    <row r="846" spans="1:27" x14ac:dyDescent="0.2">
      <c r="A846">
        <v>845</v>
      </c>
      <c r="B846">
        <v>0.55025904648937196</v>
      </c>
      <c r="C846">
        <v>0.48542700591497101</v>
      </c>
      <c r="D846">
        <v>0.61507025151513495</v>
      </c>
      <c r="E846">
        <v>5.8539804071187897E-2</v>
      </c>
      <c r="F846">
        <v>0.28757399367168501</v>
      </c>
      <c r="G846">
        <v>0.426431526662781</v>
      </c>
      <c r="H846">
        <v>0.73159744543954697</v>
      </c>
      <c r="I846">
        <v>0.83195763593539596</v>
      </c>
      <c r="J846">
        <v>0.89666257682256401</v>
      </c>
      <c r="K846">
        <v>0.59388110553845697</v>
      </c>
      <c r="L846">
        <v>0.879046546295285</v>
      </c>
      <c r="M846">
        <v>0.66902179690077901</v>
      </c>
      <c r="N846">
        <v>0.40470432336999501</v>
      </c>
      <c r="O846">
        <v>2.2556902754958599</v>
      </c>
      <c r="P846">
        <v>-0.40367418859426402</v>
      </c>
      <c r="Q846">
        <v>2.4569010720828501</v>
      </c>
      <c r="R846">
        <v>-1.00685666565911</v>
      </c>
      <c r="S846">
        <v>0.58500701867414395</v>
      </c>
      <c r="T846">
        <v>-0.37437482284549001</v>
      </c>
      <c r="U846">
        <v>0.61091788010746395</v>
      </c>
      <c r="V846">
        <v>0.42335016249420399</v>
      </c>
      <c r="W846">
        <v>-0.29342722735245402</v>
      </c>
      <c r="X846">
        <v>-1.18330530726188</v>
      </c>
      <c r="Y846">
        <v>0.80517199511770499</v>
      </c>
      <c r="Z846">
        <v>-0.37944564197028602</v>
      </c>
      <c r="AA846">
        <v>3.5155641723533103E-2</v>
      </c>
    </row>
    <row r="847" spans="1:27" x14ac:dyDescent="0.2">
      <c r="A847">
        <v>846</v>
      </c>
      <c r="B847">
        <v>0.26275627780705602</v>
      </c>
      <c r="C847">
        <v>1.5299104154109899E-2</v>
      </c>
      <c r="D847">
        <v>0.70000106329098299</v>
      </c>
      <c r="E847">
        <v>0.711049911566078</v>
      </c>
      <c r="F847">
        <v>0.60383798158727497</v>
      </c>
      <c r="G847">
        <v>0.58520654682069995</v>
      </c>
      <c r="H847">
        <v>0.48825559602119001</v>
      </c>
      <c r="I847">
        <v>0.66789808240719095</v>
      </c>
      <c r="J847">
        <v>1.68982110917568E-2</v>
      </c>
      <c r="K847">
        <v>2.8934679692611098E-2</v>
      </c>
      <c r="L847">
        <v>0.69698089151643206</v>
      </c>
      <c r="M847">
        <v>0.33542045578360502</v>
      </c>
      <c r="N847">
        <v>-1.0734286737769401</v>
      </c>
      <c r="O847">
        <v>-0.31682768891911001</v>
      </c>
      <c r="P847">
        <v>-0.58136422557602796</v>
      </c>
      <c r="Q847">
        <v>-0.48747114277317699</v>
      </c>
      <c r="R847">
        <v>1.2964719781712399</v>
      </c>
      <c r="S847">
        <v>-1.08411742032738</v>
      </c>
      <c r="T847">
        <v>-0.65852130333646297</v>
      </c>
      <c r="U847">
        <v>0.47431115153669401</v>
      </c>
      <c r="V847">
        <v>2.0054435543131199</v>
      </c>
      <c r="W847">
        <v>-1.70451858811336</v>
      </c>
      <c r="X847">
        <v>1.44336277768441</v>
      </c>
      <c r="Y847">
        <v>-0.12184862105531601</v>
      </c>
      <c r="Z847">
        <v>0.18565892464001499</v>
      </c>
      <c r="AA847">
        <v>1.1591465069878299</v>
      </c>
    </row>
    <row r="848" spans="1:27" x14ac:dyDescent="0.2">
      <c r="A848">
        <v>847</v>
      </c>
      <c r="B848">
        <v>0.898360831197351</v>
      </c>
      <c r="C848">
        <v>0.64245129516348198</v>
      </c>
      <c r="D848">
        <v>0.74817296396940902</v>
      </c>
      <c r="E848">
        <v>0.50874853017739896</v>
      </c>
      <c r="F848">
        <v>0.419731155037879</v>
      </c>
      <c r="G848">
        <v>0.76749249896965899</v>
      </c>
      <c r="H848">
        <v>0.76333580608479601</v>
      </c>
      <c r="I848">
        <v>0.51871447893790901</v>
      </c>
      <c r="J848">
        <v>0.61981406831182495</v>
      </c>
      <c r="K848">
        <v>0.52509195217862703</v>
      </c>
      <c r="L848">
        <v>0.39084770996123502</v>
      </c>
      <c r="M848">
        <v>0.89452364877797597</v>
      </c>
      <c r="N848">
        <v>-7.3814766992410297E-2</v>
      </c>
      <c r="O848">
        <v>-1.9712965158045099</v>
      </c>
      <c r="P848">
        <v>-1.1517404746981299</v>
      </c>
      <c r="Q848">
        <v>2.3907081955354399</v>
      </c>
      <c r="R848">
        <v>0.79186598776832295</v>
      </c>
      <c r="S848">
        <v>0.63143184869097702</v>
      </c>
      <c r="T848">
        <v>1.2203202417774299</v>
      </c>
      <c r="U848">
        <v>-0.36509978956901801</v>
      </c>
      <c r="V848">
        <v>-0.94085866315858602</v>
      </c>
      <c r="W848">
        <v>0.27151857766397502</v>
      </c>
      <c r="X848">
        <v>-0.96410965843226204</v>
      </c>
      <c r="Y848">
        <v>-0.91178654456685704</v>
      </c>
      <c r="Z848">
        <v>0.62425665403615804</v>
      </c>
      <c r="AA848">
        <v>-8.0156535879546895E-2</v>
      </c>
    </row>
    <row r="849" spans="1:27" x14ac:dyDescent="0.2">
      <c r="A849">
        <v>848</v>
      </c>
      <c r="B849">
        <v>9.1799458023160696E-3</v>
      </c>
      <c r="C849">
        <v>0.23482998483814299</v>
      </c>
      <c r="D849">
        <v>0.26184764271602001</v>
      </c>
      <c r="E849">
        <v>0.40494703943841098</v>
      </c>
      <c r="F849">
        <v>0.63608842180110503</v>
      </c>
      <c r="G849">
        <v>0.92562328628264301</v>
      </c>
      <c r="H849">
        <v>0.27153111994266499</v>
      </c>
      <c r="I849">
        <v>0.52670446643605795</v>
      </c>
      <c r="J849">
        <v>0.60949310800060597</v>
      </c>
      <c r="K849">
        <v>0.40576503961346999</v>
      </c>
      <c r="L849">
        <v>0.79462636122480002</v>
      </c>
      <c r="M849">
        <v>0.426834933226928</v>
      </c>
      <c r="N849">
        <v>0.27403305731801902</v>
      </c>
      <c r="O849">
        <v>1.1719320724370601</v>
      </c>
      <c r="P849">
        <v>0.20533149598042599</v>
      </c>
      <c r="Q849">
        <v>-0.93503549570627498</v>
      </c>
      <c r="R849">
        <v>-1.22344782422973</v>
      </c>
      <c r="S849">
        <v>0.42221268124274902</v>
      </c>
      <c r="T849">
        <v>-2.0852563453199</v>
      </c>
      <c r="U849">
        <v>0.25284931185815201</v>
      </c>
      <c r="V849">
        <v>-0.87556506071920404</v>
      </c>
      <c r="W849">
        <v>1.3001448799331301</v>
      </c>
      <c r="X849">
        <v>-0.899291740750778</v>
      </c>
      <c r="Y849">
        <v>0.97592369992195704</v>
      </c>
      <c r="Z849">
        <v>0.241367714250385</v>
      </c>
      <c r="AA849">
        <v>6.2812275766409395E-2</v>
      </c>
    </row>
    <row r="850" spans="1:27" x14ac:dyDescent="0.2">
      <c r="A850">
        <v>849</v>
      </c>
      <c r="B850">
        <v>0.23623493593186101</v>
      </c>
      <c r="C850">
        <v>0.74702588305808604</v>
      </c>
      <c r="D850">
        <v>0.27619665162637802</v>
      </c>
      <c r="E850">
        <v>0.42451391811482603</v>
      </c>
      <c r="F850">
        <v>0.94769302569329705</v>
      </c>
      <c r="G850">
        <v>0.80613046861253601</v>
      </c>
      <c r="H850">
        <v>0.41682376665994503</v>
      </c>
      <c r="I850">
        <v>0.71461540577001803</v>
      </c>
      <c r="J850">
        <v>0.63068820768967204</v>
      </c>
      <c r="K850">
        <v>0.31069544167257801</v>
      </c>
      <c r="L850">
        <v>0.72565878741443102</v>
      </c>
      <c r="M850">
        <v>0.10579917533323099</v>
      </c>
      <c r="N850">
        <v>-1.49987005889833</v>
      </c>
      <c r="O850">
        <v>9.8050429219055102E-3</v>
      </c>
      <c r="P850">
        <v>0.51026782669331605</v>
      </c>
      <c r="Q850">
        <v>0.53916212876248504</v>
      </c>
      <c r="R850">
        <v>0.64561054980138999</v>
      </c>
      <c r="S850">
        <v>0.69281323102361703</v>
      </c>
      <c r="T850">
        <v>-2.4595655191881401E-2</v>
      </c>
      <c r="U850">
        <v>0.44223338992962102</v>
      </c>
      <c r="V850">
        <v>-1.47589399358018</v>
      </c>
      <c r="W850">
        <v>0.79063468053999497</v>
      </c>
      <c r="X850">
        <v>-0.69909185782356997</v>
      </c>
      <c r="Y850">
        <v>0.75758786587935101</v>
      </c>
      <c r="Z850">
        <v>-2.1234416620046201</v>
      </c>
      <c r="AA850">
        <v>0.18518788253492399</v>
      </c>
    </row>
    <row r="851" spans="1:27" x14ac:dyDescent="0.2">
      <c r="A851">
        <v>850</v>
      </c>
      <c r="B851">
        <v>0.13004459533840401</v>
      </c>
      <c r="C851">
        <v>0.29560737451538399</v>
      </c>
      <c r="D851">
        <v>0.199463771656155</v>
      </c>
      <c r="E851">
        <v>0.91396578447893195</v>
      </c>
      <c r="F851">
        <v>0.52583476807922103</v>
      </c>
      <c r="G851">
        <v>0.941937288735061</v>
      </c>
      <c r="H851">
        <v>0.73789946897886605</v>
      </c>
      <c r="I851">
        <v>0.86641087755560797</v>
      </c>
      <c r="J851">
        <v>0.43791593471542001</v>
      </c>
      <c r="K851">
        <v>0.87502915854565799</v>
      </c>
      <c r="L851">
        <v>0.50172193394973796</v>
      </c>
      <c r="M851">
        <v>0.88044373271986798</v>
      </c>
      <c r="N851">
        <v>0.89780522074260105</v>
      </c>
      <c r="O851">
        <v>1.60541429225125</v>
      </c>
      <c r="P851">
        <v>0.17206778433662101</v>
      </c>
      <c r="Q851">
        <v>-0.64608902234093402</v>
      </c>
      <c r="R851">
        <v>0.42120530449667598</v>
      </c>
      <c r="S851">
        <v>0.52375679895070804</v>
      </c>
      <c r="T851">
        <v>0.35813779545374702</v>
      </c>
      <c r="U851">
        <v>-0.321179905656441</v>
      </c>
      <c r="V851">
        <v>-0.240335524246583</v>
      </c>
      <c r="W851">
        <v>0.90917416332852596</v>
      </c>
      <c r="X851">
        <v>0.89409754637462702</v>
      </c>
      <c r="Y851">
        <v>1.73876083196374</v>
      </c>
      <c r="Z851">
        <v>-0.43288779768530899</v>
      </c>
      <c r="AA851">
        <v>-0.46882107143878998</v>
      </c>
    </row>
    <row r="852" spans="1:27" x14ac:dyDescent="0.2">
      <c r="A852">
        <v>851</v>
      </c>
      <c r="B852">
        <v>0.32623314671218301</v>
      </c>
      <c r="C852">
        <v>0.90621819160878603</v>
      </c>
      <c r="D852">
        <v>0.942995996912941</v>
      </c>
      <c r="E852">
        <v>0.90200649155303803</v>
      </c>
      <c r="F852">
        <v>0.249275776091963</v>
      </c>
      <c r="G852">
        <v>0.29849027399904998</v>
      </c>
      <c r="H852">
        <v>0.72656578873284094</v>
      </c>
      <c r="I852">
        <v>0.947809973731637</v>
      </c>
      <c r="J852">
        <v>0.66330608795396895</v>
      </c>
      <c r="K852">
        <v>0.75328685925342098</v>
      </c>
      <c r="L852">
        <v>0.87628393946215499</v>
      </c>
      <c r="M852">
        <v>0.16938791610300499</v>
      </c>
      <c r="N852">
        <v>1.09648738242962</v>
      </c>
      <c r="O852">
        <v>-0.96639409884859295</v>
      </c>
      <c r="P852">
        <v>0.352617724653494</v>
      </c>
      <c r="Q852">
        <v>1.0666475173602099</v>
      </c>
      <c r="R852">
        <v>0.6523764030111</v>
      </c>
      <c r="S852">
        <v>0.52033702570472495</v>
      </c>
      <c r="T852">
        <v>-0.42906523589523099</v>
      </c>
      <c r="U852">
        <v>-0.39843555329577601</v>
      </c>
      <c r="V852">
        <v>0.29866370200061598</v>
      </c>
      <c r="W852">
        <v>0.548659917419132</v>
      </c>
      <c r="X852">
        <v>-0.367744105645955</v>
      </c>
      <c r="Y852">
        <v>0.26617580854811401</v>
      </c>
      <c r="Z852">
        <v>2.2842229440146502</v>
      </c>
      <c r="AA852">
        <v>-1.9351002905041099</v>
      </c>
    </row>
    <row r="853" spans="1:27" x14ac:dyDescent="0.2">
      <c r="A853">
        <v>852</v>
      </c>
      <c r="B853">
        <v>0.72639888827688903</v>
      </c>
      <c r="C853">
        <v>0.85332401795312696</v>
      </c>
      <c r="D853">
        <v>0.27114568115212001</v>
      </c>
      <c r="E853">
        <v>0.21806528232991601</v>
      </c>
      <c r="F853">
        <v>0.74304420920088798</v>
      </c>
      <c r="G853">
        <v>1.63631839677691E-3</v>
      </c>
      <c r="H853">
        <v>0.209386512404307</v>
      </c>
      <c r="I853">
        <v>0.89543925318866902</v>
      </c>
      <c r="J853">
        <v>0.73931565205566496</v>
      </c>
      <c r="K853">
        <v>0.233435875736176</v>
      </c>
      <c r="L853">
        <v>0.71518336096778501</v>
      </c>
      <c r="M853">
        <v>0.94679404585622196</v>
      </c>
      <c r="N853">
        <v>0.27736127666390697</v>
      </c>
      <c r="O853">
        <v>2.6389645018008498</v>
      </c>
      <c r="P853">
        <v>-0.15125778386547301</v>
      </c>
      <c r="Q853">
        <v>-0.62503905768006096</v>
      </c>
      <c r="R853">
        <v>2.1612288208305301</v>
      </c>
      <c r="S853">
        <v>0.74374057397139504</v>
      </c>
      <c r="T853">
        <v>-0.136459201803494</v>
      </c>
      <c r="U853">
        <v>1.36134489402298</v>
      </c>
      <c r="V853">
        <v>0.39216337345073898</v>
      </c>
      <c r="W853">
        <v>0.20584823242125699</v>
      </c>
      <c r="X853">
        <v>1.2235832671732501</v>
      </c>
      <c r="Y853">
        <v>1.2275058483580199</v>
      </c>
      <c r="Z853">
        <v>-0.331581680906535</v>
      </c>
      <c r="AA853">
        <v>-0.76144881421733901</v>
      </c>
    </row>
    <row r="854" spans="1:27" x14ac:dyDescent="0.2">
      <c r="A854">
        <v>853</v>
      </c>
      <c r="B854">
        <v>0.99174523539841097</v>
      </c>
      <c r="C854">
        <v>0.46196377696469398</v>
      </c>
      <c r="D854">
        <v>0.49840864911675398</v>
      </c>
      <c r="E854">
        <v>0.57489454699680198</v>
      </c>
      <c r="F854">
        <v>0.53039562772028104</v>
      </c>
      <c r="G854">
        <v>0.18982541421428301</v>
      </c>
      <c r="H854">
        <v>7.8602812951430595E-2</v>
      </c>
      <c r="I854">
        <v>0.81614501751028001</v>
      </c>
      <c r="J854">
        <v>0.81550843990407795</v>
      </c>
      <c r="K854">
        <v>0.31488787662237799</v>
      </c>
      <c r="L854">
        <v>4.3279347009956802E-2</v>
      </c>
      <c r="M854">
        <v>0.52946291724219896</v>
      </c>
      <c r="N854">
        <v>-1.2351754910404</v>
      </c>
      <c r="O854">
        <v>1.41632891445668</v>
      </c>
      <c r="P854">
        <v>0.47063653932790001</v>
      </c>
      <c r="Q854">
        <v>-1.6180259563395499E-2</v>
      </c>
      <c r="R854">
        <v>-0.80304749912377205</v>
      </c>
      <c r="S854">
        <v>-0.29271792776091399</v>
      </c>
      <c r="T854">
        <v>3.3650532162827297E-2</v>
      </c>
      <c r="U854">
        <v>-2.1998192711031699</v>
      </c>
      <c r="V854">
        <v>0.24789985504870199</v>
      </c>
      <c r="W854">
        <v>-0.149521447462789</v>
      </c>
      <c r="X854">
        <v>0.31719024625283898</v>
      </c>
      <c r="Y854">
        <v>-1.46483191599651</v>
      </c>
      <c r="Z854">
        <v>-0.62697863920592101</v>
      </c>
      <c r="AA854">
        <v>-0.85577820418934902</v>
      </c>
    </row>
    <row r="855" spans="1:27" x14ac:dyDescent="0.2">
      <c r="A855">
        <v>854</v>
      </c>
      <c r="B855">
        <v>0.71513352775946204</v>
      </c>
      <c r="C855">
        <v>7.1348248282447402E-2</v>
      </c>
      <c r="D855">
        <v>3.6687881918624002E-2</v>
      </c>
      <c r="E855">
        <v>4.0653136325999997E-2</v>
      </c>
      <c r="F855">
        <v>0.13633686816319801</v>
      </c>
      <c r="G855">
        <v>0.74336535809561599</v>
      </c>
      <c r="H855">
        <v>0.52569999429397196</v>
      </c>
      <c r="I855">
        <v>0.15209324448369399</v>
      </c>
      <c r="J855">
        <v>0.60961882444098503</v>
      </c>
      <c r="K855">
        <v>0.973942038603127</v>
      </c>
      <c r="L855">
        <v>0.72162147774360996</v>
      </c>
      <c r="M855">
        <v>0.24853709223680101</v>
      </c>
      <c r="N855">
        <v>-1.4846768348239701</v>
      </c>
      <c r="O855">
        <v>-0.203069756912127</v>
      </c>
      <c r="P855">
        <v>-0.82800353601988796</v>
      </c>
      <c r="Q855">
        <v>0.54114662581934503</v>
      </c>
      <c r="R855">
        <v>0.27204055573531999</v>
      </c>
      <c r="S855">
        <v>1.4381348174445301</v>
      </c>
      <c r="T855">
        <v>8.8776233251570497E-2</v>
      </c>
      <c r="U855">
        <v>0.22456259022171601</v>
      </c>
      <c r="V855">
        <v>-2.79842891726378</v>
      </c>
      <c r="W855">
        <v>-1.2561921514386301</v>
      </c>
      <c r="X855">
        <v>1.12677554081715</v>
      </c>
      <c r="Y855">
        <v>1.00807534814253</v>
      </c>
      <c r="Z855">
        <v>0.13948769433508801</v>
      </c>
      <c r="AA855">
        <v>-0.276054219367386</v>
      </c>
    </row>
    <row r="856" spans="1:27" x14ac:dyDescent="0.2">
      <c r="A856">
        <v>855</v>
      </c>
      <c r="B856">
        <v>0.50443981098942403</v>
      </c>
      <c r="C856">
        <v>0.57780372444540196</v>
      </c>
      <c r="D856">
        <v>0.80173723283223797</v>
      </c>
      <c r="E856">
        <v>0.54059751145541601</v>
      </c>
      <c r="F856">
        <v>0.24028118723072101</v>
      </c>
      <c r="G856">
        <v>0.63498115632683005</v>
      </c>
      <c r="H856">
        <v>0.58488035644404501</v>
      </c>
      <c r="I856">
        <v>0.72280365624465004</v>
      </c>
      <c r="J856">
        <v>0.65022469265386396</v>
      </c>
      <c r="K856">
        <v>0.28610654501244398</v>
      </c>
      <c r="L856">
        <v>0.72577153868041899</v>
      </c>
      <c r="M856">
        <v>0.47618352668359798</v>
      </c>
      <c r="N856">
        <v>-1.5035264831850499</v>
      </c>
      <c r="O856">
        <v>1.11578511514162</v>
      </c>
      <c r="P856">
        <v>-0.221838047348203</v>
      </c>
      <c r="Q856">
        <v>-0.33443028605399699</v>
      </c>
      <c r="R856">
        <v>0.81261458145019705</v>
      </c>
      <c r="S856">
        <v>-0.89751767546920103</v>
      </c>
      <c r="T856">
        <v>-1.65266533390564E-2</v>
      </c>
      <c r="U856">
        <v>1.68005494573228</v>
      </c>
      <c r="V856">
        <v>0.168880878906917</v>
      </c>
      <c r="W856">
        <v>-0.97016519075874297</v>
      </c>
      <c r="X856">
        <v>-0.41428059194255501</v>
      </c>
      <c r="Y856">
        <v>-1.21376422455002</v>
      </c>
      <c r="Z856">
        <v>-0.35602128159327101</v>
      </c>
      <c r="AA856">
        <v>-0.93620042474582199</v>
      </c>
    </row>
    <row r="857" spans="1:27" x14ac:dyDescent="0.2">
      <c r="A857">
        <v>856</v>
      </c>
      <c r="B857">
        <v>0.43604767182841803</v>
      </c>
      <c r="C857">
        <v>0.579579334007576</v>
      </c>
      <c r="D857">
        <v>0.40522456588223499</v>
      </c>
      <c r="E857">
        <v>0.112828462384641</v>
      </c>
      <c r="F857">
        <v>0.118263706564903</v>
      </c>
      <c r="G857">
        <v>0.50563671113923103</v>
      </c>
      <c r="H857">
        <v>8.5187402786687003E-2</v>
      </c>
      <c r="I857">
        <v>0.64420084096491304</v>
      </c>
      <c r="J857">
        <v>0.25370062608271798</v>
      </c>
      <c r="K857">
        <v>0.735810531303286</v>
      </c>
      <c r="L857">
        <v>8.6570814019069006E-2</v>
      </c>
      <c r="M857">
        <v>0.35767094488255602</v>
      </c>
      <c r="N857">
        <v>-0.44632250325216</v>
      </c>
      <c r="O857">
        <v>-7.8441580007081402E-2</v>
      </c>
      <c r="P857">
        <v>-3.9359664786758702E-2</v>
      </c>
      <c r="Q857">
        <v>-0.71484012451859003</v>
      </c>
      <c r="R857">
        <v>-0.15075478542441001</v>
      </c>
      <c r="S857">
        <v>0.52158285336119203</v>
      </c>
      <c r="T857">
        <v>-1.4684593679377</v>
      </c>
      <c r="U857">
        <v>-0.57517098230364505</v>
      </c>
      <c r="V857">
        <v>-1.0526677789655801</v>
      </c>
      <c r="W857">
        <v>9.4505940417525094E-2</v>
      </c>
      <c r="X857">
        <v>-1.0974484340970001</v>
      </c>
      <c r="Y857">
        <v>-0.56256542595137204</v>
      </c>
      <c r="Z857">
        <v>0.73352029523542905</v>
      </c>
      <c r="AA857">
        <v>-0.16741806864870101</v>
      </c>
    </row>
    <row r="858" spans="1:27" x14ac:dyDescent="0.2">
      <c r="A858">
        <v>857</v>
      </c>
      <c r="B858">
        <v>0.94882525061257095</v>
      </c>
      <c r="C858">
        <v>0.99357677693478696</v>
      </c>
      <c r="D858">
        <v>0.460125905228778</v>
      </c>
      <c r="E858">
        <v>0.75745386769995005</v>
      </c>
      <c r="F858">
        <v>0.107445560628548</v>
      </c>
      <c r="G858">
        <v>2.7681388892233299E-2</v>
      </c>
      <c r="H858">
        <v>8.7675196118652799E-4</v>
      </c>
      <c r="I858">
        <v>0.688281972659751</v>
      </c>
      <c r="J858">
        <v>0.72777254646643996</v>
      </c>
      <c r="K858">
        <v>0.39963444462045999</v>
      </c>
      <c r="L858">
        <v>0.30255285673774701</v>
      </c>
      <c r="M858">
        <v>0.124893334228545</v>
      </c>
      <c r="N858">
        <v>-0.106741582463604</v>
      </c>
      <c r="O858">
        <v>1.9873205620685099</v>
      </c>
      <c r="P858">
        <v>1.32234516679911</v>
      </c>
      <c r="Q858">
        <v>-0.204474635271084</v>
      </c>
      <c r="R858">
        <v>-0.38464301079142399</v>
      </c>
      <c r="S858">
        <v>-2.0132675648128502</v>
      </c>
      <c r="T858">
        <v>1.80838663324564</v>
      </c>
      <c r="U858">
        <v>-0.76947944180694705</v>
      </c>
      <c r="V858">
        <v>-1.6624663799399</v>
      </c>
      <c r="W858">
        <v>-1.7853156482151999</v>
      </c>
      <c r="X858">
        <v>-2.0604285287150801</v>
      </c>
      <c r="Y858">
        <v>0.49533251310212201</v>
      </c>
      <c r="Z858">
        <v>0.25553995122535</v>
      </c>
      <c r="AA858">
        <v>-8.09104133508525E-2</v>
      </c>
    </row>
    <row r="859" spans="1:27" x14ac:dyDescent="0.2">
      <c r="A859">
        <v>858</v>
      </c>
      <c r="B859">
        <v>0.120181487640365</v>
      </c>
      <c r="C859">
        <v>0.33527441439218802</v>
      </c>
      <c r="D859">
        <v>0.93115215050056499</v>
      </c>
      <c r="E859">
        <v>0.111144179478287</v>
      </c>
      <c r="F859">
        <v>0.65077800536528196</v>
      </c>
      <c r="G859">
        <v>6.1061991844326202E-2</v>
      </c>
      <c r="H859">
        <v>0.17207135609350999</v>
      </c>
      <c r="I859">
        <v>0.184923865133896</v>
      </c>
      <c r="J859">
        <v>0.27997163916006601</v>
      </c>
      <c r="K859">
        <v>0.40601515746675398</v>
      </c>
      <c r="L859">
        <v>0.55798485991544999</v>
      </c>
      <c r="M859">
        <v>0.340066131902858</v>
      </c>
      <c r="N859">
        <v>0.35312376485331298</v>
      </c>
      <c r="O859">
        <v>-0.59582374652940295</v>
      </c>
      <c r="P859">
        <v>-2.0594067668858602</v>
      </c>
      <c r="Q859">
        <v>-1.85817615589697</v>
      </c>
      <c r="R859">
        <v>0.34909940180127502</v>
      </c>
      <c r="S859">
        <v>7.5717810234977104E-2</v>
      </c>
      <c r="T859">
        <v>0.159795332431694</v>
      </c>
      <c r="U859">
        <v>0.706635317163395</v>
      </c>
      <c r="V859">
        <v>0.77664871383574596</v>
      </c>
      <c r="W859">
        <v>1.6836767734212901E-2</v>
      </c>
      <c r="X859">
        <v>-0.570576976074474</v>
      </c>
      <c r="Y859">
        <v>0.220368275738141</v>
      </c>
      <c r="Z859">
        <v>-0.50637531766057298</v>
      </c>
      <c r="AA859">
        <v>1.6125022407631699</v>
      </c>
    </row>
    <row r="860" spans="1:27" x14ac:dyDescent="0.2">
      <c r="A860">
        <v>859</v>
      </c>
      <c r="B860">
        <v>7.5145176611840697E-2</v>
      </c>
      <c r="C860">
        <v>0.66680177417583697</v>
      </c>
      <c r="D860">
        <v>0.38988072564825399</v>
      </c>
      <c r="E860">
        <v>0.204114401014521</v>
      </c>
      <c r="F860">
        <v>0.73759480565786295</v>
      </c>
      <c r="G860">
        <v>0.17103641456924301</v>
      </c>
      <c r="H860">
        <v>0.62250188831239905</v>
      </c>
      <c r="I860">
        <v>0.123347034677863</v>
      </c>
      <c r="J860">
        <v>0.73820181563496501</v>
      </c>
      <c r="K860">
        <v>0.22372207907028399</v>
      </c>
      <c r="L860">
        <v>0.476240106625482</v>
      </c>
      <c r="M860">
        <v>3.9732624543830697E-2</v>
      </c>
      <c r="N860">
        <v>0.79571099126795897</v>
      </c>
      <c r="O860">
        <v>0.17004964590180699</v>
      </c>
      <c r="P860">
        <v>2.2732255212947199</v>
      </c>
      <c r="Q860">
        <v>-0.20377124227603299</v>
      </c>
      <c r="R860">
        <v>0.82380685832543699</v>
      </c>
      <c r="S860">
        <v>-4.4534235633751897E-2</v>
      </c>
      <c r="T860">
        <v>-0.34957277046490998</v>
      </c>
      <c r="U860">
        <v>1.08497349757152</v>
      </c>
      <c r="V860">
        <v>0.90155214095249603</v>
      </c>
      <c r="W860">
        <v>-0.54339094072171301</v>
      </c>
      <c r="X860">
        <v>-1.54790329719306</v>
      </c>
      <c r="Y860">
        <v>-1.04999054567474</v>
      </c>
      <c r="Z860">
        <v>-1.3728335116368</v>
      </c>
      <c r="AA860">
        <v>-0.20433520119065801</v>
      </c>
    </row>
    <row r="861" spans="1:27" x14ac:dyDescent="0.2">
      <c r="A861">
        <v>860</v>
      </c>
      <c r="B861">
        <v>0.88902149279601805</v>
      </c>
      <c r="C861">
        <v>0.93855600198730804</v>
      </c>
      <c r="D861">
        <v>0.745816369075328</v>
      </c>
      <c r="E861">
        <v>0.76770381326787096</v>
      </c>
      <c r="F861">
        <v>0.44720010622404499</v>
      </c>
      <c r="G861">
        <v>0.99413024890236501</v>
      </c>
      <c r="H861">
        <v>0.71921789064071995</v>
      </c>
      <c r="I861">
        <v>0.56717665679752804</v>
      </c>
      <c r="J861">
        <v>9.6724941162392497E-2</v>
      </c>
      <c r="K861">
        <v>0.937261892715469</v>
      </c>
      <c r="L861">
        <v>0.75167712173424595</v>
      </c>
      <c r="M861">
        <v>0.784295028541237</v>
      </c>
      <c r="N861">
        <v>-0.51848187719419503</v>
      </c>
      <c r="O861">
        <v>-1.0320260092070399</v>
      </c>
      <c r="P861">
        <v>-0.70042066315444096</v>
      </c>
      <c r="Q861">
        <v>-0.52192249772114396</v>
      </c>
      <c r="R861">
        <v>-1.1856300734690499</v>
      </c>
      <c r="S861">
        <v>-0.51498145014054397</v>
      </c>
      <c r="T861">
        <v>-1.00124424195225</v>
      </c>
      <c r="U861">
        <v>-0.724554188561922</v>
      </c>
      <c r="V861">
        <v>0.45420715866561301</v>
      </c>
      <c r="W861">
        <v>1.70474982056585</v>
      </c>
      <c r="X861">
        <v>0.296132556544074</v>
      </c>
      <c r="Y861">
        <v>-0.23228176115006299</v>
      </c>
      <c r="Z861">
        <v>-0.54959645673903501</v>
      </c>
      <c r="AA861">
        <v>1.9163497378541401</v>
      </c>
    </row>
    <row r="862" spans="1:27" x14ac:dyDescent="0.2">
      <c r="A862">
        <v>861</v>
      </c>
      <c r="B862">
        <v>0.42445209505967701</v>
      </c>
      <c r="C862">
        <v>0.57485683495178796</v>
      </c>
      <c r="D862">
        <v>0.78360849665477805</v>
      </c>
      <c r="E862">
        <v>0.42234466527588599</v>
      </c>
      <c r="F862">
        <v>0.14671457675285601</v>
      </c>
      <c r="G862">
        <v>0.780412503983825</v>
      </c>
      <c r="H862">
        <v>0.94537391280755401</v>
      </c>
      <c r="I862">
        <v>0.79932058020494801</v>
      </c>
      <c r="J862">
        <v>0.59009674657136202</v>
      </c>
      <c r="K862">
        <v>0.56106975837610595</v>
      </c>
      <c r="L862">
        <v>0.98761625797487795</v>
      </c>
      <c r="M862">
        <v>0.31859456375241202</v>
      </c>
      <c r="N862">
        <v>1.1010914678319299</v>
      </c>
      <c r="O862">
        <v>-9.0654638924305406E-2</v>
      </c>
      <c r="P862">
        <v>1.07925984220572</v>
      </c>
      <c r="Q862">
        <v>2.1989590235458399E-2</v>
      </c>
      <c r="R862">
        <v>-0.167762178332584</v>
      </c>
      <c r="S862">
        <v>-1.5703752756446001</v>
      </c>
      <c r="T862">
        <v>0.93114298354616798</v>
      </c>
      <c r="U862">
        <v>1.06937252450041</v>
      </c>
      <c r="V862">
        <v>0.187169589697708</v>
      </c>
      <c r="W862">
        <v>1.2452132690486599</v>
      </c>
      <c r="X862">
        <v>-0.441122935646998</v>
      </c>
      <c r="Y862">
        <v>0.130967534784343</v>
      </c>
      <c r="Z862">
        <v>1.5034287405553399</v>
      </c>
      <c r="AA862">
        <v>8.2737948595850694E-2</v>
      </c>
    </row>
    <row r="863" spans="1:27" x14ac:dyDescent="0.2">
      <c r="A863">
        <v>862</v>
      </c>
      <c r="B863">
        <v>4.2360678780823897E-2</v>
      </c>
      <c r="C863">
        <v>0.69171141390688695</v>
      </c>
      <c r="D863">
        <v>0.20745625323615899</v>
      </c>
      <c r="E863">
        <v>0.54695398081094004</v>
      </c>
      <c r="F863">
        <v>0.84052260057069295</v>
      </c>
      <c r="G863">
        <v>0.52233277447521598</v>
      </c>
      <c r="H863">
        <v>0.47678186534903899</v>
      </c>
      <c r="I863">
        <v>0.842239900957793</v>
      </c>
      <c r="J863">
        <v>0.21974030486307999</v>
      </c>
      <c r="K863">
        <v>0.90206271898932699</v>
      </c>
      <c r="L863">
        <v>0.75747650000266697</v>
      </c>
      <c r="M863">
        <v>0.71309530548751299</v>
      </c>
      <c r="N863">
        <v>-0.36976808587064702</v>
      </c>
      <c r="O863">
        <v>-0.90431473658802497</v>
      </c>
      <c r="P863">
        <v>-0.265212222554983</v>
      </c>
      <c r="Q863">
        <v>-1.6156108087416501</v>
      </c>
      <c r="R863">
        <v>-0.26396894142906602</v>
      </c>
      <c r="S863">
        <v>-1.94586133083538</v>
      </c>
      <c r="T863">
        <v>0.19242928937508699</v>
      </c>
      <c r="U863">
        <v>-1.03519757597891</v>
      </c>
      <c r="V863">
        <v>-0.70657497032775396</v>
      </c>
      <c r="W863">
        <v>-0.42410755382070697</v>
      </c>
      <c r="X863">
        <v>-0.34276032425059699</v>
      </c>
      <c r="Y863">
        <v>-0.59148703042747697</v>
      </c>
      <c r="Z863">
        <v>1.28934849129299</v>
      </c>
      <c r="AA863">
        <v>8.5012241726689197E-2</v>
      </c>
    </row>
    <row r="864" spans="1:27" x14ac:dyDescent="0.2">
      <c r="A864">
        <v>863</v>
      </c>
      <c r="B864">
        <v>0.64744214364327402</v>
      </c>
      <c r="C864">
        <v>8.9758587069809395E-2</v>
      </c>
      <c r="D864">
        <v>5.6526729604229303E-2</v>
      </c>
      <c r="E864">
        <v>0.88051883736625303</v>
      </c>
      <c r="F864">
        <v>0.99688297254033298</v>
      </c>
      <c r="G864">
        <v>4.4209382263943497E-2</v>
      </c>
      <c r="H864">
        <v>0.93846163037232999</v>
      </c>
      <c r="I864">
        <v>0.70612746477126997</v>
      </c>
      <c r="J864">
        <v>0.76437583100050599</v>
      </c>
      <c r="K864">
        <v>0.46126254112459703</v>
      </c>
      <c r="L864">
        <v>0.59958316385746002</v>
      </c>
      <c r="M864">
        <v>0.95003318018279903</v>
      </c>
      <c r="N864">
        <v>-1.5007567879988499</v>
      </c>
      <c r="O864">
        <v>1.73819787845621</v>
      </c>
      <c r="P864">
        <v>-0.28665224532170902</v>
      </c>
      <c r="Q864">
        <v>0.62113954497490798</v>
      </c>
      <c r="R864">
        <v>5.0981735592200601E-2</v>
      </c>
      <c r="S864">
        <v>-0.141384130364891</v>
      </c>
      <c r="T864">
        <v>0.49065592783518103</v>
      </c>
      <c r="U864">
        <v>-0.59519131105691003</v>
      </c>
      <c r="V864">
        <v>1.11972667020326</v>
      </c>
      <c r="W864">
        <v>0.44538272145159602</v>
      </c>
      <c r="X864">
        <v>-1.12196278447307</v>
      </c>
      <c r="Y864">
        <v>0.13811168061958601</v>
      </c>
      <c r="Z864">
        <v>-0.39849896013018898</v>
      </c>
      <c r="AA864">
        <v>0.459521454661177</v>
      </c>
    </row>
    <row r="865" spans="1:27" x14ac:dyDescent="0.2">
      <c r="A865">
        <v>864</v>
      </c>
      <c r="B865">
        <v>0.46861916244961299</v>
      </c>
      <c r="C865">
        <v>0.86645924462936796</v>
      </c>
      <c r="D865">
        <v>0.33151383372023702</v>
      </c>
      <c r="E865">
        <v>0.72762945154681802</v>
      </c>
      <c r="F865">
        <v>1.9454765366390299E-2</v>
      </c>
      <c r="G865">
        <v>0.27018427569419101</v>
      </c>
      <c r="H865">
        <v>0.39392982353456302</v>
      </c>
      <c r="I865">
        <v>0.88695797813124899</v>
      </c>
      <c r="J865">
        <v>0.99277409072965295</v>
      </c>
      <c r="K865">
        <v>0.38304358976893099</v>
      </c>
      <c r="L865">
        <v>0.38642076309770301</v>
      </c>
      <c r="M865">
        <v>0.30187754193320798</v>
      </c>
      <c r="N865">
        <v>0.71348978780537797</v>
      </c>
      <c r="O865">
        <v>-0.32291363160697101</v>
      </c>
      <c r="P865">
        <v>-0.130085916841193</v>
      </c>
      <c r="Q865">
        <v>-6.3387421399506899E-2</v>
      </c>
      <c r="R865">
        <v>1.57498862820487</v>
      </c>
      <c r="S865">
        <v>-1.79238824043226</v>
      </c>
      <c r="T865">
        <v>0.29226763870378902</v>
      </c>
      <c r="U865">
        <v>0.68591933680471795</v>
      </c>
      <c r="V865">
        <v>2.8567918320914099</v>
      </c>
      <c r="W865">
        <v>-1.6171165210146701</v>
      </c>
      <c r="X865">
        <v>-0.31161195287085303</v>
      </c>
      <c r="Y865">
        <v>-0.78903461044615597</v>
      </c>
      <c r="Z865">
        <v>-0.75306540183464998</v>
      </c>
      <c r="AA865">
        <v>9.8434767869210696E-2</v>
      </c>
    </row>
    <row r="866" spans="1:27" x14ac:dyDescent="0.2">
      <c r="A866">
        <v>865</v>
      </c>
      <c r="B866">
        <v>0.61792612331919305</v>
      </c>
      <c r="C866">
        <v>0.50113939680159003</v>
      </c>
      <c r="D866">
        <v>0.68380518560297698</v>
      </c>
      <c r="E866">
        <v>0.75284618884325005</v>
      </c>
      <c r="F866">
        <v>0.53687460254877795</v>
      </c>
      <c r="G866">
        <v>0.114918828010559</v>
      </c>
      <c r="H866">
        <v>3.9108740165829598E-3</v>
      </c>
      <c r="I866">
        <v>0.65675418288446896</v>
      </c>
      <c r="J866">
        <v>0.52306170412339204</v>
      </c>
      <c r="K866">
        <v>0.383653006516397</v>
      </c>
      <c r="L866">
        <v>0.79125367477536201</v>
      </c>
      <c r="M866">
        <v>0.987589064054191</v>
      </c>
      <c r="N866">
        <v>0.55697938117509904</v>
      </c>
      <c r="O866">
        <v>-0.59774607868776897</v>
      </c>
      <c r="P866">
        <v>-2.4375106776341799</v>
      </c>
      <c r="Q866">
        <v>-1.0747914578225599</v>
      </c>
      <c r="R866">
        <v>-0.83488799248237999</v>
      </c>
      <c r="S866">
        <v>-0.10997104235406201</v>
      </c>
      <c r="T866">
        <v>1.0184322864125801</v>
      </c>
      <c r="U866">
        <v>0.68536991911310596</v>
      </c>
      <c r="V866">
        <v>0.56066200333675298</v>
      </c>
      <c r="W866">
        <v>-1.2929547144774201</v>
      </c>
      <c r="X866">
        <v>-1.7569582294381101</v>
      </c>
      <c r="Y866">
        <v>0.39852024362348598</v>
      </c>
      <c r="Z866">
        <v>0.20683681531467599</v>
      </c>
      <c r="AA866">
        <v>-0.91748511053160298</v>
      </c>
    </row>
    <row r="867" spans="1:27" x14ac:dyDescent="0.2">
      <c r="A867">
        <v>866</v>
      </c>
      <c r="B867">
        <v>0.27081543253734702</v>
      </c>
      <c r="C867">
        <v>0.22325628413818699</v>
      </c>
      <c r="D867">
        <v>0.76777426828630202</v>
      </c>
      <c r="E867">
        <v>0.60073895007371902</v>
      </c>
      <c r="F867">
        <v>0.79638663143850796</v>
      </c>
      <c r="G867">
        <v>0.72272573341615498</v>
      </c>
      <c r="H867">
        <v>1.8990842625498699E-2</v>
      </c>
      <c r="I867">
        <v>0.149260155158117</v>
      </c>
      <c r="J867">
        <v>0.74927945644594696</v>
      </c>
      <c r="K867">
        <v>0.73101221094839197</v>
      </c>
      <c r="L867">
        <v>0.30007030302658599</v>
      </c>
      <c r="M867">
        <v>0.15664534620009299</v>
      </c>
      <c r="N867">
        <v>0.117951165076867</v>
      </c>
      <c r="O867">
        <v>1.1249241029233901</v>
      </c>
      <c r="P867">
        <v>2.87665790201918</v>
      </c>
      <c r="Q867">
        <v>1.27557246284008</v>
      </c>
      <c r="R867">
        <v>-0.133464250187387</v>
      </c>
      <c r="S867">
        <v>-1.0102510495707999</v>
      </c>
      <c r="T867">
        <v>0.470395837624841</v>
      </c>
      <c r="U867">
        <v>0.49089133086772602</v>
      </c>
      <c r="V867">
        <v>-0.68486501497182894</v>
      </c>
      <c r="W867">
        <v>0.75698120151332404</v>
      </c>
      <c r="X867">
        <v>1.1580256208089299</v>
      </c>
      <c r="Y867">
        <v>0.782000438221783</v>
      </c>
      <c r="Z867">
        <v>-0.186681166709465</v>
      </c>
      <c r="AA867">
        <v>0.41372180597858399</v>
      </c>
    </row>
    <row r="868" spans="1:27" x14ac:dyDescent="0.2">
      <c r="A868">
        <v>867</v>
      </c>
      <c r="B868">
        <v>0.157295286655426</v>
      </c>
      <c r="C868">
        <v>0.41241924162022697</v>
      </c>
      <c r="D868">
        <v>0.65304939146153596</v>
      </c>
      <c r="E868">
        <v>0.101066739298403</v>
      </c>
      <c r="F868">
        <v>0.52402316173538499</v>
      </c>
      <c r="G868">
        <v>0.40486085345037198</v>
      </c>
      <c r="H868">
        <v>0.70368435187265199</v>
      </c>
      <c r="I868">
        <v>0.52280719927512098</v>
      </c>
      <c r="J868">
        <v>0.84406031505204704</v>
      </c>
      <c r="K868">
        <v>0.67860139068215997</v>
      </c>
      <c r="L868">
        <v>0.161170719424262</v>
      </c>
      <c r="M868">
        <v>0.79819894861429896</v>
      </c>
      <c r="N868">
        <v>0.49119909789117899</v>
      </c>
      <c r="O868">
        <v>-1.73132809909557</v>
      </c>
      <c r="P868">
        <v>0.25786882219952001</v>
      </c>
      <c r="Q868">
        <v>-0.13993015107415499</v>
      </c>
      <c r="R868">
        <v>-1.5393885213112899</v>
      </c>
      <c r="S868">
        <v>1.0138379091944301</v>
      </c>
      <c r="T868">
        <v>-2.4076661369415799E-2</v>
      </c>
      <c r="U868">
        <v>-0.97208748692442704</v>
      </c>
      <c r="V868">
        <v>0.54834605338230402</v>
      </c>
      <c r="W868">
        <v>0.132244994229433</v>
      </c>
      <c r="X868">
        <v>-0.84279211549797595</v>
      </c>
      <c r="Y868">
        <v>0.81938515124724898</v>
      </c>
      <c r="Z868">
        <v>-1.9626568705213401</v>
      </c>
      <c r="AA868">
        <v>1.0543753538676199</v>
      </c>
    </row>
    <row r="869" spans="1:27" x14ac:dyDescent="0.2">
      <c r="A869">
        <v>868</v>
      </c>
      <c r="B869">
        <v>0.11425427021458701</v>
      </c>
      <c r="C869">
        <v>0.88630627957172603</v>
      </c>
      <c r="D869">
        <v>0.93380399420857396</v>
      </c>
      <c r="E869">
        <v>0.826222706120461</v>
      </c>
      <c r="F869">
        <v>0.24660008121281801</v>
      </c>
      <c r="G869">
        <v>0.885870075318962</v>
      </c>
      <c r="H869">
        <v>0.95999323902651601</v>
      </c>
      <c r="I869">
        <v>0.276288668857887</v>
      </c>
      <c r="J869">
        <v>0.10799178667366501</v>
      </c>
      <c r="K869">
        <v>0.87339327298104696</v>
      </c>
      <c r="L869">
        <v>0.25090253562666398</v>
      </c>
      <c r="M869">
        <v>0.55931440903805196</v>
      </c>
      <c r="N869">
        <v>1.4301033138926</v>
      </c>
      <c r="O869">
        <v>1.0550838439674901</v>
      </c>
      <c r="P869">
        <v>0.67008315498444804</v>
      </c>
      <c r="Q869">
        <v>-1.72081681781116</v>
      </c>
      <c r="R869">
        <v>-0.63477854347046103</v>
      </c>
      <c r="S869">
        <v>0.76302180159835498</v>
      </c>
      <c r="T869">
        <v>-5.5302730915982999E-2</v>
      </c>
      <c r="U869">
        <v>0.95492070096315396</v>
      </c>
      <c r="V869">
        <v>-0.51586314991468096</v>
      </c>
      <c r="W869">
        <v>-0.96864330763056095</v>
      </c>
      <c r="X869">
        <v>-0.78986611339973101</v>
      </c>
      <c r="Y869">
        <v>-0.87595232544157697</v>
      </c>
      <c r="Z869">
        <v>-1.29463628584978</v>
      </c>
      <c r="AA869">
        <v>0.52302028923229804</v>
      </c>
    </row>
    <row r="870" spans="1:27" x14ac:dyDescent="0.2">
      <c r="A870">
        <v>869</v>
      </c>
      <c r="B870">
        <v>0.50768286315724198</v>
      </c>
      <c r="C870">
        <v>0.49559343722648902</v>
      </c>
      <c r="D870">
        <v>3.5159515682607798E-3</v>
      </c>
      <c r="E870">
        <v>0.73824895638972499</v>
      </c>
      <c r="F870">
        <v>0.47347188158892001</v>
      </c>
      <c r="G870">
        <v>0.38129801675677299</v>
      </c>
      <c r="H870">
        <v>0.363274049712345</v>
      </c>
      <c r="I870">
        <v>0.101855811430141</v>
      </c>
      <c r="J870">
        <v>0.33423406514339099</v>
      </c>
      <c r="K870">
        <v>3.4013273194432203E-2</v>
      </c>
      <c r="L870">
        <v>0.66646682005375601</v>
      </c>
      <c r="M870">
        <v>5.2580997347831698E-2</v>
      </c>
      <c r="N870">
        <v>-0.33011122626862799</v>
      </c>
      <c r="O870">
        <v>-0.71125077086597699</v>
      </c>
      <c r="P870">
        <v>-0.59444377860051401</v>
      </c>
      <c r="Q870">
        <v>1.5494297385514</v>
      </c>
      <c r="R870">
        <v>-0.15666265109812799</v>
      </c>
      <c r="S870">
        <v>-0.56290944180032199</v>
      </c>
      <c r="T870">
        <v>0.77756871098095104</v>
      </c>
      <c r="U870">
        <v>0.36490986671914</v>
      </c>
      <c r="V870">
        <v>-0.59346676783150198</v>
      </c>
      <c r="W870">
        <v>0.43865900976816002</v>
      </c>
      <c r="X870">
        <v>0.155511428802798</v>
      </c>
      <c r="Y870">
        <v>0.23918643271877599</v>
      </c>
      <c r="Z870">
        <v>0.88927090352193505</v>
      </c>
      <c r="AA870">
        <v>7.3280420763275705E-2</v>
      </c>
    </row>
    <row r="871" spans="1:27" x14ac:dyDescent="0.2">
      <c r="A871">
        <v>870</v>
      </c>
      <c r="B871">
        <v>0.54803228750824895</v>
      </c>
      <c r="C871">
        <v>0.67275372776202802</v>
      </c>
      <c r="D871">
        <v>0.37838909262791198</v>
      </c>
      <c r="E871">
        <v>0.88297565397806399</v>
      </c>
      <c r="F871">
        <v>0.29217635234817801</v>
      </c>
      <c r="G871">
        <v>0.42776720435358501</v>
      </c>
      <c r="H871">
        <v>0.37909164070151702</v>
      </c>
      <c r="I871">
        <v>3.0911364126950499E-2</v>
      </c>
      <c r="J871">
        <v>1.34663984645158E-2</v>
      </c>
      <c r="K871">
        <v>0.19320839154534</v>
      </c>
      <c r="L871">
        <v>8.7445909855887294E-2</v>
      </c>
      <c r="M871">
        <v>0.475165741052478</v>
      </c>
      <c r="N871">
        <v>1.0100014121647101</v>
      </c>
      <c r="O871">
        <v>0.19106831949942399</v>
      </c>
      <c r="P871">
        <v>-0.72251680942196095</v>
      </c>
      <c r="Q871">
        <v>-0.57819167402522198</v>
      </c>
      <c r="R871">
        <v>-0.41328015414421498</v>
      </c>
      <c r="S871">
        <v>0.95008687944453296</v>
      </c>
      <c r="T871">
        <v>0.20230901813302499</v>
      </c>
      <c r="U871">
        <v>1.6692344352856301</v>
      </c>
      <c r="V871">
        <v>-0.297069363040741</v>
      </c>
      <c r="W871">
        <v>0.33119587565539899</v>
      </c>
      <c r="X871">
        <v>-0.33732705808751601</v>
      </c>
      <c r="Y871">
        <v>-0.54504561533454499</v>
      </c>
      <c r="Z871">
        <v>0.184784617115057</v>
      </c>
      <c r="AA871">
        <v>-0.79986942740915101</v>
      </c>
    </row>
    <row r="872" spans="1:27" x14ac:dyDescent="0.2">
      <c r="A872">
        <v>871</v>
      </c>
      <c r="B872">
        <v>0.14064618945121701</v>
      </c>
      <c r="C872">
        <v>0.28250443795695901</v>
      </c>
      <c r="D872">
        <v>0.64370405115187102</v>
      </c>
      <c r="E872">
        <v>8.41650082729756E-2</v>
      </c>
      <c r="F872">
        <v>0.96738259424455397</v>
      </c>
      <c r="G872">
        <v>3.9711422985419603E-2</v>
      </c>
      <c r="H872">
        <v>0.49002426420338402</v>
      </c>
      <c r="I872">
        <v>0.56103496486321003</v>
      </c>
      <c r="J872">
        <v>0.57682237960398197</v>
      </c>
      <c r="K872">
        <v>0.59965024702250902</v>
      </c>
      <c r="L872">
        <v>0.45082862116396399</v>
      </c>
      <c r="M872">
        <v>0.77325666975229901</v>
      </c>
      <c r="N872">
        <v>-0.55085732160703305</v>
      </c>
      <c r="O872">
        <v>-1.3378515501230499</v>
      </c>
      <c r="P872">
        <v>1.35372676264559</v>
      </c>
      <c r="Q872">
        <v>0.193327516085159</v>
      </c>
      <c r="R872">
        <v>-0.59517133680537304</v>
      </c>
      <c r="S872">
        <v>2.0369049737846399</v>
      </c>
      <c r="T872">
        <v>-0.43543287294495198</v>
      </c>
      <c r="U872">
        <v>-0.58096204624408698</v>
      </c>
      <c r="V872">
        <v>-0.82129176913509305</v>
      </c>
      <c r="W872">
        <v>-2.15652310272323E-2</v>
      </c>
      <c r="X872">
        <v>-0.22186593147595801</v>
      </c>
      <c r="Y872">
        <v>-0.80748871112806597</v>
      </c>
      <c r="Z872">
        <v>0.23455389535725801</v>
      </c>
      <c r="AA872">
        <v>0.996598472223582</v>
      </c>
    </row>
    <row r="873" spans="1:27" x14ac:dyDescent="0.2">
      <c r="A873">
        <v>872</v>
      </c>
      <c r="B873">
        <v>0.16976905008777901</v>
      </c>
      <c r="C873">
        <v>0.81705830292776205</v>
      </c>
      <c r="D873">
        <v>9.9072611192241297E-2</v>
      </c>
      <c r="E873">
        <v>0.82947250339202505</v>
      </c>
      <c r="F873">
        <v>0.69909499539062303</v>
      </c>
      <c r="G873">
        <v>0.44961196440272</v>
      </c>
      <c r="H873">
        <v>0.92845977726392404</v>
      </c>
      <c r="I873">
        <v>0.75494930590502896</v>
      </c>
      <c r="J873">
        <v>0.27041513589210803</v>
      </c>
      <c r="K873">
        <v>0.62365806172601801</v>
      </c>
      <c r="L873">
        <v>0.421041326131671</v>
      </c>
      <c r="M873">
        <v>0.82590878149494495</v>
      </c>
      <c r="N873">
        <v>1.38481651121208</v>
      </c>
      <c r="O873">
        <v>0.62040897823253005</v>
      </c>
      <c r="P873">
        <v>0.79007196902724497</v>
      </c>
      <c r="Q873">
        <v>1.6217138933420401</v>
      </c>
      <c r="R873">
        <v>0.35349318958369702</v>
      </c>
      <c r="S873">
        <v>0.725339104677445</v>
      </c>
      <c r="T873">
        <v>0.69458196974836095</v>
      </c>
      <c r="U873">
        <v>1.9017051019147799</v>
      </c>
      <c r="V873">
        <v>0.39343985415494398</v>
      </c>
      <c r="W873">
        <v>0.44328681968436301</v>
      </c>
      <c r="X873">
        <v>1.17477592136336</v>
      </c>
      <c r="Y873">
        <v>-0.75218196171545404</v>
      </c>
      <c r="Z873">
        <v>0.22219473059914399</v>
      </c>
      <c r="AA873">
        <v>0.40910910692034202</v>
      </c>
    </row>
    <row r="874" spans="1:27" x14ac:dyDescent="0.2">
      <c r="A874">
        <v>873</v>
      </c>
      <c r="B874">
        <v>0.76198532315902401</v>
      </c>
      <c r="C874">
        <v>0.2460994545836</v>
      </c>
      <c r="D874">
        <v>1.50634618476033E-2</v>
      </c>
      <c r="E874">
        <v>0.27481628861278201</v>
      </c>
      <c r="F874">
        <v>0.74663152103312302</v>
      </c>
      <c r="G874">
        <v>0.69475664617493704</v>
      </c>
      <c r="H874">
        <v>1.3341186800971599E-2</v>
      </c>
      <c r="I874">
        <v>0.89525265223346595</v>
      </c>
      <c r="J874">
        <v>0.51294903410598602</v>
      </c>
      <c r="K874">
        <v>0.81627182825468403</v>
      </c>
      <c r="L874">
        <v>0.40829644491896</v>
      </c>
      <c r="M874">
        <v>0.294535209424793</v>
      </c>
      <c r="N874">
        <v>-0.16559749614585001</v>
      </c>
      <c r="O874">
        <v>0.96786328894985096</v>
      </c>
      <c r="P874">
        <v>1.11822295318091</v>
      </c>
      <c r="Q874">
        <v>0.65031026779656498</v>
      </c>
      <c r="R874">
        <v>-6.2547422106761702E-2</v>
      </c>
      <c r="S874">
        <v>0.45681123636888099</v>
      </c>
      <c r="T874">
        <v>-0.36331086695854498</v>
      </c>
      <c r="U874">
        <v>0.123072224846249</v>
      </c>
      <c r="V874">
        <v>1.0045297622281799</v>
      </c>
      <c r="W874">
        <v>-0.820209647280155</v>
      </c>
      <c r="X874">
        <v>-1.84097842458451</v>
      </c>
      <c r="Y874">
        <v>-0.22649199290593799</v>
      </c>
      <c r="Z874">
        <v>-1.03097966673749</v>
      </c>
      <c r="AA874">
        <v>-0.36906971554779</v>
      </c>
    </row>
    <row r="875" spans="1:27" x14ac:dyDescent="0.2">
      <c r="A875">
        <v>874</v>
      </c>
      <c r="B875">
        <v>0.52739494061097503</v>
      </c>
      <c r="C875">
        <v>0.36964619392529102</v>
      </c>
      <c r="D875">
        <v>0.14856507047079501</v>
      </c>
      <c r="E875">
        <v>0.334215859882533</v>
      </c>
      <c r="F875">
        <v>1.3631937559694E-2</v>
      </c>
      <c r="G875">
        <v>0.80842214589938499</v>
      </c>
      <c r="H875">
        <v>0.109136207029223</v>
      </c>
      <c r="I875">
        <v>0.76189847080968298</v>
      </c>
      <c r="J875">
        <v>0.68673023488372498</v>
      </c>
      <c r="K875">
        <v>0.476264821831136</v>
      </c>
      <c r="L875">
        <v>0.70394873688928705</v>
      </c>
      <c r="M875">
        <v>7.9606056679040194E-2</v>
      </c>
      <c r="N875">
        <v>-0.232804343394381</v>
      </c>
      <c r="O875">
        <v>0.34754847748523099</v>
      </c>
      <c r="P875">
        <v>-0.31536289365998199</v>
      </c>
      <c r="Q875">
        <v>6.0968920670098098E-2</v>
      </c>
      <c r="R875">
        <v>-0.69882074712751996</v>
      </c>
      <c r="S875">
        <v>-0.65277369348243497</v>
      </c>
      <c r="T875">
        <v>-1.3776849058310701</v>
      </c>
      <c r="U875">
        <v>2.11780659219975</v>
      </c>
      <c r="V875">
        <v>0.31669235692815301</v>
      </c>
      <c r="W875">
        <v>-0.53649703670003701</v>
      </c>
      <c r="X875">
        <v>-6.6111051780899002E-2</v>
      </c>
      <c r="Y875">
        <v>0.39851816978368898</v>
      </c>
      <c r="Z875">
        <v>0.627158673496787</v>
      </c>
      <c r="AA875">
        <v>-0.61299533108276605</v>
      </c>
    </row>
    <row r="876" spans="1:27" x14ac:dyDescent="0.2">
      <c r="A876">
        <v>875</v>
      </c>
      <c r="B876">
        <v>0.86098935757763595</v>
      </c>
      <c r="C876">
        <v>0.23552439501509001</v>
      </c>
      <c r="D876">
        <v>0.74531031330116004</v>
      </c>
      <c r="E876">
        <v>0.88703704439103603</v>
      </c>
      <c r="F876">
        <v>0.40091067412868098</v>
      </c>
      <c r="G876">
        <v>0.15351914055645399</v>
      </c>
      <c r="H876">
        <v>0.64989629527553905</v>
      </c>
      <c r="I876">
        <v>0.27036384027451199</v>
      </c>
      <c r="J876">
        <v>0.14137670886702799</v>
      </c>
      <c r="K876">
        <v>0.81068968866020397</v>
      </c>
      <c r="L876">
        <v>0.71155992965213899</v>
      </c>
      <c r="M876">
        <v>0.55092650372534901</v>
      </c>
      <c r="N876">
        <v>0.62023840032589295</v>
      </c>
      <c r="O876">
        <v>-0.66460466893800396</v>
      </c>
      <c r="P876">
        <v>-1.3351761775105699</v>
      </c>
      <c r="Q876">
        <v>0.26396252276376803</v>
      </c>
      <c r="R876">
        <v>-1.13653808697738</v>
      </c>
      <c r="S876">
        <v>-0.85128171783698503</v>
      </c>
      <c r="T876">
        <v>2.2229658905604799</v>
      </c>
      <c r="U876">
        <v>-0.88949895054297201</v>
      </c>
      <c r="V876">
        <v>0.65002997404949703</v>
      </c>
      <c r="W876">
        <v>-0.66857515698970504</v>
      </c>
      <c r="X876">
        <v>-0.52052911494140697</v>
      </c>
      <c r="Y876">
        <v>-1.2170068754857</v>
      </c>
      <c r="Z876">
        <v>-0.10400452813859901</v>
      </c>
      <c r="AA876">
        <v>-0.22397730361339699</v>
      </c>
    </row>
    <row r="877" spans="1:27" x14ac:dyDescent="0.2">
      <c r="A877">
        <v>876</v>
      </c>
      <c r="B877">
        <v>0.67355498787946999</v>
      </c>
      <c r="C877">
        <v>0.93575692595913995</v>
      </c>
      <c r="D877">
        <v>0.85274675092659802</v>
      </c>
      <c r="E877">
        <v>0.19132607383653499</v>
      </c>
      <c r="F877">
        <v>0.45386693300679298</v>
      </c>
      <c r="G877">
        <v>0.55250521330162805</v>
      </c>
      <c r="H877">
        <v>0.226279548602178</v>
      </c>
      <c r="I877">
        <v>0.73091261857189205</v>
      </c>
      <c r="J877">
        <v>0.61214436497539204</v>
      </c>
      <c r="K877">
        <v>0.18154939590021901</v>
      </c>
      <c r="L877">
        <v>0.98917953739873998</v>
      </c>
      <c r="M877">
        <v>0.70214718510396701</v>
      </c>
      <c r="N877">
        <v>0.60728452339554695</v>
      </c>
      <c r="O877">
        <v>0.59188583653065296</v>
      </c>
      <c r="P877">
        <v>-0.60753838004480298</v>
      </c>
      <c r="Q877">
        <v>-0.51818844088865901</v>
      </c>
      <c r="R877">
        <v>0.69701965911803598</v>
      </c>
      <c r="S877">
        <v>-0.10296142154903599</v>
      </c>
      <c r="T877">
        <v>-0.20884932894668001</v>
      </c>
      <c r="U877">
        <v>-0.67266371879339604</v>
      </c>
      <c r="V877">
        <v>2.0986354700285901E-2</v>
      </c>
      <c r="W877">
        <v>-0.32995628369917901</v>
      </c>
      <c r="X877">
        <v>0.45563791532844899</v>
      </c>
      <c r="Y877">
        <v>0.38752157651418601</v>
      </c>
      <c r="Z877">
        <v>1.8778168106294599</v>
      </c>
      <c r="AA877">
        <v>0.74726150302360494</v>
      </c>
    </row>
    <row r="878" spans="1:27" x14ac:dyDescent="0.2">
      <c r="A878">
        <v>877</v>
      </c>
      <c r="B878">
        <v>1.30410296842455E-2</v>
      </c>
      <c r="C878">
        <v>0.41507682832889198</v>
      </c>
      <c r="D878">
        <v>0.32494545727968199</v>
      </c>
      <c r="E878">
        <v>1.2191337766125699E-2</v>
      </c>
      <c r="F878">
        <v>0.121768854558467</v>
      </c>
      <c r="G878">
        <v>0.437205176101997</v>
      </c>
      <c r="H878">
        <v>0.29919377923943102</v>
      </c>
      <c r="I878">
        <v>3.5863319877535098E-2</v>
      </c>
      <c r="J878">
        <v>0.88470219378359605</v>
      </c>
      <c r="K878">
        <v>0.98718491685576704</v>
      </c>
      <c r="L878">
        <v>6.6252670716494294E-2</v>
      </c>
      <c r="M878">
        <v>0.75095873838290506</v>
      </c>
      <c r="N878">
        <v>1.44106491661777</v>
      </c>
      <c r="O878">
        <v>-0.22968734530004201</v>
      </c>
      <c r="P878">
        <v>1.66354265694809</v>
      </c>
      <c r="Q878">
        <v>0.89487021464483296</v>
      </c>
      <c r="R878">
        <v>-1.117092217892</v>
      </c>
      <c r="S878">
        <v>0.76101105093757904</v>
      </c>
      <c r="T878">
        <v>-0.340448232160179</v>
      </c>
      <c r="U878">
        <v>0.147354258376866</v>
      </c>
      <c r="V878">
        <v>-2.4146413888024298E-2</v>
      </c>
      <c r="W878">
        <v>0.38286914928809601</v>
      </c>
      <c r="X878">
        <v>0.29556878583852197</v>
      </c>
      <c r="Y878">
        <v>-1.65204062919012</v>
      </c>
      <c r="Z878">
        <v>0.34660683960801097</v>
      </c>
      <c r="AA878">
        <v>-0.42665093405932297</v>
      </c>
    </row>
    <row r="879" spans="1:27" x14ac:dyDescent="0.2">
      <c r="A879">
        <v>878</v>
      </c>
      <c r="B879">
        <v>0.69319890136830498</v>
      </c>
      <c r="C879">
        <v>0.13744940538890599</v>
      </c>
      <c r="D879">
        <v>0.26666950876824502</v>
      </c>
      <c r="E879">
        <v>0.70534422132186503</v>
      </c>
      <c r="F879">
        <v>0.25720127648673902</v>
      </c>
      <c r="G879">
        <v>0.72868697042576902</v>
      </c>
      <c r="H879">
        <v>0.86140393675304905</v>
      </c>
      <c r="I879">
        <v>0.61329436721280195</v>
      </c>
      <c r="J879">
        <v>0.26698634075000799</v>
      </c>
      <c r="K879">
        <v>0.97597576887346804</v>
      </c>
      <c r="L879">
        <v>0.222436175914481</v>
      </c>
      <c r="M879">
        <v>0.83790325513109498</v>
      </c>
      <c r="N879">
        <v>0.469982917167659</v>
      </c>
      <c r="O879">
        <v>0.18326696888250299</v>
      </c>
      <c r="P879">
        <v>-1.5697622290309601</v>
      </c>
      <c r="Q879">
        <v>0.209166802531703</v>
      </c>
      <c r="R879">
        <v>0.84017311377529602</v>
      </c>
      <c r="S879">
        <v>-0.91817696436930396</v>
      </c>
      <c r="T879">
        <v>1.87615437992781</v>
      </c>
      <c r="U879">
        <v>-0.42681994318846</v>
      </c>
      <c r="V879">
        <v>0.781952241168271</v>
      </c>
      <c r="W879">
        <v>0.25476407661405098</v>
      </c>
      <c r="X879">
        <v>-2.04351633804656</v>
      </c>
      <c r="Y879">
        <v>0.224405132003868</v>
      </c>
      <c r="Z879">
        <v>0.61422932423315701</v>
      </c>
      <c r="AA879">
        <v>0.84945631192948801</v>
      </c>
    </row>
    <row r="880" spans="1:27" x14ac:dyDescent="0.2">
      <c r="A880">
        <v>879</v>
      </c>
      <c r="B880">
        <v>0.89171373215503902</v>
      </c>
      <c r="C880">
        <v>0.91436472302302696</v>
      </c>
      <c r="D880">
        <v>0.243547442136332</v>
      </c>
      <c r="E880">
        <v>3.7618718808516798E-2</v>
      </c>
      <c r="F880">
        <v>0.14946568408049599</v>
      </c>
      <c r="G880">
        <v>0.42208115872926999</v>
      </c>
      <c r="H880">
        <v>0.64575673546641998</v>
      </c>
      <c r="I880">
        <v>0.96697084675542999</v>
      </c>
      <c r="J880">
        <v>0.122529773972928</v>
      </c>
      <c r="K880">
        <v>0.26113999169319801</v>
      </c>
      <c r="L880">
        <v>0.91781566618010402</v>
      </c>
      <c r="M880">
        <v>0.95153601025231105</v>
      </c>
      <c r="N880">
        <v>1.0078264999655999</v>
      </c>
      <c r="O880">
        <v>-0.43481271003943001</v>
      </c>
      <c r="P880">
        <v>1.76913808237754</v>
      </c>
      <c r="Q880">
        <v>-0.62614457821254499</v>
      </c>
      <c r="R880">
        <v>-9.70279774103011E-2</v>
      </c>
      <c r="S880">
        <v>-0.82161879674279104</v>
      </c>
      <c r="T880">
        <v>1.5773317914302301</v>
      </c>
      <c r="U880">
        <v>-0.53930029764332699</v>
      </c>
      <c r="V880">
        <v>-1.16365572094673</v>
      </c>
      <c r="W880">
        <v>-2.29703513298141</v>
      </c>
      <c r="X880">
        <v>-1.4527160583782199</v>
      </c>
      <c r="Y880">
        <v>-0.25297765519194598</v>
      </c>
      <c r="Z880">
        <v>0.19883838437880999</v>
      </c>
      <c r="AA880">
        <v>-1.23914999352231</v>
      </c>
    </row>
    <row r="881" spans="1:27" x14ac:dyDescent="0.2">
      <c r="A881">
        <v>880</v>
      </c>
      <c r="B881">
        <v>0.63185017532668997</v>
      </c>
      <c r="C881">
        <v>0.34764137607999102</v>
      </c>
      <c r="D881">
        <v>0.95625029155053198</v>
      </c>
      <c r="E881">
        <v>0.82252552453428496</v>
      </c>
      <c r="F881">
        <v>0.41697818483226001</v>
      </c>
      <c r="G881">
        <v>0.44952639914117698</v>
      </c>
      <c r="H881">
        <v>0.34952232777141001</v>
      </c>
      <c r="I881">
        <v>0.62217886489815999</v>
      </c>
      <c r="J881">
        <v>0.24738920875824899</v>
      </c>
      <c r="K881">
        <v>0.54298185044899505</v>
      </c>
      <c r="L881">
        <v>8.1498643616214395E-2</v>
      </c>
      <c r="M881">
        <v>0.67083425773307603</v>
      </c>
      <c r="N881">
        <v>0.68401180152993601</v>
      </c>
      <c r="O881">
        <v>2.4354124367628098</v>
      </c>
      <c r="P881">
        <v>-0.49051853468032403</v>
      </c>
      <c r="Q881">
        <v>-0.53541070518078204</v>
      </c>
      <c r="R881">
        <v>0.40754608228676198</v>
      </c>
      <c r="S881">
        <v>-0.50055199342715095</v>
      </c>
      <c r="T881">
        <v>-1.8793258018216099</v>
      </c>
      <c r="U881">
        <v>1.47717898665307</v>
      </c>
      <c r="V881">
        <v>1.33549450924483</v>
      </c>
      <c r="W881">
        <v>-3.1909345634946198E-2</v>
      </c>
      <c r="X881">
        <v>-0.45024154650745102</v>
      </c>
      <c r="Y881">
        <v>-1.15943773685464</v>
      </c>
      <c r="Z881">
        <v>-0.98083998076706802</v>
      </c>
      <c r="AA881">
        <v>0.87912235397149097</v>
      </c>
    </row>
    <row r="882" spans="1:27" x14ac:dyDescent="0.2">
      <c r="A882">
        <v>881</v>
      </c>
      <c r="B882">
        <v>0.107294654939323</v>
      </c>
      <c r="C882">
        <v>0.85293087572790605</v>
      </c>
      <c r="D882">
        <v>0.49726873938925498</v>
      </c>
      <c r="E882">
        <v>0.90343453921377603</v>
      </c>
      <c r="F882">
        <v>0.21622992213815401</v>
      </c>
      <c r="G882">
        <v>0.75698242103680902</v>
      </c>
      <c r="H882">
        <v>0.42417732183821499</v>
      </c>
      <c r="I882">
        <v>0.28628250095061902</v>
      </c>
      <c r="J882">
        <v>0.90407557203434397</v>
      </c>
      <c r="K882">
        <v>0.16351747978478601</v>
      </c>
      <c r="L882">
        <v>0.98877408984117199</v>
      </c>
      <c r="M882">
        <v>0.55345077742822402</v>
      </c>
      <c r="N882">
        <v>-0.47997431482213199</v>
      </c>
      <c r="O882">
        <v>-1.7619883354968799</v>
      </c>
      <c r="P882">
        <v>-1.5673129497094</v>
      </c>
      <c r="Q882">
        <v>0.53271436563676</v>
      </c>
      <c r="R882">
        <v>-1.57359893709898</v>
      </c>
      <c r="S882">
        <v>-0.68782864229458096</v>
      </c>
      <c r="T882">
        <v>-0.24708587073413599</v>
      </c>
      <c r="U882">
        <v>-0.90138352890857598</v>
      </c>
      <c r="V882">
        <v>-0.51123719770235099</v>
      </c>
      <c r="W882">
        <v>0.36365743227830799</v>
      </c>
      <c r="X882">
        <v>1.7843682196277499</v>
      </c>
      <c r="Y882">
        <v>0.32709700987586399</v>
      </c>
      <c r="Z882">
        <v>1.2717338486801599</v>
      </c>
      <c r="AA882">
        <v>-8.1681557201435398E-2</v>
      </c>
    </row>
    <row r="883" spans="1:27" x14ac:dyDescent="0.2">
      <c r="A883">
        <v>882</v>
      </c>
      <c r="B883">
        <v>0.92106520384550095</v>
      </c>
      <c r="C883">
        <v>0.14263517875224299</v>
      </c>
      <c r="D883">
        <v>0.694451575400307</v>
      </c>
      <c r="E883">
        <v>0.16645761206746101</v>
      </c>
      <c r="F883">
        <v>0.52269128710031498</v>
      </c>
      <c r="G883">
        <v>0.24641200574114899</v>
      </c>
      <c r="H883">
        <v>0.48734388547018098</v>
      </c>
      <c r="I883">
        <v>0.33511242037639</v>
      </c>
      <c r="J883">
        <v>0.61042494117282298</v>
      </c>
      <c r="K883">
        <v>0.34718595049343998</v>
      </c>
      <c r="L883">
        <v>0.98709954554214996</v>
      </c>
      <c r="M883">
        <v>0.164299661526456</v>
      </c>
      <c r="N883">
        <v>1.2672885385900501</v>
      </c>
      <c r="O883">
        <v>0.63202084738562103</v>
      </c>
      <c r="P883">
        <v>-1.1372525878233299</v>
      </c>
      <c r="Q883">
        <v>-0.94720647267301095</v>
      </c>
      <c r="R883">
        <v>-3.1260836800392801E-2</v>
      </c>
      <c r="S883">
        <v>-0.13463896284120799</v>
      </c>
      <c r="T883">
        <v>-2.34112951857507</v>
      </c>
      <c r="U883">
        <v>1.74971663676762</v>
      </c>
      <c r="V883">
        <v>-0.54975752631449004</v>
      </c>
      <c r="W883">
        <v>0.58244836607820505</v>
      </c>
      <c r="X883">
        <v>-0.88224827342029799</v>
      </c>
      <c r="Y883">
        <v>-0.76079296611150904</v>
      </c>
      <c r="Z883">
        <v>0.386618692358636</v>
      </c>
      <c r="AA883">
        <v>1.3660092181460399</v>
      </c>
    </row>
    <row r="884" spans="1:27" x14ac:dyDescent="0.2">
      <c r="A884">
        <v>883</v>
      </c>
      <c r="B884">
        <v>0.675362381152808</v>
      </c>
      <c r="C884">
        <v>0.35943287098780202</v>
      </c>
      <c r="D884">
        <v>0.91513191396370497</v>
      </c>
      <c r="E884">
        <v>0.20759546710178201</v>
      </c>
      <c r="F884">
        <v>0.88780712056904998</v>
      </c>
      <c r="G884">
        <v>0.47369629796594298</v>
      </c>
      <c r="H884">
        <v>0.15257838740944801</v>
      </c>
      <c r="I884">
        <v>0.87293111835606396</v>
      </c>
      <c r="J884">
        <v>0.14265507366508201</v>
      </c>
      <c r="K884">
        <v>0.62782488623633903</v>
      </c>
      <c r="L884">
        <v>0.32953389640897501</v>
      </c>
      <c r="M884">
        <v>0.240896633826196</v>
      </c>
      <c r="N884">
        <v>-0.96822851072662997</v>
      </c>
      <c r="O884">
        <v>1.91165512857432</v>
      </c>
      <c r="P884">
        <v>0.349809592366779</v>
      </c>
      <c r="Q884">
        <v>0.71472038572771601</v>
      </c>
      <c r="R884">
        <v>0.194676851368288</v>
      </c>
      <c r="S884">
        <v>-1.17578830937602</v>
      </c>
      <c r="T884">
        <v>-0.57674456449724598</v>
      </c>
      <c r="U884">
        <v>7.0486118751657306E-2</v>
      </c>
      <c r="V884">
        <v>9.4379690245044404E-2</v>
      </c>
      <c r="W884">
        <v>1.9245266856841301</v>
      </c>
      <c r="X884">
        <v>-7.85816899498884E-2</v>
      </c>
      <c r="Y884">
        <v>0.72243726037821998</v>
      </c>
      <c r="Z884">
        <v>0.35544361766473098</v>
      </c>
      <c r="AA884">
        <v>0.44215853464839799</v>
      </c>
    </row>
    <row r="885" spans="1:27" x14ac:dyDescent="0.2">
      <c r="A885">
        <v>884</v>
      </c>
      <c r="B885">
        <v>0.14859371259808499</v>
      </c>
      <c r="C885">
        <v>0.245505067519843</v>
      </c>
      <c r="D885">
        <v>0.60892178700305499</v>
      </c>
      <c r="E885">
        <v>0.79588017426431101</v>
      </c>
      <c r="F885">
        <v>0.51663388893939499</v>
      </c>
      <c r="G885">
        <v>0.22789936535991701</v>
      </c>
      <c r="H885">
        <v>0.54345056600868702</v>
      </c>
      <c r="I885">
        <v>0.22862094920128501</v>
      </c>
      <c r="J885">
        <v>0.70682929526083105</v>
      </c>
      <c r="K885">
        <v>0.75861049094237298</v>
      </c>
      <c r="L885">
        <v>0.87387965200468898</v>
      </c>
      <c r="M885">
        <v>0.10022820252925101</v>
      </c>
      <c r="N885">
        <v>1.0213647735295199</v>
      </c>
      <c r="O885">
        <v>-0.84554040524200802</v>
      </c>
      <c r="P885">
        <v>-0.28665664579274402</v>
      </c>
      <c r="Q885">
        <v>0.83761576574416496</v>
      </c>
      <c r="R885">
        <v>1.8059044186692701</v>
      </c>
      <c r="S885">
        <v>-1.51017019597305</v>
      </c>
      <c r="T885">
        <v>-0.19149154479344499</v>
      </c>
      <c r="U885">
        <v>-6.0423834270805797E-2</v>
      </c>
      <c r="V885">
        <v>-0.58744245794164696</v>
      </c>
      <c r="W885">
        <v>0.391840609878292</v>
      </c>
      <c r="X885">
        <v>0.85375034820834805</v>
      </c>
      <c r="Y885">
        <v>-1.2263913689964701</v>
      </c>
      <c r="Z885">
        <v>1.56913604556288</v>
      </c>
      <c r="AA885">
        <v>0.63268954709195502</v>
      </c>
    </row>
    <row r="886" spans="1:27" x14ac:dyDescent="0.2">
      <c r="A886">
        <v>885</v>
      </c>
      <c r="B886">
        <v>0.74534184229560196</v>
      </c>
      <c r="C886">
        <v>4.5905946521088398E-2</v>
      </c>
      <c r="D886">
        <v>0.262608857825398</v>
      </c>
      <c r="E886">
        <v>0.89319629827514202</v>
      </c>
      <c r="F886">
        <v>0.42505362629890397</v>
      </c>
      <c r="G886">
        <v>0.44656370021402803</v>
      </c>
      <c r="H886">
        <v>0.630506960907951</v>
      </c>
      <c r="I886">
        <v>0.73370376927778103</v>
      </c>
      <c r="J886">
        <v>0.163029359886422</v>
      </c>
      <c r="K886">
        <v>4.5968976337462601E-2</v>
      </c>
      <c r="L886">
        <v>0.69805148895829905</v>
      </c>
      <c r="M886">
        <v>0.77784709446132105</v>
      </c>
      <c r="N886">
        <v>-0.89516699583591097</v>
      </c>
      <c r="O886">
        <v>-1.7066839083668</v>
      </c>
      <c r="P886">
        <v>-2.5911211112012</v>
      </c>
      <c r="Q886">
        <v>-0.973333255302536</v>
      </c>
      <c r="R886">
        <v>1.0185356959287899</v>
      </c>
      <c r="S886">
        <v>1.4524357493851401</v>
      </c>
      <c r="T886">
        <v>-0.20966677384451199</v>
      </c>
      <c r="U886">
        <v>-1.2069177822049</v>
      </c>
      <c r="V886">
        <v>-0.58807616575971999</v>
      </c>
      <c r="W886">
        <v>-1.90796249373684</v>
      </c>
      <c r="X886">
        <v>2.7408986120618701</v>
      </c>
      <c r="Y886">
        <v>-2.3775106536947002</v>
      </c>
      <c r="Z886">
        <v>0.62526784922527401</v>
      </c>
      <c r="AA886">
        <v>-1.5760649538175899</v>
      </c>
    </row>
    <row r="887" spans="1:27" x14ac:dyDescent="0.2">
      <c r="A887">
        <v>886</v>
      </c>
      <c r="B887">
        <v>0.94259886187501196</v>
      </c>
      <c r="C887">
        <v>0.78454790217801895</v>
      </c>
      <c r="D887">
        <v>0.918930737767368</v>
      </c>
      <c r="E887">
        <v>0.24368295143358401</v>
      </c>
      <c r="F887">
        <v>0.29524135775864102</v>
      </c>
      <c r="G887">
        <v>0.90347145381383598</v>
      </c>
      <c r="H887">
        <v>0.41544781415723198</v>
      </c>
      <c r="I887">
        <v>0.370929327560588</v>
      </c>
      <c r="J887">
        <v>0.99820413510315098</v>
      </c>
      <c r="K887">
        <v>0.89320759242400505</v>
      </c>
      <c r="L887">
        <v>0.47471038368530499</v>
      </c>
      <c r="M887">
        <v>0.84908406436443296</v>
      </c>
      <c r="N887">
        <v>0.97893863525033398</v>
      </c>
      <c r="O887">
        <v>-1.2194519122563301</v>
      </c>
      <c r="P887">
        <v>-0.3680965734985</v>
      </c>
      <c r="Q887">
        <v>1.2030082603863399</v>
      </c>
      <c r="R887">
        <v>-0.412111982730267</v>
      </c>
      <c r="S887">
        <v>0.58641205315210199</v>
      </c>
      <c r="T887">
        <v>-1.2990625137290901</v>
      </c>
      <c r="U887">
        <v>9.11471353297722E-2</v>
      </c>
      <c r="V887">
        <v>-0.66054084357977905</v>
      </c>
      <c r="W887">
        <v>-0.11548110053374699</v>
      </c>
      <c r="X887">
        <v>2.2708682599685601</v>
      </c>
      <c r="Y887">
        <v>-0.18675140044649099</v>
      </c>
      <c r="Z887">
        <v>-1.31567863455914</v>
      </c>
      <c r="AA887">
        <v>-0.209161459549629</v>
      </c>
    </row>
    <row r="888" spans="1:27" x14ac:dyDescent="0.2">
      <c r="A888">
        <v>887</v>
      </c>
      <c r="B888">
        <v>0.42078337562270401</v>
      </c>
      <c r="C888">
        <v>0.199171734508126</v>
      </c>
      <c r="D888">
        <v>0.71161307860165801</v>
      </c>
      <c r="E888">
        <v>0.43319322844035901</v>
      </c>
      <c r="F888">
        <v>0.22446543793193899</v>
      </c>
      <c r="G888">
        <v>0.95101146004162695</v>
      </c>
      <c r="H888">
        <v>0.72410134482197397</v>
      </c>
      <c r="I888">
        <v>0.95131462626159102</v>
      </c>
      <c r="J888">
        <v>0.80535026686265998</v>
      </c>
      <c r="K888">
        <v>0.88699318375438396</v>
      </c>
      <c r="L888">
        <v>0.98000543005764396</v>
      </c>
      <c r="M888">
        <v>0.79382462031207901</v>
      </c>
      <c r="N888">
        <v>-0.111996250957537</v>
      </c>
      <c r="O888">
        <v>0.112423812463031</v>
      </c>
      <c r="P888">
        <v>1.5709373400284401</v>
      </c>
      <c r="Q888">
        <v>-0.35130999980725902</v>
      </c>
      <c r="R888">
        <v>2.1585887901258101</v>
      </c>
      <c r="S888">
        <v>0.34971206180741898</v>
      </c>
      <c r="T888">
        <v>-0.44278232482086199</v>
      </c>
      <c r="U888">
        <v>-0.80868549861799499</v>
      </c>
      <c r="V888">
        <v>0.33019212728196601</v>
      </c>
      <c r="W888">
        <v>-1.6306642397897499</v>
      </c>
      <c r="X888">
        <v>1.52580670526218</v>
      </c>
      <c r="Y888">
        <v>0.164114697888219</v>
      </c>
      <c r="Z888">
        <v>-1.5114997263407699</v>
      </c>
      <c r="AA888">
        <v>-5.9861756066312999E-2</v>
      </c>
    </row>
    <row r="889" spans="1:27" x14ac:dyDescent="0.2">
      <c r="A889">
        <v>888</v>
      </c>
      <c r="B889">
        <v>0.29772307816892801</v>
      </c>
      <c r="C889">
        <v>0.39185024425387299</v>
      </c>
      <c r="D889">
        <v>4.3828593799844301E-2</v>
      </c>
      <c r="E889">
        <v>0.39815330645069402</v>
      </c>
      <c r="F889">
        <v>5.3177554858848397E-2</v>
      </c>
      <c r="G889">
        <v>0.58605365920811803</v>
      </c>
      <c r="H889">
        <v>0.92564271460287195</v>
      </c>
      <c r="I889">
        <v>0.98970938939601105</v>
      </c>
      <c r="J889">
        <v>0.42105288524180601</v>
      </c>
      <c r="K889">
        <v>0.79435066902078599</v>
      </c>
      <c r="L889">
        <v>0.76306159957312003</v>
      </c>
      <c r="M889">
        <v>0.97971729026176002</v>
      </c>
      <c r="N889">
        <v>3.5095270873236599E-2</v>
      </c>
      <c r="O889">
        <v>1.4170701071551399</v>
      </c>
      <c r="P889">
        <v>-0.34255432503708899</v>
      </c>
      <c r="Q889">
        <v>1.45921637660912</v>
      </c>
      <c r="R889">
        <v>-1.31453882659669</v>
      </c>
      <c r="S889">
        <v>-1.6203359385278699</v>
      </c>
      <c r="T889">
        <v>-0.178329290182591</v>
      </c>
      <c r="U889">
        <v>2.40734903450742</v>
      </c>
      <c r="V889">
        <v>1.4517807589087499</v>
      </c>
      <c r="W889">
        <v>1.79475267380602</v>
      </c>
      <c r="X889">
        <v>0.16393681623422801</v>
      </c>
      <c r="Y889">
        <v>0.45833882310982599</v>
      </c>
      <c r="Z889">
        <v>0.15288495457300599</v>
      </c>
      <c r="AA889">
        <v>-1.65788909971917</v>
      </c>
    </row>
    <row r="890" spans="1:27" x14ac:dyDescent="0.2">
      <c r="A890">
        <v>889</v>
      </c>
      <c r="B890">
        <v>0.25942667014896797</v>
      </c>
      <c r="C890">
        <v>0.32356224465183903</v>
      </c>
      <c r="D890">
        <v>0.63350762682966799</v>
      </c>
      <c r="E890">
        <v>0.66559277498163205</v>
      </c>
      <c r="F890">
        <v>0.78583700163289905</v>
      </c>
      <c r="G890">
        <v>0.64501443854533103</v>
      </c>
      <c r="H890">
        <v>0.52165961056016297</v>
      </c>
      <c r="I890">
        <v>0.48321324377320701</v>
      </c>
      <c r="J890">
        <v>0.46742477663792598</v>
      </c>
      <c r="K890">
        <v>0.14752359152771499</v>
      </c>
      <c r="L890">
        <v>0.18887242395430801</v>
      </c>
      <c r="M890">
        <v>0.81696085399016705</v>
      </c>
      <c r="N890">
        <v>1.9314386274795901</v>
      </c>
      <c r="O890">
        <v>0.67975826734929001</v>
      </c>
      <c r="P890">
        <v>1.5500897973324701</v>
      </c>
      <c r="Q890">
        <v>0.42911284876740802</v>
      </c>
      <c r="R890">
        <v>0.39937785228112499</v>
      </c>
      <c r="S890">
        <v>-2.7986981697223299</v>
      </c>
      <c r="T890">
        <v>-0.95734794164560999</v>
      </c>
      <c r="U890">
        <v>-0.56489518304342501</v>
      </c>
      <c r="V890">
        <v>-0.56328724442757705</v>
      </c>
      <c r="W890">
        <v>1.9607017578822901</v>
      </c>
      <c r="X890">
        <v>-1.0047297383464999</v>
      </c>
      <c r="Y890">
        <v>1.09155588210309</v>
      </c>
      <c r="Z890">
        <v>1.6962654813718301</v>
      </c>
      <c r="AA890">
        <v>-1.3712394759169899</v>
      </c>
    </row>
    <row r="891" spans="1:27" x14ac:dyDescent="0.2">
      <c r="A891">
        <v>890</v>
      </c>
      <c r="B891">
        <v>0.22288131690584101</v>
      </c>
      <c r="C891">
        <v>0.60210590506903805</v>
      </c>
      <c r="D891">
        <v>0.85273238783702199</v>
      </c>
      <c r="E891">
        <v>0.30519689712673398</v>
      </c>
      <c r="F891">
        <v>0.95815528859384302</v>
      </c>
      <c r="G891">
        <v>0.94321573711931705</v>
      </c>
      <c r="H891">
        <v>0.43616572394967001</v>
      </c>
      <c r="I891">
        <v>0.61252445215359297</v>
      </c>
      <c r="J891">
        <v>0.38992538442835201</v>
      </c>
      <c r="K891">
        <v>0.87219014787115101</v>
      </c>
      <c r="L891">
        <v>0.752207244746387</v>
      </c>
      <c r="M891">
        <v>0.114631078438833</v>
      </c>
      <c r="N891">
        <v>-0.76021714261813</v>
      </c>
      <c r="O891">
        <v>0.16522372879703401</v>
      </c>
      <c r="P891">
        <v>-0.68340939000027001</v>
      </c>
      <c r="Q891">
        <v>-1.47862664196534</v>
      </c>
      <c r="R891">
        <v>0.33431929126758397</v>
      </c>
      <c r="S891">
        <v>0.95220126242762004</v>
      </c>
      <c r="T891">
        <v>-0.26347330630061799</v>
      </c>
      <c r="U891">
        <v>0.31973069894870298</v>
      </c>
      <c r="V891">
        <v>-1.78088095521418</v>
      </c>
      <c r="W891">
        <v>0.77508179766192498</v>
      </c>
      <c r="X891">
        <v>-0.20421687204337799</v>
      </c>
      <c r="Y891">
        <v>2.6977545584090499</v>
      </c>
      <c r="Z891">
        <v>-0.33909537248746202</v>
      </c>
      <c r="AA891">
        <v>8.5561054709127699E-2</v>
      </c>
    </row>
    <row r="892" spans="1:27" x14ac:dyDescent="0.2">
      <c r="A892">
        <v>891</v>
      </c>
      <c r="B892">
        <v>0.56565434345975496</v>
      </c>
      <c r="C892">
        <v>0.54127167956903499</v>
      </c>
      <c r="D892">
        <v>0.119095859350636</v>
      </c>
      <c r="E892">
        <v>0.79197091492824201</v>
      </c>
      <c r="F892">
        <v>0.91071644704788901</v>
      </c>
      <c r="G892">
        <v>0.73353528697043602</v>
      </c>
      <c r="H892">
        <v>0.71467742230743103</v>
      </c>
      <c r="I892">
        <v>0.38191905012354199</v>
      </c>
      <c r="J892">
        <v>3.2504888717085102E-2</v>
      </c>
      <c r="K892">
        <v>0.66950501990504496</v>
      </c>
      <c r="L892">
        <v>0.51879378780722596</v>
      </c>
      <c r="M892">
        <v>0.87364485138095904</v>
      </c>
      <c r="N892">
        <v>1.0474505933378799</v>
      </c>
      <c r="O892">
        <v>-1.01161997793715</v>
      </c>
      <c r="P892">
        <v>0.740074238629989</v>
      </c>
      <c r="Q892">
        <v>0.71635833631759704</v>
      </c>
      <c r="R892">
        <v>1.05681580791149</v>
      </c>
      <c r="S892">
        <v>0.68791412754297598</v>
      </c>
      <c r="T892">
        <v>-1.1634117591375299</v>
      </c>
      <c r="U892">
        <v>9.8432391564552205E-2</v>
      </c>
      <c r="V892">
        <v>-0.39916751088010699</v>
      </c>
      <c r="W892">
        <v>-0.92549615629692705</v>
      </c>
      <c r="X892">
        <v>1.0511821037948299</v>
      </c>
      <c r="Y892">
        <v>1.94346385429758</v>
      </c>
      <c r="Z892">
        <v>0.24720479117706701</v>
      </c>
      <c r="AA892">
        <v>-1.2499493929499701</v>
      </c>
    </row>
    <row r="893" spans="1:27" x14ac:dyDescent="0.2">
      <c r="A893">
        <v>892</v>
      </c>
      <c r="B893">
        <v>0.75665013282559801</v>
      </c>
      <c r="C893">
        <v>0.99082373268902302</v>
      </c>
      <c r="D893">
        <v>0.95203790324740101</v>
      </c>
      <c r="E893">
        <v>0.341226793127134</v>
      </c>
      <c r="F893">
        <v>0.29190825647674501</v>
      </c>
      <c r="G893">
        <v>0.95025858934968699</v>
      </c>
      <c r="H893">
        <v>0.26658153859898398</v>
      </c>
      <c r="I893">
        <v>0.37116582877933901</v>
      </c>
      <c r="J893">
        <v>0.66035806969739497</v>
      </c>
      <c r="K893">
        <v>1.51737267151474E-3</v>
      </c>
      <c r="L893">
        <v>0.57545133540406801</v>
      </c>
      <c r="M893">
        <v>0.65390443732030601</v>
      </c>
      <c r="N893">
        <v>-0.67915717880215298</v>
      </c>
      <c r="O893">
        <v>-0.75274505852750095</v>
      </c>
      <c r="P893">
        <v>-0.347568912347543</v>
      </c>
      <c r="Q893">
        <v>-0.80732728252893005</v>
      </c>
      <c r="R893">
        <v>0.51861900643088799</v>
      </c>
      <c r="S893">
        <v>0.55025333433479795</v>
      </c>
      <c r="T893">
        <v>-2.7871287582483202</v>
      </c>
      <c r="U893">
        <v>0.51453148523762304</v>
      </c>
      <c r="V893">
        <v>0.43427397109420002</v>
      </c>
      <c r="W893">
        <v>-0.66458239991248602</v>
      </c>
      <c r="X893">
        <v>1.23772598020525</v>
      </c>
      <c r="Y893">
        <v>0.41918082170773602</v>
      </c>
      <c r="Z893">
        <v>0.26879741439687799</v>
      </c>
      <c r="AA893">
        <v>-0.65462052813739602</v>
      </c>
    </row>
    <row r="894" spans="1:27" x14ac:dyDescent="0.2">
      <c r="A894">
        <v>893</v>
      </c>
      <c r="B894">
        <v>0.66960354591719795</v>
      </c>
      <c r="C894">
        <v>0.25379104912280998</v>
      </c>
      <c r="D894">
        <v>4.0839859750121797E-2</v>
      </c>
      <c r="E894">
        <v>0.25745487166568598</v>
      </c>
      <c r="F894">
        <v>0.243674486642703</v>
      </c>
      <c r="G894">
        <v>0.68257038854062502</v>
      </c>
      <c r="H894">
        <v>0.32132006972096799</v>
      </c>
      <c r="I894">
        <v>0.95838617719709795</v>
      </c>
      <c r="J894">
        <v>0.93363466742448498</v>
      </c>
      <c r="K894">
        <v>0.36775499978102699</v>
      </c>
      <c r="L894">
        <v>0.98951806151308097</v>
      </c>
      <c r="M894">
        <v>0.61361503531225003</v>
      </c>
      <c r="N894">
        <v>2.4934325174674098E-2</v>
      </c>
      <c r="O894">
        <v>6.80491778535669E-2</v>
      </c>
      <c r="P894">
        <v>0.90775199413711205</v>
      </c>
      <c r="Q894">
        <v>-0.45470657854172902</v>
      </c>
      <c r="R894">
        <v>-6.5946775438340099E-2</v>
      </c>
      <c r="S894">
        <v>0.72551311530343798</v>
      </c>
      <c r="T894">
        <v>-0.13377521990076</v>
      </c>
      <c r="U894">
        <v>-1.1010350645363001</v>
      </c>
      <c r="V894">
        <v>-0.52661256252476096</v>
      </c>
      <c r="W894">
        <v>1.14199024161757</v>
      </c>
      <c r="X894">
        <v>-0.183689303946835</v>
      </c>
      <c r="Y894">
        <v>-0.15452455187283701</v>
      </c>
      <c r="Z894">
        <v>0.69332851398124895</v>
      </c>
      <c r="AA894">
        <v>0.72125478213579997</v>
      </c>
    </row>
    <row r="895" spans="1:27" x14ac:dyDescent="0.2">
      <c r="A895">
        <v>894</v>
      </c>
      <c r="B895">
        <v>0.54652279429137696</v>
      </c>
      <c r="C895">
        <v>0.73526989319361702</v>
      </c>
      <c r="D895">
        <v>0.170599981676787</v>
      </c>
      <c r="E895">
        <v>3.9615232963114899E-3</v>
      </c>
      <c r="F895">
        <v>0.30776671716012</v>
      </c>
      <c r="G895">
        <v>0.25840862095355899</v>
      </c>
      <c r="H895">
        <v>0.12775494647212299</v>
      </c>
      <c r="I895">
        <v>0.62039644387550597</v>
      </c>
      <c r="J895">
        <v>0.25806545326486202</v>
      </c>
      <c r="K895">
        <v>0.54156749625690204</v>
      </c>
      <c r="L895">
        <v>0.88513759663328495</v>
      </c>
      <c r="M895">
        <v>0.150620283326134</v>
      </c>
      <c r="N895">
        <v>-0.12336371907536001</v>
      </c>
      <c r="O895">
        <v>6.7991283069872996E-2</v>
      </c>
      <c r="P895">
        <v>-1.84889828290339</v>
      </c>
      <c r="Q895">
        <v>0.38042182151179299</v>
      </c>
      <c r="R895">
        <v>-0.44097044482109399</v>
      </c>
      <c r="S895">
        <v>0.88974220535272597</v>
      </c>
      <c r="T895">
        <v>-0.16151815347548601</v>
      </c>
      <c r="U895">
        <v>-1.5949099374953799</v>
      </c>
      <c r="V895">
        <v>-0.68852224763239001</v>
      </c>
      <c r="W895">
        <v>-1.13502404837232</v>
      </c>
      <c r="X895">
        <v>-0.82187712978512495</v>
      </c>
      <c r="Y895">
        <v>2.0112517713511999</v>
      </c>
      <c r="Z895">
        <v>0.92108429067739395</v>
      </c>
      <c r="AA895">
        <v>0.78160005851581704</v>
      </c>
    </row>
    <row r="896" spans="1:27" x14ac:dyDescent="0.2">
      <c r="A896">
        <v>895</v>
      </c>
      <c r="B896">
        <v>0.81146365776658003</v>
      </c>
      <c r="C896">
        <v>0.97760816104710102</v>
      </c>
      <c r="D896">
        <v>2.31534095946699E-2</v>
      </c>
      <c r="E896">
        <v>0.38033886486664398</v>
      </c>
      <c r="F896">
        <v>0.32818424794822898</v>
      </c>
      <c r="G896">
        <v>0.71621523750945904</v>
      </c>
      <c r="H896">
        <v>0.90056905103847296</v>
      </c>
      <c r="I896">
        <v>0.984478844329714</v>
      </c>
      <c r="J896">
        <v>6.4136628061532896E-3</v>
      </c>
      <c r="K896">
        <v>8.6686250288039394E-3</v>
      </c>
      <c r="L896">
        <v>0.17741522006690499</v>
      </c>
      <c r="M896">
        <v>0.17277298588305701</v>
      </c>
      <c r="N896">
        <v>1.9414022598024201</v>
      </c>
      <c r="O896">
        <v>-0.15541103617121199</v>
      </c>
      <c r="P896">
        <v>0.20363405422316</v>
      </c>
      <c r="Q896">
        <v>1.0445774653200699</v>
      </c>
      <c r="R896">
        <v>-1.3277797285430399</v>
      </c>
      <c r="S896">
        <v>5.1056449092947501E-2</v>
      </c>
      <c r="T896">
        <v>-1.57435230509629</v>
      </c>
      <c r="U896">
        <v>1.1172196570633901</v>
      </c>
      <c r="V896">
        <v>1.40115700473323</v>
      </c>
      <c r="W896">
        <v>0.300781042728822</v>
      </c>
      <c r="X896">
        <v>-0.51874308193927798</v>
      </c>
      <c r="Y896">
        <v>0.58772033838441995</v>
      </c>
      <c r="Z896">
        <v>0.93151524778273598</v>
      </c>
      <c r="AA896">
        <v>-0.39748925853163503</v>
      </c>
    </row>
    <row r="897" spans="1:27" x14ac:dyDescent="0.2">
      <c r="A897">
        <v>896</v>
      </c>
      <c r="B897">
        <v>0.75916680204681997</v>
      </c>
      <c r="C897">
        <v>0.55804624175652795</v>
      </c>
      <c r="D897">
        <v>0.389909906545653</v>
      </c>
      <c r="E897">
        <v>0.59942656871862698</v>
      </c>
      <c r="F897">
        <v>0.614613716024905</v>
      </c>
      <c r="G897">
        <v>0.48998635634779902</v>
      </c>
      <c r="H897">
        <v>0.96691984403878395</v>
      </c>
      <c r="I897">
        <v>0.32976488745771299</v>
      </c>
      <c r="J897">
        <v>0.82211881293915201</v>
      </c>
      <c r="K897">
        <v>0.40836949017830099</v>
      </c>
      <c r="L897">
        <v>0.47206387785263298</v>
      </c>
      <c r="M897">
        <v>0.19115774217061601</v>
      </c>
      <c r="N897">
        <v>1.2721946283900201</v>
      </c>
      <c r="O897">
        <v>-1.8460075801877001</v>
      </c>
      <c r="P897">
        <v>1.3568516907836099</v>
      </c>
      <c r="Q897">
        <v>-0.47770081112917101</v>
      </c>
      <c r="R897">
        <v>1.1827320244467801</v>
      </c>
      <c r="S897">
        <v>-1.5874317207419599</v>
      </c>
      <c r="T897">
        <v>0.52020969607660805</v>
      </c>
      <c r="U897">
        <v>0.64521662636682497</v>
      </c>
      <c r="V897">
        <v>-0.39105645326632898</v>
      </c>
      <c r="W897">
        <v>0.146809089379974</v>
      </c>
      <c r="X897">
        <v>-1.0138509277509</v>
      </c>
      <c r="Y897">
        <v>-0.64502147058094494</v>
      </c>
      <c r="Z897">
        <v>0.67196958753106195</v>
      </c>
      <c r="AA897">
        <v>-4.2224316442684401E-2</v>
      </c>
    </row>
    <row r="898" spans="1:27" x14ac:dyDescent="0.2">
      <c r="A898">
        <v>897</v>
      </c>
      <c r="B898">
        <v>2.0068466197699301E-2</v>
      </c>
      <c r="C898">
        <v>0.39270815951749599</v>
      </c>
      <c r="D898">
        <v>0.70927714090794303</v>
      </c>
      <c r="E898">
        <v>0.33903538808226502</v>
      </c>
      <c r="F898">
        <v>0.63505963794886999</v>
      </c>
      <c r="G898">
        <v>0.90918228472582996</v>
      </c>
      <c r="H898">
        <v>0.36018202896229901</v>
      </c>
      <c r="I898">
        <v>0.62495430861599699</v>
      </c>
      <c r="J898">
        <v>0.244303527055308</v>
      </c>
      <c r="K898">
        <v>0.60231542587280196</v>
      </c>
      <c r="L898">
        <v>0.830332194222137</v>
      </c>
      <c r="M898">
        <v>0.55298961419612103</v>
      </c>
      <c r="N898">
        <v>7.5376901038176902E-2</v>
      </c>
      <c r="O898">
        <v>0.25169054480086001</v>
      </c>
      <c r="P898">
        <v>-0.84446438934782098</v>
      </c>
      <c r="Q898">
        <v>0.126339421427552</v>
      </c>
      <c r="R898">
        <v>-2.14705588523568E-2</v>
      </c>
      <c r="S898">
        <v>-0.14909065643424699</v>
      </c>
      <c r="T898">
        <v>0.99999605814621195</v>
      </c>
      <c r="U898">
        <v>1.74046042660734</v>
      </c>
      <c r="V898">
        <v>0.39380061834937302</v>
      </c>
      <c r="W898">
        <v>1.3451760012543701</v>
      </c>
      <c r="X898">
        <v>2.92705016337742</v>
      </c>
      <c r="Y898">
        <v>0.67226417409134298</v>
      </c>
      <c r="Z898">
        <v>-0.316709606350772</v>
      </c>
      <c r="AA898">
        <v>0.90164285496862595</v>
      </c>
    </row>
    <row r="899" spans="1:27" x14ac:dyDescent="0.2">
      <c r="A899">
        <v>898</v>
      </c>
      <c r="B899">
        <v>0.38090370013378499</v>
      </c>
      <c r="C899">
        <v>0.82468925928696901</v>
      </c>
      <c r="D899">
        <v>0.65575554571114403</v>
      </c>
      <c r="E899">
        <v>0.17578424094244799</v>
      </c>
      <c r="F899">
        <v>0.108076146570965</v>
      </c>
      <c r="G899">
        <v>0.934348948532715</v>
      </c>
      <c r="H899">
        <v>0.51782266818918199</v>
      </c>
      <c r="I899">
        <v>0.902084262343123</v>
      </c>
      <c r="J899">
        <v>9.8358818562701303E-2</v>
      </c>
      <c r="K899">
        <v>0.231224741553887</v>
      </c>
      <c r="L899">
        <v>0.67222084710374397</v>
      </c>
      <c r="M899">
        <v>0.78120346739888102</v>
      </c>
      <c r="N899">
        <v>0.13427422832105201</v>
      </c>
      <c r="O899">
        <v>-0.23355734774701101</v>
      </c>
      <c r="P899">
        <v>1.6570126031443</v>
      </c>
      <c r="Q899">
        <v>-1.5552586100183701</v>
      </c>
      <c r="R899">
        <v>-0.60870934412409206</v>
      </c>
      <c r="S899">
        <v>1.5934470621653001</v>
      </c>
      <c r="T899">
        <v>0.221678411008497</v>
      </c>
      <c r="U899">
        <v>0.59186873010758101</v>
      </c>
      <c r="V899">
        <v>-0.43649954502181998</v>
      </c>
      <c r="W899">
        <v>-0.81187014936193402</v>
      </c>
      <c r="X899">
        <v>0.88804111347849601</v>
      </c>
      <c r="Y899">
        <v>0.15082149344741499</v>
      </c>
      <c r="Z899">
        <v>-1.6836394127901201E-2</v>
      </c>
      <c r="AA899">
        <v>-0.81167276069272198</v>
      </c>
    </row>
    <row r="900" spans="1:27" x14ac:dyDescent="0.2">
      <c r="A900">
        <v>899</v>
      </c>
      <c r="B900">
        <v>5.0880113616585697E-2</v>
      </c>
      <c r="C900">
        <v>0.112384460866451</v>
      </c>
      <c r="D900">
        <v>0.48614271683618399</v>
      </c>
      <c r="E900">
        <v>0.99756935448385697</v>
      </c>
      <c r="F900">
        <v>0.49806735711172201</v>
      </c>
      <c r="G900">
        <v>0.47723110788501799</v>
      </c>
      <c r="H900">
        <v>0.281074697850272</v>
      </c>
      <c r="I900">
        <v>0.56743478169664696</v>
      </c>
      <c r="J900">
        <v>6.4212858211249099E-2</v>
      </c>
      <c r="K900">
        <v>0.13501256005838499</v>
      </c>
      <c r="L900">
        <v>0.68207210558466602</v>
      </c>
      <c r="M900">
        <v>3.90230857301503E-2</v>
      </c>
      <c r="N900">
        <v>8.1714883783496894E-2</v>
      </c>
      <c r="O900">
        <v>-1.58403701292234</v>
      </c>
      <c r="P900">
        <v>-0.40459394062582099</v>
      </c>
      <c r="Q900">
        <v>-2.1168815618824399</v>
      </c>
      <c r="R900">
        <v>0.92413987475236004</v>
      </c>
      <c r="S900">
        <v>-0.58305203490253799</v>
      </c>
      <c r="T900">
        <v>0.34073777337237199</v>
      </c>
      <c r="U900">
        <v>0.92767486424510504</v>
      </c>
      <c r="V900">
        <v>1.4756216484843701</v>
      </c>
      <c r="W900">
        <v>-0.49471019367010699</v>
      </c>
      <c r="X900">
        <v>-1.01747030601824</v>
      </c>
      <c r="Y900">
        <v>-0.23248291802823101</v>
      </c>
      <c r="Z900">
        <v>0.55623286123371796</v>
      </c>
      <c r="AA900">
        <v>-0.39412175771214297</v>
      </c>
    </row>
    <row r="901" spans="1:27" x14ac:dyDescent="0.2">
      <c r="A901">
        <v>900</v>
      </c>
      <c r="B901">
        <v>0.79790293728001405</v>
      </c>
      <c r="C901">
        <v>0.53577790409326498</v>
      </c>
      <c r="D901">
        <v>8.0723162740468896E-2</v>
      </c>
      <c r="E901">
        <v>0.26539960876107199</v>
      </c>
      <c r="F901">
        <v>4.7568966168910203E-2</v>
      </c>
      <c r="G901">
        <v>0.44008733471855499</v>
      </c>
      <c r="H901">
        <v>0.16365913627669201</v>
      </c>
      <c r="I901">
        <v>0.80330634559504599</v>
      </c>
      <c r="J901">
        <v>0.55562798981554795</v>
      </c>
      <c r="K901">
        <v>0.83193095587193899</v>
      </c>
      <c r="L901">
        <v>0.90953602734953098</v>
      </c>
      <c r="M901">
        <v>0.15121615398675201</v>
      </c>
      <c r="N901">
        <v>-1.37831533813473</v>
      </c>
      <c r="O901">
        <v>-1.73798976811448</v>
      </c>
      <c r="P901">
        <v>-0.562012414705506</v>
      </c>
      <c r="Q901">
        <v>-1.8795709117586299</v>
      </c>
      <c r="R901">
        <v>0.80435097508096098</v>
      </c>
      <c r="S901">
        <v>-1.0757061907832199</v>
      </c>
      <c r="T901">
        <v>-0.118471627336639</v>
      </c>
      <c r="U901">
        <v>1.64084624724343</v>
      </c>
      <c r="V901">
        <v>7.2796735228068205E-2</v>
      </c>
      <c r="W901">
        <v>0.85393212913400995</v>
      </c>
      <c r="X901">
        <v>-1.0865614213063199</v>
      </c>
      <c r="Y901">
        <v>-0.85927662271844396</v>
      </c>
      <c r="Z901">
        <v>1.02295790548947</v>
      </c>
      <c r="AA901">
        <v>1.2320155483870101</v>
      </c>
    </row>
    <row r="902" spans="1:27" x14ac:dyDescent="0.2">
      <c r="A902">
        <v>901</v>
      </c>
      <c r="B902">
        <v>0.92369921319186599</v>
      </c>
      <c r="C902">
        <v>0.44383158488199098</v>
      </c>
      <c r="D902">
        <v>0.96788440062664405</v>
      </c>
      <c r="E902">
        <v>0.55019224784336895</v>
      </c>
      <c r="F902">
        <v>0.65776332048699204</v>
      </c>
      <c r="G902">
        <v>0.595936852507293</v>
      </c>
      <c r="H902">
        <v>0.85119974310509805</v>
      </c>
      <c r="I902">
        <v>0.77106219716370095</v>
      </c>
      <c r="J902">
        <v>0.28502852213568902</v>
      </c>
      <c r="K902">
        <v>0.82181421970017199</v>
      </c>
      <c r="L902">
        <v>0.35825409414246601</v>
      </c>
      <c r="M902">
        <v>0.87509369803592496</v>
      </c>
      <c r="N902">
        <v>-1.6840708820468899</v>
      </c>
      <c r="O902">
        <v>0.164524856878352</v>
      </c>
      <c r="P902">
        <v>-1.10941788724026</v>
      </c>
      <c r="Q902">
        <v>-0.80584893570173599</v>
      </c>
      <c r="R902">
        <v>0.27932074687435199</v>
      </c>
      <c r="S902">
        <v>-1.8923071931000599</v>
      </c>
      <c r="T902">
        <v>-0.28840657615609799</v>
      </c>
      <c r="U902">
        <v>0.84652918036987301</v>
      </c>
      <c r="V902">
        <v>0.15193662029660801</v>
      </c>
      <c r="W902">
        <v>-0.96133966405162596</v>
      </c>
      <c r="X902">
        <v>1.1329080865432199</v>
      </c>
      <c r="Y902">
        <v>-1.2156354365088899</v>
      </c>
      <c r="Z902">
        <v>0.716738194086456</v>
      </c>
      <c r="AA902">
        <v>9.3216676277300001E-2</v>
      </c>
    </row>
    <row r="903" spans="1:27" x14ac:dyDescent="0.2">
      <c r="A903">
        <v>902</v>
      </c>
      <c r="B903">
        <v>0.54259837046265602</v>
      </c>
      <c r="C903">
        <v>0.27395721268840101</v>
      </c>
      <c r="D903">
        <v>0.56027286523021702</v>
      </c>
      <c r="E903">
        <v>0.13524466636590601</v>
      </c>
      <c r="F903">
        <v>0.954593450063839</v>
      </c>
      <c r="G903">
        <v>0.70652842312119901</v>
      </c>
      <c r="H903">
        <v>0.42276764544658302</v>
      </c>
      <c r="I903">
        <v>2.46476114261895E-2</v>
      </c>
      <c r="J903">
        <v>2.6380705647170499E-2</v>
      </c>
      <c r="K903">
        <v>0.32948493841104198</v>
      </c>
      <c r="L903">
        <v>6.6308962414041106E-2</v>
      </c>
      <c r="M903">
        <v>0.14554116455838001</v>
      </c>
      <c r="N903">
        <v>-0.18714632824751401</v>
      </c>
      <c r="O903">
        <v>-0.901450384669093</v>
      </c>
      <c r="P903">
        <v>0.56863895757435101</v>
      </c>
      <c r="Q903">
        <v>1.0239320545816299</v>
      </c>
      <c r="R903">
        <v>-1.66272335321295</v>
      </c>
      <c r="S903">
        <v>0.32334198336784298</v>
      </c>
      <c r="T903">
        <v>0.45748209036639398</v>
      </c>
      <c r="U903">
        <v>0.49014473182321799</v>
      </c>
      <c r="V903">
        <v>-1.3823601722646199</v>
      </c>
      <c r="W903">
        <v>-0.17090647708373999</v>
      </c>
      <c r="X903">
        <v>-0.39707918711409801</v>
      </c>
      <c r="Y903">
        <v>0.26726220684004098</v>
      </c>
      <c r="Z903">
        <v>0.54486919990923699</v>
      </c>
      <c r="AA903">
        <v>-1.4005108497219101</v>
      </c>
    </row>
    <row r="904" spans="1:27" x14ac:dyDescent="0.2">
      <c r="A904">
        <v>903</v>
      </c>
      <c r="B904">
        <v>0.85236460017040305</v>
      </c>
      <c r="C904">
        <v>0.15735753579065201</v>
      </c>
      <c r="D904">
        <v>0.71690616128034801</v>
      </c>
      <c r="E904">
        <v>0.68182221613824301</v>
      </c>
      <c r="F904">
        <v>0.956753863487392</v>
      </c>
      <c r="G904">
        <v>0.97555983951315195</v>
      </c>
      <c r="H904">
        <v>0.86754953931085699</v>
      </c>
      <c r="I904">
        <v>0.25062104524113199</v>
      </c>
      <c r="J904">
        <v>0.53533233213238396</v>
      </c>
      <c r="K904">
        <v>7.11328536272048E-3</v>
      </c>
      <c r="L904">
        <v>0.64126931433565904</v>
      </c>
      <c r="M904">
        <v>0.69345485977828503</v>
      </c>
      <c r="N904">
        <v>-0.20527803543821299</v>
      </c>
      <c r="O904">
        <v>-1.83114622823101</v>
      </c>
      <c r="P904">
        <v>-1.1065426451732101</v>
      </c>
      <c r="Q904">
        <v>-0.93755800082496199</v>
      </c>
      <c r="R904">
        <v>0.47751818322054601</v>
      </c>
      <c r="S904">
        <v>0.71754935672092102</v>
      </c>
      <c r="T904">
        <v>-0.56590263425814902</v>
      </c>
      <c r="U904">
        <v>-0.93396890131509602</v>
      </c>
      <c r="V904">
        <v>-0.74157851738084601</v>
      </c>
      <c r="W904">
        <v>0.20215802102071301</v>
      </c>
      <c r="X904">
        <v>0.189211242773586</v>
      </c>
      <c r="Y904">
        <v>-0.62753565681969603</v>
      </c>
      <c r="Z904">
        <v>2.0228800420300401</v>
      </c>
      <c r="AA904">
        <v>-0.31741544267909599</v>
      </c>
    </row>
    <row r="905" spans="1:27" x14ac:dyDescent="0.2">
      <c r="A905">
        <v>904</v>
      </c>
      <c r="B905">
        <v>0.583562863292172</v>
      </c>
      <c r="C905">
        <v>0.87183807371184197</v>
      </c>
      <c r="D905">
        <v>0.283424756024032</v>
      </c>
      <c r="E905">
        <v>0.450351065490394</v>
      </c>
      <c r="F905">
        <v>0.910362766124308</v>
      </c>
      <c r="G905">
        <v>0.46583220455795499</v>
      </c>
      <c r="H905">
        <v>0.62147676758468096</v>
      </c>
      <c r="I905">
        <v>0.27814343455247498</v>
      </c>
      <c r="J905">
        <v>0.71455454546958197</v>
      </c>
      <c r="K905">
        <v>0.22203677264042199</v>
      </c>
      <c r="L905">
        <v>4.5957523630931897E-2</v>
      </c>
      <c r="M905">
        <v>0.83926181006245304</v>
      </c>
      <c r="N905">
        <v>-0.72648540683274299</v>
      </c>
      <c r="O905">
        <v>-9.6964016236264494E-2</v>
      </c>
      <c r="P905">
        <v>-1.4129372208870901</v>
      </c>
      <c r="Q905">
        <v>-0.97154599479112602</v>
      </c>
      <c r="R905">
        <v>2.58065269086089</v>
      </c>
      <c r="S905">
        <v>0.89239202969406295</v>
      </c>
      <c r="T905">
        <v>0.82173209081631304</v>
      </c>
      <c r="U905">
        <v>0.144486316436052</v>
      </c>
      <c r="V905">
        <v>1.6959210591170799</v>
      </c>
      <c r="W905">
        <v>-0.96585081989468402</v>
      </c>
      <c r="X905">
        <v>-1.8702752354332399</v>
      </c>
      <c r="Y905">
        <v>-1.45203145226973</v>
      </c>
      <c r="Z905">
        <v>0.32528585357760598</v>
      </c>
      <c r="AA905">
        <v>-1.5102674129033</v>
      </c>
    </row>
    <row r="906" spans="1:27" x14ac:dyDescent="0.2">
      <c r="A906">
        <v>905</v>
      </c>
      <c r="B906">
        <v>0.66832364350557305</v>
      </c>
      <c r="C906">
        <v>0.56204485637135804</v>
      </c>
      <c r="D906">
        <v>0.80225290358066503</v>
      </c>
      <c r="E906">
        <v>0.36664456594735301</v>
      </c>
      <c r="F906">
        <v>0.475923888152465</v>
      </c>
      <c r="G906">
        <v>0.298042678739875</v>
      </c>
      <c r="H906">
        <v>0.75195529754273505</v>
      </c>
      <c r="I906">
        <v>0.69069671398028698</v>
      </c>
      <c r="J906">
        <v>0.369363056961447</v>
      </c>
      <c r="K906">
        <v>0.44788613962009499</v>
      </c>
      <c r="L906">
        <v>0.36987210228107797</v>
      </c>
      <c r="M906">
        <v>0.75887734116986305</v>
      </c>
      <c r="N906">
        <v>-0.89231744417154102</v>
      </c>
      <c r="O906">
        <v>0.49236345455527603</v>
      </c>
      <c r="P906">
        <v>-0.25325803840300998</v>
      </c>
      <c r="Q906">
        <v>-0.29135734865829699</v>
      </c>
      <c r="R906">
        <v>-1.48563310127687</v>
      </c>
      <c r="S906">
        <v>0.60042699799033195</v>
      </c>
      <c r="T906">
        <v>-0.31658600170437101</v>
      </c>
      <c r="U906">
        <v>0.61828784718678997</v>
      </c>
      <c r="V906">
        <v>0.95097702226823599</v>
      </c>
      <c r="W906">
        <v>-1.18329181802781</v>
      </c>
      <c r="X906">
        <v>-0.32903256756854599</v>
      </c>
      <c r="Y906">
        <v>-1.3823977851190099</v>
      </c>
      <c r="Z906">
        <v>0.25060662470981598</v>
      </c>
      <c r="AA906">
        <v>-0.72413169336547401</v>
      </c>
    </row>
    <row r="907" spans="1:27" x14ac:dyDescent="0.2">
      <c r="A907">
        <v>906</v>
      </c>
      <c r="B907">
        <v>0.51131459651514799</v>
      </c>
      <c r="C907">
        <v>0.55068975826725297</v>
      </c>
      <c r="D907">
        <v>0.62921935832127895</v>
      </c>
      <c r="E907">
        <v>0.38613134040497199</v>
      </c>
      <c r="F907">
        <v>0.369225810514763</v>
      </c>
      <c r="G907">
        <v>0.82645185850560599</v>
      </c>
      <c r="H907">
        <v>2.7501965174451401E-2</v>
      </c>
      <c r="I907">
        <v>7.6144888764247298E-2</v>
      </c>
      <c r="J907">
        <v>0.41137741156853702</v>
      </c>
      <c r="K907">
        <v>0.525577061343938</v>
      </c>
      <c r="L907">
        <v>0.90525640919804495</v>
      </c>
      <c r="M907">
        <v>0.31582123902626302</v>
      </c>
      <c r="N907">
        <v>-5.26610312211096E-2</v>
      </c>
      <c r="O907">
        <v>1.0290390567829899</v>
      </c>
      <c r="P907">
        <v>-1.7428216687553399</v>
      </c>
      <c r="Q907">
        <v>-1.0949147728467901</v>
      </c>
      <c r="R907">
        <v>-0.58617681104505703</v>
      </c>
      <c r="S907">
        <v>1.0051617162000701</v>
      </c>
      <c r="T907">
        <v>0.66050353409765805</v>
      </c>
      <c r="U907">
        <v>0.45178395851832498</v>
      </c>
      <c r="V907">
        <v>1.39971843529594</v>
      </c>
      <c r="W907">
        <v>1.3409691256128999</v>
      </c>
      <c r="X907">
        <v>0.858976945988147</v>
      </c>
      <c r="Y907">
        <v>-0.37341478814490198</v>
      </c>
      <c r="Z907">
        <v>0.46124980170235602</v>
      </c>
      <c r="AA907">
        <v>-1.27431294634474</v>
      </c>
    </row>
    <row r="908" spans="1:27" x14ac:dyDescent="0.2">
      <c r="A908">
        <v>907</v>
      </c>
      <c r="B908">
        <v>0.76275058928877104</v>
      </c>
      <c r="C908">
        <v>0.59236528561450497</v>
      </c>
      <c r="D908">
        <v>0.90896091191098005</v>
      </c>
      <c r="E908">
        <v>0.40447119437158102</v>
      </c>
      <c r="F908">
        <v>0.389469384681433</v>
      </c>
      <c r="G908">
        <v>0.90164971724152498</v>
      </c>
      <c r="H908">
        <v>0.58726170728914395</v>
      </c>
      <c r="I908">
        <v>0.161181902047246</v>
      </c>
      <c r="J908">
        <v>0.281343792099505</v>
      </c>
      <c r="K908">
        <v>0.14607953769154799</v>
      </c>
      <c r="L908">
        <v>0.77648765221238103</v>
      </c>
      <c r="M908">
        <v>0.56398805836215604</v>
      </c>
      <c r="N908">
        <v>1.78378200048198</v>
      </c>
      <c r="O908">
        <v>-0.99269355842588303</v>
      </c>
      <c r="P908">
        <v>-0.88719562605020397</v>
      </c>
      <c r="Q908">
        <v>0.59106536272138299</v>
      </c>
      <c r="R908">
        <v>1.1381930650343599</v>
      </c>
      <c r="S908">
        <v>1.31590436042304</v>
      </c>
      <c r="T908">
        <v>2.0958930316201698</v>
      </c>
      <c r="U908">
        <v>-0.65299353635733604</v>
      </c>
      <c r="V908">
        <v>3.5562486140365397E-2</v>
      </c>
      <c r="W908">
        <v>-0.160980475455031</v>
      </c>
      <c r="X908">
        <v>1.32323174291032</v>
      </c>
      <c r="Y908">
        <v>1.4483493447069899</v>
      </c>
      <c r="Z908">
        <v>1.0718529348119401</v>
      </c>
      <c r="AA908">
        <v>-0.96575944521308299</v>
      </c>
    </row>
    <row r="909" spans="1:27" x14ac:dyDescent="0.2">
      <c r="A909">
        <v>908</v>
      </c>
      <c r="B909">
        <v>0.90336228790692896</v>
      </c>
      <c r="C909">
        <v>0.72781286272220302</v>
      </c>
      <c r="D909">
        <v>0.39612518902867999</v>
      </c>
      <c r="E909">
        <v>0.82756472099572398</v>
      </c>
      <c r="F909">
        <v>0.94077751017175604</v>
      </c>
      <c r="G909">
        <v>0.61405048286542296</v>
      </c>
      <c r="H909">
        <v>4.47519987355917E-2</v>
      </c>
      <c r="I909">
        <v>0.50068374164402396</v>
      </c>
      <c r="J909">
        <v>0.93792001018300597</v>
      </c>
      <c r="K909">
        <v>0.55090125254355304</v>
      </c>
      <c r="L909">
        <v>0.83883862337097503</v>
      </c>
      <c r="M909">
        <v>0.40228740638121901</v>
      </c>
      <c r="N909">
        <v>-0.35100706984000901</v>
      </c>
      <c r="O909">
        <v>-3.47514950038363E-2</v>
      </c>
      <c r="P909">
        <v>1.94979547041334</v>
      </c>
      <c r="Q909">
        <v>0.20117955915909699</v>
      </c>
      <c r="R909">
        <v>0.16459582879616499</v>
      </c>
      <c r="S909">
        <v>-0.464420506524517</v>
      </c>
      <c r="T909">
        <v>3.7151435100128399E-3</v>
      </c>
      <c r="U909">
        <v>-1.13404286068408</v>
      </c>
      <c r="V909">
        <v>-0.60377775710272596</v>
      </c>
      <c r="W909">
        <v>-8.9608382127818201E-2</v>
      </c>
      <c r="X909">
        <v>6.9082069747512503E-3</v>
      </c>
      <c r="Y909">
        <v>-1.1320559886066299</v>
      </c>
      <c r="Z909">
        <v>1.08960684095405</v>
      </c>
      <c r="AA909">
        <v>-0.84946947581034604</v>
      </c>
    </row>
    <row r="910" spans="1:27" x14ac:dyDescent="0.2">
      <c r="A910">
        <v>909</v>
      </c>
      <c r="B910">
        <v>0.82047451217658796</v>
      </c>
      <c r="C910">
        <v>0.63892528461292297</v>
      </c>
      <c r="D910">
        <v>0.30828441400080903</v>
      </c>
      <c r="E910">
        <v>0.91601479123346496</v>
      </c>
      <c r="F910">
        <v>0.68630881235003405</v>
      </c>
      <c r="G910">
        <v>0.27189950901083598</v>
      </c>
      <c r="H910">
        <v>0.94463113229721696</v>
      </c>
      <c r="I910">
        <v>0.383050185162574</v>
      </c>
      <c r="J910">
        <v>0.43494592956267297</v>
      </c>
      <c r="K910">
        <v>0.87016382790170599</v>
      </c>
      <c r="L910">
        <v>0.30517655308358299</v>
      </c>
      <c r="M910">
        <v>8.39615240693092E-3</v>
      </c>
      <c r="N910">
        <v>1.1273350100927899</v>
      </c>
      <c r="O910">
        <v>1.1298167837837001</v>
      </c>
      <c r="P910">
        <v>4.7122023023723002E-2</v>
      </c>
      <c r="Q910">
        <v>0.69229841445117402</v>
      </c>
      <c r="R910">
        <v>0.448191625485233</v>
      </c>
      <c r="S910">
        <v>-0.79671009027429596</v>
      </c>
      <c r="T910">
        <v>-0.66940389329273797</v>
      </c>
      <c r="U910">
        <v>0.69784462232302802</v>
      </c>
      <c r="V910">
        <v>-0.28955355605198901</v>
      </c>
      <c r="W910">
        <v>1.7878686422718999</v>
      </c>
      <c r="X910">
        <v>-1.8105235569207601</v>
      </c>
      <c r="Y910">
        <v>0.266773056854056</v>
      </c>
      <c r="Z910">
        <v>-0.27829872769623598</v>
      </c>
      <c r="AA910">
        <v>-0.47808479925630498</v>
      </c>
    </row>
    <row r="911" spans="1:27" x14ac:dyDescent="0.2">
      <c r="A911">
        <v>910</v>
      </c>
      <c r="B911">
        <v>7.1431849617511006E-2</v>
      </c>
      <c r="C911">
        <v>0.61445016483776205</v>
      </c>
      <c r="D911">
        <v>0.73169416305609003</v>
      </c>
      <c r="E911">
        <v>0.76120292721316196</v>
      </c>
      <c r="F911">
        <v>0.416964252712205</v>
      </c>
      <c r="G911">
        <v>0.43301059934310598</v>
      </c>
      <c r="H911">
        <v>0.449251724407076</v>
      </c>
      <c r="I911">
        <v>0.49286633729934598</v>
      </c>
      <c r="J911">
        <v>0.142688359832391</v>
      </c>
      <c r="K911">
        <v>0.95145393814891499</v>
      </c>
      <c r="L911">
        <v>0.62045461218804099</v>
      </c>
      <c r="M911">
        <v>0.49408574006520201</v>
      </c>
      <c r="N911">
        <v>-0.24638911188302801</v>
      </c>
      <c r="O911">
        <v>-1.4889312862228301</v>
      </c>
      <c r="P911">
        <v>0.85695788807292905</v>
      </c>
      <c r="Q911">
        <v>-0.93311299968219497</v>
      </c>
      <c r="R911">
        <v>0.33237270440116501</v>
      </c>
      <c r="S911">
        <v>0.78422373385238497</v>
      </c>
      <c r="T911">
        <v>0.968898946917788</v>
      </c>
      <c r="U911">
        <v>-5.84959984528126E-2</v>
      </c>
      <c r="V911">
        <v>1.18834606920041</v>
      </c>
      <c r="W911">
        <v>-0.60218729853147501</v>
      </c>
      <c r="X911">
        <v>-7.5236210687564697E-2</v>
      </c>
      <c r="Y911">
        <v>-0.77221392141995104</v>
      </c>
      <c r="Z911">
        <v>1.6440097226472501</v>
      </c>
      <c r="AA911">
        <v>1.6942658039685199</v>
      </c>
    </row>
    <row r="912" spans="1:27" x14ac:dyDescent="0.2">
      <c r="A912">
        <v>911</v>
      </c>
      <c r="B912">
        <v>3.89634305611252E-3</v>
      </c>
      <c r="C912">
        <v>5.2416850579902502E-2</v>
      </c>
      <c r="D912">
        <v>0.69500856846570902</v>
      </c>
      <c r="E912">
        <v>0.36734868190251202</v>
      </c>
      <c r="F912">
        <v>0.48032236378639898</v>
      </c>
      <c r="G912">
        <v>0.95637997798621599</v>
      </c>
      <c r="H912">
        <v>0.156094168080016</v>
      </c>
      <c r="I912">
        <v>0.78665937203913905</v>
      </c>
      <c r="J912">
        <v>0.606098808115348</v>
      </c>
      <c r="K912">
        <v>0.23335740924812801</v>
      </c>
      <c r="L912">
        <v>3.9445928530767498E-2</v>
      </c>
      <c r="M912">
        <v>0.27103471080772501</v>
      </c>
      <c r="N912">
        <v>0.30951741199784299</v>
      </c>
      <c r="O912">
        <v>1.1420899939490801</v>
      </c>
      <c r="P912">
        <v>-1.62194417002267</v>
      </c>
      <c r="Q912">
        <v>-9.1676429270296497E-2</v>
      </c>
      <c r="R912">
        <v>-0.36825575047811998</v>
      </c>
      <c r="S912">
        <v>1.8068363915471399</v>
      </c>
      <c r="T912">
        <v>-0.51150390129044998</v>
      </c>
      <c r="U912">
        <v>0.12724091892143599</v>
      </c>
      <c r="V912">
        <v>0.72182318340363005</v>
      </c>
      <c r="W912">
        <v>1.2797098900622399</v>
      </c>
      <c r="X912">
        <v>0.25527680405311698</v>
      </c>
      <c r="Y912">
        <v>-1.85004218759249</v>
      </c>
      <c r="Z912">
        <v>-0.67706307441372005</v>
      </c>
      <c r="AA912">
        <v>8.8592484596412696E-2</v>
      </c>
    </row>
    <row r="913" spans="1:27" x14ac:dyDescent="0.2">
      <c r="A913">
        <v>912</v>
      </c>
      <c r="B913">
        <v>5.2198615856468601E-2</v>
      </c>
      <c r="C913">
        <v>0.56515775294974402</v>
      </c>
      <c r="D913">
        <v>0.43530016555450801</v>
      </c>
      <c r="E913">
        <v>0.69138809409923796</v>
      </c>
      <c r="F913">
        <v>0.74708562181331195</v>
      </c>
      <c r="G913">
        <v>0.50930010504089296</v>
      </c>
      <c r="H913">
        <v>0.56552369496785104</v>
      </c>
      <c r="I913">
        <v>0.79248038865625803</v>
      </c>
      <c r="J913">
        <v>0.113438057247549</v>
      </c>
      <c r="K913">
        <v>0.20984561811201199</v>
      </c>
      <c r="L913">
        <v>0.40542861865833402</v>
      </c>
      <c r="M913">
        <v>0.26205463381484101</v>
      </c>
      <c r="N913">
        <v>2.1738783669625401</v>
      </c>
      <c r="O913">
        <v>1.82319151018699</v>
      </c>
      <c r="P913">
        <v>-2.1761395446587701</v>
      </c>
      <c r="Q913">
        <v>9.37465255439047E-3</v>
      </c>
      <c r="R913">
        <v>0.58957739910495999</v>
      </c>
      <c r="S913">
        <v>9.5468404107417706E-2</v>
      </c>
      <c r="T913">
        <v>0.64184609668009396</v>
      </c>
      <c r="U913">
        <v>0.66192584983744696</v>
      </c>
      <c r="V913">
        <v>-0.75499493625191405</v>
      </c>
      <c r="W913">
        <v>-1.5086883370933599</v>
      </c>
      <c r="X913">
        <v>-0.67091676808151102</v>
      </c>
      <c r="Y913">
        <v>-0.768775049535105</v>
      </c>
      <c r="Z913">
        <v>7.9830160652909404E-2</v>
      </c>
      <c r="AA913">
        <v>-1.7750236877246901</v>
      </c>
    </row>
    <row r="914" spans="1:27" x14ac:dyDescent="0.2">
      <c r="A914">
        <v>913</v>
      </c>
      <c r="B914">
        <v>0.86656017974018995</v>
      </c>
      <c r="C914">
        <v>0.58734138030558802</v>
      </c>
      <c r="D914">
        <v>0.80751989036798399</v>
      </c>
      <c r="E914">
        <v>0.50803267979063005</v>
      </c>
      <c r="F914">
        <v>0.73492106865160101</v>
      </c>
      <c r="G914">
        <v>0.252626495901495</v>
      </c>
      <c r="H914">
        <v>0.87239173729903996</v>
      </c>
      <c r="I914">
        <v>0.22274559061042901</v>
      </c>
      <c r="J914">
        <v>0.196065386058762</v>
      </c>
      <c r="K914">
        <v>0.82519359467551101</v>
      </c>
      <c r="L914">
        <v>0.79194764047861099</v>
      </c>
      <c r="M914">
        <v>0.82749783503822905</v>
      </c>
      <c r="N914">
        <v>0.29494166494867202</v>
      </c>
      <c r="O914">
        <v>-0.73787294883755095</v>
      </c>
      <c r="P914">
        <v>0.95956445740241603</v>
      </c>
      <c r="Q914">
        <v>0.41119385114911</v>
      </c>
      <c r="R914">
        <v>0.241277489362624</v>
      </c>
      <c r="S914">
        <v>0.89333271004282899</v>
      </c>
      <c r="T914">
        <v>-0.536100539203618</v>
      </c>
      <c r="U914">
        <v>-0.26702797330419498</v>
      </c>
      <c r="V914">
        <v>0.45494170250143401</v>
      </c>
      <c r="W914">
        <v>0.162686659163573</v>
      </c>
      <c r="X914">
        <v>-0.74633967573816096</v>
      </c>
      <c r="Y914">
        <v>-0.55215412417554399</v>
      </c>
      <c r="Z914">
        <v>-1.3445298844254701</v>
      </c>
      <c r="AA914">
        <v>-1.9756171669361799</v>
      </c>
    </row>
    <row r="915" spans="1:27" x14ac:dyDescent="0.2">
      <c r="A915">
        <v>914</v>
      </c>
      <c r="B915">
        <v>0.57624516892246902</v>
      </c>
      <c r="C915">
        <v>0.62856707512401</v>
      </c>
      <c r="D915">
        <v>0.30561304488219299</v>
      </c>
      <c r="E915">
        <v>1.9425937440246299E-2</v>
      </c>
      <c r="F915">
        <v>0.47118114680051798</v>
      </c>
      <c r="G915">
        <v>0.41033504134975302</v>
      </c>
      <c r="H915">
        <v>6.3077488448470803E-2</v>
      </c>
      <c r="I915">
        <v>0.121344547718763</v>
      </c>
      <c r="J915">
        <v>0.908129753312096</v>
      </c>
      <c r="K915">
        <v>0.89556938922032703</v>
      </c>
      <c r="L915">
        <v>0.76174713741056599</v>
      </c>
      <c r="M915">
        <v>0.73153640190139402</v>
      </c>
      <c r="N915">
        <v>-0.64839861792852205</v>
      </c>
      <c r="O915">
        <v>-0.13528599249786499</v>
      </c>
      <c r="P915">
        <v>9.8007394890284497E-2</v>
      </c>
      <c r="Q915">
        <v>0.119109955272306</v>
      </c>
      <c r="R915">
        <v>-1.0614344365431101</v>
      </c>
      <c r="S915">
        <v>0.99114402693904802</v>
      </c>
      <c r="T915">
        <v>1.37257108518988E-2</v>
      </c>
      <c r="U915">
        <v>1.11416124585175</v>
      </c>
      <c r="V915">
        <v>0.32170949809808402</v>
      </c>
      <c r="W915">
        <v>-0.90940476247935798</v>
      </c>
      <c r="X915">
        <v>-0.722329402245245</v>
      </c>
      <c r="Y915">
        <v>-2.6810808603530399E-3</v>
      </c>
      <c r="Z915">
        <v>-0.49784641117834599</v>
      </c>
      <c r="AA915">
        <v>-0.89102508957381399</v>
      </c>
    </row>
    <row r="916" spans="1:27" x14ac:dyDescent="0.2">
      <c r="A916">
        <v>915</v>
      </c>
      <c r="B916">
        <v>0.31384257203899302</v>
      </c>
      <c r="C916">
        <v>0.62189064500853397</v>
      </c>
      <c r="D916">
        <v>0.91455531329847795</v>
      </c>
      <c r="E916">
        <v>0.64689913997426596</v>
      </c>
      <c r="F916">
        <v>0.41138987615704498</v>
      </c>
      <c r="G916">
        <v>0.20771585614420399</v>
      </c>
      <c r="H916">
        <v>0.956771788187325</v>
      </c>
      <c r="I916">
        <v>0.80257661477662601</v>
      </c>
      <c r="J916">
        <v>1.89999325666576E-2</v>
      </c>
      <c r="K916">
        <v>0.31978785572573498</v>
      </c>
      <c r="L916">
        <v>0.87125158240087297</v>
      </c>
      <c r="M916">
        <v>0.39215975720435298</v>
      </c>
      <c r="N916">
        <v>-1.70652962208431</v>
      </c>
      <c r="O916">
        <v>-3.8453201694600301</v>
      </c>
      <c r="P916">
        <v>1.6216348630989199</v>
      </c>
      <c r="Q916">
        <v>-0.73234037770249205</v>
      </c>
      <c r="R916">
        <v>-1.7293615006661101</v>
      </c>
      <c r="S916">
        <v>-0.46258725423914399</v>
      </c>
      <c r="T916">
        <v>0.188534955015981</v>
      </c>
      <c r="U916">
        <v>-0.603541900568629</v>
      </c>
      <c r="V916">
        <v>-3.1354944509386903E-2</v>
      </c>
      <c r="W916">
        <v>-1.3440956552677501</v>
      </c>
      <c r="X916">
        <v>1.9383801047417599</v>
      </c>
      <c r="Y916">
        <v>0.216903933116255</v>
      </c>
      <c r="Z916">
        <v>-0.43513481797714099</v>
      </c>
      <c r="AA916">
        <v>1.5208984085258801</v>
      </c>
    </row>
    <row r="917" spans="1:27" x14ac:dyDescent="0.2">
      <c r="A917">
        <v>916</v>
      </c>
      <c r="B917">
        <v>0.95946578378789105</v>
      </c>
      <c r="C917">
        <v>8.22700420394539E-2</v>
      </c>
      <c r="D917">
        <v>0.62982938950881295</v>
      </c>
      <c r="E917">
        <v>0.62300766445696298</v>
      </c>
      <c r="F917">
        <v>0.40207906975410801</v>
      </c>
      <c r="G917">
        <v>0.50359206064604201</v>
      </c>
      <c r="H917">
        <v>0.86139349592849601</v>
      </c>
      <c r="I917">
        <v>0.10330614959821099</v>
      </c>
      <c r="J917">
        <v>0.54790994734503295</v>
      </c>
      <c r="K917">
        <v>0.63303622230887402</v>
      </c>
      <c r="L917">
        <v>4.8617606749758097E-2</v>
      </c>
      <c r="M917">
        <v>0.48152045882306899</v>
      </c>
      <c r="N917">
        <v>-0.51308819230202396</v>
      </c>
      <c r="O917">
        <v>-1.9828850069055499</v>
      </c>
      <c r="P917">
        <v>1.0435557157075599</v>
      </c>
      <c r="Q917">
        <v>0.73314698094584396</v>
      </c>
      <c r="R917">
        <v>-2.95592990725893E-2</v>
      </c>
      <c r="S917">
        <v>0.14519233794053099</v>
      </c>
      <c r="T917">
        <v>-0.381462071982128</v>
      </c>
      <c r="U917">
        <v>-0.16927307452955501</v>
      </c>
      <c r="V917">
        <v>-0.145362406968334</v>
      </c>
      <c r="W917">
        <v>0.25522187569072302</v>
      </c>
      <c r="X917">
        <v>1.5341483694953399</v>
      </c>
      <c r="Y917">
        <v>0.61915430787881498</v>
      </c>
      <c r="Z917">
        <v>-0.65470356250634998</v>
      </c>
      <c r="AA917">
        <v>1.6692836282358401</v>
      </c>
    </row>
    <row r="918" spans="1:27" x14ac:dyDescent="0.2">
      <c r="A918">
        <v>917</v>
      </c>
      <c r="B918">
        <v>0.59119375701993704</v>
      </c>
      <c r="C918">
        <v>7.7642612159252097E-2</v>
      </c>
      <c r="D918">
        <v>0.77716425806283895</v>
      </c>
      <c r="E918">
        <v>0.33297110931016499</v>
      </c>
      <c r="F918">
        <v>0.67130615399219096</v>
      </c>
      <c r="G918">
        <v>0.84999282984062996</v>
      </c>
      <c r="H918">
        <v>0.52177523891441502</v>
      </c>
      <c r="I918">
        <v>0.69222921738401</v>
      </c>
      <c r="J918">
        <v>0.177263044985011</v>
      </c>
      <c r="K918">
        <v>0.55164600326679603</v>
      </c>
      <c r="L918">
        <v>0.54440551740117304</v>
      </c>
      <c r="M918">
        <v>0.79871378676034499</v>
      </c>
      <c r="N918">
        <v>0.99786727142182097</v>
      </c>
      <c r="O918">
        <v>1.3018956069240399</v>
      </c>
      <c r="P918">
        <v>-2.2219942468227898</v>
      </c>
      <c r="Q918">
        <v>0.36444471608809298</v>
      </c>
      <c r="R918">
        <v>-2.2025861263297499</v>
      </c>
      <c r="S918">
        <v>0.43724724639440998</v>
      </c>
      <c r="T918">
        <v>1.74027557015568</v>
      </c>
      <c r="U918">
        <v>1.66192463835737</v>
      </c>
      <c r="V918">
        <v>0.15283738218520301</v>
      </c>
      <c r="W918">
        <v>1.1382605001122099</v>
      </c>
      <c r="X918">
        <v>-0.32381153966611598</v>
      </c>
      <c r="Y918">
        <v>-0.42282852559066902</v>
      </c>
      <c r="Z918">
        <v>-0.45274852240403202</v>
      </c>
      <c r="AA918">
        <v>-0.94854963613957799</v>
      </c>
    </row>
    <row r="919" spans="1:27" x14ac:dyDescent="0.2">
      <c r="A919">
        <v>918</v>
      </c>
      <c r="B919">
        <v>0.53140933578833904</v>
      </c>
      <c r="C919">
        <v>0.68709468981251098</v>
      </c>
      <c r="D919">
        <v>0.71714389231055897</v>
      </c>
      <c r="E919">
        <v>2.62868364807218E-2</v>
      </c>
      <c r="F919">
        <v>0.69074609200470105</v>
      </c>
      <c r="G919">
        <v>2.2091785445809298E-2</v>
      </c>
      <c r="H919">
        <v>0.837759975111112</v>
      </c>
      <c r="I919">
        <v>0.39206162421032698</v>
      </c>
      <c r="J919">
        <v>3.9443487534299403E-2</v>
      </c>
      <c r="K919">
        <v>0.215831083944067</v>
      </c>
      <c r="L919">
        <v>0.336750150425359</v>
      </c>
      <c r="M919">
        <v>0.48992937197908698</v>
      </c>
      <c r="N919">
        <v>-0.46540609477778799</v>
      </c>
      <c r="O919">
        <v>-2.91056429000469</v>
      </c>
      <c r="P919">
        <v>1.2028888608849599</v>
      </c>
      <c r="Q919">
        <v>-0.118582879029263</v>
      </c>
      <c r="R919">
        <v>-0.53981658381623798</v>
      </c>
      <c r="S919">
        <v>0.69961754435377599</v>
      </c>
      <c r="T919">
        <v>-0.30804209751818401</v>
      </c>
      <c r="U919">
        <v>0.266312671501715</v>
      </c>
      <c r="V919">
        <v>1.1083283855360899</v>
      </c>
      <c r="W919">
        <v>0.289398089414036</v>
      </c>
      <c r="X919">
        <v>-2.07567917218012</v>
      </c>
      <c r="Y919">
        <v>1.43434940482781</v>
      </c>
      <c r="Z919">
        <v>0.89492076676621302</v>
      </c>
      <c r="AA919">
        <v>0.81260263112314002</v>
      </c>
    </row>
    <row r="920" spans="1:27" x14ac:dyDescent="0.2">
      <c r="A920">
        <v>919</v>
      </c>
      <c r="B920">
        <v>0.38393667154014099</v>
      </c>
      <c r="C920">
        <v>0.83030359237454798</v>
      </c>
      <c r="D920">
        <v>0.66317618940956802</v>
      </c>
      <c r="E920">
        <v>0.97494735918007702</v>
      </c>
      <c r="F920">
        <v>5.8939237846061497E-2</v>
      </c>
      <c r="G920">
        <v>0.83271045098081198</v>
      </c>
      <c r="H920">
        <v>0.72096882713958599</v>
      </c>
      <c r="I920">
        <v>0.92417712602764301</v>
      </c>
      <c r="J920">
        <v>2.8431802289560399E-2</v>
      </c>
      <c r="K920">
        <v>0.92817772831767797</v>
      </c>
      <c r="L920">
        <v>0.203233597567304</v>
      </c>
      <c r="M920">
        <v>0.174218840431422</v>
      </c>
      <c r="N920">
        <v>0.81535654497134402</v>
      </c>
      <c r="O920">
        <v>9.7940173583175305E-2</v>
      </c>
      <c r="P920">
        <v>-1.0181749887941201</v>
      </c>
      <c r="Q920">
        <v>-0.42645354969166799</v>
      </c>
      <c r="R920">
        <v>-9.6731866525392493E-2</v>
      </c>
      <c r="S920">
        <v>-0.43523928462494799</v>
      </c>
      <c r="T920">
        <v>-2.6662699120901302E-3</v>
      </c>
      <c r="U920">
        <v>1.1276684297247199E-2</v>
      </c>
      <c r="V920">
        <v>1.1339267128275501</v>
      </c>
      <c r="W920">
        <v>-0.79630534013383603</v>
      </c>
      <c r="X920">
        <v>-0.84255233201742996</v>
      </c>
      <c r="Y920">
        <v>0.38842223501220302</v>
      </c>
      <c r="Z920">
        <v>-1.16005449655596</v>
      </c>
      <c r="AA920">
        <v>1.23051174833148</v>
      </c>
    </row>
    <row r="921" spans="1:27" x14ac:dyDescent="0.2">
      <c r="A921">
        <v>920</v>
      </c>
      <c r="B921">
        <v>0.31955322949215698</v>
      </c>
      <c r="C921">
        <v>0.145909875165671</v>
      </c>
      <c r="D921">
        <v>0.70309200068004396</v>
      </c>
      <c r="E921">
        <v>0.99127485696226303</v>
      </c>
      <c r="F921">
        <v>0.46020104503259002</v>
      </c>
      <c r="G921">
        <v>0.25526397884823299</v>
      </c>
      <c r="H921">
        <v>0.99773807963356298</v>
      </c>
      <c r="I921">
        <v>5.3796084597706698E-2</v>
      </c>
      <c r="J921">
        <v>0.75915019377134696</v>
      </c>
      <c r="K921">
        <v>0.74397624284028996</v>
      </c>
      <c r="L921">
        <v>0.18269319739192699</v>
      </c>
      <c r="M921">
        <v>0.79444109671749097</v>
      </c>
      <c r="N921">
        <v>-0.24040365483148801</v>
      </c>
      <c r="O921">
        <v>-1.0779604859126899</v>
      </c>
      <c r="P921">
        <v>-8.7463783414106697E-2</v>
      </c>
      <c r="Q921">
        <v>0.78455497298848997</v>
      </c>
      <c r="R921">
        <v>2.48794520724545</v>
      </c>
      <c r="S921">
        <v>-1.21897868351807</v>
      </c>
      <c r="T921">
        <v>0.67934346811170498</v>
      </c>
      <c r="U921">
        <v>-0.746560655170731</v>
      </c>
      <c r="V921">
        <v>-5.8580900727339402E-2</v>
      </c>
      <c r="W921">
        <v>-1.0529771485105699</v>
      </c>
      <c r="X921">
        <v>-0.63519375236946696</v>
      </c>
      <c r="Y921">
        <v>-0.80174271976753797</v>
      </c>
      <c r="Z921">
        <v>-0.56165691103493898</v>
      </c>
      <c r="AA921">
        <v>-1.15223984566088</v>
      </c>
    </row>
    <row r="922" spans="1:27" x14ac:dyDescent="0.2">
      <c r="A922">
        <v>921</v>
      </c>
      <c r="B922">
        <v>0.80838625528849595</v>
      </c>
      <c r="C922">
        <v>0.78353007230907601</v>
      </c>
      <c r="D922">
        <v>0.19263584795407901</v>
      </c>
      <c r="E922">
        <v>7.6579808723181403E-2</v>
      </c>
      <c r="F922">
        <v>0.50554657983593598</v>
      </c>
      <c r="G922">
        <v>0.70942675927653898</v>
      </c>
      <c r="H922">
        <v>0.72897045291028895</v>
      </c>
      <c r="I922">
        <v>0.98483152617700398</v>
      </c>
      <c r="J922">
        <v>0.73739624256268099</v>
      </c>
      <c r="K922">
        <v>0.24756592884659701</v>
      </c>
      <c r="L922">
        <v>0.31469343043863701</v>
      </c>
      <c r="M922">
        <v>0.601843166863545</v>
      </c>
      <c r="N922">
        <v>-1.4024513236135101</v>
      </c>
      <c r="O922">
        <v>-0.23321266308550401</v>
      </c>
      <c r="P922">
        <v>0.26047584011883701</v>
      </c>
      <c r="Q922">
        <v>1.7460742929334101</v>
      </c>
      <c r="R922">
        <v>-2.5541861681163498</v>
      </c>
      <c r="S922">
        <v>0.67051563708265605</v>
      </c>
      <c r="T922">
        <v>0.70904735680557895</v>
      </c>
      <c r="U922">
        <v>-1.23716600922986</v>
      </c>
      <c r="V922">
        <v>0.90073237559685104</v>
      </c>
      <c r="W922">
        <v>-1.5574956453550799</v>
      </c>
      <c r="X922">
        <v>-1.0432856919355999</v>
      </c>
      <c r="Y922">
        <v>-7.35668224076218E-3</v>
      </c>
      <c r="Z922">
        <v>0.69203596967039305</v>
      </c>
      <c r="AA922">
        <v>-1.81912894666728</v>
      </c>
    </row>
    <row r="923" spans="1:27" x14ac:dyDescent="0.2">
      <c r="A923">
        <v>922</v>
      </c>
      <c r="B923">
        <v>4.1919498471543103E-2</v>
      </c>
      <c r="C923">
        <v>0.48645007913000798</v>
      </c>
      <c r="D923">
        <v>0.59807821456342902</v>
      </c>
      <c r="E923">
        <v>0.53794487263075996</v>
      </c>
      <c r="F923">
        <v>0.15716954646632</v>
      </c>
      <c r="G923">
        <v>0.66335271461866796</v>
      </c>
      <c r="H923">
        <v>0.50044326530769401</v>
      </c>
      <c r="I923">
        <v>0.80288205691613201</v>
      </c>
      <c r="J923">
        <v>0.20362500171177</v>
      </c>
      <c r="K923">
        <v>0.43761055683717098</v>
      </c>
      <c r="L923">
        <v>0.98688098066486396</v>
      </c>
      <c r="M923">
        <v>0.55975324683822603</v>
      </c>
      <c r="N923">
        <v>-1.8960964507653799</v>
      </c>
      <c r="O923">
        <v>-0.618589226233488</v>
      </c>
      <c r="P923">
        <v>-0.68257635048864196</v>
      </c>
      <c r="Q923">
        <v>1.4697778124469001</v>
      </c>
      <c r="R923">
        <v>0.98698388579067597</v>
      </c>
      <c r="S923">
        <v>-1.5071008693801</v>
      </c>
      <c r="T923">
        <v>0.13338879109166801</v>
      </c>
      <c r="U923">
        <v>0.23514003909749501</v>
      </c>
      <c r="V923">
        <v>-0.69416875206302497</v>
      </c>
      <c r="W923">
        <v>0.451715732815412</v>
      </c>
      <c r="X923">
        <v>0.77012546021675998</v>
      </c>
      <c r="Y923">
        <v>-0.171052319062658</v>
      </c>
      <c r="Z923">
        <v>-1.71227699334711</v>
      </c>
      <c r="AA923">
        <v>-0.99730078089045004</v>
      </c>
    </row>
    <row r="924" spans="1:27" x14ac:dyDescent="0.2">
      <c r="A924">
        <v>923</v>
      </c>
      <c r="B924">
        <v>0.363742694724351</v>
      </c>
      <c r="C924">
        <v>0.98926510545425095</v>
      </c>
      <c r="D924">
        <v>0.76717052189633195</v>
      </c>
      <c r="E924">
        <v>0.97785274311900094</v>
      </c>
      <c r="F924">
        <v>0.30285178474150598</v>
      </c>
      <c r="G924">
        <v>0.60764585016295303</v>
      </c>
      <c r="H924">
        <v>0.88367924140766196</v>
      </c>
      <c r="I924">
        <v>0.28251859918236699</v>
      </c>
      <c r="J924">
        <v>0.96926908311434001</v>
      </c>
      <c r="K924">
        <v>0.96551515953615297</v>
      </c>
      <c r="L924">
        <v>9.3888427363708601E-2</v>
      </c>
      <c r="M924">
        <v>0.29183677886612702</v>
      </c>
      <c r="N924">
        <v>-1.0102355300278001</v>
      </c>
      <c r="O924">
        <v>-0.19104296644680999</v>
      </c>
      <c r="P924">
        <v>-0.76701413726949697</v>
      </c>
      <c r="Q924">
        <v>-0.463479239652754</v>
      </c>
      <c r="R924">
        <v>-0.712658699281149</v>
      </c>
      <c r="S924">
        <v>-0.47264260285783599</v>
      </c>
      <c r="T924">
        <v>-0.140668994613043</v>
      </c>
      <c r="U924">
        <v>0.21846167596496399</v>
      </c>
      <c r="V924">
        <v>-1.5598921572070099</v>
      </c>
      <c r="W924">
        <v>-0.31342465318391999</v>
      </c>
      <c r="X924">
        <v>-0.36360288306888799</v>
      </c>
      <c r="Y924">
        <v>1.2044850619690799</v>
      </c>
      <c r="Z924">
        <v>0.759017960295574</v>
      </c>
      <c r="AA924">
        <v>-0.722746289113119</v>
      </c>
    </row>
    <row r="925" spans="1:27" x14ac:dyDescent="0.2">
      <c r="A925">
        <v>924</v>
      </c>
      <c r="B925">
        <v>0.85659696697257404</v>
      </c>
      <c r="C925">
        <v>0.49910495453514098</v>
      </c>
      <c r="D925">
        <v>0.23637593188323</v>
      </c>
      <c r="E925">
        <v>0.109674719395115</v>
      </c>
      <c r="F925">
        <v>0.20021476503461599</v>
      </c>
      <c r="G925">
        <v>0.61722646537236803</v>
      </c>
      <c r="H925">
        <v>0.19116029515862401</v>
      </c>
      <c r="I925">
        <v>0.33332536579109701</v>
      </c>
      <c r="J925">
        <v>0.65636068023741201</v>
      </c>
      <c r="K925">
        <v>0.74952217470854499</v>
      </c>
      <c r="L925">
        <v>0.133891983889043</v>
      </c>
      <c r="M925">
        <v>0.67032821802422404</v>
      </c>
      <c r="N925">
        <v>7.4153535986621402E-3</v>
      </c>
      <c r="O925">
        <v>-0.149035334193069</v>
      </c>
      <c r="P925">
        <v>1.1749215349914501E-2</v>
      </c>
      <c r="Q925">
        <v>-0.10881858701868501</v>
      </c>
      <c r="R925">
        <v>-1.9615008023165299</v>
      </c>
      <c r="S925">
        <v>1.0129087399177099</v>
      </c>
      <c r="T925">
        <v>1.0149010497948601</v>
      </c>
      <c r="U925">
        <v>1.49980453526116</v>
      </c>
      <c r="V925">
        <v>-0.61927185312696598</v>
      </c>
      <c r="W925">
        <v>0.35695928749709799</v>
      </c>
      <c r="X925">
        <v>0.44736383959836401</v>
      </c>
      <c r="Y925">
        <v>-0.75124809647295998</v>
      </c>
      <c r="Z925">
        <v>-0.48302457368859902</v>
      </c>
      <c r="AA925">
        <v>-0.49639327841952202</v>
      </c>
    </row>
    <row r="926" spans="1:27" x14ac:dyDescent="0.2">
      <c r="A926">
        <v>925</v>
      </c>
      <c r="B926">
        <v>0.69794657849706698</v>
      </c>
      <c r="C926">
        <v>0.56226053507998497</v>
      </c>
      <c r="D926">
        <v>0.69155606254935198</v>
      </c>
      <c r="E926">
        <v>0.36257217801176</v>
      </c>
      <c r="F926">
        <v>0.116916601313278</v>
      </c>
      <c r="G926">
        <v>0.59555559721775297</v>
      </c>
      <c r="H926">
        <v>0.19522255775518699</v>
      </c>
      <c r="I926">
        <v>0.65196789498440899</v>
      </c>
      <c r="J926">
        <v>0.12600892549380599</v>
      </c>
      <c r="K926">
        <v>0.83797229221090597</v>
      </c>
      <c r="L926">
        <v>8.2663566106930306E-2</v>
      </c>
      <c r="M926">
        <v>0.25811897986568499</v>
      </c>
      <c r="N926">
        <v>-0.49676568721213499</v>
      </c>
      <c r="O926">
        <v>0.43464760146585002</v>
      </c>
      <c r="P926">
        <v>0.26981624530978698</v>
      </c>
      <c r="Q926">
        <v>-0.473272732146783</v>
      </c>
      <c r="R926">
        <v>-1.2549487299445601</v>
      </c>
      <c r="S926">
        <v>-0.48322043237617901</v>
      </c>
      <c r="T926">
        <v>0.349409141564893</v>
      </c>
      <c r="U926">
        <v>-0.39217026676594802</v>
      </c>
      <c r="V926">
        <v>-1.5269163102485099</v>
      </c>
      <c r="W926">
        <v>1.6742782012859001</v>
      </c>
      <c r="X926">
        <v>-5.9928041328390302E-2</v>
      </c>
      <c r="Y926">
        <v>0.27664276844102298</v>
      </c>
      <c r="Z926">
        <v>0.85853838118945103</v>
      </c>
      <c r="AA926">
        <v>1.8967275811942701</v>
      </c>
    </row>
    <row r="927" spans="1:27" x14ac:dyDescent="0.2">
      <c r="A927">
        <v>926</v>
      </c>
      <c r="B927">
        <v>0.68448647297918797</v>
      </c>
      <c r="C927">
        <v>0.37825702060945299</v>
      </c>
      <c r="D927">
        <v>9.2239077668636996E-2</v>
      </c>
      <c r="E927">
        <v>0.49981935787945903</v>
      </c>
      <c r="F927">
        <v>0.85131373698823098</v>
      </c>
      <c r="G927">
        <v>0.676872128387913</v>
      </c>
      <c r="H927">
        <v>6.44529743585735E-2</v>
      </c>
      <c r="I927">
        <v>8.5558559978380799E-2</v>
      </c>
      <c r="J927">
        <v>0.85286712995730296</v>
      </c>
      <c r="K927">
        <v>0.89314249739982099</v>
      </c>
      <c r="L927">
        <v>0.20999934128485601</v>
      </c>
      <c r="M927">
        <v>7.9213293036445906E-2</v>
      </c>
      <c r="N927">
        <v>-0.78726373481516099</v>
      </c>
      <c r="O927">
        <v>-0.29491292409478098</v>
      </c>
      <c r="P927">
        <v>-1.597252021361</v>
      </c>
      <c r="Q927">
        <v>0.17553477956171001</v>
      </c>
      <c r="R927">
        <v>0.58049459183242902</v>
      </c>
      <c r="S927">
        <v>0.198748987368949</v>
      </c>
      <c r="T927">
        <v>0.99846650147616001</v>
      </c>
      <c r="U927">
        <v>0.25205565646688899</v>
      </c>
      <c r="V927">
        <v>1.0977314641526601</v>
      </c>
      <c r="W927">
        <v>0.78858460902260497</v>
      </c>
      <c r="X927">
        <v>-1.62884810290013</v>
      </c>
      <c r="Y927">
        <v>-0.27237502513610001</v>
      </c>
      <c r="Z927">
        <v>-1.18237020677071</v>
      </c>
      <c r="AA927">
        <v>1.7047379753300301E-3</v>
      </c>
    </row>
    <row r="928" spans="1:27" x14ac:dyDescent="0.2">
      <c r="A928">
        <v>927</v>
      </c>
      <c r="B928">
        <v>0.34801505273208</v>
      </c>
      <c r="C928">
        <v>0.51863719732500602</v>
      </c>
      <c r="D928">
        <v>0.73704124032519702</v>
      </c>
      <c r="E928">
        <v>0.91262840153649405</v>
      </c>
      <c r="F928">
        <v>0.33977796067483701</v>
      </c>
      <c r="G928">
        <v>0.98004893260076598</v>
      </c>
      <c r="H928">
        <v>0.81479514925740604</v>
      </c>
      <c r="I928">
        <v>0.94046201393939499</v>
      </c>
      <c r="J928">
        <v>0.18796091037802301</v>
      </c>
      <c r="K928">
        <v>0.90053418115712702</v>
      </c>
      <c r="L928">
        <v>0.87126547168008905</v>
      </c>
      <c r="M928">
        <v>0.42628686386160503</v>
      </c>
      <c r="N928">
        <v>8.9640627048418006E-2</v>
      </c>
      <c r="O928">
        <v>1.1008200301947</v>
      </c>
      <c r="P928">
        <v>1.77208750669294</v>
      </c>
      <c r="Q928">
        <v>-0.33334542574696502</v>
      </c>
      <c r="R928">
        <v>-0.20346305638923001</v>
      </c>
      <c r="S928">
        <v>-0.85447393328878096</v>
      </c>
      <c r="T928">
        <v>-0.46225443568871999</v>
      </c>
      <c r="U928">
        <v>-9.9706265463590099E-2</v>
      </c>
      <c r="V928">
        <v>0.74034960000541905</v>
      </c>
      <c r="W928">
        <v>-2.3800974059353899</v>
      </c>
      <c r="X928">
        <v>0.328325736293964</v>
      </c>
      <c r="Y928">
        <v>0.333582410083897</v>
      </c>
      <c r="Z928">
        <v>-0.53906436014662396</v>
      </c>
      <c r="AA928">
        <v>0.15244700670158601</v>
      </c>
    </row>
    <row r="929" spans="1:27" x14ac:dyDescent="0.2">
      <c r="A929">
        <v>928</v>
      </c>
      <c r="B929">
        <v>0.55468182940967303</v>
      </c>
      <c r="C929">
        <v>7.42837921716272E-2</v>
      </c>
      <c r="D929">
        <v>0.94468107144348301</v>
      </c>
      <c r="E929">
        <v>0.57206083461642199</v>
      </c>
      <c r="F929">
        <v>6.1780397314578198E-2</v>
      </c>
      <c r="G929">
        <v>0.83758213697001305</v>
      </c>
      <c r="H929">
        <v>0.70066184224560801</v>
      </c>
      <c r="I929">
        <v>0.35610506939701703</v>
      </c>
      <c r="J929">
        <v>0.48910869401879598</v>
      </c>
      <c r="K929">
        <v>0.85648950492031795</v>
      </c>
      <c r="L929">
        <v>0.14145285799168</v>
      </c>
      <c r="M929">
        <v>0.471927283797413</v>
      </c>
      <c r="N929">
        <v>-1.09280444405995</v>
      </c>
      <c r="O929">
        <v>-1.05413397984553</v>
      </c>
      <c r="P929">
        <v>1.34694791410305</v>
      </c>
      <c r="Q929">
        <v>1.66668924645811</v>
      </c>
      <c r="R929">
        <v>5.0792324273236301E-2</v>
      </c>
      <c r="S929">
        <v>0.28636544836113897</v>
      </c>
      <c r="T929">
        <v>2.1058072910502301</v>
      </c>
      <c r="U929">
        <v>1.3635737807838899</v>
      </c>
      <c r="V929">
        <v>-0.25357940674595902</v>
      </c>
      <c r="W929">
        <v>-0.85951243377168496</v>
      </c>
      <c r="X929">
        <v>-0.17146168920486199</v>
      </c>
      <c r="Y929">
        <v>1.27876780832389</v>
      </c>
      <c r="Z929">
        <v>-4.7763098023176798E-2</v>
      </c>
      <c r="AA929">
        <v>-0.110288107481486</v>
      </c>
    </row>
    <row r="930" spans="1:27" x14ac:dyDescent="0.2">
      <c r="A930">
        <v>929</v>
      </c>
      <c r="B930">
        <v>0.13724361755885101</v>
      </c>
      <c r="C930">
        <v>0.53847234416752998</v>
      </c>
      <c r="D930">
        <v>0.66408765176311102</v>
      </c>
      <c r="E930">
        <v>2.2794574731960799E-2</v>
      </c>
      <c r="F930">
        <v>0.64505169214680702</v>
      </c>
      <c r="G930">
        <v>7.5995455728843794E-2</v>
      </c>
      <c r="H930">
        <v>4.3730374891310902E-2</v>
      </c>
      <c r="I930">
        <v>0.57888639206066705</v>
      </c>
      <c r="J930">
        <v>0.19064173125661901</v>
      </c>
      <c r="K930">
        <v>1.23391777742654E-2</v>
      </c>
      <c r="L930">
        <v>1.97703854646533E-2</v>
      </c>
      <c r="M930">
        <v>0.95680549228563905</v>
      </c>
      <c r="N930">
        <v>0.96854277916061104</v>
      </c>
      <c r="O930">
        <v>-4.9810131674465102E-2</v>
      </c>
      <c r="P930">
        <v>-0.33068324016108003</v>
      </c>
      <c r="Q930">
        <v>-0.34660841539662002</v>
      </c>
      <c r="R930">
        <v>-0.400148582512666</v>
      </c>
      <c r="S930">
        <v>0.73359952659726202</v>
      </c>
      <c r="T930">
        <v>1.6394490172698799</v>
      </c>
      <c r="U930">
        <v>-0.53341389002795603</v>
      </c>
      <c r="V930">
        <v>1.11903761559876</v>
      </c>
      <c r="W930">
        <v>0.33023950127421903</v>
      </c>
      <c r="X930">
        <v>-0.97380709424186296</v>
      </c>
      <c r="Y930">
        <v>0.824402715155652</v>
      </c>
      <c r="Z930">
        <v>-0.27436462286443702</v>
      </c>
      <c r="AA930">
        <v>-0.82253261705090197</v>
      </c>
    </row>
    <row r="931" spans="1:27" x14ac:dyDescent="0.2">
      <c r="A931">
        <v>930</v>
      </c>
      <c r="B931">
        <v>0.78493155632167999</v>
      </c>
      <c r="C931">
        <v>0.96106100082397405</v>
      </c>
      <c r="D931">
        <v>0.66741557465866197</v>
      </c>
      <c r="E931">
        <v>0.85522962594404806</v>
      </c>
      <c r="F931">
        <v>0.76368783880025104</v>
      </c>
      <c r="G931">
        <v>0.52820775960571997</v>
      </c>
      <c r="H931">
        <v>0.91952596977353096</v>
      </c>
      <c r="I931">
        <v>0.753717980114743</v>
      </c>
      <c r="J931">
        <v>0.72579015418887105</v>
      </c>
      <c r="K931">
        <v>0.83249578205868602</v>
      </c>
      <c r="L931">
        <v>3.8122542900964597E-2</v>
      </c>
      <c r="M931">
        <v>0.373901525745168</v>
      </c>
      <c r="N931">
        <v>-0.59787452341262803</v>
      </c>
      <c r="O931">
        <v>-2.1016616498771699</v>
      </c>
      <c r="P931">
        <v>-1.6923727706088201</v>
      </c>
      <c r="Q931">
        <v>-0.442139382112548</v>
      </c>
      <c r="R931">
        <v>-0.133561998301612</v>
      </c>
      <c r="S931">
        <v>1.14638901526947</v>
      </c>
      <c r="T931">
        <v>-0.92363837058867704</v>
      </c>
      <c r="U931">
        <v>0.40112052184427599</v>
      </c>
      <c r="V931">
        <v>0.41223562014656001</v>
      </c>
      <c r="W931">
        <v>2.57036433591433E-2</v>
      </c>
      <c r="X931">
        <v>-0.86896250596522195</v>
      </c>
      <c r="Y931">
        <v>1.75370762601687</v>
      </c>
      <c r="Z931">
        <v>-0.92248242234385702</v>
      </c>
      <c r="AA931">
        <v>-0.99104314704766505</v>
      </c>
    </row>
    <row r="932" spans="1:27" x14ac:dyDescent="0.2">
      <c r="A932">
        <v>931</v>
      </c>
      <c r="B932">
        <v>0.88686257158406001</v>
      </c>
      <c r="C932">
        <v>0.52781013958156098</v>
      </c>
      <c r="D932">
        <v>0.42002167436294202</v>
      </c>
      <c r="E932">
        <v>0.83048424171283797</v>
      </c>
      <c r="F932">
        <v>0.53678721981123001</v>
      </c>
      <c r="G932">
        <v>0.1619840527419</v>
      </c>
      <c r="H932">
        <v>0.98109476827084996</v>
      </c>
      <c r="I932">
        <v>0.25661613838747099</v>
      </c>
      <c r="J932">
        <v>0.78476582164876096</v>
      </c>
      <c r="K932">
        <v>0.43308843020349702</v>
      </c>
      <c r="L932">
        <v>0.71181454346515205</v>
      </c>
      <c r="M932">
        <v>0.56836580834351402</v>
      </c>
      <c r="N932">
        <v>-0.17414835001540199</v>
      </c>
      <c r="O932">
        <v>0.48921370081933402</v>
      </c>
      <c r="P932">
        <v>1.0248092804366</v>
      </c>
      <c r="Q932">
        <v>-0.115799965662378</v>
      </c>
      <c r="R932">
        <v>-1.48978604201467</v>
      </c>
      <c r="S932">
        <v>0.58794821477730996</v>
      </c>
      <c r="T932">
        <v>-0.31000497668785698</v>
      </c>
      <c r="U932">
        <v>1.3791878376561699</v>
      </c>
      <c r="V932">
        <v>0.68782526524390497</v>
      </c>
      <c r="W932">
        <v>-0.19595364455261099</v>
      </c>
      <c r="X932">
        <v>9.0548679882187705E-2</v>
      </c>
      <c r="Y932">
        <v>-1.2134746465020401</v>
      </c>
      <c r="Z932">
        <v>0.39598867534701998</v>
      </c>
      <c r="AA932">
        <v>1.49825047724147</v>
      </c>
    </row>
    <row r="933" spans="1:27" x14ac:dyDescent="0.2">
      <c r="A933">
        <v>932</v>
      </c>
      <c r="B933">
        <v>0.20409588329493999</v>
      </c>
      <c r="C933">
        <v>0.43715945188887401</v>
      </c>
      <c r="D933">
        <v>0.13796692248433801</v>
      </c>
      <c r="E933">
        <v>0.87815106310881597</v>
      </c>
      <c r="F933">
        <v>0.50244645262137</v>
      </c>
      <c r="G933">
        <v>0.43169492087326899</v>
      </c>
      <c r="H933">
        <v>0.815997053403407</v>
      </c>
      <c r="I933">
        <v>0.89492354379035499</v>
      </c>
      <c r="J933">
        <v>0.94610345270484597</v>
      </c>
      <c r="K933">
        <v>0.14159126277081599</v>
      </c>
      <c r="L933">
        <v>0.53101315279491201</v>
      </c>
      <c r="M933">
        <v>0.66599495941773001</v>
      </c>
      <c r="N933">
        <v>-0.90362129238000199</v>
      </c>
      <c r="O933">
        <v>0.14760474480579</v>
      </c>
      <c r="P933">
        <v>2.0179189103170998</v>
      </c>
      <c r="Q933">
        <v>-0.187580301055017</v>
      </c>
      <c r="R933">
        <v>0.88331941693933502</v>
      </c>
      <c r="S933">
        <v>-0.123022367106392</v>
      </c>
      <c r="T933">
        <v>-0.72552428899527599</v>
      </c>
      <c r="U933">
        <v>0.77488903237967699</v>
      </c>
      <c r="V933">
        <v>0.86461214678948295</v>
      </c>
      <c r="W933">
        <v>-1.43580924049196</v>
      </c>
      <c r="X933">
        <v>-2.1989750170520201</v>
      </c>
      <c r="Y933">
        <v>-1.5370623335341</v>
      </c>
      <c r="Z933">
        <v>0.539738400155653</v>
      </c>
      <c r="AA933">
        <v>-0.30173005327025798</v>
      </c>
    </row>
    <row r="934" spans="1:27" x14ac:dyDescent="0.2">
      <c r="A934">
        <v>933</v>
      </c>
      <c r="B934">
        <v>0.77062296145595599</v>
      </c>
      <c r="C934">
        <v>3.22669965680688E-2</v>
      </c>
      <c r="D934">
        <v>0.46936511364765399</v>
      </c>
      <c r="E934">
        <v>0.80960218934342199</v>
      </c>
      <c r="F934">
        <v>0.75599699211306803</v>
      </c>
      <c r="G934">
        <v>0.100423860130831</v>
      </c>
      <c r="H934">
        <v>0.28388467431068398</v>
      </c>
      <c r="I934">
        <v>0.15924375946633501</v>
      </c>
      <c r="J934">
        <v>0.51250267634168201</v>
      </c>
      <c r="K934">
        <v>7.12401922792196E-2</v>
      </c>
      <c r="L934">
        <v>0.35042435815557799</v>
      </c>
      <c r="M934">
        <v>0.58801371301524297</v>
      </c>
      <c r="N934">
        <v>0.54755801089692802</v>
      </c>
      <c r="O934">
        <v>0.79381538922730599</v>
      </c>
      <c r="P934">
        <v>-1.11751900190072</v>
      </c>
      <c r="Q934">
        <v>0.68533350751689104</v>
      </c>
      <c r="R934">
        <v>1.1958439560990699</v>
      </c>
      <c r="S934">
        <v>-0.87855193839948198</v>
      </c>
      <c r="T934">
        <v>1.2796399562929699</v>
      </c>
      <c r="U934">
        <v>0.773668903930539</v>
      </c>
      <c r="V934">
        <v>-0.47626291928477599</v>
      </c>
      <c r="W934">
        <v>1.2512785355109299</v>
      </c>
      <c r="X934">
        <v>-1.32504220363781</v>
      </c>
      <c r="Y934">
        <v>0.26062686423525799</v>
      </c>
      <c r="Z934">
        <v>1.41915970888232</v>
      </c>
      <c r="AA934">
        <v>0.37792073310817198</v>
      </c>
    </row>
    <row r="935" spans="1:27" x14ac:dyDescent="0.2">
      <c r="A935">
        <v>934</v>
      </c>
      <c r="B935">
        <v>0.59636296075768702</v>
      </c>
      <c r="C935">
        <v>3.7734180688857998E-2</v>
      </c>
      <c r="D935">
        <v>9.3754242639988605E-2</v>
      </c>
      <c r="E935">
        <v>6.5336702391505201E-5</v>
      </c>
      <c r="F935">
        <v>0.88602243224158805</v>
      </c>
      <c r="G935">
        <v>0.10556332883425</v>
      </c>
      <c r="H935">
        <v>0.45091419597156301</v>
      </c>
      <c r="I935">
        <v>0.91198833193629902</v>
      </c>
      <c r="J935">
        <v>0.28070273390039802</v>
      </c>
      <c r="K935">
        <v>5.6969828438013702E-2</v>
      </c>
      <c r="L935">
        <v>0.80728664528578498</v>
      </c>
      <c r="M935">
        <v>0.55856696167029396</v>
      </c>
      <c r="N935">
        <v>0.374791848931807</v>
      </c>
      <c r="O935">
        <v>-1.39356757777261</v>
      </c>
      <c r="P935">
        <v>0.162385595774799</v>
      </c>
      <c r="Q935">
        <v>0.53462955922679201</v>
      </c>
      <c r="R935">
        <v>0.69059740152078097</v>
      </c>
      <c r="S935">
        <v>-0.270783105840256</v>
      </c>
      <c r="T935">
        <v>0.30909033208901099</v>
      </c>
      <c r="U935">
        <v>-0.37410046664770102</v>
      </c>
      <c r="V935">
        <v>0.76823331434164299</v>
      </c>
      <c r="W935">
        <v>-0.39217295595343099</v>
      </c>
      <c r="X935">
        <v>-0.11009798564606001</v>
      </c>
      <c r="Y935">
        <v>0.10880032011369301</v>
      </c>
      <c r="Z935">
        <v>1.1017603731088901</v>
      </c>
      <c r="AA935">
        <v>-1.2233435779183599</v>
      </c>
    </row>
    <row r="936" spans="1:27" x14ac:dyDescent="0.2">
      <c r="A936">
        <v>935</v>
      </c>
      <c r="B936">
        <v>0.95766974240541403</v>
      </c>
      <c r="C936">
        <v>4.7348293941468E-2</v>
      </c>
      <c r="D936">
        <v>0.75407335115596597</v>
      </c>
      <c r="E936">
        <v>0.10182573297061</v>
      </c>
      <c r="F936">
        <v>0.82662174850702197</v>
      </c>
      <c r="G936">
        <v>0.83166243229061299</v>
      </c>
      <c r="H936">
        <v>0.37592878774739802</v>
      </c>
      <c r="I936">
        <v>0.91930983983911496</v>
      </c>
      <c r="J936">
        <v>0.687560682184994</v>
      </c>
      <c r="K936">
        <v>0.77615597285330296</v>
      </c>
      <c r="L936">
        <v>9.2476908117532702E-2</v>
      </c>
      <c r="M936">
        <v>0.94428978906944305</v>
      </c>
      <c r="N936">
        <v>-0.44493636390485602</v>
      </c>
      <c r="O936">
        <v>-0.54321636901221904</v>
      </c>
      <c r="P936">
        <v>-1.456515719759</v>
      </c>
      <c r="Q936">
        <v>-1.5793436901903599</v>
      </c>
      <c r="R936">
        <v>-1.24232285414442</v>
      </c>
      <c r="S936">
        <v>0.71918137427269302</v>
      </c>
      <c r="T936">
        <v>0.18488932840946001</v>
      </c>
      <c r="U936">
        <v>0.488560441952891</v>
      </c>
      <c r="V936">
        <v>0.15941748699091901</v>
      </c>
      <c r="W936">
        <v>-8.8614854215912503E-2</v>
      </c>
      <c r="X936">
        <v>-0.54315870994292004</v>
      </c>
      <c r="Y936">
        <v>1.33260730979556</v>
      </c>
      <c r="Z936">
        <v>-0.684661796005821</v>
      </c>
      <c r="AA936">
        <v>0.84286541710842</v>
      </c>
    </row>
    <row r="937" spans="1:27" x14ac:dyDescent="0.2">
      <c r="A937">
        <v>936</v>
      </c>
      <c r="B937">
        <v>0.15868839761242201</v>
      </c>
      <c r="C937">
        <v>0.160959035623818</v>
      </c>
      <c r="D937">
        <v>0.36632790556177403</v>
      </c>
      <c r="E937">
        <v>0.83482587686739795</v>
      </c>
      <c r="F937">
        <v>0.50088280905038096</v>
      </c>
      <c r="G937">
        <v>0.95402496401220505</v>
      </c>
      <c r="H937">
        <v>6.0414649313315701E-2</v>
      </c>
      <c r="I937">
        <v>0.65305598219856598</v>
      </c>
      <c r="J937">
        <v>0.18847388122230699</v>
      </c>
      <c r="K937">
        <v>0.69144375412724901</v>
      </c>
      <c r="L937">
        <v>0.44170920900069099</v>
      </c>
      <c r="M937">
        <v>0.53552348306402497</v>
      </c>
      <c r="N937">
        <v>-1.96934798429767</v>
      </c>
      <c r="O937">
        <v>-1.20919687614279</v>
      </c>
      <c r="P937">
        <v>-0.49989918084601298</v>
      </c>
      <c r="Q937">
        <v>-0.65988802357850396</v>
      </c>
      <c r="R937">
        <v>-0.32042924280151602</v>
      </c>
      <c r="S937">
        <v>1.73672083864966</v>
      </c>
      <c r="T937">
        <v>-0.77147847217125398</v>
      </c>
      <c r="U937">
        <v>-1.08351186962714</v>
      </c>
      <c r="V937">
        <v>-0.54607214489039202</v>
      </c>
      <c r="W937">
        <v>1.22965402516205</v>
      </c>
      <c r="X937">
        <v>-0.66477867646440802</v>
      </c>
      <c r="Y937">
        <v>-1.0139532134859099</v>
      </c>
      <c r="Z937">
        <v>-8.0957358887359304E-2</v>
      </c>
      <c r="AA937">
        <v>-0.52005437037463897</v>
      </c>
    </row>
    <row r="938" spans="1:27" x14ac:dyDescent="0.2">
      <c r="A938">
        <v>937</v>
      </c>
      <c r="B938">
        <v>0.52597427414730102</v>
      </c>
      <c r="C938">
        <v>0.46909739333204897</v>
      </c>
      <c r="D938">
        <v>0.56813638168387104</v>
      </c>
      <c r="E938">
        <v>0.22114739613607501</v>
      </c>
      <c r="F938">
        <v>0.796296121552586</v>
      </c>
      <c r="G938">
        <v>0.40297970967367203</v>
      </c>
      <c r="H938">
        <v>0.60213807993568402</v>
      </c>
      <c r="I938">
        <v>0.99533190019428697</v>
      </c>
      <c r="J938">
        <v>0.77978576696477797</v>
      </c>
      <c r="K938">
        <v>0.88929304294288103</v>
      </c>
      <c r="L938">
        <v>0.40807192190550201</v>
      </c>
      <c r="M938">
        <v>0.38679014868102901</v>
      </c>
      <c r="N938">
        <v>0.15995865752418101</v>
      </c>
      <c r="O938">
        <v>-7.9017063681249694E-2</v>
      </c>
      <c r="P938">
        <v>0.62848350965644295</v>
      </c>
      <c r="Q938">
        <v>-0.43169880658456</v>
      </c>
      <c r="R938">
        <v>0.59637826520757897</v>
      </c>
      <c r="S938">
        <v>0.25930069974172398</v>
      </c>
      <c r="T938">
        <v>1.76581727671695</v>
      </c>
      <c r="U938">
        <v>0.49473446179606501</v>
      </c>
      <c r="V938">
        <v>1.2282193823680501</v>
      </c>
      <c r="W938">
        <v>-1.5473272107428999</v>
      </c>
      <c r="X938">
        <v>0.96485180141258198</v>
      </c>
      <c r="Y938">
        <v>0.104358116363043</v>
      </c>
      <c r="Z938">
        <v>1.08789948331834</v>
      </c>
      <c r="AA938">
        <v>0.23074576674097799</v>
      </c>
    </row>
    <row r="939" spans="1:27" x14ac:dyDescent="0.2">
      <c r="A939">
        <v>938</v>
      </c>
      <c r="B939">
        <v>0.87315136753022604</v>
      </c>
      <c r="C939">
        <v>0.80592397483997003</v>
      </c>
      <c r="D939">
        <v>0.38302131416276097</v>
      </c>
      <c r="E939">
        <v>3.0416376655921298E-2</v>
      </c>
      <c r="F939">
        <v>0.19287444860674399</v>
      </c>
      <c r="G939">
        <v>0.36864884733222397</v>
      </c>
      <c r="H939">
        <v>0.32777270162478001</v>
      </c>
      <c r="I939">
        <v>0.66232842183671803</v>
      </c>
      <c r="J939">
        <v>0.73102523386478402</v>
      </c>
      <c r="K939">
        <v>0.101973539451137</v>
      </c>
      <c r="L939">
        <v>0.98443638579919901</v>
      </c>
      <c r="M939">
        <v>0.45667093410156601</v>
      </c>
      <c r="N939">
        <v>0.42582808401338201</v>
      </c>
      <c r="O939">
        <v>-0.82329384358174096</v>
      </c>
      <c r="P939">
        <v>-1.44957391980052</v>
      </c>
      <c r="Q939">
        <v>0.94368017090587497</v>
      </c>
      <c r="R939">
        <v>0.51589446681263196</v>
      </c>
      <c r="S939">
        <v>-0.52059407682403802</v>
      </c>
      <c r="T939">
        <v>1.1693969910572299</v>
      </c>
      <c r="U939">
        <v>0.38914123509173898</v>
      </c>
      <c r="V939">
        <v>2.2412967399967698</v>
      </c>
      <c r="W939">
        <v>-0.63345488461903898</v>
      </c>
      <c r="X939">
        <v>-6.8416317525912498E-2</v>
      </c>
      <c r="Y939">
        <v>0.50098827586216699</v>
      </c>
      <c r="Z939">
        <v>-1.23007699867743</v>
      </c>
      <c r="AA939">
        <v>-0.13319969145375199</v>
      </c>
    </row>
    <row r="940" spans="1:27" x14ac:dyDescent="0.2">
      <c r="A940">
        <v>939</v>
      </c>
      <c r="B940">
        <v>0.86970607028342695</v>
      </c>
      <c r="C940">
        <v>0.28059751610271599</v>
      </c>
      <c r="D940">
        <v>0.20323870005086001</v>
      </c>
      <c r="E940">
        <v>0.57672602171078302</v>
      </c>
      <c r="F940">
        <v>0.37278385646641199</v>
      </c>
      <c r="G940">
        <v>0.44827986578457002</v>
      </c>
      <c r="H940">
        <v>0.10559278842993</v>
      </c>
      <c r="I940">
        <v>0.14748055208474301</v>
      </c>
      <c r="J940">
        <v>0.59786881040781703</v>
      </c>
      <c r="K940">
        <v>0.26844082446768802</v>
      </c>
      <c r="L940">
        <v>0.42502631084062098</v>
      </c>
      <c r="M940">
        <v>0.69767501554451805</v>
      </c>
      <c r="N940">
        <v>0.49095602567021701</v>
      </c>
      <c r="O940">
        <v>-0.30136042803667601</v>
      </c>
      <c r="P940">
        <v>-1.09663822216683</v>
      </c>
      <c r="Q940">
        <v>-2.0554121790116502E-2</v>
      </c>
      <c r="R940">
        <v>-2.2456891552830398</v>
      </c>
      <c r="S940">
        <v>-1.1496547210694501</v>
      </c>
      <c r="T940">
        <v>0.419243561448986</v>
      </c>
      <c r="U940">
        <v>0.60639209742565603</v>
      </c>
      <c r="V940">
        <v>1.4966488794664901</v>
      </c>
      <c r="W940">
        <v>-0.15921646354355201</v>
      </c>
      <c r="X940">
        <v>0.49804015822786202</v>
      </c>
      <c r="Y940">
        <v>-0.43131497713033501</v>
      </c>
      <c r="Z940">
        <v>-1.5287205593508599</v>
      </c>
      <c r="AA940">
        <v>-2.0587866392696199</v>
      </c>
    </row>
    <row r="941" spans="1:27" x14ac:dyDescent="0.2">
      <c r="A941">
        <v>940</v>
      </c>
      <c r="B941">
        <v>2.3688643239438499E-2</v>
      </c>
      <c r="C941">
        <v>0.75478398520499401</v>
      </c>
      <c r="D941">
        <v>0.53526538587175299</v>
      </c>
      <c r="E941">
        <v>0.75687976041808702</v>
      </c>
      <c r="F941">
        <v>0.40719757275655799</v>
      </c>
      <c r="G941">
        <v>0.43375224806368301</v>
      </c>
      <c r="H941">
        <v>8.6298910900950399E-4</v>
      </c>
      <c r="I941">
        <v>0.72164943208917898</v>
      </c>
      <c r="J941">
        <v>0.57213750877417602</v>
      </c>
      <c r="K941">
        <v>0.39122676104307103</v>
      </c>
      <c r="L941">
        <v>3.71287139132618E-2</v>
      </c>
      <c r="M941">
        <v>4.1371916420757701E-2</v>
      </c>
      <c r="N941">
        <v>1.0494802263222001</v>
      </c>
      <c r="O941">
        <v>1.1162713383202501</v>
      </c>
      <c r="P941">
        <v>-0.35297849757747901</v>
      </c>
      <c r="Q941">
        <v>0.49958969340676701</v>
      </c>
      <c r="R941">
        <v>-1.5141157006787</v>
      </c>
      <c r="S941">
        <v>-0.33626492396026397</v>
      </c>
      <c r="T941">
        <v>1.6972145648433401</v>
      </c>
      <c r="U941">
        <v>0.91696908006991595</v>
      </c>
      <c r="V941">
        <v>-0.99495514705024002</v>
      </c>
      <c r="W941">
        <v>-1.19890877329017</v>
      </c>
      <c r="X941">
        <v>-1.64572543109756</v>
      </c>
      <c r="Y941">
        <v>-1.5969116017826801</v>
      </c>
      <c r="Z941">
        <v>0.40446032408095101</v>
      </c>
      <c r="AA941">
        <v>1.29740894120121</v>
      </c>
    </row>
    <row r="942" spans="1:27" x14ac:dyDescent="0.2">
      <c r="A942">
        <v>941</v>
      </c>
      <c r="B942">
        <v>0.975889693479985</v>
      </c>
      <c r="C942">
        <v>0.52182581485249102</v>
      </c>
      <c r="D942">
        <v>0.38584724906831902</v>
      </c>
      <c r="E942">
        <v>0.87365405936725404</v>
      </c>
      <c r="F942">
        <v>9.2063257936388199E-2</v>
      </c>
      <c r="G942">
        <v>0.962731812614947</v>
      </c>
      <c r="H942">
        <v>0.39631581655703402</v>
      </c>
      <c r="I942">
        <v>0.54400836117565599</v>
      </c>
      <c r="J942">
        <v>0.67286264710128296</v>
      </c>
      <c r="K942">
        <v>0.30440461169928301</v>
      </c>
      <c r="L942">
        <v>0.88537666248157598</v>
      </c>
      <c r="M942">
        <v>0.23481203033588799</v>
      </c>
      <c r="N942">
        <v>-0.81979743318035103</v>
      </c>
      <c r="O942">
        <v>1.84468259173422</v>
      </c>
      <c r="P942">
        <v>-0.54258334394922902</v>
      </c>
      <c r="Q942">
        <v>-7.8403199809567406E-2</v>
      </c>
      <c r="R942">
        <v>-0.756406259478971</v>
      </c>
      <c r="S942">
        <v>1.57906933758636</v>
      </c>
      <c r="T942">
        <v>0.163339503581311</v>
      </c>
      <c r="U942">
        <v>0.87845012623207497</v>
      </c>
      <c r="V942">
        <v>-0.15607011220602801</v>
      </c>
      <c r="W942">
        <v>-1.36792946723864</v>
      </c>
      <c r="X942">
        <v>0.87249246845976702</v>
      </c>
      <c r="Y942">
        <v>-0.58563622510167401</v>
      </c>
      <c r="Z942">
        <v>-0.80220216043466097</v>
      </c>
      <c r="AA942">
        <v>1.0294966356091</v>
      </c>
    </row>
    <row r="943" spans="1:27" x14ac:dyDescent="0.2">
      <c r="A943">
        <v>942</v>
      </c>
      <c r="B943">
        <v>0.49022419820539598</v>
      </c>
      <c r="C943">
        <v>0.288947193184867</v>
      </c>
      <c r="D943">
        <v>0.86228535929694705</v>
      </c>
      <c r="E943">
        <v>6.0365913901477997E-2</v>
      </c>
      <c r="F943">
        <v>2.0097841043025199E-3</v>
      </c>
      <c r="G943">
        <v>0.74133330397307795</v>
      </c>
      <c r="H943">
        <v>0.330656992737203</v>
      </c>
      <c r="I943">
        <v>0.978761487873271</v>
      </c>
      <c r="J943">
        <v>0.58645946392789405</v>
      </c>
      <c r="K943">
        <v>0.77465275675058298</v>
      </c>
      <c r="L943">
        <v>0.56885344395413995</v>
      </c>
      <c r="M943">
        <v>0.77901966637000397</v>
      </c>
      <c r="N943">
        <v>-0.73838147069982096</v>
      </c>
      <c r="O943">
        <v>-1.9313080419605499</v>
      </c>
      <c r="P943">
        <v>1.7931873569613101E-2</v>
      </c>
      <c r="Q943">
        <v>-0.439351676618434</v>
      </c>
      <c r="R943">
        <v>-1.86338067138837</v>
      </c>
      <c r="S943">
        <v>-1.4599448073738399</v>
      </c>
      <c r="T943">
        <v>-0.39510084733578599</v>
      </c>
      <c r="U943">
        <v>1.2422983201407001</v>
      </c>
      <c r="V943">
        <v>0.52128161798271999</v>
      </c>
      <c r="W943">
        <v>-0.56279955228453005</v>
      </c>
      <c r="X943">
        <v>-0.26805394055823001</v>
      </c>
      <c r="Y943">
        <v>0.43122048563493198</v>
      </c>
      <c r="Z943">
        <v>0.49111914884486302</v>
      </c>
      <c r="AA943">
        <v>-0.82158382388227302</v>
      </c>
    </row>
    <row r="944" spans="1:27" x14ac:dyDescent="0.2">
      <c r="A944">
        <v>943</v>
      </c>
      <c r="B944">
        <v>0.38917032303288501</v>
      </c>
      <c r="C944">
        <v>1.7377201467752401E-2</v>
      </c>
      <c r="D944">
        <v>9.3563544796779696E-2</v>
      </c>
      <c r="E944">
        <v>0.221838358789682</v>
      </c>
      <c r="F944">
        <v>0.38961026119068198</v>
      </c>
      <c r="G944">
        <v>0.281285665696486</v>
      </c>
      <c r="H944">
        <v>0.52451449353247803</v>
      </c>
      <c r="I944">
        <v>5.8432503137737499E-2</v>
      </c>
      <c r="J944">
        <v>0.122502962825819</v>
      </c>
      <c r="K944">
        <v>5.2446632646024199E-2</v>
      </c>
      <c r="L944">
        <v>0.991776300128549</v>
      </c>
      <c r="M944">
        <v>0.80188001552596599</v>
      </c>
      <c r="N944">
        <v>-1.27915068350191</v>
      </c>
      <c r="O944">
        <v>-1.35749908415617</v>
      </c>
      <c r="P944">
        <v>-0.116838295035402</v>
      </c>
      <c r="Q944">
        <v>0.66459055871213601</v>
      </c>
      <c r="R944">
        <v>0.845944699947491</v>
      </c>
      <c r="S944">
        <v>-1.00591945825303</v>
      </c>
      <c r="T944">
        <v>-2.52448920522367</v>
      </c>
      <c r="U944">
        <v>-0.56874820251396596</v>
      </c>
      <c r="V944">
        <v>2.2236364050475999</v>
      </c>
      <c r="W944">
        <v>-0.58859398771121396</v>
      </c>
      <c r="X944">
        <v>-0.50919170853593698</v>
      </c>
      <c r="Y944">
        <v>1.0128539039107201</v>
      </c>
      <c r="Z944">
        <v>2.4861102080272</v>
      </c>
      <c r="AA944">
        <v>0.15531377545054401</v>
      </c>
    </row>
    <row r="945" spans="1:27" x14ac:dyDescent="0.2">
      <c r="A945">
        <v>944</v>
      </c>
      <c r="B945">
        <v>0.41755495988763802</v>
      </c>
      <c r="C945">
        <v>0.66834952984936502</v>
      </c>
      <c r="D945">
        <v>6.3448537839576602E-2</v>
      </c>
      <c r="E945">
        <v>0.41402517212554801</v>
      </c>
      <c r="F945">
        <v>0.158548658946529</v>
      </c>
      <c r="G945">
        <v>0.49099541106261302</v>
      </c>
      <c r="H945">
        <v>0.38326179678551803</v>
      </c>
      <c r="I945">
        <v>0.14168297452852099</v>
      </c>
      <c r="J945">
        <v>0.66632969235070005</v>
      </c>
      <c r="K945">
        <v>0.95610218658111901</v>
      </c>
      <c r="L945">
        <v>0.43712359806522699</v>
      </c>
      <c r="M945">
        <v>0.37484779278747699</v>
      </c>
      <c r="N945">
        <v>0.85754767517848196</v>
      </c>
      <c r="O945">
        <v>1.1752866324779301</v>
      </c>
      <c r="P945">
        <v>-1.96357218904774</v>
      </c>
      <c r="Q945">
        <v>2.3332680516824298</v>
      </c>
      <c r="R945">
        <v>-0.39008514405843803</v>
      </c>
      <c r="S945">
        <v>0.31352900355736602</v>
      </c>
      <c r="T945">
        <v>-0.92853760503040506</v>
      </c>
      <c r="U945">
        <v>-0.463532369282528</v>
      </c>
      <c r="V945">
        <v>-1.2930741378673201</v>
      </c>
      <c r="W945">
        <v>-5.5589014283582497E-2</v>
      </c>
      <c r="X945">
        <v>-0.49635978677135301</v>
      </c>
      <c r="Y945">
        <v>-0.94685022942119401</v>
      </c>
      <c r="Z945">
        <v>0.98017526857076198</v>
      </c>
      <c r="AA945">
        <v>-1.05082833362905</v>
      </c>
    </row>
    <row r="946" spans="1:27" x14ac:dyDescent="0.2">
      <c r="A946">
        <v>945</v>
      </c>
      <c r="B946">
        <v>9.2925820499658501E-2</v>
      </c>
      <c r="C946">
        <v>6.6975964698940502E-2</v>
      </c>
      <c r="D946">
        <v>0.166764037217944</v>
      </c>
      <c r="E946">
        <v>0.41132962983101601</v>
      </c>
      <c r="F946">
        <v>0.87893017311580401</v>
      </c>
      <c r="G946">
        <v>0.97845283290371299</v>
      </c>
      <c r="H946">
        <v>0.36694051115773602</v>
      </c>
      <c r="I946">
        <v>0.52777231857180595</v>
      </c>
      <c r="J946">
        <v>0.475365719525143</v>
      </c>
      <c r="K946">
        <v>0.78550980589352504</v>
      </c>
      <c r="L946">
        <v>0.96584140555933096</v>
      </c>
      <c r="M946">
        <v>8.8993140263482901E-2</v>
      </c>
      <c r="N946">
        <v>-0.459581093044727</v>
      </c>
      <c r="O946">
        <v>7.6643323058424404E-2</v>
      </c>
      <c r="P946">
        <v>-1.27974801114514</v>
      </c>
      <c r="Q946">
        <v>7.0303225917586398E-3</v>
      </c>
      <c r="R946">
        <v>0.94500982422458601</v>
      </c>
      <c r="S946">
        <v>-3.1008154473334302</v>
      </c>
      <c r="T946">
        <v>-1.7592507738588601</v>
      </c>
      <c r="U946">
        <v>0.59609908057702798</v>
      </c>
      <c r="V946">
        <v>0.531319669717076</v>
      </c>
      <c r="W946">
        <v>-0.34520670118611402</v>
      </c>
      <c r="X946">
        <v>0.62726238903994302</v>
      </c>
      <c r="Y946">
        <v>0.63250033417447205</v>
      </c>
      <c r="Z946">
        <v>0.67078989852784598</v>
      </c>
      <c r="AA946">
        <v>0.83538509340827605</v>
      </c>
    </row>
    <row r="947" spans="1:27" x14ac:dyDescent="0.2">
      <c r="A947">
        <v>946</v>
      </c>
      <c r="B947">
        <v>0.161809210199862</v>
      </c>
      <c r="C947">
        <v>0.83638642681762498</v>
      </c>
      <c r="D947">
        <v>0.93565523135475803</v>
      </c>
      <c r="E947">
        <v>0.57939032977446903</v>
      </c>
      <c r="F947">
        <v>0.59047899232245904</v>
      </c>
      <c r="G947">
        <v>0.567466144217178</v>
      </c>
      <c r="H947">
        <v>1.8541851313784701E-2</v>
      </c>
      <c r="I947">
        <v>0.68453452270477999</v>
      </c>
      <c r="J947">
        <v>0.584294001339003</v>
      </c>
      <c r="K947">
        <v>0.681574635673314</v>
      </c>
      <c r="L947">
        <v>0.93616171739995402</v>
      </c>
      <c r="M947">
        <v>0.38860796787775997</v>
      </c>
      <c r="N947">
        <v>-0.79774278929645703</v>
      </c>
      <c r="O947">
        <v>-0.98942363320408599</v>
      </c>
      <c r="P947">
        <v>0.146858364488577</v>
      </c>
      <c r="Q947">
        <v>-3.4020238043559101</v>
      </c>
      <c r="R947">
        <v>-0.163828824036552</v>
      </c>
      <c r="S947">
        <v>1.38527761951033</v>
      </c>
      <c r="T947">
        <v>-2.3441953300293501</v>
      </c>
      <c r="U947">
        <v>0.85889285527020298</v>
      </c>
      <c r="V947">
        <v>0.84595846474623304</v>
      </c>
      <c r="W947">
        <v>0.18230738765340501</v>
      </c>
      <c r="X947">
        <v>-1.63908827905508</v>
      </c>
      <c r="Y947">
        <v>0.28477517049981799</v>
      </c>
      <c r="Z947">
        <v>-0.26910151367426799</v>
      </c>
      <c r="AA947">
        <v>0.67151652337252299</v>
      </c>
    </row>
    <row r="948" spans="1:27" x14ac:dyDescent="0.2">
      <c r="A948">
        <v>947</v>
      </c>
      <c r="B948">
        <v>0.40541649516671802</v>
      </c>
      <c r="C948">
        <v>0.135343155823647</v>
      </c>
      <c r="D948">
        <v>0.442508975276723</v>
      </c>
      <c r="E948">
        <v>0.94194895145483304</v>
      </c>
      <c r="F948">
        <v>0.451656870311126</v>
      </c>
      <c r="G948">
        <v>7.9352432396262801E-2</v>
      </c>
      <c r="H948">
        <v>0.97863266966305595</v>
      </c>
      <c r="I948">
        <v>0.379353236872702</v>
      </c>
      <c r="J948">
        <v>0.26891311677172702</v>
      </c>
      <c r="K948">
        <v>0.92806387227028597</v>
      </c>
      <c r="L948">
        <v>0.94813054054975499</v>
      </c>
      <c r="M948">
        <v>0.47774018626660097</v>
      </c>
      <c r="N948">
        <v>-4.6154233812426101E-2</v>
      </c>
      <c r="O948">
        <v>0.69544653040239601</v>
      </c>
      <c r="P948">
        <v>0.46803673025956799</v>
      </c>
      <c r="Q948">
        <v>-0.95788608635275296</v>
      </c>
      <c r="R948">
        <v>1.31249307935842</v>
      </c>
      <c r="S948">
        <v>-0.26325399121047799</v>
      </c>
      <c r="T948">
        <v>-2.6158911456193201</v>
      </c>
      <c r="U948">
        <v>-1.13603872149344</v>
      </c>
      <c r="V948">
        <v>1.1813534858744601</v>
      </c>
      <c r="W948">
        <v>1.45223398289464</v>
      </c>
      <c r="X948">
        <v>-2.3294248748556501</v>
      </c>
      <c r="Y948">
        <v>0.86127371125236096</v>
      </c>
      <c r="Z948">
        <v>1.61765444775821</v>
      </c>
      <c r="AA948">
        <v>-2.2870607805933099</v>
      </c>
    </row>
    <row r="949" spans="1:27" x14ac:dyDescent="0.2">
      <c r="A949">
        <v>948</v>
      </c>
      <c r="B949">
        <v>0.34181444416753898</v>
      </c>
      <c r="C949">
        <v>0.65587810846045602</v>
      </c>
      <c r="D949">
        <v>0.67439628276042596</v>
      </c>
      <c r="E949">
        <v>0.98759859730489497</v>
      </c>
      <c r="F949">
        <v>0.53270493354648296</v>
      </c>
      <c r="G949">
        <v>5.9301338624209103E-2</v>
      </c>
      <c r="H949">
        <v>0.54954087315127198</v>
      </c>
      <c r="I949">
        <v>0.35917046456597701</v>
      </c>
      <c r="J949">
        <v>0.70208529592491598</v>
      </c>
      <c r="K949">
        <v>0.416879444383084</v>
      </c>
      <c r="L949">
        <v>0.55229696584865395</v>
      </c>
      <c r="M949">
        <v>0.197681211633607</v>
      </c>
      <c r="N949">
        <v>-0.190975748695079</v>
      </c>
      <c r="O949">
        <v>-1.1636318451788099</v>
      </c>
      <c r="P949">
        <v>1.44942319012098</v>
      </c>
      <c r="Q949">
        <v>-0.22649319128204601</v>
      </c>
      <c r="R949">
        <v>-2.7837200140211902</v>
      </c>
      <c r="S949">
        <v>-0.234787716390367</v>
      </c>
      <c r="T949">
        <v>-0.56905163548818205</v>
      </c>
      <c r="U949">
        <v>-0.12329873295319201</v>
      </c>
      <c r="V949">
        <v>2.2811263319984101</v>
      </c>
      <c r="W949">
        <v>1.76416203147293</v>
      </c>
      <c r="X949">
        <v>-1.7632837271217801</v>
      </c>
      <c r="Y949">
        <v>-7.9778511597116505E-2</v>
      </c>
      <c r="Z949">
        <v>-1.31491424958984</v>
      </c>
      <c r="AA949">
        <v>-1.51888545732956</v>
      </c>
    </row>
    <row r="950" spans="1:27" x14ac:dyDescent="0.2">
      <c r="A950">
        <v>949</v>
      </c>
      <c r="B950">
        <v>0.41525745321996499</v>
      </c>
      <c r="C950">
        <v>0.83794772881083102</v>
      </c>
      <c r="D950">
        <v>3.6077999044209698E-2</v>
      </c>
      <c r="E950">
        <v>0.12979784887283999</v>
      </c>
      <c r="F950">
        <v>5.0784766674041699E-2</v>
      </c>
      <c r="G950">
        <v>0.90622065844945598</v>
      </c>
      <c r="H950">
        <v>3.6988092819228699E-2</v>
      </c>
      <c r="I950">
        <v>0.49519154825247802</v>
      </c>
      <c r="J950">
        <v>9.5975493313744595E-2</v>
      </c>
      <c r="K950">
        <v>4.4571839040145202E-2</v>
      </c>
      <c r="L950">
        <v>0.946940560592338</v>
      </c>
      <c r="M950">
        <v>0.87028047675266795</v>
      </c>
      <c r="N950">
        <v>-0.63533587306709305</v>
      </c>
      <c r="O950">
        <v>-0.144643579913381</v>
      </c>
      <c r="P950">
        <v>0.58697520263034797</v>
      </c>
      <c r="Q950">
        <v>-1.5566266086941001</v>
      </c>
      <c r="R950">
        <v>-0.73379516580691995</v>
      </c>
      <c r="S950">
        <v>0.566987068505727</v>
      </c>
      <c r="T950">
        <v>0.34877578616400201</v>
      </c>
      <c r="U950">
        <v>-1.2704335008497101</v>
      </c>
      <c r="V950">
        <v>-5.7663518183805801E-2</v>
      </c>
      <c r="W950">
        <v>-0.88131474367447005</v>
      </c>
      <c r="X950">
        <v>1.1785009512787701</v>
      </c>
      <c r="Y950">
        <v>2.67494465553031</v>
      </c>
      <c r="Z950">
        <v>1.05632545445558</v>
      </c>
      <c r="AA950">
        <v>-0.85483710718501205</v>
      </c>
    </row>
    <row r="951" spans="1:27" x14ac:dyDescent="0.2">
      <c r="A951">
        <v>950</v>
      </c>
      <c r="B951">
        <v>0.30405246908776401</v>
      </c>
      <c r="C951">
        <v>0.25764799606986299</v>
      </c>
      <c r="D951">
        <v>0.46842108806595201</v>
      </c>
      <c r="E951">
        <v>0.27487498149275702</v>
      </c>
      <c r="F951">
        <v>0.75341091142035999</v>
      </c>
      <c r="G951">
        <v>0.82419143221340996</v>
      </c>
      <c r="H951">
        <v>0.51398349902592599</v>
      </c>
      <c r="I951">
        <v>0.89006268233060803</v>
      </c>
      <c r="J951">
        <v>0.109932234277948</v>
      </c>
      <c r="K951">
        <v>0.85269577451981604</v>
      </c>
      <c r="L951">
        <v>0.155971931060776</v>
      </c>
      <c r="M951">
        <v>0.61352789402008001</v>
      </c>
      <c r="N951">
        <v>1.9664449009034699</v>
      </c>
      <c r="O951">
        <v>0.36937855780432199</v>
      </c>
      <c r="P951">
        <v>-2.4311284591120499E-2</v>
      </c>
      <c r="Q951">
        <v>0.31693044412691801</v>
      </c>
      <c r="R951">
        <v>0.91116340451742694</v>
      </c>
      <c r="S951">
        <v>2.75359291363067</v>
      </c>
      <c r="T951">
        <v>-0.88801867239319698</v>
      </c>
      <c r="U951">
        <v>-5.01976964187789E-2</v>
      </c>
      <c r="V951">
        <v>-0.83553618265109497</v>
      </c>
      <c r="W951">
        <v>-0.74008973194743199</v>
      </c>
      <c r="X951">
        <v>0.241951775251666</v>
      </c>
      <c r="Y951">
        <v>0.110907138400289</v>
      </c>
      <c r="Z951">
        <v>1.18051343060533</v>
      </c>
      <c r="AA951">
        <v>8.0132110915406493E-2</v>
      </c>
    </row>
    <row r="952" spans="1:27" x14ac:dyDescent="0.2">
      <c r="A952">
        <v>951</v>
      </c>
      <c r="B952">
        <v>0.56028053746558704</v>
      </c>
      <c r="C952">
        <v>0.135995285119861</v>
      </c>
      <c r="D952">
        <v>4.5653570210561101E-2</v>
      </c>
      <c r="E952">
        <v>0.82838282175362099</v>
      </c>
      <c r="F952">
        <v>0.68842228967696395</v>
      </c>
      <c r="G952">
        <v>0.62669819849543196</v>
      </c>
      <c r="H952">
        <v>0.45803380105644398</v>
      </c>
      <c r="I952">
        <v>0.99810332222841602</v>
      </c>
      <c r="J952">
        <v>0.121204968774691</v>
      </c>
      <c r="K952">
        <v>3.4953355556353899E-2</v>
      </c>
      <c r="L952">
        <v>0.82348687970079404</v>
      </c>
      <c r="M952">
        <v>0.909623393556103</v>
      </c>
      <c r="N952">
        <v>-0.740508206117233</v>
      </c>
      <c r="O952">
        <v>0.79118876881493005</v>
      </c>
      <c r="P952">
        <v>0.60587089573032404</v>
      </c>
      <c r="Q952">
        <v>-0.58414778252467203</v>
      </c>
      <c r="R952">
        <v>0.30904492619711998</v>
      </c>
      <c r="S952">
        <v>-1.0003859577090299</v>
      </c>
      <c r="T952">
        <v>0.220390945235588</v>
      </c>
      <c r="U952">
        <v>1.07000835626498</v>
      </c>
      <c r="V952">
        <v>-0.44143838163504301</v>
      </c>
      <c r="W952">
        <v>-5.34985456054363E-2</v>
      </c>
      <c r="X952">
        <v>0.97344342018908703</v>
      </c>
      <c r="Y952">
        <v>1.19268450011161</v>
      </c>
      <c r="Z952">
        <v>-1.4402452344221801</v>
      </c>
      <c r="AA952">
        <v>-1.1835416140221899</v>
      </c>
    </row>
    <row r="953" spans="1:27" x14ac:dyDescent="0.2">
      <c r="A953">
        <v>952</v>
      </c>
      <c r="B953">
        <v>0.15587415057234399</v>
      </c>
      <c r="C953">
        <v>0.76348841423168701</v>
      </c>
      <c r="D953">
        <v>0.62003369373269301</v>
      </c>
      <c r="E953">
        <v>0.99125871900468998</v>
      </c>
      <c r="F953">
        <v>0.12793473689816801</v>
      </c>
      <c r="G953">
        <v>0.213896302971988</v>
      </c>
      <c r="H953">
        <v>0.51019466924481005</v>
      </c>
      <c r="I953">
        <v>0.96114431088790298</v>
      </c>
      <c r="J953">
        <v>0.66840300057083302</v>
      </c>
      <c r="K953">
        <v>6.6429913509637104E-2</v>
      </c>
      <c r="L953">
        <v>0.61648013396188595</v>
      </c>
      <c r="M953">
        <v>0.91471874387934804</v>
      </c>
      <c r="N953">
        <v>1.14140004741597</v>
      </c>
      <c r="O953">
        <v>0.677205298388734</v>
      </c>
      <c r="P953">
        <v>-1.09838671255217</v>
      </c>
      <c r="Q953">
        <v>0.69695766608415</v>
      </c>
      <c r="R953">
        <v>-0.26140459934717802</v>
      </c>
      <c r="S953">
        <v>-0.67006754452080997</v>
      </c>
      <c r="T953">
        <v>-1.1154560974527801</v>
      </c>
      <c r="U953">
        <v>-2.5951427349492701E-2</v>
      </c>
      <c r="V953">
        <v>-0.27568077272594899</v>
      </c>
      <c r="W953">
        <v>1.55392719033061</v>
      </c>
      <c r="X953">
        <v>0.45448050115930699</v>
      </c>
      <c r="Y953">
        <v>-1.0123474012469</v>
      </c>
      <c r="Z953">
        <v>-0.96561640330474496</v>
      </c>
      <c r="AA953">
        <v>0.66315468158858204</v>
      </c>
    </row>
    <row r="954" spans="1:27" x14ac:dyDescent="0.2">
      <c r="A954">
        <v>953</v>
      </c>
      <c r="B954">
        <v>0.95657976414076895</v>
      </c>
      <c r="C954">
        <v>0.211996233323588</v>
      </c>
      <c r="D954">
        <v>0.86489198822528102</v>
      </c>
      <c r="E954">
        <v>0.67320055817253799</v>
      </c>
      <c r="F954">
        <v>0.61095896852202702</v>
      </c>
      <c r="G954">
        <v>0.34878583997488</v>
      </c>
      <c r="H954">
        <v>0.88077050866559103</v>
      </c>
      <c r="I954">
        <v>8.0954414559528204E-2</v>
      </c>
      <c r="J954">
        <v>0.82577744498848904</v>
      </c>
      <c r="K954">
        <v>0.87371743889525499</v>
      </c>
      <c r="L954">
        <v>0.324728588107973</v>
      </c>
      <c r="M954">
        <v>0.46554589481092901</v>
      </c>
      <c r="N954">
        <v>0.600030538978784</v>
      </c>
      <c r="O954">
        <v>0.54718620386134098</v>
      </c>
      <c r="P954">
        <v>-2.2851556250782199</v>
      </c>
      <c r="Q954">
        <v>0.94452290604495803</v>
      </c>
      <c r="R954">
        <v>1.4963545512109799</v>
      </c>
      <c r="S954">
        <v>0.56130807670761695</v>
      </c>
      <c r="T954">
        <v>1.27106212498675</v>
      </c>
      <c r="U954">
        <v>-1.1110604383785401</v>
      </c>
      <c r="V954">
        <v>-1.4383010385392101</v>
      </c>
      <c r="W954">
        <v>0.62275757900097095</v>
      </c>
      <c r="X954">
        <v>2.31461979027597</v>
      </c>
      <c r="Y954">
        <v>0.67986873946039506</v>
      </c>
      <c r="Z954">
        <v>-1.2247928718293799</v>
      </c>
      <c r="AA954">
        <v>-0.12271117364737</v>
      </c>
    </row>
    <row r="955" spans="1:27" x14ac:dyDescent="0.2">
      <c r="A955">
        <v>954</v>
      </c>
      <c r="B955">
        <v>4.3966625351458698E-2</v>
      </c>
      <c r="C955">
        <v>0.267969599226489</v>
      </c>
      <c r="D955">
        <v>0.195869160583242</v>
      </c>
      <c r="E955">
        <v>7.7389064477756606E-2</v>
      </c>
      <c r="F955">
        <v>0.649691836908459</v>
      </c>
      <c r="G955">
        <v>0.14136974932625801</v>
      </c>
      <c r="H955">
        <v>4.8814906971529098E-2</v>
      </c>
      <c r="I955">
        <v>3.4407156286761102E-2</v>
      </c>
      <c r="J955">
        <v>0.97574074706062597</v>
      </c>
      <c r="K955">
        <v>0.29148272192105601</v>
      </c>
      <c r="L955">
        <v>0.44972962304018399</v>
      </c>
      <c r="M955">
        <v>0.44408668880350799</v>
      </c>
      <c r="N955">
        <v>1.81636425818632</v>
      </c>
      <c r="O955">
        <v>0.40949575335893301</v>
      </c>
      <c r="P955">
        <v>-0.24405723245031399</v>
      </c>
      <c r="Q955">
        <v>-1.8146106821730801</v>
      </c>
      <c r="R955">
        <v>-0.38045582554386398</v>
      </c>
      <c r="S955">
        <v>-1.57552229909639</v>
      </c>
      <c r="T955">
        <v>-1.25330424483473</v>
      </c>
      <c r="U955">
        <v>-1.6173641651136299</v>
      </c>
      <c r="V955">
        <v>-1.5812098110456401</v>
      </c>
      <c r="W955">
        <v>-1.62934490747631E-2</v>
      </c>
      <c r="X955">
        <v>0.73699388002963795</v>
      </c>
      <c r="Y955">
        <v>-0.24206261563352099</v>
      </c>
      <c r="Z955">
        <v>0.48841845351221502</v>
      </c>
      <c r="AA955">
        <v>4.3642646765279E-2</v>
      </c>
    </row>
    <row r="956" spans="1:27" x14ac:dyDescent="0.2">
      <c r="A956">
        <v>955</v>
      </c>
      <c r="B956">
        <v>0.37215774273499802</v>
      </c>
      <c r="C956">
        <v>0.53183119464665596</v>
      </c>
      <c r="D956">
        <v>0.28209845325909499</v>
      </c>
      <c r="E956">
        <v>0.13440340547822399</v>
      </c>
      <c r="F956">
        <v>0.34435608796775302</v>
      </c>
      <c r="G956">
        <v>0.43138981447555103</v>
      </c>
      <c r="H956">
        <v>0.20153110078535899</v>
      </c>
      <c r="I956">
        <v>0.66717050247825604</v>
      </c>
      <c r="J956">
        <v>9.6706778276711702E-2</v>
      </c>
      <c r="K956">
        <v>0.91125791682861701</v>
      </c>
      <c r="L956">
        <v>0.56795610068365898</v>
      </c>
      <c r="M956">
        <v>8.4300686139613303E-3</v>
      </c>
      <c r="N956">
        <v>0.109872279131022</v>
      </c>
      <c r="O956">
        <v>0.97132039080096799</v>
      </c>
      <c r="P956">
        <v>-0.293948635045302</v>
      </c>
      <c r="Q956">
        <v>0.56360140274929804</v>
      </c>
      <c r="R956">
        <v>2.61804426122898</v>
      </c>
      <c r="S956">
        <v>-3.9743492929779099E-2</v>
      </c>
      <c r="T956">
        <v>1.0950428727371799</v>
      </c>
      <c r="U956">
        <v>1.99832847774621</v>
      </c>
      <c r="V956">
        <v>-0.64581583591416503</v>
      </c>
      <c r="W956">
        <v>-0.83743919107368503</v>
      </c>
      <c r="X956">
        <v>9.3074750698707697E-3</v>
      </c>
      <c r="Y956">
        <v>0.181432157340505</v>
      </c>
      <c r="Z956">
        <v>0.90784998017912699</v>
      </c>
      <c r="AA956">
        <v>-0.91094768165185902</v>
      </c>
    </row>
    <row r="957" spans="1:27" x14ac:dyDescent="0.2">
      <c r="A957">
        <v>956</v>
      </c>
      <c r="B957">
        <v>0.96261534141376603</v>
      </c>
      <c r="C957">
        <v>0.47411686740815601</v>
      </c>
      <c r="D957">
        <v>0.86518708872608796</v>
      </c>
      <c r="E957">
        <v>0.338096778606995</v>
      </c>
      <c r="F957">
        <v>0.68890317482873797</v>
      </c>
      <c r="G957">
        <v>0.77338701253756803</v>
      </c>
      <c r="H957">
        <v>5.21715050563216E-2</v>
      </c>
      <c r="I957">
        <v>4.9137406051158898E-2</v>
      </c>
      <c r="J957">
        <v>0.49664702825248203</v>
      </c>
      <c r="K957">
        <v>0.17849700734950599</v>
      </c>
      <c r="L957">
        <v>0.59411823516711504</v>
      </c>
      <c r="M957">
        <v>0.64077276899479296</v>
      </c>
      <c r="N957">
        <v>9.0280666884295403E-3</v>
      </c>
      <c r="O957">
        <v>-0.35152110775693601</v>
      </c>
      <c r="P957">
        <v>-0.82134269742407096</v>
      </c>
      <c r="Q957">
        <v>0.97280698896352902</v>
      </c>
      <c r="R957">
        <v>-2.9680148826794001E-2</v>
      </c>
      <c r="S957">
        <v>0.22493278571087799</v>
      </c>
      <c r="T957">
        <v>-0.222103941422885</v>
      </c>
      <c r="U957">
        <v>-2.02332138493506</v>
      </c>
      <c r="V957">
        <v>-0.53716757597987796</v>
      </c>
      <c r="W957">
        <v>1.6496989485375999</v>
      </c>
      <c r="X957">
        <v>-5.62911828428189E-2</v>
      </c>
      <c r="Y957">
        <v>-0.334108407199464</v>
      </c>
      <c r="Z957">
        <v>-0.72471221052929702</v>
      </c>
      <c r="AA957">
        <v>0.59991678734340603</v>
      </c>
    </row>
    <row r="958" spans="1:27" x14ac:dyDescent="0.2">
      <c r="A958">
        <v>957</v>
      </c>
      <c r="B958">
        <v>0.64542751573026103</v>
      </c>
      <c r="C958">
        <v>0.37344366498291398</v>
      </c>
      <c r="D958">
        <v>3.2035047188401201E-2</v>
      </c>
      <c r="E958">
        <v>0.25210898020304701</v>
      </c>
      <c r="F958">
        <v>0.56881635729223401</v>
      </c>
      <c r="G958">
        <v>0.90971053671091795</v>
      </c>
      <c r="H958">
        <v>0.44474439229816198</v>
      </c>
      <c r="I958">
        <v>0.96657325513660897</v>
      </c>
      <c r="J958">
        <v>0.34298576018773003</v>
      </c>
      <c r="K958">
        <v>0.64488843828439701</v>
      </c>
      <c r="L958">
        <v>6.29347267094999E-2</v>
      </c>
      <c r="M958">
        <v>0.95004075556062095</v>
      </c>
      <c r="N958">
        <v>-0.61618835701035501</v>
      </c>
      <c r="O958">
        <v>-1.09119075807557</v>
      </c>
      <c r="P958">
        <v>-2.2445753040893202</v>
      </c>
      <c r="Q958">
        <v>-0.68048358421879596</v>
      </c>
      <c r="R958">
        <v>-0.82520799499804298</v>
      </c>
      <c r="S958">
        <v>0.24819900189906499</v>
      </c>
      <c r="T958">
        <v>-1.2994023883439001</v>
      </c>
      <c r="U958">
        <v>-0.69359601779305802</v>
      </c>
      <c r="V958">
        <v>-1.0244357567001701</v>
      </c>
      <c r="W958">
        <v>-0.90951427877319901</v>
      </c>
      <c r="X958">
        <v>0.105866961514528</v>
      </c>
      <c r="Y958">
        <v>-0.73169892817119797</v>
      </c>
      <c r="Z958">
        <v>1.2259514287875299</v>
      </c>
      <c r="AA958">
        <v>0.175063639136461</v>
      </c>
    </row>
    <row r="959" spans="1:27" x14ac:dyDescent="0.2">
      <c r="A959">
        <v>958</v>
      </c>
      <c r="B959">
        <v>6.1262614326551501E-2</v>
      </c>
      <c r="C959">
        <v>0.77534992853179496</v>
      </c>
      <c r="D959">
        <v>0.78235537535510902</v>
      </c>
      <c r="E959">
        <v>0.25082363607361902</v>
      </c>
      <c r="F959">
        <v>0.27670614188537002</v>
      </c>
      <c r="G959">
        <v>0.82675622822716799</v>
      </c>
      <c r="H959">
        <v>0.12350308080203801</v>
      </c>
      <c r="I959">
        <v>0.29281594580970699</v>
      </c>
      <c r="J959">
        <v>0.33810410927981099</v>
      </c>
      <c r="K959">
        <v>0.54627435258589596</v>
      </c>
      <c r="L959">
        <v>8.0785176251083599E-2</v>
      </c>
      <c r="M959">
        <v>7.53589174710214E-2</v>
      </c>
      <c r="N959">
        <v>-1.20180700028454</v>
      </c>
      <c r="O959">
        <v>0.41206192459753299</v>
      </c>
      <c r="P959">
        <v>-1.3658881947031101</v>
      </c>
      <c r="Q959">
        <v>-0.92653364713222897</v>
      </c>
      <c r="R959">
        <v>-0.15924882614260699</v>
      </c>
      <c r="S959">
        <v>5.3951362979860702E-2</v>
      </c>
      <c r="T959">
        <v>0.49838284744682199</v>
      </c>
      <c r="U959">
        <v>-0.63265227122535905</v>
      </c>
      <c r="V959">
        <v>0.32192409158167601</v>
      </c>
      <c r="W959">
        <v>-0.44469978648853498</v>
      </c>
      <c r="X959">
        <v>1.37499554220136</v>
      </c>
      <c r="Y959">
        <v>0.15641583038037599</v>
      </c>
      <c r="Z959">
        <v>-0.70261674873045998</v>
      </c>
      <c r="AA959">
        <v>1.1538211887320999E-2</v>
      </c>
    </row>
    <row r="960" spans="1:27" x14ac:dyDescent="0.2">
      <c r="A960">
        <v>959</v>
      </c>
      <c r="B960">
        <v>0.40994592849165201</v>
      </c>
      <c r="C960">
        <v>0.55820397008210398</v>
      </c>
      <c r="D960">
        <v>0.45506949396803897</v>
      </c>
      <c r="E960">
        <v>0.78326791757717695</v>
      </c>
      <c r="F960">
        <v>0.91456094151362699</v>
      </c>
      <c r="G960">
        <v>0.95579131902195502</v>
      </c>
      <c r="H960">
        <v>0.97400913108140197</v>
      </c>
      <c r="I960">
        <v>0.270592330256477</v>
      </c>
      <c r="J960">
        <v>0.83708922495134097</v>
      </c>
      <c r="K960">
        <v>0.595706396270543</v>
      </c>
      <c r="L960">
        <v>0.21833383175544399</v>
      </c>
      <c r="M960">
        <v>0.26679286966100302</v>
      </c>
      <c r="N960">
        <v>-0.30164304485989402</v>
      </c>
      <c r="O960">
        <v>0.37335796340767402</v>
      </c>
      <c r="P960">
        <v>1.4922422055699001</v>
      </c>
      <c r="Q960">
        <v>-1.9359609347383699</v>
      </c>
      <c r="R960">
        <v>0.70523622538243302</v>
      </c>
      <c r="S960">
        <v>0.70022572474629197</v>
      </c>
      <c r="T960">
        <v>1.4197609687275701</v>
      </c>
      <c r="U960">
        <v>-0.25116971954497402</v>
      </c>
      <c r="V960">
        <v>-1.3360423476647401</v>
      </c>
      <c r="W960">
        <v>-1.22702708933907</v>
      </c>
      <c r="X960">
        <v>1.79179425811161</v>
      </c>
      <c r="Y960">
        <v>-0.96621230038908101</v>
      </c>
      <c r="Z960">
        <v>-1.6686705954804599</v>
      </c>
      <c r="AA960">
        <v>-0.13229024440409801</v>
      </c>
    </row>
    <row r="961" spans="1:27" x14ac:dyDescent="0.2">
      <c r="A961">
        <v>960</v>
      </c>
      <c r="B961">
        <v>0.42590513406321401</v>
      </c>
      <c r="C961">
        <v>0.15523662115447201</v>
      </c>
      <c r="D961">
        <v>8.0121888546273098E-2</v>
      </c>
      <c r="E961">
        <v>0.17378633026964899</v>
      </c>
      <c r="F961">
        <v>4.6039630891755202E-2</v>
      </c>
      <c r="G961">
        <v>0.37648178613744598</v>
      </c>
      <c r="H961">
        <v>0.122821776662021</v>
      </c>
      <c r="I961">
        <v>0.48591814283281498</v>
      </c>
      <c r="J961">
        <v>0.70317336847074297</v>
      </c>
      <c r="K961">
        <v>0.29719930305145598</v>
      </c>
      <c r="L961">
        <v>0.73401207523420398</v>
      </c>
      <c r="M961">
        <v>0.17692403262480999</v>
      </c>
      <c r="N961">
        <v>-0.59312876082116395</v>
      </c>
      <c r="O961">
        <v>0.98954565124727401</v>
      </c>
      <c r="P961">
        <v>-1.1154132480716299</v>
      </c>
      <c r="Q961">
        <v>0.96354190269392803</v>
      </c>
      <c r="R961">
        <v>1.2842477039388001</v>
      </c>
      <c r="S961">
        <v>-0.37745998883862197</v>
      </c>
      <c r="T961">
        <v>-0.224309271296318</v>
      </c>
      <c r="U961">
        <v>2.7841125782724799E-2</v>
      </c>
      <c r="V961">
        <v>-1.0430885357619</v>
      </c>
      <c r="W961">
        <v>6.4541548081566397E-2</v>
      </c>
      <c r="X961">
        <v>1.54799620475114</v>
      </c>
      <c r="Y961">
        <v>-0.70716972134584399</v>
      </c>
      <c r="Z961">
        <v>-0.90952190700008595</v>
      </c>
      <c r="AA961">
        <v>-0.653136728216544</v>
      </c>
    </row>
    <row r="962" spans="1:27" x14ac:dyDescent="0.2">
      <c r="A962">
        <v>961</v>
      </c>
      <c r="B962">
        <v>0.50815808470360901</v>
      </c>
      <c r="C962">
        <v>0.98941844841465298</v>
      </c>
      <c r="D962">
        <v>0.90676087001338601</v>
      </c>
      <c r="E962">
        <v>0.59830391569994301</v>
      </c>
      <c r="F962">
        <v>0.90306167863309295</v>
      </c>
      <c r="G962">
        <v>4.6627904754131998E-2</v>
      </c>
      <c r="H962">
        <v>3.0926670413464301E-2</v>
      </c>
      <c r="I962">
        <v>0.206295459298416</v>
      </c>
      <c r="J962">
        <v>0.62902022060006801</v>
      </c>
      <c r="K962">
        <v>0.26721476390957799</v>
      </c>
      <c r="L962">
        <v>0.19132212945260099</v>
      </c>
      <c r="M962">
        <v>0.76367596723139197</v>
      </c>
      <c r="N962">
        <v>-0.515993291573146</v>
      </c>
      <c r="O962">
        <v>-1.00326319133866</v>
      </c>
      <c r="P962">
        <v>-2.2354558186279901E-2</v>
      </c>
      <c r="Q962">
        <v>2.0836854531478801</v>
      </c>
      <c r="R962">
        <v>0.97422632371449802</v>
      </c>
      <c r="S962">
        <v>0.23490356118900299</v>
      </c>
      <c r="T962">
        <v>0.57672605374058405</v>
      </c>
      <c r="U962">
        <v>-0.45715370048228499</v>
      </c>
      <c r="V962">
        <v>-0.53961290568444198</v>
      </c>
      <c r="W962">
        <v>2.08039548986677</v>
      </c>
      <c r="X962">
        <v>1.66251208198403E-2</v>
      </c>
      <c r="Y962">
        <v>0.149856724017879</v>
      </c>
      <c r="Z962">
        <v>0.94835631890929994</v>
      </c>
      <c r="AA962">
        <v>-1.2222191963072799</v>
      </c>
    </row>
    <row r="963" spans="1:27" x14ac:dyDescent="0.2">
      <c r="A963">
        <v>962</v>
      </c>
      <c r="B963">
        <v>0.44959991076029798</v>
      </c>
      <c r="C963">
        <v>0.24444643035531</v>
      </c>
      <c r="D963">
        <v>0.18900665454566401</v>
      </c>
      <c r="E963">
        <v>0.69158304436132301</v>
      </c>
      <c r="F963">
        <v>0.81748677161522199</v>
      </c>
      <c r="G963">
        <v>0.28956882073543899</v>
      </c>
      <c r="H963">
        <v>0.493814098648726</v>
      </c>
      <c r="I963">
        <v>0.22889223089441599</v>
      </c>
      <c r="J963">
        <v>0.90082536032423299</v>
      </c>
      <c r="K963">
        <v>0.153129519429057</v>
      </c>
      <c r="L963">
        <v>0.96064639254473105</v>
      </c>
      <c r="M963">
        <v>0.29620403447188398</v>
      </c>
      <c r="N963">
        <v>0.372835782644858</v>
      </c>
      <c r="O963">
        <v>0.35139421911406898</v>
      </c>
      <c r="P963">
        <v>-0.34097299992045299</v>
      </c>
      <c r="Q963">
        <v>-0.11643781395343999</v>
      </c>
      <c r="R963">
        <v>-0.88831041500261698</v>
      </c>
      <c r="S963">
        <v>0.94444172329374099</v>
      </c>
      <c r="T963">
        <v>-4.4703365337520301E-4</v>
      </c>
      <c r="U963">
        <v>0.76454301956548598</v>
      </c>
      <c r="V963">
        <v>1.7059180968230501</v>
      </c>
      <c r="W963">
        <v>1.2033047096573499</v>
      </c>
      <c r="X963">
        <v>-1.8151366905222801</v>
      </c>
      <c r="Y963">
        <v>0.168539775872901</v>
      </c>
      <c r="Z963">
        <v>0.11431462927139199</v>
      </c>
      <c r="AA963">
        <v>-0.96735443999875204</v>
      </c>
    </row>
    <row r="964" spans="1:27" x14ac:dyDescent="0.2">
      <c r="A964">
        <v>963</v>
      </c>
      <c r="B964">
        <v>0.62326138350181204</v>
      </c>
      <c r="C964">
        <v>0.13037851219996799</v>
      </c>
      <c r="D964">
        <v>0.74609586829319596</v>
      </c>
      <c r="E964">
        <v>0.92293559922836699</v>
      </c>
      <c r="F964">
        <v>0.32408824586309398</v>
      </c>
      <c r="G964">
        <v>0.99968814942985695</v>
      </c>
      <c r="H964">
        <v>0.21081463084556101</v>
      </c>
      <c r="I964">
        <v>0.51926518976688296</v>
      </c>
      <c r="J964">
        <v>0.74291140516288501</v>
      </c>
      <c r="K964">
        <v>0.63270947523415</v>
      </c>
      <c r="L964">
        <v>0.13781884778290901</v>
      </c>
      <c r="M964">
        <v>4.4882096815854297E-2</v>
      </c>
      <c r="N964">
        <v>-0.447169999700266</v>
      </c>
      <c r="O964">
        <v>-0.44864484972514201</v>
      </c>
      <c r="P964">
        <v>1.6864853826375901</v>
      </c>
      <c r="Q964">
        <v>1.1066945992030499</v>
      </c>
      <c r="R964">
        <v>-1.93607885995311</v>
      </c>
      <c r="S964">
        <v>0.58473414172041804</v>
      </c>
      <c r="T964">
        <v>0.22485753434914699</v>
      </c>
      <c r="U964">
        <v>1.3427386874053799</v>
      </c>
      <c r="V964">
        <v>5.0181048526578599E-2</v>
      </c>
      <c r="W964">
        <v>0.21800462993365499</v>
      </c>
      <c r="X964">
        <v>-1.5478637038517</v>
      </c>
      <c r="Y964">
        <v>-1.4587484573020999</v>
      </c>
      <c r="Z964">
        <v>4.4673832826668897E-2</v>
      </c>
      <c r="AA964">
        <v>-2.1903574486093298</v>
      </c>
    </row>
    <row r="965" spans="1:27" x14ac:dyDescent="0.2">
      <c r="A965">
        <v>964</v>
      </c>
      <c r="B965">
        <v>0.13997793104499501</v>
      </c>
      <c r="C965">
        <v>0.21268113539554101</v>
      </c>
      <c r="D965">
        <v>0.431564079830423</v>
      </c>
      <c r="E965">
        <v>0.68997498392127399</v>
      </c>
      <c r="F965">
        <v>0.41756868897937199</v>
      </c>
      <c r="G965">
        <v>0.44875137018971101</v>
      </c>
      <c r="H965">
        <v>0.42955520749092102</v>
      </c>
      <c r="I965">
        <v>0.36595608876086699</v>
      </c>
      <c r="J965">
        <v>0.48300754744559499</v>
      </c>
      <c r="K965">
        <v>0.17450736556202101</v>
      </c>
      <c r="L965">
        <v>0.39548998093232501</v>
      </c>
      <c r="M965">
        <v>0.82335340813733604</v>
      </c>
      <c r="N965">
        <v>-3.4137880053988701</v>
      </c>
      <c r="O965">
        <v>0.65496913829467995</v>
      </c>
      <c r="P965">
        <v>0.144071118945159</v>
      </c>
      <c r="Q965">
        <v>1.2277428318739001</v>
      </c>
      <c r="R965">
        <v>0.56044010378474796</v>
      </c>
      <c r="S965">
        <v>0.21506400284409199</v>
      </c>
      <c r="T965">
        <v>-0.29949036917002098</v>
      </c>
      <c r="U965">
        <v>-0.72638527120921004</v>
      </c>
      <c r="V965">
        <v>1.0196299558889801</v>
      </c>
      <c r="W965">
        <v>0.11330372955291799</v>
      </c>
      <c r="X965">
        <v>-1.00758080387473</v>
      </c>
      <c r="Y965">
        <v>-1.3188939503654</v>
      </c>
      <c r="Z965">
        <v>0.488778738932305</v>
      </c>
      <c r="AA965">
        <v>0.377651380382171</v>
      </c>
    </row>
    <row r="966" spans="1:27" x14ac:dyDescent="0.2">
      <c r="A966">
        <v>965</v>
      </c>
      <c r="B966">
        <v>0.90794640081003297</v>
      </c>
      <c r="C966">
        <v>0.38000424834899599</v>
      </c>
      <c r="D966">
        <v>0.67053219722583801</v>
      </c>
      <c r="E966">
        <v>0.27365897689014601</v>
      </c>
      <c r="F966">
        <v>0.50425458210520402</v>
      </c>
      <c r="G966">
        <v>0.99503047531470601</v>
      </c>
      <c r="H966">
        <v>0.11537899915128901</v>
      </c>
      <c r="I966">
        <v>0.90329397446475901</v>
      </c>
      <c r="J966">
        <v>0.62982102320529498</v>
      </c>
      <c r="K966">
        <v>0.32558401813730597</v>
      </c>
      <c r="L966">
        <v>0.92112153745256298</v>
      </c>
      <c r="M966">
        <v>0.32774301106110199</v>
      </c>
      <c r="N966">
        <v>-0.20899787818783</v>
      </c>
      <c r="O966">
        <v>1.1397998710975099</v>
      </c>
      <c r="P966">
        <v>2.0272307601763999</v>
      </c>
      <c r="Q966">
        <v>0.101293752103079</v>
      </c>
      <c r="R966">
        <v>0.11565677423757199</v>
      </c>
      <c r="S966">
        <v>0.100327203725653</v>
      </c>
      <c r="T966">
        <v>-0.479304713787153</v>
      </c>
      <c r="U966">
        <v>0.71432468975260599</v>
      </c>
      <c r="V966">
        <v>-1.0010549329701299</v>
      </c>
      <c r="W966">
        <v>-1.40549147668825</v>
      </c>
      <c r="X966">
        <v>-0.26645611720871998</v>
      </c>
      <c r="Y966">
        <v>-1.4642814647408899</v>
      </c>
      <c r="Z966">
        <v>-0.69160328786624103</v>
      </c>
      <c r="AA966">
        <v>0.795204328529723</v>
      </c>
    </row>
    <row r="967" spans="1:27" x14ac:dyDescent="0.2">
      <c r="A967">
        <v>966</v>
      </c>
      <c r="B967">
        <v>0.56944327475502998</v>
      </c>
      <c r="C967">
        <v>0.35962116881273598</v>
      </c>
      <c r="D967">
        <v>0.18745121266692799</v>
      </c>
      <c r="E967">
        <v>1.09451594762504E-2</v>
      </c>
      <c r="F967">
        <v>0.55208936799317598</v>
      </c>
      <c r="G967">
        <v>0.70745056681334895</v>
      </c>
      <c r="H967">
        <v>0.28180839912965799</v>
      </c>
      <c r="I967">
        <v>0.24164541088975899</v>
      </c>
      <c r="J967">
        <v>0.70242758677341</v>
      </c>
      <c r="K967">
        <v>0.32397183799184798</v>
      </c>
      <c r="L967">
        <v>0.86522762454114799</v>
      </c>
      <c r="M967">
        <v>0.55365179758518901</v>
      </c>
      <c r="N967">
        <v>0.18823761884824899</v>
      </c>
      <c r="O967">
        <v>0.84619397183317302</v>
      </c>
      <c r="P967">
        <v>1.0450454946479599</v>
      </c>
      <c r="Q967">
        <v>4.0171851964792699E-2</v>
      </c>
      <c r="R967">
        <v>1.72953320201895</v>
      </c>
      <c r="S967">
        <v>2.4143057082588602</v>
      </c>
      <c r="T967">
        <v>-0.87072739907922503</v>
      </c>
      <c r="U967">
        <v>-8.2650260499666506E-2</v>
      </c>
      <c r="V967">
        <v>0.20471978202815599</v>
      </c>
      <c r="W967">
        <v>0.20444999113311399</v>
      </c>
      <c r="X967">
        <v>-0.82619639380304</v>
      </c>
      <c r="Y967">
        <v>1.1805903382146301</v>
      </c>
      <c r="Z967">
        <v>1.09631124207843</v>
      </c>
      <c r="AA967">
        <v>-1.12555108269023</v>
      </c>
    </row>
    <row r="968" spans="1:27" x14ac:dyDescent="0.2">
      <c r="A968">
        <v>967</v>
      </c>
      <c r="B968">
        <v>0.54828057391568996</v>
      </c>
      <c r="C968">
        <v>0.30266204895451598</v>
      </c>
      <c r="D968">
        <v>0.881743172882124</v>
      </c>
      <c r="E968">
        <v>4.3219597544521003E-2</v>
      </c>
      <c r="F968">
        <v>7.2960798628628198E-2</v>
      </c>
      <c r="G968">
        <v>0.29967973800376002</v>
      </c>
      <c r="H968">
        <v>0.735496113775298</v>
      </c>
      <c r="I968">
        <v>0.36575227044522701</v>
      </c>
      <c r="J968">
        <v>0.440826003439724</v>
      </c>
      <c r="K968">
        <v>0.97948532481677797</v>
      </c>
      <c r="L968">
        <v>0.69147934718057502</v>
      </c>
      <c r="M968">
        <v>0.94856124836951405</v>
      </c>
      <c r="N968">
        <v>-7.0671722708505899E-2</v>
      </c>
      <c r="O968">
        <v>-1.0215048407785099</v>
      </c>
      <c r="P968">
        <v>-1.5475404406189499</v>
      </c>
      <c r="Q968">
        <v>2.0521479892284198</v>
      </c>
      <c r="R968">
        <v>0.35034718638240703</v>
      </c>
      <c r="S968">
        <v>-0.26229123671530702</v>
      </c>
      <c r="T968">
        <v>5.4928379692210802E-2</v>
      </c>
      <c r="U968">
        <v>-1.23586786012048</v>
      </c>
      <c r="V968">
        <v>-1.8153632418386501</v>
      </c>
      <c r="W968">
        <v>1.28642248414253</v>
      </c>
      <c r="X968">
        <v>-1.26187715317108</v>
      </c>
      <c r="Y968">
        <v>-1.4571264503477801</v>
      </c>
      <c r="Z968">
        <v>-0.59751792260686798</v>
      </c>
      <c r="AA968">
        <v>0.68149952589955998</v>
      </c>
    </row>
    <row r="969" spans="1:27" x14ac:dyDescent="0.2">
      <c r="A969">
        <v>968</v>
      </c>
      <c r="B969">
        <v>0.11682762252166801</v>
      </c>
      <c r="C969">
        <v>4.4399713631719302E-2</v>
      </c>
      <c r="D969">
        <v>4.8867448465898598E-2</v>
      </c>
      <c r="E969">
        <v>0.16789780044928099</v>
      </c>
      <c r="F969">
        <v>0.31922784657217501</v>
      </c>
      <c r="G969">
        <v>0.90833201911300399</v>
      </c>
      <c r="H969">
        <v>0.28003497887402701</v>
      </c>
      <c r="I969">
        <v>0.98087949911132399</v>
      </c>
      <c r="J969">
        <v>0.32439942983910403</v>
      </c>
      <c r="K969">
        <v>0.43189558433368802</v>
      </c>
      <c r="L969">
        <v>0.91906340699642897</v>
      </c>
      <c r="M969">
        <v>0.48926206887699603</v>
      </c>
      <c r="N969">
        <v>0.20101115036719</v>
      </c>
      <c r="O969">
        <v>-0.87004127432962597</v>
      </c>
      <c r="P969">
        <v>0.10830658235039201</v>
      </c>
      <c r="Q969">
        <v>-0.44724553720056298</v>
      </c>
      <c r="R969">
        <v>1.4150942969675799</v>
      </c>
      <c r="S969">
        <v>-0.24008846639509601</v>
      </c>
      <c r="T969">
        <v>-0.91450103640143898</v>
      </c>
      <c r="U969">
        <v>-1.4990893272096799</v>
      </c>
      <c r="V969">
        <v>1.8429051160426499</v>
      </c>
      <c r="W969">
        <v>0.45346868162861997</v>
      </c>
      <c r="X969">
        <v>-0.20167750620436201</v>
      </c>
      <c r="Y969">
        <v>0.68230982201113</v>
      </c>
      <c r="Z969">
        <v>-0.47921835784104</v>
      </c>
      <c r="AA969">
        <v>-0.80607902665235398</v>
      </c>
    </row>
    <row r="970" spans="1:27" x14ac:dyDescent="0.2">
      <c r="A970">
        <v>969</v>
      </c>
      <c r="B970">
        <v>0.76202833233401102</v>
      </c>
      <c r="C970">
        <v>0.93478335277177305</v>
      </c>
      <c r="D970">
        <v>0.220204886747524</v>
      </c>
      <c r="E970">
        <v>0.85264082648791295</v>
      </c>
      <c r="F970">
        <v>0.23338230419903899</v>
      </c>
      <c r="G970">
        <v>0.474333064863458</v>
      </c>
      <c r="H970">
        <v>0.19320984440855599</v>
      </c>
      <c r="I970">
        <v>0.15249499189667401</v>
      </c>
      <c r="J970">
        <v>1.3913468457758401E-2</v>
      </c>
      <c r="K970">
        <v>0.32659403793513703</v>
      </c>
      <c r="L970">
        <v>0.60430538211949103</v>
      </c>
      <c r="M970">
        <v>0.634176773019135</v>
      </c>
      <c r="N970">
        <v>-0.45034507108231597</v>
      </c>
      <c r="O970">
        <v>-0.61196730447555003</v>
      </c>
      <c r="P970">
        <v>0.45810948769955401</v>
      </c>
      <c r="Q970">
        <v>-1.1816126802882201</v>
      </c>
      <c r="R970">
        <v>-0.22933009241226299</v>
      </c>
      <c r="S970">
        <v>0.23986673519836399</v>
      </c>
      <c r="T970">
        <v>0.47230845663555798</v>
      </c>
      <c r="U970">
        <v>-1.00335885405887</v>
      </c>
      <c r="V970">
        <v>0.61277772982165002</v>
      </c>
      <c r="W970">
        <v>-0.24686363646885001</v>
      </c>
      <c r="X970">
        <v>-0.99475180007728203</v>
      </c>
      <c r="Y970">
        <v>0.21969193104482199</v>
      </c>
      <c r="Z970">
        <v>-0.93173699187239201</v>
      </c>
      <c r="AA970">
        <v>-0.310792413950709</v>
      </c>
    </row>
    <row r="971" spans="1:27" x14ac:dyDescent="0.2">
      <c r="A971">
        <v>970</v>
      </c>
      <c r="B971">
        <v>0.47836944670416398</v>
      </c>
      <c r="C971">
        <v>0.56871702987700701</v>
      </c>
      <c r="D971">
        <v>0.26180046610534102</v>
      </c>
      <c r="E971">
        <v>4.5913346111774403E-2</v>
      </c>
      <c r="F971">
        <v>9.7602120134979403E-2</v>
      </c>
      <c r="G971">
        <v>0.81531296414323096</v>
      </c>
      <c r="H971">
        <v>9.1599551727995193E-2</v>
      </c>
      <c r="I971">
        <v>0.195205134805291</v>
      </c>
      <c r="J971">
        <v>0.25594716100022102</v>
      </c>
      <c r="K971">
        <v>0.79164097970351499</v>
      </c>
      <c r="L971">
        <v>0.82990309642627802</v>
      </c>
      <c r="M971">
        <v>0.32218971406109598</v>
      </c>
      <c r="N971">
        <v>0.952372185422377</v>
      </c>
      <c r="O971">
        <v>0.43996852383068102</v>
      </c>
      <c r="P971">
        <v>-0.63154941008392096</v>
      </c>
      <c r="Q971">
        <v>1.2387232813612401</v>
      </c>
      <c r="R971">
        <v>-3.66532628401963E-2</v>
      </c>
      <c r="S971">
        <v>0.97197185479672299</v>
      </c>
      <c r="T971">
        <v>-7.4602902511760799E-2</v>
      </c>
      <c r="U971">
        <v>-0.91578123275103396</v>
      </c>
      <c r="V971">
        <v>-1.8820757829400601</v>
      </c>
      <c r="W971">
        <v>0.74190746307409206</v>
      </c>
      <c r="X971">
        <v>-0.40850530376979399</v>
      </c>
      <c r="Y971">
        <v>1.5825106881862101</v>
      </c>
      <c r="Z971">
        <v>-0.52200148164805704</v>
      </c>
      <c r="AA971">
        <v>-0.45452585082859498</v>
      </c>
    </row>
    <row r="972" spans="1:27" x14ac:dyDescent="0.2">
      <c r="A972">
        <v>971</v>
      </c>
      <c r="B972">
        <v>0.78196891467086904</v>
      </c>
      <c r="C972">
        <v>0.22080274508334599</v>
      </c>
      <c r="D972">
        <v>0.767209904035553</v>
      </c>
      <c r="E972">
        <v>0.27138763642869801</v>
      </c>
      <c r="F972">
        <v>0.97769112372770905</v>
      </c>
      <c r="G972">
        <v>0.25349002820439598</v>
      </c>
      <c r="H972">
        <v>0.68003819603472904</v>
      </c>
      <c r="I972">
        <v>0.52812147070653703</v>
      </c>
      <c r="J972">
        <v>0.27131574554368798</v>
      </c>
      <c r="K972">
        <v>8.5231591947376696E-4</v>
      </c>
      <c r="L972">
        <v>0.495481428923085</v>
      </c>
      <c r="M972">
        <v>0.63440926256589503</v>
      </c>
      <c r="N972">
        <v>-0.33893973546072897</v>
      </c>
      <c r="O972">
        <v>-0.71196555100582304</v>
      </c>
      <c r="P972">
        <v>-0.385779462158998</v>
      </c>
      <c r="Q972">
        <v>-0.59823369067522003</v>
      </c>
      <c r="R972">
        <v>-0.18688598376058399</v>
      </c>
      <c r="S972">
        <v>-8.4543668191227293E-3</v>
      </c>
      <c r="T972">
        <v>-2.17550837577061</v>
      </c>
      <c r="U972">
        <v>1.78870515010697</v>
      </c>
      <c r="V972">
        <v>1.5558337696456199</v>
      </c>
      <c r="W972">
        <v>-0.109786605255523</v>
      </c>
      <c r="X972">
        <v>2.4134620948170902</v>
      </c>
      <c r="Y972">
        <v>-0.130018160092887</v>
      </c>
      <c r="Z972">
        <v>1.0968157138194801</v>
      </c>
      <c r="AA972">
        <v>-2.62443555590096</v>
      </c>
    </row>
    <row r="973" spans="1:27" x14ac:dyDescent="0.2">
      <c r="A973">
        <v>972</v>
      </c>
      <c r="B973">
        <v>4.60265486035496E-2</v>
      </c>
      <c r="C973">
        <v>0.87796117528341699</v>
      </c>
      <c r="D973">
        <v>0.38596250419504902</v>
      </c>
      <c r="E973">
        <v>0.88894295063801099</v>
      </c>
      <c r="F973">
        <v>0.34225417394190999</v>
      </c>
      <c r="G973">
        <v>0.95809685112908405</v>
      </c>
      <c r="H973">
        <v>0.25433281180448802</v>
      </c>
      <c r="I973">
        <v>0.408616716507822</v>
      </c>
      <c r="J973">
        <v>0.31788358162157199</v>
      </c>
      <c r="K973">
        <v>0.383134491508826</v>
      </c>
      <c r="L973">
        <v>0.239784594858065</v>
      </c>
      <c r="M973">
        <v>6.5860140603035605E-2</v>
      </c>
      <c r="N973">
        <v>-0.45874346760672702</v>
      </c>
      <c r="O973">
        <v>0.21028824714917399</v>
      </c>
      <c r="P973">
        <v>2.76314120457616E-2</v>
      </c>
      <c r="Q973">
        <v>-1.4757096969073999</v>
      </c>
      <c r="R973">
        <v>1.5436757781989701</v>
      </c>
      <c r="S973">
        <v>4.0160937206159299E-2</v>
      </c>
      <c r="T973">
        <v>-2.99404366238138</v>
      </c>
      <c r="U973">
        <v>-0.82558106450274704</v>
      </c>
      <c r="V973">
        <v>1.4676141685912101</v>
      </c>
      <c r="W973">
        <v>-2.06306751100565E-2</v>
      </c>
      <c r="X973">
        <v>-1.43768814243924</v>
      </c>
      <c r="Y973">
        <v>-1.4842713531490399</v>
      </c>
      <c r="Z973">
        <v>0.88846040516136704</v>
      </c>
      <c r="AA973">
        <v>0.470468402023488</v>
      </c>
    </row>
    <row r="974" spans="1:27" x14ac:dyDescent="0.2">
      <c r="A974">
        <v>973</v>
      </c>
      <c r="B974">
        <v>0.81984466779977005</v>
      </c>
      <c r="C974">
        <v>0.46728880633600001</v>
      </c>
      <c r="D974">
        <v>0.27857310906983901</v>
      </c>
      <c r="E974">
        <v>0.54789329459890701</v>
      </c>
      <c r="F974">
        <v>0.93293463112786401</v>
      </c>
      <c r="G974">
        <v>0.46295135072432397</v>
      </c>
      <c r="H974">
        <v>0.259202382527291</v>
      </c>
      <c r="I974">
        <v>2.1805044962093199E-2</v>
      </c>
      <c r="J974">
        <v>8.4054105682298499E-2</v>
      </c>
      <c r="K974">
        <v>0.69144915719516498</v>
      </c>
      <c r="L974">
        <v>0.83791757212020401</v>
      </c>
      <c r="M974">
        <v>0.81540302792564001</v>
      </c>
      <c r="N974">
        <v>0.92474251554194298</v>
      </c>
      <c r="O974">
        <v>1.1099856561256201</v>
      </c>
      <c r="P974">
        <v>-1.9278743174272901</v>
      </c>
      <c r="Q974">
        <v>-0.33616484019176601</v>
      </c>
      <c r="R974">
        <v>0.73797121789334197</v>
      </c>
      <c r="S974">
        <v>-0.768470345090566</v>
      </c>
      <c r="T974">
        <v>-1.8030933045591999</v>
      </c>
      <c r="U974">
        <v>-0.64253261677373397</v>
      </c>
      <c r="V974">
        <v>3.3463187114350798E-2</v>
      </c>
      <c r="W974">
        <v>0.54277812538236603</v>
      </c>
      <c r="X974">
        <v>-1.12147802463779</v>
      </c>
      <c r="Y974">
        <v>0.49087545574470198</v>
      </c>
      <c r="Z974">
        <v>-9.5855872312970797E-2</v>
      </c>
      <c r="AA974">
        <v>-0.11989448587733401</v>
      </c>
    </row>
    <row r="975" spans="1:27" x14ac:dyDescent="0.2">
      <c r="A975">
        <v>974</v>
      </c>
      <c r="B975">
        <v>0.26940844743512499</v>
      </c>
      <c r="C975">
        <v>0.54234981467015997</v>
      </c>
      <c r="D975">
        <v>7.7615512069314704E-2</v>
      </c>
      <c r="E975">
        <v>0.80481758853420604</v>
      </c>
      <c r="F975">
        <v>0.81010805140249398</v>
      </c>
      <c r="G975">
        <v>0.13010068982839501</v>
      </c>
      <c r="H975">
        <v>0.14898914494551699</v>
      </c>
      <c r="I975">
        <v>0.42540995893068601</v>
      </c>
      <c r="J975">
        <v>0.90856540645472705</v>
      </c>
      <c r="K975">
        <v>0.782658610958606</v>
      </c>
      <c r="L975">
        <v>6.6301184706389904E-3</v>
      </c>
      <c r="M975">
        <v>0.66045697429217398</v>
      </c>
      <c r="N975">
        <v>1.19278655796072</v>
      </c>
      <c r="O975">
        <v>0.54333381822180304</v>
      </c>
      <c r="P975">
        <v>-2.1398267580165302</v>
      </c>
      <c r="Q975">
        <v>-0.84204096560131303</v>
      </c>
      <c r="R975">
        <v>-0.65873939605161802</v>
      </c>
      <c r="S975">
        <v>1.3925628540875901</v>
      </c>
      <c r="T975">
        <v>-1.2139701971918</v>
      </c>
      <c r="U975">
        <v>1.58409552111207</v>
      </c>
      <c r="V975">
        <v>-1.24128312906626</v>
      </c>
      <c r="W975">
        <v>-1.11987892910944</v>
      </c>
      <c r="X975">
        <v>1.9122661796123901</v>
      </c>
      <c r="Y975">
        <v>1.7573996625508099</v>
      </c>
      <c r="Z975">
        <v>-0.69816794526787995</v>
      </c>
      <c r="AA975">
        <v>0.31972890361274198</v>
      </c>
    </row>
    <row r="976" spans="1:27" x14ac:dyDescent="0.2">
      <c r="A976">
        <v>975</v>
      </c>
      <c r="B976">
        <v>0.28285041451454102</v>
      </c>
      <c r="C976">
        <v>0.78439817391335898</v>
      </c>
      <c r="D976">
        <v>0.50030486285686404</v>
      </c>
      <c r="E976">
        <v>0.95719661866314698</v>
      </c>
      <c r="F976">
        <v>0.40933547052554697</v>
      </c>
      <c r="G976">
        <v>0.77030736138112799</v>
      </c>
      <c r="H976">
        <v>0.439386218320578</v>
      </c>
      <c r="I976">
        <v>7.0045111468061805E-2</v>
      </c>
      <c r="J976">
        <v>0.352683989796787</v>
      </c>
      <c r="K976">
        <v>0.104351182235404</v>
      </c>
      <c r="L976">
        <v>0.81182398158125502</v>
      </c>
      <c r="M976">
        <v>8.6168386042118003E-2</v>
      </c>
      <c r="N976">
        <v>-0.41890782510010899</v>
      </c>
      <c r="O976">
        <v>1.24829176050183</v>
      </c>
      <c r="P976">
        <v>-0.71878467892935205</v>
      </c>
      <c r="Q976">
        <v>-0.99424096458099498</v>
      </c>
      <c r="R976">
        <v>9.9108499690704802E-2</v>
      </c>
      <c r="S976">
        <v>-0.405739371739195</v>
      </c>
      <c r="T976">
        <v>-0.55903473247435098</v>
      </c>
      <c r="U976">
        <v>-1.0911878975674301</v>
      </c>
      <c r="V976">
        <v>0.21788376007309501</v>
      </c>
      <c r="W976">
        <v>0.21011012946597701</v>
      </c>
      <c r="X976">
        <v>-0.50573840684714999</v>
      </c>
      <c r="Y976">
        <v>-4.1685865164469899E-2</v>
      </c>
      <c r="Z976">
        <v>-7.8892757769552693E-2</v>
      </c>
      <c r="AA976">
        <v>2.43601553464875</v>
      </c>
    </row>
    <row r="977" spans="1:27" x14ac:dyDescent="0.2">
      <c r="A977">
        <v>976</v>
      </c>
      <c r="B977">
        <v>0.643221559468656</v>
      </c>
      <c r="C977">
        <v>0.647870272397995</v>
      </c>
      <c r="D977">
        <v>0.45145144942216497</v>
      </c>
      <c r="E977">
        <v>0.68974408041685797</v>
      </c>
      <c r="F977">
        <v>0.79754122323356502</v>
      </c>
      <c r="G977">
        <v>0.14206174854189099</v>
      </c>
      <c r="H977">
        <v>0.66537019144743603</v>
      </c>
      <c r="I977">
        <v>0.88923021592199802</v>
      </c>
      <c r="J977">
        <v>0.93883772799745202</v>
      </c>
      <c r="K977">
        <v>0.93437690753489699</v>
      </c>
      <c r="L977">
        <v>0.83036614232696504</v>
      </c>
      <c r="M977">
        <v>0.84431682364083804</v>
      </c>
      <c r="N977">
        <v>-0.126638880751513</v>
      </c>
      <c r="O977">
        <v>8.8268755663966803E-2</v>
      </c>
      <c r="P977">
        <v>0.43631166730501603</v>
      </c>
      <c r="Q977">
        <v>2.2709438960983399</v>
      </c>
      <c r="R977">
        <v>-0.85462489720752199</v>
      </c>
      <c r="S977">
        <v>0.31400178651315702</v>
      </c>
      <c r="T977">
        <v>0.380007061329317</v>
      </c>
      <c r="U977">
        <v>0.216249291581424</v>
      </c>
      <c r="V977">
        <v>4.2362548351194997E-2</v>
      </c>
      <c r="W977">
        <v>-1.5022450522362201</v>
      </c>
      <c r="X977">
        <v>-0.59824760102004304</v>
      </c>
      <c r="Y977">
        <v>0.44073407630901501</v>
      </c>
      <c r="Z977">
        <v>-0.96516894453699398</v>
      </c>
      <c r="AA977">
        <v>0.14900422288611501</v>
      </c>
    </row>
    <row r="978" spans="1:27" x14ac:dyDescent="0.2">
      <c r="A978">
        <v>977</v>
      </c>
      <c r="B978">
        <v>0.94811883778311301</v>
      </c>
      <c r="C978">
        <v>0.14489314705133399</v>
      </c>
      <c r="D978">
        <v>0.98660161322913997</v>
      </c>
      <c r="E978">
        <v>0.40113357454538301</v>
      </c>
      <c r="F978">
        <v>0.24432263011112801</v>
      </c>
      <c r="G978">
        <v>0.54116248618811302</v>
      </c>
      <c r="H978">
        <v>0.80406053201295402</v>
      </c>
      <c r="I978">
        <v>0.86136285844258897</v>
      </c>
      <c r="J978">
        <v>0.98001734144054298</v>
      </c>
      <c r="K978">
        <v>0.79467816324904506</v>
      </c>
      <c r="L978">
        <v>0.18276928621344199</v>
      </c>
      <c r="M978">
        <v>0.51267500920221198</v>
      </c>
      <c r="N978">
        <v>-0.71016135501641497</v>
      </c>
      <c r="O978">
        <v>0.26386287084665999</v>
      </c>
      <c r="P978">
        <v>1.1288012221354899</v>
      </c>
      <c r="Q978">
        <v>1.0187960366610301E-2</v>
      </c>
      <c r="R978">
        <v>-2.6307897553758401</v>
      </c>
      <c r="S978">
        <v>1.1993556299485699</v>
      </c>
      <c r="T978">
        <v>-1.2929022378637101</v>
      </c>
      <c r="U978">
        <v>-1.6437300518998601</v>
      </c>
      <c r="V978">
        <v>2.02356168982016</v>
      </c>
      <c r="W978">
        <v>2.5887755068279001</v>
      </c>
      <c r="X978">
        <v>-0.32296722015599499</v>
      </c>
      <c r="Y978">
        <v>-0.674984891030048</v>
      </c>
      <c r="Z978">
        <v>-0.33410402851346699</v>
      </c>
      <c r="AA978">
        <v>2.0430751598719201</v>
      </c>
    </row>
    <row r="979" spans="1:27" x14ac:dyDescent="0.2">
      <c r="A979">
        <v>978</v>
      </c>
      <c r="B979">
        <v>6.9984544534236097E-3</v>
      </c>
      <c r="C979">
        <v>0.32163737714290602</v>
      </c>
      <c r="D979">
        <v>0.14213434047996901</v>
      </c>
      <c r="E979">
        <v>0.97104084421880499</v>
      </c>
      <c r="F979">
        <v>0.77841170760802902</v>
      </c>
      <c r="G979">
        <v>0.65750136878341403</v>
      </c>
      <c r="H979">
        <v>0.92676026583649196</v>
      </c>
      <c r="I979">
        <v>0.295576366130262</v>
      </c>
      <c r="J979">
        <v>0.128883338533341</v>
      </c>
      <c r="K979">
        <v>0.443587573943659</v>
      </c>
      <c r="L979">
        <v>0.376715002581477</v>
      </c>
      <c r="M979">
        <v>0.39092163555324</v>
      </c>
      <c r="N979">
        <v>0.12986772394972301</v>
      </c>
      <c r="O979">
        <v>-0.98305004093215498</v>
      </c>
      <c r="P979">
        <v>-2.4254008482857699</v>
      </c>
      <c r="Q979">
        <v>0.55821237594097495</v>
      </c>
      <c r="R979">
        <v>-0.69636147259326397</v>
      </c>
      <c r="S979">
        <v>-1.64842460758216</v>
      </c>
      <c r="T979">
        <v>-2.0648591367768199</v>
      </c>
      <c r="U979">
        <v>-1.48094681215475</v>
      </c>
      <c r="V979">
        <v>9.5678240239913503E-2</v>
      </c>
      <c r="W979">
        <v>0.12839817998428099</v>
      </c>
      <c r="X979">
        <v>-1.8897690779321701</v>
      </c>
      <c r="Y979">
        <v>-1.7801656874923499</v>
      </c>
      <c r="Z979">
        <v>-0.70765065096142099</v>
      </c>
      <c r="AA979">
        <v>0.43439306465837302</v>
      </c>
    </row>
    <row r="980" spans="1:27" x14ac:dyDescent="0.2">
      <c r="A980">
        <v>979</v>
      </c>
      <c r="B980">
        <v>0.35161767201498101</v>
      </c>
      <c r="C980">
        <v>0.95105558261275203</v>
      </c>
      <c r="D980">
        <v>0.83383575151674405</v>
      </c>
      <c r="E980">
        <v>0.939375858055427</v>
      </c>
      <c r="F980">
        <v>8.5871705086901701E-2</v>
      </c>
      <c r="G980">
        <v>0.57613163744099405</v>
      </c>
      <c r="H980">
        <v>0.55448608286678702</v>
      </c>
      <c r="I980">
        <v>0.67681669932790101</v>
      </c>
      <c r="J980">
        <v>0.55496885767206505</v>
      </c>
      <c r="K980">
        <v>6.1040682718157699E-2</v>
      </c>
      <c r="L980">
        <v>2.2544442443177101E-2</v>
      </c>
      <c r="M980">
        <v>0.68256183643825297</v>
      </c>
      <c r="N980">
        <v>1.7434920737383499</v>
      </c>
      <c r="O980">
        <v>0.63090702217828698</v>
      </c>
      <c r="P980">
        <v>-0.216331462047608</v>
      </c>
      <c r="Q980">
        <v>-2.10888712710612</v>
      </c>
      <c r="R980">
        <v>-0.455356546290135</v>
      </c>
      <c r="S980">
        <v>1.35445520553461</v>
      </c>
      <c r="T980">
        <v>0.299987722655012</v>
      </c>
      <c r="U980">
        <v>-1.6879652698183101</v>
      </c>
      <c r="V980">
        <v>-1.56794277823746</v>
      </c>
      <c r="W980">
        <v>-1.3931998951665101</v>
      </c>
      <c r="X980">
        <v>2.1558970727552</v>
      </c>
      <c r="Y980">
        <v>-2.21289820820629</v>
      </c>
      <c r="Z980">
        <v>-0.19673648859676801</v>
      </c>
      <c r="AA980">
        <v>0.889222457876923</v>
      </c>
    </row>
    <row r="981" spans="1:27" x14ac:dyDescent="0.2">
      <c r="A981">
        <v>980</v>
      </c>
      <c r="B981">
        <v>0.41904572490602698</v>
      </c>
      <c r="C981">
        <v>0.18819849099963901</v>
      </c>
      <c r="D981">
        <v>2.9529490042477801E-2</v>
      </c>
      <c r="E981">
        <v>0.51828224584460203</v>
      </c>
      <c r="F981">
        <v>0.211976324673742</v>
      </c>
      <c r="G981">
        <v>0.50499115861020905</v>
      </c>
      <c r="H981">
        <v>0.66215954045765102</v>
      </c>
      <c r="I981">
        <v>0.101661239750683</v>
      </c>
      <c r="J981">
        <v>0.57380134123377502</v>
      </c>
      <c r="K981">
        <v>0.72421545628458195</v>
      </c>
      <c r="L981">
        <v>0.470558694563806</v>
      </c>
      <c r="M981">
        <v>0.30727383540943198</v>
      </c>
      <c r="N981">
        <v>0.87623710164628199</v>
      </c>
      <c r="O981">
        <v>-1.7367794245338</v>
      </c>
      <c r="P981">
        <v>-0.91267730369993705</v>
      </c>
      <c r="Q981">
        <v>0.103266169843978</v>
      </c>
      <c r="R981">
        <v>-0.56694670533325997</v>
      </c>
      <c r="S981">
        <v>0.55809144236150499</v>
      </c>
      <c r="T981">
        <v>0.19132993923890701</v>
      </c>
      <c r="U981">
        <v>0.13873949329146601</v>
      </c>
      <c r="V981">
        <v>0.39583361984487098</v>
      </c>
      <c r="W981">
        <v>-1.1858534717907101</v>
      </c>
      <c r="X981">
        <v>-0.60653491911784196</v>
      </c>
      <c r="Y981">
        <v>0.89216534209052301</v>
      </c>
      <c r="Z981">
        <v>-0.46701525808737798</v>
      </c>
      <c r="AA981">
        <v>-0.85682021426784105</v>
      </c>
    </row>
    <row r="982" spans="1:27" x14ac:dyDescent="0.2">
      <c r="A982">
        <v>981</v>
      </c>
      <c r="B982">
        <v>0.45787679706700102</v>
      </c>
      <c r="C982">
        <v>0.75040424847975296</v>
      </c>
      <c r="D982">
        <v>0.77875870373099998</v>
      </c>
      <c r="E982">
        <v>0.13629017653875</v>
      </c>
      <c r="F982">
        <v>0.98325053090229597</v>
      </c>
      <c r="G982">
        <v>0.93040412780828696</v>
      </c>
      <c r="H982">
        <v>2.61470004916191E-2</v>
      </c>
      <c r="I982">
        <v>1.4852695865556501E-2</v>
      </c>
      <c r="J982">
        <v>0.23602539324201599</v>
      </c>
      <c r="K982">
        <v>0.39790219860151399</v>
      </c>
      <c r="L982">
        <v>0.11930376221425799</v>
      </c>
      <c r="M982">
        <v>0.871359186712652</v>
      </c>
      <c r="N982">
        <v>0.64564076625099898</v>
      </c>
      <c r="O982">
        <v>-1.3554575690510999</v>
      </c>
      <c r="P982">
        <v>-0.59457736609660905</v>
      </c>
      <c r="Q982">
        <v>-1.8001477789194</v>
      </c>
      <c r="R982">
        <v>0.84593449841898105</v>
      </c>
      <c r="S982">
        <v>-0.25277281602941398</v>
      </c>
      <c r="T982">
        <v>-0.77050640739753395</v>
      </c>
      <c r="U982">
        <v>-0.38957555713776698</v>
      </c>
      <c r="V982">
        <v>0.76209709283037197</v>
      </c>
      <c r="W982">
        <v>0.73745103975315696</v>
      </c>
      <c r="X982">
        <v>2.33895828590144E-2</v>
      </c>
      <c r="Y982">
        <v>1.3713649797448</v>
      </c>
      <c r="Z982">
        <v>-0.21050588666081699</v>
      </c>
      <c r="AA982">
        <v>0.53655708645002897</v>
      </c>
    </row>
    <row r="983" spans="1:27" x14ac:dyDescent="0.2">
      <c r="A983">
        <v>982</v>
      </c>
      <c r="B983">
        <v>0.711692579323425</v>
      </c>
      <c r="C983">
        <v>0.45915847527794501</v>
      </c>
      <c r="D983">
        <v>0.22867394029162799</v>
      </c>
      <c r="E983">
        <v>0.62673599529080004</v>
      </c>
      <c r="F983">
        <v>4.5154708903282798E-2</v>
      </c>
      <c r="G983">
        <v>0.22660725051537101</v>
      </c>
      <c r="H983">
        <v>0.905036554438993</v>
      </c>
      <c r="I983">
        <v>0.870997353224083</v>
      </c>
      <c r="J983">
        <v>0.67099976981989995</v>
      </c>
      <c r="K983">
        <v>0.54610653058625702</v>
      </c>
      <c r="L983">
        <v>0.444381758803501</v>
      </c>
      <c r="M983">
        <v>0.23851938545703799</v>
      </c>
      <c r="N983">
        <v>0.46662305500677798</v>
      </c>
      <c r="O983">
        <v>0.364015461840271</v>
      </c>
      <c r="P983">
        <v>0.99094312143829899</v>
      </c>
      <c r="Q983">
        <v>0.47350214451629902</v>
      </c>
      <c r="R983">
        <v>-1.5401288947611</v>
      </c>
      <c r="S983">
        <v>0.63930908443081602</v>
      </c>
      <c r="T983">
        <v>0.22795651382814999</v>
      </c>
      <c r="U983">
        <v>0.11419575709011701</v>
      </c>
      <c r="V983">
        <v>0.82348745282055902</v>
      </c>
      <c r="W983">
        <v>-1.94358684161911</v>
      </c>
      <c r="X983">
        <v>-0.484962551203513</v>
      </c>
      <c r="Y983">
        <v>-0.52122626615650403</v>
      </c>
      <c r="Z983">
        <v>0.51999839681561399</v>
      </c>
      <c r="AA983">
        <v>-0.71419041169675901</v>
      </c>
    </row>
    <row r="984" spans="1:27" x14ac:dyDescent="0.2">
      <c r="A984">
        <v>983</v>
      </c>
      <c r="B984">
        <v>0.91984805767424405</v>
      </c>
      <c r="C984">
        <v>0.14136504894122401</v>
      </c>
      <c r="D984">
        <v>0.133860118454322</v>
      </c>
      <c r="E984">
        <v>0.82264998438768</v>
      </c>
      <c r="F984">
        <v>0.54563069227151495</v>
      </c>
      <c r="G984">
        <v>1.3766797492280601E-2</v>
      </c>
      <c r="H984">
        <v>0.29601816530339398</v>
      </c>
      <c r="I984">
        <v>0.73158583324402504</v>
      </c>
      <c r="J984">
        <v>0.812915806658566</v>
      </c>
      <c r="K984">
        <v>0.65188232925720502</v>
      </c>
      <c r="L984">
        <v>0.31034555006772202</v>
      </c>
      <c r="M984">
        <v>0.20914290426298901</v>
      </c>
      <c r="N984">
        <v>-0.211607446282986</v>
      </c>
      <c r="O984">
        <v>-0.91994866871769998</v>
      </c>
      <c r="P984">
        <v>2.0143916758880702</v>
      </c>
      <c r="Q984">
        <v>0.72503466059458899</v>
      </c>
      <c r="R984">
        <v>-0.31914299204490698</v>
      </c>
      <c r="S984">
        <v>-0.57642078315638101</v>
      </c>
      <c r="T984">
        <v>-0.34755654986474999</v>
      </c>
      <c r="U984">
        <v>0.150914484744995</v>
      </c>
      <c r="V984">
        <v>1.12845918515368</v>
      </c>
      <c r="W984">
        <v>-0.91674420937044998</v>
      </c>
      <c r="X984">
        <v>0.82361577279346898</v>
      </c>
      <c r="Y984">
        <v>-0.25191066141651203</v>
      </c>
      <c r="Z984">
        <v>0.42590501918981799</v>
      </c>
      <c r="AA984">
        <v>-0.642808560425984</v>
      </c>
    </row>
    <row r="985" spans="1:27" x14ac:dyDescent="0.2">
      <c r="A985">
        <v>984</v>
      </c>
      <c r="B985">
        <v>0.62711070058867302</v>
      </c>
      <c r="C985">
        <v>0.205193076049909</v>
      </c>
      <c r="D985">
        <v>0.190610923804342</v>
      </c>
      <c r="E985">
        <v>0.136265355395153</v>
      </c>
      <c r="F985">
        <v>0.67377740261144903</v>
      </c>
      <c r="G985">
        <v>0.27796773356385501</v>
      </c>
      <c r="H985">
        <v>0.31635561375878701</v>
      </c>
      <c r="I985">
        <v>0.91210205061361105</v>
      </c>
      <c r="J985">
        <v>7.8224724857136593E-2</v>
      </c>
      <c r="K985">
        <v>0.68117157742381096</v>
      </c>
      <c r="L985">
        <v>0.51339470897801198</v>
      </c>
      <c r="M985">
        <v>0.18370383442379501</v>
      </c>
      <c r="N985">
        <v>-1.6659778815142201</v>
      </c>
      <c r="O985">
        <v>0.37236005511755399</v>
      </c>
      <c r="P985">
        <v>-0.33018245590135997</v>
      </c>
      <c r="Q985">
        <v>-0.42686542624910301</v>
      </c>
      <c r="R985">
        <v>0.31244909785221098</v>
      </c>
      <c r="S985">
        <v>-9.4283058663938105E-3</v>
      </c>
      <c r="T985">
        <v>1.6190675641482599</v>
      </c>
      <c r="U985">
        <v>0.66205201972681205</v>
      </c>
      <c r="V985">
        <v>-0.19739633197467199</v>
      </c>
      <c r="W985">
        <v>-0.616987640197042</v>
      </c>
      <c r="X985">
        <v>-2.2472346801504801E-2</v>
      </c>
      <c r="Y985">
        <v>-0.38752977754916701</v>
      </c>
      <c r="Z985">
        <v>-0.44241249293835999</v>
      </c>
      <c r="AA985">
        <v>-0.45815964269406201</v>
      </c>
    </row>
    <row r="986" spans="1:27" x14ac:dyDescent="0.2">
      <c r="A986">
        <v>985</v>
      </c>
      <c r="B986">
        <v>0.90218177833594304</v>
      </c>
      <c r="C986">
        <v>0.67529349960386698</v>
      </c>
      <c r="D986">
        <v>0.21586463972926101</v>
      </c>
      <c r="E986">
        <v>0.59746818896383003</v>
      </c>
      <c r="F986">
        <v>0.27627313928678598</v>
      </c>
      <c r="G986">
        <v>0.31155655998736598</v>
      </c>
      <c r="H986">
        <v>0.76226120535284203</v>
      </c>
      <c r="I986">
        <v>1.0589023120701299E-2</v>
      </c>
      <c r="J986">
        <v>0.68841864401474595</v>
      </c>
      <c r="K986">
        <v>0.42180804652161802</v>
      </c>
      <c r="L986">
        <v>0.49870626442134303</v>
      </c>
      <c r="M986">
        <v>0.59260064223781195</v>
      </c>
      <c r="N986">
        <v>0.74903043526185198</v>
      </c>
      <c r="O986">
        <v>-1.29657550238425</v>
      </c>
      <c r="P986">
        <v>4.8553451833541698E-2</v>
      </c>
      <c r="Q986">
        <v>-0.53677305479882798</v>
      </c>
      <c r="R986">
        <v>0.12426405736897</v>
      </c>
      <c r="S986">
        <v>-0.81659774088702897</v>
      </c>
      <c r="T986">
        <v>-0.18641461436340601</v>
      </c>
      <c r="U986">
        <v>-0.50596557730317604</v>
      </c>
      <c r="V986">
        <v>0.48924251060429003</v>
      </c>
      <c r="W986">
        <v>-0.882149344841898</v>
      </c>
      <c r="X986">
        <v>1.2972285943072801</v>
      </c>
      <c r="Y986">
        <v>0.48920353577483999</v>
      </c>
      <c r="Z986">
        <v>0.72239133426209001</v>
      </c>
      <c r="AA986">
        <v>0.14799486479172</v>
      </c>
    </row>
    <row r="987" spans="1:27" x14ac:dyDescent="0.2">
      <c r="A987">
        <v>986</v>
      </c>
      <c r="B987">
        <v>0.75732915918342703</v>
      </c>
      <c r="C987">
        <v>0.138030210509896</v>
      </c>
      <c r="D987">
        <v>0.93417139211669498</v>
      </c>
      <c r="E987">
        <v>0.98296406795270697</v>
      </c>
      <c r="F987">
        <v>0.49295595102012102</v>
      </c>
      <c r="G987">
        <v>0.90044273482635595</v>
      </c>
      <c r="H987">
        <v>8.9703601785004097E-2</v>
      </c>
      <c r="I987">
        <v>4.00134185329079E-2</v>
      </c>
      <c r="J987">
        <v>0.59926574793644205</v>
      </c>
      <c r="K987">
        <v>0.83134318329393797</v>
      </c>
      <c r="L987">
        <v>0.10742895025759901</v>
      </c>
      <c r="M987">
        <v>0.75840369611978498</v>
      </c>
      <c r="N987">
        <v>0.14488526106310901</v>
      </c>
      <c r="O987">
        <v>2.65878617994432E-2</v>
      </c>
      <c r="P987">
        <v>-1.7497451898865699</v>
      </c>
      <c r="Q987">
        <v>1.3238603317003399</v>
      </c>
      <c r="R987">
        <v>-0.61422068130766605</v>
      </c>
      <c r="S987">
        <v>0.48104914565059698</v>
      </c>
      <c r="T987">
        <v>-1.11689718623153</v>
      </c>
      <c r="U987">
        <v>2.10848918600289</v>
      </c>
      <c r="V987">
        <v>0.66681509441641496</v>
      </c>
      <c r="W987">
        <v>1.0523058912381</v>
      </c>
      <c r="X987">
        <v>2.9174398362545801</v>
      </c>
      <c r="Y987">
        <v>2.0752804245031999</v>
      </c>
      <c r="Z987">
        <v>-1.9108140381898699</v>
      </c>
      <c r="AA987">
        <v>-0.57636888492137395</v>
      </c>
    </row>
    <row r="988" spans="1:27" x14ac:dyDescent="0.2">
      <c r="A988">
        <v>987</v>
      </c>
      <c r="B988">
        <v>0.13785836566239501</v>
      </c>
      <c r="C988">
        <v>0.415543700801208</v>
      </c>
      <c r="D988">
        <v>0.98881765455007498</v>
      </c>
      <c r="E988">
        <v>0.23063064832240299</v>
      </c>
      <c r="F988">
        <v>0.85949814785271805</v>
      </c>
      <c r="G988">
        <v>0.55741451447829604</v>
      </c>
      <c r="H988">
        <v>0.96856772620230902</v>
      </c>
      <c r="I988">
        <v>0.327448823256418</v>
      </c>
      <c r="J988">
        <v>0.46797941974364199</v>
      </c>
      <c r="K988">
        <v>2.57703887764364E-2</v>
      </c>
      <c r="L988">
        <v>0.93363278638571501</v>
      </c>
      <c r="M988">
        <v>0.74737561540678099</v>
      </c>
      <c r="N988">
        <v>-0.51878317096485704</v>
      </c>
      <c r="O988">
        <v>-1.6916343878859399</v>
      </c>
      <c r="P988">
        <v>2.7541707774233601</v>
      </c>
      <c r="Q988">
        <v>-1.0913531309982401</v>
      </c>
      <c r="R988">
        <v>1.2149766482330899</v>
      </c>
      <c r="S988">
        <v>-0.26403735854882299</v>
      </c>
      <c r="T988">
        <v>0.84647838965937505</v>
      </c>
      <c r="U988">
        <v>1.4742793857208301</v>
      </c>
      <c r="V988">
        <v>-0.81090274139648799</v>
      </c>
      <c r="W988">
        <v>-0.55489563280497101</v>
      </c>
      <c r="X988">
        <v>-1.11428345494951</v>
      </c>
      <c r="Y988">
        <v>1.67802030121204</v>
      </c>
      <c r="Z988">
        <v>1.297217185457</v>
      </c>
      <c r="AA988">
        <v>-0.63306523308723295</v>
      </c>
    </row>
    <row r="989" spans="1:27" x14ac:dyDescent="0.2">
      <c r="A989">
        <v>988</v>
      </c>
      <c r="B989">
        <v>0.15325487800873799</v>
      </c>
      <c r="C989">
        <v>0.45124703180044801</v>
      </c>
      <c r="D989">
        <v>0.310024928534403</v>
      </c>
      <c r="E989">
        <v>0.41737038781866398</v>
      </c>
      <c r="F989">
        <v>0.48478801921010001</v>
      </c>
      <c r="G989">
        <v>0.134961040923371</v>
      </c>
      <c r="H989">
        <v>0.83429602463729602</v>
      </c>
      <c r="I989">
        <v>0.38645211188122602</v>
      </c>
      <c r="J989">
        <v>0.33674312825314701</v>
      </c>
      <c r="K989">
        <v>0.98617062158882596</v>
      </c>
      <c r="L989">
        <v>0.52923441352322698</v>
      </c>
      <c r="M989">
        <v>0.98924731346778505</v>
      </c>
      <c r="N989">
        <v>1.3112816075959499</v>
      </c>
      <c r="O989">
        <v>0.47411352490526298</v>
      </c>
      <c r="P989">
        <v>-3.14302730181346E-2</v>
      </c>
      <c r="Q989">
        <v>0.30938110694800602</v>
      </c>
      <c r="R989">
        <v>2.6721691921459398</v>
      </c>
      <c r="S989">
        <v>-0.23022255865157901</v>
      </c>
      <c r="T989">
        <v>0.87860408960638703</v>
      </c>
      <c r="U989">
        <v>-0.56069310326247701</v>
      </c>
      <c r="V989">
        <v>-0.57225755773388698</v>
      </c>
      <c r="W989">
        <v>-0.97804654893138698</v>
      </c>
      <c r="X989">
        <v>4.4955550212527701E-2</v>
      </c>
      <c r="Y989">
        <v>1.68726238146015</v>
      </c>
      <c r="Z989">
        <v>1.2498296829992701</v>
      </c>
      <c r="AA989">
        <v>1.33892193205709</v>
      </c>
    </row>
    <row r="990" spans="1:27" x14ac:dyDescent="0.2">
      <c r="A990">
        <v>989</v>
      </c>
      <c r="B990">
        <v>0.19131218688562501</v>
      </c>
      <c r="C990">
        <v>0.62294656969606799</v>
      </c>
      <c r="D990">
        <v>0.13713087933137999</v>
      </c>
      <c r="E990">
        <v>0.100270999362692</v>
      </c>
      <c r="F990">
        <v>0.13575630681589201</v>
      </c>
      <c r="G990">
        <v>0.21678400970995401</v>
      </c>
      <c r="H990">
        <v>0.13246246636845099</v>
      </c>
      <c r="I990">
        <v>0.61771716084331196</v>
      </c>
      <c r="J990">
        <v>0.40996646159328498</v>
      </c>
      <c r="K990">
        <v>7.6698015211149995E-2</v>
      </c>
      <c r="L990">
        <v>0.73721057036891502</v>
      </c>
      <c r="M990">
        <v>0.99989869189448599</v>
      </c>
      <c r="N990">
        <v>0.84561357947712001</v>
      </c>
      <c r="O990">
        <v>-1.75916562665666</v>
      </c>
      <c r="P990">
        <v>0.71069388942132605</v>
      </c>
      <c r="Q990">
        <v>0.492173973008798</v>
      </c>
      <c r="R990">
        <v>2.8114497795984801E-2</v>
      </c>
      <c r="S990">
        <v>1.40370557004678</v>
      </c>
      <c r="T990">
        <v>0.88051934726529002</v>
      </c>
      <c r="U990">
        <v>-0.587711112278821</v>
      </c>
      <c r="V990">
        <v>-1.3055675203008701</v>
      </c>
      <c r="W990">
        <v>0.69942380322758102</v>
      </c>
      <c r="X990">
        <v>-0.49149966449348598</v>
      </c>
      <c r="Y990">
        <v>-0.127268752666886</v>
      </c>
      <c r="Z990">
        <v>0.72672974648807198</v>
      </c>
      <c r="AA990">
        <v>-0.298682701684225</v>
      </c>
    </row>
    <row r="991" spans="1:27" x14ac:dyDescent="0.2">
      <c r="A991">
        <v>990</v>
      </c>
      <c r="B991">
        <v>0.43318514060229002</v>
      </c>
      <c r="C991">
        <v>0.25117429741658198</v>
      </c>
      <c r="D991">
        <v>0.66098580672405605</v>
      </c>
      <c r="E991">
        <v>0.27851140359416598</v>
      </c>
      <c r="F991">
        <v>0.31716514099389298</v>
      </c>
      <c r="G991">
        <v>8.4578070091083604E-2</v>
      </c>
      <c r="H991">
        <v>0.120841359719634</v>
      </c>
      <c r="I991">
        <v>0.460379417985677</v>
      </c>
      <c r="J991">
        <v>3.5890888888388803E-2</v>
      </c>
      <c r="K991">
        <v>0.326944615459069</v>
      </c>
      <c r="L991">
        <v>0.37146775890141698</v>
      </c>
      <c r="M991">
        <v>4.6908434480428599E-2</v>
      </c>
      <c r="N991">
        <v>1.20996051140148</v>
      </c>
      <c r="O991">
        <v>0.26680587378161802</v>
      </c>
      <c r="P991">
        <v>0.46140442312658098</v>
      </c>
      <c r="Q991">
        <v>0.73904063910967399</v>
      </c>
      <c r="R991">
        <v>0.145636264614111</v>
      </c>
      <c r="S991">
        <v>1.4791034230016999</v>
      </c>
      <c r="T991">
        <v>0.77927060320813801</v>
      </c>
      <c r="U991">
        <v>-0.61698429072302496</v>
      </c>
      <c r="V991">
        <v>-0.30961296129749</v>
      </c>
      <c r="W991">
        <v>1.2694910579260601</v>
      </c>
      <c r="X991">
        <v>-0.103951102153696</v>
      </c>
      <c r="Y991">
        <v>1.55793477793127</v>
      </c>
      <c r="Z991">
        <v>0.31116101795662898</v>
      </c>
      <c r="AA991">
        <v>-1.3880962172967799</v>
      </c>
    </row>
    <row r="992" spans="1:27" x14ac:dyDescent="0.2">
      <c r="A992">
        <v>991</v>
      </c>
      <c r="B992">
        <v>8.7219301844015704E-2</v>
      </c>
      <c r="C992">
        <v>0.46415346371941202</v>
      </c>
      <c r="D992">
        <v>0.58491337671875898</v>
      </c>
      <c r="E992">
        <v>0.53054649149999</v>
      </c>
      <c r="F992">
        <v>0.76625352073460795</v>
      </c>
      <c r="G992">
        <v>0.85564738325774603</v>
      </c>
      <c r="H992">
        <v>0.40958173968829198</v>
      </c>
      <c r="I992">
        <v>7.6577648986130897E-2</v>
      </c>
      <c r="J992">
        <v>0.44216374307870798</v>
      </c>
      <c r="K992">
        <v>0.19754635239951299</v>
      </c>
      <c r="L992">
        <v>0.753468315349891</v>
      </c>
      <c r="M992">
        <v>0.94406769494525999</v>
      </c>
      <c r="N992">
        <v>0.74742802141186504</v>
      </c>
      <c r="O992">
        <v>1.0417616371061301E-2</v>
      </c>
      <c r="P992">
        <v>-1.25936035327719</v>
      </c>
      <c r="Q992">
        <v>-0.117926154118612</v>
      </c>
      <c r="R992">
        <v>1.3597397373148701</v>
      </c>
      <c r="S992">
        <v>-0.69874496495404204</v>
      </c>
      <c r="T992">
        <v>-1.3828657305268299</v>
      </c>
      <c r="U992">
        <v>2.5705879397651001</v>
      </c>
      <c r="V992">
        <v>0.71701114752374695</v>
      </c>
      <c r="W992">
        <v>1.5500212229619801</v>
      </c>
      <c r="X992">
        <v>-0.20619082444572401</v>
      </c>
      <c r="Y992">
        <v>-0.93679671779931795</v>
      </c>
      <c r="Z992">
        <v>-0.91481236378500397</v>
      </c>
      <c r="AA992">
        <v>-1.2214996235959801</v>
      </c>
    </row>
    <row r="993" spans="1:27" x14ac:dyDescent="0.2">
      <c r="A993">
        <v>992</v>
      </c>
      <c r="B993">
        <v>0.223780001047998</v>
      </c>
      <c r="C993">
        <v>0.165509229060262</v>
      </c>
      <c r="D993">
        <v>0.344065332552418</v>
      </c>
      <c r="E993">
        <v>0.31411945819854697</v>
      </c>
      <c r="F993">
        <v>4.5177423162385801E-2</v>
      </c>
      <c r="G993">
        <v>5.8685446158051401E-2</v>
      </c>
      <c r="H993">
        <v>0.110954186413437</v>
      </c>
      <c r="I993">
        <v>0.48362205643206801</v>
      </c>
      <c r="J993">
        <v>0.76535149011760895</v>
      </c>
      <c r="K993">
        <v>0.85432487609796204</v>
      </c>
      <c r="L993">
        <v>0.69239480746909898</v>
      </c>
      <c r="M993">
        <v>0.86756022670306199</v>
      </c>
      <c r="N993">
        <v>-0.76213255507757305</v>
      </c>
      <c r="O993">
        <v>0.93238966019021596</v>
      </c>
      <c r="P993">
        <v>0.16384802277020399</v>
      </c>
      <c r="Q993">
        <v>0.15864103363352999</v>
      </c>
      <c r="R993">
        <v>0.74788999205845696</v>
      </c>
      <c r="S993">
        <v>0.86091166206787895</v>
      </c>
      <c r="T993">
        <v>0.35605795299958598</v>
      </c>
      <c r="U993">
        <v>-1.9227653363703401</v>
      </c>
      <c r="V993">
        <v>-0.63961113465615105</v>
      </c>
      <c r="W993">
        <v>0.33340015468343998</v>
      </c>
      <c r="X993">
        <v>1.7031246721446101</v>
      </c>
      <c r="Y993">
        <v>-0.54757461365760396</v>
      </c>
      <c r="Z993">
        <v>-1.50197990965711</v>
      </c>
      <c r="AA993">
        <v>-1.1731550820168299</v>
      </c>
    </row>
    <row r="994" spans="1:27" x14ac:dyDescent="0.2">
      <c r="A994">
        <v>993</v>
      </c>
      <c r="B994">
        <v>0.57214867952279702</v>
      </c>
      <c r="C994">
        <v>0.85780645348131601</v>
      </c>
      <c r="D994">
        <v>0.81395653844811</v>
      </c>
      <c r="E994">
        <v>0.60070207272656195</v>
      </c>
      <c r="F994">
        <v>0.92518933513201695</v>
      </c>
      <c r="G994">
        <v>0.32797719421796501</v>
      </c>
      <c r="H994">
        <v>0.46748641924932599</v>
      </c>
      <c r="I994">
        <v>0.89751127338968195</v>
      </c>
      <c r="J994">
        <v>0.471531734568998</v>
      </c>
      <c r="K994">
        <v>0.94786213780753303</v>
      </c>
      <c r="L994">
        <v>0.79116733791306604</v>
      </c>
      <c r="M994">
        <v>8.8799423538148403E-3</v>
      </c>
      <c r="N994">
        <v>-0.25495445083937901</v>
      </c>
      <c r="O994">
        <v>2.37206471054815</v>
      </c>
      <c r="P994">
        <v>-1.31638254173628</v>
      </c>
      <c r="Q994">
        <v>-0.97503959083708602</v>
      </c>
      <c r="R994">
        <v>0.550660689672687</v>
      </c>
      <c r="S994">
        <v>0.49010671238921999</v>
      </c>
      <c r="T994">
        <v>-1.20696026065649</v>
      </c>
      <c r="U994">
        <v>0.34201451537001398</v>
      </c>
      <c r="V994">
        <v>-1.07775144684032</v>
      </c>
      <c r="W994">
        <v>0.94046297668844703</v>
      </c>
      <c r="X994">
        <v>1.87202691634841</v>
      </c>
      <c r="Y994">
        <v>-0.63024967920268604</v>
      </c>
      <c r="Z994">
        <v>1.00940287239874</v>
      </c>
      <c r="AA994">
        <v>0.55603578408486298</v>
      </c>
    </row>
    <row r="995" spans="1:27" x14ac:dyDescent="0.2">
      <c r="A995">
        <v>994</v>
      </c>
      <c r="B995">
        <v>0.400169178377836</v>
      </c>
      <c r="C995">
        <v>0.15655189729295599</v>
      </c>
      <c r="D995">
        <v>0.28318395954556702</v>
      </c>
      <c r="E995">
        <v>0.98709801840595901</v>
      </c>
      <c r="F995">
        <v>0.68291948293335702</v>
      </c>
      <c r="G995">
        <v>0.50019671674817801</v>
      </c>
      <c r="H995">
        <v>0.77855873573571399</v>
      </c>
      <c r="I995">
        <v>0.33480569464154503</v>
      </c>
      <c r="J995">
        <v>0.29932318767532701</v>
      </c>
      <c r="K995">
        <v>0.118559254100546</v>
      </c>
      <c r="L995">
        <v>2.67310021445155E-2</v>
      </c>
      <c r="M995">
        <v>0.45360497594811</v>
      </c>
      <c r="N995">
        <v>-1.91044562155147</v>
      </c>
      <c r="O995">
        <v>-1.79330185550583</v>
      </c>
      <c r="P995">
        <v>9.9485407738188106E-2</v>
      </c>
      <c r="Q995">
        <v>0.94049938772345798</v>
      </c>
      <c r="R995">
        <v>-1.2472330080357299</v>
      </c>
      <c r="S995">
        <v>0.74047085201978602</v>
      </c>
      <c r="T995">
        <v>-9.2992230660297502E-4</v>
      </c>
      <c r="U995">
        <v>-1.27577973302916</v>
      </c>
      <c r="V995">
        <v>-0.32597866593631403</v>
      </c>
      <c r="W995">
        <v>1.01635564133653</v>
      </c>
      <c r="X995">
        <v>0.71432856696579305</v>
      </c>
      <c r="Y995">
        <v>5.72683048315413E-2</v>
      </c>
      <c r="Z995">
        <v>2.0395313254062301E-2</v>
      </c>
      <c r="AA995">
        <v>0.23847184172900901</v>
      </c>
    </row>
    <row r="996" spans="1:27" x14ac:dyDescent="0.2">
      <c r="A996">
        <v>995</v>
      </c>
      <c r="B996">
        <v>0.565465380670502</v>
      </c>
      <c r="C996">
        <v>8.8331633713096297E-2</v>
      </c>
      <c r="D996">
        <v>0.845841060625389</v>
      </c>
      <c r="E996">
        <v>0.60928148590028197</v>
      </c>
      <c r="F996">
        <v>0.41676743910647901</v>
      </c>
      <c r="G996">
        <v>0.33389606280252299</v>
      </c>
      <c r="H996">
        <v>0.231911435723304</v>
      </c>
      <c r="I996">
        <v>0.88772268057800796</v>
      </c>
      <c r="J996">
        <v>0.73221644782461204</v>
      </c>
      <c r="K996">
        <v>0.44961339584551702</v>
      </c>
      <c r="L996">
        <v>0.44811479281633998</v>
      </c>
      <c r="M996">
        <v>0.50687240553088397</v>
      </c>
      <c r="N996">
        <v>-0.201208146412901</v>
      </c>
      <c r="O996">
        <v>-0.36148646293530801</v>
      </c>
      <c r="P996">
        <v>0.30924900976527098</v>
      </c>
      <c r="Q996">
        <v>-0.58963888369193596</v>
      </c>
      <c r="R996">
        <v>-0.42197977789230401</v>
      </c>
      <c r="S996">
        <v>0.62904052955886103</v>
      </c>
      <c r="T996">
        <v>1.71269271136332E-2</v>
      </c>
      <c r="U996">
        <v>-1.0428557144108399</v>
      </c>
      <c r="V996">
        <v>0.78176088095498797</v>
      </c>
      <c r="W996">
        <v>-0.94793016001818597</v>
      </c>
      <c r="X996">
        <v>0.362643662425708</v>
      </c>
      <c r="Y996">
        <v>1.43807556040741</v>
      </c>
      <c r="Z996">
        <v>1.75207168793643</v>
      </c>
      <c r="AA996">
        <v>-1.26769807498637</v>
      </c>
    </row>
    <row r="997" spans="1:27" x14ac:dyDescent="0.2">
      <c r="A997">
        <v>996</v>
      </c>
      <c r="B997">
        <v>0.82962387870065801</v>
      </c>
      <c r="C997">
        <v>0.89341777190565996</v>
      </c>
      <c r="D997">
        <v>0.137021885486319</v>
      </c>
      <c r="E997">
        <v>0.145737322745844</v>
      </c>
      <c r="F997">
        <v>0.135334371356293</v>
      </c>
      <c r="G997">
        <v>0.87705636280588795</v>
      </c>
      <c r="H997">
        <v>0.38705230527557399</v>
      </c>
      <c r="I997">
        <v>0.18977452930994301</v>
      </c>
      <c r="J997">
        <v>6.6698754439130398E-2</v>
      </c>
      <c r="K997">
        <v>0.46635230793617599</v>
      </c>
      <c r="L997">
        <v>0.102981748757883</v>
      </c>
      <c r="M997">
        <v>0.37502130796201499</v>
      </c>
      <c r="N997">
        <v>-1.77795578375835</v>
      </c>
      <c r="O997">
        <v>-0.66141004570439099</v>
      </c>
      <c r="P997">
        <v>-0.97012746053487398</v>
      </c>
      <c r="Q997">
        <v>-1.0247839554489699</v>
      </c>
      <c r="R997">
        <v>-1.29949663155509</v>
      </c>
      <c r="S997">
        <v>-0.59482955767958201</v>
      </c>
      <c r="T997">
        <v>-1.01030007117488E-2</v>
      </c>
      <c r="U997">
        <v>0.81457662816898602</v>
      </c>
      <c r="V997">
        <v>-0.75253458063525402</v>
      </c>
      <c r="W997">
        <v>-0.64347864361015095</v>
      </c>
      <c r="X997">
        <v>-0.78136725504868199</v>
      </c>
      <c r="Y997">
        <v>-0.51831415069874898</v>
      </c>
      <c r="Z997">
        <v>-0.72560534516420905</v>
      </c>
      <c r="AA997">
        <v>-0.38732274461059102</v>
      </c>
    </row>
    <row r="998" spans="1:27" x14ac:dyDescent="0.2">
      <c r="A998">
        <v>997</v>
      </c>
      <c r="B998">
        <v>0.64211381948553004</v>
      </c>
      <c r="C998">
        <v>0.30062050838023402</v>
      </c>
      <c r="D998">
        <v>0.86194775626063302</v>
      </c>
      <c r="E998">
        <v>0.704316460294649</v>
      </c>
      <c r="F998">
        <v>0.926649178145453</v>
      </c>
      <c r="G998">
        <v>0.88278248207643595</v>
      </c>
      <c r="H998">
        <v>8.3388745319098206E-2</v>
      </c>
      <c r="I998">
        <v>0.24988364963792201</v>
      </c>
      <c r="J998">
        <v>0.55078965541906599</v>
      </c>
      <c r="K998">
        <v>0.89895188552327399</v>
      </c>
      <c r="L998">
        <v>0.14139270666055301</v>
      </c>
      <c r="M998">
        <v>0.57576935691758901</v>
      </c>
      <c r="N998">
        <v>0.112229381584818</v>
      </c>
      <c r="O998">
        <v>-0.68112977990323298</v>
      </c>
      <c r="P998">
        <v>-1.37496120142793</v>
      </c>
      <c r="Q998">
        <v>-0.367116389551085</v>
      </c>
      <c r="R998">
        <v>-0.96980686317591402</v>
      </c>
      <c r="S998">
        <v>2.0915542851922099E-3</v>
      </c>
      <c r="T998">
        <v>-0.74629977672167802</v>
      </c>
      <c r="U998">
        <v>0.98323980546342804</v>
      </c>
      <c r="V998">
        <v>1.0234349058612799</v>
      </c>
      <c r="W998">
        <v>-0.23585490506347201</v>
      </c>
      <c r="X998">
        <v>0.56809043004513504</v>
      </c>
      <c r="Y998">
        <v>0.95107078847394499</v>
      </c>
      <c r="Z998">
        <v>-1.0705930175158</v>
      </c>
      <c r="AA998">
        <v>-6.7709372303378507E-2</v>
      </c>
    </row>
    <row r="999" spans="1:27" x14ac:dyDescent="0.2">
      <c r="A999">
        <v>998</v>
      </c>
      <c r="B999">
        <v>0.39149875170551202</v>
      </c>
      <c r="C999">
        <v>0.75208667106926397</v>
      </c>
      <c r="D999">
        <v>6.7120618885382996E-2</v>
      </c>
      <c r="E999">
        <v>0.67918030405416996</v>
      </c>
      <c r="F999">
        <v>0.231605061329901</v>
      </c>
      <c r="G999">
        <v>0.901113061001524</v>
      </c>
      <c r="H999">
        <v>0.18512317235581499</v>
      </c>
      <c r="I999">
        <v>0.85821672878228095</v>
      </c>
      <c r="J999">
        <v>0.98330465238541298</v>
      </c>
      <c r="K999">
        <v>0.113534841453656</v>
      </c>
      <c r="L999">
        <v>0.50928370631299902</v>
      </c>
      <c r="M999">
        <v>0.55053899227641501</v>
      </c>
      <c r="N999">
        <v>0.15435442317656001</v>
      </c>
      <c r="O999">
        <v>-1.2893696706804301</v>
      </c>
      <c r="P999">
        <v>6.0568799082694601E-2</v>
      </c>
      <c r="Q999">
        <v>-0.75747290394185496</v>
      </c>
      <c r="R999">
        <v>-1.04150635547274</v>
      </c>
      <c r="S999">
        <v>-0.65620833453447502</v>
      </c>
      <c r="T999">
        <v>-0.67778706201847405</v>
      </c>
      <c r="U999">
        <v>-0.34415363442542801</v>
      </c>
      <c r="V999">
        <v>-0.49119283487152998</v>
      </c>
      <c r="W999">
        <v>8.0630737357580307E-2</v>
      </c>
      <c r="X999">
        <v>-0.23546477096017099</v>
      </c>
      <c r="Y999">
        <v>0.89015682951299202</v>
      </c>
      <c r="Z999">
        <v>-0.73131224340184098</v>
      </c>
      <c r="AA999">
        <v>0.90505606057055998</v>
      </c>
    </row>
    <row r="1000" spans="1:27" x14ac:dyDescent="0.2">
      <c r="A1000">
        <v>999</v>
      </c>
      <c r="B1000">
        <v>0.70957985473796703</v>
      </c>
      <c r="C1000">
        <v>0.40160664799623103</v>
      </c>
      <c r="D1000">
        <v>0.43520843540318299</v>
      </c>
      <c r="E1000">
        <v>0.32258386537432598</v>
      </c>
      <c r="F1000">
        <v>0.73941776598803699</v>
      </c>
      <c r="G1000">
        <v>0.79794235411100001</v>
      </c>
      <c r="H1000">
        <v>0.96702744415961195</v>
      </c>
      <c r="I1000">
        <v>0.86886073369532801</v>
      </c>
      <c r="J1000">
        <v>0.26520618726499301</v>
      </c>
      <c r="K1000">
        <v>0.571225934196263</v>
      </c>
      <c r="L1000">
        <v>0.184714554576203</v>
      </c>
      <c r="M1000">
        <v>0.79336772020906199</v>
      </c>
      <c r="N1000">
        <v>-0.61828724139114899</v>
      </c>
      <c r="O1000">
        <v>0.48436709312930798</v>
      </c>
      <c r="P1000">
        <v>0.10021427558754099</v>
      </c>
      <c r="Q1000">
        <v>1.0793288677248101</v>
      </c>
      <c r="R1000">
        <v>0.896289895769245</v>
      </c>
      <c r="S1000">
        <v>-0.30571271204535</v>
      </c>
      <c r="T1000">
        <v>-0.73027098301897997</v>
      </c>
      <c r="U1000">
        <v>0.29864813667131102</v>
      </c>
      <c r="V1000">
        <v>0.974985916548056</v>
      </c>
      <c r="W1000">
        <v>-0.49299769540173</v>
      </c>
      <c r="X1000">
        <v>-0.84105682391120795</v>
      </c>
      <c r="Y1000">
        <v>-0.81794155848586103</v>
      </c>
      <c r="Z1000">
        <v>-0.169889000246118</v>
      </c>
      <c r="AA1000">
        <v>1.88073465603747</v>
      </c>
    </row>
    <row r="1001" spans="1:27" x14ac:dyDescent="0.2">
      <c r="A1001">
        <v>1000</v>
      </c>
      <c r="B1001">
        <v>0.108824073104187</v>
      </c>
      <c r="C1001">
        <v>0.44855810608714802</v>
      </c>
      <c r="D1001">
        <v>0.68013495951890901</v>
      </c>
      <c r="E1001">
        <v>0.42331564100459201</v>
      </c>
      <c r="F1001">
        <v>8.1035771872848203E-3</v>
      </c>
      <c r="G1001">
        <v>0.90148227149620597</v>
      </c>
      <c r="H1001">
        <v>0.68298847740516</v>
      </c>
      <c r="I1001">
        <v>0.374525232240557</v>
      </c>
      <c r="J1001">
        <v>0.78894143551588003</v>
      </c>
      <c r="K1001">
        <v>0.90058513265103102</v>
      </c>
      <c r="L1001">
        <v>0.44416909315623299</v>
      </c>
      <c r="M1001">
        <v>0.456333589972928</v>
      </c>
      <c r="N1001">
        <v>-2.3246515993624799E-2</v>
      </c>
      <c r="O1001">
        <v>0.22344327705041001</v>
      </c>
      <c r="P1001">
        <v>0.106552807157739</v>
      </c>
      <c r="Q1001">
        <v>-0.64492417303269101</v>
      </c>
      <c r="R1001">
        <v>-1.57831466549582</v>
      </c>
      <c r="S1001">
        <v>-0.50366504191041805</v>
      </c>
      <c r="T1001">
        <v>1.20104058063385</v>
      </c>
      <c r="U1001">
        <v>-0.352205236341742</v>
      </c>
      <c r="V1001">
        <v>-1.5759324002222299</v>
      </c>
      <c r="W1001">
        <v>1.0512633129078</v>
      </c>
      <c r="X1001">
        <v>-1.03069038609398</v>
      </c>
      <c r="Y1001">
        <v>-1.75346129909477</v>
      </c>
      <c r="Z1001">
        <v>-1.2313148373074001</v>
      </c>
      <c r="AA1001">
        <v>0.92956205386898405</v>
      </c>
    </row>
  </sheetData>
  <phoneticPr fontId="2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001"/>
  <sheetViews>
    <sheetView topLeftCell="AE1" workbookViewId="0">
      <selection activeCell="AF4" sqref="AF4"/>
    </sheetView>
  </sheetViews>
  <sheetFormatPr defaultRowHeight="13" x14ac:dyDescent="0.2"/>
  <cols>
    <col min="1" max="1" width="8" customWidth="1"/>
    <col min="2" max="3" width="14" customWidth="1"/>
    <col min="4" max="39" width="18" customWidth="1"/>
    <col min="40" max="40" width="16.6328125" bestFit="1" customWidth="1"/>
    <col min="41" max="41" width="16.90625" bestFit="1" customWidth="1"/>
    <col min="42" max="42" width="19" bestFit="1" customWidth="1"/>
  </cols>
  <sheetData>
    <row r="1" spans="1:42" x14ac:dyDescent="0.2">
      <c r="A1" t="s">
        <v>33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K1" t="s">
        <v>95</v>
      </c>
      <c r="AL1" t="s">
        <v>96</v>
      </c>
      <c r="AM1" t="s">
        <v>97</v>
      </c>
      <c r="AN1" t="s">
        <v>109</v>
      </c>
      <c r="AO1" t="s">
        <v>110</v>
      </c>
      <c r="AP1" t="s">
        <v>102</v>
      </c>
    </row>
    <row r="2" spans="1:42" x14ac:dyDescent="0.2">
      <c r="A2">
        <v>1</v>
      </c>
      <c r="B2">
        <f>IF(UPPER(Settings!B4)="TRUE", 乱数表!$Z2*Settings!B10, 0)</f>
        <v>0.11844694023712793</v>
      </c>
      <c r="C2">
        <f>IF(UPPER(Settings!B4)="TRUE", 乱数表!$AA2*Settings!B11, 0)</f>
        <v>0.16430693512980135</v>
      </c>
      <c r="D2">
        <f>MIN(100, MAX(0, 100*BETAINV(乱数表!$B2, MAX(0.00000001, (1/(1+EXP(-(INDEX(係数表!G:G,2) + $B2))))*(EXP(INDEX(係数表!H:H,2) + INDEX(係数表!I:I,2)*LN(INDEX(出力表!C:C,2)+1)))), MAX(0.00000001, (1-(1/(1+EXP(-(INDEX(係数表!G:G,2) + $B2)))))*(EXP(INDEX(係数表!H:H,2) + INDEX(係数表!I:I,2)*LN(INDEX(出力表!C:C,2)+1)))))))</f>
        <v>89.910659220589636</v>
      </c>
      <c r="E2" t="e">
        <f>MIN(100, MAX(0, (100*(INDEX(出力表!D:D,2))/(EXP(INDEX(係数表!B:B,2) + $C2) + (INDEX(出力表!D:D,2)))) + (乱数表!$N2*(Settings!B12/(((INDEX(出力表!D:D,2))+1)^INDEX(係数表!E:E,2)*INDEX(係数表!F:F,2))))))</f>
        <v>#VALUE!</v>
      </c>
      <c r="F2" t="e">
        <f>MIN(100, MAX(0, (INDEX(出力表!D:D,2))*D2/MAX(E2, Settings!B3)))</f>
        <v>#VALUE!</v>
      </c>
      <c r="G2">
        <f>MIN(100, MAX(0, 100*BETAINV(乱数表!$C2, MAX(0.00000001, (1/(1+EXP(-(INDEX(係数表!G:G,3) + $B2))))*(EXP(INDEX(係数表!H:H,3) + INDEX(係数表!I:I,3)*LN(INDEX(出力表!C:C,3)+1)))), MAX(0.00000001, (1-(1/(1+EXP(-(INDEX(係数表!G:G,3) + $B2)))))*(EXP(INDEX(係数表!H:H,3) + INDEX(係数表!I:I,3)*LN(INDEX(出力表!C:C,3)+1)))))))</f>
        <v>83.838882498393957</v>
      </c>
      <c r="H2" t="e">
        <f>MIN(100, MAX(0, (100*(INDEX(出力表!D:D,3))/(EXP(INDEX(係数表!B:B,3) + $C2) + (INDEX(出力表!D:D,3)))) + (乱数表!$O2*(Settings!B12/(((INDEX(出力表!D:D,3))+1)^INDEX(係数表!E:E,3)*INDEX(係数表!F:F,3))))))</f>
        <v>#VALUE!</v>
      </c>
      <c r="I2" t="e">
        <f>MIN(100, MAX(0, (INDEX(出力表!D:D,3))*G2/MAX(H2, Settings!B3)))</f>
        <v>#VALUE!</v>
      </c>
      <c r="J2">
        <f>MIN(100, MAX(0, 100*BETAINV(乱数表!$D2, MAX(0.00000001, (1/(1+EXP(-(INDEX(係数表!G:G,4) + $B2))))*(EXP(INDEX(係数表!H:H,4) + INDEX(係数表!I:I,4)*LN(INDEX(出力表!C:C,4)+1)))), MAX(0.00000001, (1-(1/(1+EXP(-(INDEX(係数表!G:G,4) + $B2)))))*(EXP(INDEX(係数表!H:H,4) + INDEX(係数表!I:I,4)*LN(INDEX(出力表!C:C,4)+1)))))))</f>
        <v>75.925984217571241</v>
      </c>
      <c r="K2" t="e">
        <f>MIN(100, MAX(0, (100*(INDEX(出力表!D:D,4))/(EXP(INDEX(係数表!B:B,4) + $C2) + (INDEX(出力表!D:D,4)))) + (乱数表!$P2*(Settings!B12/(((INDEX(出力表!D:D,4))+1)^INDEX(係数表!E:E,4)*INDEX(係数表!F:F,4))))))</f>
        <v>#VALUE!</v>
      </c>
      <c r="L2" t="e">
        <f>MIN(100, MAX(0, (INDEX(出力表!D:D,4))*J2/MAX(K2, Settings!B3)))</f>
        <v>#VALUE!</v>
      </c>
      <c r="M2">
        <f>MIN(100, MAX(0, 100*BETAINV(乱数表!$E2, MAX(0.00000001, (1/(1+EXP(-(INDEX(係数表!G:G,5) + $B2))))*(EXP(INDEX(係数表!H:H,5) + INDEX(係数表!I:I,5)*LN(INDEX(出力表!C:C,5)+1)))), MAX(0.00000001, (1-(1/(1+EXP(-(INDEX(係数表!G:G,5) + $B2)))))*(EXP(INDEX(係数表!H:H,5) + INDEX(係数表!I:I,5)*LN(INDEX(出力表!C:C,5)+1)))))))</f>
        <v>80.886959703426513</v>
      </c>
      <c r="N2" t="e">
        <f>MIN(100, MAX(0, (100*(INDEX(出力表!D:D,5))/(EXP(INDEX(係数表!B:B,5) + $C2) + (INDEX(出力表!D:D,5)))) + (乱数表!$Q2*(Settings!B12/(((INDEX(出力表!D:D,5))+1)^INDEX(係数表!E:E,5)*INDEX(係数表!F:F,5))))))</f>
        <v>#VALUE!</v>
      </c>
      <c r="O2" t="e">
        <f>MIN(100, MAX(0, (INDEX(出力表!D:D,5))*M2/MAX(N2, Settings!B3)))</f>
        <v>#VALUE!</v>
      </c>
      <c r="P2">
        <f>MIN(100, MAX(0, 100*BETAINV(乱数表!$F2, MAX(0.00000001, (1/(1+EXP(-(INDEX(係数表!G:G,6) + $B2))))*(EXP(INDEX(係数表!H:H,6) + INDEX(係数表!I:I,6)*LN(INDEX(出力表!C:C,6)+1)))), MAX(0.00000001, (1-(1/(1+EXP(-(INDEX(係数表!G:G,6) + $B2)))))*(EXP(INDEX(係数表!H:H,6) + INDEX(係数表!I:I,6)*LN(INDEX(出力表!C:C,6)+1)))))))</f>
        <v>86.238437409721357</v>
      </c>
      <c r="Q2" t="e">
        <f>MIN(100, MAX(0, (100*(INDEX(出力表!D:D,6))/(EXP(INDEX(係数表!B:B,6) + $C2) + (INDEX(出力表!D:D,6)))) + (乱数表!$R2*(Settings!B12/(((INDEX(出力表!D:D,6))+1)^INDEX(係数表!E:E,6)*INDEX(係数表!F:F,6))))))</f>
        <v>#VALUE!</v>
      </c>
      <c r="R2" t="e">
        <f>MIN(100, MAX(0, (INDEX(出力表!D:D,6))*P2/MAX(Q2, Settings!B3)))</f>
        <v>#VALUE!</v>
      </c>
      <c r="S2">
        <f>MIN(100, MAX(0, 100*BETAINV(乱数表!$G2, MAX(0.00000001, (1/(1+EXP(-(INDEX(係数表!G:G,7) + $B2))))*(EXP(INDEX(係数表!H:H,7) + INDEX(係数表!I:I,7)*LN(INDEX(出力表!C:C,7)+1)))), MAX(0.00000001, (1-(1/(1+EXP(-(INDEX(係数表!G:G,7) + $B2)))))*(EXP(INDEX(係数表!H:H,7) + INDEX(係数表!I:I,7)*LN(INDEX(出力表!C:C,7)+1)))))))</f>
        <v>84.153147603167696</v>
      </c>
      <c r="T2" t="e">
        <f>MIN(100, MAX(0, (100*(INDEX(出力表!D:D,7))/(EXP(INDEX(係数表!B:B,7) + $C2) + (INDEX(出力表!D:D,7)))) + (乱数表!$S2*(Settings!B12/(((INDEX(出力表!D:D,7))+1)^INDEX(係数表!E:E,7)*INDEX(係数表!F:F,7))))))</f>
        <v>#VALUE!</v>
      </c>
      <c r="U2" t="e">
        <f>MIN(100, MAX(0, (INDEX(出力表!D:D,7))*S2/MAX(T2, Settings!B3)))</f>
        <v>#VALUE!</v>
      </c>
      <c r="V2">
        <f>MIN(100, MAX(0, 100*BETAINV(乱数表!$H2, MAX(0.00000001, (1/(1+EXP(-(INDEX(係数表!G:G,8) + $B2))))*(EXP(INDEX(係数表!H:H,8) + INDEX(係数表!I:I,8)*LN(INDEX(出力表!C:C,8)+1)))), MAX(0.00000001, (1-(1/(1+EXP(-(INDEX(係数表!G:G,8) + $B2)))))*(EXP(INDEX(係数表!H:H,8) + INDEX(係数表!I:I,8)*LN(INDEX(出力表!C:C,8)+1)))))))</f>
        <v>91.876513993954532</v>
      </c>
      <c r="W2" t="e">
        <f>MIN(100, MAX(0, (100*(INDEX(出力表!D:D,8))/(EXP(INDEX(係数表!B:B,8) + $C2) + (INDEX(出力表!D:D,8)))) + (乱数表!$T2*(Settings!B12/(((INDEX(出力表!D:D,8))+1)^INDEX(係数表!E:E,8)*INDEX(係数表!F:F,8))))))</f>
        <v>#VALUE!</v>
      </c>
      <c r="X2" t="e">
        <f>MIN(100, MAX(0, (INDEX(出力表!D:D,8))*V2/MAX(W2, Settings!B3)))</f>
        <v>#VALUE!</v>
      </c>
      <c r="Y2">
        <f>MIN(100, MAX(0, 100*BETAINV(乱数表!$I2, MAX(0.00000001, (1/(1+EXP(-(INDEX(係数表!G:G,9) + $B2))))*(EXP(INDEX(係数表!H:H,9) + INDEX(係数表!I:I,9)*LN(INDEX(出力表!C:C,9)+1)))), MAX(0.00000001, (1-(1/(1+EXP(-(INDEX(係数表!G:G,9) + $B2)))))*(EXP(INDEX(係数表!H:H,9) + INDEX(係数表!I:I,9)*LN(INDEX(出力表!C:C,9)+1)))))))</f>
        <v>99.71811545004033</v>
      </c>
      <c r="Z2" t="e">
        <f>MIN(100, MAX(0, (100*(INDEX(出力表!D:D,9))/(EXP(INDEX(係数表!B:B,9) + $C2) + (INDEX(出力表!D:D,9)))) + (乱数表!$U2*(Settings!B12/(((INDEX(出力表!D:D,9))+1)^INDEX(係数表!E:E,9)*INDEX(係数表!F:F,9))))))</f>
        <v>#VALUE!</v>
      </c>
      <c r="AA2" t="e">
        <f>MIN(100, MAX(0, (INDEX(出力表!D:D,9))*Y2/MAX(Z2, Settings!B3)))</f>
        <v>#VALUE!</v>
      </c>
      <c r="AB2">
        <f>MIN(100, MAX(0, 100*BETAINV(乱数表!$J2, MAX(0.00000001, (1/(1+EXP(-(INDEX(係数表!G:G,10) + $B2))))*(EXP(INDEX(係数表!H:H,10) + INDEX(係数表!I:I,10)*LN(INDEX(出力表!C:C,10)+1)))), MAX(0.00000001, (1-(1/(1+EXP(-(INDEX(係数表!G:G,10) + $B2)))))*(EXP(INDEX(係数表!H:H,10) + INDEX(係数表!I:I,10)*LN(INDEX(出力表!C:C,10)+1)))))))</f>
        <v>97.044321443528659</v>
      </c>
      <c r="AC2" t="e">
        <f>MIN(100, MAX(0, (100*(INDEX(出力表!D:D,10))/(EXP(INDEX(係数表!B:B,10) + $C2) + (INDEX(出力表!D:D,10)))) + (乱数表!$V2*(Settings!B12/(((INDEX(出力表!D:D,10))+1)^INDEX(係数表!E:E,10)*INDEX(係数表!F:F,10))))))</f>
        <v>#VALUE!</v>
      </c>
      <c r="AD2" t="e">
        <f>MIN(100, MAX(0, (INDEX(出力表!D:D,10))*AB2/MAX(AC2, Settings!B3)))</f>
        <v>#VALUE!</v>
      </c>
      <c r="AE2">
        <f>MIN(100, MAX(0, 100*BETAINV(乱数表!$K2, MAX(0.00000001, (1/(1+EXP(-(INDEX(係数表!G:G,11) + $B2))))*(EXP(INDEX(係数表!H:H,11) + INDEX(係数表!I:I,11)*LN(INDEX(出力表!C:C,11)+1)))), MAX(0.00000001, (1-(1/(1+EXP(-(INDEX(係数表!G:G,11) + $B2)))))*(EXP(INDEX(係数表!H:H,11) + INDEX(係数表!I:I,11)*LN(INDEX(出力表!C:C,11)+1)))))))</f>
        <v>98.909860997743721</v>
      </c>
      <c r="AF2" t="e">
        <f>MIN(100, MAX(0, (100*(INDEX(出力表!D:D,11))/(EXP(INDEX(係数表!B:B,11) + $C2) + (INDEX(出力表!D:D,11)))) + (乱数表!$W2*(Settings!B12/(((INDEX(出力表!D:D,11))+1)^INDEX(係数表!E:E,11)*INDEX(係数表!F:F,11))))))</f>
        <v>#VALUE!</v>
      </c>
      <c r="AG2" t="e">
        <f>MIN(100, MAX(0, (INDEX(出力表!D:D,11))*AE2/MAX(AF2, Settings!B3)))</f>
        <v>#VALUE!</v>
      </c>
      <c r="AH2">
        <f>MIN(100, MAX(0, 100*BETAINV(乱数表!$L2, MAX(0.00000001, (1/(1+EXP(-(INDEX(係数表!G:G,12) + $B2))))*(EXP(INDEX(係数表!H:H,12) + INDEX(係数表!I:I,12)*LN(INDEX(出力表!C:C,12)+1)))), MAX(0.00000001, (1-(1/(1+EXP(-(INDEX(係数表!G:G,12) + $B2)))))*(EXP(INDEX(係数表!H:H,12) + INDEX(係数表!I:I,12)*LN(INDEX(出力表!C:C,12)+1)))))))</f>
        <v>90.744431828119204</v>
      </c>
      <c r="AI2" t="e">
        <f>MIN(100, MAX(0, (100*(INDEX(出力表!D:D,12))/(EXP(INDEX(係数表!B:B,12) + $C2) + (INDEX(出力表!D:D,12)))) + (乱数表!$X2*(Settings!B12/(((INDEX(出力表!D:D,12))+1)^INDEX(係数表!E:E,12)*INDEX(係数表!F:F,12))))))</f>
        <v>#VALUE!</v>
      </c>
      <c r="AJ2" t="e">
        <f>MIN(100, MAX(0, (INDEX(出力表!D:D,12))*AH2/MAX(AI2, Settings!B3)))</f>
        <v>#VALUE!</v>
      </c>
      <c r="AK2">
        <f>MIN(100, MAX(0, 100*BETAINV(乱数表!$M2, MAX(0.00000001, (1/(1+EXP(-(INDEX(係数表!G:G,13) + $B2))))*(EXP(INDEX(係数表!H:H,13) + INDEX(係数表!I:I,13)*LN(INDEX(出力表!C:C,13)+1)))), MAX(0.00000001, (1-(1/(1+EXP(-(INDEX(係数表!G:G,13) + $B2)))))*(EXP(INDEX(係数表!H:H,13) + INDEX(係数表!I:I,13)*LN(INDEX(出力表!C:C,13)+1)))))))</f>
        <v>77.189262395147495</v>
      </c>
      <c r="AL2" t="e">
        <f>MIN(100, MAX(0, (100*(INDEX(出力表!D:D,13))/(EXP(INDEX(係数表!B:B,13) + $C2) + (INDEX(出力表!D:D,13)))) + (乱数表!$Y2*(Settings!B12/(((INDEX(出力表!D:D,13))+1)^INDEX(係数表!E:E,13)*INDEX(係数表!F:F,13))))))</f>
        <v>#VALUE!</v>
      </c>
      <c r="AM2" t="e">
        <f>MIN(100, MAX(0, (INDEX(出力表!D:D,13))*AK2/MAX(AL2, Settings!B3)))</f>
        <v>#VALUE!</v>
      </c>
      <c r="AN2">
        <f>IF(ISNUMBER(F2), INDEX(出力表!B:B,2)*F2, 0)+IF(ISNUMBER(I2), INDEX(出力表!B:B,3)*I2, 0)+IF(ISNUMBER(L2), INDEX(出力表!B:B,4)*L2, 0)+IF(ISNUMBER(O2), INDEX(出力表!B:B,5)*O2, 0)+IF(ISNUMBER(R2), INDEX(出力表!B:B,6)*R2, 0)+IF(ISNUMBER(U2), INDEX(出力表!B:B,7)*U2, 0)+IF(ISNUMBER(X2), INDEX(出力表!B:B,8)*X2, 0)+IF(ISNUMBER(AA2), INDEX(出力表!B:B,9)*AA2, 0)+IF(ISNUMBER(AD2), INDEX(出力表!B:B,10)*AD2, 0)+IF(ISNUMBER(AG2), INDEX(出力表!B:B,11)*AG2, 0)+IF(ISNUMBER(AJ2), INDEX(出力表!B:B,12)*AJ2, 0)+IF(ISNUMBER(AM2), INDEX(出力表!B:B,13)*AM2, 0)</f>
        <v>0</v>
      </c>
      <c r="AO2">
        <f>IF(ISNUMBER(F2), INDEX(出力表!B:B,2), 0)+IF(ISNUMBER(I2), INDEX(出力表!B:B,3), 0)+IF(ISNUMBER(L2), INDEX(出力表!B:B,4), 0)+IF(ISNUMBER(O2), INDEX(出力表!B:B,5), 0)+IF(ISNUMBER(R2), INDEX(出力表!B:B,6), 0)+IF(ISNUMBER(U2), INDEX(出力表!B:B,7), 0)+IF(ISNUMBER(X2), INDEX(出力表!B:B,8), 0)+IF(ISNUMBER(AA2), INDEX(出力表!B:B,9), 0)+IF(ISNUMBER(AD2), INDEX(出力表!B:B,10), 0)+IF(ISNUMBER(AG2), INDEX(出力表!B:B,11), 0)+IF(ISNUMBER(AJ2), INDEX(出力表!B:B,12), 0)+IF(ISNUMBER(AM2), INDEX(出力表!B:B,13), 0)</f>
        <v>0</v>
      </c>
      <c r="AP2" t="str">
        <f>IF(AO2&gt;0, AN2/AO2, "")</f>
        <v/>
      </c>
    </row>
    <row r="3" spans="1:42" x14ac:dyDescent="0.2">
      <c r="A3">
        <v>2</v>
      </c>
      <c r="B3">
        <f>IF(UPPER(Settings!B4)="TRUE", 乱数表!$Z3*Settings!B10, 0)</f>
        <v>-0.68224440552348753</v>
      </c>
      <c r="C3">
        <f>IF(UPPER(Settings!B4)="TRUE", 乱数表!$AA3*Settings!B11, 0)</f>
        <v>-0.12110874625895779</v>
      </c>
      <c r="D3">
        <f>MIN(100, MAX(0, 100*BETAINV(乱数表!$B3, MAX(0.00000001, (1/(1+EXP(-(INDEX(係数表!G:G,2) + $B3))))*(EXP(INDEX(係数表!H:H,2) + INDEX(係数表!I:I,2)*LN(INDEX(出力表!C:C,2)+1)))), MAX(0.00000001, (1-(1/(1+EXP(-(INDEX(係数表!G:G,2) + $B3)))))*(EXP(INDEX(係数表!H:H,2) + INDEX(係数表!I:I,2)*LN(INDEX(出力表!C:C,2)+1)))))))</f>
        <v>96.292009110666626</v>
      </c>
      <c r="E3" t="e">
        <f>MIN(100, MAX(0, (100*(INDEX(出力表!D:D,2))/(EXP(INDEX(係数表!B:B,2) + $C3) + (INDEX(出力表!D:D,2)))) + (乱数表!$N3*(Settings!B12/(((INDEX(出力表!D:D,2))+1)^INDEX(係数表!E:E,2)*INDEX(係数表!F:F,2))))))</f>
        <v>#VALUE!</v>
      </c>
      <c r="F3" t="e">
        <f>MIN(100, MAX(0, (INDEX(出力表!D:D,2))*D3/MAX(E3, Settings!B3)))</f>
        <v>#VALUE!</v>
      </c>
      <c r="G3">
        <f>MIN(100, MAX(0, 100*BETAINV(乱数表!$C3, MAX(0.00000001, (1/(1+EXP(-(INDEX(係数表!G:G,3) + $B3))))*(EXP(INDEX(係数表!H:H,3) + INDEX(係数表!I:I,3)*LN(INDEX(出力表!C:C,3)+1)))), MAX(0.00000001, (1-(1/(1+EXP(-(INDEX(係数表!G:G,3) + $B3)))))*(EXP(INDEX(係数表!H:H,3) + INDEX(係数表!I:I,3)*LN(INDEX(出力表!C:C,3)+1)))))))</f>
        <v>84.983760170292129</v>
      </c>
      <c r="H3" t="e">
        <f>MIN(100, MAX(0, (100*(INDEX(出力表!D:D,3))/(EXP(INDEX(係数表!B:B,3) + $C3) + (INDEX(出力表!D:D,3)))) + (乱数表!$O3*(Settings!B12/(((INDEX(出力表!D:D,3))+1)^INDEX(係数表!E:E,3)*INDEX(係数表!F:F,3))))))</f>
        <v>#VALUE!</v>
      </c>
      <c r="I3" t="e">
        <f>MIN(100, MAX(0, (INDEX(出力表!D:D,3))*G3/MAX(H3, Settings!B3)))</f>
        <v>#VALUE!</v>
      </c>
      <c r="J3">
        <f>MIN(100, MAX(0, 100*BETAINV(乱数表!$D3, MAX(0.00000001, (1/(1+EXP(-(INDEX(係数表!G:G,4) + $B3))))*(EXP(INDEX(係数表!H:H,4) + INDEX(係数表!I:I,4)*LN(INDEX(出力表!C:C,4)+1)))), MAX(0.00000001, (1-(1/(1+EXP(-(INDEX(係数表!G:G,4) + $B3)))))*(EXP(INDEX(係数表!H:H,4) + INDEX(係数表!I:I,4)*LN(INDEX(出力表!C:C,4)+1)))))))</f>
        <v>56.93604468725232</v>
      </c>
      <c r="K3" t="e">
        <f>MIN(100, MAX(0, (100*(INDEX(出力表!D:D,4))/(EXP(INDEX(係数表!B:B,4) + $C3) + (INDEX(出力表!D:D,4)))) + (乱数表!$P3*(Settings!B12/(((INDEX(出力表!D:D,4))+1)^INDEX(係数表!E:E,4)*INDEX(係数表!F:F,4))))))</f>
        <v>#VALUE!</v>
      </c>
      <c r="L3" t="e">
        <f>MIN(100, MAX(0, (INDEX(出力表!D:D,4))*J3/MAX(K3, Settings!B3)))</f>
        <v>#VALUE!</v>
      </c>
      <c r="M3">
        <f>MIN(100, MAX(0, 100*BETAINV(乱数表!$E3, MAX(0.00000001, (1/(1+EXP(-(INDEX(係数表!G:G,5) + $B3))))*(EXP(INDEX(係数表!H:H,5) + INDEX(係数表!I:I,5)*LN(INDEX(出力表!C:C,5)+1)))), MAX(0.00000001, (1-(1/(1+EXP(-(INDEX(係数表!G:G,5) + $B3)))))*(EXP(INDEX(係数表!H:H,5) + INDEX(係数表!I:I,5)*LN(INDEX(出力表!C:C,5)+1)))))))</f>
        <v>98.402903648077881</v>
      </c>
      <c r="N3" t="e">
        <f>MIN(100, MAX(0, (100*(INDEX(出力表!D:D,5))/(EXP(INDEX(係数表!B:B,5) + $C3) + (INDEX(出力表!D:D,5)))) + (乱数表!$Q3*(Settings!B12/(((INDEX(出力表!D:D,5))+1)^INDEX(係数表!E:E,5)*INDEX(係数表!F:F,5))))))</f>
        <v>#VALUE!</v>
      </c>
      <c r="O3" t="e">
        <f>MIN(100, MAX(0, (INDEX(出力表!D:D,5))*M3/MAX(N3, Settings!B3)))</f>
        <v>#VALUE!</v>
      </c>
      <c r="P3">
        <f>MIN(100, MAX(0, 100*BETAINV(乱数表!$F3, MAX(0.00000001, (1/(1+EXP(-(INDEX(係数表!G:G,6) + $B3))))*(EXP(INDEX(係数表!H:H,6) + INDEX(係数表!I:I,6)*LN(INDEX(出力表!C:C,6)+1)))), MAX(0.00000001, (1-(1/(1+EXP(-(INDEX(係数表!G:G,6) + $B3)))))*(EXP(INDEX(係数表!H:H,6) + INDEX(係数表!I:I,6)*LN(INDEX(出力表!C:C,6)+1)))))))</f>
        <v>94.656928588666986</v>
      </c>
      <c r="Q3" t="e">
        <f>MIN(100, MAX(0, (100*(INDEX(出力表!D:D,6))/(EXP(INDEX(係数表!B:B,6) + $C3) + (INDEX(出力表!D:D,6)))) + (乱数表!$R3*(Settings!B12/(((INDEX(出力表!D:D,6))+1)^INDEX(係数表!E:E,6)*INDEX(係数表!F:F,6))))))</f>
        <v>#VALUE!</v>
      </c>
      <c r="R3" t="e">
        <f>MIN(100, MAX(0, (INDEX(出力表!D:D,6))*P3/MAX(Q3, Settings!B3)))</f>
        <v>#VALUE!</v>
      </c>
      <c r="S3">
        <f>MIN(100, MAX(0, 100*BETAINV(乱数表!$G3, MAX(0.00000001, (1/(1+EXP(-(INDEX(係数表!G:G,7) + $B3))))*(EXP(INDEX(係数表!H:H,7) + INDEX(係数表!I:I,7)*LN(INDEX(出力表!C:C,7)+1)))), MAX(0.00000001, (1-(1/(1+EXP(-(INDEX(係数表!G:G,7) + $B3)))))*(EXP(INDEX(係数表!H:H,7) + INDEX(係数表!I:I,7)*LN(INDEX(出力表!C:C,7)+1)))))))</f>
        <v>99.740419020058056</v>
      </c>
      <c r="T3" t="e">
        <f>MIN(100, MAX(0, (100*(INDEX(出力表!D:D,7))/(EXP(INDEX(係数表!B:B,7) + $C3) + (INDEX(出力表!D:D,7)))) + (乱数表!$S3*(Settings!B12/(((INDEX(出力表!D:D,7))+1)^INDEX(係数表!E:E,7)*INDEX(係数表!F:F,7))))))</f>
        <v>#VALUE!</v>
      </c>
      <c r="U3" t="e">
        <f>MIN(100, MAX(0, (INDEX(出力表!D:D,7))*S3/MAX(T3, Settings!B3)))</f>
        <v>#VALUE!</v>
      </c>
      <c r="V3">
        <f>MIN(100, MAX(0, 100*BETAINV(乱数表!$H3, MAX(0.00000001, (1/(1+EXP(-(INDEX(係数表!G:G,8) + $B3))))*(EXP(INDEX(係数表!H:H,8) + INDEX(係数表!I:I,8)*LN(INDEX(出力表!C:C,8)+1)))), MAX(0.00000001, (1-(1/(1+EXP(-(INDEX(係数表!G:G,8) + $B3)))))*(EXP(INDEX(係数表!H:H,8) + INDEX(係数表!I:I,8)*LN(INDEX(出力表!C:C,8)+1)))))))</f>
        <v>76.511178120287838</v>
      </c>
      <c r="W3" t="e">
        <f>MIN(100, MAX(0, (100*(INDEX(出力表!D:D,8))/(EXP(INDEX(係数表!B:B,8) + $C3) + (INDEX(出力表!D:D,8)))) + (乱数表!$T3*(Settings!B12/(((INDEX(出力表!D:D,8))+1)^INDEX(係数表!E:E,8)*INDEX(係数表!F:F,8))))))</f>
        <v>#VALUE!</v>
      </c>
      <c r="X3" t="e">
        <f>MIN(100, MAX(0, (INDEX(出力表!D:D,8))*V3/MAX(W3, Settings!B3)))</f>
        <v>#VALUE!</v>
      </c>
      <c r="Y3">
        <f>MIN(100, MAX(0, 100*BETAINV(乱数表!$I3, MAX(0.00000001, (1/(1+EXP(-(INDEX(係数表!G:G,9) + $B3))))*(EXP(INDEX(係数表!H:H,9) + INDEX(係数表!I:I,9)*LN(INDEX(出力表!C:C,9)+1)))), MAX(0.00000001, (1-(1/(1+EXP(-(INDEX(係数表!G:G,9) + $B3)))))*(EXP(INDEX(係数表!H:H,9) + INDEX(係数表!I:I,9)*LN(INDEX(出力表!C:C,9)+1)))))))</f>
        <v>82.52639205605999</v>
      </c>
      <c r="Z3" t="e">
        <f>MIN(100, MAX(0, (100*(INDEX(出力表!D:D,9))/(EXP(INDEX(係数表!B:B,9) + $C3) + (INDEX(出力表!D:D,9)))) + (乱数表!$U3*(Settings!B12/(((INDEX(出力表!D:D,9))+1)^INDEX(係数表!E:E,9)*INDEX(係数表!F:F,9))))))</f>
        <v>#VALUE!</v>
      </c>
      <c r="AA3" t="e">
        <f>MIN(100, MAX(0, (INDEX(出力表!D:D,9))*Y3/MAX(Z3, Settings!B3)))</f>
        <v>#VALUE!</v>
      </c>
      <c r="AB3">
        <f>MIN(100, MAX(0, 100*BETAINV(乱数表!$J3, MAX(0.00000001, (1/(1+EXP(-(INDEX(係数表!G:G,10) + $B3))))*(EXP(INDEX(係数表!H:H,10) + INDEX(係数表!I:I,10)*LN(INDEX(出力表!C:C,10)+1)))), MAX(0.00000001, (1-(1/(1+EXP(-(INDEX(係数表!G:G,10) + $B3)))))*(EXP(INDEX(係数表!H:H,10) + INDEX(係数表!I:I,10)*LN(INDEX(出力表!C:C,10)+1)))))))</f>
        <v>84.889000240104565</v>
      </c>
      <c r="AC3" t="e">
        <f>MIN(100, MAX(0, (100*(INDEX(出力表!D:D,10))/(EXP(INDEX(係数表!B:B,10) + $C3) + (INDEX(出力表!D:D,10)))) + (乱数表!$V3*(Settings!B12/(((INDEX(出力表!D:D,10))+1)^INDEX(係数表!E:E,10)*INDEX(係数表!F:F,10))))))</f>
        <v>#VALUE!</v>
      </c>
      <c r="AD3" t="e">
        <f>MIN(100, MAX(0, (INDEX(出力表!D:D,10))*AB3/MAX(AC3, Settings!B3)))</f>
        <v>#VALUE!</v>
      </c>
      <c r="AE3">
        <f>MIN(100, MAX(0, 100*BETAINV(乱数表!$K3, MAX(0.00000001, (1/(1+EXP(-(INDEX(係数表!G:G,11) + $B3))))*(EXP(INDEX(係数表!H:H,11) + INDEX(係数表!I:I,11)*LN(INDEX(出力表!C:C,11)+1)))), MAX(0.00000001, (1-(1/(1+EXP(-(INDEX(係数表!G:G,11) + $B3)))))*(EXP(INDEX(係数表!H:H,11) + INDEX(係数表!I:I,11)*LN(INDEX(出力表!C:C,11)+1)))))))</f>
        <v>96.009087280925982</v>
      </c>
      <c r="AF3" t="e">
        <f>MIN(100, MAX(0, (100*(INDEX(出力表!D:D,11))/(EXP(INDEX(係数表!B:B,11) + $C3) + (INDEX(出力表!D:D,11)))) + (乱数表!$W3*(Settings!B12/(((INDEX(出力表!D:D,11))+1)^INDEX(係数表!E:E,11)*INDEX(係数表!F:F,11))))))</f>
        <v>#VALUE!</v>
      </c>
      <c r="AG3" t="e">
        <f>MIN(100, MAX(0, (INDEX(出力表!D:D,11))*AE3/MAX(AF3, Settings!B3)))</f>
        <v>#VALUE!</v>
      </c>
      <c r="AH3">
        <f>MIN(100, MAX(0, 100*BETAINV(乱数表!$L3, MAX(0.00000001, (1/(1+EXP(-(INDEX(係数表!G:G,12) + $B3))))*(EXP(INDEX(係数表!H:H,12) + INDEX(係数表!I:I,12)*LN(INDEX(出力表!C:C,12)+1)))), MAX(0.00000001, (1-(1/(1+EXP(-(INDEX(係数表!G:G,12) + $B3)))))*(EXP(INDEX(係数表!H:H,12) + INDEX(係数表!I:I,12)*LN(INDEX(出力表!C:C,12)+1)))))))</f>
        <v>78.725337229622127</v>
      </c>
      <c r="AI3" t="e">
        <f>MIN(100, MAX(0, (100*(INDEX(出力表!D:D,12))/(EXP(INDEX(係数表!B:B,12) + $C3) + (INDEX(出力表!D:D,12)))) + (乱数表!$X3*(Settings!B12/(((INDEX(出力表!D:D,12))+1)^INDEX(係数表!E:E,12)*INDEX(係数表!F:F,12))))))</f>
        <v>#VALUE!</v>
      </c>
      <c r="AJ3" t="e">
        <f>MIN(100, MAX(0, (INDEX(出力表!D:D,12))*AH3/MAX(AI3, Settings!B3)))</f>
        <v>#VALUE!</v>
      </c>
      <c r="AK3">
        <f>MIN(100, MAX(0, 100*BETAINV(乱数表!$M3, MAX(0.00000001, (1/(1+EXP(-(INDEX(係数表!G:G,13) + $B3))))*(EXP(INDEX(係数表!H:H,13) + INDEX(係数表!I:I,13)*LN(INDEX(出力表!C:C,13)+1)))), MAX(0.00000001, (1-(1/(1+EXP(-(INDEX(係数表!G:G,13) + $B3)))))*(EXP(INDEX(係数表!H:H,13) + INDEX(係数表!I:I,13)*LN(INDEX(出力表!C:C,13)+1)))))))</f>
        <v>87.661532799728079</v>
      </c>
      <c r="AL3" t="e">
        <f>MIN(100, MAX(0, (100*(INDEX(出力表!D:D,13))/(EXP(INDEX(係数表!B:B,13) + $C3) + (INDEX(出力表!D:D,13)))) + (乱数表!$Y3*(Settings!B12/(((INDEX(出力表!D:D,13))+1)^INDEX(係数表!E:E,13)*INDEX(係数表!F:F,13))))))</f>
        <v>#VALUE!</v>
      </c>
      <c r="AM3" t="e">
        <f>MIN(100, MAX(0, (INDEX(出力表!D:D,13))*AK3/MAX(AL3, Settings!B3)))</f>
        <v>#VALUE!</v>
      </c>
      <c r="AN3">
        <f>IF(ISNUMBER(F3), INDEX(出力表!B:B,2)*F3, 0)+IF(ISNUMBER(I3), INDEX(出力表!B:B,3)*I3, 0)+IF(ISNUMBER(L3), INDEX(出力表!B:B,4)*L3, 0)+IF(ISNUMBER(O3), INDEX(出力表!B:B,5)*O3, 0)+IF(ISNUMBER(R3), INDEX(出力表!B:B,6)*R3, 0)+IF(ISNUMBER(U3), INDEX(出力表!B:B,7)*U3, 0)+IF(ISNUMBER(X3), INDEX(出力表!B:B,8)*X3, 0)+IF(ISNUMBER(AA3), INDEX(出力表!B:B,9)*AA3, 0)+IF(ISNUMBER(AD3), INDEX(出力表!B:B,10)*AD3, 0)+IF(ISNUMBER(AG3), INDEX(出力表!B:B,11)*AG3, 0)+IF(ISNUMBER(AJ3), INDEX(出力表!B:B,12)*AJ3, 0)+IF(ISNUMBER(AM3), INDEX(出力表!B:B,13)*AM3, 0)</f>
        <v>0</v>
      </c>
      <c r="AO3">
        <f>IF(ISNUMBER(F3), INDEX(出力表!B:B,2), 0)+IF(ISNUMBER(I3), INDEX(出力表!B:B,3), 0)+IF(ISNUMBER(L3), INDEX(出力表!B:B,4), 0)+IF(ISNUMBER(O3), INDEX(出力表!B:B,5), 0)+IF(ISNUMBER(R3), INDEX(出力表!B:B,6), 0)+IF(ISNUMBER(U3), INDEX(出力表!B:B,7), 0)+IF(ISNUMBER(X3), INDEX(出力表!B:B,8), 0)+IF(ISNUMBER(AA3), INDEX(出力表!B:B,9), 0)+IF(ISNUMBER(AD3), INDEX(出力表!B:B,10), 0)+IF(ISNUMBER(AG3), INDEX(出力表!B:B,11), 0)+IF(ISNUMBER(AJ3), INDEX(出力表!B:B,12), 0)+IF(ISNUMBER(AM3), INDEX(出力表!B:B,13), 0)</f>
        <v>0</v>
      </c>
      <c r="AP3" t="str">
        <f t="shared" ref="AP3:AP66" si="0">IF(AO3&gt;0, AN3/AO3, "")</f>
        <v/>
      </c>
    </row>
    <row r="4" spans="1:42" x14ac:dyDescent="0.2">
      <c r="A4">
        <v>3</v>
      </c>
      <c r="B4">
        <f>IF(UPPER(Settings!B4)="TRUE", 乱数表!$Z4*Settings!B10, 0)</f>
        <v>-0.1366157603198257</v>
      </c>
      <c r="C4">
        <f>IF(UPPER(Settings!B4)="TRUE", 乱数表!$AA4*Settings!B11, 0)</f>
        <v>-0.127444682390637</v>
      </c>
      <c r="D4">
        <f>MIN(100, MAX(0, 100*BETAINV(乱数表!$B4, MAX(0.00000001, (1/(1+EXP(-(INDEX(係数表!G:G,2) + $B4))))*(EXP(INDEX(係数表!H:H,2) + INDEX(係数表!I:I,2)*LN(INDEX(出力表!C:C,2)+1)))), MAX(0.00000001, (1-(1/(1+EXP(-(INDEX(係数表!G:G,2) + $B4)))))*(EXP(INDEX(係数表!H:H,2) + INDEX(係数表!I:I,2)*LN(INDEX(出力表!C:C,2)+1)))))))</f>
        <v>91.587940249782307</v>
      </c>
      <c r="E4" t="e">
        <f>MIN(100, MAX(0, (100*(INDEX(出力表!D:D,2))/(EXP(INDEX(係数表!B:B,2) + $C4) + (INDEX(出力表!D:D,2)))) + (乱数表!$N4*(Settings!B12/(((INDEX(出力表!D:D,2))+1)^INDEX(係数表!E:E,2)*INDEX(係数表!F:F,2))))))</f>
        <v>#VALUE!</v>
      </c>
      <c r="F4" t="e">
        <f>MIN(100, MAX(0, (INDEX(出力表!D:D,2))*D4/MAX(E4, Settings!B3)))</f>
        <v>#VALUE!</v>
      </c>
      <c r="G4">
        <f>MIN(100, MAX(0, 100*BETAINV(乱数表!$C4, MAX(0.00000001, (1/(1+EXP(-(INDEX(係数表!G:G,3) + $B4))))*(EXP(INDEX(係数表!H:H,3) + INDEX(係数表!I:I,3)*LN(INDEX(出力表!C:C,3)+1)))), MAX(0.00000001, (1-(1/(1+EXP(-(INDEX(係数表!G:G,3) + $B4)))))*(EXP(INDEX(係数表!H:H,3) + INDEX(係数表!I:I,3)*LN(INDEX(出力表!C:C,3)+1)))))))</f>
        <v>70.300973713428306</v>
      </c>
      <c r="H4" t="e">
        <f>MIN(100, MAX(0, (100*(INDEX(出力表!D:D,3))/(EXP(INDEX(係数表!B:B,3) + $C4) + (INDEX(出力表!D:D,3)))) + (乱数表!$O4*(Settings!B12/(((INDEX(出力表!D:D,3))+1)^INDEX(係数表!E:E,3)*INDEX(係数表!F:F,3))))))</f>
        <v>#VALUE!</v>
      </c>
      <c r="I4" t="e">
        <f>MIN(100, MAX(0, (INDEX(出力表!D:D,3))*G4/MAX(H4, Settings!B3)))</f>
        <v>#VALUE!</v>
      </c>
      <c r="J4">
        <f>MIN(100, MAX(0, 100*BETAINV(乱数表!$D4, MAX(0.00000001, (1/(1+EXP(-(INDEX(係数表!G:G,4) + $B4))))*(EXP(INDEX(係数表!H:H,4) + INDEX(係数表!I:I,4)*LN(INDEX(出力表!C:C,4)+1)))), MAX(0.00000001, (1-(1/(1+EXP(-(INDEX(係数表!G:G,4) + $B4)))))*(EXP(INDEX(係数表!H:H,4) + INDEX(係数表!I:I,4)*LN(INDEX(出力表!C:C,4)+1)))))))</f>
        <v>69.845226909368492</v>
      </c>
      <c r="K4" t="e">
        <f>MIN(100, MAX(0, (100*(INDEX(出力表!D:D,4))/(EXP(INDEX(係数表!B:B,4) + $C4) + (INDEX(出力表!D:D,4)))) + (乱数表!$P4*(Settings!B12/(((INDEX(出力表!D:D,4))+1)^INDEX(係数表!E:E,4)*INDEX(係数表!F:F,4))))))</f>
        <v>#VALUE!</v>
      </c>
      <c r="L4" t="e">
        <f>MIN(100, MAX(0, (INDEX(出力表!D:D,4))*J4/MAX(K4, Settings!B3)))</f>
        <v>#VALUE!</v>
      </c>
      <c r="M4">
        <f>MIN(100, MAX(0, 100*BETAINV(乱数表!$E4, MAX(0.00000001, (1/(1+EXP(-(INDEX(係数表!G:G,5) + $B4))))*(EXP(INDEX(係数表!H:H,5) + INDEX(係数表!I:I,5)*LN(INDEX(出力表!C:C,5)+1)))), MAX(0.00000001, (1-(1/(1+EXP(-(INDEX(係数表!G:G,5) + $B4)))))*(EXP(INDEX(係数表!H:H,5) + INDEX(係数表!I:I,5)*LN(INDEX(出力表!C:C,5)+1)))))))</f>
        <v>86.570828094477051</v>
      </c>
      <c r="N4" t="e">
        <f>MIN(100, MAX(0, (100*(INDEX(出力表!D:D,5))/(EXP(INDEX(係数表!B:B,5) + $C4) + (INDEX(出力表!D:D,5)))) + (乱数表!$Q4*(Settings!B12/(((INDEX(出力表!D:D,5))+1)^INDEX(係数表!E:E,5)*INDEX(係数表!F:F,5))))))</f>
        <v>#VALUE!</v>
      </c>
      <c r="O4" t="e">
        <f>MIN(100, MAX(0, (INDEX(出力表!D:D,5))*M4/MAX(N4, Settings!B3)))</f>
        <v>#VALUE!</v>
      </c>
      <c r="P4">
        <f>MIN(100, MAX(0, 100*BETAINV(乱数表!$F4, MAX(0.00000001, (1/(1+EXP(-(INDEX(係数表!G:G,6) + $B4))))*(EXP(INDEX(係数表!H:H,6) + INDEX(係数表!I:I,6)*LN(INDEX(出力表!C:C,6)+1)))), MAX(0.00000001, (1-(1/(1+EXP(-(INDEX(係数表!G:G,6) + $B4)))))*(EXP(INDEX(係数表!H:H,6) + INDEX(係数表!I:I,6)*LN(INDEX(出力表!C:C,6)+1)))))))</f>
        <v>93.497375210712818</v>
      </c>
      <c r="Q4" t="e">
        <f>MIN(100, MAX(0, (100*(INDEX(出力表!D:D,6))/(EXP(INDEX(係数表!B:B,6) + $C4) + (INDEX(出力表!D:D,6)))) + (乱数表!$R4*(Settings!B12/(((INDEX(出力表!D:D,6))+1)^INDEX(係数表!E:E,6)*INDEX(係数表!F:F,6))))))</f>
        <v>#VALUE!</v>
      </c>
      <c r="R4" t="e">
        <f>MIN(100, MAX(0, (INDEX(出力表!D:D,6))*P4/MAX(Q4, Settings!B3)))</f>
        <v>#VALUE!</v>
      </c>
      <c r="S4">
        <f>MIN(100, MAX(0, 100*BETAINV(乱数表!$G4, MAX(0.00000001, (1/(1+EXP(-(INDEX(係数表!G:G,7) + $B4))))*(EXP(INDEX(係数表!H:H,7) + INDEX(係数表!I:I,7)*LN(INDEX(出力表!C:C,7)+1)))), MAX(0.00000001, (1-(1/(1+EXP(-(INDEX(係数表!G:G,7) + $B4)))))*(EXP(INDEX(係数表!H:H,7) + INDEX(係数表!I:I,7)*LN(INDEX(出力表!C:C,7)+1)))))))</f>
        <v>96.918087725736797</v>
      </c>
      <c r="T4" t="e">
        <f>MIN(100, MAX(0, (100*(INDEX(出力表!D:D,7))/(EXP(INDEX(係数表!B:B,7) + $C4) + (INDEX(出力表!D:D,7)))) + (乱数表!$S4*(Settings!B12/(((INDEX(出力表!D:D,7))+1)^INDEX(係数表!E:E,7)*INDEX(係数表!F:F,7))))))</f>
        <v>#VALUE!</v>
      </c>
      <c r="U4" t="e">
        <f>MIN(100, MAX(0, (INDEX(出力表!D:D,7))*S4/MAX(T4, Settings!B3)))</f>
        <v>#VALUE!</v>
      </c>
      <c r="V4">
        <f>MIN(100, MAX(0, 100*BETAINV(乱数表!$H4, MAX(0.00000001, (1/(1+EXP(-(INDEX(係数表!G:G,8) + $B4))))*(EXP(INDEX(係数表!H:H,8) + INDEX(係数表!I:I,8)*LN(INDEX(出力表!C:C,8)+1)))), MAX(0.00000001, (1-(1/(1+EXP(-(INDEX(係数表!G:G,8) + $B4)))))*(EXP(INDEX(係数表!H:H,8) + INDEX(係数表!I:I,8)*LN(INDEX(出力表!C:C,8)+1)))))))</f>
        <v>85.555740732628621</v>
      </c>
      <c r="W4" t="e">
        <f>MIN(100, MAX(0, (100*(INDEX(出力表!D:D,8))/(EXP(INDEX(係数表!B:B,8) + $C4) + (INDEX(出力表!D:D,8)))) + (乱数表!$T4*(Settings!B12/(((INDEX(出力表!D:D,8))+1)^INDEX(係数表!E:E,8)*INDEX(係数表!F:F,8))))))</f>
        <v>#VALUE!</v>
      </c>
      <c r="X4" t="e">
        <f>MIN(100, MAX(0, (INDEX(出力表!D:D,8))*V4/MAX(W4, Settings!B3)))</f>
        <v>#VALUE!</v>
      </c>
      <c r="Y4">
        <f>MIN(100, MAX(0, 100*BETAINV(乱数表!$I4, MAX(0.00000001, (1/(1+EXP(-(INDEX(係数表!G:G,9) + $B4))))*(EXP(INDEX(係数表!H:H,9) + INDEX(係数表!I:I,9)*LN(INDEX(出力表!C:C,9)+1)))), MAX(0.00000001, (1-(1/(1+EXP(-(INDEX(係数表!G:G,9) + $B4)))))*(EXP(INDEX(係数表!H:H,9) + INDEX(係数表!I:I,9)*LN(INDEX(出力表!C:C,9)+1)))))))</f>
        <v>56.989751535176694</v>
      </c>
      <c r="Z4" t="e">
        <f>MIN(100, MAX(0, (100*(INDEX(出力表!D:D,9))/(EXP(INDEX(係数表!B:B,9) + $C4) + (INDEX(出力表!D:D,9)))) + (乱数表!$U4*(Settings!B12/(((INDEX(出力表!D:D,9))+1)^INDEX(係数表!E:E,9)*INDEX(係数表!F:F,9))))))</f>
        <v>#VALUE!</v>
      </c>
      <c r="AA4" t="e">
        <f>MIN(100, MAX(0, (INDEX(出力表!D:D,9))*Y4/MAX(Z4, Settings!B3)))</f>
        <v>#VALUE!</v>
      </c>
      <c r="AB4">
        <f>MIN(100, MAX(0, 100*BETAINV(乱数表!$J4, MAX(0.00000001, (1/(1+EXP(-(INDEX(係数表!G:G,10) + $B4))))*(EXP(INDEX(係数表!H:H,10) + INDEX(係数表!I:I,10)*LN(INDEX(出力表!C:C,10)+1)))), MAX(0.00000001, (1-(1/(1+EXP(-(INDEX(係数表!G:G,10) + $B4)))))*(EXP(INDEX(係数表!H:H,10) + INDEX(係数表!I:I,10)*LN(INDEX(出力表!C:C,10)+1)))))))</f>
        <v>98.103629915965911</v>
      </c>
      <c r="AC4" t="e">
        <f>MIN(100, MAX(0, (100*(INDEX(出力表!D:D,10))/(EXP(INDEX(係数表!B:B,10) + $C4) + (INDEX(出力表!D:D,10)))) + (乱数表!$V4*(Settings!B12/(((INDEX(出力表!D:D,10))+1)^INDEX(係数表!E:E,10)*INDEX(係数表!F:F,10))))))</f>
        <v>#VALUE!</v>
      </c>
      <c r="AD4" t="e">
        <f>MIN(100, MAX(0, (INDEX(出力表!D:D,10))*AB4/MAX(AC4, Settings!B3)))</f>
        <v>#VALUE!</v>
      </c>
      <c r="AE4">
        <f>MIN(100, MAX(0, 100*BETAINV(乱数表!$K4, MAX(0.00000001, (1/(1+EXP(-(INDEX(係数表!G:G,11) + $B4))))*(EXP(INDEX(係数表!H:H,11) + INDEX(係数表!I:I,11)*LN(INDEX(出力表!C:C,11)+1)))), MAX(0.00000001, (1-(1/(1+EXP(-(INDEX(係数表!G:G,11) + $B4)))))*(EXP(INDEX(係数表!H:H,11) + INDEX(係数表!I:I,11)*LN(INDEX(出力表!C:C,11)+1)))))))</f>
        <v>77.713090940788405</v>
      </c>
      <c r="AF4" t="e">
        <f>MIN(100, MAX(0, (100*(INDEX(出力表!D:D,11))/(EXP(INDEX(係数表!B:B,11) + $C4) + (INDEX(出力表!D:D,11)))) + (乱数表!$W4*(Settings!B12/(((INDEX(出力表!D:D,11))+1)^INDEX(係数表!E:E,11)*INDEX(係数表!F:F,11))))))</f>
        <v>#VALUE!</v>
      </c>
      <c r="AG4" t="e">
        <f>MIN(100, MAX(0, (INDEX(出力表!D:D,11))*AE4/MAX(AF4, Settings!B3)))</f>
        <v>#VALUE!</v>
      </c>
      <c r="AH4">
        <f>MIN(100, MAX(0, 100*BETAINV(乱数表!$L4, MAX(0.00000001, (1/(1+EXP(-(INDEX(係数表!G:G,12) + $B4))))*(EXP(INDEX(係数表!H:H,12) + INDEX(係数表!I:I,12)*LN(INDEX(出力表!C:C,12)+1)))), MAX(0.00000001, (1-(1/(1+EXP(-(INDEX(係数表!G:G,12) + $B4)))))*(EXP(INDEX(係数表!H:H,12) + INDEX(係数表!I:I,12)*LN(INDEX(出力表!C:C,12)+1)))))))</f>
        <v>99.645929849733889</v>
      </c>
      <c r="AI4" t="e">
        <f>MIN(100, MAX(0, (100*(INDEX(出力表!D:D,12))/(EXP(INDEX(係数表!B:B,12) + $C4) + (INDEX(出力表!D:D,12)))) + (乱数表!$X4*(Settings!B12/(((INDEX(出力表!D:D,12))+1)^INDEX(係数表!E:E,12)*INDEX(係数表!F:F,12))))))</f>
        <v>#VALUE!</v>
      </c>
      <c r="AJ4" t="e">
        <f>MIN(100, MAX(0, (INDEX(出力表!D:D,12))*AH4/MAX(AI4, Settings!B3)))</f>
        <v>#VALUE!</v>
      </c>
      <c r="AK4">
        <f>MIN(100, MAX(0, 100*BETAINV(乱数表!$M4, MAX(0.00000001, (1/(1+EXP(-(INDEX(係数表!G:G,13) + $B4))))*(EXP(INDEX(係数表!H:H,13) + INDEX(係数表!I:I,13)*LN(INDEX(出力表!C:C,13)+1)))), MAX(0.00000001, (1-(1/(1+EXP(-(INDEX(係数表!G:G,13) + $B4)))))*(EXP(INDEX(係数表!H:H,13) + INDEX(係数表!I:I,13)*LN(INDEX(出力表!C:C,13)+1)))))))</f>
        <v>74.535348195011323</v>
      </c>
      <c r="AL4" t="e">
        <f>MIN(100, MAX(0, (100*(INDEX(出力表!D:D,13))/(EXP(INDEX(係数表!B:B,13) + $C4) + (INDEX(出力表!D:D,13)))) + (乱数表!$Y4*(Settings!B12/(((INDEX(出力表!D:D,13))+1)^INDEX(係数表!E:E,13)*INDEX(係数表!F:F,13))))))</f>
        <v>#VALUE!</v>
      </c>
      <c r="AM4" t="e">
        <f>MIN(100, MAX(0, (INDEX(出力表!D:D,13))*AK4/MAX(AL4, Settings!B3)))</f>
        <v>#VALUE!</v>
      </c>
      <c r="AN4">
        <f>IF(ISNUMBER(F4), INDEX(出力表!B:B,2)*F4, 0)+IF(ISNUMBER(I4), INDEX(出力表!B:B,3)*I4, 0)+IF(ISNUMBER(L4), INDEX(出力表!B:B,4)*L4, 0)+IF(ISNUMBER(O4), INDEX(出力表!B:B,5)*O4, 0)+IF(ISNUMBER(R4), INDEX(出力表!B:B,6)*R4, 0)+IF(ISNUMBER(U4), INDEX(出力表!B:B,7)*U4, 0)+IF(ISNUMBER(X4), INDEX(出力表!B:B,8)*X4, 0)+IF(ISNUMBER(AA4), INDEX(出力表!B:B,9)*AA4, 0)+IF(ISNUMBER(AD4), INDEX(出力表!B:B,10)*AD4, 0)+IF(ISNUMBER(AG4), INDEX(出力表!B:B,11)*AG4, 0)+IF(ISNUMBER(AJ4), INDEX(出力表!B:B,12)*AJ4, 0)+IF(ISNUMBER(AM4), INDEX(出力表!B:B,13)*AM4, 0)</f>
        <v>0</v>
      </c>
      <c r="AO4">
        <f>IF(ISNUMBER(F4), INDEX(出力表!B:B,2), 0)+IF(ISNUMBER(I4), INDEX(出力表!B:B,3), 0)+IF(ISNUMBER(L4), INDEX(出力表!B:B,4), 0)+IF(ISNUMBER(O4), INDEX(出力表!B:B,5), 0)+IF(ISNUMBER(R4), INDEX(出力表!B:B,6), 0)+IF(ISNUMBER(U4), INDEX(出力表!B:B,7), 0)+IF(ISNUMBER(X4), INDEX(出力表!B:B,8), 0)+IF(ISNUMBER(AA4), INDEX(出力表!B:B,9), 0)+IF(ISNUMBER(AD4), INDEX(出力表!B:B,10), 0)+IF(ISNUMBER(AG4), INDEX(出力表!B:B,11), 0)+IF(ISNUMBER(AJ4), INDEX(出力表!B:B,12), 0)+IF(ISNUMBER(AM4), INDEX(出力表!B:B,13), 0)</f>
        <v>0</v>
      </c>
      <c r="AP4" t="str">
        <f t="shared" si="0"/>
        <v/>
      </c>
    </row>
    <row r="5" spans="1:42" x14ac:dyDescent="0.2">
      <c r="A5">
        <v>4</v>
      </c>
      <c r="B5">
        <f>IF(UPPER(Settings!B4)="TRUE", 乱数表!$Z5*Settings!B10, 0)</f>
        <v>-0.52199052858376072</v>
      </c>
      <c r="C5">
        <f>IF(UPPER(Settings!B4)="TRUE", 乱数表!$AA5*Settings!B11, 0)</f>
        <v>-2.4324027698582617E-2</v>
      </c>
      <c r="D5">
        <f>MIN(100, MAX(0, 100*BETAINV(乱数表!$B5, MAX(0.00000001, (1/(1+EXP(-(INDEX(係数表!G:G,2) + $B5))))*(EXP(INDEX(係数表!H:H,2) + INDEX(係数表!I:I,2)*LN(INDEX(出力表!C:C,2)+1)))), MAX(0.00000001, (1-(1/(1+EXP(-(INDEX(係数表!G:G,2) + $B5)))))*(EXP(INDEX(係数表!H:H,2) + INDEX(係数表!I:I,2)*LN(INDEX(出力表!C:C,2)+1)))))))</f>
        <v>98.926012468077587</v>
      </c>
      <c r="E5" t="e">
        <f>MIN(100, MAX(0, (100*(INDEX(出力表!D:D,2))/(EXP(INDEX(係数表!B:B,2) + $C5) + (INDEX(出力表!D:D,2)))) + (乱数表!$N5*(Settings!B12/(((INDEX(出力表!D:D,2))+1)^INDEX(係数表!E:E,2)*INDEX(係数表!F:F,2))))))</f>
        <v>#VALUE!</v>
      </c>
      <c r="F5" t="e">
        <f>MIN(100, MAX(0, (INDEX(出力表!D:D,2))*D5/MAX(E5, Settings!B3)))</f>
        <v>#VALUE!</v>
      </c>
      <c r="G5">
        <f>MIN(100, MAX(0, 100*BETAINV(乱数表!$C5, MAX(0.00000001, (1/(1+EXP(-(INDEX(係数表!G:G,3) + $B5))))*(EXP(INDEX(係数表!H:H,3) + INDEX(係数表!I:I,3)*LN(INDEX(出力表!C:C,3)+1)))), MAX(0.00000001, (1-(1/(1+EXP(-(INDEX(係数表!G:G,3) + $B5)))))*(EXP(INDEX(係数表!H:H,3) + INDEX(係数表!I:I,3)*LN(INDEX(出力表!C:C,3)+1)))))))</f>
        <v>96.320752305485811</v>
      </c>
      <c r="H5" t="e">
        <f>MIN(100, MAX(0, (100*(INDEX(出力表!D:D,3))/(EXP(INDEX(係数表!B:B,3) + $C5) + (INDEX(出力表!D:D,3)))) + (乱数表!$O5*(Settings!B12/(((INDEX(出力表!D:D,3))+1)^INDEX(係数表!E:E,3)*INDEX(係数表!F:F,3))))))</f>
        <v>#VALUE!</v>
      </c>
      <c r="I5" t="e">
        <f>MIN(100, MAX(0, (INDEX(出力表!D:D,3))*G5/MAX(H5, Settings!B3)))</f>
        <v>#VALUE!</v>
      </c>
      <c r="J5">
        <f>MIN(100, MAX(0, 100*BETAINV(乱数表!$D5, MAX(0.00000001, (1/(1+EXP(-(INDEX(係数表!G:G,4) + $B5))))*(EXP(INDEX(係数表!H:H,4) + INDEX(係数表!I:I,4)*LN(INDEX(出力表!C:C,4)+1)))), MAX(0.00000001, (1-(1/(1+EXP(-(INDEX(係数表!G:G,4) + $B5)))))*(EXP(INDEX(係数表!H:H,4) + INDEX(係数表!I:I,4)*LN(INDEX(出力表!C:C,4)+1)))))))</f>
        <v>85.057736734315739</v>
      </c>
      <c r="K5" t="e">
        <f>MIN(100, MAX(0, (100*(INDEX(出力表!D:D,4))/(EXP(INDEX(係数表!B:B,4) + $C5) + (INDEX(出力表!D:D,4)))) + (乱数表!$P5*(Settings!B12/(((INDEX(出力表!D:D,4))+1)^INDEX(係数表!E:E,4)*INDEX(係数表!F:F,4))))))</f>
        <v>#VALUE!</v>
      </c>
      <c r="L5" t="e">
        <f>MIN(100, MAX(0, (INDEX(出力表!D:D,4))*J5/MAX(K5, Settings!B3)))</f>
        <v>#VALUE!</v>
      </c>
      <c r="M5">
        <f>MIN(100, MAX(0, 100*BETAINV(乱数表!$E5, MAX(0.00000001, (1/(1+EXP(-(INDEX(係数表!G:G,5) + $B5))))*(EXP(INDEX(係数表!H:H,5) + INDEX(係数表!I:I,5)*LN(INDEX(出力表!C:C,5)+1)))), MAX(0.00000001, (1-(1/(1+EXP(-(INDEX(係数表!G:G,5) + $B5)))))*(EXP(INDEX(係数表!H:H,5) + INDEX(係数表!I:I,5)*LN(INDEX(出力表!C:C,5)+1)))))))</f>
        <v>90.283346774731527</v>
      </c>
      <c r="N5" t="e">
        <f>MIN(100, MAX(0, (100*(INDEX(出力表!D:D,5))/(EXP(INDEX(係数表!B:B,5) + $C5) + (INDEX(出力表!D:D,5)))) + (乱数表!$Q5*(Settings!B12/(((INDEX(出力表!D:D,5))+1)^INDEX(係数表!E:E,5)*INDEX(係数表!F:F,5))))))</f>
        <v>#VALUE!</v>
      </c>
      <c r="O5" t="e">
        <f>MIN(100, MAX(0, (INDEX(出力表!D:D,5))*M5/MAX(N5, Settings!B3)))</f>
        <v>#VALUE!</v>
      </c>
      <c r="P5">
        <f>MIN(100, MAX(0, 100*BETAINV(乱数表!$F5, MAX(0.00000001, (1/(1+EXP(-(INDEX(係数表!G:G,6) + $B5))))*(EXP(INDEX(係数表!H:H,6) + INDEX(係数表!I:I,6)*LN(INDEX(出力表!C:C,6)+1)))), MAX(0.00000001, (1-(1/(1+EXP(-(INDEX(係数表!G:G,6) + $B5)))))*(EXP(INDEX(係数表!H:H,6) + INDEX(係数表!I:I,6)*LN(INDEX(出力表!C:C,6)+1)))))))</f>
        <v>95.401569475905504</v>
      </c>
      <c r="Q5" t="e">
        <f>MIN(100, MAX(0, (100*(INDEX(出力表!D:D,6))/(EXP(INDEX(係数表!B:B,6) + $C5) + (INDEX(出力表!D:D,6)))) + (乱数表!$R5*(Settings!B12/(((INDEX(出力表!D:D,6))+1)^INDEX(係数表!E:E,6)*INDEX(係数表!F:F,6))))))</f>
        <v>#VALUE!</v>
      </c>
      <c r="R5" t="e">
        <f>MIN(100, MAX(0, (INDEX(出力表!D:D,6))*P5/MAX(Q5, Settings!B3)))</f>
        <v>#VALUE!</v>
      </c>
      <c r="S5">
        <f>MIN(100, MAX(0, 100*BETAINV(乱数表!$G5, MAX(0.00000001, (1/(1+EXP(-(INDEX(係数表!G:G,7) + $B5))))*(EXP(INDEX(係数表!H:H,7) + INDEX(係数表!I:I,7)*LN(INDEX(出力表!C:C,7)+1)))), MAX(0.00000001, (1-(1/(1+EXP(-(INDEX(係数表!G:G,7) + $B5)))))*(EXP(INDEX(係数表!H:H,7) + INDEX(係数表!I:I,7)*LN(INDEX(出力表!C:C,7)+1)))))))</f>
        <v>91.435315842715397</v>
      </c>
      <c r="T5" t="e">
        <f>MIN(100, MAX(0, (100*(INDEX(出力表!D:D,7))/(EXP(INDEX(係数表!B:B,7) + $C5) + (INDEX(出力表!D:D,7)))) + (乱数表!$S5*(Settings!B12/(((INDEX(出力表!D:D,7))+1)^INDEX(係数表!E:E,7)*INDEX(係数表!F:F,7))))))</f>
        <v>#VALUE!</v>
      </c>
      <c r="U5" t="e">
        <f>MIN(100, MAX(0, (INDEX(出力表!D:D,7))*S5/MAX(T5, Settings!B3)))</f>
        <v>#VALUE!</v>
      </c>
      <c r="V5">
        <f>MIN(100, MAX(0, 100*BETAINV(乱数表!$H5, MAX(0.00000001, (1/(1+EXP(-(INDEX(係数表!G:G,8) + $B5))))*(EXP(INDEX(係数表!H:H,8) + INDEX(係数表!I:I,8)*LN(INDEX(出力表!C:C,8)+1)))), MAX(0.00000001, (1-(1/(1+EXP(-(INDEX(係数表!G:G,8) + $B5)))))*(EXP(INDEX(係数表!H:H,8) + INDEX(係数表!I:I,8)*LN(INDEX(出力表!C:C,8)+1)))))))</f>
        <v>85.941772695956544</v>
      </c>
      <c r="W5" t="e">
        <f>MIN(100, MAX(0, (100*(INDEX(出力表!D:D,8))/(EXP(INDEX(係数表!B:B,8) + $C5) + (INDEX(出力表!D:D,8)))) + (乱数表!$T5*(Settings!B12/(((INDEX(出力表!D:D,8))+1)^INDEX(係数表!E:E,8)*INDEX(係数表!F:F,8))))))</f>
        <v>#VALUE!</v>
      </c>
      <c r="X5" t="e">
        <f>MIN(100, MAX(0, (INDEX(出力表!D:D,8))*V5/MAX(W5, Settings!B3)))</f>
        <v>#VALUE!</v>
      </c>
      <c r="Y5">
        <f>MIN(100, MAX(0, 100*BETAINV(乱数表!$I5, MAX(0.00000001, (1/(1+EXP(-(INDEX(係数表!G:G,9) + $B5))))*(EXP(INDEX(係数表!H:H,9) + INDEX(係数表!I:I,9)*LN(INDEX(出力表!C:C,9)+1)))), MAX(0.00000001, (1-(1/(1+EXP(-(INDEX(係数表!G:G,9) + $B5)))))*(EXP(INDEX(係数表!H:H,9) + INDEX(係数表!I:I,9)*LN(INDEX(出力表!C:C,9)+1)))))))</f>
        <v>94.985715685363076</v>
      </c>
      <c r="Z5" t="e">
        <f>MIN(100, MAX(0, (100*(INDEX(出力表!D:D,9))/(EXP(INDEX(係数表!B:B,9) + $C5) + (INDEX(出力表!D:D,9)))) + (乱数表!$U5*(Settings!B12/(((INDEX(出力表!D:D,9))+1)^INDEX(係数表!E:E,9)*INDEX(係数表!F:F,9))))))</f>
        <v>#VALUE!</v>
      </c>
      <c r="AA5" t="e">
        <f>MIN(100, MAX(0, (INDEX(出力表!D:D,9))*Y5/MAX(Z5, Settings!B3)))</f>
        <v>#VALUE!</v>
      </c>
      <c r="AB5">
        <f>MIN(100, MAX(0, 100*BETAINV(乱数表!$J5, MAX(0.00000001, (1/(1+EXP(-(INDEX(係数表!G:G,10) + $B5))))*(EXP(INDEX(係数表!H:H,10) + INDEX(係数表!I:I,10)*LN(INDEX(出力表!C:C,10)+1)))), MAX(0.00000001, (1-(1/(1+EXP(-(INDEX(係数表!G:G,10) + $B5)))))*(EXP(INDEX(係数表!H:H,10) + INDEX(係数表!I:I,10)*LN(INDEX(出力表!C:C,10)+1)))))))</f>
        <v>73.164142798917297</v>
      </c>
      <c r="AC5" t="e">
        <f>MIN(100, MAX(0, (100*(INDEX(出力表!D:D,10))/(EXP(INDEX(係数表!B:B,10) + $C5) + (INDEX(出力表!D:D,10)))) + (乱数表!$V5*(Settings!B12/(((INDEX(出力表!D:D,10))+1)^INDEX(係数表!E:E,10)*INDEX(係数表!F:F,10))))))</f>
        <v>#VALUE!</v>
      </c>
      <c r="AD5" t="e">
        <f>MIN(100, MAX(0, (INDEX(出力表!D:D,10))*AB5/MAX(AC5, Settings!B3)))</f>
        <v>#VALUE!</v>
      </c>
      <c r="AE5">
        <f>MIN(100, MAX(0, 100*BETAINV(乱数表!$K5, MAX(0.00000001, (1/(1+EXP(-(INDEX(係数表!G:G,11) + $B5))))*(EXP(INDEX(係数表!H:H,11) + INDEX(係数表!I:I,11)*LN(INDEX(出力表!C:C,11)+1)))), MAX(0.00000001, (1-(1/(1+EXP(-(INDEX(係数表!G:G,11) + $B5)))))*(EXP(INDEX(係数表!H:H,11) + INDEX(係数表!I:I,11)*LN(INDEX(出力表!C:C,11)+1)))))))</f>
        <v>86.771992397724944</v>
      </c>
      <c r="AF5" t="e">
        <f>MIN(100, MAX(0, (100*(INDEX(出力表!D:D,11))/(EXP(INDEX(係数表!B:B,11) + $C5) + (INDEX(出力表!D:D,11)))) + (乱数表!$W5*(Settings!B12/(((INDEX(出力表!D:D,11))+1)^INDEX(係数表!E:E,11)*INDEX(係数表!F:F,11))))))</f>
        <v>#VALUE!</v>
      </c>
      <c r="AG5" t="e">
        <f>MIN(100, MAX(0, (INDEX(出力表!D:D,11))*AE5/MAX(AF5, Settings!B3)))</f>
        <v>#VALUE!</v>
      </c>
      <c r="AH5">
        <f>MIN(100, MAX(0, 100*BETAINV(乱数表!$L5, MAX(0.00000001, (1/(1+EXP(-(INDEX(係数表!G:G,12) + $B5))))*(EXP(INDEX(係数表!H:H,12) + INDEX(係数表!I:I,12)*LN(INDEX(出力表!C:C,12)+1)))), MAX(0.00000001, (1-(1/(1+EXP(-(INDEX(係数表!G:G,12) + $B5)))))*(EXP(INDEX(係数表!H:H,12) + INDEX(係数表!I:I,12)*LN(INDEX(出力表!C:C,12)+1)))))))</f>
        <v>81.999782759393653</v>
      </c>
      <c r="AI5" t="e">
        <f>MIN(100, MAX(0, (100*(INDEX(出力表!D:D,12))/(EXP(INDEX(係数表!B:B,12) + $C5) + (INDEX(出力表!D:D,12)))) + (乱数表!$X5*(Settings!B12/(((INDEX(出力表!D:D,12))+1)^INDEX(係数表!E:E,12)*INDEX(係数表!F:F,12))))))</f>
        <v>#VALUE!</v>
      </c>
      <c r="AJ5" t="e">
        <f>MIN(100, MAX(0, (INDEX(出力表!D:D,12))*AH5/MAX(AI5, Settings!B3)))</f>
        <v>#VALUE!</v>
      </c>
      <c r="AK5">
        <f>MIN(100, MAX(0, 100*BETAINV(乱数表!$M5, MAX(0.00000001, (1/(1+EXP(-(INDEX(係数表!G:G,13) + $B5))))*(EXP(INDEX(係数表!H:H,13) + INDEX(係数表!I:I,13)*LN(INDEX(出力表!C:C,13)+1)))), MAX(0.00000001, (1-(1/(1+EXP(-(INDEX(係数表!G:G,13) + $B5)))))*(EXP(INDEX(係数表!H:H,13) + INDEX(係数表!I:I,13)*LN(INDEX(出力表!C:C,13)+1)))))))</f>
        <v>99.739386415030708</v>
      </c>
      <c r="AL5" t="e">
        <f>MIN(100, MAX(0, (100*(INDEX(出力表!D:D,13))/(EXP(INDEX(係数表!B:B,13) + $C5) + (INDEX(出力表!D:D,13)))) + (乱数表!$Y5*(Settings!B12/(((INDEX(出力表!D:D,13))+1)^INDEX(係数表!E:E,13)*INDEX(係数表!F:F,13))))))</f>
        <v>#VALUE!</v>
      </c>
      <c r="AM5" t="e">
        <f>MIN(100, MAX(0, (INDEX(出力表!D:D,13))*AK5/MAX(AL5, Settings!B3)))</f>
        <v>#VALUE!</v>
      </c>
      <c r="AN5">
        <f>IF(ISNUMBER(F5), INDEX(出力表!B:B,2)*F5, 0)+IF(ISNUMBER(I5), INDEX(出力表!B:B,3)*I5, 0)+IF(ISNUMBER(L5), INDEX(出力表!B:B,4)*L5, 0)+IF(ISNUMBER(O5), INDEX(出力表!B:B,5)*O5, 0)+IF(ISNUMBER(R5), INDEX(出力表!B:B,6)*R5, 0)+IF(ISNUMBER(U5), INDEX(出力表!B:B,7)*U5, 0)+IF(ISNUMBER(X5), INDEX(出力表!B:B,8)*X5, 0)+IF(ISNUMBER(AA5), INDEX(出力表!B:B,9)*AA5, 0)+IF(ISNUMBER(AD5), INDEX(出力表!B:B,10)*AD5, 0)+IF(ISNUMBER(AG5), INDEX(出力表!B:B,11)*AG5, 0)+IF(ISNUMBER(AJ5), INDEX(出力表!B:B,12)*AJ5, 0)+IF(ISNUMBER(AM5), INDEX(出力表!B:B,13)*AM5, 0)</f>
        <v>0</v>
      </c>
      <c r="AO5">
        <f>IF(ISNUMBER(F5), INDEX(出力表!B:B,2), 0)+IF(ISNUMBER(I5), INDEX(出力表!B:B,3), 0)+IF(ISNUMBER(L5), INDEX(出力表!B:B,4), 0)+IF(ISNUMBER(O5), INDEX(出力表!B:B,5), 0)+IF(ISNUMBER(R5), INDEX(出力表!B:B,6), 0)+IF(ISNUMBER(U5), INDEX(出力表!B:B,7), 0)+IF(ISNUMBER(X5), INDEX(出力表!B:B,8), 0)+IF(ISNUMBER(AA5), INDEX(出力表!B:B,9), 0)+IF(ISNUMBER(AD5), INDEX(出力表!B:B,10), 0)+IF(ISNUMBER(AG5), INDEX(出力表!B:B,11), 0)+IF(ISNUMBER(AJ5), INDEX(出力表!B:B,12), 0)+IF(ISNUMBER(AM5), INDEX(出力表!B:B,13), 0)</f>
        <v>0</v>
      </c>
      <c r="AP5" t="str">
        <f t="shared" si="0"/>
        <v/>
      </c>
    </row>
    <row r="6" spans="1:42" x14ac:dyDescent="0.2">
      <c r="A6">
        <v>5</v>
      </c>
      <c r="B6">
        <f>IF(UPPER(Settings!B4)="TRUE", 乱数表!$Z6*Settings!B10, 0)</f>
        <v>-0.33064450029961195</v>
      </c>
      <c r="C6">
        <f>IF(UPPER(Settings!B4)="TRUE", 乱数表!$AA6*Settings!B11, 0)</f>
        <v>-6.1931649715725755E-2</v>
      </c>
      <c r="D6">
        <f>MIN(100, MAX(0, 100*BETAINV(乱数表!$B6, MAX(0.00000001, (1/(1+EXP(-(INDEX(係数表!G:G,2) + $B6))))*(EXP(INDEX(係数表!H:H,2) + INDEX(係数表!I:I,2)*LN(INDEX(出力表!C:C,2)+1)))), MAX(0.00000001, (1-(1/(1+EXP(-(INDEX(係数表!G:G,2) + $B6)))))*(EXP(INDEX(係数表!H:H,2) + INDEX(係数表!I:I,2)*LN(INDEX(出力表!C:C,2)+1)))))))</f>
        <v>99.820158881082051</v>
      </c>
      <c r="E6" t="e">
        <f>MIN(100, MAX(0, (100*(INDEX(出力表!D:D,2))/(EXP(INDEX(係数表!B:B,2) + $C6) + (INDEX(出力表!D:D,2)))) + (乱数表!$N6*(Settings!B12/(((INDEX(出力表!D:D,2))+1)^INDEX(係数表!E:E,2)*INDEX(係数表!F:F,2))))))</f>
        <v>#VALUE!</v>
      </c>
      <c r="F6" t="e">
        <f>MIN(100, MAX(0, (INDEX(出力表!D:D,2))*D6/MAX(E6, Settings!B3)))</f>
        <v>#VALUE!</v>
      </c>
      <c r="G6">
        <f>MIN(100, MAX(0, 100*BETAINV(乱数表!$C6, MAX(0.00000001, (1/(1+EXP(-(INDEX(係数表!G:G,3) + $B6))))*(EXP(INDEX(係数表!H:H,3) + INDEX(係数表!I:I,3)*LN(INDEX(出力表!C:C,3)+1)))), MAX(0.00000001, (1-(1/(1+EXP(-(INDEX(係数表!G:G,3) + $B6)))))*(EXP(INDEX(係数表!H:H,3) + INDEX(係数表!I:I,3)*LN(INDEX(出力表!C:C,3)+1)))))))</f>
        <v>97.501886375842091</v>
      </c>
      <c r="H6" t="e">
        <f>MIN(100, MAX(0, (100*(INDEX(出力表!D:D,3))/(EXP(INDEX(係数表!B:B,3) + $C6) + (INDEX(出力表!D:D,3)))) + (乱数表!$O6*(Settings!B12/(((INDEX(出力表!D:D,3))+1)^INDEX(係数表!E:E,3)*INDEX(係数表!F:F,3))))))</f>
        <v>#VALUE!</v>
      </c>
      <c r="I6" t="e">
        <f>MIN(100, MAX(0, (INDEX(出力表!D:D,3))*G6/MAX(H6, Settings!B3)))</f>
        <v>#VALUE!</v>
      </c>
      <c r="J6">
        <f>MIN(100, MAX(0, 100*BETAINV(乱数表!$D6, MAX(0.00000001, (1/(1+EXP(-(INDEX(係数表!G:G,4) + $B6))))*(EXP(INDEX(係数表!H:H,4) + INDEX(係数表!I:I,4)*LN(INDEX(出力表!C:C,4)+1)))), MAX(0.00000001, (1-(1/(1+EXP(-(INDEX(係数表!G:G,4) + $B6)))))*(EXP(INDEX(係数表!H:H,4) + INDEX(係数表!I:I,4)*LN(INDEX(出力表!C:C,4)+1)))))))</f>
        <v>87.368954633077053</v>
      </c>
      <c r="K6" t="e">
        <f>MIN(100, MAX(0, (100*(INDEX(出力表!D:D,4))/(EXP(INDEX(係数表!B:B,4) + $C6) + (INDEX(出力表!D:D,4)))) + (乱数表!$P6*(Settings!B12/(((INDEX(出力表!D:D,4))+1)^INDEX(係数表!E:E,4)*INDEX(係数表!F:F,4))))))</f>
        <v>#VALUE!</v>
      </c>
      <c r="L6" t="e">
        <f>MIN(100, MAX(0, (INDEX(出力表!D:D,4))*J6/MAX(K6, Settings!B3)))</f>
        <v>#VALUE!</v>
      </c>
      <c r="M6">
        <f>MIN(100, MAX(0, 100*BETAINV(乱数表!$E6, MAX(0.00000001, (1/(1+EXP(-(INDEX(係数表!G:G,5) + $B6))))*(EXP(INDEX(係数表!H:H,5) + INDEX(係数表!I:I,5)*LN(INDEX(出力表!C:C,5)+1)))), MAX(0.00000001, (1-(1/(1+EXP(-(INDEX(係数表!G:G,5) + $B6)))))*(EXP(INDEX(係数表!H:H,5) + INDEX(係数表!I:I,5)*LN(INDEX(出力表!C:C,5)+1)))))))</f>
        <v>70.364122599211655</v>
      </c>
      <c r="N6" t="e">
        <f>MIN(100, MAX(0, (100*(INDEX(出力表!D:D,5))/(EXP(INDEX(係数表!B:B,5) + $C6) + (INDEX(出力表!D:D,5)))) + (乱数表!$Q6*(Settings!B12/(((INDEX(出力表!D:D,5))+1)^INDEX(係数表!E:E,5)*INDEX(係数表!F:F,5))))))</f>
        <v>#VALUE!</v>
      </c>
      <c r="O6" t="e">
        <f>MIN(100, MAX(0, (INDEX(出力表!D:D,5))*M6/MAX(N6, Settings!B3)))</f>
        <v>#VALUE!</v>
      </c>
      <c r="P6">
        <f>MIN(100, MAX(0, 100*BETAINV(乱数表!$F6, MAX(0.00000001, (1/(1+EXP(-(INDEX(係数表!G:G,6) + $B6))))*(EXP(INDEX(係数表!H:H,6) + INDEX(係数表!I:I,6)*LN(INDEX(出力表!C:C,6)+1)))), MAX(0.00000001, (1-(1/(1+EXP(-(INDEX(係数表!G:G,6) + $B6)))))*(EXP(INDEX(係数表!H:H,6) + INDEX(係数表!I:I,6)*LN(INDEX(出力表!C:C,6)+1)))))))</f>
        <v>77.733361545617811</v>
      </c>
      <c r="Q6" t="e">
        <f>MIN(100, MAX(0, (100*(INDEX(出力表!D:D,6))/(EXP(INDEX(係数表!B:B,6) + $C6) + (INDEX(出力表!D:D,6)))) + (乱数表!$R6*(Settings!B12/(((INDEX(出力表!D:D,6))+1)^INDEX(係数表!E:E,6)*INDEX(係数表!F:F,6))))))</f>
        <v>#VALUE!</v>
      </c>
      <c r="R6" t="e">
        <f>MIN(100, MAX(0, (INDEX(出力表!D:D,6))*P6/MAX(Q6, Settings!B3)))</f>
        <v>#VALUE!</v>
      </c>
      <c r="S6">
        <f>MIN(100, MAX(0, 100*BETAINV(乱数表!$G6, MAX(0.00000001, (1/(1+EXP(-(INDEX(係数表!G:G,7) + $B6))))*(EXP(INDEX(係数表!H:H,7) + INDEX(係数表!I:I,7)*LN(INDEX(出力表!C:C,7)+1)))), MAX(0.00000001, (1-(1/(1+EXP(-(INDEX(係数表!G:G,7) + $B6)))))*(EXP(INDEX(係数表!H:H,7) + INDEX(係数表!I:I,7)*LN(INDEX(出力表!C:C,7)+1)))))))</f>
        <v>75.470623414906186</v>
      </c>
      <c r="T6" t="e">
        <f>MIN(100, MAX(0, (100*(INDEX(出力表!D:D,7))/(EXP(INDEX(係数表!B:B,7) + $C6) + (INDEX(出力表!D:D,7)))) + (乱数表!$S6*(Settings!B12/(((INDEX(出力表!D:D,7))+1)^INDEX(係数表!E:E,7)*INDEX(係数表!F:F,7))))))</f>
        <v>#VALUE!</v>
      </c>
      <c r="U6" t="e">
        <f>MIN(100, MAX(0, (INDEX(出力表!D:D,7))*S6/MAX(T6, Settings!B3)))</f>
        <v>#VALUE!</v>
      </c>
      <c r="V6">
        <f>MIN(100, MAX(0, 100*BETAINV(乱数表!$H6, MAX(0.00000001, (1/(1+EXP(-(INDEX(係数表!G:G,8) + $B6))))*(EXP(INDEX(係数表!H:H,8) + INDEX(係数表!I:I,8)*LN(INDEX(出力表!C:C,8)+1)))), MAX(0.00000001, (1-(1/(1+EXP(-(INDEX(係数表!G:G,8) + $B6)))))*(EXP(INDEX(係数表!H:H,8) + INDEX(係数表!I:I,8)*LN(INDEX(出力表!C:C,8)+1)))))))</f>
        <v>55.419609283595662</v>
      </c>
      <c r="W6" t="e">
        <f>MIN(100, MAX(0, (100*(INDEX(出力表!D:D,8))/(EXP(INDEX(係数表!B:B,8) + $C6) + (INDEX(出力表!D:D,8)))) + (乱数表!$T6*(Settings!B12/(((INDEX(出力表!D:D,8))+1)^INDEX(係数表!E:E,8)*INDEX(係数表!F:F,8))))))</f>
        <v>#VALUE!</v>
      </c>
      <c r="X6" t="e">
        <f>MIN(100, MAX(0, (INDEX(出力表!D:D,8))*V6/MAX(W6, Settings!B3)))</f>
        <v>#VALUE!</v>
      </c>
      <c r="Y6">
        <f>MIN(100, MAX(0, 100*BETAINV(乱数表!$I6, MAX(0.00000001, (1/(1+EXP(-(INDEX(係数表!G:G,9) + $B6))))*(EXP(INDEX(係数表!H:H,9) + INDEX(係数表!I:I,9)*LN(INDEX(出力表!C:C,9)+1)))), MAX(0.00000001, (1-(1/(1+EXP(-(INDEX(係数表!G:G,9) + $B6)))))*(EXP(INDEX(係数表!H:H,9) + INDEX(係数表!I:I,9)*LN(INDEX(出力表!C:C,9)+1)))))))</f>
        <v>40.417246368493466</v>
      </c>
      <c r="Z6" t="e">
        <f>MIN(100, MAX(0, (100*(INDEX(出力表!D:D,9))/(EXP(INDEX(係数表!B:B,9) + $C6) + (INDEX(出力表!D:D,9)))) + (乱数表!$U6*(Settings!B12/(((INDEX(出力表!D:D,9))+1)^INDEX(係数表!E:E,9)*INDEX(係数表!F:F,9))))))</f>
        <v>#VALUE!</v>
      </c>
      <c r="AA6" t="e">
        <f>MIN(100, MAX(0, (INDEX(出力表!D:D,9))*Y6/MAX(Z6, Settings!B3)))</f>
        <v>#VALUE!</v>
      </c>
      <c r="AB6">
        <f>MIN(100, MAX(0, 100*BETAINV(乱数表!$J6, MAX(0.00000001, (1/(1+EXP(-(INDEX(係数表!G:G,10) + $B6))))*(EXP(INDEX(係数表!H:H,10) + INDEX(係数表!I:I,10)*LN(INDEX(出力表!C:C,10)+1)))), MAX(0.00000001, (1-(1/(1+EXP(-(INDEX(係数表!G:G,10) + $B6)))))*(EXP(INDEX(係数表!H:H,10) + INDEX(係数表!I:I,10)*LN(INDEX(出力表!C:C,10)+1)))))))</f>
        <v>97.110311279060511</v>
      </c>
      <c r="AC6" t="e">
        <f>MIN(100, MAX(0, (100*(INDEX(出力表!D:D,10))/(EXP(INDEX(係数表!B:B,10) + $C6) + (INDEX(出力表!D:D,10)))) + (乱数表!$V6*(Settings!B12/(((INDEX(出力表!D:D,10))+1)^INDEX(係数表!E:E,10)*INDEX(係数表!F:F,10))))))</f>
        <v>#VALUE!</v>
      </c>
      <c r="AD6" t="e">
        <f>MIN(100, MAX(0, (INDEX(出力表!D:D,10))*AB6/MAX(AC6, Settings!B3)))</f>
        <v>#VALUE!</v>
      </c>
      <c r="AE6">
        <f>MIN(100, MAX(0, 100*BETAINV(乱数表!$K6, MAX(0.00000001, (1/(1+EXP(-(INDEX(係数表!G:G,11) + $B6))))*(EXP(INDEX(係数表!H:H,11) + INDEX(係数表!I:I,11)*LN(INDEX(出力表!C:C,11)+1)))), MAX(0.00000001, (1-(1/(1+EXP(-(INDEX(係数表!G:G,11) + $B6)))))*(EXP(INDEX(係数表!H:H,11) + INDEX(係数表!I:I,11)*LN(INDEX(出力表!C:C,11)+1)))))))</f>
        <v>98.724376396921414</v>
      </c>
      <c r="AF6" t="e">
        <f>MIN(100, MAX(0, (100*(INDEX(出力表!D:D,11))/(EXP(INDEX(係数表!B:B,11) + $C6) + (INDEX(出力表!D:D,11)))) + (乱数表!$W6*(Settings!B12/(((INDEX(出力表!D:D,11))+1)^INDEX(係数表!E:E,11)*INDEX(係数表!F:F,11))))))</f>
        <v>#VALUE!</v>
      </c>
      <c r="AG6" t="e">
        <f>MIN(100, MAX(0, (INDEX(出力表!D:D,11))*AE6/MAX(AF6, Settings!B3)))</f>
        <v>#VALUE!</v>
      </c>
      <c r="AH6">
        <f>MIN(100, MAX(0, 100*BETAINV(乱数表!$L6, MAX(0.00000001, (1/(1+EXP(-(INDEX(係数表!G:G,12) + $B6))))*(EXP(INDEX(係数表!H:H,12) + INDEX(係数表!I:I,12)*LN(INDEX(出力表!C:C,12)+1)))), MAX(0.00000001, (1-(1/(1+EXP(-(INDEX(係数表!G:G,12) + $B6)))))*(EXP(INDEX(係数表!H:H,12) + INDEX(係数表!I:I,12)*LN(INDEX(出力表!C:C,12)+1)))))))</f>
        <v>69.750588321138906</v>
      </c>
      <c r="AI6" t="e">
        <f>MIN(100, MAX(0, (100*(INDEX(出力表!D:D,12))/(EXP(INDEX(係数表!B:B,12) + $C6) + (INDEX(出力表!D:D,12)))) + (乱数表!$X6*(Settings!B12/(((INDEX(出力表!D:D,12))+1)^INDEX(係数表!E:E,12)*INDEX(係数表!F:F,12))))))</f>
        <v>#VALUE!</v>
      </c>
      <c r="AJ6" t="e">
        <f>MIN(100, MAX(0, (INDEX(出力表!D:D,12))*AH6/MAX(AI6, Settings!B3)))</f>
        <v>#VALUE!</v>
      </c>
      <c r="AK6">
        <f>MIN(100, MAX(0, 100*BETAINV(乱数表!$M6, MAX(0.00000001, (1/(1+EXP(-(INDEX(係数表!G:G,13) + $B6))))*(EXP(INDEX(係数表!H:H,13) + INDEX(係数表!I:I,13)*LN(INDEX(出力表!C:C,13)+1)))), MAX(0.00000001, (1-(1/(1+EXP(-(INDEX(係数表!G:G,13) + $B6)))))*(EXP(INDEX(係数表!H:H,13) + INDEX(係数表!I:I,13)*LN(INDEX(出力表!C:C,13)+1)))))))</f>
        <v>65.135475248441992</v>
      </c>
      <c r="AL6" t="e">
        <f>MIN(100, MAX(0, (100*(INDEX(出力表!D:D,13))/(EXP(INDEX(係数表!B:B,13) + $C6) + (INDEX(出力表!D:D,13)))) + (乱数表!$Y6*(Settings!B12/(((INDEX(出力表!D:D,13))+1)^INDEX(係数表!E:E,13)*INDEX(係数表!F:F,13))))))</f>
        <v>#VALUE!</v>
      </c>
      <c r="AM6" t="e">
        <f>MIN(100, MAX(0, (INDEX(出力表!D:D,13))*AK6/MAX(AL6, Settings!B3)))</f>
        <v>#VALUE!</v>
      </c>
      <c r="AN6">
        <f>IF(ISNUMBER(F6), INDEX(出力表!B:B,2)*F6, 0)+IF(ISNUMBER(I6), INDEX(出力表!B:B,3)*I6, 0)+IF(ISNUMBER(L6), INDEX(出力表!B:B,4)*L6, 0)+IF(ISNUMBER(O6), INDEX(出力表!B:B,5)*O6, 0)+IF(ISNUMBER(R6), INDEX(出力表!B:B,6)*R6, 0)+IF(ISNUMBER(U6), INDEX(出力表!B:B,7)*U6, 0)+IF(ISNUMBER(X6), INDEX(出力表!B:B,8)*X6, 0)+IF(ISNUMBER(AA6), INDEX(出力表!B:B,9)*AA6, 0)+IF(ISNUMBER(AD6), INDEX(出力表!B:B,10)*AD6, 0)+IF(ISNUMBER(AG6), INDEX(出力表!B:B,11)*AG6, 0)+IF(ISNUMBER(AJ6), INDEX(出力表!B:B,12)*AJ6, 0)+IF(ISNUMBER(AM6), INDEX(出力表!B:B,13)*AM6, 0)</f>
        <v>0</v>
      </c>
      <c r="AO6">
        <f>IF(ISNUMBER(F6), INDEX(出力表!B:B,2), 0)+IF(ISNUMBER(I6), INDEX(出力表!B:B,3), 0)+IF(ISNUMBER(L6), INDEX(出力表!B:B,4), 0)+IF(ISNUMBER(O6), INDEX(出力表!B:B,5), 0)+IF(ISNUMBER(R6), INDEX(出力表!B:B,6), 0)+IF(ISNUMBER(U6), INDEX(出力表!B:B,7), 0)+IF(ISNUMBER(X6), INDEX(出力表!B:B,8), 0)+IF(ISNUMBER(AA6), INDEX(出力表!B:B,9), 0)+IF(ISNUMBER(AD6), INDEX(出力表!B:B,10), 0)+IF(ISNUMBER(AG6), INDEX(出力表!B:B,11), 0)+IF(ISNUMBER(AJ6), INDEX(出力表!B:B,12), 0)+IF(ISNUMBER(AM6), INDEX(出力表!B:B,13), 0)</f>
        <v>0</v>
      </c>
      <c r="AP6" t="str">
        <f t="shared" si="0"/>
        <v/>
      </c>
    </row>
    <row r="7" spans="1:42" x14ac:dyDescent="0.2">
      <c r="A7">
        <v>6</v>
      </c>
      <c r="B7">
        <f>IF(UPPER(Settings!B4)="TRUE", 乱数表!$Z7*Settings!B10, 0)</f>
        <v>3.736880954192523E-2</v>
      </c>
      <c r="C7">
        <f>IF(UPPER(Settings!B4)="TRUE", 乱数表!$AA7*Settings!B11, 0)</f>
        <v>-9.0434130598772797E-2</v>
      </c>
      <c r="D7">
        <f>MIN(100, MAX(0, 100*BETAINV(乱数表!$B7, MAX(0.00000001, (1/(1+EXP(-(INDEX(係数表!G:G,2) + $B7))))*(EXP(INDEX(係数表!H:H,2) + INDEX(係数表!I:I,2)*LN(INDEX(出力表!C:C,2)+1)))), MAX(0.00000001, (1-(1/(1+EXP(-(INDEX(係数表!G:G,2) + $B7)))))*(EXP(INDEX(係数表!H:H,2) + INDEX(係数表!I:I,2)*LN(INDEX(出力表!C:C,2)+1)))))))</f>
        <v>62.764893799775045</v>
      </c>
      <c r="E7" t="e">
        <f>MIN(100, MAX(0, (100*(INDEX(出力表!D:D,2))/(EXP(INDEX(係数表!B:B,2) + $C7) + (INDEX(出力表!D:D,2)))) + (乱数表!$N7*(Settings!B12/(((INDEX(出力表!D:D,2))+1)^INDEX(係数表!E:E,2)*INDEX(係数表!F:F,2))))))</f>
        <v>#VALUE!</v>
      </c>
      <c r="F7" t="e">
        <f>MIN(100, MAX(0, (INDEX(出力表!D:D,2))*D7/MAX(E7, Settings!B3)))</f>
        <v>#VALUE!</v>
      </c>
      <c r="G7">
        <f>MIN(100, MAX(0, 100*BETAINV(乱数表!$C7, MAX(0.00000001, (1/(1+EXP(-(INDEX(係数表!G:G,3) + $B7))))*(EXP(INDEX(係数表!H:H,3) + INDEX(係数表!I:I,3)*LN(INDEX(出力表!C:C,3)+1)))), MAX(0.00000001, (1-(1/(1+EXP(-(INDEX(係数表!G:G,3) + $B7)))))*(EXP(INDEX(係数表!H:H,3) + INDEX(係数表!I:I,3)*LN(INDEX(出力表!C:C,3)+1)))))))</f>
        <v>91.534413956031884</v>
      </c>
      <c r="H7" t="e">
        <f>MIN(100, MAX(0, (100*(INDEX(出力表!D:D,3))/(EXP(INDEX(係数表!B:B,3) + $C7) + (INDEX(出力表!D:D,3)))) + (乱数表!$O7*(Settings!B12/(((INDEX(出力表!D:D,3))+1)^INDEX(係数表!E:E,3)*INDEX(係数表!F:F,3))))))</f>
        <v>#VALUE!</v>
      </c>
      <c r="I7" t="e">
        <f>MIN(100, MAX(0, (INDEX(出力表!D:D,3))*G7/MAX(H7, Settings!B3)))</f>
        <v>#VALUE!</v>
      </c>
      <c r="J7">
        <f>MIN(100, MAX(0, 100*BETAINV(乱数表!$D7, MAX(0.00000001, (1/(1+EXP(-(INDEX(係数表!G:G,4) + $B7))))*(EXP(INDEX(係数表!H:H,4) + INDEX(係数表!I:I,4)*LN(INDEX(出力表!C:C,4)+1)))), MAX(0.00000001, (1-(1/(1+EXP(-(INDEX(係数表!G:G,4) + $B7)))))*(EXP(INDEX(係数表!H:H,4) + INDEX(係数表!I:I,4)*LN(INDEX(出力表!C:C,4)+1)))))))</f>
        <v>95.614228816914135</v>
      </c>
      <c r="K7" t="e">
        <f>MIN(100, MAX(0, (100*(INDEX(出力表!D:D,4))/(EXP(INDEX(係数表!B:B,4) + $C7) + (INDEX(出力表!D:D,4)))) + (乱数表!$P7*(Settings!B12/(((INDEX(出力表!D:D,4))+1)^INDEX(係数表!E:E,4)*INDEX(係数表!F:F,4))))))</f>
        <v>#VALUE!</v>
      </c>
      <c r="L7" t="e">
        <f>MIN(100, MAX(0, (INDEX(出力表!D:D,4))*J7/MAX(K7, Settings!B3)))</f>
        <v>#VALUE!</v>
      </c>
      <c r="M7">
        <f>MIN(100, MAX(0, 100*BETAINV(乱数表!$E7, MAX(0.00000001, (1/(1+EXP(-(INDEX(係数表!G:G,5) + $B7))))*(EXP(INDEX(係数表!H:H,5) + INDEX(係数表!I:I,5)*LN(INDEX(出力表!C:C,5)+1)))), MAX(0.00000001, (1-(1/(1+EXP(-(INDEX(係数表!G:G,5) + $B7)))))*(EXP(INDEX(係数表!H:H,5) + INDEX(係数表!I:I,5)*LN(INDEX(出力表!C:C,5)+1)))))))</f>
        <v>96.898028752651058</v>
      </c>
      <c r="N7" t="e">
        <f>MIN(100, MAX(0, (100*(INDEX(出力表!D:D,5))/(EXP(INDEX(係数表!B:B,5) + $C7) + (INDEX(出力表!D:D,5)))) + (乱数表!$Q7*(Settings!B12/(((INDEX(出力表!D:D,5))+1)^INDEX(係数表!E:E,5)*INDEX(係数表!F:F,5))))))</f>
        <v>#VALUE!</v>
      </c>
      <c r="O7" t="e">
        <f>MIN(100, MAX(0, (INDEX(出力表!D:D,5))*M7/MAX(N7, Settings!B3)))</f>
        <v>#VALUE!</v>
      </c>
      <c r="P7">
        <f>MIN(100, MAX(0, 100*BETAINV(乱数表!$F7, MAX(0.00000001, (1/(1+EXP(-(INDEX(係数表!G:G,6) + $B7))))*(EXP(INDEX(係数表!H:H,6) + INDEX(係数表!I:I,6)*LN(INDEX(出力表!C:C,6)+1)))), MAX(0.00000001, (1-(1/(1+EXP(-(INDEX(係数表!G:G,6) + $B7)))))*(EXP(INDEX(係数表!H:H,6) + INDEX(係数表!I:I,6)*LN(INDEX(出力表!C:C,6)+1)))))))</f>
        <v>72.696976018221051</v>
      </c>
      <c r="Q7" t="e">
        <f>MIN(100, MAX(0, (100*(INDEX(出力表!D:D,6))/(EXP(INDEX(係数表!B:B,6) + $C7) + (INDEX(出力表!D:D,6)))) + (乱数表!$R7*(Settings!B12/(((INDEX(出力表!D:D,6))+1)^INDEX(係数表!E:E,6)*INDEX(係数表!F:F,6))))))</f>
        <v>#VALUE!</v>
      </c>
      <c r="R7" t="e">
        <f>MIN(100, MAX(0, (INDEX(出力表!D:D,6))*P7/MAX(Q7, Settings!B3)))</f>
        <v>#VALUE!</v>
      </c>
      <c r="S7">
        <f>MIN(100, MAX(0, 100*BETAINV(乱数表!$G7, MAX(0.00000001, (1/(1+EXP(-(INDEX(係数表!G:G,7) + $B7))))*(EXP(INDEX(係数表!H:H,7) + INDEX(係数表!I:I,7)*LN(INDEX(出力表!C:C,7)+1)))), MAX(0.00000001, (1-(1/(1+EXP(-(INDEX(係数表!G:G,7) + $B7)))))*(EXP(INDEX(係数表!H:H,7) + INDEX(係数表!I:I,7)*LN(INDEX(出力表!C:C,7)+1)))))))</f>
        <v>66.744144777392378</v>
      </c>
      <c r="T7" t="e">
        <f>MIN(100, MAX(0, (100*(INDEX(出力表!D:D,7))/(EXP(INDEX(係数表!B:B,7) + $C7) + (INDEX(出力表!D:D,7)))) + (乱数表!$S7*(Settings!B12/(((INDEX(出力表!D:D,7))+1)^INDEX(係数表!E:E,7)*INDEX(係数表!F:F,7))))))</f>
        <v>#VALUE!</v>
      </c>
      <c r="U7" t="e">
        <f>MIN(100, MAX(0, (INDEX(出力表!D:D,7))*S7/MAX(T7, Settings!B3)))</f>
        <v>#VALUE!</v>
      </c>
      <c r="V7">
        <f>MIN(100, MAX(0, 100*BETAINV(乱数表!$H7, MAX(0.00000001, (1/(1+EXP(-(INDEX(係数表!G:G,8) + $B7))))*(EXP(INDEX(係数表!H:H,8) + INDEX(係数表!I:I,8)*LN(INDEX(出力表!C:C,8)+1)))), MAX(0.00000001, (1-(1/(1+EXP(-(INDEX(係数表!G:G,8) + $B7)))))*(EXP(INDEX(係数表!H:H,8) + INDEX(係数表!I:I,8)*LN(INDEX(出力表!C:C,8)+1)))))))</f>
        <v>97.607650209202291</v>
      </c>
      <c r="W7" t="e">
        <f>MIN(100, MAX(0, (100*(INDEX(出力表!D:D,8))/(EXP(INDEX(係数表!B:B,8) + $C7) + (INDEX(出力表!D:D,8)))) + (乱数表!$T7*(Settings!B12/(((INDEX(出力表!D:D,8))+1)^INDEX(係数表!E:E,8)*INDEX(係数表!F:F,8))))))</f>
        <v>#VALUE!</v>
      </c>
      <c r="X7" t="e">
        <f>MIN(100, MAX(0, (INDEX(出力表!D:D,8))*V7/MAX(W7, Settings!B3)))</f>
        <v>#VALUE!</v>
      </c>
      <c r="Y7">
        <f>MIN(100, MAX(0, 100*BETAINV(乱数表!$I7, MAX(0.00000001, (1/(1+EXP(-(INDEX(係数表!G:G,9) + $B7))))*(EXP(INDEX(係数表!H:H,9) + INDEX(係数表!I:I,9)*LN(INDEX(出力表!C:C,9)+1)))), MAX(0.00000001, (1-(1/(1+EXP(-(INDEX(係数表!G:G,9) + $B7)))))*(EXP(INDEX(係数表!H:H,9) + INDEX(係数表!I:I,9)*LN(INDEX(出力表!C:C,9)+1)))))))</f>
        <v>98.213398556035429</v>
      </c>
      <c r="Z7" t="e">
        <f>MIN(100, MAX(0, (100*(INDEX(出力表!D:D,9))/(EXP(INDEX(係数表!B:B,9) + $C7) + (INDEX(出力表!D:D,9)))) + (乱数表!$U7*(Settings!B12/(((INDEX(出力表!D:D,9))+1)^INDEX(係数表!E:E,9)*INDEX(係数表!F:F,9))))))</f>
        <v>#VALUE!</v>
      </c>
      <c r="AA7" t="e">
        <f>MIN(100, MAX(0, (INDEX(出力表!D:D,9))*Y7/MAX(Z7, Settings!B3)))</f>
        <v>#VALUE!</v>
      </c>
      <c r="AB7">
        <f>MIN(100, MAX(0, 100*BETAINV(乱数表!$J7, MAX(0.00000001, (1/(1+EXP(-(INDEX(係数表!G:G,10) + $B7))))*(EXP(INDEX(係数表!H:H,10) + INDEX(係数表!I:I,10)*LN(INDEX(出力表!C:C,10)+1)))), MAX(0.00000001, (1-(1/(1+EXP(-(INDEX(係数表!G:G,10) + $B7)))))*(EXP(INDEX(係数表!H:H,10) + INDEX(係数表!I:I,10)*LN(INDEX(出力表!C:C,10)+1)))))))</f>
        <v>99.487497488348467</v>
      </c>
      <c r="AC7" t="e">
        <f>MIN(100, MAX(0, (100*(INDEX(出力表!D:D,10))/(EXP(INDEX(係数表!B:B,10) + $C7) + (INDEX(出力表!D:D,10)))) + (乱数表!$V7*(Settings!B12/(((INDEX(出力表!D:D,10))+1)^INDEX(係数表!E:E,10)*INDEX(係数表!F:F,10))))))</f>
        <v>#VALUE!</v>
      </c>
      <c r="AD7" t="e">
        <f>MIN(100, MAX(0, (INDEX(出力表!D:D,10))*AB7/MAX(AC7, Settings!B3)))</f>
        <v>#VALUE!</v>
      </c>
      <c r="AE7">
        <f>MIN(100, MAX(0, 100*BETAINV(乱数表!$K7, MAX(0.00000001, (1/(1+EXP(-(INDEX(係数表!G:G,11) + $B7))))*(EXP(INDEX(係数表!H:H,11) + INDEX(係数表!I:I,11)*LN(INDEX(出力表!C:C,11)+1)))), MAX(0.00000001, (1-(1/(1+EXP(-(INDEX(係数表!G:G,11) + $B7)))))*(EXP(INDEX(係数表!H:H,11) + INDEX(係数表!I:I,11)*LN(INDEX(出力表!C:C,11)+1)))))))</f>
        <v>37.508735915236791</v>
      </c>
      <c r="AF7" t="e">
        <f>MIN(100, MAX(0, (100*(INDEX(出力表!D:D,11))/(EXP(INDEX(係数表!B:B,11) + $C7) + (INDEX(出力表!D:D,11)))) + (乱数表!$W7*(Settings!B12/(((INDEX(出力表!D:D,11))+1)^INDEX(係数表!E:E,11)*INDEX(係数表!F:F,11))))))</f>
        <v>#VALUE!</v>
      </c>
      <c r="AG7" t="e">
        <f>MIN(100, MAX(0, (INDEX(出力表!D:D,11))*AE7/MAX(AF7, Settings!B3)))</f>
        <v>#VALUE!</v>
      </c>
      <c r="AH7">
        <f>MIN(100, MAX(0, 100*BETAINV(乱数表!$L7, MAX(0.00000001, (1/(1+EXP(-(INDEX(係数表!G:G,12) + $B7))))*(EXP(INDEX(係数表!H:H,12) + INDEX(係数表!I:I,12)*LN(INDEX(出力表!C:C,12)+1)))), MAX(0.00000001, (1-(1/(1+EXP(-(INDEX(係数表!G:G,12) + $B7)))))*(EXP(INDEX(係数表!H:H,12) + INDEX(係数表!I:I,12)*LN(INDEX(出力表!C:C,12)+1)))))))</f>
        <v>91.583501209465581</v>
      </c>
      <c r="AI7" t="e">
        <f>MIN(100, MAX(0, (100*(INDEX(出力表!D:D,12))/(EXP(INDEX(係数表!B:B,12) + $C7) + (INDEX(出力表!D:D,12)))) + (乱数表!$X7*(Settings!B12/(((INDEX(出力表!D:D,12))+1)^INDEX(係数表!E:E,12)*INDEX(係数表!F:F,12))))))</f>
        <v>#VALUE!</v>
      </c>
      <c r="AJ7" t="e">
        <f>MIN(100, MAX(0, (INDEX(出力表!D:D,12))*AH7/MAX(AI7, Settings!B3)))</f>
        <v>#VALUE!</v>
      </c>
      <c r="AK7">
        <f>MIN(100, MAX(0, 100*BETAINV(乱数表!$M7, MAX(0.00000001, (1/(1+EXP(-(INDEX(係数表!G:G,13) + $B7))))*(EXP(INDEX(係数表!H:H,13) + INDEX(係数表!I:I,13)*LN(INDEX(出力表!C:C,13)+1)))), MAX(0.00000001, (1-(1/(1+EXP(-(INDEX(係数表!G:G,13) + $B7)))))*(EXP(INDEX(係数表!H:H,13) + INDEX(係数表!I:I,13)*LN(INDEX(出力表!C:C,13)+1)))))))</f>
        <v>95.225493026560912</v>
      </c>
      <c r="AL7" t="e">
        <f>MIN(100, MAX(0, (100*(INDEX(出力表!D:D,13))/(EXP(INDEX(係数表!B:B,13) + $C7) + (INDEX(出力表!D:D,13)))) + (乱数表!$Y7*(Settings!B12/(((INDEX(出力表!D:D,13))+1)^INDEX(係数表!E:E,13)*INDEX(係数表!F:F,13))))))</f>
        <v>#VALUE!</v>
      </c>
      <c r="AM7" t="e">
        <f>MIN(100, MAX(0, (INDEX(出力表!D:D,13))*AK7/MAX(AL7, Settings!B3)))</f>
        <v>#VALUE!</v>
      </c>
      <c r="AN7">
        <f>IF(ISNUMBER(F7), INDEX(出力表!B:B,2)*F7, 0)+IF(ISNUMBER(I7), INDEX(出力表!B:B,3)*I7, 0)+IF(ISNUMBER(L7), INDEX(出力表!B:B,4)*L7, 0)+IF(ISNUMBER(O7), INDEX(出力表!B:B,5)*O7, 0)+IF(ISNUMBER(R7), INDEX(出力表!B:B,6)*R7, 0)+IF(ISNUMBER(U7), INDEX(出力表!B:B,7)*U7, 0)+IF(ISNUMBER(X7), INDEX(出力表!B:B,8)*X7, 0)+IF(ISNUMBER(AA7), INDEX(出力表!B:B,9)*AA7, 0)+IF(ISNUMBER(AD7), INDEX(出力表!B:B,10)*AD7, 0)+IF(ISNUMBER(AG7), INDEX(出力表!B:B,11)*AG7, 0)+IF(ISNUMBER(AJ7), INDEX(出力表!B:B,12)*AJ7, 0)+IF(ISNUMBER(AM7), INDEX(出力表!B:B,13)*AM7, 0)</f>
        <v>0</v>
      </c>
      <c r="AO7">
        <f>IF(ISNUMBER(F7), INDEX(出力表!B:B,2), 0)+IF(ISNUMBER(I7), INDEX(出力表!B:B,3), 0)+IF(ISNUMBER(L7), INDEX(出力表!B:B,4), 0)+IF(ISNUMBER(O7), INDEX(出力表!B:B,5), 0)+IF(ISNUMBER(R7), INDEX(出力表!B:B,6), 0)+IF(ISNUMBER(U7), INDEX(出力表!B:B,7), 0)+IF(ISNUMBER(X7), INDEX(出力表!B:B,8), 0)+IF(ISNUMBER(AA7), INDEX(出力表!B:B,9), 0)+IF(ISNUMBER(AD7), INDEX(出力表!B:B,10), 0)+IF(ISNUMBER(AG7), INDEX(出力表!B:B,11), 0)+IF(ISNUMBER(AJ7), INDEX(出力表!B:B,12), 0)+IF(ISNUMBER(AM7), INDEX(出力表!B:B,13), 0)</f>
        <v>0</v>
      </c>
      <c r="AP7" t="str">
        <f t="shared" si="0"/>
        <v/>
      </c>
    </row>
    <row r="8" spans="1:42" x14ac:dyDescent="0.2">
      <c r="A8">
        <v>7</v>
      </c>
      <c r="B8">
        <f>IF(UPPER(Settings!B4)="TRUE", 乱数表!$Z8*Settings!B10, 0)</f>
        <v>-0.19187984387788992</v>
      </c>
      <c r="C8">
        <f>IF(UPPER(Settings!B4)="TRUE", 乱数表!$AA8*Settings!B11, 0)</f>
        <v>0.20956913306514055</v>
      </c>
      <c r="D8">
        <f>MIN(100, MAX(0, 100*BETAINV(乱数表!$B8, MAX(0.00000001, (1/(1+EXP(-(INDEX(係数表!G:G,2) + $B8))))*(EXP(INDEX(係数表!H:H,2) + INDEX(係数表!I:I,2)*LN(INDEX(出力表!C:C,2)+1)))), MAX(0.00000001, (1-(1/(1+EXP(-(INDEX(係数表!G:G,2) + $B8)))))*(EXP(INDEX(係数表!H:H,2) + INDEX(係数表!I:I,2)*LN(INDEX(出力表!C:C,2)+1)))))))</f>
        <v>94.507272240426531</v>
      </c>
      <c r="E8" t="e">
        <f>MIN(100, MAX(0, (100*(INDEX(出力表!D:D,2))/(EXP(INDEX(係数表!B:B,2) + $C8) + (INDEX(出力表!D:D,2)))) + (乱数表!$N8*(Settings!B12/(((INDEX(出力表!D:D,2))+1)^INDEX(係数表!E:E,2)*INDEX(係数表!F:F,2))))))</f>
        <v>#VALUE!</v>
      </c>
      <c r="F8" t="e">
        <f>MIN(100, MAX(0, (INDEX(出力表!D:D,2))*D8/MAX(E8, Settings!B3)))</f>
        <v>#VALUE!</v>
      </c>
      <c r="G8">
        <f>MIN(100, MAX(0, 100*BETAINV(乱数表!$C8, MAX(0.00000001, (1/(1+EXP(-(INDEX(係数表!G:G,3) + $B8))))*(EXP(INDEX(係数表!H:H,3) + INDEX(係数表!I:I,3)*LN(INDEX(出力表!C:C,3)+1)))), MAX(0.00000001, (1-(1/(1+EXP(-(INDEX(係数表!G:G,3) + $B8)))))*(EXP(INDEX(係数表!H:H,3) + INDEX(係数表!I:I,3)*LN(INDEX(出力表!C:C,3)+1)))))))</f>
        <v>96.868188954292904</v>
      </c>
      <c r="H8" t="e">
        <f>MIN(100, MAX(0, (100*(INDEX(出力表!D:D,3))/(EXP(INDEX(係数表!B:B,3) + $C8) + (INDEX(出力表!D:D,3)))) + (乱数表!$O8*(Settings!B12/(((INDEX(出力表!D:D,3))+1)^INDEX(係数表!E:E,3)*INDEX(係数表!F:F,3))))))</f>
        <v>#VALUE!</v>
      </c>
      <c r="I8" t="e">
        <f>MIN(100, MAX(0, (INDEX(出力表!D:D,3))*G8/MAX(H8, Settings!B3)))</f>
        <v>#VALUE!</v>
      </c>
      <c r="J8">
        <f>MIN(100, MAX(0, 100*BETAINV(乱数表!$D8, MAX(0.00000001, (1/(1+EXP(-(INDEX(係数表!G:G,4) + $B8))))*(EXP(INDEX(係数表!H:H,4) + INDEX(係数表!I:I,4)*LN(INDEX(出力表!C:C,4)+1)))), MAX(0.00000001, (1-(1/(1+EXP(-(INDEX(係数表!G:G,4) + $B8)))))*(EXP(INDEX(係数表!H:H,4) + INDEX(係数表!I:I,4)*LN(INDEX(出力表!C:C,4)+1)))))))</f>
        <v>87.71557286859256</v>
      </c>
      <c r="K8" t="e">
        <f>MIN(100, MAX(0, (100*(INDEX(出力表!D:D,4))/(EXP(INDEX(係数表!B:B,4) + $C8) + (INDEX(出力表!D:D,4)))) + (乱数表!$P8*(Settings!B12/(((INDEX(出力表!D:D,4))+1)^INDEX(係数表!E:E,4)*INDEX(係数表!F:F,4))))))</f>
        <v>#VALUE!</v>
      </c>
      <c r="L8" t="e">
        <f>MIN(100, MAX(0, (INDEX(出力表!D:D,4))*J8/MAX(K8, Settings!B3)))</f>
        <v>#VALUE!</v>
      </c>
      <c r="M8">
        <f>MIN(100, MAX(0, 100*BETAINV(乱数表!$E8, MAX(0.00000001, (1/(1+EXP(-(INDEX(係数表!G:G,5) + $B8))))*(EXP(INDEX(係数表!H:H,5) + INDEX(係数表!I:I,5)*LN(INDEX(出力表!C:C,5)+1)))), MAX(0.00000001, (1-(1/(1+EXP(-(INDEX(係数表!G:G,5) + $B8)))))*(EXP(INDEX(係数表!H:H,5) + INDEX(係数表!I:I,5)*LN(INDEX(出力表!C:C,5)+1)))))))</f>
        <v>96.722153461223243</v>
      </c>
      <c r="N8" t="e">
        <f>MIN(100, MAX(0, (100*(INDEX(出力表!D:D,5))/(EXP(INDEX(係数表!B:B,5) + $C8) + (INDEX(出力表!D:D,5)))) + (乱数表!$Q8*(Settings!B12/(((INDEX(出力表!D:D,5))+1)^INDEX(係数表!E:E,5)*INDEX(係数表!F:F,5))))))</f>
        <v>#VALUE!</v>
      </c>
      <c r="O8" t="e">
        <f>MIN(100, MAX(0, (INDEX(出力表!D:D,5))*M8/MAX(N8, Settings!B3)))</f>
        <v>#VALUE!</v>
      </c>
      <c r="P8">
        <f>MIN(100, MAX(0, 100*BETAINV(乱数表!$F8, MAX(0.00000001, (1/(1+EXP(-(INDEX(係数表!G:G,6) + $B8))))*(EXP(INDEX(係数表!H:H,6) + INDEX(係数表!I:I,6)*LN(INDEX(出力表!C:C,6)+1)))), MAX(0.00000001, (1-(1/(1+EXP(-(INDEX(係数表!G:G,6) + $B8)))))*(EXP(INDEX(係数表!H:H,6) + INDEX(係数表!I:I,6)*LN(INDEX(出力表!C:C,6)+1)))))))</f>
        <v>99.020732931249853</v>
      </c>
      <c r="Q8" t="e">
        <f>MIN(100, MAX(0, (100*(INDEX(出力表!D:D,6))/(EXP(INDEX(係数表!B:B,6) + $C8) + (INDEX(出力表!D:D,6)))) + (乱数表!$R8*(Settings!B12/(((INDEX(出力表!D:D,6))+1)^INDEX(係数表!E:E,6)*INDEX(係数表!F:F,6))))))</f>
        <v>#VALUE!</v>
      </c>
      <c r="R8" t="e">
        <f>MIN(100, MAX(0, (INDEX(出力表!D:D,6))*P8/MAX(Q8, Settings!B3)))</f>
        <v>#VALUE!</v>
      </c>
      <c r="S8">
        <f>MIN(100, MAX(0, 100*BETAINV(乱数表!$G8, MAX(0.00000001, (1/(1+EXP(-(INDEX(係数表!G:G,7) + $B8))))*(EXP(INDEX(係数表!H:H,7) + INDEX(係数表!I:I,7)*LN(INDEX(出力表!C:C,7)+1)))), MAX(0.00000001, (1-(1/(1+EXP(-(INDEX(係数表!G:G,7) + $B8)))))*(EXP(INDEX(係数表!H:H,7) + INDEX(係数表!I:I,7)*LN(INDEX(出力表!C:C,7)+1)))))))</f>
        <v>81.782678045004815</v>
      </c>
      <c r="T8" t="e">
        <f>MIN(100, MAX(0, (100*(INDEX(出力表!D:D,7))/(EXP(INDEX(係数表!B:B,7) + $C8) + (INDEX(出力表!D:D,7)))) + (乱数表!$S8*(Settings!B12/(((INDEX(出力表!D:D,7))+1)^INDEX(係数表!E:E,7)*INDEX(係数表!F:F,7))))))</f>
        <v>#VALUE!</v>
      </c>
      <c r="U8" t="e">
        <f>MIN(100, MAX(0, (INDEX(出力表!D:D,7))*S8/MAX(T8, Settings!B3)))</f>
        <v>#VALUE!</v>
      </c>
      <c r="V8">
        <f>MIN(100, MAX(0, 100*BETAINV(乱数表!$H8, MAX(0.00000001, (1/(1+EXP(-(INDEX(係数表!G:G,8) + $B8))))*(EXP(INDEX(係数表!H:H,8) + INDEX(係数表!I:I,8)*LN(INDEX(出力表!C:C,8)+1)))), MAX(0.00000001, (1-(1/(1+EXP(-(INDEX(係数表!G:G,8) + $B8)))))*(EXP(INDEX(係数表!H:H,8) + INDEX(係数表!I:I,8)*LN(INDEX(出力表!C:C,8)+1)))))))</f>
        <v>77.148896410487097</v>
      </c>
      <c r="W8" t="e">
        <f>MIN(100, MAX(0, (100*(INDEX(出力表!D:D,8))/(EXP(INDEX(係数表!B:B,8) + $C8) + (INDEX(出力表!D:D,8)))) + (乱数表!$T8*(Settings!B12/(((INDEX(出力表!D:D,8))+1)^INDEX(係数表!E:E,8)*INDEX(係数表!F:F,8))))))</f>
        <v>#VALUE!</v>
      </c>
      <c r="X8" t="e">
        <f>MIN(100, MAX(0, (INDEX(出力表!D:D,8))*V8/MAX(W8, Settings!B3)))</f>
        <v>#VALUE!</v>
      </c>
      <c r="Y8">
        <f>MIN(100, MAX(0, 100*BETAINV(乱数表!$I8, MAX(0.00000001, (1/(1+EXP(-(INDEX(係数表!G:G,9) + $B8))))*(EXP(INDEX(係数表!H:H,9) + INDEX(係数表!I:I,9)*LN(INDEX(出力表!C:C,9)+1)))), MAX(0.00000001, (1-(1/(1+EXP(-(INDEX(係数表!G:G,9) + $B8)))))*(EXP(INDEX(係数表!H:H,9) + INDEX(係数表!I:I,9)*LN(INDEX(出力表!C:C,9)+1)))))))</f>
        <v>82.539422197632703</v>
      </c>
      <c r="Z8" t="e">
        <f>MIN(100, MAX(0, (100*(INDEX(出力表!D:D,9))/(EXP(INDEX(係数表!B:B,9) + $C8) + (INDEX(出力表!D:D,9)))) + (乱数表!$U8*(Settings!B12/(((INDEX(出力表!D:D,9))+1)^INDEX(係数表!E:E,9)*INDEX(係数表!F:F,9))))))</f>
        <v>#VALUE!</v>
      </c>
      <c r="AA8" t="e">
        <f>MIN(100, MAX(0, (INDEX(出力表!D:D,9))*Y8/MAX(Z8, Settings!B3)))</f>
        <v>#VALUE!</v>
      </c>
      <c r="AB8">
        <f>MIN(100, MAX(0, 100*BETAINV(乱数表!$J8, MAX(0.00000001, (1/(1+EXP(-(INDEX(係数表!G:G,10) + $B8))))*(EXP(INDEX(係数表!H:H,10) + INDEX(係数表!I:I,10)*LN(INDEX(出力表!C:C,10)+1)))), MAX(0.00000001, (1-(1/(1+EXP(-(INDEX(係数表!G:G,10) + $B8)))))*(EXP(INDEX(係数表!H:H,10) + INDEX(係数表!I:I,10)*LN(INDEX(出力表!C:C,10)+1)))))))</f>
        <v>66.859481938546011</v>
      </c>
      <c r="AC8" t="e">
        <f>MIN(100, MAX(0, (100*(INDEX(出力表!D:D,10))/(EXP(INDEX(係数表!B:B,10) + $C8) + (INDEX(出力表!D:D,10)))) + (乱数表!$V8*(Settings!B12/(((INDEX(出力表!D:D,10))+1)^INDEX(係数表!E:E,10)*INDEX(係数表!F:F,10))))))</f>
        <v>#VALUE!</v>
      </c>
      <c r="AD8" t="e">
        <f>MIN(100, MAX(0, (INDEX(出力表!D:D,10))*AB8/MAX(AC8, Settings!B3)))</f>
        <v>#VALUE!</v>
      </c>
      <c r="AE8">
        <f>MIN(100, MAX(0, 100*BETAINV(乱数表!$K8, MAX(0.00000001, (1/(1+EXP(-(INDEX(係数表!G:G,11) + $B8))))*(EXP(INDEX(係数表!H:H,11) + INDEX(係数表!I:I,11)*LN(INDEX(出力表!C:C,11)+1)))), MAX(0.00000001, (1-(1/(1+EXP(-(INDEX(係数表!G:G,11) + $B8)))))*(EXP(INDEX(係数表!H:H,11) + INDEX(係数表!I:I,11)*LN(INDEX(出力表!C:C,11)+1)))))))</f>
        <v>69.988371408275711</v>
      </c>
      <c r="AF8" t="e">
        <f>MIN(100, MAX(0, (100*(INDEX(出力表!D:D,11))/(EXP(INDEX(係数表!B:B,11) + $C8) + (INDEX(出力表!D:D,11)))) + (乱数表!$W8*(Settings!B12/(((INDEX(出力表!D:D,11))+1)^INDEX(係数表!E:E,11)*INDEX(係数表!F:F,11))))))</f>
        <v>#VALUE!</v>
      </c>
      <c r="AG8" t="e">
        <f>MIN(100, MAX(0, (INDEX(出力表!D:D,11))*AE8/MAX(AF8, Settings!B3)))</f>
        <v>#VALUE!</v>
      </c>
      <c r="AH8">
        <f>MIN(100, MAX(0, 100*BETAINV(乱数表!$L8, MAX(0.00000001, (1/(1+EXP(-(INDEX(係数表!G:G,12) + $B8))))*(EXP(INDEX(係数表!H:H,12) + INDEX(係数表!I:I,12)*LN(INDEX(出力表!C:C,12)+1)))), MAX(0.00000001, (1-(1/(1+EXP(-(INDEX(係数表!G:G,12) + $B8)))))*(EXP(INDEX(係数表!H:H,12) + INDEX(係数表!I:I,12)*LN(INDEX(出力表!C:C,12)+1)))))))</f>
        <v>99.867508561685511</v>
      </c>
      <c r="AI8" t="e">
        <f>MIN(100, MAX(0, (100*(INDEX(出力表!D:D,12))/(EXP(INDEX(係数表!B:B,12) + $C8) + (INDEX(出力表!D:D,12)))) + (乱数表!$X8*(Settings!B12/(((INDEX(出力表!D:D,12))+1)^INDEX(係数表!E:E,12)*INDEX(係数表!F:F,12))))))</f>
        <v>#VALUE!</v>
      </c>
      <c r="AJ8" t="e">
        <f>MIN(100, MAX(0, (INDEX(出力表!D:D,12))*AH8/MAX(AI8, Settings!B3)))</f>
        <v>#VALUE!</v>
      </c>
      <c r="AK8">
        <f>MIN(100, MAX(0, 100*BETAINV(乱数表!$M8, MAX(0.00000001, (1/(1+EXP(-(INDEX(係数表!G:G,13) + $B8))))*(EXP(INDEX(係数表!H:H,13) + INDEX(係数表!I:I,13)*LN(INDEX(出力表!C:C,13)+1)))), MAX(0.00000001, (1-(1/(1+EXP(-(INDEX(係数表!G:G,13) + $B8)))))*(EXP(INDEX(係数表!H:H,13) + INDEX(係数表!I:I,13)*LN(INDEX(出力表!C:C,13)+1)))))))</f>
        <v>99.60702306324977</v>
      </c>
      <c r="AL8" t="e">
        <f>MIN(100, MAX(0, (100*(INDEX(出力表!D:D,13))/(EXP(INDEX(係数表!B:B,13) + $C8) + (INDEX(出力表!D:D,13)))) + (乱数表!$Y8*(Settings!B12/(((INDEX(出力表!D:D,13))+1)^INDEX(係数表!E:E,13)*INDEX(係数表!F:F,13))))))</f>
        <v>#VALUE!</v>
      </c>
      <c r="AM8" t="e">
        <f>MIN(100, MAX(0, (INDEX(出力表!D:D,13))*AK8/MAX(AL8, Settings!B3)))</f>
        <v>#VALUE!</v>
      </c>
      <c r="AN8">
        <f>IF(ISNUMBER(F8), INDEX(出力表!B:B,2)*F8, 0)+IF(ISNUMBER(I8), INDEX(出力表!B:B,3)*I8, 0)+IF(ISNUMBER(L8), INDEX(出力表!B:B,4)*L8, 0)+IF(ISNUMBER(O8), INDEX(出力表!B:B,5)*O8, 0)+IF(ISNUMBER(R8), INDEX(出力表!B:B,6)*R8, 0)+IF(ISNUMBER(U8), INDEX(出力表!B:B,7)*U8, 0)+IF(ISNUMBER(X8), INDEX(出力表!B:B,8)*X8, 0)+IF(ISNUMBER(AA8), INDEX(出力表!B:B,9)*AA8, 0)+IF(ISNUMBER(AD8), INDEX(出力表!B:B,10)*AD8, 0)+IF(ISNUMBER(AG8), INDEX(出力表!B:B,11)*AG8, 0)+IF(ISNUMBER(AJ8), INDEX(出力表!B:B,12)*AJ8, 0)+IF(ISNUMBER(AM8), INDEX(出力表!B:B,13)*AM8, 0)</f>
        <v>0</v>
      </c>
      <c r="AO8">
        <f>IF(ISNUMBER(F8), INDEX(出力表!B:B,2), 0)+IF(ISNUMBER(I8), INDEX(出力表!B:B,3), 0)+IF(ISNUMBER(L8), INDEX(出力表!B:B,4), 0)+IF(ISNUMBER(O8), INDEX(出力表!B:B,5), 0)+IF(ISNUMBER(R8), INDEX(出力表!B:B,6), 0)+IF(ISNUMBER(U8), INDEX(出力表!B:B,7), 0)+IF(ISNUMBER(X8), INDEX(出力表!B:B,8), 0)+IF(ISNUMBER(AA8), INDEX(出力表!B:B,9), 0)+IF(ISNUMBER(AD8), INDEX(出力表!B:B,10), 0)+IF(ISNUMBER(AG8), INDEX(出力表!B:B,11), 0)+IF(ISNUMBER(AJ8), INDEX(出力表!B:B,12), 0)+IF(ISNUMBER(AM8), INDEX(出力表!B:B,13), 0)</f>
        <v>0</v>
      </c>
      <c r="AP8" t="str">
        <f t="shared" si="0"/>
        <v/>
      </c>
    </row>
    <row r="9" spans="1:42" x14ac:dyDescent="0.2">
      <c r="A9">
        <v>8</v>
      </c>
      <c r="B9">
        <f>IF(UPPER(Settings!B4)="TRUE", 乱数表!$Z9*Settings!B10, 0)</f>
        <v>0.13457729092373097</v>
      </c>
      <c r="C9">
        <f>IF(UPPER(Settings!B4)="TRUE", 乱数表!$AA9*Settings!B11, 0)</f>
        <v>-7.6341148470470674E-2</v>
      </c>
      <c r="D9">
        <f>MIN(100, MAX(0, 100*BETAINV(乱数表!$B9, MAX(0.00000001, (1/(1+EXP(-(INDEX(係数表!G:G,2) + $B9))))*(EXP(INDEX(係数表!H:H,2) + INDEX(係数表!I:I,2)*LN(INDEX(出力表!C:C,2)+1)))), MAX(0.00000001, (1-(1/(1+EXP(-(INDEX(係数表!G:G,2) + $B9)))))*(EXP(INDEX(係数表!H:H,2) + INDEX(係数表!I:I,2)*LN(INDEX(出力表!C:C,2)+1)))))))</f>
        <v>99.939658298573164</v>
      </c>
      <c r="E9" t="e">
        <f>MIN(100, MAX(0, (100*(INDEX(出力表!D:D,2))/(EXP(INDEX(係数表!B:B,2) + $C9) + (INDEX(出力表!D:D,2)))) + (乱数表!$N9*(Settings!B12/(((INDEX(出力表!D:D,2))+1)^INDEX(係数表!E:E,2)*INDEX(係数表!F:F,2))))))</f>
        <v>#VALUE!</v>
      </c>
      <c r="F9" t="e">
        <f>MIN(100, MAX(0, (INDEX(出力表!D:D,2))*D9/MAX(E9, Settings!B3)))</f>
        <v>#VALUE!</v>
      </c>
      <c r="G9">
        <f>MIN(100, MAX(0, 100*BETAINV(乱数表!$C9, MAX(0.00000001, (1/(1+EXP(-(INDEX(係数表!G:G,3) + $B9))))*(EXP(INDEX(係数表!H:H,3) + INDEX(係数表!I:I,3)*LN(INDEX(出力表!C:C,3)+1)))), MAX(0.00000001, (1-(1/(1+EXP(-(INDEX(係数表!G:G,3) + $B9)))))*(EXP(INDEX(係数表!H:H,3) + INDEX(係数表!I:I,3)*LN(INDEX(出力表!C:C,3)+1)))))))</f>
        <v>85.314660154416003</v>
      </c>
      <c r="H9" t="e">
        <f>MIN(100, MAX(0, (100*(INDEX(出力表!D:D,3))/(EXP(INDEX(係数表!B:B,3) + $C9) + (INDEX(出力表!D:D,3)))) + (乱数表!$O9*(Settings!B12/(((INDEX(出力表!D:D,3))+1)^INDEX(係数表!E:E,3)*INDEX(係数表!F:F,3))))))</f>
        <v>#VALUE!</v>
      </c>
      <c r="I9" t="e">
        <f>MIN(100, MAX(0, (INDEX(出力表!D:D,3))*G9/MAX(H9, Settings!B3)))</f>
        <v>#VALUE!</v>
      </c>
      <c r="J9">
        <f>MIN(100, MAX(0, 100*BETAINV(乱数表!$D9, MAX(0.00000001, (1/(1+EXP(-(INDEX(係数表!G:G,4) + $B9))))*(EXP(INDEX(係数表!H:H,4) + INDEX(係数表!I:I,4)*LN(INDEX(出力表!C:C,4)+1)))), MAX(0.00000001, (1-(1/(1+EXP(-(INDEX(係数表!G:G,4) + $B9)))))*(EXP(INDEX(係数表!H:H,4) + INDEX(係数表!I:I,4)*LN(INDEX(出力表!C:C,4)+1)))))))</f>
        <v>60.918395598455554</v>
      </c>
      <c r="K9" t="e">
        <f>MIN(100, MAX(0, (100*(INDEX(出力表!D:D,4))/(EXP(INDEX(係数表!B:B,4) + $C9) + (INDEX(出力表!D:D,4)))) + (乱数表!$P9*(Settings!B12/(((INDEX(出力表!D:D,4))+1)^INDEX(係数表!E:E,4)*INDEX(係数表!F:F,4))))))</f>
        <v>#VALUE!</v>
      </c>
      <c r="L9" t="e">
        <f>MIN(100, MAX(0, (INDEX(出力表!D:D,4))*J9/MAX(K9, Settings!B3)))</f>
        <v>#VALUE!</v>
      </c>
      <c r="M9">
        <f>MIN(100, MAX(0, 100*BETAINV(乱数表!$E9, MAX(0.00000001, (1/(1+EXP(-(INDEX(係数表!G:G,5) + $B9))))*(EXP(INDEX(係数表!H:H,5) + INDEX(係数表!I:I,5)*LN(INDEX(出力表!C:C,5)+1)))), MAX(0.00000001, (1-(1/(1+EXP(-(INDEX(係数表!G:G,5) + $B9)))))*(EXP(INDEX(係数表!H:H,5) + INDEX(係数表!I:I,5)*LN(INDEX(出力表!C:C,5)+1)))))))</f>
        <v>94.138947569769982</v>
      </c>
      <c r="N9" t="e">
        <f>MIN(100, MAX(0, (100*(INDEX(出力表!D:D,5))/(EXP(INDEX(係数表!B:B,5) + $C9) + (INDEX(出力表!D:D,5)))) + (乱数表!$Q9*(Settings!B12/(((INDEX(出力表!D:D,5))+1)^INDEX(係数表!E:E,5)*INDEX(係数表!F:F,5))))))</f>
        <v>#VALUE!</v>
      </c>
      <c r="O9" t="e">
        <f>MIN(100, MAX(0, (INDEX(出力表!D:D,5))*M9/MAX(N9, Settings!B3)))</f>
        <v>#VALUE!</v>
      </c>
      <c r="P9">
        <f>MIN(100, MAX(0, 100*BETAINV(乱数表!$F9, MAX(0.00000001, (1/(1+EXP(-(INDEX(係数表!G:G,6) + $B9))))*(EXP(INDEX(係数表!H:H,6) + INDEX(係数表!I:I,6)*LN(INDEX(出力表!C:C,6)+1)))), MAX(0.00000001, (1-(1/(1+EXP(-(INDEX(係数表!G:G,6) + $B9)))))*(EXP(INDEX(係数表!H:H,6) + INDEX(係数表!I:I,6)*LN(INDEX(出力表!C:C,6)+1)))))))</f>
        <v>39.587974004437953</v>
      </c>
      <c r="Q9" t="e">
        <f>MIN(100, MAX(0, (100*(INDEX(出力表!D:D,6))/(EXP(INDEX(係数表!B:B,6) + $C9) + (INDEX(出力表!D:D,6)))) + (乱数表!$R9*(Settings!B12/(((INDEX(出力表!D:D,6))+1)^INDEX(係数表!E:E,6)*INDEX(係数表!F:F,6))))))</f>
        <v>#VALUE!</v>
      </c>
      <c r="R9" t="e">
        <f>MIN(100, MAX(0, (INDEX(出力表!D:D,6))*P9/MAX(Q9, Settings!B3)))</f>
        <v>#VALUE!</v>
      </c>
      <c r="S9">
        <f>MIN(100, MAX(0, 100*BETAINV(乱数表!$G9, MAX(0.00000001, (1/(1+EXP(-(INDEX(係数表!G:G,7) + $B9))))*(EXP(INDEX(係数表!H:H,7) + INDEX(係数表!I:I,7)*LN(INDEX(出力表!C:C,7)+1)))), MAX(0.00000001, (1-(1/(1+EXP(-(INDEX(係数表!G:G,7) + $B9)))))*(EXP(INDEX(係数表!H:H,7) + INDEX(係数表!I:I,7)*LN(INDEX(出力表!C:C,7)+1)))))))</f>
        <v>95.464275508793222</v>
      </c>
      <c r="T9" t="e">
        <f>MIN(100, MAX(0, (100*(INDEX(出力表!D:D,7))/(EXP(INDEX(係数表!B:B,7) + $C9) + (INDEX(出力表!D:D,7)))) + (乱数表!$S9*(Settings!B12/(((INDEX(出力表!D:D,7))+1)^INDEX(係数表!E:E,7)*INDEX(係数表!F:F,7))))))</f>
        <v>#VALUE!</v>
      </c>
      <c r="U9" t="e">
        <f>MIN(100, MAX(0, (INDEX(出力表!D:D,7))*S9/MAX(T9, Settings!B3)))</f>
        <v>#VALUE!</v>
      </c>
      <c r="V9">
        <f>MIN(100, MAX(0, 100*BETAINV(乱数表!$H9, MAX(0.00000001, (1/(1+EXP(-(INDEX(係数表!G:G,8) + $B9))))*(EXP(INDEX(係数表!H:H,8) + INDEX(係数表!I:I,8)*LN(INDEX(出力表!C:C,8)+1)))), MAX(0.00000001, (1-(1/(1+EXP(-(INDEX(係数表!G:G,8) + $B9)))))*(EXP(INDEX(係数表!H:H,8) + INDEX(係数表!I:I,8)*LN(INDEX(出力表!C:C,8)+1)))))))</f>
        <v>99.425115856665229</v>
      </c>
      <c r="W9" t="e">
        <f>MIN(100, MAX(0, (100*(INDEX(出力表!D:D,8))/(EXP(INDEX(係数表!B:B,8) + $C9) + (INDEX(出力表!D:D,8)))) + (乱数表!$T9*(Settings!B12/(((INDEX(出力表!D:D,8))+1)^INDEX(係数表!E:E,8)*INDEX(係数表!F:F,8))))))</f>
        <v>#VALUE!</v>
      </c>
      <c r="X9" t="e">
        <f>MIN(100, MAX(0, (INDEX(出力表!D:D,8))*V9/MAX(W9, Settings!B3)))</f>
        <v>#VALUE!</v>
      </c>
      <c r="Y9">
        <f>MIN(100, MAX(0, 100*BETAINV(乱数表!$I9, MAX(0.00000001, (1/(1+EXP(-(INDEX(係数表!G:G,9) + $B9))))*(EXP(INDEX(係数表!H:H,9) + INDEX(係数表!I:I,9)*LN(INDEX(出力表!C:C,9)+1)))), MAX(0.00000001, (1-(1/(1+EXP(-(INDEX(係数表!G:G,9) + $B9)))))*(EXP(INDEX(係数表!H:H,9) + INDEX(係数表!I:I,9)*LN(INDEX(出力表!C:C,9)+1)))))))</f>
        <v>71.553975210128627</v>
      </c>
      <c r="Z9" t="e">
        <f>MIN(100, MAX(0, (100*(INDEX(出力表!D:D,9))/(EXP(INDEX(係数表!B:B,9) + $C9) + (INDEX(出力表!D:D,9)))) + (乱数表!$U9*(Settings!B12/(((INDEX(出力表!D:D,9))+1)^INDEX(係数表!E:E,9)*INDEX(係数表!F:F,9))))))</f>
        <v>#VALUE!</v>
      </c>
      <c r="AA9" t="e">
        <f>MIN(100, MAX(0, (INDEX(出力表!D:D,9))*Y9/MAX(Z9, Settings!B3)))</f>
        <v>#VALUE!</v>
      </c>
      <c r="AB9">
        <f>MIN(100, MAX(0, 100*BETAINV(乱数表!$J9, MAX(0.00000001, (1/(1+EXP(-(INDEX(係数表!G:G,10) + $B9))))*(EXP(INDEX(係数表!H:H,10) + INDEX(係数表!I:I,10)*LN(INDEX(出力表!C:C,10)+1)))), MAX(0.00000001, (1-(1/(1+EXP(-(INDEX(係数表!G:G,10) + $B9)))))*(EXP(INDEX(係数表!H:H,10) + INDEX(係数表!I:I,10)*LN(INDEX(出力表!C:C,10)+1)))))))</f>
        <v>87.934108341407949</v>
      </c>
      <c r="AC9" t="e">
        <f>MIN(100, MAX(0, (100*(INDEX(出力表!D:D,10))/(EXP(INDEX(係数表!B:B,10) + $C9) + (INDEX(出力表!D:D,10)))) + (乱数表!$V9*(Settings!B12/(((INDEX(出力表!D:D,10))+1)^INDEX(係数表!E:E,10)*INDEX(係数表!F:F,10))))))</f>
        <v>#VALUE!</v>
      </c>
      <c r="AD9" t="e">
        <f>MIN(100, MAX(0, (INDEX(出力表!D:D,10))*AB9/MAX(AC9, Settings!B3)))</f>
        <v>#VALUE!</v>
      </c>
      <c r="AE9">
        <f>MIN(100, MAX(0, 100*BETAINV(乱数表!$K9, MAX(0.00000001, (1/(1+EXP(-(INDEX(係数表!G:G,11) + $B9))))*(EXP(INDEX(係数表!H:H,11) + INDEX(係数表!I:I,11)*LN(INDEX(出力表!C:C,11)+1)))), MAX(0.00000001, (1-(1/(1+EXP(-(INDEX(係数表!G:G,11) + $B9)))))*(EXP(INDEX(係数表!H:H,11) + INDEX(係数表!I:I,11)*LN(INDEX(出力表!C:C,11)+1)))))))</f>
        <v>83.683430642463435</v>
      </c>
      <c r="AF9" t="e">
        <f>MIN(100, MAX(0, (100*(INDEX(出力表!D:D,11))/(EXP(INDEX(係数表!B:B,11) + $C9) + (INDEX(出力表!D:D,11)))) + (乱数表!$W9*(Settings!B12/(((INDEX(出力表!D:D,11))+1)^INDEX(係数表!E:E,11)*INDEX(係数表!F:F,11))))))</f>
        <v>#VALUE!</v>
      </c>
      <c r="AG9" t="e">
        <f>MIN(100, MAX(0, (INDEX(出力表!D:D,11))*AE9/MAX(AF9, Settings!B3)))</f>
        <v>#VALUE!</v>
      </c>
      <c r="AH9">
        <f>MIN(100, MAX(0, 100*BETAINV(乱数表!$L9, MAX(0.00000001, (1/(1+EXP(-(INDEX(係数表!G:G,12) + $B9))))*(EXP(INDEX(係数表!H:H,12) + INDEX(係数表!I:I,12)*LN(INDEX(出力表!C:C,12)+1)))), MAX(0.00000001, (1-(1/(1+EXP(-(INDEX(係数表!G:G,12) + $B9)))))*(EXP(INDEX(係数表!H:H,12) + INDEX(係数表!I:I,12)*LN(INDEX(出力表!C:C,12)+1)))))))</f>
        <v>99.904407807389745</v>
      </c>
      <c r="AI9" t="e">
        <f>MIN(100, MAX(0, (100*(INDEX(出力表!D:D,12))/(EXP(INDEX(係数表!B:B,12) + $C9) + (INDEX(出力表!D:D,12)))) + (乱数表!$X9*(Settings!B12/(((INDEX(出力表!D:D,12))+1)^INDEX(係数表!E:E,12)*INDEX(係数表!F:F,12))))))</f>
        <v>#VALUE!</v>
      </c>
      <c r="AJ9" t="e">
        <f>MIN(100, MAX(0, (INDEX(出力表!D:D,12))*AH9/MAX(AI9, Settings!B3)))</f>
        <v>#VALUE!</v>
      </c>
      <c r="AK9">
        <f>MIN(100, MAX(0, 100*BETAINV(乱数表!$M9, MAX(0.00000001, (1/(1+EXP(-(INDEX(係数表!G:G,13) + $B9))))*(EXP(INDEX(係数表!H:H,13) + INDEX(係数表!I:I,13)*LN(INDEX(出力表!C:C,13)+1)))), MAX(0.00000001, (1-(1/(1+EXP(-(INDEX(係数表!G:G,13) + $B9)))))*(EXP(INDEX(係数表!H:H,13) + INDEX(係数表!I:I,13)*LN(INDEX(出力表!C:C,13)+1)))))))</f>
        <v>95.85206190429335</v>
      </c>
      <c r="AL9" t="e">
        <f>MIN(100, MAX(0, (100*(INDEX(出力表!D:D,13))/(EXP(INDEX(係数表!B:B,13) + $C9) + (INDEX(出力表!D:D,13)))) + (乱数表!$Y9*(Settings!B12/(((INDEX(出力表!D:D,13))+1)^INDEX(係数表!E:E,13)*INDEX(係数表!F:F,13))))))</f>
        <v>#VALUE!</v>
      </c>
      <c r="AM9" t="e">
        <f>MIN(100, MAX(0, (INDEX(出力表!D:D,13))*AK9/MAX(AL9, Settings!B3)))</f>
        <v>#VALUE!</v>
      </c>
      <c r="AN9">
        <f>IF(ISNUMBER(F9), INDEX(出力表!B:B,2)*F9, 0)+IF(ISNUMBER(I9), INDEX(出力表!B:B,3)*I9, 0)+IF(ISNUMBER(L9), INDEX(出力表!B:B,4)*L9, 0)+IF(ISNUMBER(O9), INDEX(出力表!B:B,5)*O9, 0)+IF(ISNUMBER(R9), INDEX(出力表!B:B,6)*R9, 0)+IF(ISNUMBER(U9), INDEX(出力表!B:B,7)*U9, 0)+IF(ISNUMBER(X9), INDEX(出力表!B:B,8)*X9, 0)+IF(ISNUMBER(AA9), INDEX(出力表!B:B,9)*AA9, 0)+IF(ISNUMBER(AD9), INDEX(出力表!B:B,10)*AD9, 0)+IF(ISNUMBER(AG9), INDEX(出力表!B:B,11)*AG9, 0)+IF(ISNUMBER(AJ9), INDEX(出力表!B:B,12)*AJ9, 0)+IF(ISNUMBER(AM9), INDEX(出力表!B:B,13)*AM9, 0)</f>
        <v>0</v>
      </c>
      <c r="AO9">
        <f>IF(ISNUMBER(F9), INDEX(出力表!B:B,2), 0)+IF(ISNUMBER(I9), INDEX(出力表!B:B,3), 0)+IF(ISNUMBER(L9), INDEX(出力表!B:B,4), 0)+IF(ISNUMBER(O9), INDEX(出力表!B:B,5), 0)+IF(ISNUMBER(R9), INDEX(出力表!B:B,6), 0)+IF(ISNUMBER(U9), INDEX(出力表!B:B,7), 0)+IF(ISNUMBER(X9), INDEX(出力表!B:B,8), 0)+IF(ISNUMBER(AA9), INDEX(出力表!B:B,9), 0)+IF(ISNUMBER(AD9), INDEX(出力表!B:B,10), 0)+IF(ISNUMBER(AG9), INDEX(出力表!B:B,11), 0)+IF(ISNUMBER(AJ9), INDEX(出力表!B:B,12), 0)+IF(ISNUMBER(AM9), INDEX(出力表!B:B,13), 0)</f>
        <v>0</v>
      </c>
      <c r="AP9" t="str">
        <f t="shared" si="0"/>
        <v/>
      </c>
    </row>
    <row r="10" spans="1:42" x14ac:dyDescent="0.2">
      <c r="A10">
        <v>9</v>
      </c>
      <c r="B10">
        <f>IF(UPPER(Settings!B4)="TRUE", 乱数表!$Z10*Settings!B10, 0)</f>
        <v>1.0243294238620051</v>
      </c>
      <c r="C10">
        <f>IF(UPPER(Settings!B4)="TRUE", 乱数表!$AA10*Settings!B11, 0)</f>
        <v>9.6811918688317303E-2</v>
      </c>
      <c r="D10">
        <f>MIN(100, MAX(0, 100*BETAINV(乱数表!$B10, MAX(0.00000001, (1/(1+EXP(-(INDEX(係数表!G:G,2) + $B10))))*(EXP(INDEX(係数表!H:H,2) + INDEX(係数表!I:I,2)*LN(INDEX(出力表!C:C,2)+1)))), MAX(0.00000001, (1-(1/(1+EXP(-(INDEX(係数表!G:G,2) + $B10)))))*(EXP(INDEX(係数表!H:H,2) + INDEX(係数表!I:I,2)*LN(INDEX(出力表!C:C,2)+1)))))))</f>
        <v>99.865635230670847</v>
      </c>
      <c r="E10" t="e">
        <f>MIN(100, MAX(0, (100*(INDEX(出力表!D:D,2))/(EXP(INDEX(係数表!B:B,2) + $C10) + (INDEX(出力表!D:D,2)))) + (乱数表!$N10*(Settings!B12/(((INDEX(出力表!D:D,2))+1)^INDEX(係数表!E:E,2)*INDEX(係数表!F:F,2))))))</f>
        <v>#VALUE!</v>
      </c>
      <c r="F10" t="e">
        <f>MIN(100, MAX(0, (INDEX(出力表!D:D,2))*D10/MAX(E10, Settings!B3)))</f>
        <v>#VALUE!</v>
      </c>
      <c r="G10">
        <f>MIN(100, MAX(0, 100*BETAINV(乱数表!$C10, MAX(0.00000001, (1/(1+EXP(-(INDEX(係数表!G:G,3) + $B10))))*(EXP(INDEX(係数表!H:H,3) + INDEX(係数表!I:I,3)*LN(INDEX(出力表!C:C,3)+1)))), MAX(0.00000001, (1-(1/(1+EXP(-(INDEX(係数表!G:G,3) + $B10)))))*(EXP(INDEX(係数表!H:H,3) + INDEX(係数表!I:I,3)*LN(INDEX(出力表!C:C,3)+1)))))))</f>
        <v>77.938043806496268</v>
      </c>
      <c r="H10" t="e">
        <f>MIN(100, MAX(0, (100*(INDEX(出力表!D:D,3))/(EXP(INDEX(係数表!B:B,3) + $C10) + (INDEX(出力表!D:D,3)))) + (乱数表!$O10*(Settings!B12/(((INDEX(出力表!D:D,3))+1)^INDEX(係数表!E:E,3)*INDEX(係数表!F:F,3))))))</f>
        <v>#VALUE!</v>
      </c>
      <c r="I10" t="e">
        <f>MIN(100, MAX(0, (INDEX(出力表!D:D,3))*G10/MAX(H10, Settings!B3)))</f>
        <v>#VALUE!</v>
      </c>
      <c r="J10">
        <f>MIN(100, MAX(0, 100*BETAINV(乱数表!$D10, MAX(0.00000001, (1/(1+EXP(-(INDEX(係数表!G:G,4) + $B10))))*(EXP(INDEX(係数表!H:H,4) + INDEX(係数表!I:I,4)*LN(INDEX(出力表!C:C,4)+1)))), MAX(0.00000001, (1-(1/(1+EXP(-(INDEX(係数表!G:G,4) + $B10)))))*(EXP(INDEX(係数表!H:H,4) + INDEX(係数表!I:I,4)*LN(INDEX(出力表!C:C,4)+1)))))))</f>
        <v>48.815822027451183</v>
      </c>
      <c r="K10" t="e">
        <f>MIN(100, MAX(0, (100*(INDEX(出力表!D:D,4))/(EXP(INDEX(係数表!B:B,4) + $C10) + (INDEX(出力表!D:D,4)))) + (乱数表!$P10*(Settings!B12/(((INDEX(出力表!D:D,4))+1)^INDEX(係数表!E:E,4)*INDEX(係数表!F:F,4))))))</f>
        <v>#VALUE!</v>
      </c>
      <c r="L10" t="e">
        <f>MIN(100, MAX(0, (INDEX(出力表!D:D,4))*J10/MAX(K10, Settings!B3)))</f>
        <v>#VALUE!</v>
      </c>
      <c r="M10">
        <f>MIN(100, MAX(0, 100*BETAINV(乱数表!$E10, MAX(0.00000001, (1/(1+EXP(-(INDEX(係数表!G:G,5) + $B10))))*(EXP(INDEX(係数表!H:H,5) + INDEX(係数表!I:I,5)*LN(INDEX(出力表!C:C,5)+1)))), MAX(0.00000001, (1-(1/(1+EXP(-(INDEX(係数表!G:G,5) + $B10)))))*(EXP(INDEX(係数表!H:H,5) + INDEX(係数表!I:I,5)*LN(INDEX(出力表!C:C,5)+1)))))))</f>
        <v>99.998447215065838</v>
      </c>
      <c r="N10" t="e">
        <f>MIN(100, MAX(0, (100*(INDEX(出力表!D:D,5))/(EXP(INDEX(係数表!B:B,5) + $C10) + (INDEX(出力表!D:D,5)))) + (乱数表!$Q10*(Settings!B12/(((INDEX(出力表!D:D,5))+1)^INDEX(係数表!E:E,5)*INDEX(係数表!F:F,5))))))</f>
        <v>#VALUE!</v>
      </c>
      <c r="O10" t="e">
        <f>MIN(100, MAX(0, (INDEX(出力表!D:D,5))*M10/MAX(N10, Settings!B3)))</f>
        <v>#VALUE!</v>
      </c>
      <c r="P10">
        <f>MIN(100, MAX(0, 100*BETAINV(乱数表!$F10, MAX(0.00000001, (1/(1+EXP(-(INDEX(係数表!G:G,6) + $B10))))*(EXP(INDEX(係数表!H:H,6) + INDEX(係数表!I:I,6)*LN(INDEX(出力表!C:C,6)+1)))), MAX(0.00000001, (1-(1/(1+EXP(-(INDEX(係数表!G:G,6) + $B10)))))*(EXP(INDEX(係数表!H:H,6) + INDEX(係数表!I:I,6)*LN(INDEX(出力表!C:C,6)+1)))))))</f>
        <v>99.57331672372942</v>
      </c>
      <c r="Q10" t="e">
        <f>MIN(100, MAX(0, (100*(INDEX(出力表!D:D,6))/(EXP(INDEX(係数表!B:B,6) + $C10) + (INDEX(出力表!D:D,6)))) + (乱数表!$R10*(Settings!B12/(((INDEX(出力表!D:D,6))+1)^INDEX(係数表!E:E,6)*INDEX(係数表!F:F,6))))))</f>
        <v>#VALUE!</v>
      </c>
      <c r="R10" t="e">
        <f>MIN(100, MAX(0, (INDEX(出力表!D:D,6))*P10/MAX(Q10, Settings!B3)))</f>
        <v>#VALUE!</v>
      </c>
      <c r="S10">
        <f>MIN(100, MAX(0, 100*BETAINV(乱数表!$G10, MAX(0.00000001, (1/(1+EXP(-(INDEX(係数表!G:G,7) + $B10))))*(EXP(INDEX(係数表!H:H,7) + INDEX(係数表!I:I,7)*LN(INDEX(出力表!C:C,7)+1)))), MAX(0.00000001, (1-(1/(1+EXP(-(INDEX(係数表!G:G,7) + $B10)))))*(EXP(INDEX(係数表!H:H,7) + INDEX(係数表!I:I,7)*LN(INDEX(出力表!C:C,7)+1)))))))</f>
        <v>99.985974381961242</v>
      </c>
      <c r="T10" t="e">
        <f>MIN(100, MAX(0, (100*(INDEX(出力表!D:D,7))/(EXP(INDEX(係数表!B:B,7) + $C10) + (INDEX(出力表!D:D,7)))) + (乱数表!$S10*(Settings!B12/(((INDEX(出力表!D:D,7))+1)^INDEX(係数表!E:E,7)*INDEX(係数表!F:F,7))))))</f>
        <v>#VALUE!</v>
      </c>
      <c r="U10" t="e">
        <f>MIN(100, MAX(0, (INDEX(出力表!D:D,7))*S10/MAX(T10, Settings!B3)))</f>
        <v>#VALUE!</v>
      </c>
      <c r="V10">
        <f>MIN(100, MAX(0, 100*BETAINV(乱数表!$H10, MAX(0.00000001, (1/(1+EXP(-(INDEX(係数表!G:G,8) + $B10))))*(EXP(INDEX(係数表!H:H,8) + INDEX(係数表!I:I,8)*LN(INDEX(出力表!C:C,8)+1)))), MAX(0.00000001, (1-(1/(1+EXP(-(INDEX(係数表!G:G,8) + $B10)))))*(EXP(INDEX(係数表!H:H,8) + INDEX(係数表!I:I,8)*LN(INDEX(出力表!C:C,8)+1)))))))</f>
        <v>99.99999999903568</v>
      </c>
      <c r="W10" t="e">
        <f>MIN(100, MAX(0, (100*(INDEX(出力表!D:D,8))/(EXP(INDEX(係数表!B:B,8) + $C10) + (INDEX(出力表!D:D,8)))) + (乱数表!$T10*(Settings!B12/(((INDEX(出力表!D:D,8))+1)^INDEX(係数表!E:E,8)*INDEX(係数表!F:F,8))))))</f>
        <v>#VALUE!</v>
      </c>
      <c r="X10" t="e">
        <f>MIN(100, MAX(0, (INDEX(出力表!D:D,8))*V10/MAX(W10, Settings!B3)))</f>
        <v>#VALUE!</v>
      </c>
      <c r="Y10">
        <f>MIN(100, MAX(0, 100*BETAINV(乱数表!$I10, MAX(0.00000001, (1/(1+EXP(-(INDEX(係数表!G:G,9) + $B10))))*(EXP(INDEX(係数表!H:H,9) + INDEX(係数表!I:I,9)*LN(INDEX(出力表!C:C,9)+1)))), MAX(0.00000001, (1-(1/(1+EXP(-(INDEX(係数表!G:G,9) + $B10)))))*(EXP(INDEX(係数表!H:H,9) + INDEX(係数表!I:I,9)*LN(INDEX(出力表!C:C,9)+1)))))))</f>
        <v>99.710526956966234</v>
      </c>
      <c r="Z10" t="e">
        <f>MIN(100, MAX(0, (100*(INDEX(出力表!D:D,9))/(EXP(INDEX(係数表!B:B,9) + $C10) + (INDEX(出力表!D:D,9)))) + (乱数表!$U10*(Settings!B12/(((INDEX(出力表!D:D,9))+1)^INDEX(係数表!E:E,9)*INDEX(係数表!F:F,9))))))</f>
        <v>#VALUE!</v>
      </c>
      <c r="AA10" t="e">
        <f>MIN(100, MAX(0, (INDEX(出力表!D:D,9))*Y10/MAX(Z10, Settings!B3)))</f>
        <v>#VALUE!</v>
      </c>
      <c r="AB10">
        <f>MIN(100, MAX(0, 100*BETAINV(乱数表!$J10, MAX(0.00000001, (1/(1+EXP(-(INDEX(係数表!G:G,10) + $B10))))*(EXP(INDEX(係数表!H:H,10) + INDEX(係数表!I:I,10)*LN(INDEX(出力表!C:C,10)+1)))), MAX(0.00000001, (1-(1/(1+EXP(-(INDEX(係数表!G:G,10) + $B10)))))*(EXP(INDEX(係数表!H:H,10) + INDEX(係数表!I:I,10)*LN(INDEX(出力表!C:C,10)+1)))))))</f>
        <v>67.393069395864003</v>
      </c>
      <c r="AC10" t="e">
        <f>MIN(100, MAX(0, (100*(INDEX(出力表!D:D,10))/(EXP(INDEX(係数表!B:B,10) + $C10) + (INDEX(出力表!D:D,10)))) + (乱数表!$V10*(Settings!B12/(((INDEX(出力表!D:D,10))+1)^INDEX(係数表!E:E,10)*INDEX(係数表!F:F,10))))))</f>
        <v>#VALUE!</v>
      </c>
      <c r="AD10" t="e">
        <f>MIN(100, MAX(0, (INDEX(出力表!D:D,10))*AB10/MAX(AC10, Settings!B3)))</f>
        <v>#VALUE!</v>
      </c>
      <c r="AE10">
        <f>MIN(100, MAX(0, 100*BETAINV(乱数表!$K10, MAX(0.00000001, (1/(1+EXP(-(INDEX(係数表!G:G,11) + $B10))))*(EXP(INDEX(係数表!H:H,11) + INDEX(係数表!I:I,11)*LN(INDEX(出力表!C:C,11)+1)))), MAX(0.00000001, (1-(1/(1+EXP(-(INDEX(係数表!G:G,11) + $B10)))))*(EXP(INDEX(係数表!H:H,11) + INDEX(係数表!I:I,11)*LN(INDEX(出力表!C:C,11)+1)))))))</f>
        <v>99.970815727201327</v>
      </c>
      <c r="AF10" t="e">
        <f>MIN(100, MAX(0, (100*(INDEX(出力表!D:D,11))/(EXP(INDEX(係数表!B:B,11) + $C10) + (INDEX(出力表!D:D,11)))) + (乱数表!$W10*(Settings!B12/(((INDEX(出力表!D:D,11))+1)^INDEX(係数表!E:E,11)*INDEX(係数表!F:F,11))))))</f>
        <v>#VALUE!</v>
      </c>
      <c r="AG10" t="e">
        <f>MIN(100, MAX(0, (INDEX(出力表!D:D,11))*AE10/MAX(AF10, Settings!B3)))</f>
        <v>#VALUE!</v>
      </c>
      <c r="AH10">
        <f>MIN(100, MAX(0, 100*BETAINV(乱数表!$L10, MAX(0.00000001, (1/(1+EXP(-(INDEX(係数表!G:G,12) + $B10))))*(EXP(INDEX(係数表!H:H,12) + INDEX(係数表!I:I,12)*LN(INDEX(出力表!C:C,12)+1)))), MAX(0.00000001, (1-(1/(1+EXP(-(INDEX(係数表!G:G,12) + $B10)))))*(EXP(INDEX(係数表!H:H,12) + INDEX(係数表!I:I,12)*LN(INDEX(出力表!C:C,12)+1)))))))</f>
        <v>99.999339092108741</v>
      </c>
      <c r="AI10" t="e">
        <f>MIN(100, MAX(0, (100*(INDEX(出力表!D:D,12))/(EXP(INDEX(係数表!B:B,12) + $C10) + (INDEX(出力表!D:D,12)))) + (乱数表!$X10*(Settings!B12/(((INDEX(出力表!D:D,12))+1)^INDEX(係数表!E:E,12)*INDEX(係数表!F:F,12))))))</f>
        <v>#VALUE!</v>
      </c>
      <c r="AJ10" t="e">
        <f>MIN(100, MAX(0, (INDEX(出力表!D:D,12))*AH10/MAX(AI10, Settings!B3)))</f>
        <v>#VALUE!</v>
      </c>
      <c r="AK10">
        <f>MIN(100, MAX(0, 100*BETAINV(乱数表!$M10, MAX(0.00000001, (1/(1+EXP(-(INDEX(係数表!G:G,13) + $B10))))*(EXP(INDEX(係数表!H:H,13) + INDEX(係数表!I:I,13)*LN(INDEX(出力表!C:C,13)+1)))), MAX(0.00000001, (1-(1/(1+EXP(-(INDEX(係数表!G:G,13) + $B10)))))*(EXP(INDEX(係数表!H:H,13) + INDEX(係数表!I:I,13)*LN(INDEX(出力表!C:C,13)+1)))))))</f>
        <v>92.013027739674925</v>
      </c>
      <c r="AL10" t="e">
        <f>MIN(100, MAX(0, (100*(INDEX(出力表!D:D,13))/(EXP(INDEX(係数表!B:B,13) + $C10) + (INDEX(出力表!D:D,13)))) + (乱数表!$Y10*(Settings!B12/(((INDEX(出力表!D:D,13))+1)^INDEX(係数表!E:E,13)*INDEX(係数表!F:F,13))))))</f>
        <v>#VALUE!</v>
      </c>
      <c r="AM10" t="e">
        <f>MIN(100, MAX(0, (INDEX(出力表!D:D,13))*AK10/MAX(AL10, Settings!B3)))</f>
        <v>#VALUE!</v>
      </c>
      <c r="AN10">
        <f>IF(ISNUMBER(F10), INDEX(出力表!B:B,2)*F10, 0)+IF(ISNUMBER(I10), INDEX(出力表!B:B,3)*I10, 0)+IF(ISNUMBER(L10), INDEX(出力表!B:B,4)*L10, 0)+IF(ISNUMBER(O10), INDEX(出力表!B:B,5)*O10, 0)+IF(ISNUMBER(R10), INDEX(出力表!B:B,6)*R10, 0)+IF(ISNUMBER(U10), INDEX(出力表!B:B,7)*U10, 0)+IF(ISNUMBER(X10), INDEX(出力表!B:B,8)*X10, 0)+IF(ISNUMBER(AA10), INDEX(出力表!B:B,9)*AA10, 0)+IF(ISNUMBER(AD10), INDEX(出力表!B:B,10)*AD10, 0)+IF(ISNUMBER(AG10), INDEX(出力表!B:B,11)*AG10, 0)+IF(ISNUMBER(AJ10), INDEX(出力表!B:B,12)*AJ10, 0)+IF(ISNUMBER(AM10), INDEX(出力表!B:B,13)*AM10, 0)</f>
        <v>0</v>
      </c>
      <c r="AO10">
        <f>IF(ISNUMBER(F10), INDEX(出力表!B:B,2), 0)+IF(ISNUMBER(I10), INDEX(出力表!B:B,3), 0)+IF(ISNUMBER(L10), INDEX(出力表!B:B,4), 0)+IF(ISNUMBER(O10), INDEX(出力表!B:B,5), 0)+IF(ISNUMBER(R10), INDEX(出力表!B:B,6), 0)+IF(ISNUMBER(U10), INDEX(出力表!B:B,7), 0)+IF(ISNUMBER(X10), INDEX(出力表!B:B,8), 0)+IF(ISNUMBER(AA10), INDEX(出力表!B:B,9), 0)+IF(ISNUMBER(AD10), INDEX(出力表!B:B,10), 0)+IF(ISNUMBER(AG10), INDEX(出力表!B:B,11), 0)+IF(ISNUMBER(AJ10), INDEX(出力表!B:B,12), 0)+IF(ISNUMBER(AM10), INDEX(出力表!B:B,13), 0)</f>
        <v>0</v>
      </c>
      <c r="AP10" t="str">
        <f t="shared" si="0"/>
        <v/>
      </c>
    </row>
    <row r="11" spans="1:42" x14ac:dyDescent="0.2">
      <c r="A11">
        <v>10</v>
      </c>
      <c r="B11">
        <f>IF(UPPER(Settings!B4)="TRUE", 乱数表!$Z11*Settings!B10, 0)</f>
        <v>0.55690561182379739</v>
      </c>
      <c r="C11">
        <f>IF(UPPER(Settings!B4)="TRUE", 乱数表!$AA11*Settings!B11, 0)</f>
        <v>0.11563292683624041</v>
      </c>
      <c r="D11">
        <f>MIN(100, MAX(0, 100*BETAINV(乱数表!$B11, MAX(0.00000001, (1/(1+EXP(-(INDEX(係数表!G:G,2) + $B11))))*(EXP(INDEX(係数表!H:H,2) + INDEX(係数表!I:I,2)*LN(INDEX(出力表!C:C,2)+1)))), MAX(0.00000001, (1-(1/(1+EXP(-(INDEX(係数表!G:G,2) + $B11)))))*(EXP(INDEX(係数表!H:H,2) + INDEX(係数表!I:I,2)*LN(INDEX(出力表!C:C,2)+1)))))))</f>
        <v>98.241435425194396</v>
      </c>
      <c r="E11" t="e">
        <f>MIN(100, MAX(0, (100*(INDEX(出力表!D:D,2))/(EXP(INDEX(係数表!B:B,2) + $C11) + (INDEX(出力表!D:D,2)))) + (乱数表!$N11*(Settings!B12/(((INDEX(出力表!D:D,2))+1)^INDEX(係数表!E:E,2)*INDEX(係数表!F:F,2))))))</f>
        <v>#VALUE!</v>
      </c>
      <c r="F11" t="e">
        <f>MIN(100, MAX(0, (INDEX(出力表!D:D,2))*D11/MAX(E11, Settings!B3)))</f>
        <v>#VALUE!</v>
      </c>
      <c r="G11">
        <f>MIN(100, MAX(0, 100*BETAINV(乱数表!$C11, MAX(0.00000001, (1/(1+EXP(-(INDEX(係数表!G:G,3) + $B11))))*(EXP(INDEX(係数表!H:H,3) + INDEX(係数表!I:I,3)*LN(INDEX(出力表!C:C,3)+1)))), MAX(0.00000001, (1-(1/(1+EXP(-(INDEX(係数表!G:G,3) + $B11)))))*(EXP(INDEX(係数表!H:H,3) + INDEX(係数表!I:I,3)*LN(INDEX(出力表!C:C,3)+1)))))))</f>
        <v>95.710886501150242</v>
      </c>
      <c r="H11" t="e">
        <f>MIN(100, MAX(0, (100*(INDEX(出力表!D:D,3))/(EXP(INDEX(係数表!B:B,3) + $C11) + (INDEX(出力表!D:D,3)))) + (乱数表!$O11*(Settings!B12/(((INDEX(出力表!D:D,3))+1)^INDEX(係数表!E:E,3)*INDEX(係数表!F:F,3))))))</f>
        <v>#VALUE!</v>
      </c>
      <c r="I11" t="e">
        <f>MIN(100, MAX(0, (INDEX(出力表!D:D,3))*G11/MAX(H11, Settings!B3)))</f>
        <v>#VALUE!</v>
      </c>
      <c r="J11">
        <f>MIN(100, MAX(0, 100*BETAINV(乱数表!$D11, MAX(0.00000001, (1/(1+EXP(-(INDEX(係数表!G:G,4) + $B11))))*(EXP(INDEX(係数表!H:H,4) + INDEX(係数表!I:I,4)*LN(INDEX(出力表!C:C,4)+1)))), MAX(0.00000001, (1-(1/(1+EXP(-(INDEX(係数表!G:G,4) + $B11)))))*(EXP(INDEX(係数表!H:H,4) + INDEX(係数表!I:I,4)*LN(INDEX(出力表!C:C,4)+1)))))))</f>
        <v>87.795818891774843</v>
      </c>
      <c r="K11" t="e">
        <f>MIN(100, MAX(0, (100*(INDEX(出力表!D:D,4))/(EXP(INDEX(係数表!B:B,4) + $C11) + (INDEX(出力表!D:D,4)))) + (乱数表!$P11*(Settings!B12/(((INDEX(出力表!D:D,4))+1)^INDEX(係数表!E:E,4)*INDEX(係数表!F:F,4))))))</f>
        <v>#VALUE!</v>
      </c>
      <c r="L11" t="e">
        <f>MIN(100, MAX(0, (INDEX(出力表!D:D,4))*J11/MAX(K11, Settings!B3)))</f>
        <v>#VALUE!</v>
      </c>
      <c r="M11">
        <f>MIN(100, MAX(0, 100*BETAINV(乱数表!$E11, MAX(0.00000001, (1/(1+EXP(-(INDEX(係数表!G:G,5) + $B11))))*(EXP(INDEX(係数表!H:H,5) + INDEX(係数表!I:I,5)*LN(INDEX(出力表!C:C,5)+1)))), MAX(0.00000001, (1-(1/(1+EXP(-(INDEX(係数表!G:G,5) + $B11)))))*(EXP(INDEX(係数表!H:H,5) + INDEX(係数表!I:I,5)*LN(INDEX(出力表!C:C,5)+1)))))))</f>
        <v>99.903879573430103</v>
      </c>
      <c r="N11" t="e">
        <f>MIN(100, MAX(0, (100*(INDEX(出力表!D:D,5))/(EXP(INDEX(係数表!B:B,5) + $C11) + (INDEX(出力表!D:D,5)))) + (乱数表!$Q11*(Settings!B12/(((INDEX(出力表!D:D,5))+1)^INDEX(係数表!E:E,5)*INDEX(係数表!F:F,5))))))</f>
        <v>#VALUE!</v>
      </c>
      <c r="O11" t="e">
        <f>MIN(100, MAX(0, (INDEX(出力表!D:D,5))*M11/MAX(N11, Settings!B3)))</f>
        <v>#VALUE!</v>
      </c>
      <c r="P11">
        <f>MIN(100, MAX(0, 100*BETAINV(乱数表!$F11, MAX(0.00000001, (1/(1+EXP(-(INDEX(係数表!G:G,6) + $B11))))*(EXP(INDEX(係数表!H:H,6) + INDEX(係数表!I:I,6)*LN(INDEX(出力表!C:C,6)+1)))), MAX(0.00000001, (1-(1/(1+EXP(-(INDEX(係数表!G:G,6) + $B11)))))*(EXP(INDEX(係数表!H:H,6) + INDEX(係数表!I:I,6)*LN(INDEX(出力表!C:C,6)+1)))))))</f>
        <v>99.998848828096882</v>
      </c>
      <c r="Q11" t="e">
        <f>MIN(100, MAX(0, (100*(INDEX(出力表!D:D,6))/(EXP(INDEX(係数表!B:B,6) + $C11) + (INDEX(出力表!D:D,6)))) + (乱数表!$R11*(Settings!B12/(((INDEX(出力表!D:D,6))+1)^INDEX(係数表!E:E,6)*INDEX(係数表!F:F,6))))))</f>
        <v>#VALUE!</v>
      </c>
      <c r="R11" t="e">
        <f>MIN(100, MAX(0, (INDEX(出力表!D:D,6))*P11/MAX(Q11, Settings!B3)))</f>
        <v>#VALUE!</v>
      </c>
      <c r="S11">
        <f>MIN(100, MAX(0, 100*BETAINV(乱数表!$G11, MAX(0.00000001, (1/(1+EXP(-(INDEX(係数表!G:G,7) + $B11))))*(EXP(INDEX(係数表!H:H,7) + INDEX(係数表!I:I,7)*LN(INDEX(出力表!C:C,7)+1)))), MAX(0.00000001, (1-(1/(1+EXP(-(INDEX(係数表!G:G,7) + $B11)))))*(EXP(INDEX(係数表!H:H,7) + INDEX(係数表!I:I,7)*LN(INDEX(出力表!C:C,7)+1)))))))</f>
        <v>91.370252050463321</v>
      </c>
      <c r="T11" t="e">
        <f>MIN(100, MAX(0, (100*(INDEX(出力表!D:D,7))/(EXP(INDEX(係数表!B:B,7) + $C11) + (INDEX(出力表!D:D,7)))) + (乱数表!$S11*(Settings!B12/(((INDEX(出力表!D:D,7))+1)^INDEX(係数表!E:E,7)*INDEX(係数表!F:F,7))))))</f>
        <v>#VALUE!</v>
      </c>
      <c r="U11" t="e">
        <f>MIN(100, MAX(0, (INDEX(出力表!D:D,7))*S11/MAX(T11, Settings!B3)))</f>
        <v>#VALUE!</v>
      </c>
      <c r="V11">
        <f>MIN(100, MAX(0, 100*BETAINV(乱数表!$H11, MAX(0.00000001, (1/(1+EXP(-(INDEX(係数表!G:G,8) + $B11))))*(EXP(INDEX(係数表!H:H,8) + INDEX(係数表!I:I,8)*LN(INDEX(出力表!C:C,8)+1)))), MAX(0.00000001, (1-(1/(1+EXP(-(INDEX(係数表!G:G,8) + $B11)))))*(EXP(INDEX(係数表!H:H,8) + INDEX(係数表!I:I,8)*LN(INDEX(出力表!C:C,8)+1)))))))</f>
        <v>77.70913329500398</v>
      </c>
      <c r="W11" t="e">
        <f>MIN(100, MAX(0, (100*(INDEX(出力表!D:D,8))/(EXP(INDEX(係数表!B:B,8) + $C11) + (INDEX(出力表!D:D,8)))) + (乱数表!$T11*(Settings!B12/(((INDEX(出力表!D:D,8))+1)^INDEX(係数表!E:E,8)*INDEX(係数表!F:F,8))))))</f>
        <v>#VALUE!</v>
      </c>
      <c r="X11" t="e">
        <f>MIN(100, MAX(0, (INDEX(出力表!D:D,8))*V11/MAX(W11, Settings!B3)))</f>
        <v>#VALUE!</v>
      </c>
      <c r="Y11">
        <f>MIN(100, MAX(0, 100*BETAINV(乱数表!$I11, MAX(0.00000001, (1/(1+EXP(-(INDEX(係数表!G:G,9) + $B11))))*(EXP(INDEX(係数表!H:H,9) + INDEX(係数表!I:I,9)*LN(INDEX(出力表!C:C,9)+1)))), MAX(0.00000001, (1-(1/(1+EXP(-(INDEX(係数表!G:G,9) + $B11)))))*(EXP(INDEX(係数表!H:H,9) + INDEX(係数表!I:I,9)*LN(INDEX(出力表!C:C,9)+1)))))))</f>
        <v>98.041427608556191</v>
      </c>
      <c r="Z11" t="e">
        <f>MIN(100, MAX(0, (100*(INDEX(出力表!D:D,9))/(EXP(INDEX(係数表!B:B,9) + $C11) + (INDEX(出力表!D:D,9)))) + (乱数表!$U11*(Settings!B12/(((INDEX(出力表!D:D,9))+1)^INDEX(係数表!E:E,9)*INDEX(係数表!F:F,9))))))</f>
        <v>#VALUE!</v>
      </c>
      <c r="AA11" t="e">
        <f>MIN(100, MAX(0, (INDEX(出力表!D:D,9))*Y11/MAX(Z11, Settings!B3)))</f>
        <v>#VALUE!</v>
      </c>
      <c r="AB11">
        <f>MIN(100, MAX(0, 100*BETAINV(乱数表!$J11, MAX(0.00000001, (1/(1+EXP(-(INDEX(係数表!G:G,10) + $B11))))*(EXP(INDEX(係数表!H:H,10) + INDEX(係数表!I:I,10)*LN(INDEX(出力表!C:C,10)+1)))), MAX(0.00000001, (1-(1/(1+EXP(-(INDEX(係数表!G:G,10) + $B11)))))*(EXP(INDEX(係数表!H:H,10) + INDEX(係数表!I:I,10)*LN(INDEX(出力表!C:C,10)+1)))))))</f>
        <v>99.176551439141861</v>
      </c>
      <c r="AC11" t="e">
        <f>MIN(100, MAX(0, (100*(INDEX(出力表!D:D,10))/(EXP(INDEX(係数表!B:B,10) + $C11) + (INDEX(出力表!D:D,10)))) + (乱数表!$V11*(Settings!B12/(((INDEX(出力表!D:D,10))+1)^INDEX(係数表!E:E,10)*INDEX(係数表!F:F,10))))))</f>
        <v>#VALUE!</v>
      </c>
      <c r="AD11" t="e">
        <f>MIN(100, MAX(0, (INDEX(出力表!D:D,10))*AB11/MAX(AC11, Settings!B3)))</f>
        <v>#VALUE!</v>
      </c>
      <c r="AE11">
        <f>MIN(100, MAX(0, 100*BETAINV(乱数表!$K11, MAX(0.00000001, (1/(1+EXP(-(INDEX(係数表!G:G,11) + $B11))))*(EXP(INDEX(係数表!H:H,11) + INDEX(係数表!I:I,11)*LN(INDEX(出力表!C:C,11)+1)))), MAX(0.00000001, (1-(1/(1+EXP(-(INDEX(係数表!G:G,11) + $B11)))))*(EXP(INDEX(係数表!H:H,11) + INDEX(係数表!I:I,11)*LN(INDEX(出力表!C:C,11)+1)))))))</f>
        <v>71.878421358844221</v>
      </c>
      <c r="AF11" t="e">
        <f>MIN(100, MAX(0, (100*(INDEX(出力表!D:D,11))/(EXP(INDEX(係数表!B:B,11) + $C11) + (INDEX(出力表!D:D,11)))) + (乱数表!$W11*(Settings!B12/(((INDEX(出力表!D:D,11))+1)^INDEX(係数表!E:E,11)*INDEX(係数表!F:F,11))))))</f>
        <v>#VALUE!</v>
      </c>
      <c r="AG11" t="e">
        <f>MIN(100, MAX(0, (INDEX(出力表!D:D,11))*AE11/MAX(AF11, Settings!B3)))</f>
        <v>#VALUE!</v>
      </c>
      <c r="AH11">
        <f>MIN(100, MAX(0, 100*BETAINV(乱数表!$L11, MAX(0.00000001, (1/(1+EXP(-(INDEX(係数表!G:G,12) + $B11))))*(EXP(INDEX(係数表!H:H,12) + INDEX(係数表!I:I,12)*LN(INDEX(出力表!C:C,12)+1)))), MAX(0.00000001, (1-(1/(1+EXP(-(INDEX(係数表!G:G,12) + $B11)))))*(EXP(INDEX(係数表!H:H,12) + INDEX(係数表!I:I,12)*LN(INDEX(出力表!C:C,12)+1)))))))</f>
        <v>62.089873554953499</v>
      </c>
      <c r="AI11" t="e">
        <f>MIN(100, MAX(0, (100*(INDEX(出力表!D:D,12))/(EXP(INDEX(係数表!B:B,12) + $C11) + (INDEX(出力表!D:D,12)))) + (乱数表!$X11*(Settings!B12/(((INDEX(出力表!D:D,12))+1)^INDEX(係数表!E:E,12)*INDEX(係数表!F:F,12))))))</f>
        <v>#VALUE!</v>
      </c>
      <c r="AJ11" t="e">
        <f>MIN(100, MAX(0, (INDEX(出力表!D:D,12))*AH11/MAX(AI11, Settings!B3)))</f>
        <v>#VALUE!</v>
      </c>
      <c r="AK11">
        <f>MIN(100, MAX(0, 100*BETAINV(乱数表!$M11, MAX(0.00000001, (1/(1+EXP(-(INDEX(係数表!G:G,13) + $B11))))*(EXP(INDEX(係数表!H:H,13) + INDEX(係数表!I:I,13)*LN(INDEX(出力表!C:C,13)+1)))), MAX(0.00000001, (1-(1/(1+EXP(-(INDEX(係数表!G:G,13) + $B11)))))*(EXP(INDEX(係数表!H:H,13) + INDEX(係数表!I:I,13)*LN(INDEX(出力表!C:C,13)+1)))))))</f>
        <v>90.849976835264613</v>
      </c>
      <c r="AL11" t="e">
        <f>MIN(100, MAX(0, (100*(INDEX(出力表!D:D,13))/(EXP(INDEX(係数表!B:B,13) + $C11) + (INDEX(出力表!D:D,13)))) + (乱数表!$Y11*(Settings!B12/(((INDEX(出力表!D:D,13))+1)^INDEX(係数表!E:E,13)*INDEX(係数表!F:F,13))))))</f>
        <v>#VALUE!</v>
      </c>
      <c r="AM11" t="e">
        <f>MIN(100, MAX(0, (INDEX(出力表!D:D,13))*AK11/MAX(AL11, Settings!B3)))</f>
        <v>#VALUE!</v>
      </c>
      <c r="AN11">
        <f>IF(ISNUMBER(F11), INDEX(出力表!B:B,2)*F11, 0)+IF(ISNUMBER(I11), INDEX(出力表!B:B,3)*I11, 0)+IF(ISNUMBER(L11), INDEX(出力表!B:B,4)*L11, 0)+IF(ISNUMBER(O11), INDEX(出力表!B:B,5)*O11, 0)+IF(ISNUMBER(R11), INDEX(出力表!B:B,6)*R11, 0)+IF(ISNUMBER(U11), INDEX(出力表!B:B,7)*U11, 0)+IF(ISNUMBER(X11), INDEX(出力表!B:B,8)*X11, 0)+IF(ISNUMBER(AA11), INDEX(出力表!B:B,9)*AA11, 0)+IF(ISNUMBER(AD11), INDEX(出力表!B:B,10)*AD11, 0)+IF(ISNUMBER(AG11), INDEX(出力表!B:B,11)*AG11, 0)+IF(ISNUMBER(AJ11), INDEX(出力表!B:B,12)*AJ11, 0)+IF(ISNUMBER(AM11), INDEX(出力表!B:B,13)*AM11, 0)</f>
        <v>0</v>
      </c>
      <c r="AO11">
        <f>IF(ISNUMBER(F11), INDEX(出力表!B:B,2), 0)+IF(ISNUMBER(I11), INDEX(出力表!B:B,3), 0)+IF(ISNUMBER(L11), INDEX(出力表!B:B,4), 0)+IF(ISNUMBER(O11), INDEX(出力表!B:B,5), 0)+IF(ISNUMBER(R11), INDEX(出力表!B:B,6), 0)+IF(ISNUMBER(U11), INDEX(出力表!B:B,7), 0)+IF(ISNUMBER(X11), INDEX(出力表!B:B,8), 0)+IF(ISNUMBER(AA11), INDEX(出力表!B:B,9), 0)+IF(ISNUMBER(AD11), INDEX(出力表!B:B,10), 0)+IF(ISNUMBER(AG11), INDEX(出力表!B:B,11), 0)+IF(ISNUMBER(AJ11), INDEX(出力表!B:B,12), 0)+IF(ISNUMBER(AM11), INDEX(出力表!B:B,13), 0)</f>
        <v>0</v>
      </c>
      <c r="AP11" t="str">
        <f t="shared" si="0"/>
        <v/>
      </c>
    </row>
    <row r="12" spans="1:42" x14ac:dyDescent="0.2">
      <c r="A12">
        <v>11</v>
      </c>
      <c r="B12">
        <f>IF(UPPER(Settings!B4)="TRUE", 乱数表!$Z12*Settings!B10, 0)</f>
        <v>-0.44181630832844815</v>
      </c>
      <c r="C12">
        <f>IF(UPPER(Settings!B4)="TRUE", 乱数表!$AA12*Settings!B11, 0)</f>
        <v>-3.8789007188204778E-2</v>
      </c>
      <c r="D12">
        <f>MIN(100, MAX(0, 100*BETAINV(乱数表!$B12, MAX(0.00000001, (1/(1+EXP(-(INDEX(係数表!G:G,2) + $B12))))*(EXP(INDEX(係数表!H:H,2) + INDEX(係数表!I:I,2)*LN(INDEX(出力表!C:C,2)+1)))), MAX(0.00000001, (1-(1/(1+EXP(-(INDEX(係数表!G:G,2) + $B12)))))*(EXP(INDEX(係数表!H:H,2) + INDEX(係数表!I:I,2)*LN(INDEX(出力表!C:C,2)+1)))))))</f>
        <v>99.823436041916153</v>
      </c>
      <c r="E12" t="e">
        <f>MIN(100, MAX(0, (100*(INDEX(出力表!D:D,2))/(EXP(INDEX(係数表!B:B,2) + $C12) + (INDEX(出力表!D:D,2)))) + (乱数表!$N12*(Settings!B12/(((INDEX(出力表!D:D,2))+1)^INDEX(係数表!E:E,2)*INDEX(係数表!F:F,2))))))</f>
        <v>#VALUE!</v>
      </c>
      <c r="F12" t="e">
        <f>MIN(100, MAX(0, (INDEX(出力表!D:D,2))*D12/MAX(E12, Settings!B3)))</f>
        <v>#VALUE!</v>
      </c>
      <c r="G12">
        <f>MIN(100, MAX(0, 100*BETAINV(乱数表!$C12, MAX(0.00000001, (1/(1+EXP(-(INDEX(係数表!G:G,3) + $B12))))*(EXP(INDEX(係数表!H:H,3) + INDEX(係数表!I:I,3)*LN(INDEX(出力表!C:C,3)+1)))), MAX(0.00000001, (1-(1/(1+EXP(-(INDEX(係数表!G:G,3) + $B12)))))*(EXP(INDEX(係数表!H:H,3) + INDEX(係数表!I:I,3)*LN(INDEX(出力表!C:C,3)+1)))))))</f>
        <v>83.595919563731641</v>
      </c>
      <c r="H12" t="e">
        <f>MIN(100, MAX(0, (100*(INDEX(出力表!D:D,3))/(EXP(INDEX(係数表!B:B,3) + $C12) + (INDEX(出力表!D:D,3)))) + (乱数表!$O12*(Settings!B12/(((INDEX(出力表!D:D,3))+1)^INDEX(係数表!E:E,3)*INDEX(係数表!F:F,3))))))</f>
        <v>#VALUE!</v>
      </c>
      <c r="I12" t="e">
        <f>MIN(100, MAX(0, (INDEX(出力表!D:D,3))*G12/MAX(H12, Settings!B3)))</f>
        <v>#VALUE!</v>
      </c>
      <c r="J12">
        <f>MIN(100, MAX(0, 100*BETAINV(乱数表!$D12, MAX(0.00000001, (1/(1+EXP(-(INDEX(係数表!G:G,4) + $B12))))*(EXP(INDEX(係数表!H:H,4) + INDEX(係数表!I:I,4)*LN(INDEX(出力表!C:C,4)+1)))), MAX(0.00000001, (1-(1/(1+EXP(-(INDEX(係数表!G:G,4) + $B12)))))*(EXP(INDEX(係数表!H:H,4) + INDEX(係数表!I:I,4)*LN(INDEX(出力表!C:C,4)+1)))))))</f>
        <v>97.0801045154478</v>
      </c>
      <c r="K12" t="e">
        <f>MIN(100, MAX(0, (100*(INDEX(出力表!D:D,4))/(EXP(INDEX(係数表!B:B,4) + $C12) + (INDEX(出力表!D:D,4)))) + (乱数表!$P12*(Settings!B12/(((INDEX(出力表!D:D,4))+1)^INDEX(係数表!E:E,4)*INDEX(係数表!F:F,4))))))</f>
        <v>#VALUE!</v>
      </c>
      <c r="L12" t="e">
        <f>MIN(100, MAX(0, (INDEX(出力表!D:D,4))*J12/MAX(K12, Settings!B3)))</f>
        <v>#VALUE!</v>
      </c>
      <c r="M12">
        <f>MIN(100, MAX(0, 100*BETAINV(乱数表!$E12, MAX(0.00000001, (1/(1+EXP(-(INDEX(係数表!G:G,5) + $B12))))*(EXP(INDEX(係数表!H:H,5) + INDEX(係数表!I:I,5)*LN(INDEX(出力表!C:C,5)+1)))), MAX(0.00000001, (1-(1/(1+EXP(-(INDEX(係数表!G:G,5) + $B12)))))*(EXP(INDEX(係数表!H:H,5) + INDEX(係数表!I:I,5)*LN(INDEX(出力表!C:C,5)+1)))))))</f>
        <v>99.831016714962729</v>
      </c>
      <c r="N12" t="e">
        <f>MIN(100, MAX(0, (100*(INDEX(出力表!D:D,5))/(EXP(INDEX(係数表!B:B,5) + $C12) + (INDEX(出力表!D:D,5)))) + (乱数表!$Q12*(Settings!B12/(((INDEX(出力表!D:D,5))+1)^INDEX(係数表!E:E,5)*INDEX(係数表!F:F,5))))))</f>
        <v>#VALUE!</v>
      </c>
      <c r="O12" t="e">
        <f>MIN(100, MAX(0, (INDEX(出力表!D:D,5))*M12/MAX(N12, Settings!B3)))</f>
        <v>#VALUE!</v>
      </c>
      <c r="P12">
        <f>MIN(100, MAX(0, 100*BETAINV(乱数表!$F12, MAX(0.00000001, (1/(1+EXP(-(INDEX(係数表!G:G,6) + $B12))))*(EXP(INDEX(係数表!H:H,6) + INDEX(係数表!I:I,6)*LN(INDEX(出力表!C:C,6)+1)))), MAX(0.00000001, (1-(1/(1+EXP(-(INDEX(係数表!G:G,6) + $B12)))))*(EXP(INDEX(係数表!H:H,6) + INDEX(係数表!I:I,6)*LN(INDEX(出力表!C:C,6)+1)))))))</f>
        <v>73.786643323242956</v>
      </c>
      <c r="Q12" t="e">
        <f>MIN(100, MAX(0, (100*(INDEX(出力表!D:D,6))/(EXP(INDEX(係数表!B:B,6) + $C12) + (INDEX(出力表!D:D,6)))) + (乱数表!$R12*(Settings!B12/(((INDEX(出力表!D:D,6))+1)^INDEX(係数表!E:E,6)*INDEX(係数表!F:F,6))))))</f>
        <v>#VALUE!</v>
      </c>
      <c r="R12" t="e">
        <f>MIN(100, MAX(0, (INDEX(出力表!D:D,6))*P12/MAX(Q12, Settings!B3)))</f>
        <v>#VALUE!</v>
      </c>
      <c r="S12">
        <f>MIN(100, MAX(0, 100*BETAINV(乱数表!$G12, MAX(0.00000001, (1/(1+EXP(-(INDEX(係数表!G:G,7) + $B12))))*(EXP(INDEX(係数表!H:H,7) + INDEX(係数表!I:I,7)*LN(INDEX(出力表!C:C,7)+1)))), MAX(0.00000001, (1-(1/(1+EXP(-(INDEX(係数表!G:G,7) + $B12)))))*(EXP(INDEX(係数表!H:H,7) + INDEX(係数表!I:I,7)*LN(INDEX(出力表!C:C,7)+1)))))))</f>
        <v>78.259168633632996</v>
      </c>
      <c r="T12" t="e">
        <f>MIN(100, MAX(0, (100*(INDEX(出力表!D:D,7))/(EXP(INDEX(係数表!B:B,7) + $C12) + (INDEX(出力表!D:D,7)))) + (乱数表!$S12*(Settings!B12/(((INDEX(出力表!D:D,7))+1)^INDEX(係数表!E:E,7)*INDEX(係数表!F:F,7))))))</f>
        <v>#VALUE!</v>
      </c>
      <c r="U12" t="e">
        <f>MIN(100, MAX(0, (INDEX(出力表!D:D,7))*S12/MAX(T12, Settings!B3)))</f>
        <v>#VALUE!</v>
      </c>
      <c r="V12">
        <f>MIN(100, MAX(0, 100*BETAINV(乱数表!$H12, MAX(0.00000001, (1/(1+EXP(-(INDEX(係数表!G:G,8) + $B12))))*(EXP(INDEX(係数表!H:H,8) + INDEX(係数表!I:I,8)*LN(INDEX(出力表!C:C,8)+1)))), MAX(0.00000001, (1-(1/(1+EXP(-(INDEX(係数表!G:G,8) + $B12)))))*(EXP(INDEX(係数表!H:H,8) + INDEX(係数表!I:I,8)*LN(INDEX(出力表!C:C,8)+1)))))))</f>
        <v>85.481494147716887</v>
      </c>
      <c r="W12" t="e">
        <f>MIN(100, MAX(0, (100*(INDEX(出力表!D:D,8))/(EXP(INDEX(係数表!B:B,8) + $C12) + (INDEX(出力表!D:D,8)))) + (乱数表!$T12*(Settings!B12/(((INDEX(出力表!D:D,8))+1)^INDEX(係数表!E:E,8)*INDEX(係数表!F:F,8))))))</f>
        <v>#VALUE!</v>
      </c>
      <c r="X12" t="e">
        <f>MIN(100, MAX(0, (INDEX(出力表!D:D,8))*V12/MAX(W12, Settings!B3)))</f>
        <v>#VALUE!</v>
      </c>
      <c r="Y12">
        <f>MIN(100, MAX(0, 100*BETAINV(乱数表!$I12, MAX(0.00000001, (1/(1+EXP(-(INDEX(係数表!G:G,9) + $B12))))*(EXP(INDEX(係数表!H:H,9) + INDEX(係数表!I:I,9)*LN(INDEX(出力表!C:C,9)+1)))), MAX(0.00000001, (1-(1/(1+EXP(-(INDEX(係数表!G:G,9) + $B12)))))*(EXP(INDEX(係数表!H:H,9) + INDEX(係数表!I:I,9)*LN(INDEX(出力表!C:C,9)+1)))))))</f>
        <v>80.608537617251457</v>
      </c>
      <c r="Z12" t="e">
        <f>MIN(100, MAX(0, (100*(INDEX(出力表!D:D,9))/(EXP(INDEX(係数表!B:B,9) + $C12) + (INDEX(出力表!D:D,9)))) + (乱数表!$U12*(Settings!B12/(((INDEX(出力表!D:D,9))+1)^INDEX(係数表!E:E,9)*INDEX(係数表!F:F,9))))))</f>
        <v>#VALUE!</v>
      </c>
      <c r="AA12" t="e">
        <f>MIN(100, MAX(0, (INDEX(出力表!D:D,9))*Y12/MAX(Z12, Settings!B3)))</f>
        <v>#VALUE!</v>
      </c>
      <c r="AB12">
        <f>MIN(100, MAX(0, 100*BETAINV(乱数表!$J12, MAX(0.00000001, (1/(1+EXP(-(INDEX(係数表!G:G,10) + $B12))))*(EXP(INDEX(係数表!H:H,10) + INDEX(係数表!I:I,10)*LN(INDEX(出力表!C:C,10)+1)))), MAX(0.00000001, (1-(1/(1+EXP(-(INDEX(係数表!G:G,10) + $B12)))))*(EXP(INDEX(係数表!H:H,10) + INDEX(係数表!I:I,10)*LN(INDEX(出力表!C:C,10)+1)))))))</f>
        <v>99.9396812674769</v>
      </c>
      <c r="AC12" t="e">
        <f>MIN(100, MAX(0, (100*(INDEX(出力表!D:D,10))/(EXP(INDEX(係数表!B:B,10) + $C12) + (INDEX(出力表!D:D,10)))) + (乱数表!$V12*(Settings!B12/(((INDEX(出力表!D:D,10))+1)^INDEX(係数表!E:E,10)*INDEX(係数表!F:F,10))))))</f>
        <v>#VALUE!</v>
      </c>
      <c r="AD12" t="e">
        <f>MIN(100, MAX(0, (INDEX(出力表!D:D,10))*AB12/MAX(AC12, Settings!B3)))</f>
        <v>#VALUE!</v>
      </c>
      <c r="AE12">
        <f>MIN(100, MAX(0, 100*BETAINV(乱数表!$K12, MAX(0.00000001, (1/(1+EXP(-(INDEX(係数表!G:G,11) + $B12))))*(EXP(INDEX(係数表!H:H,11) + INDEX(係数表!I:I,11)*LN(INDEX(出力表!C:C,11)+1)))), MAX(0.00000001, (1-(1/(1+EXP(-(INDEX(係数表!G:G,11) + $B12)))))*(EXP(INDEX(係数表!H:H,11) + INDEX(係数表!I:I,11)*LN(INDEX(出力表!C:C,11)+1)))))))</f>
        <v>98.061630952091207</v>
      </c>
      <c r="AF12" t="e">
        <f>MIN(100, MAX(0, (100*(INDEX(出力表!D:D,11))/(EXP(INDEX(係数表!B:B,11) + $C12) + (INDEX(出力表!D:D,11)))) + (乱数表!$W12*(Settings!B12/(((INDEX(出力表!D:D,11))+1)^INDEX(係数表!E:E,11)*INDEX(係数表!F:F,11))))))</f>
        <v>#VALUE!</v>
      </c>
      <c r="AG12" t="e">
        <f>MIN(100, MAX(0, (INDEX(出力表!D:D,11))*AE12/MAX(AF12, Settings!B3)))</f>
        <v>#VALUE!</v>
      </c>
      <c r="AH12">
        <f>MIN(100, MAX(0, 100*BETAINV(乱数表!$L12, MAX(0.00000001, (1/(1+EXP(-(INDEX(係数表!G:G,12) + $B12))))*(EXP(INDEX(係数表!H:H,12) + INDEX(係数表!I:I,12)*LN(INDEX(出力表!C:C,12)+1)))), MAX(0.00000001, (1-(1/(1+EXP(-(INDEX(係数表!G:G,12) + $B12)))))*(EXP(INDEX(係数表!H:H,12) + INDEX(係数表!I:I,12)*LN(INDEX(出力表!C:C,12)+1)))))))</f>
        <v>94.522818614813019</v>
      </c>
      <c r="AI12" t="e">
        <f>MIN(100, MAX(0, (100*(INDEX(出力表!D:D,12))/(EXP(INDEX(係数表!B:B,12) + $C12) + (INDEX(出力表!D:D,12)))) + (乱数表!$X12*(Settings!B12/(((INDEX(出力表!D:D,12))+1)^INDEX(係数表!E:E,12)*INDEX(係数表!F:F,12))))))</f>
        <v>#VALUE!</v>
      </c>
      <c r="AJ12" t="e">
        <f>MIN(100, MAX(0, (INDEX(出力表!D:D,12))*AH12/MAX(AI12, Settings!B3)))</f>
        <v>#VALUE!</v>
      </c>
      <c r="AK12">
        <f>MIN(100, MAX(0, 100*BETAINV(乱数表!$M12, MAX(0.00000001, (1/(1+EXP(-(INDEX(係数表!G:G,13) + $B12))))*(EXP(INDEX(係数表!H:H,13) + INDEX(係数表!I:I,13)*LN(INDEX(出力表!C:C,13)+1)))), MAX(0.00000001, (1-(1/(1+EXP(-(INDEX(係数表!G:G,13) + $B12)))))*(EXP(INDEX(係数表!H:H,13) + INDEX(係数表!I:I,13)*LN(INDEX(出力表!C:C,13)+1)))))))</f>
        <v>98.254074075004752</v>
      </c>
      <c r="AL12" t="e">
        <f>MIN(100, MAX(0, (100*(INDEX(出力表!D:D,13))/(EXP(INDEX(係数表!B:B,13) + $C12) + (INDEX(出力表!D:D,13)))) + (乱数表!$Y12*(Settings!B12/(((INDEX(出力表!D:D,13))+1)^INDEX(係数表!E:E,13)*INDEX(係数表!F:F,13))))))</f>
        <v>#VALUE!</v>
      </c>
      <c r="AM12" t="e">
        <f>MIN(100, MAX(0, (INDEX(出力表!D:D,13))*AK12/MAX(AL12, Settings!B3)))</f>
        <v>#VALUE!</v>
      </c>
      <c r="AN12">
        <f>IF(ISNUMBER(F12), INDEX(出力表!B:B,2)*F12, 0)+IF(ISNUMBER(I12), INDEX(出力表!B:B,3)*I12, 0)+IF(ISNUMBER(L12), INDEX(出力表!B:B,4)*L12, 0)+IF(ISNUMBER(O12), INDEX(出力表!B:B,5)*O12, 0)+IF(ISNUMBER(R12), INDEX(出力表!B:B,6)*R12, 0)+IF(ISNUMBER(U12), INDEX(出力表!B:B,7)*U12, 0)+IF(ISNUMBER(X12), INDEX(出力表!B:B,8)*X12, 0)+IF(ISNUMBER(AA12), INDEX(出力表!B:B,9)*AA12, 0)+IF(ISNUMBER(AD12), INDEX(出力表!B:B,10)*AD12, 0)+IF(ISNUMBER(AG12), INDEX(出力表!B:B,11)*AG12, 0)+IF(ISNUMBER(AJ12), INDEX(出力表!B:B,12)*AJ12, 0)+IF(ISNUMBER(AM12), INDEX(出力表!B:B,13)*AM12, 0)</f>
        <v>0</v>
      </c>
      <c r="AO12">
        <f>IF(ISNUMBER(F12), INDEX(出力表!B:B,2), 0)+IF(ISNUMBER(I12), INDEX(出力表!B:B,3), 0)+IF(ISNUMBER(L12), INDEX(出力表!B:B,4), 0)+IF(ISNUMBER(O12), INDEX(出力表!B:B,5), 0)+IF(ISNUMBER(R12), INDEX(出力表!B:B,6), 0)+IF(ISNUMBER(U12), INDEX(出力表!B:B,7), 0)+IF(ISNUMBER(X12), INDEX(出力表!B:B,8), 0)+IF(ISNUMBER(AA12), INDEX(出力表!B:B,9), 0)+IF(ISNUMBER(AD12), INDEX(出力表!B:B,10), 0)+IF(ISNUMBER(AG12), INDEX(出力表!B:B,11), 0)+IF(ISNUMBER(AJ12), INDEX(出力表!B:B,12), 0)+IF(ISNUMBER(AM12), INDEX(出力表!B:B,13), 0)</f>
        <v>0</v>
      </c>
      <c r="AP12" t="str">
        <f t="shared" si="0"/>
        <v/>
      </c>
    </row>
    <row r="13" spans="1:42" x14ac:dyDescent="0.2">
      <c r="A13">
        <v>12</v>
      </c>
      <c r="B13">
        <f>IF(UPPER(Settings!B4)="TRUE", 乱数表!$Z13*Settings!B10, 0)</f>
        <v>0.44274269675670652</v>
      </c>
      <c r="C13">
        <f>IF(UPPER(Settings!B4)="TRUE", 乱数表!$AA13*Settings!B11, 0)</f>
        <v>5.2013453329887396E-2</v>
      </c>
      <c r="D13">
        <f>MIN(100, MAX(0, 100*BETAINV(乱数表!$B13, MAX(0.00000001, (1/(1+EXP(-(INDEX(係数表!G:G,2) + $B13))))*(EXP(INDEX(係数表!H:H,2) + INDEX(係数表!I:I,2)*LN(INDEX(出力表!C:C,2)+1)))), MAX(0.00000001, (1-(1/(1+EXP(-(INDEX(係数表!G:G,2) + $B13)))))*(EXP(INDEX(係数表!H:H,2) + INDEX(係数表!I:I,2)*LN(INDEX(出力表!C:C,2)+1)))))))</f>
        <v>97.63949793472996</v>
      </c>
      <c r="E13" t="e">
        <f>MIN(100, MAX(0, (100*(INDEX(出力表!D:D,2))/(EXP(INDEX(係数表!B:B,2) + $C13) + (INDEX(出力表!D:D,2)))) + (乱数表!$N13*(Settings!B12/(((INDEX(出力表!D:D,2))+1)^INDEX(係数表!E:E,2)*INDEX(係数表!F:F,2))))))</f>
        <v>#VALUE!</v>
      </c>
      <c r="F13" t="e">
        <f>MIN(100, MAX(0, (INDEX(出力表!D:D,2))*D13/MAX(E13, Settings!B3)))</f>
        <v>#VALUE!</v>
      </c>
      <c r="G13">
        <f>MIN(100, MAX(0, 100*BETAINV(乱数表!$C13, MAX(0.00000001, (1/(1+EXP(-(INDEX(係数表!G:G,3) + $B13))))*(EXP(INDEX(係数表!H:H,3) + INDEX(係数表!I:I,3)*LN(INDEX(出力表!C:C,3)+1)))), MAX(0.00000001, (1-(1/(1+EXP(-(INDEX(係数表!G:G,3) + $B13)))))*(EXP(INDEX(係数表!H:H,3) + INDEX(係数表!I:I,3)*LN(INDEX(出力表!C:C,3)+1)))))))</f>
        <v>91.606533585563326</v>
      </c>
      <c r="H13" t="e">
        <f>MIN(100, MAX(0, (100*(INDEX(出力表!D:D,3))/(EXP(INDEX(係数表!B:B,3) + $C13) + (INDEX(出力表!D:D,3)))) + (乱数表!$O13*(Settings!B12/(((INDEX(出力表!D:D,3))+1)^INDEX(係数表!E:E,3)*INDEX(係数表!F:F,3))))))</f>
        <v>#VALUE!</v>
      </c>
      <c r="I13" t="e">
        <f>MIN(100, MAX(0, (INDEX(出力表!D:D,3))*G13/MAX(H13, Settings!B3)))</f>
        <v>#VALUE!</v>
      </c>
      <c r="J13">
        <f>MIN(100, MAX(0, 100*BETAINV(乱数表!$D13, MAX(0.00000001, (1/(1+EXP(-(INDEX(係数表!G:G,4) + $B13))))*(EXP(INDEX(係数表!H:H,4) + INDEX(係数表!I:I,4)*LN(INDEX(出力表!C:C,4)+1)))), MAX(0.00000001, (1-(1/(1+EXP(-(INDEX(係数表!G:G,4) + $B13)))))*(EXP(INDEX(係数表!H:H,4) + INDEX(係数表!I:I,4)*LN(INDEX(出力表!C:C,4)+1)))))))</f>
        <v>88.785091473890859</v>
      </c>
      <c r="K13" t="e">
        <f>MIN(100, MAX(0, (100*(INDEX(出力表!D:D,4))/(EXP(INDEX(係数表!B:B,4) + $C13) + (INDEX(出力表!D:D,4)))) + (乱数表!$P13*(Settings!B12/(((INDEX(出力表!D:D,4))+1)^INDEX(係数表!E:E,4)*INDEX(係数表!F:F,4))))))</f>
        <v>#VALUE!</v>
      </c>
      <c r="L13" t="e">
        <f>MIN(100, MAX(0, (INDEX(出力表!D:D,4))*J13/MAX(K13, Settings!B3)))</f>
        <v>#VALUE!</v>
      </c>
      <c r="M13">
        <f>MIN(100, MAX(0, 100*BETAINV(乱数表!$E13, MAX(0.00000001, (1/(1+EXP(-(INDEX(係数表!G:G,5) + $B13))))*(EXP(INDEX(係数表!H:H,5) + INDEX(係数表!I:I,5)*LN(INDEX(出力表!C:C,5)+1)))), MAX(0.00000001, (1-(1/(1+EXP(-(INDEX(係数表!G:G,5) + $B13)))))*(EXP(INDEX(係数表!H:H,5) + INDEX(係数表!I:I,5)*LN(INDEX(出力表!C:C,5)+1)))))))</f>
        <v>98.953155682652977</v>
      </c>
      <c r="N13" t="e">
        <f>MIN(100, MAX(0, (100*(INDEX(出力表!D:D,5))/(EXP(INDEX(係数表!B:B,5) + $C13) + (INDEX(出力表!D:D,5)))) + (乱数表!$Q13*(Settings!B12/(((INDEX(出力表!D:D,5))+1)^INDEX(係数表!E:E,5)*INDEX(係数表!F:F,5))))))</f>
        <v>#VALUE!</v>
      </c>
      <c r="O13" t="e">
        <f>MIN(100, MAX(0, (INDEX(出力表!D:D,5))*M13/MAX(N13, Settings!B3)))</f>
        <v>#VALUE!</v>
      </c>
      <c r="P13">
        <f>MIN(100, MAX(0, 100*BETAINV(乱数表!$F13, MAX(0.00000001, (1/(1+EXP(-(INDEX(係数表!G:G,6) + $B13))))*(EXP(INDEX(係数表!H:H,6) + INDEX(係数表!I:I,6)*LN(INDEX(出力表!C:C,6)+1)))), MAX(0.00000001, (1-(1/(1+EXP(-(INDEX(係数表!G:G,6) + $B13)))))*(EXP(INDEX(係数表!H:H,6) + INDEX(係数表!I:I,6)*LN(INDEX(出力表!C:C,6)+1)))))))</f>
        <v>99.999482906898194</v>
      </c>
      <c r="Q13" t="e">
        <f>MIN(100, MAX(0, (100*(INDEX(出力表!D:D,6))/(EXP(INDEX(係数表!B:B,6) + $C13) + (INDEX(出力表!D:D,6)))) + (乱数表!$R13*(Settings!B12/(((INDEX(出力表!D:D,6))+1)^INDEX(係数表!E:E,6)*INDEX(係数表!F:F,6))))))</f>
        <v>#VALUE!</v>
      </c>
      <c r="R13" t="e">
        <f>MIN(100, MAX(0, (INDEX(出力表!D:D,6))*P13/MAX(Q13, Settings!B3)))</f>
        <v>#VALUE!</v>
      </c>
      <c r="S13">
        <f>MIN(100, MAX(0, 100*BETAINV(乱数表!$G13, MAX(0.00000001, (1/(1+EXP(-(INDEX(係数表!G:G,7) + $B13))))*(EXP(INDEX(係数表!H:H,7) + INDEX(係数表!I:I,7)*LN(INDEX(出力表!C:C,7)+1)))), MAX(0.00000001, (1-(1/(1+EXP(-(INDEX(係数表!G:G,7) + $B13)))))*(EXP(INDEX(係数表!H:H,7) + INDEX(係数表!I:I,7)*LN(INDEX(出力表!C:C,7)+1)))))))</f>
        <v>99.99358133570604</v>
      </c>
      <c r="T13" t="e">
        <f>MIN(100, MAX(0, (100*(INDEX(出力表!D:D,7))/(EXP(INDEX(係数表!B:B,7) + $C13) + (INDEX(出力表!D:D,7)))) + (乱数表!$S13*(Settings!B12/(((INDEX(出力表!D:D,7))+1)^INDEX(係数表!E:E,7)*INDEX(係数表!F:F,7))))))</f>
        <v>#VALUE!</v>
      </c>
      <c r="U13" t="e">
        <f>MIN(100, MAX(0, (INDEX(出力表!D:D,7))*S13/MAX(T13, Settings!B3)))</f>
        <v>#VALUE!</v>
      </c>
      <c r="V13">
        <f>MIN(100, MAX(0, 100*BETAINV(乱数表!$H13, MAX(0.00000001, (1/(1+EXP(-(INDEX(係数表!G:G,8) + $B13))))*(EXP(INDEX(係数表!H:H,8) + INDEX(係数表!I:I,8)*LN(INDEX(出力表!C:C,8)+1)))), MAX(0.00000001, (1-(1/(1+EXP(-(INDEX(係数表!G:G,8) + $B13)))))*(EXP(INDEX(係数表!H:H,8) + INDEX(係数表!I:I,8)*LN(INDEX(出力表!C:C,8)+1)))))))</f>
        <v>98.968290019655655</v>
      </c>
      <c r="W13" t="e">
        <f>MIN(100, MAX(0, (100*(INDEX(出力表!D:D,8))/(EXP(INDEX(係数表!B:B,8) + $C13) + (INDEX(出力表!D:D,8)))) + (乱数表!$T13*(Settings!B12/(((INDEX(出力表!D:D,8))+1)^INDEX(係数表!E:E,8)*INDEX(係数表!F:F,8))))))</f>
        <v>#VALUE!</v>
      </c>
      <c r="X13" t="e">
        <f>MIN(100, MAX(0, (INDEX(出力表!D:D,8))*V13/MAX(W13, Settings!B3)))</f>
        <v>#VALUE!</v>
      </c>
      <c r="Y13">
        <f>MIN(100, MAX(0, 100*BETAINV(乱数表!$I13, MAX(0.00000001, (1/(1+EXP(-(INDEX(係数表!G:G,9) + $B13))))*(EXP(INDEX(係数表!H:H,9) + INDEX(係数表!I:I,9)*LN(INDEX(出力表!C:C,9)+1)))), MAX(0.00000001, (1-(1/(1+EXP(-(INDEX(係数表!G:G,9) + $B13)))))*(EXP(INDEX(係数表!H:H,9) + INDEX(係数表!I:I,9)*LN(INDEX(出力表!C:C,9)+1)))))))</f>
        <v>99.441168286093671</v>
      </c>
      <c r="Z13" t="e">
        <f>MIN(100, MAX(0, (100*(INDEX(出力表!D:D,9))/(EXP(INDEX(係数表!B:B,9) + $C13) + (INDEX(出力表!D:D,9)))) + (乱数表!$U13*(Settings!B12/(((INDEX(出力表!D:D,9))+1)^INDEX(係数表!E:E,9)*INDEX(係数表!F:F,9))))))</f>
        <v>#VALUE!</v>
      </c>
      <c r="AA13" t="e">
        <f>MIN(100, MAX(0, (INDEX(出力表!D:D,9))*Y13/MAX(Z13, Settings!B3)))</f>
        <v>#VALUE!</v>
      </c>
      <c r="AB13">
        <f>MIN(100, MAX(0, 100*BETAINV(乱数表!$J13, MAX(0.00000001, (1/(1+EXP(-(INDEX(係数表!G:G,10) + $B13))))*(EXP(INDEX(係数表!H:H,10) + INDEX(係数表!I:I,10)*LN(INDEX(出力表!C:C,10)+1)))), MAX(0.00000001, (1-(1/(1+EXP(-(INDEX(係数表!G:G,10) + $B13)))))*(EXP(INDEX(係数表!H:H,10) + INDEX(係数表!I:I,10)*LN(INDEX(出力表!C:C,10)+1)))))))</f>
        <v>99.940169830177112</v>
      </c>
      <c r="AC13" t="e">
        <f>MIN(100, MAX(0, (100*(INDEX(出力表!D:D,10))/(EXP(INDEX(係数表!B:B,10) + $C13) + (INDEX(出力表!D:D,10)))) + (乱数表!$V13*(Settings!B12/(((INDEX(出力表!D:D,10))+1)^INDEX(係数表!E:E,10)*INDEX(係数表!F:F,10))))))</f>
        <v>#VALUE!</v>
      </c>
      <c r="AD13" t="e">
        <f>MIN(100, MAX(0, (INDEX(出力表!D:D,10))*AB13/MAX(AC13, Settings!B3)))</f>
        <v>#VALUE!</v>
      </c>
      <c r="AE13">
        <f>MIN(100, MAX(0, 100*BETAINV(乱数表!$K13, MAX(0.00000001, (1/(1+EXP(-(INDEX(係数表!G:G,11) + $B13))))*(EXP(INDEX(係数表!H:H,11) + INDEX(係数表!I:I,11)*LN(INDEX(出力表!C:C,11)+1)))), MAX(0.00000001, (1-(1/(1+EXP(-(INDEX(係数表!G:G,11) + $B13)))))*(EXP(INDEX(係数表!H:H,11) + INDEX(係数表!I:I,11)*LN(INDEX(出力表!C:C,11)+1)))))))</f>
        <v>90.862536924059313</v>
      </c>
      <c r="AF13" t="e">
        <f>MIN(100, MAX(0, (100*(INDEX(出力表!D:D,11))/(EXP(INDEX(係数表!B:B,11) + $C13) + (INDEX(出力表!D:D,11)))) + (乱数表!$W13*(Settings!B12/(((INDEX(出力表!D:D,11))+1)^INDEX(係数表!E:E,11)*INDEX(係数表!F:F,11))))))</f>
        <v>#VALUE!</v>
      </c>
      <c r="AG13" t="e">
        <f>MIN(100, MAX(0, (INDEX(出力表!D:D,11))*AE13/MAX(AF13, Settings!B3)))</f>
        <v>#VALUE!</v>
      </c>
      <c r="AH13">
        <f>MIN(100, MAX(0, 100*BETAINV(乱数表!$L13, MAX(0.00000001, (1/(1+EXP(-(INDEX(係数表!G:G,12) + $B13))))*(EXP(INDEX(係数表!H:H,12) + INDEX(係数表!I:I,12)*LN(INDEX(出力表!C:C,12)+1)))), MAX(0.00000001, (1-(1/(1+EXP(-(INDEX(係数表!G:G,12) + $B13)))))*(EXP(INDEX(係数表!H:H,12) + INDEX(係数表!I:I,12)*LN(INDEX(出力表!C:C,12)+1)))))))</f>
        <v>99.895928839068304</v>
      </c>
      <c r="AI13" t="e">
        <f>MIN(100, MAX(0, (100*(INDEX(出力表!D:D,12))/(EXP(INDEX(係数表!B:B,12) + $C13) + (INDEX(出力表!D:D,12)))) + (乱数表!$X13*(Settings!B12/(((INDEX(出力表!D:D,12))+1)^INDEX(係数表!E:E,12)*INDEX(係数表!F:F,12))))))</f>
        <v>#VALUE!</v>
      </c>
      <c r="AJ13" t="e">
        <f>MIN(100, MAX(0, (INDEX(出力表!D:D,12))*AH13/MAX(AI13, Settings!B3)))</f>
        <v>#VALUE!</v>
      </c>
      <c r="AK13">
        <f>MIN(100, MAX(0, 100*BETAINV(乱数表!$M13, MAX(0.00000001, (1/(1+EXP(-(INDEX(係数表!G:G,13) + $B13))))*(EXP(INDEX(係数表!H:H,13) + INDEX(係数表!I:I,13)*LN(INDEX(出力表!C:C,13)+1)))), MAX(0.00000001, (1-(1/(1+EXP(-(INDEX(係数表!G:G,13) + $B13)))))*(EXP(INDEX(係数表!H:H,13) + INDEX(係数表!I:I,13)*LN(INDEX(出力表!C:C,13)+1)))))))</f>
        <v>95.281335199697608</v>
      </c>
      <c r="AL13" t="e">
        <f>MIN(100, MAX(0, (100*(INDEX(出力表!D:D,13))/(EXP(INDEX(係数表!B:B,13) + $C13) + (INDEX(出力表!D:D,13)))) + (乱数表!$Y13*(Settings!B12/(((INDEX(出力表!D:D,13))+1)^INDEX(係数表!E:E,13)*INDEX(係数表!F:F,13))))))</f>
        <v>#VALUE!</v>
      </c>
      <c r="AM13" t="e">
        <f>MIN(100, MAX(0, (INDEX(出力表!D:D,13))*AK13/MAX(AL13, Settings!B3)))</f>
        <v>#VALUE!</v>
      </c>
      <c r="AN13">
        <f>IF(ISNUMBER(F13), INDEX(出力表!B:B,2)*F13, 0)+IF(ISNUMBER(I13), INDEX(出力表!B:B,3)*I13, 0)+IF(ISNUMBER(L13), INDEX(出力表!B:B,4)*L13, 0)+IF(ISNUMBER(O13), INDEX(出力表!B:B,5)*O13, 0)+IF(ISNUMBER(R13), INDEX(出力表!B:B,6)*R13, 0)+IF(ISNUMBER(U13), INDEX(出力表!B:B,7)*U13, 0)+IF(ISNUMBER(X13), INDEX(出力表!B:B,8)*X13, 0)+IF(ISNUMBER(AA13), INDEX(出力表!B:B,9)*AA13, 0)+IF(ISNUMBER(AD13), INDEX(出力表!B:B,10)*AD13, 0)+IF(ISNUMBER(AG13), INDEX(出力表!B:B,11)*AG13, 0)+IF(ISNUMBER(AJ13), INDEX(出力表!B:B,12)*AJ13, 0)+IF(ISNUMBER(AM13), INDEX(出力表!B:B,13)*AM13, 0)</f>
        <v>0</v>
      </c>
      <c r="AO13">
        <f>IF(ISNUMBER(F13), INDEX(出力表!B:B,2), 0)+IF(ISNUMBER(I13), INDEX(出力表!B:B,3), 0)+IF(ISNUMBER(L13), INDEX(出力表!B:B,4), 0)+IF(ISNUMBER(O13), INDEX(出力表!B:B,5), 0)+IF(ISNUMBER(R13), INDEX(出力表!B:B,6), 0)+IF(ISNUMBER(U13), INDEX(出力表!B:B,7), 0)+IF(ISNUMBER(X13), INDEX(出力表!B:B,8), 0)+IF(ISNUMBER(AA13), INDEX(出力表!B:B,9), 0)+IF(ISNUMBER(AD13), INDEX(出力表!B:B,10), 0)+IF(ISNUMBER(AG13), INDEX(出力表!B:B,11), 0)+IF(ISNUMBER(AJ13), INDEX(出力表!B:B,12), 0)+IF(ISNUMBER(AM13), INDEX(出力表!B:B,13), 0)</f>
        <v>0</v>
      </c>
      <c r="AP13" t="str">
        <f t="shared" si="0"/>
        <v/>
      </c>
    </row>
    <row r="14" spans="1:42" x14ac:dyDescent="0.2">
      <c r="A14">
        <v>13</v>
      </c>
      <c r="B14">
        <f>IF(UPPER(Settings!B4)="TRUE", 乱数表!$Z14*Settings!B10, 0)</f>
        <v>-3.9061311786375758E-2</v>
      </c>
      <c r="C14">
        <f>IF(UPPER(Settings!B4)="TRUE", 乱数表!$AA14*Settings!B11, 0)</f>
        <v>-0.13782363908609332</v>
      </c>
      <c r="D14">
        <f>MIN(100, MAX(0, 100*BETAINV(乱数表!$B14, MAX(0.00000001, (1/(1+EXP(-(INDEX(係数表!G:G,2) + $B14))))*(EXP(INDEX(係数表!H:H,2) + INDEX(係数表!I:I,2)*LN(INDEX(出力表!C:C,2)+1)))), MAX(0.00000001, (1-(1/(1+EXP(-(INDEX(係数表!G:G,2) + $B14)))))*(EXP(INDEX(係数表!H:H,2) + INDEX(係数表!I:I,2)*LN(INDEX(出力表!C:C,2)+1)))))))</f>
        <v>98.294822817089809</v>
      </c>
      <c r="E14" t="e">
        <f>MIN(100, MAX(0, (100*(INDEX(出力表!D:D,2))/(EXP(INDEX(係数表!B:B,2) + $C14) + (INDEX(出力表!D:D,2)))) + (乱数表!$N14*(Settings!B12/(((INDEX(出力表!D:D,2))+1)^INDEX(係数表!E:E,2)*INDEX(係数表!F:F,2))))))</f>
        <v>#VALUE!</v>
      </c>
      <c r="F14" t="e">
        <f>MIN(100, MAX(0, (INDEX(出力表!D:D,2))*D14/MAX(E14, Settings!B3)))</f>
        <v>#VALUE!</v>
      </c>
      <c r="G14">
        <f>MIN(100, MAX(0, 100*BETAINV(乱数表!$C14, MAX(0.00000001, (1/(1+EXP(-(INDEX(係数表!G:G,3) + $B14))))*(EXP(INDEX(係数表!H:H,3) + INDEX(係数表!I:I,3)*LN(INDEX(出力表!C:C,3)+1)))), MAX(0.00000001, (1-(1/(1+EXP(-(INDEX(係数表!G:G,3) + $B14)))))*(EXP(INDEX(係数表!H:H,3) + INDEX(係数表!I:I,3)*LN(INDEX(出力表!C:C,3)+1)))))))</f>
        <v>74.634408962168493</v>
      </c>
      <c r="H14" t="e">
        <f>MIN(100, MAX(0, (100*(INDEX(出力表!D:D,3))/(EXP(INDEX(係数表!B:B,3) + $C14) + (INDEX(出力表!D:D,3)))) + (乱数表!$O14*(Settings!B12/(((INDEX(出力表!D:D,3))+1)^INDEX(係数表!E:E,3)*INDEX(係数表!F:F,3))))))</f>
        <v>#VALUE!</v>
      </c>
      <c r="I14" t="e">
        <f>MIN(100, MAX(0, (INDEX(出力表!D:D,3))*G14/MAX(H14, Settings!B3)))</f>
        <v>#VALUE!</v>
      </c>
      <c r="J14">
        <f>MIN(100, MAX(0, 100*BETAINV(乱数表!$D14, MAX(0.00000001, (1/(1+EXP(-(INDEX(係数表!G:G,4) + $B14))))*(EXP(INDEX(係数表!H:H,4) + INDEX(係数表!I:I,4)*LN(INDEX(出力表!C:C,4)+1)))), MAX(0.00000001, (1-(1/(1+EXP(-(INDEX(係数表!G:G,4) + $B14)))))*(EXP(INDEX(係数表!H:H,4) + INDEX(係数表!I:I,4)*LN(INDEX(出力表!C:C,4)+1)))))))</f>
        <v>94.506492848151979</v>
      </c>
      <c r="K14" t="e">
        <f>MIN(100, MAX(0, (100*(INDEX(出力表!D:D,4))/(EXP(INDEX(係数表!B:B,4) + $C14) + (INDEX(出力表!D:D,4)))) + (乱数表!$P14*(Settings!B12/(((INDEX(出力表!D:D,4))+1)^INDEX(係数表!E:E,4)*INDEX(係数表!F:F,4))))))</f>
        <v>#VALUE!</v>
      </c>
      <c r="L14" t="e">
        <f>MIN(100, MAX(0, (INDEX(出力表!D:D,4))*J14/MAX(K14, Settings!B3)))</f>
        <v>#VALUE!</v>
      </c>
      <c r="M14">
        <f>MIN(100, MAX(0, 100*BETAINV(乱数表!$E14, MAX(0.00000001, (1/(1+EXP(-(INDEX(係数表!G:G,5) + $B14))))*(EXP(INDEX(係数表!H:H,5) + INDEX(係数表!I:I,5)*LN(INDEX(出力表!C:C,5)+1)))), MAX(0.00000001, (1-(1/(1+EXP(-(INDEX(係数表!G:G,5) + $B14)))))*(EXP(INDEX(係数表!H:H,5) + INDEX(係数表!I:I,5)*LN(INDEX(出力表!C:C,5)+1)))))))</f>
        <v>96.022155423581253</v>
      </c>
      <c r="N14" t="e">
        <f>MIN(100, MAX(0, (100*(INDEX(出力表!D:D,5))/(EXP(INDEX(係数表!B:B,5) + $C14) + (INDEX(出力表!D:D,5)))) + (乱数表!$Q14*(Settings!B12/(((INDEX(出力表!D:D,5))+1)^INDEX(係数表!E:E,5)*INDEX(係数表!F:F,5))))))</f>
        <v>#VALUE!</v>
      </c>
      <c r="O14" t="e">
        <f>MIN(100, MAX(0, (INDEX(出力表!D:D,5))*M14/MAX(N14, Settings!B3)))</f>
        <v>#VALUE!</v>
      </c>
      <c r="P14">
        <f>MIN(100, MAX(0, 100*BETAINV(乱数表!$F14, MAX(0.00000001, (1/(1+EXP(-(INDEX(係数表!G:G,6) + $B14))))*(EXP(INDEX(係数表!H:H,6) + INDEX(係数表!I:I,6)*LN(INDEX(出力表!C:C,6)+1)))), MAX(0.00000001, (1-(1/(1+EXP(-(INDEX(係数表!G:G,6) + $B14)))))*(EXP(INDEX(係数表!H:H,6) + INDEX(係数表!I:I,6)*LN(INDEX(出力表!C:C,6)+1)))))))</f>
        <v>51.894016114799349</v>
      </c>
      <c r="Q14" t="e">
        <f>MIN(100, MAX(0, (100*(INDEX(出力表!D:D,6))/(EXP(INDEX(係数表!B:B,6) + $C14) + (INDEX(出力表!D:D,6)))) + (乱数表!$R14*(Settings!B12/(((INDEX(出力表!D:D,6))+1)^INDEX(係数表!E:E,6)*INDEX(係数表!F:F,6))))))</f>
        <v>#VALUE!</v>
      </c>
      <c r="R14" t="e">
        <f>MIN(100, MAX(0, (INDEX(出力表!D:D,6))*P14/MAX(Q14, Settings!B3)))</f>
        <v>#VALUE!</v>
      </c>
      <c r="S14">
        <f>MIN(100, MAX(0, 100*BETAINV(乱数表!$G14, MAX(0.00000001, (1/(1+EXP(-(INDEX(係数表!G:G,7) + $B14))))*(EXP(INDEX(係数表!H:H,7) + INDEX(係数表!I:I,7)*LN(INDEX(出力表!C:C,7)+1)))), MAX(0.00000001, (1-(1/(1+EXP(-(INDEX(係数表!G:G,7) + $B14)))))*(EXP(INDEX(係数表!H:H,7) + INDEX(係数表!I:I,7)*LN(INDEX(出力表!C:C,7)+1)))))))</f>
        <v>92.352415952629514</v>
      </c>
      <c r="T14" t="e">
        <f>MIN(100, MAX(0, (100*(INDEX(出力表!D:D,7))/(EXP(INDEX(係数表!B:B,7) + $C14) + (INDEX(出力表!D:D,7)))) + (乱数表!$S14*(Settings!B12/(((INDEX(出力表!D:D,7))+1)^INDEX(係数表!E:E,7)*INDEX(係数表!F:F,7))))))</f>
        <v>#VALUE!</v>
      </c>
      <c r="U14" t="e">
        <f>MIN(100, MAX(0, (INDEX(出力表!D:D,7))*S14/MAX(T14, Settings!B3)))</f>
        <v>#VALUE!</v>
      </c>
      <c r="V14">
        <f>MIN(100, MAX(0, 100*BETAINV(乱数表!$H14, MAX(0.00000001, (1/(1+EXP(-(INDEX(係数表!G:G,8) + $B14))))*(EXP(INDEX(係数表!H:H,8) + INDEX(係数表!I:I,8)*LN(INDEX(出力表!C:C,8)+1)))), MAX(0.00000001, (1-(1/(1+EXP(-(INDEX(係数表!G:G,8) + $B14)))))*(EXP(INDEX(係数表!H:H,8) + INDEX(係数表!I:I,8)*LN(INDEX(出力表!C:C,8)+1)))))))</f>
        <v>98.686340853634007</v>
      </c>
      <c r="W14" t="e">
        <f>MIN(100, MAX(0, (100*(INDEX(出力表!D:D,8))/(EXP(INDEX(係数表!B:B,8) + $C14) + (INDEX(出力表!D:D,8)))) + (乱数表!$T14*(Settings!B12/(((INDEX(出力表!D:D,8))+1)^INDEX(係数表!E:E,8)*INDEX(係数表!F:F,8))))))</f>
        <v>#VALUE!</v>
      </c>
      <c r="X14" t="e">
        <f>MIN(100, MAX(0, (INDEX(出力表!D:D,8))*V14/MAX(W14, Settings!B3)))</f>
        <v>#VALUE!</v>
      </c>
      <c r="Y14">
        <f>MIN(100, MAX(0, 100*BETAINV(乱数表!$I14, MAX(0.00000001, (1/(1+EXP(-(INDEX(係数表!G:G,9) + $B14))))*(EXP(INDEX(係数表!H:H,9) + INDEX(係数表!I:I,9)*LN(INDEX(出力表!C:C,9)+1)))), MAX(0.00000001, (1-(1/(1+EXP(-(INDEX(係数表!G:G,9) + $B14)))))*(EXP(INDEX(係数表!H:H,9) + INDEX(係数表!I:I,9)*LN(INDEX(出力表!C:C,9)+1)))))))</f>
        <v>98.721048027174433</v>
      </c>
      <c r="Z14" t="e">
        <f>MIN(100, MAX(0, (100*(INDEX(出力表!D:D,9))/(EXP(INDEX(係数表!B:B,9) + $C14) + (INDEX(出力表!D:D,9)))) + (乱数表!$U14*(Settings!B12/(((INDEX(出力表!D:D,9))+1)^INDEX(係数表!E:E,9)*INDEX(係数表!F:F,9))))))</f>
        <v>#VALUE!</v>
      </c>
      <c r="AA14" t="e">
        <f>MIN(100, MAX(0, (INDEX(出力表!D:D,9))*Y14/MAX(Z14, Settings!B3)))</f>
        <v>#VALUE!</v>
      </c>
      <c r="AB14">
        <f>MIN(100, MAX(0, 100*BETAINV(乱数表!$J14, MAX(0.00000001, (1/(1+EXP(-(INDEX(係数表!G:G,10) + $B14))))*(EXP(INDEX(係数表!H:H,10) + INDEX(係数表!I:I,10)*LN(INDEX(出力表!C:C,10)+1)))), MAX(0.00000001, (1-(1/(1+EXP(-(INDEX(係数表!G:G,10) + $B14)))))*(EXP(INDEX(係数表!H:H,10) + INDEX(係数表!I:I,10)*LN(INDEX(出力表!C:C,10)+1)))))))</f>
        <v>96.191654371660789</v>
      </c>
      <c r="AC14" t="e">
        <f>MIN(100, MAX(0, (100*(INDEX(出力表!D:D,10))/(EXP(INDEX(係数表!B:B,10) + $C14) + (INDEX(出力表!D:D,10)))) + (乱数表!$V14*(Settings!B12/(((INDEX(出力表!D:D,10))+1)^INDEX(係数表!E:E,10)*INDEX(係数表!F:F,10))))))</f>
        <v>#VALUE!</v>
      </c>
      <c r="AD14" t="e">
        <f>MIN(100, MAX(0, (INDEX(出力表!D:D,10))*AB14/MAX(AC14, Settings!B3)))</f>
        <v>#VALUE!</v>
      </c>
      <c r="AE14">
        <f>MIN(100, MAX(0, 100*BETAINV(乱数表!$K14, MAX(0.00000001, (1/(1+EXP(-(INDEX(係数表!G:G,11) + $B14))))*(EXP(INDEX(係数表!H:H,11) + INDEX(係数表!I:I,11)*LN(INDEX(出力表!C:C,11)+1)))), MAX(0.00000001, (1-(1/(1+EXP(-(INDEX(係数表!G:G,11) + $B14)))))*(EXP(INDEX(係数表!H:H,11) + INDEX(係数表!I:I,11)*LN(INDEX(出力表!C:C,11)+1)))))))</f>
        <v>99.371112900285908</v>
      </c>
      <c r="AF14" t="e">
        <f>MIN(100, MAX(0, (100*(INDEX(出力表!D:D,11))/(EXP(INDEX(係数表!B:B,11) + $C14) + (INDEX(出力表!D:D,11)))) + (乱数表!$W14*(Settings!B12/(((INDEX(出力表!D:D,11))+1)^INDEX(係数表!E:E,11)*INDEX(係数表!F:F,11))))))</f>
        <v>#VALUE!</v>
      </c>
      <c r="AG14" t="e">
        <f>MIN(100, MAX(0, (INDEX(出力表!D:D,11))*AE14/MAX(AF14, Settings!B3)))</f>
        <v>#VALUE!</v>
      </c>
      <c r="AH14">
        <f>MIN(100, MAX(0, 100*BETAINV(乱数表!$L14, MAX(0.00000001, (1/(1+EXP(-(INDEX(係数表!G:G,12) + $B14))))*(EXP(INDEX(係数表!H:H,12) + INDEX(係数表!I:I,12)*LN(INDEX(出力表!C:C,12)+1)))), MAX(0.00000001, (1-(1/(1+EXP(-(INDEX(係数表!G:G,12) + $B14)))))*(EXP(INDEX(係数表!H:H,12) + INDEX(係数表!I:I,12)*LN(INDEX(出力表!C:C,12)+1)))))))</f>
        <v>98.681179467449482</v>
      </c>
      <c r="AI14" t="e">
        <f>MIN(100, MAX(0, (100*(INDEX(出力表!D:D,12))/(EXP(INDEX(係数表!B:B,12) + $C14) + (INDEX(出力表!D:D,12)))) + (乱数表!$X14*(Settings!B12/(((INDEX(出力表!D:D,12))+1)^INDEX(係数表!E:E,12)*INDEX(係数表!F:F,12))))))</f>
        <v>#VALUE!</v>
      </c>
      <c r="AJ14" t="e">
        <f>MIN(100, MAX(0, (INDEX(出力表!D:D,12))*AH14/MAX(AI14, Settings!B3)))</f>
        <v>#VALUE!</v>
      </c>
      <c r="AK14">
        <f>MIN(100, MAX(0, 100*BETAINV(乱数表!$M14, MAX(0.00000001, (1/(1+EXP(-(INDEX(係数表!G:G,13) + $B14))))*(EXP(INDEX(係数表!H:H,13) + INDEX(係数表!I:I,13)*LN(INDEX(出力表!C:C,13)+1)))), MAX(0.00000001, (1-(1/(1+EXP(-(INDEX(係数表!G:G,13) + $B14)))))*(EXP(INDEX(係数表!H:H,13) + INDEX(係数表!I:I,13)*LN(INDEX(出力表!C:C,13)+1)))))))</f>
        <v>99.999948991435119</v>
      </c>
      <c r="AL14" t="e">
        <f>MIN(100, MAX(0, (100*(INDEX(出力表!D:D,13))/(EXP(INDEX(係数表!B:B,13) + $C14) + (INDEX(出力表!D:D,13)))) + (乱数表!$Y14*(Settings!B12/(((INDEX(出力表!D:D,13))+1)^INDEX(係数表!E:E,13)*INDEX(係数表!F:F,13))))))</f>
        <v>#VALUE!</v>
      </c>
      <c r="AM14" t="e">
        <f>MIN(100, MAX(0, (INDEX(出力表!D:D,13))*AK14/MAX(AL14, Settings!B3)))</f>
        <v>#VALUE!</v>
      </c>
      <c r="AN14">
        <f>IF(ISNUMBER(F14), INDEX(出力表!B:B,2)*F14, 0)+IF(ISNUMBER(I14), INDEX(出力表!B:B,3)*I14, 0)+IF(ISNUMBER(L14), INDEX(出力表!B:B,4)*L14, 0)+IF(ISNUMBER(O14), INDEX(出力表!B:B,5)*O14, 0)+IF(ISNUMBER(R14), INDEX(出力表!B:B,6)*R14, 0)+IF(ISNUMBER(U14), INDEX(出力表!B:B,7)*U14, 0)+IF(ISNUMBER(X14), INDEX(出力表!B:B,8)*X14, 0)+IF(ISNUMBER(AA14), INDEX(出力表!B:B,9)*AA14, 0)+IF(ISNUMBER(AD14), INDEX(出力表!B:B,10)*AD14, 0)+IF(ISNUMBER(AG14), INDEX(出力表!B:B,11)*AG14, 0)+IF(ISNUMBER(AJ14), INDEX(出力表!B:B,12)*AJ14, 0)+IF(ISNUMBER(AM14), INDEX(出力表!B:B,13)*AM14, 0)</f>
        <v>0</v>
      </c>
      <c r="AO14">
        <f>IF(ISNUMBER(F14), INDEX(出力表!B:B,2), 0)+IF(ISNUMBER(I14), INDEX(出力表!B:B,3), 0)+IF(ISNUMBER(L14), INDEX(出力表!B:B,4), 0)+IF(ISNUMBER(O14), INDEX(出力表!B:B,5), 0)+IF(ISNUMBER(R14), INDEX(出力表!B:B,6), 0)+IF(ISNUMBER(U14), INDEX(出力表!B:B,7), 0)+IF(ISNUMBER(X14), INDEX(出力表!B:B,8), 0)+IF(ISNUMBER(AA14), INDEX(出力表!B:B,9), 0)+IF(ISNUMBER(AD14), INDEX(出力表!B:B,10), 0)+IF(ISNUMBER(AG14), INDEX(出力表!B:B,11), 0)+IF(ISNUMBER(AJ14), INDEX(出力表!B:B,12), 0)+IF(ISNUMBER(AM14), INDEX(出力表!B:B,13), 0)</f>
        <v>0</v>
      </c>
      <c r="AP14" t="str">
        <f t="shared" si="0"/>
        <v/>
      </c>
    </row>
    <row r="15" spans="1:42" x14ac:dyDescent="0.2">
      <c r="A15">
        <v>14</v>
      </c>
      <c r="B15">
        <f>IF(UPPER(Settings!B4)="TRUE", 乱数表!$Z15*Settings!B10, 0)</f>
        <v>-3.1110999943244452E-2</v>
      </c>
      <c r="C15">
        <f>IF(UPPER(Settings!B4)="TRUE", 乱数表!$AA15*Settings!B11, 0)</f>
        <v>-3.2722348615791416E-2</v>
      </c>
      <c r="D15">
        <f>MIN(100, MAX(0, 100*BETAINV(乱数表!$B15, MAX(0.00000001, (1/(1+EXP(-(INDEX(係数表!G:G,2) + $B15))))*(EXP(INDEX(係数表!H:H,2) + INDEX(係数表!I:I,2)*LN(INDEX(出力表!C:C,2)+1)))), MAX(0.00000001, (1-(1/(1+EXP(-(INDEX(係数表!G:G,2) + $B15)))))*(EXP(INDEX(係数表!H:H,2) + INDEX(係数表!I:I,2)*LN(INDEX(出力表!C:C,2)+1)))))))</f>
        <v>96.77310188311921</v>
      </c>
      <c r="E15" t="e">
        <f>MIN(100, MAX(0, (100*(INDEX(出力表!D:D,2))/(EXP(INDEX(係数表!B:B,2) + $C15) + (INDEX(出力表!D:D,2)))) + (乱数表!$N15*(Settings!B12/(((INDEX(出力表!D:D,2))+1)^INDEX(係数表!E:E,2)*INDEX(係数表!F:F,2))))))</f>
        <v>#VALUE!</v>
      </c>
      <c r="F15" t="e">
        <f>MIN(100, MAX(0, (INDEX(出力表!D:D,2))*D15/MAX(E15, Settings!B3)))</f>
        <v>#VALUE!</v>
      </c>
      <c r="G15">
        <f>MIN(100, MAX(0, 100*BETAINV(乱数表!$C15, MAX(0.00000001, (1/(1+EXP(-(INDEX(係数表!G:G,3) + $B15))))*(EXP(INDEX(係数表!H:H,3) + INDEX(係数表!I:I,3)*LN(INDEX(出力表!C:C,3)+1)))), MAX(0.00000001, (1-(1/(1+EXP(-(INDEX(係数表!G:G,3) + $B15)))))*(EXP(INDEX(係数表!H:H,3) + INDEX(係数表!I:I,3)*LN(INDEX(出力表!C:C,3)+1)))))))</f>
        <v>91.630504820914567</v>
      </c>
      <c r="H15" t="e">
        <f>MIN(100, MAX(0, (100*(INDEX(出力表!D:D,3))/(EXP(INDEX(係数表!B:B,3) + $C15) + (INDEX(出力表!D:D,3)))) + (乱数表!$O15*(Settings!B12/(((INDEX(出力表!D:D,3))+1)^INDEX(係数表!E:E,3)*INDEX(係数表!F:F,3))))))</f>
        <v>#VALUE!</v>
      </c>
      <c r="I15" t="e">
        <f>MIN(100, MAX(0, (INDEX(出力表!D:D,3))*G15/MAX(H15, Settings!B3)))</f>
        <v>#VALUE!</v>
      </c>
      <c r="J15">
        <f>MIN(100, MAX(0, 100*BETAINV(乱数表!$D15, MAX(0.00000001, (1/(1+EXP(-(INDEX(係数表!G:G,4) + $B15))))*(EXP(INDEX(係数表!H:H,4) + INDEX(係数表!I:I,4)*LN(INDEX(出力表!C:C,4)+1)))), MAX(0.00000001, (1-(1/(1+EXP(-(INDEX(係数表!G:G,4) + $B15)))))*(EXP(INDEX(係数表!H:H,4) + INDEX(係数表!I:I,4)*LN(INDEX(出力表!C:C,4)+1)))))))</f>
        <v>94.827353674299033</v>
      </c>
      <c r="K15" t="e">
        <f>MIN(100, MAX(0, (100*(INDEX(出力表!D:D,4))/(EXP(INDEX(係数表!B:B,4) + $C15) + (INDEX(出力表!D:D,4)))) + (乱数表!$P15*(Settings!B12/(((INDEX(出力表!D:D,4))+1)^INDEX(係数表!E:E,4)*INDEX(係数表!F:F,4))))))</f>
        <v>#VALUE!</v>
      </c>
      <c r="L15" t="e">
        <f>MIN(100, MAX(0, (INDEX(出力表!D:D,4))*J15/MAX(K15, Settings!B3)))</f>
        <v>#VALUE!</v>
      </c>
      <c r="M15">
        <f>MIN(100, MAX(0, 100*BETAINV(乱数表!$E15, MAX(0.00000001, (1/(1+EXP(-(INDEX(係数表!G:G,5) + $B15))))*(EXP(INDEX(係数表!H:H,5) + INDEX(係数表!I:I,5)*LN(INDEX(出力表!C:C,5)+1)))), MAX(0.00000001, (1-(1/(1+EXP(-(INDEX(係数表!G:G,5) + $B15)))))*(EXP(INDEX(係数表!H:H,5) + INDEX(係数表!I:I,5)*LN(INDEX(出力表!C:C,5)+1)))))))</f>
        <v>56.013770800894193</v>
      </c>
      <c r="N15" t="e">
        <f>MIN(100, MAX(0, (100*(INDEX(出力表!D:D,5))/(EXP(INDEX(係数表!B:B,5) + $C15) + (INDEX(出力表!D:D,5)))) + (乱数表!$Q15*(Settings!B12/(((INDEX(出力表!D:D,5))+1)^INDEX(係数表!E:E,5)*INDEX(係数表!F:F,5))))))</f>
        <v>#VALUE!</v>
      </c>
      <c r="O15" t="e">
        <f>MIN(100, MAX(0, (INDEX(出力表!D:D,5))*M15/MAX(N15, Settings!B3)))</f>
        <v>#VALUE!</v>
      </c>
      <c r="P15">
        <f>MIN(100, MAX(0, 100*BETAINV(乱数表!$F15, MAX(0.00000001, (1/(1+EXP(-(INDEX(係数表!G:G,6) + $B15))))*(EXP(INDEX(係数表!H:H,6) + INDEX(係数表!I:I,6)*LN(INDEX(出力表!C:C,6)+1)))), MAX(0.00000001, (1-(1/(1+EXP(-(INDEX(係数表!G:G,6) + $B15)))))*(EXP(INDEX(係数表!H:H,6) + INDEX(係数表!I:I,6)*LN(INDEX(出力表!C:C,6)+1)))))))</f>
        <v>81.096493100529202</v>
      </c>
      <c r="Q15" t="e">
        <f>MIN(100, MAX(0, (100*(INDEX(出力表!D:D,6))/(EXP(INDEX(係数表!B:B,6) + $C15) + (INDEX(出力表!D:D,6)))) + (乱数表!$R15*(Settings!B12/(((INDEX(出力表!D:D,6))+1)^INDEX(係数表!E:E,6)*INDEX(係数表!F:F,6))))))</f>
        <v>#VALUE!</v>
      </c>
      <c r="R15" t="e">
        <f>MIN(100, MAX(0, (INDEX(出力表!D:D,6))*P15/MAX(Q15, Settings!B3)))</f>
        <v>#VALUE!</v>
      </c>
      <c r="S15">
        <f>MIN(100, MAX(0, 100*BETAINV(乱数表!$G15, MAX(0.00000001, (1/(1+EXP(-(INDEX(係数表!G:G,7) + $B15))))*(EXP(INDEX(係数表!H:H,7) + INDEX(係数表!I:I,7)*LN(INDEX(出力表!C:C,7)+1)))), MAX(0.00000001, (1-(1/(1+EXP(-(INDEX(係数表!G:G,7) + $B15)))))*(EXP(INDEX(係数表!H:H,7) + INDEX(係数表!I:I,7)*LN(INDEX(出力表!C:C,7)+1)))))))</f>
        <v>99.963485835140546</v>
      </c>
      <c r="T15" t="e">
        <f>MIN(100, MAX(0, (100*(INDEX(出力表!D:D,7))/(EXP(INDEX(係数表!B:B,7) + $C15) + (INDEX(出力表!D:D,7)))) + (乱数表!$S15*(Settings!B12/(((INDEX(出力表!D:D,7))+1)^INDEX(係数表!E:E,7)*INDEX(係数表!F:F,7))))))</f>
        <v>#VALUE!</v>
      </c>
      <c r="U15" t="e">
        <f>MIN(100, MAX(0, (INDEX(出力表!D:D,7))*S15/MAX(T15, Settings!B3)))</f>
        <v>#VALUE!</v>
      </c>
      <c r="V15">
        <f>MIN(100, MAX(0, 100*BETAINV(乱数表!$H15, MAX(0.00000001, (1/(1+EXP(-(INDEX(係数表!G:G,8) + $B15))))*(EXP(INDEX(係数表!H:H,8) + INDEX(係数表!I:I,8)*LN(INDEX(出力表!C:C,8)+1)))), MAX(0.00000001, (1-(1/(1+EXP(-(INDEX(係数表!G:G,8) + $B15)))))*(EXP(INDEX(係数表!H:H,8) + INDEX(係数表!I:I,8)*LN(INDEX(出力表!C:C,8)+1)))))))</f>
        <v>97.984304382511894</v>
      </c>
      <c r="W15" t="e">
        <f>MIN(100, MAX(0, (100*(INDEX(出力表!D:D,8))/(EXP(INDEX(係数表!B:B,8) + $C15) + (INDEX(出力表!D:D,8)))) + (乱数表!$T15*(Settings!B12/(((INDEX(出力表!D:D,8))+1)^INDEX(係数表!E:E,8)*INDEX(係数表!F:F,8))))))</f>
        <v>#VALUE!</v>
      </c>
      <c r="X15" t="e">
        <f>MIN(100, MAX(0, (INDEX(出力表!D:D,8))*V15/MAX(W15, Settings!B3)))</f>
        <v>#VALUE!</v>
      </c>
      <c r="Y15">
        <f>MIN(100, MAX(0, 100*BETAINV(乱数表!$I15, MAX(0.00000001, (1/(1+EXP(-(INDEX(係数表!G:G,9) + $B15))))*(EXP(INDEX(係数表!H:H,9) + INDEX(係数表!I:I,9)*LN(INDEX(出力表!C:C,9)+1)))), MAX(0.00000001, (1-(1/(1+EXP(-(INDEX(係数表!G:G,9) + $B15)))))*(EXP(INDEX(係数表!H:H,9) + INDEX(係数表!I:I,9)*LN(INDEX(出力表!C:C,9)+1)))))))</f>
        <v>99.95145644168592</v>
      </c>
      <c r="Z15" t="e">
        <f>MIN(100, MAX(0, (100*(INDEX(出力表!D:D,9))/(EXP(INDEX(係数表!B:B,9) + $C15) + (INDEX(出力表!D:D,9)))) + (乱数表!$U15*(Settings!B12/(((INDEX(出力表!D:D,9))+1)^INDEX(係数表!E:E,9)*INDEX(係数表!F:F,9))))))</f>
        <v>#VALUE!</v>
      </c>
      <c r="AA15" t="e">
        <f>MIN(100, MAX(0, (INDEX(出力表!D:D,9))*Y15/MAX(Z15, Settings!B3)))</f>
        <v>#VALUE!</v>
      </c>
      <c r="AB15">
        <f>MIN(100, MAX(0, 100*BETAINV(乱数表!$J15, MAX(0.00000001, (1/(1+EXP(-(INDEX(係数表!G:G,10) + $B15))))*(EXP(INDEX(係数表!H:H,10) + INDEX(係数表!I:I,10)*LN(INDEX(出力表!C:C,10)+1)))), MAX(0.00000001, (1-(1/(1+EXP(-(INDEX(係数表!G:G,10) + $B15)))))*(EXP(INDEX(係数表!H:H,10) + INDEX(係数表!I:I,10)*LN(INDEX(出力表!C:C,10)+1)))))))</f>
        <v>88.82263942160526</v>
      </c>
      <c r="AC15" t="e">
        <f>MIN(100, MAX(0, (100*(INDEX(出力表!D:D,10))/(EXP(INDEX(係数表!B:B,10) + $C15) + (INDEX(出力表!D:D,10)))) + (乱数表!$V15*(Settings!B12/(((INDEX(出力表!D:D,10))+1)^INDEX(係数表!E:E,10)*INDEX(係数表!F:F,10))))))</f>
        <v>#VALUE!</v>
      </c>
      <c r="AD15" t="e">
        <f>MIN(100, MAX(0, (INDEX(出力表!D:D,10))*AB15/MAX(AC15, Settings!B3)))</f>
        <v>#VALUE!</v>
      </c>
      <c r="AE15">
        <f>MIN(100, MAX(0, 100*BETAINV(乱数表!$K15, MAX(0.00000001, (1/(1+EXP(-(INDEX(係数表!G:G,11) + $B15))))*(EXP(INDEX(係数表!H:H,11) + INDEX(係数表!I:I,11)*LN(INDEX(出力表!C:C,11)+1)))), MAX(0.00000001, (1-(1/(1+EXP(-(INDEX(係数表!G:G,11) + $B15)))))*(EXP(INDEX(係数表!H:H,11) + INDEX(係数表!I:I,11)*LN(INDEX(出力表!C:C,11)+1)))))))</f>
        <v>94.748259568731669</v>
      </c>
      <c r="AF15" t="e">
        <f>MIN(100, MAX(0, (100*(INDEX(出力表!D:D,11))/(EXP(INDEX(係数表!B:B,11) + $C15) + (INDEX(出力表!D:D,11)))) + (乱数表!$W15*(Settings!B12/(((INDEX(出力表!D:D,11))+1)^INDEX(係数表!E:E,11)*INDEX(係数表!F:F,11))))))</f>
        <v>#VALUE!</v>
      </c>
      <c r="AG15" t="e">
        <f>MIN(100, MAX(0, (INDEX(出力表!D:D,11))*AE15/MAX(AF15, Settings!B3)))</f>
        <v>#VALUE!</v>
      </c>
      <c r="AH15">
        <f>MIN(100, MAX(0, 100*BETAINV(乱数表!$L15, MAX(0.00000001, (1/(1+EXP(-(INDEX(係数表!G:G,12) + $B15))))*(EXP(INDEX(係数表!H:H,12) + INDEX(係数表!I:I,12)*LN(INDEX(出力表!C:C,12)+1)))), MAX(0.00000001, (1-(1/(1+EXP(-(INDEX(係数表!G:G,12) + $B15)))))*(EXP(INDEX(係数表!H:H,12) + INDEX(係数表!I:I,12)*LN(INDEX(出力表!C:C,12)+1)))))))</f>
        <v>81.250325577706107</v>
      </c>
      <c r="AI15" t="e">
        <f>MIN(100, MAX(0, (100*(INDEX(出力表!D:D,12))/(EXP(INDEX(係数表!B:B,12) + $C15) + (INDEX(出力表!D:D,12)))) + (乱数表!$X15*(Settings!B12/(((INDEX(出力表!D:D,12))+1)^INDEX(係数表!E:E,12)*INDEX(係数表!F:F,12))))))</f>
        <v>#VALUE!</v>
      </c>
      <c r="AJ15" t="e">
        <f>MIN(100, MAX(0, (INDEX(出力表!D:D,12))*AH15/MAX(AI15, Settings!B3)))</f>
        <v>#VALUE!</v>
      </c>
      <c r="AK15">
        <f>MIN(100, MAX(0, 100*BETAINV(乱数表!$M15, MAX(0.00000001, (1/(1+EXP(-(INDEX(係数表!G:G,13) + $B15))))*(EXP(INDEX(係数表!H:H,13) + INDEX(係数表!I:I,13)*LN(INDEX(出力表!C:C,13)+1)))), MAX(0.00000001, (1-(1/(1+EXP(-(INDEX(係数表!G:G,13) + $B15)))))*(EXP(INDEX(係数表!H:H,13) + INDEX(係数表!I:I,13)*LN(INDEX(出力表!C:C,13)+1)))))))</f>
        <v>99.934514522179768</v>
      </c>
      <c r="AL15" t="e">
        <f>MIN(100, MAX(0, (100*(INDEX(出力表!D:D,13))/(EXP(INDEX(係数表!B:B,13) + $C15) + (INDEX(出力表!D:D,13)))) + (乱数表!$Y15*(Settings!B12/(((INDEX(出力表!D:D,13))+1)^INDEX(係数表!E:E,13)*INDEX(係数表!F:F,13))))))</f>
        <v>#VALUE!</v>
      </c>
      <c r="AM15" t="e">
        <f>MIN(100, MAX(0, (INDEX(出力表!D:D,13))*AK15/MAX(AL15, Settings!B3)))</f>
        <v>#VALUE!</v>
      </c>
      <c r="AN15">
        <f>IF(ISNUMBER(F15), INDEX(出力表!B:B,2)*F15, 0)+IF(ISNUMBER(I15), INDEX(出力表!B:B,3)*I15, 0)+IF(ISNUMBER(L15), INDEX(出力表!B:B,4)*L15, 0)+IF(ISNUMBER(O15), INDEX(出力表!B:B,5)*O15, 0)+IF(ISNUMBER(R15), INDEX(出力表!B:B,6)*R15, 0)+IF(ISNUMBER(U15), INDEX(出力表!B:B,7)*U15, 0)+IF(ISNUMBER(X15), INDEX(出力表!B:B,8)*X15, 0)+IF(ISNUMBER(AA15), INDEX(出力表!B:B,9)*AA15, 0)+IF(ISNUMBER(AD15), INDEX(出力表!B:B,10)*AD15, 0)+IF(ISNUMBER(AG15), INDEX(出力表!B:B,11)*AG15, 0)+IF(ISNUMBER(AJ15), INDEX(出力表!B:B,12)*AJ15, 0)+IF(ISNUMBER(AM15), INDEX(出力表!B:B,13)*AM15, 0)</f>
        <v>0</v>
      </c>
      <c r="AO15">
        <f>IF(ISNUMBER(F15), INDEX(出力表!B:B,2), 0)+IF(ISNUMBER(I15), INDEX(出力表!B:B,3), 0)+IF(ISNUMBER(L15), INDEX(出力表!B:B,4), 0)+IF(ISNUMBER(O15), INDEX(出力表!B:B,5), 0)+IF(ISNUMBER(R15), INDEX(出力表!B:B,6), 0)+IF(ISNUMBER(U15), INDEX(出力表!B:B,7), 0)+IF(ISNUMBER(X15), INDEX(出力表!B:B,8), 0)+IF(ISNUMBER(AA15), INDEX(出力表!B:B,9), 0)+IF(ISNUMBER(AD15), INDEX(出力表!B:B,10), 0)+IF(ISNUMBER(AG15), INDEX(出力表!B:B,11), 0)+IF(ISNUMBER(AJ15), INDEX(出力表!B:B,12), 0)+IF(ISNUMBER(AM15), INDEX(出力表!B:B,13), 0)</f>
        <v>0</v>
      </c>
      <c r="AP15" t="str">
        <f t="shared" si="0"/>
        <v/>
      </c>
    </row>
    <row r="16" spans="1:42" x14ac:dyDescent="0.2">
      <c r="A16">
        <v>15</v>
      </c>
      <c r="B16">
        <f>IF(UPPER(Settings!B4)="TRUE", 乱数表!$Z16*Settings!B10, 0)</f>
        <v>0.19598238668967102</v>
      </c>
      <c r="C16">
        <f>IF(UPPER(Settings!B4)="TRUE", 乱数表!$AA16*Settings!B11, 0)</f>
        <v>-4.474556696233023E-2</v>
      </c>
      <c r="D16">
        <f>MIN(100, MAX(0, 100*BETAINV(乱数表!$B16, MAX(0.00000001, (1/(1+EXP(-(INDEX(係数表!G:G,2) + $B16))))*(EXP(INDEX(係数表!H:H,2) + INDEX(係数表!I:I,2)*LN(INDEX(出力表!C:C,2)+1)))), MAX(0.00000001, (1-(1/(1+EXP(-(INDEX(係数表!G:G,2) + $B16)))))*(EXP(INDEX(係数表!H:H,2) + INDEX(係数表!I:I,2)*LN(INDEX(出力表!C:C,2)+1)))))))</f>
        <v>76.741536654542529</v>
      </c>
      <c r="E16" t="e">
        <f>MIN(100, MAX(0, (100*(INDEX(出力表!D:D,2))/(EXP(INDEX(係数表!B:B,2) + $C16) + (INDEX(出力表!D:D,2)))) + (乱数表!$N16*(Settings!B12/(((INDEX(出力表!D:D,2))+1)^INDEX(係数表!E:E,2)*INDEX(係数表!F:F,2))))))</f>
        <v>#VALUE!</v>
      </c>
      <c r="F16" t="e">
        <f>MIN(100, MAX(0, (INDEX(出力表!D:D,2))*D16/MAX(E16, Settings!B3)))</f>
        <v>#VALUE!</v>
      </c>
      <c r="G16">
        <f>MIN(100, MAX(0, 100*BETAINV(乱数表!$C16, MAX(0.00000001, (1/(1+EXP(-(INDEX(係数表!G:G,3) + $B16))))*(EXP(INDEX(係数表!H:H,3) + INDEX(係数表!I:I,3)*LN(INDEX(出力表!C:C,3)+1)))), MAX(0.00000001, (1-(1/(1+EXP(-(INDEX(係数表!G:G,3) + $B16)))))*(EXP(INDEX(係数表!H:H,3) + INDEX(係数表!I:I,3)*LN(INDEX(出力表!C:C,3)+1)))))))</f>
        <v>48.40516997786041</v>
      </c>
      <c r="H16" t="e">
        <f>MIN(100, MAX(0, (100*(INDEX(出力表!D:D,3))/(EXP(INDEX(係数表!B:B,3) + $C16) + (INDEX(出力表!D:D,3)))) + (乱数表!$O16*(Settings!B12/(((INDEX(出力表!D:D,3))+1)^INDEX(係数表!E:E,3)*INDEX(係数表!F:F,3))))))</f>
        <v>#VALUE!</v>
      </c>
      <c r="I16" t="e">
        <f>MIN(100, MAX(0, (INDEX(出力表!D:D,3))*G16/MAX(H16, Settings!B3)))</f>
        <v>#VALUE!</v>
      </c>
      <c r="J16">
        <f>MIN(100, MAX(0, 100*BETAINV(乱数表!$D16, MAX(0.00000001, (1/(1+EXP(-(INDEX(係数表!G:G,4) + $B16))))*(EXP(INDEX(係数表!H:H,4) + INDEX(係数表!I:I,4)*LN(INDEX(出力表!C:C,4)+1)))), MAX(0.00000001, (1-(1/(1+EXP(-(INDEX(係数表!G:G,4) + $B16)))))*(EXP(INDEX(係数表!H:H,4) + INDEX(係数表!I:I,4)*LN(INDEX(出力表!C:C,4)+1)))))))</f>
        <v>99.998823670399545</v>
      </c>
      <c r="K16" t="e">
        <f>MIN(100, MAX(0, (100*(INDEX(出力表!D:D,4))/(EXP(INDEX(係数表!B:B,4) + $C16) + (INDEX(出力表!D:D,4)))) + (乱数表!$P16*(Settings!B12/(((INDEX(出力表!D:D,4))+1)^INDEX(係数表!E:E,4)*INDEX(係数表!F:F,4))))))</f>
        <v>#VALUE!</v>
      </c>
      <c r="L16" t="e">
        <f>MIN(100, MAX(0, (INDEX(出力表!D:D,4))*J16/MAX(K16, Settings!B3)))</f>
        <v>#VALUE!</v>
      </c>
      <c r="M16">
        <f>MIN(100, MAX(0, 100*BETAINV(乱数表!$E16, MAX(0.00000001, (1/(1+EXP(-(INDEX(係数表!G:G,5) + $B16))))*(EXP(INDEX(係数表!H:H,5) + INDEX(係数表!I:I,5)*LN(INDEX(出力表!C:C,5)+1)))), MAX(0.00000001, (1-(1/(1+EXP(-(INDEX(係数表!G:G,5) + $B16)))))*(EXP(INDEX(係数表!H:H,5) + INDEX(係数表!I:I,5)*LN(INDEX(出力表!C:C,5)+1)))))))</f>
        <v>81.04639301262894</v>
      </c>
      <c r="N16" t="e">
        <f>MIN(100, MAX(0, (100*(INDEX(出力表!D:D,5))/(EXP(INDEX(係数表!B:B,5) + $C16) + (INDEX(出力表!D:D,5)))) + (乱数表!$Q16*(Settings!B12/(((INDEX(出力表!D:D,5))+1)^INDEX(係数表!E:E,5)*INDEX(係数表!F:F,5))))))</f>
        <v>#VALUE!</v>
      </c>
      <c r="O16" t="e">
        <f>MIN(100, MAX(0, (INDEX(出力表!D:D,5))*M16/MAX(N16, Settings!B3)))</f>
        <v>#VALUE!</v>
      </c>
      <c r="P16">
        <f>MIN(100, MAX(0, 100*BETAINV(乱数表!$F16, MAX(0.00000001, (1/(1+EXP(-(INDEX(係数表!G:G,6) + $B16))))*(EXP(INDEX(係数表!H:H,6) + INDEX(係数表!I:I,6)*LN(INDEX(出力表!C:C,6)+1)))), MAX(0.00000001, (1-(1/(1+EXP(-(INDEX(係数表!G:G,6) + $B16)))))*(EXP(INDEX(係数表!H:H,6) + INDEX(係数表!I:I,6)*LN(INDEX(出力表!C:C,6)+1)))))))</f>
        <v>84.998120038276781</v>
      </c>
      <c r="Q16" t="e">
        <f>MIN(100, MAX(0, (100*(INDEX(出力表!D:D,6))/(EXP(INDEX(係数表!B:B,6) + $C16) + (INDEX(出力表!D:D,6)))) + (乱数表!$R16*(Settings!B12/(((INDEX(出力表!D:D,6))+1)^INDEX(係数表!E:E,6)*INDEX(係数表!F:F,6))))))</f>
        <v>#VALUE!</v>
      </c>
      <c r="R16" t="e">
        <f>MIN(100, MAX(0, (INDEX(出力表!D:D,6))*P16/MAX(Q16, Settings!B3)))</f>
        <v>#VALUE!</v>
      </c>
      <c r="S16">
        <f>MIN(100, MAX(0, 100*BETAINV(乱数表!$G16, MAX(0.00000001, (1/(1+EXP(-(INDEX(係数表!G:G,7) + $B16))))*(EXP(INDEX(係数表!H:H,7) + INDEX(係数表!I:I,7)*LN(INDEX(出力表!C:C,7)+1)))), MAX(0.00000001, (1-(1/(1+EXP(-(INDEX(係数表!G:G,7) + $B16)))))*(EXP(INDEX(係数表!H:H,7) + INDEX(係数表!I:I,7)*LN(INDEX(出力表!C:C,7)+1)))))))</f>
        <v>99.645322234948537</v>
      </c>
      <c r="T16" t="e">
        <f>MIN(100, MAX(0, (100*(INDEX(出力表!D:D,7))/(EXP(INDEX(係数表!B:B,7) + $C16) + (INDEX(出力表!D:D,7)))) + (乱数表!$S16*(Settings!B12/(((INDEX(出力表!D:D,7))+1)^INDEX(係数表!E:E,7)*INDEX(係数表!F:F,7))))))</f>
        <v>#VALUE!</v>
      </c>
      <c r="U16" t="e">
        <f>MIN(100, MAX(0, (INDEX(出力表!D:D,7))*S16/MAX(T16, Settings!B3)))</f>
        <v>#VALUE!</v>
      </c>
      <c r="V16">
        <f>MIN(100, MAX(0, 100*BETAINV(乱数表!$H16, MAX(0.00000001, (1/(1+EXP(-(INDEX(係数表!G:G,8) + $B16))))*(EXP(INDEX(係数表!H:H,8) + INDEX(係数表!I:I,8)*LN(INDEX(出力表!C:C,8)+1)))), MAX(0.00000001, (1-(1/(1+EXP(-(INDEX(係数表!G:G,8) + $B16)))))*(EXP(INDEX(係数表!H:H,8) + INDEX(係数表!I:I,8)*LN(INDEX(出力表!C:C,8)+1)))))))</f>
        <v>92.337043290556437</v>
      </c>
      <c r="W16" t="e">
        <f>MIN(100, MAX(0, (100*(INDEX(出力表!D:D,8))/(EXP(INDEX(係数表!B:B,8) + $C16) + (INDEX(出力表!D:D,8)))) + (乱数表!$T16*(Settings!B12/(((INDEX(出力表!D:D,8))+1)^INDEX(係数表!E:E,8)*INDEX(係数表!F:F,8))))))</f>
        <v>#VALUE!</v>
      </c>
      <c r="X16" t="e">
        <f>MIN(100, MAX(0, (INDEX(出力表!D:D,8))*V16/MAX(W16, Settings!B3)))</f>
        <v>#VALUE!</v>
      </c>
      <c r="Y16">
        <f>MIN(100, MAX(0, 100*BETAINV(乱数表!$I16, MAX(0.00000001, (1/(1+EXP(-(INDEX(係数表!G:G,9) + $B16))))*(EXP(INDEX(係数表!H:H,9) + INDEX(係数表!I:I,9)*LN(INDEX(出力表!C:C,9)+1)))), MAX(0.00000001, (1-(1/(1+EXP(-(INDEX(係数表!G:G,9) + $B16)))))*(EXP(INDEX(係数表!H:H,9) + INDEX(係数表!I:I,9)*LN(INDEX(出力表!C:C,9)+1)))))))</f>
        <v>89.303248742649515</v>
      </c>
      <c r="Z16" t="e">
        <f>MIN(100, MAX(0, (100*(INDEX(出力表!D:D,9))/(EXP(INDEX(係数表!B:B,9) + $C16) + (INDEX(出力表!D:D,9)))) + (乱数表!$U16*(Settings!B12/(((INDEX(出力表!D:D,9))+1)^INDEX(係数表!E:E,9)*INDEX(係数表!F:F,9))))))</f>
        <v>#VALUE!</v>
      </c>
      <c r="AA16" t="e">
        <f>MIN(100, MAX(0, (INDEX(出力表!D:D,9))*Y16/MAX(Z16, Settings!B3)))</f>
        <v>#VALUE!</v>
      </c>
      <c r="AB16">
        <f>MIN(100, MAX(0, 100*BETAINV(乱数表!$J16, MAX(0.00000001, (1/(1+EXP(-(INDEX(係数表!G:G,10) + $B16))))*(EXP(INDEX(係数表!H:H,10) + INDEX(係数表!I:I,10)*LN(INDEX(出力表!C:C,10)+1)))), MAX(0.00000001, (1-(1/(1+EXP(-(INDEX(係数表!G:G,10) + $B16)))))*(EXP(INDEX(係数表!H:H,10) + INDEX(係数表!I:I,10)*LN(INDEX(出力表!C:C,10)+1)))))))</f>
        <v>98.418063943701583</v>
      </c>
      <c r="AC16" t="e">
        <f>MIN(100, MAX(0, (100*(INDEX(出力表!D:D,10))/(EXP(INDEX(係数表!B:B,10) + $C16) + (INDEX(出力表!D:D,10)))) + (乱数表!$V16*(Settings!B12/(((INDEX(出力表!D:D,10))+1)^INDEX(係数表!E:E,10)*INDEX(係数表!F:F,10))))))</f>
        <v>#VALUE!</v>
      </c>
      <c r="AD16" t="e">
        <f>MIN(100, MAX(0, (INDEX(出力表!D:D,10))*AB16/MAX(AC16, Settings!B3)))</f>
        <v>#VALUE!</v>
      </c>
      <c r="AE16">
        <f>MIN(100, MAX(0, 100*BETAINV(乱数表!$K16, MAX(0.00000001, (1/(1+EXP(-(INDEX(係数表!G:G,11) + $B16))))*(EXP(INDEX(係数表!H:H,11) + INDEX(係数表!I:I,11)*LN(INDEX(出力表!C:C,11)+1)))), MAX(0.00000001, (1-(1/(1+EXP(-(INDEX(係数表!G:G,11) + $B16)))))*(EXP(INDEX(係数表!H:H,11) + INDEX(係数表!I:I,11)*LN(INDEX(出力表!C:C,11)+1)))))))</f>
        <v>92.950339707595617</v>
      </c>
      <c r="AF16" t="e">
        <f>MIN(100, MAX(0, (100*(INDEX(出力表!D:D,11))/(EXP(INDEX(係数表!B:B,11) + $C16) + (INDEX(出力表!D:D,11)))) + (乱数表!$W16*(Settings!B12/(((INDEX(出力表!D:D,11))+1)^INDEX(係数表!E:E,11)*INDEX(係数表!F:F,11))))))</f>
        <v>#VALUE!</v>
      </c>
      <c r="AG16" t="e">
        <f>MIN(100, MAX(0, (INDEX(出力表!D:D,11))*AE16/MAX(AF16, Settings!B3)))</f>
        <v>#VALUE!</v>
      </c>
      <c r="AH16">
        <f>MIN(100, MAX(0, 100*BETAINV(乱数表!$L16, MAX(0.00000001, (1/(1+EXP(-(INDEX(係数表!G:G,12) + $B16))))*(EXP(INDEX(係数表!H:H,12) + INDEX(係数表!I:I,12)*LN(INDEX(出力表!C:C,12)+1)))), MAX(0.00000001, (1-(1/(1+EXP(-(INDEX(係数表!G:G,12) + $B16)))))*(EXP(INDEX(係数表!H:H,12) + INDEX(係数表!I:I,12)*LN(INDEX(出力表!C:C,12)+1)))))))</f>
        <v>98.111636824061904</v>
      </c>
      <c r="AI16" t="e">
        <f>MIN(100, MAX(0, (100*(INDEX(出力表!D:D,12))/(EXP(INDEX(係数表!B:B,12) + $C16) + (INDEX(出力表!D:D,12)))) + (乱数表!$X16*(Settings!B12/(((INDEX(出力表!D:D,12))+1)^INDEX(係数表!E:E,12)*INDEX(係数表!F:F,12))))))</f>
        <v>#VALUE!</v>
      </c>
      <c r="AJ16" t="e">
        <f>MIN(100, MAX(0, (INDEX(出力表!D:D,12))*AH16/MAX(AI16, Settings!B3)))</f>
        <v>#VALUE!</v>
      </c>
      <c r="AK16">
        <f>MIN(100, MAX(0, 100*BETAINV(乱数表!$M16, MAX(0.00000001, (1/(1+EXP(-(INDEX(係数表!G:G,13) + $B16))))*(EXP(INDEX(係数表!H:H,13) + INDEX(係数表!I:I,13)*LN(INDEX(出力表!C:C,13)+1)))), MAX(0.00000001, (1-(1/(1+EXP(-(INDEX(係数表!G:G,13) + $B16)))))*(EXP(INDEX(係数表!H:H,13) + INDEX(係数表!I:I,13)*LN(INDEX(出力表!C:C,13)+1)))))))</f>
        <v>97.073400147096919</v>
      </c>
      <c r="AL16" t="e">
        <f>MIN(100, MAX(0, (100*(INDEX(出力表!D:D,13))/(EXP(INDEX(係数表!B:B,13) + $C16) + (INDEX(出力表!D:D,13)))) + (乱数表!$Y16*(Settings!B12/(((INDEX(出力表!D:D,13))+1)^INDEX(係数表!E:E,13)*INDEX(係数表!F:F,13))))))</f>
        <v>#VALUE!</v>
      </c>
      <c r="AM16" t="e">
        <f>MIN(100, MAX(0, (INDEX(出力表!D:D,13))*AK16/MAX(AL16, Settings!B3)))</f>
        <v>#VALUE!</v>
      </c>
      <c r="AN16">
        <f>IF(ISNUMBER(F16), INDEX(出力表!B:B,2)*F16, 0)+IF(ISNUMBER(I16), INDEX(出力表!B:B,3)*I16, 0)+IF(ISNUMBER(L16), INDEX(出力表!B:B,4)*L16, 0)+IF(ISNUMBER(O16), INDEX(出力表!B:B,5)*O16, 0)+IF(ISNUMBER(R16), INDEX(出力表!B:B,6)*R16, 0)+IF(ISNUMBER(U16), INDEX(出力表!B:B,7)*U16, 0)+IF(ISNUMBER(X16), INDEX(出力表!B:B,8)*X16, 0)+IF(ISNUMBER(AA16), INDEX(出力表!B:B,9)*AA16, 0)+IF(ISNUMBER(AD16), INDEX(出力表!B:B,10)*AD16, 0)+IF(ISNUMBER(AG16), INDEX(出力表!B:B,11)*AG16, 0)+IF(ISNUMBER(AJ16), INDEX(出力表!B:B,12)*AJ16, 0)+IF(ISNUMBER(AM16), INDEX(出力表!B:B,13)*AM16, 0)</f>
        <v>0</v>
      </c>
      <c r="AO16">
        <f>IF(ISNUMBER(F16), INDEX(出力表!B:B,2), 0)+IF(ISNUMBER(I16), INDEX(出力表!B:B,3), 0)+IF(ISNUMBER(L16), INDEX(出力表!B:B,4), 0)+IF(ISNUMBER(O16), INDEX(出力表!B:B,5), 0)+IF(ISNUMBER(R16), INDEX(出力表!B:B,6), 0)+IF(ISNUMBER(U16), INDEX(出力表!B:B,7), 0)+IF(ISNUMBER(X16), INDEX(出力表!B:B,8), 0)+IF(ISNUMBER(AA16), INDEX(出力表!B:B,9), 0)+IF(ISNUMBER(AD16), INDEX(出力表!B:B,10), 0)+IF(ISNUMBER(AG16), INDEX(出力表!B:B,11), 0)+IF(ISNUMBER(AJ16), INDEX(出力表!B:B,12), 0)+IF(ISNUMBER(AM16), INDEX(出力表!B:B,13), 0)</f>
        <v>0</v>
      </c>
      <c r="AP16" t="str">
        <f t="shared" si="0"/>
        <v/>
      </c>
    </row>
    <row r="17" spans="1:42" x14ac:dyDescent="0.2">
      <c r="A17">
        <v>16</v>
      </c>
      <c r="B17">
        <f>IF(UPPER(Settings!B4)="TRUE", 乱数表!$Z17*Settings!B10, 0)</f>
        <v>-0.15120858455742803</v>
      </c>
      <c r="C17">
        <f>IF(UPPER(Settings!B4)="TRUE", 乱数表!$AA17*Settings!B11, 0)</f>
        <v>3.9732505102494035E-2</v>
      </c>
      <c r="D17">
        <f>MIN(100, MAX(0, 100*BETAINV(乱数表!$B17, MAX(0.00000001, (1/(1+EXP(-(INDEX(係数表!G:G,2) + $B17))))*(EXP(INDEX(係数表!H:H,2) + INDEX(係数表!I:I,2)*LN(INDEX(出力表!C:C,2)+1)))), MAX(0.00000001, (1-(1/(1+EXP(-(INDEX(係数表!G:G,2) + $B17)))))*(EXP(INDEX(係数表!H:H,2) + INDEX(係数表!I:I,2)*LN(INDEX(出力表!C:C,2)+1)))))))</f>
        <v>99.789323924028551</v>
      </c>
      <c r="E17" t="e">
        <f>MIN(100, MAX(0, (100*(INDEX(出力表!D:D,2))/(EXP(INDEX(係数表!B:B,2) + $C17) + (INDEX(出力表!D:D,2)))) + (乱数表!$N17*(Settings!B12/(((INDEX(出力表!D:D,2))+1)^INDEX(係数表!E:E,2)*INDEX(係数表!F:F,2))))))</f>
        <v>#VALUE!</v>
      </c>
      <c r="F17" t="e">
        <f>MIN(100, MAX(0, (INDEX(出力表!D:D,2))*D17/MAX(E17, Settings!B3)))</f>
        <v>#VALUE!</v>
      </c>
      <c r="G17">
        <f>MIN(100, MAX(0, 100*BETAINV(乱数表!$C17, MAX(0.00000001, (1/(1+EXP(-(INDEX(係数表!G:G,3) + $B17))))*(EXP(INDEX(係数表!H:H,3) + INDEX(係数表!I:I,3)*LN(INDEX(出力表!C:C,3)+1)))), MAX(0.00000001, (1-(1/(1+EXP(-(INDEX(係数表!G:G,3) + $B17)))))*(EXP(INDEX(係数表!H:H,3) + INDEX(係数表!I:I,3)*LN(INDEX(出力表!C:C,3)+1)))))))</f>
        <v>97.141638228108945</v>
      </c>
      <c r="H17" t="e">
        <f>MIN(100, MAX(0, (100*(INDEX(出力表!D:D,3))/(EXP(INDEX(係数表!B:B,3) + $C17) + (INDEX(出力表!D:D,3)))) + (乱数表!$O17*(Settings!B12/(((INDEX(出力表!D:D,3))+1)^INDEX(係数表!E:E,3)*INDEX(係数表!F:F,3))))))</f>
        <v>#VALUE!</v>
      </c>
      <c r="I17" t="e">
        <f>MIN(100, MAX(0, (INDEX(出力表!D:D,3))*G17/MAX(H17, Settings!B3)))</f>
        <v>#VALUE!</v>
      </c>
      <c r="J17">
        <f>MIN(100, MAX(0, 100*BETAINV(乱数表!$D17, MAX(0.00000001, (1/(1+EXP(-(INDEX(係数表!G:G,4) + $B17))))*(EXP(INDEX(係数表!H:H,4) + INDEX(係数表!I:I,4)*LN(INDEX(出力表!C:C,4)+1)))), MAX(0.00000001, (1-(1/(1+EXP(-(INDEX(係数表!G:G,4) + $B17)))))*(EXP(INDEX(係数表!H:H,4) + INDEX(係数表!I:I,4)*LN(INDEX(出力表!C:C,4)+1)))))))</f>
        <v>73.589842840312087</v>
      </c>
      <c r="K17" t="e">
        <f>MIN(100, MAX(0, (100*(INDEX(出力表!D:D,4))/(EXP(INDEX(係数表!B:B,4) + $C17) + (INDEX(出力表!D:D,4)))) + (乱数表!$P17*(Settings!B12/(((INDEX(出力表!D:D,4))+1)^INDEX(係数表!E:E,4)*INDEX(係数表!F:F,4))))))</f>
        <v>#VALUE!</v>
      </c>
      <c r="L17" t="e">
        <f>MIN(100, MAX(0, (INDEX(出力表!D:D,4))*J17/MAX(K17, Settings!B3)))</f>
        <v>#VALUE!</v>
      </c>
      <c r="M17">
        <f>MIN(100, MAX(0, 100*BETAINV(乱数表!$E17, MAX(0.00000001, (1/(1+EXP(-(INDEX(係数表!G:G,5) + $B17))))*(EXP(INDEX(係数表!H:H,5) + INDEX(係数表!I:I,5)*LN(INDEX(出力表!C:C,5)+1)))), MAX(0.00000001, (1-(1/(1+EXP(-(INDEX(係数表!G:G,5) + $B17)))))*(EXP(INDEX(係数表!H:H,5) + INDEX(係数表!I:I,5)*LN(INDEX(出力表!C:C,5)+1)))))))</f>
        <v>49.565148526081003</v>
      </c>
      <c r="N17" t="e">
        <f>MIN(100, MAX(0, (100*(INDEX(出力表!D:D,5))/(EXP(INDEX(係数表!B:B,5) + $C17) + (INDEX(出力表!D:D,5)))) + (乱数表!$Q17*(Settings!B12/(((INDEX(出力表!D:D,5))+1)^INDEX(係数表!E:E,5)*INDEX(係数表!F:F,5))))))</f>
        <v>#VALUE!</v>
      </c>
      <c r="O17" t="e">
        <f>MIN(100, MAX(0, (INDEX(出力表!D:D,5))*M17/MAX(N17, Settings!B3)))</f>
        <v>#VALUE!</v>
      </c>
      <c r="P17">
        <f>MIN(100, MAX(0, 100*BETAINV(乱数表!$F17, MAX(0.00000001, (1/(1+EXP(-(INDEX(係数表!G:G,6) + $B17))))*(EXP(INDEX(係数表!H:H,6) + INDEX(係数表!I:I,6)*LN(INDEX(出力表!C:C,6)+1)))), MAX(0.00000001, (1-(1/(1+EXP(-(INDEX(係数表!G:G,6) + $B17)))))*(EXP(INDEX(係数表!H:H,6) + INDEX(係数表!I:I,6)*LN(INDEX(出力表!C:C,6)+1)))))))</f>
        <v>99.730369893708584</v>
      </c>
      <c r="Q17" t="e">
        <f>MIN(100, MAX(0, (100*(INDEX(出力表!D:D,6))/(EXP(INDEX(係数表!B:B,6) + $C17) + (INDEX(出力表!D:D,6)))) + (乱数表!$R17*(Settings!B12/(((INDEX(出力表!D:D,6))+1)^INDEX(係数表!E:E,6)*INDEX(係数表!F:F,6))))))</f>
        <v>#VALUE!</v>
      </c>
      <c r="R17" t="e">
        <f>MIN(100, MAX(0, (INDEX(出力表!D:D,6))*P17/MAX(Q17, Settings!B3)))</f>
        <v>#VALUE!</v>
      </c>
      <c r="S17">
        <f>MIN(100, MAX(0, 100*BETAINV(乱数表!$G17, MAX(0.00000001, (1/(1+EXP(-(INDEX(係数表!G:G,7) + $B17))))*(EXP(INDEX(係数表!H:H,7) + INDEX(係数表!I:I,7)*LN(INDEX(出力表!C:C,7)+1)))), MAX(0.00000001, (1-(1/(1+EXP(-(INDEX(係数表!G:G,7) + $B17)))))*(EXP(INDEX(係数表!H:H,7) + INDEX(係数表!I:I,7)*LN(INDEX(出力表!C:C,7)+1)))))))</f>
        <v>99.954530414859335</v>
      </c>
      <c r="T17" t="e">
        <f>MIN(100, MAX(0, (100*(INDEX(出力表!D:D,7))/(EXP(INDEX(係数表!B:B,7) + $C17) + (INDEX(出力表!D:D,7)))) + (乱数表!$S17*(Settings!B12/(((INDEX(出力表!D:D,7))+1)^INDEX(係数表!E:E,7)*INDEX(係数表!F:F,7))))))</f>
        <v>#VALUE!</v>
      </c>
      <c r="U17" t="e">
        <f>MIN(100, MAX(0, (INDEX(出力表!D:D,7))*S17/MAX(T17, Settings!B3)))</f>
        <v>#VALUE!</v>
      </c>
      <c r="V17">
        <f>MIN(100, MAX(0, 100*BETAINV(乱数表!$H17, MAX(0.00000001, (1/(1+EXP(-(INDEX(係数表!G:G,8) + $B17))))*(EXP(INDEX(係数表!H:H,8) + INDEX(係数表!I:I,8)*LN(INDEX(出力表!C:C,8)+1)))), MAX(0.00000001, (1-(1/(1+EXP(-(INDEX(係数表!G:G,8) + $B17)))))*(EXP(INDEX(係数表!H:H,8) + INDEX(係数表!I:I,8)*LN(INDEX(出力表!C:C,8)+1)))))))</f>
        <v>99.63468108076799</v>
      </c>
      <c r="W17" t="e">
        <f>MIN(100, MAX(0, (100*(INDEX(出力表!D:D,8))/(EXP(INDEX(係数表!B:B,8) + $C17) + (INDEX(出力表!D:D,8)))) + (乱数表!$T17*(Settings!B12/(((INDEX(出力表!D:D,8))+1)^INDEX(係数表!E:E,8)*INDEX(係数表!F:F,8))))))</f>
        <v>#VALUE!</v>
      </c>
      <c r="X17" t="e">
        <f>MIN(100, MAX(0, (INDEX(出力表!D:D,8))*V17/MAX(W17, Settings!B3)))</f>
        <v>#VALUE!</v>
      </c>
      <c r="Y17">
        <f>MIN(100, MAX(0, 100*BETAINV(乱数表!$I17, MAX(0.00000001, (1/(1+EXP(-(INDEX(係数表!G:G,9) + $B17))))*(EXP(INDEX(係数表!H:H,9) + INDEX(係数表!I:I,9)*LN(INDEX(出力表!C:C,9)+1)))), MAX(0.00000001, (1-(1/(1+EXP(-(INDEX(係数表!G:G,9) + $B17)))))*(EXP(INDEX(係数表!H:H,9) + INDEX(係数表!I:I,9)*LN(INDEX(出力表!C:C,9)+1)))))))</f>
        <v>81.307736722939765</v>
      </c>
      <c r="Z17" t="e">
        <f>MIN(100, MAX(0, (100*(INDEX(出力表!D:D,9))/(EXP(INDEX(係数表!B:B,9) + $C17) + (INDEX(出力表!D:D,9)))) + (乱数表!$U17*(Settings!B12/(((INDEX(出力表!D:D,9))+1)^INDEX(係数表!E:E,9)*INDEX(係数表!F:F,9))))))</f>
        <v>#VALUE!</v>
      </c>
      <c r="AA17" t="e">
        <f>MIN(100, MAX(0, (INDEX(出力表!D:D,9))*Y17/MAX(Z17, Settings!B3)))</f>
        <v>#VALUE!</v>
      </c>
      <c r="AB17">
        <f>MIN(100, MAX(0, 100*BETAINV(乱数表!$J17, MAX(0.00000001, (1/(1+EXP(-(INDEX(係数表!G:G,10) + $B17))))*(EXP(INDEX(係数表!H:H,10) + INDEX(係数表!I:I,10)*LN(INDEX(出力表!C:C,10)+1)))), MAX(0.00000001, (1-(1/(1+EXP(-(INDEX(係数表!G:G,10) + $B17)))))*(EXP(INDEX(係数表!H:H,10) + INDEX(係数表!I:I,10)*LN(INDEX(出力表!C:C,10)+1)))))))</f>
        <v>54.259303761691257</v>
      </c>
      <c r="AC17" t="e">
        <f>MIN(100, MAX(0, (100*(INDEX(出力表!D:D,10))/(EXP(INDEX(係数表!B:B,10) + $C17) + (INDEX(出力表!D:D,10)))) + (乱数表!$V17*(Settings!B12/(((INDEX(出力表!D:D,10))+1)^INDEX(係数表!E:E,10)*INDEX(係数表!F:F,10))))))</f>
        <v>#VALUE!</v>
      </c>
      <c r="AD17" t="e">
        <f>MIN(100, MAX(0, (INDEX(出力表!D:D,10))*AB17/MAX(AC17, Settings!B3)))</f>
        <v>#VALUE!</v>
      </c>
      <c r="AE17">
        <f>MIN(100, MAX(0, 100*BETAINV(乱数表!$K17, MAX(0.00000001, (1/(1+EXP(-(INDEX(係数表!G:G,11) + $B17))))*(EXP(INDEX(係数表!H:H,11) + INDEX(係数表!I:I,11)*LN(INDEX(出力表!C:C,11)+1)))), MAX(0.00000001, (1-(1/(1+EXP(-(INDEX(係数表!G:G,11) + $B17)))))*(EXP(INDEX(係数表!H:H,11) + INDEX(係数表!I:I,11)*LN(INDEX(出力表!C:C,11)+1)))))))</f>
        <v>95.830257932480805</v>
      </c>
      <c r="AF17" t="e">
        <f>MIN(100, MAX(0, (100*(INDEX(出力表!D:D,11))/(EXP(INDEX(係数表!B:B,11) + $C17) + (INDEX(出力表!D:D,11)))) + (乱数表!$W17*(Settings!B12/(((INDEX(出力表!D:D,11))+1)^INDEX(係数表!E:E,11)*INDEX(係数表!F:F,11))))))</f>
        <v>#VALUE!</v>
      </c>
      <c r="AG17" t="e">
        <f>MIN(100, MAX(0, (INDEX(出力表!D:D,11))*AE17/MAX(AF17, Settings!B3)))</f>
        <v>#VALUE!</v>
      </c>
      <c r="AH17">
        <f>MIN(100, MAX(0, 100*BETAINV(乱数表!$L17, MAX(0.00000001, (1/(1+EXP(-(INDEX(係数表!G:G,12) + $B17))))*(EXP(INDEX(係数表!H:H,12) + INDEX(係数表!I:I,12)*LN(INDEX(出力表!C:C,12)+1)))), MAX(0.00000001, (1-(1/(1+EXP(-(INDEX(係数表!G:G,12) + $B17)))))*(EXP(INDEX(係数表!H:H,12) + INDEX(係数表!I:I,12)*LN(INDEX(出力表!C:C,12)+1)))))))</f>
        <v>91.401747898128363</v>
      </c>
      <c r="AI17" t="e">
        <f>MIN(100, MAX(0, (100*(INDEX(出力表!D:D,12))/(EXP(INDEX(係数表!B:B,12) + $C17) + (INDEX(出力表!D:D,12)))) + (乱数表!$X17*(Settings!B12/(((INDEX(出力表!D:D,12))+1)^INDEX(係数表!E:E,12)*INDEX(係数表!F:F,12))))))</f>
        <v>#VALUE!</v>
      </c>
      <c r="AJ17" t="e">
        <f>MIN(100, MAX(0, (INDEX(出力表!D:D,12))*AH17/MAX(AI17, Settings!B3)))</f>
        <v>#VALUE!</v>
      </c>
      <c r="AK17">
        <f>MIN(100, MAX(0, 100*BETAINV(乱数表!$M17, MAX(0.00000001, (1/(1+EXP(-(INDEX(係数表!G:G,13) + $B17))))*(EXP(INDEX(係数表!H:H,13) + INDEX(係数表!I:I,13)*LN(INDEX(出力表!C:C,13)+1)))), MAX(0.00000001, (1-(1/(1+EXP(-(INDEX(係数表!G:G,13) + $B17)))))*(EXP(INDEX(係数表!H:H,13) + INDEX(係数表!I:I,13)*LN(INDEX(出力表!C:C,13)+1)))))))</f>
        <v>99.995561119616937</v>
      </c>
      <c r="AL17" t="e">
        <f>MIN(100, MAX(0, (100*(INDEX(出力表!D:D,13))/(EXP(INDEX(係数表!B:B,13) + $C17) + (INDEX(出力表!D:D,13)))) + (乱数表!$Y17*(Settings!B12/(((INDEX(出力表!D:D,13))+1)^INDEX(係数表!E:E,13)*INDEX(係数表!F:F,13))))))</f>
        <v>#VALUE!</v>
      </c>
      <c r="AM17" t="e">
        <f>MIN(100, MAX(0, (INDEX(出力表!D:D,13))*AK17/MAX(AL17, Settings!B3)))</f>
        <v>#VALUE!</v>
      </c>
      <c r="AN17">
        <f>IF(ISNUMBER(F17), INDEX(出力表!B:B,2)*F17, 0)+IF(ISNUMBER(I17), INDEX(出力表!B:B,3)*I17, 0)+IF(ISNUMBER(L17), INDEX(出力表!B:B,4)*L17, 0)+IF(ISNUMBER(O17), INDEX(出力表!B:B,5)*O17, 0)+IF(ISNUMBER(R17), INDEX(出力表!B:B,6)*R17, 0)+IF(ISNUMBER(U17), INDEX(出力表!B:B,7)*U17, 0)+IF(ISNUMBER(X17), INDEX(出力表!B:B,8)*X17, 0)+IF(ISNUMBER(AA17), INDEX(出力表!B:B,9)*AA17, 0)+IF(ISNUMBER(AD17), INDEX(出力表!B:B,10)*AD17, 0)+IF(ISNUMBER(AG17), INDEX(出力表!B:B,11)*AG17, 0)+IF(ISNUMBER(AJ17), INDEX(出力表!B:B,12)*AJ17, 0)+IF(ISNUMBER(AM17), INDEX(出力表!B:B,13)*AM17, 0)</f>
        <v>0</v>
      </c>
      <c r="AO17">
        <f>IF(ISNUMBER(F17), INDEX(出力表!B:B,2), 0)+IF(ISNUMBER(I17), INDEX(出力表!B:B,3), 0)+IF(ISNUMBER(L17), INDEX(出力表!B:B,4), 0)+IF(ISNUMBER(O17), INDEX(出力表!B:B,5), 0)+IF(ISNUMBER(R17), INDEX(出力表!B:B,6), 0)+IF(ISNUMBER(U17), INDEX(出力表!B:B,7), 0)+IF(ISNUMBER(X17), INDEX(出力表!B:B,8), 0)+IF(ISNUMBER(AA17), INDEX(出力表!B:B,9), 0)+IF(ISNUMBER(AD17), INDEX(出力表!B:B,10), 0)+IF(ISNUMBER(AG17), INDEX(出力表!B:B,11), 0)+IF(ISNUMBER(AJ17), INDEX(出力表!B:B,12), 0)+IF(ISNUMBER(AM17), INDEX(出力表!B:B,13), 0)</f>
        <v>0</v>
      </c>
      <c r="AP17" t="str">
        <f t="shared" si="0"/>
        <v/>
      </c>
    </row>
    <row r="18" spans="1:42" x14ac:dyDescent="0.2">
      <c r="A18">
        <v>17</v>
      </c>
      <c r="B18">
        <f>IF(UPPER(Settings!B4)="TRUE", 乱数表!$Z18*Settings!B10, 0)</f>
        <v>-0.16466467231994025</v>
      </c>
      <c r="C18">
        <f>IF(UPPER(Settings!B4)="TRUE", 乱数表!$AA18*Settings!B11, 0)</f>
        <v>0.11434467822090597</v>
      </c>
      <c r="D18">
        <f>MIN(100, MAX(0, 100*BETAINV(乱数表!$B18, MAX(0.00000001, (1/(1+EXP(-(INDEX(係数表!G:G,2) + $B18))))*(EXP(INDEX(係数表!H:H,2) + INDEX(係数表!I:I,2)*LN(INDEX(出力表!C:C,2)+1)))), MAX(0.00000001, (1-(1/(1+EXP(-(INDEX(係数表!G:G,2) + $B18)))))*(EXP(INDEX(係数表!H:H,2) + INDEX(係数表!I:I,2)*LN(INDEX(出力表!C:C,2)+1)))))))</f>
        <v>83.571330767208437</v>
      </c>
      <c r="E18" t="e">
        <f>MIN(100, MAX(0, (100*(INDEX(出力表!D:D,2))/(EXP(INDEX(係数表!B:B,2) + $C18) + (INDEX(出力表!D:D,2)))) + (乱数表!$N18*(Settings!B12/(((INDEX(出力表!D:D,2))+1)^INDEX(係数表!E:E,2)*INDEX(係数表!F:F,2))))))</f>
        <v>#VALUE!</v>
      </c>
      <c r="F18" t="e">
        <f>MIN(100, MAX(0, (INDEX(出力表!D:D,2))*D18/MAX(E18, Settings!B3)))</f>
        <v>#VALUE!</v>
      </c>
      <c r="G18">
        <f>MIN(100, MAX(0, 100*BETAINV(乱数表!$C18, MAX(0.00000001, (1/(1+EXP(-(INDEX(係数表!G:G,3) + $B18))))*(EXP(INDEX(係数表!H:H,3) + INDEX(係数表!I:I,3)*LN(INDEX(出力表!C:C,3)+1)))), MAX(0.00000001, (1-(1/(1+EXP(-(INDEX(係数表!G:G,3) + $B18)))))*(EXP(INDEX(係数表!H:H,3) + INDEX(係数表!I:I,3)*LN(INDEX(出力表!C:C,3)+1)))))))</f>
        <v>91.637527453504646</v>
      </c>
      <c r="H18" t="e">
        <f>MIN(100, MAX(0, (100*(INDEX(出力表!D:D,3))/(EXP(INDEX(係数表!B:B,3) + $C18) + (INDEX(出力表!D:D,3)))) + (乱数表!$O18*(Settings!B12/(((INDEX(出力表!D:D,3))+1)^INDEX(係数表!E:E,3)*INDEX(係数表!F:F,3))))))</f>
        <v>#VALUE!</v>
      </c>
      <c r="I18" t="e">
        <f>MIN(100, MAX(0, (INDEX(出力表!D:D,3))*G18/MAX(H18, Settings!B3)))</f>
        <v>#VALUE!</v>
      </c>
      <c r="J18">
        <f>MIN(100, MAX(0, 100*BETAINV(乱数表!$D18, MAX(0.00000001, (1/(1+EXP(-(INDEX(係数表!G:G,4) + $B18))))*(EXP(INDEX(係数表!H:H,4) + INDEX(係数表!I:I,4)*LN(INDEX(出力表!C:C,4)+1)))), MAX(0.00000001, (1-(1/(1+EXP(-(INDEX(係数表!G:G,4) + $B18)))))*(EXP(INDEX(係数表!H:H,4) + INDEX(係数表!I:I,4)*LN(INDEX(出力表!C:C,4)+1)))))))</f>
        <v>96.879759001423309</v>
      </c>
      <c r="K18" t="e">
        <f>MIN(100, MAX(0, (100*(INDEX(出力表!D:D,4))/(EXP(INDEX(係数表!B:B,4) + $C18) + (INDEX(出力表!D:D,4)))) + (乱数表!$P18*(Settings!B12/(((INDEX(出力表!D:D,4))+1)^INDEX(係数表!E:E,4)*INDEX(係数表!F:F,4))))))</f>
        <v>#VALUE!</v>
      </c>
      <c r="L18" t="e">
        <f>MIN(100, MAX(0, (INDEX(出力表!D:D,4))*J18/MAX(K18, Settings!B3)))</f>
        <v>#VALUE!</v>
      </c>
      <c r="M18">
        <f>MIN(100, MAX(0, 100*BETAINV(乱数表!$E18, MAX(0.00000001, (1/(1+EXP(-(INDEX(係数表!G:G,5) + $B18))))*(EXP(INDEX(係数表!H:H,5) + INDEX(係数表!I:I,5)*LN(INDEX(出力表!C:C,5)+1)))), MAX(0.00000001, (1-(1/(1+EXP(-(INDEX(係数表!G:G,5) + $B18)))))*(EXP(INDEX(係数表!H:H,5) + INDEX(係数表!I:I,5)*LN(INDEX(出力表!C:C,5)+1)))))))</f>
        <v>98.724656817672852</v>
      </c>
      <c r="N18" t="e">
        <f>MIN(100, MAX(0, (100*(INDEX(出力表!D:D,5))/(EXP(INDEX(係数表!B:B,5) + $C18) + (INDEX(出力表!D:D,5)))) + (乱数表!$Q18*(Settings!B12/(((INDEX(出力表!D:D,5))+1)^INDEX(係数表!E:E,5)*INDEX(係数表!F:F,5))))))</f>
        <v>#VALUE!</v>
      </c>
      <c r="O18" t="e">
        <f>MIN(100, MAX(0, (INDEX(出力表!D:D,5))*M18/MAX(N18, Settings!B3)))</f>
        <v>#VALUE!</v>
      </c>
      <c r="P18">
        <f>MIN(100, MAX(0, 100*BETAINV(乱数表!$F18, MAX(0.00000001, (1/(1+EXP(-(INDEX(係数表!G:G,6) + $B18))))*(EXP(INDEX(係数表!H:H,6) + INDEX(係数表!I:I,6)*LN(INDEX(出力表!C:C,6)+1)))), MAX(0.00000001, (1-(1/(1+EXP(-(INDEX(係数表!G:G,6) + $B18)))))*(EXP(INDEX(係数表!H:H,6) + INDEX(係数表!I:I,6)*LN(INDEX(出力表!C:C,6)+1)))))))</f>
        <v>99.929019335014658</v>
      </c>
      <c r="Q18" t="e">
        <f>MIN(100, MAX(0, (100*(INDEX(出力表!D:D,6))/(EXP(INDEX(係数表!B:B,6) + $C18) + (INDEX(出力表!D:D,6)))) + (乱数表!$R18*(Settings!B12/(((INDEX(出力表!D:D,6))+1)^INDEX(係数表!E:E,6)*INDEX(係数表!F:F,6))))))</f>
        <v>#VALUE!</v>
      </c>
      <c r="R18" t="e">
        <f>MIN(100, MAX(0, (INDEX(出力表!D:D,6))*P18/MAX(Q18, Settings!B3)))</f>
        <v>#VALUE!</v>
      </c>
      <c r="S18">
        <f>MIN(100, MAX(0, 100*BETAINV(乱数表!$G18, MAX(0.00000001, (1/(1+EXP(-(INDEX(係数表!G:G,7) + $B18))))*(EXP(INDEX(係数表!H:H,7) + INDEX(係数表!I:I,7)*LN(INDEX(出力表!C:C,7)+1)))), MAX(0.00000001, (1-(1/(1+EXP(-(INDEX(係数表!G:G,7) + $B18)))))*(EXP(INDEX(係数表!H:H,7) + INDEX(係数表!I:I,7)*LN(INDEX(出力表!C:C,7)+1)))))))</f>
        <v>66.70374816098446</v>
      </c>
      <c r="T18" t="e">
        <f>MIN(100, MAX(0, (100*(INDEX(出力表!D:D,7))/(EXP(INDEX(係数表!B:B,7) + $C18) + (INDEX(出力表!D:D,7)))) + (乱数表!$S18*(Settings!B12/(((INDEX(出力表!D:D,7))+1)^INDEX(係数表!E:E,7)*INDEX(係数表!F:F,7))))))</f>
        <v>#VALUE!</v>
      </c>
      <c r="U18" t="e">
        <f>MIN(100, MAX(0, (INDEX(出力表!D:D,7))*S18/MAX(T18, Settings!B3)))</f>
        <v>#VALUE!</v>
      </c>
      <c r="V18">
        <f>MIN(100, MAX(0, 100*BETAINV(乱数表!$H18, MAX(0.00000001, (1/(1+EXP(-(INDEX(係数表!G:G,8) + $B18))))*(EXP(INDEX(係数表!H:H,8) + INDEX(係数表!I:I,8)*LN(INDEX(出力表!C:C,8)+1)))), MAX(0.00000001, (1-(1/(1+EXP(-(INDEX(係数表!G:G,8) + $B18)))))*(EXP(INDEX(係数表!H:H,8) + INDEX(係数表!I:I,8)*LN(INDEX(出力表!C:C,8)+1)))))))</f>
        <v>96.505937222144524</v>
      </c>
      <c r="W18" t="e">
        <f>MIN(100, MAX(0, (100*(INDEX(出力表!D:D,8))/(EXP(INDEX(係数表!B:B,8) + $C18) + (INDEX(出力表!D:D,8)))) + (乱数表!$T18*(Settings!B12/(((INDEX(出力表!D:D,8))+1)^INDEX(係数表!E:E,8)*INDEX(係数表!F:F,8))))))</f>
        <v>#VALUE!</v>
      </c>
      <c r="X18" t="e">
        <f>MIN(100, MAX(0, (INDEX(出力表!D:D,8))*V18/MAX(W18, Settings!B3)))</f>
        <v>#VALUE!</v>
      </c>
      <c r="Y18">
        <f>MIN(100, MAX(0, 100*BETAINV(乱数表!$I18, MAX(0.00000001, (1/(1+EXP(-(INDEX(係数表!G:G,9) + $B18))))*(EXP(INDEX(係数表!H:H,9) + INDEX(係数表!I:I,9)*LN(INDEX(出力表!C:C,9)+1)))), MAX(0.00000001, (1-(1/(1+EXP(-(INDEX(係数表!G:G,9) + $B18)))))*(EXP(INDEX(係数表!H:H,9) + INDEX(係数表!I:I,9)*LN(INDEX(出力表!C:C,9)+1)))))))</f>
        <v>62.682187982353632</v>
      </c>
      <c r="Z18" t="e">
        <f>MIN(100, MAX(0, (100*(INDEX(出力表!D:D,9))/(EXP(INDEX(係数表!B:B,9) + $C18) + (INDEX(出力表!D:D,9)))) + (乱数表!$U18*(Settings!B12/(((INDEX(出力表!D:D,9))+1)^INDEX(係数表!E:E,9)*INDEX(係数表!F:F,9))))))</f>
        <v>#VALUE!</v>
      </c>
      <c r="AA18" t="e">
        <f>MIN(100, MAX(0, (INDEX(出力表!D:D,9))*Y18/MAX(Z18, Settings!B3)))</f>
        <v>#VALUE!</v>
      </c>
      <c r="AB18">
        <f>MIN(100, MAX(0, 100*BETAINV(乱数表!$J18, MAX(0.00000001, (1/(1+EXP(-(INDEX(係数表!G:G,10) + $B18))))*(EXP(INDEX(係数表!H:H,10) + INDEX(係数表!I:I,10)*LN(INDEX(出力表!C:C,10)+1)))), MAX(0.00000001, (1-(1/(1+EXP(-(INDEX(係数表!G:G,10) + $B18)))))*(EXP(INDEX(係数表!H:H,10) + INDEX(係数表!I:I,10)*LN(INDEX(出力表!C:C,10)+1)))))))</f>
        <v>69.745735842074737</v>
      </c>
      <c r="AC18" t="e">
        <f>MIN(100, MAX(0, (100*(INDEX(出力表!D:D,10))/(EXP(INDEX(係数表!B:B,10) + $C18) + (INDEX(出力表!D:D,10)))) + (乱数表!$V18*(Settings!B12/(((INDEX(出力表!D:D,10))+1)^INDEX(係数表!E:E,10)*INDEX(係数表!F:F,10))))))</f>
        <v>#VALUE!</v>
      </c>
      <c r="AD18" t="e">
        <f>MIN(100, MAX(0, (INDEX(出力表!D:D,10))*AB18/MAX(AC18, Settings!B3)))</f>
        <v>#VALUE!</v>
      </c>
      <c r="AE18">
        <f>MIN(100, MAX(0, 100*BETAINV(乱数表!$K18, MAX(0.00000001, (1/(1+EXP(-(INDEX(係数表!G:G,11) + $B18))))*(EXP(INDEX(係数表!H:H,11) + INDEX(係数表!I:I,11)*LN(INDEX(出力表!C:C,11)+1)))), MAX(0.00000001, (1-(1/(1+EXP(-(INDEX(係数表!G:G,11) + $B18)))))*(EXP(INDEX(係数表!H:H,11) + INDEX(係数表!I:I,11)*LN(INDEX(出力表!C:C,11)+1)))))))</f>
        <v>96.862349123539502</v>
      </c>
      <c r="AF18" t="e">
        <f>MIN(100, MAX(0, (100*(INDEX(出力表!D:D,11))/(EXP(INDEX(係数表!B:B,11) + $C18) + (INDEX(出力表!D:D,11)))) + (乱数表!$W18*(Settings!B12/(((INDEX(出力表!D:D,11))+1)^INDEX(係数表!E:E,11)*INDEX(係数表!F:F,11))))))</f>
        <v>#VALUE!</v>
      </c>
      <c r="AG18" t="e">
        <f>MIN(100, MAX(0, (INDEX(出力表!D:D,11))*AE18/MAX(AF18, Settings!B3)))</f>
        <v>#VALUE!</v>
      </c>
      <c r="AH18">
        <f>MIN(100, MAX(0, 100*BETAINV(乱数表!$L18, MAX(0.00000001, (1/(1+EXP(-(INDEX(係数表!G:G,12) + $B18))))*(EXP(INDEX(係数表!H:H,12) + INDEX(係数表!I:I,12)*LN(INDEX(出力表!C:C,12)+1)))), MAX(0.00000001, (1-(1/(1+EXP(-(INDEX(係数表!G:G,12) + $B18)))))*(EXP(INDEX(係数表!H:H,12) + INDEX(係数表!I:I,12)*LN(INDEX(出力表!C:C,12)+1)))))))</f>
        <v>87.741627384497235</v>
      </c>
      <c r="AI18" t="e">
        <f>MIN(100, MAX(0, (100*(INDEX(出力表!D:D,12))/(EXP(INDEX(係数表!B:B,12) + $C18) + (INDEX(出力表!D:D,12)))) + (乱数表!$X18*(Settings!B12/(((INDEX(出力表!D:D,12))+1)^INDEX(係数表!E:E,12)*INDEX(係数表!F:F,12))))))</f>
        <v>#VALUE!</v>
      </c>
      <c r="AJ18" t="e">
        <f>MIN(100, MAX(0, (INDEX(出力表!D:D,12))*AH18/MAX(AI18, Settings!B3)))</f>
        <v>#VALUE!</v>
      </c>
      <c r="AK18">
        <f>MIN(100, MAX(0, 100*BETAINV(乱数表!$M18, MAX(0.00000001, (1/(1+EXP(-(INDEX(係数表!G:G,13) + $B18))))*(EXP(INDEX(係数表!H:H,13) + INDEX(係数表!I:I,13)*LN(INDEX(出力表!C:C,13)+1)))), MAX(0.00000001, (1-(1/(1+EXP(-(INDEX(係数表!G:G,13) + $B18)))))*(EXP(INDEX(係数表!H:H,13) + INDEX(係数表!I:I,13)*LN(INDEX(出力表!C:C,13)+1)))))))</f>
        <v>94.430168714591787</v>
      </c>
      <c r="AL18" t="e">
        <f>MIN(100, MAX(0, (100*(INDEX(出力表!D:D,13))/(EXP(INDEX(係数表!B:B,13) + $C18) + (INDEX(出力表!D:D,13)))) + (乱数表!$Y18*(Settings!B12/(((INDEX(出力表!D:D,13))+1)^INDEX(係数表!E:E,13)*INDEX(係数表!F:F,13))))))</f>
        <v>#VALUE!</v>
      </c>
      <c r="AM18" t="e">
        <f>MIN(100, MAX(0, (INDEX(出力表!D:D,13))*AK18/MAX(AL18, Settings!B3)))</f>
        <v>#VALUE!</v>
      </c>
      <c r="AN18">
        <f>IF(ISNUMBER(F18), INDEX(出力表!B:B,2)*F18, 0)+IF(ISNUMBER(I18), INDEX(出力表!B:B,3)*I18, 0)+IF(ISNUMBER(L18), INDEX(出力表!B:B,4)*L18, 0)+IF(ISNUMBER(O18), INDEX(出力表!B:B,5)*O18, 0)+IF(ISNUMBER(R18), INDEX(出力表!B:B,6)*R18, 0)+IF(ISNUMBER(U18), INDEX(出力表!B:B,7)*U18, 0)+IF(ISNUMBER(X18), INDEX(出力表!B:B,8)*X18, 0)+IF(ISNUMBER(AA18), INDEX(出力表!B:B,9)*AA18, 0)+IF(ISNUMBER(AD18), INDEX(出力表!B:B,10)*AD18, 0)+IF(ISNUMBER(AG18), INDEX(出力表!B:B,11)*AG18, 0)+IF(ISNUMBER(AJ18), INDEX(出力表!B:B,12)*AJ18, 0)+IF(ISNUMBER(AM18), INDEX(出力表!B:B,13)*AM18, 0)</f>
        <v>0</v>
      </c>
      <c r="AO18">
        <f>IF(ISNUMBER(F18), INDEX(出力表!B:B,2), 0)+IF(ISNUMBER(I18), INDEX(出力表!B:B,3), 0)+IF(ISNUMBER(L18), INDEX(出力表!B:B,4), 0)+IF(ISNUMBER(O18), INDEX(出力表!B:B,5), 0)+IF(ISNUMBER(R18), INDEX(出力表!B:B,6), 0)+IF(ISNUMBER(U18), INDEX(出力表!B:B,7), 0)+IF(ISNUMBER(X18), INDEX(出力表!B:B,8), 0)+IF(ISNUMBER(AA18), INDEX(出力表!B:B,9), 0)+IF(ISNUMBER(AD18), INDEX(出力表!B:B,10), 0)+IF(ISNUMBER(AG18), INDEX(出力表!B:B,11), 0)+IF(ISNUMBER(AJ18), INDEX(出力表!B:B,12), 0)+IF(ISNUMBER(AM18), INDEX(出力表!B:B,13), 0)</f>
        <v>0</v>
      </c>
      <c r="AP18" t="str">
        <f t="shared" si="0"/>
        <v/>
      </c>
    </row>
    <row r="19" spans="1:42" x14ac:dyDescent="0.2">
      <c r="A19">
        <v>18</v>
      </c>
      <c r="B19">
        <f>IF(UPPER(Settings!B4)="TRUE", 乱数表!$Z19*Settings!B10, 0)</f>
        <v>-0.25827204044546276</v>
      </c>
      <c r="C19">
        <f>IF(UPPER(Settings!B4)="TRUE", 乱数表!$AA19*Settings!B11, 0)</f>
        <v>-0.11098884187535649</v>
      </c>
      <c r="D19">
        <f>MIN(100, MAX(0, 100*BETAINV(乱数表!$B19, MAX(0.00000001, (1/(1+EXP(-(INDEX(係数表!G:G,2) + $B19))))*(EXP(INDEX(係数表!H:H,2) + INDEX(係数表!I:I,2)*LN(INDEX(出力表!C:C,2)+1)))), MAX(0.00000001, (1-(1/(1+EXP(-(INDEX(係数表!G:G,2) + $B19)))))*(EXP(INDEX(係数表!H:H,2) + INDEX(係数表!I:I,2)*LN(INDEX(出力表!C:C,2)+1)))))))</f>
        <v>56.11763419512743</v>
      </c>
      <c r="E19" t="e">
        <f>MIN(100, MAX(0, (100*(INDEX(出力表!D:D,2))/(EXP(INDEX(係数表!B:B,2) + $C19) + (INDEX(出力表!D:D,2)))) + (乱数表!$N19*(Settings!B12/(((INDEX(出力表!D:D,2))+1)^INDEX(係数表!E:E,2)*INDEX(係数表!F:F,2))))))</f>
        <v>#VALUE!</v>
      </c>
      <c r="F19" t="e">
        <f>MIN(100, MAX(0, (INDEX(出力表!D:D,2))*D19/MAX(E19, Settings!B3)))</f>
        <v>#VALUE!</v>
      </c>
      <c r="G19">
        <f>MIN(100, MAX(0, 100*BETAINV(乱数表!$C19, MAX(0.00000001, (1/(1+EXP(-(INDEX(係数表!G:G,3) + $B19))))*(EXP(INDEX(係数表!H:H,3) + INDEX(係数表!I:I,3)*LN(INDEX(出力表!C:C,3)+1)))), MAX(0.00000001, (1-(1/(1+EXP(-(INDEX(係数表!G:G,3) + $B19)))))*(EXP(INDEX(係数表!H:H,3) + INDEX(係数表!I:I,3)*LN(INDEX(出力表!C:C,3)+1)))))))</f>
        <v>92.984971575656544</v>
      </c>
      <c r="H19" t="e">
        <f>MIN(100, MAX(0, (100*(INDEX(出力表!D:D,3))/(EXP(INDEX(係数表!B:B,3) + $C19) + (INDEX(出力表!D:D,3)))) + (乱数表!$O19*(Settings!B12/(((INDEX(出力表!D:D,3))+1)^INDEX(係数表!E:E,3)*INDEX(係数表!F:F,3))))))</f>
        <v>#VALUE!</v>
      </c>
      <c r="I19" t="e">
        <f>MIN(100, MAX(0, (INDEX(出力表!D:D,3))*G19/MAX(H19, Settings!B3)))</f>
        <v>#VALUE!</v>
      </c>
      <c r="J19">
        <f>MIN(100, MAX(0, 100*BETAINV(乱数表!$D19, MAX(0.00000001, (1/(1+EXP(-(INDEX(係数表!G:G,4) + $B19))))*(EXP(INDEX(係数表!H:H,4) + INDEX(係数表!I:I,4)*LN(INDEX(出力表!C:C,4)+1)))), MAX(0.00000001, (1-(1/(1+EXP(-(INDEX(係数表!G:G,4) + $B19)))))*(EXP(INDEX(係数表!H:H,4) + INDEX(係数表!I:I,4)*LN(INDEX(出力表!C:C,4)+1)))))))</f>
        <v>75.473782904419778</v>
      </c>
      <c r="K19" t="e">
        <f>MIN(100, MAX(0, (100*(INDEX(出力表!D:D,4))/(EXP(INDEX(係数表!B:B,4) + $C19) + (INDEX(出力表!D:D,4)))) + (乱数表!$P19*(Settings!B12/(((INDEX(出力表!D:D,4))+1)^INDEX(係数表!E:E,4)*INDEX(係数表!F:F,4))))))</f>
        <v>#VALUE!</v>
      </c>
      <c r="L19" t="e">
        <f>MIN(100, MAX(0, (INDEX(出力表!D:D,4))*J19/MAX(K19, Settings!B3)))</f>
        <v>#VALUE!</v>
      </c>
      <c r="M19">
        <f>MIN(100, MAX(0, 100*BETAINV(乱数表!$E19, MAX(0.00000001, (1/(1+EXP(-(INDEX(係数表!G:G,5) + $B19))))*(EXP(INDEX(係数表!H:H,5) + INDEX(係数表!I:I,5)*LN(INDEX(出力表!C:C,5)+1)))), MAX(0.00000001, (1-(1/(1+EXP(-(INDEX(係数表!G:G,5) + $B19)))))*(EXP(INDEX(係数表!H:H,5) + INDEX(係数表!I:I,5)*LN(INDEX(出力表!C:C,5)+1)))))))</f>
        <v>86.622052063547372</v>
      </c>
      <c r="N19" t="e">
        <f>MIN(100, MAX(0, (100*(INDEX(出力表!D:D,5))/(EXP(INDEX(係数表!B:B,5) + $C19) + (INDEX(出力表!D:D,5)))) + (乱数表!$Q19*(Settings!B12/(((INDEX(出力表!D:D,5))+1)^INDEX(係数表!E:E,5)*INDEX(係数表!F:F,5))))))</f>
        <v>#VALUE!</v>
      </c>
      <c r="O19" t="e">
        <f>MIN(100, MAX(0, (INDEX(出力表!D:D,5))*M19/MAX(N19, Settings!B3)))</f>
        <v>#VALUE!</v>
      </c>
      <c r="P19">
        <f>MIN(100, MAX(0, 100*BETAINV(乱数表!$F19, MAX(0.00000001, (1/(1+EXP(-(INDEX(係数表!G:G,6) + $B19))))*(EXP(INDEX(係数表!H:H,6) + INDEX(係数表!I:I,6)*LN(INDEX(出力表!C:C,6)+1)))), MAX(0.00000001, (1-(1/(1+EXP(-(INDEX(係数表!G:G,6) + $B19)))))*(EXP(INDEX(係数表!H:H,6) + INDEX(係数表!I:I,6)*LN(INDEX(出力表!C:C,6)+1)))))))</f>
        <v>95.852947887088845</v>
      </c>
      <c r="Q19" t="e">
        <f>MIN(100, MAX(0, (100*(INDEX(出力表!D:D,6))/(EXP(INDEX(係数表!B:B,6) + $C19) + (INDEX(出力表!D:D,6)))) + (乱数表!$R19*(Settings!B12/(((INDEX(出力表!D:D,6))+1)^INDEX(係数表!E:E,6)*INDEX(係数表!F:F,6))))))</f>
        <v>#VALUE!</v>
      </c>
      <c r="R19" t="e">
        <f>MIN(100, MAX(0, (INDEX(出力表!D:D,6))*P19/MAX(Q19, Settings!B3)))</f>
        <v>#VALUE!</v>
      </c>
      <c r="S19">
        <f>MIN(100, MAX(0, 100*BETAINV(乱数表!$G19, MAX(0.00000001, (1/(1+EXP(-(INDEX(係数表!G:G,7) + $B19))))*(EXP(INDEX(係数表!H:H,7) + INDEX(係数表!I:I,7)*LN(INDEX(出力表!C:C,7)+1)))), MAX(0.00000001, (1-(1/(1+EXP(-(INDEX(係数表!G:G,7) + $B19)))))*(EXP(INDEX(係数表!H:H,7) + INDEX(係数表!I:I,7)*LN(INDEX(出力表!C:C,7)+1)))))))</f>
        <v>81.577082702558187</v>
      </c>
      <c r="T19" t="e">
        <f>MIN(100, MAX(0, (100*(INDEX(出力表!D:D,7))/(EXP(INDEX(係数表!B:B,7) + $C19) + (INDEX(出力表!D:D,7)))) + (乱数表!$S19*(Settings!B12/(((INDEX(出力表!D:D,7))+1)^INDEX(係数表!E:E,7)*INDEX(係数表!F:F,7))))))</f>
        <v>#VALUE!</v>
      </c>
      <c r="U19" t="e">
        <f>MIN(100, MAX(0, (INDEX(出力表!D:D,7))*S19/MAX(T19, Settings!B3)))</f>
        <v>#VALUE!</v>
      </c>
      <c r="V19">
        <f>MIN(100, MAX(0, 100*BETAINV(乱数表!$H19, MAX(0.00000001, (1/(1+EXP(-(INDEX(係数表!G:G,8) + $B19))))*(EXP(INDEX(係数表!H:H,8) + INDEX(係数表!I:I,8)*LN(INDEX(出力表!C:C,8)+1)))), MAX(0.00000001, (1-(1/(1+EXP(-(INDEX(係数表!G:G,8) + $B19)))))*(EXP(INDEX(係数表!H:H,8) + INDEX(係数表!I:I,8)*LN(INDEX(出力表!C:C,8)+1)))))))</f>
        <v>81.722302061203209</v>
      </c>
      <c r="W19" t="e">
        <f>MIN(100, MAX(0, (100*(INDEX(出力表!D:D,8))/(EXP(INDEX(係数表!B:B,8) + $C19) + (INDEX(出力表!D:D,8)))) + (乱数表!$T19*(Settings!B12/(((INDEX(出力表!D:D,8))+1)^INDEX(係数表!E:E,8)*INDEX(係数表!F:F,8))))))</f>
        <v>#VALUE!</v>
      </c>
      <c r="X19" t="e">
        <f>MIN(100, MAX(0, (INDEX(出力表!D:D,8))*V19/MAX(W19, Settings!B3)))</f>
        <v>#VALUE!</v>
      </c>
      <c r="Y19">
        <f>MIN(100, MAX(0, 100*BETAINV(乱数表!$I19, MAX(0.00000001, (1/(1+EXP(-(INDEX(係数表!G:G,9) + $B19))))*(EXP(INDEX(係数表!H:H,9) + INDEX(係数表!I:I,9)*LN(INDEX(出力表!C:C,9)+1)))), MAX(0.00000001, (1-(1/(1+EXP(-(INDEX(係数表!G:G,9) + $B19)))))*(EXP(INDEX(係数表!H:H,9) + INDEX(係数表!I:I,9)*LN(INDEX(出力表!C:C,9)+1)))))))</f>
        <v>99.902985986161369</v>
      </c>
      <c r="Z19" t="e">
        <f>MIN(100, MAX(0, (100*(INDEX(出力表!D:D,9))/(EXP(INDEX(係数表!B:B,9) + $C19) + (INDEX(出力表!D:D,9)))) + (乱数表!$U19*(Settings!B12/(((INDEX(出力表!D:D,9))+1)^INDEX(係数表!E:E,9)*INDEX(係数表!F:F,9))))))</f>
        <v>#VALUE!</v>
      </c>
      <c r="AA19" t="e">
        <f>MIN(100, MAX(0, (INDEX(出力表!D:D,9))*Y19/MAX(Z19, Settings!B3)))</f>
        <v>#VALUE!</v>
      </c>
      <c r="AB19">
        <f>MIN(100, MAX(0, 100*BETAINV(乱数表!$J19, MAX(0.00000001, (1/(1+EXP(-(INDEX(係数表!G:G,10) + $B19))))*(EXP(INDEX(係数表!H:H,10) + INDEX(係数表!I:I,10)*LN(INDEX(出力表!C:C,10)+1)))), MAX(0.00000001, (1-(1/(1+EXP(-(INDEX(係数表!G:G,10) + $B19)))))*(EXP(INDEX(係数表!H:H,10) + INDEX(係数表!I:I,10)*LN(INDEX(出力表!C:C,10)+1)))))))</f>
        <v>92.163848044018934</v>
      </c>
      <c r="AC19" t="e">
        <f>MIN(100, MAX(0, (100*(INDEX(出力表!D:D,10))/(EXP(INDEX(係数表!B:B,10) + $C19) + (INDEX(出力表!D:D,10)))) + (乱数表!$V19*(Settings!B12/(((INDEX(出力表!D:D,10))+1)^INDEX(係数表!E:E,10)*INDEX(係数表!F:F,10))))))</f>
        <v>#VALUE!</v>
      </c>
      <c r="AD19" t="e">
        <f>MIN(100, MAX(0, (INDEX(出力表!D:D,10))*AB19/MAX(AC19, Settings!B3)))</f>
        <v>#VALUE!</v>
      </c>
      <c r="AE19">
        <f>MIN(100, MAX(0, 100*BETAINV(乱数表!$K19, MAX(0.00000001, (1/(1+EXP(-(INDEX(係数表!G:G,11) + $B19))))*(EXP(INDEX(係数表!H:H,11) + INDEX(係数表!I:I,11)*LN(INDEX(出力表!C:C,11)+1)))), MAX(0.00000001, (1-(1/(1+EXP(-(INDEX(係数表!G:G,11) + $B19)))))*(EXP(INDEX(係数表!H:H,11) + INDEX(係数表!I:I,11)*LN(INDEX(出力表!C:C,11)+1)))))))</f>
        <v>89.640750677234578</v>
      </c>
      <c r="AF19" t="e">
        <f>MIN(100, MAX(0, (100*(INDEX(出力表!D:D,11))/(EXP(INDEX(係数表!B:B,11) + $C19) + (INDEX(出力表!D:D,11)))) + (乱数表!$W19*(Settings!B12/(((INDEX(出力表!D:D,11))+1)^INDEX(係数表!E:E,11)*INDEX(係数表!F:F,11))))))</f>
        <v>#VALUE!</v>
      </c>
      <c r="AG19" t="e">
        <f>MIN(100, MAX(0, (INDEX(出力表!D:D,11))*AE19/MAX(AF19, Settings!B3)))</f>
        <v>#VALUE!</v>
      </c>
      <c r="AH19">
        <f>MIN(100, MAX(0, 100*BETAINV(乱数表!$L19, MAX(0.00000001, (1/(1+EXP(-(INDEX(係数表!G:G,12) + $B19))))*(EXP(INDEX(係数表!H:H,12) + INDEX(係数表!I:I,12)*LN(INDEX(出力表!C:C,12)+1)))), MAX(0.00000001, (1-(1/(1+EXP(-(INDEX(係数表!G:G,12) + $B19)))))*(EXP(INDEX(係数表!H:H,12) + INDEX(係数表!I:I,12)*LN(INDEX(出力表!C:C,12)+1)))))))</f>
        <v>90.302339516457522</v>
      </c>
      <c r="AI19" t="e">
        <f>MIN(100, MAX(0, (100*(INDEX(出力表!D:D,12))/(EXP(INDEX(係数表!B:B,12) + $C19) + (INDEX(出力表!D:D,12)))) + (乱数表!$X19*(Settings!B12/(((INDEX(出力表!D:D,12))+1)^INDEX(係数表!E:E,12)*INDEX(係数表!F:F,12))))))</f>
        <v>#VALUE!</v>
      </c>
      <c r="AJ19" t="e">
        <f>MIN(100, MAX(0, (INDEX(出力表!D:D,12))*AH19/MAX(AI19, Settings!B3)))</f>
        <v>#VALUE!</v>
      </c>
      <c r="AK19">
        <f>MIN(100, MAX(0, 100*BETAINV(乱数表!$M19, MAX(0.00000001, (1/(1+EXP(-(INDEX(係数表!G:G,13) + $B19))))*(EXP(INDEX(係数表!H:H,13) + INDEX(係数表!I:I,13)*LN(INDEX(出力表!C:C,13)+1)))), MAX(0.00000001, (1-(1/(1+EXP(-(INDEX(係数表!G:G,13) + $B19)))))*(EXP(INDEX(係数表!H:H,13) + INDEX(係数表!I:I,13)*LN(INDEX(出力表!C:C,13)+1)))))))</f>
        <v>99.973202332330246</v>
      </c>
      <c r="AL19" t="e">
        <f>MIN(100, MAX(0, (100*(INDEX(出力表!D:D,13))/(EXP(INDEX(係数表!B:B,13) + $C19) + (INDEX(出力表!D:D,13)))) + (乱数表!$Y19*(Settings!B12/(((INDEX(出力表!D:D,13))+1)^INDEX(係数表!E:E,13)*INDEX(係数表!F:F,13))))))</f>
        <v>#VALUE!</v>
      </c>
      <c r="AM19" t="e">
        <f>MIN(100, MAX(0, (INDEX(出力表!D:D,13))*AK19/MAX(AL19, Settings!B3)))</f>
        <v>#VALUE!</v>
      </c>
      <c r="AN19">
        <f>IF(ISNUMBER(F19), INDEX(出力表!B:B,2)*F19, 0)+IF(ISNUMBER(I19), INDEX(出力表!B:B,3)*I19, 0)+IF(ISNUMBER(L19), INDEX(出力表!B:B,4)*L19, 0)+IF(ISNUMBER(O19), INDEX(出力表!B:B,5)*O19, 0)+IF(ISNUMBER(R19), INDEX(出力表!B:B,6)*R19, 0)+IF(ISNUMBER(U19), INDEX(出力表!B:B,7)*U19, 0)+IF(ISNUMBER(X19), INDEX(出力表!B:B,8)*X19, 0)+IF(ISNUMBER(AA19), INDEX(出力表!B:B,9)*AA19, 0)+IF(ISNUMBER(AD19), INDEX(出力表!B:B,10)*AD19, 0)+IF(ISNUMBER(AG19), INDEX(出力表!B:B,11)*AG19, 0)+IF(ISNUMBER(AJ19), INDEX(出力表!B:B,12)*AJ19, 0)+IF(ISNUMBER(AM19), INDEX(出力表!B:B,13)*AM19, 0)</f>
        <v>0</v>
      </c>
      <c r="AO19">
        <f>IF(ISNUMBER(F19), INDEX(出力表!B:B,2), 0)+IF(ISNUMBER(I19), INDEX(出力表!B:B,3), 0)+IF(ISNUMBER(L19), INDEX(出力表!B:B,4), 0)+IF(ISNUMBER(O19), INDEX(出力表!B:B,5), 0)+IF(ISNUMBER(R19), INDEX(出力表!B:B,6), 0)+IF(ISNUMBER(U19), INDEX(出力表!B:B,7), 0)+IF(ISNUMBER(X19), INDEX(出力表!B:B,8), 0)+IF(ISNUMBER(AA19), INDEX(出力表!B:B,9), 0)+IF(ISNUMBER(AD19), INDEX(出力表!B:B,10), 0)+IF(ISNUMBER(AG19), INDEX(出力表!B:B,11), 0)+IF(ISNUMBER(AJ19), INDEX(出力表!B:B,12), 0)+IF(ISNUMBER(AM19), INDEX(出力表!B:B,13), 0)</f>
        <v>0</v>
      </c>
      <c r="AP19" t="str">
        <f t="shared" si="0"/>
        <v/>
      </c>
    </row>
    <row r="20" spans="1:42" x14ac:dyDescent="0.2">
      <c r="A20">
        <v>19</v>
      </c>
      <c r="B20">
        <f>IF(UPPER(Settings!B4)="TRUE", 乱数表!$Z20*Settings!B10, 0)</f>
        <v>6.7954256850483508E-2</v>
      </c>
      <c r="C20">
        <f>IF(UPPER(Settings!B4)="TRUE", 乱数表!$AA20*Settings!B11, 0)</f>
        <v>0.12009620400158021</v>
      </c>
      <c r="D20">
        <f>MIN(100, MAX(0, 100*BETAINV(乱数表!$B20, MAX(0.00000001, (1/(1+EXP(-(INDEX(係数表!G:G,2) + $B20))))*(EXP(INDEX(係数表!H:H,2) + INDEX(係数表!I:I,2)*LN(INDEX(出力表!C:C,2)+1)))), MAX(0.00000001, (1-(1/(1+EXP(-(INDEX(係数表!G:G,2) + $B20)))))*(EXP(INDEX(係数表!H:H,2) + INDEX(係数表!I:I,2)*LN(INDEX(出力表!C:C,2)+1)))))))</f>
        <v>91.027112960372662</v>
      </c>
      <c r="E20" t="e">
        <f>MIN(100, MAX(0, (100*(INDEX(出力表!D:D,2))/(EXP(INDEX(係数表!B:B,2) + $C20) + (INDEX(出力表!D:D,2)))) + (乱数表!$N20*(Settings!B12/(((INDEX(出力表!D:D,2))+1)^INDEX(係数表!E:E,2)*INDEX(係数表!F:F,2))))))</f>
        <v>#VALUE!</v>
      </c>
      <c r="F20" t="e">
        <f>MIN(100, MAX(0, (INDEX(出力表!D:D,2))*D20/MAX(E20, Settings!B3)))</f>
        <v>#VALUE!</v>
      </c>
      <c r="G20">
        <f>MIN(100, MAX(0, 100*BETAINV(乱数表!$C20, MAX(0.00000001, (1/(1+EXP(-(INDEX(係数表!G:G,3) + $B20))))*(EXP(INDEX(係数表!H:H,3) + INDEX(係数表!I:I,3)*LN(INDEX(出力表!C:C,3)+1)))), MAX(0.00000001, (1-(1/(1+EXP(-(INDEX(係数表!G:G,3) + $B20)))))*(EXP(INDEX(係数表!H:H,3) + INDEX(係数表!I:I,3)*LN(INDEX(出力表!C:C,3)+1)))))))</f>
        <v>91.600347259737248</v>
      </c>
      <c r="H20" t="e">
        <f>MIN(100, MAX(0, (100*(INDEX(出力表!D:D,3))/(EXP(INDEX(係数表!B:B,3) + $C20) + (INDEX(出力表!D:D,3)))) + (乱数表!$O20*(Settings!B12/(((INDEX(出力表!D:D,3))+1)^INDEX(係数表!E:E,3)*INDEX(係数表!F:F,3))))))</f>
        <v>#VALUE!</v>
      </c>
      <c r="I20" t="e">
        <f>MIN(100, MAX(0, (INDEX(出力表!D:D,3))*G20/MAX(H20, Settings!B3)))</f>
        <v>#VALUE!</v>
      </c>
      <c r="J20">
        <f>MIN(100, MAX(0, 100*BETAINV(乱数表!$D20, MAX(0.00000001, (1/(1+EXP(-(INDEX(係数表!G:G,4) + $B20))))*(EXP(INDEX(係数表!H:H,4) + INDEX(係数表!I:I,4)*LN(INDEX(出力表!C:C,4)+1)))), MAX(0.00000001, (1-(1/(1+EXP(-(INDEX(係数表!G:G,4) + $B20)))))*(EXP(INDEX(係数表!H:H,4) + INDEX(係数表!I:I,4)*LN(INDEX(出力表!C:C,4)+1)))))))</f>
        <v>86.430545979302593</v>
      </c>
      <c r="K20" t="e">
        <f>MIN(100, MAX(0, (100*(INDEX(出力表!D:D,4))/(EXP(INDEX(係数表!B:B,4) + $C20) + (INDEX(出力表!D:D,4)))) + (乱数表!$P20*(Settings!B12/(((INDEX(出力表!D:D,4))+1)^INDEX(係数表!E:E,4)*INDEX(係数表!F:F,4))))))</f>
        <v>#VALUE!</v>
      </c>
      <c r="L20" t="e">
        <f>MIN(100, MAX(0, (INDEX(出力表!D:D,4))*J20/MAX(K20, Settings!B3)))</f>
        <v>#VALUE!</v>
      </c>
      <c r="M20">
        <f>MIN(100, MAX(0, 100*BETAINV(乱数表!$E20, MAX(0.00000001, (1/(1+EXP(-(INDEX(係数表!G:G,5) + $B20))))*(EXP(INDEX(係数表!H:H,5) + INDEX(係数表!I:I,5)*LN(INDEX(出力表!C:C,5)+1)))), MAX(0.00000001, (1-(1/(1+EXP(-(INDEX(係数表!G:G,5) + $B20)))))*(EXP(INDEX(係数表!H:H,5) + INDEX(係数表!I:I,5)*LN(INDEX(出力表!C:C,5)+1)))))))</f>
        <v>99.142811459402253</v>
      </c>
      <c r="N20" t="e">
        <f>MIN(100, MAX(0, (100*(INDEX(出力表!D:D,5))/(EXP(INDEX(係数表!B:B,5) + $C20) + (INDEX(出力表!D:D,5)))) + (乱数表!$Q20*(Settings!B12/(((INDEX(出力表!D:D,5))+1)^INDEX(係数表!E:E,5)*INDEX(係数表!F:F,5))))))</f>
        <v>#VALUE!</v>
      </c>
      <c r="O20" t="e">
        <f>MIN(100, MAX(0, (INDEX(出力表!D:D,5))*M20/MAX(N20, Settings!B3)))</f>
        <v>#VALUE!</v>
      </c>
      <c r="P20">
        <f>MIN(100, MAX(0, 100*BETAINV(乱数表!$F20, MAX(0.00000001, (1/(1+EXP(-(INDEX(係数表!G:G,6) + $B20))))*(EXP(INDEX(係数表!H:H,6) + INDEX(係数表!I:I,6)*LN(INDEX(出力表!C:C,6)+1)))), MAX(0.00000001, (1-(1/(1+EXP(-(INDEX(係数表!G:G,6) + $B20)))))*(EXP(INDEX(係数表!H:H,6) + INDEX(係数表!I:I,6)*LN(INDEX(出力表!C:C,6)+1)))))))</f>
        <v>84.540421489709274</v>
      </c>
      <c r="Q20" t="e">
        <f>MIN(100, MAX(0, (100*(INDEX(出力表!D:D,6))/(EXP(INDEX(係数表!B:B,6) + $C20) + (INDEX(出力表!D:D,6)))) + (乱数表!$R20*(Settings!B12/(((INDEX(出力表!D:D,6))+1)^INDEX(係数表!E:E,6)*INDEX(係数表!F:F,6))))))</f>
        <v>#VALUE!</v>
      </c>
      <c r="R20" t="e">
        <f>MIN(100, MAX(0, (INDEX(出力表!D:D,6))*P20/MAX(Q20, Settings!B3)))</f>
        <v>#VALUE!</v>
      </c>
      <c r="S20">
        <f>MIN(100, MAX(0, 100*BETAINV(乱数表!$G20, MAX(0.00000001, (1/(1+EXP(-(INDEX(係数表!G:G,7) + $B20))))*(EXP(INDEX(係数表!H:H,7) + INDEX(係数表!I:I,7)*LN(INDEX(出力表!C:C,7)+1)))), MAX(0.00000001, (1-(1/(1+EXP(-(INDEX(係数表!G:G,7) + $B20)))))*(EXP(INDEX(係数表!H:H,7) + INDEX(係数表!I:I,7)*LN(INDEX(出力表!C:C,7)+1)))))))</f>
        <v>99.921341255917895</v>
      </c>
      <c r="T20" t="e">
        <f>MIN(100, MAX(0, (100*(INDEX(出力表!D:D,7))/(EXP(INDEX(係数表!B:B,7) + $C20) + (INDEX(出力表!D:D,7)))) + (乱数表!$S20*(Settings!B12/(((INDEX(出力表!D:D,7))+1)^INDEX(係数表!E:E,7)*INDEX(係数表!F:F,7))))))</f>
        <v>#VALUE!</v>
      </c>
      <c r="U20" t="e">
        <f>MIN(100, MAX(0, (INDEX(出力表!D:D,7))*S20/MAX(T20, Settings!B3)))</f>
        <v>#VALUE!</v>
      </c>
      <c r="V20">
        <f>MIN(100, MAX(0, 100*BETAINV(乱数表!$H20, MAX(0.00000001, (1/(1+EXP(-(INDEX(係数表!G:G,8) + $B20))))*(EXP(INDEX(係数表!H:H,8) + INDEX(係数表!I:I,8)*LN(INDEX(出力表!C:C,8)+1)))), MAX(0.00000001, (1-(1/(1+EXP(-(INDEX(係数表!G:G,8) + $B20)))))*(EXP(INDEX(係数表!H:H,8) + INDEX(係数表!I:I,8)*LN(INDEX(出力表!C:C,8)+1)))))))</f>
        <v>92.517046391909673</v>
      </c>
      <c r="W20" t="e">
        <f>MIN(100, MAX(0, (100*(INDEX(出力表!D:D,8))/(EXP(INDEX(係数表!B:B,8) + $C20) + (INDEX(出力表!D:D,8)))) + (乱数表!$T20*(Settings!B12/(((INDEX(出力表!D:D,8))+1)^INDEX(係数表!E:E,8)*INDEX(係数表!F:F,8))))))</f>
        <v>#VALUE!</v>
      </c>
      <c r="X20" t="e">
        <f>MIN(100, MAX(0, (INDEX(出力表!D:D,8))*V20/MAX(W20, Settings!B3)))</f>
        <v>#VALUE!</v>
      </c>
      <c r="Y20">
        <f>MIN(100, MAX(0, 100*BETAINV(乱数表!$I20, MAX(0.00000001, (1/(1+EXP(-(INDEX(係数表!G:G,9) + $B20))))*(EXP(INDEX(係数表!H:H,9) + INDEX(係数表!I:I,9)*LN(INDEX(出力表!C:C,9)+1)))), MAX(0.00000001, (1-(1/(1+EXP(-(INDEX(係数表!G:G,9) + $B20)))))*(EXP(INDEX(係数表!H:H,9) + INDEX(係数表!I:I,9)*LN(INDEX(出力表!C:C,9)+1)))))))</f>
        <v>99.695266942857842</v>
      </c>
      <c r="Z20" t="e">
        <f>MIN(100, MAX(0, (100*(INDEX(出力表!D:D,9))/(EXP(INDEX(係数表!B:B,9) + $C20) + (INDEX(出力表!D:D,9)))) + (乱数表!$U20*(Settings!B12/(((INDEX(出力表!D:D,9))+1)^INDEX(係数表!E:E,9)*INDEX(係数表!F:F,9))))))</f>
        <v>#VALUE!</v>
      </c>
      <c r="AA20" t="e">
        <f>MIN(100, MAX(0, (INDEX(出力表!D:D,9))*Y20/MAX(Z20, Settings!B3)))</f>
        <v>#VALUE!</v>
      </c>
      <c r="AB20">
        <f>MIN(100, MAX(0, 100*BETAINV(乱数表!$J20, MAX(0.00000001, (1/(1+EXP(-(INDEX(係数表!G:G,10) + $B20))))*(EXP(INDEX(係数表!H:H,10) + INDEX(係数表!I:I,10)*LN(INDEX(出力表!C:C,10)+1)))), MAX(0.00000001, (1-(1/(1+EXP(-(INDEX(係数表!G:G,10) + $B20)))))*(EXP(INDEX(係数表!H:H,10) + INDEX(係数表!I:I,10)*LN(INDEX(出力表!C:C,10)+1)))))))</f>
        <v>99.766716206962826</v>
      </c>
      <c r="AC20" t="e">
        <f>MIN(100, MAX(0, (100*(INDEX(出力表!D:D,10))/(EXP(INDEX(係数表!B:B,10) + $C20) + (INDEX(出力表!D:D,10)))) + (乱数表!$V20*(Settings!B12/(((INDEX(出力表!D:D,10))+1)^INDEX(係数表!E:E,10)*INDEX(係数表!F:F,10))))))</f>
        <v>#VALUE!</v>
      </c>
      <c r="AD20" t="e">
        <f>MIN(100, MAX(0, (INDEX(出力表!D:D,10))*AB20/MAX(AC20, Settings!B3)))</f>
        <v>#VALUE!</v>
      </c>
      <c r="AE20">
        <f>MIN(100, MAX(0, 100*BETAINV(乱数表!$K20, MAX(0.00000001, (1/(1+EXP(-(INDEX(係数表!G:G,11) + $B20))))*(EXP(INDEX(係数表!H:H,11) + INDEX(係数表!I:I,11)*LN(INDEX(出力表!C:C,11)+1)))), MAX(0.00000001, (1-(1/(1+EXP(-(INDEX(係数表!G:G,11) + $B20)))))*(EXP(INDEX(係数表!H:H,11) + INDEX(係数表!I:I,11)*LN(INDEX(出力表!C:C,11)+1)))))))</f>
        <v>44.730478039128471</v>
      </c>
      <c r="AF20" t="e">
        <f>MIN(100, MAX(0, (100*(INDEX(出力表!D:D,11))/(EXP(INDEX(係数表!B:B,11) + $C20) + (INDEX(出力表!D:D,11)))) + (乱数表!$W20*(Settings!B12/(((INDEX(出力表!D:D,11))+1)^INDEX(係数表!E:E,11)*INDEX(係数表!F:F,11))))))</f>
        <v>#VALUE!</v>
      </c>
      <c r="AG20" t="e">
        <f>MIN(100, MAX(0, (INDEX(出力表!D:D,11))*AE20/MAX(AF20, Settings!B3)))</f>
        <v>#VALUE!</v>
      </c>
      <c r="AH20">
        <f>MIN(100, MAX(0, 100*BETAINV(乱数表!$L20, MAX(0.00000001, (1/(1+EXP(-(INDEX(係数表!G:G,12) + $B20))))*(EXP(INDEX(係数表!H:H,12) + INDEX(係数表!I:I,12)*LN(INDEX(出力表!C:C,12)+1)))), MAX(0.00000001, (1-(1/(1+EXP(-(INDEX(係数表!G:G,12) + $B20)))))*(EXP(INDEX(係数表!H:H,12) + INDEX(係数表!I:I,12)*LN(INDEX(出力表!C:C,12)+1)))))))</f>
        <v>92.270777636080794</v>
      </c>
      <c r="AI20" t="e">
        <f>MIN(100, MAX(0, (100*(INDEX(出力表!D:D,12))/(EXP(INDEX(係数表!B:B,12) + $C20) + (INDEX(出力表!D:D,12)))) + (乱数表!$X20*(Settings!B12/(((INDEX(出力表!D:D,12))+1)^INDEX(係数表!E:E,12)*INDEX(係数表!F:F,12))))))</f>
        <v>#VALUE!</v>
      </c>
      <c r="AJ20" t="e">
        <f>MIN(100, MAX(0, (INDEX(出力表!D:D,12))*AH20/MAX(AI20, Settings!B3)))</f>
        <v>#VALUE!</v>
      </c>
      <c r="AK20">
        <f>MIN(100, MAX(0, 100*BETAINV(乱数表!$M20, MAX(0.00000001, (1/(1+EXP(-(INDEX(係数表!G:G,13) + $B20))))*(EXP(INDEX(係数表!H:H,13) + INDEX(係数表!I:I,13)*LN(INDEX(出力表!C:C,13)+1)))), MAX(0.00000001, (1-(1/(1+EXP(-(INDEX(係数表!G:G,13) + $B20)))))*(EXP(INDEX(係数表!H:H,13) + INDEX(係数表!I:I,13)*LN(INDEX(出力表!C:C,13)+1)))))))</f>
        <v>99.860689557213632</v>
      </c>
      <c r="AL20" t="e">
        <f>MIN(100, MAX(0, (100*(INDEX(出力表!D:D,13))/(EXP(INDEX(係数表!B:B,13) + $C20) + (INDEX(出力表!D:D,13)))) + (乱数表!$Y20*(Settings!B12/(((INDEX(出力表!D:D,13))+1)^INDEX(係数表!E:E,13)*INDEX(係数表!F:F,13))))))</f>
        <v>#VALUE!</v>
      </c>
      <c r="AM20" t="e">
        <f>MIN(100, MAX(0, (INDEX(出力表!D:D,13))*AK20/MAX(AL20, Settings!B3)))</f>
        <v>#VALUE!</v>
      </c>
      <c r="AN20">
        <f>IF(ISNUMBER(F20), INDEX(出力表!B:B,2)*F20, 0)+IF(ISNUMBER(I20), INDEX(出力表!B:B,3)*I20, 0)+IF(ISNUMBER(L20), INDEX(出力表!B:B,4)*L20, 0)+IF(ISNUMBER(O20), INDEX(出力表!B:B,5)*O20, 0)+IF(ISNUMBER(R20), INDEX(出力表!B:B,6)*R20, 0)+IF(ISNUMBER(U20), INDEX(出力表!B:B,7)*U20, 0)+IF(ISNUMBER(X20), INDEX(出力表!B:B,8)*X20, 0)+IF(ISNUMBER(AA20), INDEX(出力表!B:B,9)*AA20, 0)+IF(ISNUMBER(AD20), INDEX(出力表!B:B,10)*AD20, 0)+IF(ISNUMBER(AG20), INDEX(出力表!B:B,11)*AG20, 0)+IF(ISNUMBER(AJ20), INDEX(出力表!B:B,12)*AJ20, 0)+IF(ISNUMBER(AM20), INDEX(出力表!B:B,13)*AM20, 0)</f>
        <v>0</v>
      </c>
      <c r="AO20">
        <f>IF(ISNUMBER(F20), INDEX(出力表!B:B,2), 0)+IF(ISNUMBER(I20), INDEX(出力表!B:B,3), 0)+IF(ISNUMBER(L20), INDEX(出力表!B:B,4), 0)+IF(ISNUMBER(O20), INDEX(出力表!B:B,5), 0)+IF(ISNUMBER(R20), INDEX(出力表!B:B,6), 0)+IF(ISNUMBER(U20), INDEX(出力表!B:B,7), 0)+IF(ISNUMBER(X20), INDEX(出力表!B:B,8), 0)+IF(ISNUMBER(AA20), INDEX(出力表!B:B,9), 0)+IF(ISNUMBER(AD20), INDEX(出力表!B:B,10), 0)+IF(ISNUMBER(AG20), INDEX(出力表!B:B,11), 0)+IF(ISNUMBER(AJ20), INDEX(出力表!B:B,12), 0)+IF(ISNUMBER(AM20), INDEX(出力表!B:B,13), 0)</f>
        <v>0</v>
      </c>
      <c r="AP20" t="str">
        <f t="shared" si="0"/>
        <v/>
      </c>
    </row>
    <row r="21" spans="1:42" x14ac:dyDescent="0.2">
      <c r="A21">
        <v>20</v>
      </c>
      <c r="B21">
        <f>IF(UPPER(Settings!B4)="TRUE", 乱数表!$Z21*Settings!B10, 0)</f>
        <v>-0.43478312880042636</v>
      </c>
      <c r="C21">
        <f>IF(UPPER(Settings!B4)="TRUE", 乱数表!$AA21*Settings!B11, 0)</f>
        <v>0.14629162591077108</v>
      </c>
      <c r="D21">
        <f>MIN(100, MAX(0, 100*BETAINV(乱数表!$B21, MAX(0.00000001, (1/(1+EXP(-(INDEX(係数表!G:G,2) + $B21))))*(EXP(INDEX(係数表!H:H,2) + INDEX(係数表!I:I,2)*LN(INDEX(出力表!C:C,2)+1)))), MAX(0.00000001, (1-(1/(1+EXP(-(INDEX(係数表!G:G,2) + $B21)))))*(EXP(INDEX(係数表!H:H,2) + INDEX(係数表!I:I,2)*LN(INDEX(出力表!C:C,2)+1)))))))</f>
        <v>99.81438306642238</v>
      </c>
      <c r="E21" t="e">
        <f>MIN(100, MAX(0, (100*(INDEX(出力表!D:D,2))/(EXP(INDEX(係数表!B:B,2) + $C21) + (INDEX(出力表!D:D,2)))) + (乱数表!$N21*(Settings!B12/(((INDEX(出力表!D:D,2))+1)^INDEX(係数表!E:E,2)*INDEX(係数表!F:F,2))))))</f>
        <v>#VALUE!</v>
      </c>
      <c r="F21" t="e">
        <f>MIN(100, MAX(0, (INDEX(出力表!D:D,2))*D21/MAX(E21, Settings!B3)))</f>
        <v>#VALUE!</v>
      </c>
      <c r="G21">
        <f>MIN(100, MAX(0, 100*BETAINV(乱数表!$C21, MAX(0.00000001, (1/(1+EXP(-(INDEX(係数表!G:G,3) + $B21))))*(EXP(INDEX(係数表!H:H,3) + INDEX(係数表!I:I,3)*LN(INDEX(出力表!C:C,3)+1)))), MAX(0.00000001, (1-(1/(1+EXP(-(INDEX(係数表!G:G,3) + $B21)))))*(EXP(INDEX(係数表!H:H,3) + INDEX(係数表!I:I,3)*LN(INDEX(出力表!C:C,3)+1)))))))</f>
        <v>73.652244430855802</v>
      </c>
      <c r="H21" t="e">
        <f>MIN(100, MAX(0, (100*(INDEX(出力表!D:D,3))/(EXP(INDEX(係数表!B:B,3) + $C21) + (INDEX(出力表!D:D,3)))) + (乱数表!$O21*(Settings!B12/(((INDEX(出力表!D:D,3))+1)^INDEX(係数表!E:E,3)*INDEX(係数表!F:F,3))))))</f>
        <v>#VALUE!</v>
      </c>
      <c r="I21" t="e">
        <f>MIN(100, MAX(0, (INDEX(出力表!D:D,3))*G21/MAX(H21, Settings!B3)))</f>
        <v>#VALUE!</v>
      </c>
      <c r="J21">
        <f>MIN(100, MAX(0, 100*BETAINV(乱数表!$D21, MAX(0.00000001, (1/(1+EXP(-(INDEX(係数表!G:G,4) + $B21))))*(EXP(INDEX(係数表!H:H,4) + INDEX(係数表!I:I,4)*LN(INDEX(出力表!C:C,4)+1)))), MAX(0.00000001, (1-(1/(1+EXP(-(INDEX(係数表!G:G,4) + $B21)))))*(EXP(INDEX(係数表!H:H,4) + INDEX(係数表!I:I,4)*LN(INDEX(出力表!C:C,4)+1)))))))</f>
        <v>23.539692170784075</v>
      </c>
      <c r="K21" t="e">
        <f>MIN(100, MAX(0, (100*(INDEX(出力表!D:D,4))/(EXP(INDEX(係数表!B:B,4) + $C21) + (INDEX(出力表!D:D,4)))) + (乱数表!$P21*(Settings!B12/(((INDEX(出力表!D:D,4))+1)^INDEX(係数表!E:E,4)*INDEX(係数表!F:F,4))))))</f>
        <v>#VALUE!</v>
      </c>
      <c r="L21" t="e">
        <f>MIN(100, MAX(0, (INDEX(出力表!D:D,4))*J21/MAX(K21, Settings!B3)))</f>
        <v>#VALUE!</v>
      </c>
      <c r="M21">
        <f>MIN(100, MAX(0, 100*BETAINV(乱数表!$E21, MAX(0.00000001, (1/(1+EXP(-(INDEX(係数表!G:G,5) + $B21))))*(EXP(INDEX(係数表!H:H,5) + INDEX(係数表!I:I,5)*LN(INDEX(出力表!C:C,5)+1)))), MAX(0.00000001, (1-(1/(1+EXP(-(INDEX(係数表!G:G,5) + $B21)))))*(EXP(INDEX(係数表!H:H,5) + INDEX(係数表!I:I,5)*LN(INDEX(出力表!C:C,5)+1)))))))</f>
        <v>64.907771878152445</v>
      </c>
      <c r="N21" t="e">
        <f>MIN(100, MAX(0, (100*(INDEX(出力表!D:D,5))/(EXP(INDEX(係数表!B:B,5) + $C21) + (INDEX(出力表!D:D,5)))) + (乱数表!$Q21*(Settings!B12/(((INDEX(出力表!D:D,5))+1)^INDEX(係数表!E:E,5)*INDEX(係数表!F:F,5))))))</f>
        <v>#VALUE!</v>
      </c>
      <c r="O21" t="e">
        <f>MIN(100, MAX(0, (INDEX(出力表!D:D,5))*M21/MAX(N21, Settings!B3)))</f>
        <v>#VALUE!</v>
      </c>
      <c r="P21">
        <f>MIN(100, MAX(0, 100*BETAINV(乱数表!$F21, MAX(0.00000001, (1/(1+EXP(-(INDEX(係数表!G:G,6) + $B21))))*(EXP(INDEX(係数表!H:H,6) + INDEX(係数表!I:I,6)*LN(INDEX(出力表!C:C,6)+1)))), MAX(0.00000001, (1-(1/(1+EXP(-(INDEX(係数表!G:G,6) + $B21)))))*(EXP(INDEX(係数表!H:H,6) + INDEX(係数表!I:I,6)*LN(INDEX(出力表!C:C,6)+1)))))))</f>
        <v>82.051322047236482</v>
      </c>
      <c r="Q21" t="e">
        <f>MIN(100, MAX(0, (100*(INDEX(出力表!D:D,6))/(EXP(INDEX(係数表!B:B,6) + $C21) + (INDEX(出力表!D:D,6)))) + (乱数表!$R21*(Settings!B12/(((INDEX(出力表!D:D,6))+1)^INDEX(係数表!E:E,6)*INDEX(係数表!F:F,6))))))</f>
        <v>#VALUE!</v>
      </c>
      <c r="R21" t="e">
        <f>MIN(100, MAX(0, (INDEX(出力表!D:D,6))*P21/MAX(Q21, Settings!B3)))</f>
        <v>#VALUE!</v>
      </c>
      <c r="S21">
        <f>MIN(100, MAX(0, 100*BETAINV(乱数表!$G21, MAX(0.00000001, (1/(1+EXP(-(INDEX(係数表!G:G,7) + $B21))))*(EXP(INDEX(係数表!H:H,7) + INDEX(係数表!I:I,7)*LN(INDEX(出力表!C:C,7)+1)))), MAX(0.00000001, (1-(1/(1+EXP(-(INDEX(係数表!G:G,7) + $B21)))))*(EXP(INDEX(係数表!H:H,7) + INDEX(係数表!I:I,7)*LN(INDEX(出力表!C:C,7)+1)))))))</f>
        <v>92.218912294579496</v>
      </c>
      <c r="T21" t="e">
        <f>MIN(100, MAX(0, (100*(INDEX(出力表!D:D,7))/(EXP(INDEX(係数表!B:B,7) + $C21) + (INDEX(出力表!D:D,7)))) + (乱数表!$S21*(Settings!B12/(((INDEX(出力表!D:D,7))+1)^INDEX(係数表!E:E,7)*INDEX(係数表!F:F,7))))))</f>
        <v>#VALUE!</v>
      </c>
      <c r="U21" t="e">
        <f>MIN(100, MAX(0, (INDEX(出力表!D:D,7))*S21/MAX(T21, Settings!B3)))</f>
        <v>#VALUE!</v>
      </c>
      <c r="V21">
        <f>MIN(100, MAX(0, 100*BETAINV(乱数表!$H21, MAX(0.00000001, (1/(1+EXP(-(INDEX(係数表!G:G,8) + $B21))))*(EXP(INDEX(係数表!H:H,8) + INDEX(係数表!I:I,8)*LN(INDEX(出力表!C:C,8)+1)))), MAX(0.00000001, (1-(1/(1+EXP(-(INDEX(係数表!G:G,8) + $B21)))))*(EXP(INDEX(係数表!H:H,8) + INDEX(係数表!I:I,8)*LN(INDEX(出力表!C:C,8)+1)))))))</f>
        <v>99.531306240041658</v>
      </c>
      <c r="W21" t="e">
        <f>MIN(100, MAX(0, (100*(INDEX(出力表!D:D,8))/(EXP(INDEX(係数表!B:B,8) + $C21) + (INDEX(出力表!D:D,8)))) + (乱数表!$T21*(Settings!B12/(((INDEX(出力表!D:D,8))+1)^INDEX(係数表!E:E,8)*INDEX(係数表!F:F,8))))))</f>
        <v>#VALUE!</v>
      </c>
      <c r="X21" t="e">
        <f>MIN(100, MAX(0, (INDEX(出力表!D:D,8))*V21/MAX(W21, Settings!B3)))</f>
        <v>#VALUE!</v>
      </c>
      <c r="Y21">
        <f>MIN(100, MAX(0, 100*BETAINV(乱数表!$I21, MAX(0.00000001, (1/(1+EXP(-(INDEX(係数表!G:G,9) + $B21))))*(EXP(INDEX(係数表!H:H,9) + INDEX(係数表!I:I,9)*LN(INDEX(出力表!C:C,9)+1)))), MAX(0.00000001, (1-(1/(1+EXP(-(INDEX(係数表!G:G,9) + $B21)))))*(EXP(INDEX(係数表!H:H,9) + INDEX(係数表!I:I,9)*LN(INDEX(出力表!C:C,9)+1)))))))</f>
        <v>98.451900393922926</v>
      </c>
      <c r="Z21" t="e">
        <f>MIN(100, MAX(0, (100*(INDEX(出力表!D:D,9))/(EXP(INDEX(係数表!B:B,9) + $C21) + (INDEX(出力表!D:D,9)))) + (乱数表!$U21*(Settings!B12/(((INDEX(出力表!D:D,9))+1)^INDEX(係数表!E:E,9)*INDEX(係数表!F:F,9))))))</f>
        <v>#VALUE!</v>
      </c>
      <c r="AA21" t="e">
        <f>MIN(100, MAX(0, (INDEX(出力表!D:D,9))*Y21/MAX(Z21, Settings!B3)))</f>
        <v>#VALUE!</v>
      </c>
      <c r="AB21">
        <f>MIN(100, MAX(0, 100*BETAINV(乱数表!$J21, MAX(0.00000001, (1/(1+EXP(-(INDEX(係数表!G:G,10) + $B21))))*(EXP(INDEX(係数表!H:H,10) + INDEX(係数表!I:I,10)*LN(INDEX(出力表!C:C,10)+1)))), MAX(0.00000001, (1-(1/(1+EXP(-(INDEX(係数表!G:G,10) + $B21)))))*(EXP(INDEX(係数表!H:H,10) + INDEX(係数表!I:I,10)*LN(INDEX(出力表!C:C,10)+1)))))))</f>
        <v>62.227322278987543</v>
      </c>
      <c r="AC21" t="e">
        <f>MIN(100, MAX(0, (100*(INDEX(出力表!D:D,10))/(EXP(INDEX(係数表!B:B,10) + $C21) + (INDEX(出力表!D:D,10)))) + (乱数表!$V21*(Settings!B12/(((INDEX(出力表!D:D,10))+1)^INDEX(係数表!E:E,10)*INDEX(係数表!F:F,10))))))</f>
        <v>#VALUE!</v>
      </c>
      <c r="AD21" t="e">
        <f>MIN(100, MAX(0, (INDEX(出力表!D:D,10))*AB21/MAX(AC21, Settings!B3)))</f>
        <v>#VALUE!</v>
      </c>
      <c r="AE21">
        <f>MIN(100, MAX(0, 100*BETAINV(乱数表!$K21, MAX(0.00000001, (1/(1+EXP(-(INDEX(係数表!G:G,11) + $B21))))*(EXP(INDEX(係数表!H:H,11) + INDEX(係数表!I:I,11)*LN(INDEX(出力表!C:C,11)+1)))), MAX(0.00000001, (1-(1/(1+EXP(-(INDEX(係数表!G:G,11) + $B21)))))*(EXP(INDEX(係数表!H:H,11) + INDEX(係数表!I:I,11)*LN(INDEX(出力表!C:C,11)+1)))))))</f>
        <v>53.065688234432983</v>
      </c>
      <c r="AF21" t="e">
        <f>MIN(100, MAX(0, (100*(INDEX(出力表!D:D,11))/(EXP(INDEX(係数表!B:B,11) + $C21) + (INDEX(出力表!D:D,11)))) + (乱数表!$W21*(Settings!B12/(((INDEX(出力表!D:D,11))+1)^INDEX(係数表!E:E,11)*INDEX(係数表!F:F,11))))))</f>
        <v>#VALUE!</v>
      </c>
      <c r="AG21" t="e">
        <f>MIN(100, MAX(0, (INDEX(出力表!D:D,11))*AE21/MAX(AF21, Settings!B3)))</f>
        <v>#VALUE!</v>
      </c>
      <c r="AH21">
        <f>MIN(100, MAX(0, 100*BETAINV(乱数表!$L21, MAX(0.00000001, (1/(1+EXP(-(INDEX(係数表!G:G,12) + $B21))))*(EXP(INDEX(係数表!H:H,12) + INDEX(係数表!I:I,12)*LN(INDEX(出力表!C:C,12)+1)))), MAX(0.00000001, (1-(1/(1+EXP(-(INDEX(係数表!G:G,12) + $B21)))))*(EXP(INDEX(係数表!H:H,12) + INDEX(係数表!I:I,12)*LN(INDEX(出力表!C:C,12)+1)))))))</f>
        <v>98.999568418687119</v>
      </c>
      <c r="AI21" t="e">
        <f>MIN(100, MAX(0, (100*(INDEX(出力表!D:D,12))/(EXP(INDEX(係数表!B:B,12) + $C21) + (INDEX(出力表!D:D,12)))) + (乱数表!$X21*(Settings!B12/(((INDEX(出力表!D:D,12))+1)^INDEX(係数表!E:E,12)*INDEX(係数表!F:F,12))))))</f>
        <v>#VALUE!</v>
      </c>
      <c r="AJ21" t="e">
        <f>MIN(100, MAX(0, (INDEX(出力表!D:D,12))*AH21/MAX(AI21, Settings!B3)))</f>
        <v>#VALUE!</v>
      </c>
      <c r="AK21">
        <f>MIN(100, MAX(0, 100*BETAINV(乱数表!$M21, MAX(0.00000001, (1/(1+EXP(-(INDEX(係数表!G:G,13) + $B21))))*(EXP(INDEX(係数表!H:H,13) + INDEX(係数表!I:I,13)*LN(INDEX(出力表!C:C,13)+1)))), MAX(0.00000001, (1-(1/(1+EXP(-(INDEX(係数表!G:G,13) + $B21)))))*(EXP(INDEX(係数表!H:H,13) + INDEX(係数表!I:I,13)*LN(INDEX(出力表!C:C,13)+1)))))))</f>
        <v>83.194323087231965</v>
      </c>
      <c r="AL21" t="e">
        <f>MIN(100, MAX(0, (100*(INDEX(出力表!D:D,13))/(EXP(INDEX(係数表!B:B,13) + $C21) + (INDEX(出力表!D:D,13)))) + (乱数表!$Y21*(Settings!B12/(((INDEX(出力表!D:D,13))+1)^INDEX(係数表!E:E,13)*INDEX(係数表!F:F,13))))))</f>
        <v>#VALUE!</v>
      </c>
      <c r="AM21" t="e">
        <f>MIN(100, MAX(0, (INDEX(出力表!D:D,13))*AK21/MAX(AL21, Settings!B3)))</f>
        <v>#VALUE!</v>
      </c>
      <c r="AN21">
        <f>IF(ISNUMBER(F21), INDEX(出力表!B:B,2)*F21, 0)+IF(ISNUMBER(I21), INDEX(出力表!B:B,3)*I21, 0)+IF(ISNUMBER(L21), INDEX(出力表!B:B,4)*L21, 0)+IF(ISNUMBER(O21), INDEX(出力表!B:B,5)*O21, 0)+IF(ISNUMBER(R21), INDEX(出力表!B:B,6)*R21, 0)+IF(ISNUMBER(U21), INDEX(出力表!B:B,7)*U21, 0)+IF(ISNUMBER(X21), INDEX(出力表!B:B,8)*X21, 0)+IF(ISNUMBER(AA21), INDEX(出力表!B:B,9)*AA21, 0)+IF(ISNUMBER(AD21), INDEX(出力表!B:B,10)*AD21, 0)+IF(ISNUMBER(AG21), INDEX(出力表!B:B,11)*AG21, 0)+IF(ISNUMBER(AJ21), INDEX(出力表!B:B,12)*AJ21, 0)+IF(ISNUMBER(AM21), INDEX(出力表!B:B,13)*AM21, 0)</f>
        <v>0</v>
      </c>
      <c r="AO21">
        <f>IF(ISNUMBER(F21), INDEX(出力表!B:B,2), 0)+IF(ISNUMBER(I21), INDEX(出力表!B:B,3), 0)+IF(ISNUMBER(L21), INDEX(出力表!B:B,4), 0)+IF(ISNUMBER(O21), INDEX(出力表!B:B,5), 0)+IF(ISNUMBER(R21), INDEX(出力表!B:B,6), 0)+IF(ISNUMBER(U21), INDEX(出力表!B:B,7), 0)+IF(ISNUMBER(X21), INDEX(出力表!B:B,8), 0)+IF(ISNUMBER(AA21), INDEX(出力表!B:B,9), 0)+IF(ISNUMBER(AD21), INDEX(出力表!B:B,10), 0)+IF(ISNUMBER(AG21), INDEX(出力表!B:B,11), 0)+IF(ISNUMBER(AJ21), INDEX(出力表!B:B,12), 0)+IF(ISNUMBER(AM21), INDEX(出力表!B:B,13), 0)</f>
        <v>0</v>
      </c>
      <c r="AP21" t="str">
        <f t="shared" si="0"/>
        <v/>
      </c>
    </row>
    <row r="22" spans="1:42" x14ac:dyDescent="0.2">
      <c r="A22">
        <v>21</v>
      </c>
      <c r="B22">
        <f>IF(UPPER(Settings!B4)="TRUE", 乱数表!$Z22*Settings!B10, 0)</f>
        <v>0.32379462571459683</v>
      </c>
      <c r="C22">
        <f>IF(UPPER(Settings!B4)="TRUE", 乱数表!$AA22*Settings!B11, 0)</f>
        <v>-2.5284323902379193E-2</v>
      </c>
      <c r="D22">
        <f>MIN(100, MAX(0, 100*BETAINV(乱数表!$B22, MAX(0.00000001, (1/(1+EXP(-(INDEX(係数表!G:G,2) + $B22))))*(EXP(INDEX(係数表!H:H,2) + INDEX(係数表!I:I,2)*LN(INDEX(出力表!C:C,2)+1)))), MAX(0.00000001, (1-(1/(1+EXP(-(INDEX(係数表!G:G,2) + $B22)))))*(EXP(INDEX(係数表!H:H,2) + INDEX(係数表!I:I,2)*LN(INDEX(出力表!C:C,2)+1)))))))</f>
        <v>99.979145534518636</v>
      </c>
      <c r="E22" t="e">
        <f>MIN(100, MAX(0, (100*(INDEX(出力表!D:D,2))/(EXP(INDEX(係数表!B:B,2) + $C22) + (INDEX(出力表!D:D,2)))) + (乱数表!$N22*(Settings!B12/(((INDEX(出力表!D:D,2))+1)^INDEX(係数表!E:E,2)*INDEX(係数表!F:F,2))))))</f>
        <v>#VALUE!</v>
      </c>
      <c r="F22" t="e">
        <f>MIN(100, MAX(0, (INDEX(出力表!D:D,2))*D22/MAX(E22, Settings!B3)))</f>
        <v>#VALUE!</v>
      </c>
      <c r="G22">
        <f>MIN(100, MAX(0, 100*BETAINV(乱数表!$C22, MAX(0.00000001, (1/(1+EXP(-(INDEX(係数表!G:G,3) + $B22))))*(EXP(INDEX(係数表!H:H,3) + INDEX(係数表!I:I,3)*LN(INDEX(出力表!C:C,3)+1)))), MAX(0.00000001, (1-(1/(1+EXP(-(INDEX(係数表!G:G,3) + $B22)))))*(EXP(INDEX(係数表!H:H,3) + INDEX(係数表!I:I,3)*LN(INDEX(出力表!C:C,3)+1)))))))</f>
        <v>94.181660159611738</v>
      </c>
      <c r="H22" t="e">
        <f>MIN(100, MAX(0, (100*(INDEX(出力表!D:D,3))/(EXP(INDEX(係数表!B:B,3) + $C22) + (INDEX(出力表!D:D,3)))) + (乱数表!$O22*(Settings!B12/(((INDEX(出力表!D:D,3))+1)^INDEX(係数表!E:E,3)*INDEX(係数表!F:F,3))))))</f>
        <v>#VALUE!</v>
      </c>
      <c r="I22" t="e">
        <f>MIN(100, MAX(0, (INDEX(出力表!D:D,3))*G22/MAX(H22, Settings!B3)))</f>
        <v>#VALUE!</v>
      </c>
      <c r="J22">
        <f>MIN(100, MAX(0, 100*BETAINV(乱数表!$D22, MAX(0.00000001, (1/(1+EXP(-(INDEX(係数表!G:G,4) + $B22))))*(EXP(INDEX(係数表!H:H,4) + INDEX(係数表!I:I,4)*LN(INDEX(出力表!C:C,4)+1)))), MAX(0.00000001, (1-(1/(1+EXP(-(INDEX(係数表!G:G,4) + $B22)))))*(EXP(INDEX(係数表!H:H,4) + INDEX(係数表!I:I,4)*LN(INDEX(出力表!C:C,4)+1)))))))</f>
        <v>99.999972047545384</v>
      </c>
      <c r="K22" t="e">
        <f>MIN(100, MAX(0, (100*(INDEX(出力表!D:D,4))/(EXP(INDEX(係数表!B:B,4) + $C22) + (INDEX(出力表!D:D,4)))) + (乱数表!$P22*(Settings!B12/(((INDEX(出力表!D:D,4))+1)^INDEX(係数表!E:E,4)*INDEX(係数表!F:F,4))))))</f>
        <v>#VALUE!</v>
      </c>
      <c r="L22" t="e">
        <f>MIN(100, MAX(0, (INDEX(出力表!D:D,4))*J22/MAX(K22, Settings!B3)))</f>
        <v>#VALUE!</v>
      </c>
      <c r="M22">
        <f>MIN(100, MAX(0, 100*BETAINV(乱数表!$E22, MAX(0.00000001, (1/(1+EXP(-(INDEX(係数表!G:G,5) + $B22))))*(EXP(INDEX(係数表!H:H,5) + INDEX(係数表!I:I,5)*LN(INDEX(出力表!C:C,5)+1)))), MAX(0.00000001, (1-(1/(1+EXP(-(INDEX(係数表!G:G,5) + $B22)))))*(EXP(INDEX(係数表!H:H,5) + INDEX(係数表!I:I,5)*LN(INDEX(出力表!C:C,5)+1)))))))</f>
        <v>93.500349933222111</v>
      </c>
      <c r="N22" t="e">
        <f>MIN(100, MAX(0, (100*(INDEX(出力表!D:D,5))/(EXP(INDEX(係数表!B:B,5) + $C22) + (INDEX(出力表!D:D,5)))) + (乱数表!$Q22*(Settings!B12/(((INDEX(出力表!D:D,5))+1)^INDEX(係数表!E:E,5)*INDEX(係数表!F:F,5))))))</f>
        <v>#VALUE!</v>
      </c>
      <c r="O22" t="e">
        <f>MIN(100, MAX(0, (INDEX(出力表!D:D,5))*M22/MAX(N22, Settings!B3)))</f>
        <v>#VALUE!</v>
      </c>
      <c r="P22">
        <f>MIN(100, MAX(0, 100*BETAINV(乱数表!$F22, MAX(0.00000001, (1/(1+EXP(-(INDEX(係数表!G:G,6) + $B22))))*(EXP(INDEX(係数表!H:H,6) + INDEX(係数表!I:I,6)*LN(INDEX(出力表!C:C,6)+1)))), MAX(0.00000001, (1-(1/(1+EXP(-(INDEX(係数表!G:G,6) + $B22)))))*(EXP(INDEX(係数表!H:H,6) + INDEX(係数表!I:I,6)*LN(INDEX(出力表!C:C,6)+1)))))))</f>
        <v>83.207522807747139</v>
      </c>
      <c r="Q22" t="e">
        <f>MIN(100, MAX(0, (100*(INDEX(出力表!D:D,6))/(EXP(INDEX(係数表!B:B,6) + $C22) + (INDEX(出力表!D:D,6)))) + (乱数表!$R22*(Settings!B12/(((INDEX(出力表!D:D,6))+1)^INDEX(係数表!E:E,6)*INDEX(係数表!F:F,6))))))</f>
        <v>#VALUE!</v>
      </c>
      <c r="R22" t="e">
        <f>MIN(100, MAX(0, (INDEX(出力表!D:D,6))*P22/MAX(Q22, Settings!B3)))</f>
        <v>#VALUE!</v>
      </c>
      <c r="S22">
        <f>MIN(100, MAX(0, 100*BETAINV(乱数表!$G22, MAX(0.00000001, (1/(1+EXP(-(INDEX(係数表!G:G,7) + $B22))))*(EXP(INDEX(係数表!H:H,7) + INDEX(係数表!I:I,7)*LN(INDEX(出力表!C:C,7)+1)))), MAX(0.00000001, (1-(1/(1+EXP(-(INDEX(係数表!G:G,7) + $B22)))))*(EXP(INDEX(係数表!H:H,7) + INDEX(係数表!I:I,7)*LN(INDEX(出力表!C:C,7)+1)))))))</f>
        <v>99.99843665460395</v>
      </c>
      <c r="T22" t="e">
        <f>MIN(100, MAX(0, (100*(INDEX(出力表!D:D,7))/(EXP(INDEX(係数表!B:B,7) + $C22) + (INDEX(出力表!D:D,7)))) + (乱数表!$S22*(Settings!B12/(((INDEX(出力表!D:D,7))+1)^INDEX(係数表!E:E,7)*INDEX(係数表!F:F,7))))))</f>
        <v>#VALUE!</v>
      </c>
      <c r="U22" t="e">
        <f>MIN(100, MAX(0, (INDEX(出力表!D:D,7))*S22/MAX(T22, Settings!B3)))</f>
        <v>#VALUE!</v>
      </c>
      <c r="V22">
        <f>MIN(100, MAX(0, 100*BETAINV(乱数表!$H22, MAX(0.00000001, (1/(1+EXP(-(INDEX(係数表!G:G,8) + $B22))))*(EXP(INDEX(係数表!H:H,8) + INDEX(係数表!I:I,8)*LN(INDEX(出力表!C:C,8)+1)))), MAX(0.00000001, (1-(1/(1+EXP(-(INDEX(係数表!G:G,8) + $B22)))))*(EXP(INDEX(係数表!H:H,8) + INDEX(係数表!I:I,8)*LN(INDEX(出力表!C:C,8)+1)))))))</f>
        <v>99.928272403621804</v>
      </c>
      <c r="W22" t="e">
        <f>MIN(100, MAX(0, (100*(INDEX(出力表!D:D,8))/(EXP(INDEX(係数表!B:B,8) + $C22) + (INDEX(出力表!D:D,8)))) + (乱数表!$T22*(Settings!B12/(((INDEX(出力表!D:D,8))+1)^INDEX(係数表!E:E,8)*INDEX(係数表!F:F,8))))))</f>
        <v>#VALUE!</v>
      </c>
      <c r="X22" t="e">
        <f>MIN(100, MAX(0, (INDEX(出力表!D:D,8))*V22/MAX(W22, Settings!B3)))</f>
        <v>#VALUE!</v>
      </c>
      <c r="Y22">
        <f>MIN(100, MAX(0, 100*BETAINV(乱数表!$I22, MAX(0.00000001, (1/(1+EXP(-(INDEX(係数表!G:G,9) + $B22))))*(EXP(INDEX(係数表!H:H,9) + INDEX(係数表!I:I,9)*LN(INDEX(出力表!C:C,9)+1)))), MAX(0.00000001, (1-(1/(1+EXP(-(INDEX(係数表!G:G,9) + $B22)))))*(EXP(INDEX(係数表!H:H,9) + INDEX(係数表!I:I,9)*LN(INDEX(出力表!C:C,9)+1)))))))</f>
        <v>91.153541619270044</v>
      </c>
      <c r="Z22" t="e">
        <f>MIN(100, MAX(0, (100*(INDEX(出力表!D:D,9))/(EXP(INDEX(係数表!B:B,9) + $C22) + (INDEX(出力表!D:D,9)))) + (乱数表!$U22*(Settings!B12/(((INDEX(出力表!D:D,9))+1)^INDEX(係数表!E:E,9)*INDEX(係数表!F:F,9))))))</f>
        <v>#VALUE!</v>
      </c>
      <c r="AA22" t="e">
        <f>MIN(100, MAX(0, (INDEX(出力表!D:D,9))*Y22/MAX(Z22, Settings!B3)))</f>
        <v>#VALUE!</v>
      </c>
      <c r="AB22">
        <f>MIN(100, MAX(0, 100*BETAINV(乱数表!$J22, MAX(0.00000001, (1/(1+EXP(-(INDEX(係数表!G:G,10) + $B22))))*(EXP(INDEX(係数表!H:H,10) + INDEX(係数表!I:I,10)*LN(INDEX(出力表!C:C,10)+1)))), MAX(0.00000001, (1-(1/(1+EXP(-(INDEX(係数表!G:G,10) + $B22)))))*(EXP(INDEX(係数表!H:H,10) + INDEX(係数表!I:I,10)*LN(INDEX(出力表!C:C,10)+1)))))))</f>
        <v>99.99840141347191</v>
      </c>
      <c r="AC22" t="e">
        <f>MIN(100, MAX(0, (100*(INDEX(出力表!D:D,10))/(EXP(INDEX(係数表!B:B,10) + $C22) + (INDEX(出力表!D:D,10)))) + (乱数表!$V22*(Settings!B12/(((INDEX(出力表!D:D,10))+1)^INDEX(係数表!E:E,10)*INDEX(係数表!F:F,10))))))</f>
        <v>#VALUE!</v>
      </c>
      <c r="AD22" t="e">
        <f>MIN(100, MAX(0, (INDEX(出力表!D:D,10))*AB22/MAX(AC22, Settings!B3)))</f>
        <v>#VALUE!</v>
      </c>
      <c r="AE22">
        <f>MIN(100, MAX(0, 100*BETAINV(乱数表!$K22, MAX(0.00000001, (1/(1+EXP(-(INDEX(係数表!G:G,11) + $B22))))*(EXP(INDEX(係数表!H:H,11) + INDEX(係数表!I:I,11)*LN(INDEX(出力表!C:C,11)+1)))), MAX(0.00000001, (1-(1/(1+EXP(-(INDEX(係数表!G:G,11) + $B22)))))*(EXP(INDEX(係数表!H:H,11) + INDEX(係数表!I:I,11)*LN(INDEX(出力表!C:C,11)+1)))))))</f>
        <v>98.304606731343554</v>
      </c>
      <c r="AF22" t="e">
        <f>MIN(100, MAX(0, (100*(INDEX(出力表!D:D,11))/(EXP(INDEX(係数表!B:B,11) + $C22) + (INDEX(出力表!D:D,11)))) + (乱数表!$W22*(Settings!B12/(((INDEX(出力表!D:D,11))+1)^INDEX(係数表!E:E,11)*INDEX(係数表!F:F,11))))))</f>
        <v>#VALUE!</v>
      </c>
      <c r="AG22" t="e">
        <f>MIN(100, MAX(0, (INDEX(出力表!D:D,11))*AE22/MAX(AF22, Settings!B3)))</f>
        <v>#VALUE!</v>
      </c>
      <c r="AH22">
        <f>MIN(100, MAX(0, 100*BETAINV(乱数表!$L22, MAX(0.00000001, (1/(1+EXP(-(INDEX(係数表!G:G,12) + $B22))))*(EXP(INDEX(係数表!H:H,12) + INDEX(係数表!I:I,12)*LN(INDEX(出力表!C:C,12)+1)))), MAX(0.00000001, (1-(1/(1+EXP(-(INDEX(係数表!G:G,12) + $B22)))))*(EXP(INDEX(係数表!H:H,12) + INDEX(係数表!I:I,12)*LN(INDEX(出力表!C:C,12)+1)))))))</f>
        <v>91.521787203115792</v>
      </c>
      <c r="AI22" t="e">
        <f>MIN(100, MAX(0, (100*(INDEX(出力表!D:D,12))/(EXP(INDEX(係数表!B:B,12) + $C22) + (INDEX(出力表!D:D,12)))) + (乱数表!$X22*(Settings!B12/(((INDEX(出力表!D:D,12))+1)^INDEX(係数表!E:E,12)*INDEX(係数表!F:F,12))))))</f>
        <v>#VALUE!</v>
      </c>
      <c r="AJ22" t="e">
        <f>MIN(100, MAX(0, (INDEX(出力表!D:D,12))*AH22/MAX(AI22, Settings!B3)))</f>
        <v>#VALUE!</v>
      </c>
      <c r="AK22">
        <f>MIN(100, MAX(0, 100*BETAINV(乱数表!$M22, MAX(0.00000001, (1/(1+EXP(-(INDEX(係数表!G:G,13) + $B22))))*(EXP(INDEX(係数表!H:H,13) + INDEX(係数表!I:I,13)*LN(INDEX(出力表!C:C,13)+1)))), MAX(0.00000001, (1-(1/(1+EXP(-(INDEX(係数表!G:G,13) + $B22)))))*(EXP(INDEX(係数表!H:H,13) + INDEX(係数表!I:I,13)*LN(INDEX(出力表!C:C,13)+1)))))))</f>
        <v>98.714655816523788</v>
      </c>
      <c r="AL22" t="e">
        <f>MIN(100, MAX(0, (100*(INDEX(出力表!D:D,13))/(EXP(INDEX(係数表!B:B,13) + $C22) + (INDEX(出力表!D:D,13)))) + (乱数表!$Y22*(Settings!B12/(((INDEX(出力表!D:D,13))+1)^INDEX(係数表!E:E,13)*INDEX(係数表!F:F,13))))))</f>
        <v>#VALUE!</v>
      </c>
      <c r="AM22" t="e">
        <f>MIN(100, MAX(0, (INDEX(出力表!D:D,13))*AK22/MAX(AL22, Settings!B3)))</f>
        <v>#VALUE!</v>
      </c>
      <c r="AN22">
        <f>IF(ISNUMBER(F22), INDEX(出力表!B:B,2)*F22, 0)+IF(ISNUMBER(I22), INDEX(出力表!B:B,3)*I22, 0)+IF(ISNUMBER(L22), INDEX(出力表!B:B,4)*L22, 0)+IF(ISNUMBER(O22), INDEX(出力表!B:B,5)*O22, 0)+IF(ISNUMBER(R22), INDEX(出力表!B:B,6)*R22, 0)+IF(ISNUMBER(U22), INDEX(出力表!B:B,7)*U22, 0)+IF(ISNUMBER(X22), INDEX(出力表!B:B,8)*X22, 0)+IF(ISNUMBER(AA22), INDEX(出力表!B:B,9)*AA22, 0)+IF(ISNUMBER(AD22), INDEX(出力表!B:B,10)*AD22, 0)+IF(ISNUMBER(AG22), INDEX(出力表!B:B,11)*AG22, 0)+IF(ISNUMBER(AJ22), INDEX(出力表!B:B,12)*AJ22, 0)+IF(ISNUMBER(AM22), INDEX(出力表!B:B,13)*AM22, 0)</f>
        <v>0</v>
      </c>
      <c r="AO22">
        <f>IF(ISNUMBER(F22), INDEX(出力表!B:B,2), 0)+IF(ISNUMBER(I22), INDEX(出力表!B:B,3), 0)+IF(ISNUMBER(L22), INDEX(出力表!B:B,4), 0)+IF(ISNUMBER(O22), INDEX(出力表!B:B,5), 0)+IF(ISNUMBER(R22), INDEX(出力表!B:B,6), 0)+IF(ISNUMBER(U22), INDEX(出力表!B:B,7), 0)+IF(ISNUMBER(X22), INDEX(出力表!B:B,8), 0)+IF(ISNUMBER(AA22), INDEX(出力表!B:B,9), 0)+IF(ISNUMBER(AD22), INDEX(出力表!B:B,10), 0)+IF(ISNUMBER(AG22), INDEX(出力表!B:B,11), 0)+IF(ISNUMBER(AJ22), INDEX(出力表!B:B,12), 0)+IF(ISNUMBER(AM22), INDEX(出力表!B:B,13), 0)</f>
        <v>0</v>
      </c>
      <c r="AP22" t="str">
        <f t="shared" si="0"/>
        <v/>
      </c>
    </row>
    <row r="23" spans="1:42" x14ac:dyDescent="0.2">
      <c r="A23">
        <v>22</v>
      </c>
      <c r="B23">
        <f>IF(UPPER(Settings!B4)="TRUE", 乱数表!$Z23*Settings!B10, 0)</f>
        <v>0.30702346372528766</v>
      </c>
      <c r="C23">
        <f>IF(UPPER(Settings!B4)="TRUE", 乱数表!$AA23*Settings!B11, 0)</f>
        <v>-0.12701273510835753</v>
      </c>
      <c r="D23">
        <f>MIN(100, MAX(0, 100*BETAINV(乱数表!$B23, MAX(0.00000001, (1/(1+EXP(-(INDEX(係数表!G:G,2) + $B23))))*(EXP(INDEX(係数表!H:H,2) + INDEX(係数表!I:I,2)*LN(INDEX(出力表!C:C,2)+1)))), MAX(0.00000001, (1-(1/(1+EXP(-(INDEX(係数表!G:G,2) + $B23)))))*(EXP(INDEX(係数表!H:H,2) + INDEX(係数表!I:I,2)*LN(INDEX(出力表!C:C,2)+1)))))))</f>
        <v>99.480702948963653</v>
      </c>
      <c r="E23" t="e">
        <f>MIN(100, MAX(0, (100*(INDEX(出力表!D:D,2))/(EXP(INDEX(係数表!B:B,2) + $C23) + (INDEX(出力表!D:D,2)))) + (乱数表!$N23*(Settings!B12/(((INDEX(出力表!D:D,2))+1)^INDEX(係数表!E:E,2)*INDEX(係数表!F:F,2))))))</f>
        <v>#VALUE!</v>
      </c>
      <c r="F23" t="e">
        <f>MIN(100, MAX(0, (INDEX(出力表!D:D,2))*D23/MAX(E23, Settings!B3)))</f>
        <v>#VALUE!</v>
      </c>
      <c r="G23">
        <f>MIN(100, MAX(0, 100*BETAINV(乱数表!$C23, MAX(0.00000001, (1/(1+EXP(-(INDEX(係数表!G:G,3) + $B23))))*(EXP(INDEX(係数表!H:H,3) + INDEX(係数表!I:I,3)*LN(INDEX(出力表!C:C,3)+1)))), MAX(0.00000001, (1-(1/(1+EXP(-(INDEX(係数表!G:G,3) + $B23)))))*(EXP(INDEX(係数表!H:H,3) + INDEX(係数表!I:I,3)*LN(INDEX(出力表!C:C,3)+1)))))))</f>
        <v>99.320083036415625</v>
      </c>
      <c r="H23" t="e">
        <f>MIN(100, MAX(0, (100*(INDEX(出力表!D:D,3))/(EXP(INDEX(係数表!B:B,3) + $C23) + (INDEX(出力表!D:D,3)))) + (乱数表!$O23*(Settings!B12/(((INDEX(出力表!D:D,3))+1)^INDEX(係数表!E:E,3)*INDEX(係数表!F:F,3))))))</f>
        <v>#VALUE!</v>
      </c>
      <c r="I23" t="e">
        <f>MIN(100, MAX(0, (INDEX(出力表!D:D,3))*G23/MAX(H23, Settings!B3)))</f>
        <v>#VALUE!</v>
      </c>
      <c r="J23">
        <f>MIN(100, MAX(0, 100*BETAINV(乱数表!$D23, MAX(0.00000001, (1/(1+EXP(-(INDEX(係数表!G:G,4) + $B23))))*(EXP(INDEX(係数表!H:H,4) + INDEX(係数表!I:I,4)*LN(INDEX(出力表!C:C,4)+1)))), MAX(0.00000001, (1-(1/(1+EXP(-(INDEX(係数表!G:G,4) + $B23)))))*(EXP(INDEX(係数表!H:H,4) + INDEX(係数表!I:I,4)*LN(INDEX(出力表!C:C,4)+1)))))))</f>
        <v>93.699290512358743</v>
      </c>
      <c r="K23" t="e">
        <f>MIN(100, MAX(0, (100*(INDEX(出力表!D:D,4))/(EXP(INDEX(係数表!B:B,4) + $C23) + (INDEX(出力表!D:D,4)))) + (乱数表!$P23*(Settings!B12/(((INDEX(出力表!D:D,4))+1)^INDEX(係数表!E:E,4)*INDEX(係数表!F:F,4))))))</f>
        <v>#VALUE!</v>
      </c>
      <c r="L23" t="e">
        <f>MIN(100, MAX(0, (INDEX(出力表!D:D,4))*J23/MAX(K23, Settings!B3)))</f>
        <v>#VALUE!</v>
      </c>
      <c r="M23">
        <f>MIN(100, MAX(0, 100*BETAINV(乱数表!$E23, MAX(0.00000001, (1/(1+EXP(-(INDEX(係数表!G:G,5) + $B23))))*(EXP(INDEX(係数表!H:H,5) + INDEX(係数表!I:I,5)*LN(INDEX(出力表!C:C,5)+1)))), MAX(0.00000001, (1-(1/(1+EXP(-(INDEX(係数表!G:G,5) + $B23)))))*(EXP(INDEX(係数表!H:H,5) + INDEX(係数表!I:I,5)*LN(INDEX(出力表!C:C,5)+1)))))))</f>
        <v>99.009655216215393</v>
      </c>
      <c r="N23" t="e">
        <f>MIN(100, MAX(0, (100*(INDEX(出力表!D:D,5))/(EXP(INDEX(係数表!B:B,5) + $C23) + (INDEX(出力表!D:D,5)))) + (乱数表!$Q23*(Settings!B12/(((INDEX(出力表!D:D,5))+1)^INDEX(係数表!E:E,5)*INDEX(係数表!F:F,5))))))</f>
        <v>#VALUE!</v>
      </c>
      <c r="O23" t="e">
        <f>MIN(100, MAX(0, (INDEX(出力表!D:D,5))*M23/MAX(N23, Settings!B3)))</f>
        <v>#VALUE!</v>
      </c>
      <c r="P23">
        <f>MIN(100, MAX(0, 100*BETAINV(乱数表!$F23, MAX(0.00000001, (1/(1+EXP(-(INDEX(係数表!G:G,6) + $B23))))*(EXP(INDEX(係数表!H:H,6) + INDEX(係数表!I:I,6)*LN(INDEX(出力表!C:C,6)+1)))), MAX(0.00000001, (1-(1/(1+EXP(-(INDEX(係数表!G:G,6) + $B23)))))*(EXP(INDEX(係数表!H:H,6) + INDEX(係数表!I:I,6)*LN(INDEX(出力表!C:C,6)+1)))))))</f>
        <v>99.236971777107172</v>
      </c>
      <c r="Q23" t="e">
        <f>MIN(100, MAX(0, (100*(INDEX(出力表!D:D,6))/(EXP(INDEX(係数表!B:B,6) + $C23) + (INDEX(出力表!D:D,6)))) + (乱数表!$R23*(Settings!B12/(((INDEX(出力表!D:D,6))+1)^INDEX(係数表!E:E,6)*INDEX(係数表!F:F,6))))))</f>
        <v>#VALUE!</v>
      </c>
      <c r="R23" t="e">
        <f>MIN(100, MAX(0, (INDEX(出力表!D:D,6))*P23/MAX(Q23, Settings!B3)))</f>
        <v>#VALUE!</v>
      </c>
      <c r="S23">
        <f>MIN(100, MAX(0, 100*BETAINV(乱数表!$G23, MAX(0.00000001, (1/(1+EXP(-(INDEX(係数表!G:G,7) + $B23))))*(EXP(INDEX(係数表!H:H,7) + INDEX(係数表!I:I,7)*LN(INDEX(出力表!C:C,7)+1)))), MAX(0.00000001, (1-(1/(1+EXP(-(INDEX(係数表!G:G,7) + $B23)))))*(EXP(INDEX(係数表!H:H,7) + INDEX(係数表!I:I,7)*LN(INDEX(出力表!C:C,7)+1)))))))</f>
        <v>99.996222653209685</v>
      </c>
      <c r="T23" t="e">
        <f>MIN(100, MAX(0, (100*(INDEX(出力表!D:D,7))/(EXP(INDEX(係数表!B:B,7) + $C23) + (INDEX(出力表!D:D,7)))) + (乱数表!$S23*(Settings!B12/(((INDEX(出力表!D:D,7))+1)^INDEX(係数表!E:E,7)*INDEX(係数表!F:F,7))))))</f>
        <v>#VALUE!</v>
      </c>
      <c r="U23" t="e">
        <f>MIN(100, MAX(0, (INDEX(出力表!D:D,7))*S23/MAX(T23, Settings!B3)))</f>
        <v>#VALUE!</v>
      </c>
      <c r="V23">
        <f>MIN(100, MAX(0, 100*BETAINV(乱数表!$H23, MAX(0.00000001, (1/(1+EXP(-(INDEX(係数表!G:G,8) + $B23))))*(EXP(INDEX(係数表!H:H,8) + INDEX(係数表!I:I,8)*LN(INDEX(出力表!C:C,8)+1)))), MAX(0.00000001, (1-(1/(1+EXP(-(INDEX(係数表!G:G,8) + $B23)))))*(EXP(INDEX(係数表!H:H,8) + INDEX(係数表!I:I,8)*LN(INDEX(出力表!C:C,8)+1)))))))</f>
        <v>84.826252767860794</v>
      </c>
      <c r="W23" t="e">
        <f>MIN(100, MAX(0, (100*(INDEX(出力表!D:D,8))/(EXP(INDEX(係数表!B:B,8) + $C23) + (INDEX(出力表!D:D,8)))) + (乱数表!$T23*(Settings!B12/(((INDEX(出力表!D:D,8))+1)^INDEX(係数表!E:E,8)*INDEX(係数表!F:F,8))))))</f>
        <v>#VALUE!</v>
      </c>
      <c r="X23" t="e">
        <f>MIN(100, MAX(0, (INDEX(出力表!D:D,8))*V23/MAX(W23, Settings!B3)))</f>
        <v>#VALUE!</v>
      </c>
      <c r="Y23">
        <f>MIN(100, MAX(0, 100*BETAINV(乱数表!$I23, MAX(0.00000001, (1/(1+EXP(-(INDEX(係数表!G:G,9) + $B23))))*(EXP(INDEX(係数表!H:H,9) + INDEX(係数表!I:I,9)*LN(INDEX(出力表!C:C,9)+1)))), MAX(0.00000001, (1-(1/(1+EXP(-(INDEX(係数表!G:G,9) + $B23)))))*(EXP(INDEX(係数表!H:H,9) + INDEX(係数表!I:I,9)*LN(INDEX(出力表!C:C,9)+1)))))))</f>
        <v>98.780670405194854</v>
      </c>
      <c r="Z23" t="e">
        <f>MIN(100, MAX(0, (100*(INDEX(出力表!D:D,9))/(EXP(INDEX(係数表!B:B,9) + $C23) + (INDEX(出力表!D:D,9)))) + (乱数表!$U23*(Settings!B12/(((INDEX(出力表!D:D,9))+1)^INDEX(係数表!E:E,9)*INDEX(係数表!F:F,9))))))</f>
        <v>#VALUE!</v>
      </c>
      <c r="AA23" t="e">
        <f>MIN(100, MAX(0, (INDEX(出力表!D:D,9))*Y23/MAX(Z23, Settings!B3)))</f>
        <v>#VALUE!</v>
      </c>
      <c r="AB23">
        <f>MIN(100, MAX(0, 100*BETAINV(乱数表!$J23, MAX(0.00000001, (1/(1+EXP(-(INDEX(係数表!G:G,10) + $B23))))*(EXP(INDEX(係数表!H:H,10) + INDEX(係数表!I:I,10)*LN(INDEX(出力表!C:C,10)+1)))), MAX(0.00000001, (1-(1/(1+EXP(-(INDEX(係数表!G:G,10) + $B23)))))*(EXP(INDEX(係数表!H:H,10) + INDEX(係数表!I:I,10)*LN(INDEX(出力表!C:C,10)+1)))))))</f>
        <v>99.9939520242106</v>
      </c>
      <c r="AC23" t="e">
        <f>MIN(100, MAX(0, (100*(INDEX(出力表!D:D,10))/(EXP(INDEX(係数表!B:B,10) + $C23) + (INDEX(出力表!D:D,10)))) + (乱数表!$V23*(Settings!B12/(((INDEX(出力表!D:D,10))+1)^INDEX(係数表!E:E,10)*INDEX(係数表!F:F,10))))))</f>
        <v>#VALUE!</v>
      </c>
      <c r="AD23" t="e">
        <f>MIN(100, MAX(0, (INDEX(出力表!D:D,10))*AB23/MAX(AC23, Settings!B3)))</f>
        <v>#VALUE!</v>
      </c>
      <c r="AE23">
        <f>MIN(100, MAX(0, 100*BETAINV(乱数表!$K23, MAX(0.00000001, (1/(1+EXP(-(INDEX(係数表!G:G,11) + $B23))))*(EXP(INDEX(係数表!H:H,11) + INDEX(係数表!I:I,11)*LN(INDEX(出力表!C:C,11)+1)))), MAX(0.00000001, (1-(1/(1+EXP(-(INDEX(係数表!G:G,11) + $B23)))))*(EXP(INDEX(係数表!H:H,11) + INDEX(係数表!I:I,11)*LN(INDEX(出力表!C:C,11)+1)))))))</f>
        <v>98.756944097156278</v>
      </c>
      <c r="AF23" t="e">
        <f>MIN(100, MAX(0, (100*(INDEX(出力表!D:D,11))/(EXP(INDEX(係数表!B:B,11) + $C23) + (INDEX(出力表!D:D,11)))) + (乱数表!$W23*(Settings!B12/(((INDEX(出力表!D:D,11))+1)^INDEX(係数表!E:E,11)*INDEX(係数表!F:F,11))))))</f>
        <v>#VALUE!</v>
      </c>
      <c r="AG23" t="e">
        <f>MIN(100, MAX(0, (INDEX(出力表!D:D,11))*AE23/MAX(AF23, Settings!B3)))</f>
        <v>#VALUE!</v>
      </c>
      <c r="AH23">
        <f>MIN(100, MAX(0, 100*BETAINV(乱数表!$L23, MAX(0.00000001, (1/(1+EXP(-(INDEX(係数表!G:G,12) + $B23))))*(EXP(INDEX(係数表!H:H,12) + INDEX(係数表!I:I,12)*LN(INDEX(出力表!C:C,12)+1)))), MAX(0.00000001, (1-(1/(1+EXP(-(INDEX(係数表!G:G,12) + $B23)))))*(EXP(INDEX(係数表!H:H,12) + INDEX(係数表!I:I,12)*LN(INDEX(出力表!C:C,12)+1)))))))</f>
        <v>95.407391603256556</v>
      </c>
      <c r="AI23" t="e">
        <f>MIN(100, MAX(0, (100*(INDEX(出力表!D:D,12))/(EXP(INDEX(係数表!B:B,12) + $C23) + (INDEX(出力表!D:D,12)))) + (乱数表!$X23*(Settings!B12/(((INDEX(出力表!D:D,12))+1)^INDEX(係数表!E:E,12)*INDEX(係数表!F:F,12))))))</f>
        <v>#VALUE!</v>
      </c>
      <c r="AJ23" t="e">
        <f>MIN(100, MAX(0, (INDEX(出力表!D:D,12))*AH23/MAX(AI23, Settings!B3)))</f>
        <v>#VALUE!</v>
      </c>
      <c r="AK23">
        <f>MIN(100, MAX(0, 100*BETAINV(乱数表!$M23, MAX(0.00000001, (1/(1+EXP(-(INDEX(係数表!G:G,13) + $B23))))*(EXP(INDEX(係数表!H:H,13) + INDEX(係数表!I:I,13)*LN(INDEX(出力表!C:C,13)+1)))), MAX(0.00000001, (1-(1/(1+EXP(-(INDEX(係数表!G:G,13) + $B23)))))*(EXP(INDEX(係数表!H:H,13) + INDEX(係数表!I:I,13)*LN(INDEX(出力表!C:C,13)+1)))))))</f>
        <v>99.990969751145158</v>
      </c>
      <c r="AL23" t="e">
        <f>MIN(100, MAX(0, (100*(INDEX(出力表!D:D,13))/(EXP(INDEX(係数表!B:B,13) + $C23) + (INDEX(出力表!D:D,13)))) + (乱数表!$Y23*(Settings!B12/(((INDEX(出力表!D:D,13))+1)^INDEX(係数表!E:E,13)*INDEX(係数表!F:F,13))))))</f>
        <v>#VALUE!</v>
      </c>
      <c r="AM23" t="e">
        <f>MIN(100, MAX(0, (INDEX(出力表!D:D,13))*AK23/MAX(AL23, Settings!B3)))</f>
        <v>#VALUE!</v>
      </c>
      <c r="AN23">
        <f>IF(ISNUMBER(F23), INDEX(出力表!B:B,2)*F23, 0)+IF(ISNUMBER(I23), INDEX(出力表!B:B,3)*I23, 0)+IF(ISNUMBER(L23), INDEX(出力表!B:B,4)*L23, 0)+IF(ISNUMBER(O23), INDEX(出力表!B:B,5)*O23, 0)+IF(ISNUMBER(R23), INDEX(出力表!B:B,6)*R23, 0)+IF(ISNUMBER(U23), INDEX(出力表!B:B,7)*U23, 0)+IF(ISNUMBER(X23), INDEX(出力表!B:B,8)*X23, 0)+IF(ISNUMBER(AA23), INDEX(出力表!B:B,9)*AA23, 0)+IF(ISNUMBER(AD23), INDEX(出力表!B:B,10)*AD23, 0)+IF(ISNUMBER(AG23), INDEX(出力表!B:B,11)*AG23, 0)+IF(ISNUMBER(AJ23), INDEX(出力表!B:B,12)*AJ23, 0)+IF(ISNUMBER(AM23), INDEX(出力表!B:B,13)*AM23, 0)</f>
        <v>0</v>
      </c>
      <c r="AO23">
        <f>IF(ISNUMBER(F23), INDEX(出力表!B:B,2), 0)+IF(ISNUMBER(I23), INDEX(出力表!B:B,3), 0)+IF(ISNUMBER(L23), INDEX(出力表!B:B,4), 0)+IF(ISNUMBER(O23), INDEX(出力表!B:B,5), 0)+IF(ISNUMBER(R23), INDEX(出力表!B:B,6), 0)+IF(ISNUMBER(U23), INDEX(出力表!B:B,7), 0)+IF(ISNUMBER(X23), INDEX(出力表!B:B,8), 0)+IF(ISNUMBER(AA23), INDEX(出力表!B:B,9), 0)+IF(ISNUMBER(AD23), INDEX(出力表!B:B,10), 0)+IF(ISNUMBER(AG23), INDEX(出力表!B:B,11), 0)+IF(ISNUMBER(AJ23), INDEX(出力表!B:B,12), 0)+IF(ISNUMBER(AM23), INDEX(出力表!B:B,13), 0)</f>
        <v>0</v>
      </c>
      <c r="AP23" t="str">
        <f t="shared" si="0"/>
        <v/>
      </c>
    </row>
    <row r="24" spans="1:42" x14ac:dyDescent="0.2">
      <c r="A24">
        <v>23</v>
      </c>
      <c r="B24">
        <f>IF(UPPER(Settings!B4)="TRUE", 乱数表!$Z24*Settings!B10, 0)</f>
        <v>1.9211432184643297E-3</v>
      </c>
      <c r="C24">
        <f>IF(UPPER(Settings!B4)="TRUE", 乱数表!$AA24*Settings!B11, 0)</f>
        <v>4.4165896200630189E-2</v>
      </c>
      <c r="D24">
        <f>MIN(100, MAX(0, 100*BETAINV(乱数表!$B24, MAX(0.00000001, (1/(1+EXP(-(INDEX(係数表!G:G,2) + $B24))))*(EXP(INDEX(係数表!H:H,2) + INDEX(係数表!I:I,2)*LN(INDEX(出力表!C:C,2)+1)))), MAX(0.00000001, (1-(1/(1+EXP(-(INDEX(係数表!G:G,2) + $B24)))))*(EXP(INDEX(係数表!H:H,2) + INDEX(係数表!I:I,2)*LN(INDEX(出力表!C:C,2)+1)))))))</f>
        <v>98.019257896542271</v>
      </c>
      <c r="E24" t="e">
        <f>MIN(100, MAX(0, (100*(INDEX(出力表!D:D,2))/(EXP(INDEX(係数表!B:B,2) + $C24) + (INDEX(出力表!D:D,2)))) + (乱数表!$N24*(Settings!B12/(((INDEX(出力表!D:D,2))+1)^INDEX(係数表!E:E,2)*INDEX(係数表!F:F,2))))))</f>
        <v>#VALUE!</v>
      </c>
      <c r="F24" t="e">
        <f>MIN(100, MAX(0, (INDEX(出力表!D:D,2))*D24/MAX(E24, Settings!B3)))</f>
        <v>#VALUE!</v>
      </c>
      <c r="G24">
        <f>MIN(100, MAX(0, 100*BETAINV(乱数表!$C24, MAX(0.00000001, (1/(1+EXP(-(INDEX(係数表!G:G,3) + $B24))))*(EXP(INDEX(係数表!H:H,3) + INDEX(係数表!I:I,3)*LN(INDEX(出力表!C:C,3)+1)))), MAX(0.00000001, (1-(1/(1+EXP(-(INDEX(係数表!G:G,3) + $B24)))))*(EXP(INDEX(係数表!H:H,3) + INDEX(係数表!I:I,3)*LN(INDEX(出力表!C:C,3)+1)))))))</f>
        <v>94.254173898089618</v>
      </c>
      <c r="H24" t="e">
        <f>MIN(100, MAX(0, (100*(INDEX(出力表!D:D,3))/(EXP(INDEX(係数表!B:B,3) + $C24) + (INDEX(出力表!D:D,3)))) + (乱数表!$O24*(Settings!B12/(((INDEX(出力表!D:D,3))+1)^INDEX(係数表!E:E,3)*INDEX(係数表!F:F,3))))))</f>
        <v>#VALUE!</v>
      </c>
      <c r="I24" t="e">
        <f>MIN(100, MAX(0, (INDEX(出力表!D:D,3))*G24/MAX(H24, Settings!B3)))</f>
        <v>#VALUE!</v>
      </c>
      <c r="J24">
        <f>MIN(100, MAX(0, 100*BETAINV(乱数表!$D24, MAX(0.00000001, (1/(1+EXP(-(INDEX(係数表!G:G,4) + $B24))))*(EXP(INDEX(係数表!H:H,4) + INDEX(係数表!I:I,4)*LN(INDEX(出力表!C:C,4)+1)))), MAX(0.00000001, (1-(1/(1+EXP(-(INDEX(係数表!G:G,4) + $B24)))))*(EXP(INDEX(係数表!H:H,4) + INDEX(係数表!I:I,4)*LN(INDEX(出力表!C:C,4)+1)))))))</f>
        <v>99.999269595253367</v>
      </c>
      <c r="K24" t="e">
        <f>MIN(100, MAX(0, (100*(INDEX(出力表!D:D,4))/(EXP(INDEX(係数表!B:B,4) + $C24) + (INDEX(出力表!D:D,4)))) + (乱数表!$P24*(Settings!B12/(((INDEX(出力表!D:D,4))+1)^INDEX(係数表!E:E,4)*INDEX(係数表!F:F,4))))))</f>
        <v>#VALUE!</v>
      </c>
      <c r="L24" t="e">
        <f>MIN(100, MAX(0, (INDEX(出力表!D:D,4))*J24/MAX(K24, Settings!B3)))</f>
        <v>#VALUE!</v>
      </c>
      <c r="M24">
        <f>MIN(100, MAX(0, 100*BETAINV(乱数表!$E24, MAX(0.00000001, (1/(1+EXP(-(INDEX(係数表!G:G,5) + $B24))))*(EXP(INDEX(係数表!H:H,5) + INDEX(係数表!I:I,5)*LN(INDEX(出力表!C:C,5)+1)))), MAX(0.00000001, (1-(1/(1+EXP(-(INDEX(係数表!G:G,5) + $B24)))))*(EXP(INDEX(係数表!H:H,5) + INDEX(係数表!I:I,5)*LN(INDEX(出力表!C:C,5)+1)))))))</f>
        <v>60.357134056766292</v>
      </c>
      <c r="N24" t="e">
        <f>MIN(100, MAX(0, (100*(INDEX(出力表!D:D,5))/(EXP(INDEX(係数表!B:B,5) + $C24) + (INDEX(出力表!D:D,5)))) + (乱数表!$Q24*(Settings!B12/(((INDEX(出力表!D:D,5))+1)^INDEX(係数表!E:E,5)*INDEX(係数表!F:F,5))))))</f>
        <v>#VALUE!</v>
      </c>
      <c r="O24" t="e">
        <f>MIN(100, MAX(0, (INDEX(出力表!D:D,5))*M24/MAX(N24, Settings!B3)))</f>
        <v>#VALUE!</v>
      </c>
      <c r="P24">
        <f>MIN(100, MAX(0, 100*BETAINV(乱数表!$F24, MAX(0.00000001, (1/(1+EXP(-(INDEX(係数表!G:G,6) + $B24))))*(EXP(INDEX(係数表!H:H,6) + INDEX(係数表!I:I,6)*LN(INDEX(出力表!C:C,6)+1)))), MAX(0.00000001, (1-(1/(1+EXP(-(INDEX(係数表!G:G,6) + $B24)))))*(EXP(INDEX(係数表!H:H,6) + INDEX(係数表!I:I,6)*LN(INDEX(出力表!C:C,6)+1)))))))</f>
        <v>97.795617579445064</v>
      </c>
      <c r="Q24" t="e">
        <f>MIN(100, MAX(0, (100*(INDEX(出力表!D:D,6))/(EXP(INDEX(係数表!B:B,6) + $C24) + (INDEX(出力表!D:D,6)))) + (乱数表!$R24*(Settings!B12/(((INDEX(出力表!D:D,6))+1)^INDEX(係数表!E:E,6)*INDEX(係数表!F:F,6))))))</f>
        <v>#VALUE!</v>
      </c>
      <c r="R24" t="e">
        <f>MIN(100, MAX(0, (INDEX(出力表!D:D,6))*P24/MAX(Q24, Settings!B3)))</f>
        <v>#VALUE!</v>
      </c>
      <c r="S24">
        <f>MIN(100, MAX(0, 100*BETAINV(乱数表!$G24, MAX(0.00000001, (1/(1+EXP(-(INDEX(係数表!G:G,7) + $B24))))*(EXP(INDEX(係数表!H:H,7) + INDEX(係数表!I:I,7)*LN(INDEX(出力表!C:C,7)+1)))), MAX(0.00000001, (1-(1/(1+EXP(-(INDEX(係数表!G:G,7) + $B24)))))*(EXP(INDEX(係数表!H:H,7) + INDEX(係数表!I:I,7)*LN(INDEX(出力表!C:C,7)+1)))))))</f>
        <v>97.960594328817436</v>
      </c>
      <c r="T24" t="e">
        <f>MIN(100, MAX(0, (100*(INDEX(出力表!D:D,7))/(EXP(INDEX(係数表!B:B,7) + $C24) + (INDEX(出力表!D:D,7)))) + (乱数表!$S24*(Settings!B12/(((INDEX(出力表!D:D,7))+1)^INDEX(係数表!E:E,7)*INDEX(係数表!F:F,7))))))</f>
        <v>#VALUE!</v>
      </c>
      <c r="U24" t="e">
        <f>MIN(100, MAX(0, (INDEX(出力表!D:D,7))*S24/MAX(T24, Settings!B3)))</f>
        <v>#VALUE!</v>
      </c>
      <c r="V24">
        <f>MIN(100, MAX(0, 100*BETAINV(乱数表!$H24, MAX(0.00000001, (1/(1+EXP(-(INDEX(係数表!G:G,8) + $B24))))*(EXP(INDEX(係数表!H:H,8) + INDEX(係数表!I:I,8)*LN(INDEX(出力表!C:C,8)+1)))), MAX(0.00000001, (1-(1/(1+EXP(-(INDEX(係数表!G:G,8) + $B24)))))*(EXP(INDEX(係数表!H:H,8) + INDEX(係数表!I:I,8)*LN(INDEX(出力表!C:C,8)+1)))))))</f>
        <v>84.612072597933135</v>
      </c>
      <c r="W24" t="e">
        <f>MIN(100, MAX(0, (100*(INDEX(出力表!D:D,8))/(EXP(INDEX(係数表!B:B,8) + $C24) + (INDEX(出力表!D:D,8)))) + (乱数表!$T24*(Settings!B12/(((INDEX(出力表!D:D,8))+1)^INDEX(係数表!E:E,8)*INDEX(係数表!F:F,8))))))</f>
        <v>#VALUE!</v>
      </c>
      <c r="X24" t="e">
        <f>MIN(100, MAX(0, (INDEX(出力表!D:D,8))*V24/MAX(W24, Settings!B3)))</f>
        <v>#VALUE!</v>
      </c>
      <c r="Y24">
        <f>MIN(100, MAX(0, 100*BETAINV(乱数表!$I24, MAX(0.00000001, (1/(1+EXP(-(INDEX(係数表!G:G,9) + $B24))))*(EXP(INDEX(係数表!H:H,9) + INDEX(係数表!I:I,9)*LN(INDEX(出力表!C:C,9)+1)))), MAX(0.00000001, (1-(1/(1+EXP(-(INDEX(係数表!G:G,9) + $B24)))))*(EXP(INDEX(係数表!H:H,9) + INDEX(係数表!I:I,9)*LN(INDEX(出力表!C:C,9)+1)))))))</f>
        <v>85.773889780499317</v>
      </c>
      <c r="Z24" t="e">
        <f>MIN(100, MAX(0, (100*(INDEX(出力表!D:D,9))/(EXP(INDEX(係数表!B:B,9) + $C24) + (INDEX(出力表!D:D,9)))) + (乱数表!$U24*(Settings!B12/(((INDEX(出力表!D:D,9))+1)^INDEX(係数表!E:E,9)*INDEX(係数表!F:F,9))))))</f>
        <v>#VALUE!</v>
      </c>
      <c r="AA24" t="e">
        <f>MIN(100, MAX(0, (INDEX(出力表!D:D,9))*Y24/MAX(Z24, Settings!B3)))</f>
        <v>#VALUE!</v>
      </c>
      <c r="AB24">
        <f>MIN(100, MAX(0, 100*BETAINV(乱数表!$J24, MAX(0.00000001, (1/(1+EXP(-(INDEX(係数表!G:G,10) + $B24))))*(EXP(INDEX(係数表!H:H,10) + INDEX(係数表!I:I,10)*LN(INDEX(出力表!C:C,10)+1)))), MAX(0.00000001, (1-(1/(1+EXP(-(INDEX(係数表!G:G,10) + $B24)))))*(EXP(INDEX(係数表!H:H,10) + INDEX(係数表!I:I,10)*LN(INDEX(出力表!C:C,10)+1)))))))</f>
        <v>99.928521480126648</v>
      </c>
      <c r="AC24" t="e">
        <f>MIN(100, MAX(0, (100*(INDEX(出力表!D:D,10))/(EXP(INDEX(係数表!B:B,10) + $C24) + (INDEX(出力表!D:D,10)))) + (乱数表!$V24*(Settings!B12/(((INDEX(出力表!D:D,10))+1)^INDEX(係数表!E:E,10)*INDEX(係数表!F:F,10))))))</f>
        <v>#VALUE!</v>
      </c>
      <c r="AD24" t="e">
        <f>MIN(100, MAX(0, (INDEX(出力表!D:D,10))*AB24/MAX(AC24, Settings!B3)))</f>
        <v>#VALUE!</v>
      </c>
      <c r="AE24">
        <f>MIN(100, MAX(0, 100*BETAINV(乱数表!$K24, MAX(0.00000001, (1/(1+EXP(-(INDEX(係数表!G:G,11) + $B24))))*(EXP(INDEX(係数表!H:H,11) + INDEX(係数表!I:I,11)*LN(INDEX(出力表!C:C,11)+1)))), MAX(0.00000001, (1-(1/(1+EXP(-(INDEX(係数表!G:G,11) + $B24)))))*(EXP(INDEX(係数表!H:H,11) + INDEX(係数表!I:I,11)*LN(INDEX(出力表!C:C,11)+1)))))))</f>
        <v>90.671562715204402</v>
      </c>
      <c r="AF24" t="e">
        <f>MIN(100, MAX(0, (100*(INDEX(出力表!D:D,11))/(EXP(INDEX(係数表!B:B,11) + $C24) + (INDEX(出力表!D:D,11)))) + (乱数表!$W24*(Settings!B12/(((INDEX(出力表!D:D,11))+1)^INDEX(係数表!E:E,11)*INDEX(係数表!F:F,11))))))</f>
        <v>#VALUE!</v>
      </c>
      <c r="AG24" t="e">
        <f>MIN(100, MAX(0, (INDEX(出力表!D:D,11))*AE24/MAX(AF24, Settings!B3)))</f>
        <v>#VALUE!</v>
      </c>
      <c r="AH24">
        <f>MIN(100, MAX(0, 100*BETAINV(乱数表!$L24, MAX(0.00000001, (1/(1+EXP(-(INDEX(係数表!G:G,12) + $B24))))*(EXP(INDEX(係数表!H:H,12) + INDEX(係数表!I:I,12)*LN(INDEX(出力表!C:C,12)+1)))), MAX(0.00000001, (1-(1/(1+EXP(-(INDEX(係数表!G:G,12) + $B24)))))*(EXP(INDEX(係数表!H:H,12) + INDEX(係数表!I:I,12)*LN(INDEX(出力表!C:C,12)+1)))))))</f>
        <v>99.870190044436796</v>
      </c>
      <c r="AI24" t="e">
        <f>MIN(100, MAX(0, (100*(INDEX(出力表!D:D,12))/(EXP(INDEX(係数表!B:B,12) + $C24) + (INDEX(出力表!D:D,12)))) + (乱数表!$X24*(Settings!B12/(((INDEX(出力表!D:D,12))+1)^INDEX(係数表!E:E,12)*INDEX(係数表!F:F,12))))))</f>
        <v>#VALUE!</v>
      </c>
      <c r="AJ24" t="e">
        <f>MIN(100, MAX(0, (INDEX(出力表!D:D,12))*AH24/MAX(AI24, Settings!B3)))</f>
        <v>#VALUE!</v>
      </c>
      <c r="AK24">
        <f>MIN(100, MAX(0, 100*BETAINV(乱数表!$M24, MAX(0.00000001, (1/(1+EXP(-(INDEX(係数表!G:G,13) + $B24))))*(EXP(INDEX(係数表!H:H,13) + INDEX(係数表!I:I,13)*LN(INDEX(出力表!C:C,13)+1)))), MAX(0.00000001, (1-(1/(1+EXP(-(INDEX(係数表!G:G,13) + $B24)))))*(EXP(INDEX(係数表!H:H,13) + INDEX(係数表!I:I,13)*LN(INDEX(出力表!C:C,13)+1)))))))</f>
        <v>88.15400555400528</v>
      </c>
      <c r="AL24" t="e">
        <f>MIN(100, MAX(0, (100*(INDEX(出力表!D:D,13))/(EXP(INDEX(係数表!B:B,13) + $C24) + (INDEX(出力表!D:D,13)))) + (乱数表!$Y24*(Settings!B12/(((INDEX(出力表!D:D,13))+1)^INDEX(係数表!E:E,13)*INDEX(係数表!F:F,13))))))</f>
        <v>#VALUE!</v>
      </c>
      <c r="AM24" t="e">
        <f>MIN(100, MAX(0, (INDEX(出力表!D:D,13))*AK24/MAX(AL24, Settings!B3)))</f>
        <v>#VALUE!</v>
      </c>
      <c r="AN24">
        <f>IF(ISNUMBER(F24), INDEX(出力表!B:B,2)*F24, 0)+IF(ISNUMBER(I24), INDEX(出力表!B:B,3)*I24, 0)+IF(ISNUMBER(L24), INDEX(出力表!B:B,4)*L24, 0)+IF(ISNUMBER(O24), INDEX(出力表!B:B,5)*O24, 0)+IF(ISNUMBER(R24), INDEX(出力表!B:B,6)*R24, 0)+IF(ISNUMBER(U24), INDEX(出力表!B:B,7)*U24, 0)+IF(ISNUMBER(X24), INDEX(出力表!B:B,8)*X24, 0)+IF(ISNUMBER(AA24), INDEX(出力表!B:B,9)*AA24, 0)+IF(ISNUMBER(AD24), INDEX(出力表!B:B,10)*AD24, 0)+IF(ISNUMBER(AG24), INDEX(出力表!B:B,11)*AG24, 0)+IF(ISNUMBER(AJ24), INDEX(出力表!B:B,12)*AJ24, 0)+IF(ISNUMBER(AM24), INDEX(出力表!B:B,13)*AM24, 0)</f>
        <v>0</v>
      </c>
      <c r="AO24">
        <f>IF(ISNUMBER(F24), INDEX(出力表!B:B,2), 0)+IF(ISNUMBER(I24), INDEX(出力表!B:B,3), 0)+IF(ISNUMBER(L24), INDEX(出力表!B:B,4), 0)+IF(ISNUMBER(O24), INDEX(出力表!B:B,5), 0)+IF(ISNUMBER(R24), INDEX(出力表!B:B,6), 0)+IF(ISNUMBER(U24), INDEX(出力表!B:B,7), 0)+IF(ISNUMBER(X24), INDEX(出力表!B:B,8), 0)+IF(ISNUMBER(AA24), INDEX(出力表!B:B,9), 0)+IF(ISNUMBER(AD24), INDEX(出力表!B:B,10), 0)+IF(ISNUMBER(AG24), INDEX(出力表!B:B,11), 0)+IF(ISNUMBER(AJ24), INDEX(出力表!B:B,12), 0)+IF(ISNUMBER(AM24), INDEX(出力表!B:B,13), 0)</f>
        <v>0</v>
      </c>
      <c r="AP24" t="str">
        <f t="shared" si="0"/>
        <v/>
      </c>
    </row>
    <row r="25" spans="1:42" x14ac:dyDescent="0.2">
      <c r="A25">
        <v>24</v>
      </c>
      <c r="B25">
        <f>IF(UPPER(Settings!B4)="TRUE", 乱数表!$Z25*Settings!B10, 0)</f>
        <v>0.22183066040820487</v>
      </c>
      <c r="C25">
        <f>IF(UPPER(Settings!B4)="TRUE", 乱数表!$AA25*Settings!B11, 0)</f>
        <v>8.3250220693486532E-3</v>
      </c>
      <c r="D25">
        <f>MIN(100, MAX(0, 100*BETAINV(乱数表!$B25, MAX(0.00000001, (1/(1+EXP(-(INDEX(係数表!G:G,2) + $B25))))*(EXP(INDEX(係数表!H:H,2) + INDEX(係数表!I:I,2)*LN(INDEX(出力表!C:C,2)+1)))), MAX(0.00000001, (1-(1/(1+EXP(-(INDEX(係数表!G:G,2) + $B25)))))*(EXP(INDEX(係数表!H:H,2) + INDEX(係数表!I:I,2)*LN(INDEX(出力表!C:C,2)+1)))))))</f>
        <v>99.999989980987564</v>
      </c>
      <c r="E25" t="e">
        <f>MIN(100, MAX(0, (100*(INDEX(出力表!D:D,2))/(EXP(INDEX(係数表!B:B,2) + $C25) + (INDEX(出力表!D:D,2)))) + (乱数表!$N25*(Settings!B12/(((INDEX(出力表!D:D,2))+1)^INDEX(係数表!E:E,2)*INDEX(係数表!F:F,2))))))</f>
        <v>#VALUE!</v>
      </c>
      <c r="F25" t="e">
        <f>MIN(100, MAX(0, (INDEX(出力表!D:D,2))*D25/MAX(E25, Settings!B3)))</f>
        <v>#VALUE!</v>
      </c>
      <c r="G25">
        <f>MIN(100, MAX(0, 100*BETAINV(乱数表!$C25, MAX(0.00000001, (1/(1+EXP(-(INDEX(係数表!G:G,3) + $B25))))*(EXP(INDEX(係数表!H:H,3) + INDEX(係数表!I:I,3)*LN(INDEX(出力表!C:C,3)+1)))), MAX(0.00000001, (1-(1/(1+EXP(-(INDEX(係数表!G:G,3) + $B25)))))*(EXP(INDEX(係数表!H:H,3) + INDEX(係数表!I:I,3)*LN(INDEX(出力表!C:C,3)+1)))))))</f>
        <v>90.957072272763597</v>
      </c>
      <c r="H25" t="e">
        <f>MIN(100, MAX(0, (100*(INDEX(出力表!D:D,3))/(EXP(INDEX(係数表!B:B,3) + $C25) + (INDEX(出力表!D:D,3)))) + (乱数表!$O25*(Settings!B12/(((INDEX(出力表!D:D,3))+1)^INDEX(係数表!E:E,3)*INDEX(係数表!F:F,3))))))</f>
        <v>#VALUE!</v>
      </c>
      <c r="I25" t="e">
        <f>MIN(100, MAX(0, (INDEX(出力表!D:D,3))*G25/MAX(H25, Settings!B3)))</f>
        <v>#VALUE!</v>
      </c>
      <c r="J25">
        <f>MIN(100, MAX(0, 100*BETAINV(乱数表!$D25, MAX(0.00000001, (1/(1+EXP(-(INDEX(係数表!G:G,4) + $B25))))*(EXP(INDEX(係数表!H:H,4) + INDEX(係数表!I:I,4)*LN(INDEX(出力表!C:C,4)+1)))), MAX(0.00000001, (1-(1/(1+EXP(-(INDEX(係数表!G:G,4) + $B25)))))*(EXP(INDEX(係数表!H:H,4) + INDEX(係数表!I:I,4)*LN(INDEX(出力表!C:C,4)+1)))))))</f>
        <v>80.975361910544265</v>
      </c>
      <c r="K25" t="e">
        <f>MIN(100, MAX(0, (100*(INDEX(出力表!D:D,4))/(EXP(INDEX(係数表!B:B,4) + $C25) + (INDEX(出力表!D:D,4)))) + (乱数表!$P25*(Settings!B12/(((INDEX(出力表!D:D,4))+1)^INDEX(係数表!E:E,4)*INDEX(係数表!F:F,4))))))</f>
        <v>#VALUE!</v>
      </c>
      <c r="L25" t="e">
        <f>MIN(100, MAX(0, (INDEX(出力表!D:D,4))*J25/MAX(K25, Settings!B3)))</f>
        <v>#VALUE!</v>
      </c>
      <c r="M25">
        <f>MIN(100, MAX(0, 100*BETAINV(乱数表!$E25, MAX(0.00000001, (1/(1+EXP(-(INDEX(係数表!G:G,5) + $B25))))*(EXP(INDEX(係数表!H:H,5) + INDEX(係数表!I:I,5)*LN(INDEX(出力表!C:C,5)+1)))), MAX(0.00000001, (1-(1/(1+EXP(-(INDEX(係数表!G:G,5) + $B25)))))*(EXP(INDEX(係数表!H:H,5) + INDEX(係数表!I:I,5)*LN(INDEX(出力表!C:C,5)+1)))))))</f>
        <v>89.567408782242083</v>
      </c>
      <c r="N25" t="e">
        <f>MIN(100, MAX(0, (100*(INDEX(出力表!D:D,5))/(EXP(INDEX(係数表!B:B,5) + $C25) + (INDEX(出力表!D:D,5)))) + (乱数表!$Q25*(Settings!B12/(((INDEX(出力表!D:D,5))+1)^INDEX(係数表!E:E,5)*INDEX(係数表!F:F,5))))))</f>
        <v>#VALUE!</v>
      </c>
      <c r="O25" t="e">
        <f>MIN(100, MAX(0, (INDEX(出力表!D:D,5))*M25/MAX(N25, Settings!B3)))</f>
        <v>#VALUE!</v>
      </c>
      <c r="P25">
        <f>MIN(100, MAX(0, 100*BETAINV(乱数表!$F25, MAX(0.00000001, (1/(1+EXP(-(INDEX(係数表!G:G,6) + $B25))))*(EXP(INDEX(係数表!H:H,6) + INDEX(係数表!I:I,6)*LN(INDEX(出力表!C:C,6)+1)))), MAX(0.00000001, (1-(1/(1+EXP(-(INDEX(係数表!G:G,6) + $B25)))))*(EXP(INDEX(係数表!H:H,6) + INDEX(係数表!I:I,6)*LN(INDEX(出力表!C:C,6)+1)))))))</f>
        <v>94.611533025808214</v>
      </c>
      <c r="Q25" t="e">
        <f>MIN(100, MAX(0, (100*(INDEX(出力表!D:D,6))/(EXP(INDEX(係数表!B:B,6) + $C25) + (INDEX(出力表!D:D,6)))) + (乱数表!$R25*(Settings!B12/(((INDEX(出力表!D:D,6))+1)^INDEX(係数表!E:E,6)*INDEX(係数表!F:F,6))))))</f>
        <v>#VALUE!</v>
      </c>
      <c r="R25" t="e">
        <f>MIN(100, MAX(0, (INDEX(出力表!D:D,6))*P25/MAX(Q25, Settings!B3)))</f>
        <v>#VALUE!</v>
      </c>
      <c r="S25">
        <f>MIN(100, MAX(0, 100*BETAINV(乱数表!$G25, MAX(0.00000001, (1/(1+EXP(-(INDEX(係数表!G:G,7) + $B25))))*(EXP(INDEX(係数表!H:H,7) + INDEX(係数表!I:I,7)*LN(INDEX(出力表!C:C,7)+1)))), MAX(0.00000001, (1-(1/(1+EXP(-(INDEX(係数表!G:G,7) + $B25)))))*(EXP(INDEX(係数表!H:H,7) + INDEX(係数表!I:I,7)*LN(INDEX(出力表!C:C,7)+1)))))))</f>
        <v>92.184388131224466</v>
      </c>
      <c r="T25" t="e">
        <f>MIN(100, MAX(0, (100*(INDEX(出力表!D:D,7))/(EXP(INDEX(係数表!B:B,7) + $C25) + (INDEX(出力表!D:D,7)))) + (乱数表!$S25*(Settings!B12/(((INDEX(出力表!D:D,7))+1)^INDEX(係数表!E:E,7)*INDEX(係数表!F:F,7))))))</f>
        <v>#VALUE!</v>
      </c>
      <c r="U25" t="e">
        <f>MIN(100, MAX(0, (INDEX(出力表!D:D,7))*S25/MAX(T25, Settings!B3)))</f>
        <v>#VALUE!</v>
      </c>
      <c r="V25">
        <f>MIN(100, MAX(0, 100*BETAINV(乱数表!$H25, MAX(0.00000001, (1/(1+EXP(-(INDEX(係数表!G:G,8) + $B25))))*(EXP(INDEX(係数表!H:H,8) + INDEX(係数表!I:I,8)*LN(INDEX(出力表!C:C,8)+1)))), MAX(0.00000001, (1-(1/(1+EXP(-(INDEX(係数表!G:G,8) + $B25)))))*(EXP(INDEX(係数表!H:H,8) + INDEX(係数表!I:I,8)*LN(INDEX(出力表!C:C,8)+1)))))))</f>
        <v>89.716532384546127</v>
      </c>
      <c r="W25" t="e">
        <f>MIN(100, MAX(0, (100*(INDEX(出力表!D:D,8))/(EXP(INDEX(係数表!B:B,8) + $C25) + (INDEX(出力表!D:D,8)))) + (乱数表!$T25*(Settings!B12/(((INDEX(出力表!D:D,8))+1)^INDEX(係数表!E:E,8)*INDEX(係数表!F:F,8))))))</f>
        <v>#VALUE!</v>
      </c>
      <c r="X25" t="e">
        <f>MIN(100, MAX(0, (INDEX(出力表!D:D,8))*V25/MAX(W25, Settings!B3)))</f>
        <v>#VALUE!</v>
      </c>
      <c r="Y25">
        <f>MIN(100, MAX(0, 100*BETAINV(乱数表!$I25, MAX(0.00000001, (1/(1+EXP(-(INDEX(係数表!G:G,9) + $B25))))*(EXP(INDEX(係数表!H:H,9) + INDEX(係数表!I:I,9)*LN(INDEX(出力表!C:C,9)+1)))), MAX(0.00000001, (1-(1/(1+EXP(-(INDEX(係数表!G:G,9) + $B25)))))*(EXP(INDEX(係数表!H:H,9) + INDEX(係数表!I:I,9)*LN(INDEX(出力表!C:C,9)+1)))))))</f>
        <v>52.726350368728205</v>
      </c>
      <c r="Z25" t="e">
        <f>MIN(100, MAX(0, (100*(INDEX(出力表!D:D,9))/(EXP(INDEX(係数表!B:B,9) + $C25) + (INDEX(出力表!D:D,9)))) + (乱数表!$U25*(Settings!B12/(((INDEX(出力表!D:D,9))+1)^INDEX(係数表!E:E,9)*INDEX(係数表!F:F,9))))))</f>
        <v>#VALUE!</v>
      </c>
      <c r="AA25" t="e">
        <f>MIN(100, MAX(0, (INDEX(出力表!D:D,9))*Y25/MAX(Z25, Settings!B3)))</f>
        <v>#VALUE!</v>
      </c>
      <c r="AB25">
        <f>MIN(100, MAX(0, 100*BETAINV(乱数表!$J25, MAX(0.00000001, (1/(1+EXP(-(INDEX(係数表!G:G,10) + $B25))))*(EXP(INDEX(係数表!H:H,10) + INDEX(係数表!I:I,10)*LN(INDEX(出力表!C:C,10)+1)))), MAX(0.00000001, (1-(1/(1+EXP(-(INDEX(係数表!G:G,10) + $B25)))))*(EXP(INDEX(係数表!H:H,10) + INDEX(係数表!I:I,10)*LN(INDEX(出力表!C:C,10)+1)))))))</f>
        <v>99.443083680381022</v>
      </c>
      <c r="AC25" t="e">
        <f>MIN(100, MAX(0, (100*(INDEX(出力表!D:D,10))/(EXP(INDEX(係数表!B:B,10) + $C25) + (INDEX(出力表!D:D,10)))) + (乱数表!$V25*(Settings!B12/(((INDEX(出力表!D:D,10))+1)^INDEX(係数表!E:E,10)*INDEX(係数表!F:F,10))))))</f>
        <v>#VALUE!</v>
      </c>
      <c r="AD25" t="e">
        <f>MIN(100, MAX(0, (INDEX(出力表!D:D,10))*AB25/MAX(AC25, Settings!B3)))</f>
        <v>#VALUE!</v>
      </c>
      <c r="AE25">
        <f>MIN(100, MAX(0, 100*BETAINV(乱数表!$K25, MAX(0.00000001, (1/(1+EXP(-(INDEX(係数表!G:G,11) + $B25))))*(EXP(INDEX(係数表!H:H,11) + INDEX(係数表!I:I,11)*LN(INDEX(出力表!C:C,11)+1)))), MAX(0.00000001, (1-(1/(1+EXP(-(INDEX(係数表!G:G,11) + $B25)))))*(EXP(INDEX(係数表!H:H,11) + INDEX(係数表!I:I,11)*LN(INDEX(出力表!C:C,11)+1)))))))</f>
        <v>82.774605158689099</v>
      </c>
      <c r="AF25" t="e">
        <f>MIN(100, MAX(0, (100*(INDEX(出力表!D:D,11))/(EXP(INDEX(係数表!B:B,11) + $C25) + (INDEX(出力表!D:D,11)))) + (乱数表!$W25*(Settings!B12/(((INDEX(出力表!D:D,11))+1)^INDEX(係数表!E:E,11)*INDEX(係数表!F:F,11))))))</f>
        <v>#VALUE!</v>
      </c>
      <c r="AG25" t="e">
        <f>MIN(100, MAX(0, (INDEX(出力表!D:D,11))*AE25/MAX(AF25, Settings!B3)))</f>
        <v>#VALUE!</v>
      </c>
      <c r="AH25">
        <f>MIN(100, MAX(0, 100*BETAINV(乱数表!$L25, MAX(0.00000001, (1/(1+EXP(-(INDEX(係数表!G:G,12) + $B25))))*(EXP(INDEX(係数表!H:H,12) + INDEX(係数表!I:I,12)*LN(INDEX(出力表!C:C,12)+1)))), MAX(0.00000001, (1-(1/(1+EXP(-(INDEX(係数表!G:G,12) + $B25)))))*(EXP(INDEX(係数表!H:H,12) + INDEX(係数表!I:I,12)*LN(INDEX(出力表!C:C,12)+1)))))))</f>
        <v>99.84232729669786</v>
      </c>
      <c r="AI25" t="e">
        <f>MIN(100, MAX(0, (100*(INDEX(出力表!D:D,12))/(EXP(INDEX(係数表!B:B,12) + $C25) + (INDEX(出力表!D:D,12)))) + (乱数表!$X25*(Settings!B12/(((INDEX(出力表!D:D,12))+1)^INDEX(係数表!E:E,12)*INDEX(係数表!F:F,12))))))</f>
        <v>#VALUE!</v>
      </c>
      <c r="AJ25" t="e">
        <f>MIN(100, MAX(0, (INDEX(出力表!D:D,12))*AH25/MAX(AI25, Settings!B3)))</f>
        <v>#VALUE!</v>
      </c>
      <c r="AK25">
        <f>MIN(100, MAX(0, 100*BETAINV(乱数表!$M25, MAX(0.00000001, (1/(1+EXP(-(INDEX(係数表!G:G,13) + $B25))))*(EXP(INDEX(係数表!H:H,13) + INDEX(係数表!I:I,13)*LN(INDEX(出力表!C:C,13)+1)))), MAX(0.00000001, (1-(1/(1+EXP(-(INDEX(係数表!G:G,13) + $B25)))))*(EXP(INDEX(係数表!H:H,13) + INDEX(係数表!I:I,13)*LN(INDEX(出力表!C:C,13)+1)))))))</f>
        <v>79.285001250128332</v>
      </c>
      <c r="AL25" t="e">
        <f>MIN(100, MAX(0, (100*(INDEX(出力表!D:D,13))/(EXP(INDEX(係数表!B:B,13) + $C25) + (INDEX(出力表!D:D,13)))) + (乱数表!$Y25*(Settings!B12/(((INDEX(出力表!D:D,13))+1)^INDEX(係数表!E:E,13)*INDEX(係数表!F:F,13))))))</f>
        <v>#VALUE!</v>
      </c>
      <c r="AM25" t="e">
        <f>MIN(100, MAX(0, (INDEX(出力表!D:D,13))*AK25/MAX(AL25, Settings!B3)))</f>
        <v>#VALUE!</v>
      </c>
      <c r="AN25">
        <f>IF(ISNUMBER(F25), INDEX(出力表!B:B,2)*F25, 0)+IF(ISNUMBER(I25), INDEX(出力表!B:B,3)*I25, 0)+IF(ISNUMBER(L25), INDEX(出力表!B:B,4)*L25, 0)+IF(ISNUMBER(O25), INDEX(出力表!B:B,5)*O25, 0)+IF(ISNUMBER(R25), INDEX(出力表!B:B,6)*R25, 0)+IF(ISNUMBER(U25), INDEX(出力表!B:B,7)*U25, 0)+IF(ISNUMBER(X25), INDEX(出力表!B:B,8)*X25, 0)+IF(ISNUMBER(AA25), INDEX(出力表!B:B,9)*AA25, 0)+IF(ISNUMBER(AD25), INDEX(出力表!B:B,10)*AD25, 0)+IF(ISNUMBER(AG25), INDEX(出力表!B:B,11)*AG25, 0)+IF(ISNUMBER(AJ25), INDEX(出力表!B:B,12)*AJ25, 0)+IF(ISNUMBER(AM25), INDEX(出力表!B:B,13)*AM25, 0)</f>
        <v>0</v>
      </c>
      <c r="AO25">
        <f>IF(ISNUMBER(F25), INDEX(出力表!B:B,2), 0)+IF(ISNUMBER(I25), INDEX(出力表!B:B,3), 0)+IF(ISNUMBER(L25), INDEX(出力表!B:B,4), 0)+IF(ISNUMBER(O25), INDEX(出力表!B:B,5), 0)+IF(ISNUMBER(R25), INDEX(出力表!B:B,6), 0)+IF(ISNUMBER(U25), INDEX(出力表!B:B,7), 0)+IF(ISNUMBER(X25), INDEX(出力表!B:B,8), 0)+IF(ISNUMBER(AA25), INDEX(出力表!B:B,9), 0)+IF(ISNUMBER(AD25), INDEX(出力表!B:B,10), 0)+IF(ISNUMBER(AG25), INDEX(出力表!B:B,11), 0)+IF(ISNUMBER(AJ25), INDEX(出力表!B:B,12), 0)+IF(ISNUMBER(AM25), INDEX(出力表!B:B,13), 0)</f>
        <v>0</v>
      </c>
      <c r="AP25" t="str">
        <f t="shared" si="0"/>
        <v/>
      </c>
    </row>
    <row r="26" spans="1:42" x14ac:dyDescent="0.2">
      <c r="A26">
        <v>25</v>
      </c>
      <c r="B26">
        <f>IF(UPPER(Settings!B4)="TRUE", 乱数表!$Z26*Settings!B10, 0)</f>
        <v>-3.5555330517008259E-2</v>
      </c>
      <c r="C26">
        <f>IF(UPPER(Settings!B4)="TRUE", 乱数表!$AA26*Settings!B11, 0)</f>
        <v>-6.4074071606907784E-2</v>
      </c>
      <c r="D26">
        <f>MIN(100, MAX(0, 100*BETAINV(乱数表!$B26, MAX(0.00000001, (1/(1+EXP(-(INDEX(係数表!G:G,2) + $B26))))*(EXP(INDEX(係数表!H:H,2) + INDEX(係数表!I:I,2)*LN(INDEX(出力表!C:C,2)+1)))), MAX(0.00000001, (1-(1/(1+EXP(-(INDEX(係数表!G:G,2) + $B26)))))*(EXP(INDEX(係数表!H:H,2) + INDEX(係数表!I:I,2)*LN(INDEX(出力表!C:C,2)+1)))))))</f>
        <v>98.035094870985503</v>
      </c>
      <c r="E26" t="e">
        <f>MIN(100, MAX(0, (100*(INDEX(出力表!D:D,2))/(EXP(INDEX(係数表!B:B,2) + $C26) + (INDEX(出力表!D:D,2)))) + (乱数表!$N26*(Settings!B12/(((INDEX(出力表!D:D,2))+1)^INDEX(係数表!E:E,2)*INDEX(係数表!F:F,2))))))</f>
        <v>#VALUE!</v>
      </c>
      <c r="F26" t="e">
        <f>MIN(100, MAX(0, (INDEX(出力表!D:D,2))*D26/MAX(E26, Settings!B3)))</f>
        <v>#VALUE!</v>
      </c>
      <c r="G26">
        <f>MIN(100, MAX(0, 100*BETAINV(乱数表!$C26, MAX(0.00000001, (1/(1+EXP(-(INDEX(係数表!G:G,3) + $B26))))*(EXP(INDEX(係数表!H:H,3) + INDEX(係数表!I:I,3)*LN(INDEX(出力表!C:C,3)+1)))), MAX(0.00000001, (1-(1/(1+EXP(-(INDEX(係数表!G:G,3) + $B26)))))*(EXP(INDEX(係数表!H:H,3) + INDEX(係数表!I:I,3)*LN(INDEX(出力表!C:C,3)+1)))))))</f>
        <v>98.390985109415425</v>
      </c>
      <c r="H26" t="e">
        <f>MIN(100, MAX(0, (100*(INDEX(出力表!D:D,3))/(EXP(INDEX(係数表!B:B,3) + $C26) + (INDEX(出力表!D:D,3)))) + (乱数表!$O26*(Settings!B12/(((INDEX(出力表!D:D,3))+1)^INDEX(係数表!E:E,3)*INDEX(係数表!F:F,3))))))</f>
        <v>#VALUE!</v>
      </c>
      <c r="I26" t="e">
        <f>MIN(100, MAX(0, (INDEX(出力表!D:D,3))*G26/MAX(H26, Settings!B3)))</f>
        <v>#VALUE!</v>
      </c>
      <c r="J26">
        <f>MIN(100, MAX(0, 100*BETAINV(乱数表!$D26, MAX(0.00000001, (1/(1+EXP(-(INDEX(係数表!G:G,4) + $B26))))*(EXP(INDEX(係数表!H:H,4) + INDEX(係数表!I:I,4)*LN(INDEX(出力表!C:C,4)+1)))), MAX(0.00000001, (1-(1/(1+EXP(-(INDEX(係数表!G:G,4) + $B26)))))*(EXP(INDEX(係数表!H:H,4) + INDEX(係数表!I:I,4)*LN(INDEX(出力表!C:C,4)+1)))))))</f>
        <v>67.400643637111884</v>
      </c>
      <c r="K26" t="e">
        <f>MIN(100, MAX(0, (100*(INDEX(出力表!D:D,4))/(EXP(INDEX(係数表!B:B,4) + $C26) + (INDEX(出力表!D:D,4)))) + (乱数表!$P26*(Settings!B12/(((INDEX(出力表!D:D,4))+1)^INDEX(係数表!E:E,4)*INDEX(係数表!F:F,4))))))</f>
        <v>#VALUE!</v>
      </c>
      <c r="L26" t="e">
        <f>MIN(100, MAX(0, (INDEX(出力表!D:D,4))*J26/MAX(K26, Settings!B3)))</f>
        <v>#VALUE!</v>
      </c>
      <c r="M26">
        <f>MIN(100, MAX(0, 100*BETAINV(乱数表!$E26, MAX(0.00000001, (1/(1+EXP(-(INDEX(係数表!G:G,5) + $B26))))*(EXP(INDEX(係数表!H:H,5) + INDEX(係数表!I:I,5)*LN(INDEX(出力表!C:C,5)+1)))), MAX(0.00000001, (1-(1/(1+EXP(-(INDEX(係数表!G:G,5) + $B26)))))*(EXP(INDEX(係数表!H:H,5) + INDEX(係数表!I:I,5)*LN(INDEX(出力表!C:C,5)+1)))))))</f>
        <v>98.319231409112106</v>
      </c>
      <c r="N26" t="e">
        <f>MIN(100, MAX(0, (100*(INDEX(出力表!D:D,5))/(EXP(INDEX(係数表!B:B,5) + $C26) + (INDEX(出力表!D:D,5)))) + (乱数表!$Q26*(Settings!B12/(((INDEX(出力表!D:D,5))+1)^INDEX(係数表!E:E,5)*INDEX(係数表!F:F,5))))))</f>
        <v>#VALUE!</v>
      </c>
      <c r="O26" t="e">
        <f>MIN(100, MAX(0, (INDEX(出力表!D:D,5))*M26/MAX(N26, Settings!B3)))</f>
        <v>#VALUE!</v>
      </c>
      <c r="P26">
        <f>MIN(100, MAX(0, 100*BETAINV(乱数表!$F26, MAX(0.00000001, (1/(1+EXP(-(INDEX(係数表!G:G,6) + $B26))))*(EXP(INDEX(係数表!H:H,6) + INDEX(係数表!I:I,6)*LN(INDEX(出力表!C:C,6)+1)))), MAX(0.00000001, (1-(1/(1+EXP(-(INDEX(係数表!G:G,6) + $B26)))))*(EXP(INDEX(係数表!H:H,6) + INDEX(係数表!I:I,6)*LN(INDEX(出力表!C:C,6)+1)))))))</f>
        <v>96.260889333331448</v>
      </c>
      <c r="Q26" t="e">
        <f>MIN(100, MAX(0, (100*(INDEX(出力表!D:D,6))/(EXP(INDEX(係数表!B:B,6) + $C26) + (INDEX(出力表!D:D,6)))) + (乱数表!$R26*(Settings!B12/(((INDEX(出力表!D:D,6))+1)^INDEX(係数表!E:E,6)*INDEX(係数表!F:F,6))))))</f>
        <v>#VALUE!</v>
      </c>
      <c r="R26" t="e">
        <f>MIN(100, MAX(0, (INDEX(出力表!D:D,6))*P26/MAX(Q26, Settings!B3)))</f>
        <v>#VALUE!</v>
      </c>
      <c r="S26">
        <f>MIN(100, MAX(0, 100*BETAINV(乱数表!$G26, MAX(0.00000001, (1/(1+EXP(-(INDEX(係数表!G:G,7) + $B26))))*(EXP(INDEX(係数表!H:H,7) + INDEX(係数表!I:I,7)*LN(INDEX(出力表!C:C,7)+1)))), MAX(0.00000001, (1-(1/(1+EXP(-(INDEX(係数表!G:G,7) + $B26)))))*(EXP(INDEX(係数表!H:H,7) + INDEX(係数表!I:I,7)*LN(INDEX(出力表!C:C,7)+1)))))))</f>
        <v>96.618491374272338</v>
      </c>
      <c r="T26" t="e">
        <f>MIN(100, MAX(0, (100*(INDEX(出力表!D:D,7))/(EXP(INDEX(係数表!B:B,7) + $C26) + (INDEX(出力表!D:D,7)))) + (乱数表!$S26*(Settings!B12/(((INDEX(出力表!D:D,7))+1)^INDEX(係数表!E:E,7)*INDEX(係数表!F:F,7))))))</f>
        <v>#VALUE!</v>
      </c>
      <c r="U26" t="e">
        <f>MIN(100, MAX(0, (INDEX(出力表!D:D,7))*S26/MAX(T26, Settings!B3)))</f>
        <v>#VALUE!</v>
      </c>
      <c r="V26">
        <f>MIN(100, MAX(0, 100*BETAINV(乱数表!$H26, MAX(0.00000001, (1/(1+EXP(-(INDEX(係数表!G:G,8) + $B26))))*(EXP(INDEX(係数表!H:H,8) + INDEX(係数表!I:I,8)*LN(INDEX(出力表!C:C,8)+1)))), MAX(0.00000001, (1-(1/(1+EXP(-(INDEX(係数表!G:G,8) + $B26)))))*(EXP(INDEX(係数表!H:H,8) + INDEX(係数表!I:I,8)*LN(INDEX(出力表!C:C,8)+1)))))))</f>
        <v>54.686236748743752</v>
      </c>
      <c r="W26" t="e">
        <f>MIN(100, MAX(0, (100*(INDEX(出力表!D:D,8))/(EXP(INDEX(係数表!B:B,8) + $C26) + (INDEX(出力表!D:D,8)))) + (乱数表!$T26*(Settings!B12/(((INDEX(出力表!D:D,8))+1)^INDEX(係数表!E:E,8)*INDEX(係数表!F:F,8))))))</f>
        <v>#VALUE!</v>
      </c>
      <c r="X26" t="e">
        <f>MIN(100, MAX(0, (INDEX(出力表!D:D,8))*V26/MAX(W26, Settings!B3)))</f>
        <v>#VALUE!</v>
      </c>
      <c r="Y26">
        <f>MIN(100, MAX(0, 100*BETAINV(乱数表!$I26, MAX(0.00000001, (1/(1+EXP(-(INDEX(係数表!G:G,9) + $B26))))*(EXP(INDEX(係数表!H:H,9) + INDEX(係数表!I:I,9)*LN(INDEX(出力表!C:C,9)+1)))), MAX(0.00000001, (1-(1/(1+EXP(-(INDEX(係数表!G:G,9) + $B26)))))*(EXP(INDEX(係数表!H:H,9) + INDEX(係数表!I:I,9)*LN(INDEX(出力表!C:C,9)+1)))))))</f>
        <v>85.524109090980858</v>
      </c>
      <c r="Z26" t="e">
        <f>MIN(100, MAX(0, (100*(INDEX(出力表!D:D,9))/(EXP(INDEX(係数表!B:B,9) + $C26) + (INDEX(出力表!D:D,9)))) + (乱数表!$U26*(Settings!B12/(((INDEX(出力表!D:D,9))+1)^INDEX(係数表!E:E,9)*INDEX(係数表!F:F,9))))))</f>
        <v>#VALUE!</v>
      </c>
      <c r="AA26" t="e">
        <f>MIN(100, MAX(0, (INDEX(出力表!D:D,9))*Y26/MAX(Z26, Settings!B3)))</f>
        <v>#VALUE!</v>
      </c>
      <c r="AB26">
        <f>MIN(100, MAX(0, 100*BETAINV(乱数表!$J26, MAX(0.00000001, (1/(1+EXP(-(INDEX(係数表!G:G,10) + $B26))))*(EXP(INDEX(係数表!H:H,10) + INDEX(係数表!I:I,10)*LN(INDEX(出力表!C:C,10)+1)))), MAX(0.00000001, (1-(1/(1+EXP(-(INDEX(係数表!G:G,10) + $B26)))))*(EXP(INDEX(係数表!H:H,10) + INDEX(係数表!I:I,10)*LN(INDEX(出力表!C:C,10)+1)))))))</f>
        <v>49.951702826181446</v>
      </c>
      <c r="AC26" t="e">
        <f>MIN(100, MAX(0, (100*(INDEX(出力表!D:D,10))/(EXP(INDEX(係数表!B:B,10) + $C26) + (INDEX(出力表!D:D,10)))) + (乱数表!$V26*(Settings!B12/(((INDEX(出力表!D:D,10))+1)^INDEX(係数表!E:E,10)*INDEX(係数表!F:F,10))))))</f>
        <v>#VALUE!</v>
      </c>
      <c r="AD26" t="e">
        <f>MIN(100, MAX(0, (INDEX(出力表!D:D,10))*AB26/MAX(AC26, Settings!B3)))</f>
        <v>#VALUE!</v>
      </c>
      <c r="AE26">
        <f>MIN(100, MAX(0, 100*BETAINV(乱数表!$K26, MAX(0.00000001, (1/(1+EXP(-(INDEX(係数表!G:G,11) + $B26))))*(EXP(INDEX(係数表!H:H,11) + INDEX(係数表!I:I,11)*LN(INDEX(出力表!C:C,11)+1)))), MAX(0.00000001, (1-(1/(1+EXP(-(INDEX(係数表!G:G,11) + $B26)))))*(EXP(INDEX(係数表!H:H,11) + INDEX(係数表!I:I,11)*LN(INDEX(出力表!C:C,11)+1)))))))</f>
        <v>97.162941345300126</v>
      </c>
      <c r="AF26" t="e">
        <f>MIN(100, MAX(0, (100*(INDEX(出力表!D:D,11))/(EXP(INDEX(係数表!B:B,11) + $C26) + (INDEX(出力表!D:D,11)))) + (乱数表!$W26*(Settings!B12/(((INDEX(出力表!D:D,11))+1)^INDEX(係数表!E:E,11)*INDEX(係数表!F:F,11))))))</f>
        <v>#VALUE!</v>
      </c>
      <c r="AG26" t="e">
        <f>MIN(100, MAX(0, (INDEX(出力表!D:D,11))*AE26/MAX(AF26, Settings!B3)))</f>
        <v>#VALUE!</v>
      </c>
      <c r="AH26">
        <f>MIN(100, MAX(0, 100*BETAINV(乱数表!$L26, MAX(0.00000001, (1/(1+EXP(-(INDEX(係数表!G:G,12) + $B26))))*(EXP(INDEX(係数表!H:H,12) + INDEX(係数表!I:I,12)*LN(INDEX(出力表!C:C,12)+1)))), MAX(0.00000001, (1-(1/(1+EXP(-(INDEX(係数表!G:G,12) + $B26)))))*(EXP(INDEX(係数表!H:H,12) + INDEX(係数表!I:I,12)*LN(INDEX(出力表!C:C,12)+1)))))))</f>
        <v>98.778927532885348</v>
      </c>
      <c r="AI26" t="e">
        <f>MIN(100, MAX(0, (100*(INDEX(出力表!D:D,12))/(EXP(INDEX(係数表!B:B,12) + $C26) + (INDEX(出力表!D:D,12)))) + (乱数表!$X26*(Settings!B12/(((INDEX(出力表!D:D,12))+1)^INDEX(係数表!E:E,12)*INDEX(係数表!F:F,12))))))</f>
        <v>#VALUE!</v>
      </c>
      <c r="AJ26" t="e">
        <f>MIN(100, MAX(0, (INDEX(出力表!D:D,12))*AH26/MAX(AI26, Settings!B3)))</f>
        <v>#VALUE!</v>
      </c>
      <c r="AK26">
        <f>MIN(100, MAX(0, 100*BETAINV(乱数表!$M26, MAX(0.00000001, (1/(1+EXP(-(INDEX(係数表!G:G,13) + $B26))))*(EXP(INDEX(係数表!H:H,13) + INDEX(係数表!I:I,13)*LN(INDEX(出力表!C:C,13)+1)))), MAX(0.00000001, (1-(1/(1+EXP(-(INDEX(係数表!G:G,13) + $B26)))))*(EXP(INDEX(係数表!H:H,13) + INDEX(係数表!I:I,13)*LN(INDEX(出力表!C:C,13)+1)))))))</f>
        <v>73.052762742498217</v>
      </c>
      <c r="AL26" t="e">
        <f>MIN(100, MAX(0, (100*(INDEX(出力表!D:D,13))/(EXP(INDEX(係数表!B:B,13) + $C26) + (INDEX(出力表!D:D,13)))) + (乱数表!$Y26*(Settings!B12/(((INDEX(出力表!D:D,13))+1)^INDEX(係数表!E:E,13)*INDEX(係数表!F:F,13))))))</f>
        <v>#VALUE!</v>
      </c>
      <c r="AM26" t="e">
        <f>MIN(100, MAX(0, (INDEX(出力表!D:D,13))*AK26/MAX(AL26, Settings!B3)))</f>
        <v>#VALUE!</v>
      </c>
      <c r="AN26">
        <f>IF(ISNUMBER(F26), INDEX(出力表!B:B,2)*F26, 0)+IF(ISNUMBER(I26), INDEX(出力表!B:B,3)*I26, 0)+IF(ISNUMBER(L26), INDEX(出力表!B:B,4)*L26, 0)+IF(ISNUMBER(O26), INDEX(出力表!B:B,5)*O26, 0)+IF(ISNUMBER(R26), INDEX(出力表!B:B,6)*R26, 0)+IF(ISNUMBER(U26), INDEX(出力表!B:B,7)*U26, 0)+IF(ISNUMBER(X26), INDEX(出力表!B:B,8)*X26, 0)+IF(ISNUMBER(AA26), INDEX(出力表!B:B,9)*AA26, 0)+IF(ISNUMBER(AD26), INDEX(出力表!B:B,10)*AD26, 0)+IF(ISNUMBER(AG26), INDEX(出力表!B:B,11)*AG26, 0)+IF(ISNUMBER(AJ26), INDEX(出力表!B:B,12)*AJ26, 0)+IF(ISNUMBER(AM26), INDEX(出力表!B:B,13)*AM26, 0)</f>
        <v>0</v>
      </c>
      <c r="AO26">
        <f>IF(ISNUMBER(F26), INDEX(出力表!B:B,2), 0)+IF(ISNUMBER(I26), INDEX(出力表!B:B,3), 0)+IF(ISNUMBER(L26), INDEX(出力表!B:B,4), 0)+IF(ISNUMBER(O26), INDEX(出力表!B:B,5), 0)+IF(ISNUMBER(R26), INDEX(出力表!B:B,6), 0)+IF(ISNUMBER(U26), INDEX(出力表!B:B,7), 0)+IF(ISNUMBER(X26), INDEX(出力表!B:B,8), 0)+IF(ISNUMBER(AA26), INDEX(出力表!B:B,9), 0)+IF(ISNUMBER(AD26), INDEX(出力表!B:B,10), 0)+IF(ISNUMBER(AG26), INDEX(出力表!B:B,11), 0)+IF(ISNUMBER(AJ26), INDEX(出力表!B:B,12), 0)+IF(ISNUMBER(AM26), INDEX(出力表!B:B,13), 0)</f>
        <v>0</v>
      </c>
      <c r="AP26" t="str">
        <f t="shared" si="0"/>
        <v/>
      </c>
    </row>
    <row r="27" spans="1:42" x14ac:dyDescent="0.2">
      <c r="A27">
        <v>26</v>
      </c>
      <c r="B27">
        <f>IF(UPPER(Settings!B4)="TRUE", 乱数表!$Z27*Settings!B10, 0)</f>
        <v>0.27491502634577858</v>
      </c>
      <c r="C27">
        <f>IF(UPPER(Settings!B4)="TRUE", 乱数表!$AA27*Settings!B11, 0)</f>
        <v>0.15318128420433544</v>
      </c>
      <c r="D27">
        <f>MIN(100, MAX(0, 100*BETAINV(乱数表!$B27, MAX(0.00000001, (1/(1+EXP(-(INDEX(係数表!G:G,2) + $B27))))*(EXP(INDEX(係数表!H:H,2) + INDEX(係数表!I:I,2)*LN(INDEX(出力表!C:C,2)+1)))), MAX(0.00000001, (1-(1/(1+EXP(-(INDEX(係数表!G:G,2) + $B27)))))*(EXP(INDEX(係数表!H:H,2) + INDEX(係数表!I:I,2)*LN(INDEX(出力表!C:C,2)+1)))))))</f>
        <v>99.502480690423226</v>
      </c>
      <c r="E27" t="e">
        <f>MIN(100, MAX(0, (100*(INDEX(出力表!D:D,2))/(EXP(INDEX(係数表!B:B,2) + $C27) + (INDEX(出力表!D:D,2)))) + (乱数表!$N27*(Settings!B12/(((INDEX(出力表!D:D,2))+1)^INDEX(係数表!E:E,2)*INDEX(係数表!F:F,2))))))</f>
        <v>#VALUE!</v>
      </c>
      <c r="F27" t="e">
        <f>MIN(100, MAX(0, (INDEX(出力表!D:D,2))*D27/MAX(E27, Settings!B3)))</f>
        <v>#VALUE!</v>
      </c>
      <c r="G27">
        <f>MIN(100, MAX(0, 100*BETAINV(乱数表!$C27, MAX(0.00000001, (1/(1+EXP(-(INDEX(係数表!G:G,3) + $B27))))*(EXP(INDEX(係数表!H:H,3) + INDEX(係数表!I:I,3)*LN(INDEX(出力表!C:C,3)+1)))), MAX(0.00000001, (1-(1/(1+EXP(-(INDEX(係数表!G:G,3) + $B27)))))*(EXP(INDEX(係数表!H:H,3) + INDEX(係数表!I:I,3)*LN(INDEX(出力表!C:C,3)+1)))))))</f>
        <v>88.538946689889457</v>
      </c>
      <c r="H27" t="e">
        <f>MIN(100, MAX(0, (100*(INDEX(出力表!D:D,3))/(EXP(INDEX(係数表!B:B,3) + $C27) + (INDEX(出力表!D:D,3)))) + (乱数表!$O27*(Settings!B12/(((INDEX(出力表!D:D,3))+1)^INDEX(係数表!E:E,3)*INDEX(係数表!F:F,3))))))</f>
        <v>#VALUE!</v>
      </c>
      <c r="I27" t="e">
        <f>MIN(100, MAX(0, (INDEX(出力表!D:D,3))*G27/MAX(H27, Settings!B3)))</f>
        <v>#VALUE!</v>
      </c>
      <c r="J27">
        <f>MIN(100, MAX(0, 100*BETAINV(乱数表!$D27, MAX(0.00000001, (1/(1+EXP(-(INDEX(係数表!G:G,4) + $B27))))*(EXP(INDEX(係数表!H:H,4) + INDEX(係数表!I:I,4)*LN(INDEX(出力表!C:C,4)+1)))), MAX(0.00000001, (1-(1/(1+EXP(-(INDEX(係数表!G:G,4) + $B27)))))*(EXP(INDEX(係数表!H:H,4) + INDEX(係数表!I:I,4)*LN(INDEX(出力表!C:C,4)+1)))))))</f>
        <v>85.488924735786412</v>
      </c>
      <c r="K27" t="e">
        <f>MIN(100, MAX(0, (100*(INDEX(出力表!D:D,4))/(EXP(INDEX(係数表!B:B,4) + $C27) + (INDEX(出力表!D:D,4)))) + (乱数表!$P27*(Settings!B12/(((INDEX(出力表!D:D,4))+1)^INDEX(係数表!E:E,4)*INDEX(係数表!F:F,4))))))</f>
        <v>#VALUE!</v>
      </c>
      <c r="L27" t="e">
        <f>MIN(100, MAX(0, (INDEX(出力表!D:D,4))*J27/MAX(K27, Settings!B3)))</f>
        <v>#VALUE!</v>
      </c>
      <c r="M27">
        <f>MIN(100, MAX(0, 100*BETAINV(乱数表!$E27, MAX(0.00000001, (1/(1+EXP(-(INDEX(係数表!G:G,5) + $B27))))*(EXP(INDEX(係数表!H:H,5) + INDEX(係数表!I:I,5)*LN(INDEX(出力表!C:C,5)+1)))), MAX(0.00000001, (1-(1/(1+EXP(-(INDEX(係数表!G:G,5) + $B27)))))*(EXP(INDEX(係数表!H:H,5) + INDEX(係数表!I:I,5)*LN(INDEX(出力表!C:C,5)+1)))))))</f>
        <v>99.695767214002714</v>
      </c>
      <c r="N27" t="e">
        <f>MIN(100, MAX(0, (100*(INDEX(出力表!D:D,5))/(EXP(INDEX(係数表!B:B,5) + $C27) + (INDEX(出力表!D:D,5)))) + (乱数表!$Q27*(Settings!B12/(((INDEX(出力表!D:D,5))+1)^INDEX(係数表!E:E,5)*INDEX(係数表!F:F,5))))))</f>
        <v>#VALUE!</v>
      </c>
      <c r="O27" t="e">
        <f>MIN(100, MAX(0, (INDEX(出力表!D:D,5))*M27/MAX(N27, Settings!B3)))</f>
        <v>#VALUE!</v>
      </c>
      <c r="P27">
        <f>MIN(100, MAX(0, 100*BETAINV(乱数表!$F27, MAX(0.00000001, (1/(1+EXP(-(INDEX(係数表!G:G,6) + $B27))))*(EXP(INDEX(係数表!H:H,6) + INDEX(係数表!I:I,6)*LN(INDEX(出力表!C:C,6)+1)))), MAX(0.00000001, (1-(1/(1+EXP(-(INDEX(係数表!G:G,6) + $B27)))))*(EXP(INDEX(係数表!H:H,6) + INDEX(係数表!I:I,6)*LN(INDEX(出力表!C:C,6)+1)))))))</f>
        <v>99.034822928207461</v>
      </c>
      <c r="Q27" t="e">
        <f>MIN(100, MAX(0, (100*(INDEX(出力表!D:D,6))/(EXP(INDEX(係数表!B:B,6) + $C27) + (INDEX(出力表!D:D,6)))) + (乱数表!$R27*(Settings!B12/(((INDEX(出力表!D:D,6))+1)^INDEX(係数表!E:E,6)*INDEX(係数表!F:F,6))))))</f>
        <v>#VALUE!</v>
      </c>
      <c r="R27" t="e">
        <f>MIN(100, MAX(0, (INDEX(出力表!D:D,6))*P27/MAX(Q27, Settings!B3)))</f>
        <v>#VALUE!</v>
      </c>
      <c r="S27">
        <f>MIN(100, MAX(0, 100*BETAINV(乱数表!$G27, MAX(0.00000001, (1/(1+EXP(-(INDEX(係数表!G:G,7) + $B27))))*(EXP(INDEX(係数表!H:H,7) + INDEX(係数表!I:I,7)*LN(INDEX(出力表!C:C,7)+1)))), MAX(0.00000001, (1-(1/(1+EXP(-(INDEX(係数表!G:G,7) + $B27)))))*(EXP(INDEX(係数表!H:H,7) + INDEX(係数表!I:I,7)*LN(INDEX(出力表!C:C,7)+1)))))))</f>
        <v>87.022310211552622</v>
      </c>
      <c r="T27" t="e">
        <f>MIN(100, MAX(0, (100*(INDEX(出力表!D:D,7))/(EXP(INDEX(係数表!B:B,7) + $C27) + (INDEX(出力表!D:D,7)))) + (乱数表!$S27*(Settings!B12/(((INDEX(出力表!D:D,7))+1)^INDEX(係数表!E:E,7)*INDEX(係数表!F:F,7))))))</f>
        <v>#VALUE!</v>
      </c>
      <c r="U27" t="e">
        <f>MIN(100, MAX(0, (INDEX(出力表!D:D,7))*S27/MAX(T27, Settings!B3)))</f>
        <v>#VALUE!</v>
      </c>
      <c r="V27">
        <f>MIN(100, MAX(0, 100*BETAINV(乱数表!$H27, MAX(0.00000001, (1/(1+EXP(-(INDEX(係数表!G:G,8) + $B27))))*(EXP(INDEX(係数表!H:H,8) + INDEX(係数表!I:I,8)*LN(INDEX(出力表!C:C,8)+1)))), MAX(0.00000001, (1-(1/(1+EXP(-(INDEX(係数表!G:G,8) + $B27)))))*(EXP(INDEX(係数表!H:H,8) + INDEX(係数表!I:I,8)*LN(INDEX(出力表!C:C,8)+1)))))))</f>
        <v>99.986093275107422</v>
      </c>
      <c r="W27" t="e">
        <f>MIN(100, MAX(0, (100*(INDEX(出力表!D:D,8))/(EXP(INDEX(係数表!B:B,8) + $C27) + (INDEX(出力表!D:D,8)))) + (乱数表!$T27*(Settings!B12/(((INDEX(出力表!D:D,8))+1)^INDEX(係数表!E:E,8)*INDEX(係数表!F:F,8))))))</f>
        <v>#VALUE!</v>
      </c>
      <c r="X27" t="e">
        <f>MIN(100, MAX(0, (INDEX(出力表!D:D,8))*V27/MAX(W27, Settings!B3)))</f>
        <v>#VALUE!</v>
      </c>
      <c r="Y27">
        <f>MIN(100, MAX(0, 100*BETAINV(乱数表!$I27, MAX(0.00000001, (1/(1+EXP(-(INDEX(係数表!G:G,9) + $B27))))*(EXP(INDEX(係数表!H:H,9) + INDEX(係数表!I:I,9)*LN(INDEX(出力表!C:C,9)+1)))), MAX(0.00000001, (1-(1/(1+EXP(-(INDEX(係数表!G:G,9) + $B27)))))*(EXP(INDEX(係数表!H:H,9) + INDEX(係数表!I:I,9)*LN(INDEX(出力表!C:C,9)+1)))))))</f>
        <v>99.948030748207401</v>
      </c>
      <c r="Z27" t="e">
        <f>MIN(100, MAX(0, (100*(INDEX(出力表!D:D,9))/(EXP(INDEX(係数表!B:B,9) + $C27) + (INDEX(出力表!D:D,9)))) + (乱数表!$U27*(Settings!B12/(((INDEX(出力表!D:D,9))+1)^INDEX(係数表!E:E,9)*INDEX(係数表!F:F,9))))))</f>
        <v>#VALUE!</v>
      </c>
      <c r="AA27" t="e">
        <f>MIN(100, MAX(0, (INDEX(出力表!D:D,9))*Y27/MAX(Z27, Settings!B3)))</f>
        <v>#VALUE!</v>
      </c>
      <c r="AB27">
        <f>MIN(100, MAX(0, 100*BETAINV(乱数表!$J27, MAX(0.00000001, (1/(1+EXP(-(INDEX(係数表!G:G,10) + $B27))))*(EXP(INDEX(係数表!H:H,10) + INDEX(係数表!I:I,10)*LN(INDEX(出力表!C:C,10)+1)))), MAX(0.00000001, (1-(1/(1+EXP(-(INDEX(係数表!G:G,10) + $B27)))))*(EXP(INDEX(係数表!H:H,10) + INDEX(係数表!I:I,10)*LN(INDEX(出力表!C:C,10)+1)))))))</f>
        <v>95.079269014138561</v>
      </c>
      <c r="AC27" t="e">
        <f>MIN(100, MAX(0, (100*(INDEX(出力表!D:D,10))/(EXP(INDEX(係数表!B:B,10) + $C27) + (INDEX(出力表!D:D,10)))) + (乱数表!$V27*(Settings!B12/(((INDEX(出力表!D:D,10))+1)^INDEX(係数表!E:E,10)*INDEX(係数表!F:F,10))))))</f>
        <v>#VALUE!</v>
      </c>
      <c r="AD27" t="e">
        <f>MIN(100, MAX(0, (INDEX(出力表!D:D,10))*AB27/MAX(AC27, Settings!B3)))</f>
        <v>#VALUE!</v>
      </c>
      <c r="AE27">
        <f>MIN(100, MAX(0, 100*BETAINV(乱数表!$K27, MAX(0.00000001, (1/(1+EXP(-(INDEX(係数表!G:G,11) + $B27))))*(EXP(INDEX(係数表!H:H,11) + INDEX(係数表!I:I,11)*LN(INDEX(出力表!C:C,11)+1)))), MAX(0.00000001, (1-(1/(1+EXP(-(INDEX(係数表!G:G,11) + $B27)))))*(EXP(INDEX(係数表!H:H,11) + INDEX(係数表!I:I,11)*LN(INDEX(出力表!C:C,11)+1)))))))</f>
        <v>49.284908694069081</v>
      </c>
      <c r="AF27" t="e">
        <f>MIN(100, MAX(0, (100*(INDEX(出力表!D:D,11))/(EXP(INDEX(係数表!B:B,11) + $C27) + (INDEX(出力表!D:D,11)))) + (乱数表!$W27*(Settings!B12/(((INDEX(出力表!D:D,11))+1)^INDEX(係数表!E:E,11)*INDEX(係数表!F:F,11))))))</f>
        <v>#VALUE!</v>
      </c>
      <c r="AG27" t="e">
        <f>MIN(100, MAX(0, (INDEX(出力表!D:D,11))*AE27/MAX(AF27, Settings!B3)))</f>
        <v>#VALUE!</v>
      </c>
      <c r="AH27">
        <f>MIN(100, MAX(0, 100*BETAINV(乱数表!$L27, MAX(0.00000001, (1/(1+EXP(-(INDEX(係数表!G:G,12) + $B27))))*(EXP(INDEX(係数表!H:H,12) + INDEX(係数表!I:I,12)*LN(INDEX(出力表!C:C,12)+1)))), MAX(0.00000001, (1-(1/(1+EXP(-(INDEX(係数表!G:G,12) + $B27)))))*(EXP(INDEX(係数表!H:H,12) + INDEX(係数表!I:I,12)*LN(INDEX(出力表!C:C,12)+1)))))))</f>
        <v>96.24168761038483</v>
      </c>
      <c r="AI27" t="e">
        <f>MIN(100, MAX(0, (100*(INDEX(出力表!D:D,12))/(EXP(INDEX(係数表!B:B,12) + $C27) + (INDEX(出力表!D:D,12)))) + (乱数表!$X27*(Settings!B12/(((INDEX(出力表!D:D,12))+1)^INDEX(係数表!E:E,12)*INDEX(係数表!F:F,12))))))</f>
        <v>#VALUE!</v>
      </c>
      <c r="AJ27" t="e">
        <f>MIN(100, MAX(0, (INDEX(出力表!D:D,12))*AH27/MAX(AI27, Settings!B3)))</f>
        <v>#VALUE!</v>
      </c>
      <c r="AK27">
        <f>MIN(100, MAX(0, 100*BETAINV(乱数表!$M27, MAX(0.00000001, (1/(1+EXP(-(INDEX(係数表!G:G,13) + $B27))))*(EXP(INDEX(係数表!H:H,13) + INDEX(係数表!I:I,13)*LN(INDEX(出力表!C:C,13)+1)))), MAX(0.00000001, (1-(1/(1+EXP(-(INDEX(係数表!G:G,13) + $B27)))))*(EXP(INDEX(係数表!H:H,13) + INDEX(係数表!I:I,13)*LN(INDEX(出力表!C:C,13)+1)))))))</f>
        <v>90.204905287166852</v>
      </c>
      <c r="AL27" t="e">
        <f>MIN(100, MAX(0, (100*(INDEX(出力表!D:D,13))/(EXP(INDEX(係数表!B:B,13) + $C27) + (INDEX(出力表!D:D,13)))) + (乱数表!$Y27*(Settings!B12/(((INDEX(出力表!D:D,13))+1)^INDEX(係数表!E:E,13)*INDEX(係数表!F:F,13))))))</f>
        <v>#VALUE!</v>
      </c>
      <c r="AM27" t="e">
        <f>MIN(100, MAX(0, (INDEX(出力表!D:D,13))*AK27/MAX(AL27, Settings!B3)))</f>
        <v>#VALUE!</v>
      </c>
      <c r="AN27">
        <f>IF(ISNUMBER(F27), INDEX(出力表!B:B,2)*F27, 0)+IF(ISNUMBER(I27), INDEX(出力表!B:B,3)*I27, 0)+IF(ISNUMBER(L27), INDEX(出力表!B:B,4)*L27, 0)+IF(ISNUMBER(O27), INDEX(出力表!B:B,5)*O27, 0)+IF(ISNUMBER(R27), INDEX(出力表!B:B,6)*R27, 0)+IF(ISNUMBER(U27), INDEX(出力表!B:B,7)*U27, 0)+IF(ISNUMBER(X27), INDEX(出力表!B:B,8)*X27, 0)+IF(ISNUMBER(AA27), INDEX(出力表!B:B,9)*AA27, 0)+IF(ISNUMBER(AD27), INDEX(出力表!B:B,10)*AD27, 0)+IF(ISNUMBER(AG27), INDEX(出力表!B:B,11)*AG27, 0)+IF(ISNUMBER(AJ27), INDEX(出力表!B:B,12)*AJ27, 0)+IF(ISNUMBER(AM27), INDEX(出力表!B:B,13)*AM27, 0)</f>
        <v>0</v>
      </c>
      <c r="AO27">
        <f>IF(ISNUMBER(F27), INDEX(出力表!B:B,2), 0)+IF(ISNUMBER(I27), INDEX(出力表!B:B,3), 0)+IF(ISNUMBER(L27), INDEX(出力表!B:B,4), 0)+IF(ISNUMBER(O27), INDEX(出力表!B:B,5), 0)+IF(ISNUMBER(R27), INDEX(出力表!B:B,6), 0)+IF(ISNUMBER(U27), INDEX(出力表!B:B,7), 0)+IF(ISNUMBER(X27), INDEX(出力表!B:B,8), 0)+IF(ISNUMBER(AA27), INDEX(出力表!B:B,9), 0)+IF(ISNUMBER(AD27), INDEX(出力表!B:B,10), 0)+IF(ISNUMBER(AG27), INDEX(出力表!B:B,11), 0)+IF(ISNUMBER(AJ27), INDEX(出力表!B:B,12), 0)+IF(ISNUMBER(AM27), INDEX(出力表!B:B,13), 0)</f>
        <v>0</v>
      </c>
      <c r="AP27" t="str">
        <f t="shared" si="0"/>
        <v/>
      </c>
    </row>
    <row r="28" spans="1:42" x14ac:dyDescent="0.2">
      <c r="A28">
        <v>27</v>
      </c>
      <c r="B28">
        <f>IF(UPPER(Settings!B4)="TRUE", 乱数表!$Z28*Settings!B10, 0)</f>
        <v>0.61881673456051089</v>
      </c>
      <c r="C28">
        <f>IF(UPPER(Settings!B4)="TRUE", 乱数表!$AA28*Settings!B11, 0)</f>
        <v>-5.8518256406921008E-2</v>
      </c>
      <c r="D28">
        <f>MIN(100, MAX(0, 100*BETAINV(乱数表!$B28, MAX(0.00000001, (1/(1+EXP(-(INDEX(係数表!G:G,2) + $B28))))*(EXP(INDEX(係数表!H:H,2) + INDEX(係数表!I:I,2)*LN(INDEX(出力表!C:C,2)+1)))), MAX(0.00000001, (1-(1/(1+EXP(-(INDEX(係数表!G:G,2) + $B28)))))*(EXP(INDEX(係数表!H:H,2) + INDEX(係数表!I:I,2)*LN(INDEX(出力表!C:C,2)+1)))))))</f>
        <v>99.277538690534172</v>
      </c>
      <c r="E28" t="e">
        <f>MIN(100, MAX(0, (100*(INDEX(出力表!D:D,2))/(EXP(INDEX(係数表!B:B,2) + $C28) + (INDEX(出力表!D:D,2)))) + (乱数表!$N28*(Settings!B12/(((INDEX(出力表!D:D,2))+1)^INDEX(係数表!E:E,2)*INDEX(係数表!F:F,2))))))</f>
        <v>#VALUE!</v>
      </c>
      <c r="F28" t="e">
        <f>MIN(100, MAX(0, (INDEX(出力表!D:D,2))*D28/MAX(E28, Settings!B3)))</f>
        <v>#VALUE!</v>
      </c>
      <c r="G28">
        <f>MIN(100, MAX(0, 100*BETAINV(乱数表!$C28, MAX(0.00000001, (1/(1+EXP(-(INDEX(係数表!G:G,3) + $B28))))*(EXP(INDEX(係数表!H:H,3) + INDEX(係数表!I:I,3)*LN(INDEX(出力表!C:C,3)+1)))), MAX(0.00000001, (1-(1/(1+EXP(-(INDEX(係数表!G:G,3) + $B28)))))*(EXP(INDEX(係数表!H:H,3) + INDEX(係数表!I:I,3)*LN(INDEX(出力表!C:C,3)+1)))))))</f>
        <v>98.425325805041226</v>
      </c>
      <c r="H28" t="e">
        <f>MIN(100, MAX(0, (100*(INDEX(出力表!D:D,3))/(EXP(INDEX(係数表!B:B,3) + $C28) + (INDEX(出力表!D:D,3)))) + (乱数表!$O28*(Settings!B12/(((INDEX(出力表!D:D,3))+1)^INDEX(係数表!E:E,3)*INDEX(係数表!F:F,3))))))</f>
        <v>#VALUE!</v>
      </c>
      <c r="I28" t="e">
        <f>MIN(100, MAX(0, (INDEX(出力表!D:D,3))*G28/MAX(H28, Settings!B3)))</f>
        <v>#VALUE!</v>
      </c>
      <c r="J28">
        <f>MIN(100, MAX(0, 100*BETAINV(乱数表!$D28, MAX(0.00000001, (1/(1+EXP(-(INDEX(係数表!G:G,4) + $B28))))*(EXP(INDEX(係数表!H:H,4) + INDEX(係数表!I:I,4)*LN(INDEX(出力表!C:C,4)+1)))), MAX(0.00000001, (1-(1/(1+EXP(-(INDEX(係数表!G:G,4) + $B28)))))*(EXP(INDEX(係数表!H:H,4) + INDEX(係数表!I:I,4)*LN(INDEX(出力表!C:C,4)+1)))))))</f>
        <v>99.364155974168696</v>
      </c>
      <c r="K28" t="e">
        <f>MIN(100, MAX(0, (100*(INDEX(出力表!D:D,4))/(EXP(INDEX(係数表!B:B,4) + $C28) + (INDEX(出力表!D:D,4)))) + (乱数表!$P28*(Settings!B12/(((INDEX(出力表!D:D,4))+1)^INDEX(係数表!E:E,4)*INDEX(係数表!F:F,4))))))</f>
        <v>#VALUE!</v>
      </c>
      <c r="L28" t="e">
        <f>MIN(100, MAX(0, (INDEX(出力表!D:D,4))*J28/MAX(K28, Settings!B3)))</f>
        <v>#VALUE!</v>
      </c>
      <c r="M28">
        <f>MIN(100, MAX(0, 100*BETAINV(乱数表!$E28, MAX(0.00000001, (1/(1+EXP(-(INDEX(係数表!G:G,5) + $B28))))*(EXP(INDEX(係数表!H:H,5) + INDEX(係数表!I:I,5)*LN(INDEX(出力表!C:C,5)+1)))), MAX(0.00000001, (1-(1/(1+EXP(-(INDEX(係数表!G:G,5) + $B28)))))*(EXP(INDEX(係数表!H:H,5) + INDEX(係数表!I:I,5)*LN(INDEX(出力表!C:C,5)+1)))))))</f>
        <v>99.969374493841073</v>
      </c>
      <c r="N28" t="e">
        <f>MIN(100, MAX(0, (100*(INDEX(出力表!D:D,5))/(EXP(INDEX(係数表!B:B,5) + $C28) + (INDEX(出力表!D:D,5)))) + (乱数表!$Q28*(Settings!B12/(((INDEX(出力表!D:D,5))+1)^INDEX(係数表!E:E,5)*INDEX(係数表!F:F,5))))))</f>
        <v>#VALUE!</v>
      </c>
      <c r="O28" t="e">
        <f>MIN(100, MAX(0, (INDEX(出力表!D:D,5))*M28/MAX(N28, Settings!B3)))</f>
        <v>#VALUE!</v>
      </c>
      <c r="P28">
        <f>MIN(100, MAX(0, 100*BETAINV(乱数表!$F28, MAX(0.00000001, (1/(1+EXP(-(INDEX(係数表!G:G,6) + $B28))))*(EXP(INDEX(係数表!H:H,6) + INDEX(係数表!I:I,6)*LN(INDEX(出力表!C:C,6)+1)))), MAX(0.00000001, (1-(1/(1+EXP(-(INDEX(係数表!G:G,6) + $B28)))))*(EXP(INDEX(係数表!H:H,6) + INDEX(係数表!I:I,6)*LN(INDEX(出力表!C:C,6)+1)))))))</f>
        <v>99.785117162131698</v>
      </c>
      <c r="Q28" t="e">
        <f>MIN(100, MAX(0, (100*(INDEX(出力表!D:D,6))/(EXP(INDEX(係数表!B:B,6) + $C28) + (INDEX(出力表!D:D,6)))) + (乱数表!$R28*(Settings!B12/(((INDEX(出力表!D:D,6))+1)^INDEX(係数表!E:E,6)*INDEX(係数表!F:F,6))))))</f>
        <v>#VALUE!</v>
      </c>
      <c r="R28" t="e">
        <f>MIN(100, MAX(0, (INDEX(出力表!D:D,6))*P28/MAX(Q28, Settings!B3)))</f>
        <v>#VALUE!</v>
      </c>
      <c r="S28">
        <f>MIN(100, MAX(0, 100*BETAINV(乱数表!$G28, MAX(0.00000001, (1/(1+EXP(-(INDEX(係数表!G:G,7) + $B28))))*(EXP(INDEX(係数表!H:H,7) + INDEX(係数表!I:I,7)*LN(INDEX(出力表!C:C,7)+1)))), MAX(0.00000001, (1-(1/(1+EXP(-(INDEX(係数表!G:G,7) + $B28)))))*(EXP(INDEX(係数表!H:H,7) + INDEX(係数表!I:I,7)*LN(INDEX(出力表!C:C,7)+1)))))))</f>
        <v>93.532516125585346</v>
      </c>
      <c r="T28" t="e">
        <f>MIN(100, MAX(0, (100*(INDEX(出力表!D:D,7))/(EXP(INDEX(係数表!B:B,7) + $C28) + (INDEX(出力表!D:D,7)))) + (乱数表!$S28*(Settings!B12/(((INDEX(出力表!D:D,7))+1)^INDEX(係数表!E:E,7)*INDEX(係数表!F:F,7))))))</f>
        <v>#VALUE!</v>
      </c>
      <c r="U28" t="e">
        <f>MIN(100, MAX(0, (INDEX(出力表!D:D,7))*S28/MAX(T28, Settings!B3)))</f>
        <v>#VALUE!</v>
      </c>
      <c r="V28">
        <f>MIN(100, MAX(0, 100*BETAINV(乱数表!$H28, MAX(0.00000001, (1/(1+EXP(-(INDEX(係数表!G:G,8) + $B28))))*(EXP(INDEX(係数表!H:H,8) + INDEX(係数表!I:I,8)*LN(INDEX(出力表!C:C,8)+1)))), MAX(0.00000001, (1-(1/(1+EXP(-(INDEX(係数表!G:G,8) + $B28)))))*(EXP(INDEX(係数表!H:H,8) + INDEX(係数表!I:I,8)*LN(INDEX(出力表!C:C,8)+1)))))))</f>
        <v>99.885868894068849</v>
      </c>
      <c r="W28" t="e">
        <f>MIN(100, MAX(0, (100*(INDEX(出力表!D:D,8))/(EXP(INDEX(係数表!B:B,8) + $C28) + (INDEX(出力表!D:D,8)))) + (乱数表!$T28*(Settings!B12/(((INDEX(出力表!D:D,8))+1)^INDEX(係数表!E:E,8)*INDEX(係数表!F:F,8))))))</f>
        <v>#VALUE!</v>
      </c>
      <c r="X28" t="e">
        <f>MIN(100, MAX(0, (INDEX(出力表!D:D,8))*V28/MAX(W28, Settings!B3)))</f>
        <v>#VALUE!</v>
      </c>
      <c r="Y28">
        <f>MIN(100, MAX(0, 100*BETAINV(乱数表!$I28, MAX(0.00000001, (1/(1+EXP(-(INDEX(係数表!G:G,9) + $B28))))*(EXP(INDEX(係数表!H:H,9) + INDEX(係数表!I:I,9)*LN(INDEX(出力表!C:C,9)+1)))), MAX(0.00000001, (1-(1/(1+EXP(-(INDEX(係数表!G:G,9) + $B28)))))*(EXP(INDEX(係数表!H:H,9) + INDEX(係数表!I:I,9)*LN(INDEX(出力表!C:C,9)+1)))))))</f>
        <v>96.925593355543242</v>
      </c>
      <c r="Z28" t="e">
        <f>MIN(100, MAX(0, (100*(INDEX(出力表!D:D,9))/(EXP(INDEX(係数表!B:B,9) + $C28) + (INDEX(出力表!D:D,9)))) + (乱数表!$U28*(Settings!B12/(((INDEX(出力表!D:D,9))+1)^INDEX(係数表!E:E,9)*INDEX(係数表!F:F,9))))))</f>
        <v>#VALUE!</v>
      </c>
      <c r="AA28" t="e">
        <f>MIN(100, MAX(0, (INDEX(出力表!D:D,9))*Y28/MAX(Z28, Settings!B3)))</f>
        <v>#VALUE!</v>
      </c>
      <c r="AB28">
        <f>MIN(100, MAX(0, 100*BETAINV(乱数表!$J28, MAX(0.00000001, (1/(1+EXP(-(INDEX(係数表!G:G,10) + $B28))))*(EXP(INDEX(係数表!H:H,10) + INDEX(係数表!I:I,10)*LN(INDEX(出力表!C:C,10)+1)))), MAX(0.00000001, (1-(1/(1+EXP(-(INDEX(係数表!G:G,10) + $B28)))))*(EXP(INDEX(係数表!H:H,10) + INDEX(係数表!I:I,10)*LN(INDEX(出力表!C:C,10)+1)))))))</f>
        <v>86.314062437341377</v>
      </c>
      <c r="AC28" t="e">
        <f>MIN(100, MAX(0, (100*(INDEX(出力表!D:D,10))/(EXP(INDEX(係数表!B:B,10) + $C28) + (INDEX(出力表!D:D,10)))) + (乱数表!$V28*(Settings!B12/(((INDEX(出力表!D:D,10))+1)^INDEX(係数表!E:E,10)*INDEX(係数表!F:F,10))))))</f>
        <v>#VALUE!</v>
      </c>
      <c r="AD28" t="e">
        <f>MIN(100, MAX(0, (INDEX(出力表!D:D,10))*AB28/MAX(AC28, Settings!B3)))</f>
        <v>#VALUE!</v>
      </c>
      <c r="AE28">
        <f>MIN(100, MAX(0, 100*BETAINV(乱数表!$K28, MAX(0.00000001, (1/(1+EXP(-(INDEX(係数表!G:G,11) + $B28))))*(EXP(INDEX(係数表!H:H,11) + INDEX(係数表!I:I,11)*LN(INDEX(出力表!C:C,11)+1)))), MAX(0.00000001, (1-(1/(1+EXP(-(INDEX(係数表!G:G,11) + $B28)))))*(EXP(INDEX(係数表!H:H,11) + INDEX(係数表!I:I,11)*LN(INDEX(出力表!C:C,11)+1)))))))</f>
        <v>98.073060678382149</v>
      </c>
      <c r="AF28" t="e">
        <f>MIN(100, MAX(0, (100*(INDEX(出力表!D:D,11))/(EXP(INDEX(係数表!B:B,11) + $C28) + (INDEX(出力表!D:D,11)))) + (乱数表!$W28*(Settings!B12/(((INDEX(出力表!D:D,11))+1)^INDEX(係数表!E:E,11)*INDEX(係数表!F:F,11))))))</f>
        <v>#VALUE!</v>
      </c>
      <c r="AG28" t="e">
        <f>MIN(100, MAX(0, (INDEX(出力表!D:D,11))*AE28/MAX(AF28, Settings!B3)))</f>
        <v>#VALUE!</v>
      </c>
      <c r="AH28">
        <f>MIN(100, MAX(0, 100*BETAINV(乱数表!$L28, MAX(0.00000001, (1/(1+EXP(-(INDEX(係数表!G:G,12) + $B28))))*(EXP(INDEX(係数表!H:H,12) + INDEX(係数表!I:I,12)*LN(INDEX(出力表!C:C,12)+1)))), MAX(0.00000001, (1-(1/(1+EXP(-(INDEX(係数表!G:G,12) + $B28)))))*(EXP(INDEX(係数表!H:H,12) + INDEX(係数表!I:I,12)*LN(INDEX(出力表!C:C,12)+1)))))))</f>
        <v>98.441041240215142</v>
      </c>
      <c r="AI28" t="e">
        <f>MIN(100, MAX(0, (100*(INDEX(出力表!D:D,12))/(EXP(INDEX(係数表!B:B,12) + $C28) + (INDEX(出力表!D:D,12)))) + (乱数表!$X28*(Settings!B12/(((INDEX(出力表!D:D,12))+1)^INDEX(係数表!E:E,12)*INDEX(係数表!F:F,12))))))</f>
        <v>#VALUE!</v>
      </c>
      <c r="AJ28" t="e">
        <f>MIN(100, MAX(0, (INDEX(出力表!D:D,12))*AH28/MAX(AI28, Settings!B3)))</f>
        <v>#VALUE!</v>
      </c>
      <c r="AK28">
        <f>MIN(100, MAX(0, 100*BETAINV(乱数表!$M28, MAX(0.00000001, (1/(1+EXP(-(INDEX(係数表!G:G,13) + $B28))))*(EXP(INDEX(係数表!H:H,13) + INDEX(係数表!I:I,13)*LN(INDEX(出力表!C:C,13)+1)))), MAX(0.00000001, (1-(1/(1+EXP(-(INDEX(係数表!G:G,13) + $B28)))))*(EXP(INDEX(係数表!H:H,13) + INDEX(係数表!I:I,13)*LN(INDEX(出力表!C:C,13)+1)))))))</f>
        <v>99.676618745195483</v>
      </c>
      <c r="AL28" t="e">
        <f>MIN(100, MAX(0, (100*(INDEX(出力表!D:D,13))/(EXP(INDEX(係数表!B:B,13) + $C28) + (INDEX(出力表!D:D,13)))) + (乱数表!$Y28*(Settings!B12/(((INDEX(出力表!D:D,13))+1)^INDEX(係数表!E:E,13)*INDEX(係数表!F:F,13))))))</f>
        <v>#VALUE!</v>
      </c>
      <c r="AM28" t="e">
        <f>MIN(100, MAX(0, (INDEX(出力表!D:D,13))*AK28/MAX(AL28, Settings!B3)))</f>
        <v>#VALUE!</v>
      </c>
      <c r="AN28">
        <f>IF(ISNUMBER(F28), INDEX(出力表!B:B,2)*F28, 0)+IF(ISNUMBER(I28), INDEX(出力表!B:B,3)*I28, 0)+IF(ISNUMBER(L28), INDEX(出力表!B:B,4)*L28, 0)+IF(ISNUMBER(O28), INDEX(出力表!B:B,5)*O28, 0)+IF(ISNUMBER(R28), INDEX(出力表!B:B,6)*R28, 0)+IF(ISNUMBER(U28), INDEX(出力表!B:B,7)*U28, 0)+IF(ISNUMBER(X28), INDEX(出力表!B:B,8)*X28, 0)+IF(ISNUMBER(AA28), INDEX(出力表!B:B,9)*AA28, 0)+IF(ISNUMBER(AD28), INDEX(出力表!B:B,10)*AD28, 0)+IF(ISNUMBER(AG28), INDEX(出力表!B:B,11)*AG28, 0)+IF(ISNUMBER(AJ28), INDEX(出力表!B:B,12)*AJ28, 0)+IF(ISNUMBER(AM28), INDEX(出力表!B:B,13)*AM28, 0)</f>
        <v>0</v>
      </c>
      <c r="AO28">
        <f>IF(ISNUMBER(F28), INDEX(出力表!B:B,2), 0)+IF(ISNUMBER(I28), INDEX(出力表!B:B,3), 0)+IF(ISNUMBER(L28), INDEX(出力表!B:B,4), 0)+IF(ISNUMBER(O28), INDEX(出力表!B:B,5), 0)+IF(ISNUMBER(R28), INDEX(出力表!B:B,6), 0)+IF(ISNUMBER(U28), INDEX(出力表!B:B,7), 0)+IF(ISNUMBER(X28), INDEX(出力表!B:B,8), 0)+IF(ISNUMBER(AA28), INDEX(出力表!B:B,9), 0)+IF(ISNUMBER(AD28), INDEX(出力表!B:B,10), 0)+IF(ISNUMBER(AG28), INDEX(出力表!B:B,11), 0)+IF(ISNUMBER(AJ28), INDEX(出力表!B:B,12), 0)+IF(ISNUMBER(AM28), INDEX(出力表!B:B,13), 0)</f>
        <v>0</v>
      </c>
      <c r="AP28" t="str">
        <f t="shared" si="0"/>
        <v/>
      </c>
    </row>
    <row r="29" spans="1:42" x14ac:dyDescent="0.2">
      <c r="A29">
        <v>28</v>
      </c>
      <c r="B29">
        <f>IF(UPPER(Settings!B4)="TRUE", 乱数表!$Z29*Settings!B10, 0)</f>
        <v>-0.6943503081193102</v>
      </c>
      <c r="C29">
        <f>IF(UPPER(Settings!B4)="TRUE", 乱数表!$AA29*Settings!B11, 0)</f>
        <v>1.8044764954194121E-2</v>
      </c>
      <c r="D29">
        <f>MIN(100, MAX(0, 100*BETAINV(乱数表!$B29, MAX(0.00000001, (1/(1+EXP(-(INDEX(係数表!G:G,2) + $B29))))*(EXP(INDEX(係数表!H:H,2) + INDEX(係数表!I:I,2)*LN(INDEX(出力表!C:C,2)+1)))), MAX(0.00000001, (1-(1/(1+EXP(-(INDEX(係数表!G:G,2) + $B29)))))*(EXP(INDEX(係数表!H:H,2) + INDEX(係数表!I:I,2)*LN(INDEX(出力表!C:C,2)+1)))))))</f>
        <v>90.653899422036503</v>
      </c>
      <c r="E29" t="e">
        <f>MIN(100, MAX(0, (100*(INDEX(出力表!D:D,2))/(EXP(INDEX(係数表!B:B,2) + $C29) + (INDEX(出力表!D:D,2)))) + (乱数表!$N29*(Settings!B12/(((INDEX(出力表!D:D,2))+1)^INDEX(係数表!E:E,2)*INDEX(係数表!F:F,2))))))</f>
        <v>#VALUE!</v>
      </c>
      <c r="F29" t="e">
        <f>MIN(100, MAX(0, (INDEX(出力表!D:D,2))*D29/MAX(E29, Settings!B3)))</f>
        <v>#VALUE!</v>
      </c>
      <c r="G29">
        <f>MIN(100, MAX(0, 100*BETAINV(乱数表!$C29, MAX(0.00000001, (1/(1+EXP(-(INDEX(係数表!G:G,3) + $B29))))*(EXP(INDEX(係数表!H:H,3) + INDEX(係数表!I:I,3)*LN(INDEX(出力表!C:C,3)+1)))), MAX(0.00000001, (1-(1/(1+EXP(-(INDEX(係数表!G:G,3) + $B29)))))*(EXP(INDEX(係数表!H:H,3) + INDEX(係数表!I:I,3)*LN(INDEX(出力表!C:C,3)+1)))))))</f>
        <v>78.272593933928093</v>
      </c>
      <c r="H29" t="e">
        <f>MIN(100, MAX(0, (100*(INDEX(出力表!D:D,3))/(EXP(INDEX(係数表!B:B,3) + $C29) + (INDEX(出力表!D:D,3)))) + (乱数表!$O29*(Settings!B12/(((INDEX(出力表!D:D,3))+1)^INDEX(係数表!E:E,3)*INDEX(係数表!F:F,3))))))</f>
        <v>#VALUE!</v>
      </c>
      <c r="I29" t="e">
        <f>MIN(100, MAX(0, (INDEX(出力表!D:D,3))*G29/MAX(H29, Settings!B3)))</f>
        <v>#VALUE!</v>
      </c>
      <c r="J29">
        <f>MIN(100, MAX(0, 100*BETAINV(乱数表!$D29, MAX(0.00000001, (1/(1+EXP(-(INDEX(係数表!G:G,4) + $B29))))*(EXP(INDEX(係数表!H:H,4) + INDEX(係数表!I:I,4)*LN(INDEX(出力表!C:C,4)+1)))), MAX(0.00000001, (1-(1/(1+EXP(-(INDEX(係数表!G:G,4) + $B29)))))*(EXP(INDEX(係数表!H:H,4) + INDEX(係数表!I:I,4)*LN(INDEX(出力表!C:C,4)+1)))))))</f>
        <v>84.653318984375076</v>
      </c>
      <c r="K29" t="e">
        <f>MIN(100, MAX(0, (100*(INDEX(出力表!D:D,4))/(EXP(INDEX(係数表!B:B,4) + $C29) + (INDEX(出力表!D:D,4)))) + (乱数表!$P29*(Settings!B12/(((INDEX(出力表!D:D,4))+1)^INDEX(係数表!E:E,4)*INDEX(係数表!F:F,4))))))</f>
        <v>#VALUE!</v>
      </c>
      <c r="L29" t="e">
        <f>MIN(100, MAX(0, (INDEX(出力表!D:D,4))*J29/MAX(K29, Settings!B3)))</f>
        <v>#VALUE!</v>
      </c>
      <c r="M29">
        <f>MIN(100, MAX(0, 100*BETAINV(乱数表!$E29, MAX(0.00000001, (1/(1+EXP(-(INDEX(係数表!G:G,5) + $B29))))*(EXP(INDEX(係数表!H:H,5) + INDEX(係数表!I:I,5)*LN(INDEX(出力表!C:C,5)+1)))), MAX(0.00000001, (1-(1/(1+EXP(-(INDEX(係数表!G:G,5) + $B29)))))*(EXP(INDEX(係数表!H:H,5) + INDEX(係数表!I:I,5)*LN(INDEX(出力表!C:C,5)+1)))))))</f>
        <v>98.656264808411137</v>
      </c>
      <c r="N29" t="e">
        <f>MIN(100, MAX(0, (100*(INDEX(出力表!D:D,5))/(EXP(INDEX(係数表!B:B,5) + $C29) + (INDEX(出力表!D:D,5)))) + (乱数表!$Q29*(Settings!B12/(((INDEX(出力表!D:D,5))+1)^INDEX(係数表!E:E,5)*INDEX(係数表!F:F,5))))))</f>
        <v>#VALUE!</v>
      </c>
      <c r="O29" t="e">
        <f>MIN(100, MAX(0, (INDEX(出力表!D:D,5))*M29/MAX(N29, Settings!B3)))</f>
        <v>#VALUE!</v>
      </c>
      <c r="P29">
        <f>MIN(100, MAX(0, 100*BETAINV(乱数表!$F29, MAX(0.00000001, (1/(1+EXP(-(INDEX(係数表!G:G,6) + $B29))))*(EXP(INDEX(係数表!H:H,6) + INDEX(係数表!I:I,6)*LN(INDEX(出力表!C:C,6)+1)))), MAX(0.00000001, (1-(1/(1+EXP(-(INDEX(係数表!G:G,6) + $B29)))))*(EXP(INDEX(係数表!H:H,6) + INDEX(係数表!I:I,6)*LN(INDEX(出力表!C:C,6)+1)))))))</f>
        <v>86.048206943542354</v>
      </c>
      <c r="Q29" t="e">
        <f>MIN(100, MAX(0, (100*(INDEX(出力表!D:D,6))/(EXP(INDEX(係数表!B:B,6) + $C29) + (INDEX(出力表!D:D,6)))) + (乱数表!$R29*(Settings!B12/(((INDEX(出力表!D:D,6))+1)^INDEX(係数表!E:E,6)*INDEX(係数表!F:F,6))))))</f>
        <v>#VALUE!</v>
      </c>
      <c r="R29" t="e">
        <f>MIN(100, MAX(0, (INDEX(出力表!D:D,6))*P29/MAX(Q29, Settings!B3)))</f>
        <v>#VALUE!</v>
      </c>
      <c r="S29">
        <f>MIN(100, MAX(0, 100*BETAINV(乱数表!$G29, MAX(0.00000001, (1/(1+EXP(-(INDEX(係数表!G:G,7) + $B29))))*(EXP(INDEX(係数表!H:H,7) + INDEX(係数表!I:I,7)*LN(INDEX(出力表!C:C,7)+1)))), MAX(0.00000001, (1-(1/(1+EXP(-(INDEX(係数表!G:G,7) + $B29)))))*(EXP(INDEX(係数表!H:H,7) + INDEX(係数表!I:I,7)*LN(INDEX(出力表!C:C,7)+1)))))))</f>
        <v>95.426083237043045</v>
      </c>
      <c r="T29" t="e">
        <f>MIN(100, MAX(0, (100*(INDEX(出力表!D:D,7))/(EXP(INDEX(係数表!B:B,7) + $C29) + (INDEX(出力表!D:D,7)))) + (乱数表!$S29*(Settings!B12/(((INDEX(出力表!D:D,7))+1)^INDEX(係数表!E:E,7)*INDEX(係数表!F:F,7))))))</f>
        <v>#VALUE!</v>
      </c>
      <c r="U29" t="e">
        <f>MIN(100, MAX(0, (INDEX(出力表!D:D,7))*S29/MAX(T29, Settings!B3)))</f>
        <v>#VALUE!</v>
      </c>
      <c r="V29">
        <f>MIN(100, MAX(0, 100*BETAINV(乱数表!$H29, MAX(0.00000001, (1/(1+EXP(-(INDEX(係数表!G:G,8) + $B29))))*(EXP(INDEX(係数表!H:H,8) + INDEX(係数表!I:I,8)*LN(INDEX(出力表!C:C,8)+1)))), MAX(0.00000001, (1-(1/(1+EXP(-(INDEX(係数表!G:G,8) + $B29)))))*(EXP(INDEX(係数表!H:H,8) + INDEX(係数表!I:I,8)*LN(INDEX(出力表!C:C,8)+1)))))))</f>
        <v>88.896741006306584</v>
      </c>
      <c r="W29" t="e">
        <f>MIN(100, MAX(0, (100*(INDEX(出力表!D:D,8))/(EXP(INDEX(係数表!B:B,8) + $C29) + (INDEX(出力表!D:D,8)))) + (乱数表!$T29*(Settings!B12/(((INDEX(出力表!D:D,8))+1)^INDEX(係数表!E:E,8)*INDEX(係数表!F:F,8))))))</f>
        <v>#VALUE!</v>
      </c>
      <c r="X29" t="e">
        <f>MIN(100, MAX(0, (INDEX(出力表!D:D,8))*V29/MAX(W29, Settings!B3)))</f>
        <v>#VALUE!</v>
      </c>
      <c r="Y29">
        <f>MIN(100, MAX(0, 100*BETAINV(乱数表!$I29, MAX(0.00000001, (1/(1+EXP(-(INDEX(係数表!G:G,9) + $B29))))*(EXP(INDEX(係数表!H:H,9) + INDEX(係数表!I:I,9)*LN(INDEX(出力表!C:C,9)+1)))), MAX(0.00000001, (1-(1/(1+EXP(-(INDEX(係数表!G:G,9) + $B29)))))*(EXP(INDEX(係数表!H:H,9) + INDEX(係数表!I:I,9)*LN(INDEX(出力表!C:C,9)+1)))))))</f>
        <v>85.992689709173575</v>
      </c>
      <c r="Z29" t="e">
        <f>MIN(100, MAX(0, (100*(INDEX(出力表!D:D,9))/(EXP(INDEX(係数表!B:B,9) + $C29) + (INDEX(出力表!D:D,9)))) + (乱数表!$U29*(Settings!B12/(((INDEX(出力表!D:D,9))+1)^INDEX(係数表!E:E,9)*INDEX(係数表!F:F,9))))))</f>
        <v>#VALUE!</v>
      </c>
      <c r="AA29" t="e">
        <f>MIN(100, MAX(0, (INDEX(出力表!D:D,9))*Y29/MAX(Z29, Settings!B3)))</f>
        <v>#VALUE!</v>
      </c>
      <c r="AB29">
        <f>MIN(100, MAX(0, 100*BETAINV(乱数表!$J29, MAX(0.00000001, (1/(1+EXP(-(INDEX(係数表!G:G,10) + $B29))))*(EXP(INDEX(係数表!H:H,10) + INDEX(係数表!I:I,10)*LN(INDEX(出力表!C:C,10)+1)))), MAX(0.00000001, (1-(1/(1+EXP(-(INDEX(係数表!G:G,10) + $B29)))))*(EXP(INDEX(係数表!H:H,10) + INDEX(係数表!I:I,10)*LN(INDEX(出力表!C:C,10)+1)))))))</f>
        <v>82.004788213454077</v>
      </c>
      <c r="AC29" t="e">
        <f>MIN(100, MAX(0, (100*(INDEX(出力表!D:D,10))/(EXP(INDEX(係数表!B:B,10) + $C29) + (INDEX(出力表!D:D,10)))) + (乱数表!$V29*(Settings!B12/(((INDEX(出力表!D:D,10))+1)^INDEX(係数表!E:E,10)*INDEX(係数表!F:F,10))))))</f>
        <v>#VALUE!</v>
      </c>
      <c r="AD29" t="e">
        <f>MIN(100, MAX(0, (INDEX(出力表!D:D,10))*AB29/MAX(AC29, Settings!B3)))</f>
        <v>#VALUE!</v>
      </c>
      <c r="AE29">
        <f>MIN(100, MAX(0, 100*BETAINV(乱数表!$K29, MAX(0.00000001, (1/(1+EXP(-(INDEX(係数表!G:G,11) + $B29))))*(EXP(INDEX(係数表!H:H,11) + INDEX(係数表!I:I,11)*LN(INDEX(出力表!C:C,11)+1)))), MAX(0.00000001, (1-(1/(1+EXP(-(INDEX(係数表!G:G,11) + $B29)))))*(EXP(INDEX(係数表!H:H,11) + INDEX(係数表!I:I,11)*LN(INDEX(出力表!C:C,11)+1)))))))</f>
        <v>47.796885963061833</v>
      </c>
      <c r="AF29" t="e">
        <f>MIN(100, MAX(0, (100*(INDEX(出力表!D:D,11))/(EXP(INDEX(係数表!B:B,11) + $C29) + (INDEX(出力表!D:D,11)))) + (乱数表!$W29*(Settings!B12/(((INDEX(出力表!D:D,11))+1)^INDEX(係数表!E:E,11)*INDEX(係数表!F:F,11))))))</f>
        <v>#VALUE!</v>
      </c>
      <c r="AG29" t="e">
        <f>MIN(100, MAX(0, (INDEX(出力表!D:D,11))*AE29/MAX(AF29, Settings!B3)))</f>
        <v>#VALUE!</v>
      </c>
      <c r="AH29">
        <f>MIN(100, MAX(0, 100*BETAINV(乱数表!$L29, MAX(0.00000001, (1/(1+EXP(-(INDEX(係数表!G:G,12) + $B29))))*(EXP(INDEX(係数表!H:H,12) + INDEX(係数表!I:I,12)*LN(INDEX(出力表!C:C,12)+1)))), MAX(0.00000001, (1-(1/(1+EXP(-(INDEX(係数表!G:G,12) + $B29)))))*(EXP(INDEX(係数表!H:H,12) + INDEX(係数表!I:I,12)*LN(INDEX(出力表!C:C,12)+1)))))))</f>
        <v>86.168186461574578</v>
      </c>
      <c r="AI29" t="e">
        <f>MIN(100, MAX(0, (100*(INDEX(出力表!D:D,12))/(EXP(INDEX(係数表!B:B,12) + $C29) + (INDEX(出力表!D:D,12)))) + (乱数表!$X29*(Settings!B12/(((INDEX(出力表!D:D,12))+1)^INDEX(係数表!E:E,12)*INDEX(係数表!F:F,12))))))</f>
        <v>#VALUE!</v>
      </c>
      <c r="AJ29" t="e">
        <f>MIN(100, MAX(0, (INDEX(出力表!D:D,12))*AH29/MAX(AI29, Settings!B3)))</f>
        <v>#VALUE!</v>
      </c>
      <c r="AK29">
        <f>MIN(100, MAX(0, 100*BETAINV(乱数表!$M29, MAX(0.00000001, (1/(1+EXP(-(INDEX(係数表!G:G,13) + $B29))))*(EXP(INDEX(係数表!H:H,13) + INDEX(係数表!I:I,13)*LN(INDEX(出力表!C:C,13)+1)))), MAX(0.00000001, (1-(1/(1+EXP(-(INDEX(係数表!G:G,13) + $B29)))))*(EXP(INDEX(係数表!H:H,13) + INDEX(係数表!I:I,13)*LN(INDEX(出力表!C:C,13)+1)))))))</f>
        <v>94.379650648898391</v>
      </c>
      <c r="AL29" t="e">
        <f>MIN(100, MAX(0, (100*(INDEX(出力表!D:D,13))/(EXP(INDEX(係数表!B:B,13) + $C29) + (INDEX(出力表!D:D,13)))) + (乱数表!$Y29*(Settings!B12/(((INDEX(出力表!D:D,13))+1)^INDEX(係数表!E:E,13)*INDEX(係数表!F:F,13))))))</f>
        <v>#VALUE!</v>
      </c>
      <c r="AM29" t="e">
        <f>MIN(100, MAX(0, (INDEX(出力表!D:D,13))*AK29/MAX(AL29, Settings!B3)))</f>
        <v>#VALUE!</v>
      </c>
      <c r="AN29">
        <f>IF(ISNUMBER(F29), INDEX(出力表!B:B,2)*F29, 0)+IF(ISNUMBER(I29), INDEX(出力表!B:B,3)*I29, 0)+IF(ISNUMBER(L29), INDEX(出力表!B:B,4)*L29, 0)+IF(ISNUMBER(O29), INDEX(出力表!B:B,5)*O29, 0)+IF(ISNUMBER(R29), INDEX(出力表!B:B,6)*R29, 0)+IF(ISNUMBER(U29), INDEX(出力表!B:B,7)*U29, 0)+IF(ISNUMBER(X29), INDEX(出力表!B:B,8)*X29, 0)+IF(ISNUMBER(AA29), INDEX(出力表!B:B,9)*AA29, 0)+IF(ISNUMBER(AD29), INDEX(出力表!B:B,10)*AD29, 0)+IF(ISNUMBER(AG29), INDEX(出力表!B:B,11)*AG29, 0)+IF(ISNUMBER(AJ29), INDEX(出力表!B:B,12)*AJ29, 0)+IF(ISNUMBER(AM29), INDEX(出力表!B:B,13)*AM29, 0)</f>
        <v>0</v>
      </c>
      <c r="AO29">
        <f>IF(ISNUMBER(F29), INDEX(出力表!B:B,2), 0)+IF(ISNUMBER(I29), INDEX(出力表!B:B,3), 0)+IF(ISNUMBER(L29), INDEX(出力表!B:B,4), 0)+IF(ISNUMBER(O29), INDEX(出力表!B:B,5), 0)+IF(ISNUMBER(R29), INDEX(出力表!B:B,6), 0)+IF(ISNUMBER(U29), INDEX(出力表!B:B,7), 0)+IF(ISNUMBER(X29), INDEX(出力表!B:B,8), 0)+IF(ISNUMBER(AA29), INDEX(出力表!B:B,9), 0)+IF(ISNUMBER(AD29), INDEX(出力表!B:B,10), 0)+IF(ISNUMBER(AG29), INDEX(出力表!B:B,11), 0)+IF(ISNUMBER(AJ29), INDEX(出力表!B:B,12), 0)+IF(ISNUMBER(AM29), INDEX(出力表!B:B,13), 0)</f>
        <v>0</v>
      </c>
      <c r="AP29" t="str">
        <f t="shared" si="0"/>
        <v/>
      </c>
    </row>
    <row r="30" spans="1:42" x14ac:dyDescent="0.2">
      <c r="A30">
        <v>29</v>
      </c>
      <c r="B30">
        <f>IF(UPPER(Settings!B4)="TRUE", 乱数表!$Z30*Settings!B10, 0)</f>
        <v>-0.10939739645518776</v>
      </c>
      <c r="C30">
        <f>IF(UPPER(Settings!B4)="TRUE", 乱数表!$AA30*Settings!B11, 0)</f>
        <v>3.4814286911455182E-2</v>
      </c>
      <c r="D30">
        <f>MIN(100, MAX(0, 100*BETAINV(乱数表!$B30, MAX(0.00000001, (1/(1+EXP(-(INDEX(係数表!G:G,2) + $B30))))*(EXP(INDEX(係数表!H:H,2) + INDEX(係数表!I:I,2)*LN(INDEX(出力表!C:C,2)+1)))), MAX(0.00000001, (1-(1/(1+EXP(-(INDEX(係数表!G:G,2) + $B30)))))*(EXP(INDEX(係数表!H:H,2) + INDEX(係数表!I:I,2)*LN(INDEX(出力表!C:C,2)+1)))))))</f>
        <v>86.884888120907007</v>
      </c>
      <c r="E30" t="e">
        <f>MIN(100, MAX(0, (100*(INDEX(出力表!D:D,2))/(EXP(INDEX(係数表!B:B,2) + $C30) + (INDEX(出力表!D:D,2)))) + (乱数表!$N30*(Settings!B12/(((INDEX(出力表!D:D,2))+1)^INDEX(係数表!E:E,2)*INDEX(係数表!F:F,2))))))</f>
        <v>#VALUE!</v>
      </c>
      <c r="F30" t="e">
        <f>MIN(100, MAX(0, (INDEX(出力表!D:D,2))*D30/MAX(E30, Settings!B3)))</f>
        <v>#VALUE!</v>
      </c>
      <c r="G30">
        <f>MIN(100, MAX(0, 100*BETAINV(乱数表!$C30, MAX(0.00000001, (1/(1+EXP(-(INDEX(係数表!G:G,3) + $B30))))*(EXP(INDEX(係数表!H:H,3) + INDEX(係数表!I:I,3)*LN(INDEX(出力表!C:C,3)+1)))), MAX(0.00000001, (1-(1/(1+EXP(-(INDEX(係数表!G:G,3) + $B30)))))*(EXP(INDEX(係数表!H:H,3) + INDEX(係数表!I:I,3)*LN(INDEX(出力表!C:C,3)+1)))))))</f>
        <v>79.539936181134209</v>
      </c>
      <c r="H30" t="e">
        <f>MIN(100, MAX(0, (100*(INDEX(出力表!D:D,3))/(EXP(INDEX(係数表!B:B,3) + $C30) + (INDEX(出力表!D:D,3)))) + (乱数表!$O30*(Settings!B12/(((INDEX(出力表!D:D,3))+1)^INDEX(係数表!E:E,3)*INDEX(係数表!F:F,3))))))</f>
        <v>#VALUE!</v>
      </c>
      <c r="I30" t="e">
        <f>MIN(100, MAX(0, (INDEX(出力表!D:D,3))*G30/MAX(H30, Settings!B3)))</f>
        <v>#VALUE!</v>
      </c>
      <c r="J30">
        <f>MIN(100, MAX(0, 100*BETAINV(乱数表!$D30, MAX(0.00000001, (1/(1+EXP(-(INDEX(係数表!G:G,4) + $B30))))*(EXP(INDEX(係数表!H:H,4) + INDEX(係数表!I:I,4)*LN(INDEX(出力表!C:C,4)+1)))), MAX(0.00000001, (1-(1/(1+EXP(-(INDEX(係数表!G:G,4) + $B30)))))*(EXP(INDEX(係数表!H:H,4) + INDEX(係数表!I:I,4)*LN(INDEX(出力表!C:C,4)+1)))))))</f>
        <v>87.702098600617745</v>
      </c>
      <c r="K30" t="e">
        <f>MIN(100, MAX(0, (100*(INDEX(出力表!D:D,4))/(EXP(INDEX(係数表!B:B,4) + $C30) + (INDEX(出力表!D:D,4)))) + (乱数表!$P30*(Settings!B12/(((INDEX(出力表!D:D,4))+1)^INDEX(係数表!E:E,4)*INDEX(係数表!F:F,4))))))</f>
        <v>#VALUE!</v>
      </c>
      <c r="L30" t="e">
        <f>MIN(100, MAX(0, (INDEX(出力表!D:D,4))*J30/MAX(K30, Settings!B3)))</f>
        <v>#VALUE!</v>
      </c>
      <c r="M30">
        <f>MIN(100, MAX(0, 100*BETAINV(乱数表!$E30, MAX(0.00000001, (1/(1+EXP(-(INDEX(係数表!G:G,5) + $B30))))*(EXP(INDEX(係数表!H:H,5) + INDEX(係数表!I:I,5)*LN(INDEX(出力表!C:C,5)+1)))), MAX(0.00000001, (1-(1/(1+EXP(-(INDEX(係数表!G:G,5) + $B30)))))*(EXP(INDEX(係数表!H:H,5) + INDEX(係数表!I:I,5)*LN(INDEX(出力表!C:C,5)+1)))))))</f>
        <v>87.196453197181938</v>
      </c>
      <c r="N30" t="e">
        <f>MIN(100, MAX(0, (100*(INDEX(出力表!D:D,5))/(EXP(INDEX(係数表!B:B,5) + $C30) + (INDEX(出力表!D:D,5)))) + (乱数表!$Q30*(Settings!B12/(((INDEX(出力表!D:D,5))+1)^INDEX(係数表!E:E,5)*INDEX(係数表!F:F,5))))))</f>
        <v>#VALUE!</v>
      </c>
      <c r="O30" t="e">
        <f>MIN(100, MAX(0, (INDEX(出力表!D:D,5))*M30/MAX(N30, Settings!B3)))</f>
        <v>#VALUE!</v>
      </c>
      <c r="P30">
        <f>MIN(100, MAX(0, 100*BETAINV(乱数表!$F30, MAX(0.00000001, (1/(1+EXP(-(INDEX(係数表!G:G,6) + $B30))))*(EXP(INDEX(係数表!H:H,6) + INDEX(係数表!I:I,6)*LN(INDEX(出力表!C:C,6)+1)))), MAX(0.00000001, (1-(1/(1+EXP(-(INDEX(係数表!G:G,6) + $B30)))))*(EXP(INDEX(係数表!H:H,6) + INDEX(係数表!I:I,6)*LN(INDEX(出力表!C:C,6)+1)))))))</f>
        <v>86.783815539341461</v>
      </c>
      <c r="Q30" t="e">
        <f>MIN(100, MAX(0, (100*(INDEX(出力表!D:D,6))/(EXP(INDEX(係数表!B:B,6) + $C30) + (INDEX(出力表!D:D,6)))) + (乱数表!$R30*(Settings!B12/(((INDEX(出力表!D:D,6))+1)^INDEX(係数表!E:E,6)*INDEX(係数表!F:F,6))))))</f>
        <v>#VALUE!</v>
      </c>
      <c r="R30" t="e">
        <f>MIN(100, MAX(0, (INDEX(出力表!D:D,6))*P30/MAX(Q30, Settings!B3)))</f>
        <v>#VALUE!</v>
      </c>
      <c r="S30">
        <f>MIN(100, MAX(0, 100*BETAINV(乱数表!$G30, MAX(0.00000001, (1/(1+EXP(-(INDEX(係数表!G:G,7) + $B30))))*(EXP(INDEX(係数表!H:H,7) + INDEX(係数表!I:I,7)*LN(INDEX(出力表!C:C,7)+1)))), MAX(0.00000001, (1-(1/(1+EXP(-(INDEX(係数表!G:G,7) + $B30)))))*(EXP(INDEX(係数表!H:H,7) + INDEX(係数表!I:I,7)*LN(INDEX(出力表!C:C,7)+1)))))))</f>
        <v>96.561053525218455</v>
      </c>
      <c r="T30" t="e">
        <f>MIN(100, MAX(0, (100*(INDEX(出力表!D:D,7))/(EXP(INDEX(係数表!B:B,7) + $C30) + (INDEX(出力表!D:D,7)))) + (乱数表!$S30*(Settings!B12/(((INDEX(出力表!D:D,7))+1)^INDEX(係数表!E:E,7)*INDEX(係数表!F:F,7))))))</f>
        <v>#VALUE!</v>
      </c>
      <c r="U30" t="e">
        <f>MIN(100, MAX(0, (INDEX(出力表!D:D,7))*S30/MAX(T30, Settings!B3)))</f>
        <v>#VALUE!</v>
      </c>
      <c r="V30">
        <f>MIN(100, MAX(0, 100*BETAINV(乱数表!$H30, MAX(0.00000001, (1/(1+EXP(-(INDEX(係数表!G:G,8) + $B30))))*(EXP(INDEX(係数表!H:H,8) + INDEX(係数表!I:I,8)*LN(INDEX(出力表!C:C,8)+1)))), MAX(0.00000001, (1-(1/(1+EXP(-(INDEX(係数表!G:G,8) + $B30)))))*(EXP(INDEX(係数表!H:H,8) + INDEX(係数表!I:I,8)*LN(INDEX(出力表!C:C,8)+1)))))))</f>
        <v>87.515942604592695</v>
      </c>
      <c r="W30" t="e">
        <f>MIN(100, MAX(0, (100*(INDEX(出力表!D:D,8))/(EXP(INDEX(係数表!B:B,8) + $C30) + (INDEX(出力表!D:D,8)))) + (乱数表!$T30*(Settings!B12/(((INDEX(出力表!D:D,8))+1)^INDEX(係数表!E:E,8)*INDEX(係数表!F:F,8))))))</f>
        <v>#VALUE!</v>
      </c>
      <c r="X30" t="e">
        <f>MIN(100, MAX(0, (INDEX(出力表!D:D,8))*V30/MAX(W30, Settings!B3)))</f>
        <v>#VALUE!</v>
      </c>
      <c r="Y30">
        <f>MIN(100, MAX(0, 100*BETAINV(乱数表!$I30, MAX(0.00000001, (1/(1+EXP(-(INDEX(係数表!G:G,9) + $B30))))*(EXP(INDEX(係数表!H:H,9) + INDEX(係数表!I:I,9)*LN(INDEX(出力表!C:C,9)+1)))), MAX(0.00000001, (1-(1/(1+EXP(-(INDEX(係数表!G:G,9) + $B30)))))*(EXP(INDEX(係数表!H:H,9) + INDEX(係数表!I:I,9)*LN(INDEX(出力表!C:C,9)+1)))))))</f>
        <v>34.307930591149656</v>
      </c>
      <c r="Z30" t="e">
        <f>MIN(100, MAX(0, (100*(INDEX(出力表!D:D,9))/(EXP(INDEX(係数表!B:B,9) + $C30) + (INDEX(出力表!D:D,9)))) + (乱数表!$U30*(Settings!B12/(((INDEX(出力表!D:D,9))+1)^INDEX(係数表!E:E,9)*INDEX(係数表!F:F,9))))))</f>
        <v>#VALUE!</v>
      </c>
      <c r="AA30" t="e">
        <f>MIN(100, MAX(0, (INDEX(出力表!D:D,9))*Y30/MAX(Z30, Settings!B3)))</f>
        <v>#VALUE!</v>
      </c>
      <c r="AB30">
        <f>MIN(100, MAX(0, 100*BETAINV(乱数表!$J30, MAX(0.00000001, (1/(1+EXP(-(INDEX(係数表!G:G,10) + $B30))))*(EXP(INDEX(係数表!H:H,10) + INDEX(係数表!I:I,10)*LN(INDEX(出力表!C:C,10)+1)))), MAX(0.00000001, (1-(1/(1+EXP(-(INDEX(係数表!G:G,10) + $B30)))))*(EXP(INDEX(係数表!H:H,10) + INDEX(係数表!I:I,10)*LN(INDEX(出力表!C:C,10)+1)))))))</f>
        <v>94.39685162956944</v>
      </c>
      <c r="AC30" t="e">
        <f>MIN(100, MAX(0, (100*(INDEX(出力表!D:D,10))/(EXP(INDEX(係数表!B:B,10) + $C30) + (INDEX(出力表!D:D,10)))) + (乱数表!$V30*(Settings!B12/(((INDEX(出力表!D:D,10))+1)^INDEX(係数表!E:E,10)*INDEX(係数表!F:F,10))))))</f>
        <v>#VALUE!</v>
      </c>
      <c r="AD30" t="e">
        <f>MIN(100, MAX(0, (INDEX(出力表!D:D,10))*AB30/MAX(AC30, Settings!B3)))</f>
        <v>#VALUE!</v>
      </c>
      <c r="AE30">
        <f>MIN(100, MAX(0, 100*BETAINV(乱数表!$K30, MAX(0.00000001, (1/(1+EXP(-(INDEX(係数表!G:G,11) + $B30))))*(EXP(INDEX(係数表!H:H,11) + INDEX(係数表!I:I,11)*LN(INDEX(出力表!C:C,11)+1)))), MAX(0.00000001, (1-(1/(1+EXP(-(INDEX(係数表!G:G,11) + $B30)))))*(EXP(INDEX(係数表!H:H,11) + INDEX(係数表!I:I,11)*LN(INDEX(出力表!C:C,11)+1)))))))</f>
        <v>99.343982224665126</v>
      </c>
      <c r="AF30" t="e">
        <f>MIN(100, MAX(0, (100*(INDEX(出力表!D:D,11))/(EXP(INDEX(係数表!B:B,11) + $C30) + (INDEX(出力表!D:D,11)))) + (乱数表!$W30*(Settings!B12/(((INDEX(出力表!D:D,11))+1)^INDEX(係数表!E:E,11)*INDEX(係数表!F:F,11))))))</f>
        <v>#VALUE!</v>
      </c>
      <c r="AG30" t="e">
        <f>MIN(100, MAX(0, (INDEX(出力表!D:D,11))*AE30/MAX(AF30, Settings!B3)))</f>
        <v>#VALUE!</v>
      </c>
      <c r="AH30">
        <f>MIN(100, MAX(0, 100*BETAINV(乱数表!$L30, MAX(0.00000001, (1/(1+EXP(-(INDEX(係数表!G:G,12) + $B30))))*(EXP(INDEX(係数表!H:H,12) + INDEX(係数表!I:I,12)*LN(INDEX(出力表!C:C,12)+1)))), MAX(0.00000001, (1-(1/(1+EXP(-(INDEX(係数表!G:G,12) + $B30)))))*(EXP(INDEX(係数表!H:H,12) + INDEX(係数表!I:I,12)*LN(INDEX(出力表!C:C,12)+1)))))))</f>
        <v>74.210023078620537</v>
      </c>
      <c r="AI30" t="e">
        <f>MIN(100, MAX(0, (100*(INDEX(出力表!D:D,12))/(EXP(INDEX(係数表!B:B,12) + $C30) + (INDEX(出力表!D:D,12)))) + (乱数表!$X30*(Settings!B12/(((INDEX(出力表!D:D,12))+1)^INDEX(係数表!E:E,12)*INDEX(係数表!F:F,12))))))</f>
        <v>#VALUE!</v>
      </c>
      <c r="AJ30" t="e">
        <f>MIN(100, MAX(0, (INDEX(出力表!D:D,12))*AH30/MAX(AI30, Settings!B3)))</f>
        <v>#VALUE!</v>
      </c>
      <c r="AK30">
        <f>MIN(100, MAX(0, 100*BETAINV(乱数表!$M30, MAX(0.00000001, (1/(1+EXP(-(INDEX(係数表!G:G,13) + $B30))))*(EXP(INDEX(係数表!H:H,13) + INDEX(係数表!I:I,13)*LN(INDEX(出力表!C:C,13)+1)))), MAX(0.00000001, (1-(1/(1+EXP(-(INDEX(係数表!G:G,13) + $B30)))))*(EXP(INDEX(係数表!H:H,13) + INDEX(係数表!I:I,13)*LN(INDEX(出力表!C:C,13)+1)))))))</f>
        <v>92.051683436853565</v>
      </c>
      <c r="AL30" t="e">
        <f>MIN(100, MAX(0, (100*(INDEX(出力表!D:D,13))/(EXP(INDEX(係数表!B:B,13) + $C30) + (INDEX(出力表!D:D,13)))) + (乱数表!$Y30*(Settings!B12/(((INDEX(出力表!D:D,13))+1)^INDEX(係数表!E:E,13)*INDEX(係数表!F:F,13))))))</f>
        <v>#VALUE!</v>
      </c>
      <c r="AM30" t="e">
        <f>MIN(100, MAX(0, (INDEX(出力表!D:D,13))*AK30/MAX(AL30, Settings!B3)))</f>
        <v>#VALUE!</v>
      </c>
      <c r="AN30">
        <f>IF(ISNUMBER(F30), INDEX(出力表!B:B,2)*F30, 0)+IF(ISNUMBER(I30), INDEX(出力表!B:B,3)*I30, 0)+IF(ISNUMBER(L30), INDEX(出力表!B:B,4)*L30, 0)+IF(ISNUMBER(O30), INDEX(出力表!B:B,5)*O30, 0)+IF(ISNUMBER(R30), INDEX(出力表!B:B,6)*R30, 0)+IF(ISNUMBER(U30), INDEX(出力表!B:B,7)*U30, 0)+IF(ISNUMBER(X30), INDEX(出力表!B:B,8)*X30, 0)+IF(ISNUMBER(AA30), INDEX(出力表!B:B,9)*AA30, 0)+IF(ISNUMBER(AD30), INDEX(出力表!B:B,10)*AD30, 0)+IF(ISNUMBER(AG30), INDEX(出力表!B:B,11)*AG30, 0)+IF(ISNUMBER(AJ30), INDEX(出力表!B:B,12)*AJ30, 0)+IF(ISNUMBER(AM30), INDEX(出力表!B:B,13)*AM30, 0)</f>
        <v>0</v>
      </c>
      <c r="AO30">
        <f>IF(ISNUMBER(F30), INDEX(出力表!B:B,2), 0)+IF(ISNUMBER(I30), INDEX(出力表!B:B,3), 0)+IF(ISNUMBER(L30), INDEX(出力表!B:B,4), 0)+IF(ISNUMBER(O30), INDEX(出力表!B:B,5), 0)+IF(ISNUMBER(R30), INDEX(出力表!B:B,6), 0)+IF(ISNUMBER(U30), INDEX(出力表!B:B,7), 0)+IF(ISNUMBER(X30), INDEX(出力表!B:B,8), 0)+IF(ISNUMBER(AA30), INDEX(出力表!B:B,9), 0)+IF(ISNUMBER(AD30), INDEX(出力表!B:B,10), 0)+IF(ISNUMBER(AG30), INDEX(出力表!B:B,11), 0)+IF(ISNUMBER(AJ30), INDEX(出力表!B:B,12), 0)+IF(ISNUMBER(AM30), INDEX(出力表!B:B,13), 0)</f>
        <v>0</v>
      </c>
      <c r="AP30" t="str">
        <f t="shared" si="0"/>
        <v/>
      </c>
    </row>
    <row r="31" spans="1:42" x14ac:dyDescent="0.2">
      <c r="A31">
        <v>30</v>
      </c>
      <c r="B31">
        <f>IF(UPPER(Settings!B4)="TRUE", 乱数表!$Z31*Settings!B10, 0)</f>
        <v>0.19063940360544326</v>
      </c>
      <c r="C31">
        <f>IF(UPPER(Settings!B4)="TRUE", 乱数表!$AA31*Settings!B11, 0)</f>
        <v>-0.12289100081698089</v>
      </c>
      <c r="D31">
        <f>MIN(100, MAX(0, 100*BETAINV(乱数表!$B31, MAX(0.00000001, (1/(1+EXP(-(INDEX(係数表!G:G,2) + $B31))))*(EXP(INDEX(係数表!H:H,2) + INDEX(係数表!I:I,2)*LN(INDEX(出力表!C:C,2)+1)))), MAX(0.00000001, (1-(1/(1+EXP(-(INDEX(係数表!G:G,2) + $B31)))))*(EXP(INDEX(係数表!H:H,2) + INDEX(係数表!I:I,2)*LN(INDEX(出力表!C:C,2)+1)))))))</f>
        <v>81.68594437980677</v>
      </c>
      <c r="E31" t="e">
        <f>MIN(100, MAX(0, (100*(INDEX(出力表!D:D,2))/(EXP(INDEX(係数表!B:B,2) + $C31) + (INDEX(出力表!D:D,2)))) + (乱数表!$N31*(Settings!B12/(((INDEX(出力表!D:D,2))+1)^INDEX(係数表!E:E,2)*INDEX(係数表!F:F,2))))))</f>
        <v>#VALUE!</v>
      </c>
      <c r="F31" t="e">
        <f>MIN(100, MAX(0, (INDEX(出力表!D:D,2))*D31/MAX(E31, Settings!B3)))</f>
        <v>#VALUE!</v>
      </c>
      <c r="G31">
        <f>MIN(100, MAX(0, 100*BETAINV(乱数表!$C31, MAX(0.00000001, (1/(1+EXP(-(INDEX(係数表!G:G,3) + $B31))))*(EXP(INDEX(係数表!H:H,3) + INDEX(係数表!I:I,3)*LN(INDEX(出力表!C:C,3)+1)))), MAX(0.00000001, (1-(1/(1+EXP(-(INDEX(係数表!G:G,3) + $B31)))))*(EXP(INDEX(係数表!H:H,3) + INDEX(係数表!I:I,3)*LN(INDEX(出力表!C:C,3)+1)))))))</f>
        <v>95.280596343958806</v>
      </c>
      <c r="H31" t="e">
        <f>MIN(100, MAX(0, (100*(INDEX(出力表!D:D,3))/(EXP(INDEX(係数表!B:B,3) + $C31) + (INDEX(出力表!D:D,3)))) + (乱数表!$O31*(Settings!B12/(((INDEX(出力表!D:D,3))+1)^INDEX(係数表!E:E,3)*INDEX(係数表!F:F,3))))))</f>
        <v>#VALUE!</v>
      </c>
      <c r="I31" t="e">
        <f>MIN(100, MAX(0, (INDEX(出力表!D:D,3))*G31/MAX(H31, Settings!B3)))</f>
        <v>#VALUE!</v>
      </c>
      <c r="J31">
        <f>MIN(100, MAX(0, 100*BETAINV(乱数表!$D31, MAX(0.00000001, (1/(1+EXP(-(INDEX(係数表!G:G,4) + $B31))))*(EXP(INDEX(係数表!H:H,4) + INDEX(係数表!I:I,4)*LN(INDEX(出力表!C:C,4)+1)))), MAX(0.00000001, (1-(1/(1+EXP(-(INDEX(係数表!G:G,4) + $B31)))))*(EXP(INDEX(係数表!H:H,4) + INDEX(係数表!I:I,4)*LN(INDEX(出力表!C:C,4)+1)))))))</f>
        <v>98.453040532566533</v>
      </c>
      <c r="K31" t="e">
        <f>MIN(100, MAX(0, (100*(INDEX(出力表!D:D,4))/(EXP(INDEX(係数表!B:B,4) + $C31) + (INDEX(出力表!D:D,4)))) + (乱数表!$P31*(Settings!B12/(((INDEX(出力表!D:D,4))+1)^INDEX(係数表!E:E,4)*INDEX(係数表!F:F,4))))))</f>
        <v>#VALUE!</v>
      </c>
      <c r="L31" t="e">
        <f>MIN(100, MAX(0, (INDEX(出力表!D:D,4))*J31/MAX(K31, Settings!B3)))</f>
        <v>#VALUE!</v>
      </c>
      <c r="M31">
        <f>MIN(100, MAX(0, 100*BETAINV(乱数表!$E31, MAX(0.00000001, (1/(1+EXP(-(INDEX(係数表!G:G,5) + $B31))))*(EXP(INDEX(係数表!H:H,5) + INDEX(係数表!I:I,5)*LN(INDEX(出力表!C:C,5)+1)))), MAX(0.00000001, (1-(1/(1+EXP(-(INDEX(係数表!G:G,5) + $B31)))))*(EXP(INDEX(係数表!H:H,5) + INDEX(係数表!I:I,5)*LN(INDEX(出力表!C:C,5)+1)))))))</f>
        <v>99.964629151915503</v>
      </c>
      <c r="N31" t="e">
        <f>MIN(100, MAX(0, (100*(INDEX(出力表!D:D,5))/(EXP(INDEX(係数表!B:B,5) + $C31) + (INDEX(出力表!D:D,5)))) + (乱数表!$Q31*(Settings!B12/(((INDEX(出力表!D:D,5))+1)^INDEX(係数表!E:E,5)*INDEX(係数表!F:F,5))))))</f>
        <v>#VALUE!</v>
      </c>
      <c r="O31" t="e">
        <f>MIN(100, MAX(0, (INDEX(出力表!D:D,5))*M31/MAX(N31, Settings!B3)))</f>
        <v>#VALUE!</v>
      </c>
      <c r="P31">
        <f>MIN(100, MAX(0, 100*BETAINV(乱数表!$F31, MAX(0.00000001, (1/(1+EXP(-(INDEX(係数表!G:G,6) + $B31))))*(EXP(INDEX(係数表!H:H,6) + INDEX(係数表!I:I,6)*LN(INDEX(出力表!C:C,6)+1)))), MAX(0.00000001, (1-(1/(1+EXP(-(INDEX(係数表!G:G,6) + $B31)))))*(EXP(INDEX(係数表!H:H,6) + INDEX(係数表!I:I,6)*LN(INDEX(出力表!C:C,6)+1)))))))</f>
        <v>97.744709470221849</v>
      </c>
      <c r="Q31" t="e">
        <f>MIN(100, MAX(0, (100*(INDEX(出力表!D:D,6))/(EXP(INDEX(係数表!B:B,6) + $C31) + (INDEX(出力表!D:D,6)))) + (乱数表!$R31*(Settings!B12/(((INDEX(出力表!D:D,6))+1)^INDEX(係数表!E:E,6)*INDEX(係数表!F:F,6))))))</f>
        <v>#VALUE!</v>
      </c>
      <c r="R31" t="e">
        <f>MIN(100, MAX(0, (INDEX(出力表!D:D,6))*P31/MAX(Q31, Settings!B3)))</f>
        <v>#VALUE!</v>
      </c>
      <c r="S31">
        <f>MIN(100, MAX(0, 100*BETAINV(乱数表!$G31, MAX(0.00000001, (1/(1+EXP(-(INDEX(係数表!G:G,7) + $B31))))*(EXP(INDEX(係数表!H:H,7) + INDEX(係数表!I:I,7)*LN(INDEX(出力表!C:C,7)+1)))), MAX(0.00000001, (1-(1/(1+EXP(-(INDEX(係数表!G:G,7) + $B31)))))*(EXP(INDEX(係数表!H:H,7) + INDEX(係数表!I:I,7)*LN(INDEX(出力表!C:C,7)+1)))))))</f>
        <v>99.173634823188564</v>
      </c>
      <c r="T31" t="e">
        <f>MIN(100, MAX(0, (100*(INDEX(出力表!D:D,7))/(EXP(INDEX(係数表!B:B,7) + $C31) + (INDEX(出力表!D:D,7)))) + (乱数表!$S31*(Settings!B12/(((INDEX(出力表!D:D,7))+1)^INDEX(係数表!E:E,7)*INDEX(係数表!F:F,7))))))</f>
        <v>#VALUE!</v>
      </c>
      <c r="U31" t="e">
        <f>MIN(100, MAX(0, (INDEX(出力表!D:D,7))*S31/MAX(T31, Settings!B3)))</f>
        <v>#VALUE!</v>
      </c>
      <c r="V31">
        <f>MIN(100, MAX(0, 100*BETAINV(乱数表!$H31, MAX(0.00000001, (1/(1+EXP(-(INDEX(係数表!G:G,8) + $B31))))*(EXP(INDEX(係数表!H:H,8) + INDEX(係数表!I:I,8)*LN(INDEX(出力表!C:C,8)+1)))), MAX(0.00000001, (1-(1/(1+EXP(-(INDEX(係数表!G:G,8) + $B31)))))*(EXP(INDEX(係数表!H:H,8) + INDEX(係数表!I:I,8)*LN(INDEX(出力表!C:C,8)+1)))))))</f>
        <v>85.341513427484401</v>
      </c>
      <c r="W31" t="e">
        <f>MIN(100, MAX(0, (100*(INDEX(出力表!D:D,8))/(EXP(INDEX(係数表!B:B,8) + $C31) + (INDEX(出力表!D:D,8)))) + (乱数表!$T31*(Settings!B12/(((INDEX(出力表!D:D,8))+1)^INDEX(係数表!E:E,8)*INDEX(係数表!F:F,8))))))</f>
        <v>#VALUE!</v>
      </c>
      <c r="X31" t="e">
        <f>MIN(100, MAX(0, (INDEX(出力表!D:D,8))*V31/MAX(W31, Settings!B3)))</f>
        <v>#VALUE!</v>
      </c>
      <c r="Y31">
        <f>MIN(100, MAX(0, 100*BETAINV(乱数表!$I31, MAX(0.00000001, (1/(1+EXP(-(INDEX(係数表!G:G,9) + $B31))))*(EXP(INDEX(係数表!H:H,9) + INDEX(係数表!I:I,9)*LN(INDEX(出力表!C:C,9)+1)))), MAX(0.00000001, (1-(1/(1+EXP(-(INDEX(係数表!G:G,9) + $B31)))))*(EXP(INDEX(係数表!H:H,9) + INDEX(係数表!I:I,9)*LN(INDEX(出力表!C:C,9)+1)))))))</f>
        <v>92.753617051756137</v>
      </c>
      <c r="Z31" t="e">
        <f>MIN(100, MAX(0, (100*(INDEX(出力表!D:D,9))/(EXP(INDEX(係数表!B:B,9) + $C31) + (INDEX(出力表!D:D,9)))) + (乱数表!$U31*(Settings!B12/(((INDEX(出力表!D:D,9))+1)^INDEX(係数表!E:E,9)*INDEX(係数表!F:F,9))))))</f>
        <v>#VALUE!</v>
      </c>
      <c r="AA31" t="e">
        <f>MIN(100, MAX(0, (INDEX(出力表!D:D,9))*Y31/MAX(Z31, Settings!B3)))</f>
        <v>#VALUE!</v>
      </c>
      <c r="AB31">
        <f>MIN(100, MAX(0, 100*BETAINV(乱数表!$J31, MAX(0.00000001, (1/(1+EXP(-(INDEX(係数表!G:G,10) + $B31))))*(EXP(INDEX(係数表!H:H,10) + INDEX(係数表!I:I,10)*LN(INDEX(出力表!C:C,10)+1)))), MAX(0.00000001, (1-(1/(1+EXP(-(INDEX(係数表!G:G,10) + $B31)))))*(EXP(INDEX(係数表!H:H,10) + INDEX(係数表!I:I,10)*LN(INDEX(出力表!C:C,10)+1)))))))</f>
        <v>99.260923811937715</v>
      </c>
      <c r="AC31" t="e">
        <f>MIN(100, MAX(0, (100*(INDEX(出力表!D:D,10))/(EXP(INDEX(係数表!B:B,10) + $C31) + (INDEX(出力表!D:D,10)))) + (乱数表!$V31*(Settings!B12/(((INDEX(出力表!D:D,10))+1)^INDEX(係数表!E:E,10)*INDEX(係数表!F:F,10))))))</f>
        <v>#VALUE!</v>
      </c>
      <c r="AD31" t="e">
        <f>MIN(100, MAX(0, (INDEX(出力表!D:D,10))*AB31/MAX(AC31, Settings!B3)))</f>
        <v>#VALUE!</v>
      </c>
      <c r="AE31">
        <f>MIN(100, MAX(0, 100*BETAINV(乱数表!$K31, MAX(0.00000001, (1/(1+EXP(-(INDEX(係数表!G:G,11) + $B31))))*(EXP(INDEX(係数表!H:H,11) + INDEX(係数表!I:I,11)*LN(INDEX(出力表!C:C,11)+1)))), MAX(0.00000001, (1-(1/(1+EXP(-(INDEX(係数表!G:G,11) + $B31)))))*(EXP(INDEX(係数表!H:H,11) + INDEX(係数表!I:I,11)*LN(INDEX(出力表!C:C,11)+1)))))))</f>
        <v>99.016033170323652</v>
      </c>
      <c r="AF31" t="e">
        <f>MIN(100, MAX(0, (100*(INDEX(出力表!D:D,11))/(EXP(INDEX(係数表!B:B,11) + $C31) + (INDEX(出力表!D:D,11)))) + (乱数表!$W31*(Settings!B12/(((INDEX(出力表!D:D,11))+1)^INDEX(係数表!E:E,11)*INDEX(係数表!F:F,11))))))</f>
        <v>#VALUE!</v>
      </c>
      <c r="AG31" t="e">
        <f>MIN(100, MAX(0, (INDEX(出力表!D:D,11))*AE31/MAX(AF31, Settings!B3)))</f>
        <v>#VALUE!</v>
      </c>
      <c r="AH31">
        <f>MIN(100, MAX(0, 100*BETAINV(乱数表!$L31, MAX(0.00000001, (1/(1+EXP(-(INDEX(係数表!G:G,12) + $B31))))*(EXP(INDEX(係数表!H:H,12) + INDEX(係数表!I:I,12)*LN(INDEX(出力表!C:C,12)+1)))), MAX(0.00000001, (1-(1/(1+EXP(-(INDEX(係数表!G:G,12) + $B31)))))*(EXP(INDEX(係数表!H:H,12) + INDEX(係数表!I:I,12)*LN(INDEX(出力表!C:C,12)+1)))))))</f>
        <v>90.551151518372038</v>
      </c>
      <c r="AI31" t="e">
        <f>MIN(100, MAX(0, (100*(INDEX(出力表!D:D,12))/(EXP(INDEX(係数表!B:B,12) + $C31) + (INDEX(出力表!D:D,12)))) + (乱数表!$X31*(Settings!B12/(((INDEX(出力表!D:D,12))+1)^INDEX(係数表!E:E,12)*INDEX(係数表!F:F,12))))))</f>
        <v>#VALUE!</v>
      </c>
      <c r="AJ31" t="e">
        <f>MIN(100, MAX(0, (INDEX(出力表!D:D,12))*AH31/MAX(AI31, Settings!B3)))</f>
        <v>#VALUE!</v>
      </c>
      <c r="AK31">
        <f>MIN(100, MAX(0, 100*BETAINV(乱数表!$M31, MAX(0.00000001, (1/(1+EXP(-(INDEX(係数表!G:G,13) + $B31))))*(EXP(INDEX(係数表!H:H,13) + INDEX(係数表!I:I,13)*LN(INDEX(出力表!C:C,13)+1)))), MAX(0.00000001, (1-(1/(1+EXP(-(INDEX(係数表!G:G,13) + $B31)))))*(EXP(INDEX(係数表!H:H,13) + INDEX(係数表!I:I,13)*LN(INDEX(出力表!C:C,13)+1)))))))</f>
        <v>99.999927566364249</v>
      </c>
      <c r="AL31" t="e">
        <f>MIN(100, MAX(0, (100*(INDEX(出力表!D:D,13))/(EXP(INDEX(係数表!B:B,13) + $C31) + (INDEX(出力表!D:D,13)))) + (乱数表!$Y31*(Settings!B12/(((INDEX(出力表!D:D,13))+1)^INDEX(係数表!E:E,13)*INDEX(係数表!F:F,13))))))</f>
        <v>#VALUE!</v>
      </c>
      <c r="AM31" t="e">
        <f>MIN(100, MAX(0, (INDEX(出力表!D:D,13))*AK31/MAX(AL31, Settings!B3)))</f>
        <v>#VALUE!</v>
      </c>
      <c r="AN31">
        <f>IF(ISNUMBER(F31), INDEX(出力表!B:B,2)*F31, 0)+IF(ISNUMBER(I31), INDEX(出力表!B:B,3)*I31, 0)+IF(ISNUMBER(L31), INDEX(出力表!B:B,4)*L31, 0)+IF(ISNUMBER(O31), INDEX(出力表!B:B,5)*O31, 0)+IF(ISNUMBER(R31), INDEX(出力表!B:B,6)*R31, 0)+IF(ISNUMBER(U31), INDEX(出力表!B:B,7)*U31, 0)+IF(ISNUMBER(X31), INDEX(出力表!B:B,8)*X31, 0)+IF(ISNUMBER(AA31), INDEX(出力表!B:B,9)*AA31, 0)+IF(ISNUMBER(AD31), INDEX(出力表!B:B,10)*AD31, 0)+IF(ISNUMBER(AG31), INDEX(出力表!B:B,11)*AG31, 0)+IF(ISNUMBER(AJ31), INDEX(出力表!B:B,12)*AJ31, 0)+IF(ISNUMBER(AM31), INDEX(出力表!B:B,13)*AM31, 0)</f>
        <v>0</v>
      </c>
      <c r="AO31">
        <f>IF(ISNUMBER(F31), INDEX(出力表!B:B,2), 0)+IF(ISNUMBER(I31), INDEX(出力表!B:B,3), 0)+IF(ISNUMBER(L31), INDEX(出力表!B:B,4), 0)+IF(ISNUMBER(O31), INDEX(出力表!B:B,5), 0)+IF(ISNUMBER(R31), INDEX(出力表!B:B,6), 0)+IF(ISNUMBER(U31), INDEX(出力表!B:B,7), 0)+IF(ISNUMBER(X31), INDEX(出力表!B:B,8), 0)+IF(ISNUMBER(AA31), INDEX(出力表!B:B,9), 0)+IF(ISNUMBER(AD31), INDEX(出力表!B:B,10), 0)+IF(ISNUMBER(AG31), INDEX(出力表!B:B,11), 0)+IF(ISNUMBER(AJ31), INDEX(出力表!B:B,12), 0)+IF(ISNUMBER(AM31), INDEX(出力表!B:B,13), 0)</f>
        <v>0</v>
      </c>
      <c r="AP31" t="str">
        <f t="shared" si="0"/>
        <v/>
      </c>
    </row>
    <row r="32" spans="1:42" x14ac:dyDescent="0.2">
      <c r="A32">
        <v>31</v>
      </c>
      <c r="B32">
        <f>IF(UPPER(Settings!B4)="TRUE", 乱数表!$Z32*Settings!B10, 0)</f>
        <v>-0.41570005399826698</v>
      </c>
      <c r="C32">
        <f>IF(UPPER(Settings!B4)="TRUE", 乱数表!$AA32*Settings!B11, 0)</f>
        <v>0.11848120784361257</v>
      </c>
      <c r="D32">
        <f>MIN(100, MAX(0, 100*BETAINV(乱数表!$B32, MAX(0.00000001, (1/(1+EXP(-(INDEX(係数表!G:G,2) + $B32))))*(EXP(INDEX(係数表!H:H,2) + INDEX(係数表!I:I,2)*LN(INDEX(出力表!C:C,2)+1)))), MAX(0.00000001, (1-(1/(1+EXP(-(INDEX(係数表!G:G,2) + $B32)))))*(EXP(INDEX(係数表!H:H,2) + INDEX(係数表!I:I,2)*LN(INDEX(出力表!C:C,2)+1)))))))</f>
        <v>99.877479409048945</v>
      </c>
      <c r="E32" t="e">
        <f>MIN(100, MAX(0, (100*(INDEX(出力表!D:D,2))/(EXP(INDEX(係数表!B:B,2) + $C32) + (INDEX(出力表!D:D,2)))) + (乱数表!$N32*(Settings!B12/(((INDEX(出力表!D:D,2))+1)^INDEX(係数表!E:E,2)*INDEX(係数表!F:F,2))))))</f>
        <v>#VALUE!</v>
      </c>
      <c r="F32" t="e">
        <f>MIN(100, MAX(0, (INDEX(出力表!D:D,2))*D32/MAX(E32, Settings!B3)))</f>
        <v>#VALUE!</v>
      </c>
      <c r="G32">
        <f>MIN(100, MAX(0, 100*BETAINV(乱数表!$C32, MAX(0.00000001, (1/(1+EXP(-(INDEX(係数表!G:G,3) + $B32))))*(EXP(INDEX(係数表!H:H,3) + INDEX(係数表!I:I,3)*LN(INDEX(出力表!C:C,3)+1)))), MAX(0.00000001, (1-(1/(1+EXP(-(INDEX(係数表!G:G,3) + $B32)))))*(EXP(INDEX(係数表!H:H,3) + INDEX(係数表!I:I,3)*LN(INDEX(出力表!C:C,3)+1)))))))</f>
        <v>70.573343722920086</v>
      </c>
      <c r="H32" t="e">
        <f>MIN(100, MAX(0, (100*(INDEX(出力表!D:D,3))/(EXP(INDEX(係数表!B:B,3) + $C32) + (INDEX(出力表!D:D,3)))) + (乱数表!$O32*(Settings!B12/(((INDEX(出力表!D:D,3))+1)^INDEX(係数表!E:E,3)*INDEX(係数表!F:F,3))))))</f>
        <v>#VALUE!</v>
      </c>
      <c r="I32" t="e">
        <f>MIN(100, MAX(0, (INDEX(出力表!D:D,3))*G32/MAX(H32, Settings!B3)))</f>
        <v>#VALUE!</v>
      </c>
      <c r="J32">
        <f>MIN(100, MAX(0, 100*BETAINV(乱数表!$D32, MAX(0.00000001, (1/(1+EXP(-(INDEX(係数表!G:G,4) + $B32))))*(EXP(INDEX(係数表!H:H,4) + INDEX(係数表!I:I,4)*LN(INDEX(出力表!C:C,4)+1)))), MAX(0.00000001, (1-(1/(1+EXP(-(INDEX(係数表!G:G,4) + $B32)))))*(EXP(INDEX(係数表!H:H,4) + INDEX(係数表!I:I,4)*LN(INDEX(出力表!C:C,4)+1)))))))</f>
        <v>89.145675509735895</v>
      </c>
      <c r="K32" t="e">
        <f>MIN(100, MAX(0, (100*(INDEX(出力表!D:D,4))/(EXP(INDEX(係数表!B:B,4) + $C32) + (INDEX(出力表!D:D,4)))) + (乱数表!$P32*(Settings!B12/(((INDEX(出力表!D:D,4))+1)^INDEX(係数表!E:E,4)*INDEX(係数表!F:F,4))))))</f>
        <v>#VALUE!</v>
      </c>
      <c r="L32" t="e">
        <f>MIN(100, MAX(0, (INDEX(出力表!D:D,4))*J32/MAX(K32, Settings!B3)))</f>
        <v>#VALUE!</v>
      </c>
      <c r="M32">
        <f>MIN(100, MAX(0, 100*BETAINV(乱数表!$E32, MAX(0.00000001, (1/(1+EXP(-(INDEX(係数表!G:G,5) + $B32))))*(EXP(INDEX(係数表!H:H,5) + INDEX(係数表!I:I,5)*LN(INDEX(出力表!C:C,5)+1)))), MAX(0.00000001, (1-(1/(1+EXP(-(INDEX(係数表!G:G,5) + $B32)))))*(EXP(INDEX(係数表!H:H,5) + INDEX(係数表!I:I,5)*LN(INDEX(出力表!C:C,5)+1)))))))</f>
        <v>94.027151703430874</v>
      </c>
      <c r="N32" t="e">
        <f>MIN(100, MAX(0, (100*(INDEX(出力表!D:D,5))/(EXP(INDEX(係数表!B:B,5) + $C32) + (INDEX(出力表!D:D,5)))) + (乱数表!$Q32*(Settings!B12/(((INDEX(出力表!D:D,5))+1)^INDEX(係数表!E:E,5)*INDEX(係数表!F:F,5))))))</f>
        <v>#VALUE!</v>
      </c>
      <c r="O32" t="e">
        <f>MIN(100, MAX(0, (INDEX(出力表!D:D,5))*M32/MAX(N32, Settings!B3)))</f>
        <v>#VALUE!</v>
      </c>
      <c r="P32">
        <f>MIN(100, MAX(0, 100*BETAINV(乱数表!$F32, MAX(0.00000001, (1/(1+EXP(-(INDEX(係数表!G:G,6) + $B32))))*(EXP(INDEX(係数表!H:H,6) + INDEX(係数表!I:I,6)*LN(INDEX(出力表!C:C,6)+1)))), MAX(0.00000001, (1-(1/(1+EXP(-(INDEX(係数表!G:G,6) + $B32)))))*(EXP(INDEX(係数表!H:H,6) + INDEX(係数表!I:I,6)*LN(INDEX(出力表!C:C,6)+1)))))))</f>
        <v>97.730008740623305</v>
      </c>
      <c r="Q32" t="e">
        <f>MIN(100, MAX(0, (100*(INDEX(出力表!D:D,6))/(EXP(INDEX(係数表!B:B,6) + $C32) + (INDEX(出力表!D:D,6)))) + (乱数表!$R32*(Settings!B12/(((INDEX(出力表!D:D,6))+1)^INDEX(係数表!E:E,6)*INDEX(係数表!F:F,6))))))</f>
        <v>#VALUE!</v>
      </c>
      <c r="R32" t="e">
        <f>MIN(100, MAX(0, (INDEX(出力表!D:D,6))*P32/MAX(Q32, Settings!B3)))</f>
        <v>#VALUE!</v>
      </c>
      <c r="S32">
        <f>MIN(100, MAX(0, 100*BETAINV(乱数表!$G32, MAX(0.00000001, (1/(1+EXP(-(INDEX(係数表!G:G,7) + $B32))))*(EXP(INDEX(係数表!H:H,7) + INDEX(係数表!I:I,7)*LN(INDEX(出力表!C:C,7)+1)))), MAX(0.00000001, (1-(1/(1+EXP(-(INDEX(係数表!G:G,7) + $B32)))))*(EXP(INDEX(係数表!H:H,7) + INDEX(係数表!I:I,7)*LN(INDEX(出力表!C:C,7)+1)))))))</f>
        <v>78.21956810694563</v>
      </c>
      <c r="T32" t="e">
        <f>MIN(100, MAX(0, (100*(INDEX(出力表!D:D,7))/(EXP(INDEX(係数表!B:B,7) + $C32) + (INDEX(出力表!D:D,7)))) + (乱数表!$S32*(Settings!B12/(((INDEX(出力表!D:D,7))+1)^INDEX(係数表!E:E,7)*INDEX(係数表!F:F,7))))))</f>
        <v>#VALUE!</v>
      </c>
      <c r="U32" t="e">
        <f>MIN(100, MAX(0, (INDEX(出力表!D:D,7))*S32/MAX(T32, Settings!B3)))</f>
        <v>#VALUE!</v>
      </c>
      <c r="V32">
        <f>MIN(100, MAX(0, 100*BETAINV(乱数表!$H32, MAX(0.00000001, (1/(1+EXP(-(INDEX(係数表!G:G,8) + $B32))))*(EXP(INDEX(係数表!H:H,8) + INDEX(係数表!I:I,8)*LN(INDEX(出力表!C:C,8)+1)))), MAX(0.00000001, (1-(1/(1+EXP(-(INDEX(係数表!G:G,8) + $B32)))))*(EXP(INDEX(係数表!H:H,8) + INDEX(係数表!I:I,8)*LN(INDEX(出力表!C:C,8)+1)))))))</f>
        <v>98.933249133053934</v>
      </c>
      <c r="W32" t="e">
        <f>MIN(100, MAX(0, (100*(INDEX(出力表!D:D,8))/(EXP(INDEX(係数表!B:B,8) + $C32) + (INDEX(出力表!D:D,8)))) + (乱数表!$T32*(Settings!B12/(((INDEX(出力表!D:D,8))+1)^INDEX(係数表!E:E,8)*INDEX(係数表!F:F,8))))))</f>
        <v>#VALUE!</v>
      </c>
      <c r="X32" t="e">
        <f>MIN(100, MAX(0, (INDEX(出力表!D:D,8))*V32/MAX(W32, Settings!B3)))</f>
        <v>#VALUE!</v>
      </c>
      <c r="Y32">
        <f>MIN(100, MAX(0, 100*BETAINV(乱数表!$I32, MAX(0.00000001, (1/(1+EXP(-(INDEX(係数表!G:G,9) + $B32))))*(EXP(INDEX(係数表!H:H,9) + INDEX(係数表!I:I,9)*LN(INDEX(出力表!C:C,9)+1)))), MAX(0.00000001, (1-(1/(1+EXP(-(INDEX(係数表!G:G,9) + $B32)))))*(EXP(INDEX(係数表!H:H,9) + INDEX(係数表!I:I,9)*LN(INDEX(出力表!C:C,9)+1)))))))</f>
        <v>93.110269873893557</v>
      </c>
      <c r="Z32" t="e">
        <f>MIN(100, MAX(0, (100*(INDEX(出力表!D:D,9))/(EXP(INDEX(係数表!B:B,9) + $C32) + (INDEX(出力表!D:D,9)))) + (乱数表!$U32*(Settings!B12/(((INDEX(出力表!D:D,9))+1)^INDEX(係数表!E:E,9)*INDEX(係数表!F:F,9))))))</f>
        <v>#VALUE!</v>
      </c>
      <c r="AA32" t="e">
        <f>MIN(100, MAX(0, (INDEX(出力表!D:D,9))*Y32/MAX(Z32, Settings!B3)))</f>
        <v>#VALUE!</v>
      </c>
      <c r="AB32">
        <f>MIN(100, MAX(0, 100*BETAINV(乱数表!$J32, MAX(0.00000001, (1/(1+EXP(-(INDEX(係数表!G:G,10) + $B32))))*(EXP(INDEX(係数表!H:H,10) + INDEX(係数表!I:I,10)*LN(INDEX(出力表!C:C,10)+1)))), MAX(0.00000001, (1-(1/(1+EXP(-(INDEX(係数表!G:G,10) + $B32)))))*(EXP(INDEX(係数表!H:H,10) + INDEX(係数表!I:I,10)*LN(INDEX(出力表!C:C,10)+1)))))))</f>
        <v>96.686289608457869</v>
      </c>
      <c r="AC32" t="e">
        <f>MIN(100, MAX(0, (100*(INDEX(出力表!D:D,10))/(EXP(INDEX(係数表!B:B,10) + $C32) + (INDEX(出力表!D:D,10)))) + (乱数表!$V32*(Settings!B12/(((INDEX(出力表!D:D,10))+1)^INDEX(係数表!E:E,10)*INDEX(係数表!F:F,10))))))</f>
        <v>#VALUE!</v>
      </c>
      <c r="AD32" t="e">
        <f>MIN(100, MAX(0, (INDEX(出力表!D:D,10))*AB32/MAX(AC32, Settings!B3)))</f>
        <v>#VALUE!</v>
      </c>
      <c r="AE32">
        <f>MIN(100, MAX(0, 100*BETAINV(乱数表!$K32, MAX(0.00000001, (1/(1+EXP(-(INDEX(係数表!G:G,11) + $B32))))*(EXP(INDEX(係数表!H:H,11) + INDEX(係数表!I:I,11)*LN(INDEX(出力表!C:C,11)+1)))), MAX(0.00000001, (1-(1/(1+EXP(-(INDEX(係数表!G:G,11) + $B32)))))*(EXP(INDEX(係数表!H:H,11) + INDEX(係数表!I:I,11)*LN(INDEX(出力表!C:C,11)+1)))))))</f>
        <v>83.140360803332939</v>
      </c>
      <c r="AF32" t="e">
        <f>MIN(100, MAX(0, (100*(INDEX(出力表!D:D,11))/(EXP(INDEX(係数表!B:B,11) + $C32) + (INDEX(出力表!D:D,11)))) + (乱数表!$W32*(Settings!B12/(((INDEX(出力表!D:D,11))+1)^INDEX(係数表!E:E,11)*INDEX(係数表!F:F,11))))))</f>
        <v>#VALUE!</v>
      </c>
      <c r="AG32" t="e">
        <f>MIN(100, MAX(0, (INDEX(出力表!D:D,11))*AE32/MAX(AF32, Settings!B3)))</f>
        <v>#VALUE!</v>
      </c>
      <c r="AH32">
        <f>MIN(100, MAX(0, 100*BETAINV(乱数表!$L32, MAX(0.00000001, (1/(1+EXP(-(INDEX(係数表!G:G,12) + $B32))))*(EXP(INDEX(係数表!H:H,12) + INDEX(係数表!I:I,12)*LN(INDEX(出力表!C:C,12)+1)))), MAX(0.00000001, (1-(1/(1+EXP(-(INDEX(係数表!G:G,12) + $B32)))))*(EXP(INDEX(係数表!H:H,12) + INDEX(係数表!I:I,12)*LN(INDEX(出力表!C:C,12)+1)))))))</f>
        <v>94.632711118965645</v>
      </c>
      <c r="AI32" t="e">
        <f>MIN(100, MAX(0, (100*(INDEX(出力表!D:D,12))/(EXP(INDEX(係数表!B:B,12) + $C32) + (INDEX(出力表!D:D,12)))) + (乱数表!$X32*(Settings!B12/(((INDEX(出力表!D:D,12))+1)^INDEX(係数表!E:E,12)*INDEX(係数表!F:F,12))))))</f>
        <v>#VALUE!</v>
      </c>
      <c r="AJ32" t="e">
        <f>MIN(100, MAX(0, (INDEX(出力表!D:D,12))*AH32/MAX(AI32, Settings!B3)))</f>
        <v>#VALUE!</v>
      </c>
      <c r="AK32">
        <f>MIN(100, MAX(0, 100*BETAINV(乱数表!$M32, MAX(0.00000001, (1/(1+EXP(-(INDEX(係数表!G:G,13) + $B32))))*(EXP(INDEX(係数表!H:H,13) + INDEX(係数表!I:I,13)*LN(INDEX(出力表!C:C,13)+1)))), MAX(0.00000001, (1-(1/(1+EXP(-(INDEX(係数表!G:G,13) + $B32)))))*(EXP(INDEX(係数表!H:H,13) + INDEX(係数表!I:I,13)*LN(INDEX(出力表!C:C,13)+1)))))))</f>
        <v>97.228843196778968</v>
      </c>
      <c r="AL32" t="e">
        <f>MIN(100, MAX(0, (100*(INDEX(出力表!D:D,13))/(EXP(INDEX(係数表!B:B,13) + $C32) + (INDEX(出力表!D:D,13)))) + (乱数表!$Y32*(Settings!B12/(((INDEX(出力表!D:D,13))+1)^INDEX(係数表!E:E,13)*INDEX(係数表!F:F,13))))))</f>
        <v>#VALUE!</v>
      </c>
      <c r="AM32" t="e">
        <f>MIN(100, MAX(0, (INDEX(出力表!D:D,13))*AK32/MAX(AL32, Settings!B3)))</f>
        <v>#VALUE!</v>
      </c>
      <c r="AN32">
        <f>IF(ISNUMBER(F32), INDEX(出力表!B:B,2)*F32, 0)+IF(ISNUMBER(I32), INDEX(出力表!B:B,3)*I32, 0)+IF(ISNUMBER(L32), INDEX(出力表!B:B,4)*L32, 0)+IF(ISNUMBER(O32), INDEX(出力表!B:B,5)*O32, 0)+IF(ISNUMBER(R32), INDEX(出力表!B:B,6)*R32, 0)+IF(ISNUMBER(U32), INDEX(出力表!B:B,7)*U32, 0)+IF(ISNUMBER(X32), INDEX(出力表!B:B,8)*X32, 0)+IF(ISNUMBER(AA32), INDEX(出力表!B:B,9)*AA32, 0)+IF(ISNUMBER(AD32), INDEX(出力表!B:B,10)*AD32, 0)+IF(ISNUMBER(AG32), INDEX(出力表!B:B,11)*AG32, 0)+IF(ISNUMBER(AJ32), INDEX(出力表!B:B,12)*AJ32, 0)+IF(ISNUMBER(AM32), INDEX(出力表!B:B,13)*AM32, 0)</f>
        <v>0</v>
      </c>
      <c r="AO32">
        <f>IF(ISNUMBER(F32), INDEX(出力表!B:B,2), 0)+IF(ISNUMBER(I32), INDEX(出力表!B:B,3), 0)+IF(ISNUMBER(L32), INDEX(出力表!B:B,4), 0)+IF(ISNUMBER(O32), INDEX(出力表!B:B,5), 0)+IF(ISNUMBER(R32), INDEX(出力表!B:B,6), 0)+IF(ISNUMBER(U32), INDEX(出力表!B:B,7), 0)+IF(ISNUMBER(X32), INDEX(出力表!B:B,8), 0)+IF(ISNUMBER(AA32), INDEX(出力表!B:B,9), 0)+IF(ISNUMBER(AD32), INDEX(出力表!B:B,10), 0)+IF(ISNUMBER(AG32), INDEX(出力表!B:B,11), 0)+IF(ISNUMBER(AJ32), INDEX(出力表!B:B,12), 0)+IF(ISNUMBER(AM32), INDEX(出力表!B:B,13), 0)</f>
        <v>0</v>
      </c>
      <c r="AP32" t="str">
        <f t="shared" si="0"/>
        <v/>
      </c>
    </row>
    <row r="33" spans="1:42" x14ac:dyDescent="0.2">
      <c r="A33">
        <v>32</v>
      </c>
      <c r="B33">
        <f>IF(UPPER(Settings!B4)="TRUE", 乱数表!$Z33*Settings!B10, 0)</f>
        <v>-0.22788835140523678</v>
      </c>
      <c r="C33">
        <f>IF(UPPER(Settings!B4)="TRUE", 乱数表!$AA33*Settings!B11, 0)</f>
        <v>0.15023593384398368</v>
      </c>
      <c r="D33">
        <f>MIN(100, MAX(0, 100*BETAINV(乱数表!$B33, MAX(0.00000001, (1/(1+EXP(-(INDEX(係数表!G:G,2) + $B33))))*(EXP(INDEX(係数表!H:H,2) + INDEX(係数表!I:I,2)*LN(INDEX(出力表!C:C,2)+1)))), MAX(0.00000001, (1-(1/(1+EXP(-(INDEX(係数表!G:G,2) + $B33)))))*(EXP(INDEX(係数表!H:H,2) + INDEX(係数表!I:I,2)*LN(INDEX(出力表!C:C,2)+1)))))))</f>
        <v>99.721230837417579</v>
      </c>
      <c r="E33" t="e">
        <f>MIN(100, MAX(0, (100*(INDEX(出力表!D:D,2))/(EXP(INDEX(係数表!B:B,2) + $C33) + (INDEX(出力表!D:D,2)))) + (乱数表!$N33*(Settings!B12/(((INDEX(出力表!D:D,2))+1)^INDEX(係数表!E:E,2)*INDEX(係数表!F:F,2))))))</f>
        <v>#VALUE!</v>
      </c>
      <c r="F33" t="e">
        <f>MIN(100, MAX(0, (INDEX(出力表!D:D,2))*D33/MAX(E33, Settings!B3)))</f>
        <v>#VALUE!</v>
      </c>
      <c r="G33">
        <f>MIN(100, MAX(0, 100*BETAINV(乱数表!$C33, MAX(0.00000001, (1/(1+EXP(-(INDEX(係数表!G:G,3) + $B33))))*(EXP(INDEX(係数表!H:H,3) + INDEX(係数表!I:I,3)*LN(INDEX(出力表!C:C,3)+1)))), MAX(0.00000001, (1-(1/(1+EXP(-(INDEX(係数表!G:G,3) + $B33)))))*(EXP(INDEX(係数表!H:H,3) + INDEX(係数表!I:I,3)*LN(INDEX(出力表!C:C,3)+1)))))))</f>
        <v>90.263560606169548</v>
      </c>
      <c r="H33" t="e">
        <f>MIN(100, MAX(0, (100*(INDEX(出力表!D:D,3))/(EXP(INDEX(係数表!B:B,3) + $C33) + (INDEX(出力表!D:D,3)))) + (乱数表!$O33*(Settings!B12/(((INDEX(出力表!D:D,3))+1)^INDEX(係数表!E:E,3)*INDEX(係数表!F:F,3))))))</f>
        <v>#VALUE!</v>
      </c>
      <c r="I33" t="e">
        <f>MIN(100, MAX(0, (INDEX(出力表!D:D,3))*G33/MAX(H33, Settings!B3)))</f>
        <v>#VALUE!</v>
      </c>
      <c r="J33">
        <f>MIN(100, MAX(0, 100*BETAINV(乱数表!$D33, MAX(0.00000001, (1/(1+EXP(-(INDEX(係数表!G:G,4) + $B33))))*(EXP(INDEX(係数表!H:H,4) + INDEX(係数表!I:I,4)*LN(INDEX(出力表!C:C,4)+1)))), MAX(0.00000001, (1-(1/(1+EXP(-(INDEX(係数表!G:G,4) + $B33)))))*(EXP(INDEX(係数表!H:H,4) + INDEX(係数表!I:I,4)*LN(INDEX(出力表!C:C,4)+1)))))))</f>
        <v>91.825862737655456</v>
      </c>
      <c r="K33" t="e">
        <f>MIN(100, MAX(0, (100*(INDEX(出力表!D:D,4))/(EXP(INDEX(係数表!B:B,4) + $C33) + (INDEX(出力表!D:D,4)))) + (乱数表!$P33*(Settings!B12/(((INDEX(出力表!D:D,4))+1)^INDEX(係数表!E:E,4)*INDEX(係数表!F:F,4))))))</f>
        <v>#VALUE!</v>
      </c>
      <c r="L33" t="e">
        <f>MIN(100, MAX(0, (INDEX(出力表!D:D,4))*J33/MAX(K33, Settings!B3)))</f>
        <v>#VALUE!</v>
      </c>
      <c r="M33">
        <f>MIN(100, MAX(0, 100*BETAINV(乱数表!$E33, MAX(0.00000001, (1/(1+EXP(-(INDEX(係数表!G:G,5) + $B33))))*(EXP(INDEX(係数表!H:H,5) + INDEX(係数表!I:I,5)*LN(INDEX(出力表!C:C,5)+1)))), MAX(0.00000001, (1-(1/(1+EXP(-(INDEX(係数表!G:G,5) + $B33)))))*(EXP(INDEX(係数表!H:H,5) + INDEX(係数表!I:I,5)*LN(INDEX(出力表!C:C,5)+1)))))))</f>
        <v>86.99708035164106</v>
      </c>
      <c r="N33" t="e">
        <f>MIN(100, MAX(0, (100*(INDEX(出力表!D:D,5))/(EXP(INDEX(係数表!B:B,5) + $C33) + (INDEX(出力表!D:D,5)))) + (乱数表!$Q33*(Settings!B12/(((INDEX(出力表!D:D,5))+1)^INDEX(係数表!E:E,5)*INDEX(係数表!F:F,5))))))</f>
        <v>#VALUE!</v>
      </c>
      <c r="O33" t="e">
        <f>MIN(100, MAX(0, (INDEX(出力表!D:D,5))*M33/MAX(N33, Settings!B3)))</f>
        <v>#VALUE!</v>
      </c>
      <c r="P33">
        <f>MIN(100, MAX(0, 100*BETAINV(乱数表!$F33, MAX(0.00000001, (1/(1+EXP(-(INDEX(係数表!G:G,6) + $B33))))*(EXP(INDEX(係数表!H:H,6) + INDEX(係数表!I:I,6)*LN(INDEX(出力表!C:C,6)+1)))), MAX(0.00000001, (1-(1/(1+EXP(-(INDEX(係数表!G:G,6) + $B33)))))*(EXP(INDEX(係数表!H:H,6) + INDEX(係数表!I:I,6)*LN(INDEX(出力表!C:C,6)+1)))))))</f>
        <v>86.888323569354924</v>
      </c>
      <c r="Q33" t="e">
        <f>MIN(100, MAX(0, (100*(INDEX(出力表!D:D,6))/(EXP(INDEX(係数表!B:B,6) + $C33) + (INDEX(出力表!D:D,6)))) + (乱数表!$R33*(Settings!B12/(((INDEX(出力表!D:D,6))+1)^INDEX(係数表!E:E,6)*INDEX(係数表!F:F,6))))))</f>
        <v>#VALUE!</v>
      </c>
      <c r="R33" t="e">
        <f>MIN(100, MAX(0, (INDEX(出力表!D:D,6))*P33/MAX(Q33, Settings!B3)))</f>
        <v>#VALUE!</v>
      </c>
      <c r="S33">
        <f>MIN(100, MAX(0, 100*BETAINV(乱数表!$G33, MAX(0.00000001, (1/(1+EXP(-(INDEX(係数表!G:G,7) + $B33))))*(EXP(INDEX(係数表!H:H,7) + INDEX(係数表!I:I,7)*LN(INDEX(出力表!C:C,7)+1)))), MAX(0.00000001, (1-(1/(1+EXP(-(INDEX(係数表!G:G,7) + $B33)))))*(EXP(INDEX(係数表!H:H,7) + INDEX(係数表!I:I,7)*LN(INDEX(出力表!C:C,7)+1)))))))</f>
        <v>94.506552291504732</v>
      </c>
      <c r="T33" t="e">
        <f>MIN(100, MAX(0, (100*(INDEX(出力表!D:D,7))/(EXP(INDEX(係数表!B:B,7) + $C33) + (INDEX(出力表!D:D,7)))) + (乱数表!$S33*(Settings!B12/(((INDEX(出力表!D:D,7))+1)^INDEX(係数表!E:E,7)*INDEX(係数表!F:F,7))))))</f>
        <v>#VALUE!</v>
      </c>
      <c r="U33" t="e">
        <f>MIN(100, MAX(0, (INDEX(出力表!D:D,7))*S33/MAX(T33, Settings!B3)))</f>
        <v>#VALUE!</v>
      </c>
      <c r="V33">
        <f>MIN(100, MAX(0, 100*BETAINV(乱数表!$H33, MAX(0.00000001, (1/(1+EXP(-(INDEX(係数表!G:G,8) + $B33))))*(EXP(INDEX(係数表!H:H,8) + INDEX(係数表!I:I,8)*LN(INDEX(出力表!C:C,8)+1)))), MAX(0.00000001, (1-(1/(1+EXP(-(INDEX(係数表!G:G,8) + $B33)))))*(EXP(INDEX(係数表!H:H,8) + INDEX(係数表!I:I,8)*LN(INDEX(出力表!C:C,8)+1)))))))</f>
        <v>83.779914034700127</v>
      </c>
      <c r="W33" t="e">
        <f>MIN(100, MAX(0, (100*(INDEX(出力表!D:D,8))/(EXP(INDEX(係数表!B:B,8) + $C33) + (INDEX(出力表!D:D,8)))) + (乱数表!$T33*(Settings!B12/(((INDEX(出力表!D:D,8))+1)^INDEX(係数表!E:E,8)*INDEX(係数表!F:F,8))))))</f>
        <v>#VALUE!</v>
      </c>
      <c r="X33" t="e">
        <f>MIN(100, MAX(0, (INDEX(出力表!D:D,8))*V33/MAX(W33, Settings!B3)))</f>
        <v>#VALUE!</v>
      </c>
      <c r="Y33">
        <f>MIN(100, MAX(0, 100*BETAINV(乱数表!$I33, MAX(0.00000001, (1/(1+EXP(-(INDEX(係数表!G:G,9) + $B33))))*(EXP(INDEX(係数表!H:H,9) + INDEX(係数表!I:I,9)*LN(INDEX(出力表!C:C,9)+1)))), MAX(0.00000001, (1-(1/(1+EXP(-(INDEX(係数表!G:G,9) + $B33)))))*(EXP(INDEX(係数表!H:H,9) + INDEX(係数表!I:I,9)*LN(INDEX(出力表!C:C,9)+1)))))))</f>
        <v>84.749884059692576</v>
      </c>
      <c r="Z33" t="e">
        <f>MIN(100, MAX(0, (100*(INDEX(出力表!D:D,9))/(EXP(INDEX(係数表!B:B,9) + $C33) + (INDEX(出力表!D:D,9)))) + (乱数表!$U33*(Settings!B12/(((INDEX(出力表!D:D,9))+1)^INDEX(係数表!E:E,9)*INDEX(係数表!F:F,9))))))</f>
        <v>#VALUE!</v>
      </c>
      <c r="AA33" t="e">
        <f>MIN(100, MAX(0, (INDEX(出力表!D:D,9))*Y33/MAX(Z33, Settings!B3)))</f>
        <v>#VALUE!</v>
      </c>
      <c r="AB33">
        <f>MIN(100, MAX(0, 100*BETAINV(乱数表!$J33, MAX(0.00000001, (1/(1+EXP(-(INDEX(係数表!G:G,10) + $B33))))*(EXP(INDEX(係数表!H:H,10) + INDEX(係数表!I:I,10)*LN(INDEX(出力表!C:C,10)+1)))), MAX(0.00000001, (1-(1/(1+EXP(-(INDEX(係数表!G:G,10) + $B33)))))*(EXP(INDEX(係数表!H:H,10) + INDEX(係数表!I:I,10)*LN(INDEX(出力表!C:C,10)+1)))))))</f>
        <v>99.624866109429973</v>
      </c>
      <c r="AC33" t="e">
        <f>MIN(100, MAX(0, (100*(INDEX(出力表!D:D,10))/(EXP(INDEX(係数表!B:B,10) + $C33) + (INDEX(出力表!D:D,10)))) + (乱数表!$V33*(Settings!B12/(((INDEX(出力表!D:D,10))+1)^INDEX(係数表!E:E,10)*INDEX(係数表!F:F,10))))))</f>
        <v>#VALUE!</v>
      </c>
      <c r="AD33" t="e">
        <f>MIN(100, MAX(0, (INDEX(出力表!D:D,10))*AB33/MAX(AC33, Settings!B3)))</f>
        <v>#VALUE!</v>
      </c>
      <c r="AE33">
        <f>MIN(100, MAX(0, 100*BETAINV(乱数表!$K33, MAX(0.00000001, (1/(1+EXP(-(INDEX(係数表!G:G,11) + $B33))))*(EXP(INDEX(係数表!H:H,11) + INDEX(係数表!I:I,11)*LN(INDEX(出力表!C:C,11)+1)))), MAX(0.00000001, (1-(1/(1+EXP(-(INDEX(係数表!G:G,11) + $B33)))))*(EXP(INDEX(係数表!H:H,11) + INDEX(係数表!I:I,11)*LN(INDEX(出力表!C:C,11)+1)))))))</f>
        <v>92.819180124136096</v>
      </c>
      <c r="AF33" t="e">
        <f>MIN(100, MAX(0, (100*(INDEX(出力表!D:D,11))/(EXP(INDEX(係数表!B:B,11) + $C33) + (INDEX(出力表!D:D,11)))) + (乱数表!$W33*(Settings!B12/(((INDEX(出力表!D:D,11))+1)^INDEX(係数表!E:E,11)*INDEX(係数表!F:F,11))))))</f>
        <v>#VALUE!</v>
      </c>
      <c r="AG33" t="e">
        <f>MIN(100, MAX(0, (INDEX(出力表!D:D,11))*AE33/MAX(AF33, Settings!B3)))</f>
        <v>#VALUE!</v>
      </c>
      <c r="AH33">
        <f>MIN(100, MAX(0, 100*BETAINV(乱数表!$L33, MAX(0.00000001, (1/(1+EXP(-(INDEX(係数表!G:G,12) + $B33))))*(EXP(INDEX(係数表!H:H,12) + INDEX(係数表!I:I,12)*LN(INDEX(出力表!C:C,12)+1)))), MAX(0.00000001, (1-(1/(1+EXP(-(INDEX(係数表!G:G,12) + $B33)))))*(EXP(INDEX(係数表!H:H,12) + INDEX(係数表!I:I,12)*LN(INDEX(出力表!C:C,12)+1)))))))</f>
        <v>97.382626476231849</v>
      </c>
      <c r="AI33" t="e">
        <f>MIN(100, MAX(0, (100*(INDEX(出力表!D:D,12))/(EXP(INDEX(係数表!B:B,12) + $C33) + (INDEX(出力表!D:D,12)))) + (乱数表!$X33*(Settings!B12/(((INDEX(出力表!D:D,12))+1)^INDEX(係数表!E:E,12)*INDEX(係数表!F:F,12))))))</f>
        <v>#VALUE!</v>
      </c>
      <c r="AJ33" t="e">
        <f>MIN(100, MAX(0, (INDEX(出力表!D:D,12))*AH33/MAX(AI33, Settings!B3)))</f>
        <v>#VALUE!</v>
      </c>
      <c r="AK33">
        <f>MIN(100, MAX(0, 100*BETAINV(乱数表!$M33, MAX(0.00000001, (1/(1+EXP(-(INDEX(係数表!G:G,13) + $B33))))*(EXP(INDEX(係数表!H:H,13) + INDEX(係数表!I:I,13)*LN(INDEX(出力表!C:C,13)+1)))), MAX(0.00000001, (1-(1/(1+EXP(-(INDEX(係数表!G:G,13) + $B33)))))*(EXP(INDEX(係数表!H:H,13) + INDEX(係数表!I:I,13)*LN(INDEX(出力表!C:C,13)+1)))))))</f>
        <v>96.235881677688567</v>
      </c>
      <c r="AL33" t="e">
        <f>MIN(100, MAX(0, (100*(INDEX(出力表!D:D,13))/(EXP(INDEX(係数表!B:B,13) + $C33) + (INDEX(出力表!D:D,13)))) + (乱数表!$Y33*(Settings!B12/(((INDEX(出力表!D:D,13))+1)^INDEX(係数表!E:E,13)*INDEX(係数表!F:F,13))))))</f>
        <v>#VALUE!</v>
      </c>
      <c r="AM33" t="e">
        <f>MIN(100, MAX(0, (INDEX(出力表!D:D,13))*AK33/MAX(AL33, Settings!B3)))</f>
        <v>#VALUE!</v>
      </c>
      <c r="AN33">
        <f>IF(ISNUMBER(F33), INDEX(出力表!B:B,2)*F33, 0)+IF(ISNUMBER(I33), INDEX(出力表!B:B,3)*I33, 0)+IF(ISNUMBER(L33), INDEX(出力表!B:B,4)*L33, 0)+IF(ISNUMBER(O33), INDEX(出力表!B:B,5)*O33, 0)+IF(ISNUMBER(R33), INDEX(出力表!B:B,6)*R33, 0)+IF(ISNUMBER(U33), INDEX(出力表!B:B,7)*U33, 0)+IF(ISNUMBER(X33), INDEX(出力表!B:B,8)*X33, 0)+IF(ISNUMBER(AA33), INDEX(出力表!B:B,9)*AA33, 0)+IF(ISNUMBER(AD33), INDEX(出力表!B:B,10)*AD33, 0)+IF(ISNUMBER(AG33), INDEX(出力表!B:B,11)*AG33, 0)+IF(ISNUMBER(AJ33), INDEX(出力表!B:B,12)*AJ33, 0)+IF(ISNUMBER(AM33), INDEX(出力表!B:B,13)*AM33, 0)</f>
        <v>0</v>
      </c>
      <c r="AO33">
        <f>IF(ISNUMBER(F33), INDEX(出力表!B:B,2), 0)+IF(ISNUMBER(I33), INDEX(出力表!B:B,3), 0)+IF(ISNUMBER(L33), INDEX(出力表!B:B,4), 0)+IF(ISNUMBER(O33), INDEX(出力表!B:B,5), 0)+IF(ISNUMBER(R33), INDEX(出力表!B:B,6), 0)+IF(ISNUMBER(U33), INDEX(出力表!B:B,7), 0)+IF(ISNUMBER(X33), INDEX(出力表!B:B,8), 0)+IF(ISNUMBER(AA33), INDEX(出力表!B:B,9), 0)+IF(ISNUMBER(AD33), INDEX(出力表!B:B,10), 0)+IF(ISNUMBER(AG33), INDEX(出力表!B:B,11), 0)+IF(ISNUMBER(AJ33), INDEX(出力表!B:B,12), 0)+IF(ISNUMBER(AM33), INDEX(出力表!B:B,13), 0)</f>
        <v>0</v>
      </c>
      <c r="AP33" t="str">
        <f t="shared" si="0"/>
        <v/>
      </c>
    </row>
    <row r="34" spans="1:42" x14ac:dyDescent="0.2">
      <c r="A34">
        <v>33</v>
      </c>
      <c r="B34">
        <f>IF(UPPER(Settings!B4)="TRUE", 乱数表!$Z34*Settings!B10, 0)</f>
        <v>-0.10201643692774758</v>
      </c>
      <c r="C34">
        <f>IF(UPPER(Settings!B4)="TRUE", 乱数表!$AA34*Settings!B11, 0)</f>
        <v>4.4851678989959752E-2</v>
      </c>
      <c r="D34">
        <f>MIN(100, MAX(0, 100*BETAINV(乱数表!$B34, MAX(0.00000001, (1/(1+EXP(-(INDEX(係数表!G:G,2) + $B34))))*(EXP(INDEX(係数表!H:H,2) + INDEX(係数表!I:I,2)*LN(INDEX(出力表!C:C,2)+1)))), MAX(0.00000001, (1-(1/(1+EXP(-(INDEX(係数表!G:G,2) + $B34)))))*(EXP(INDEX(係数表!H:H,2) + INDEX(係数表!I:I,2)*LN(INDEX(出力表!C:C,2)+1)))))))</f>
        <v>98.170149465800932</v>
      </c>
      <c r="E34" t="e">
        <f>MIN(100, MAX(0, (100*(INDEX(出力表!D:D,2))/(EXP(INDEX(係数表!B:B,2) + $C34) + (INDEX(出力表!D:D,2)))) + (乱数表!$N34*(Settings!B12/(((INDEX(出力表!D:D,2))+1)^INDEX(係数表!E:E,2)*INDEX(係数表!F:F,2))))))</f>
        <v>#VALUE!</v>
      </c>
      <c r="F34" t="e">
        <f>MIN(100, MAX(0, (INDEX(出力表!D:D,2))*D34/MAX(E34, Settings!B3)))</f>
        <v>#VALUE!</v>
      </c>
      <c r="G34">
        <f>MIN(100, MAX(0, 100*BETAINV(乱数表!$C34, MAX(0.00000001, (1/(1+EXP(-(INDEX(係数表!G:G,3) + $B34))))*(EXP(INDEX(係数表!H:H,3) + INDEX(係数表!I:I,3)*LN(INDEX(出力表!C:C,3)+1)))), MAX(0.00000001, (1-(1/(1+EXP(-(INDEX(係数表!G:G,3) + $B34)))))*(EXP(INDEX(係数表!H:H,3) + INDEX(係数表!I:I,3)*LN(INDEX(出力表!C:C,3)+1)))))))</f>
        <v>88.569777910414956</v>
      </c>
      <c r="H34" t="e">
        <f>MIN(100, MAX(0, (100*(INDEX(出力表!D:D,3))/(EXP(INDEX(係数表!B:B,3) + $C34) + (INDEX(出力表!D:D,3)))) + (乱数表!$O34*(Settings!B12/(((INDEX(出力表!D:D,3))+1)^INDEX(係数表!E:E,3)*INDEX(係数表!F:F,3))))))</f>
        <v>#VALUE!</v>
      </c>
      <c r="I34" t="e">
        <f>MIN(100, MAX(0, (INDEX(出力表!D:D,3))*G34/MAX(H34, Settings!B3)))</f>
        <v>#VALUE!</v>
      </c>
      <c r="J34">
        <f>MIN(100, MAX(0, 100*BETAINV(乱数表!$D34, MAX(0.00000001, (1/(1+EXP(-(INDEX(係数表!G:G,4) + $B34))))*(EXP(INDEX(係数表!H:H,4) + INDEX(係数表!I:I,4)*LN(INDEX(出力表!C:C,4)+1)))), MAX(0.00000001, (1-(1/(1+EXP(-(INDEX(係数表!G:G,4) + $B34)))))*(EXP(INDEX(係数表!H:H,4) + INDEX(係数表!I:I,4)*LN(INDEX(出力表!C:C,4)+1)))))))</f>
        <v>93.641252002035145</v>
      </c>
      <c r="K34" t="e">
        <f>MIN(100, MAX(0, (100*(INDEX(出力表!D:D,4))/(EXP(INDEX(係数表!B:B,4) + $C34) + (INDEX(出力表!D:D,4)))) + (乱数表!$P34*(Settings!B12/(((INDEX(出力表!D:D,4))+1)^INDEX(係数表!E:E,4)*INDEX(係数表!F:F,4))))))</f>
        <v>#VALUE!</v>
      </c>
      <c r="L34" t="e">
        <f>MIN(100, MAX(0, (INDEX(出力表!D:D,4))*J34/MAX(K34, Settings!B3)))</f>
        <v>#VALUE!</v>
      </c>
      <c r="M34">
        <f>MIN(100, MAX(0, 100*BETAINV(乱数表!$E34, MAX(0.00000001, (1/(1+EXP(-(INDEX(係数表!G:G,5) + $B34))))*(EXP(INDEX(係数表!H:H,5) + INDEX(係数表!I:I,5)*LN(INDEX(出力表!C:C,5)+1)))), MAX(0.00000001, (1-(1/(1+EXP(-(INDEX(係数表!G:G,5) + $B34)))))*(EXP(INDEX(係数表!H:H,5) + INDEX(係数表!I:I,5)*LN(INDEX(出力表!C:C,5)+1)))))))</f>
        <v>87.62562687954582</v>
      </c>
      <c r="N34" t="e">
        <f>MIN(100, MAX(0, (100*(INDEX(出力表!D:D,5))/(EXP(INDEX(係数表!B:B,5) + $C34) + (INDEX(出力表!D:D,5)))) + (乱数表!$Q34*(Settings!B12/(((INDEX(出力表!D:D,5))+1)^INDEX(係数表!E:E,5)*INDEX(係数表!F:F,5))))))</f>
        <v>#VALUE!</v>
      </c>
      <c r="O34" t="e">
        <f>MIN(100, MAX(0, (INDEX(出力表!D:D,5))*M34/MAX(N34, Settings!B3)))</f>
        <v>#VALUE!</v>
      </c>
      <c r="P34">
        <f>MIN(100, MAX(0, 100*BETAINV(乱数表!$F34, MAX(0.00000001, (1/(1+EXP(-(INDEX(係数表!G:G,6) + $B34))))*(EXP(INDEX(係数表!H:H,6) + INDEX(係数表!I:I,6)*LN(INDEX(出力表!C:C,6)+1)))), MAX(0.00000001, (1-(1/(1+EXP(-(INDEX(係数表!G:G,6) + $B34)))))*(EXP(INDEX(係数表!H:H,6) + INDEX(係数表!I:I,6)*LN(INDEX(出力表!C:C,6)+1)))))))</f>
        <v>67.462784878136844</v>
      </c>
      <c r="Q34" t="e">
        <f>MIN(100, MAX(0, (100*(INDEX(出力表!D:D,6))/(EXP(INDEX(係数表!B:B,6) + $C34) + (INDEX(出力表!D:D,6)))) + (乱数表!$R34*(Settings!B12/(((INDEX(出力表!D:D,6))+1)^INDEX(係数表!E:E,6)*INDEX(係数表!F:F,6))))))</f>
        <v>#VALUE!</v>
      </c>
      <c r="R34" t="e">
        <f>MIN(100, MAX(0, (INDEX(出力表!D:D,6))*P34/MAX(Q34, Settings!B3)))</f>
        <v>#VALUE!</v>
      </c>
      <c r="S34">
        <f>MIN(100, MAX(0, 100*BETAINV(乱数表!$G34, MAX(0.00000001, (1/(1+EXP(-(INDEX(係数表!G:G,7) + $B34))))*(EXP(INDEX(係数表!H:H,7) + INDEX(係数表!I:I,7)*LN(INDEX(出力表!C:C,7)+1)))), MAX(0.00000001, (1-(1/(1+EXP(-(INDEX(係数表!G:G,7) + $B34)))))*(EXP(INDEX(係数表!H:H,7) + INDEX(係数表!I:I,7)*LN(INDEX(出力表!C:C,7)+1)))))))</f>
        <v>95.014511812089523</v>
      </c>
      <c r="T34" t="e">
        <f>MIN(100, MAX(0, (100*(INDEX(出力表!D:D,7))/(EXP(INDEX(係数表!B:B,7) + $C34) + (INDEX(出力表!D:D,7)))) + (乱数表!$S34*(Settings!B12/(((INDEX(出力表!D:D,7))+1)^INDEX(係数表!E:E,7)*INDEX(係数表!F:F,7))))))</f>
        <v>#VALUE!</v>
      </c>
      <c r="U34" t="e">
        <f>MIN(100, MAX(0, (INDEX(出力表!D:D,7))*S34/MAX(T34, Settings!B3)))</f>
        <v>#VALUE!</v>
      </c>
      <c r="V34">
        <f>MIN(100, MAX(0, 100*BETAINV(乱数表!$H34, MAX(0.00000001, (1/(1+EXP(-(INDEX(係数表!G:G,8) + $B34))))*(EXP(INDEX(係数表!H:H,8) + INDEX(係数表!I:I,8)*LN(INDEX(出力表!C:C,8)+1)))), MAX(0.00000001, (1-(1/(1+EXP(-(INDEX(係数表!G:G,8) + $B34)))))*(EXP(INDEX(係数表!H:H,8) + INDEX(係数表!I:I,8)*LN(INDEX(出力表!C:C,8)+1)))))))</f>
        <v>92.67621667268368</v>
      </c>
      <c r="W34" t="e">
        <f>MIN(100, MAX(0, (100*(INDEX(出力表!D:D,8))/(EXP(INDEX(係数表!B:B,8) + $C34) + (INDEX(出力表!D:D,8)))) + (乱数表!$T34*(Settings!B12/(((INDEX(出力表!D:D,8))+1)^INDEX(係数表!E:E,8)*INDEX(係数表!F:F,8))))))</f>
        <v>#VALUE!</v>
      </c>
      <c r="X34" t="e">
        <f>MIN(100, MAX(0, (INDEX(出力表!D:D,8))*V34/MAX(W34, Settings!B3)))</f>
        <v>#VALUE!</v>
      </c>
      <c r="Y34">
        <f>MIN(100, MAX(0, 100*BETAINV(乱数表!$I34, MAX(0.00000001, (1/(1+EXP(-(INDEX(係数表!G:G,9) + $B34))))*(EXP(INDEX(係数表!H:H,9) + INDEX(係数表!I:I,9)*LN(INDEX(出力表!C:C,9)+1)))), MAX(0.00000001, (1-(1/(1+EXP(-(INDEX(係数表!G:G,9) + $B34)))))*(EXP(INDEX(係数表!H:H,9) + INDEX(係数表!I:I,9)*LN(INDEX(出力表!C:C,9)+1)))))))</f>
        <v>96.435277741818055</v>
      </c>
      <c r="Z34" t="e">
        <f>MIN(100, MAX(0, (100*(INDEX(出力表!D:D,9))/(EXP(INDEX(係数表!B:B,9) + $C34) + (INDEX(出力表!D:D,9)))) + (乱数表!$U34*(Settings!B12/(((INDEX(出力表!D:D,9))+1)^INDEX(係数表!E:E,9)*INDEX(係数表!F:F,9))))))</f>
        <v>#VALUE!</v>
      </c>
      <c r="AA34" t="e">
        <f>MIN(100, MAX(0, (INDEX(出力表!D:D,9))*Y34/MAX(Z34, Settings!B3)))</f>
        <v>#VALUE!</v>
      </c>
      <c r="AB34">
        <f>MIN(100, MAX(0, 100*BETAINV(乱数表!$J34, MAX(0.00000001, (1/(1+EXP(-(INDEX(係数表!G:G,10) + $B34))))*(EXP(INDEX(係数表!H:H,10) + INDEX(係数表!I:I,10)*LN(INDEX(出力表!C:C,10)+1)))), MAX(0.00000001, (1-(1/(1+EXP(-(INDEX(係数表!G:G,10) + $B34)))))*(EXP(INDEX(係数表!H:H,10) + INDEX(係数表!I:I,10)*LN(INDEX(出力表!C:C,10)+1)))))))</f>
        <v>85.35298904943491</v>
      </c>
      <c r="AC34" t="e">
        <f>MIN(100, MAX(0, (100*(INDEX(出力表!D:D,10))/(EXP(INDEX(係数表!B:B,10) + $C34) + (INDEX(出力表!D:D,10)))) + (乱数表!$V34*(Settings!B12/(((INDEX(出力表!D:D,10))+1)^INDEX(係数表!E:E,10)*INDEX(係数表!F:F,10))))))</f>
        <v>#VALUE!</v>
      </c>
      <c r="AD34" t="e">
        <f>MIN(100, MAX(0, (INDEX(出力表!D:D,10))*AB34/MAX(AC34, Settings!B3)))</f>
        <v>#VALUE!</v>
      </c>
      <c r="AE34">
        <f>MIN(100, MAX(0, 100*BETAINV(乱数表!$K34, MAX(0.00000001, (1/(1+EXP(-(INDEX(係数表!G:G,11) + $B34))))*(EXP(INDEX(係数表!H:H,11) + INDEX(係数表!I:I,11)*LN(INDEX(出力表!C:C,11)+1)))), MAX(0.00000001, (1-(1/(1+EXP(-(INDEX(係数表!G:G,11) + $B34)))))*(EXP(INDEX(係数表!H:H,11) + INDEX(係数表!I:I,11)*LN(INDEX(出力表!C:C,11)+1)))))))</f>
        <v>97.50340059175808</v>
      </c>
      <c r="AF34" t="e">
        <f>MIN(100, MAX(0, (100*(INDEX(出力表!D:D,11))/(EXP(INDEX(係数表!B:B,11) + $C34) + (INDEX(出力表!D:D,11)))) + (乱数表!$W34*(Settings!B12/(((INDEX(出力表!D:D,11))+1)^INDEX(係数表!E:E,11)*INDEX(係数表!F:F,11))))))</f>
        <v>#VALUE!</v>
      </c>
      <c r="AG34" t="e">
        <f>MIN(100, MAX(0, (INDEX(出力表!D:D,11))*AE34/MAX(AF34, Settings!B3)))</f>
        <v>#VALUE!</v>
      </c>
      <c r="AH34">
        <f>MIN(100, MAX(0, 100*BETAINV(乱数表!$L34, MAX(0.00000001, (1/(1+EXP(-(INDEX(係数表!G:G,12) + $B34))))*(EXP(INDEX(係数表!H:H,12) + INDEX(係数表!I:I,12)*LN(INDEX(出力表!C:C,12)+1)))), MAX(0.00000001, (1-(1/(1+EXP(-(INDEX(係数表!G:G,12) + $B34)))))*(EXP(INDEX(係数表!H:H,12) + INDEX(係数表!I:I,12)*LN(INDEX(出力表!C:C,12)+1)))))))</f>
        <v>77.49920470318834</v>
      </c>
      <c r="AI34" t="e">
        <f>MIN(100, MAX(0, (100*(INDEX(出力表!D:D,12))/(EXP(INDEX(係数表!B:B,12) + $C34) + (INDEX(出力表!D:D,12)))) + (乱数表!$X34*(Settings!B12/(((INDEX(出力表!D:D,12))+1)^INDEX(係数表!E:E,12)*INDEX(係数表!F:F,12))))))</f>
        <v>#VALUE!</v>
      </c>
      <c r="AJ34" t="e">
        <f>MIN(100, MAX(0, (INDEX(出力表!D:D,12))*AH34/MAX(AI34, Settings!B3)))</f>
        <v>#VALUE!</v>
      </c>
      <c r="AK34">
        <f>MIN(100, MAX(0, 100*BETAINV(乱数表!$M34, MAX(0.00000001, (1/(1+EXP(-(INDEX(係数表!G:G,13) + $B34))))*(EXP(INDEX(係数表!H:H,13) + INDEX(係数表!I:I,13)*LN(INDEX(出力表!C:C,13)+1)))), MAX(0.00000001, (1-(1/(1+EXP(-(INDEX(係数表!G:G,13) + $B34)))))*(EXP(INDEX(係数表!H:H,13) + INDEX(係数表!I:I,13)*LN(INDEX(出力表!C:C,13)+1)))))))</f>
        <v>98.301225621624937</v>
      </c>
      <c r="AL34" t="e">
        <f>MIN(100, MAX(0, (100*(INDEX(出力表!D:D,13))/(EXP(INDEX(係数表!B:B,13) + $C34) + (INDEX(出力表!D:D,13)))) + (乱数表!$Y34*(Settings!B12/(((INDEX(出力表!D:D,13))+1)^INDEX(係数表!E:E,13)*INDEX(係数表!F:F,13))))))</f>
        <v>#VALUE!</v>
      </c>
      <c r="AM34" t="e">
        <f>MIN(100, MAX(0, (INDEX(出力表!D:D,13))*AK34/MAX(AL34, Settings!B3)))</f>
        <v>#VALUE!</v>
      </c>
      <c r="AN34">
        <f>IF(ISNUMBER(F34), INDEX(出力表!B:B,2)*F34, 0)+IF(ISNUMBER(I34), INDEX(出力表!B:B,3)*I34, 0)+IF(ISNUMBER(L34), INDEX(出力表!B:B,4)*L34, 0)+IF(ISNUMBER(O34), INDEX(出力表!B:B,5)*O34, 0)+IF(ISNUMBER(R34), INDEX(出力表!B:B,6)*R34, 0)+IF(ISNUMBER(U34), INDEX(出力表!B:B,7)*U34, 0)+IF(ISNUMBER(X34), INDEX(出力表!B:B,8)*X34, 0)+IF(ISNUMBER(AA34), INDEX(出力表!B:B,9)*AA34, 0)+IF(ISNUMBER(AD34), INDEX(出力表!B:B,10)*AD34, 0)+IF(ISNUMBER(AG34), INDEX(出力表!B:B,11)*AG34, 0)+IF(ISNUMBER(AJ34), INDEX(出力表!B:B,12)*AJ34, 0)+IF(ISNUMBER(AM34), INDEX(出力表!B:B,13)*AM34, 0)</f>
        <v>0</v>
      </c>
      <c r="AO34">
        <f>IF(ISNUMBER(F34), INDEX(出力表!B:B,2), 0)+IF(ISNUMBER(I34), INDEX(出力表!B:B,3), 0)+IF(ISNUMBER(L34), INDEX(出力表!B:B,4), 0)+IF(ISNUMBER(O34), INDEX(出力表!B:B,5), 0)+IF(ISNUMBER(R34), INDEX(出力表!B:B,6), 0)+IF(ISNUMBER(U34), INDEX(出力表!B:B,7), 0)+IF(ISNUMBER(X34), INDEX(出力表!B:B,8), 0)+IF(ISNUMBER(AA34), INDEX(出力表!B:B,9), 0)+IF(ISNUMBER(AD34), INDEX(出力表!B:B,10), 0)+IF(ISNUMBER(AG34), INDEX(出力表!B:B,11), 0)+IF(ISNUMBER(AJ34), INDEX(出力表!B:B,12), 0)+IF(ISNUMBER(AM34), INDEX(出力表!B:B,13), 0)</f>
        <v>0</v>
      </c>
      <c r="AP34" t="str">
        <f t="shared" si="0"/>
        <v/>
      </c>
    </row>
    <row r="35" spans="1:42" x14ac:dyDescent="0.2">
      <c r="A35">
        <v>34</v>
      </c>
      <c r="B35">
        <f>IF(UPPER(Settings!B4)="TRUE", 乱数表!$Z35*Settings!B10, 0)</f>
        <v>0.47392442731890583</v>
      </c>
      <c r="C35">
        <f>IF(UPPER(Settings!B4)="TRUE", 乱数表!$AA35*Settings!B11, 0)</f>
        <v>9.5196968556935158E-2</v>
      </c>
      <c r="D35">
        <f>MIN(100, MAX(0, 100*BETAINV(乱数表!$B35, MAX(0.00000001, (1/(1+EXP(-(INDEX(係数表!G:G,2) + $B35))))*(EXP(INDEX(係数表!H:H,2) + INDEX(係数表!I:I,2)*LN(INDEX(出力表!C:C,2)+1)))), MAX(0.00000001, (1-(1/(1+EXP(-(INDEX(係数表!G:G,2) + $B35)))))*(EXP(INDEX(係数表!H:H,2) + INDEX(係数表!I:I,2)*LN(INDEX(出力表!C:C,2)+1)))))))</f>
        <v>99.935562177100024</v>
      </c>
      <c r="E35" t="e">
        <f>MIN(100, MAX(0, (100*(INDEX(出力表!D:D,2))/(EXP(INDEX(係数表!B:B,2) + $C35) + (INDEX(出力表!D:D,2)))) + (乱数表!$N35*(Settings!B12/(((INDEX(出力表!D:D,2))+1)^INDEX(係数表!E:E,2)*INDEX(係数表!F:F,2))))))</f>
        <v>#VALUE!</v>
      </c>
      <c r="F35" t="e">
        <f>MIN(100, MAX(0, (INDEX(出力表!D:D,2))*D35/MAX(E35, Settings!B3)))</f>
        <v>#VALUE!</v>
      </c>
      <c r="G35">
        <f>MIN(100, MAX(0, 100*BETAINV(乱数表!$C35, MAX(0.00000001, (1/(1+EXP(-(INDEX(係数表!G:G,3) + $B35))))*(EXP(INDEX(係数表!H:H,3) + INDEX(係数表!I:I,3)*LN(INDEX(出力表!C:C,3)+1)))), MAX(0.00000001, (1-(1/(1+EXP(-(INDEX(係数表!G:G,3) + $B35)))))*(EXP(INDEX(係数表!H:H,3) + INDEX(係数表!I:I,3)*LN(INDEX(出力表!C:C,3)+1)))))))</f>
        <v>78.570611534207359</v>
      </c>
      <c r="H35" t="e">
        <f>MIN(100, MAX(0, (100*(INDEX(出力表!D:D,3))/(EXP(INDEX(係数表!B:B,3) + $C35) + (INDEX(出力表!D:D,3)))) + (乱数表!$O35*(Settings!B12/(((INDEX(出力表!D:D,3))+1)^INDEX(係数表!E:E,3)*INDEX(係数表!F:F,3))))))</f>
        <v>#VALUE!</v>
      </c>
      <c r="I35" t="e">
        <f>MIN(100, MAX(0, (INDEX(出力表!D:D,3))*G35/MAX(H35, Settings!B3)))</f>
        <v>#VALUE!</v>
      </c>
      <c r="J35">
        <f>MIN(100, MAX(0, 100*BETAINV(乱数表!$D35, MAX(0.00000001, (1/(1+EXP(-(INDEX(係数表!G:G,4) + $B35))))*(EXP(INDEX(係数表!H:H,4) + INDEX(係数表!I:I,4)*LN(INDEX(出力表!C:C,4)+1)))), MAX(0.00000001, (1-(1/(1+EXP(-(INDEX(係数表!G:G,4) + $B35)))))*(EXP(INDEX(係数表!H:H,4) + INDEX(係数表!I:I,4)*LN(INDEX(出力表!C:C,4)+1)))))))</f>
        <v>86.718757420983536</v>
      </c>
      <c r="K35" t="e">
        <f>MIN(100, MAX(0, (100*(INDEX(出力表!D:D,4))/(EXP(INDEX(係数表!B:B,4) + $C35) + (INDEX(出力表!D:D,4)))) + (乱数表!$P35*(Settings!B12/(((INDEX(出力表!D:D,4))+1)^INDEX(係数表!E:E,4)*INDEX(係数表!F:F,4))))))</f>
        <v>#VALUE!</v>
      </c>
      <c r="L35" t="e">
        <f>MIN(100, MAX(0, (INDEX(出力表!D:D,4))*J35/MAX(K35, Settings!B3)))</f>
        <v>#VALUE!</v>
      </c>
      <c r="M35">
        <f>MIN(100, MAX(0, 100*BETAINV(乱数表!$E35, MAX(0.00000001, (1/(1+EXP(-(INDEX(係数表!G:G,5) + $B35))))*(EXP(INDEX(係数表!H:H,5) + INDEX(係数表!I:I,5)*LN(INDEX(出力表!C:C,5)+1)))), MAX(0.00000001, (1-(1/(1+EXP(-(INDEX(係数表!G:G,5) + $B35)))))*(EXP(INDEX(係数表!H:H,5) + INDEX(係数表!I:I,5)*LN(INDEX(出力表!C:C,5)+1)))))))</f>
        <v>86.741760657251149</v>
      </c>
      <c r="N35" t="e">
        <f>MIN(100, MAX(0, (100*(INDEX(出力表!D:D,5))/(EXP(INDEX(係数表!B:B,5) + $C35) + (INDEX(出力表!D:D,5)))) + (乱数表!$Q35*(Settings!B12/(((INDEX(出力表!D:D,5))+1)^INDEX(係数表!E:E,5)*INDEX(係数表!F:F,5))))))</f>
        <v>#VALUE!</v>
      </c>
      <c r="O35" t="e">
        <f>MIN(100, MAX(0, (INDEX(出力表!D:D,5))*M35/MAX(N35, Settings!B3)))</f>
        <v>#VALUE!</v>
      </c>
      <c r="P35">
        <f>MIN(100, MAX(0, 100*BETAINV(乱数表!$F35, MAX(0.00000001, (1/(1+EXP(-(INDEX(係数表!G:G,6) + $B35))))*(EXP(INDEX(係数表!H:H,6) + INDEX(係数表!I:I,6)*LN(INDEX(出力表!C:C,6)+1)))), MAX(0.00000001, (1-(1/(1+EXP(-(INDEX(係数表!G:G,6) + $B35)))))*(EXP(INDEX(係数表!H:H,6) + INDEX(係数表!I:I,6)*LN(INDEX(出力表!C:C,6)+1)))))))</f>
        <v>98.430531754121702</v>
      </c>
      <c r="Q35" t="e">
        <f>MIN(100, MAX(0, (100*(INDEX(出力表!D:D,6))/(EXP(INDEX(係数表!B:B,6) + $C35) + (INDEX(出力表!D:D,6)))) + (乱数表!$R35*(Settings!B12/(((INDEX(出力表!D:D,6))+1)^INDEX(係数表!E:E,6)*INDEX(係数表!F:F,6))))))</f>
        <v>#VALUE!</v>
      </c>
      <c r="R35" t="e">
        <f>MIN(100, MAX(0, (INDEX(出力表!D:D,6))*P35/MAX(Q35, Settings!B3)))</f>
        <v>#VALUE!</v>
      </c>
      <c r="S35">
        <f>MIN(100, MAX(0, 100*BETAINV(乱数表!$G35, MAX(0.00000001, (1/(1+EXP(-(INDEX(係数表!G:G,7) + $B35))))*(EXP(INDEX(係数表!H:H,7) + INDEX(係数表!I:I,7)*LN(INDEX(出力表!C:C,7)+1)))), MAX(0.00000001, (1-(1/(1+EXP(-(INDEX(係数表!G:G,7) + $B35)))))*(EXP(INDEX(係数表!H:H,7) + INDEX(係数表!I:I,7)*LN(INDEX(出力表!C:C,7)+1)))))))</f>
        <v>88.020126991479046</v>
      </c>
      <c r="T35" t="e">
        <f>MIN(100, MAX(0, (100*(INDEX(出力表!D:D,7))/(EXP(INDEX(係数表!B:B,7) + $C35) + (INDEX(出力表!D:D,7)))) + (乱数表!$S35*(Settings!B12/(((INDEX(出力表!D:D,7))+1)^INDEX(係数表!E:E,7)*INDEX(係数表!F:F,7))))))</f>
        <v>#VALUE!</v>
      </c>
      <c r="U35" t="e">
        <f>MIN(100, MAX(0, (INDEX(出力表!D:D,7))*S35/MAX(T35, Settings!B3)))</f>
        <v>#VALUE!</v>
      </c>
      <c r="V35">
        <f>MIN(100, MAX(0, 100*BETAINV(乱数表!$H35, MAX(0.00000001, (1/(1+EXP(-(INDEX(係数表!G:G,8) + $B35))))*(EXP(INDEX(係数表!H:H,8) + INDEX(係数表!I:I,8)*LN(INDEX(出力表!C:C,8)+1)))), MAX(0.00000001, (1-(1/(1+EXP(-(INDEX(係数表!G:G,8) + $B35)))))*(EXP(INDEX(係数表!H:H,8) + INDEX(係数表!I:I,8)*LN(INDEX(出力表!C:C,8)+1)))))))</f>
        <v>97.078970446232816</v>
      </c>
      <c r="W35" t="e">
        <f>MIN(100, MAX(0, (100*(INDEX(出力表!D:D,8))/(EXP(INDEX(係数表!B:B,8) + $C35) + (INDEX(出力表!D:D,8)))) + (乱数表!$T35*(Settings!B12/(((INDEX(出力表!D:D,8))+1)^INDEX(係数表!E:E,8)*INDEX(係数表!F:F,8))))))</f>
        <v>#VALUE!</v>
      </c>
      <c r="X35" t="e">
        <f>MIN(100, MAX(0, (INDEX(出力表!D:D,8))*V35/MAX(W35, Settings!B3)))</f>
        <v>#VALUE!</v>
      </c>
      <c r="Y35">
        <f>MIN(100, MAX(0, 100*BETAINV(乱数表!$I35, MAX(0.00000001, (1/(1+EXP(-(INDEX(係数表!G:G,9) + $B35))))*(EXP(INDEX(係数表!H:H,9) + INDEX(係数表!I:I,9)*LN(INDEX(出力表!C:C,9)+1)))), MAX(0.00000001, (1-(1/(1+EXP(-(INDEX(係数表!G:G,9) + $B35)))))*(EXP(INDEX(係数表!H:H,9) + INDEX(係数表!I:I,9)*LN(INDEX(出力表!C:C,9)+1)))))))</f>
        <v>96.6804712774763</v>
      </c>
      <c r="Z35" t="e">
        <f>MIN(100, MAX(0, (100*(INDEX(出力表!D:D,9))/(EXP(INDEX(係数表!B:B,9) + $C35) + (INDEX(出力表!D:D,9)))) + (乱数表!$U35*(Settings!B12/(((INDEX(出力表!D:D,9))+1)^INDEX(係数表!E:E,9)*INDEX(係数表!F:F,9))))))</f>
        <v>#VALUE!</v>
      </c>
      <c r="AA35" t="e">
        <f>MIN(100, MAX(0, (INDEX(出力表!D:D,9))*Y35/MAX(Z35, Settings!B3)))</f>
        <v>#VALUE!</v>
      </c>
      <c r="AB35">
        <f>MIN(100, MAX(0, 100*BETAINV(乱数表!$J35, MAX(0.00000001, (1/(1+EXP(-(INDEX(係数表!G:G,10) + $B35))))*(EXP(INDEX(係数表!H:H,10) + INDEX(係数表!I:I,10)*LN(INDEX(出力表!C:C,10)+1)))), MAX(0.00000001, (1-(1/(1+EXP(-(INDEX(係数表!G:G,10) + $B35)))))*(EXP(INDEX(係数表!H:H,10) + INDEX(係数表!I:I,10)*LN(INDEX(出力表!C:C,10)+1)))))))</f>
        <v>98.551949393670498</v>
      </c>
      <c r="AC35" t="e">
        <f>MIN(100, MAX(0, (100*(INDEX(出力表!D:D,10))/(EXP(INDEX(係数表!B:B,10) + $C35) + (INDEX(出力表!D:D,10)))) + (乱数表!$V35*(Settings!B12/(((INDEX(出力表!D:D,10))+1)^INDEX(係数表!E:E,10)*INDEX(係数表!F:F,10))))))</f>
        <v>#VALUE!</v>
      </c>
      <c r="AD35" t="e">
        <f>MIN(100, MAX(0, (INDEX(出力表!D:D,10))*AB35/MAX(AC35, Settings!B3)))</f>
        <v>#VALUE!</v>
      </c>
      <c r="AE35">
        <f>MIN(100, MAX(0, 100*BETAINV(乱数表!$K35, MAX(0.00000001, (1/(1+EXP(-(INDEX(係数表!G:G,11) + $B35))))*(EXP(INDEX(係数表!H:H,11) + INDEX(係数表!I:I,11)*LN(INDEX(出力表!C:C,11)+1)))), MAX(0.00000001, (1-(1/(1+EXP(-(INDEX(係数表!G:G,11) + $B35)))))*(EXP(INDEX(係数表!H:H,11) + INDEX(係数表!I:I,11)*LN(INDEX(出力表!C:C,11)+1)))))))</f>
        <v>86.096187801342424</v>
      </c>
      <c r="AF35" t="e">
        <f>MIN(100, MAX(0, (100*(INDEX(出力表!D:D,11))/(EXP(INDEX(係数表!B:B,11) + $C35) + (INDEX(出力表!D:D,11)))) + (乱数表!$W35*(Settings!B12/(((INDEX(出力表!D:D,11))+1)^INDEX(係数表!E:E,11)*INDEX(係数表!F:F,11))))))</f>
        <v>#VALUE!</v>
      </c>
      <c r="AG35" t="e">
        <f>MIN(100, MAX(0, (INDEX(出力表!D:D,11))*AE35/MAX(AF35, Settings!B3)))</f>
        <v>#VALUE!</v>
      </c>
      <c r="AH35">
        <f>MIN(100, MAX(0, 100*BETAINV(乱数表!$L35, MAX(0.00000001, (1/(1+EXP(-(INDEX(係数表!G:G,12) + $B35))))*(EXP(INDEX(係数表!H:H,12) + INDEX(係数表!I:I,12)*LN(INDEX(出力表!C:C,12)+1)))), MAX(0.00000001, (1-(1/(1+EXP(-(INDEX(係数表!G:G,12) + $B35)))))*(EXP(INDEX(係数表!H:H,12) + INDEX(係数表!I:I,12)*LN(INDEX(出力表!C:C,12)+1)))))))</f>
        <v>99.935544638396536</v>
      </c>
      <c r="AI35" t="e">
        <f>MIN(100, MAX(0, (100*(INDEX(出力表!D:D,12))/(EXP(INDEX(係数表!B:B,12) + $C35) + (INDEX(出力表!D:D,12)))) + (乱数表!$X35*(Settings!B12/(((INDEX(出力表!D:D,12))+1)^INDEX(係数表!E:E,12)*INDEX(係数表!F:F,12))))))</f>
        <v>#VALUE!</v>
      </c>
      <c r="AJ35" t="e">
        <f>MIN(100, MAX(0, (INDEX(出力表!D:D,12))*AH35/MAX(AI35, Settings!B3)))</f>
        <v>#VALUE!</v>
      </c>
      <c r="AK35">
        <f>MIN(100, MAX(0, 100*BETAINV(乱数表!$M35, MAX(0.00000001, (1/(1+EXP(-(INDEX(係数表!G:G,13) + $B35))))*(EXP(INDEX(係数表!H:H,13) + INDEX(係数表!I:I,13)*LN(INDEX(出力表!C:C,13)+1)))), MAX(0.00000001, (1-(1/(1+EXP(-(INDEX(係数表!G:G,13) + $B35)))))*(EXP(INDEX(係数表!H:H,13) + INDEX(係数表!I:I,13)*LN(INDEX(出力表!C:C,13)+1)))))))</f>
        <v>99.996566248417821</v>
      </c>
      <c r="AL35" t="e">
        <f>MIN(100, MAX(0, (100*(INDEX(出力表!D:D,13))/(EXP(INDEX(係数表!B:B,13) + $C35) + (INDEX(出力表!D:D,13)))) + (乱数表!$Y35*(Settings!B12/(((INDEX(出力表!D:D,13))+1)^INDEX(係数表!E:E,13)*INDEX(係数表!F:F,13))))))</f>
        <v>#VALUE!</v>
      </c>
      <c r="AM35" t="e">
        <f>MIN(100, MAX(0, (INDEX(出力表!D:D,13))*AK35/MAX(AL35, Settings!B3)))</f>
        <v>#VALUE!</v>
      </c>
      <c r="AN35">
        <f>IF(ISNUMBER(F35), INDEX(出力表!B:B,2)*F35, 0)+IF(ISNUMBER(I35), INDEX(出力表!B:B,3)*I35, 0)+IF(ISNUMBER(L35), INDEX(出力表!B:B,4)*L35, 0)+IF(ISNUMBER(O35), INDEX(出力表!B:B,5)*O35, 0)+IF(ISNUMBER(R35), INDEX(出力表!B:B,6)*R35, 0)+IF(ISNUMBER(U35), INDEX(出力表!B:B,7)*U35, 0)+IF(ISNUMBER(X35), INDEX(出力表!B:B,8)*X35, 0)+IF(ISNUMBER(AA35), INDEX(出力表!B:B,9)*AA35, 0)+IF(ISNUMBER(AD35), INDEX(出力表!B:B,10)*AD35, 0)+IF(ISNUMBER(AG35), INDEX(出力表!B:B,11)*AG35, 0)+IF(ISNUMBER(AJ35), INDEX(出力表!B:B,12)*AJ35, 0)+IF(ISNUMBER(AM35), INDEX(出力表!B:B,13)*AM35, 0)</f>
        <v>0</v>
      </c>
      <c r="AO35">
        <f>IF(ISNUMBER(F35), INDEX(出力表!B:B,2), 0)+IF(ISNUMBER(I35), INDEX(出力表!B:B,3), 0)+IF(ISNUMBER(L35), INDEX(出力表!B:B,4), 0)+IF(ISNUMBER(O35), INDEX(出力表!B:B,5), 0)+IF(ISNUMBER(R35), INDEX(出力表!B:B,6), 0)+IF(ISNUMBER(U35), INDEX(出力表!B:B,7), 0)+IF(ISNUMBER(X35), INDEX(出力表!B:B,8), 0)+IF(ISNUMBER(AA35), INDEX(出力表!B:B,9), 0)+IF(ISNUMBER(AD35), INDEX(出力表!B:B,10), 0)+IF(ISNUMBER(AG35), INDEX(出力表!B:B,11), 0)+IF(ISNUMBER(AJ35), INDEX(出力表!B:B,12), 0)+IF(ISNUMBER(AM35), INDEX(出力表!B:B,13), 0)</f>
        <v>0</v>
      </c>
      <c r="AP35" t="str">
        <f t="shared" si="0"/>
        <v/>
      </c>
    </row>
    <row r="36" spans="1:42" x14ac:dyDescent="0.2">
      <c r="A36">
        <v>35</v>
      </c>
      <c r="B36">
        <f>IF(UPPER(Settings!B4)="TRUE", 乱数表!$Z36*Settings!B10, 0)</f>
        <v>2.5181877508267149E-2</v>
      </c>
      <c r="C36">
        <f>IF(UPPER(Settings!B4)="TRUE", 乱数表!$AA36*Settings!B11, 0)</f>
        <v>-4.7837867995574969E-2</v>
      </c>
      <c r="D36">
        <f>MIN(100, MAX(0, 100*BETAINV(乱数表!$B36, MAX(0.00000001, (1/(1+EXP(-(INDEX(係数表!G:G,2) + $B36))))*(EXP(INDEX(係数表!H:H,2) + INDEX(係数表!I:I,2)*LN(INDEX(出力表!C:C,2)+1)))), MAX(0.00000001, (1-(1/(1+EXP(-(INDEX(係数表!G:G,2) + $B36)))))*(EXP(INDEX(係数表!H:H,2) + INDEX(係数表!I:I,2)*LN(INDEX(出力表!C:C,2)+1)))))))</f>
        <v>54.843685970767744</v>
      </c>
      <c r="E36" t="e">
        <f>MIN(100, MAX(0, (100*(INDEX(出力表!D:D,2))/(EXP(INDEX(係数表!B:B,2) + $C36) + (INDEX(出力表!D:D,2)))) + (乱数表!$N36*(Settings!B12/(((INDEX(出力表!D:D,2))+1)^INDEX(係数表!E:E,2)*INDEX(係数表!F:F,2))))))</f>
        <v>#VALUE!</v>
      </c>
      <c r="F36" t="e">
        <f>MIN(100, MAX(0, (INDEX(出力表!D:D,2))*D36/MAX(E36, Settings!B3)))</f>
        <v>#VALUE!</v>
      </c>
      <c r="G36">
        <f>MIN(100, MAX(0, 100*BETAINV(乱数表!$C36, MAX(0.00000001, (1/(1+EXP(-(INDEX(係数表!G:G,3) + $B36))))*(EXP(INDEX(係数表!H:H,3) + INDEX(係数表!I:I,3)*LN(INDEX(出力表!C:C,3)+1)))), MAX(0.00000001, (1-(1/(1+EXP(-(INDEX(係数表!G:G,3) + $B36)))))*(EXP(INDEX(係数表!H:H,3) + INDEX(係数表!I:I,3)*LN(INDEX(出力表!C:C,3)+1)))))))</f>
        <v>95.343649104372048</v>
      </c>
      <c r="H36" t="e">
        <f>MIN(100, MAX(0, (100*(INDEX(出力表!D:D,3))/(EXP(INDEX(係数表!B:B,3) + $C36) + (INDEX(出力表!D:D,3)))) + (乱数表!$O36*(Settings!B12/(((INDEX(出力表!D:D,3))+1)^INDEX(係数表!E:E,3)*INDEX(係数表!F:F,3))))))</f>
        <v>#VALUE!</v>
      </c>
      <c r="I36" t="e">
        <f>MIN(100, MAX(0, (INDEX(出力表!D:D,3))*G36/MAX(H36, Settings!B3)))</f>
        <v>#VALUE!</v>
      </c>
      <c r="J36">
        <f>MIN(100, MAX(0, 100*BETAINV(乱数表!$D36, MAX(0.00000001, (1/(1+EXP(-(INDEX(係数表!G:G,4) + $B36))))*(EXP(INDEX(係数表!H:H,4) + INDEX(係数表!I:I,4)*LN(INDEX(出力表!C:C,4)+1)))), MAX(0.00000001, (1-(1/(1+EXP(-(INDEX(係数表!G:G,4) + $B36)))))*(EXP(INDEX(係数表!H:H,4) + INDEX(係数表!I:I,4)*LN(INDEX(出力表!C:C,4)+1)))))))</f>
        <v>67.515580837664118</v>
      </c>
      <c r="K36" t="e">
        <f>MIN(100, MAX(0, (100*(INDEX(出力表!D:D,4))/(EXP(INDEX(係数表!B:B,4) + $C36) + (INDEX(出力表!D:D,4)))) + (乱数表!$P36*(Settings!B12/(((INDEX(出力表!D:D,4))+1)^INDEX(係数表!E:E,4)*INDEX(係数表!F:F,4))))))</f>
        <v>#VALUE!</v>
      </c>
      <c r="L36" t="e">
        <f>MIN(100, MAX(0, (INDEX(出力表!D:D,4))*J36/MAX(K36, Settings!B3)))</f>
        <v>#VALUE!</v>
      </c>
      <c r="M36">
        <f>MIN(100, MAX(0, 100*BETAINV(乱数表!$E36, MAX(0.00000001, (1/(1+EXP(-(INDEX(係数表!G:G,5) + $B36))))*(EXP(INDEX(係数表!H:H,5) + INDEX(係数表!I:I,5)*LN(INDEX(出力表!C:C,5)+1)))), MAX(0.00000001, (1-(1/(1+EXP(-(INDEX(係数表!G:G,5) + $B36)))))*(EXP(INDEX(係数表!H:H,5) + INDEX(係数表!I:I,5)*LN(INDEX(出力表!C:C,5)+1)))))))</f>
        <v>98.270965241013045</v>
      </c>
      <c r="N36" t="e">
        <f>MIN(100, MAX(0, (100*(INDEX(出力表!D:D,5))/(EXP(INDEX(係数表!B:B,5) + $C36) + (INDEX(出力表!D:D,5)))) + (乱数表!$Q36*(Settings!B12/(((INDEX(出力表!D:D,5))+1)^INDEX(係数表!E:E,5)*INDEX(係数表!F:F,5))))))</f>
        <v>#VALUE!</v>
      </c>
      <c r="O36" t="e">
        <f>MIN(100, MAX(0, (INDEX(出力表!D:D,5))*M36/MAX(N36, Settings!B3)))</f>
        <v>#VALUE!</v>
      </c>
      <c r="P36">
        <f>MIN(100, MAX(0, 100*BETAINV(乱数表!$F36, MAX(0.00000001, (1/(1+EXP(-(INDEX(係数表!G:G,6) + $B36))))*(EXP(INDEX(係数表!H:H,6) + INDEX(係数表!I:I,6)*LN(INDEX(出力表!C:C,6)+1)))), MAX(0.00000001, (1-(1/(1+EXP(-(INDEX(係数表!G:G,6) + $B36)))))*(EXP(INDEX(係数表!H:H,6) + INDEX(係数表!I:I,6)*LN(INDEX(出力表!C:C,6)+1)))))))</f>
        <v>92.01786180930857</v>
      </c>
      <c r="Q36" t="e">
        <f>MIN(100, MAX(0, (100*(INDEX(出力表!D:D,6))/(EXP(INDEX(係数表!B:B,6) + $C36) + (INDEX(出力表!D:D,6)))) + (乱数表!$R36*(Settings!B12/(((INDEX(出力表!D:D,6))+1)^INDEX(係数表!E:E,6)*INDEX(係数表!F:F,6))))))</f>
        <v>#VALUE!</v>
      </c>
      <c r="R36" t="e">
        <f>MIN(100, MAX(0, (INDEX(出力表!D:D,6))*P36/MAX(Q36, Settings!B3)))</f>
        <v>#VALUE!</v>
      </c>
      <c r="S36">
        <f>MIN(100, MAX(0, 100*BETAINV(乱数表!$G36, MAX(0.00000001, (1/(1+EXP(-(INDEX(係数表!G:G,7) + $B36))))*(EXP(INDEX(係数表!H:H,7) + INDEX(係数表!I:I,7)*LN(INDEX(出力表!C:C,7)+1)))), MAX(0.00000001, (1-(1/(1+EXP(-(INDEX(係数表!G:G,7) + $B36)))))*(EXP(INDEX(係数表!H:H,7) + INDEX(係数表!I:I,7)*LN(INDEX(出力表!C:C,7)+1)))))))</f>
        <v>82.467945148590132</v>
      </c>
      <c r="T36" t="e">
        <f>MIN(100, MAX(0, (100*(INDEX(出力表!D:D,7))/(EXP(INDEX(係数表!B:B,7) + $C36) + (INDEX(出力表!D:D,7)))) + (乱数表!$S36*(Settings!B12/(((INDEX(出力表!D:D,7))+1)^INDEX(係数表!E:E,7)*INDEX(係数表!F:F,7))))))</f>
        <v>#VALUE!</v>
      </c>
      <c r="U36" t="e">
        <f>MIN(100, MAX(0, (INDEX(出力表!D:D,7))*S36/MAX(T36, Settings!B3)))</f>
        <v>#VALUE!</v>
      </c>
      <c r="V36">
        <f>MIN(100, MAX(0, 100*BETAINV(乱数表!$H36, MAX(0.00000001, (1/(1+EXP(-(INDEX(係数表!G:G,8) + $B36))))*(EXP(INDEX(係数表!H:H,8) + INDEX(係数表!I:I,8)*LN(INDEX(出力表!C:C,8)+1)))), MAX(0.00000001, (1-(1/(1+EXP(-(INDEX(係数表!G:G,8) + $B36)))))*(EXP(INDEX(係数表!H:H,8) + INDEX(係数表!I:I,8)*LN(INDEX(出力表!C:C,8)+1)))))))</f>
        <v>99.782036880289112</v>
      </c>
      <c r="W36" t="e">
        <f>MIN(100, MAX(0, (100*(INDEX(出力表!D:D,8))/(EXP(INDEX(係数表!B:B,8) + $C36) + (INDEX(出力表!D:D,8)))) + (乱数表!$T36*(Settings!B12/(((INDEX(出力表!D:D,8))+1)^INDEX(係数表!E:E,8)*INDEX(係数表!F:F,8))))))</f>
        <v>#VALUE!</v>
      </c>
      <c r="X36" t="e">
        <f>MIN(100, MAX(0, (INDEX(出力表!D:D,8))*V36/MAX(W36, Settings!B3)))</f>
        <v>#VALUE!</v>
      </c>
      <c r="Y36">
        <f>MIN(100, MAX(0, 100*BETAINV(乱数表!$I36, MAX(0.00000001, (1/(1+EXP(-(INDEX(係数表!G:G,9) + $B36))))*(EXP(INDEX(係数表!H:H,9) + INDEX(係数表!I:I,9)*LN(INDEX(出力表!C:C,9)+1)))), MAX(0.00000001, (1-(1/(1+EXP(-(INDEX(係数表!G:G,9) + $B36)))))*(EXP(INDEX(係数表!H:H,9) + INDEX(係数表!I:I,9)*LN(INDEX(出力表!C:C,9)+1)))))))</f>
        <v>96.760203320745461</v>
      </c>
      <c r="Z36" t="e">
        <f>MIN(100, MAX(0, (100*(INDEX(出力表!D:D,9))/(EXP(INDEX(係数表!B:B,9) + $C36) + (INDEX(出力表!D:D,9)))) + (乱数表!$U36*(Settings!B12/(((INDEX(出力表!D:D,9))+1)^INDEX(係数表!E:E,9)*INDEX(係数表!F:F,9))))))</f>
        <v>#VALUE!</v>
      </c>
      <c r="AA36" t="e">
        <f>MIN(100, MAX(0, (INDEX(出力表!D:D,9))*Y36/MAX(Z36, Settings!B3)))</f>
        <v>#VALUE!</v>
      </c>
      <c r="AB36">
        <f>MIN(100, MAX(0, 100*BETAINV(乱数表!$J36, MAX(0.00000001, (1/(1+EXP(-(INDEX(係数表!G:G,10) + $B36))))*(EXP(INDEX(係数表!H:H,10) + INDEX(係数表!I:I,10)*LN(INDEX(出力表!C:C,10)+1)))), MAX(0.00000001, (1-(1/(1+EXP(-(INDEX(係数表!G:G,10) + $B36)))))*(EXP(INDEX(係数表!H:H,10) + INDEX(係数表!I:I,10)*LN(INDEX(出力表!C:C,10)+1)))))))</f>
        <v>81.142676085838303</v>
      </c>
      <c r="AC36" t="e">
        <f>MIN(100, MAX(0, (100*(INDEX(出力表!D:D,10))/(EXP(INDEX(係数表!B:B,10) + $C36) + (INDEX(出力表!D:D,10)))) + (乱数表!$V36*(Settings!B12/(((INDEX(出力表!D:D,10))+1)^INDEX(係数表!E:E,10)*INDEX(係数表!F:F,10))))))</f>
        <v>#VALUE!</v>
      </c>
      <c r="AD36" t="e">
        <f>MIN(100, MAX(0, (INDEX(出力表!D:D,10))*AB36/MAX(AC36, Settings!B3)))</f>
        <v>#VALUE!</v>
      </c>
      <c r="AE36">
        <f>MIN(100, MAX(0, 100*BETAINV(乱数表!$K36, MAX(0.00000001, (1/(1+EXP(-(INDEX(係数表!G:G,11) + $B36))))*(EXP(INDEX(係数表!H:H,11) + INDEX(係数表!I:I,11)*LN(INDEX(出力表!C:C,11)+1)))), MAX(0.00000001, (1-(1/(1+EXP(-(INDEX(係数表!G:G,11) + $B36)))))*(EXP(INDEX(係数表!H:H,11) + INDEX(係数表!I:I,11)*LN(INDEX(出力表!C:C,11)+1)))))))</f>
        <v>91.015802632947484</v>
      </c>
      <c r="AF36" t="e">
        <f>MIN(100, MAX(0, (100*(INDEX(出力表!D:D,11))/(EXP(INDEX(係数表!B:B,11) + $C36) + (INDEX(出力表!D:D,11)))) + (乱数表!$W36*(Settings!B12/(((INDEX(出力表!D:D,11))+1)^INDEX(係数表!E:E,11)*INDEX(係数表!F:F,11))))))</f>
        <v>#VALUE!</v>
      </c>
      <c r="AG36" t="e">
        <f>MIN(100, MAX(0, (INDEX(出力表!D:D,11))*AE36/MAX(AF36, Settings!B3)))</f>
        <v>#VALUE!</v>
      </c>
      <c r="AH36">
        <f>MIN(100, MAX(0, 100*BETAINV(乱数表!$L36, MAX(0.00000001, (1/(1+EXP(-(INDEX(係数表!G:G,12) + $B36))))*(EXP(INDEX(係数表!H:H,12) + INDEX(係数表!I:I,12)*LN(INDEX(出力表!C:C,12)+1)))), MAX(0.00000001, (1-(1/(1+EXP(-(INDEX(係数表!G:G,12) + $B36)))))*(EXP(INDEX(係数表!H:H,12) + INDEX(係数表!I:I,12)*LN(INDEX(出力表!C:C,12)+1)))))))</f>
        <v>83.049191346201042</v>
      </c>
      <c r="AI36" t="e">
        <f>MIN(100, MAX(0, (100*(INDEX(出力表!D:D,12))/(EXP(INDEX(係数表!B:B,12) + $C36) + (INDEX(出力表!D:D,12)))) + (乱数表!$X36*(Settings!B12/(((INDEX(出力表!D:D,12))+1)^INDEX(係数表!E:E,12)*INDEX(係数表!F:F,12))))))</f>
        <v>#VALUE!</v>
      </c>
      <c r="AJ36" t="e">
        <f>MIN(100, MAX(0, (INDEX(出力表!D:D,12))*AH36/MAX(AI36, Settings!B3)))</f>
        <v>#VALUE!</v>
      </c>
      <c r="AK36">
        <f>MIN(100, MAX(0, 100*BETAINV(乱数表!$M36, MAX(0.00000001, (1/(1+EXP(-(INDEX(係数表!G:G,13) + $B36))))*(EXP(INDEX(係数表!H:H,13) + INDEX(係数表!I:I,13)*LN(INDEX(出力表!C:C,13)+1)))), MAX(0.00000001, (1-(1/(1+EXP(-(INDEX(係数表!G:G,13) + $B36)))))*(EXP(INDEX(係数表!H:H,13) + INDEX(係数表!I:I,13)*LN(INDEX(出力表!C:C,13)+1)))))))</f>
        <v>99.979649984535214</v>
      </c>
      <c r="AL36" t="e">
        <f>MIN(100, MAX(0, (100*(INDEX(出力表!D:D,13))/(EXP(INDEX(係数表!B:B,13) + $C36) + (INDEX(出力表!D:D,13)))) + (乱数表!$Y36*(Settings!B12/(((INDEX(出力表!D:D,13))+1)^INDEX(係数表!E:E,13)*INDEX(係数表!F:F,13))))))</f>
        <v>#VALUE!</v>
      </c>
      <c r="AM36" t="e">
        <f>MIN(100, MAX(0, (INDEX(出力表!D:D,13))*AK36/MAX(AL36, Settings!B3)))</f>
        <v>#VALUE!</v>
      </c>
      <c r="AN36">
        <f>IF(ISNUMBER(F36), INDEX(出力表!B:B,2)*F36, 0)+IF(ISNUMBER(I36), INDEX(出力表!B:B,3)*I36, 0)+IF(ISNUMBER(L36), INDEX(出力表!B:B,4)*L36, 0)+IF(ISNUMBER(O36), INDEX(出力表!B:B,5)*O36, 0)+IF(ISNUMBER(R36), INDEX(出力表!B:B,6)*R36, 0)+IF(ISNUMBER(U36), INDEX(出力表!B:B,7)*U36, 0)+IF(ISNUMBER(X36), INDEX(出力表!B:B,8)*X36, 0)+IF(ISNUMBER(AA36), INDEX(出力表!B:B,9)*AA36, 0)+IF(ISNUMBER(AD36), INDEX(出力表!B:B,10)*AD36, 0)+IF(ISNUMBER(AG36), INDEX(出力表!B:B,11)*AG36, 0)+IF(ISNUMBER(AJ36), INDEX(出力表!B:B,12)*AJ36, 0)+IF(ISNUMBER(AM36), INDEX(出力表!B:B,13)*AM36, 0)</f>
        <v>0</v>
      </c>
      <c r="AO36">
        <f>IF(ISNUMBER(F36), INDEX(出力表!B:B,2), 0)+IF(ISNUMBER(I36), INDEX(出力表!B:B,3), 0)+IF(ISNUMBER(L36), INDEX(出力表!B:B,4), 0)+IF(ISNUMBER(O36), INDEX(出力表!B:B,5), 0)+IF(ISNUMBER(R36), INDEX(出力表!B:B,6), 0)+IF(ISNUMBER(U36), INDEX(出力表!B:B,7), 0)+IF(ISNUMBER(X36), INDEX(出力表!B:B,8), 0)+IF(ISNUMBER(AA36), INDEX(出力表!B:B,9), 0)+IF(ISNUMBER(AD36), INDEX(出力表!B:B,10), 0)+IF(ISNUMBER(AG36), INDEX(出力表!B:B,11), 0)+IF(ISNUMBER(AJ36), INDEX(出力表!B:B,12), 0)+IF(ISNUMBER(AM36), INDEX(出力表!B:B,13), 0)</f>
        <v>0</v>
      </c>
      <c r="AP36" t="str">
        <f t="shared" si="0"/>
        <v/>
      </c>
    </row>
    <row r="37" spans="1:42" x14ac:dyDescent="0.2">
      <c r="A37">
        <v>36</v>
      </c>
      <c r="B37">
        <f>IF(UPPER(Settings!B4)="TRUE", 乱数表!$Z37*Settings!B10, 0)</f>
        <v>-0.72846209059024014</v>
      </c>
      <c r="C37">
        <f>IF(UPPER(Settings!B4)="TRUE", 乱数表!$AA37*Settings!B11, 0)</f>
        <v>-2.4216637973492518E-2</v>
      </c>
      <c r="D37">
        <f>MIN(100, MAX(0, 100*BETAINV(乱数表!$B37, MAX(0.00000001, (1/(1+EXP(-(INDEX(係数表!G:G,2) + $B37))))*(EXP(INDEX(係数表!H:H,2) + INDEX(係数表!I:I,2)*LN(INDEX(出力表!C:C,2)+1)))), MAX(0.00000001, (1-(1/(1+EXP(-(INDEX(係数表!G:G,2) + $B37)))))*(EXP(INDEX(係数表!H:H,2) + INDEX(係数表!I:I,2)*LN(INDEX(出力表!C:C,2)+1)))))))</f>
        <v>85.731667015613795</v>
      </c>
      <c r="E37" t="e">
        <f>MIN(100, MAX(0, (100*(INDEX(出力表!D:D,2))/(EXP(INDEX(係数表!B:B,2) + $C37) + (INDEX(出力表!D:D,2)))) + (乱数表!$N37*(Settings!B12/(((INDEX(出力表!D:D,2))+1)^INDEX(係数表!E:E,2)*INDEX(係数表!F:F,2))))))</f>
        <v>#VALUE!</v>
      </c>
      <c r="F37" t="e">
        <f>MIN(100, MAX(0, (INDEX(出力表!D:D,2))*D37/MAX(E37, Settings!B3)))</f>
        <v>#VALUE!</v>
      </c>
      <c r="G37">
        <f>MIN(100, MAX(0, 100*BETAINV(乱数表!$C37, MAX(0.00000001, (1/(1+EXP(-(INDEX(係数表!G:G,3) + $B37))))*(EXP(INDEX(係数表!H:H,3) + INDEX(係数表!I:I,3)*LN(INDEX(出力表!C:C,3)+1)))), MAX(0.00000001, (1-(1/(1+EXP(-(INDEX(係数表!G:G,3) + $B37)))))*(EXP(INDEX(係数表!H:H,3) + INDEX(係数表!I:I,3)*LN(INDEX(出力表!C:C,3)+1)))))))</f>
        <v>82.063642552690936</v>
      </c>
      <c r="H37" t="e">
        <f>MIN(100, MAX(0, (100*(INDEX(出力表!D:D,3))/(EXP(INDEX(係数表!B:B,3) + $C37) + (INDEX(出力表!D:D,3)))) + (乱数表!$O37*(Settings!B12/(((INDEX(出力表!D:D,3))+1)^INDEX(係数表!E:E,3)*INDEX(係数表!F:F,3))))))</f>
        <v>#VALUE!</v>
      </c>
      <c r="I37" t="e">
        <f>MIN(100, MAX(0, (INDEX(出力表!D:D,3))*G37/MAX(H37, Settings!B3)))</f>
        <v>#VALUE!</v>
      </c>
      <c r="J37">
        <f>MIN(100, MAX(0, 100*BETAINV(乱数表!$D37, MAX(0.00000001, (1/(1+EXP(-(INDEX(係数表!G:G,4) + $B37))))*(EXP(INDEX(係数表!H:H,4) + INDEX(係数表!I:I,4)*LN(INDEX(出力表!C:C,4)+1)))), MAX(0.00000001, (1-(1/(1+EXP(-(INDEX(係数表!G:G,4) + $B37)))))*(EXP(INDEX(係数表!H:H,4) + INDEX(係数表!I:I,4)*LN(INDEX(出力表!C:C,4)+1)))))))</f>
        <v>90.508679736766155</v>
      </c>
      <c r="K37" t="e">
        <f>MIN(100, MAX(0, (100*(INDEX(出力表!D:D,4))/(EXP(INDEX(係数表!B:B,4) + $C37) + (INDEX(出力表!D:D,4)))) + (乱数表!$P37*(Settings!B12/(((INDEX(出力表!D:D,4))+1)^INDEX(係数表!E:E,4)*INDEX(係数表!F:F,4))))))</f>
        <v>#VALUE!</v>
      </c>
      <c r="L37" t="e">
        <f>MIN(100, MAX(0, (INDEX(出力表!D:D,4))*J37/MAX(K37, Settings!B3)))</f>
        <v>#VALUE!</v>
      </c>
      <c r="M37">
        <f>MIN(100, MAX(0, 100*BETAINV(乱数表!$E37, MAX(0.00000001, (1/(1+EXP(-(INDEX(係数表!G:G,5) + $B37))))*(EXP(INDEX(係数表!H:H,5) + INDEX(係数表!I:I,5)*LN(INDEX(出力表!C:C,5)+1)))), MAX(0.00000001, (1-(1/(1+EXP(-(INDEX(係数表!G:G,5) + $B37)))))*(EXP(INDEX(係数表!H:H,5) + INDEX(係数表!I:I,5)*LN(INDEX(出力表!C:C,5)+1)))))))</f>
        <v>78.931969434527275</v>
      </c>
      <c r="N37" t="e">
        <f>MIN(100, MAX(0, (100*(INDEX(出力表!D:D,5))/(EXP(INDEX(係数表!B:B,5) + $C37) + (INDEX(出力表!D:D,5)))) + (乱数表!$Q37*(Settings!B12/(((INDEX(出力表!D:D,5))+1)^INDEX(係数表!E:E,5)*INDEX(係数表!F:F,5))))))</f>
        <v>#VALUE!</v>
      </c>
      <c r="O37" t="e">
        <f>MIN(100, MAX(0, (INDEX(出力表!D:D,5))*M37/MAX(N37, Settings!B3)))</f>
        <v>#VALUE!</v>
      </c>
      <c r="P37">
        <f>MIN(100, MAX(0, 100*BETAINV(乱数表!$F37, MAX(0.00000001, (1/(1+EXP(-(INDEX(係数表!G:G,6) + $B37))))*(EXP(INDEX(係数表!H:H,6) + INDEX(係数表!I:I,6)*LN(INDEX(出力表!C:C,6)+1)))), MAX(0.00000001, (1-(1/(1+EXP(-(INDEX(係数表!G:G,6) + $B37)))))*(EXP(INDEX(係数表!H:H,6) + INDEX(係数表!I:I,6)*LN(INDEX(出力表!C:C,6)+1)))))))</f>
        <v>97.327519238243681</v>
      </c>
      <c r="Q37" t="e">
        <f>MIN(100, MAX(0, (100*(INDEX(出力表!D:D,6))/(EXP(INDEX(係数表!B:B,6) + $C37) + (INDEX(出力表!D:D,6)))) + (乱数表!$R37*(Settings!B12/(((INDEX(出力表!D:D,6))+1)^INDEX(係数表!E:E,6)*INDEX(係数表!F:F,6))))))</f>
        <v>#VALUE!</v>
      </c>
      <c r="R37" t="e">
        <f>MIN(100, MAX(0, (INDEX(出力表!D:D,6))*P37/MAX(Q37, Settings!B3)))</f>
        <v>#VALUE!</v>
      </c>
      <c r="S37">
        <f>MIN(100, MAX(0, 100*BETAINV(乱数表!$G37, MAX(0.00000001, (1/(1+EXP(-(INDEX(係数表!G:G,7) + $B37))))*(EXP(INDEX(係数表!H:H,7) + INDEX(係数表!I:I,7)*LN(INDEX(出力表!C:C,7)+1)))), MAX(0.00000001, (1-(1/(1+EXP(-(INDEX(係数表!G:G,7) + $B37)))))*(EXP(INDEX(係数表!H:H,7) + INDEX(係数表!I:I,7)*LN(INDEX(出力表!C:C,7)+1)))))))</f>
        <v>96.299867345994372</v>
      </c>
      <c r="T37" t="e">
        <f>MIN(100, MAX(0, (100*(INDEX(出力表!D:D,7))/(EXP(INDEX(係数表!B:B,7) + $C37) + (INDEX(出力表!D:D,7)))) + (乱数表!$S37*(Settings!B12/(((INDEX(出力表!D:D,7))+1)^INDEX(係数表!E:E,7)*INDEX(係数表!F:F,7))))))</f>
        <v>#VALUE!</v>
      </c>
      <c r="U37" t="e">
        <f>MIN(100, MAX(0, (INDEX(出力表!D:D,7))*S37/MAX(T37, Settings!B3)))</f>
        <v>#VALUE!</v>
      </c>
      <c r="V37">
        <f>MIN(100, MAX(0, 100*BETAINV(乱数表!$H37, MAX(0.00000001, (1/(1+EXP(-(INDEX(係数表!G:G,8) + $B37))))*(EXP(INDEX(係数表!H:H,8) + INDEX(係数表!I:I,8)*LN(INDEX(出力表!C:C,8)+1)))), MAX(0.00000001, (1-(1/(1+EXP(-(INDEX(係数表!G:G,8) + $B37)))))*(EXP(INDEX(係数表!H:H,8) + INDEX(係数表!I:I,8)*LN(INDEX(出力表!C:C,8)+1)))))))</f>
        <v>80.877916435504915</v>
      </c>
      <c r="W37" t="e">
        <f>MIN(100, MAX(0, (100*(INDEX(出力表!D:D,8))/(EXP(INDEX(係数表!B:B,8) + $C37) + (INDEX(出力表!D:D,8)))) + (乱数表!$T37*(Settings!B12/(((INDEX(出力表!D:D,8))+1)^INDEX(係数表!E:E,8)*INDEX(係数表!F:F,8))))))</f>
        <v>#VALUE!</v>
      </c>
      <c r="X37" t="e">
        <f>MIN(100, MAX(0, (INDEX(出力表!D:D,8))*V37/MAX(W37, Settings!B3)))</f>
        <v>#VALUE!</v>
      </c>
      <c r="Y37">
        <f>MIN(100, MAX(0, 100*BETAINV(乱数表!$I37, MAX(0.00000001, (1/(1+EXP(-(INDEX(係数表!G:G,9) + $B37))))*(EXP(INDEX(係数表!H:H,9) + INDEX(係数表!I:I,9)*LN(INDEX(出力表!C:C,9)+1)))), MAX(0.00000001, (1-(1/(1+EXP(-(INDEX(係数表!G:G,9) + $B37)))))*(EXP(INDEX(係数表!H:H,9) + INDEX(係数表!I:I,9)*LN(INDEX(出力表!C:C,9)+1)))))))</f>
        <v>87.851998802235414</v>
      </c>
      <c r="Z37" t="e">
        <f>MIN(100, MAX(0, (100*(INDEX(出力表!D:D,9))/(EXP(INDEX(係数表!B:B,9) + $C37) + (INDEX(出力表!D:D,9)))) + (乱数表!$U37*(Settings!B12/(((INDEX(出力表!D:D,9))+1)^INDEX(係数表!E:E,9)*INDEX(係数表!F:F,9))))))</f>
        <v>#VALUE!</v>
      </c>
      <c r="AA37" t="e">
        <f>MIN(100, MAX(0, (INDEX(出力表!D:D,9))*Y37/MAX(Z37, Settings!B3)))</f>
        <v>#VALUE!</v>
      </c>
      <c r="AB37">
        <f>MIN(100, MAX(0, 100*BETAINV(乱数表!$J37, MAX(0.00000001, (1/(1+EXP(-(INDEX(係数表!G:G,10) + $B37))))*(EXP(INDEX(係数表!H:H,10) + INDEX(係数表!I:I,10)*LN(INDEX(出力表!C:C,10)+1)))), MAX(0.00000001, (1-(1/(1+EXP(-(INDEX(係数表!G:G,10) + $B37)))))*(EXP(INDEX(係数表!H:H,10) + INDEX(係数表!I:I,10)*LN(INDEX(出力表!C:C,10)+1)))))))</f>
        <v>94.461478394782091</v>
      </c>
      <c r="AC37" t="e">
        <f>MIN(100, MAX(0, (100*(INDEX(出力表!D:D,10))/(EXP(INDEX(係数表!B:B,10) + $C37) + (INDEX(出力表!D:D,10)))) + (乱数表!$V37*(Settings!B12/(((INDEX(出力表!D:D,10))+1)^INDEX(係数表!E:E,10)*INDEX(係数表!F:F,10))))))</f>
        <v>#VALUE!</v>
      </c>
      <c r="AD37" t="e">
        <f>MIN(100, MAX(0, (INDEX(出力表!D:D,10))*AB37/MAX(AC37, Settings!B3)))</f>
        <v>#VALUE!</v>
      </c>
      <c r="AE37">
        <f>MIN(100, MAX(0, 100*BETAINV(乱数表!$K37, MAX(0.00000001, (1/(1+EXP(-(INDEX(係数表!G:G,11) + $B37))))*(EXP(INDEX(係数表!H:H,11) + INDEX(係数表!I:I,11)*LN(INDEX(出力表!C:C,11)+1)))), MAX(0.00000001, (1-(1/(1+EXP(-(INDEX(係数表!G:G,11) + $B37)))))*(EXP(INDEX(係数表!H:H,11) + INDEX(係数表!I:I,11)*LN(INDEX(出力表!C:C,11)+1)))))))</f>
        <v>6.6415345499437688</v>
      </c>
      <c r="AF37" t="e">
        <f>MIN(100, MAX(0, (100*(INDEX(出力表!D:D,11))/(EXP(INDEX(係数表!B:B,11) + $C37) + (INDEX(出力表!D:D,11)))) + (乱数表!$W37*(Settings!B12/(((INDEX(出力表!D:D,11))+1)^INDEX(係数表!E:E,11)*INDEX(係数表!F:F,11))))))</f>
        <v>#VALUE!</v>
      </c>
      <c r="AG37" t="e">
        <f>MIN(100, MAX(0, (INDEX(出力表!D:D,11))*AE37/MAX(AF37, Settings!B3)))</f>
        <v>#VALUE!</v>
      </c>
      <c r="AH37">
        <f>MIN(100, MAX(0, 100*BETAINV(乱数表!$L37, MAX(0.00000001, (1/(1+EXP(-(INDEX(係数表!G:G,12) + $B37))))*(EXP(INDEX(係数表!H:H,12) + INDEX(係数表!I:I,12)*LN(INDEX(出力表!C:C,12)+1)))), MAX(0.00000001, (1-(1/(1+EXP(-(INDEX(係数表!G:G,12) + $B37)))))*(EXP(INDEX(係数表!H:H,12) + INDEX(係数表!I:I,12)*LN(INDEX(出力表!C:C,12)+1)))))))</f>
        <v>87.968251047960322</v>
      </c>
      <c r="AI37" t="e">
        <f>MIN(100, MAX(0, (100*(INDEX(出力表!D:D,12))/(EXP(INDEX(係数表!B:B,12) + $C37) + (INDEX(出力表!D:D,12)))) + (乱数表!$X37*(Settings!B12/(((INDEX(出力表!D:D,12))+1)^INDEX(係数表!E:E,12)*INDEX(係数表!F:F,12))))))</f>
        <v>#VALUE!</v>
      </c>
      <c r="AJ37" t="e">
        <f>MIN(100, MAX(0, (INDEX(出力表!D:D,12))*AH37/MAX(AI37, Settings!B3)))</f>
        <v>#VALUE!</v>
      </c>
      <c r="AK37">
        <f>MIN(100, MAX(0, 100*BETAINV(乱数表!$M37, MAX(0.00000001, (1/(1+EXP(-(INDEX(係数表!G:G,13) + $B37))))*(EXP(INDEX(係数表!H:H,13) + INDEX(係数表!I:I,13)*LN(INDEX(出力表!C:C,13)+1)))), MAX(0.00000001, (1-(1/(1+EXP(-(INDEX(係数表!G:G,13) + $B37)))))*(EXP(INDEX(係数表!H:H,13) + INDEX(係数表!I:I,13)*LN(INDEX(出力表!C:C,13)+1)))))))</f>
        <v>89.263675783422229</v>
      </c>
      <c r="AL37" t="e">
        <f>MIN(100, MAX(0, (100*(INDEX(出力表!D:D,13))/(EXP(INDEX(係数表!B:B,13) + $C37) + (INDEX(出力表!D:D,13)))) + (乱数表!$Y37*(Settings!B12/(((INDEX(出力表!D:D,13))+1)^INDEX(係数表!E:E,13)*INDEX(係数表!F:F,13))))))</f>
        <v>#VALUE!</v>
      </c>
      <c r="AM37" t="e">
        <f>MIN(100, MAX(0, (INDEX(出力表!D:D,13))*AK37/MAX(AL37, Settings!B3)))</f>
        <v>#VALUE!</v>
      </c>
      <c r="AN37">
        <f>IF(ISNUMBER(F37), INDEX(出力表!B:B,2)*F37, 0)+IF(ISNUMBER(I37), INDEX(出力表!B:B,3)*I37, 0)+IF(ISNUMBER(L37), INDEX(出力表!B:B,4)*L37, 0)+IF(ISNUMBER(O37), INDEX(出力表!B:B,5)*O37, 0)+IF(ISNUMBER(R37), INDEX(出力表!B:B,6)*R37, 0)+IF(ISNUMBER(U37), INDEX(出力表!B:B,7)*U37, 0)+IF(ISNUMBER(X37), INDEX(出力表!B:B,8)*X37, 0)+IF(ISNUMBER(AA37), INDEX(出力表!B:B,9)*AA37, 0)+IF(ISNUMBER(AD37), INDEX(出力表!B:B,10)*AD37, 0)+IF(ISNUMBER(AG37), INDEX(出力表!B:B,11)*AG37, 0)+IF(ISNUMBER(AJ37), INDEX(出力表!B:B,12)*AJ37, 0)+IF(ISNUMBER(AM37), INDEX(出力表!B:B,13)*AM37, 0)</f>
        <v>0</v>
      </c>
      <c r="AO37">
        <f>IF(ISNUMBER(F37), INDEX(出力表!B:B,2), 0)+IF(ISNUMBER(I37), INDEX(出力表!B:B,3), 0)+IF(ISNUMBER(L37), INDEX(出力表!B:B,4), 0)+IF(ISNUMBER(O37), INDEX(出力表!B:B,5), 0)+IF(ISNUMBER(R37), INDEX(出力表!B:B,6), 0)+IF(ISNUMBER(U37), INDEX(出力表!B:B,7), 0)+IF(ISNUMBER(X37), INDEX(出力表!B:B,8), 0)+IF(ISNUMBER(AA37), INDEX(出力表!B:B,9), 0)+IF(ISNUMBER(AD37), INDEX(出力表!B:B,10), 0)+IF(ISNUMBER(AG37), INDEX(出力表!B:B,11), 0)+IF(ISNUMBER(AJ37), INDEX(出力表!B:B,12), 0)+IF(ISNUMBER(AM37), INDEX(出力表!B:B,13), 0)</f>
        <v>0</v>
      </c>
      <c r="AP37" t="str">
        <f t="shared" si="0"/>
        <v/>
      </c>
    </row>
    <row r="38" spans="1:42" x14ac:dyDescent="0.2">
      <c r="A38">
        <v>37</v>
      </c>
      <c r="B38">
        <f>IF(UPPER(Settings!B4)="TRUE", 乱数表!$Z38*Settings!B10, 0)</f>
        <v>0.27890846496439559</v>
      </c>
      <c r="C38">
        <f>IF(UPPER(Settings!B4)="TRUE", 乱数表!$AA38*Settings!B11, 0)</f>
        <v>4.5136222004752639E-2</v>
      </c>
      <c r="D38">
        <f>MIN(100, MAX(0, 100*BETAINV(乱数表!$B38, MAX(0.00000001, (1/(1+EXP(-(INDEX(係数表!G:G,2) + $B38))))*(EXP(INDEX(係数表!H:H,2) + INDEX(係数表!I:I,2)*LN(INDEX(出力表!C:C,2)+1)))), MAX(0.00000001, (1-(1/(1+EXP(-(INDEX(係数表!G:G,2) + $B38)))))*(EXP(INDEX(係数表!H:H,2) + INDEX(係数表!I:I,2)*LN(INDEX(出力表!C:C,2)+1)))))))</f>
        <v>99.719590376922895</v>
      </c>
      <c r="E38" t="e">
        <f>MIN(100, MAX(0, (100*(INDEX(出力表!D:D,2))/(EXP(INDEX(係数表!B:B,2) + $C38) + (INDEX(出力表!D:D,2)))) + (乱数表!$N38*(Settings!B12/(((INDEX(出力表!D:D,2))+1)^INDEX(係数表!E:E,2)*INDEX(係数表!F:F,2))))))</f>
        <v>#VALUE!</v>
      </c>
      <c r="F38" t="e">
        <f>MIN(100, MAX(0, (INDEX(出力表!D:D,2))*D38/MAX(E38, Settings!B3)))</f>
        <v>#VALUE!</v>
      </c>
      <c r="G38">
        <f>MIN(100, MAX(0, 100*BETAINV(乱数表!$C38, MAX(0.00000001, (1/(1+EXP(-(INDEX(係数表!G:G,3) + $B38))))*(EXP(INDEX(係数表!H:H,3) + INDEX(係数表!I:I,3)*LN(INDEX(出力表!C:C,3)+1)))), MAX(0.00000001, (1-(1/(1+EXP(-(INDEX(係数表!G:G,3) + $B38)))))*(EXP(INDEX(係数表!H:H,3) + INDEX(係数表!I:I,3)*LN(INDEX(出力表!C:C,3)+1)))))))</f>
        <v>77.205340860656463</v>
      </c>
      <c r="H38" t="e">
        <f>MIN(100, MAX(0, (100*(INDEX(出力表!D:D,3))/(EXP(INDEX(係数表!B:B,3) + $C38) + (INDEX(出力表!D:D,3)))) + (乱数表!$O38*(Settings!B12/(((INDEX(出力表!D:D,3))+1)^INDEX(係数表!E:E,3)*INDEX(係数表!F:F,3))))))</f>
        <v>#VALUE!</v>
      </c>
      <c r="I38" t="e">
        <f>MIN(100, MAX(0, (INDEX(出力表!D:D,3))*G38/MAX(H38, Settings!B3)))</f>
        <v>#VALUE!</v>
      </c>
      <c r="J38">
        <f>MIN(100, MAX(0, 100*BETAINV(乱数表!$D38, MAX(0.00000001, (1/(1+EXP(-(INDEX(係数表!G:G,4) + $B38))))*(EXP(INDEX(係数表!H:H,4) + INDEX(係数表!I:I,4)*LN(INDEX(出力表!C:C,4)+1)))), MAX(0.00000001, (1-(1/(1+EXP(-(INDEX(係数表!G:G,4) + $B38)))))*(EXP(INDEX(係数表!H:H,4) + INDEX(係数表!I:I,4)*LN(INDEX(出力表!C:C,4)+1)))))))</f>
        <v>97.286125161186774</v>
      </c>
      <c r="K38" t="e">
        <f>MIN(100, MAX(0, (100*(INDEX(出力表!D:D,4))/(EXP(INDEX(係数表!B:B,4) + $C38) + (INDEX(出力表!D:D,4)))) + (乱数表!$P38*(Settings!B12/(((INDEX(出力表!D:D,4))+1)^INDEX(係数表!E:E,4)*INDEX(係数表!F:F,4))))))</f>
        <v>#VALUE!</v>
      </c>
      <c r="L38" t="e">
        <f>MIN(100, MAX(0, (INDEX(出力表!D:D,4))*J38/MAX(K38, Settings!B3)))</f>
        <v>#VALUE!</v>
      </c>
      <c r="M38">
        <f>MIN(100, MAX(0, 100*BETAINV(乱数表!$E38, MAX(0.00000001, (1/(1+EXP(-(INDEX(係数表!G:G,5) + $B38))))*(EXP(INDEX(係数表!H:H,5) + INDEX(係数表!I:I,5)*LN(INDEX(出力表!C:C,5)+1)))), MAX(0.00000001, (1-(1/(1+EXP(-(INDEX(係数表!G:G,5) + $B38)))))*(EXP(INDEX(係数表!H:H,5) + INDEX(係数表!I:I,5)*LN(INDEX(出力表!C:C,5)+1)))))))</f>
        <v>94.406212588205562</v>
      </c>
      <c r="N38" t="e">
        <f>MIN(100, MAX(0, (100*(INDEX(出力表!D:D,5))/(EXP(INDEX(係数表!B:B,5) + $C38) + (INDEX(出力表!D:D,5)))) + (乱数表!$Q38*(Settings!B12/(((INDEX(出力表!D:D,5))+1)^INDEX(係数表!E:E,5)*INDEX(係数表!F:F,5))))))</f>
        <v>#VALUE!</v>
      </c>
      <c r="O38" t="e">
        <f>MIN(100, MAX(0, (INDEX(出力表!D:D,5))*M38/MAX(N38, Settings!B3)))</f>
        <v>#VALUE!</v>
      </c>
      <c r="P38">
        <f>MIN(100, MAX(0, 100*BETAINV(乱数表!$F38, MAX(0.00000001, (1/(1+EXP(-(INDEX(係数表!G:G,6) + $B38))))*(EXP(INDEX(係数表!H:H,6) + INDEX(係数表!I:I,6)*LN(INDEX(出力表!C:C,6)+1)))), MAX(0.00000001, (1-(1/(1+EXP(-(INDEX(係数表!G:G,6) + $B38)))))*(EXP(INDEX(係数表!H:H,6) + INDEX(係数表!I:I,6)*LN(INDEX(出力表!C:C,6)+1)))))))</f>
        <v>85.124510034016069</v>
      </c>
      <c r="Q38" t="e">
        <f>MIN(100, MAX(0, (100*(INDEX(出力表!D:D,6))/(EXP(INDEX(係数表!B:B,6) + $C38) + (INDEX(出力表!D:D,6)))) + (乱数表!$R38*(Settings!B12/(((INDEX(出力表!D:D,6))+1)^INDEX(係数表!E:E,6)*INDEX(係数表!F:F,6))))))</f>
        <v>#VALUE!</v>
      </c>
      <c r="R38" t="e">
        <f>MIN(100, MAX(0, (INDEX(出力表!D:D,6))*P38/MAX(Q38, Settings!B3)))</f>
        <v>#VALUE!</v>
      </c>
      <c r="S38">
        <f>MIN(100, MAX(0, 100*BETAINV(乱数表!$G38, MAX(0.00000001, (1/(1+EXP(-(INDEX(係数表!G:G,7) + $B38))))*(EXP(INDEX(係数表!H:H,7) + INDEX(係数表!I:I,7)*LN(INDEX(出力表!C:C,7)+1)))), MAX(0.00000001, (1-(1/(1+EXP(-(INDEX(係数表!G:G,7) + $B38)))))*(EXP(INDEX(係数表!H:H,7) + INDEX(係数表!I:I,7)*LN(INDEX(出力表!C:C,7)+1)))))))</f>
        <v>99.446355878674424</v>
      </c>
      <c r="T38" t="e">
        <f>MIN(100, MAX(0, (100*(INDEX(出力表!D:D,7))/(EXP(INDEX(係数表!B:B,7) + $C38) + (INDEX(出力表!D:D,7)))) + (乱数表!$S38*(Settings!B12/(((INDEX(出力表!D:D,7))+1)^INDEX(係数表!E:E,7)*INDEX(係数表!F:F,7))))))</f>
        <v>#VALUE!</v>
      </c>
      <c r="U38" t="e">
        <f>MIN(100, MAX(0, (INDEX(出力表!D:D,7))*S38/MAX(T38, Settings!B3)))</f>
        <v>#VALUE!</v>
      </c>
      <c r="V38">
        <f>MIN(100, MAX(0, 100*BETAINV(乱数表!$H38, MAX(0.00000001, (1/(1+EXP(-(INDEX(係数表!G:G,8) + $B38))))*(EXP(INDEX(係数表!H:H,8) + INDEX(係数表!I:I,8)*LN(INDEX(出力表!C:C,8)+1)))), MAX(0.00000001, (1-(1/(1+EXP(-(INDEX(係数表!G:G,8) + $B38)))))*(EXP(INDEX(係数表!H:H,8) + INDEX(係数表!I:I,8)*LN(INDEX(出力表!C:C,8)+1)))))))</f>
        <v>97.751194217535868</v>
      </c>
      <c r="W38" t="e">
        <f>MIN(100, MAX(0, (100*(INDEX(出力表!D:D,8))/(EXP(INDEX(係数表!B:B,8) + $C38) + (INDEX(出力表!D:D,8)))) + (乱数表!$T38*(Settings!B12/(((INDEX(出力表!D:D,8))+1)^INDEX(係数表!E:E,8)*INDEX(係数表!F:F,8))))))</f>
        <v>#VALUE!</v>
      </c>
      <c r="X38" t="e">
        <f>MIN(100, MAX(0, (INDEX(出力表!D:D,8))*V38/MAX(W38, Settings!B3)))</f>
        <v>#VALUE!</v>
      </c>
      <c r="Y38">
        <f>MIN(100, MAX(0, 100*BETAINV(乱数表!$I38, MAX(0.00000001, (1/(1+EXP(-(INDEX(係数表!G:G,9) + $B38))))*(EXP(INDEX(係数表!H:H,9) + INDEX(係数表!I:I,9)*LN(INDEX(出力表!C:C,9)+1)))), MAX(0.00000001, (1-(1/(1+EXP(-(INDEX(係数表!G:G,9) + $B38)))))*(EXP(INDEX(係数表!H:H,9) + INDEX(係数表!I:I,9)*LN(INDEX(出力表!C:C,9)+1)))))))</f>
        <v>87.856948512895343</v>
      </c>
      <c r="Z38" t="e">
        <f>MIN(100, MAX(0, (100*(INDEX(出力表!D:D,9))/(EXP(INDEX(係数表!B:B,9) + $C38) + (INDEX(出力表!D:D,9)))) + (乱数表!$U38*(Settings!B12/(((INDEX(出力表!D:D,9))+1)^INDEX(係数表!E:E,9)*INDEX(係数表!F:F,9))))))</f>
        <v>#VALUE!</v>
      </c>
      <c r="AA38" t="e">
        <f>MIN(100, MAX(0, (INDEX(出力表!D:D,9))*Y38/MAX(Z38, Settings!B3)))</f>
        <v>#VALUE!</v>
      </c>
      <c r="AB38">
        <f>MIN(100, MAX(0, 100*BETAINV(乱数表!$J38, MAX(0.00000001, (1/(1+EXP(-(INDEX(係数表!G:G,10) + $B38))))*(EXP(INDEX(係数表!H:H,10) + INDEX(係数表!I:I,10)*LN(INDEX(出力表!C:C,10)+1)))), MAX(0.00000001, (1-(1/(1+EXP(-(INDEX(係数表!G:G,10) + $B38)))))*(EXP(INDEX(係数表!H:H,10) + INDEX(係数表!I:I,10)*LN(INDEX(出力表!C:C,10)+1)))))))</f>
        <v>98.123917542771849</v>
      </c>
      <c r="AC38" t="e">
        <f>MIN(100, MAX(0, (100*(INDEX(出力表!D:D,10))/(EXP(INDEX(係数表!B:B,10) + $C38) + (INDEX(出力表!D:D,10)))) + (乱数表!$V38*(Settings!B12/(((INDEX(出力表!D:D,10))+1)^INDEX(係数表!E:E,10)*INDEX(係数表!F:F,10))))))</f>
        <v>#VALUE!</v>
      </c>
      <c r="AD38" t="e">
        <f>MIN(100, MAX(0, (INDEX(出力表!D:D,10))*AB38/MAX(AC38, Settings!B3)))</f>
        <v>#VALUE!</v>
      </c>
      <c r="AE38">
        <f>MIN(100, MAX(0, 100*BETAINV(乱数表!$K38, MAX(0.00000001, (1/(1+EXP(-(INDEX(係数表!G:G,11) + $B38))))*(EXP(INDEX(係数表!H:H,11) + INDEX(係数表!I:I,11)*LN(INDEX(出力表!C:C,11)+1)))), MAX(0.00000001, (1-(1/(1+EXP(-(INDEX(係数表!G:G,11) + $B38)))))*(EXP(INDEX(係数表!H:H,11) + INDEX(係数表!I:I,11)*LN(INDEX(出力表!C:C,11)+1)))))))</f>
        <v>98.905934062820691</v>
      </c>
      <c r="AF38" t="e">
        <f>MIN(100, MAX(0, (100*(INDEX(出力表!D:D,11))/(EXP(INDEX(係数表!B:B,11) + $C38) + (INDEX(出力表!D:D,11)))) + (乱数表!$W38*(Settings!B12/(((INDEX(出力表!D:D,11))+1)^INDEX(係数表!E:E,11)*INDEX(係数表!F:F,11))))))</f>
        <v>#VALUE!</v>
      </c>
      <c r="AG38" t="e">
        <f>MIN(100, MAX(0, (INDEX(出力表!D:D,11))*AE38/MAX(AF38, Settings!B3)))</f>
        <v>#VALUE!</v>
      </c>
      <c r="AH38">
        <f>MIN(100, MAX(0, 100*BETAINV(乱数表!$L38, MAX(0.00000001, (1/(1+EXP(-(INDEX(係数表!G:G,12) + $B38))))*(EXP(INDEX(係数表!H:H,12) + INDEX(係数表!I:I,12)*LN(INDEX(出力表!C:C,12)+1)))), MAX(0.00000001, (1-(1/(1+EXP(-(INDEX(係数表!G:G,12) + $B38)))))*(EXP(INDEX(係数表!H:H,12) + INDEX(係数表!I:I,12)*LN(INDEX(出力表!C:C,12)+1)))))))</f>
        <v>99.999765272627883</v>
      </c>
      <c r="AI38" t="e">
        <f>MIN(100, MAX(0, (100*(INDEX(出力表!D:D,12))/(EXP(INDEX(係数表!B:B,12) + $C38) + (INDEX(出力表!D:D,12)))) + (乱数表!$X38*(Settings!B12/(((INDEX(出力表!D:D,12))+1)^INDEX(係数表!E:E,12)*INDEX(係数表!F:F,12))))))</f>
        <v>#VALUE!</v>
      </c>
      <c r="AJ38" t="e">
        <f>MIN(100, MAX(0, (INDEX(出力表!D:D,12))*AH38/MAX(AI38, Settings!B3)))</f>
        <v>#VALUE!</v>
      </c>
      <c r="AK38">
        <f>MIN(100, MAX(0, 100*BETAINV(乱数表!$M38, MAX(0.00000001, (1/(1+EXP(-(INDEX(係数表!G:G,13) + $B38))))*(EXP(INDEX(係数表!H:H,13) + INDEX(係数表!I:I,13)*LN(INDEX(出力表!C:C,13)+1)))), MAX(0.00000001, (1-(1/(1+EXP(-(INDEX(係数表!G:G,13) + $B38)))))*(EXP(INDEX(係数表!H:H,13) + INDEX(係数表!I:I,13)*LN(INDEX(出力表!C:C,13)+1)))))))</f>
        <v>99.854305977173865</v>
      </c>
      <c r="AL38" t="e">
        <f>MIN(100, MAX(0, (100*(INDEX(出力表!D:D,13))/(EXP(INDEX(係数表!B:B,13) + $C38) + (INDEX(出力表!D:D,13)))) + (乱数表!$Y38*(Settings!B12/(((INDEX(出力表!D:D,13))+1)^INDEX(係数表!E:E,13)*INDEX(係数表!F:F,13))))))</f>
        <v>#VALUE!</v>
      </c>
      <c r="AM38" t="e">
        <f>MIN(100, MAX(0, (INDEX(出力表!D:D,13))*AK38/MAX(AL38, Settings!B3)))</f>
        <v>#VALUE!</v>
      </c>
      <c r="AN38">
        <f>IF(ISNUMBER(F38), INDEX(出力表!B:B,2)*F38, 0)+IF(ISNUMBER(I38), INDEX(出力表!B:B,3)*I38, 0)+IF(ISNUMBER(L38), INDEX(出力表!B:B,4)*L38, 0)+IF(ISNUMBER(O38), INDEX(出力表!B:B,5)*O38, 0)+IF(ISNUMBER(R38), INDEX(出力表!B:B,6)*R38, 0)+IF(ISNUMBER(U38), INDEX(出力表!B:B,7)*U38, 0)+IF(ISNUMBER(X38), INDEX(出力表!B:B,8)*X38, 0)+IF(ISNUMBER(AA38), INDEX(出力表!B:B,9)*AA38, 0)+IF(ISNUMBER(AD38), INDEX(出力表!B:B,10)*AD38, 0)+IF(ISNUMBER(AG38), INDEX(出力表!B:B,11)*AG38, 0)+IF(ISNUMBER(AJ38), INDEX(出力表!B:B,12)*AJ38, 0)+IF(ISNUMBER(AM38), INDEX(出力表!B:B,13)*AM38, 0)</f>
        <v>0</v>
      </c>
      <c r="AO38">
        <f>IF(ISNUMBER(F38), INDEX(出力表!B:B,2), 0)+IF(ISNUMBER(I38), INDEX(出力表!B:B,3), 0)+IF(ISNUMBER(L38), INDEX(出力表!B:B,4), 0)+IF(ISNUMBER(O38), INDEX(出力表!B:B,5), 0)+IF(ISNUMBER(R38), INDEX(出力表!B:B,6), 0)+IF(ISNUMBER(U38), INDEX(出力表!B:B,7), 0)+IF(ISNUMBER(X38), INDEX(出力表!B:B,8), 0)+IF(ISNUMBER(AA38), INDEX(出力表!B:B,9), 0)+IF(ISNUMBER(AD38), INDEX(出力表!B:B,10), 0)+IF(ISNUMBER(AG38), INDEX(出力表!B:B,11), 0)+IF(ISNUMBER(AJ38), INDEX(出力表!B:B,12), 0)+IF(ISNUMBER(AM38), INDEX(出力表!B:B,13), 0)</f>
        <v>0</v>
      </c>
      <c r="AP38" t="str">
        <f t="shared" si="0"/>
        <v/>
      </c>
    </row>
    <row r="39" spans="1:42" x14ac:dyDescent="0.2">
      <c r="A39">
        <v>38</v>
      </c>
      <c r="B39">
        <f>IF(UPPER(Settings!B4)="TRUE", 乱数表!$Z39*Settings!B10, 0)</f>
        <v>1.0591309163981603E-2</v>
      </c>
      <c r="C39">
        <f>IF(UPPER(Settings!B4)="TRUE", 乱数表!$AA39*Settings!B11, 0)</f>
        <v>2.5684137903447313E-2</v>
      </c>
      <c r="D39">
        <f>MIN(100, MAX(0, 100*BETAINV(乱数表!$B39, MAX(0.00000001, (1/(1+EXP(-(INDEX(係数表!G:G,2) + $B39))))*(EXP(INDEX(係数表!H:H,2) + INDEX(係数表!I:I,2)*LN(INDEX(出力表!C:C,2)+1)))), MAX(0.00000001, (1-(1/(1+EXP(-(INDEX(係数表!G:G,2) + $B39)))))*(EXP(INDEX(係数表!H:H,2) + INDEX(係数表!I:I,2)*LN(INDEX(出力表!C:C,2)+1)))))))</f>
        <v>84.410996198270155</v>
      </c>
      <c r="E39" t="e">
        <f>MIN(100, MAX(0, (100*(INDEX(出力表!D:D,2))/(EXP(INDEX(係数表!B:B,2) + $C39) + (INDEX(出力表!D:D,2)))) + (乱数表!$N39*(Settings!B12/(((INDEX(出力表!D:D,2))+1)^INDEX(係数表!E:E,2)*INDEX(係数表!F:F,2))))))</f>
        <v>#VALUE!</v>
      </c>
      <c r="F39" t="e">
        <f>MIN(100, MAX(0, (INDEX(出力表!D:D,2))*D39/MAX(E39, Settings!B3)))</f>
        <v>#VALUE!</v>
      </c>
      <c r="G39">
        <f>MIN(100, MAX(0, 100*BETAINV(乱数表!$C39, MAX(0.00000001, (1/(1+EXP(-(INDEX(係数表!G:G,3) + $B39))))*(EXP(INDEX(係数表!H:H,3) + INDEX(係数表!I:I,3)*LN(INDEX(出力表!C:C,3)+1)))), MAX(0.00000001, (1-(1/(1+EXP(-(INDEX(係数表!G:G,3) + $B39)))))*(EXP(INDEX(係数表!H:H,3) + INDEX(係数表!I:I,3)*LN(INDEX(出力表!C:C,3)+1)))))))</f>
        <v>93.658720030084567</v>
      </c>
      <c r="H39" t="e">
        <f>MIN(100, MAX(0, (100*(INDEX(出力表!D:D,3))/(EXP(INDEX(係数表!B:B,3) + $C39) + (INDEX(出力表!D:D,3)))) + (乱数表!$O39*(Settings!B12/(((INDEX(出力表!D:D,3))+1)^INDEX(係数表!E:E,3)*INDEX(係数表!F:F,3))))))</f>
        <v>#VALUE!</v>
      </c>
      <c r="I39" t="e">
        <f>MIN(100, MAX(0, (INDEX(出力表!D:D,3))*G39/MAX(H39, Settings!B3)))</f>
        <v>#VALUE!</v>
      </c>
      <c r="J39">
        <f>MIN(100, MAX(0, 100*BETAINV(乱数表!$D39, MAX(0.00000001, (1/(1+EXP(-(INDEX(係数表!G:G,4) + $B39))))*(EXP(INDEX(係数表!H:H,4) + INDEX(係数表!I:I,4)*LN(INDEX(出力表!C:C,4)+1)))), MAX(0.00000001, (1-(1/(1+EXP(-(INDEX(係数表!G:G,4) + $B39)))))*(EXP(INDEX(係数表!H:H,4) + INDEX(係数表!I:I,4)*LN(INDEX(出力表!C:C,4)+1)))))))</f>
        <v>99.875438603586119</v>
      </c>
      <c r="K39" t="e">
        <f>MIN(100, MAX(0, (100*(INDEX(出力表!D:D,4))/(EXP(INDEX(係数表!B:B,4) + $C39) + (INDEX(出力表!D:D,4)))) + (乱数表!$P39*(Settings!B12/(((INDEX(出力表!D:D,4))+1)^INDEX(係数表!E:E,4)*INDEX(係数表!F:F,4))))))</f>
        <v>#VALUE!</v>
      </c>
      <c r="L39" t="e">
        <f>MIN(100, MAX(0, (INDEX(出力表!D:D,4))*J39/MAX(K39, Settings!B3)))</f>
        <v>#VALUE!</v>
      </c>
      <c r="M39">
        <f>MIN(100, MAX(0, 100*BETAINV(乱数表!$E39, MAX(0.00000001, (1/(1+EXP(-(INDEX(係数表!G:G,5) + $B39))))*(EXP(INDEX(係数表!H:H,5) + INDEX(係数表!I:I,5)*LN(INDEX(出力表!C:C,5)+1)))), MAX(0.00000001, (1-(1/(1+EXP(-(INDEX(係数表!G:G,5) + $B39)))))*(EXP(INDEX(係数表!H:H,5) + INDEX(係数表!I:I,5)*LN(INDEX(出力表!C:C,5)+1)))))))</f>
        <v>65.19133784232551</v>
      </c>
      <c r="N39" t="e">
        <f>MIN(100, MAX(0, (100*(INDEX(出力表!D:D,5))/(EXP(INDEX(係数表!B:B,5) + $C39) + (INDEX(出力表!D:D,5)))) + (乱数表!$Q39*(Settings!B12/(((INDEX(出力表!D:D,5))+1)^INDEX(係数表!E:E,5)*INDEX(係数表!F:F,5))))))</f>
        <v>#VALUE!</v>
      </c>
      <c r="O39" t="e">
        <f>MIN(100, MAX(0, (INDEX(出力表!D:D,5))*M39/MAX(N39, Settings!B3)))</f>
        <v>#VALUE!</v>
      </c>
      <c r="P39">
        <f>MIN(100, MAX(0, 100*BETAINV(乱数表!$F39, MAX(0.00000001, (1/(1+EXP(-(INDEX(係数表!G:G,6) + $B39))))*(EXP(INDEX(係数表!H:H,6) + INDEX(係数表!I:I,6)*LN(INDEX(出力表!C:C,6)+1)))), MAX(0.00000001, (1-(1/(1+EXP(-(INDEX(係数表!G:G,6) + $B39)))))*(EXP(INDEX(係数表!H:H,6) + INDEX(係数表!I:I,6)*LN(INDEX(出力表!C:C,6)+1)))))))</f>
        <v>98.318738308471566</v>
      </c>
      <c r="Q39" t="e">
        <f>MIN(100, MAX(0, (100*(INDEX(出力表!D:D,6))/(EXP(INDEX(係数表!B:B,6) + $C39) + (INDEX(出力表!D:D,6)))) + (乱数表!$R39*(Settings!B12/(((INDEX(出力表!D:D,6))+1)^INDEX(係数表!E:E,6)*INDEX(係数表!F:F,6))))))</f>
        <v>#VALUE!</v>
      </c>
      <c r="R39" t="e">
        <f>MIN(100, MAX(0, (INDEX(出力表!D:D,6))*P39/MAX(Q39, Settings!B3)))</f>
        <v>#VALUE!</v>
      </c>
      <c r="S39">
        <f>MIN(100, MAX(0, 100*BETAINV(乱数表!$G39, MAX(0.00000001, (1/(1+EXP(-(INDEX(係数表!G:G,7) + $B39))))*(EXP(INDEX(係数表!H:H,7) + INDEX(係数表!I:I,7)*LN(INDEX(出力表!C:C,7)+1)))), MAX(0.00000001, (1-(1/(1+EXP(-(INDEX(係数表!G:G,7) + $B39)))))*(EXP(INDEX(係数表!H:H,7) + INDEX(係数表!I:I,7)*LN(INDEX(出力表!C:C,7)+1)))))))</f>
        <v>50.33279079103712</v>
      </c>
      <c r="T39" t="e">
        <f>MIN(100, MAX(0, (100*(INDEX(出力表!D:D,7))/(EXP(INDEX(係数表!B:B,7) + $C39) + (INDEX(出力表!D:D,7)))) + (乱数表!$S39*(Settings!B12/(((INDEX(出力表!D:D,7))+1)^INDEX(係数表!E:E,7)*INDEX(係数表!F:F,7))))))</f>
        <v>#VALUE!</v>
      </c>
      <c r="U39" t="e">
        <f>MIN(100, MAX(0, (INDEX(出力表!D:D,7))*S39/MAX(T39, Settings!B3)))</f>
        <v>#VALUE!</v>
      </c>
      <c r="V39">
        <f>MIN(100, MAX(0, 100*BETAINV(乱数表!$H39, MAX(0.00000001, (1/(1+EXP(-(INDEX(係数表!G:G,8) + $B39))))*(EXP(INDEX(係数表!H:H,8) + INDEX(係数表!I:I,8)*LN(INDEX(出力表!C:C,8)+1)))), MAX(0.00000001, (1-(1/(1+EXP(-(INDEX(係数表!G:G,8) + $B39)))))*(EXP(INDEX(係数表!H:H,8) + INDEX(係数表!I:I,8)*LN(INDEX(出力表!C:C,8)+1)))))))</f>
        <v>80.379644776897237</v>
      </c>
      <c r="W39" t="e">
        <f>MIN(100, MAX(0, (100*(INDEX(出力表!D:D,8))/(EXP(INDEX(係数表!B:B,8) + $C39) + (INDEX(出力表!D:D,8)))) + (乱数表!$T39*(Settings!B12/(((INDEX(出力表!D:D,8))+1)^INDEX(係数表!E:E,8)*INDEX(係数表!F:F,8))))))</f>
        <v>#VALUE!</v>
      </c>
      <c r="X39" t="e">
        <f>MIN(100, MAX(0, (INDEX(出力表!D:D,8))*V39/MAX(W39, Settings!B3)))</f>
        <v>#VALUE!</v>
      </c>
      <c r="Y39">
        <f>MIN(100, MAX(0, 100*BETAINV(乱数表!$I39, MAX(0.00000001, (1/(1+EXP(-(INDEX(係数表!G:G,9) + $B39))))*(EXP(INDEX(係数表!H:H,9) + INDEX(係数表!I:I,9)*LN(INDEX(出力表!C:C,9)+1)))), MAX(0.00000001, (1-(1/(1+EXP(-(INDEX(係数表!G:G,9) + $B39)))))*(EXP(INDEX(係数表!H:H,9) + INDEX(係数表!I:I,9)*LN(INDEX(出力表!C:C,9)+1)))))))</f>
        <v>95.858325104817595</v>
      </c>
      <c r="Z39" t="e">
        <f>MIN(100, MAX(0, (100*(INDEX(出力表!D:D,9))/(EXP(INDEX(係数表!B:B,9) + $C39) + (INDEX(出力表!D:D,9)))) + (乱数表!$U39*(Settings!B12/(((INDEX(出力表!D:D,9))+1)^INDEX(係数表!E:E,9)*INDEX(係数表!F:F,9))))))</f>
        <v>#VALUE!</v>
      </c>
      <c r="AA39" t="e">
        <f>MIN(100, MAX(0, (INDEX(出力表!D:D,9))*Y39/MAX(Z39, Settings!B3)))</f>
        <v>#VALUE!</v>
      </c>
      <c r="AB39">
        <f>MIN(100, MAX(0, 100*BETAINV(乱数表!$J39, MAX(0.00000001, (1/(1+EXP(-(INDEX(係数表!G:G,10) + $B39))))*(EXP(INDEX(係数表!H:H,10) + INDEX(係数表!I:I,10)*LN(INDEX(出力表!C:C,10)+1)))), MAX(0.00000001, (1-(1/(1+EXP(-(INDEX(係数表!G:G,10) + $B39)))))*(EXP(INDEX(係数表!H:H,10) + INDEX(係数表!I:I,10)*LN(INDEX(出力表!C:C,10)+1)))))))</f>
        <v>95.576900973648662</v>
      </c>
      <c r="AC39" t="e">
        <f>MIN(100, MAX(0, (100*(INDEX(出力表!D:D,10))/(EXP(INDEX(係数表!B:B,10) + $C39) + (INDEX(出力表!D:D,10)))) + (乱数表!$V39*(Settings!B12/(((INDEX(出力表!D:D,10))+1)^INDEX(係数表!E:E,10)*INDEX(係数表!F:F,10))))))</f>
        <v>#VALUE!</v>
      </c>
      <c r="AD39" t="e">
        <f>MIN(100, MAX(0, (INDEX(出力表!D:D,10))*AB39/MAX(AC39, Settings!B3)))</f>
        <v>#VALUE!</v>
      </c>
      <c r="AE39">
        <f>MIN(100, MAX(0, 100*BETAINV(乱数表!$K39, MAX(0.00000001, (1/(1+EXP(-(INDEX(係数表!G:G,11) + $B39))))*(EXP(INDEX(係数表!H:H,11) + INDEX(係数表!I:I,11)*LN(INDEX(出力表!C:C,11)+1)))), MAX(0.00000001, (1-(1/(1+EXP(-(INDEX(係数表!G:G,11) + $B39)))))*(EXP(INDEX(係数表!H:H,11) + INDEX(係数表!I:I,11)*LN(INDEX(出力表!C:C,11)+1)))))))</f>
        <v>97.453382060173382</v>
      </c>
      <c r="AF39" t="e">
        <f>MIN(100, MAX(0, (100*(INDEX(出力表!D:D,11))/(EXP(INDEX(係数表!B:B,11) + $C39) + (INDEX(出力表!D:D,11)))) + (乱数表!$W39*(Settings!B12/(((INDEX(出力表!D:D,11))+1)^INDEX(係数表!E:E,11)*INDEX(係数表!F:F,11))))))</f>
        <v>#VALUE!</v>
      </c>
      <c r="AG39" t="e">
        <f>MIN(100, MAX(0, (INDEX(出力表!D:D,11))*AE39/MAX(AF39, Settings!B3)))</f>
        <v>#VALUE!</v>
      </c>
      <c r="AH39">
        <f>MIN(100, MAX(0, 100*BETAINV(乱数表!$L39, MAX(0.00000001, (1/(1+EXP(-(INDEX(係数表!G:G,12) + $B39))))*(EXP(INDEX(係数表!H:H,12) + INDEX(係数表!I:I,12)*LN(INDEX(出力表!C:C,12)+1)))), MAX(0.00000001, (1-(1/(1+EXP(-(INDEX(係数表!G:G,12) + $B39)))))*(EXP(INDEX(係数表!H:H,12) + INDEX(係数表!I:I,12)*LN(INDEX(出力表!C:C,12)+1)))))))</f>
        <v>93.328168603931459</v>
      </c>
      <c r="AI39" t="e">
        <f>MIN(100, MAX(0, (100*(INDEX(出力表!D:D,12))/(EXP(INDEX(係数表!B:B,12) + $C39) + (INDEX(出力表!D:D,12)))) + (乱数表!$X39*(Settings!B12/(((INDEX(出力表!D:D,12))+1)^INDEX(係数表!E:E,12)*INDEX(係数表!F:F,12))))))</f>
        <v>#VALUE!</v>
      </c>
      <c r="AJ39" t="e">
        <f>MIN(100, MAX(0, (INDEX(出力表!D:D,12))*AH39/MAX(AI39, Settings!B3)))</f>
        <v>#VALUE!</v>
      </c>
      <c r="AK39">
        <f>MIN(100, MAX(0, 100*BETAINV(乱数表!$M39, MAX(0.00000001, (1/(1+EXP(-(INDEX(係数表!G:G,13) + $B39))))*(EXP(INDEX(係数表!H:H,13) + INDEX(係数表!I:I,13)*LN(INDEX(出力表!C:C,13)+1)))), MAX(0.00000001, (1-(1/(1+EXP(-(INDEX(係数表!G:G,13) + $B39)))))*(EXP(INDEX(係数表!H:H,13) + INDEX(係数表!I:I,13)*LN(INDEX(出力表!C:C,13)+1)))))))</f>
        <v>97.374172568359583</v>
      </c>
      <c r="AL39" t="e">
        <f>MIN(100, MAX(0, (100*(INDEX(出力表!D:D,13))/(EXP(INDEX(係数表!B:B,13) + $C39) + (INDEX(出力表!D:D,13)))) + (乱数表!$Y39*(Settings!B12/(((INDEX(出力表!D:D,13))+1)^INDEX(係数表!E:E,13)*INDEX(係数表!F:F,13))))))</f>
        <v>#VALUE!</v>
      </c>
      <c r="AM39" t="e">
        <f>MIN(100, MAX(0, (INDEX(出力表!D:D,13))*AK39/MAX(AL39, Settings!B3)))</f>
        <v>#VALUE!</v>
      </c>
      <c r="AN39">
        <f>IF(ISNUMBER(F39), INDEX(出力表!B:B,2)*F39, 0)+IF(ISNUMBER(I39), INDEX(出力表!B:B,3)*I39, 0)+IF(ISNUMBER(L39), INDEX(出力表!B:B,4)*L39, 0)+IF(ISNUMBER(O39), INDEX(出力表!B:B,5)*O39, 0)+IF(ISNUMBER(R39), INDEX(出力表!B:B,6)*R39, 0)+IF(ISNUMBER(U39), INDEX(出力表!B:B,7)*U39, 0)+IF(ISNUMBER(X39), INDEX(出力表!B:B,8)*X39, 0)+IF(ISNUMBER(AA39), INDEX(出力表!B:B,9)*AA39, 0)+IF(ISNUMBER(AD39), INDEX(出力表!B:B,10)*AD39, 0)+IF(ISNUMBER(AG39), INDEX(出力表!B:B,11)*AG39, 0)+IF(ISNUMBER(AJ39), INDEX(出力表!B:B,12)*AJ39, 0)+IF(ISNUMBER(AM39), INDEX(出力表!B:B,13)*AM39, 0)</f>
        <v>0</v>
      </c>
      <c r="AO39">
        <f>IF(ISNUMBER(F39), INDEX(出力表!B:B,2), 0)+IF(ISNUMBER(I39), INDEX(出力表!B:B,3), 0)+IF(ISNUMBER(L39), INDEX(出力表!B:B,4), 0)+IF(ISNUMBER(O39), INDEX(出力表!B:B,5), 0)+IF(ISNUMBER(R39), INDEX(出力表!B:B,6), 0)+IF(ISNUMBER(U39), INDEX(出力表!B:B,7), 0)+IF(ISNUMBER(X39), INDEX(出力表!B:B,8), 0)+IF(ISNUMBER(AA39), INDEX(出力表!B:B,9), 0)+IF(ISNUMBER(AD39), INDEX(出力表!B:B,10), 0)+IF(ISNUMBER(AG39), INDEX(出力表!B:B,11), 0)+IF(ISNUMBER(AJ39), INDEX(出力表!B:B,12), 0)+IF(ISNUMBER(AM39), INDEX(出力表!B:B,13), 0)</f>
        <v>0</v>
      </c>
      <c r="AP39" t="str">
        <f t="shared" si="0"/>
        <v/>
      </c>
    </row>
    <row r="40" spans="1:42" x14ac:dyDescent="0.2">
      <c r="A40">
        <v>39</v>
      </c>
      <c r="B40">
        <f>IF(UPPER(Settings!B4)="TRUE", 乱数表!$Z40*Settings!B10, 0)</f>
        <v>-9.5443614270604618E-2</v>
      </c>
      <c r="C40">
        <f>IF(UPPER(Settings!B4)="TRUE", 乱数表!$AA40*Settings!B11, 0)</f>
        <v>-6.589758391769289E-2</v>
      </c>
      <c r="D40">
        <f>MIN(100, MAX(0, 100*BETAINV(乱数表!$B40, MAX(0.00000001, (1/(1+EXP(-(INDEX(係数表!G:G,2) + $B40))))*(EXP(INDEX(係数表!H:H,2) + INDEX(係数表!I:I,2)*LN(INDEX(出力表!C:C,2)+1)))), MAX(0.00000001, (1-(1/(1+EXP(-(INDEX(係数表!G:G,2) + $B40)))))*(EXP(INDEX(係数表!H:H,2) + INDEX(係数表!I:I,2)*LN(INDEX(出力表!C:C,2)+1)))))))</f>
        <v>88.499533906437208</v>
      </c>
      <c r="E40" t="e">
        <f>MIN(100, MAX(0, (100*(INDEX(出力表!D:D,2))/(EXP(INDEX(係数表!B:B,2) + $C40) + (INDEX(出力表!D:D,2)))) + (乱数表!$N40*(Settings!B12/(((INDEX(出力表!D:D,2))+1)^INDEX(係数表!E:E,2)*INDEX(係数表!F:F,2))))))</f>
        <v>#VALUE!</v>
      </c>
      <c r="F40" t="e">
        <f>MIN(100, MAX(0, (INDEX(出力表!D:D,2))*D40/MAX(E40, Settings!B3)))</f>
        <v>#VALUE!</v>
      </c>
      <c r="G40">
        <f>MIN(100, MAX(0, 100*BETAINV(乱数表!$C40, MAX(0.00000001, (1/(1+EXP(-(INDEX(係数表!G:G,3) + $B40))))*(EXP(INDEX(係数表!H:H,3) + INDEX(係数表!I:I,3)*LN(INDEX(出力表!C:C,3)+1)))), MAX(0.00000001, (1-(1/(1+EXP(-(INDEX(係数表!G:G,3) + $B40)))))*(EXP(INDEX(係数表!H:H,3) + INDEX(係数表!I:I,3)*LN(INDEX(出力表!C:C,3)+1)))))))</f>
        <v>87.844201622312994</v>
      </c>
      <c r="H40" t="e">
        <f>MIN(100, MAX(0, (100*(INDEX(出力表!D:D,3))/(EXP(INDEX(係数表!B:B,3) + $C40) + (INDEX(出力表!D:D,3)))) + (乱数表!$O40*(Settings!B12/(((INDEX(出力表!D:D,3))+1)^INDEX(係数表!E:E,3)*INDEX(係数表!F:F,3))))))</f>
        <v>#VALUE!</v>
      </c>
      <c r="I40" t="e">
        <f>MIN(100, MAX(0, (INDEX(出力表!D:D,3))*G40/MAX(H40, Settings!B3)))</f>
        <v>#VALUE!</v>
      </c>
      <c r="J40">
        <f>MIN(100, MAX(0, 100*BETAINV(乱数表!$D40, MAX(0.00000001, (1/(1+EXP(-(INDEX(係数表!G:G,4) + $B40))))*(EXP(INDEX(係数表!H:H,4) + INDEX(係数表!I:I,4)*LN(INDEX(出力表!C:C,4)+1)))), MAX(0.00000001, (1-(1/(1+EXP(-(INDEX(係数表!G:G,4) + $B40)))))*(EXP(INDEX(係数表!H:H,4) + INDEX(係数表!I:I,4)*LN(INDEX(出力表!C:C,4)+1)))))))</f>
        <v>99.850097653112798</v>
      </c>
      <c r="K40" t="e">
        <f>MIN(100, MAX(0, (100*(INDEX(出力表!D:D,4))/(EXP(INDEX(係数表!B:B,4) + $C40) + (INDEX(出力表!D:D,4)))) + (乱数表!$P40*(Settings!B12/(((INDEX(出力表!D:D,4))+1)^INDEX(係数表!E:E,4)*INDEX(係数表!F:F,4))))))</f>
        <v>#VALUE!</v>
      </c>
      <c r="L40" t="e">
        <f>MIN(100, MAX(0, (INDEX(出力表!D:D,4))*J40/MAX(K40, Settings!B3)))</f>
        <v>#VALUE!</v>
      </c>
      <c r="M40">
        <f>MIN(100, MAX(0, 100*BETAINV(乱数表!$E40, MAX(0.00000001, (1/(1+EXP(-(INDEX(係数表!G:G,5) + $B40))))*(EXP(INDEX(係数表!H:H,5) + INDEX(係数表!I:I,5)*LN(INDEX(出力表!C:C,5)+1)))), MAX(0.00000001, (1-(1/(1+EXP(-(INDEX(係数表!G:G,5) + $B40)))))*(EXP(INDEX(係数表!H:H,5) + INDEX(係数表!I:I,5)*LN(INDEX(出力表!C:C,5)+1)))))))</f>
        <v>86.571812733368134</v>
      </c>
      <c r="N40" t="e">
        <f>MIN(100, MAX(0, (100*(INDEX(出力表!D:D,5))/(EXP(INDEX(係数表!B:B,5) + $C40) + (INDEX(出力表!D:D,5)))) + (乱数表!$Q40*(Settings!B12/(((INDEX(出力表!D:D,5))+1)^INDEX(係数表!E:E,5)*INDEX(係数表!F:F,5))))))</f>
        <v>#VALUE!</v>
      </c>
      <c r="O40" t="e">
        <f>MIN(100, MAX(0, (INDEX(出力表!D:D,5))*M40/MAX(N40, Settings!B3)))</f>
        <v>#VALUE!</v>
      </c>
      <c r="P40">
        <f>MIN(100, MAX(0, 100*BETAINV(乱数表!$F40, MAX(0.00000001, (1/(1+EXP(-(INDEX(係数表!G:G,6) + $B40))))*(EXP(INDEX(係数表!H:H,6) + INDEX(係数表!I:I,6)*LN(INDEX(出力表!C:C,6)+1)))), MAX(0.00000001, (1-(1/(1+EXP(-(INDEX(係数表!G:G,6) + $B40)))))*(EXP(INDEX(係数表!H:H,6) + INDEX(係数表!I:I,6)*LN(INDEX(出力表!C:C,6)+1)))))))</f>
        <v>97.381140316229661</v>
      </c>
      <c r="Q40" t="e">
        <f>MIN(100, MAX(0, (100*(INDEX(出力表!D:D,6))/(EXP(INDEX(係数表!B:B,6) + $C40) + (INDEX(出力表!D:D,6)))) + (乱数表!$R40*(Settings!B12/(((INDEX(出力表!D:D,6))+1)^INDEX(係数表!E:E,6)*INDEX(係数表!F:F,6))))))</f>
        <v>#VALUE!</v>
      </c>
      <c r="R40" t="e">
        <f>MIN(100, MAX(0, (INDEX(出力表!D:D,6))*P40/MAX(Q40, Settings!B3)))</f>
        <v>#VALUE!</v>
      </c>
      <c r="S40">
        <f>MIN(100, MAX(0, 100*BETAINV(乱数表!$G40, MAX(0.00000001, (1/(1+EXP(-(INDEX(係数表!G:G,7) + $B40))))*(EXP(INDEX(係数表!H:H,7) + INDEX(係数表!I:I,7)*LN(INDEX(出力表!C:C,7)+1)))), MAX(0.00000001, (1-(1/(1+EXP(-(INDEX(係数表!G:G,7) + $B40)))))*(EXP(INDEX(係数表!H:H,7) + INDEX(係数表!I:I,7)*LN(INDEX(出力表!C:C,7)+1)))))))</f>
        <v>97.81978354749063</v>
      </c>
      <c r="T40" t="e">
        <f>MIN(100, MAX(0, (100*(INDEX(出力表!D:D,7))/(EXP(INDEX(係数表!B:B,7) + $C40) + (INDEX(出力表!D:D,7)))) + (乱数表!$S40*(Settings!B12/(((INDEX(出力表!D:D,7))+1)^INDEX(係数表!E:E,7)*INDEX(係数表!F:F,7))))))</f>
        <v>#VALUE!</v>
      </c>
      <c r="U40" t="e">
        <f>MIN(100, MAX(0, (INDEX(出力表!D:D,7))*S40/MAX(T40, Settings!B3)))</f>
        <v>#VALUE!</v>
      </c>
      <c r="V40">
        <f>MIN(100, MAX(0, 100*BETAINV(乱数表!$H40, MAX(0.00000001, (1/(1+EXP(-(INDEX(係数表!G:G,8) + $B40))))*(EXP(INDEX(係数表!H:H,8) + INDEX(係数表!I:I,8)*LN(INDEX(出力表!C:C,8)+1)))), MAX(0.00000001, (1-(1/(1+EXP(-(INDEX(係数表!G:G,8) + $B40)))))*(EXP(INDEX(係数表!H:H,8) + INDEX(係数表!I:I,8)*LN(INDEX(出力表!C:C,8)+1)))))))</f>
        <v>85.845232379329957</v>
      </c>
      <c r="W40" t="e">
        <f>MIN(100, MAX(0, (100*(INDEX(出力表!D:D,8))/(EXP(INDEX(係数表!B:B,8) + $C40) + (INDEX(出力表!D:D,8)))) + (乱数表!$T40*(Settings!B12/(((INDEX(出力表!D:D,8))+1)^INDEX(係数表!E:E,8)*INDEX(係数表!F:F,8))))))</f>
        <v>#VALUE!</v>
      </c>
      <c r="X40" t="e">
        <f>MIN(100, MAX(0, (INDEX(出力表!D:D,8))*V40/MAX(W40, Settings!B3)))</f>
        <v>#VALUE!</v>
      </c>
      <c r="Y40">
        <f>MIN(100, MAX(0, 100*BETAINV(乱数表!$I40, MAX(0.00000001, (1/(1+EXP(-(INDEX(係数表!G:G,9) + $B40))))*(EXP(INDEX(係数表!H:H,9) + INDEX(係数表!I:I,9)*LN(INDEX(出力表!C:C,9)+1)))), MAX(0.00000001, (1-(1/(1+EXP(-(INDEX(係数表!G:G,9) + $B40)))))*(EXP(INDEX(係数表!H:H,9) + INDEX(係数表!I:I,9)*LN(INDEX(出力表!C:C,9)+1)))))))</f>
        <v>90.265448210533393</v>
      </c>
      <c r="Z40" t="e">
        <f>MIN(100, MAX(0, (100*(INDEX(出力表!D:D,9))/(EXP(INDEX(係数表!B:B,9) + $C40) + (INDEX(出力表!D:D,9)))) + (乱数表!$U40*(Settings!B12/(((INDEX(出力表!D:D,9))+1)^INDEX(係数表!E:E,9)*INDEX(係数表!F:F,9))))))</f>
        <v>#VALUE!</v>
      </c>
      <c r="AA40" t="e">
        <f>MIN(100, MAX(0, (INDEX(出力表!D:D,9))*Y40/MAX(Z40, Settings!B3)))</f>
        <v>#VALUE!</v>
      </c>
      <c r="AB40">
        <f>MIN(100, MAX(0, 100*BETAINV(乱数表!$J40, MAX(0.00000001, (1/(1+EXP(-(INDEX(係数表!G:G,10) + $B40))))*(EXP(INDEX(係数表!H:H,10) + INDEX(係数表!I:I,10)*LN(INDEX(出力表!C:C,10)+1)))), MAX(0.00000001, (1-(1/(1+EXP(-(INDEX(係数表!G:G,10) + $B40)))))*(EXP(INDEX(係数表!H:H,10) + INDEX(係数表!I:I,10)*LN(INDEX(出力表!C:C,10)+1)))))))</f>
        <v>77.150462798348457</v>
      </c>
      <c r="AC40" t="e">
        <f>MIN(100, MAX(0, (100*(INDEX(出力表!D:D,10))/(EXP(INDEX(係数表!B:B,10) + $C40) + (INDEX(出力表!D:D,10)))) + (乱数表!$V40*(Settings!B12/(((INDEX(出力表!D:D,10))+1)^INDEX(係数表!E:E,10)*INDEX(係数表!F:F,10))))))</f>
        <v>#VALUE!</v>
      </c>
      <c r="AD40" t="e">
        <f>MIN(100, MAX(0, (INDEX(出力表!D:D,10))*AB40/MAX(AC40, Settings!B3)))</f>
        <v>#VALUE!</v>
      </c>
      <c r="AE40">
        <f>MIN(100, MAX(0, 100*BETAINV(乱数表!$K40, MAX(0.00000001, (1/(1+EXP(-(INDEX(係数表!G:G,11) + $B40))))*(EXP(INDEX(係数表!H:H,11) + INDEX(係数表!I:I,11)*LN(INDEX(出力表!C:C,11)+1)))), MAX(0.00000001, (1-(1/(1+EXP(-(INDEX(係数表!G:G,11) + $B40)))))*(EXP(INDEX(係数表!H:H,11) + INDEX(係数表!I:I,11)*LN(INDEX(出力表!C:C,11)+1)))))))</f>
        <v>65.658434065727405</v>
      </c>
      <c r="AF40" t="e">
        <f>MIN(100, MAX(0, (100*(INDEX(出力表!D:D,11))/(EXP(INDEX(係数表!B:B,11) + $C40) + (INDEX(出力表!D:D,11)))) + (乱数表!$W40*(Settings!B12/(((INDEX(出力表!D:D,11))+1)^INDEX(係数表!E:E,11)*INDEX(係数表!F:F,11))))))</f>
        <v>#VALUE!</v>
      </c>
      <c r="AG40" t="e">
        <f>MIN(100, MAX(0, (INDEX(出力表!D:D,11))*AE40/MAX(AF40, Settings!B3)))</f>
        <v>#VALUE!</v>
      </c>
      <c r="AH40">
        <f>MIN(100, MAX(0, 100*BETAINV(乱数表!$L40, MAX(0.00000001, (1/(1+EXP(-(INDEX(係数表!G:G,12) + $B40))))*(EXP(INDEX(係数表!H:H,12) + INDEX(係数表!I:I,12)*LN(INDEX(出力表!C:C,12)+1)))), MAX(0.00000001, (1-(1/(1+EXP(-(INDEX(係数表!G:G,12) + $B40)))))*(EXP(INDEX(係数表!H:H,12) + INDEX(係数表!I:I,12)*LN(INDEX(出力表!C:C,12)+1)))))))</f>
        <v>67.927256099572702</v>
      </c>
      <c r="AI40" t="e">
        <f>MIN(100, MAX(0, (100*(INDEX(出力表!D:D,12))/(EXP(INDEX(係数表!B:B,12) + $C40) + (INDEX(出力表!D:D,12)))) + (乱数表!$X40*(Settings!B12/(((INDEX(出力表!D:D,12))+1)^INDEX(係数表!E:E,12)*INDEX(係数表!F:F,12))))))</f>
        <v>#VALUE!</v>
      </c>
      <c r="AJ40" t="e">
        <f>MIN(100, MAX(0, (INDEX(出力表!D:D,12))*AH40/MAX(AI40, Settings!B3)))</f>
        <v>#VALUE!</v>
      </c>
      <c r="AK40">
        <f>MIN(100, MAX(0, 100*BETAINV(乱数表!$M40, MAX(0.00000001, (1/(1+EXP(-(INDEX(係数表!G:G,13) + $B40))))*(EXP(INDEX(係数表!H:H,13) + INDEX(係数表!I:I,13)*LN(INDEX(出力表!C:C,13)+1)))), MAX(0.00000001, (1-(1/(1+EXP(-(INDEX(係数表!G:G,13) + $B40)))))*(EXP(INDEX(係数表!H:H,13) + INDEX(係数表!I:I,13)*LN(INDEX(出力表!C:C,13)+1)))))))</f>
        <v>99.911910565763165</v>
      </c>
      <c r="AL40" t="e">
        <f>MIN(100, MAX(0, (100*(INDEX(出力表!D:D,13))/(EXP(INDEX(係数表!B:B,13) + $C40) + (INDEX(出力表!D:D,13)))) + (乱数表!$Y40*(Settings!B12/(((INDEX(出力表!D:D,13))+1)^INDEX(係数表!E:E,13)*INDEX(係数表!F:F,13))))))</f>
        <v>#VALUE!</v>
      </c>
      <c r="AM40" t="e">
        <f>MIN(100, MAX(0, (INDEX(出力表!D:D,13))*AK40/MAX(AL40, Settings!B3)))</f>
        <v>#VALUE!</v>
      </c>
      <c r="AN40">
        <f>IF(ISNUMBER(F40), INDEX(出力表!B:B,2)*F40, 0)+IF(ISNUMBER(I40), INDEX(出力表!B:B,3)*I40, 0)+IF(ISNUMBER(L40), INDEX(出力表!B:B,4)*L40, 0)+IF(ISNUMBER(O40), INDEX(出力表!B:B,5)*O40, 0)+IF(ISNUMBER(R40), INDEX(出力表!B:B,6)*R40, 0)+IF(ISNUMBER(U40), INDEX(出力表!B:B,7)*U40, 0)+IF(ISNUMBER(X40), INDEX(出力表!B:B,8)*X40, 0)+IF(ISNUMBER(AA40), INDEX(出力表!B:B,9)*AA40, 0)+IF(ISNUMBER(AD40), INDEX(出力表!B:B,10)*AD40, 0)+IF(ISNUMBER(AG40), INDEX(出力表!B:B,11)*AG40, 0)+IF(ISNUMBER(AJ40), INDEX(出力表!B:B,12)*AJ40, 0)+IF(ISNUMBER(AM40), INDEX(出力表!B:B,13)*AM40, 0)</f>
        <v>0</v>
      </c>
      <c r="AO40">
        <f>IF(ISNUMBER(F40), INDEX(出力表!B:B,2), 0)+IF(ISNUMBER(I40), INDEX(出力表!B:B,3), 0)+IF(ISNUMBER(L40), INDEX(出力表!B:B,4), 0)+IF(ISNUMBER(O40), INDEX(出力表!B:B,5), 0)+IF(ISNUMBER(R40), INDEX(出力表!B:B,6), 0)+IF(ISNUMBER(U40), INDEX(出力表!B:B,7), 0)+IF(ISNUMBER(X40), INDEX(出力表!B:B,8), 0)+IF(ISNUMBER(AA40), INDEX(出力表!B:B,9), 0)+IF(ISNUMBER(AD40), INDEX(出力表!B:B,10), 0)+IF(ISNUMBER(AG40), INDEX(出力表!B:B,11), 0)+IF(ISNUMBER(AJ40), INDEX(出力表!B:B,12), 0)+IF(ISNUMBER(AM40), INDEX(出力表!B:B,13), 0)</f>
        <v>0</v>
      </c>
      <c r="AP40" t="str">
        <f t="shared" si="0"/>
        <v/>
      </c>
    </row>
    <row r="41" spans="1:42" x14ac:dyDescent="0.2">
      <c r="A41">
        <v>40</v>
      </c>
      <c r="B41">
        <f>IF(UPPER(Settings!B4)="TRUE", 乱数表!$Z41*Settings!B10, 0)</f>
        <v>3.6547488690874756E-2</v>
      </c>
      <c r="C41">
        <f>IF(UPPER(Settings!B4)="TRUE", 乱数表!$AA41*Settings!B11, 0)</f>
        <v>5.515641686121165E-3</v>
      </c>
      <c r="D41">
        <f>MIN(100, MAX(0, 100*BETAINV(乱数表!$B41, MAX(0.00000001, (1/(1+EXP(-(INDEX(係数表!G:G,2) + $B41))))*(EXP(INDEX(係数表!H:H,2) + INDEX(係数表!I:I,2)*LN(INDEX(出力表!C:C,2)+1)))), MAX(0.00000001, (1-(1/(1+EXP(-(INDEX(係数表!G:G,2) + $B41)))))*(EXP(INDEX(係数表!H:H,2) + INDEX(係数表!I:I,2)*LN(INDEX(出力表!C:C,2)+1)))))))</f>
        <v>85.78715186390599</v>
      </c>
      <c r="E41" t="e">
        <f>MIN(100, MAX(0, (100*(INDEX(出力表!D:D,2))/(EXP(INDEX(係数表!B:B,2) + $C41) + (INDEX(出力表!D:D,2)))) + (乱数表!$N41*(Settings!B12/(((INDEX(出力表!D:D,2))+1)^INDEX(係数表!E:E,2)*INDEX(係数表!F:F,2))))))</f>
        <v>#VALUE!</v>
      </c>
      <c r="F41" t="e">
        <f>MIN(100, MAX(0, (INDEX(出力表!D:D,2))*D41/MAX(E41, Settings!B3)))</f>
        <v>#VALUE!</v>
      </c>
      <c r="G41">
        <f>MIN(100, MAX(0, 100*BETAINV(乱数表!$C41, MAX(0.00000001, (1/(1+EXP(-(INDEX(係数表!G:G,3) + $B41))))*(EXP(INDEX(係数表!H:H,3) + INDEX(係数表!I:I,3)*LN(INDEX(出力表!C:C,3)+1)))), MAX(0.00000001, (1-(1/(1+EXP(-(INDEX(係数表!G:G,3) + $B41)))))*(EXP(INDEX(係数表!H:H,3) + INDEX(係数表!I:I,3)*LN(INDEX(出力表!C:C,3)+1)))))))</f>
        <v>90.496849314274712</v>
      </c>
      <c r="H41" t="e">
        <f>MIN(100, MAX(0, (100*(INDEX(出力表!D:D,3))/(EXP(INDEX(係数表!B:B,3) + $C41) + (INDEX(出力表!D:D,3)))) + (乱数表!$O41*(Settings!B12/(((INDEX(出力表!D:D,3))+1)^INDEX(係数表!E:E,3)*INDEX(係数表!F:F,3))))))</f>
        <v>#VALUE!</v>
      </c>
      <c r="I41" t="e">
        <f>MIN(100, MAX(0, (INDEX(出力表!D:D,3))*G41/MAX(H41, Settings!B3)))</f>
        <v>#VALUE!</v>
      </c>
      <c r="J41">
        <f>MIN(100, MAX(0, 100*BETAINV(乱数表!$D41, MAX(0.00000001, (1/(1+EXP(-(INDEX(係数表!G:G,4) + $B41))))*(EXP(INDEX(係数表!H:H,4) + INDEX(係数表!I:I,4)*LN(INDEX(出力表!C:C,4)+1)))), MAX(0.00000001, (1-(1/(1+EXP(-(INDEX(係数表!G:G,4) + $B41)))))*(EXP(INDEX(係数表!H:H,4) + INDEX(係数表!I:I,4)*LN(INDEX(出力表!C:C,4)+1)))))))</f>
        <v>97.941371655787052</v>
      </c>
      <c r="K41" t="e">
        <f>MIN(100, MAX(0, (100*(INDEX(出力表!D:D,4))/(EXP(INDEX(係数表!B:B,4) + $C41) + (INDEX(出力表!D:D,4)))) + (乱数表!$P41*(Settings!B12/(((INDEX(出力表!D:D,4))+1)^INDEX(係数表!E:E,4)*INDEX(係数表!F:F,4))))))</f>
        <v>#VALUE!</v>
      </c>
      <c r="L41" t="e">
        <f>MIN(100, MAX(0, (INDEX(出力表!D:D,4))*J41/MAX(K41, Settings!B3)))</f>
        <v>#VALUE!</v>
      </c>
      <c r="M41">
        <f>MIN(100, MAX(0, 100*BETAINV(乱数表!$E41, MAX(0.00000001, (1/(1+EXP(-(INDEX(係数表!G:G,5) + $B41))))*(EXP(INDEX(係数表!H:H,5) + INDEX(係数表!I:I,5)*LN(INDEX(出力表!C:C,5)+1)))), MAX(0.00000001, (1-(1/(1+EXP(-(INDEX(係数表!G:G,5) + $B41)))))*(EXP(INDEX(係数表!H:H,5) + INDEX(係数表!I:I,5)*LN(INDEX(出力表!C:C,5)+1)))))))</f>
        <v>99.662460443528005</v>
      </c>
      <c r="N41" t="e">
        <f>MIN(100, MAX(0, (100*(INDEX(出力表!D:D,5))/(EXP(INDEX(係数表!B:B,5) + $C41) + (INDEX(出力表!D:D,5)))) + (乱数表!$Q41*(Settings!B12/(((INDEX(出力表!D:D,5))+1)^INDEX(係数表!E:E,5)*INDEX(係数表!F:F,5))))))</f>
        <v>#VALUE!</v>
      </c>
      <c r="O41" t="e">
        <f>MIN(100, MAX(0, (INDEX(出力表!D:D,5))*M41/MAX(N41, Settings!B3)))</f>
        <v>#VALUE!</v>
      </c>
      <c r="P41">
        <f>MIN(100, MAX(0, 100*BETAINV(乱数表!$F41, MAX(0.00000001, (1/(1+EXP(-(INDEX(係数表!G:G,6) + $B41))))*(EXP(INDEX(係数表!H:H,6) + INDEX(係数表!I:I,6)*LN(INDEX(出力表!C:C,6)+1)))), MAX(0.00000001, (1-(1/(1+EXP(-(INDEX(係数表!G:G,6) + $B41)))))*(EXP(INDEX(係数表!H:H,6) + INDEX(係数表!I:I,6)*LN(INDEX(出力表!C:C,6)+1)))))))</f>
        <v>96.895564228192455</v>
      </c>
      <c r="Q41" t="e">
        <f>MIN(100, MAX(0, (100*(INDEX(出力表!D:D,6))/(EXP(INDEX(係数表!B:B,6) + $C41) + (INDEX(出力表!D:D,6)))) + (乱数表!$R41*(Settings!B12/(((INDEX(出力表!D:D,6))+1)^INDEX(係数表!E:E,6)*INDEX(係数表!F:F,6))))))</f>
        <v>#VALUE!</v>
      </c>
      <c r="R41" t="e">
        <f>MIN(100, MAX(0, (INDEX(出力表!D:D,6))*P41/MAX(Q41, Settings!B3)))</f>
        <v>#VALUE!</v>
      </c>
      <c r="S41">
        <f>MIN(100, MAX(0, 100*BETAINV(乱数表!$G41, MAX(0.00000001, (1/(1+EXP(-(INDEX(係数表!G:G,7) + $B41))))*(EXP(INDEX(係数表!H:H,7) + INDEX(係数表!I:I,7)*LN(INDEX(出力表!C:C,7)+1)))), MAX(0.00000001, (1-(1/(1+EXP(-(INDEX(係数表!G:G,7) + $B41)))))*(EXP(INDEX(係数表!H:H,7) + INDEX(係数表!I:I,7)*LN(INDEX(出力表!C:C,7)+1)))))))</f>
        <v>99.705611211596477</v>
      </c>
      <c r="T41" t="e">
        <f>MIN(100, MAX(0, (100*(INDEX(出力表!D:D,7))/(EXP(INDEX(係数表!B:B,7) + $C41) + (INDEX(出力表!D:D,7)))) + (乱数表!$S41*(Settings!B12/(((INDEX(出力表!D:D,7))+1)^INDEX(係数表!E:E,7)*INDEX(係数表!F:F,7))))))</f>
        <v>#VALUE!</v>
      </c>
      <c r="U41" t="e">
        <f>MIN(100, MAX(0, (INDEX(出力表!D:D,7))*S41/MAX(T41, Settings!B3)))</f>
        <v>#VALUE!</v>
      </c>
      <c r="V41">
        <f>MIN(100, MAX(0, 100*BETAINV(乱数表!$H41, MAX(0.00000001, (1/(1+EXP(-(INDEX(係数表!G:G,8) + $B41))))*(EXP(INDEX(係数表!H:H,8) + INDEX(係数表!I:I,8)*LN(INDEX(出力表!C:C,8)+1)))), MAX(0.00000001, (1-(1/(1+EXP(-(INDEX(係数表!G:G,8) + $B41)))))*(EXP(INDEX(係数表!H:H,8) + INDEX(係数表!I:I,8)*LN(INDEX(出力表!C:C,8)+1)))))))</f>
        <v>99.593204009349463</v>
      </c>
      <c r="W41" t="e">
        <f>MIN(100, MAX(0, (100*(INDEX(出力表!D:D,8))/(EXP(INDEX(係数表!B:B,8) + $C41) + (INDEX(出力表!D:D,8)))) + (乱数表!$T41*(Settings!B12/(((INDEX(出力表!D:D,8))+1)^INDEX(係数表!E:E,8)*INDEX(係数表!F:F,8))))))</f>
        <v>#VALUE!</v>
      </c>
      <c r="X41" t="e">
        <f>MIN(100, MAX(0, (INDEX(出力表!D:D,8))*V41/MAX(W41, Settings!B3)))</f>
        <v>#VALUE!</v>
      </c>
      <c r="Y41">
        <f>MIN(100, MAX(0, 100*BETAINV(乱数表!$I41, MAX(0.00000001, (1/(1+EXP(-(INDEX(係数表!G:G,9) + $B41))))*(EXP(INDEX(係数表!H:H,9) + INDEX(係数表!I:I,9)*LN(INDEX(出力表!C:C,9)+1)))), MAX(0.00000001, (1-(1/(1+EXP(-(INDEX(係数表!G:G,9) + $B41)))))*(EXP(INDEX(係数表!H:H,9) + INDEX(係数表!I:I,9)*LN(INDEX(出力表!C:C,9)+1)))))))</f>
        <v>99.080167242694884</v>
      </c>
      <c r="Z41" t="e">
        <f>MIN(100, MAX(0, (100*(INDEX(出力表!D:D,9))/(EXP(INDEX(係数表!B:B,9) + $C41) + (INDEX(出力表!D:D,9)))) + (乱数表!$U41*(Settings!B12/(((INDEX(出力表!D:D,9))+1)^INDEX(係数表!E:E,9)*INDEX(係数表!F:F,9))))))</f>
        <v>#VALUE!</v>
      </c>
      <c r="AA41" t="e">
        <f>MIN(100, MAX(0, (INDEX(出力表!D:D,9))*Y41/MAX(Z41, Settings!B3)))</f>
        <v>#VALUE!</v>
      </c>
      <c r="AB41">
        <f>MIN(100, MAX(0, 100*BETAINV(乱数表!$J41, MAX(0.00000001, (1/(1+EXP(-(INDEX(係数表!G:G,10) + $B41))))*(EXP(INDEX(係数表!H:H,10) + INDEX(係数表!I:I,10)*LN(INDEX(出力表!C:C,10)+1)))), MAX(0.00000001, (1-(1/(1+EXP(-(INDEX(係数表!G:G,10) + $B41)))))*(EXP(INDEX(係数表!H:H,10) + INDEX(係数表!I:I,10)*LN(INDEX(出力表!C:C,10)+1)))))))</f>
        <v>99.86377830580382</v>
      </c>
      <c r="AC41" t="e">
        <f>MIN(100, MAX(0, (100*(INDEX(出力表!D:D,10))/(EXP(INDEX(係数表!B:B,10) + $C41) + (INDEX(出力表!D:D,10)))) + (乱数表!$V41*(Settings!B12/(((INDEX(出力表!D:D,10))+1)^INDEX(係数表!E:E,10)*INDEX(係数表!F:F,10))))))</f>
        <v>#VALUE!</v>
      </c>
      <c r="AD41" t="e">
        <f>MIN(100, MAX(0, (INDEX(出力表!D:D,10))*AB41/MAX(AC41, Settings!B3)))</f>
        <v>#VALUE!</v>
      </c>
      <c r="AE41">
        <f>MIN(100, MAX(0, 100*BETAINV(乱数表!$K41, MAX(0.00000001, (1/(1+EXP(-(INDEX(係数表!G:G,11) + $B41))))*(EXP(INDEX(係数表!H:H,11) + INDEX(係数表!I:I,11)*LN(INDEX(出力表!C:C,11)+1)))), MAX(0.00000001, (1-(1/(1+EXP(-(INDEX(係数表!G:G,11) + $B41)))))*(EXP(INDEX(係数表!H:H,11) + INDEX(係数表!I:I,11)*LN(INDEX(出力表!C:C,11)+1)))))))</f>
        <v>97.424858045328875</v>
      </c>
      <c r="AF41" t="e">
        <f>MIN(100, MAX(0, (100*(INDEX(出力表!D:D,11))/(EXP(INDEX(係数表!B:B,11) + $C41) + (INDEX(出力表!D:D,11)))) + (乱数表!$W41*(Settings!B12/(((INDEX(出力表!D:D,11))+1)^INDEX(係数表!E:E,11)*INDEX(係数表!F:F,11))))))</f>
        <v>#VALUE!</v>
      </c>
      <c r="AG41" t="e">
        <f>MIN(100, MAX(0, (INDEX(出力表!D:D,11))*AE41/MAX(AF41, Settings!B3)))</f>
        <v>#VALUE!</v>
      </c>
      <c r="AH41">
        <f>MIN(100, MAX(0, 100*BETAINV(乱数表!$L41, MAX(0.00000001, (1/(1+EXP(-(INDEX(係数表!G:G,12) + $B41))))*(EXP(INDEX(係数表!H:H,12) + INDEX(係数表!I:I,12)*LN(INDEX(出力表!C:C,12)+1)))), MAX(0.00000001, (1-(1/(1+EXP(-(INDEX(係数表!G:G,12) + $B41)))))*(EXP(INDEX(係数表!H:H,12) + INDEX(係数表!I:I,12)*LN(INDEX(出力表!C:C,12)+1)))))))</f>
        <v>81.036700380550926</v>
      </c>
      <c r="AI41" t="e">
        <f>MIN(100, MAX(0, (100*(INDEX(出力表!D:D,12))/(EXP(INDEX(係数表!B:B,12) + $C41) + (INDEX(出力表!D:D,12)))) + (乱数表!$X41*(Settings!B12/(((INDEX(出力表!D:D,12))+1)^INDEX(係数表!E:E,12)*INDEX(係数表!F:F,12))))))</f>
        <v>#VALUE!</v>
      </c>
      <c r="AJ41" t="e">
        <f>MIN(100, MAX(0, (INDEX(出力表!D:D,12))*AH41/MAX(AI41, Settings!B3)))</f>
        <v>#VALUE!</v>
      </c>
      <c r="AK41">
        <f>MIN(100, MAX(0, 100*BETAINV(乱数表!$M41, MAX(0.00000001, (1/(1+EXP(-(INDEX(係数表!G:G,13) + $B41))))*(EXP(INDEX(係数表!H:H,13) + INDEX(係数表!I:I,13)*LN(INDEX(出力表!C:C,13)+1)))), MAX(0.00000001, (1-(1/(1+EXP(-(INDEX(係数表!G:G,13) + $B41)))))*(EXP(INDEX(係数表!H:H,13) + INDEX(係数表!I:I,13)*LN(INDEX(出力表!C:C,13)+1)))))))</f>
        <v>99.236479548424455</v>
      </c>
      <c r="AL41" t="e">
        <f>MIN(100, MAX(0, (100*(INDEX(出力表!D:D,13))/(EXP(INDEX(係数表!B:B,13) + $C41) + (INDEX(出力表!D:D,13)))) + (乱数表!$Y41*(Settings!B12/(((INDEX(出力表!D:D,13))+1)^INDEX(係数表!E:E,13)*INDEX(係数表!F:F,13))))))</f>
        <v>#VALUE!</v>
      </c>
      <c r="AM41" t="e">
        <f>MIN(100, MAX(0, (INDEX(出力表!D:D,13))*AK41/MAX(AL41, Settings!B3)))</f>
        <v>#VALUE!</v>
      </c>
      <c r="AN41">
        <f>IF(ISNUMBER(F41), INDEX(出力表!B:B,2)*F41, 0)+IF(ISNUMBER(I41), INDEX(出力表!B:B,3)*I41, 0)+IF(ISNUMBER(L41), INDEX(出力表!B:B,4)*L41, 0)+IF(ISNUMBER(O41), INDEX(出力表!B:B,5)*O41, 0)+IF(ISNUMBER(R41), INDEX(出力表!B:B,6)*R41, 0)+IF(ISNUMBER(U41), INDEX(出力表!B:B,7)*U41, 0)+IF(ISNUMBER(X41), INDEX(出力表!B:B,8)*X41, 0)+IF(ISNUMBER(AA41), INDEX(出力表!B:B,9)*AA41, 0)+IF(ISNUMBER(AD41), INDEX(出力表!B:B,10)*AD41, 0)+IF(ISNUMBER(AG41), INDEX(出力表!B:B,11)*AG41, 0)+IF(ISNUMBER(AJ41), INDEX(出力表!B:B,12)*AJ41, 0)+IF(ISNUMBER(AM41), INDEX(出力表!B:B,13)*AM41, 0)</f>
        <v>0</v>
      </c>
      <c r="AO41">
        <f>IF(ISNUMBER(F41), INDEX(出力表!B:B,2), 0)+IF(ISNUMBER(I41), INDEX(出力表!B:B,3), 0)+IF(ISNUMBER(L41), INDEX(出力表!B:B,4), 0)+IF(ISNUMBER(O41), INDEX(出力表!B:B,5), 0)+IF(ISNUMBER(R41), INDEX(出力表!B:B,6), 0)+IF(ISNUMBER(U41), INDEX(出力表!B:B,7), 0)+IF(ISNUMBER(X41), INDEX(出力表!B:B,8), 0)+IF(ISNUMBER(AA41), INDEX(出力表!B:B,9), 0)+IF(ISNUMBER(AD41), INDEX(出力表!B:B,10), 0)+IF(ISNUMBER(AG41), INDEX(出力表!B:B,11), 0)+IF(ISNUMBER(AJ41), INDEX(出力表!B:B,12), 0)+IF(ISNUMBER(AM41), INDEX(出力表!B:B,13), 0)</f>
        <v>0</v>
      </c>
      <c r="AP41" t="str">
        <f t="shared" si="0"/>
        <v/>
      </c>
    </row>
    <row r="42" spans="1:42" x14ac:dyDescent="0.2">
      <c r="A42">
        <v>41</v>
      </c>
      <c r="B42">
        <f>IF(UPPER(Settings!B4)="TRUE", 乱数表!$Z42*Settings!B10, 0)</f>
        <v>3.3194755890850691E-2</v>
      </c>
      <c r="C42">
        <f>IF(UPPER(Settings!B4)="TRUE", 乱数表!$AA42*Settings!B11, 0)</f>
        <v>0.1003128942465332</v>
      </c>
      <c r="D42">
        <f>MIN(100, MAX(0, 100*BETAINV(乱数表!$B42, MAX(0.00000001, (1/(1+EXP(-(INDEX(係数表!G:G,2) + $B42))))*(EXP(INDEX(係数表!H:H,2) + INDEX(係数表!I:I,2)*LN(INDEX(出力表!C:C,2)+1)))), MAX(0.00000001, (1-(1/(1+EXP(-(INDEX(係数表!G:G,2) + $B42)))))*(EXP(INDEX(係数表!H:H,2) + INDEX(係数表!I:I,2)*LN(INDEX(出力表!C:C,2)+1)))))))</f>
        <v>78.687360604972994</v>
      </c>
      <c r="E42" t="e">
        <f>MIN(100, MAX(0, (100*(INDEX(出力表!D:D,2))/(EXP(INDEX(係数表!B:B,2) + $C42) + (INDEX(出力表!D:D,2)))) + (乱数表!$N42*(Settings!B12/(((INDEX(出力表!D:D,2))+1)^INDEX(係数表!E:E,2)*INDEX(係数表!F:F,2))))))</f>
        <v>#VALUE!</v>
      </c>
      <c r="F42" t="e">
        <f>MIN(100, MAX(0, (INDEX(出力表!D:D,2))*D42/MAX(E42, Settings!B3)))</f>
        <v>#VALUE!</v>
      </c>
      <c r="G42">
        <f>MIN(100, MAX(0, 100*BETAINV(乱数表!$C42, MAX(0.00000001, (1/(1+EXP(-(INDEX(係数表!G:G,3) + $B42))))*(EXP(INDEX(係数表!H:H,3) + INDEX(係数表!I:I,3)*LN(INDEX(出力表!C:C,3)+1)))), MAX(0.00000001, (1-(1/(1+EXP(-(INDEX(係数表!G:G,3) + $B42)))))*(EXP(INDEX(係数表!H:H,3) + INDEX(係数表!I:I,3)*LN(INDEX(出力表!C:C,3)+1)))))))</f>
        <v>98.928856237142625</v>
      </c>
      <c r="H42" t="e">
        <f>MIN(100, MAX(0, (100*(INDEX(出力表!D:D,3))/(EXP(INDEX(係数表!B:B,3) + $C42) + (INDEX(出力表!D:D,3)))) + (乱数表!$O42*(Settings!B12/(((INDEX(出力表!D:D,3))+1)^INDEX(係数表!E:E,3)*INDEX(係数表!F:F,3))))))</f>
        <v>#VALUE!</v>
      </c>
      <c r="I42" t="e">
        <f>MIN(100, MAX(0, (INDEX(出力表!D:D,3))*G42/MAX(H42, Settings!B3)))</f>
        <v>#VALUE!</v>
      </c>
      <c r="J42">
        <f>MIN(100, MAX(0, 100*BETAINV(乱数表!$D42, MAX(0.00000001, (1/(1+EXP(-(INDEX(係数表!G:G,4) + $B42))))*(EXP(INDEX(係数表!H:H,4) + INDEX(係数表!I:I,4)*LN(INDEX(出力表!C:C,4)+1)))), MAX(0.00000001, (1-(1/(1+EXP(-(INDEX(係数表!G:G,4) + $B42)))))*(EXP(INDEX(係数表!H:H,4) + INDEX(係数表!I:I,4)*LN(INDEX(出力表!C:C,4)+1)))))))</f>
        <v>90.426594462246314</v>
      </c>
      <c r="K42" t="e">
        <f>MIN(100, MAX(0, (100*(INDEX(出力表!D:D,4))/(EXP(INDEX(係数表!B:B,4) + $C42) + (INDEX(出力表!D:D,4)))) + (乱数表!$P42*(Settings!B12/(((INDEX(出力表!D:D,4))+1)^INDEX(係数表!E:E,4)*INDEX(係数表!F:F,4))))))</f>
        <v>#VALUE!</v>
      </c>
      <c r="L42" t="e">
        <f>MIN(100, MAX(0, (INDEX(出力表!D:D,4))*J42/MAX(K42, Settings!B3)))</f>
        <v>#VALUE!</v>
      </c>
      <c r="M42">
        <f>MIN(100, MAX(0, 100*BETAINV(乱数表!$E42, MAX(0.00000001, (1/(1+EXP(-(INDEX(係数表!G:G,5) + $B42))))*(EXP(INDEX(係数表!H:H,5) + INDEX(係数表!I:I,5)*LN(INDEX(出力表!C:C,5)+1)))), MAX(0.00000001, (1-(1/(1+EXP(-(INDEX(係数表!G:G,5) + $B42)))))*(EXP(INDEX(係数表!H:H,5) + INDEX(係数表!I:I,5)*LN(INDEX(出力表!C:C,5)+1)))))))</f>
        <v>94.407982956875671</v>
      </c>
      <c r="N42" t="e">
        <f>MIN(100, MAX(0, (100*(INDEX(出力表!D:D,5))/(EXP(INDEX(係数表!B:B,5) + $C42) + (INDEX(出力表!D:D,5)))) + (乱数表!$Q42*(Settings!B12/(((INDEX(出力表!D:D,5))+1)^INDEX(係数表!E:E,5)*INDEX(係数表!F:F,5))))))</f>
        <v>#VALUE!</v>
      </c>
      <c r="O42" t="e">
        <f>MIN(100, MAX(0, (INDEX(出力表!D:D,5))*M42/MAX(N42, Settings!B3)))</f>
        <v>#VALUE!</v>
      </c>
      <c r="P42">
        <f>MIN(100, MAX(0, 100*BETAINV(乱数表!$F42, MAX(0.00000001, (1/(1+EXP(-(INDEX(係数表!G:G,6) + $B42))))*(EXP(INDEX(係数表!H:H,6) + INDEX(係数表!I:I,6)*LN(INDEX(出力表!C:C,6)+1)))), MAX(0.00000001, (1-(1/(1+EXP(-(INDEX(係数表!G:G,6) + $B42)))))*(EXP(INDEX(係数表!H:H,6) + INDEX(係数表!I:I,6)*LN(INDEX(出力表!C:C,6)+1)))))))</f>
        <v>94.147340140848485</v>
      </c>
      <c r="Q42" t="e">
        <f>MIN(100, MAX(0, (100*(INDEX(出力表!D:D,6))/(EXP(INDEX(係数表!B:B,6) + $C42) + (INDEX(出力表!D:D,6)))) + (乱数表!$R42*(Settings!B12/(((INDEX(出力表!D:D,6))+1)^INDEX(係数表!E:E,6)*INDEX(係数表!F:F,6))))))</f>
        <v>#VALUE!</v>
      </c>
      <c r="R42" t="e">
        <f>MIN(100, MAX(0, (INDEX(出力表!D:D,6))*P42/MAX(Q42, Settings!B3)))</f>
        <v>#VALUE!</v>
      </c>
      <c r="S42">
        <f>MIN(100, MAX(0, 100*BETAINV(乱数表!$G42, MAX(0.00000001, (1/(1+EXP(-(INDEX(係数表!G:G,7) + $B42))))*(EXP(INDEX(係数表!H:H,7) + INDEX(係数表!I:I,7)*LN(INDEX(出力表!C:C,7)+1)))), MAX(0.00000001, (1-(1/(1+EXP(-(INDEX(係数表!G:G,7) + $B42)))))*(EXP(INDEX(係数表!H:H,7) + INDEX(係数表!I:I,7)*LN(INDEX(出力表!C:C,7)+1)))))))</f>
        <v>99.675483978623646</v>
      </c>
      <c r="T42" t="e">
        <f>MIN(100, MAX(0, (100*(INDEX(出力表!D:D,7))/(EXP(INDEX(係数表!B:B,7) + $C42) + (INDEX(出力表!D:D,7)))) + (乱数表!$S42*(Settings!B12/(((INDEX(出力表!D:D,7))+1)^INDEX(係数表!E:E,7)*INDEX(係数表!F:F,7))))))</f>
        <v>#VALUE!</v>
      </c>
      <c r="U42" t="e">
        <f>MIN(100, MAX(0, (INDEX(出力表!D:D,7))*S42/MAX(T42, Settings!B3)))</f>
        <v>#VALUE!</v>
      </c>
      <c r="V42">
        <f>MIN(100, MAX(0, 100*BETAINV(乱数表!$H42, MAX(0.00000001, (1/(1+EXP(-(INDEX(係数表!G:G,8) + $B42))))*(EXP(INDEX(係数表!H:H,8) + INDEX(係数表!I:I,8)*LN(INDEX(出力表!C:C,8)+1)))), MAX(0.00000001, (1-(1/(1+EXP(-(INDEX(係数表!G:G,8) + $B42)))))*(EXP(INDEX(係数表!H:H,8) + INDEX(係数表!I:I,8)*LN(INDEX(出力表!C:C,8)+1)))))))</f>
        <v>98.298536631495566</v>
      </c>
      <c r="W42" t="e">
        <f>MIN(100, MAX(0, (100*(INDEX(出力表!D:D,8))/(EXP(INDEX(係数表!B:B,8) + $C42) + (INDEX(出力表!D:D,8)))) + (乱数表!$T42*(Settings!B12/(((INDEX(出力表!D:D,8))+1)^INDEX(係数表!E:E,8)*INDEX(係数表!F:F,8))))))</f>
        <v>#VALUE!</v>
      </c>
      <c r="X42" t="e">
        <f>MIN(100, MAX(0, (INDEX(出力表!D:D,8))*V42/MAX(W42, Settings!B3)))</f>
        <v>#VALUE!</v>
      </c>
      <c r="Y42">
        <f>MIN(100, MAX(0, 100*BETAINV(乱数表!$I42, MAX(0.00000001, (1/(1+EXP(-(INDEX(係数表!G:G,9) + $B42))))*(EXP(INDEX(係数表!H:H,9) + INDEX(係数表!I:I,9)*LN(INDEX(出力表!C:C,9)+1)))), MAX(0.00000001, (1-(1/(1+EXP(-(INDEX(係数表!G:G,9) + $B42)))))*(EXP(INDEX(係数表!H:H,9) + INDEX(係数表!I:I,9)*LN(INDEX(出力表!C:C,9)+1)))))))</f>
        <v>59.906835857532812</v>
      </c>
      <c r="Z42" t="e">
        <f>MIN(100, MAX(0, (100*(INDEX(出力表!D:D,9))/(EXP(INDEX(係数表!B:B,9) + $C42) + (INDEX(出力表!D:D,9)))) + (乱数表!$U42*(Settings!B12/(((INDEX(出力表!D:D,9))+1)^INDEX(係数表!E:E,9)*INDEX(係数表!F:F,9))))))</f>
        <v>#VALUE!</v>
      </c>
      <c r="AA42" t="e">
        <f>MIN(100, MAX(0, (INDEX(出力表!D:D,9))*Y42/MAX(Z42, Settings!B3)))</f>
        <v>#VALUE!</v>
      </c>
      <c r="AB42">
        <f>MIN(100, MAX(0, 100*BETAINV(乱数表!$J42, MAX(0.00000001, (1/(1+EXP(-(INDEX(係数表!G:G,10) + $B42))))*(EXP(INDEX(係数表!H:H,10) + INDEX(係数表!I:I,10)*LN(INDEX(出力表!C:C,10)+1)))), MAX(0.00000001, (1-(1/(1+EXP(-(INDEX(係数表!G:G,10) + $B42)))))*(EXP(INDEX(係数表!H:H,10) + INDEX(係数表!I:I,10)*LN(INDEX(出力表!C:C,10)+1)))))))</f>
        <v>99.99439690827613</v>
      </c>
      <c r="AC42" t="e">
        <f>MIN(100, MAX(0, (100*(INDEX(出力表!D:D,10))/(EXP(INDEX(係数表!B:B,10) + $C42) + (INDEX(出力表!D:D,10)))) + (乱数表!$V42*(Settings!B12/(((INDEX(出力表!D:D,10))+1)^INDEX(係数表!E:E,10)*INDEX(係数表!F:F,10))))))</f>
        <v>#VALUE!</v>
      </c>
      <c r="AD42" t="e">
        <f>MIN(100, MAX(0, (INDEX(出力表!D:D,10))*AB42/MAX(AC42, Settings!B3)))</f>
        <v>#VALUE!</v>
      </c>
      <c r="AE42">
        <f>MIN(100, MAX(0, 100*BETAINV(乱数表!$K42, MAX(0.00000001, (1/(1+EXP(-(INDEX(係数表!G:G,11) + $B42))))*(EXP(INDEX(係数表!H:H,11) + INDEX(係数表!I:I,11)*LN(INDEX(出力表!C:C,11)+1)))), MAX(0.00000001, (1-(1/(1+EXP(-(INDEX(係数表!G:G,11) + $B42)))))*(EXP(INDEX(係数表!H:H,11) + INDEX(係数表!I:I,11)*LN(INDEX(出力表!C:C,11)+1)))))))</f>
        <v>97.617045185745866</v>
      </c>
      <c r="AF42" t="e">
        <f>MIN(100, MAX(0, (100*(INDEX(出力表!D:D,11))/(EXP(INDEX(係数表!B:B,11) + $C42) + (INDEX(出力表!D:D,11)))) + (乱数表!$W42*(Settings!B12/(((INDEX(出力表!D:D,11))+1)^INDEX(係数表!E:E,11)*INDEX(係数表!F:F,11))))))</f>
        <v>#VALUE!</v>
      </c>
      <c r="AG42" t="e">
        <f>MIN(100, MAX(0, (INDEX(出力表!D:D,11))*AE42/MAX(AF42, Settings!B3)))</f>
        <v>#VALUE!</v>
      </c>
      <c r="AH42">
        <f>MIN(100, MAX(0, 100*BETAINV(乱数表!$L42, MAX(0.00000001, (1/(1+EXP(-(INDEX(係数表!G:G,12) + $B42))))*(EXP(INDEX(係数表!H:H,12) + INDEX(係数表!I:I,12)*LN(INDEX(出力表!C:C,12)+1)))), MAX(0.00000001, (1-(1/(1+EXP(-(INDEX(係数表!G:G,12) + $B42)))))*(EXP(INDEX(係数表!H:H,12) + INDEX(係数表!I:I,12)*LN(INDEX(出力表!C:C,12)+1)))))))</f>
        <v>82.523192977135423</v>
      </c>
      <c r="AI42" t="e">
        <f>MIN(100, MAX(0, (100*(INDEX(出力表!D:D,12))/(EXP(INDEX(係数表!B:B,12) + $C42) + (INDEX(出力表!D:D,12)))) + (乱数表!$X42*(Settings!B12/(((INDEX(出力表!D:D,12))+1)^INDEX(係数表!E:E,12)*INDEX(係数表!F:F,12))))))</f>
        <v>#VALUE!</v>
      </c>
      <c r="AJ42" t="e">
        <f>MIN(100, MAX(0, (INDEX(出力表!D:D,12))*AH42/MAX(AI42, Settings!B3)))</f>
        <v>#VALUE!</v>
      </c>
      <c r="AK42">
        <f>MIN(100, MAX(0, 100*BETAINV(乱数表!$M42, MAX(0.00000001, (1/(1+EXP(-(INDEX(係数表!G:G,13) + $B42))))*(EXP(INDEX(係数表!H:H,13) + INDEX(係数表!I:I,13)*LN(INDEX(出力表!C:C,13)+1)))), MAX(0.00000001, (1-(1/(1+EXP(-(INDEX(係数表!G:G,13) + $B42)))))*(EXP(INDEX(係数表!H:H,13) + INDEX(係数表!I:I,13)*LN(INDEX(出力表!C:C,13)+1)))))))</f>
        <v>97.874488416563253</v>
      </c>
      <c r="AL42" t="e">
        <f>MIN(100, MAX(0, (100*(INDEX(出力表!D:D,13))/(EXP(INDEX(係数表!B:B,13) + $C42) + (INDEX(出力表!D:D,13)))) + (乱数表!$Y42*(Settings!B12/(((INDEX(出力表!D:D,13))+1)^INDEX(係数表!E:E,13)*INDEX(係数表!F:F,13))))))</f>
        <v>#VALUE!</v>
      </c>
      <c r="AM42" t="e">
        <f>MIN(100, MAX(0, (INDEX(出力表!D:D,13))*AK42/MAX(AL42, Settings!B3)))</f>
        <v>#VALUE!</v>
      </c>
      <c r="AN42">
        <f>IF(ISNUMBER(F42), INDEX(出力表!B:B,2)*F42, 0)+IF(ISNUMBER(I42), INDEX(出力表!B:B,3)*I42, 0)+IF(ISNUMBER(L42), INDEX(出力表!B:B,4)*L42, 0)+IF(ISNUMBER(O42), INDEX(出力表!B:B,5)*O42, 0)+IF(ISNUMBER(R42), INDEX(出力表!B:B,6)*R42, 0)+IF(ISNUMBER(U42), INDEX(出力表!B:B,7)*U42, 0)+IF(ISNUMBER(X42), INDEX(出力表!B:B,8)*X42, 0)+IF(ISNUMBER(AA42), INDEX(出力表!B:B,9)*AA42, 0)+IF(ISNUMBER(AD42), INDEX(出力表!B:B,10)*AD42, 0)+IF(ISNUMBER(AG42), INDEX(出力表!B:B,11)*AG42, 0)+IF(ISNUMBER(AJ42), INDEX(出力表!B:B,12)*AJ42, 0)+IF(ISNUMBER(AM42), INDEX(出力表!B:B,13)*AM42, 0)</f>
        <v>0</v>
      </c>
      <c r="AO42">
        <f>IF(ISNUMBER(F42), INDEX(出力表!B:B,2), 0)+IF(ISNUMBER(I42), INDEX(出力表!B:B,3), 0)+IF(ISNUMBER(L42), INDEX(出力表!B:B,4), 0)+IF(ISNUMBER(O42), INDEX(出力表!B:B,5), 0)+IF(ISNUMBER(R42), INDEX(出力表!B:B,6), 0)+IF(ISNUMBER(U42), INDEX(出力表!B:B,7), 0)+IF(ISNUMBER(X42), INDEX(出力表!B:B,8), 0)+IF(ISNUMBER(AA42), INDEX(出力表!B:B,9), 0)+IF(ISNUMBER(AD42), INDEX(出力表!B:B,10), 0)+IF(ISNUMBER(AG42), INDEX(出力表!B:B,11), 0)+IF(ISNUMBER(AJ42), INDEX(出力表!B:B,12), 0)+IF(ISNUMBER(AM42), INDEX(出力表!B:B,13), 0)</f>
        <v>0</v>
      </c>
      <c r="AP42" t="str">
        <f t="shared" si="0"/>
        <v/>
      </c>
    </row>
    <row r="43" spans="1:42" x14ac:dyDescent="0.2">
      <c r="A43">
        <v>42</v>
      </c>
      <c r="B43">
        <f>IF(UPPER(Settings!B4)="TRUE", 乱数表!$Z43*Settings!B10, 0)</f>
        <v>0.30342183780281223</v>
      </c>
      <c r="C43">
        <f>IF(UPPER(Settings!B4)="TRUE", 乱数表!$AA43*Settings!B11, 0)</f>
        <v>-5.8633669637521951E-2</v>
      </c>
      <c r="D43">
        <f>MIN(100, MAX(0, 100*BETAINV(乱数表!$B43, MAX(0.00000001, (1/(1+EXP(-(INDEX(係数表!G:G,2) + $B43))))*(EXP(INDEX(係数表!H:H,2) + INDEX(係数表!I:I,2)*LN(INDEX(出力表!C:C,2)+1)))), MAX(0.00000001, (1-(1/(1+EXP(-(INDEX(係数表!G:G,2) + $B43)))))*(EXP(INDEX(係数表!H:H,2) + INDEX(係数表!I:I,2)*LN(INDEX(出力表!C:C,2)+1)))))))</f>
        <v>96.004085481021832</v>
      </c>
      <c r="E43" t="e">
        <f>MIN(100, MAX(0, (100*(INDEX(出力表!D:D,2))/(EXP(INDEX(係数表!B:B,2) + $C43) + (INDEX(出力表!D:D,2)))) + (乱数表!$N43*(Settings!B12/(((INDEX(出力表!D:D,2))+1)^INDEX(係数表!E:E,2)*INDEX(係数表!F:F,2))))))</f>
        <v>#VALUE!</v>
      </c>
      <c r="F43" t="e">
        <f>MIN(100, MAX(0, (INDEX(出力表!D:D,2))*D43/MAX(E43, Settings!B3)))</f>
        <v>#VALUE!</v>
      </c>
      <c r="G43">
        <f>MIN(100, MAX(0, 100*BETAINV(乱数表!$C43, MAX(0.00000001, (1/(1+EXP(-(INDEX(係数表!G:G,3) + $B43))))*(EXP(INDEX(係数表!H:H,3) + INDEX(係数表!I:I,3)*LN(INDEX(出力表!C:C,3)+1)))), MAX(0.00000001, (1-(1/(1+EXP(-(INDEX(係数表!G:G,3) + $B43)))))*(EXP(INDEX(係数表!H:H,3) + INDEX(係数表!I:I,3)*LN(INDEX(出力表!C:C,3)+1)))))))</f>
        <v>98.662387050750723</v>
      </c>
      <c r="H43" t="e">
        <f>MIN(100, MAX(0, (100*(INDEX(出力表!D:D,3))/(EXP(INDEX(係数表!B:B,3) + $C43) + (INDEX(出力表!D:D,3)))) + (乱数表!$O43*(Settings!B12/(((INDEX(出力表!D:D,3))+1)^INDEX(係数表!E:E,3)*INDEX(係数表!F:F,3))))))</f>
        <v>#VALUE!</v>
      </c>
      <c r="I43" t="e">
        <f>MIN(100, MAX(0, (INDEX(出力表!D:D,3))*G43/MAX(H43, Settings!B3)))</f>
        <v>#VALUE!</v>
      </c>
      <c r="J43">
        <f>MIN(100, MAX(0, 100*BETAINV(乱数表!$D43, MAX(0.00000001, (1/(1+EXP(-(INDEX(係数表!G:G,4) + $B43))))*(EXP(INDEX(係数表!H:H,4) + INDEX(係数表!I:I,4)*LN(INDEX(出力表!C:C,4)+1)))), MAX(0.00000001, (1-(1/(1+EXP(-(INDEX(係数表!G:G,4) + $B43)))))*(EXP(INDEX(係数表!H:H,4) + INDEX(係数表!I:I,4)*LN(INDEX(出力表!C:C,4)+1)))))))</f>
        <v>80.566801475196144</v>
      </c>
      <c r="K43" t="e">
        <f>MIN(100, MAX(0, (100*(INDEX(出力表!D:D,4))/(EXP(INDEX(係数表!B:B,4) + $C43) + (INDEX(出力表!D:D,4)))) + (乱数表!$P43*(Settings!B12/(((INDEX(出力表!D:D,4))+1)^INDEX(係数表!E:E,4)*INDEX(係数表!F:F,4))))))</f>
        <v>#VALUE!</v>
      </c>
      <c r="L43" t="e">
        <f>MIN(100, MAX(0, (INDEX(出力表!D:D,4))*J43/MAX(K43, Settings!B3)))</f>
        <v>#VALUE!</v>
      </c>
      <c r="M43">
        <f>MIN(100, MAX(0, 100*BETAINV(乱数表!$E43, MAX(0.00000001, (1/(1+EXP(-(INDEX(係数表!G:G,5) + $B43))))*(EXP(INDEX(係数表!H:H,5) + INDEX(係数表!I:I,5)*LN(INDEX(出力表!C:C,5)+1)))), MAX(0.00000001, (1-(1/(1+EXP(-(INDEX(係数表!G:G,5) + $B43)))))*(EXP(INDEX(係数表!H:H,5) + INDEX(係数表!I:I,5)*LN(INDEX(出力表!C:C,5)+1)))))))</f>
        <v>57.570740598279912</v>
      </c>
      <c r="N43" t="e">
        <f>MIN(100, MAX(0, (100*(INDEX(出力表!D:D,5))/(EXP(INDEX(係数表!B:B,5) + $C43) + (INDEX(出力表!D:D,5)))) + (乱数表!$Q43*(Settings!B12/(((INDEX(出力表!D:D,5))+1)^INDEX(係数表!E:E,5)*INDEX(係数表!F:F,5))))))</f>
        <v>#VALUE!</v>
      </c>
      <c r="O43" t="e">
        <f>MIN(100, MAX(0, (INDEX(出力表!D:D,5))*M43/MAX(N43, Settings!B3)))</f>
        <v>#VALUE!</v>
      </c>
      <c r="P43">
        <f>MIN(100, MAX(0, 100*BETAINV(乱数表!$F43, MAX(0.00000001, (1/(1+EXP(-(INDEX(係数表!G:G,6) + $B43))))*(EXP(INDEX(係数表!H:H,6) + INDEX(係数表!I:I,6)*LN(INDEX(出力表!C:C,6)+1)))), MAX(0.00000001, (1-(1/(1+EXP(-(INDEX(係数表!G:G,6) + $B43)))))*(EXP(INDEX(係数表!H:H,6) + INDEX(係数表!I:I,6)*LN(INDEX(出力表!C:C,6)+1)))))))</f>
        <v>97.273676792102364</v>
      </c>
      <c r="Q43" t="e">
        <f>MIN(100, MAX(0, (100*(INDEX(出力表!D:D,6))/(EXP(INDEX(係数表!B:B,6) + $C43) + (INDEX(出力表!D:D,6)))) + (乱数表!$R43*(Settings!B12/(((INDEX(出力表!D:D,6))+1)^INDEX(係数表!E:E,6)*INDEX(係数表!F:F,6))))))</f>
        <v>#VALUE!</v>
      </c>
      <c r="R43" t="e">
        <f>MIN(100, MAX(0, (INDEX(出力表!D:D,6))*P43/MAX(Q43, Settings!B3)))</f>
        <v>#VALUE!</v>
      </c>
      <c r="S43">
        <f>MIN(100, MAX(0, 100*BETAINV(乱数表!$G43, MAX(0.00000001, (1/(1+EXP(-(INDEX(係数表!G:G,7) + $B43))))*(EXP(INDEX(係数表!H:H,7) + INDEX(係数表!I:I,7)*LN(INDEX(出力表!C:C,7)+1)))), MAX(0.00000001, (1-(1/(1+EXP(-(INDEX(係数表!G:G,7) + $B43)))))*(EXP(INDEX(係数表!H:H,7) + INDEX(係数表!I:I,7)*LN(INDEX(出力表!C:C,7)+1)))))))</f>
        <v>76.317822619990821</v>
      </c>
      <c r="T43" t="e">
        <f>MIN(100, MAX(0, (100*(INDEX(出力表!D:D,7))/(EXP(INDEX(係数表!B:B,7) + $C43) + (INDEX(出力表!D:D,7)))) + (乱数表!$S43*(Settings!B12/(((INDEX(出力表!D:D,7))+1)^INDEX(係数表!E:E,7)*INDEX(係数表!F:F,7))))))</f>
        <v>#VALUE!</v>
      </c>
      <c r="U43" t="e">
        <f>MIN(100, MAX(0, (INDEX(出力表!D:D,7))*S43/MAX(T43, Settings!B3)))</f>
        <v>#VALUE!</v>
      </c>
      <c r="V43">
        <f>MIN(100, MAX(0, 100*BETAINV(乱数表!$H43, MAX(0.00000001, (1/(1+EXP(-(INDEX(係数表!G:G,8) + $B43))))*(EXP(INDEX(係数表!H:H,8) + INDEX(係数表!I:I,8)*LN(INDEX(出力表!C:C,8)+1)))), MAX(0.00000001, (1-(1/(1+EXP(-(INDEX(係数表!G:G,8) + $B43)))))*(EXP(INDEX(係数表!H:H,8) + INDEX(係数表!I:I,8)*LN(INDEX(出力表!C:C,8)+1)))))))</f>
        <v>99.436500112206886</v>
      </c>
      <c r="W43" t="e">
        <f>MIN(100, MAX(0, (100*(INDEX(出力表!D:D,8))/(EXP(INDEX(係数表!B:B,8) + $C43) + (INDEX(出力表!D:D,8)))) + (乱数表!$T43*(Settings!B12/(((INDEX(出力表!D:D,8))+1)^INDEX(係数表!E:E,8)*INDEX(係数表!F:F,8))))))</f>
        <v>#VALUE!</v>
      </c>
      <c r="X43" t="e">
        <f>MIN(100, MAX(0, (INDEX(出力表!D:D,8))*V43/MAX(W43, Settings!B3)))</f>
        <v>#VALUE!</v>
      </c>
      <c r="Y43">
        <f>MIN(100, MAX(0, 100*BETAINV(乱数表!$I43, MAX(0.00000001, (1/(1+EXP(-(INDEX(係数表!G:G,9) + $B43))))*(EXP(INDEX(係数表!H:H,9) + INDEX(係数表!I:I,9)*LN(INDEX(出力表!C:C,9)+1)))), MAX(0.00000001, (1-(1/(1+EXP(-(INDEX(係数表!G:G,9) + $B43)))))*(EXP(INDEX(係数表!H:H,9) + INDEX(係数表!I:I,9)*LN(INDEX(出力表!C:C,9)+1)))))))</f>
        <v>89.732660947662453</v>
      </c>
      <c r="Z43" t="e">
        <f>MIN(100, MAX(0, (100*(INDEX(出力表!D:D,9))/(EXP(INDEX(係数表!B:B,9) + $C43) + (INDEX(出力表!D:D,9)))) + (乱数表!$U43*(Settings!B12/(((INDEX(出力表!D:D,9))+1)^INDEX(係数表!E:E,9)*INDEX(係数表!F:F,9))))))</f>
        <v>#VALUE!</v>
      </c>
      <c r="AA43" t="e">
        <f>MIN(100, MAX(0, (INDEX(出力表!D:D,9))*Y43/MAX(Z43, Settings!B3)))</f>
        <v>#VALUE!</v>
      </c>
      <c r="AB43">
        <f>MIN(100, MAX(0, 100*BETAINV(乱数表!$J43, MAX(0.00000001, (1/(1+EXP(-(INDEX(係数表!G:G,10) + $B43))))*(EXP(INDEX(係数表!H:H,10) + INDEX(係数表!I:I,10)*LN(INDEX(出力表!C:C,10)+1)))), MAX(0.00000001, (1-(1/(1+EXP(-(INDEX(係数表!G:G,10) + $B43)))))*(EXP(INDEX(係数表!H:H,10) + INDEX(係数表!I:I,10)*LN(INDEX(出力表!C:C,10)+1)))))))</f>
        <v>99.999913155518328</v>
      </c>
      <c r="AC43" t="e">
        <f>MIN(100, MAX(0, (100*(INDEX(出力表!D:D,10))/(EXP(INDEX(係数表!B:B,10) + $C43) + (INDEX(出力表!D:D,10)))) + (乱数表!$V43*(Settings!B12/(((INDEX(出力表!D:D,10))+1)^INDEX(係数表!E:E,10)*INDEX(係数表!F:F,10))))))</f>
        <v>#VALUE!</v>
      </c>
      <c r="AD43" t="e">
        <f>MIN(100, MAX(0, (INDEX(出力表!D:D,10))*AB43/MAX(AC43, Settings!B3)))</f>
        <v>#VALUE!</v>
      </c>
      <c r="AE43">
        <f>MIN(100, MAX(0, 100*BETAINV(乱数表!$K43, MAX(0.00000001, (1/(1+EXP(-(INDEX(係数表!G:G,11) + $B43))))*(EXP(INDEX(係数表!H:H,11) + INDEX(係数表!I:I,11)*LN(INDEX(出力表!C:C,11)+1)))), MAX(0.00000001, (1-(1/(1+EXP(-(INDEX(係数表!G:G,11) + $B43)))))*(EXP(INDEX(係数表!H:H,11) + INDEX(係数表!I:I,11)*LN(INDEX(出力表!C:C,11)+1)))))))</f>
        <v>93.244642687347493</v>
      </c>
      <c r="AF43" t="e">
        <f>MIN(100, MAX(0, (100*(INDEX(出力表!D:D,11))/(EXP(INDEX(係数表!B:B,11) + $C43) + (INDEX(出力表!D:D,11)))) + (乱数表!$W43*(Settings!B12/(((INDEX(出力表!D:D,11))+1)^INDEX(係数表!E:E,11)*INDEX(係数表!F:F,11))))))</f>
        <v>#VALUE!</v>
      </c>
      <c r="AG43" t="e">
        <f>MIN(100, MAX(0, (INDEX(出力表!D:D,11))*AE43/MAX(AF43, Settings!B3)))</f>
        <v>#VALUE!</v>
      </c>
      <c r="AH43">
        <f>MIN(100, MAX(0, 100*BETAINV(乱数表!$L43, MAX(0.00000001, (1/(1+EXP(-(INDEX(係数表!G:G,12) + $B43))))*(EXP(INDEX(係数表!H:H,12) + INDEX(係数表!I:I,12)*LN(INDEX(出力表!C:C,12)+1)))), MAX(0.00000001, (1-(1/(1+EXP(-(INDEX(係数表!G:G,12) + $B43)))))*(EXP(INDEX(係数表!H:H,12) + INDEX(係数表!I:I,12)*LN(INDEX(出力表!C:C,12)+1)))))))</f>
        <v>61.436282926274778</v>
      </c>
      <c r="AI43" t="e">
        <f>MIN(100, MAX(0, (100*(INDEX(出力表!D:D,12))/(EXP(INDEX(係数表!B:B,12) + $C43) + (INDEX(出力表!D:D,12)))) + (乱数表!$X43*(Settings!B12/(((INDEX(出力表!D:D,12))+1)^INDEX(係数表!E:E,12)*INDEX(係数表!F:F,12))))))</f>
        <v>#VALUE!</v>
      </c>
      <c r="AJ43" t="e">
        <f>MIN(100, MAX(0, (INDEX(出力表!D:D,12))*AH43/MAX(AI43, Settings!B3)))</f>
        <v>#VALUE!</v>
      </c>
      <c r="AK43">
        <f>MIN(100, MAX(0, 100*BETAINV(乱数表!$M43, MAX(0.00000001, (1/(1+EXP(-(INDEX(係数表!G:G,13) + $B43))))*(EXP(INDEX(係数表!H:H,13) + INDEX(係数表!I:I,13)*LN(INDEX(出力表!C:C,13)+1)))), MAX(0.00000001, (1-(1/(1+EXP(-(INDEX(係数表!G:G,13) + $B43)))))*(EXP(INDEX(係数表!H:H,13) + INDEX(係数表!I:I,13)*LN(INDEX(出力表!C:C,13)+1)))))))</f>
        <v>99.999752159886214</v>
      </c>
      <c r="AL43" t="e">
        <f>MIN(100, MAX(0, (100*(INDEX(出力表!D:D,13))/(EXP(INDEX(係数表!B:B,13) + $C43) + (INDEX(出力表!D:D,13)))) + (乱数表!$Y43*(Settings!B12/(((INDEX(出力表!D:D,13))+1)^INDEX(係数表!E:E,13)*INDEX(係数表!F:F,13))))))</f>
        <v>#VALUE!</v>
      </c>
      <c r="AM43" t="e">
        <f>MIN(100, MAX(0, (INDEX(出力表!D:D,13))*AK43/MAX(AL43, Settings!B3)))</f>
        <v>#VALUE!</v>
      </c>
      <c r="AN43">
        <f>IF(ISNUMBER(F43), INDEX(出力表!B:B,2)*F43, 0)+IF(ISNUMBER(I43), INDEX(出力表!B:B,3)*I43, 0)+IF(ISNUMBER(L43), INDEX(出力表!B:B,4)*L43, 0)+IF(ISNUMBER(O43), INDEX(出力表!B:B,5)*O43, 0)+IF(ISNUMBER(R43), INDEX(出力表!B:B,6)*R43, 0)+IF(ISNUMBER(U43), INDEX(出力表!B:B,7)*U43, 0)+IF(ISNUMBER(X43), INDEX(出力表!B:B,8)*X43, 0)+IF(ISNUMBER(AA43), INDEX(出力表!B:B,9)*AA43, 0)+IF(ISNUMBER(AD43), INDEX(出力表!B:B,10)*AD43, 0)+IF(ISNUMBER(AG43), INDEX(出力表!B:B,11)*AG43, 0)+IF(ISNUMBER(AJ43), INDEX(出力表!B:B,12)*AJ43, 0)+IF(ISNUMBER(AM43), INDEX(出力表!B:B,13)*AM43, 0)</f>
        <v>0</v>
      </c>
      <c r="AO43">
        <f>IF(ISNUMBER(F43), INDEX(出力表!B:B,2), 0)+IF(ISNUMBER(I43), INDEX(出力表!B:B,3), 0)+IF(ISNUMBER(L43), INDEX(出力表!B:B,4), 0)+IF(ISNUMBER(O43), INDEX(出力表!B:B,5), 0)+IF(ISNUMBER(R43), INDEX(出力表!B:B,6), 0)+IF(ISNUMBER(U43), INDEX(出力表!B:B,7), 0)+IF(ISNUMBER(X43), INDEX(出力表!B:B,8), 0)+IF(ISNUMBER(AA43), INDEX(出力表!B:B,9), 0)+IF(ISNUMBER(AD43), INDEX(出力表!B:B,10), 0)+IF(ISNUMBER(AG43), INDEX(出力表!B:B,11), 0)+IF(ISNUMBER(AJ43), INDEX(出力表!B:B,12), 0)+IF(ISNUMBER(AM43), INDEX(出力表!B:B,13), 0)</f>
        <v>0</v>
      </c>
      <c r="AP43" t="str">
        <f t="shared" si="0"/>
        <v/>
      </c>
    </row>
    <row r="44" spans="1:42" x14ac:dyDescent="0.2">
      <c r="A44">
        <v>43</v>
      </c>
      <c r="B44">
        <f>IF(UPPER(Settings!B4)="TRUE", 乱数表!$Z44*Settings!B10, 0)</f>
        <v>-0.7917477663023581</v>
      </c>
      <c r="C44">
        <f>IF(UPPER(Settings!B4)="TRUE", 乱数表!$AA44*Settings!B11, 0)</f>
        <v>-4.0675213730397702E-2</v>
      </c>
      <c r="D44">
        <f>MIN(100, MAX(0, 100*BETAINV(乱数表!$B44, MAX(0.00000001, (1/(1+EXP(-(INDEX(係数表!G:G,2) + $B44))))*(EXP(INDEX(係数表!H:H,2) + INDEX(係数表!I:I,2)*LN(INDEX(出力表!C:C,2)+1)))), MAX(0.00000001, (1-(1/(1+EXP(-(INDEX(係数表!G:G,2) + $B44)))))*(EXP(INDEX(係数表!H:H,2) + INDEX(係数表!I:I,2)*LN(INDEX(出力表!C:C,2)+1)))))))</f>
        <v>81.654593635917365</v>
      </c>
      <c r="E44" t="e">
        <f>MIN(100, MAX(0, (100*(INDEX(出力表!D:D,2))/(EXP(INDEX(係数表!B:B,2) + $C44) + (INDEX(出力表!D:D,2)))) + (乱数表!$N44*(Settings!B12/(((INDEX(出力表!D:D,2))+1)^INDEX(係数表!E:E,2)*INDEX(係数表!F:F,2))))))</f>
        <v>#VALUE!</v>
      </c>
      <c r="F44" t="e">
        <f>MIN(100, MAX(0, (INDEX(出力表!D:D,2))*D44/MAX(E44, Settings!B3)))</f>
        <v>#VALUE!</v>
      </c>
      <c r="G44">
        <f>MIN(100, MAX(0, 100*BETAINV(乱数表!$C44, MAX(0.00000001, (1/(1+EXP(-(INDEX(係数表!G:G,3) + $B44))))*(EXP(INDEX(係数表!H:H,3) + INDEX(係数表!I:I,3)*LN(INDEX(出力表!C:C,3)+1)))), MAX(0.00000001, (1-(1/(1+EXP(-(INDEX(係数表!G:G,3) + $B44)))))*(EXP(INDEX(係数表!H:H,3) + INDEX(係数表!I:I,3)*LN(INDEX(出力表!C:C,3)+1)))))))</f>
        <v>76.216124967188989</v>
      </c>
      <c r="H44" t="e">
        <f>MIN(100, MAX(0, (100*(INDEX(出力表!D:D,3))/(EXP(INDEX(係数表!B:B,3) + $C44) + (INDEX(出力表!D:D,3)))) + (乱数表!$O44*(Settings!B12/(((INDEX(出力表!D:D,3))+1)^INDEX(係数表!E:E,3)*INDEX(係数表!F:F,3))))))</f>
        <v>#VALUE!</v>
      </c>
      <c r="I44" t="e">
        <f>MIN(100, MAX(0, (INDEX(出力表!D:D,3))*G44/MAX(H44, Settings!B3)))</f>
        <v>#VALUE!</v>
      </c>
      <c r="J44">
        <f>MIN(100, MAX(0, 100*BETAINV(乱数表!$D44, MAX(0.00000001, (1/(1+EXP(-(INDEX(係数表!G:G,4) + $B44))))*(EXP(INDEX(係数表!H:H,4) + INDEX(係数表!I:I,4)*LN(INDEX(出力表!C:C,4)+1)))), MAX(0.00000001, (1-(1/(1+EXP(-(INDEX(係数表!G:G,4) + $B44)))))*(EXP(INDEX(係数表!H:H,4) + INDEX(係数表!I:I,4)*LN(INDEX(出力表!C:C,4)+1)))))))</f>
        <v>75.804495740194085</v>
      </c>
      <c r="K44" t="e">
        <f>MIN(100, MAX(0, (100*(INDEX(出力表!D:D,4))/(EXP(INDEX(係数表!B:B,4) + $C44) + (INDEX(出力表!D:D,4)))) + (乱数表!$P44*(Settings!B12/(((INDEX(出力表!D:D,4))+1)^INDEX(係数表!E:E,4)*INDEX(係数表!F:F,4))))))</f>
        <v>#VALUE!</v>
      </c>
      <c r="L44" t="e">
        <f>MIN(100, MAX(0, (INDEX(出力表!D:D,4))*J44/MAX(K44, Settings!B3)))</f>
        <v>#VALUE!</v>
      </c>
      <c r="M44">
        <f>MIN(100, MAX(0, 100*BETAINV(乱数表!$E44, MAX(0.00000001, (1/(1+EXP(-(INDEX(係数表!G:G,5) + $B44))))*(EXP(INDEX(係数表!H:H,5) + INDEX(係数表!I:I,5)*LN(INDEX(出力表!C:C,5)+1)))), MAX(0.00000001, (1-(1/(1+EXP(-(INDEX(係数表!G:G,5) + $B44)))))*(EXP(INDEX(係数表!H:H,5) + INDEX(係数表!I:I,5)*LN(INDEX(出力表!C:C,5)+1)))))))</f>
        <v>74.494728187074926</v>
      </c>
      <c r="N44" t="e">
        <f>MIN(100, MAX(0, (100*(INDEX(出力表!D:D,5))/(EXP(INDEX(係数表!B:B,5) + $C44) + (INDEX(出力表!D:D,5)))) + (乱数表!$Q44*(Settings!B12/(((INDEX(出力表!D:D,5))+1)^INDEX(係数表!E:E,5)*INDEX(係数表!F:F,5))))))</f>
        <v>#VALUE!</v>
      </c>
      <c r="O44" t="e">
        <f>MIN(100, MAX(0, (INDEX(出力表!D:D,5))*M44/MAX(N44, Settings!B3)))</f>
        <v>#VALUE!</v>
      </c>
      <c r="P44">
        <f>MIN(100, MAX(0, 100*BETAINV(乱数表!$F44, MAX(0.00000001, (1/(1+EXP(-(INDEX(係数表!G:G,6) + $B44))))*(EXP(INDEX(係数表!H:H,6) + INDEX(係数表!I:I,6)*LN(INDEX(出力表!C:C,6)+1)))), MAX(0.00000001, (1-(1/(1+EXP(-(INDEX(係数表!G:G,6) + $B44)))))*(EXP(INDEX(係数表!H:H,6) + INDEX(係数表!I:I,6)*LN(INDEX(出力表!C:C,6)+1)))))))</f>
        <v>94.747840296707153</v>
      </c>
      <c r="Q44" t="e">
        <f>MIN(100, MAX(0, (100*(INDEX(出力表!D:D,6))/(EXP(INDEX(係数表!B:B,6) + $C44) + (INDEX(出力表!D:D,6)))) + (乱数表!$R44*(Settings!B12/(((INDEX(出力表!D:D,6))+1)^INDEX(係数表!E:E,6)*INDEX(係数表!F:F,6))))))</f>
        <v>#VALUE!</v>
      </c>
      <c r="R44" t="e">
        <f>MIN(100, MAX(0, (INDEX(出力表!D:D,6))*P44/MAX(Q44, Settings!B3)))</f>
        <v>#VALUE!</v>
      </c>
      <c r="S44">
        <f>MIN(100, MAX(0, 100*BETAINV(乱数表!$G44, MAX(0.00000001, (1/(1+EXP(-(INDEX(係数表!G:G,7) + $B44))))*(EXP(INDEX(係数表!H:H,7) + INDEX(係数表!I:I,7)*LN(INDEX(出力表!C:C,7)+1)))), MAX(0.00000001, (1-(1/(1+EXP(-(INDEX(係数表!G:G,7) + $B44)))))*(EXP(INDEX(係数表!H:H,7) + INDEX(係数表!I:I,7)*LN(INDEX(出力表!C:C,7)+1)))))))</f>
        <v>99.135879774463788</v>
      </c>
      <c r="T44" t="e">
        <f>MIN(100, MAX(0, (100*(INDEX(出力表!D:D,7))/(EXP(INDEX(係数表!B:B,7) + $C44) + (INDEX(出力表!D:D,7)))) + (乱数表!$S44*(Settings!B12/(((INDEX(出力表!D:D,7))+1)^INDEX(係数表!E:E,7)*INDEX(係数表!F:F,7))))))</f>
        <v>#VALUE!</v>
      </c>
      <c r="U44" t="e">
        <f>MIN(100, MAX(0, (INDEX(出力表!D:D,7))*S44/MAX(T44, Settings!B3)))</f>
        <v>#VALUE!</v>
      </c>
      <c r="V44">
        <f>MIN(100, MAX(0, 100*BETAINV(乱数表!$H44, MAX(0.00000001, (1/(1+EXP(-(INDEX(係数表!G:G,8) + $B44))))*(EXP(INDEX(係数表!H:H,8) + INDEX(係数表!I:I,8)*LN(INDEX(出力表!C:C,8)+1)))), MAX(0.00000001, (1-(1/(1+EXP(-(INDEX(係数表!G:G,8) + $B44)))))*(EXP(INDEX(係数表!H:H,8) + INDEX(係数表!I:I,8)*LN(INDEX(出力表!C:C,8)+1)))))))</f>
        <v>69.540574340534022</v>
      </c>
      <c r="W44" t="e">
        <f>MIN(100, MAX(0, (100*(INDEX(出力表!D:D,8))/(EXP(INDEX(係数表!B:B,8) + $C44) + (INDEX(出力表!D:D,8)))) + (乱数表!$T44*(Settings!B12/(((INDEX(出力表!D:D,8))+1)^INDEX(係数表!E:E,8)*INDEX(係数表!F:F,8))))))</f>
        <v>#VALUE!</v>
      </c>
      <c r="X44" t="e">
        <f>MIN(100, MAX(0, (INDEX(出力表!D:D,8))*V44/MAX(W44, Settings!B3)))</f>
        <v>#VALUE!</v>
      </c>
      <c r="Y44">
        <f>MIN(100, MAX(0, 100*BETAINV(乱数表!$I44, MAX(0.00000001, (1/(1+EXP(-(INDEX(係数表!G:G,9) + $B44))))*(EXP(INDEX(係数表!H:H,9) + INDEX(係数表!I:I,9)*LN(INDEX(出力表!C:C,9)+1)))), MAX(0.00000001, (1-(1/(1+EXP(-(INDEX(係数表!G:G,9) + $B44)))))*(EXP(INDEX(係数表!H:H,9) + INDEX(係数表!I:I,9)*LN(INDEX(出力表!C:C,9)+1)))))))</f>
        <v>82.650842556756487</v>
      </c>
      <c r="Z44" t="e">
        <f>MIN(100, MAX(0, (100*(INDEX(出力表!D:D,9))/(EXP(INDEX(係数表!B:B,9) + $C44) + (INDEX(出力表!D:D,9)))) + (乱数表!$U44*(Settings!B12/(((INDEX(出力表!D:D,9))+1)^INDEX(係数表!E:E,9)*INDEX(係数表!F:F,9))))))</f>
        <v>#VALUE!</v>
      </c>
      <c r="AA44" t="e">
        <f>MIN(100, MAX(0, (INDEX(出力表!D:D,9))*Y44/MAX(Z44, Settings!B3)))</f>
        <v>#VALUE!</v>
      </c>
      <c r="AB44">
        <f>MIN(100, MAX(0, 100*BETAINV(乱数表!$J44, MAX(0.00000001, (1/(1+EXP(-(INDEX(係数表!G:G,10) + $B44))))*(EXP(INDEX(係数表!H:H,10) + INDEX(係数表!I:I,10)*LN(INDEX(出力表!C:C,10)+1)))), MAX(0.00000001, (1-(1/(1+EXP(-(INDEX(係数表!G:G,10) + $B44)))))*(EXP(INDEX(係数表!H:H,10) + INDEX(係数表!I:I,10)*LN(INDEX(出力表!C:C,10)+1)))))))</f>
        <v>39.891236200921057</v>
      </c>
      <c r="AC44" t="e">
        <f>MIN(100, MAX(0, (100*(INDEX(出力表!D:D,10))/(EXP(INDEX(係数表!B:B,10) + $C44) + (INDEX(出力表!D:D,10)))) + (乱数表!$V44*(Settings!B12/(((INDEX(出力表!D:D,10))+1)^INDEX(係数表!E:E,10)*INDEX(係数表!F:F,10))))))</f>
        <v>#VALUE!</v>
      </c>
      <c r="AD44" t="e">
        <f>MIN(100, MAX(0, (INDEX(出力表!D:D,10))*AB44/MAX(AC44, Settings!B3)))</f>
        <v>#VALUE!</v>
      </c>
      <c r="AE44">
        <f>MIN(100, MAX(0, 100*BETAINV(乱数表!$K44, MAX(0.00000001, (1/(1+EXP(-(INDEX(係数表!G:G,11) + $B44))))*(EXP(INDEX(係数表!H:H,11) + INDEX(係数表!I:I,11)*LN(INDEX(出力表!C:C,11)+1)))), MAX(0.00000001, (1-(1/(1+EXP(-(INDEX(係数表!G:G,11) + $B44)))))*(EXP(INDEX(係数表!H:H,11) + INDEX(係数表!I:I,11)*LN(INDEX(出力表!C:C,11)+1)))))))</f>
        <v>70.565101369113194</v>
      </c>
      <c r="AF44" t="e">
        <f>MIN(100, MAX(0, (100*(INDEX(出力表!D:D,11))/(EXP(INDEX(係数表!B:B,11) + $C44) + (INDEX(出力表!D:D,11)))) + (乱数表!$W44*(Settings!B12/(((INDEX(出力表!D:D,11))+1)^INDEX(係数表!E:E,11)*INDEX(係数表!F:F,11))))))</f>
        <v>#VALUE!</v>
      </c>
      <c r="AG44" t="e">
        <f>MIN(100, MAX(0, (INDEX(出力表!D:D,11))*AE44/MAX(AF44, Settings!B3)))</f>
        <v>#VALUE!</v>
      </c>
      <c r="AH44">
        <f>MIN(100, MAX(0, 100*BETAINV(乱数表!$L44, MAX(0.00000001, (1/(1+EXP(-(INDEX(係数表!G:G,12) + $B44))))*(EXP(INDEX(係数表!H:H,12) + INDEX(係数表!I:I,12)*LN(INDEX(出力表!C:C,12)+1)))), MAX(0.00000001, (1-(1/(1+EXP(-(INDEX(係数表!G:G,12) + $B44)))))*(EXP(INDEX(係数表!H:H,12) + INDEX(係数表!I:I,12)*LN(INDEX(出力表!C:C,12)+1)))))))</f>
        <v>73.688242608669995</v>
      </c>
      <c r="AI44" t="e">
        <f>MIN(100, MAX(0, (100*(INDEX(出力表!D:D,12))/(EXP(INDEX(係数表!B:B,12) + $C44) + (INDEX(出力表!D:D,12)))) + (乱数表!$X44*(Settings!B12/(((INDEX(出力表!D:D,12))+1)^INDEX(係数表!E:E,12)*INDEX(係数表!F:F,12))))))</f>
        <v>#VALUE!</v>
      </c>
      <c r="AJ44" t="e">
        <f>MIN(100, MAX(0, (INDEX(出力表!D:D,12))*AH44/MAX(AI44, Settings!B3)))</f>
        <v>#VALUE!</v>
      </c>
      <c r="AK44">
        <f>MIN(100, MAX(0, 100*BETAINV(乱数表!$M44, MAX(0.00000001, (1/(1+EXP(-(INDEX(係数表!G:G,13) + $B44))))*(EXP(INDEX(係数表!H:H,13) + INDEX(係数表!I:I,13)*LN(INDEX(出力表!C:C,13)+1)))), MAX(0.00000001, (1-(1/(1+EXP(-(INDEX(係数表!G:G,13) + $B44)))))*(EXP(INDEX(係数表!H:H,13) + INDEX(係数表!I:I,13)*LN(INDEX(出力表!C:C,13)+1)))))))</f>
        <v>97.324831359635795</v>
      </c>
      <c r="AL44" t="e">
        <f>MIN(100, MAX(0, (100*(INDEX(出力表!D:D,13))/(EXP(INDEX(係数表!B:B,13) + $C44) + (INDEX(出力表!D:D,13)))) + (乱数表!$Y44*(Settings!B12/(((INDEX(出力表!D:D,13))+1)^INDEX(係数表!E:E,13)*INDEX(係数表!F:F,13))))))</f>
        <v>#VALUE!</v>
      </c>
      <c r="AM44" t="e">
        <f>MIN(100, MAX(0, (INDEX(出力表!D:D,13))*AK44/MAX(AL44, Settings!B3)))</f>
        <v>#VALUE!</v>
      </c>
      <c r="AN44">
        <f>IF(ISNUMBER(F44), INDEX(出力表!B:B,2)*F44, 0)+IF(ISNUMBER(I44), INDEX(出力表!B:B,3)*I44, 0)+IF(ISNUMBER(L44), INDEX(出力表!B:B,4)*L44, 0)+IF(ISNUMBER(O44), INDEX(出力表!B:B,5)*O44, 0)+IF(ISNUMBER(R44), INDEX(出力表!B:B,6)*R44, 0)+IF(ISNUMBER(U44), INDEX(出力表!B:B,7)*U44, 0)+IF(ISNUMBER(X44), INDEX(出力表!B:B,8)*X44, 0)+IF(ISNUMBER(AA44), INDEX(出力表!B:B,9)*AA44, 0)+IF(ISNUMBER(AD44), INDEX(出力表!B:B,10)*AD44, 0)+IF(ISNUMBER(AG44), INDEX(出力表!B:B,11)*AG44, 0)+IF(ISNUMBER(AJ44), INDEX(出力表!B:B,12)*AJ44, 0)+IF(ISNUMBER(AM44), INDEX(出力表!B:B,13)*AM44, 0)</f>
        <v>0</v>
      </c>
      <c r="AO44">
        <f>IF(ISNUMBER(F44), INDEX(出力表!B:B,2), 0)+IF(ISNUMBER(I44), INDEX(出力表!B:B,3), 0)+IF(ISNUMBER(L44), INDEX(出力表!B:B,4), 0)+IF(ISNUMBER(O44), INDEX(出力表!B:B,5), 0)+IF(ISNUMBER(R44), INDEX(出力表!B:B,6), 0)+IF(ISNUMBER(U44), INDEX(出力表!B:B,7), 0)+IF(ISNUMBER(X44), INDEX(出力表!B:B,8), 0)+IF(ISNUMBER(AA44), INDEX(出力表!B:B,9), 0)+IF(ISNUMBER(AD44), INDEX(出力表!B:B,10), 0)+IF(ISNUMBER(AG44), INDEX(出力表!B:B,11), 0)+IF(ISNUMBER(AJ44), INDEX(出力表!B:B,12), 0)+IF(ISNUMBER(AM44), INDEX(出力表!B:B,13), 0)</f>
        <v>0</v>
      </c>
      <c r="AP44" t="str">
        <f t="shared" si="0"/>
        <v/>
      </c>
    </row>
    <row r="45" spans="1:42" x14ac:dyDescent="0.2">
      <c r="A45">
        <v>44</v>
      </c>
      <c r="B45">
        <f>IF(UPPER(Settings!B4)="TRUE", 乱数表!$Z45*Settings!B10, 0)</f>
        <v>-0.13502271997861254</v>
      </c>
      <c r="C45">
        <f>IF(UPPER(Settings!B4)="TRUE", 乱数表!$AA45*Settings!B11, 0)</f>
        <v>-8.9119689918864972E-2</v>
      </c>
      <c r="D45">
        <f>MIN(100, MAX(0, 100*BETAINV(乱数表!$B45, MAX(0.00000001, (1/(1+EXP(-(INDEX(係数表!G:G,2) + $B45))))*(EXP(INDEX(係数表!H:H,2) + INDEX(係数表!I:I,2)*LN(INDEX(出力表!C:C,2)+1)))), MAX(0.00000001, (1-(1/(1+EXP(-(INDEX(係数表!G:G,2) + $B45)))))*(EXP(INDEX(係数表!H:H,2) + INDEX(係数表!I:I,2)*LN(INDEX(出力表!C:C,2)+1)))))))</f>
        <v>90.125785654103069</v>
      </c>
      <c r="E45" t="e">
        <f>MIN(100, MAX(0, (100*(INDEX(出力表!D:D,2))/(EXP(INDEX(係数表!B:B,2) + $C45) + (INDEX(出力表!D:D,2)))) + (乱数表!$N45*(Settings!B12/(((INDEX(出力表!D:D,2))+1)^INDEX(係数表!E:E,2)*INDEX(係数表!F:F,2))))))</f>
        <v>#VALUE!</v>
      </c>
      <c r="F45" t="e">
        <f>MIN(100, MAX(0, (INDEX(出力表!D:D,2))*D45/MAX(E45, Settings!B3)))</f>
        <v>#VALUE!</v>
      </c>
      <c r="G45">
        <f>MIN(100, MAX(0, 100*BETAINV(乱数表!$C45, MAX(0.00000001, (1/(1+EXP(-(INDEX(係数表!G:G,3) + $B45))))*(EXP(INDEX(係数表!H:H,3) + INDEX(係数表!I:I,3)*LN(INDEX(出力表!C:C,3)+1)))), MAX(0.00000001, (1-(1/(1+EXP(-(INDEX(係数表!G:G,3) + $B45)))))*(EXP(INDEX(係数表!H:H,3) + INDEX(係数表!I:I,3)*LN(INDEX(出力表!C:C,3)+1)))))))</f>
        <v>90.769818623707692</v>
      </c>
      <c r="H45" t="e">
        <f>MIN(100, MAX(0, (100*(INDEX(出力表!D:D,3))/(EXP(INDEX(係数表!B:B,3) + $C45) + (INDEX(出力表!D:D,3)))) + (乱数表!$O45*(Settings!B12/(((INDEX(出力表!D:D,3))+1)^INDEX(係数表!E:E,3)*INDEX(係数表!F:F,3))))))</f>
        <v>#VALUE!</v>
      </c>
      <c r="I45" t="e">
        <f>MIN(100, MAX(0, (INDEX(出力表!D:D,3))*G45/MAX(H45, Settings!B3)))</f>
        <v>#VALUE!</v>
      </c>
      <c r="J45">
        <f>MIN(100, MAX(0, 100*BETAINV(乱数表!$D45, MAX(0.00000001, (1/(1+EXP(-(INDEX(係数表!G:G,4) + $B45))))*(EXP(INDEX(係数表!H:H,4) + INDEX(係数表!I:I,4)*LN(INDEX(出力表!C:C,4)+1)))), MAX(0.00000001, (1-(1/(1+EXP(-(INDEX(係数表!G:G,4) + $B45)))))*(EXP(INDEX(係数表!H:H,4) + INDEX(係数表!I:I,4)*LN(INDEX(出力表!C:C,4)+1)))))))</f>
        <v>97.248166893287618</v>
      </c>
      <c r="K45" t="e">
        <f>MIN(100, MAX(0, (100*(INDEX(出力表!D:D,4))/(EXP(INDEX(係数表!B:B,4) + $C45) + (INDEX(出力表!D:D,4)))) + (乱数表!$P45*(Settings!B12/(((INDEX(出力表!D:D,4))+1)^INDEX(係数表!E:E,4)*INDEX(係数表!F:F,4))))))</f>
        <v>#VALUE!</v>
      </c>
      <c r="L45" t="e">
        <f>MIN(100, MAX(0, (INDEX(出力表!D:D,4))*J45/MAX(K45, Settings!B3)))</f>
        <v>#VALUE!</v>
      </c>
      <c r="M45">
        <f>MIN(100, MAX(0, 100*BETAINV(乱数表!$E45, MAX(0.00000001, (1/(1+EXP(-(INDEX(係数表!G:G,5) + $B45))))*(EXP(INDEX(係数表!H:H,5) + INDEX(係数表!I:I,5)*LN(INDEX(出力表!C:C,5)+1)))), MAX(0.00000001, (1-(1/(1+EXP(-(INDEX(係数表!G:G,5) + $B45)))))*(EXP(INDEX(係数表!H:H,5) + INDEX(係数表!I:I,5)*LN(INDEX(出力表!C:C,5)+1)))))))</f>
        <v>66.79427129638087</v>
      </c>
      <c r="N45" t="e">
        <f>MIN(100, MAX(0, (100*(INDEX(出力表!D:D,5))/(EXP(INDEX(係数表!B:B,5) + $C45) + (INDEX(出力表!D:D,5)))) + (乱数表!$Q45*(Settings!B12/(((INDEX(出力表!D:D,5))+1)^INDEX(係数表!E:E,5)*INDEX(係数表!F:F,5))))))</f>
        <v>#VALUE!</v>
      </c>
      <c r="O45" t="e">
        <f>MIN(100, MAX(0, (INDEX(出力表!D:D,5))*M45/MAX(N45, Settings!B3)))</f>
        <v>#VALUE!</v>
      </c>
      <c r="P45">
        <f>MIN(100, MAX(0, 100*BETAINV(乱数表!$F45, MAX(0.00000001, (1/(1+EXP(-(INDEX(係数表!G:G,6) + $B45))))*(EXP(INDEX(係数表!H:H,6) + INDEX(係数表!I:I,6)*LN(INDEX(出力表!C:C,6)+1)))), MAX(0.00000001, (1-(1/(1+EXP(-(INDEX(係数表!G:G,6) + $B45)))))*(EXP(INDEX(係数表!H:H,6) + INDEX(係数表!I:I,6)*LN(INDEX(出力表!C:C,6)+1)))))))</f>
        <v>90.488246639424077</v>
      </c>
      <c r="Q45" t="e">
        <f>MIN(100, MAX(0, (100*(INDEX(出力表!D:D,6))/(EXP(INDEX(係数表!B:B,6) + $C45) + (INDEX(出力表!D:D,6)))) + (乱数表!$R45*(Settings!B12/(((INDEX(出力表!D:D,6))+1)^INDEX(係数表!E:E,6)*INDEX(係数表!F:F,6))))))</f>
        <v>#VALUE!</v>
      </c>
      <c r="R45" t="e">
        <f>MIN(100, MAX(0, (INDEX(出力表!D:D,6))*P45/MAX(Q45, Settings!B3)))</f>
        <v>#VALUE!</v>
      </c>
      <c r="S45">
        <f>MIN(100, MAX(0, 100*BETAINV(乱数表!$G45, MAX(0.00000001, (1/(1+EXP(-(INDEX(係数表!G:G,7) + $B45))))*(EXP(INDEX(係数表!H:H,7) + INDEX(係数表!I:I,7)*LN(INDEX(出力表!C:C,7)+1)))), MAX(0.00000001, (1-(1/(1+EXP(-(INDEX(係数表!G:G,7) + $B45)))))*(EXP(INDEX(係数表!H:H,7) + INDEX(係数表!I:I,7)*LN(INDEX(出力表!C:C,7)+1)))))))</f>
        <v>99.539334105353632</v>
      </c>
      <c r="T45" t="e">
        <f>MIN(100, MAX(0, (100*(INDEX(出力表!D:D,7))/(EXP(INDEX(係数表!B:B,7) + $C45) + (INDEX(出力表!D:D,7)))) + (乱数表!$S45*(Settings!B12/(((INDEX(出力表!D:D,7))+1)^INDEX(係数表!E:E,7)*INDEX(係数表!F:F,7))))))</f>
        <v>#VALUE!</v>
      </c>
      <c r="U45" t="e">
        <f>MIN(100, MAX(0, (INDEX(出力表!D:D,7))*S45/MAX(T45, Settings!B3)))</f>
        <v>#VALUE!</v>
      </c>
      <c r="V45">
        <f>MIN(100, MAX(0, 100*BETAINV(乱数表!$H45, MAX(0.00000001, (1/(1+EXP(-(INDEX(係数表!G:G,8) + $B45))))*(EXP(INDEX(係数表!H:H,8) + INDEX(係数表!I:I,8)*LN(INDEX(出力表!C:C,8)+1)))), MAX(0.00000001, (1-(1/(1+EXP(-(INDEX(係数表!G:G,8) + $B45)))))*(EXP(INDEX(係数表!H:H,8) + INDEX(係数表!I:I,8)*LN(INDEX(出力表!C:C,8)+1)))))))</f>
        <v>62.892107950047851</v>
      </c>
      <c r="W45" t="e">
        <f>MIN(100, MAX(0, (100*(INDEX(出力表!D:D,8))/(EXP(INDEX(係数表!B:B,8) + $C45) + (INDEX(出力表!D:D,8)))) + (乱数表!$T45*(Settings!B12/(((INDEX(出力表!D:D,8))+1)^INDEX(係数表!E:E,8)*INDEX(係数表!F:F,8))))))</f>
        <v>#VALUE!</v>
      </c>
      <c r="X45" t="e">
        <f>MIN(100, MAX(0, (INDEX(出力表!D:D,8))*V45/MAX(W45, Settings!B3)))</f>
        <v>#VALUE!</v>
      </c>
      <c r="Y45">
        <f>MIN(100, MAX(0, 100*BETAINV(乱数表!$I45, MAX(0.00000001, (1/(1+EXP(-(INDEX(係数表!G:G,9) + $B45))))*(EXP(INDEX(係数表!H:H,9) + INDEX(係数表!I:I,9)*LN(INDEX(出力表!C:C,9)+1)))), MAX(0.00000001, (1-(1/(1+EXP(-(INDEX(係数表!G:G,9) + $B45)))))*(EXP(INDEX(係数表!H:H,9) + INDEX(係数表!I:I,9)*LN(INDEX(出力表!C:C,9)+1)))))))</f>
        <v>42.704154020892233</v>
      </c>
      <c r="Z45" t="e">
        <f>MIN(100, MAX(0, (100*(INDEX(出力表!D:D,9))/(EXP(INDEX(係数表!B:B,9) + $C45) + (INDEX(出力表!D:D,9)))) + (乱数表!$U45*(Settings!B12/(((INDEX(出力表!D:D,9))+1)^INDEX(係数表!E:E,9)*INDEX(係数表!F:F,9))))))</f>
        <v>#VALUE!</v>
      </c>
      <c r="AA45" t="e">
        <f>MIN(100, MAX(0, (INDEX(出力表!D:D,9))*Y45/MAX(Z45, Settings!B3)))</f>
        <v>#VALUE!</v>
      </c>
      <c r="AB45">
        <f>MIN(100, MAX(0, 100*BETAINV(乱数表!$J45, MAX(0.00000001, (1/(1+EXP(-(INDEX(係数表!G:G,10) + $B45))))*(EXP(INDEX(係数表!H:H,10) + INDEX(係数表!I:I,10)*LN(INDEX(出力表!C:C,10)+1)))), MAX(0.00000001, (1-(1/(1+EXP(-(INDEX(係数表!G:G,10) + $B45)))))*(EXP(INDEX(係数表!H:H,10) + INDEX(係数表!I:I,10)*LN(INDEX(出力表!C:C,10)+1)))))))</f>
        <v>73.839565255377011</v>
      </c>
      <c r="AC45" t="e">
        <f>MIN(100, MAX(0, (100*(INDEX(出力表!D:D,10))/(EXP(INDEX(係数表!B:B,10) + $C45) + (INDEX(出力表!D:D,10)))) + (乱数表!$V45*(Settings!B12/(((INDEX(出力表!D:D,10))+1)^INDEX(係数表!E:E,10)*INDEX(係数表!F:F,10))))))</f>
        <v>#VALUE!</v>
      </c>
      <c r="AD45" t="e">
        <f>MIN(100, MAX(0, (INDEX(出力表!D:D,10))*AB45/MAX(AC45, Settings!B3)))</f>
        <v>#VALUE!</v>
      </c>
      <c r="AE45">
        <f>MIN(100, MAX(0, 100*BETAINV(乱数表!$K45, MAX(0.00000001, (1/(1+EXP(-(INDEX(係数表!G:G,11) + $B45))))*(EXP(INDEX(係数表!H:H,11) + INDEX(係数表!I:I,11)*LN(INDEX(出力表!C:C,11)+1)))), MAX(0.00000001, (1-(1/(1+EXP(-(INDEX(係数表!G:G,11) + $B45)))))*(EXP(INDEX(係数表!H:H,11) + INDEX(係数表!I:I,11)*LN(INDEX(出力表!C:C,11)+1)))))))</f>
        <v>76.494426488152641</v>
      </c>
      <c r="AF45" t="e">
        <f>MIN(100, MAX(0, (100*(INDEX(出力表!D:D,11))/(EXP(INDEX(係数表!B:B,11) + $C45) + (INDEX(出力表!D:D,11)))) + (乱数表!$W45*(Settings!B12/(((INDEX(出力表!D:D,11))+1)^INDEX(係数表!E:E,11)*INDEX(係数表!F:F,11))))))</f>
        <v>#VALUE!</v>
      </c>
      <c r="AG45" t="e">
        <f>MIN(100, MAX(0, (INDEX(出力表!D:D,11))*AE45/MAX(AF45, Settings!B3)))</f>
        <v>#VALUE!</v>
      </c>
      <c r="AH45">
        <f>MIN(100, MAX(0, 100*BETAINV(乱数表!$L45, MAX(0.00000001, (1/(1+EXP(-(INDEX(係数表!G:G,12) + $B45))))*(EXP(INDEX(係数表!H:H,12) + INDEX(係数表!I:I,12)*LN(INDEX(出力表!C:C,12)+1)))), MAX(0.00000001, (1-(1/(1+EXP(-(INDEX(係数表!G:G,12) + $B45)))))*(EXP(INDEX(係数表!H:H,12) + INDEX(係数表!I:I,12)*LN(INDEX(出力表!C:C,12)+1)))))))</f>
        <v>89.738484951784429</v>
      </c>
      <c r="AI45" t="e">
        <f>MIN(100, MAX(0, (100*(INDEX(出力表!D:D,12))/(EXP(INDEX(係数表!B:B,12) + $C45) + (INDEX(出力表!D:D,12)))) + (乱数表!$X45*(Settings!B12/(((INDEX(出力表!D:D,12))+1)^INDEX(係数表!E:E,12)*INDEX(係数表!F:F,12))))))</f>
        <v>#VALUE!</v>
      </c>
      <c r="AJ45" t="e">
        <f>MIN(100, MAX(0, (INDEX(出力表!D:D,12))*AH45/MAX(AI45, Settings!B3)))</f>
        <v>#VALUE!</v>
      </c>
      <c r="AK45">
        <f>MIN(100, MAX(0, 100*BETAINV(乱数表!$M45, MAX(0.00000001, (1/(1+EXP(-(INDEX(係数表!G:G,13) + $B45))))*(EXP(INDEX(係数表!H:H,13) + INDEX(係数表!I:I,13)*LN(INDEX(出力表!C:C,13)+1)))), MAX(0.00000001, (1-(1/(1+EXP(-(INDEX(係数表!G:G,13) + $B45)))))*(EXP(INDEX(係数表!H:H,13) + INDEX(係数表!I:I,13)*LN(INDEX(出力表!C:C,13)+1)))))))</f>
        <v>85.890277423162118</v>
      </c>
      <c r="AL45" t="e">
        <f>MIN(100, MAX(0, (100*(INDEX(出力表!D:D,13))/(EXP(INDEX(係数表!B:B,13) + $C45) + (INDEX(出力表!D:D,13)))) + (乱数表!$Y45*(Settings!B12/(((INDEX(出力表!D:D,13))+1)^INDEX(係数表!E:E,13)*INDEX(係数表!F:F,13))))))</f>
        <v>#VALUE!</v>
      </c>
      <c r="AM45" t="e">
        <f>MIN(100, MAX(0, (INDEX(出力表!D:D,13))*AK45/MAX(AL45, Settings!B3)))</f>
        <v>#VALUE!</v>
      </c>
      <c r="AN45">
        <f>IF(ISNUMBER(F45), INDEX(出力表!B:B,2)*F45, 0)+IF(ISNUMBER(I45), INDEX(出力表!B:B,3)*I45, 0)+IF(ISNUMBER(L45), INDEX(出力表!B:B,4)*L45, 0)+IF(ISNUMBER(O45), INDEX(出力表!B:B,5)*O45, 0)+IF(ISNUMBER(R45), INDEX(出力表!B:B,6)*R45, 0)+IF(ISNUMBER(U45), INDEX(出力表!B:B,7)*U45, 0)+IF(ISNUMBER(X45), INDEX(出力表!B:B,8)*X45, 0)+IF(ISNUMBER(AA45), INDEX(出力表!B:B,9)*AA45, 0)+IF(ISNUMBER(AD45), INDEX(出力表!B:B,10)*AD45, 0)+IF(ISNUMBER(AG45), INDEX(出力表!B:B,11)*AG45, 0)+IF(ISNUMBER(AJ45), INDEX(出力表!B:B,12)*AJ45, 0)+IF(ISNUMBER(AM45), INDEX(出力表!B:B,13)*AM45, 0)</f>
        <v>0</v>
      </c>
      <c r="AO45">
        <f>IF(ISNUMBER(F45), INDEX(出力表!B:B,2), 0)+IF(ISNUMBER(I45), INDEX(出力表!B:B,3), 0)+IF(ISNUMBER(L45), INDEX(出力表!B:B,4), 0)+IF(ISNUMBER(O45), INDEX(出力表!B:B,5), 0)+IF(ISNUMBER(R45), INDEX(出力表!B:B,6), 0)+IF(ISNUMBER(U45), INDEX(出力表!B:B,7), 0)+IF(ISNUMBER(X45), INDEX(出力表!B:B,8), 0)+IF(ISNUMBER(AA45), INDEX(出力表!B:B,9), 0)+IF(ISNUMBER(AD45), INDEX(出力表!B:B,10), 0)+IF(ISNUMBER(AG45), INDEX(出力表!B:B,11), 0)+IF(ISNUMBER(AJ45), INDEX(出力表!B:B,12), 0)+IF(ISNUMBER(AM45), INDEX(出力表!B:B,13), 0)</f>
        <v>0</v>
      </c>
      <c r="AP45" t="str">
        <f t="shared" si="0"/>
        <v/>
      </c>
    </row>
    <row r="46" spans="1:42" x14ac:dyDescent="0.2">
      <c r="A46">
        <v>45</v>
      </c>
      <c r="B46">
        <f>IF(UPPER(Settings!B4)="TRUE", 乱数表!$Z46*Settings!B10, 0)</f>
        <v>-0.96414476245980807</v>
      </c>
      <c r="C46">
        <f>IF(UPPER(Settings!B4)="TRUE", 乱数表!$AA46*Settings!B11, 0)</f>
        <v>6.1192832126355484E-2</v>
      </c>
      <c r="D46">
        <f>MIN(100, MAX(0, 100*BETAINV(乱数表!$B46, MAX(0.00000001, (1/(1+EXP(-(INDEX(係数表!G:G,2) + $B46))))*(EXP(INDEX(係数表!H:H,2) + INDEX(係数表!I:I,2)*LN(INDEX(出力表!C:C,2)+1)))), MAX(0.00000001, (1-(1/(1+EXP(-(INDEX(係数表!G:G,2) + $B46)))))*(EXP(INDEX(係数表!H:H,2) + INDEX(係数表!I:I,2)*LN(INDEX(出力表!C:C,2)+1)))))))</f>
        <v>59.122547161689262</v>
      </c>
      <c r="E46" t="e">
        <f>MIN(100, MAX(0, (100*(INDEX(出力表!D:D,2))/(EXP(INDEX(係数表!B:B,2) + $C46) + (INDEX(出力表!D:D,2)))) + (乱数表!$N46*(Settings!B12/(((INDEX(出力表!D:D,2))+1)^INDEX(係数表!E:E,2)*INDEX(係数表!F:F,2))))))</f>
        <v>#VALUE!</v>
      </c>
      <c r="F46" t="e">
        <f>MIN(100, MAX(0, (INDEX(出力表!D:D,2))*D46/MAX(E46, Settings!B3)))</f>
        <v>#VALUE!</v>
      </c>
      <c r="G46">
        <f>MIN(100, MAX(0, 100*BETAINV(乱数表!$C46, MAX(0.00000001, (1/(1+EXP(-(INDEX(係数表!G:G,3) + $B46))))*(EXP(INDEX(係数表!H:H,3) + INDEX(係数表!I:I,3)*LN(INDEX(出力表!C:C,3)+1)))), MAX(0.00000001, (1-(1/(1+EXP(-(INDEX(係数表!G:G,3) + $B46)))))*(EXP(INDEX(係数表!H:H,3) + INDEX(係数表!I:I,3)*LN(INDEX(出力表!C:C,3)+1)))))))</f>
        <v>58.098682915923604</v>
      </c>
      <c r="H46" t="e">
        <f>MIN(100, MAX(0, (100*(INDEX(出力表!D:D,3))/(EXP(INDEX(係数表!B:B,3) + $C46) + (INDEX(出力表!D:D,3)))) + (乱数表!$O46*(Settings!B12/(((INDEX(出力表!D:D,3))+1)^INDEX(係数表!E:E,3)*INDEX(係数表!F:F,3))))))</f>
        <v>#VALUE!</v>
      </c>
      <c r="I46" t="e">
        <f>MIN(100, MAX(0, (INDEX(出力表!D:D,3))*G46/MAX(H46, Settings!B3)))</f>
        <v>#VALUE!</v>
      </c>
      <c r="J46">
        <f>MIN(100, MAX(0, 100*BETAINV(乱数表!$D46, MAX(0.00000001, (1/(1+EXP(-(INDEX(係数表!G:G,4) + $B46))))*(EXP(INDEX(係数表!H:H,4) + INDEX(係数表!I:I,4)*LN(INDEX(出力表!C:C,4)+1)))), MAX(0.00000001, (1-(1/(1+EXP(-(INDEX(係数表!G:G,4) + $B46)))))*(EXP(INDEX(係数表!H:H,4) + INDEX(係数表!I:I,4)*LN(INDEX(出力表!C:C,4)+1)))))))</f>
        <v>95.184686090118589</v>
      </c>
      <c r="K46" t="e">
        <f>MIN(100, MAX(0, (100*(INDEX(出力表!D:D,4))/(EXP(INDEX(係数表!B:B,4) + $C46) + (INDEX(出力表!D:D,4)))) + (乱数表!$P46*(Settings!B12/(((INDEX(出力表!D:D,4))+1)^INDEX(係数表!E:E,4)*INDEX(係数表!F:F,4))))))</f>
        <v>#VALUE!</v>
      </c>
      <c r="L46" t="e">
        <f>MIN(100, MAX(0, (INDEX(出力表!D:D,4))*J46/MAX(K46, Settings!B3)))</f>
        <v>#VALUE!</v>
      </c>
      <c r="M46">
        <f>MIN(100, MAX(0, 100*BETAINV(乱数表!$E46, MAX(0.00000001, (1/(1+EXP(-(INDEX(係数表!G:G,5) + $B46))))*(EXP(INDEX(係数表!H:H,5) + INDEX(係数表!I:I,5)*LN(INDEX(出力表!C:C,5)+1)))), MAX(0.00000001, (1-(1/(1+EXP(-(INDEX(係数表!G:G,5) + $B46)))))*(EXP(INDEX(係数表!H:H,5) + INDEX(係数表!I:I,5)*LN(INDEX(出力表!C:C,5)+1)))))))</f>
        <v>63.118397369195613</v>
      </c>
      <c r="N46" t="e">
        <f>MIN(100, MAX(0, (100*(INDEX(出力表!D:D,5))/(EXP(INDEX(係数表!B:B,5) + $C46) + (INDEX(出力表!D:D,5)))) + (乱数表!$Q46*(Settings!B12/(((INDEX(出力表!D:D,5))+1)^INDEX(係数表!E:E,5)*INDEX(係数表!F:F,5))))))</f>
        <v>#VALUE!</v>
      </c>
      <c r="O46" t="e">
        <f>MIN(100, MAX(0, (INDEX(出力表!D:D,5))*M46/MAX(N46, Settings!B3)))</f>
        <v>#VALUE!</v>
      </c>
      <c r="P46">
        <f>MIN(100, MAX(0, 100*BETAINV(乱数表!$F46, MAX(0.00000001, (1/(1+EXP(-(INDEX(係数表!G:G,6) + $B46))))*(EXP(INDEX(係数表!H:H,6) + INDEX(係数表!I:I,6)*LN(INDEX(出力表!C:C,6)+1)))), MAX(0.00000001, (1-(1/(1+EXP(-(INDEX(係数表!G:G,6) + $B46)))))*(EXP(INDEX(係数表!H:H,6) + INDEX(係数表!I:I,6)*LN(INDEX(出力表!C:C,6)+1)))))))</f>
        <v>98.503335736863505</v>
      </c>
      <c r="Q46" t="e">
        <f>MIN(100, MAX(0, (100*(INDEX(出力表!D:D,6))/(EXP(INDEX(係数表!B:B,6) + $C46) + (INDEX(出力表!D:D,6)))) + (乱数表!$R46*(Settings!B12/(((INDEX(出力表!D:D,6))+1)^INDEX(係数表!E:E,6)*INDEX(係数表!F:F,6))))))</f>
        <v>#VALUE!</v>
      </c>
      <c r="R46" t="e">
        <f>MIN(100, MAX(0, (INDEX(出力表!D:D,6))*P46/MAX(Q46, Settings!B3)))</f>
        <v>#VALUE!</v>
      </c>
      <c r="S46">
        <f>MIN(100, MAX(0, 100*BETAINV(乱数表!$G46, MAX(0.00000001, (1/(1+EXP(-(INDEX(係数表!G:G,7) + $B46))))*(EXP(INDEX(係数表!H:H,7) + INDEX(係数表!I:I,7)*LN(INDEX(出力表!C:C,7)+1)))), MAX(0.00000001, (1-(1/(1+EXP(-(INDEX(係数表!G:G,7) + $B46)))))*(EXP(INDEX(係数表!H:H,7) + INDEX(係数表!I:I,7)*LN(INDEX(出力表!C:C,7)+1)))))))</f>
        <v>62.296676478718894</v>
      </c>
      <c r="T46" t="e">
        <f>MIN(100, MAX(0, (100*(INDEX(出力表!D:D,7))/(EXP(INDEX(係数表!B:B,7) + $C46) + (INDEX(出力表!D:D,7)))) + (乱数表!$S46*(Settings!B12/(((INDEX(出力表!D:D,7))+1)^INDEX(係数表!E:E,7)*INDEX(係数表!F:F,7))))))</f>
        <v>#VALUE!</v>
      </c>
      <c r="U46" t="e">
        <f>MIN(100, MAX(0, (INDEX(出力表!D:D,7))*S46/MAX(T46, Settings!B3)))</f>
        <v>#VALUE!</v>
      </c>
      <c r="V46">
        <f>MIN(100, MAX(0, 100*BETAINV(乱数表!$H46, MAX(0.00000001, (1/(1+EXP(-(INDEX(係数表!G:G,8) + $B46))))*(EXP(INDEX(係数表!H:H,8) + INDEX(係数表!I:I,8)*LN(INDEX(出力表!C:C,8)+1)))), MAX(0.00000001, (1-(1/(1+EXP(-(INDEX(係数表!G:G,8) + $B46)))))*(EXP(INDEX(係数表!H:H,8) + INDEX(係数表!I:I,8)*LN(INDEX(出力表!C:C,8)+1)))))))</f>
        <v>97.069694470538906</v>
      </c>
      <c r="W46" t="e">
        <f>MIN(100, MAX(0, (100*(INDEX(出力表!D:D,8))/(EXP(INDEX(係数表!B:B,8) + $C46) + (INDEX(出力表!D:D,8)))) + (乱数表!$T46*(Settings!B12/(((INDEX(出力表!D:D,8))+1)^INDEX(係数表!E:E,8)*INDEX(係数表!F:F,8))))))</f>
        <v>#VALUE!</v>
      </c>
      <c r="X46" t="e">
        <f>MIN(100, MAX(0, (INDEX(出力表!D:D,8))*V46/MAX(W46, Settings!B3)))</f>
        <v>#VALUE!</v>
      </c>
      <c r="Y46">
        <f>MIN(100, MAX(0, 100*BETAINV(乱数表!$I46, MAX(0.00000001, (1/(1+EXP(-(INDEX(係数表!G:G,9) + $B46))))*(EXP(INDEX(係数表!H:H,9) + INDEX(係数表!I:I,9)*LN(INDEX(出力表!C:C,9)+1)))), MAX(0.00000001, (1-(1/(1+EXP(-(INDEX(係数表!G:G,9) + $B46)))))*(EXP(INDEX(係数表!H:H,9) + INDEX(係数表!I:I,9)*LN(INDEX(出力表!C:C,9)+1)))))))</f>
        <v>51.83520755425959</v>
      </c>
      <c r="Z46" t="e">
        <f>MIN(100, MAX(0, (100*(INDEX(出力表!D:D,9))/(EXP(INDEX(係数表!B:B,9) + $C46) + (INDEX(出力表!D:D,9)))) + (乱数表!$U46*(Settings!B12/(((INDEX(出力表!D:D,9))+1)^INDEX(係数表!E:E,9)*INDEX(係数表!F:F,9))))))</f>
        <v>#VALUE!</v>
      </c>
      <c r="AA46" t="e">
        <f>MIN(100, MAX(0, (INDEX(出力表!D:D,9))*Y46/MAX(Z46, Settings!B3)))</f>
        <v>#VALUE!</v>
      </c>
      <c r="AB46">
        <f>MIN(100, MAX(0, 100*BETAINV(乱数表!$J46, MAX(0.00000001, (1/(1+EXP(-(INDEX(係数表!G:G,10) + $B46))))*(EXP(INDEX(係数表!H:H,10) + INDEX(係数表!I:I,10)*LN(INDEX(出力表!C:C,10)+1)))), MAX(0.00000001, (1-(1/(1+EXP(-(INDEX(係数表!G:G,10) + $B46)))))*(EXP(INDEX(係数表!H:H,10) + INDEX(係数表!I:I,10)*LN(INDEX(出力表!C:C,10)+1)))))))</f>
        <v>88.534011752304664</v>
      </c>
      <c r="AC46" t="e">
        <f>MIN(100, MAX(0, (100*(INDEX(出力表!D:D,10))/(EXP(INDEX(係数表!B:B,10) + $C46) + (INDEX(出力表!D:D,10)))) + (乱数表!$V46*(Settings!B12/(((INDEX(出力表!D:D,10))+1)^INDEX(係数表!E:E,10)*INDEX(係数表!F:F,10))))))</f>
        <v>#VALUE!</v>
      </c>
      <c r="AD46" t="e">
        <f>MIN(100, MAX(0, (INDEX(出力表!D:D,10))*AB46/MAX(AC46, Settings!B3)))</f>
        <v>#VALUE!</v>
      </c>
      <c r="AE46">
        <f>MIN(100, MAX(0, 100*BETAINV(乱数表!$K46, MAX(0.00000001, (1/(1+EXP(-(INDEX(係数表!G:G,11) + $B46))))*(EXP(INDEX(係数表!H:H,11) + INDEX(係数表!I:I,11)*LN(INDEX(出力表!C:C,11)+1)))), MAX(0.00000001, (1-(1/(1+EXP(-(INDEX(係数表!G:G,11) + $B46)))))*(EXP(INDEX(係数表!H:H,11) + INDEX(係数表!I:I,11)*LN(INDEX(出力表!C:C,11)+1)))))))</f>
        <v>82.76924743095978</v>
      </c>
      <c r="AF46" t="e">
        <f>MIN(100, MAX(0, (100*(INDEX(出力表!D:D,11))/(EXP(INDEX(係数表!B:B,11) + $C46) + (INDEX(出力表!D:D,11)))) + (乱数表!$W46*(Settings!B12/(((INDEX(出力表!D:D,11))+1)^INDEX(係数表!E:E,11)*INDEX(係数表!F:F,11))))))</f>
        <v>#VALUE!</v>
      </c>
      <c r="AG46" t="e">
        <f>MIN(100, MAX(0, (INDEX(出力表!D:D,11))*AE46/MAX(AF46, Settings!B3)))</f>
        <v>#VALUE!</v>
      </c>
      <c r="AH46">
        <f>MIN(100, MAX(0, 100*BETAINV(乱数表!$L46, MAX(0.00000001, (1/(1+EXP(-(INDEX(係数表!G:G,12) + $B46))))*(EXP(INDEX(係数表!H:H,12) + INDEX(係数表!I:I,12)*LN(INDEX(出力表!C:C,12)+1)))), MAX(0.00000001, (1-(1/(1+EXP(-(INDEX(係数表!G:G,12) + $B46)))))*(EXP(INDEX(係数表!H:H,12) + INDEX(係数表!I:I,12)*LN(INDEX(出力表!C:C,12)+1)))))))</f>
        <v>69.452852954278939</v>
      </c>
      <c r="AI46" t="e">
        <f>MIN(100, MAX(0, (100*(INDEX(出力表!D:D,12))/(EXP(INDEX(係数表!B:B,12) + $C46) + (INDEX(出力表!D:D,12)))) + (乱数表!$X46*(Settings!B12/(((INDEX(出力表!D:D,12))+1)^INDEX(係数表!E:E,12)*INDEX(係数表!F:F,12))))))</f>
        <v>#VALUE!</v>
      </c>
      <c r="AJ46" t="e">
        <f>MIN(100, MAX(0, (INDEX(出力表!D:D,12))*AH46/MAX(AI46, Settings!B3)))</f>
        <v>#VALUE!</v>
      </c>
      <c r="AK46">
        <f>MIN(100, MAX(0, 100*BETAINV(乱数表!$M46, MAX(0.00000001, (1/(1+EXP(-(INDEX(係数表!G:G,13) + $B46))))*(EXP(INDEX(係数表!H:H,13) + INDEX(係数表!I:I,13)*LN(INDEX(出力表!C:C,13)+1)))), MAX(0.00000001, (1-(1/(1+EXP(-(INDEX(係数表!G:G,13) + $B46)))))*(EXP(INDEX(係数表!H:H,13) + INDEX(係数表!I:I,13)*LN(INDEX(出力表!C:C,13)+1)))))))</f>
        <v>82.428136180705764</v>
      </c>
      <c r="AL46" t="e">
        <f>MIN(100, MAX(0, (100*(INDEX(出力表!D:D,13))/(EXP(INDEX(係数表!B:B,13) + $C46) + (INDEX(出力表!D:D,13)))) + (乱数表!$Y46*(Settings!B12/(((INDEX(出力表!D:D,13))+1)^INDEX(係数表!E:E,13)*INDEX(係数表!F:F,13))))))</f>
        <v>#VALUE!</v>
      </c>
      <c r="AM46" t="e">
        <f>MIN(100, MAX(0, (INDEX(出力表!D:D,13))*AK46/MAX(AL46, Settings!B3)))</f>
        <v>#VALUE!</v>
      </c>
      <c r="AN46">
        <f>IF(ISNUMBER(F46), INDEX(出力表!B:B,2)*F46, 0)+IF(ISNUMBER(I46), INDEX(出力表!B:B,3)*I46, 0)+IF(ISNUMBER(L46), INDEX(出力表!B:B,4)*L46, 0)+IF(ISNUMBER(O46), INDEX(出力表!B:B,5)*O46, 0)+IF(ISNUMBER(R46), INDEX(出力表!B:B,6)*R46, 0)+IF(ISNUMBER(U46), INDEX(出力表!B:B,7)*U46, 0)+IF(ISNUMBER(X46), INDEX(出力表!B:B,8)*X46, 0)+IF(ISNUMBER(AA46), INDEX(出力表!B:B,9)*AA46, 0)+IF(ISNUMBER(AD46), INDEX(出力表!B:B,10)*AD46, 0)+IF(ISNUMBER(AG46), INDEX(出力表!B:B,11)*AG46, 0)+IF(ISNUMBER(AJ46), INDEX(出力表!B:B,12)*AJ46, 0)+IF(ISNUMBER(AM46), INDEX(出力表!B:B,13)*AM46, 0)</f>
        <v>0</v>
      </c>
      <c r="AO46">
        <f>IF(ISNUMBER(F46), INDEX(出力表!B:B,2), 0)+IF(ISNUMBER(I46), INDEX(出力表!B:B,3), 0)+IF(ISNUMBER(L46), INDEX(出力表!B:B,4), 0)+IF(ISNUMBER(O46), INDEX(出力表!B:B,5), 0)+IF(ISNUMBER(R46), INDEX(出力表!B:B,6), 0)+IF(ISNUMBER(U46), INDEX(出力表!B:B,7), 0)+IF(ISNUMBER(X46), INDEX(出力表!B:B,8), 0)+IF(ISNUMBER(AA46), INDEX(出力表!B:B,9), 0)+IF(ISNUMBER(AD46), INDEX(出力表!B:B,10), 0)+IF(ISNUMBER(AG46), INDEX(出力表!B:B,11), 0)+IF(ISNUMBER(AJ46), INDEX(出力表!B:B,12), 0)+IF(ISNUMBER(AM46), INDEX(出力表!B:B,13), 0)</f>
        <v>0</v>
      </c>
      <c r="AP46" t="str">
        <f t="shared" si="0"/>
        <v/>
      </c>
    </row>
    <row r="47" spans="1:42" x14ac:dyDescent="0.2">
      <c r="A47">
        <v>46</v>
      </c>
      <c r="B47">
        <f>IF(UPPER(Settings!B4)="TRUE", 乱数表!$Z47*Settings!B10, 0)</f>
        <v>-4.5501801972303406E-2</v>
      </c>
      <c r="C47">
        <f>IF(UPPER(Settings!B4)="TRUE", 乱数表!$AA47*Settings!B11, 0)</f>
        <v>-6.5765921079524198E-2</v>
      </c>
      <c r="D47">
        <f>MIN(100, MAX(0, 100*BETAINV(乱数表!$B47, MAX(0.00000001, (1/(1+EXP(-(INDEX(係数表!G:G,2) + $B47))))*(EXP(INDEX(係数表!H:H,2) + INDEX(係数表!I:I,2)*LN(INDEX(出力表!C:C,2)+1)))), MAX(0.00000001, (1-(1/(1+EXP(-(INDEX(係数表!G:G,2) + $B47)))))*(EXP(INDEX(係数表!H:H,2) + INDEX(係数表!I:I,2)*LN(INDEX(出力表!C:C,2)+1)))))))</f>
        <v>76.907923913343055</v>
      </c>
      <c r="E47" t="e">
        <f>MIN(100, MAX(0, (100*(INDEX(出力表!D:D,2))/(EXP(INDEX(係数表!B:B,2) + $C47) + (INDEX(出力表!D:D,2)))) + (乱数表!$N47*(Settings!B12/(((INDEX(出力表!D:D,2))+1)^INDEX(係数表!E:E,2)*INDEX(係数表!F:F,2))))))</f>
        <v>#VALUE!</v>
      </c>
      <c r="F47" t="e">
        <f>MIN(100, MAX(0, (INDEX(出力表!D:D,2))*D47/MAX(E47, Settings!B3)))</f>
        <v>#VALUE!</v>
      </c>
      <c r="G47">
        <f>MIN(100, MAX(0, 100*BETAINV(乱数表!$C47, MAX(0.00000001, (1/(1+EXP(-(INDEX(係数表!G:G,3) + $B47))))*(EXP(INDEX(係数表!H:H,3) + INDEX(係数表!I:I,3)*LN(INDEX(出力表!C:C,3)+1)))), MAX(0.00000001, (1-(1/(1+EXP(-(INDEX(係数表!G:G,3) + $B47)))))*(EXP(INDEX(係数表!H:H,3) + INDEX(係数表!I:I,3)*LN(INDEX(出力表!C:C,3)+1)))))))</f>
        <v>60.875679160589755</v>
      </c>
      <c r="H47" t="e">
        <f>MIN(100, MAX(0, (100*(INDEX(出力表!D:D,3))/(EXP(INDEX(係数表!B:B,3) + $C47) + (INDEX(出力表!D:D,3)))) + (乱数表!$O47*(Settings!B12/(((INDEX(出力表!D:D,3))+1)^INDEX(係数表!E:E,3)*INDEX(係数表!F:F,3))))))</f>
        <v>#VALUE!</v>
      </c>
      <c r="I47" t="e">
        <f>MIN(100, MAX(0, (INDEX(出力表!D:D,3))*G47/MAX(H47, Settings!B3)))</f>
        <v>#VALUE!</v>
      </c>
      <c r="J47">
        <f>MIN(100, MAX(0, 100*BETAINV(乱数表!$D47, MAX(0.00000001, (1/(1+EXP(-(INDEX(係数表!G:G,4) + $B47))))*(EXP(INDEX(係数表!H:H,4) + INDEX(係数表!I:I,4)*LN(INDEX(出力表!C:C,4)+1)))), MAX(0.00000001, (1-(1/(1+EXP(-(INDEX(係数表!G:G,4) + $B47)))))*(EXP(INDEX(係数表!H:H,4) + INDEX(係数表!I:I,4)*LN(INDEX(出力表!C:C,4)+1)))))))</f>
        <v>99.530096464047219</v>
      </c>
      <c r="K47" t="e">
        <f>MIN(100, MAX(0, (100*(INDEX(出力表!D:D,4))/(EXP(INDEX(係数表!B:B,4) + $C47) + (INDEX(出力表!D:D,4)))) + (乱数表!$P47*(Settings!B12/(((INDEX(出力表!D:D,4))+1)^INDEX(係数表!E:E,4)*INDEX(係数表!F:F,4))))))</f>
        <v>#VALUE!</v>
      </c>
      <c r="L47" t="e">
        <f>MIN(100, MAX(0, (INDEX(出力表!D:D,4))*J47/MAX(K47, Settings!B3)))</f>
        <v>#VALUE!</v>
      </c>
      <c r="M47">
        <f>MIN(100, MAX(0, 100*BETAINV(乱数表!$E47, MAX(0.00000001, (1/(1+EXP(-(INDEX(係数表!G:G,5) + $B47))))*(EXP(INDEX(係数表!H:H,5) + INDEX(係数表!I:I,5)*LN(INDEX(出力表!C:C,5)+1)))), MAX(0.00000001, (1-(1/(1+EXP(-(INDEX(係数表!G:G,5) + $B47)))))*(EXP(INDEX(係数表!H:H,5) + INDEX(係数表!I:I,5)*LN(INDEX(出力表!C:C,5)+1)))))))</f>
        <v>97.406801400695215</v>
      </c>
      <c r="N47" t="e">
        <f>MIN(100, MAX(0, (100*(INDEX(出力表!D:D,5))/(EXP(INDEX(係数表!B:B,5) + $C47) + (INDEX(出力表!D:D,5)))) + (乱数表!$Q47*(Settings!B12/(((INDEX(出力表!D:D,5))+1)^INDEX(係数表!E:E,5)*INDEX(係数表!F:F,5))))))</f>
        <v>#VALUE!</v>
      </c>
      <c r="O47" t="e">
        <f>MIN(100, MAX(0, (INDEX(出力表!D:D,5))*M47/MAX(N47, Settings!B3)))</f>
        <v>#VALUE!</v>
      </c>
      <c r="P47">
        <f>MIN(100, MAX(0, 100*BETAINV(乱数表!$F47, MAX(0.00000001, (1/(1+EXP(-(INDEX(係数表!G:G,6) + $B47))))*(EXP(INDEX(係数表!H:H,6) + INDEX(係数表!I:I,6)*LN(INDEX(出力表!C:C,6)+1)))), MAX(0.00000001, (1-(1/(1+EXP(-(INDEX(係数表!G:G,6) + $B47)))))*(EXP(INDEX(係数表!H:H,6) + INDEX(係数表!I:I,6)*LN(INDEX(出力表!C:C,6)+1)))))))</f>
        <v>60.555578127697196</v>
      </c>
      <c r="Q47" t="e">
        <f>MIN(100, MAX(0, (100*(INDEX(出力表!D:D,6))/(EXP(INDEX(係数表!B:B,6) + $C47) + (INDEX(出力表!D:D,6)))) + (乱数表!$R47*(Settings!B12/(((INDEX(出力表!D:D,6))+1)^INDEX(係数表!E:E,6)*INDEX(係数表!F:F,6))))))</f>
        <v>#VALUE!</v>
      </c>
      <c r="R47" t="e">
        <f>MIN(100, MAX(0, (INDEX(出力表!D:D,6))*P47/MAX(Q47, Settings!B3)))</f>
        <v>#VALUE!</v>
      </c>
      <c r="S47">
        <f>MIN(100, MAX(0, 100*BETAINV(乱数表!$G47, MAX(0.00000001, (1/(1+EXP(-(INDEX(係数表!G:G,7) + $B47))))*(EXP(INDEX(係数表!H:H,7) + INDEX(係数表!I:I,7)*LN(INDEX(出力表!C:C,7)+1)))), MAX(0.00000001, (1-(1/(1+EXP(-(INDEX(係数表!G:G,7) + $B47)))))*(EXP(INDEX(係数表!H:H,7) + INDEX(係数表!I:I,7)*LN(INDEX(出力表!C:C,7)+1)))))))</f>
        <v>99.528666960035864</v>
      </c>
      <c r="T47" t="e">
        <f>MIN(100, MAX(0, (100*(INDEX(出力表!D:D,7))/(EXP(INDEX(係数表!B:B,7) + $C47) + (INDEX(出力表!D:D,7)))) + (乱数表!$S47*(Settings!B12/(((INDEX(出力表!D:D,7))+1)^INDEX(係数表!E:E,7)*INDEX(係数表!F:F,7))))))</f>
        <v>#VALUE!</v>
      </c>
      <c r="U47" t="e">
        <f>MIN(100, MAX(0, (INDEX(出力表!D:D,7))*S47/MAX(T47, Settings!B3)))</f>
        <v>#VALUE!</v>
      </c>
      <c r="V47">
        <f>MIN(100, MAX(0, 100*BETAINV(乱数表!$H47, MAX(0.00000001, (1/(1+EXP(-(INDEX(係数表!G:G,8) + $B47))))*(EXP(INDEX(係数表!H:H,8) + INDEX(係数表!I:I,8)*LN(INDEX(出力表!C:C,8)+1)))), MAX(0.00000001, (1-(1/(1+EXP(-(INDEX(係数表!G:G,8) + $B47)))))*(EXP(INDEX(係数表!H:H,8) + INDEX(係数表!I:I,8)*LN(INDEX(出力表!C:C,8)+1)))))))</f>
        <v>90.145294449605501</v>
      </c>
      <c r="W47" t="e">
        <f>MIN(100, MAX(0, (100*(INDEX(出力表!D:D,8))/(EXP(INDEX(係数表!B:B,8) + $C47) + (INDEX(出力表!D:D,8)))) + (乱数表!$T47*(Settings!B12/(((INDEX(出力表!D:D,8))+1)^INDEX(係数表!E:E,8)*INDEX(係数表!F:F,8))))))</f>
        <v>#VALUE!</v>
      </c>
      <c r="X47" t="e">
        <f>MIN(100, MAX(0, (INDEX(出力表!D:D,8))*V47/MAX(W47, Settings!B3)))</f>
        <v>#VALUE!</v>
      </c>
      <c r="Y47">
        <f>MIN(100, MAX(0, 100*BETAINV(乱数表!$I47, MAX(0.00000001, (1/(1+EXP(-(INDEX(係数表!G:G,9) + $B47))))*(EXP(INDEX(係数表!H:H,9) + INDEX(係数表!I:I,9)*LN(INDEX(出力表!C:C,9)+1)))), MAX(0.00000001, (1-(1/(1+EXP(-(INDEX(係数表!G:G,9) + $B47)))))*(EXP(INDEX(係数表!H:H,9) + INDEX(係数表!I:I,9)*LN(INDEX(出力表!C:C,9)+1)))))))</f>
        <v>93.76354160388621</v>
      </c>
      <c r="Z47" t="e">
        <f>MIN(100, MAX(0, (100*(INDEX(出力表!D:D,9))/(EXP(INDEX(係数表!B:B,9) + $C47) + (INDEX(出力表!D:D,9)))) + (乱数表!$U47*(Settings!B12/(((INDEX(出力表!D:D,9))+1)^INDEX(係数表!E:E,9)*INDEX(係数表!F:F,9))))))</f>
        <v>#VALUE!</v>
      </c>
      <c r="AA47" t="e">
        <f>MIN(100, MAX(0, (INDEX(出力表!D:D,9))*Y47/MAX(Z47, Settings!B3)))</f>
        <v>#VALUE!</v>
      </c>
      <c r="AB47">
        <f>MIN(100, MAX(0, 100*BETAINV(乱数表!$J47, MAX(0.00000001, (1/(1+EXP(-(INDEX(係数表!G:G,10) + $B47))))*(EXP(INDEX(係数表!H:H,10) + INDEX(係数表!I:I,10)*LN(INDEX(出力表!C:C,10)+1)))), MAX(0.00000001, (1-(1/(1+EXP(-(INDEX(係数表!G:G,10) + $B47)))))*(EXP(INDEX(係数表!H:H,10) + INDEX(係数表!I:I,10)*LN(INDEX(出力表!C:C,10)+1)))))))</f>
        <v>71.269295662810094</v>
      </c>
      <c r="AC47" t="e">
        <f>MIN(100, MAX(0, (100*(INDEX(出力表!D:D,10))/(EXP(INDEX(係数表!B:B,10) + $C47) + (INDEX(出力表!D:D,10)))) + (乱数表!$V47*(Settings!B12/(((INDEX(出力表!D:D,10))+1)^INDEX(係数表!E:E,10)*INDEX(係数表!F:F,10))))))</f>
        <v>#VALUE!</v>
      </c>
      <c r="AD47" t="e">
        <f>MIN(100, MAX(0, (INDEX(出力表!D:D,10))*AB47/MAX(AC47, Settings!B3)))</f>
        <v>#VALUE!</v>
      </c>
      <c r="AE47">
        <f>MIN(100, MAX(0, 100*BETAINV(乱数表!$K47, MAX(0.00000001, (1/(1+EXP(-(INDEX(係数表!G:G,11) + $B47))))*(EXP(INDEX(係数表!H:H,11) + INDEX(係数表!I:I,11)*LN(INDEX(出力表!C:C,11)+1)))), MAX(0.00000001, (1-(1/(1+EXP(-(INDEX(係数表!G:G,11) + $B47)))))*(EXP(INDEX(係数表!H:H,11) + INDEX(係数表!I:I,11)*LN(INDEX(出力表!C:C,11)+1)))))))</f>
        <v>61.629406720608024</v>
      </c>
      <c r="AF47" t="e">
        <f>MIN(100, MAX(0, (100*(INDEX(出力表!D:D,11))/(EXP(INDEX(係数表!B:B,11) + $C47) + (INDEX(出力表!D:D,11)))) + (乱数表!$W47*(Settings!B12/(((INDEX(出力表!D:D,11))+1)^INDEX(係数表!E:E,11)*INDEX(係数表!F:F,11))))))</f>
        <v>#VALUE!</v>
      </c>
      <c r="AG47" t="e">
        <f>MIN(100, MAX(0, (INDEX(出力表!D:D,11))*AE47/MAX(AF47, Settings!B3)))</f>
        <v>#VALUE!</v>
      </c>
      <c r="AH47">
        <f>MIN(100, MAX(0, 100*BETAINV(乱数表!$L47, MAX(0.00000001, (1/(1+EXP(-(INDEX(係数表!G:G,12) + $B47))))*(EXP(INDEX(係数表!H:H,12) + INDEX(係数表!I:I,12)*LN(INDEX(出力表!C:C,12)+1)))), MAX(0.00000001, (1-(1/(1+EXP(-(INDEX(係数表!G:G,12) + $B47)))))*(EXP(INDEX(係数表!H:H,12) + INDEX(係数表!I:I,12)*LN(INDEX(出力表!C:C,12)+1)))))))</f>
        <v>74.410550296131461</v>
      </c>
      <c r="AI47" t="e">
        <f>MIN(100, MAX(0, (100*(INDEX(出力表!D:D,12))/(EXP(INDEX(係数表!B:B,12) + $C47) + (INDEX(出力表!D:D,12)))) + (乱数表!$X47*(Settings!B12/(((INDEX(出力表!D:D,12))+1)^INDEX(係数表!E:E,12)*INDEX(係数表!F:F,12))))))</f>
        <v>#VALUE!</v>
      </c>
      <c r="AJ47" t="e">
        <f>MIN(100, MAX(0, (INDEX(出力表!D:D,12))*AH47/MAX(AI47, Settings!B3)))</f>
        <v>#VALUE!</v>
      </c>
      <c r="AK47">
        <f>MIN(100, MAX(0, 100*BETAINV(乱数表!$M47, MAX(0.00000001, (1/(1+EXP(-(INDEX(係数表!G:G,13) + $B47))))*(EXP(INDEX(係数表!H:H,13) + INDEX(係数表!I:I,13)*LN(INDEX(出力表!C:C,13)+1)))), MAX(0.00000001, (1-(1/(1+EXP(-(INDEX(係数表!G:G,13) + $B47)))))*(EXP(INDEX(係数表!H:H,13) + INDEX(係数表!I:I,13)*LN(INDEX(出力表!C:C,13)+1)))))))</f>
        <v>94.83021101772421</v>
      </c>
      <c r="AL47" t="e">
        <f>MIN(100, MAX(0, (100*(INDEX(出力表!D:D,13))/(EXP(INDEX(係数表!B:B,13) + $C47) + (INDEX(出力表!D:D,13)))) + (乱数表!$Y47*(Settings!B12/(((INDEX(出力表!D:D,13))+1)^INDEX(係数表!E:E,13)*INDEX(係数表!F:F,13))))))</f>
        <v>#VALUE!</v>
      </c>
      <c r="AM47" t="e">
        <f>MIN(100, MAX(0, (INDEX(出力表!D:D,13))*AK47/MAX(AL47, Settings!B3)))</f>
        <v>#VALUE!</v>
      </c>
      <c r="AN47">
        <f>IF(ISNUMBER(F47), INDEX(出力表!B:B,2)*F47, 0)+IF(ISNUMBER(I47), INDEX(出力表!B:B,3)*I47, 0)+IF(ISNUMBER(L47), INDEX(出力表!B:B,4)*L47, 0)+IF(ISNUMBER(O47), INDEX(出力表!B:B,5)*O47, 0)+IF(ISNUMBER(R47), INDEX(出力表!B:B,6)*R47, 0)+IF(ISNUMBER(U47), INDEX(出力表!B:B,7)*U47, 0)+IF(ISNUMBER(X47), INDEX(出力表!B:B,8)*X47, 0)+IF(ISNUMBER(AA47), INDEX(出力表!B:B,9)*AA47, 0)+IF(ISNUMBER(AD47), INDEX(出力表!B:B,10)*AD47, 0)+IF(ISNUMBER(AG47), INDEX(出力表!B:B,11)*AG47, 0)+IF(ISNUMBER(AJ47), INDEX(出力表!B:B,12)*AJ47, 0)+IF(ISNUMBER(AM47), INDEX(出力表!B:B,13)*AM47, 0)</f>
        <v>0</v>
      </c>
      <c r="AO47">
        <f>IF(ISNUMBER(F47), INDEX(出力表!B:B,2), 0)+IF(ISNUMBER(I47), INDEX(出力表!B:B,3), 0)+IF(ISNUMBER(L47), INDEX(出力表!B:B,4), 0)+IF(ISNUMBER(O47), INDEX(出力表!B:B,5), 0)+IF(ISNUMBER(R47), INDEX(出力表!B:B,6), 0)+IF(ISNUMBER(U47), INDEX(出力表!B:B,7), 0)+IF(ISNUMBER(X47), INDEX(出力表!B:B,8), 0)+IF(ISNUMBER(AA47), INDEX(出力表!B:B,9), 0)+IF(ISNUMBER(AD47), INDEX(出力表!B:B,10), 0)+IF(ISNUMBER(AG47), INDEX(出力表!B:B,11), 0)+IF(ISNUMBER(AJ47), INDEX(出力表!B:B,12), 0)+IF(ISNUMBER(AM47), INDEX(出力表!B:B,13), 0)</f>
        <v>0</v>
      </c>
      <c r="AP47" t="str">
        <f t="shared" si="0"/>
        <v/>
      </c>
    </row>
    <row r="48" spans="1:42" x14ac:dyDescent="0.2">
      <c r="A48">
        <v>47</v>
      </c>
      <c r="B48">
        <f>IF(UPPER(Settings!B4)="TRUE", 乱数表!$Z48*Settings!B10, 0)</f>
        <v>1.8472669072989389E-2</v>
      </c>
      <c r="C48">
        <f>IF(UPPER(Settings!B4)="TRUE", 乱数表!$AA48*Settings!B11, 0)</f>
        <v>4.7037234328044859E-2</v>
      </c>
      <c r="D48">
        <f>MIN(100, MAX(0, 100*BETAINV(乱数表!$B48, MAX(0.00000001, (1/(1+EXP(-(INDEX(係数表!G:G,2) + $B48))))*(EXP(INDEX(係数表!H:H,2) + INDEX(係数表!I:I,2)*LN(INDEX(出力表!C:C,2)+1)))), MAX(0.00000001, (1-(1/(1+EXP(-(INDEX(係数表!G:G,2) + $B48)))))*(EXP(INDEX(係数表!H:H,2) + INDEX(係数表!I:I,2)*LN(INDEX(出力表!C:C,2)+1)))))))</f>
        <v>85.606256656746822</v>
      </c>
      <c r="E48" t="e">
        <f>MIN(100, MAX(0, (100*(INDEX(出力表!D:D,2))/(EXP(INDEX(係数表!B:B,2) + $C48) + (INDEX(出力表!D:D,2)))) + (乱数表!$N48*(Settings!B12/(((INDEX(出力表!D:D,2))+1)^INDEX(係数表!E:E,2)*INDEX(係数表!F:F,2))))))</f>
        <v>#VALUE!</v>
      </c>
      <c r="F48" t="e">
        <f>MIN(100, MAX(0, (INDEX(出力表!D:D,2))*D48/MAX(E48, Settings!B3)))</f>
        <v>#VALUE!</v>
      </c>
      <c r="G48">
        <f>MIN(100, MAX(0, 100*BETAINV(乱数表!$C48, MAX(0.00000001, (1/(1+EXP(-(INDEX(係数表!G:G,3) + $B48))))*(EXP(INDEX(係数表!H:H,3) + INDEX(係数表!I:I,3)*LN(INDEX(出力表!C:C,3)+1)))), MAX(0.00000001, (1-(1/(1+EXP(-(INDEX(係数表!G:G,3) + $B48)))))*(EXP(INDEX(係数表!H:H,3) + INDEX(係数表!I:I,3)*LN(INDEX(出力表!C:C,3)+1)))))))</f>
        <v>88.068591830345355</v>
      </c>
      <c r="H48" t="e">
        <f>MIN(100, MAX(0, (100*(INDEX(出力表!D:D,3))/(EXP(INDEX(係数表!B:B,3) + $C48) + (INDEX(出力表!D:D,3)))) + (乱数表!$O48*(Settings!B12/(((INDEX(出力表!D:D,3))+1)^INDEX(係数表!E:E,3)*INDEX(係数表!F:F,3))))))</f>
        <v>#VALUE!</v>
      </c>
      <c r="I48" t="e">
        <f>MIN(100, MAX(0, (INDEX(出力表!D:D,3))*G48/MAX(H48, Settings!B3)))</f>
        <v>#VALUE!</v>
      </c>
      <c r="J48">
        <f>MIN(100, MAX(0, 100*BETAINV(乱数表!$D48, MAX(0.00000001, (1/(1+EXP(-(INDEX(係数表!G:G,4) + $B48))))*(EXP(INDEX(係数表!H:H,4) + INDEX(係数表!I:I,4)*LN(INDEX(出力表!C:C,4)+1)))), MAX(0.00000001, (1-(1/(1+EXP(-(INDEX(係数表!G:G,4) + $B48)))))*(EXP(INDEX(係数表!H:H,4) + INDEX(係数表!I:I,4)*LN(INDEX(出力表!C:C,4)+1)))))))</f>
        <v>98.790095095405533</v>
      </c>
      <c r="K48" t="e">
        <f>MIN(100, MAX(0, (100*(INDEX(出力表!D:D,4))/(EXP(INDEX(係数表!B:B,4) + $C48) + (INDEX(出力表!D:D,4)))) + (乱数表!$P48*(Settings!B12/(((INDEX(出力表!D:D,4))+1)^INDEX(係数表!E:E,4)*INDEX(係数表!F:F,4))))))</f>
        <v>#VALUE!</v>
      </c>
      <c r="L48" t="e">
        <f>MIN(100, MAX(0, (INDEX(出力表!D:D,4))*J48/MAX(K48, Settings!B3)))</f>
        <v>#VALUE!</v>
      </c>
      <c r="M48">
        <f>MIN(100, MAX(0, 100*BETAINV(乱数表!$E48, MAX(0.00000001, (1/(1+EXP(-(INDEX(係数表!G:G,5) + $B48))))*(EXP(INDEX(係数表!H:H,5) + INDEX(係数表!I:I,5)*LN(INDEX(出力表!C:C,5)+1)))), MAX(0.00000001, (1-(1/(1+EXP(-(INDEX(係数表!G:G,5) + $B48)))))*(EXP(INDEX(係数表!H:H,5) + INDEX(係数表!I:I,5)*LN(INDEX(出力表!C:C,5)+1)))))))</f>
        <v>88.732257290543998</v>
      </c>
      <c r="N48" t="e">
        <f>MIN(100, MAX(0, (100*(INDEX(出力表!D:D,5))/(EXP(INDEX(係数表!B:B,5) + $C48) + (INDEX(出力表!D:D,5)))) + (乱数表!$Q48*(Settings!B12/(((INDEX(出力表!D:D,5))+1)^INDEX(係数表!E:E,5)*INDEX(係数表!F:F,5))))))</f>
        <v>#VALUE!</v>
      </c>
      <c r="O48" t="e">
        <f>MIN(100, MAX(0, (INDEX(出力表!D:D,5))*M48/MAX(N48, Settings!B3)))</f>
        <v>#VALUE!</v>
      </c>
      <c r="P48">
        <f>MIN(100, MAX(0, 100*BETAINV(乱数表!$F48, MAX(0.00000001, (1/(1+EXP(-(INDEX(係数表!G:G,6) + $B48))))*(EXP(INDEX(係数表!H:H,6) + INDEX(係数表!I:I,6)*LN(INDEX(出力表!C:C,6)+1)))), MAX(0.00000001, (1-(1/(1+EXP(-(INDEX(係数表!G:G,6) + $B48)))))*(EXP(INDEX(係数表!H:H,6) + INDEX(係数表!I:I,6)*LN(INDEX(出力表!C:C,6)+1)))))))</f>
        <v>94.108919354668856</v>
      </c>
      <c r="Q48" t="e">
        <f>MIN(100, MAX(0, (100*(INDEX(出力表!D:D,6))/(EXP(INDEX(係数表!B:B,6) + $C48) + (INDEX(出力表!D:D,6)))) + (乱数表!$R48*(Settings!B12/(((INDEX(出力表!D:D,6))+1)^INDEX(係数表!E:E,6)*INDEX(係数表!F:F,6))))))</f>
        <v>#VALUE!</v>
      </c>
      <c r="R48" t="e">
        <f>MIN(100, MAX(0, (INDEX(出力表!D:D,6))*P48/MAX(Q48, Settings!B3)))</f>
        <v>#VALUE!</v>
      </c>
      <c r="S48">
        <f>MIN(100, MAX(0, 100*BETAINV(乱数表!$G48, MAX(0.00000001, (1/(1+EXP(-(INDEX(係数表!G:G,7) + $B48))))*(EXP(INDEX(係数表!H:H,7) + INDEX(係数表!I:I,7)*LN(INDEX(出力表!C:C,7)+1)))), MAX(0.00000001, (1-(1/(1+EXP(-(INDEX(係数表!G:G,7) + $B48)))))*(EXP(INDEX(係数表!H:H,7) + INDEX(係数表!I:I,7)*LN(INDEX(出力表!C:C,7)+1)))))))</f>
        <v>99.209515626550868</v>
      </c>
      <c r="T48" t="e">
        <f>MIN(100, MAX(0, (100*(INDEX(出力表!D:D,7))/(EXP(INDEX(係数表!B:B,7) + $C48) + (INDEX(出力表!D:D,7)))) + (乱数表!$S48*(Settings!B12/(((INDEX(出力表!D:D,7))+1)^INDEX(係数表!E:E,7)*INDEX(係数表!F:F,7))))))</f>
        <v>#VALUE!</v>
      </c>
      <c r="U48" t="e">
        <f>MIN(100, MAX(0, (INDEX(出力表!D:D,7))*S48/MAX(T48, Settings!B3)))</f>
        <v>#VALUE!</v>
      </c>
      <c r="V48">
        <f>MIN(100, MAX(0, 100*BETAINV(乱数表!$H48, MAX(0.00000001, (1/(1+EXP(-(INDEX(係数表!G:G,8) + $B48))))*(EXP(INDEX(係数表!H:H,8) + INDEX(係数表!I:I,8)*LN(INDEX(出力表!C:C,8)+1)))), MAX(0.00000001, (1-(1/(1+EXP(-(INDEX(係数表!G:G,8) + $B48)))))*(EXP(INDEX(係数表!H:H,8) + INDEX(係数表!I:I,8)*LN(INDEX(出力表!C:C,8)+1)))))))</f>
        <v>94.21100182867616</v>
      </c>
      <c r="W48" t="e">
        <f>MIN(100, MAX(0, (100*(INDEX(出力表!D:D,8))/(EXP(INDEX(係数表!B:B,8) + $C48) + (INDEX(出力表!D:D,8)))) + (乱数表!$T48*(Settings!B12/(((INDEX(出力表!D:D,8))+1)^INDEX(係数表!E:E,8)*INDEX(係数表!F:F,8))))))</f>
        <v>#VALUE!</v>
      </c>
      <c r="X48" t="e">
        <f>MIN(100, MAX(0, (INDEX(出力表!D:D,8))*V48/MAX(W48, Settings!B3)))</f>
        <v>#VALUE!</v>
      </c>
      <c r="Y48">
        <f>MIN(100, MAX(0, 100*BETAINV(乱数表!$I48, MAX(0.00000001, (1/(1+EXP(-(INDEX(係数表!G:G,9) + $B48))))*(EXP(INDEX(係数表!H:H,9) + INDEX(係数表!I:I,9)*LN(INDEX(出力表!C:C,9)+1)))), MAX(0.00000001, (1-(1/(1+EXP(-(INDEX(係数表!G:G,9) + $B48)))))*(EXP(INDEX(係数表!H:H,9) + INDEX(係数表!I:I,9)*LN(INDEX(出力表!C:C,9)+1)))))))</f>
        <v>99.339146910047432</v>
      </c>
      <c r="Z48" t="e">
        <f>MIN(100, MAX(0, (100*(INDEX(出力表!D:D,9))/(EXP(INDEX(係数表!B:B,9) + $C48) + (INDEX(出力表!D:D,9)))) + (乱数表!$U48*(Settings!B12/(((INDEX(出力表!D:D,9))+1)^INDEX(係数表!E:E,9)*INDEX(係数表!F:F,9))))))</f>
        <v>#VALUE!</v>
      </c>
      <c r="AA48" t="e">
        <f>MIN(100, MAX(0, (INDEX(出力表!D:D,9))*Y48/MAX(Z48, Settings!B3)))</f>
        <v>#VALUE!</v>
      </c>
      <c r="AB48">
        <f>MIN(100, MAX(0, 100*BETAINV(乱数表!$J48, MAX(0.00000001, (1/(1+EXP(-(INDEX(係数表!G:G,10) + $B48))))*(EXP(INDEX(係数表!H:H,10) + INDEX(係数表!I:I,10)*LN(INDEX(出力表!C:C,10)+1)))), MAX(0.00000001, (1-(1/(1+EXP(-(INDEX(係数表!G:G,10) + $B48)))))*(EXP(INDEX(係数表!H:H,10) + INDEX(係数表!I:I,10)*LN(INDEX(出力表!C:C,10)+1)))))))</f>
        <v>51.687102417695776</v>
      </c>
      <c r="AC48" t="e">
        <f>MIN(100, MAX(0, (100*(INDEX(出力表!D:D,10))/(EXP(INDEX(係数表!B:B,10) + $C48) + (INDEX(出力表!D:D,10)))) + (乱数表!$V48*(Settings!B12/(((INDEX(出力表!D:D,10))+1)^INDEX(係数表!E:E,10)*INDEX(係数表!F:F,10))))))</f>
        <v>#VALUE!</v>
      </c>
      <c r="AD48" t="e">
        <f>MIN(100, MAX(0, (INDEX(出力表!D:D,10))*AB48/MAX(AC48, Settings!B3)))</f>
        <v>#VALUE!</v>
      </c>
      <c r="AE48">
        <f>MIN(100, MAX(0, 100*BETAINV(乱数表!$K48, MAX(0.00000001, (1/(1+EXP(-(INDEX(係数表!G:G,11) + $B48))))*(EXP(INDEX(係数表!H:H,11) + INDEX(係数表!I:I,11)*LN(INDEX(出力表!C:C,11)+1)))), MAX(0.00000001, (1-(1/(1+EXP(-(INDEX(係数表!G:G,11) + $B48)))))*(EXP(INDEX(係数表!H:H,11) + INDEX(係数表!I:I,11)*LN(INDEX(出力表!C:C,11)+1)))))))</f>
        <v>76.691467574171128</v>
      </c>
      <c r="AF48" t="e">
        <f>MIN(100, MAX(0, (100*(INDEX(出力表!D:D,11))/(EXP(INDEX(係数表!B:B,11) + $C48) + (INDEX(出力表!D:D,11)))) + (乱数表!$W48*(Settings!B12/(((INDEX(出力表!D:D,11))+1)^INDEX(係数表!E:E,11)*INDEX(係数表!F:F,11))))))</f>
        <v>#VALUE!</v>
      </c>
      <c r="AG48" t="e">
        <f>MIN(100, MAX(0, (INDEX(出力表!D:D,11))*AE48/MAX(AF48, Settings!B3)))</f>
        <v>#VALUE!</v>
      </c>
      <c r="AH48">
        <f>MIN(100, MAX(0, 100*BETAINV(乱数表!$L48, MAX(0.00000001, (1/(1+EXP(-(INDEX(係数表!G:G,12) + $B48))))*(EXP(INDEX(係数表!H:H,12) + INDEX(係数表!I:I,12)*LN(INDEX(出力表!C:C,12)+1)))), MAX(0.00000001, (1-(1/(1+EXP(-(INDEX(係数表!G:G,12) + $B48)))))*(EXP(INDEX(係数表!H:H,12) + INDEX(係数表!I:I,12)*LN(INDEX(出力表!C:C,12)+1)))))))</f>
        <v>76.826341602647219</v>
      </c>
      <c r="AI48" t="e">
        <f>MIN(100, MAX(0, (100*(INDEX(出力表!D:D,12))/(EXP(INDEX(係数表!B:B,12) + $C48) + (INDEX(出力表!D:D,12)))) + (乱数表!$X48*(Settings!B12/(((INDEX(出力表!D:D,12))+1)^INDEX(係数表!E:E,12)*INDEX(係数表!F:F,12))))))</f>
        <v>#VALUE!</v>
      </c>
      <c r="AJ48" t="e">
        <f>MIN(100, MAX(0, (INDEX(出力表!D:D,12))*AH48/MAX(AI48, Settings!B3)))</f>
        <v>#VALUE!</v>
      </c>
      <c r="AK48">
        <f>MIN(100, MAX(0, 100*BETAINV(乱数表!$M48, MAX(0.00000001, (1/(1+EXP(-(INDEX(係数表!G:G,13) + $B48))))*(EXP(INDEX(係数表!H:H,13) + INDEX(係数表!I:I,13)*LN(INDEX(出力表!C:C,13)+1)))), MAX(0.00000001, (1-(1/(1+EXP(-(INDEX(係数表!G:G,13) + $B48)))))*(EXP(INDEX(係数表!H:H,13) + INDEX(係数表!I:I,13)*LN(INDEX(出力表!C:C,13)+1)))))))</f>
        <v>96.234789532540006</v>
      </c>
      <c r="AL48" t="e">
        <f>MIN(100, MAX(0, (100*(INDEX(出力表!D:D,13))/(EXP(INDEX(係数表!B:B,13) + $C48) + (INDEX(出力表!D:D,13)))) + (乱数表!$Y48*(Settings!B12/(((INDEX(出力表!D:D,13))+1)^INDEX(係数表!E:E,13)*INDEX(係数表!F:F,13))))))</f>
        <v>#VALUE!</v>
      </c>
      <c r="AM48" t="e">
        <f>MIN(100, MAX(0, (INDEX(出力表!D:D,13))*AK48/MAX(AL48, Settings!B3)))</f>
        <v>#VALUE!</v>
      </c>
      <c r="AN48">
        <f>IF(ISNUMBER(F48), INDEX(出力表!B:B,2)*F48, 0)+IF(ISNUMBER(I48), INDEX(出力表!B:B,3)*I48, 0)+IF(ISNUMBER(L48), INDEX(出力表!B:B,4)*L48, 0)+IF(ISNUMBER(O48), INDEX(出力表!B:B,5)*O48, 0)+IF(ISNUMBER(R48), INDEX(出力表!B:B,6)*R48, 0)+IF(ISNUMBER(U48), INDEX(出力表!B:B,7)*U48, 0)+IF(ISNUMBER(X48), INDEX(出力表!B:B,8)*X48, 0)+IF(ISNUMBER(AA48), INDEX(出力表!B:B,9)*AA48, 0)+IF(ISNUMBER(AD48), INDEX(出力表!B:B,10)*AD48, 0)+IF(ISNUMBER(AG48), INDEX(出力表!B:B,11)*AG48, 0)+IF(ISNUMBER(AJ48), INDEX(出力表!B:B,12)*AJ48, 0)+IF(ISNUMBER(AM48), INDEX(出力表!B:B,13)*AM48, 0)</f>
        <v>0</v>
      </c>
      <c r="AO48">
        <f>IF(ISNUMBER(F48), INDEX(出力表!B:B,2), 0)+IF(ISNUMBER(I48), INDEX(出力表!B:B,3), 0)+IF(ISNUMBER(L48), INDEX(出力表!B:B,4), 0)+IF(ISNUMBER(O48), INDEX(出力表!B:B,5), 0)+IF(ISNUMBER(R48), INDEX(出力表!B:B,6), 0)+IF(ISNUMBER(U48), INDEX(出力表!B:B,7), 0)+IF(ISNUMBER(X48), INDEX(出力表!B:B,8), 0)+IF(ISNUMBER(AA48), INDEX(出力表!B:B,9), 0)+IF(ISNUMBER(AD48), INDEX(出力表!B:B,10), 0)+IF(ISNUMBER(AG48), INDEX(出力表!B:B,11), 0)+IF(ISNUMBER(AJ48), INDEX(出力表!B:B,12), 0)+IF(ISNUMBER(AM48), INDEX(出力表!B:B,13), 0)</f>
        <v>0</v>
      </c>
      <c r="AP48" t="str">
        <f t="shared" si="0"/>
        <v/>
      </c>
    </row>
    <row r="49" spans="1:42" x14ac:dyDescent="0.2">
      <c r="A49">
        <v>48</v>
      </c>
      <c r="B49">
        <f>IF(UPPER(Settings!B4)="TRUE", 乱数表!$Z49*Settings!B10, 0)</f>
        <v>-2.3454323900127801E-2</v>
      </c>
      <c r="C49">
        <f>IF(UPPER(Settings!B4)="TRUE", 乱数表!$AA49*Settings!B11, 0)</f>
        <v>-7.8280827637456835E-2</v>
      </c>
      <c r="D49">
        <f>MIN(100, MAX(0, 100*BETAINV(乱数表!$B49, MAX(0.00000001, (1/(1+EXP(-(INDEX(係数表!G:G,2) + $B49))))*(EXP(INDEX(係数表!H:H,2) + INDEX(係数表!I:I,2)*LN(INDEX(出力表!C:C,2)+1)))), MAX(0.00000001, (1-(1/(1+EXP(-(INDEX(係数表!G:G,2) + $B49)))))*(EXP(INDEX(係数表!H:H,2) + INDEX(係数表!I:I,2)*LN(INDEX(出力表!C:C,2)+1)))))))</f>
        <v>94.511975667027841</v>
      </c>
      <c r="E49" t="e">
        <f>MIN(100, MAX(0, (100*(INDEX(出力表!D:D,2))/(EXP(INDEX(係数表!B:B,2) + $C49) + (INDEX(出力表!D:D,2)))) + (乱数表!$N49*(Settings!B12/(((INDEX(出力表!D:D,2))+1)^INDEX(係数表!E:E,2)*INDEX(係数表!F:F,2))))))</f>
        <v>#VALUE!</v>
      </c>
      <c r="F49" t="e">
        <f>MIN(100, MAX(0, (INDEX(出力表!D:D,2))*D49/MAX(E49, Settings!B3)))</f>
        <v>#VALUE!</v>
      </c>
      <c r="G49">
        <f>MIN(100, MAX(0, 100*BETAINV(乱数表!$C49, MAX(0.00000001, (1/(1+EXP(-(INDEX(係数表!G:G,3) + $B49))))*(EXP(INDEX(係数表!H:H,3) + INDEX(係数表!I:I,3)*LN(INDEX(出力表!C:C,3)+1)))), MAX(0.00000001, (1-(1/(1+EXP(-(INDEX(係数表!G:G,3) + $B49)))))*(EXP(INDEX(係数表!H:H,3) + INDEX(係数表!I:I,3)*LN(INDEX(出力表!C:C,3)+1)))))))</f>
        <v>40.420475818380972</v>
      </c>
      <c r="H49" t="e">
        <f>MIN(100, MAX(0, (100*(INDEX(出力表!D:D,3))/(EXP(INDEX(係数表!B:B,3) + $C49) + (INDEX(出力表!D:D,3)))) + (乱数表!$O49*(Settings!B12/(((INDEX(出力表!D:D,3))+1)^INDEX(係数表!E:E,3)*INDEX(係数表!F:F,3))))))</f>
        <v>#VALUE!</v>
      </c>
      <c r="I49" t="e">
        <f>MIN(100, MAX(0, (INDEX(出力表!D:D,3))*G49/MAX(H49, Settings!B3)))</f>
        <v>#VALUE!</v>
      </c>
      <c r="J49">
        <f>MIN(100, MAX(0, 100*BETAINV(乱数表!$D49, MAX(0.00000001, (1/(1+EXP(-(INDEX(係数表!G:G,4) + $B49))))*(EXP(INDEX(係数表!H:H,4) + INDEX(係数表!I:I,4)*LN(INDEX(出力表!C:C,4)+1)))), MAX(0.00000001, (1-(1/(1+EXP(-(INDEX(係数表!G:G,4) + $B49)))))*(EXP(INDEX(係数表!H:H,4) + INDEX(係数表!I:I,4)*LN(INDEX(出力表!C:C,4)+1)))))))</f>
        <v>76.81514621163376</v>
      </c>
      <c r="K49" t="e">
        <f>MIN(100, MAX(0, (100*(INDEX(出力表!D:D,4))/(EXP(INDEX(係数表!B:B,4) + $C49) + (INDEX(出力表!D:D,4)))) + (乱数表!$P49*(Settings!B12/(((INDEX(出力表!D:D,4))+1)^INDEX(係数表!E:E,4)*INDEX(係数表!F:F,4))))))</f>
        <v>#VALUE!</v>
      </c>
      <c r="L49" t="e">
        <f>MIN(100, MAX(0, (INDEX(出力表!D:D,4))*J49/MAX(K49, Settings!B3)))</f>
        <v>#VALUE!</v>
      </c>
      <c r="M49">
        <f>MIN(100, MAX(0, 100*BETAINV(乱数表!$E49, MAX(0.00000001, (1/(1+EXP(-(INDEX(係数表!G:G,5) + $B49))))*(EXP(INDEX(係数表!H:H,5) + INDEX(係数表!I:I,5)*LN(INDEX(出力表!C:C,5)+1)))), MAX(0.00000001, (1-(1/(1+EXP(-(INDEX(係数表!G:G,5) + $B49)))))*(EXP(INDEX(係数表!H:H,5) + INDEX(係数表!I:I,5)*LN(INDEX(出力表!C:C,5)+1)))))))</f>
        <v>95.972028286758189</v>
      </c>
      <c r="N49" t="e">
        <f>MIN(100, MAX(0, (100*(INDEX(出力表!D:D,5))/(EXP(INDEX(係数表!B:B,5) + $C49) + (INDEX(出力表!D:D,5)))) + (乱数表!$Q49*(Settings!B12/(((INDEX(出力表!D:D,5))+1)^INDEX(係数表!E:E,5)*INDEX(係数表!F:F,5))))))</f>
        <v>#VALUE!</v>
      </c>
      <c r="O49" t="e">
        <f>MIN(100, MAX(0, (INDEX(出力表!D:D,5))*M49/MAX(N49, Settings!B3)))</f>
        <v>#VALUE!</v>
      </c>
      <c r="P49">
        <f>MIN(100, MAX(0, 100*BETAINV(乱数表!$F49, MAX(0.00000001, (1/(1+EXP(-(INDEX(係数表!G:G,6) + $B49))))*(EXP(INDEX(係数表!H:H,6) + INDEX(係数表!I:I,6)*LN(INDEX(出力表!C:C,6)+1)))), MAX(0.00000001, (1-(1/(1+EXP(-(INDEX(係数表!G:G,6) + $B49)))))*(EXP(INDEX(係数表!H:H,6) + INDEX(係数表!I:I,6)*LN(INDEX(出力表!C:C,6)+1)))))))</f>
        <v>76.177482099050621</v>
      </c>
      <c r="Q49" t="e">
        <f>MIN(100, MAX(0, (100*(INDEX(出力表!D:D,6))/(EXP(INDEX(係数表!B:B,6) + $C49) + (INDEX(出力表!D:D,6)))) + (乱数表!$R49*(Settings!B12/(((INDEX(出力表!D:D,6))+1)^INDEX(係数表!E:E,6)*INDEX(係数表!F:F,6))))))</f>
        <v>#VALUE!</v>
      </c>
      <c r="R49" t="e">
        <f>MIN(100, MAX(0, (INDEX(出力表!D:D,6))*P49/MAX(Q49, Settings!B3)))</f>
        <v>#VALUE!</v>
      </c>
      <c r="S49">
        <f>MIN(100, MAX(0, 100*BETAINV(乱数表!$G49, MAX(0.00000001, (1/(1+EXP(-(INDEX(係数表!G:G,7) + $B49))))*(EXP(INDEX(係数表!H:H,7) + INDEX(係数表!I:I,7)*LN(INDEX(出力表!C:C,7)+1)))), MAX(0.00000001, (1-(1/(1+EXP(-(INDEX(係数表!G:G,7) + $B49)))))*(EXP(INDEX(係数表!H:H,7) + INDEX(係数表!I:I,7)*LN(INDEX(出力表!C:C,7)+1)))))))</f>
        <v>90.870247165403711</v>
      </c>
      <c r="T49" t="e">
        <f>MIN(100, MAX(0, (100*(INDEX(出力表!D:D,7))/(EXP(INDEX(係数表!B:B,7) + $C49) + (INDEX(出力表!D:D,7)))) + (乱数表!$S49*(Settings!B12/(((INDEX(出力表!D:D,7))+1)^INDEX(係数表!E:E,7)*INDEX(係数表!F:F,7))))))</f>
        <v>#VALUE!</v>
      </c>
      <c r="U49" t="e">
        <f>MIN(100, MAX(0, (INDEX(出力表!D:D,7))*S49/MAX(T49, Settings!B3)))</f>
        <v>#VALUE!</v>
      </c>
      <c r="V49">
        <f>MIN(100, MAX(0, 100*BETAINV(乱数表!$H49, MAX(0.00000001, (1/(1+EXP(-(INDEX(係数表!G:G,8) + $B49))))*(EXP(INDEX(係数表!H:H,8) + INDEX(係数表!I:I,8)*LN(INDEX(出力表!C:C,8)+1)))), MAX(0.00000001, (1-(1/(1+EXP(-(INDEX(係数表!G:G,8) + $B49)))))*(EXP(INDEX(係数表!H:H,8) + INDEX(係数表!I:I,8)*LN(INDEX(出力表!C:C,8)+1)))))))</f>
        <v>74.615255504133472</v>
      </c>
      <c r="W49" t="e">
        <f>MIN(100, MAX(0, (100*(INDEX(出力表!D:D,8))/(EXP(INDEX(係数表!B:B,8) + $C49) + (INDEX(出力表!D:D,8)))) + (乱数表!$T49*(Settings!B12/(((INDEX(出力表!D:D,8))+1)^INDEX(係数表!E:E,8)*INDEX(係数表!F:F,8))))))</f>
        <v>#VALUE!</v>
      </c>
      <c r="X49" t="e">
        <f>MIN(100, MAX(0, (INDEX(出力表!D:D,8))*V49/MAX(W49, Settings!B3)))</f>
        <v>#VALUE!</v>
      </c>
      <c r="Y49">
        <f>MIN(100, MAX(0, 100*BETAINV(乱数表!$I49, MAX(0.00000001, (1/(1+EXP(-(INDEX(係数表!G:G,9) + $B49))))*(EXP(INDEX(係数表!H:H,9) + INDEX(係数表!I:I,9)*LN(INDEX(出力表!C:C,9)+1)))), MAX(0.00000001, (1-(1/(1+EXP(-(INDEX(係数表!G:G,9) + $B49)))))*(EXP(INDEX(係数表!H:H,9) + INDEX(係数表!I:I,9)*LN(INDEX(出力表!C:C,9)+1)))))))</f>
        <v>89.733595891611685</v>
      </c>
      <c r="Z49" t="e">
        <f>MIN(100, MAX(0, (100*(INDEX(出力表!D:D,9))/(EXP(INDEX(係数表!B:B,9) + $C49) + (INDEX(出力表!D:D,9)))) + (乱数表!$U49*(Settings!B12/(((INDEX(出力表!D:D,9))+1)^INDEX(係数表!E:E,9)*INDEX(係数表!F:F,9))))))</f>
        <v>#VALUE!</v>
      </c>
      <c r="AA49" t="e">
        <f>MIN(100, MAX(0, (INDEX(出力表!D:D,9))*Y49/MAX(Z49, Settings!B3)))</f>
        <v>#VALUE!</v>
      </c>
      <c r="AB49">
        <f>MIN(100, MAX(0, 100*BETAINV(乱数表!$J49, MAX(0.00000001, (1/(1+EXP(-(INDEX(係数表!G:G,10) + $B49))))*(EXP(INDEX(係数表!H:H,10) + INDEX(係数表!I:I,10)*LN(INDEX(出力表!C:C,10)+1)))), MAX(0.00000001, (1-(1/(1+EXP(-(INDEX(係数表!G:G,10) + $B49)))))*(EXP(INDEX(係数表!H:H,10) + INDEX(係数表!I:I,10)*LN(INDEX(出力表!C:C,10)+1)))))))</f>
        <v>45.649264192647934</v>
      </c>
      <c r="AC49" t="e">
        <f>MIN(100, MAX(0, (100*(INDEX(出力表!D:D,10))/(EXP(INDEX(係数表!B:B,10) + $C49) + (INDEX(出力表!D:D,10)))) + (乱数表!$V49*(Settings!B12/(((INDEX(出力表!D:D,10))+1)^INDEX(係数表!E:E,10)*INDEX(係数表!F:F,10))))))</f>
        <v>#VALUE!</v>
      </c>
      <c r="AD49" t="e">
        <f>MIN(100, MAX(0, (INDEX(出力表!D:D,10))*AB49/MAX(AC49, Settings!B3)))</f>
        <v>#VALUE!</v>
      </c>
      <c r="AE49">
        <f>MIN(100, MAX(0, 100*BETAINV(乱数表!$K49, MAX(0.00000001, (1/(1+EXP(-(INDEX(係数表!G:G,11) + $B49))))*(EXP(INDEX(係数表!H:H,11) + INDEX(係数表!I:I,11)*LN(INDEX(出力表!C:C,11)+1)))), MAX(0.00000001, (1-(1/(1+EXP(-(INDEX(係数表!G:G,11) + $B49)))))*(EXP(INDEX(係数表!H:H,11) + INDEX(係数表!I:I,11)*LN(INDEX(出力表!C:C,11)+1)))))))</f>
        <v>82.382387261098657</v>
      </c>
      <c r="AF49" t="e">
        <f>MIN(100, MAX(0, (100*(INDEX(出力表!D:D,11))/(EXP(INDEX(係数表!B:B,11) + $C49) + (INDEX(出力表!D:D,11)))) + (乱数表!$W49*(Settings!B12/(((INDEX(出力表!D:D,11))+1)^INDEX(係数表!E:E,11)*INDEX(係数表!F:F,11))))))</f>
        <v>#VALUE!</v>
      </c>
      <c r="AG49" t="e">
        <f>MIN(100, MAX(0, (INDEX(出力表!D:D,11))*AE49/MAX(AF49, Settings!B3)))</f>
        <v>#VALUE!</v>
      </c>
      <c r="AH49">
        <f>MIN(100, MAX(0, 100*BETAINV(乱数表!$L49, MAX(0.00000001, (1/(1+EXP(-(INDEX(係数表!G:G,12) + $B49))))*(EXP(INDEX(係数表!H:H,12) + INDEX(係数表!I:I,12)*LN(INDEX(出力表!C:C,12)+1)))), MAX(0.00000001, (1-(1/(1+EXP(-(INDEX(係数表!G:G,12) + $B49)))))*(EXP(INDEX(係数表!H:H,12) + INDEX(係数表!I:I,12)*LN(INDEX(出力表!C:C,12)+1)))))))</f>
        <v>99.785750537346729</v>
      </c>
      <c r="AI49" t="e">
        <f>MIN(100, MAX(0, (100*(INDEX(出力表!D:D,12))/(EXP(INDEX(係数表!B:B,12) + $C49) + (INDEX(出力表!D:D,12)))) + (乱数表!$X49*(Settings!B12/(((INDEX(出力表!D:D,12))+1)^INDEX(係数表!E:E,12)*INDEX(係数表!F:F,12))))))</f>
        <v>#VALUE!</v>
      </c>
      <c r="AJ49" t="e">
        <f>MIN(100, MAX(0, (INDEX(出力表!D:D,12))*AH49/MAX(AI49, Settings!B3)))</f>
        <v>#VALUE!</v>
      </c>
      <c r="AK49">
        <f>MIN(100, MAX(0, 100*BETAINV(乱数表!$M49, MAX(0.00000001, (1/(1+EXP(-(INDEX(係数表!G:G,13) + $B49))))*(EXP(INDEX(係数表!H:H,13) + INDEX(係数表!I:I,13)*LN(INDEX(出力表!C:C,13)+1)))), MAX(0.00000001, (1-(1/(1+EXP(-(INDEX(係数表!G:G,13) + $B49)))))*(EXP(INDEX(係数表!H:H,13) + INDEX(係数表!I:I,13)*LN(INDEX(出力表!C:C,13)+1)))))))</f>
        <v>98.752470851350992</v>
      </c>
      <c r="AL49" t="e">
        <f>MIN(100, MAX(0, (100*(INDEX(出力表!D:D,13))/(EXP(INDEX(係数表!B:B,13) + $C49) + (INDEX(出力表!D:D,13)))) + (乱数表!$Y49*(Settings!B12/(((INDEX(出力表!D:D,13))+1)^INDEX(係数表!E:E,13)*INDEX(係数表!F:F,13))))))</f>
        <v>#VALUE!</v>
      </c>
      <c r="AM49" t="e">
        <f>MIN(100, MAX(0, (INDEX(出力表!D:D,13))*AK49/MAX(AL49, Settings!B3)))</f>
        <v>#VALUE!</v>
      </c>
      <c r="AN49">
        <f>IF(ISNUMBER(F49), INDEX(出力表!B:B,2)*F49, 0)+IF(ISNUMBER(I49), INDEX(出力表!B:B,3)*I49, 0)+IF(ISNUMBER(L49), INDEX(出力表!B:B,4)*L49, 0)+IF(ISNUMBER(O49), INDEX(出力表!B:B,5)*O49, 0)+IF(ISNUMBER(R49), INDEX(出力表!B:B,6)*R49, 0)+IF(ISNUMBER(U49), INDEX(出力表!B:B,7)*U49, 0)+IF(ISNUMBER(X49), INDEX(出力表!B:B,8)*X49, 0)+IF(ISNUMBER(AA49), INDEX(出力表!B:B,9)*AA49, 0)+IF(ISNUMBER(AD49), INDEX(出力表!B:B,10)*AD49, 0)+IF(ISNUMBER(AG49), INDEX(出力表!B:B,11)*AG49, 0)+IF(ISNUMBER(AJ49), INDEX(出力表!B:B,12)*AJ49, 0)+IF(ISNUMBER(AM49), INDEX(出力表!B:B,13)*AM49, 0)</f>
        <v>0</v>
      </c>
      <c r="AO49">
        <f>IF(ISNUMBER(F49), INDEX(出力表!B:B,2), 0)+IF(ISNUMBER(I49), INDEX(出力表!B:B,3), 0)+IF(ISNUMBER(L49), INDEX(出力表!B:B,4), 0)+IF(ISNUMBER(O49), INDEX(出力表!B:B,5), 0)+IF(ISNUMBER(R49), INDEX(出力表!B:B,6), 0)+IF(ISNUMBER(U49), INDEX(出力表!B:B,7), 0)+IF(ISNUMBER(X49), INDEX(出力表!B:B,8), 0)+IF(ISNUMBER(AA49), INDEX(出力表!B:B,9), 0)+IF(ISNUMBER(AD49), INDEX(出力表!B:B,10), 0)+IF(ISNUMBER(AG49), INDEX(出力表!B:B,11), 0)+IF(ISNUMBER(AJ49), INDEX(出力表!B:B,12), 0)+IF(ISNUMBER(AM49), INDEX(出力表!B:B,13), 0)</f>
        <v>0</v>
      </c>
      <c r="AP49" t="str">
        <f t="shared" si="0"/>
        <v/>
      </c>
    </row>
    <row r="50" spans="1:42" x14ac:dyDescent="0.2">
      <c r="A50">
        <v>49</v>
      </c>
      <c r="B50">
        <f>IF(UPPER(Settings!B4)="TRUE", 乱数表!$Z50*Settings!B10, 0)</f>
        <v>0.15384549782848023</v>
      </c>
      <c r="C50">
        <f>IF(UPPER(Settings!B4)="TRUE", 乱数表!$AA50*Settings!B11, 0)</f>
        <v>-8.2786104233520841E-2</v>
      </c>
      <c r="D50">
        <f>MIN(100, MAX(0, 100*BETAINV(乱数表!$B50, MAX(0.00000001, (1/(1+EXP(-(INDEX(係数表!G:G,2) + $B50))))*(EXP(INDEX(係数表!H:H,2) + INDEX(係数表!I:I,2)*LN(INDEX(出力表!C:C,2)+1)))), MAX(0.00000001, (1-(1/(1+EXP(-(INDEX(係数表!G:G,2) + $B50)))))*(EXP(INDEX(係数表!H:H,2) + INDEX(係数表!I:I,2)*LN(INDEX(出力表!C:C,2)+1)))))))</f>
        <v>89.323699689933036</v>
      </c>
      <c r="E50" t="e">
        <f>MIN(100, MAX(0, (100*(INDEX(出力表!D:D,2))/(EXP(INDEX(係数表!B:B,2) + $C50) + (INDEX(出力表!D:D,2)))) + (乱数表!$N50*(Settings!B12/(((INDEX(出力表!D:D,2))+1)^INDEX(係数表!E:E,2)*INDEX(係数表!F:F,2))))))</f>
        <v>#VALUE!</v>
      </c>
      <c r="F50" t="e">
        <f>MIN(100, MAX(0, (INDEX(出力表!D:D,2))*D50/MAX(E50, Settings!B3)))</f>
        <v>#VALUE!</v>
      </c>
      <c r="G50">
        <f>MIN(100, MAX(0, 100*BETAINV(乱数表!$C50, MAX(0.00000001, (1/(1+EXP(-(INDEX(係数表!G:G,3) + $B50))))*(EXP(INDEX(係数表!H:H,3) + INDEX(係数表!I:I,3)*LN(INDEX(出力表!C:C,3)+1)))), MAX(0.00000001, (1-(1/(1+EXP(-(INDEX(係数表!G:G,3) + $B50)))))*(EXP(INDEX(係数表!H:H,3) + INDEX(係数表!I:I,3)*LN(INDEX(出力表!C:C,3)+1)))))))</f>
        <v>99.529243220191162</v>
      </c>
      <c r="H50" t="e">
        <f>MIN(100, MAX(0, (100*(INDEX(出力表!D:D,3))/(EXP(INDEX(係数表!B:B,3) + $C50) + (INDEX(出力表!D:D,3)))) + (乱数表!$O50*(Settings!B12/(((INDEX(出力表!D:D,3))+1)^INDEX(係数表!E:E,3)*INDEX(係数表!F:F,3))))))</f>
        <v>#VALUE!</v>
      </c>
      <c r="I50" t="e">
        <f>MIN(100, MAX(0, (INDEX(出力表!D:D,3))*G50/MAX(H50, Settings!B3)))</f>
        <v>#VALUE!</v>
      </c>
      <c r="J50">
        <f>MIN(100, MAX(0, 100*BETAINV(乱数表!$D50, MAX(0.00000001, (1/(1+EXP(-(INDEX(係数表!G:G,4) + $B50))))*(EXP(INDEX(係数表!H:H,4) + INDEX(係数表!I:I,4)*LN(INDEX(出力表!C:C,4)+1)))), MAX(0.00000001, (1-(1/(1+EXP(-(INDEX(係数表!G:G,4) + $B50)))))*(EXP(INDEX(係数表!H:H,4) + INDEX(係数表!I:I,4)*LN(INDEX(出力表!C:C,4)+1)))))))</f>
        <v>59.761075370313435</v>
      </c>
      <c r="K50" t="e">
        <f>MIN(100, MAX(0, (100*(INDEX(出力表!D:D,4))/(EXP(INDEX(係数表!B:B,4) + $C50) + (INDEX(出力表!D:D,4)))) + (乱数表!$P50*(Settings!B12/(((INDEX(出力表!D:D,4))+1)^INDEX(係数表!E:E,4)*INDEX(係数表!F:F,4))))))</f>
        <v>#VALUE!</v>
      </c>
      <c r="L50" t="e">
        <f>MIN(100, MAX(0, (INDEX(出力表!D:D,4))*J50/MAX(K50, Settings!B3)))</f>
        <v>#VALUE!</v>
      </c>
      <c r="M50">
        <f>MIN(100, MAX(0, 100*BETAINV(乱数表!$E50, MAX(0.00000001, (1/(1+EXP(-(INDEX(係数表!G:G,5) + $B50))))*(EXP(INDEX(係数表!H:H,5) + INDEX(係数表!I:I,5)*LN(INDEX(出力表!C:C,5)+1)))), MAX(0.00000001, (1-(1/(1+EXP(-(INDEX(係数表!G:G,5) + $B50)))))*(EXP(INDEX(係数表!H:H,5) + INDEX(係数表!I:I,5)*LN(INDEX(出力表!C:C,5)+1)))))))</f>
        <v>94.354148874883819</v>
      </c>
      <c r="N50" t="e">
        <f>MIN(100, MAX(0, (100*(INDEX(出力表!D:D,5))/(EXP(INDEX(係数表!B:B,5) + $C50) + (INDEX(出力表!D:D,5)))) + (乱数表!$Q50*(Settings!B12/(((INDEX(出力表!D:D,5))+1)^INDEX(係数表!E:E,5)*INDEX(係数表!F:F,5))))))</f>
        <v>#VALUE!</v>
      </c>
      <c r="O50" t="e">
        <f>MIN(100, MAX(0, (INDEX(出力表!D:D,5))*M50/MAX(N50, Settings!B3)))</f>
        <v>#VALUE!</v>
      </c>
      <c r="P50">
        <f>MIN(100, MAX(0, 100*BETAINV(乱数表!$F50, MAX(0.00000001, (1/(1+EXP(-(INDEX(係数表!G:G,6) + $B50))))*(EXP(INDEX(係数表!H:H,6) + INDEX(係数表!I:I,6)*LN(INDEX(出力表!C:C,6)+1)))), MAX(0.00000001, (1-(1/(1+EXP(-(INDEX(係数表!G:G,6) + $B50)))))*(EXP(INDEX(係数表!H:H,6) + INDEX(係数表!I:I,6)*LN(INDEX(出力表!C:C,6)+1)))))))</f>
        <v>86.363537793580036</v>
      </c>
      <c r="Q50" t="e">
        <f>MIN(100, MAX(0, (100*(INDEX(出力表!D:D,6))/(EXP(INDEX(係数表!B:B,6) + $C50) + (INDEX(出力表!D:D,6)))) + (乱数表!$R50*(Settings!B12/(((INDEX(出力表!D:D,6))+1)^INDEX(係数表!E:E,6)*INDEX(係数表!F:F,6))))))</f>
        <v>#VALUE!</v>
      </c>
      <c r="R50" t="e">
        <f>MIN(100, MAX(0, (INDEX(出力表!D:D,6))*P50/MAX(Q50, Settings!B3)))</f>
        <v>#VALUE!</v>
      </c>
      <c r="S50">
        <f>MIN(100, MAX(0, 100*BETAINV(乱数表!$G50, MAX(0.00000001, (1/(1+EXP(-(INDEX(係数表!G:G,7) + $B50))))*(EXP(INDEX(係数表!H:H,7) + INDEX(係数表!I:I,7)*LN(INDEX(出力表!C:C,7)+1)))), MAX(0.00000001, (1-(1/(1+EXP(-(INDEX(係数表!G:G,7) + $B50)))))*(EXP(INDEX(係数表!H:H,7) + INDEX(係数表!I:I,7)*LN(INDEX(出力表!C:C,7)+1)))))))</f>
        <v>67.238783918281243</v>
      </c>
      <c r="T50" t="e">
        <f>MIN(100, MAX(0, (100*(INDEX(出力表!D:D,7))/(EXP(INDEX(係数表!B:B,7) + $C50) + (INDEX(出力表!D:D,7)))) + (乱数表!$S50*(Settings!B12/(((INDEX(出力表!D:D,7))+1)^INDEX(係数表!E:E,7)*INDEX(係数表!F:F,7))))))</f>
        <v>#VALUE!</v>
      </c>
      <c r="U50" t="e">
        <f>MIN(100, MAX(0, (INDEX(出力表!D:D,7))*S50/MAX(T50, Settings!B3)))</f>
        <v>#VALUE!</v>
      </c>
      <c r="V50">
        <f>MIN(100, MAX(0, 100*BETAINV(乱数表!$H50, MAX(0.00000001, (1/(1+EXP(-(INDEX(係数表!G:G,8) + $B50))))*(EXP(INDEX(係数表!H:H,8) + INDEX(係数表!I:I,8)*LN(INDEX(出力表!C:C,8)+1)))), MAX(0.00000001, (1-(1/(1+EXP(-(INDEX(係数表!G:G,8) + $B50)))))*(EXP(INDEX(係数表!H:H,8) + INDEX(係数表!I:I,8)*LN(INDEX(出力表!C:C,8)+1)))))))</f>
        <v>49.642661448301865</v>
      </c>
      <c r="W50" t="e">
        <f>MIN(100, MAX(0, (100*(INDEX(出力表!D:D,8))/(EXP(INDEX(係数表!B:B,8) + $C50) + (INDEX(出力表!D:D,8)))) + (乱数表!$T50*(Settings!B12/(((INDEX(出力表!D:D,8))+1)^INDEX(係数表!E:E,8)*INDEX(係数表!F:F,8))))))</f>
        <v>#VALUE!</v>
      </c>
      <c r="X50" t="e">
        <f>MIN(100, MAX(0, (INDEX(出力表!D:D,8))*V50/MAX(W50, Settings!B3)))</f>
        <v>#VALUE!</v>
      </c>
      <c r="Y50">
        <f>MIN(100, MAX(0, 100*BETAINV(乱数表!$I50, MAX(0.00000001, (1/(1+EXP(-(INDEX(係数表!G:G,9) + $B50))))*(EXP(INDEX(係数表!H:H,9) + INDEX(係数表!I:I,9)*LN(INDEX(出力表!C:C,9)+1)))), MAX(0.00000001, (1-(1/(1+EXP(-(INDEX(係数表!G:G,9) + $B50)))))*(EXP(INDEX(係数表!H:H,9) + INDEX(係数表!I:I,9)*LN(INDEX(出力表!C:C,9)+1)))))))</f>
        <v>75.288679209238182</v>
      </c>
      <c r="Z50" t="e">
        <f>MIN(100, MAX(0, (100*(INDEX(出力表!D:D,9))/(EXP(INDEX(係数表!B:B,9) + $C50) + (INDEX(出力表!D:D,9)))) + (乱数表!$U50*(Settings!B12/(((INDEX(出力表!D:D,9))+1)^INDEX(係数表!E:E,9)*INDEX(係数表!F:F,9))))))</f>
        <v>#VALUE!</v>
      </c>
      <c r="AA50" t="e">
        <f>MIN(100, MAX(0, (INDEX(出力表!D:D,9))*Y50/MAX(Z50, Settings!B3)))</f>
        <v>#VALUE!</v>
      </c>
      <c r="AB50">
        <f>MIN(100, MAX(0, 100*BETAINV(乱数表!$J50, MAX(0.00000001, (1/(1+EXP(-(INDEX(係数表!G:G,10) + $B50))))*(EXP(INDEX(係数表!H:H,10) + INDEX(係数表!I:I,10)*LN(INDEX(出力表!C:C,10)+1)))), MAX(0.00000001, (1-(1/(1+EXP(-(INDEX(係数表!G:G,10) + $B50)))))*(EXP(INDEX(係数表!H:H,10) + INDEX(係数表!I:I,10)*LN(INDEX(出力表!C:C,10)+1)))))))</f>
        <v>89.842306765359254</v>
      </c>
      <c r="AC50" t="e">
        <f>MIN(100, MAX(0, (100*(INDEX(出力表!D:D,10))/(EXP(INDEX(係数表!B:B,10) + $C50) + (INDEX(出力表!D:D,10)))) + (乱数表!$V50*(Settings!B12/(((INDEX(出力表!D:D,10))+1)^INDEX(係数表!E:E,10)*INDEX(係数表!F:F,10))))))</f>
        <v>#VALUE!</v>
      </c>
      <c r="AD50" t="e">
        <f>MIN(100, MAX(0, (INDEX(出力表!D:D,10))*AB50/MAX(AC50, Settings!B3)))</f>
        <v>#VALUE!</v>
      </c>
      <c r="AE50">
        <f>MIN(100, MAX(0, 100*BETAINV(乱数表!$K50, MAX(0.00000001, (1/(1+EXP(-(INDEX(係数表!G:G,11) + $B50))))*(EXP(INDEX(係数表!H:H,11) + INDEX(係数表!I:I,11)*LN(INDEX(出力表!C:C,11)+1)))), MAX(0.00000001, (1-(1/(1+EXP(-(INDEX(係数表!G:G,11) + $B50)))))*(EXP(INDEX(係数表!H:H,11) + INDEX(係数表!I:I,11)*LN(INDEX(出力表!C:C,11)+1)))))))</f>
        <v>97.940691241427359</v>
      </c>
      <c r="AF50" t="e">
        <f>MIN(100, MAX(0, (100*(INDEX(出力表!D:D,11))/(EXP(INDEX(係数表!B:B,11) + $C50) + (INDEX(出力表!D:D,11)))) + (乱数表!$W50*(Settings!B12/(((INDEX(出力表!D:D,11))+1)^INDEX(係数表!E:E,11)*INDEX(係数表!F:F,11))))))</f>
        <v>#VALUE!</v>
      </c>
      <c r="AG50" t="e">
        <f>MIN(100, MAX(0, (INDEX(出力表!D:D,11))*AE50/MAX(AF50, Settings!B3)))</f>
        <v>#VALUE!</v>
      </c>
      <c r="AH50">
        <f>MIN(100, MAX(0, 100*BETAINV(乱数表!$L50, MAX(0.00000001, (1/(1+EXP(-(INDEX(係数表!G:G,12) + $B50))))*(EXP(INDEX(係数表!H:H,12) + INDEX(係数表!I:I,12)*LN(INDEX(出力表!C:C,12)+1)))), MAX(0.00000001, (1-(1/(1+EXP(-(INDEX(係数表!G:G,12) + $B50)))))*(EXP(INDEX(係数表!H:H,12) + INDEX(係数表!I:I,12)*LN(INDEX(出力表!C:C,12)+1)))))))</f>
        <v>94.937093362419532</v>
      </c>
      <c r="AI50" t="e">
        <f>MIN(100, MAX(0, (100*(INDEX(出力表!D:D,12))/(EXP(INDEX(係数表!B:B,12) + $C50) + (INDEX(出力表!D:D,12)))) + (乱数表!$X50*(Settings!B12/(((INDEX(出力表!D:D,12))+1)^INDEX(係数表!E:E,12)*INDEX(係数表!F:F,12))))))</f>
        <v>#VALUE!</v>
      </c>
      <c r="AJ50" t="e">
        <f>MIN(100, MAX(0, (INDEX(出力表!D:D,12))*AH50/MAX(AI50, Settings!B3)))</f>
        <v>#VALUE!</v>
      </c>
      <c r="AK50">
        <f>MIN(100, MAX(0, 100*BETAINV(乱数表!$M50, MAX(0.00000001, (1/(1+EXP(-(INDEX(係数表!G:G,13) + $B50))))*(EXP(INDEX(係数表!H:H,13) + INDEX(係数表!I:I,13)*LN(INDEX(出力表!C:C,13)+1)))), MAX(0.00000001, (1-(1/(1+EXP(-(INDEX(係数表!G:G,13) + $B50)))))*(EXP(INDEX(係数表!H:H,13) + INDEX(係数表!I:I,13)*LN(INDEX(出力表!C:C,13)+1)))))))</f>
        <v>98.449325223845278</v>
      </c>
      <c r="AL50" t="e">
        <f>MIN(100, MAX(0, (100*(INDEX(出力表!D:D,13))/(EXP(INDEX(係数表!B:B,13) + $C50) + (INDEX(出力表!D:D,13)))) + (乱数表!$Y50*(Settings!B12/(((INDEX(出力表!D:D,13))+1)^INDEX(係数表!E:E,13)*INDEX(係数表!F:F,13))))))</f>
        <v>#VALUE!</v>
      </c>
      <c r="AM50" t="e">
        <f>MIN(100, MAX(0, (INDEX(出力表!D:D,13))*AK50/MAX(AL50, Settings!B3)))</f>
        <v>#VALUE!</v>
      </c>
      <c r="AN50">
        <f>IF(ISNUMBER(F50), INDEX(出力表!B:B,2)*F50, 0)+IF(ISNUMBER(I50), INDEX(出力表!B:B,3)*I50, 0)+IF(ISNUMBER(L50), INDEX(出力表!B:B,4)*L50, 0)+IF(ISNUMBER(O50), INDEX(出力表!B:B,5)*O50, 0)+IF(ISNUMBER(R50), INDEX(出力表!B:B,6)*R50, 0)+IF(ISNUMBER(U50), INDEX(出力表!B:B,7)*U50, 0)+IF(ISNUMBER(X50), INDEX(出力表!B:B,8)*X50, 0)+IF(ISNUMBER(AA50), INDEX(出力表!B:B,9)*AA50, 0)+IF(ISNUMBER(AD50), INDEX(出力表!B:B,10)*AD50, 0)+IF(ISNUMBER(AG50), INDEX(出力表!B:B,11)*AG50, 0)+IF(ISNUMBER(AJ50), INDEX(出力表!B:B,12)*AJ50, 0)+IF(ISNUMBER(AM50), INDEX(出力表!B:B,13)*AM50, 0)</f>
        <v>0</v>
      </c>
      <c r="AO50">
        <f>IF(ISNUMBER(F50), INDEX(出力表!B:B,2), 0)+IF(ISNUMBER(I50), INDEX(出力表!B:B,3), 0)+IF(ISNUMBER(L50), INDEX(出力表!B:B,4), 0)+IF(ISNUMBER(O50), INDEX(出力表!B:B,5), 0)+IF(ISNUMBER(R50), INDEX(出力表!B:B,6), 0)+IF(ISNUMBER(U50), INDEX(出力表!B:B,7), 0)+IF(ISNUMBER(X50), INDEX(出力表!B:B,8), 0)+IF(ISNUMBER(AA50), INDEX(出力表!B:B,9), 0)+IF(ISNUMBER(AD50), INDEX(出力表!B:B,10), 0)+IF(ISNUMBER(AG50), INDEX(出力表!B:B,11), 0)+IF(ISNUMBER(AJ50), INDEX(出力表!B:B,12), 0)+IF(ISNUMBER(AM50), INDEX(出力表!B:B,13), 0)</f>
        <v>0</v>
      </c>
      <c r="AP50" t="str">
        <f t="shared" si="0"/>
        <v/>
      </c>
    </row>
    <row r="51" spans="1:42" x14ac:dyDescent="0.2">
      <c r="A51">
        <v>50</v>
      </c>
      <c r="B51">
        <f>IF(UPPER(Settings!B4)="TRUE", 乱数表!$Z51*Settings!B10, 0)</f>
        <v>-0.26633436817803058</v>
      </c>
      <c r="C51">
        <f>IF(UPPER(Settings!B4)="TRUE", 乱数表!$AA51*Settings!B11, 0)</f>
        <v>-6.9023573352091812E-3</v>
      </c>
      <c r="D51">
        <f>MIN(100, MAX(0, 100*BETAINV(乱数表!$B51, MAX(0.00000001, (1/(1+EXP(-(INDEX(係数表!G:G,2) + $B51))))*(EXP(INDEX(係数表!H:H,2) + INDEX(係数表!I:I,2)*LN(INDEX(出力表!C:C,2)+1)))), MAX(0.00000001, (1-(1/(1+EXP(-(INDEX(係数表!G:G,2) + $B51)))))*(EXP(INDEX(係数表!H:H,2) + INDEX(係数表!I:I,2)*LN(INDEX(出力表!C:C,2)+1)))))))</f>
        <v>99.354781538024909</v>
      </c>
      <c r="E51" t="e">
        <f>MIN(100, MAX(0, (100*(INDEX(出力表!D:D,2))/(EXP(INDEX(係数表!B:B,2) + $C51) + (INDEX(出力表!D:D,2)))) + (乱数表!$N51*(Settings!B12/(((INDEX(出力表!D:D,2))+1)^INDEX(係数表!E:E,2)*INDEX(係数表!F:F,2))))))</f>
        <v>#VALUE!</v>
      </c>
      <c r="F51" t="e">
        <f>MIN(100, MAX(0, (INDEX(出力表!D:D,2))*D51/MAX(E51, Settings!B3)))</f>
        <v>#VALUE!</v>
      </c>
      <c r="G51">
        <f>MIN(100, MAX(0, 100*BETAINV(乱数表!$C51, MAX(0.00000001, (1/(1+EXP(-(INDEX(係数表!G:G,3) + $B51))))*(EXP(INDEX(係数表!H:H,3) + INDEX(係数表!I:I,3)*LN(INDEX(出力表!C:C,3)+1)))), MAX(0.00000001, (1-(1/(1+EXP(-(INDEX(係数表!G:G,3) + $B51)))))*(EXP(INDEX(係数表!H:H,3) + INDEX(係数表!I:I,3)*LN(INDEX(出力表!C:C,3)+1)))))))</f>
        <v>99.961221535891937</v>
      </c>
      <c r="H51" t="e">
        <f>MIN(100, MAX(0, (100*(INDEX(出力表!D:D,3))/(EXP(INDEX(係数表!B:B,3) + $C51) + (INDEX(出力表!D:D,3)))) + (乱数表!$O51*(Settings!B12/(((INDEX(出力表!D:D,3))+1)^INDEX(係数表!E:E,3)*INDEX(係数表!F:F,3))))))</f>
        <v>#VALUE!</v>
      </c>
      <c r="I51" t="e">
        <f>MIN(100, MAX(0, (INDEX(出力表!D:D,3))*G51/MAX(H51, Settings!B3)))</f>
        <v>#VALUE!</v>
      </c>
      <c r="J51">
        <f>MIN(100, MAX(0, 100*BETAINV(乱数表!$D51, MAX(0.00000001, (1/(1+EXP(-(INDEX(係数表!G:G,4) + $B51))))*(EXP(INDEX(係数表!H:H,4) + INDEX(係数表!I:I,4)*LN(INDEX(出力表!C:C,4)+1)))), MAX(0.00000001, (1-(1/(1+EXP(-(INDEX(係数表!G:G,4) + $B51)))))*(EXP(INDEX(係数表!H:H,4) + INDEX(係数表!I:I,4)*LN(INDEX(出力表!C:C,4)+1)))))))</f>
        <v>87.825411656046285</v>
      </c>
      <c r="K51" t="e">
        <f>MIN(100, MAX(0, (100*(INDEX(出力表!D:D,4))/(EXP(INDEX(係数表!B:B,4) + $C51) + (INDEX(出力表!D:D,4)))) + (乱数表!$P51*(Settings!B12/(((INDEX(出力表!D:D,4))+1)^INDEX(係数表!E:E,4)*INDEX(係数表!F:F,4))))))</f>
        <v>#VALUE!</v>
      </c>
      <c r="L51" t="e">
        <f>MIN(100, MAX(0, (INDEX(出力表!D:D,4))*J51/MAX(K51, Settings!B3)))</f>
        <v>#VALUE!</v>
      </c>
      <c r="M51">
        <f>MIN(100, MAX(0, 100*BETAINV(乱数表!$E51, MAX(0.00000001, (1/(1+EXP(-(INDEX(係数表!G:G,5) + $B51))))*(EXP(INDEX(係数表!H:H,5) + INDEX(係数表!I:I,5)*LN(INDEX(出力表!C:C,5)+1)))), MAX(0.00000001, (1-(1/(1+EXP(-(INDEX(係数表!G:G,5) + $B51)))))*(EXP(INDEX(係数表!H:H,5) + INDEX(係数表!I:I,5)*LN(INDEX(出力表!C:C,5)+1)))))))</f>
        <v>97.623082773130903</v>
      </c>
      <c r="N51" t="e">
        <f>MIN(100, MAX(0, (100*(INDEX(出力表!D:D,5))/(EXP(INDEX(係数表!B:B,5) + $C51) + (INDEX(出力表!D:D,5)))) + (乱数表!$Q51*(Settings!B12/(((INDEX(出力表!D:D,5))+1)^INDEX(係数表!E:E,5)*INDEX(係数表!F:F,5))))))</f>
        <v>#VALUE!</v>
      </c>
      <c r="O51" t="e">
        <f>MIN(100, MAX(0, (INDEX(出力表!D:D,5))*M51/MAX(N51, Settings!B3)))</f>
        <v>#VALUE!</v>
      </c>
      <c r="P51">
        <f>MIN(100, MAX(0, 100*BETAINV(乱数表!$F51, MAX(0.00000001, (1/(1+EXP(-(INDEX(係数表!G:G,6) + $B51))))*(EXP(INDEX(係数表!H:H,6) + INDEX(係数表!I:I,6)*LN(INDEX(出力表!C:C,6)+1)))), MAX(0.00000001, (1-(1/(1+EXP(-(INDEX(係数表!G:G,6) + $B51)))))*(EXP(INDEX(係数表!H:H,6) + INDEX(係数表!I:I,6)*LN(INDEX(出力表!C:C,6)+1)))))))</f>
        <v>97.980272269234774</v>
      </c>
      <c r="Q51" t="e">
        <f>MIN(100, MAX(0, (100*(INDEX(出力表!D:D,6))/(EXP(INDEX(係数表!B:B,6) + $C51) + (INDEX(出力表!D:D,6)))) + (乱数表!$R51*(Settings!B12/(((INDEX(出力表!D:D,6))+1)^INDEX(係数表!E:E,6)*INDEX(係数表!F:F,6))))))</f>
        <v>#VALUE!</v>
      </c>
      <c r="R51" t="e">
        <f>MIN(100, MAX(0, (INDEX(出力表!D:D,6))*P51/MAX(Q51, Settings!B3)))</f>
        <v>#VALUE!</v>
      </c>
      <c r="S51">
        <f>MIN(100, MAX(0, 100*BETAINV(乱数表!$G51, MAX(0.00000001, (1/(1+EXP(-(INDEX(係数表!G:G,7) + $B51))))*(EXP(INDEX(係数表!H:H,7) + INDEX(係数表!I:I,7)*LN(INDEX(出力表!C:C,7)+1)))), MAX(0.00000001, (1-(1/(1+EXP(-(INDEX(係数表!G:G,7) + $B51)))))*(EXP(INDEX(係数表!H:H,7) + INDEX(係数表!I:I,7)*LN(INDEX(出力表!C:C,7)+1)))))))</f>
        <v>98.685941568257647</v>
      </c>
      <c r="T51" t="e">
        <f>MIN(100, MAX(0, (100*(INDEX(出力表!D:D,7))/(EXP(INDEX(係数表!B:B,7) + $C51) + (INDEX(出力表!D:D,7)))) + (乱数表!$S51*(Settings!B12/(((INDEX(出力表!D:D,7))+1)^INDEX(係数表!E:E,7)*INDEX(係数表!F:F,7))))))</f>
        <v>#VALUE!</v>
      </c>
      <c r="U51" t="e">
        <f>MIN(100, MAX(0, (INDEX(出力表!D:D,7))*S51/MAX(T51, Settings!B3)))</f>
        <v>#VALUE!</v>
      </c>
      <c r="V51">
        <f>MIN(100, MAX(0, 100*BETAINV(乱数表!$H51, MAX(0.00000001, (1/(1+EXP(-(INDEX(係数表!G:G,8) + $B51))))*(EXP(INDEX(係数表!H:H,8) + INDEX(係数表!I:I,8)*LN(INDEX(出力表!C:C,8)+1)))), MAX(0.00000001, (1-(1/(1+EXP(-(INDEX(係数表!G:G,8) + $B51)))))*(EXP(INDEX(係数表!H:H,8) + INDEX(係数表!I:I,8)*LN(INDEX(出力表!C:C,8)+1)))))))</f>
        <v>73.300911222449741</v>
      </c>
      <c r="W51" t="e">
        <f>MIN(100, MAX(0, (100*(INDEX(出力表!D:D,8))/(EXP(INDEX(係数表!B:B,8) + $C51) + (INDEX(出力表!D:D,8)))) + (乱数表!$T51*(Settings!B12/(((INDEX(出力表!D:D,8))+1)^INDEX(係数表!E:E,8)*INDEX(係数表!F:F,8))))))</f>
        <v>#VALUE!</v>
      </c>
      <c r="X51" t="e">
        <f>MIN(100, MAX(0, (INDEX(出力表!D:D,8))*V51/MAX(W51, Settings!B3)))</f>
        <v>#VALUE!</v>
      </c>
      <c r="Y51">
        <f>MIN(100, MAX(0, 100*BETAINV(乱数表!$I51, MAX(0.00000001, (1/(1+EXP(-(INDEX(係数表!G:G,9) + $B51))))*(EXP(INDEX(係数表!H:H,9) + INDEX(係数表!I:I,9)*LN(INDEX(出力表!C:C,9)+1)))), MAX(0.00000001, (1-(1/(1+EXP(-(INDEX(係数表!G:G,9) + $B51)))))*(EXP(INDEX(係数表!H:H,9) + INDEX(係数表!I:I,9)*LN(INDEX(出力表!C:C,9)+1)))))))</f>
        <v>94.768411120633928</v>
      </c>
      <c r="Z51" t="e">
        <f>MIN(100, MAX(0, (100*(INDEX(出力表!D:D,9))/(EXP(INDEX(係数表!B:B,9) + $C51) + (INDEX(出力表!D:D,9)))) + (乱数表!$U51*(Settings!B12/(((INDEX(出力表!D:D,9))+1)^INDEX(係数表!E:E,9)*INDEX(係数表!F:F,9))))))</f>
        <v>#VALUE!</v>
      </c>
      <c r="AA51" t="e">
        <f>MIN(100, MAX(0, (INDEX(出力表!D:D,9))*Y51/MAX(Z51, Settings!B3)))</f>
        <v>#VALUE!</v>
      </c>
      <c r="AB51">
        <f>MIN(100, MAX(0, 100*BETAINV(乱数表!$J51, MAX(0.00000001, (1/(1+EXP(-(INDEX(係数表!G:G,10) + $B51))))*(EXP(INDEX(係数表!H:H,10) + INDEX(係数表!I:I,10)*LN(INDEX(出力表!C:C,10)+1)))), MAX(0.00000001, (1-(1/(1+EXP(-(INDEX(係数表!G:G,10) + $B51)))))*(EXP(INDEX(係数表!H:H,10) + INDEX(係数表!I:I,10)*LN(INDEX(出力表!C:C,10)+1)))))))</f>
        <v>94.76321345082124</v>
      </c>
      <c r="AC51" t="e">
        <f>MIN(100, MAX(0, (100*(INDEX(出力表!D:D,10))/(EXP(INDEX(係数表!B:B,10) + $C51) + (INDEX(出力表!D:D,10)))) + (乱数表!$V51*(Settings!B12/(((INDEX(出力表!D:D,10))+1)^INDEX(係数表!E:E,10)*INDEX(係数表!F:F,10))))))</f>
        <v>#VALUE!</v>
      </c>
      <c r="AD51" t="e">
        <f>MIN(100, MAX(0, (INDEX(出力表!D:D,10))*AB51/MAX(AC51, Settings!B3)))</f>
        <v>#VALUE!</v>
      </c>
      <c r="AE51">
        <f>MIN(100, MAX(0, 100*BETAINV(乱数表!$K51, MAX(0.00000001, (1/(1+EXP(-(INDEX(係数表!G:G,11) + $B51))))*(EXP(INDEX(係数表!H:H,11) + INDEX(係数表!I:I,11)*LN(INDEX(出力表!C:C,11)+1)))), MAX(0.00000001, (1-(1/(1+EXP(-(INDEX(係数表!G:G,11) + $B51)))))*(EXP(INDEX(係数表!H:H,11) + INDEX(係数表!I:I,11)*LN(INDEX(出力表!C:C,11)+1)))))))</f>
        <v>82.033000496797769</v>
      </c>
      <c r="AF51" t="e">
        <f>MIN(100, MAX(0, (100*(INDEX(出力表!D:D,11))/(EXP(INDEX(係数表!B:B,11) + $C51) + (INDEX(出力表!D:D,11)))) + (乱数表!$W51*(Settings!B12/(((INDEX(出力表!D:D,11))+1)^INDEX(係数表!E:E,11)*INDEX(係数表!F:F,11))))))</f>
        <v>#VALUE!</v>
      </c>
      <c r="AG51" t="e">
        <f>MIN(100, MAX(0, (INDEX(出力表!D:D,11))*AE51/MAX(AF51, Settings!B3)))</f>
        <v>#VALUE!</v>
      </c>
      <c r="AH51">
        <f>MIN(100, MAX(0, 100*BETAINV(乱数表!$L51, MAX(0.00000001, (1/(1+EXP(-(INDEX(係数表!G:G,12) + $B51))))*(EXP(INDEX(係数表!H:H,12) + INDEX(係数表!I:I,12)*LN(INDEX(出力表!C:C,12)+1)))), MAX(0.00000001, (1-(1/(1+EXP(-(INDEX(係数表!G:G,12) + $B51)))))*(EXP(INDEX(係数表!H:H,12) + INDEX(係数表!I:I,12)*LN(INDEX(出力表!C:C,12)+1)))))))</f>
        <v>67.628304685312571</v>
      </c>
      <c r="AI51" t="e">
        <f>MIN(100, MAX(0, (100*(INDEX(出力表!D:D,12))/(EXP(INDEX(係数表!B:B,12) + $C51) + (INDEX(出力表!D:D,12)))) + (乱数表!$X51*(Settings!B12/(((INDEX(出力表!D:D,12))+1)^INDEX(係数表!E:E,12)*INDEX(係数表!F:F,12))))))</f>
        <v>#VALUE!</v>
      </c>
      <c r="AJ51" t="e">
        <f>MIN(100, MAX(0, (INDEX(出力表!D:D,12))*AH51/MAX(AI51, Settings!B3)))</f>
        <v>#VALUE!</v>
      </c>
      <c r="AK51">
        <f>MIN(100, MAX(0, 100*BETAINV(乱数表!$M51, MAX(0.00000001, (1/(1+EXP(-(INDEX(係数表!G:G,13) + $B51))))*(EXP(INDEX(係数表!H:H,13) + INDEX(係数表!I:I,13)*LN(INDEX(出力表!C:C,13)+1)))), MAX(0.00000001, (1-(1/(1+EXP(-(INDEX(係数表!G:G,13) + $B51)))))*(EXP(INDEX(係数表!H:H,13) + INDEX(係数表!I:I,13)*LN(INDEX(出力表!C:C,13)+1)))))))</f>
        <v>95.985752261682705</v>
      </c>
      <c r="AL51" t="e">
        <f>MIN(100, MAX(0, (100*(INDEX(出力表!D:D,13))/(EXP(INDEX(係数表!B:B,13) + $C51) + (INDEX(出力表!D:D,13)))) + (乱数表!$Y51*(Settings!B12/(((INDEX(出力表!D:D,13))+1)^INDEX(係数表!E:E,13)*INDEX(係数表!F:F,13))))))</f>
        <v>#VALUE!</v>
      </c>
      <c r="AM51" t="e">
        <f>MIN(100, MAX(0, (INDEX(出力表!D:D,13))*AK51/MAX(AL51, Settings!B3)))</f>
        <v>#VALUE!</v>
      </c>
      <c r="AN51">
        <f>IF(ISNUMBER(F51), INDEX(出力表!B:B,2)*F51, 0)+IF(ISNUMBER(I51), INDEX(出力表!B:B,3)*I51, 0)+IF(ISNUMBER(L51), INDEX(出力表!B:B,4)*L51, 0)+IF(ISNUMBER(O51), INDEX(出力表!B:B,5)*O51, 0)+IF(ISNUMBER(R51), INDEX(出力表!B:B,6)*R51, 0)+IF(ISNUMBER(U51), INDEX(出力表!B:B,7)*U51, 0)+IF(ISNUMBER(X51), INDEX(出力表!B:B,8)*X51, 0)+IF(ISNUMBER(AA51), INDEX(出力表!B:B,9)*AA51, 0)+IF(ISNUMBER(AD51), INDEX(出力表!B:B,10)*AD51, 0)+IF(ISNUMBER(AG51), INDEX(出力表!B:B,11)*AG51, 0)+IF(ISNUMBER(AJ51), INDEX(出力表!B:B,12)*AJ51, 0)+IF(ISNUMBER(AM51), INDEX(出力表!B:B,13)*AM51, 0)</f>
        <v>0</v>
      </c>
      <c r="AO51">
        <f>IF(ISNUMBER(F51), INDEX(出力表!B:B,2), 0)+IF(ISNUMBER(I51), INDEX(出力表!B:B,3), 0)+IF(ISNUMBER(L51), INDEX(出力表!B:B,4), 0)+IF(ISNUMBER(O51), INDEX(出力表!B:B,5), 0)+IF(ISNUMBER(R51), INDEX(出力表!B:B,6), 0)+IF(ISNUMBER(U51), INDEX(出力表!B:B,7), 0)+IF(ISNUMBER(X51), INDEX(出力表!B:B,8), 0)+IF(ISNUMBER(AA51), INDEX(出力表!B:B,9), 0)+IF(ISNUMBER(AD51), INDEX(出力表!B:B,10), 0)+IF(ISNUMBER(AG51), INDEX(出力表!B:B,11), 0)+IF(ISNUMBER(AJ51), INDEX(出力表!B:B,12), 0)+IF(ISNUMBER(AM51), INDEX(出力表!B:B,13), 0)</f>
        <v>0</v>
      </c>
      <c r="AP51" t="str">
        <f t="shared" si="0"/>
        <v/>
      </c>
    </row>
    <row r="52" spans="1:42" x14ac:dyDescent="0.2">
      <c r="A52">
        <v>51</v>
      </c>
      <c r="B52">
        <f>IF(UPPER(Settings!B4)="TRUE", 乱数表!$Z52*Settings!B10, 0)</f>
        <v>5.5594094561223176E-2</v>
      </c>
      <c r="C52">
        <f>IF(UPPER(Settings!B4)="TRUE", 乱数表!$AA52*Settings!B11, 0)</f>
        <v>-0.10004380424776733</v>
      </c>
      <c r="D52">
        <f>MIN(100, MAX(0, 100*BETAINV(乱数表!$B52, MAX(0.00000001, (1/(1+EXP(-(INDEX(係数表!G:G,2) + $B52))))*(EXP(INDEX(係数表!H:H,2) + INDEX(係数表!I:I,2)*LN(INDEX(出力表!C:C,2)+1)))), MAX(0.00000001, (1-(1/(1+EXP(-(INDEX(係数表!G:G,2) + $B52)))))*(EXP(INDEX(係数表!H:H,2) + INDEX(係数表!I:I,2)*LN(INDEX(出力表!C:C,2)+1)))))))</f>
        <v>63.176412662007699</v>
      </c>
      <c r="E52" t="e">
        <f>MIN(100, MAX(0, (100*(INDEX(出力表!D:D,2))/(EXP(INDEX(係数表!B:B,2) + $C52) + (INDEX(出力表!D:D,2)))) + (乱数表!$N52*(Settings!B12/(((INDEX(出力表!D:D,2))+1)^INDEX(係数表!E:E,2)*INDEX(係数表!F:F,2))))))</f>
        <v>#VALUE!</v>
      </c>
      <c r="F52" t="e">
        <f>MIN(100, MAX(0, (INDEX(出力表!D:D,2))*D52/MAX(E52, Settings!B3)))</f>
        <v>#VALUE!</v>
      </c>
      <c r="G52">
        <f>MIN(100, MAX(0, 100*BETAINV(乱数表!$C52, MAX(0.00000001, (1/(1+EXP(-(INDEX(係数表!G:G,3) + $B52))))*(EXP(INDEX(係数表!H:H,3) + INDEX(係数表!I:I,3)*LN(INDEX(出力表!C:C,3)+1)))), MAX(0.00000001, (1-(1/(1+EXP(-(INDEX(係数表!G:G,3) + $B52)))))*(EXP(INDEX(係数表!H:H,3) + INDEX(係数表!I:I,3)*LN(INDEX(出力表!C:C,3)+1)))))))</f>
        <v>97.292182584871384</v>
      </c>
      <c r="H52" t="e">
        <f>MIN(100, MAX(0, (100*(INDEX(出力表!D:D,3))/(EXP(INDEX(係数表!B:B,3) + $C52) + (INDEX(出力表!D:D,3)))) + (乱数表!$O52*(Settings!B12/(((INDEX(出力表!D:D,3))+1)^INDEX(係数表!E:E,3)*INDEX(係数表!F:F,3))))))</f>
        <v>#VALUE!</v>
      </c>
      <c r="I52" t="e">
        <f>MIN(100, MAX(0, (INDEX(出力表!D:D,3))*G52/MAX(H52, Settings!B3)))</f>
        <v>#VALUE!</v>
      </c>
      <c r="J52">
        <f>MIN(100, MAX(0, 100*BETAINV(乱数表!$D52, MAX(0.00000001, (1/(1+EXP(-(INDEX(係数表!G:G,4) + $B52))))*(EXP(INDEX(係数表!H:H,4) + INDEX(係数表!I:I,4)*LN(INDEX(出力表!C:C,4)+1)))), MAX(0.00000001, (1-(1/(1+EXP(-(INDEX(係数表!G:G,4) + $B52)))))*(EXP(INDEX(係数表!H:H,4) + INDEX(係数表!I:I,4)*LN(INDEX(出力表!C:C,4)+1)))))))</f>
        <v>95.190605331262006</v>
      </c>
      <c r="K52" t="e">
        <f>MIN(100, MAX(0, (100*(INDEX(出力表!D:D,4))/(EXP(INDEX(係数表!B:B,4) + $C52) + (INDEX(出力表!D:D,4)))) + (乱数表!$P52*(Settings!B12/(((INDEX(出力表!D:D,4))+1)^INDEX(係数表!E:E,4)*INDEX(係数表!F:F,4))))))</f>
        <v>#VALUE!</v>
      </c>
      <c r="L52" t="e">
        <f>MIN(100, MAX(0, (INDEX(出力表!D:D,4))*J52/MAX(K52, Settings!B3)))</f>
        <v>#VALUE!</v>
      </c>
      <c r="M52">
        <f>MIN(100, MAX(0, 100*BETAINV(乱数表!$E52, MAX(0.00000001, (1/(1+EXP(-(INDEX(係数表!G:G,5) + $B52))))*(EXP(INDEX(係数表!H:H,5) + INDEX(係数表!I:I,5)*LN(INDEX(出力表!C:C,5)+1)))), MAX(0.00000001, (1-(1/(1+EXP(-(INDEX(係数表!G:G,5) + $B52)))))*(EXP(INDEX(係数表!H:H,5) + INDEX(係数表!I:I,5)*LN(INDEX(出力表!C:C,5)+1)))))))</f>
        <v>95.504049106134175</v>
      </c>
      <c r="N52" t="e">
        <f>MIN(100, MAX(0, (100*(INDEX(出力表!D:D,5))/(EXP(INDEX(係数表!B:B,5) + $C52) + (INDEX(出力表!D:D,5)))) + (乱数表!$Q52*(Settings!B12/(((INDEX(出力表!D:D,5))+1)^INDEX(係数表!E:E,5)*INDEX(係数表!F:F,5))))))</f>
        <v>#VALUE!</v>
      </c>
      <c r="O52" t="e">
        <f>MIN(100, MAX(0, (INDEX(出力表!D:D,5))*M52/MAX(N52, Settings!B3)))</f>
        <v>#VALUE!</v>
      </c>
      <c r="P52">
        <f>MIN(100, MAX(0, 100*BETAINV(乱数表!$F52, MAX(0.00000001, (1/(1+EXP(-(INDEX(係数表!G:G,6) + $B52))))*(EXP(INDEX(係数表!H:H,6) + INDEX(係数表!I:I,6)*LN(INDEX(出力表!C:C,6)+1)))), MAX(0.00000001, (1-(1/(1+EXP(-(INDEX(係数表!G:G,6) + $B52)))))*(EXP(INDEX(係数表!H:H,6) + INDEX(係数表!I:I,6)*LN(INDEX(出力表!C:C,6)+1)))))))</f>
        <v>78.926970566040907</v>
      </c>
      <c r="Q52" t="e">
        <f>MIN(100, MAX(0, (100*(INDEX(出力表!D:D,6))/(EXP(INDEX(係数表!B:B,6) + $C52) + (INDEX(出力表!D:D,6)))) + (乱数表!$R52*(Settings!B12/(((INDEX(出力表!D:D,6))+1)^INDEX(係数表!E:E,6)*INDEX(係数表!F:F,6))))))</f>
        <v>#VALUE!</v>
      </c>
      <c r="R52" t="e">
        <f>MIN(100, MAX(0, (INDEX(出力表!D:D,6))*P52/MAX(Q52, Settings!B3)))</f>
        <v>#VALUE!</v>
      </c>
      <c r="S52">
        <f>MIN(100, MAX(0, 100*BETAINV(乱数表!$G52, MAX(0.00000001, (1/(1+EXP(-(INDEX(係数表!G:G,7) + $B52))))*(EXP(INDEX(係数表!H:H,7) + INDEX(係数表!I:I,7)*LN(INDEX(出力表!C:C,7)+1)))), MAX(0.00000001, (1-(1/(1+EXP(-(INDEX(係数表!G:G,7) + $B52)))))*(EXP(INDEX(係数表!H:H,7) + INDEX(係数表!I:I,7)*LN(INDEX(出力表!C:C,7)+1)))))))</f>
        <v>87.246268823273994</v>
      </c>
      <c r="T52" t="e">
        <f>MIN(100, MAX(0, (100*(INDEX(出力表!D:D,7))/(EXP(INDEX(係数表!B:B,7) + $C52) + (INDEX(出力表!D:D,7)))) + (乱数表!$S52*(Settings!B12/(((INDEX(出力表!D:D,7))+1)^INDEX(係数表!E:E,7)*INDEX(係数表!F:F,7))))))</f>
        <v>#VALUE!</v>
      </c>
      <c r="U52" t="e">
        <f>MIN(100, MAX(0, (INDEX(出力表!D:D,7))*S52/MAX(T52, Settings!B3)))</f>
        <v>#VALUE!</v>
      </c>
      <c r="V52">
        <f>MIN(100, MAX(0, 100*BETAINV(乱数表!$H52, MAX(0.00000001, (1/(1+EXP(-(INDEX(係数表!G:G,8) + $B52))))*(EXP(INDEX(係数表!H:H,8) + INDEX(係数表!I:I,8)*LN(INDEX(出力表!C:C,8)+1)))), MAX(0.00000001, (1-(1/(1+EXP(-(INDEX(係数表!G:G,8) + $B52)))))*(EXP(INDEX(係数表!H:H,8) + INDEX(係数表!I:I,8)*LN(INDEX(出力表!C:C,8)+1)))))))</f>
        <v>86.04137189317899</v>
      </c>
      <c r="W52" t="e">
        <f>MIN(100, MAX(0, (100*(INDEX(出力表!D:D,8))/(EXP(INDEX(係数表!B:B,8) + $C52) + (INDEX(出力表!D:D,8)))) + (乱数表!$T52*(Settings!B12/(((INDEX(出力表!D:D,8))+1)^INDEX(係数表!E:E,8)*INDEX(係数表!F:F,8))))))</f>
        <v>#VALUE!</v>
      </c>
      <c r="X52" t="e">
        <f>MIN(100, MAX(0, (INDEX(出力表!D:D,8))*V52/MAX(W52, Settings!B3)))</f>
        <v>#VALUE!</v>
      </c>
      <c r="Y52">
        <f>MIN(100, MAX(0, 100*BETAINV(乱数表!$I52, MAX(0.00000001, (1/(1+EXP(-(INDEX(係数表!G:G,9) + $B52))))*(EXP(INDEX(係数表!H:H,9) + INDEX(係数表!I:I,9)*LN(INDEX(出力表!C:C,9)+1)))), MAX(0.00000001, (1-(1/(1+EXP(-(INDEX(係数表!G:G,9) + $B52)))))*(EXP(INDEX(係数表!H:H,9) + INDEX(係数表!I:I,9)*LN(INDEX(出力表!C:C,9)+1)))))))</f>
        <v>43.783109794266018</v>
      </c>
      <c r="Z52" t="e">
        <f>MIN(100, MAX(0, (100*(INDEX(出力表!D:D,9))/(EXP(INDEX(係数表!B:B,9) + $C52) + (INDEX(出力表!D:D,9)))) + (乱数表!$U52*(Settings!B12/(((INDEX(出力表!D:D,9))+1)^INDEX(係数表!E:E,9)*INDEX(係数表!F:F,9))))))</f>
        <v>#VALUE!</v>
      </c>
      <c r="AA52" t="e">
        <f>MIN(100, MAX(0, (INDEX(出力表!D:D,9))*Y52/MAX(Z52, Settings!B3)))</f>
        <v>#VALUE!</v>
      </c>
      <c r="AB52">
        <f>MIN(100, MAX(0, 100*BETAINV(乱数表!$J52, MAX(0.00000001, (1/(1+EXP(-(INDEX(係数表!G:G,10) + $B52))))*(EXP(INDEX(係数表!H:H,10) + INDEX(係数表!I:I,10)*LN(INDEX(出力表!C:C,10)+1)))), MAX(0.00000001, (1-(1/(1+EXP(-(INDEX(係数表!G:G,10) + $B52)))))*(EXP(INDEX(係数表!H:H,10) + INDEX(係数表!I:I,10)*LN(INDEX(出力表!C:C,10)+1)))))))</f>
        <v>99.936135970550438</v>
      </c>
      <c r="AC52" t="e">
        <f>MIN(100, MAX(0, (100*(INDEX(出力表!D:D,10))/(EXP(INDEX(係数表!B:B,10) + $C52) + (INDEX(出力表!D:D,10)))) + (乱数表!$V52*(Settings!B12/(((INDEX(出力表!D:D,10))+1)^INDEX(係数表!E:E,10)*INDEX(係数表!F:F,10))))))</f>
        <v>#VALUE!</v>
      </c>
      <c r="AD52" t="e">
        <f>MIN(100, MAX(0, (INDEX(出力表!D:D,10))*AB52/MAX(AC52, Settings!B3)))</f>
        <v>#VALUE!</v>
      </c>
      <c r="AE52">
        <f>MIN(100, MAX(0, 100*BETAINV(乱数表!$K52, MAX(0.00000001, (1/(1+EXP(-(INDEX(係数表!G:G,11) + $B52))))*(EXP(INDEX(係数表!H:H,11) + INDEX(係数表!I:I,11)*LN(INDEX(出力表!C:C,11)+1)))), MAX(0.00000001, (1-(1/(1+EXP(-(INDEX(係数表!G:G,11) + $B52)))))*(EXP(INDEX(係数表!H:H,11) + INDEX(係数表!I:I,11)*LN(INDEX(出力表!C:C,11)+1)))))))</f>
        <v>99.999806320252816</v>
      </c>
      <c r="AF52" t="e">
        <f>MIN(100, MAX(0, (100*(INDEX(出力表!D:D,11))/(EXP(INDEX(係数表!B:B,11) + $C52) + (INDEX(出力表!D:D,11)))) + (乱数表!$W52*(Settings!B12/(((INDEX(出力表!D:D,11))+1)^INDEX(係数表!E:E,11)*INDEX(係数表!F:F,11))))))</f>
        <v>#VALUE!</v>
      </c>
      <c r="AG52" t="e">
        <f>MIN(100, MAX(0, (INDEX(出力表!D:D,11))*AE52/MAX(AF52, Settings!B3)))</f>
        <v>#VALUE!</v>
      </c>
      <c r="AH52">
        <f>MIN(100, MAX(0, 100*BETAINV(乱数表!$L52, MAX(0.00000001, (1/(1+EXP(-(INDEX(係数表!G:G,12) + $B52))))*(EXP(INDEX(係数表!H:H,12) + INDEX(係数表!I:I,12)*LN(INDEX(出力表!C:C,12)+1)))), MAX(0.00000001, (1-(1/(1+EXP(-(INDEX(係数表!G:G,12) + $B52)))))*(EXP(INDEX(係数表!H:H,12) + INDEX(係数表!I:I,12)*LN(INDEX(出力表!C:C,12)+1)))))))</f>
        <v>79.498998284901802</v>
      </c>
      <c r="AI52" t="e">
        <f>MIN(100, MAX(0, (100*(INDEX(出力表!D:D,12))/(EXP(INDEX(係数表!B:B,12) + $C52) + (INDEX(出力表!D:D,12)))) + (乱数表!$X52*(Settings!B12/(((INDEX(出力表!D:D,12))+1)^INDEX(係数表!E:E,12)*INDEX(係数表!F:F,12))))))</f>
        <v>#VALUE!</v>
      </c>
      <c r="AJ52" t="e">
        <f>MIN(100, MAX(0, (INDEX(出力表!D:D,12))*AH52/MAX(AI52, Settings!B3)))</f>
        <v>#VALUE!</v>
      </c>
      <c r="AK52">
        <f>MIN(100, MAX(0, 100*BETAINV(乱数表!$M52, MAX(0.00000001, (1/(1+EXP(-(INDEX(係数表!G:G,13) + $B52))))*(EXP(INDEX(係数表!H:H,13) + INDEX(係数表!I:I,13)*LN(INDEX(出力表!C:C,13)+1)))), MAX(0.00000001, (1-(1/(1+EXP(-(INDEX(係数表!G:G,13) + $B52)))))*(EXP(INDEX(係数表!H:H,13) + INDEX(係数表!I:I,13)*LN(INDEX(出力表!C:C,13)+1)))))))</f>
        <v>82.008039040068809</v>
      </c>
      <c r="AL52" t="e">
        <f>MIN(100, MAX(0, (100*(INDEX(出力表!D:D,13))/(EXP(INDEX(係数表!B:B,13) + $C52) + (INDEX(出力表!D:D,13)))) + (乱数表!$Y52*(Settings!B12/(((INDEX(出力表!D:D,13))+1)^INDEX(係数表!E:E,13)*INDEX(係数表!F:F,13))))))</f>
        <v>#VALUE!</v>
      </c>
      <c r="AM52" t="e">
        <f>MIN(100, MAX(0, (INDEX(出力表!D:D,13))*AK52/MAX(AL52, Settings!B3)))</f>
        <v>#VALUE!</v>
      </c>
      <c r="AN52">
        <f>IF(ISNUMBER(F52), INDEX(出力表!B:B,2)*F52, 0)+IF(ISNUMBER(I52), INDEX(出力表!B:B,3)*I52, 0)+IF(ISNUMBER(L52), INDEX(出力表!B:B,4)*L52, 0)+IF(ISNUMBER(O52), INDEX(出力表!B:B,5)*O52, 0)+IF(ISNUMBER(R52), INDEX(出力表!B:B,6)*R52, 0)+IF(ISNUMBER(U52), INDEX(出力表!B:B,7)*U52, 0)+IF(ISNUMBER(X52), INDEX(出力表!B:B,8)*X52, 0)+IF(ISNUMBER(AA52), INDEX(出力表!B:B,9)*AA52, 0)+IF(ISNUMBER(AD52), INDEX(出力表!B:B,10)*AD52, 0)+IF(ISNUMBER(AG52), INDEX(出力表!B:B,11)*AG52, 0)+IF(ISNUMBER(AJ52), INDEX(出力表!B:B,12)*AJ52, 0)+IF(ISNUMBER(AM52), INDEX(出力表!B:B,13)*AM52, 0)</f>
        <v>0</v>
      </c>
      <c r="AO52">
        <f>IF(ISNUMBER(F52), INDEX(出力表!B:B,2), 0)+IF(ISNUMBER(I52), INDEX(出力表!B:B,3), 0)+IF(ISNUMBER(L52), INDEX(出力表!B:B,4), 0)+IF(ISNUMBER(O52), INDEX(出力表!B:B,5), 0)+IF(ISNUMBER(R52), INDEX(出力表!B:B,6), 0)+IF(ISNUMBER(U52), INDEX(出力表!B:B,7), 0)+IF(ISNUMBER(X52), INDEX(出力表!B:B,8), 0)+IF(ISNUMBER(AA52), INDEX(出力表!B:B,9), 0)+IF(ISNUMBER(AD52), INDEX(出力表!B:B,10), 0)+IF(ISNUMBER(AG52), INDEX(出力表!B:B,11), 0)+IF(ISNUMBER(AJ52), INDEX(出力表!B:B,12), 0)+IF(ISNUMBER(AM52), INDEX(出力表!B:B,13), 0)</f>
        <v>0</v>
      </c>
      <c r="AP52" t="str">
        <f t="shared" si="0"/>
        <v/>
      </c>
    </row>
    <row r="53" spans="1:42" x14ac:dyDescent="0.2">
      <c r="A53">
        <v>52</v>
      </c>
      <c r="B53">
        <f>IF(UPPER(Settings!B4)="TRUE", 乱数表!$Z53*Settings!B10, 0)</f>
        <v>-5.1628384282067889E-2</v>
      </c>
      <c r="C53">
        <f>IF(UPPER(Settings!B4)="TRUE", 乱数表!$AA53*Settings!B11, 0)</f>
        <v>0.11853598072690816</v>
      </c>
      <c r="D53">
        <f>MIN(100, MAX(0, 100*BETAINV(乱数表!$B53, MAX(0.00000001, (1/(1+EXP(-(INDEX(係数表!G:G,2) + $B53))))*(EXP(INDEX(係数表!H:H,2) + INDEX(係数表!I:I,2)*LN(INDEX(出力表!C:C,2)+1)))), MAX(0.00000001, (1-(1/(1+EXP(-(INDEX(係数表!G:G,2) + $B53)))))*(EXP(INDEX(係数表!H:H,2) + INDEX(係数表!I:I,2)*LN(INDEX(出力表!C:C,2)+1)))))))</f>
        <v>93.584191126685894</v>
      </c>
      <c r="E53" t="e">
        <f>MIN(100, MAX(0, (100*(INDEX(出力表!D:D,2))/(EXP(INDEX(係数表!B:B,2) + $C53) + (INDEX(出力表!D:D,2)))) + (乱数表!$N53*(Settings!B12/(((INDEX(出力表!D:D,2))+1)^INDEX(係数表!E:E,2)*INDEX(係数表!F:F,2))))))</f>
        <v>#VALUE!</v>
      </c>
      <c r="F53" t="e">
        <f>MIN(100, MAX(0, (INDEX(出力表!D:D,2))*D53/MAX(E53, Settings!B3)))</f>
        <v>#VALUE!</v>
      </c>
      <c r="G53">
        <f>MIN(100, MAX(0, 100*BETAINV(乱数表!$C53, MAX(0.00000001, (1/(1+EXP(-(INDEX(係数表!G:G,3) + $B53))))*(EXP(INDEX(係数表!H:H,3) + INDEX(係数表!I:I,3)*LN(INDEX(出力表!C:C,3)+1)))), MAX(0.00000001, (1-(1/(1+EXP(-(INDEX(係数表!G:G,3) + $B53)))))*(EXP(INDEX(係数表!H:H,3) + INDEX(係数表!I:I,3)*LN(INDEX(出力表!C:C,3)+1)))))))</f>
        <v>98.537261899290968</v>
      </c>
      <c r="H53" t="e">
        <f>MIN(100, MAX(0, (100*(INDEX(出力表!D:D,3))/(EXP(INDEX(係数表!B:B,3) + $C53) + (INDEX(出力表!D:D,3)))) + (乱数表!$O53*(Settings!B12/(((INDEX(出力表!D:D,3))+1)^INDEX(係数表!E:E,3)*INDEX(係数表!F:F,3))))))</f>
        <v>#VALUE!</v>
      </c>
      <c r="I53" t="e">
        <f>MIN(100, MAX(0, (INDEX(出力表!D:D,3))*G53/MAX(H53, Settings!B3)))</f>
        <v>#VALUE!</v>
      </c>
      <c r="J53">
        <f>MIN(100, MAX(0, 100*BETAINV(乱数表!$D53, MAX(0.00000001, (1/(1+EXP(-(INDEX(係数表!G:G,4) + $B53))))*(EXP(INDEX(係数表!H:H,4) + INDEX(係数表!I:I,4)*LN(INDEX(出力表!C:C,4)+1)))), MAX(0.00000001, (1-(1/(1+EXP(-(INDEX(係数表!G:G,4) + $B53)))))*(EXP(INDEX(係数表!H:H,4) + INDEX(係数表!I:I,4)*LN(INDEX(出力表!C:C,4)+1)))))))</f>
        <v>64.934545492581663</v>
      </c>
      <c r="K53" t="e">
        <f>MIN(100, MAX(0, (100*(INDEX(出力表!D:D,4))/(EXP(INDEX(係数表!B:B,4) + $C53) + (INDEX(出力表!D:D,4)))) + (乱数表!$P53*(Settings!B12/(((INDEX(出力表!D:D,4))+1)^INDEX(係数表!E:E,4)*INDEX(係数表!F:F,4))))))</f>
        <v>#VALUE!</v>
      </c>
      <c r="L53" t="e">
        <f>MIN(100, MAX(0, (INDEX(出力表!D:D,4))*J53/MAX(K53, Settings!B3)))</f>
        <v>#VALUE!</v>
      </c>
      <c r="M53">
        <f>MIN(100, MAX(0, 100*BETAINV(乱数表!$E53, MAX(0.00000001, (1/(1+EXP(-(INDEX(係数表!G:G,5) + $B53))))*(EXP(INDEX(係数表!H:H,5) + INDEX(係数表!I:I,5)*LN(INDEX(出力表!C:C,5)+1)))), MAX(0.00000001, (1-(1/(1+EXP(-(INDEX(係数表!G:G,5) + $B53)))))*(EXP(INDEX(係数表!H:H,5) + INDEX(係数表!I:I,5)*LN(INDEX(出力表!C:C,5)+1)))))))</f>
        <v>74.965665211958481</v>
      </c>
      <c r="N53" t="e">
        <f>MIN(100, MAX(0, (100*(INDEX(出力表!D:D,5))/(EXP(INDEX(係数表!B:B,5) + $C53) + (INDEX(出力表!D:D,5)))) + (乱数表!$Q53*(Settings!B12/(((INDEX(出力表!D:D,5))+1)^INDEX(係数表!E:E,5)*INDEX(係数表!F:F,5))))))</f>
        <v>#VALUE!</v>
      </c>
      <c r="O53" t="e">
        <f>MIN(100, MAX(0, (INDEX(出力表!D:D,5))*M53/MAX(N53, Settings!B3)))</f>
        <v>#VALUE!</v>
      </c>
      <c r="P53">
        <f>MIN(100, MAX(0, 100*BETAINV(乱数表!$F53, MAX(0.00000001, (1/(1+EXP(-(INDEX(係数表!G:G,6) + $B53))))*(EXP(INDEX(係数表!H:H,6) + INDEX(係数表!I:I,6)*LN(INDEX(出力表!C:C,6)+1)))), MAX(0.00000001, (1-(1/(1+EXP(-(INDEX(係数表!G:G,6) + $B53)))))*(EXP(INDEX(係数表!H:H,6) + INDEX(係数表!I:I,6)*LN(INDEX(出力表!C:C,6)+1)))))))</f>
        <v>94.096373920538113</v>
      </c>
      <c r="Q53" t="e">
        <f>MIN(100, MAX(0, (100*(INDEX(出力表!D:D,6))/(EXP(INDEX(係数表!B:B,6) + $C53) + (INDEX(出力表!D:D,6)))) + (乱数表!$R53*(Settings!B12/(((INDEX(出力表!D:D,6))+1)^INDEX(係数表!E:E,6)*INDEX(係数表!F:F,6))))))</f>
        <v>#VALUE!</v>
      </c>
      <c r="R53" t="e">
        <f>MIN(100, MAX(0, (INDEX(出力表!D:D,6))*P53/MAX(Q53, Settings!B3)))</f>
        <v>#VALUE!</v>
      </c>
      <c r="S53">
        <f>MIN(100, MAX(0, 100*BETAINV(乱数表!$G53, MAX(0.00000001, (1/(1+EXP(-(INDEX(係数表!G:G,7) + $B53))))*(EXP(INDEX(係数表!H:H,7) + INDEX(係数表!I:I,7)*LN(INDEX(出力表!C:C,7)+1)))), MAX(0.00000001, (1-(1/(1+EXP(-(INDEX(係数表!G:G,7) + $B53)))))*(EXP(INDEX(係数表!H:H,7) + INDEX(係数表!I:I,7)*LN(INDEX(出力表!C:C,7)+1)))))))</f>
        <v>80.189088443815024</v>
      </c>
      <c r="T53" t="e">
        <f>MIN(100, MAX(0, (100*(INDEX(出力表!D:D,7))/(EXP(INDEX(係数表!B:B,7) + $C53) + (INDEX(出力表!D:D,7)))) + (乱数表!$S53*(Settings!B12/(((INDEX(出力表!D:D,7))+1)^INDEX(係数表!E:E,7)*INDEX(係数表!F:F,7))))))</f>
        <v>#VALUE!</v>
      </c>
      <c r="U53" t="e">
        <f>MIN(100, MAX(0, (INDEX(出力表!D:D,7))*S53/MAX(T53, Settings!B3)))</f>
        <v>#VALUE!</v>
      </c>
      <c r="V53">
        <f>MIN(100, MAX(0, 100*BETAINV(乱数表!$H53, MAX(0.00000001, (1/(1+EXP(-(INDEX(係数表!G:G,8) + $B53))))*(EXP(INDEX(係数表!H:H,8) + INDEX(係数表!I:I,8)*LN(INDEX(出力表!C:C,8)+1)))), MAX(0.00000001, (1-(1/(1+EXP(-(INDEX(係数表!G:G,8) + $B53)))))*(EXP(INDEX(係数表!H:H,8) + INDEX(係数表!I:I,8)*LN(INDEX(出力表!C:C,8)+1)))))))</f>
        <v>94.135122643251208</v>
      </c>
      <c r="W53" t="e">
        <f>MIN(100, MAX(0, (100*(INDEX(出力表!D:D,8))/(EXP(INDEX(係数表!B:B,8) + $C53) + (INDEX(出力表!D:D,8)))) + (乱数表!$T53*(Settings!B12/(((INDEX(出力表!D:D,8))+1)^INDEX(係数表!E:E,8)*INDEX(係数表!F:F,8))))))</f>
        <v>#VALUE!</v>
      </c>
      <c r="X53" t="e">
        <f>MIN(100, MAX(0, (INDEX(出力表!D:D,8))*V53/MAX(W53, Settings!B3)))</f>
        <v>#VALUE!</v>
      </c>
      <c r="Y53">
        <f>MIN(100, MAX(0, 100*BETAINV(乱数表!$I53, MAX(0.00000001, (1/(1+EXP(-(INDEX(係数表!G:G,9) + $B53))))*(EXP(INDEX(係数表!H:H,9) + INDEX(係数表!I:I,9)*LN(INDEX(出力表!C:C,9)+1)))), MAX(0.00000001, (1-(1/(1+EXP(-(INDEX(係数表!G:G,9) + $B53)))))*(EXP(INDEX(係数表!H:H,9) + INDEX(係数表!I:I,9)*LN(INDEX(出力表!C:C,9)+1)))))))</f>
        <v>93.311589514154775</v>
      </c>
      <c r="Z53" t="e">
        <f>MIN(100, MAX(0, (100*(INDEX(出力表!D:D,9))/(EXP(INDEX(係数表!B:B,9) + $C53) + (INDEX(出力表!D:D,9)))) + (乱数表!$U53*(Settings!B12/(((INDEX(出力表!D:D,9))+1)^INDEX(係数表!E:E,9)*INDEX(係数表!F:F,9))))))</f>
        <v>#VALUE!</v>
      </c>
      <c r="AA53" t="e">
        <f>MIN(100, MAX(0, (INDEX(出力表!D:D,9))*Y53/MAX(Z53, Settings!B3)))</f>
        <v>#VALUE!</v>
      </c>
      <c r="AB53">
        <f>MIN(100, MAX(0, 100*BETAINV(乱数表!$J53, MAX(0.00000001, (1/(1+EXP(-(INDEX(係数表!G:G,10) + $B53))))*(EXP(INDEX(係数表!H:H,10) + INDEX(係数表!I:I,10)*LN(INDEX(出力表!C:C,10)+1)))), MAX(0.00000001, (1-(1/(1+EXP(-(INDEX(係数表!G:G,10) + $B53)))))*(EXP(INDEX(係数表!H:H,10) + INDEX(係数表!I:I,10)*LN(INDEX(出力表!C:C,10)+1)))))))</f>
        <v>82.781617054395255</v>
      </c>
      <c r="AC53" t="e">
        <f>MIN(100, MAX(0, (100*(INDEX(出力表!D:D,10))/(EXP(INDEX(係数表!B:B,10) + $C53) + (INDEX(出力表!D:D,10)))) + (乱数表!$V53*(Settings!B12/(((INDEX(出力表!D:D,10))+1)^INDEX(係数表!E:E,10)*INDEX(係数表!F:F,10))))))</f>
        <v>#VALUE!</v>
      </c>
      <c r="AD53" t="e">
        <f>MIN(100, MAX(0, (INDEX(出力表!D:D,10))*AB53/MAX(AC53, Settings!B3)))</f>
        <v>#VALUE!</v>
      </c>
      <c r="AE53">
        <f>MIN(100, MAX(0, 100*BETAINV(乱数表!$K53, MAX(0.00000001, (1/(1+EXP(-(INDEX(係数表!G:G,11) + $B53))))*(EXP(INDEX(係数表!H:H,11) + INDEX(係数表!I:I,11)*LN(INDEX(出力表!C:C,11)+1)))), MAX(0.00000001, (1-(1/(1+EXP(-(INDEX(係数表!G:G,11) + $B53)))))*(EXP(INDEX(係数表!H:H,11) + INDEX(係数表!I:I,11)*LN(INDEX(出力表!C:C,11)+1)))))))</f>
        <v>73.94879076048143</v>
      </c>
      <c r="AF53" t="e">
        <f>MIN(100, MAX(0, (100*(INDEX(出力表!D:D,11))/(EXP(INDEX(係数表!B:B,11) + $C53) + (INDEX(出力表!D:D,11)))) + (乱数表!$W53*(Settings!B12/(((INDEX(出力表!D:D,11))+1)^INDEX(係数表!E:E,11)*INDEX(係数表!F:F,11))))))</f>
        <v>#VALUE!</v>
      </c>
      <c r="AG53" t="e">
        <f>MIN(100, MAX(0, (INDEX(出力表!D:D,11))*AE53/MAX(AF53, Settings!B3)))</f>
        <v>#VALUE!</v>
      </c>
      <c r="AH53">
        <f>MIN(100, MAX(0, 100*BETAINV(乱数表!$L53, MAX(0.00000001, (1/(1+EXP(-(INDEX(係数表!G:G,12) + $B53))))*(EXP(INDEX(係数表!H:H,12) + INDEX(係数表!I:I,12)*LN(INDEX(出力表!C:C,12)+1)))), MAX(0.00000001, (1-(1/(1+EXP(-(INDEX(係数表!G:G,12) + $B53)))))*(EXP(INDEX(係数表!H:H,12) + INDEX(係数表!I:I,12)*LN(INDEX(出力表!C:C,12)+1)))))))</f>
        <v>99.827867366455109</v>
      </c>
      <c r="AI53" t="e">
        <f>MIN(100, MAX(0, (100*(INDEX(出力表!D:D,12))/(EXP(INDEX(係数表!B:B,12) + $C53) + (INDEX(出力表!D:D,12)))) + (乱数表!$X53*(Settings!B12/(((INDEX(出力表!D:D,12))+1)^INDEX(係数表!E:E,12)*INDEX(係数表!F:F,12))))))</f>
        <v>#VALUE!</v>
      </c>
      <c r="AJ53" t="e">
        <f>MIN(100, MAX(0, (INDEX(出力表!D:D,12))*AH53/MAX(AI53, Settings!B3)))</f>
        <v>#VALUE!</v>
      </c>
      <c r="AK53">
        <f>MIN(100, MAX(0, 100*BETAINV(乱数表!$M53, MAX(0.00000001, (1/(1+EXP(-(INDEX(係数表!G:G,13) + $B53))))*(EXP(INDEX(係数表!H:H,13) + INDEX(係数表!I:I,13)*LN(INDEX(出力表!C:C,13)+1)))), MAX(0.00000001, (1-(1/(1+EXP(-(INDEX(係数表!G:G,13) + $B53)))))*(EXP(INDEX(係数表!H:H,13) + INDEX(係数表!I:I,13)*LN(INDEX(出力表!C:C,13)+1)))))))</f>
        <v>77.529982087459885</v>
      </c>
      <c r="AL53" t="e">
        <f>MIN(100, MAX(0, (100*(INDEX(出力表!D:D,13))/(EXP(INDEX(係数表!B:B,13) + $C53) + (INDEX(出力表!D:D,13)))) + (乱数表!$Y53*(Settings!B12/(((INDEX(出力表!D:D,13))+1)^INDEX(係数表!E:E,13)*INDEX(係数表!F:F,13))))))</f>
        <v>#VALUE!</v>
      </c>
      <c r="AM53" t="e">
        <f>MIN(100, MAX(0, (INDEX(出力表!D:D,13))*AK53/MAX(AL53, Settings!B3)))</f>
        <v>#VALUE!</v>
      </c>
      <c r="AN53">
        <f>IF(ISNUMBER(F53), INDEX(出力表!B:B,2)*F53, 0)+IF(ISNUMBER(I53), INDEX(出力表!B:B,3)*I53, 0)+IF(ISNUMBER(L53), INDEX(出力表!B:B,4)*L53, 0)+IF(ISNUMBER(O53), INDEX(出力表!B:B,5)*O53, 0)+IF(ISNUMBER(R53), INDEX(出力表!B:B,6)*R53, 0)+IF(ISNUMBER(U53), INDEX(出力表!B:B,7)*U53, 0)+IF(ISNUMBER(X53), INDEX(出力表!B:B,8)*X53, 0)+IF(ISNUMBER(AA53), INDEX(出力表!B:B,9)*AA53, 0)+IF(ISNUMBER(AD53), INDEX(出力表!B:B,10)*AD53, 0)+IF(ISNUMBER(AG53), INDEX(出力表!B:B,11)*AG53, 0)+IF(ISNUMBER(AJ53), INDEX(出力表!B:B,12)*AJ53, 0)+IF(ISNUMBER(AM53), INDEX(出力表!B:B,13)*AM53, 0)</f>
        <v>0</v>
      </c>
      <c r="AO53">
        <f>IF(ISNUMBER(F53), INDEX(出力表!B:B,2), 0)+IF(ISNUMBER(I53), INDEX(出力表!B:B,3), 0)+IF(ISNUMBER(L53), INDEX(出力表!B:B,4), 0)+IF(ISNUMBER(O53), INDEX(出力表!B:B,5), 0)+IF(ISNUMBER(R53), INDEX(出力表!B:B,6), 0)+IF(ISNUMBER(U53), INDEX(出力表!B:B,7), 0)+IF(ISNUMBER(X53), INDEX(出力表!B:B,8), 0)+IF(ISNUMBER(AA53), INDEX(出力表!B:B,9), 0)+IF(ISNUMBER(AD53), INDEX(出力表!B:B,10), 0)+IF(ISNUMBER(AG53), INDEX(出力表!B:B,11), 0)+IF(ISNUMBER(AJ53), INDEX(出力表!B:B,12), 0)+IF(ISNUMBER(AM53), INDEX(出力表!B:B,13), 0)</f>
        <v>0</v>
      </c>
      <c r="AP53" t="str">
        <f t="shared" si="0"/>
        <v/>
      </c>
    </row>
    <row r="54" spans="1:42" x14ac:dyDescent="0.2">
      <c r="A54">
        <v>53</v>
      </c>
      <c r="B54">
        <f>IF(UPPER(Settings!B4)="TRUE", 乱数表!$Z54*Settings!B10, 0)</f>
        <v>0.6504561220781524</v>
      </c>
      <c r="C54">
        <f>IF(UPPER(Settings!B4)="TRUE", 乱数表!$AA54*Settings!B11, 0)</f>
        <v>2.3299443122588488E-2</v>
      </c>
      <c r="D54">
        <f>MIN(100, MAX(0, 100*BETAINV(乱数表!$B54, MAX(0.00000001, (1/(1+EXP(-(INDEX(係数表!G:G,2) + $B54))))*(EXP(INDEX(係数表!H:H,2) + INDEX(係数表!I:I,2)*LN(INDEX(出力表!C:C,2)+1)))), MAX(0.00000001, (1-(1/(1+EXP(-(INDEX(係数表!G:G,2) + $B54)))))*(EXP(INDEX(係数表!H:H,2) + INDEX(係数表!I:I,2)*LN(INDEX(出力表!C:C,2)+1)))))))</f>
        <v>99.979022009675617</v>
      </c>
      <c r="E54" t="e">
        <f>MIN(100, MAX(0, (100*(INDEX(出力表!D:D,2))/(EXP(INDEX(係数表!B:B,2) + $C54) + (INDEX(出力表!D:D,2)))) + (乱数表!$N54*(Settings!B12/(((INDEX(出力表!D:D,2))+1)^INDEX(係数表!E:E,2)*INDEX(係数表!F:F,2))))))</f>
        <v>#VALUE!</v>
      </c>
      <c r="F54" t="e">
        <f>MIN(100, MAX(0, (INDEX(出力表!D:D,2))*D54/MAX(E54, Settings!B3)))</f>
        <v>#VALUE!</v>
      </c>
      <c r="G54">
        <f>MIN(100, MAX(0, 100*BETAINV(乱数表!$C54, MAX(0.00000001, (1/(1+EXP(-(INDEX(係数表!G:G,3) + $B54))))*(EXP(INDEX(係数表!H:H,3) + INDEX(係数表!I:I,3)*LN(INDEX(出力表!C:C,3)+1)))), MAX(0.00000001, (1-(1/(1+EXP(-(INDEX(係数表!G:G,3) + $B54)))))*(EXP(INDEX(係数表!H:H,3) + INDEX(係数表!I:I,3)*LN(INDEX(出力表!C:C,3)+1)))))))</f>
        <v>99.974391167506468</v>
      </c>
      <c r="H54" t="e">
        <f>MIN(100, MAX(0, (100*(INDEX(出力表!D:D,3))/(EXP(INDEX(係数表!B:B,3) + $C54) + (INDEX(出力表!D:D,3)))) + (乱数表!$O54*(Settings!B12/(((INDEX(出力表!D:D,3))+1)^INDEX(係数表!E:E,3)*INDEX(係数表!F:F,3))))))</f>
        <v>#VALUE!</v>
      </c>
      <c r="I54" t="e">
        <f>MIN(100, MAX(0, (INDEX(出力表!D:D,3))*G54/MAX(H54, Settings!B3)))</f>
        <v>#VALUE!</v>
      </c>
      <c r="J54">
        <f>MIN(100, MAX(0, 100*BETAINV(乱数表!$D54, MAX(0.00000001, (1/(1+EXP(-(INDEX(係数表!G:G,4) + $B54))))*(EXP(INDEX(係数表!H:H,4) + INDEX(係数表!I:I,4)*LN(INDEX(出力表!C:C,4)+1)))), MAX(0.00000001, (1-(1/(1+EXP(-(INDEX(係数表!G:G,4) + $B54)))))*(EXP(INDEX(係数表!H:H,4) + INDEX(係数表!I:I,4)*LN(INDEX(出力表!C:C,4)+1)))))))</f>
        <v>99.998132582046509</v>
      </c>
      <c r="K54" t="e">
        <f>MIN(100, MAX(0, (100*(INDEX(出力表!D:D,4))/(EXP(INDEX(係数表!B:B,4) + $C54) + (INDEX(出力表!D:D,4)))) + (乱数表!$P54*(Settings!B12/(((INDEX(出力表!D:D,4))+1)^INDEX(係数表!E:E,4)*INDEX(係数表!F:F,4))))))</f>
        <v>#VALUE!</v>
      </c>
      <c r="L54" t="e">
        <f>MIN(100, MAX(0, (INDEX(出力表!D:D,4))*J54/MAX(K54, Settings!B3)))</f>
        <v>#VALUE!</v>
      </c>
      <c r="M54">
        <f>MIN(100, MAX(0, 100*BETAINV(乱数表!$E54, MAX(0.00000001, (1/(1+EXP(-(INDEX(係数表!G:G,5) + $B54))))*(EXP(INDEX(係数表!H:H,5) + INDEX(係数表!I:I,5)*LN(INDEX(出力表!C:C,5)+1)))), MAX(0.00000001, (1-(1/(1+EXP(-(INDEX(係数表!G:G,5) + $B54)))))*(EXP(INDEX(係数表!H:H,5) + INDEX(係数表!I:I,5)*LN(INDEX(出力表!C:C,5)+1)))))))</f>
        <v>99.997554311498405</v>
      </c>
      <c r="N54" t="e">
        <f>MIN(100, MAX(0, (100*(INDEX(出力表!D:D,5))/(EXP(INDEX(係数表!B:B,5) + $C54) + (INDEX(出力表!D:D,5)))) + (乱数表!$Q54*(Settings!B12/(((INDEX(出力表!D:D,5))+1)^INDEX(係数表!E:E,5)*INDEX(係数表!F:F,5))))))</f>
        <v>#VALUE!</v>
      </c>
      <c r="O54" t="e">
        <f>MIN(100, MAX(0, (INDEX(出力表!D:D,5))*M54/MAX(N54, Settings!B3)))</f>
        <v>#VALUE!</v>
      </c>
      <c r="P54">
        <f>MIN(100, MAX(0, 100*BETAINV(乱数表!$F54, MAX(0.00000001, (1/(1+EXP(-(INDEX(係数表!G:G,6) + $B54))))*(EXP(INDEX(係数表!H:H,6) + INDEX(係数表!I:I,6)*LN(INDEX(出力表!C:C,6)+1)))), MAX(0.00000001, (1-(1/(1+EXP(-(INDEX(係数表!G:G,6) + $B54)))))*(EXP(INDEX(係数表!H:H,6) + INDEX(係数表!I:I,6)*LN(INDEX(出力表!C:C,6)+1)))))))</f>
        <v>95.754393925370636</v>
      </c>
      <c r="Q54" t="e">
        <f>MIN(100, MAX(0, (100*(INDEX(出力表!D:D,6))/(EXP(INDEX(係数表!B:B,6) + $C54) + (INDEX(出力表!D:D,6)))) + (乱数表!$R54*(Settings!B12/(((INDEX(出力表!D:D,6))+1)^INDEX(係数表!E:E,6)*INDEX(係数表!F:F,6))))))</f>
        <v>#VALUE!</v>
      </c>
      <c r="R54" t="e">
        <f>MIN(100, MAX(0, (INDEX(出力表!D:D,6))*P54/MAX(Q54, Settings!B3)))</f>
        <v>#VALUE!</v>
      </c>
      <c r="S54">
        <f>MIN(100, MAX(0, 100*BETAINV(乱数表!$G54, MAX(0.00000001, (1/(1+EXP(-(INDEX(係数表!G:G,7) + $B54))))*(EXP(INDEX(係数表!H:H,7) + INDEX(係数表!I:I,7)*LN(INDEX(出力表!C:C,7)+1)))), MAX(0.00000001, (1-(1/(1+EXP(-(INDEX(係数表!G:G,7) + $B54)))))*(EXP(INDEX(係数表!H:H,7) + INDEX(係数表!I:I,7)*LN(INDEX(出力表!C:C,7)+1)))))))</f>
        <v>99.944067504762913</v>
      </c>
      <c r="T54" t="e">
        <f>MIN(100, MAX(0, (100*(INDEX(出力表!D:D,7))/(EXP(INDEX(係数表!B:B,7) + $C54) + (INDEX(出力表!D:D,7)))) + (乱数表!$S54*(Settings!B12/(((INDEX(出力表!D:D,7))+1)^INDEX(係数表!E:E,7)*INDEX(係数表!F:F,7))))))</f>
        <v>#VALUE!</v>
      </c>
      <c r="U54" t="e">
        <f>MIN(100, MAX(0, (INDEX(出力表!D:D,7))*S54/MAX(T54, Settings!B3)))</f>
        <v>#VALUE!</v>
      </c>
      <c r="V54">
        <f>MIN(100, MAX(0, 100*BETAINV(乱数表!$H54, MAX(0.00000001, (1/(1+EXP(-(INDEX(係数表!G:G,8) + $B54))))*(EXP(INDEX(係数表!H:H,8) + INDEX(係数表!I:I,8)*LN(INDEX(出力表!C:C,8)+1)))), MAX(0.00000001, (1-(1/(1+EXP(-(INDEX(係数表!G:G,8) + $B54)))))*(EXP(INDEX(係数表!H:H,8) + INDEX(係数表!I:I,8)*LN(INDEX(出力表!C:C,8)+1)))))))</f>
        <v>69.498468142608601</v>
      </c>
      <c r="W54" t="e">
        <f>MIN(100, MAX(0, (100*(INDEX(出力表!D:D,8))/(EXP(INDEX(係数表!B:B,8) + $C54) + (INDEX(出力表!D:D,8)))) + (乱数表!$T54*(Settings!B12/(((INDEX(出力表!D:D,8))+1)^INDEX(係数表!E:E,8)*INDEX(係数表!F:F,8))))))</f>
        <v>#VALUE!</v>
      </c>
      <c r="X54" t="e">
        <f>MIN(100, MAX(0, (INDEX(出力表!D:D,8))*V54/MAX(W54, Settings!B3)))</f>
        <v>#VALUE!</v>
      </c>
      <c r="Y54">
        <f>MIN(100, MAX(0, 100*BETAINV(乱数表!$I54, MAX(0.00000001, (1/(1+EXP(-(INDEX(係数表!G:G,9) + $B54))))*(EXP(INDEX(係数表!H:H,9) + INDEX(係数表!I:I,9)*LN(INDEX(出力表!C:C,9)+1)))), MAX(0.00000001, (1-(1/(1+EXP(-(INDEX(係数表!G:G,9) + $B54)))))*(EXP(INDEX(係数表!H:H,9) + INDEX(係数表!I:I,9)*LN(INDEX(出力表!C:C,9)+1)))))))</f>
        <v>97.838375092606583</v>
      </c>
      <c r="Z54" t="e">
        <f>MIN(100, MAX(0, (100*(INDEX(出力表!D:D,9))/(EXP(INDEX(係数表!B:B,9) + $C54) + (INDEX(出力表!D:D,9)))) + (乱数表!$U54*(Settings!B12/(((INDEX(出力表!D:D,9))+1)^INDEX(係数表!E:E,9)*INDEX(係数表!F:F,9))))))</f>
        <v>#VALUE!</v>
      </c>
      <c r="AA54" t="e">
        <f>MIN(100, MAX(0, (INDEX(出力表!D:D,9))*Y54/MAX(Z54, Settings!B3)))</f>
        <v>#VALUE!</v>
      </c>
      <c r="AB54">
        <f>MIN(100, MAX(0, 100*BETAINV(乱数表!$J54, MAX(0.00000001, (1/(1+EXP(-(INDEX(係数表!G:G,10) + $B54))))*(EXP(INDEX(係数表!H:H,10) + INDEX(係数表!I:I,10)*LN(INDEX(出力表!C:C,10)+1)))), MAX(0.00000001, (1-(1/(1+EXP(-(INDEX(係数表!G:G,10) + $B54)))))*(EXP(INDEX(係数表!H:H,10) + INDEX(係数表!I:I,10)*LN(INDEX(出力表!C:C,10)+1)))))))</f>
        <v>99.990944491681759</v>
      </c>
      <c r="AC54" t="e">
        <f>MIN(100, MAX(0, (100*(INDEX(出力表!D:D,10))/(EXP(INDEX(係数表!B:B,10) + $C54) + (INDEX(出力表!D:D,10)))) + (乱数表!$V54*(Settings!B12/(((INDEX(出力表!D:D,10))+1)^INDEX(係数表!E:E,10)*INDEX(係数表!F:F,10))))))</f>
        <v>#VALUE!</v>
      </c>
      <c r="AD54" t="e">
        <f>MIN(100, MAX(0, (INDEX(出力表!D:D,10))*AB54/MAX(AC54, Settings!B3)))</f>
        <v>#VALUE!</v>
      </c>
      <c r="AE54">
        <f>MIN(100, MAX(0, 100*BETAINV(乱数表!$K54, MAX(0.00000001, (1/(1+EXP(-(INDEX(係数表!G:G,11) + $B54))))*(EXP(INDEX(係数表!H:H,11) + INDEX(係数表!I:I,11)*LN(INDEX(出力表!C:C,11)+1)))), MAX(0.00000001, (1-(1/(1+EXP(-(INDEX(係数表!G:G,11) + $B54)))))*(EXP(INDEX(係数表!H:H,11) + INDEX(係数表!I:I,11)*LN(INDEX(出力表!C:C,11)+1)))))))</f>
        <v>99.995976738226773</v>
      </c>
      <c r="AF54" t="e">
        <f>MIN(100, MAX(0, (100*(INDEX(出力表!D:D,11))/(EXP(INDEX(係数表!B:B,11) + $C54) + (INDEX(出力表!D:D,11)))) + (乱数表!$W54*(Settings!B12/(((INDEX(出力表!D:D,11))+1)^INDEX(係数表!E:E,11)*INDEX(係数表!F:F,11))))))</f>
        <v>#VALUE!</v>
      </c>
      <c r="AG54" t="e">
        <f>MIN(100, MAX(0, (INDEX(出力表!D:D,11))*AE54/MAX(AF54, Settings!B3)))</f>
        <v>#VALUE!</v>
      </c>
      <c r="AH54">
        <f>MIN(100, MAX(0, 100*BETAINV(乱数表!$L54, MAX(0.00000001, (1/(1+EXP(-(INDEX(係数表!G:G,12) + $B54))))*(EXP(INDEX(係数表!H:H,12) + INDEX(係数表!I:I,12)*LN(INDEX(出力表!C:C,12)+1)))), MAX(0.00000001, (1-(1/(1+EXP(-(INDEX(係数表!G:G,12) + $B54)))))*(EXP(INDEX(係数表!H:H,12) + INDEX(係数表!I:I,12)*LN(INDEX(出力表!C:C,12)+1)))))))</f>
        <v>99.999168192376672</v>
      </c>
      <c r="AI54" t="e">
        <f>MIN(100, MAX(0, (100*(INDEX(出力表!D:D,12))/(EXP(INDEX(係数表!B:B,12) + $C54) + (INDEX(出力表!D:D,12)))) + (乱数表!$X54*(Settings!B12/(((INDEX(出力表!D:D,12))+1)^INDEX(係数表!E:E,12)*INDEX(係数表!F:F,12))))))</f>
        <v>#VALUE!</v>
      </c>
      <c r="AJ54" t="e">
        <f>MIN(100, MAX(0, (INDEX(出力表!D:D,12))*AH54/MAX(AI54, Settings!B3)))</f>
        <v>#VALUE!</v>
      </c>
      <c r="AK54">
        <f>MIN(100, MAX(0, 100*BETAINV(乱数表!$M54, MAX(0.00000001, (1/(1+EXP(-(INDEX(係数表!G:G,13) + $B54))))*(EXP(INDEX(係数表!H:H,13) + INDEX(係数表!I:I,13)*LN(INDEX(出力表!C:C,13)+1)))), MAX(0.00000001, (1-(1/(1+EXP(-(INDEX(係数表!G:G,13) + $B54)))))*(EXP(INDEX(係数表!H:H,13) + INDEX(係数表!I:I,13)*LN(INDEX(出力表!C:C,13)+1)))))))</f>
        <v>88.099385219352484</v>
      </c>
      <c r="AL54" t="e">
        <f>MIN(100, MAX(0, (100*(INDEX(出力表!D:D,13))/(EXP(INDEX(係数表!B:B,13) + $C54) + (INDEX(出力表!D:D,13)))) + (乱数表!$Y54*(Settings!B12/(((INDEX(出力表!D:D,13))+1)^INDEX(係数表!E:E,13)*INDEX(係数表!F:F,13))))))</f>
        <v>#VALUE!</v>
      </c>
      <c r="AM54" t="e">
        <f>MIN(100, MAX(0, (INDEX(出力表!D:D,13))*AK54/MAX(AL54, Settings!B3)))</f>
        <v>#VALUE!</v>
      </c>
      <c r="AN54">
        <f>IF(ISNUMBER(F54), INDEX(出力表!B:B,2)*F54, 0)+IF(ISNUMBER(I54), INDEX(出力表!B:B,3)*I54, 0)+IF(ISNUMBER(L54), INDEX(出力表!B:B,4)*L54, 0)+IF(ISNUMBER(O54), INDEX(出力表!B:B,5)*O54, 0)+IF(ISNUMBER(R54), INDEX(出力表!B:B,6)*R54, 0)+IF(ISNUMBER(U54), INDEX(出力表!B:B,7)*U54, 0)+IF(ISNUMBER(X54), INDEX(出力表!B:B,8)*X54, 0)+IF(ISNUMBER(AA54), INDEX(出力表!B:B,9)*AA54, 0)+IF(ISNUMBER(AD54), INDEX(出力表!B:B,10)*AD54, 0)+IF(ISNUMBER(AG54), INDEX(出力表!B:B,11)*AG54, 0)+IF(ISNUMBER(AJ54), INDEX(出力表!B:B,12)*AJ54, 0)+IF(ISNUMBER(AM54), INDEX(出力表!B:B,13)*AM54, 0)</f>
        <v>0</v>
      </c>
      <c r="AO54">
        <f>IF(ISNUMBER(F54), INDEX(出力表!B:B,2), 0)+IF(ISNUMBER(I54), INDEX(出力表!B:B,3), 0)+IF(ISNUMBER(L54), INDEX(出力表!B:B,4), 0)+IF(ISNUMBER(O54), INDEX(出力表!B:B,5), 0)+IF(ISNUMBER(R54), INDEX(出力表!B:B,6), 0)+IF(ISNUMBER(U54), INDEX(出力表!B:B,7), 0)+IF(ISNUMBER(X54), INDEX(出力表!B:B,8), 0)+IF(ISNUMBER(AA54), INDEX(出力表!B:B,9), 0)+IF(ISNUMBER(AD54), INDEX(出力表!B:B,10), 0)+IF(ISNUMBER(AG54), INDEX(出力表!B:B,11), 0)+IF(ISNUMBER(AJ54), INDEX(出力表!B:B,12), 0)+IF(ISNUMBER(AM54), INDEX(出力表!B:B,13), 0)</f>
        <v>0</v>
      </c>
      <c r="AP54" t="str">
        <f t="shared" si="0"/>
        <v/>
      </c>
    </row>
    <row r="55" spans="1:42" x14ac:dyDescent="0.2">
      <c r="A55">
        <v>54</v>
      </c>
      <c r="B55">
        <f>IF(UPPER(Settings!B4)="TRUE", 乱数表!$Z55*Settings!B10, 0)</f>
        <v>-8.5231732070005867E-2</v>
      </c>
      <c r="C55">
        <f>IF(UPPER(Settings!B4)="TRUE", 乱数表!$AA55*Settings!B11, 0)</f>
        <v>-2.6579570789022244E-2</v>
      </c>
      <c r="D55">
        <f>MIN(100, MAX(0, 100*BETAINV(乱数表!$B55, MAX(0.00000001, (1/(1+EXP(-(INDEX(係数表!G:G,2) + $B55))))*(EXP(INDEX(係数表!H:H,2) + INDEX(係数表!I:I,2)*LN(INDEX(出力表!C:C,2)+1)))), MAX(0.00000001, (1-(1/(1+EXP(-(INDEX(係数表!G:G,2) + $B55)))))*(EXP(INDEX(係数表!H:H,2) + INDEX(係数表!I:I,2)*LN(INDEX(出力表!C:C,2)+1)))))))</f>
        <v>74.268775561932586</v>
      </c>
      <c r="E55" t="e">
        <f>MIN(100, MAX(0, (100*(INDEX(出力表!D:D,2))/(EXP(INDEX(係数表!B:B,2) + $C55) + (INDEX(出力表!D:D,2)))) + (乱数表!$N55*(Settings!B12/(((INDEX(出力表!D:D,2))+1)^INDEX(係数表!E:E,2)*INDEX(係数表!F:F,2))))))</f>
        <v>#VALUE!</v>
      </c>
      <c r="F55" t="e">
        <f>MIN(100, MAX(0, (INDEX(出力表!D:D,2))*D55/MAX(E55, Settings!B3)))</f>
        <v>#VALUE!</v>
      </c>
      <c r="G55">
        <f>MIN(100, MAX(0, 100*BETAINV(乱数表!$C55, MAX(0.00000001, (1/(1+EXP(-(INDEX(係数表!G:G,3) + $B55))))*(EXP(INDEX(係数表!H:H,3) + INDEX(係数表!I:I,3)*LN(INDEX(出力表!C:C,3)+1)))), MAX(0.00000001, (1-(1/(1+EXP(-(INDEX(係数表!G:G,3) + $B55)))))*(EXP(INDEX(係数表!H:H,3) + INDEX(係数表!I:I,3)*LN(INDEX(出力表!C:C,3)+1)))))))</f>
        <v>91.986656350943633</v>
      </c>
      <c r="H55" t="e">
        <f>MIN(100, MAX(0, (100*(INDEX(出力表!D:D,3))/(EXP(INDEX(係数表!B:B,3) + $C55) + (INDEX(出力表!D:D,3)))) + (乱数表!$O55*(Settings!B12/(((INDEX(出力表!D:D,3))+1)^INDEX(係数表!E:E,3)*INDEX(係数表!F:F,3))))))</f>
        <v>#VALUE!</v>
      </c>
      <c r="I55" t="e">
        <f>MIN(100, MAX(0, (INDEX(出力表!D:D,3))*G55/MAX(H55, Settings!B3)))</f>
        <v>#VALUE!</v>
      </c>
      <c r="J55">
        <f>MIN(100, MAX(0, 100*BETAINV(乱数表!$D55, MAX(0.00000001, (1/(1+EXP(-(INDEX(係数表!G:G,4) + $B55))))*(EXP(INDEX(係数表!H:H,4) + INDEX(係数表!I:I,4)*LN(INDEX(出力表!C:C,4)+1)))), MAX(0.00000001, (1-(1/(1+EXP(-(INDEX(係数表!G:G,4) + $B55)))))*(EXP(INDEX(係数表!H:H,4) + INDEX(係数表!I:I,4)*LN(INDEX(出力表!C:C,4)+1)))))))</f>
        <v>72.288944271836129</v>
      </c>
      <c r="K55" t="e">
        <f>MIN(100, MAX(0, (100*(INDEX(出力表!D:D,4))/(EXP(INDEX(係数表!B:B,4) + $C55) + (INDEX(出力表!D:D,4)))) + (乱数表!$P55*(Settings!B12/(((INDEX(出力表!D:D,4))+1)^INDEX(係数表!E:E,4)*INDEX(係数表!F:F,4))))))</f>
        <v>#VALUE!</v>
      </c>
      <c r="L55" t="e">
        <f>MIN(100, MAX(0, (INDEX(出力表!D:D,4))*J55/MAX(K55, Settings!B3)))</f>
        <v>#VALUE!</v>
      </c>
      <c r="M55">
        <f>MIN(100, MAX(0, 100*BETAINV(乱数表!$E55, MAX(0.00000001, (1/(1+EXP(-(INDEX(係数表!G:G,5) + $B55))))*(EXP(INDEX(係数表!H:H,5) + INDEX(係数表!I:I,5)*LN(INDEX(出力表!C:C,5)+1)))), MAX(0.00000001, (1-(1/(1+EXP(-(INDEX(係数表!G:G,5) + $B55)))))*(EXP(INDEX(係数表!H:H,5) + INDEX(係数表!I:I,5)*LN(INDEX(出力表!C:C,5)+1)))))))</f>
        <v>57.21770565593782</v>
      </c>
      <c r="N55" t="e">
        <f>MIN(100, MAX(0, (100*(INDEX(出力表!D:D,5))/(EXP(INDEX(係数表!B:B,5) + $C55) + (INDEX(出力表!D:D,5)))) + (乱数表!$Q55*(Settings!B12/(((INDEX(出力表!D:D,5))+1)^INDEX(係数表!E:E,5)*INDEX(係数表!F:F,5))))))</f>
        <v>#VALUE!</v>
      </c>
      <c r="O55" t="e">
        <f>MIN(100, MAX(0, (INDEX(出力表!D:D,5))*M55/MAX(N55, Settings!B3)))</f>
        <v>#VALUE!</v>
      </c>
      <c r="P55">
        <f>MIN(100, MAX(0, 100*BETAINV(乱数表!$F55, MAX(0.00000001, (1/(1+EXP(-(INDEX(係数表!G:G,6) + $B55))))*(EXP(INDEX(係数表!H:H,6) + INDEX(係数表!I:I,6)*LN(INDEX(出力表!C:C,6)+1)))), MAX(0.00000001, (1-(1/(1+EXP(-(INDEX(係数表!G:G,6) + $B55)))))*(EXP(INDEX(係数表!H:H,6) + INDEX(係数表!I:I,6)*LN(INDEX(出力表!C:C,6)+1)))))))</f>
        <v>82.987459144801718</v>
      </c>
      <c r="Q55" t="e">
        <f>MIN(100, MAX(0, (100*(INDEX(出力表!D:D,6))/(EXP(INDEX(係数表!B:B,6) + $C55) + (INDEX(出力表!D:D,6)))) + (乱数表!$R55*(Settings!B12/(((INDEX(出力表!D:D,6))+1)^INDEX(係数表!E:E,6)*INDEX(係数表!F:F,6))))))</f>
        <v>#VALUE!</v>
      </c>
      <c r="R55" t="e">
        <f>MIN(100, MAX(0, (INDEX(出力表!D:D,6))*P55/MAX(Q55, Settings!B3)))</f>
        <v>#VALUE!</v>
      </c>
      <c r="S55">
        <f>MIN(100, MAX(0, 100*BETAINV(乱数表!$G55, MAX(0.00000001, (1/(1+EXP(-(INDEX(係数表!G:G,7) + $B55))))*(EXP(INDEX(係数表!H:H,7) + INDEX(係数表!I:I,7)*LN(INDEX(出力表!C:C,7)+1)))), MAX(0.00000001, (1-(1/(1+EXP(-(INDEX(係数表!G:G,7) + $B55)))))*(EXP(INDEX(係数表!H:H,7) + INDEX(係数表!I:I,7)*LN(INDEX(出力表!C:C,7)+1)))))))</f>
        <v>99.992988012358779</v>
      </c>
      <c r="T55" t="e">
        <f>MIN(100, MAX(0, (100*(INDEX(出力表!D:D,7))/(EXP(INDEX(係数表!B:B,7) + $C55) + (INDEX(出力表!D:D,7)))) + (乱数表!$S55*(Settings!B12/(((INDEX(出力表!D:D,7))+1)^INDEX(係数表!E:E,7)*INDEX(係数表!F:F,7))))))</f>
        <v>#VALUE!</v>
      </c>
      <c r="U55" t="e">
        <f>MIN(100, MAX(0, (INDEX(出力表!D:D,7))*S55/MAX(T55, Settings!B3)))</f>
        <v>#VALUE!</v>
      </c>
      <c r="V55">
        <f>MIN(100, MAX(0, 100*BETAINV(乱数表!$H55, MAX(0.00000001, (1/(1+EXP(-(INDEX(係数表!G:G,8) + $B55))))*(EXP(INDEX(係数表!H:H,8) + INDEX(係数表!I:I,8)*LN(INDEX(出力表!C:C,8)+1)))), MAX(0.00000001, (1-(1/(1+EXP(-(INDEX(係数表!G:G,8) + $B55)))))*(EXP(INDEX(係数表!H:H,8) + INDEX(係数表!I:I,8)*LN(INDEX(出力表!C:C,8)+1)))))))</f>
        <v>79.659738538968952</v>
      </c>
      <c r="W55" t="e">
        <f>MIN(100, MAX(0, (100*(INDEX(出力表!D:D,8))/(EXP(INDEX(係数表!B:B,8) + $C55) + (INDEX(出力表!D:D,8)))) + (乱数表!$T55*(Settings!B12/(((INDEX(出力表!D:D,8))+1)^INDEX(係数表!E:E,8)*INDEX(係数表!F:F,8))))))</f>
        <v>#VALUE!</v>
      </c>
      <c r="X55" t="e">
        <f>MIN(100, MAX(0, (INDEX(出力表!D:D,8))*V55/MAX(W55, Settings!B3)))</f>
        <v>#VALUE!</v>
      </c>
      <c r="Y55">
        <f>MIN(100, MAX(0, 100*BETAINV(乱数表!$I55, MAX(0.00000001, (1/(1+EXP(-(INDEX(係数表!G:G,9) + $B55))))*(EXP(INDEX(係数表!H:H,9) + INDEX(係数表!I:I,9)*LN(INDEX(出力表!C:C,9)+1)))), MAX(0.00000001, (1-(1/(1+EXP(-(INDEX(係数表!G:G,9) + $B55)))))*(EXP(INDEX(係数表!H:H,9) + INDEX(係数表!I:I,9)*LN(INDEX(出力表!C:C,9)+1)))))))</f>
        <v>67.865158317606571</v>
      </c>
      <c r="Z55" t="e">
        <f>MIN(100, MAX(0, (100*(INDEX(出力表!D:D,9))/(EXP(INDEX(係数表!B:B,9) + $C55) + (INDEX(出力表!D:D,9)))) + (乱数表!$U55*(Settings!B12/(((INDEX(出力表!D:D,9))+1)^INDEX(係数表!E:E,9)*INDEX(係数表!F:F,9))))))</f>
        <v>#VALUE!</v>
      </c>
      <c r="AA55" t="e">
        <f>MIN(100, MAX(0, (INDEX(出力表!D:D,9))*Y55/MAX(Z55, Settings!B3)))</f>
        <v>#VALUE!</v>
      </c>
      <c r="AB55">
        <f>MIN(100, MAX(0, 100*BETAINV(乱数表!$J55, MAX(0.00000001, (1/(1+EXP(-(INDEX(係数表!G:G,10) + $B55))))*(EXP(INDEX(係数表!H:H,10) + INDEX(係数表!I:I,10)*LN(INDEX(出力表!C:C,10)+1)))), MAX(0.00000001, (1-(1/(1+EXP(-(INDEX(係数表!G:G,10) + $B55)))))*(EXP(INDEX(係数表!H:H,10) + INDEX(係数表!I:I,10)*LN(INDEX(出力表!C:C,10)+1)))))))</f>
        <v>99.530688918385252</v>
      </c>
      <c r="AC55" t="e">
        <f>MIN(100, MAX(0, (100*(INDEX(出力表!D:D,10))/(EXP(INDEX(係数表!B:B,10) + $C55) + (INDEX(出力表!D:D,10)))) + (乱数表!$V55*(Settings!B12/(((INDEX(出力表!D:D,10))+1)^INDEX(係数表!E:E,10)*INDEX(係数表!F:F,10))))))</f>
        <v>#VALUE!</v>
      </c>
      <c r="AD55" t="e">
        <f>MIN(100, MAX(0, (INDEX(出力表!D:D,10))*AB55/MAX(AC55, Settings!B3)))</f>
        <v>#VALUE!</v>
      </c>
      <c r="AE55">
        <f>MIN(100, MAX(0, 100*BETAINV(乱数表!$K55, MAX(0.00000001, (1/(1+EXP(-(INDEX(係数表!G:G,11) + $B55))))*(EXP(INDEX(係数表!H:H,11) + INDEX(係数表!I:I,11)*LN(INDEX(出力表!C:C,11)+1)))), MAX(0.00000001, (1-(1/(1+EXP(-(INDEX(係数表!G:G,11) + $B55)))))*(EXP(INDEX(係数表!H:H,11) + INDEX(係数表!I:I,11)*LN(INDEX(出力表!C:C,11)+1)))))))</f>
        <v>70.273583516734021</v>
      </c>
      <c r="AF55" t="e">
        <f>MIN(100, MAX(0, (100*(INDEX(出力表!D:D,11))/(EXP(INDEX(係数表!B:B,11) + $C55) + (INDEX(出力表!D:D,11)))) + (乱数表!$W55*(Settings!B12/(((INDEX(出力表!D:D,11))+1)^INDEX(係数表!E:E,11)*INDEX(係数表!F:F,11))))))</f>
        <v>#VALUE!</v>
      </c>
      <c r="AG55" t="e">
        <f>MIN(100, MAX(0, (INDEX(出力表!D:D,11))*AE55/MAX(AF55, Settings!B3)))</f>
        <v>#VALUE!</v>
      </c>
      <c r="AH55">
        <f>MIN(100, MAX(0, 100*BETAINV(乱数表!$L55, MAX(0.00000001, (1/(1+EXP(-(INDEX(係数表!G:G,12) + $B55))))*(EXP(INDEX(係数表!H:H,12) + INDEX(係数表!I:I,12)*LN(INDEX(出力表!C:C,12)+1)))), MAX(0.00000001, (1-(1/(1+EXP(-(INDEX(係数表!G:G,12) + $B55)))))*(EXP(INDEX(係数表!H:H,12) + INDEX(係数表!I:I,12)*LN(INDEX(出力表!C:C,12)+1)))))))</f>
        <v>99.566640935305585</v>
      </c>
      <c r="AI55" t="e">
        <f>MIN(100, MAX(0, (100*(INDEX(出力表!D:D,12))/(EXP(INDEX(係数表!B:B,12) + $C55) + (INDEX(出力表!D:D,12)))) + (乱数表!$X55*(Settings!B12/(((INDEX(出力表!D:D,12))+1)^INDEX(係数表!E:E,12)*INDEX(係数表!F:F,12))))))</f>
        <v>#VALUE!</v>
      </c>
      <c r="AJ55" t="e">
        <f>MIN(100, MAX(0, (INDEX(出力表!D:D,12))*AH55/MAX(AI55, Settings!B3)))</f>
        <v>#VALUE!</v>
      </c>
      <c r="AK55">
        <f>MIN(100, MAX(0, 100*BETAINV(乱数表!$M55, MAX(0.00000001, (1/(1+EXP(-(INDEX(係数表!G:G,13) + $B55))))*(EXP(INDEX(係数表!H:H,13) + INDEX(係数表!I:I,13)*LN(INDEX(出力表!C:C,13)+1)))), MAX(0.00000001, (1-(1/(1+EXP(-(INDEX(係数表!G:G,13) + $B55)))))*(EXP(INDEX(係数表!H:H,13) + INDEX(係数表!I:I,13)*LN(INDEX(出力表!C:C,13)+1)))))))</f>
        <v>95.722810631954175</v>
      </c>
      <c r="AL55" t="e">
        <f>MIN(100, MAX(0, (100*(INDEX(出力表!D:D,13))/(EXP(INDEX(係数表!B:B,13) + $C55) + (INDEX(出力表!D:D,13)))) + (乱数表!$Y55*(Settings!B12/(((INDEX(出力表!D:D,13))+1)^INDEX(係数表!E:E,13)*INDEX(係数表!F:F,13))))))</f>
        <v>#VALUE!</v>
      </c>
      <c r="AM55" t="e">
        <f>MIN(100, MAX(0, (INDEX(出力表!D:D,13))*AK55/MAX(AL55, Settings!B3)))</f>
        <v>#VALUE!</v>
      </c>
      <c r="AN55">
        <f>IF(ISNUMBER(F55), INDEX(出力表!B:B,2)*F55, 0)+IF(ISNUMBER(I55), INDEX(出力表!B:B,3)*I55, 0)+IF(ISNUMBER(L55), INDEX(出力表!B:B,4)*L55, 0)+IF(ISNUMBER(O55), INDEX(出力表!B:B,5)*O55, 0)+IF(ISNUMBER(R55), INDEX(出力表!B:B,6)*R55, 0)+IF(ISNUMBER(U55), INDEX(出力表!B:B,7)*U55, 0)+IF(ISNUMBER(X55), INDEX(出力表!B:B,8)*X55, 0)+IF(ISNUMBER(AA55), INDEX(出力表!B:B,9)*AA55, 0)+IF(ISNUMBER(AD55), INDEX(出力表!B:B,10)*AD55, 0)+IF(ISNUMBER(AG55), INDEX(出力表!B:B,11)*AG55, 0)+IF(ISNUMBER(AJ55), INDEX(出力表!B:B,12)*AJ55, 0)+IF(ISNUMBER(AM55), INDEX(出力表!B:B,13)*AM55, 0)</f>
        <v>0</v>
      </c>
      <c r="AO55">
        <f>IF(ISNUMBER(F55), INDEX(出力表!B:B,2), 0)+IF(ISNUMBER(I55), INDEX(出力表!B:B,3), 0)+IF(ISNUMBER(L55), INDEX(出力表!B:B,4), 0)+IF(ISNUMBER(O55), INDEX(出力表!B:B,5), 0)+IF(ISNUMBER(R55), INDEX(出力表!B:B,6), 0)+IF(ISNUMBER(U55), INDEX(出力表!B:B,7), 0)+IF(ISNUMBER(X55), INDEX(出力表!B:B,8), 0)+IF(ISNUMBER(AA55), INDEX(出力表!B:B,9), 0)+IF(ISNUMBER(AD55), INDEX(出力表!B:B,10), 0)+IF(ISNUMBER(AG55), INDEX(出力表!B:B,11), 0)+IF(ISNUMBER(AJ55), INDEX(出力表!B:B,12), 0)+IF(ISNUMBER(AM55), INDEX(出力表!B:B,13), 0)</f>
        <v>0</v>
      </c>
      <c r="AP55" t="str">
        <f t="shared" si="0"/>
        <v/>
      </c>
    </row>
    <row r="56" spans="1:42" x14ac:dyDescent="0.2">
      <c r="A56">
        <v>55</v>
      </c>
      <c r="B56">
        <f>IF(UPPER(Settings!B4)="TRUE", 乱数表!$Z56*Settings!B10, 0)</f>
        <v>-0.41070275118385907</v>
      </c>
      <c r="C56">
        <f>IF(UPPER(Settings!B4)="TRUE", 乱数表!$AA56*Settings!B11, 0)</f>
        <v>-0.1137637133158481</v>
      </c>
      <c r="D56">
        <f>MIN(100, MAX(0, 100*BETAINV(乱数表!$B56, MAX(0.00000001, (1/(1+EXP(-(INDEX(係数表!G:G,2) + $B56))))*(EXP(INDEX(係数表!H:H,2) + INDEX(係数表!I:I,2)*LN(INDEX(出力表!C:C,2)+1)))), MAX(0.00000001, (1-(1/(1+EXP(-(INDEX(係数表!G:G,2) + $B56)))))*(EXP(INDEX(係数表!H:H,2) + INDEX(係数表!I:I,2)*LN(INDEX(出力表!C:C,2)+1)))))))</f>
        <v>93.128908209805758</v>
      </c>
      <c r="E56" t="e">
        <f>MIN(100, MAX(0, (100*(INDEX(出力表!D:D,2))/(EXP(INDEX(係数表!B:B,2) + $C56) + (INDEX(出力表!D:D,2)))) + (乱数表!$N56*(Settings!B12/(((INDEX(出力表!D:D,2))+1)^INDEX(係数表!E:E,2)*INDEX(係数表!F:F,2))))))</f>
        <v>#VALUE!</v>
      </c>
      <c r="F56" t="e">
        <f>MIN(100, MAX(0, (INDEX(出力表!D:D,2))*D56/MAX(E56, Settings!B3)))</f>
        <v>#VALUE!</v>
      </c>
      <c r="G56">
        <f>MIN(100, MAX(0, 100*BETAINV(乱数表!$C56, MAX(0.00000001, (1/(1+EXP(-(INDEX(係数表!G:G,3) + $B56))))*(EXP(INDEX(係数表!H:H,3) + INDEX(係数表!I:I,3)*LN(INDEX(出力表!C:C,3)+1)))), MAX(0.00000001, (1-(1/(1+EXP(-(INDEX(係数表!G:G,3) + $B56)))))*(EXP(INDEX(係数表!H:H,3) + INDEX(係数表!I:I,3)*LN(INDEX(出力表!C:C,3)+1)))))))</f>
        <v>88.012047341828662</v>
      </c>
      <c r="H56" t="e">
        <f>MIN(100, MAX(0, (100*(INDEX(出力表!D:D,3))/(EXP(INDEX(係数表!B:B,3) + $C56) + (INDEX(出力表!D:D,3)))) + (乱数表!$O56*(Settings!B12/(((INDEX(出力表!D:D,3))+1)^INDEX(係数表!E:E,3)*INDEX(係数表!F:F,3))))))</f>
        <v>#VALUE!</v>
      </c>
      <c r="I56" t="e">
        <f>MIN(100, MAX(0, (INDEX(出力表!D:D,3))*G56/MAX(H56, Settings!B3)))</f>
        <v>#VALUE!</v>
      </c>
      <c r="J56">
        <f>MIN(100, MAX(0, 100*BETAINV(乱数表!$D56, MAX(0.00000001, (1/(1+EXP(-(INDEX(係数表!G:G,4) + $B56))))*(EXP(INDEX(係数表!H:H,4) + INDEX(係数表!I:I,4)*LN(INDEX(出力表!C:C,4)+1)))), MAX(0.00000001, (1-(1/(1+EXP(-(INDEX(係数表!G:G,4) + $B56)))))*(EXP(INDEX(係数表!H:H,4) + INDEX(係数表!I:I,4)*LN(INDEX(出力表!C:C,4)+1)))))))</f>
        <v>98.767357557736247</v>
      </c>
      <c r="K56" t="e">
        <f>MIN(100, MAX(0, (100*(INDEX(出力表!D:D,4))/(EXP(INDEX(係数表!B:B,4) + $C56) + (INDEX(出力表!D:D,4)))) + (乱数表!$P56*(Settings!B12/(((INDEX(出力表!D:D,4))+1)^INDEX(係数表!E:E,4)*INDEX(係数表!F:F,4))))))</f>
        <v>#VALUE!</v>
      </c>
      <c r="L56" t="e">
        <f>MIN(100, MAX(0, (INDEX(出力表!D:D,4))*J56/MAX(K56, Settings!B3)))</f>
        <v>#VALUE!</v>
      </c>
      <c r="M56">
        <f>MIN(100, MAX(0, 100*BETAINV(乱数表!$E56, MAX(0.00000001, (1/(1+EXP(-(INDEX(係数表!G:G,5) + $B56))))*(EXP(INDEX(係数表!H:H,5) + INDEX(係数表!I:I,5)*LN(INDEX(出力表!C:C,5)+1)))), MAX(0.00000001, (1-(1/(1+EXP(-(INDEX(係数表!G:G,5) + $B56)))))*(EXP(INDEX(係数表!H:H,5) + INDEX(係数表!I:I,5)*LN(INDEX(出力表!C:C,5)+1)))))))</f>
        <v>56.931150439565435</v>
      </c>
      <c r="N56" t="e">
        <f>MIN(100, MAX(0, (100*(INDEX(出力表!D:D,5))/(EXP(INDEX(係数表!B:B,5) + $C56) + (INDEX(出力表!D:D,5)))) + (乱数表!$Q56*(Settings!B12/(((INDEX(出力表!D:D,5))+1)^INDEX(係数表!E:E,5)*INDEX(係数表!F:F,5))))))</f>
        <v>#VALUE!</v>
      </c>
      <c r="O56" t="e">
        <f>MIN(100, MAX(0, (INDEX(出力表!D:D,5))*M56/MAX(N56, Settings!B3)))</f>
        <v>#VALUE!</v>
      </c>
      <c r="P56">
        <f>MIN(100, MAX(0, 100*BETAINV(乱数表!$F56, MAX(0.00000001, (1/(1+EXP(-(INDEX(係数表!G:G,6) + $B56))))*(EXP(INDEX(係数表!H:H,6) + INDEX(係数表!I:I,6)*LN(INDEX(出力表!C:C,6)+1)))), MAX(0.00000001, (1-(1/(1+EXP(-(INDEX(係数表!G:G,6) + $B56)))))*(EXP(INDEX(係数表!H:H,6) + INDEX(係数表!I:I,6)*LN(INDEX(出力表!C:C,6)+1)))))))</f>
        <v>85.395262410035286</v>
      </c>
      <c r="Q56" t="e">
        <f>MIN(100, MAX(0, (100*(INDEX(出力表!D:D,6))/(EXP(INDEX(係数表!B:B,6) + $C56) + (INDEX(出力表!D:D,6)))) + (乱数表!$R56*(Settings!B12/(((INDEX(出力表!D:D,6))+1)^INDEX(係数表!E:E,6)*INDEX(係数表!F:F,6))))))</f>
        <v>#VALUE!</v>
      </c>
      <c r="R56" t="e">
        <f>MIN(100, MAX(0, (INDEX(出力表!D:D,6))*P56/MAX(Q56, Settings!B3)))</f>
        <v>#VALUE!</v>
      </c>
      <c r="S56">
        <f>MIN(100, MAX(0, 100*BETAINV(乱数表!$G56, MAX(0.00000001, (1/(1+EXP(-(INDEX(係数表!G:G,7) + $B56))))*(EXP(INDEX(係数表!H:H,7) + INDEX(係数表!I:I,7)*LN(INDEX(出力表!C:C,7)+1)))), MAX(0.00000001, (1-(1/(1+EXP(-(INDEX(係数表!G:G,7) + $B56)))))*(EXP(INDEX(係数表!H:H,7) + INDEX(係数表!I:I,7)*LN(INDEX(出力表!C:C,7)+1)))))))</f>
        <v>73.028159006933564</v>
      </c>
      <c r="T56" t="e">
        <f>MIN(100, MAX(0, (100*(INDEX(出力表!D:D,7))/(EXP(INDEX(係数表!B:B,7) + $C56) + (INDEX(出力表!D:D,7)))) + (乱数表!$S56*(Settings!B12/(((INDEX(出力表!D:D,7))+1)^INDEX(係数表!E:E,7)*INDEX(係数表!F:F,7))))))</f>
        <v>#VALUE!</v>
      </c>
      <c r="U56" t="e">
        <f>MIN(100, MAX(0, (INDEX(出力表!D:D,7))*S56/MAX(T56, Settings!B3)))</f>
        <v>#VALUE!</v>
      </c>
      <c r="V56">
        <f>MIN(100, MAX(0, 100*BETAINV(乱数表!$H56, MAX(0.00000001, (1/(1+EXP(-(INDEX(係数表!G:G,8) + $B56))))*(EXP(INDEX(係数表!H:H,8) + INDEX(係数表!I:I,8)*LN(INDEX(出力表!C:C,8)+1)))), MAX(0.00000001, (1-(1/(1+EXP(-(INDEX(係数表!G:G,8) + $B56)))))*(EXP(INDEX(係数表!H:H,8) + INDEX(係数表!I:I,8)*LN(INDEX(出力表!C:C,8)+1)))))))</f>
        <v>35.190247707187609</v>
      </c>
      <c r="W56" t="e">
        <f>MIN(100, MAX(0, (100*(INDEX(出力表!D:D,8))/(EXP(INDEX(係数表!B:B,8) + $C56) + (INDEX(出力表!D:D,8)))) + (乱数表!$T56*(Settings!B12/(((INDEX(出力表!D:D,8))+1)^INDEX(係数表!E:E,8)*INDEX(係数表!F:F,8))))))</f>
        <v>#VALUE!</v>
      </c>
      <c r="X56" t="e">
        <f>MIN(100, MAX(0, (INDEX(出力表!D:D,8))*V56/MAX(W56, Settings!B3)))</f>
        <v>#VALUE!</v>
      </c>
      <c r="Y56">
        <f>MIN(100, MAX(0, 100*BETAINV(乱数表!$I56, MAX(0.00000001, (1/(1+EXP(-(INDEX(係数表!G:G,9) + $B56))))*(EXP(INDEX(係数表!H:H,9) + INDEX(係数表!I:I,9)*LN(INDEX(出力表!C:C,9)+1)))), MAX(0.00000001, (1-(1/(1+EXP(-(INDEX(係数表!G:G,9) + $B56)))))*(EXP(INDEX(係数表!H:H,9) + INDEX(係数表!I:I,9)*LN(INDEX(出力表!C:C,9)+1)))))))</f>
        <v>45.008910503429611</v>
      </c>
      <c r="Z56" t="e">
        <f>MIN(100, MAX(0, (100*(INDEX(出力表!D:D,9))/(EXP(INDEX(係数表!B:B,9) + $C56) + (INDEX(出力表!D:D,9)))) + (乱数表!$U56*(Settings!B12/(((INDEX(出力表!D:D,9))+1)^INDEX(係数表!E:E,9)*INDEX(係数表!F:F,9))))))</f>
        <v>#VALUE!</v>
      </c>
      <c r="AA56" t="e">
        <f>MIN(100, MAX(0, (INDEX(出力表!D:D,9))*Y56/MAX(Z56, Settings!B3)))</f>
        <v>#VALUE!</v>
      </c>
      <c r="AB56">
        <f>MIN(100, MAX(0, 100*BETAINV(乱数表!$J56, MAX(0.00000001, (1/(1+EXP(-(INDEX(係数表!G:G,10) + $B56))))*(EXP(INDEX(係数表!H:H,10) + INDEX(係数表!I:I,10)*LN(INDEX(出力表!C:C,10)+1)))), MAX(0.00000001, (1-(1/(1+EXP(-(INDEX(係数表!G:G,10) + $B56)))))*(EXP(INDEX(係数表!H:H,10) + INDEX(係数表!I:I,10)*LN(INDEX(出力表!C:C,10)+1)))))))</f>
        <v>59.251136631784675</v>
      </c>
      <c r="AC56" t="e">
        <f>MIN(100, MAX(0, (100*(INDEX(出力表!D:D,10))/(EXP(INDEX(係数表!B:B,10) + $C56) + (INDEX(出力表!D:D,10)))) + (乱数表!$V56*(Settings!B12/(((INDEX(出力表!D:D,10))+1)^INDEX(係数表!E:E,10)*INDEX(係数表!F:F,10))))))</f>
        <v>#VALUE!</v>
      </c>
      <c r="AD56" t="e">
        <f>MIN(100, MAX(0, (INDEX(出力表!D:D,10))*AB56/MAX(AC56, Settings!B3)))</f>
        <v>#VALUE!</v>
      </c>
      <c r="AE56">
        <f>MIN(100, MAX(0, 100*BETAINV(乱数表!$K56, MAX(0.00000001, (1/(1+EXP(-(INDEX(係数表!G:G,11) + $B56))))*(EXP(INDEX(係数表!H:H,11) + INDEX(係数表!I:I,11)*LN(INDEX(出力表!C:C,11)+1)))), MAX(0.00000001, (1-(1/(1+EXP(-(INDEX(係数表!G:G,11) + $B56)))))*(EXP(INDEX(係数表!H:H,11) + INDEX(係数表!I:I,11)*LN(INDEX(出力表!C:C,11)+1)))))))</f>
        <v>96.889336706600247</v>
      </c>
      <c r="AF56" t="e">
        <f>MIN(100, MAX(0, (100*(INDEX(出力表!D:D,11))/(EXP(INDEX(係数表!B:B,11) + $C56) + (INDEX(出力表!D:D,11)))) + (乱数表!$W56*(Settings!B12/(((INDEX(出力表!D:D,11))+1)^INDEX(係数表!E:E,11)*INDEX(係数表!F:F,11))))))</f>
        <v>#VALUE!</v>
      </c>
      <c r="AG56" t="e">
        <f>MIN(100, MAX(0, (INDEX(出力表!D:D,11))*AE56/MAX(AF56, Settings!B3)))</f>
        <v>#VALUE!</v>
      </c>
      <c r="AH56">
        <f>MIN(100, MAX(0, 100*BETAINV(乱数表!$L56, MAX(0.00000001, (1/(1+EXP(-(INDEX(係数表!G:G,12) + $B56))))*(EXP(INDEX(係数表!H:H,12) + INDEX(係数表!I:I,12)*LN(INDEX(出力表!C:C,12)+1)))), MAX(0.00000001, (1-(1/(1+EXP(-(INDEX(係数表!G:G,12) + $B56)))))*(EXP(INDEX(係数表!H:H,12) + INDEX(係数表!I:I,12)*LN(INDEX(出力表!C:C,12)+1)))))))</f>
        <v>92.620543808684047</v>
      </c>
      <c r="AI56" t="e">
        <f>MIN(100, MAX(0, (100*(INDEX(出力表!D:D,12))/(EXP(INDEX(係数表!B:B,12) + $C56) + (INDEX(出力表!D:D,12)))) + (乱数表!$X56*(Settings!B12/(((INDEX(出力表!D:D,12))+1)^INDEX(係数表!E:E,12)*INDEX(係数表!F:F,12))))))</f>
        <v>#VALUE!</v>
      </c>
      <c r="AJ56" t="e">
        <f>MIN(100, MAX(0, (INDEX(出力表!D:D,12))*AH56/MAX(AI56, Settings!B3)))</f>
        <v>#VALUE!</v>
      </c>
      <c r="AK56">
        <f>MIN(100, MAX(0, 100*BETAINV(乱数表!$M56, MAX(0.00000001, (1/(1+EXP(-(INDEX(係数表!G:G,13) + $B56))))*(EXP(INDEX(係数表!H:H,13) + INDEX(係数表!I:I,13)*LN(INDEX(出力表!C:C,13)+1)))), MAX(0.00000001, (1-(1/(1+EXP(-(INDEX(係数表!G:G,13) + $B56)))))*(EXP(INDEX(係数表!H:H,13) + INDEX(係数表!I:I,13)*LN(INDEX(出力表!C:C,13)+1)))))))</f>
        <v>90.35997025878919</v>
      </c>
      <c r="AL56" t="e">
        <f>MIN(100, MAX(0, (100*(INDEX(出力表!D:D,13))/(EXP(INDEX(係数表!B:B,13) + $C56) + (INDEX(出力表!D:D,13)))) + (乱数表!$Y56*(Settings!B12/(((INDEX(出力表!D:D,13))+1)^INDEX(係数表!E:E,13)*INDEX(係数表!F:F,13))))))</f>
        <v>#VALUE!</v>
      </c>
      <c r="AM56" t="e">
        <f>MIN(100, MAX(0, (INDEX(出力表!D:D,13))*AK56/MAX(AL56, Settings!B3)))</f>
        <v>#VALUE!</v>
      </c>
      <c r="AN56">
        <f>IF(ISNUMBER(F56), INDEX(出力表!B:B,2)*F56, 0)+IF(ISNUMBER(I56), INDEX(出力表!B:B,3)*I56, 0)+IF(ISNUMBER(L56), INDEX(出力表!B:B,4)*L56, 0)+IF(ISNUMBER(O56), INDEX(出力表!B:B,5)*O56, 0)+IF(ISNUMBER(R56), INDEX(出力表!B:B,6)*R56, 0)+IF(ISNUMBER(U56), INDEX(出力表!B:B,7)*U56, 0)+IF(ISNUMBER(X56), INDEX(出力表!B:B,8)*X56, 0)+IF(ISNUMBER(AA56), INDEX(出力表!B:B,9)*AA56, 0)+IF(ISNUMBER(AD56), INDEX(出力表!B:B,10)*AD56, 0)+IF(ISNUMBER(AG56), INDEX(出力表!B:B,11)*AG56, 0)+IF(ISNUMBER(AJ56), INDEX(出力表!B:B,12)*AJ56, 0)+IF(ISNUMBER(AM56), INDEX(出力表!B:B,13)*AM56, 0)</f>
        <v>0</v>
      </c>
      <c r="AO56">
        <f>IF(ISNUMBER(F56), INDEX(出力表!B:B,2), 0)+IF(ISNUMBER(I56), INDEX(出力表!B:B,3), 0)+IF(ISNUMBER(L56), INDEX(出力表!B:B,4), 0)+IF(ISNUMBER(O56), INDEX(出力表!B:B,5), 0)+IF(ISNUMBER(R56), INDEX(出力表!B:B,6), 0)+IF(ISNUMBER(U56), INDEX(出力表!B:B,7), 0)+IF(ISNUMBER(X56), INDEX(出力表!B:B,8), 0)+IF(ISNUMBER(AA56), INDEX(出力表!B:B,9), 0)+IF(ISNUMBER(AD56), INDEX(出力表!B:B,10), 0)+IF(ISNUMBER(AG56), INDEX(出力表!B:B,11), 0)+IF(ISNUMBER(AJ56), INDEX(出力表!B:B,12), 0)+IF(ISNUMBER(AM56), INDEX(出力表!B:B,13), 0)</f>
        <v>0</v>
      </c>
      <c r="AP56" t="str">
        <f t="shared" si="0"/>
        <v/>
      </c>
    </row>
    <row r="57" spans="1:42" x14ac:dyDescent="0.2">
      <c r="A57">
        <v>56</v>
      </c>
      <c r="B57">
        <f>IF(UPPER(Settings!B4)="TRUE", 乱数表!$Z57*Settings!B10, 0)</f>
        <v>-0.66244211500646533</v>
      </c>
      <c r="C57">
        <f>IF(UPPER(Settings!B4)="TRUE", 乱数表!$AA57*Settings!B11, 0)</f>
        <v>-0.19284176383072615</v>
      </c>
      <c r="D57">
        <f>MIN(100, MAX(0, 100*BETAINV(乱数表!$B57, MAX(0.00000001, (1/(1+EXP(-(INDEX(係数表!G:G,2) + $B57))))*(EXP(INDEX(係数表!H:H,2) + INDEX(係数表!I:I,2)*LN(INDEX(出力表!C:C,2)+1)))), MAX(0.00000001, (1-(1/(1+EXP(-(INDEX(係数表!G:G,2) + $B57)))))*(EXP(INDEX(係数表!H:H,2) + INDEX(係数表!I:I,2)*LN(INDEX(出力表!C:C,2)+1)))))))</f>
        <v>71.23712450228156</v>
      </c>
      <c r="E57" t="e">
        <f>MIN(100, MAX(0, (100*(INDEX(出力表!D:D,2))/(EXP(INDEX(係数表!B:B,2) + $C57) + (INDEX(出力表!D:D,2)))) + (乱数表!$N57*(Settings!B12/(((INDEX(出力表!D:D,2))+1)^INDEX(係数表!E:E,2)*INDEX(係数表!F:F,2))))))</f>
        <v>#VALUE!</v>
      </c>
      <c r="F57" t="e">
        <f>MIN(100, MAX(0, (INDEX(出力表!D:D,2))*D57/MAX(E57, Settings!B3)))</f>
        <v>#VALUE!</v>
      </c>
      <c r="G57">
        <f>MIN(100, MAX(0, 100*BETAINV(乱数表!$C57, MAX(0.00000001, (1/(1+EXP(-(INDEX(係数表!G:G,3) + $B57))))*(EXP(INDEX(係数表!H:H,3) + INDEX(係数表!I:I,3)*LN(INDEX(出力表!C:C,3)+1)))), MAX(0.00000001, (1-(1/(1+EXP(-(INDEX(係数表!G:G,3) + $B57)))))*(EXP(INDEX(係数表!H:H,3) + INDEX(係数表!I:I,3)*LN(INDEX(出力表!C:C,3)+1)))))))</f>
        <v>68.272570908421557</v>
      </c>
      <c r="H57" t="e">
        <f>MIN(100, MAX(0, (100*(INDEX(出力表!D:D,3))/(EXP(INDEX(係数表!B:B,3) + $C57) + (INDEX(出力表!D:D,3)))) + (乱数表!$O57*(Settings!B12/(((INDEX(出力表!D:D,3))+1)^INDEX(係数表!E:E,3)*INDEX(係数表!F:F,3))))))</f>
        <v>#VALUE!</v>
      </c>
      <c r="I57" t="e">
        <f>MIN(100, MAX(0, (INDEX(出力表!D:D,3))*G57/MAX(H57, Settings!B3)))</f>
        <v>#VALUE!</v>
      </c>
      <c r="J57">
        <f>MIN(100, MAX(0, 100*BETAINV(乱数表!$D57, MAX(0.00000001, (1/(1+EXP(-(INDEX(係数表!G:G,4) + $B57))))*(EXP(INDEX(係数表!H:H,4) + INDEX(係数表!I:I,4)*LN(INDEX(出力表!C:C,4)+1)))), MAX(0.00000001, (1-(1/(1+EXP(-(INDEX(係数表!G:G,4) + $B57)))))*(EXP(INDEX(係数表!H:H,4) + INDEX(係数表!I:I,4)*LN(INDEX(出力表!C:C,4)+1)))))))</f>
        <v>55.446396159450352</v>
      </c>
      <c r="K57" t="e">
        <f>MIN(100, MAX(0, (100*(INDEX(出力表!D:D,4))/(EXP(INDEX(係数表!B:B,4) + $C57) + (INDEX(出力表!D:D,4)))) + (乱数表!$P57*(Settings!B12/(((INDEX(出力表!D:D,4))+1)^INDEX(係数表!E:E,4)*INDEX(係数表!F:F,4))))))</f>
        <v>#VALUE!</v>
      </c>
      <c r="L57" t="e">
        <f>MIN(100, MAX(0, (INDEX(出力表!D:D,4))*J57/MAX(K57, Settings!B3)))</f>
        <v>#VALUE!</v>
      </c>
      <c r="M57">
        <f>MIN(100, MAX(0, 100*BETAINV(乱数表!$E57, MAX(0.00000001, (1/(1+EXP(-(INDEX(係数表!G:G,5) + $B57))))*(EXP(INDEX(係数表!H:H,5) + INDEX(係数表!I:I,5)*LN(INDEX(出力表!C:C,5)+1)))), MAX(0.00000001, (1-(1/(1+EXP(-(INDEX(係数表!G:G,5) + $B57)))))*(EXP(INDEX(係数表!H:H,5) + INDEX(係数表!I:I,5)*LN(INDEX(出力表!C:C,5)+1)))))))</f>
        <v>95.554195746070832</v>
      </c>
      <c r="N57" t="e">
        <f>MIN(100, MAX(0, (100*(INDEX(出力表!D:D,5))/(EXP(INDEX(係数表!B:B,5) + $C57) + (INDEX(出力表!D:D,5)))) + (乱数表!$Q57*(Settings!B12/(((INDEX(出力表!D:D,5))+1)^INDEX(係数表!E:E,5)*INDEX(係数表!F:F,5))))))</f>
        <v>#VALUE!</v>
      </c>
      <c r="O57" t="e">
        <f>MIN(100, MAX(0, (INDEX(出力表!D:D,5))*M57/MAX(N57, Settings!B3)))</f>
        <v>#VALUE!</v>
      </c>
      <c r="P57">
        <f>MIN(100, MAX(0, 100*BETAINV(乱数表!$F57, MAX(0.00000001, (1/(1+EXP(-(INDEX(係数表!G:G,6) + $B57))))*(EXP(INDEX(係数表!H:H,6) + INDEX(係数表!I:I,6)*LN(INDEX(出力表!C:C,6)+1)))), MAX(0.00000001, (1-(1/(1+EXP(-(INDEX(係数表!G:G,6) + $B57)))))*(EXP(INDEX(係数表!H:H,6) + INDEX(係数表!I:I,6)*LN(INDEX(出力表!C:C,6)+1)))))))</f>
        <v>91.818543391956126</v>
      </c>
      <c r="Q57" t="e">
        <f>MIN(100, MAX(0, (100*(INDEX(出力表!D:D,6))/(EXP(INDEX(係数表!B:B,6) + $C57) + (INDEX(出力表!D:D,6)))) + (乱数表!$R57*(Settings!B12/(((INDEX(出力表!D:D,6))+1)^INDEX(係数表!E:E,6)*INDEX(係数表!F:F,6))))))</f>
        <v>#VALUE!</v>
      </c>
      <c r="R57" t="e">
        <f>MIN(100, MAX(0, (INDEX(出力表!D:D,6))*P57/MAX(Q57, Settings!B3)))</f>
        <v>#VALUE!</v>
      </c>
      <c r="S57">
        <f>MIN(100, MAX(0, 100*BETAINV(乱数表!$G57, MAX(0.00000001, (1/(1+EXP(-(INDEX(係数表!G:G,7) + $B57))))*(EXP(INDEX(係数表!H:H,7) + INDEX(係数表!I:I,7)*LN(INDEX(出力表!C:C,7)+1)))), MAX(0.00000001, (1-(1/(1+EXP(-(INDEX(係数表!G:G,7) + $B57)))))*(EXP(INDEX(係数表!H:H,7) + INDEX(係数表!I:I,7)*LN(INDEX(出力表!C:C,7)+1)))))))</f>
        <v>51.879869754470967</v>
      </c>
      <c r="T57" t="e">
        <f>MIN(100, MAX(0, (100*(INDEX(出力表!D:D,7))/(EXP(INDEX(係数表!B:B,7) + $C57) + (INDEX(出力表!D:D,7)))) + (乱数表!$S57*(Settings!B12/(((INDEX(出力表!D:D,7))+1)^INDEX(係数表!E:E,7)*INDEX(係数表!F:F,7))))))</f>
        <v>#VALUE!</v>
      </c>
      <c r="U57" t="e">
        <f>MIN(100, MAX(0, (INDEX(出力表!D:D,7))*S57/MAX(T57, Settings!B3)))</f>
        <v>#VALUE!</v>
      </c>
      <c r="V57">
        <f>MIN(100, MAX(0, 100*BETAINV(乱数表!$H57, MAX(0.00000001, (1/(1+EXP(-(INDEX(係数表!G:G,8) + $B57))))*(EXP(INDEX(係数表!H:H,8) + INDEX(係数表!I:I,8)*LN(INDEX(出力表!C:C,8)+1)))), MAX(0.00000001, (1-(1/(1+EXP(-(INDEX(係数表!G:G,8) + $B57)))))*(EXP(INDEX(係数表!H:H,8) + INDEX(係数表!I:I,8)*LN(INDEX(出力表!C:C,8)+1)))))))</f>
        <v>64.969665243776703</v>
      </c>
      <c r="W57" t="e">
        <f>MIN(100, MAX(0, (100*(INDEX(出力表!D:D,8))/(EXP(INDEX(係数表!B:B,8) + $C57) + (INDEX(出力表!D:D,8)))) + (乱数表!$T57*(Settings!B12/(((INDEX(出力表!D:D,8))+1)^INDEX(係数表!E:E,8)*INDEX(係数表!F:F,8))))))</f>
        <v>#VALUE!</v>
      </c>
      <c r="X57" t="e">
        <f>MIN(100, MAX(0, (INDEX(出力表!D:D,8))*V57/MAX(W57, Settings!B3)))</f>
        <v>#VALUE!</v>
      </c>
      <c r="Y57">
        <f>MIN(100, MAX(0, 100*BETAINV(乱数表!$I57, MAX(0.00000001, (1/(1+EXP(-(INDEX(係数表!G:G,9) + $B57))))*(EXP(INDEX(係数表!H:H,9) + INDEX(係数表!I:I,9)*LN(INDEX(出力表!C:C,9)+1)))), MAX(0.00000001, (1-(1/(1+EXP(-(INDEX(係数表!G:G,9) + $B57)))))*(EXP(INDEX(係数表!H:H,9) + INDEX(係数表!I:I,9)*LN(INDEX(出力表!C:C,9)+1)))))))</f>
        <v>36.890073808062397</v>
      </c>
      <c r="Z57" t="e">
        <f>MIN(100, MAX(0, (100*(INDEX(出力表!D:D,9))/(EXP(INDEX(係数表!B:B,9) + $C57) + (INDEX(出力表!D:D,9)))) + (乱数表!$U57*(Settings!B12/(((INDEX(出力表!D:D,9))+1)^INDEX(係数表!E:E,9)*INDEX(係数表!F:F,9))))))</f>
        <v>#VALUE!</v>
      </c>
      <c r="AA57" t="e">
        <f>MIN(100, MAX(0, (INDEX(出力表!D:D,9))*Y57/MAX(Z57, Settings!B3)))</f>
        <v>#VALUE!</v>
      </c>
      <c r="AB57">
        <f>MIN(100, MAX(0, 100*BETAINV(乱数表!$J57, MAX(0.00000001, (1/(1+EXP(-(INDEX(係数表!G:G,10) + $B57))))*(EXP(INDEX(係数表!H:H,10) + INDEX(係数表!I:I,10)*LN(INDEX(出力表!C:C,10)+1)))), MAX(0.00000001, (1-(1/(1+EXP(-(INDEX(係数表!G:G,10) + $B57)))))*(EXP(INDEX(係数表!H:H,10) + INDEX(係数表!I:I,10)*LN(INDEX(出力表!C:C,10)+1)))))))</f>
        <v>38.639245200889775</v>
      </c>
      <c r="AC57" t="e">
        <f>MIN(100, MAX(0, (100*(INDEX(出力表!D:D,10))/(EXP(INDEX(係数表!B:B,10) + $C57) + (INDEX(出力表!D:D,10)))) + (乱数表!$V57*(Settings!B12/(((INDEX(出力表!D:D,10))+1)^INDEX(係数表!E:E,10)*INDEX(係数表!F:F,10))))))</f>
        <v>#VALUE!</v>
      </c>
      <c r="AD57" t="e">
        <f>MIN(100, MAX(0, (INDEX(出力表!D:D,10))*AB57/MAX(AC57, Settings!B3)))</f>
        <v>#VALUE!</v>
      </c>
      <c r="AE57">
        <f>MIN(100, MAX(0, 100*BETAINV(乱数表!$K57, MAX(0.00000001, (1/(1+EXP(-(INDEX(係数表!G:G,11) + $B57))))*(EXP(INDEX(係数表!H:H,11) + INDEX(係数表!I:I,11)*LN(INDEX(出力表!C:C,11)+1)))), MAX(0.00000001, (1-(1/(1+EXP(-(INDEX(係数表!G:G,11) + $B57)))))*(EXP(INDEX(係数表!H:H,11) + INDEX(係数表!I:I,11)*LN(INDEX(出力表!C:C,11)+1)))))))</f>
        <v>95.450080604219352</v>
      </c>
      <c r="AF57" t="e">
        <f>MIN(100, MAX(0, (100*(INDEX(出力表!D:D,11))/(EXP(INDEX(係数表!B:B,11) + $C57) + (INDEX(出力表!D:D,11)))) + (乱数表!$W57*(Settings!B12/(((INDEX(出力表!D:D,11))+1)^INDEX(係数表!E:E,11)*INDEX(係数表!F:F,11))))))</f>
        <v>#VALUE!</v>
      </c>
      <c r="AG57" t="e">
        <f>MIN(100, MAX(0, (INDEX(出力表!D:D,11))*AE57/MAX(AF57, Settings!B3)))</f>
        <v>#VALUE!</v>
      </c>
      <c r="AH57">
        <f>MIN(100, MAX(0, 100*BETAINV(乱数表!$L57, MAX(0.00000001, (1/(1+EXP(-(INDEX(係数表!G:G,12) + $B57))))*(EXP(INDEX(係数表!H:H,12) + INDEX(係数表!I:I,12)*LN(INDEX(出力表!C:C,12)+1)))), MAX(0.00000001, (1-(1/(1+EXP(-(INDEX(係数表!G:G,12) + $B57)))))*(EXP(INDEX(係数表!H:H,12) + INDEX(係数表!I:I,12)*LN(INDEX(出力表!C:C,12)+1)))))))</f>
        <v>75.352157979301083</v>
      </c>
      <c r="AI57" t="e">
        <f>MIN(100, MAX(0, (100*(INDEX(出力表!D:D,12))/(EXP(INDEX(係数表!B:B,12) + $C57) + (INDEX(出力表!D:D,12)))) + (乱数表!$X57*(Settings!B12/(((INDEX(出力表!D:D,12))+1)^INDEX(係数表!E:E,12)*INDEX(係数表!F:F,12))))))</f>
        <v>#VALUE!</v>
      </c>
      <c r="AJ57" t="e">
        <f>MIN(100, MAX(0, (INDEX(出力表!D:D,12))*AH57/MAX(AI57, Settings!B3)))</f>
        <v>#VALUE!</v>
      </c>
      <c r="AK57">
        <f>MIN(100, MAX(0, 100*BETAINV(乱数表!$M57, MAX(0.00000001, (1/(1+EXP(-(INDEX(係数表!G:G,13) + $B57))))*(EXP(INDEX(係数表!H:H,13) + INDEX(係数表!I:I,13)*LN(INDEX(出力表!C:C,13)+1)))), MAX(0.00000001, (1-(1/(1+EXP(-(INDEX(係数表!G:G,13) + $B57)))))*(EXP(INDEX(係数表!H:H,13) + INDEX(係数表!I:I,13)*LN(INDEX(出力表!C:C,13)+1)))))))</f>
        <v>97.41039901717545</v>
      </c>
      <c r="AL57" t="e">
        <f>MIN(100, MAX(0, (100*(INDEX(出力表!D:D,13))/(EXP(INDEX(係数表!B:B,13) + $C57) + (INDEX(出力表!D:D,13)))) + (乱数表!$Y57*(Settings!B12/(((INDEX(出力表!D:D,13))+1)^INDEX(係数表!E:E,13)*INDEX(係数表!F:F,13))))))</f>
        <v>#VALUE!</v>
      </c>
      <c r="AM57" t="e">
        <f>MIN(100, MAX(0, (INDEX(出力表!D:D,13))*AK57/MAX(AL57, Settings!B3)))</f>
        <v>#VALUE!</v>
      </c>
      <c r="AN57">
        <f>IF(ISNUMBER(F57), INDEX(出力表!B:B,2)*F57, 0)+IF(ISNUMBER(I57), INDEX(出力表!B:B,3)*I57, 0)+IF(ISNUMBER(L57), INDEX(出力表!B:B,4)*L57, 0)+IF(ISNUMBER(O57), INDEX(出力表!B:B,5)*O57, 0)+IF(ISNUMBER(R57), INDEX(出力表!B:B,6)*R57, 0)+IF(ISNUMBER(U57), INDEX(出力表!B:B,7)*U57, 0)+IF(ISNUMBER(X57), INDEX(出力表!B:B,8)*X57, 0)+IF(ISNUMBER(AA57), INDEX(出力表!B:B,9)*AA57, 0)+IF(ISNUMBER(AD57), INDEX(出力表!B:B,10)*AD57, 0)+IF(ISNUMBER(AG57), INDEX(出力表!B:B,11)*AG57, 0)+IF(ISNUMBER(AJ57), INDEX(出力表!B:B,12)*AJ57, 0)+IF(ISNUMBER(AM57), INDEX(出力表!B:B,13)*AM57, 0)</f>
        <v>0</v>
      </c>
      <c r="AO57">
        <f>IF(ISNUMBER(F57), INDEX(出力表!B:B,2), 0)+IF(ISNUMBER(I57), INDEX(出力表!B:B,3), 0)+IF(ISNUMBER(L57), INDEX(出力表!B:B,4), 0)+IF(ISNUMBER(O57), INDEX(出力表!B:B,5), 0)+IF(ISNUMBER(R57), INDEX(出力表!B:B,6), 0)+IF(ISNUMBER(U57), INDEX(出力表!B:B,7), 0)+IF(ISNUMBER(X57), INDEX(出力表!B:B,8), 0)+IF(ISNUMBER(AA57), INDEX(出力表!B:B,9), 0)+IF(ISNUMBER(AD57), INDEX(出力表!B:B,10), 0)+IF(ISNUMBER(AG57), INDEX(出力表!B:B,11), 0)+IF(ISNUMBER(AJ57), INDEX(出力表!B:B,12), 0)+IF(ISNUMBER(AM57), INDEX(出力表!B:B,13), 0)</f>
        <v>0</v>
      </c>
      <c r="AP57" t="str">
        <f t="shared" si="0"/>
        <v/>
      </c>
    </row>
    <row r="58" spans="1:42" x14ac:dyDescent="0.2">
      <c r="A58">
        <v>57</v>
      </c>
      <c r="B58">
        <f>IF(UPPER(Settings!B4)="TRUE", 乱数表!$Z58*Settings!B10, 0)</f>
        <v>7.2305561715495209E-2</v>
      </c>
      <c r="C58">
        <f>IF(UPPER(Settings!B4)="TRUE", 乱数表!$AA58*Settings!B11, 0)</f>
        <v>0.12063669163675741</v>
      </c>
      <c r="D58">
        <f>MIN(100, MAX(0, 100*BETAINV(乱数表!$B58, MAX(0.00000001, (1/(1+EXP(-(INDEX(係数表!G:G,2) + $B58))))*(EXP(INDEX(係数表!H:H,2) + INDEX(係数表!I:I,2)*LN(INDEX(出力表!C:C,2)+1)))), MAX(0.00000001, (1-(1/(1+EXP(-(INDEX(係数表!G:G,2) + $B58)))))*(EXP(INDEX(係数表!H:H,2) + INDEX(係数表!I:I,2)*LN(INDEX(出力表!C:C,2)+1)))))))</f>
        <v>77.708333242129711</v>
      </c>
      <c r="E58" t="e">
        <f>MIN(100, MAX(0, (100*(INDEX(出力表!D:D,2))/(EXP(INDEX(係数表!B:B,2) + $C58) + (INDEX(出力表!D:D,2)))) + (乱数表!$N58*(Settings!B12/(((INDEX(出力表!D:D,2))+1)^INDEX(係数表!E:E,2)*INDEX(係数表!F:F,2))))))</f>
        <v>#VALUE!</v>
      </c>
      <c r="F58" t="e">
        <f>MIN(100, MAX(0, (INDEX(出力表!D:D,2))*D58/MAX(E58, Settings!B3)))</f>
        <v>#VALUE!</v>
      </c>
      <c r="G58">
        <f>MIN(100, MAX(0, 100*BETAINV(乱数表!$C58, MAX(0.00000001, (1/(1+EXP(-(INDEX(係数表!G:G,3) + $B58))))*(EXP(INDEX(係数表!H:H,3) + INDEX(係数表!I:I,3)*LN(INDEX(出力表!C:C,3)+1)))), MAX(0.00000001, (1-(1/(1+EXP(-(INDEX(係数表!G:G,3) + $B58)))))*(EXP(INDEX(係数表!H:H,3) + INDEX(係数表!I:I,3)*LN(INDEX(出力表!C:C,3)+1)))))))</f>
        <v>96.507318632269488</v>
      </c>
      <c r="H58" t="e">
        <f>MIN(100, MAX(0, (100*(INDEX(出力表!D:D,3))/(EXP(INDEX(係数表!B:B,3) + $C58) + (INDEX(出力表!D:D,3)))) + (乱数表!$O58*(Settings!B12/(((INDEX(出力表!D:D,3))+1)^INDEX(係数表!E:E,3)*INDEX(係数表!F:F,3))))))</f>
        <v>#VALUE!</v>
      </c>
      <c r="I58" t="e">
        <f>MIN(100, MAX(0, (INDEX(出力表!D:D,3))*G58/MAX(H58, Settings!B3)))</f>
        <v>#VALUE!</v>
      </c>
      <c r="J58">
        <f>MIN(100, MAX(0, 100*BETAINV(乱数表!$D58, MAX(0.00000001, (1/(1+EXP(-(INDEX(係数表!G:G,4) + $B58))))*(EXP(INDEX(係数表!H:H,4) + INDEX(係数表!I:I,4)*LN(INDEX(出力表!C:C,4)+1)))), MAX(0.00000001, (1-(1/(1+EXP(-(INDEX(係数表!G:G,4) + $B58)))))*(EXP(INDEX(係数表!H:H,4) + INDEX(係数表!I:I,4)*LN(INDEX(出力表!C:C,4)+1)))))))</f>
        <v>96.809074122675227</v>
      </c>
      <c r="K58" t="e">
        <f>MIN(100, MAX(0, (100*(INDEX(出力表!D:D,4))/(EXP(INDEX(係数表!B:B,4) + $C58) + (INDEX(出力表!D:D,4)))) + (乱数表!$P58*(Settings!B12/(((INDEX(出力表!D:D,4))+1)^INDEX(係数表!E:E,4)*INDEX(係数表!F:F,4))))))</f>
        <v>#VALUE!</v>
      </c>
      <c r="L58" t="e">
        <f>MIN(100, MAX(0, (INDEX(出力表!D:D,4))*J58/MAX(K58, Settings!B3)))</f>
        <v>#VALUE!</v>
      </c>
      <c r="M58">
        <f>MIN(100, MAX(0, 100*BETAINV(乱数表!$E58, MAX(0.00000001, (1/(1+EXP(-(INDEX(係数表!G:G,5) + $B58))))*(EXP(INDEX(係数表!H:H,5) + INDEX(係数表!I:I,5)*LN(INDEX(出力表!C:C,5)+1)))), MAX(0.00000001, (1-(1/(1+EXP(-(INDEX(係数表!G:G,5) + $B58)))))*(EXP(INDEX(係数表!H:H,5) + INDEX(係数表!I:I,5)*LN(INDEX(出力表!C:C,5)+1)))))))</f>
        <v>91.159436244215669</v>
      </c>
      <c r="N58" t="e">
        <f>MIN(100, MAX(0, (100*(INDEX(出力表!D:D,5))/(EXP(INDEX(係数表!B:B,5) + $C58) + (INDEX(出力表!D:D,5)))) + (乱数表!$Q58*(Settings!B12/(((INDEX(出力表!D:D,5))+1)^INDEX(係数表!E:E,5)*INDEX(係数表!F:F,5))))))</f>
        <v>#VALUE!</v>
      </c>
      <c r="O58" t="e">
        <f>MIN(100, MAX(0, (INDEX(出力表!D:D,5))*M58/MAX(N58, Settings!B3)))</f>
        <v>#VALUE!</v>
      </c>
      <c r="P58">
        <f>MIN(100, MAX(0, 100*BETAINV(乱数表!$F58, MAX(0.00000001, (1/(1+EXP(-(INDEX(係数表!G:G,6) + $B58))))*(EXP(INDEX(係数表!H:H,6) + INDEX(係数表!I:I,6)*LN(INDEX(出力表!C:C,6)+1)))), MAX(0.00000001, (1-(1/(1+EXP(-(INDEX(係数表!G:G,6) + $B58)))))*(EXP(INDEX(係数表!H:H,6) + INDEX(係数表!I:I,6)*LN(INDEX(出力表!C:C,6)+1)))))))</f>
        <v>99.977859882077553</v>
      </c>
      <c r="Q58" t="e">
        <f>MIN(100, MAX(0, (100*(INDEX(出力表!D:D,6))/(EXP(INDEX(係数表!B:B,6) + $C58) + (INDEX(出力表!D:D,6)))) + (乱数表!$R58*(Settings!B12/(((INDEX(出力表!D:D,6))+1)^INDEX(係数表!E:E,6)*INDEX(係数表!F:F,6))))))</f>
        <v>#VALUE!</v>
      </c>
      <c r="R58" t="e">
        <f>MIN(100, MAX(0, (INDEX(出力表!D:D,6))*P58/MAX(Q58, Settings!B3)))</f>
        <v>#VALUE!</v>
      </c>
      <c r="S58">
        <f>MIN(100, MAX(0, 100*BETAINV(乱数表!$G58, MAX(0.00000001, (1/(1+EXP(-(INDEX(係数表!G:G,7) + $B58))))*(EXP(INDEX(係数表!H:H,7) + INDEX(係数表!I:I,7)*LN(INDEX(出力表!C:C,7)+1)))), MAX(0.00000001, (1-(1/(1+EXP(-(INDEX(係数表!G:G,7) + $B58)))))*(EXP(INDEX(係数表!H:H,7) + INDEX(係数表!I:I,7)*LN(INDEX(出力表!C:C,7)+1)))))))</f>
        <v>96.850796293788633</v>
      </c>
      <c r="T58" t="e">
        <f>MIN(100, MAX(0, (100*(INDEX(出力表!D:D,7))/(EXP(INDEX(係数表!B:B,7) + $C58) + (INDEX(出力表!D:D,7)))) + (乱数表!$S58*(Settings!B12/(((INDEX(出力表!D:D,7))+1)^INDEX(係数表!E:E,7)*INDEX(係数表!F:F,7))))))</f>
        <v>#VALUE!</v>
      </c>
      <c r="U58" t="e">
        <f>MIN(100, MAX(0, (INDEX(出力表!D:D,7))*S58/MAX(T58, Settings!B3)))</f>
        <v>#VALUE!</v>
      </c>
      <c r="V58">
        <f>MIN(100, MAX(0, 100*BETAINV(乱数表!$H58, MAX(0.00000001, (1/(1+EXP(-(INDEX(係数表!G:G,8) + $B58))))*(EXP(INDEX(係数表!H:H,8) + INDEX(係数表!I:I,8)*LN(INDEX(出力表!C:C,8)+1)))), MAX(0.00000001, (1-(1/(1+EXP(-(INDEX(係数表!G:G,8) + $B58)))))*(EXP(INDEX(係数表!H:H,8) + INDEX(係数表!I:I,8)*LN(INDEX(出力表!C:C,8)+1)))))))</f>
        <v>93.844230499776188</v>
      </c>
      <c r="W58" t="e">
        <f>MIN(100, MAX(0, (100*(INDEX(出力表!D:D,8))/(EXP(INDEX(係数表!B:B,8) + $C58) + (INDEX(出力表!D:D,8)))) + (乱数表!$T58*(Settings!B12/(((INDEX(出力表!D:D,8))+1)^INDEX(係数表!E:E,8)*INDEX(係数表!F:F,8))))))</f>
        <v>#VALUE!</v>
      </c>
      <c r="X58" t="e">
        <f>MIN(100, MAX(0, (INDEX(出力表!D:D,8))*V58/MAX(W58, Settings!B3)))</f>
        <v>#VALUE!</v>
      </c>
      <c r="Y58">
        <f>MIN(100, MAX(0, 100*BETAINV(乱数表!$I58, MAX(0.00000001, (1/(1+EXP(-(INDEX(係数表!G:G,9) + $B58))))*(EXP(INDEX(係数表!H:H,9) + INDEX(係数表!I:I,9)*LN(INDEX(出力表!C:C,9)+1)))), MAX(0.00000001, (1-(1/(1+EXP(-(INDEX(係数表!G:G,9) + $B58)))))*(EXP(INDEX(係数表!H:H,9) + INDEX(係数表!I:I,9)*LN(INDEX(出力表!C:C,9)+1)))))))</f>
        <v>73.64672813020367</v>
      </c>
      <c r="Z58" t="e">
        <f>MIN(100, MAX(0, (100*(INDEX(出力表!D:D,9))/(EXP(INDEX(係数表!B:B,9) + $C58) + (INDEX(出力表!D:D,9)))) + (乱数表!$U58*(Settings!B12/(((INDEX(出力表!D:D,9))+1)^INDEX(係数表!E:E,9)*INDEX(係数表!F:F,9))))))</f>
        <v>#VALUE!</v>
      </c>
      <c r="AA58" t="e">
        <f>MIN(100, MAX(0, (INDEX(出力表!D:D,9))*Y58/MAX(Z58, Settings!B3)))</f>
        <v>#VALUE!</v>
      </c>
      <c r="AB58">
        <f>MIN(100, MAX(0, 100*BETAINV(乱数表!$J58, MAX(0.00000001, (1/(1+EXP(-(INDEX(係数表!G:G,10) + $B58))))*(EXP(INDEX(係数表!H:H,10) + INDEX(係数表!I:I,10)*LN(INDEX(出力表!C:C,10)+1)))), MAX(0.00000001, (1-(1/(1+EXP(-(INDEX(係数表!G:G,10) + $B58)))))*(EXP(INDEX(係数表!H:H,10) + INDEX(係数表!I:I,10)*LN(INDEX(出力表!C:C,10)+1)))))))</f>
        <v>66.936600820608462</v>
      </c>
      <c r="AC58" t="e">
        <f>MIN(100, MAX(0, (100*(INDEX(出力表!D:D,10))/(EXP(INDEX(係数表!B:B,10) + $C58) + (INDEX(出力表!D:D,10)))) + (乱数表!$V58*(Settings!B12/(((INDEX(出力表!D:D,10))+1)^INDEX(係数表!E:E,10)*INDEX(係数表!F:F,10))))))</f>
        <v>#VALUE!</v>
      </c>
      <c r="AD58" t="e">
        <f>MIN(100, MAX(0, (INDEX(出力表!D:D,10))*AB58/MAX(AC58, Settings!B3)))</f>
        <v>#VALUE!</v>
      </c>
      <c r="AE58">
        <f>MIN(100, MAX(0, 100*BETAINV(乱数表!$K58, MAX(0.00000001, (1/(1+EXP(-(INDEX(係数表!G:G,11) + $B58))))*(EXP(INDEX(係数表!H:H,11) + INDEX(係数表!I:I,11)*LN(INDEX(出力表!C:C,11)+1)))), MAX(0.00000001, (1-(1/(1+EXP(-(INDEX(係数表!G:G,11) + $B58)))))*(EXP(INDEX(係数表!H:H,11) + INDEX(係数表!I:I,11)*LN(INDEX(出力表!C:C,11)+1)))))))</f>
        <v>83.142785876914942</v>
      </c>
      <c r="AF58" t="e">
        <f>MIN(100, MAX(0, (100*(INDEX(出力表!D:D,11))/(EXP(INDEX(係数表!B:B,11) + $C58) + (INDEX(出力表!D:D,11)))) + (乱数表!$W58*(Settings!B12/(((INDEX(出力表!D:D,11))+1)^INDEX(係数表!E:E,11)*INDEX(係数表!F:F,11))))))</f>
        <v>#VALUE!</v>
      </c>
      <c r="AG58" t="e">
        <f>MIN(100, MAX(0, (INDEX(出力表!D:D,11))*AE58/MAX(AF58, Settings!B3)))</f>
        <v>#VALUE!</v>
      </c>
      <c r="AH58">
        <f>MIN(100, MAX(0, 100*BETAINV(乱数表!$L58, MAX(0.00000001, (1/(1+EXP(-(INDEX(係数表!G:G,12) + $B58))))*(EXP(INDEX(係数表!H:H,12) + INDEX(係数表!I:I,12)*LN(INDEX(出力表!C:C,12)+1)))), MAX(0.00000001, (1-(1/(1+EXP(-(INDEX(係数表!G:G,12) + $B58)))))*(EXP(INDEX(係数表!H:H,12) + INDEX(係数表!I:I,12)*LN(INDEX(出力表!C:C,12)+1)))))))</f>
        <v>99.614821112440382</v>
      </c>
      <c r="AI58" t="e">
        <f>MIN(100, MAX(0, (100*(INDEX(出力表!D:D,12))/(EXP(INDEX(係数表!B:B,12) + $C58) + (INDEX(出力表!D:D,12)))) + (乱数表!$X58*(Settings!B12/(((INDEX(出力表!D:D,12))+1)^INDEX(係数表!E:E,12)*INDEX(係数表!F:F,12))))))</f>
        <v>#VALUE!</v>
      </c>
      <c r="AJ58" t="e">
        <f>MIN(100, MAX(0, (INDEX(出力表!D:D,12))*AH58/MAX(AI58, Settings!B3)))</f>
        <v>#VALUE!</v>
      </c>
      <c r="AK58">
        <f>MIN(100, MAX(0, 100*BETAINV(乱数表!$M58, MAX(0.00000001, (1/(1+EXP(-(INDEX(係数表!G:G,13) + $B58))))*(EXP(INDEX(係数表!H:H,13) + INDEX(係数表!I:I,13)*LN(INDEX(出力表!C:C,13)+1)))), MAX(0.00000001, (1-(1/(1+EXP(-(INDEX(係数表!G:G,13) + $B58)))))*(EXP(INDEX(係数表!H:H,13) + INDEX(係数表!I:I,13)*LN(INDEX(出力表!C:C,13)+1)))))))</f>
        <v>75.324281189262607</v>
      </c>
      <c r="AL58" t="e">
        <f>MIN(100, MAX(0, (100*(INDEX(出力表!D:D,13))/(EXP(INDEX(係数表!B:B,13) + $C58) + (INDEX(出力表!D:D,13)))) + (乱数表!$Y58*(Settings!B12/(((INDEX(出力表!D:D,13))+1)^INDEX(係数表!E:E,13)*INDEX(係数表!F:F,13))))))</f>
        <v>#VALUE!</v>
      </c>
      <c r="AM58" t="e">
        <f>MIN(100, MAX(0, (INDEX(出力表!D:D,13))*AK58/MAX(AL58, Settings!B3)))</f>
        <v>#VALUE!</v>
      </c>
      <c r="AN58">
        <f>IF(ISNUMBER(F58), INDEX(出力表!B:B,2)*F58, 0)+IF(ISNUMBER(I58), INDEX(出力表!B:B,3)*I58, 0)+IF(ISNUMBER(L58), INDEX(出力表!B:B,4)*L58, 0)+IF(ISNUMBER(O58), INDEX(出力表!B:B,5)*O58, 0)+IF(ISNUMBER(R58), INDEX(出力表!B:B,6)*R58, 0)+IF(ISNUMBER(U58), INDEX(出力表!B:B,7)*U58, 0)+IF(ISNUMBER(X58), INDEX(出力表!B:B,8)*X58, 0)+IF(ISNUMBER(AA58), INDEX(出力表!B:B,9)*AA58, 0)+IF(ISNUMBER(AD58), INDEX(出力表!B:B,10)*AD58, 0)+IF(ISNUMBER(AG58), INDEX(出力表!B:B,11)*AG58, 0)+IF(ISNUMBER(AJ58), INDEX(出力表!B:B,12)*AJ58, 0)+IF(ISNUMBER(AM58), INDEX(出力表!B:B,13)*AM58, 0)</f>
        <v>0</v>
      </c>
      <c r="AO58">
        <f>IF(ISNUMBER(F58), INDEX(出力表!B:B,2), 0)+IF(ISNUMBER(I58), INDEX(出力表!B:B,3), 0)+IF(ISNUMBER(L58), INDEX(出力表!B:B,4), 0)+IF(ISNUMBER(O58), INDEX(出力表!B:B,5), 0)+IF(ISNUMBER(R58), INDEX(出力表!B:B,6), 0)+IF(ISNUMBER(U58), INDEX(出力表!B:B,7), 0)+IF(ISNUMBER(X58), INDEX(出力表!B:B,8), 0)+IF(ISNUMBER(AA58), INDEX(出力表!B:B,9), 0)+IF(ISNUMBER(AD58), INDEX(出力表!B:B,10), 0)+IF(ISNUMBER(AG58), INDEX(出力表!B:B,11), 0)+IF(ISNUMBER(AJ58), INDEX(出力表!B:B,12), 0)+IF(ISNUMBER(AM58), INDEX(出力表!B:B,13), 0)</f>
        <v>0</v>
      </c>
      <c r="AP58" t="str">
        <f t="shared" si="0"/>
        <v/>
      </c>
    </row>
    <row r="59" spans="1:42" x14ac:dyDescent="0.2">
      <c r="A59">
        <v>58</v>
      </c>
      <c r="B59">
        <f>IF(UPPER(Settings!B4)="TRUE", 乱数表!$Z59*Settings!B10, 0)</f>
        <v>1.9716393831362811E-2</v>
      </c>
      <c r="C59">
        <f>IF(UPPER(Settings!B4)="TRUE", 乱数表!$AA59*Settings!B11, 0)</f>
        <v>0.14618646168900243</v>
      </c>
      <c r="D59">
        <f>MIN(100, MAX(0, 100*BETAINV(乱数表!$B59, MAX(0.00000001, (1/(1+EXP(-(INDEX(係数表!G:G,2) + $B59))))*(EXP(INDEX(係数表!H:H,2) + INDEX(係数表!I:I,2)*LN(INDEX(出力表!C:C,2)+1)))), MAX(0.00000001, (1-(1/(1+EXP(-(INDEX(係数表!G:G,2) + $B59)))))*(EXP(INDEX(係数表!H:H,2) + INDEX(係数表!I:I,2)*LN(INDEX(出力表!C:C,2)+1)))))))</f>
        <v>99.22964545182586</v>
      </c>
      <c r="E59" t="e">
        <f>MIN(100, MAX(0, (100*(INDEX(出力表!D:D,2))/(EXP(INDEX(係数表!B:B,2) + $C59) + (INDEX(出力表!D:D,2)))) + (乱数表!$N59*(Settings!B12/(((INDEX(出力表!D:D,2))+1)^INDEX(係数表!E:E,2)*INDEX(係数表!F:F,2))))))</f>
        <v>#VALUE!</v>
      </c>
      <c r="F59" t="e">
        <f>MIN(100, MAX(0, (INDEX(出力表!D:D,2))*D59/MAX(E59, Settings!B3)))</f>
        <v>#VALUE!</v>
      </c>
      <c r="G59">
        <f>MIN(100, MAX(0, 100*BETAINV(乱数表!$C59, MAX(0.00000001, (1/(1+EXP(-(INDEX(係数表!G:G,3) + $B59))))*(EXP(INDEX(係数表!H:H,3) + INDEX(係数表!I:I,3)*LN(INDEX(出力表!C:C,3)+1)))), MAX(0.00000001, (1-(1/(1+EXP(-(INDEX(係数表!G:G,3) + $B59)))))*(EXP(INDEX(係数表!H:H,3) + INDEX(係数表!I:I,3)*LN(INDEX(出力表!C:C,3)+1)))))))</f>
        <v>80.239910254502405</v>
      </c>
      <c r="H59" t="e">
        <f>MIN(100, MAX(0, (100*(INDEX(出力表!D:D,3))/(EXP(INDEX(係数表!B:B,3) + $C59) + (INDEX(出力表!D:D,3)))) + (乱数表!$O59*(Settings!B12/(((INDEX(出力表!D:D,3))+1)^INDEX(係数表!E:E,3)*INDEX(係数表!F:F,3))))))</f>
        <v>#VALUE!</v>
      </c>
      <c r="I59" t="e">
        <f>MIN(100, MAX(0, (INDEX(出力表!D:D,3))*G59/MAX(H59, Settings!B3)))</f>
        <v>#VALUE!</v>
      </c>
      <c r="J59">
        <f>MIN(100, MAX(0, 100*BETAINV(乱数表!$D59, MAX(0.00000001, (1/(1+EXP(-(INDEX(係数表!G:G,4) + $B59))))*(EXP(INDEX(係数表!H:H,4) + INDEX(係数表!I:I,4)*LN(INDEX(出力表!C:C,4)+1)))), MAX(0.00000001, (1-(1/(1+EXP(-(INDEX(係数表!G:G,4) + $B59)))))*(EXP(INDEX(係数表!H:H,4) + INDEX(係数表!I:I,4)*LN(INDEX(出力表!C:C,4)+1)))))))</f>
        <v>98.406691492263775</v>
      </c>
      <c r="K59" t="e">
        <f>MIN(100, MAX(0, (100*(INDEX(出力表!D:D,4))/(EXP(INDEX(係数表!B:B,4) + $C59) + (INDEX(出力表!D:D,4)))) + (乱数表!$P59*(Settings!B12/(((INDEX(出力表!D:D,4))+1)^INDEX(係数表!E:E,4)*INDEX(係数表!F:F,4))))))</f>
        <v>#VALUE!</v>
      </c>
      <c r="L59" t="e">
        <f>MIN(100, MAX(0, (INDEX(出力表!D:D,4))*J59/MAX(K59, Settings!B3)))</f>
        <v>#VALUE!</v>
      </c>
      <c r="M59">
        <f>MIN(100, MAX(0, 100*BETAINV(乱数表!$E59, MAX(0.00000001, (1/(1+EXP(-(INDEX(係数表!G:G,5) + $B59))))*(EXP(INDEX(係数表!H:H,5) + INDEX(係数表!I:I,5)*LN(INDEX(出力表!C:C,5)+1)))), MAX(0.00000001, (1-(1/(1+EXP(-(INDEX(係数表!G:G,5) + $B59)))))*(EXP(INDEX(係数表!H:H,5) + INDEX(係数表!I:I,5)*LN(INDEX(出力表!C:C,5)+1)))))))</f>
        <v>97.749098546141624</v>
      </c>
      <c r="N59" t="e">
        <f>MIN(100, MAX(0, (100*(INDEX(出力表!D:D,5))/(EXP(INDEX(係数表!B:B,5) + $C59) + (INDEX(出力表!D:D,5)))) + (乱数表!$Q59*(Settings!B12/(((INDEX(出力表!D:D,5))+1)^INDEX(係数表!E:E,5)*INDEX(係数表!F:F,5))))))</f>
        <v>#VALUE!</v>
      </c>
      <c r="O59" t="e">
        <f>MIN(100, MAX(0, (INDEX(出力表!D:D,5))*M59/MAX(N59, Settings!B3)))</f>
        <v>#VALUE!</v>
      </c>
      <c r="P59">
        <f>MIN(100, MAX(0, 100*BETAINV(乱数表!$F59, MAX(0.00000001, (1/(1+EXP(-(INDEX(係数表!G:G,6) + $B59))))*(EXP(INDEX(係数表!H:H,6) + INDEX(係数表!I:I,6)*LN(INDEX(出力表!C:C,6)+1)))), MAX(0.00000001, (1-(1/(1+EXP(-(INDEX(係数表!G:G,6) + $B59)))))*(EXP(INDEX(係数表!H:H,6) + INDEX(係数表!I:I,6)*LN(INDEX(出力表!C:C,6)+1)))))))</f>
        <v>73.947249127263575</v>
      </c>
      <c r="Q59" t="e">
        <f>MIN(100, MAX(0, (100*(INDEX(出力表!D:D,6))/(EXP(INDEX(係数表!B:B,6) + $C59) + (INDEX(出力表!D:D,6)))) + (乱数表!$R59*(Settings!B12/(((INDEX(出力表!D:D,6))+1)^INDEX(係数表!E:E,6)*INDEX(係数表!F:F,6))))))</f>
        <v>#VALUE!</v>
      </c>
      <c r="R59" t="e">
        <f>MIN(100, MAX(0, (INDEX(出力表!D:D,6))*P59/MAX(Q59, Settings!B3)))</f>
        <v>#VALUE!</v>
      </c>
      <c r="S59">
        <f>MIN(100, MAX(0, 100*BETAINV(乱数表!$G59, MAX(0.00000001, (1/(1+EXP(-(INDEX(係数表!G:G,7) + $B59))))*(EXP(INDEX(係数表!H:H,7) + INDEX(係数表!I:I,7)*LN(INDEX(出力表!C:C,7)+1)))), MAX(0.00000001, (1-(1/(1+EXP(-(INDEX(係数表!G:G,7) + $B59)))))*(EXP(INDEX(係数表!H:H,7) + INDEX(係数表!I:I,7)*LN(INDEX(出力表!C:C,7)+1)))))))</f>
        <v>99.407632764287541</v>
      </c>
      <c r="T59" t="e">
        <f>MIN(100, MAX(0, (100*(INDEX(出力表!D:D,7))/(EXP(INDEX(係数表!B:B,7) + $C59) + (INDEX(出力表!D:D,7)))) + (乱数表!$S59*(Settings!B12/(((INDEX(出力表!D:D,7))+1)^INDEX(係数表!E:E,7)*INDEX(係数表!F:F,7))))))</f>
        <v>#VALUE!</v>
      </c>
      <c r="U59" t="e">
        <f>MIN(100, MAX(0, (INDEX(出力表!D:D,7))*S59/MAX(T59, Settings!B3)))</f>
        <v>#VALUE!</v>
      </c>
      <c r="V59">
        <f>MIN(100, MAX(0, 100*BETAINV(乱数表!$H59, MAX(0.00000001, (1/(1+EXP(-(INDEX(係数表!G:G,8) + $B59))))*(EXP(INDEX(係数表!H:H,8) + INDEX(係数表!I:I,8)*LN(INDEX(出力表!C:C,8)+1)))), MAX(0.00000001, (1-(1/(1+EXP(-(INDEX(係数表!G:G,8) + $B59)))))*(EXP(INDEX(係数表!H:H,8) + INDEX(係数表!I:I,8)*LN(INDEX(出力表!C:C,8)+1)))))))</f>
        <v>86.051716092271931</v>
      </c>
      <c r="W59" t="e">
        <f>MIN(100, MAX(0, (100*(INDEX(出力表!D:D,8))/(EXP(INDEX(係数表!B:B,8) + $C59) + (INDEX(出力表!D:D,8)))) + (乱数表!$T59*(Settings!B12/(((INDEX(出力表!D:D,8))+1)^INDEX(係数表!E:E,8)*INDEX(係数表!F:F,8))))))</f>
        <v>#VALUE!</v>
      </c>
      <c r="X59" t="e">
        <f>MIN(100, MAX(0, (INDEX(出力表!D:D,8))*V59/MAX(W59, Settings!B3)))</f>
        <v>#VALUE!</v>
      </c>
      <c r="Y59">
        <f>MIN(100, MAX(0, 100*BETAINV(乱数表!$I59, MAX(0.00000001, (1/(1+EXP(-(INDEX(係数表!G:G,9) + $B59))))*(EXP(INDEX(係数表!H:H,9) + INDEX(係数表!I:I,9)*LN(INDEX(出力表!C:C,9)+1)))), MAX(0.00000001, (1-(1/(1+EXP(-(INDEX(係数表!G:G,9) + $B59)))))*(EXP(INDEX(係数表!H:H,9) + INDEX(係数表!I:I,9)*LN(INDEX(出力表!C:C,9)+1)))))))</f>
        <v>78.05177947258305</v>
      </c>
      <c r="Z59" t="e">
        <f>MIN(100, MAX(0, (100*(INDEX(出力表!D:D,9))/(EXP(INDEX(係数表!B:B,9) + $C59) + (INDEX(出力表!D:D,9)))) + (乱数表!$U59*(Settings!B12/(((INDEX(出力表!D:D,9))+1)^INDEX(係数表!E:E,9)*INDEX(係数表!F:F,9))))))</f>
        <v>#VALUE!</v>
      </c>
      <c r="AA59" t="e">
        <f>MIN(100, MAX(0, (INDEX(出力表!D:D,9))*Y59/MAX(Z59, Settings!B3)))</f>
        <v>#VALUE!</v>
      </c>
      <c r="AB59">
        <f>MIN(100, MAX(0, 100*BETAINV(乱数表!$J59, MAX(0.00000001, (1/(1+EXP(-(INDEX(係数表!G:G,10) + $B59))))*(EXP(INDEX(係数表!H:H,10) + INDEX(係数表!I:I,10)*LN(INDEX(出力表!C:C,10)+1)))), MAX(0.00000001, (1-(1/(1+EXP(-(INDEX(係数表!G:G,10) + $B59)))))*(EXP(INDEX(係数表!H:H,10) + INDEX(係数表!I:I,10)*LN(INDEX(出力表!C:C,10)+1)))))))</f>
        <v>96.381026571222208</v>
      </c>
      <c r="AC59" t="e">
        <f>MIN(100, MAX(0, (100*(INDEX(出力表!D:D,10))/(EXP(INDEX(係数表!B:B,10) + $C59) + (INDEX(出力表!D:D,10)))) + (乱数表!$V59*(Settings!B12/(((INDEX(出力表!D:D,10))+1)^INDEX(係数表!E:E,10)*INDEX(係数表!F:F,10))))))</f>
        <v>#VALUE!</v>
      </c>
      <c r="AD59" t="e">
        <f>MIN(100, MAX(0, (INDEX(出力表!D:D,10))*AB59/MAX(AC59, Settings!B3)))</f>
        <v>#VALUE!</v>
      </c>
      <c r="AE59">
        <f>MIN(100, MAX(0, 100*BETAINV(乱数表!$K59, MAX(0.00000001, (1/(1+EXP(-(INDEX(係数表!G:G,11) + $B59))))*(EXP(INDEX(係数表!H:H,11) + INDEX(係数表!I:I,11)*LN(INDEX(出力表!C:C,11)+1)))), MAX(0.00000001, (1-(1/(1+EXP(-(INDEX(係数表!G:G,11) + $B59)))))*(EXP(INDEX(係数表!H:H,11) + INDEX(係数表!I:I,11)*LN(INDEX(出力表!C:C,11)+1)))))))</f>
        <v>84.060207149246949</v>
      </c>
      <c r="AF59" t="e">
        <f>MIN(100, MAX(0, (100*(INDEX(出力表!D:D,11))/(EXP(INDEX(係数表!B:B,11) + $C59) + (INDEX(出力表!D:D,11)))) + (乱数表!$W59*(Settings!B12/(((INDEX(出力表!D:D,11))+1)^INDEX(係数表!E:E,11)*INDEX(係数表!F:F,11))))))</f>
        <v>#VALUE!</v>
      </c>
      <c r="AG59" t="e">
        <f>MIN(100, MAX(0, (INDEX(出力表!D:D,11))*AE59/MAX(AF59, Settings!B3)))</f>
        <v>#VALUE!</v>
      </c>
      <c r="AH59">
        <f>MIN(100, MAX(0, 100*BETAINV(乱数表!$L59, MAX(0.00000001, (1/(1+EXP(-(INDEX(係数表!G:G,12) + $B59))))*(EXP(INDEX(係数表!H:H,12) + INDEX(係数表!I:I,12)*LN(INDEX(出力表!C:C,12)+1)))), MAX(0.00000001, (1-(1/(1+EXP(-(INDEX(係数表!G:G,12) + $B59)))))*(EXP(INDEX(係数表!H:H,12) + INDEX(係数表!I:I,12)*LN(INDEX(出力表!C:C,12)+1)))))))</f>
        <v>67.24410368337881</v>
      </c>
      <c r="AI59" t="e">
        <f>MIN(100, MAX(0, (100*(INDEX(出力表!D:D,12))/(EXP(INDEX(係数表!B:B,12) + $C59) + (INDEX(出力表!D:D,12)))) + (乱数表!$X59*(Settings!B12/(((INDEX(出力表!D:D,12))+1)^INDEX(係数表!E:E,12)*INDEX(係数表!F:F,12))))))</f>
        <v>#VALUE!</v>
      </c>
      <c r="AJ59" t="e">
        <f>MIN(100, MAX(0, (INDEX(出力表!D:D,12))*AH59/MAX(AI59, Settings!B3)))</f>
        <v>#VALUE!</v>
      </c>
      <c r="AK59">
        <f>MIN(100, MAX(0, 100*BETAINV(乱数表!$M59, MAX(0.00000001, (1/(1+EXP(-(INDEX(係数表!G:G,13) + $B59))))*(EXP(INDEX(係数表!H:H,13) + INDEX(係数表!I:I,13)*LN(INDEX(出力表!C:C,13)+1)))), MAX(0.00000001, (1-(1/(1+EXP(-(INDEX(係数表!G:G,13) + $B59)))))*(EXP(INDEX(係数表!H:H,13) + INDEX(係数表!I:I,13)*LN(INDEX(出力表!C:C,13)+1)))))))</f>
        <v>96.017775663873323</v>
      </c>
      <c r="AL59" t="e">
        <f>MIN(100, MAX(0, (100*(INDEX(出力表!D:D,13))/(EXP(INDEX(係数表!B:B,13) + $C59) + (INDEX(出力表!D:D,13)))) + (乱数表!$Y59*(Settings!B12/(((INDEX(出力表!D:D,13))+1)^INDEX(係数表!E:E,13)*INDEX(係数表!F:F,13))))))</f>
        <v>#VALUE!</v>
      </c>
      <c r="AM59" t="e">
        <f>MIN(100, MAX(0, (INDEX(出力表!D:D,13))*AK59/MAX(AL59, Settings!B3)))</f>
        <v>#VALUE!</v>
      </c>
      <c r="AN59">
        <f>IF(ISNUMBER(F59), INDEX(出力表!B:B,2)*F59, 0)+IF(ISNUMBER(I59), INDEX(出力表!B:B,3)*I59, 0)+IF(ISNUMBER(L59), INDEX(出力表!B:B,4)*L59, 0)+IF(ISNUMBER(O59), INDEX(出力表!B:B,5)*O59, 0)+IF(ISNUMBER(R59), INDEX(出力表!B:B,6)*R59, 0)+IF(ISNUMBER(U59), INDEX(出力表!B:B,7)*U59, 0)+IF(ISNUMBER(X59), INDEX(出力表!B:B,8)*X59, 0)+IF(ISNUMBER(AA59), INDEX(出力表!B:B,9)*AA59, 0)+IF(ISNUMBER(AD59), INDEX(出力表!B:B,10)*AD59, 0)+IF(ISNUMBER(AG59), INDEX(出力表!B:B,11)*AG59, 0)+IF(ISNUMBER(AJ59), INDEX(出力表!B:B,12)*AJ59, 0)+IF(ISNUMBER(AM59), INDEX(出力表!B:B,13)*AM59, 0)</f>
        <v>0</v>
      </c>
      <c r="AO59">
        <f>IF(ISNUMBER(F59), INDEX(出力表!B:B,2), 0)+IF(ISNUMBER(I59), INDEX(出力表!B:B,3), 0)+IF(ISNUMBER(L59), INDEX(出力表!B:B,4), 0)+IF(ISNUMBER(O59), INDEX(出力表!B:B,5), 0)+IF(ISNUMBER(R59), INDEX(出力表!B:B,6), 0)+IF(ISNUMBER(U59), INDEX(出力表!B:B,7), 0)+IF(ISNUMBER(X59), INDEX(出力表!B:B,8), 0)+IF(ISNUMBER(AA59), INDEX(出力表!B:B,9), 0)+IF(ISNUMBER(AD59), INDEX(出力表!B:B,10), 0)+IF(ISNUMBER(AG59), INDEX(出力表!B:B,11), 0)+IF(ISNUMBER(AJ59), INDEX(出力表!B:B,12), 0)+IF(ISNUMBER(AM59), INDEX(出力表!B:B,13), 0)</f>
        <v>0</v>
      </c>
      <c r="AP59" t="str">
        <f t="shared" si="0"/>
        <v/>
      </c>
    </row>
    <row r="60" spans="1:42" x14ac:dyDescent="0.2">
      <c r="A60">
        <v>59</v>
      </c>
      <c r="B60">
        <f>IF(UPPER(Settings!B4)="TRUE", 乱数表!$Z60*Settings!B10, 0)</f>
        <v>0.24237458094733769</v>
      </c>
      <c r="C60">
        <f>IF(UPPER(Settings!B4)="TRUE", 乱数表!$AA60*Settings!B11, 0)</f>
        <v>6.7983501339076324E-2</v>
      </c>
      <c r="D60">
        <f>MIN(100, MAX(0, 100*BETAINV(乱数表!$B60, MAX(0.00000001, (1/(1+EXP(-(INDEX(係数表!G:G,2) + $B60))))*(EXP(INDEX(係数表!H:H,2) + INDEX(係数表!I:I,2)*LN(INDEX(出力表!C:C,2)+1)))), MAX(0.00000001, (1-(1/(1+EXP(-(INDEX(係数表!G:G,2) + $B60)))))*(EXP(INDEX(係数表!H:H,2) + INDEX(係数表!I:I,2)*LN(INDEX(出力表!C:C,2)+1)))))))</f>
        <v>99.969954357897777</v>
      </c>
      <c r="E60" t="e">
        <f>MIN(100, MAX(0, (100*(INDEX(出力表!D:D,2))/(EXP(INDEX(係数表!B:B,2) + $C60) + (INDEX(出力表!D:D,2)))) + (乱数表!$N60*(Settings!B12/(((INDEX(出力表!D:D,2))+1)^INDEX(係数表!E:E,2)*INDEX(係数表!F:F,2))))))</f>
        <v>#VALUE!</v>
      </c>
      <c r="F60" t="e">
        <f>MIN(100, MAX(0, (INDEX(出力表!D:D,2))*D60/MAX(E60, Settings!B3)))</f>
        <v>#VALUE!</v>
      </c>
      <c r="G60">
        <f>MIN(100, MAX(0, 100*BETAINV(乱数表!$C60, MAX(0.00000001, (1/(1+EXP(-(INDEX(係数表!G:G,3) + $B60))))*(EXP(INDEX(係数表!H:H,3) + INDEX(係数表!I:I,3)*LN(INDEX(出力表!C:C,3)+1)))), MAX(0.00000001, (1-(1/(1+EXP(-(INDEX(係数表!G:G,3) + $B60)))))*(EXP(INDEX(係数表!H:H,3) + INDEX(係数表!I:I,3)*LN(INDEX(出力表!C:C,3)+1)))))))</f>
        <v>86.587180933654253</v>
      </c>
      <c r="H60" t="e">
        <f>MIN(100, MAX(0, (100*(INDEX(出力表!D:D,3))/(EXP(INDEX(係数表!B:B,3) + $C60) + (INDEX(出力表!D:D,3)))) + (乱数表!$O60*(Settings!B12/(((INDEX(出力表!D:D,3))+1)^INDEX(係数表!E:E,3)*INDEX(係数表!F:F,3))))))</f>
        <v>#VALUE!</v>
      </c>
      <c r="I60" t="e">
        <f>MIN(100, MAX(0, (INDEX(出力表!D:D,3))*G60/MAX(H60, Settings!B3)))</f>
        <v>#VALUE!</v>
      </c>
      <c r="J60">
        <f>MIN(100, MAX(0, 100*BETAINV(乱数表!$D60, MAX(0.00000001, (1/(1+EXP(-(INDEX(係数表!G:G,4) + $B60))))*(EXP(INDEX(係数表!H:H,4) + INDEX(係数表!I:I,4)*LN(INDEX(出力表!C:C,4)+1)))), MAX(0.00000001, (1-(1/(1+EXP(-(INDEX(係数表!G:G,4) + $B60)))))*(EXP(INDEX(係数表!H:H,4) + INDEX(係数表!I:I,4)*LN(INDEX(出力表!C:C,4)+1)))))))</f>
        <v>99.008441970319367</v>
      </c>
      <c r="K60" t="e">
        <f>MIN(100, MAX(0, (100*(INDEX(出力表!D:D,4))/(EXP(INDEX(係数表!B:B,4) + $C60) + (INDEX(出力表!D:D,4)))) + (乱数表!$P60*(Settings!B12/(((INDEX(出力表!D:D,4))+1)^INDEX(係数表!E:E,4)*INDEX(係数表!F:F,4))))))</f>
        <v>#VALUE!</v>
      </c>
      <c r="L60" t="e">
        <f>MIN(100, MAX(0, (INDEX(出力表!D:D,4))*J60/MAX(K60, Settings!B3)))</f>
        <v>#VALUE!</v>
      </c>
      <c r="M60">
        <f>MIN(100, MAX(0, 100*BETAINV(乱数表!$E60, MAX(0.00000001, (1/(1+EXP(-(INDEX(係数表!G:G,5) + $B60))))*(EXP(INDEX(係数表!H:H,5) + INDEX(係数表!I:I,5)*LN(INDEX(出力表!C:C,5)+1)))), MAX(0.00000001, (1-(1/(1+EXP(-(INDEX(係数表!G:G,5) + $B60)))))*(EXP(INDEX(係数表!H:H,5) + INDEX(係数表!I:I,5)*LN(INDEX(出力表!C:C,5)+1)))))))</f>
        <v>98.928834531226514</v>
      </c>
      <c r="N60" t="e">
        <f>MIN(100, MAX(0, (100*(INDEX(出力表!D:D,5))/(EXP(INDEX(係数表!B:B,5) + $C60) + (INDEX(出力表!D:D,5)))) + (乱数表!$Q60*(Settings!B12/(((INDEX(出力表!D:D,5))+1)^INDEX(係数表!E:E,5)*INDEX(係数表!F:F,5))))))</f>
        <v>#VALUE!</v>
      </c>
      <c r="O60" t="e">
        <f>MIN(100, MAX(0, (INDEX(出力表!D:D,5))*M60/MAX(N60, Settings!B3)))</f>
        <v>#VALUE!</v>
      </c>
      <c r="P60">
        <f>MIN(100, MAX(0, 100*BETAINV(乱数表!$F60, MAX(0.00000001, (1/(1+EXP(-(INDEX(係数表!G:G,6) + $B60))))*(EXP(INDEX(係数表!H:H,6) + INDEX(係数表!I:I,6)*LN(INDEX(出力表!C:C,6)+1)))), MAX(0.00000001, (1-(1/(1+EXP(-(INDEX(係数表!G:G,6) + $B60)))))*(EXP(INDEX(係数表!H:H,6) + INDEX(係数表!I:I,6)*LN(INDEX(出力表!C:C,6)+1)))))))</f>
        <v>75.229967069677826</v>
      </c>
      <c r="Q60" t="e">
        <f>MIN(100, MAX(0, (100*(INDEX(出力表!D:D,6))/(EXP(INDEX(係数表!B:B,6) + $C60) + (INDEX(出力表!D:D,6)))) + (乱数表!$R60*(Settings!B12/(((INDEX(出力表!D:D,6))+1)^INDEX(係数表!E:E,6)*INDEX(係数表!F:F,6))))))</f>
        <v>#VALUE!</v>
      </c>
      <c r="R60" t="e">
        <f>MIN(100, MAX(0, (INDEX(出力表!D:D,6))*P60/MAX(Q60, Settings!B3)))</f>
        <v>#VALUE!</v>
      </c>
      <c r="S60">
        <f>MIN(100, MAX(0, 100*BETAINV(乱数表!$G60, MAX(0.00000001, (1/(1+EXP(-(INDEX(係数表!G:G,7) + $B60))))*(EXP(INDEX(係数表!H:H,7) + INDEX(係数表!I:I,7)*LN(INDEX(出力表!C:C,7)+1)))), MAX(0.00000001, (1-(1/(1+EXP(-(INDEX(係数表!G:G,7) + $B60)))))*(EXP(INDEX(係数表!H:H,7) + INDEX(係数表!I:I,7)*LN(INDEX(出力表!C:C,7)+1)))))))</f>
        <v>81.62021249001458</v>
      </c>
      <c r="T60" t="e">
        <f>MIN(100, MAX(0, (100*(INDEX(出力表!D:D,7))/(EXP(INDEX(係数表!B:B,7) + $C60) + (INDEX(出力表!D:D,7)))) + (乱数表!$S60*(Settings!B12/(((INDEX(出力表!D:D,7))+1)^INDEX(係数表!E:E,7)*INDEX(係数表!F:F,7))))))</f>
        <v>#VALUE!</v>
      </c>
      <c r="U60" t="e">
        <f>MIN(100, MAX(0, (INDEX(出力表!D:D,7))*S60/MAX(T60, Settings!B3)))</f>
        <v>#VALUE!</v>
      </c>
      <c r="V60">
        <f>MIN(100, MAX(0, 100*BETAINV(乱数表!$H60, MAX(0.00000001, (1/(1+EXP(-(INDEX(係数表!G:G,8) + $B60))))*(EXP(INDEX(係数表!H:H,8) + INDEX(係数表!I:I,8)*LN(INDEX(出力表!C:C,8)+1)))), MAX(0.00000001, (1-(1/(1+EXP(-(INDEX(係数表!G:G,8) + $B60)))))*(EXP(INDEX(係数表!H:H,8) + INDEX(係数表!I:I,8)*LN(INDEX(出力表!C:C,8)+1)))))))</f>
        <v>98.842730576025247</v>
      </c>
      <c r="W60" t="e">
        <f>MIN(100, MAX(0, (100*(INDEX(出力表!D:D,8))/(EXP(INDEX(係数表!B:B,8) + $C60) + (INDEX(出力表!D:D,8)))) + (乱数表!$T60*(Settings!B12/(((INDEX(出力表!D:D,8))+1)^INDEX(係数表!E:E,8)*INDEX(係数表!F:F,8))))))</f>
        <v>#VALUE!</v>
      </c>
      <c r="X60" t="e">
        <f>MIN(100, MAX(0, (INDEX(出力表!D:D,8))*V60/MAX(W60, Settings!B3)))</f>
        <v>#VALUE!</v>
      </c>
      <c r="Y60">
        <f>MIN(100, MAX(0, 100*BETAINV(乱数表!$I60, MAX(0.00000001, (1/(1+EXP(-(INDEX(係数表!G:G,9) + $B60))))*(EXP(INDEX(係数表!H:H,9) + INDEX(係数表!I:I,9)*LN(INDEX(出力表!C:C,9)+1)))), MAX(0.00000001, (1-(1/(1+EXP(-(INDEX(係数表!G:G,9) + $B60)))))*(EXP(INDEX(係数表!H:H,9) + INDEX(係数表!I:I,9)*LN(INDEX(出力表!C:C,9)+1)))))))</f>
        <v>98.734954478377347</v>
      </c>
      <c r="Z60" t="e">
        <f>MIN(100, MAX(0, (100*(INDEX(出力表!D:D,9))/(EXP(INDEX(係数表!B:B,9) + $C60) + (INDEX(出力表!D:D,9)))) + (乱数表!$U60*(Settings!B12/(((INDEX(出力表!D:D,9))+1)^INDEX(係数表!E:E,9)*INDEX(係数表!F:F,9))))))</f>
        <v>#VALUE!</v>
      </c>
      <c r="AA60" t="e">
        <f>MIN(100, MAX(0, (INDEX(出力表!D:D,9))*Y60/MAX(Z60, Settings!B3)))</f>
        <v>#VALUE!</v>
      </c>
      <c r="AB60">
        <f>MIN(100, MAX(0, 100*BETAINV(乱数表!$J60, MAX(0.00000001, (1/(1+EXP(-(INDEX(係数表!G:G,10) + $B60))))*(EXP(INDEX(係数表!H:H,10) + INDEX(係数表!I:I,10)*LN(INDEX(出力表!C:C,10)+1)))), MAX(0.00000001, (1-(1/(1+EXP(-(INDEX(係数表!G:G,10) + $B60)))))*(EXP(INDEX(係数表!H:H,10) + INDEX(係数表!I:I,10)*LN(INDEX(出力表!C:C,10)+1)))))))</f>
        <v>96.894832596851728</v>
      </c>
      <c r="AC60" t="e">
        <f>MIN(100, MAX(0, (100*(INDEX(出力表!D:D,10))/(EXP(INDEX(係数表!B:B,10) + $C60) + (INDEX(出力表!D:D,10)))) + (乱数表!$V60*(Settings!B12/(((INDEX(出力表!D:D,10))+1)^INDEX(係数表!E:E,10)*INDEX(係数表!F:F,10))))))</f>
        <v>#VALUE!</v>
      </c>
      <c r="AD60" t="e">
        <f>MIN(100, MAX(0, (INDEX(出力表!D:D,10))*AB60/MAX(AC60, Settings!B3)))</f>
        <v>#VALUE!</v>
      </c>
      <c r="AE60">
        <f>MIN(100, MAX(0, 100*BETAINV(乱数表!$K60, MAX(0.00000001, (1/(1+EXP(-(INDEX(係数表!G:G,11) + $B60))))*(EXP(INDEX(係数表!H:H,11) + INDEX(係数表!I:I,11)*LN(INDEX(出力表!C:C,11)+1)))), MAX(0.00000001, (1-(1/(1+EXP(-(INDEX(係数表!G:G,11) + $B60)))))*(EXP(INDEX(係数表!H:H,11) + INDEX(係数表!I:I,11)*LN(INDEX(出力表!C:C,11)+1)))))))</f>
        <v>97.250522412329275</v>
      </c>
      <c r="AF60" t="e">
        <f>MIN(100, MAX(0, (100*(INDEX(出力表!D:D,11))/(EXP(INDEX(係数表!B:B,11) + $C60) + (INDEX(出力表!D:D,11)))) + (乱数表!$W60*(Settings!B12/(((INDEX(出力表!D:D,11))+1)^INDEX(係数表!E:E,11)*INDEX(係数表!F:F,11))))))</f>
        <v>#VALUE!</v>
      </c>
      <c r="AG60" t="e">
        <f>MIN(100, MAX(0, (INDEX(出力表!D:D,11))*AE60/MAX(AF60, Settings!B3)))</f>
        <v>#VALUE!</v>
      </c>
      <c r="AH60">
        <f>MIN(100, MAX(0, 100*BETAINV(乱数表!$L60, MAX(0.00000001, (1/(1+EXP(-(INDEX(係数表!G:G,12) + $B60))))*(EXP(INDEX(係数表!H:H,12) + INDEX(係数表!I:I,12)*LN(INDEX(出力表!C:C,12)+1)))), MAX(0.00000001, (1-(1/(1+EXP(-(INDEX(係数表!G:G,12) + $B60)))))*(EXP(INDEX(係数表!H:H,12) + INDEX(係数表!I:I,12)*LN(INDEX(出力表!C:C,12)+1)))))))</f>
        <v>73.75502371818574</v>
      </c>
      <c r="AI60" t="e">
        <f>MIN(100, MAX(0, (100*(INDEX(出力表!D:D,12))/(EXP(INDEX(係数表!B:B,12) + $C60) + (INDEX(出力表!D:D,12)))) + (乱数表!$X60*(Settings!B12/(((INDEX(出力表!D:D,12))+1)^INDEX(係数表!E:E,12)*INDEX(係数表!F:F,12))))))</f>
        <v>#VALUE!</v>
      </c>
      <c r="AJ60" t="e">
        <f>MIN(100, MAX(0, (INDEX(出力表!D:D,12))*AH60/MAX(AI60, Settings!B3)))</f>
        <v>#VALUE!</v>
      </c>
      <c r="AK60">
        <f>MIN(100, MAX(0, 100*BETAINV(乱数表!$M60, MAX(0.00000001, (1/(1+EXP(-(INDEX(係数表!G:G,13) + $B60))))*(EXP(INDEX(係数表!H:H,13) + INDEX(係数表!I:I,13)*LN(INDEX(出力表!C:C,13)+1)))), MAX(0.00000001, (1-(1/(1+EXP(-(INDEX(係数表!G:G,13) + $B60)))))*(EXP(INDEX(係数表!H:H,13) + INDEX(係数表!I:I,13)*LN(INDEX(出力表!C:C,13)+1)))))))</f>
        <v>98.858690314176073</v>
      </c>
      <c r="AL60" t="e">
        <f>MIN(100, MAX(0, (100*(INDEX(出力表!D:D,13))/(EXP(INDEX(係数表!B:B,13) + $C60) + (INDEX(出力表!D:D,13)))) + (乱数表!$Y60*(Settings!B12/(((INDEX(出力表!D:D,13))+1)^INDEX(係数表!E:E,13)*INDEX(係数表!F:F,13))))))</f>
        <v>#VALUE!</v>
      </c>
      <c r="AM60" t="e">
        <f>MIN(100, MAX(0, (INDEX(出力表!D:D,13))*AK60/MAX(AL60, Settings!B3)))</f>
        <v>#VALUE!</v>
      </c>
      <c r="AN60">
        <f>IF(ISNUMBER(F60), INDEX(出力表!B:B,2)*F60, 0)+IF(ISNUMBER(I60), INDEX(出力表!B:B,3)*I60, 0)+IF(ISNUMBER(L60), INDEX(出力表!B:B,4)*L60, 0)+IF(ISNUMBER(O60), INDEX(出力表!B:B,5)*O60, 0)+IF(ISNUMBER(R60), INDEX(出力表!B:B,6)*R60, 0)+IF(ISNUMBER(U60), INDEX(出力表!B:B,7)*U60, 0)+IF(ISNUMBER(X60), INDEX(出力表!B:B,8)*X60, 0)+IF(ISNUMBER(AA60), INDEX(出力表!B:B,9)*AA60, 0)+IF(ISNUMBER(AD60), INDEX(出力表!B:B,10)*AD60, 0)+IF(ISNUMBER(AG60), INDEX(出力表!B:B,11)*AG60, 0)+IF(ISNUMBER(AJ60), INDEX(出力表!B:B,12)*AJ60, 0)+IF(ISNUMBER(AM60), INDEX(出力表!B:B,13)*AM60, 0)</f>
        <v>0</v>
      </c>
      <c r="AO60">
        <f>IF(ISNUMBER(F60), INDEX(出力表!B:B,2), 0)+IF(ISNUMBER(I60), INDEX(出力表!B:B,3), 0)+IF(ISNUMBER(L60), INDEX(出力表!B:B,4), 0)+IF(ISNUMBER(O60), INDEX(出力表!B:B,5), 0)+IF(ISNUMBER(R60), INDEX(出力表!B:B,6), 0)+IF(ISNUMBER(U60), INDEX(出力表!B:B,7), 0)+IF(ISNUMBER(X60), INDEX(出力表!B:B,8), 0)+IF(ISNUMBER(AA60), INDEX(出力表!B:B,9), 0)+IF(ISNUMBER(AD60), INDEX(出力表!B:B,10), 0)+IF(ISNUMBER(AG60), INDEX(出力表!B:B,11), 0)+IF(ISNUMBER(AJ60), INDEX(出力表!B:B,12), 0)+IF(ISNUMBER(AM60), INDEX(出力表!B:B,13), 0)</f>
        <v>0</v>
      </c>
      <c r="AP60" t="str">
        <f t="shared" si="0"/>
        <v/>
      </c>
    </row>
    <row r="61" spans="1:42" x14ac:dyDescent="0.2">
      <c r="A61">
        <v>60</v>
      </c>
      <c r="B61">
        <f>IF(UPPER(Settings!B4)="TRUE", 乱数表!$Z61*Settings!B10, 0)</f>
        <v>2.6725374606339669E-2</v>
      </c>
      <c r="C61">
        <f>IF(UPPER(Settings!B4)="TRUE", 乱数表!$AA61*Settings!B11, 0)</f>
        <v>-7.812226152256635E-2</v>
      </c>
      <c r="D61">
        <f>MIN(100, MAX(0, 100*BETAINV(乱数表!$B61, MAX(0.00000001, (1/(1+EXP(-(INDEX(係数表!G:G,2) + $B61))))*(EXP(INDEX(係数表!H:H,2) + INDEX(係数表!I:I,2)*LN(INDEX(出力表!C:C,2)+1)))), MAX(0.00000001, (1-(1/(1+EXP(-(INDEX(係数表!G:G,2) + $B61)))))*(EXP(INDEX(係数表!H:H,2) + INDEX(係数表!I:I,2)*LN(INDEX(出力表!C:C,2)+1)))))))</f>
        <v>92.283340368655828</v>
      </c>
      <c r="E61" t="e">
        <f>MIN(100, MAX(0, (100*(INDEX(出力表!D:D,2))/(EXP(INDEX(係数表!B:B,2) + $C61) + (INDEX(出力表!D:D,2)))) + (乱数表!$N61*(Settings!B12/(((INDEX(出力表!D:D,2))+1)^INDEX(係数表!E:E,2)*INDEX(係数表!F:F,2))))))</f>
        <v>#VALUE!</v>
      </c>
      <c r="F61" t="e">
        <f>MIN(100, MAX(0, (INDEX(出力表!D:D,2))*D61/MAX(E61, Settings!B3)))</f>
        <v>#VALUE!</v>
      </c>
      <c r="G61">
        <f>MIN(100, MAX(0, 100*BETAINV(乱数表!$C61, MAX(0.00000001, (1/(1+EXP(-(INDEX(係数表!G:G,3) + $B61))))*(EXP(INDEX(係数表!H:H,3) + INDEX(係数表!I:I,3)*LN(INDEX(出力表!C:C,3)+1)))), MAX(0.00000001, (1-(1/(1+EXP(-(INDEX(係数表!G:G,3) + $B61)))))*(EXP(INDEX(係数表!H:H,3) + INDEX(係数表!I:I,3)*LN(INDEX(出力表!C:C,3)+1)))))))</f>
        <v>97.230243412433595</v>
      </c>
      <c r="H61" t="e">
        <f>MIN(100, MAX(0, (100*(INDEX(出力表!D:D,3))/(EXP(INDEX(係数表!B:B,3) + $C61) + (INDEX(出力表!D:D,3)))) + (乱数表!$O61*(Settings!B12/(((INDEX(出力表!D:D,3))+1)^INDEX(係数表!E:E,3)*INDEX(係数表!F:F,3))))))</f>
        <v>#VALUE!</v>
      </c>
      <c r="I61" t="e">
        <f>MIN(100, MAX(0, (INDEX(出力表!D:D,3))*G61/MAX(H61, Settings!B3)))</f>
        <v>#VALUE!</v>
      </c>
      <c r="J61">
        <f>MIN(100, MAX(0, 100*BETAINV(乱数表!$D61, MAX(0.00000001, (1/(1+EXP(-(INDEX(係数表!G:G,4) + $B61))))*(EXP(INDEX(係数表!H:H,4) + INDEX(係数表!I:I,4)*LN(INDEX(出力表!C:C,4)+1)))), MAX(0.00000001, (1-(1/(1+EXP(-(INDEX(係数表!G:G,4) + $B61)))))*(EXP(INDEX(係数表!H:H,4) + INDEX(係数表!I:I,4)*LN(INDEX(出力表!C:C,4)+1)))))))</f>
        <v>96.672706246403934</v>
      </c>
      <c r="K61" t="e">
        <f>MIN(100, MAX(0, (100*(INDEX(出力表!D:D,4))/(EXP(INDEX(係数表!B:B,4) + $C61) + (INDEX(出力表!D:D,4)))) + (乱数表!$P61*(Settings!B12/(((INDEX(出力表!D:D,4))+1)^INDEX(係数表!E:E,4)*INDEX(係数表!F:F,4))))))</f>
        <v>#VALUE!</v>
      </c>
      <c r="L61" t="e">
        <f>MIN(100, MAX(0, (INDEX(出力表!D:D,4))*J61/MAX(K61, Settings!B3)))</f>
        <v>#VALUE!</v>
      </c>
      <c r="M61">
        <f>MIN(100, MAX(0, 100*BETAINV(乱数表!$E61, MAX(0.00000001, (1/(1+EXP(-(INDEX(係数表!G:G,5) + $B61))))*(EXP(INDEX(係数表!H:H,5) + INDEX(係数表!I:I,5)*LN(INDEX(出力表!C:C,5)+1)))), MAX(0.00000001, (1-(1/(1+EXP(-(INDEX(係数表!G:G,5) + $B61)))))*(EXP(INDEX(係数表!H:H,5) + INDEX(係数表!I:I,5)*LN(INDEX(出力表!C:C,5)+1)))))))</f>
        <v>99.992797939990268</v>
      </c>
      <c r="N61" t="e">
        <f>MIN(100, MAX(0, (100*(INDEX(出力表!D:D,5))/(EXP(INDEX(係数表!B:B,5) + $C61) + (INDEX(出力表!D:D,5)))) + (乱数表!$Q61*(Settings!B12/(((INDEX(出力表!D:D,5))+1)^INDEX(係数表!E:E,5)*INDEX(係数表!F:F,5))))))</f>
        <v>#VALUE!</v>
      </c>
      <c r="O61" t="e">
        <f>MIN(100, MAX(0, (INDEX(出力表!D:D,5))*M61/MAX(N61, Settings!B3)))</f>
        <v>#VALUE!</v>
      </c>
      <c r="P61">
        <f>MIN(100, MAX(0, 100*BETAINV(乱数表!$F61, MAX(0.00000001, (1/(1+EXP(-(INDEX(係数表!G:G,6) + $B61))))*(EXP(INDEX(係数表!H:H,6) + INDEX(係数表!I:I,6)*LN(INDEX(出力表!C:C,6)+1)))), MAX(0.00000001, (1-(1/(1+EXP(-(INDEX(係数表!G:G,6) + $B61)))))*(EXP(INDEX(係数表!H:H,6) + INDEX(係数表!I:I,6)*LN(INDEX(出力表!C:C,6)+1)))))))</f>
        <v>94.804943144002152</v>
      </c>
      <c r="Q61" t="e">
        <f>MIN(100, MAX(0, (100*(INDEX(出力表!D:D,6))/(EXP(INDEX(係数表!B:B,6) + $C61) + (INDEX(出力表!D:D,6)))) + (乱数表!$R61*(Settings!B12/(((INDEX(出力表!D:D,6))+1)^INDEX(係数表!E:E,6)*INDEX(係数表!F:F,6))))))</f>
        <v>#VALUE!</v>
      </c>
      <c r="R61" t="e">
        <f>MIN(100, MAX(0, (INDEX(出力表!D:D,6))*P61/MAX(Q61, Settings!B3)))</f>
        <v>#VALUE!</v>
      </c>
      <c r="S61">
        <f>MIN(100, MAX(0, 100*BETAINV(乱数表!$G61, MAX(0.00000001, (1/(1+EXP(-(INDEX(係数表!G:G,7) + $B61))))*(EXP(INDEX(係数表!H:H,7) + INDEX(係数表!I:I,7)*LN(INDEX(出力表!C:C,7)+1)))), MAX(0.00000001, (1-(1/(1+EXP(-(INDEX(係数表!G:G,7) + $B61)))))*(EXP(INDEX(係数表!H:H,7) + INDEX(係数表!I:I,7)*LN(INDEX(出力表!C:C,7)+1)))))))</f>
        <v>93.525909646229437</v>
      </c>
      <c r="T61" t="e">
        <f>MIN(100, MAX(0, (100*(INDEX(出力表!D:D,7))/(EXP(INDEX(係数表!B:B,7) + $C61) + (INDEX(出力表!D:D,7)))) + (乱数表!$S61*(Settings!B12/(((INDEX(出力表!D:D,7))+1)^INDEX(係数表!E:E,7)*INDEX(係数表!F:F,7))))))</f>
        <v>#VALUE!</v>
      </c>
      <c r="U61" t="e">
        <f>MIN(100, MAX(0, (INDEX(出力表!D:D,7))*S61/MAX(T61, Settings!B3)))</f>
        <v>#VALUE!</v>
      </c>
      <c r="V61">
        <f>MIN(100, MAX(0, 100*BETAINV(乱数表!$H61, MAX(0.00000001, (1/(1+EXP(-(INDEX(係数表!G:G,8) + $B61))))*(EXP(INDEX(係数表!H:H,8) + INDEX(係数表!I:I,8)*LN(INDEX(出力表!C:C,8)+1)))), MAX(0.00000001, (1-(1/(1+EXP(-(INDEX(係数表!G:G,8) + $B61)))))*(EXP(INDEX(係数表!H:H,8) + INDEX(係数表!I:I,8)*LN(INDEX(出力表!C:C,8)+1)))))))</f>
        <v>99.909833428732213</v>
      </c>
      <c r="W61" t="e">
        <f>MIN(100, MAX(0, (100*(INDEX(出力表!D:D,8))/(EXP(INDEX(係数表!B:B,8) + $C61) + (INDEX(出力表!D:D,8)))) + (乱数表!$T61*(Settings!B12/(((INDEX(出力表!D:D,8))+1)^INDEX(係数表!E:E,8)*INDEX(係数表!F:F,8))))))</f>
        <v>#VALUE!</v>
      </c>
      <c r="X61" t="e">
        <f>MIN(100, MAX(0, (INDEX(出力表!D:D,8))*V61/MAX(W61, Settings!B3)))</f>
        <v>#VALUE!</v>
      </c>
      <c r="Y61">
        <f>MIN(100, MAX(0, 100*BETAINV(乱数表!$I61, MAX(0.00000001, (1/(1+EXP(-(INDEX(係数表!G:G,9) + $B61))))*(EXP(INDEX(係数表!H:H,9) + INDEX(係数表!I:I,9)*LN(INDEX(出力表!C:C,9)+1)))), MAX(0.00000001, (1-(1/(1+EXP(-(INDEX(係数表!G:G,9) + $B61)))))*(EXP(INDEX(係数表!H:H,9) + INDEX(係数表!I:I,9)*LN(INDEX(出力表!C:C,9)+1)))))))</f>
        <v>72.440410457177833</v>
      </c>
      <c r="Z61" t="e">
        <f>MIN(100, MAX(0, (100*(INDEX(出力表!D:D,9))/(EXP(INDEX(係数表!B:B,9) + $C61) + (INDEX(出力表!D:D,9)))) + (乱数表!$U61*(Settings!B12/(((INDEX(出力表!D:D,9))+1)^INDEX(係数表!E:E,9)*INDEX(係数表!F:F,9))))))</f>
        <v>#VALUE!</v>
      </c>
      <c r="AA61" t="e">
        <f>MIN(100, MAX(0, (INDEX(出力表!D:D,9))*Y61/MAX(Z61, Settings!B3)))</f>
        <v>#VALUE!</v>
      </c>
      <c r="AB61">
        <f>MIN(100, MAX(0, 100*BETAINV(乱数表!$J61, MAX(0.00000001, (1/(1+EXP(-(INDEX(係数表!G:G,10) + $B61))))*(EXP(INDEX(係数表!H:H,10) + INDEX(係数表!I:I,10)*LN(INDEX(出力表!C:C,10)+1)))), MAX(0.00000001, (1-(1/(1+EXP(-(INDEX(係数表!G:G,10) + $B61)))))*(EXP(INDEX(係数表!H:H,10) + INDEX(係数表!I:I,10)*LN(INDEX(出力表!C:C,10)+1)))))))</f>
        <v>97.765841354918649</v>
      </c>
      <c r="AC61" t="e">
        <f>MIN(100, MAX(0, (100*(INDEX(出力表!D:D,10))/(EXP(INDEX(係数表!B:B,10) + $C61) + (INDEX(出力表!D:D,10)))) + (乱数表!$V61*(Settings!B12/(((INDEX(出力表!D:D,10))+1)^INDEX(係数表!E:E,10)*INDEX(係数表!F:F,10))))))</f>
        <v>#VALUE!</v>
      </c>
      <c r="AD61" t="e">
        <f>MIN(100, MAX(0, (INDEX(出力表!D:D,10))*AB61/MAX(AC61, Settings!B3)))</f>
        <v>#VALUE!</v>
      </c>
      <c r="AE61">
        <f>MIN(100, MAX(0, 100*BETAINV(乱数表!$K61, MAX(0.00000001, (1/(1+EXP(-(INDEX(係数表!G:G,11) + $B61))))*(EXP(INDEX(係数表!H:H,11) + INDEX(係数表!I:I,11)*LN(INDEX(出力表!C:C,11)+1)))), MAX(0.00000001, (1-(1/(1+EXP(-(INDEX(係数表!G:G,11) + $B61)))))*(EXP(INDEX(係数表!H:H,11) + INDEX(係数表!I:I,11)*LN(INDEX(出力表!C:C,11)+1)))))))</f>
        <v>95.847374522858459</v>
      </c>
      <c r="AF61" t="e">
        <f>MIN(100, MAX(0, (100*(INDEX(出力表!D:D,11))/(EXP(INDEX(係数表!B:B,11) + $C61) + (INDEX(出力表!D:D,11)))) + (乱数表!$W61*(Settings!B12/(((INDEX(出力表!D:D,11))+1)^INDEX(係数表!E:E,11)*INDEX(係数表!F:F,11))))))</f>
        <v>#VALUE!</v>
      </c>
      <c r="AG61" t="e">
        <f>MIN(100, MAX(0, (INDEX(出力表!D:D,11))*AE61/MAX(AF61, Settings!B3)))</f>
        <v>#VALUE!</v>
      </c>
      <c r="AH61">
        <f>MIN(100, MAX(0, 100*BETAINV(乱数表!$L61, MAX(0.00000001, (1/(1+EXP(-(INDEX(係数表!G:G,12) + $B61))))*(EXP(INDEX(係数表!H:H,12) + INDEX(係数表!I:I,12)*LN(INDEX(出力表!C:C,12)+1)))), MAX(0.00000001, (1-(1/(1+EXP(-(INDEX(係数表!G:G,12) + $B61)))))*(EXP(INDEX(係数表!H:H,12) + INDEX(係数表!I:I,12)*LN(INDEX(出力表!C:C,12)+1)))))))</f>
        <v>88.056719161085482</v>
      </c>
      <c r="AI61" t="e">
        <f>MIN(100, MAX(0, (100*(INDEX(出力表!D:D,12))/(EXP(INDEX(係数表!B:B,12) + $C61) + (INDEX(出力表!D:D,12)))) + (乱数表!$X61*(Settings!B12/(((INDEX(出力表!D:D,12))+1)^INDEX(係数表!E:E,12)*INDEX(係数表!F:F,12))))))</f>
        <v>#VALUE!</v>
      </c>
      <c r="AJ61" t="e">
        <f>MIN(100, MAX(0, (INDEX(出力表!D:D,12))*AH61/MAX(AI61, Settings!B3)))</f>
        <v>#VALUE!</v>
      </c>
      <c r="AK61">
        <f>MIN(100, MAX(0, 100*BETAINV(乱数表!$M61, MAX(0.00000001, (1/(1+EXP(-(INDEX(係数表!G:G,13) + $B61))))*(EXP(INDEX(係数表!H:H,13) + INDEX(係数表!I:I,13)*LN(INDEX(出力表!C:C,13)+1)))), MAX(0.00000001, (1-(1/(1+EXP(-(INDEX(係数表!G:G,13) + $B61)))))*(EXP(INDEX(係数表!H:H,13) + INDEX(係数表!I:I,13)*LN(INDEX(出力表!C:C,13)+1)))))))</f>
        <v>97.945923257423402</v>
      </c>
      <c r="AL61" t="e">
        <f>MIN(100, MAX(0, (100*(INDEX(出力表!D:D,13))/(EXP(INDEX(係数表!B:B,13) + $C61) + (INDEX(出力表!D:D,13)))) + (乱数表!$Y61*(Settings!B12/(((INDEX(出力表!D:D,13))+1)^INDEX(係数表!E:E,13)*INDEX(係数表!F:F,13))))))</f>
        <v>#VALUE!</v>
      </c>
      <c r="AM61" t="e">
        <f>MIN(100, MAX(0, (INDEX(出力表!D:D,13))*AK61/MAX(AL61, Settings!B3)))</f>
        <v>#VALUE!</v>
      </c>
      <c r="AN61">
        <f>IF(ISNUMBER(F61), INDEX(出力表!B:B,2)*F61, 0)+IF(ISNUMBER(I61), INDEX(出力表!B:B,3)*I61, 0)+IF(ISNUMBER(L61), INDEX(出力表!B:B,4)*L61, 0)+IF(ISNUMBER(O61), INDEX(出力表!B:B,5)*O61, 0)+IF(ISNUMBER(R61), INDEX(出力表!B:B,6)*R61, 0)+IF(ISNUMBER(U61), INDEX(出力表!B:B,7)*U61, 0)+IF(ISNUMBER(X61), INDEX(出力表!B:B,8)*X61, 0)+IF(ISNUMBER(AA61), INDEX(出力表!B:B,9)*AA61, 0)+IF(ISNUMBER(AD61), INDEX(出力表!B:B,10)*AD61, 0)+IF(ISNUMBER(AG61), INDEX(出力表!B:B,11)*AG61, 0)+IF(ISNUMBER(AJ61), INDEX(出力表!B:B,12)*AJ61, 0)+IF(ISNUMBER(AM61), INDEX(出力表!B:B,13)*AM61, 0)</f>
        <v>0</v>
      </c>
      <c r="AO61">
        <f>IF(ISNUMBER(F61), INDEX(出力表!B:B,2), 0)+IF(ISNUMBER(I61), INDEX(出力表!B:B,3), 0)+IF(ISNUMBER(L61), INDEX(出力表!B:B,4), 0)+IF(ISNUMBER(O61), INDEX(出力表!B:B,5), 0)+IF(ISNUMBER(R61), INDEX(出力表!B:B,6), 0)+IF(ISNUMBER(U61), INDEX(出力表!B:B,7), 0)+IF(ISNUMBER(X61), INDEX(出力表!B:B,8), 0)+IF(ISNUMBER(AA61), INDEX(出力表!B:B,9), 0)+IF(ISNUMBER(AD61), INDEX(出力表!B:B,10), 0)+IF(ISNUMBER(AG61), INDEX(出力表!B:B,11), 0)+IF(ISNUMBER(AJ61), INDEX(出力表!B:B,12), 0)+IF(ISNUMBER(AM61), INDEX(出力表!B:B,13), 0)</f>
        <v>0</v>
      </c>
      <c r="AP61" t="str">
        <f t="shared" si="0"/>
        <v/>
      </c>
    </row>
    <row r="62" spans="1:42" x14ac:dyDescent="0.2">
      <c r="A62">
        <v>61</v>
      </c>
      <c r="B62">
        <f>IF(UPPER(Settings!B4)="TRUE", 乱数表!$Z62*Settings!B10, 0)</f>
        <v>-0.77983067451835697</v>
      </c>
      <c r="C62">
        <f>IF(UPPER(Settings!B4)="TRUE", 乱数表!$AA62*Settings!B11, 0)</f>
        <v>0.11453376974132254</v>
      </c>
      <c r="D62">
        <f>MIN(100, MAX(0, 100*BETAINV(乱数表!$B62, MAX(0.00000001, (1/(1+EXP(-(INDEX(係数表!G:G,2) + $B62))))*(EXP(INDEX(係数表!H:H,2) + INDEX(係数表!I:I,2)*LN(INDEX(出力表!C:C,2)+1)))), MAX(0.00000001, (1-(1/(1+EXP(-(INDEX(係数表!G:G,2) + $B62)))))*(EXP(INDEX(係数表!H:H,2) + INDEX(係数表!I:I,2)*LN(INDEX(出力表!C:C,2)+1)))))))</f>
        <v>91.856893619466987</v>
      </c>
      <c r="E62" t="e">
        <f>MIN(100, MAX(0, (100*(INDEX(出力表!D:D,2))/(EXP(INDEX(係数表!B:B,2) + $C62) + (INDEX(出力表!D:D,2)))) + (乱数表!$N62*(Settings!B12/(((INDEX(出力表!D:D,2))+1)^INDEX(係数表!E:E,2)*INDEX(係数表!F:F,2))))))</f>
        <v>#VALUE!</v>
      </c>
      <c r="F62" t="e">
        <f>MIN(100, MAX(0, (INDEX(出力表!D:D,2))*D62/MAX(E62, Settings!B3)))</f>
        <v>#VALUE!</v>
      </c>
      <c r="G62">
        <f>MIN(100, MAX(0, 100*BETAINV(乱数表!$C62, MAX(0.00000001, (1/(1+EXP(-(INDEX(係数表!G:G,3) + $B62))))*(EXP(INDEX(係数表!H:H,3) + INDEX(係数表!I:I,3)*LN(INDEX(出力表!C:C,3)+1)))), MAX(0.00000001, (1-(1/(1+EXP(-(INDEX(係数表!G:G,3) + $B62)))))*(EXP(INDEX(係数表!H:H,3) + INDEX(係数表!I:I,3)*LN(INDEX(出力表!C:C,3)+1)))))))</f>
        <v>88.889289999423653</v>
      </c>
      <c r="H62" t="e">
        <f>MIN(100, MAX(0, (100*(INDEX(出力表!D:D,3))/(EXP(INDEX(係数表!B:B,3) + $C62) + (INDEX(出力表!D:D,3)))) + (乱数表!$O62*(Settings!B12/(((INDEX(出力表!D:D,3))+1)^INDEX(係数表!E:E,3)*INDEX(係数表!F:F,3))))))</f>
        <v>#VALUE!</v>
      </c>
      <c r="I62" t="e">
        <f>MIN(100, MAX(0, (INDEX(出力表!D:D,3))*G62/MAX(H62, Settings!B3)))</f>
        <v>#VALUE!</v>
      </c>
      <c r="J62">
        <f>MIN(100, MAX(0, 100*BETAINV(乱数表!$D62, MAX(0.00000001, (1/(1+EXP(-(INDEX(係数表!G:G,4) + $B62))))*(EXP(INDEX(係数表!H:H,4) + INDEX(係数表!I:I,4)*LN(INDEX(出力表!C:C,4)+1)))), MAX(0.00000001, (1-(1/(1+EXP(-(INDEX(係数表!G:G,4) + $B62)))))*(EXP(INDEX(係数表!H:H,4) + INDEX(係数表!I:I,4)*LN(INDEX(出力表!C:C,4)+1)))))))</f>
        <v>51.015508336583537</v>
      </c>
      <c r="K62" t="e">
        <f>MIN(100, MAX(0, (100*(INDEX(出力表!D:D,4))/(EXP(INDEX(係数表!B:B,4) + $C62) + (INDEX(出力表!D:D,4)))) + (乱数表!$P62*(Settings!B12/(((INDEX(出力表!D:D,4))+1)^INDEX(係数表!E:E,4)*INDEX(係数表!F:F,4))))))</f>
        <v>#VALUE!</v>
      </c>
      <c r="L62" t="e">
        <f>MIN(100, MAX(0, (INDEX(出力表!D:D,4))*J62/MAX(K62, Settings!B3)))</f>
        <v>#VALUE!</v>
      </c>
      <c r="M62">
        <f>MIN(100, MAX(0, 100*BETAINV(乱数表!$E62, MAX(0.00000001, (1/(1+EXP(-(INDEX(係数表!G:G,5) + $B62))))*(EXP(INDEX(係数表!H:H,5) + INDEX(係数表!I:I,5)*LN(INDEX(出力表!C:C,5)+1)))), MAX(0.00000001, (1-(1/(1+EXP(-(INDEX(係数表!G:G,5) + $B62)))))*(EXP(INDEX(係数表!H:H,5) + INDEX(係数表!I:I,5)*LN(INDEX(出力表!C:C,5)+1)))))))</f>
        <v>98.57159612096649</v>
      </c>
      <c r="N62" t="e">
        <f>MIN(100, MAX(0, (100*(INDEX(出力表!D:D,5))/(EXP(INDEX(係数表!B:B,5) + $C62) + (INDEX(出力表!D:D,5)))) + (乱数表!$Q62*(Settings!B12/(((INDEX(出力表!D:D,5))+1)^INDEX(係数表!E:E,5)*INDEX(係数表!F:F,5))))))</f>
        <v>#VALUE!</v>
      </c>
      <c r="O62" t="e">
        <f>MIN(100, MAX(0, (INDEX(出力表!D:D,5))*M62/MAX(N62, Settings!B3)))</f>
        <v>#VALUE!</v>
      </c>
      <c r="P62">
        <f>MIN(100, MAX(0, 100*BETAINV(乱数表!$F62, MAX(0.00000001, (1/(1+EXP(-(INDEX(係数表!G:G,6) + $B62))))*(EXP(INDEX(係数表!H:H,6) + INDEX(係数表!I:I,6)*LN(INDEX(出力表!C:C,6)+1)))), MAX(0.00000001, (1-(1/(1+EXP(-(INDEX(係数表!G:G,6) + $B62)))))*(EXP(INDEX(係数表!H:H,6) + INDEX(係数表!I:I,6)*LN(INDEX(出力表!C:C,6)+1)))))))</f>
        <v>53.969969151895761</v>
      </c>
      <c r="Q62" t="e">
        <f>MIN(100, MAX(0, (100*(INDEX(出力表!D:D,6))/(EXP(INDEX(係数表!B:B,6) + $C62) + (INDEX(出力表!D:D,6)))) + (乱数表!$R62*(Settings!B12/(((INDEX(出力表!D:D,6))+1)^INDEX(係数表!E:E,6)*INDEX(係数表!F:F,6))))))</f>
        <v>#VALUE!</v>
      </c>
      <c r="R62" t="e">
        <f>MIN(100, MAX(0, (INDEX(出力表!D:D,6))*P62/MAX(Q62, Settings!B3)))</f>
        <v>#VALUE!</v>
      </c>
      <c r="S62">
        <f>MIN(100, MAX(0, 100*BETAINV(乱数表!$G62, MAX(0.00000001, (1/(1+EXP(-(INDEX(係数表!G:G,7) + $B62))))*(EXP(INDEX(係数表!H:H,7) + INDEX(係数表!I:I,7)*LN(INDEX(出力表!C:C,7)+1)))), MAX(0.00000001, (1-(1/(1+EXP(-(INDEX(係数表!G:G,7) + $B62)))))*(EXP(INDEX(係数表!H:H,7) + INDEX(係数表!I:I,7)*LN(INDEX(出力表!C:C,7)+1)))))))</f>
        <v>73.324916151830706</v>
      </c>
      <c r="T62" t="e">
        <f>MIN(100, MAX(0, (100*(INDEX(出力表!D:D,7))/(EXP(INDEX(係数表!B:B,7) + $C62) + (INDEX(出力表!D:D,7)))) + (乱数表!$S62*(Settings!B12/(((INDEX(出力表!D:D,7))+1)^INDEX(係数表!E:E,7)*INDEX(係数表!F:F,7))))))</f>
        <v>#VALUE!</v>
      </c>
      <c r="U62" t="e">
        <f>MIN(100, MAX(0, (INDEX(出力表!D:D,7))*S62/MAX(T62, Settings!B3)))</f>
        <v>#VALUE!</v>
      </c>
      <c r="V62">
        <f>MIN(100, MAX(0, 100*BETAINV(乱数表!$H62, MAX(0.00000001, (1/(1+EXP(-(INDEX(係数表!G:G,8) + $B62))))*(EXP(INDEX(係数表!H:H,8) + INDEX(係数表!I:I,8)*LN(INDEX(出力表!C:C,8)+1)))), MAX(0.00000001, (1-(1/(1+EXP(-(INDEX(係数表!G:G,8) + $B62)))))*(EXP(INDEX(係数表!H:H,8) + INDEX(係数表!I:I,8)*LN(INDEX(出力表!C:C,8)+1)))))))</f>
        <v>62.499206529924642</v>
      </c>
      <c r="W62" t="e">
        <f>MIN(100, MAX(0, (100*(INDEX(出力表!D:D,8))/(EXP(INDEX(係数表!B:B,8) + $C62) + (INDEX(出力表!D:D,8)))) + (乱数表!$T62*(Settings!B12/(((INDEX(出力表!D:D,8))+1)^INDEX(係数表!E:E,8)*INDEX(係数表!F:F,8))))))</f>
        <v>#VALUE!</v>
      </c>
      <c r="X62" t="e">
        <f>MIN(100, MAX(0, (INDEX(出力表!D:D,8))*V62/MAX(W62, Settings!B3)))</f>
        <v>#VALUE!</v>
      </c>
      <c r="Y62">
        <f>MIN(100, MAX(0, 100*BETAINV(乱数表!$I62, MAX(0.00000001, (1/(1+EXP(-(INDEX(係数表!G:G,9) + $B62))))*(EXP(INDEX(係数表!H:H,9) + INDEX(係数表!I:I,9)*LN(INDEX(出力表!C:C,9)+1)))), MAX(0.00000001, (1-(1/(1+EXP(-(INDEX(係数表!G:G,9) + $B62)))))*(EXP(INDEX(係数表!H:H,9) + INDEX(係数表!I:I,9)*LN(INDEX(出力表!C:C,9)+1)))))))</f>
        <v>97.959480052908134</v>
      </c>
      <c r="Z62" t="e">
        <f>MIN(100, MAX(0, (100*(INDEX(出力表!D:D,9))/(EXP(INDEX(係数表!B:B,9) + $C62) + (INDEX(出力表!D:D,9)))) + (乱数表!$U62*(Settings!B12/(((INDEX(出力表!D:D,9))+1)^INDEX(係数表!E:E,9)*INDEX(係数表!F:F,9))))))</f>
        <v>#VALUE!</v>
      </c>
      <c r="AA62" t="e">
        <f>MIN(100, MAX(0, (INDEX(出力表!D:D,9))*Y62/MAX(Z62, Settings!B3)))</f>
        <v>#VALUE!</v>
      </c>
      <c r="AB62">
        <f>MIN(100, MAX(0, 100*BETAINV(乱数表!$J62, MAX(0.00000001, (1/(1+EXP(-(INDEX(係数表!G:G,10) + $B62))))*(EXP(INDEX(係数表!H:H,10) + INDEX(係数表!I:I,10)*LN(INDEX(出力表!C:C,10)+1)))), MAX(0.00000001, (1-(1/(1+EXP(-(INDEX(係数表!G:G,10) + $B62)))))*(EXP(INDEX(係数表!H:H,10) + INDEX(係数表!I:I,10)*LN(INDEX(出力表!C:C,10)+1)))))))</f>
        <v>62.468456740404463</v>
      </c>
      <c r="AC62" t="e">
        <f>MIN(100, MAX(0, (100*(INDEX(出力表!D:D,10))/(EXP(INDEX(係数表!B:B,10) + $C62) + (INDEX(出力表!D:D,10)))) + (乱数表!$V62*(Settings!B12/(((INDEX(出力表!D:D,10))+1)^INDEX(係数表!E:E,10)*INDEX(係数表!F:F,10))))))</f>
        <v>#VALUE!</v>
      </c>
      <c r="AD62" t="e">
        <f>MIN(100, MAX(0, (INDEX(出力表!D:D,10))*AB62/MAX(AC62, Settings!B3)))</f>
        <v>#VALUE!</v>
      </c>
      <c r="AE62">
        <f>MIN(100, MAX(0, 100*BETAINV(乱数表!$K62, MAX(0.00000001, (1/(1+EXP(-(INDEX(係数表!G:G,11) + $B62))))*(EXP(INDEX(係数表!H:H,11) + INDEX(係数表!I:I,11)*LN(INDEX(出力表!C:C,11)+1)))), MAX(0.00000001, (1-(1/(1+EXP(-(INDEX(係数表!G:G,11) + $B62)))))*(EXP(INDEX(係数表!H:H,11) + INDEX(係数表!I:I,11)*LN(INDEX(出力表!C:C,11)+1)))))))</f>
        <v>75.971442491619328</v>
      </c>
      <c r="AF62" t="e">
        <f>MIN(100, MAX(0, (100*(INDEX(出力表!D:D,11))/(EXP(INDEX(係数表!B:B,11) + $C62) + (INDEX(出力表!D:D,11)))) + (乱数表!$W62*(Settings!B12/(((INDEX(出力表!D:D,11))+1)^INDEX(係数表!E:E,11)*INDEX(係数表!F:F,11))))))</f>
        <v>#VALUE!</v>
      </c>
      <c r="AG62" t="e">
        <f>MIN(100, MAX(0, (INDEX(出力表!D:D,11))*AE62/MAX(AF62, Settings!B3)))</f>
        <v>#VALUE!</v>
      </c>
      <c r="AH62">
        <f>MIN(100, MAX(0, 100*BETAINV(乱数表!$L62, MAX(0.00000001, (1/(1+EXP(-(INDEX(係数表!G:G,12) + $B62))))*(EXP(INDEX(係数表!H:H,12) + INDEX(係数表!I:I,12)*LN(INDEX(出力表!C:C,12)+1)))), MAX(0.00000001, (1-(1/(1+EXP(-(INDEX(係数表!G:G,12) + $B62)))))*(EXP(INDEX(係数表!H:H,12) + INDEX(係数表!I:I,12)*LN(INDEX(出力表!C:C,12)+1)))))))</f>
        <v>85.297678459399947</v>
      </c>
      <c r="AI62" t="e">
        <f>MIN(100, MAX(0, (100*(INDEX(出力表!D:D,12))/(EXP(INDEX(係数表!B:B,12) + $C62) + (INDEX(出力表!D:D,12)))) + (乱数表!$X62*(Settings!B12/(((INDEX(出力表!D:D,12))+1)^INDEX(係数表!E:E,12)*INDEX(係数表!F:F,12))))))</f>
        <v>#VALUE!</v>
      </c>
      <c r="AJ62" t="e">
        <f>MIN(100, MAX(0, (INDEX(出力表!D:D,12))*AH62/MAX(AI62, Settings!B3)))</f>
        <v>#VALUE!</v>
      </c>
      <c r="AK62">
        <f>MIN(100, MAX(0, 100*BETAINV(乱数表!$M62, MAX(0.00000001, (1/(1+EXP(-(INDEX(係数表!G:G,13) + $B62))))*(EXP(INDEX(係数表!H:H,13) + INDEX(係数表!I:I,13)*LN(INDEX(出力表!C:C,13)+1)))), MAX(0.00000001, (1-(1/(1+EXP(-(INDEX(係数表!G:G,13) + $B62)))))*(EXP(INDEX(係数表!H:H,13) + INDEX(係数表!I:I,13)*LN(INDEX(出力表!C:C,13)+1)))))))</f>
        <v>97.302926505160684</v>
      </c>
      <c r="AL62" t="e">
        <f>MIN(100, MAX(0, (100*(INDEX(出力表!D:D,13))/(EXP(INDEX(係数表!B:B,13) + $C62) + (INDEX(出力表!D:D,13)))) + (乱数表!$Y62*(Settings!B12/(((INDEX(出力表!D:D,13))+1)^INDEX(係数表!E:E,13)*INDEX(係数表!F:F,13))))))</f>
        <v>#VALUE!</v>
      </c>
      <c r="AM62" t="e">
        <f>MIN(100, MAX(0, (INDEX(出力表!D:D,13))*AK62/MAX(AL62, Settings!B3)))</f>
        <v>#VALUE!</v>
      </c>
      <c r="AN62">
        <f>IF(ISNUMBER(F62), INDEX(出力表!B:B,2)*F62, 0)+IF(ISNUMBER(I62), INDEX(出力表!B:B,3)*I62, 0)+IF(ISNUMBER(L62), INDEX(出力表!B:B,4)*L62, 0)+IF(ISNUMBER(O62), INDEX(出力表!B:B,5)*O62, 0)+IF(ISNUMBER(R62), INDEX(出力表!B:B,6)*R62, 0)+IF(ISNUMBER(U62), INDEX(出力表!B:B,7)*U62, 0)+IF(ISNUMBER(X62), INDEX(出力表!B:B,8)*X62, 0)+IF(ISNUMBER(AA62), INDEX(出力表!B:B,9)*AA62, 0)+IF(ISNUMBER(AD62), INDEX(出力表!B:B,10)*AD62, 0)+IF(ISNUMBER(AG62), INDEX(出力表!B:B,11)*AG62, 0)+IF(ISNUMBER(AJ62), INDEX(出力表!B:B,12)*AJ62, 0)+IF(ISNUMBER(AM62), INDEX(出力表!B:B,13)*AM62, 0)</f>
        <v>0</v>
      </c>
      <c r="AO62">
        <f>IF(ISNUMBER(F62), INDEX(出力表!B:B,2), 0)+IF(ISNUMBER(I62), INDEX(出力表!B:B,3), 0)+IF(ISNUMBER(L62), INDEX(出力表!B:B,4), 0)+IF(ISNUMBER(O62), INDEX(出力表!B:B,5), 0)+IF(ISNUMBER(R62), INDEX(出力表!B:B,6), 0)+IF(ISNUMBER(U62), INDEX(出力表!B:B,7), 0)+IF(ISNUMBER(X62), INDEX(出力表!B:B,8), 0)+IF(ISNUMBER(AA62), INDEX(出力表!B:B,9), 0)+IF(ISNUMBER(AD62), INDEX(出力表!B:B,10), 0)+IF(ISNUMBER(AG62), INDEX(出力表!B:B,11), 0)+IF(ISNUMBER(AJ62), INDEX(出力表!B:B,12), 0)+IF(ISNUMBER(AM62), INDEX(出力表!B:B,13), 0)</f>
        <v>0</v>
      </c>
      <c r="AP62" t="str">
        <f t="shared" si="0"/>
        <v/>
      </c>
    </row>
    <row r="63" spans="1:42" x14ac:dyDescent="0.2">
      <c r="A63">
        <v>62</v>
      </c>
      <c r="B63">
        <f>IF(UPPER(Settings!B4)="TRUE", 乱数表!$Z63*Settings!B10, 0)</f>
        <v>-6.983869839175641E-2</v>
      </c>
      <c r="C63">
        <f>IF(UPPER(Settings!B4)="TRUE", 乱数表!$AA63*Settings!B11, 0)</f>
        <v>6.5942548540305637E-2</v>
      </c>
      <c r="D63">
        <f>MIN(100, MAX(0, 100*BETAINV(乱数表!$B63, MAX(0.00000001, (1/(1+EXP(-(INDEX(係数表!G:G,2) + $B63))))*(EXP(INDEX(係数表!H:H,2) + INDEX(係数表!I:I,2)*LN(INDEX(出力表!C:C,2)+1)))), MAX(0.00000001, (1-(1/(1+EXP(-(INDEX(係数表!G:G,2) + $B63)))))*(EXP(INDEX(係数表!H:H,2) + INDEX(係数表!I:I,2)*LN(INDEX(出力表!C:C,2)+1)))))))</f>
        <v>70.881771327903181</v>
      </c>
      <c r="E63" t="e">
        <f>MIN(100, MAX(0, (100*(INDEX(出力表!D:D,2))/(EXP(INDEX(係数表!B:B,2) + $C63) + (INDEX(出力表!D:D,2)))) + (乱数表!$N63*(Settings!B12/(((INDEX(出力表!D:D,2))+1)^INDEX(係数表!E:E,2)*INDEX(係数表!F:F,2))))))</f>
        <v>#VALUE!</v>
      </c>
      <c r="F63" t="e">
        <f>MIN(100, MAX(0, (INDEX(出力表!D:D,2))*D63/MAX(E63, Settings!B3)))</f>
        <v>#VALUE!</v>
      </c>
      <c r="G63">
        <f>MIN(100, MAX(0, 100*BETAINV(乱数表!$C63, MAX(0.00000001, (1/(1+EXP(-(INDEX(係数表!G:G,3) + $B63))))*(EXP(INDEX(係数表!H:H,3) + INDEX(係数表!I:I,3)*LN(INDEX(出力表!C:C,3)+1)))), MAX(0.00000001, (1-(1/(1+EXP(-(INDEX(係数表!G:G,3) + $B63)))))*(EXP(INDEX(係数表!H:H,3) + INDEX(係数表!I:I,3)*LN(INDEX(出力表!C:C,3)+1)))))))</f>
        <v>72.922280145700029</v>
      </c>
      <c r="H63" t="e">
        <f>MIN(100, MAX(0, (100*(INDEX(出力表!D:D,3))/(EXP(INDEX(係数表!B:B,3) + $C63) + (INDEX(出力表!D:D,3)))) + (乱数表!$O63*(Settings!B12/(((INDEX(出力表!D:D,3))+1)^INDEX(係数表!E:E,3)*INDEX(係数表!F:F,3))))))</f>
        <v>#VALUE!</v>
      </c>
      <c r="I63" t="e">
        <f>MIN(100, MAX(0, (INDEX(出力表!D:D,3))*G63/MAX(H63, Settings!B3)))</f>
        <v>#VALUE!</v>
      </c>
      <c r="J63">
        <f>MIN(100, MAX(0, 100*BETAINV(乱数表!$D63, MAX(0.00000001, (1/(1+EXP(-(INDEX(係数表!G:G,4) + $B63))))*(EXP(INDEX(係数表!H:H,4) + INDEX(係数表!I:I,4)*LN(INDEX(出力表!C:C,4)+1)))), MAX(0.00000001, (1-(1/(1+EXP(-(INDEX(係数表!G:G,4) + $B63)))))*(EXP(INDEX(係数表!H:H,4) + INDEX(係数表!I:I,4)*LN(INDEX(出力表!C:C,4)+1)))))))</f>
        <v>98.907474786465016</v>
      </c>
      <c r="K63" t="e">
        <f>MIN(100, MAX(0, (100*(INDEX(出力表!D:D,4))/(EXP(INDEX(係数表!B:B,4) + $C63) + (INDEX(出力表!D:D,4)))) + (乱数表!$P63*(Settings!B12/(((INDEX(出力表!D:D,4))+1)^INDEX(係数表!E:E,4)*INDEX(係数表!F:F,4))))))</f>
        <v>#VALUE!</v>
      </c>
      <c r="L63" t="e">
        <f>MIN(100, MAX(0, (INDEX(出力表!D:D,4))*J63/MAX(K63, Settings!B3)))</f>
        <v>#VALUE!</v>
      </c>
      <c r="M63">
        <f>MIN(100, MAX(0, 100*BETAINV(乱数表!$E63, MAX(0.00000001, (1/(1+EXP(-(INDEX(係数表!G:G,5) + $B63))))*(EXP(INDEX(係数表!H:H,5) + INDEX(係数表!I:I,5)*LN(INDEX(出力表!C:C,5)+1)))), MAX(0.00000001, (1-(1/(1+EXP(-(INDEX(係数表!G:G,5) + $B63)))))*(EXP(INDEX(係数表!H:H,5) + INDEX(係数表!I:I,5)*LN(INDEX(出力表!C:C,5)+1)))))))</f>
        <v>71.561489589959166</v>
      </c>
      <c r="N63" t="e">
        <f>MIN(100, MAX(0, (100*(INDEX(出力表!D:D,5))/(EXP(INDEX(係数表!B:B,5) + $C63) + (INDEX(出力表!D:D,5)))) + (乱数表!$Q63*(Settings!B12/(((INDEX(出力表!D:D,5))+1)^INDEX(係数表!E:E,5)*INDEX(係数表!F:F,5))))))</f>
        <v>#VALUE!</v>
      </c>
      <c r="O63" t="e">
        <f>MIN(100, MAX(0, (INDEX(出力表!D:D,5))*M63/MAX(N63, Settings!B3)))</f>
        <v>#VALUE!</v>
      </c>
      <c r="P63">
        <f>MIN(100, MAX(0, 100*BETAINV(乱数表!$F63, MAX(0.00000001, (1/(1+EXP(-(INDEX(係数表!G:G,6) + $B63))))*(EXP(INDEX(係数表!H:H,6) + INDEX(係数表!I:I,6)*LN(INDEX(出力表!C:C,6)+1)))), MAX(0.00000001, (1-(1/(1+EXP(-(INDEX(係数表!G:G,6) + $B63)))))*(EXP(INDEX(係数表!H:H,6) + INDEX(係数表!I:I,6)*LN(INDEX(出力表!C:C,6)+1)))))))</f>
        <v>76.339725912865291</v>
      </c>
      <c r="Q63" t="e">
        <f>MIN(100, MAX(0, (100*(INDEX(出力表!D:D,6))/(EXP(INDEX(係数表!B:B,6) + $C63) + (INDEX(出力表!D:D,6)))) + (乱数表!$R63*(Settings!B12/(((INDEX(出力表!D:D,6))+1)^INDEX(係数表!E:E,6)*INDEX(係数表!F:F,6))))))</f>
        <v>#VALUE!</v>
      </c>
      <c r="R63" t="e">
        <f>MIN(100, MAX(0, (INDEX(出力表!D:D,6))*P63/MAX(Q63, Settings!B3)))</f>
        <v>#VALUE!</v>
      </c>
      <c r="S63">
        <f>MIN(100, MAX(0, 100*BETAINV(乱数表!$G63, MAX(0.00000001, (1/(1+EXP(-(INDEX(係数表!G:G,7) + $B63))))*(EXP(INDEX(係数表!H:H,7) + INDEX(係数表!I:I,7)*LN(INDEX(出力表!C:C,7)+1)))), MAX(0.00000001, (1-(1/(1+EXP(-(INDEX(係数表!G:G,7) + $B63)))))*(EXP(INDEX(係数表!H:H,7) + INDEX(係数表!I:I,7)*LN(INDEX(出力表!C:C,7)+1)))))))</f>
        <v>98.859842112966561</v>
      </c>
      <c r="T63" t="e">
        <f>MIN(100, MAX(0, (100*(INDEX(出力表!D:D,7))/(EXP(INDEX(係数表!B:B,7) + $C63) + (INDEX(出力表!D:D,7)))) + (乱数表!$S63*(Settings!B12/(((INDEX(出力表!D:D,7))+1)^INDEX(係数表!E:E,7)*INDEX(係数表!F:F,7))))))</f>
        <v>#VALUE!</v>
      </c>
      <c r="U63" t="e">
        <f>MIN(100, MAX(0, (INDEX(出力表!D:D,7))*S63/MAX(T63, Settings!B3)))</f>
        <v>#VALUE!</v>
      </c>
      <c r="V63">
        <f>MIN(100, MAX(0, 100*BETAINV(乱数表!$H63, MAX(0.00000001, (1/(1+EXP(-(INDEX(係数表!G:G,8) + $B63))))*(EXP(INDEX(係数表!H:H,8) + INDEX(係数表!I:I,8)*LN(INDEX(出力表!C:C,8)+1)))), MAX(0.00000001, (1-(1/(1+EXP(-(INDEX(係数表!G:G,8) + $B63)))))*(EXP(INDEX(係数表!H:H,8) + INDEX(係数表!I:I,8)*LN(INDEX(出力表!C:C,8)+1)))))))</f>
        <v>99.949720317070586</v>
      </c>
      <c r="W63" t="e">
        <f>MIN(100, MAX(0, (100*(INDEX(出力表!D:D,8))/(EXP(INDEX(係数表!B:B,8) + $C63) + (INDEX(出力表!D:D,8)))) + (乱数表!$T63*(Settings!B12/(((INDEX(出力表!D:D,8))+1)^INDEX(係数表!E:E,8)*INDEX(係数表!F:F,8))))))</f>
        <v>#VALUE!</v>
      </c>
      <c r="X63" t="e">
        <f>MIN(100, MAX(0, (INDEX(出力表!D:D,8))*V63/MAX(W63, Settings!B3)))</f>
        <v>#VALUE!</v>
      </c>
      <c r="Y63">
        <f>MIN(100, MAX(0, 100*BETAINV(乱数表!$I63, MAX(0.00000001, (1/(1+EXP(-(INDEX(係数表!G:G,9) + $B63))))*(EXP(INDEX(係数表!H:H,9) + INDEX(係数表!I:I,9)*LN(INDEX(出力表!C:C,9)+1)))), MAX(0.00000001, (1-(1/(1+EXP(-(INDEX(係数表!G:G,9) + $B63)))))*(EXP(INDEX(係数表!H:H,9) + INDEX(係数表!I:I,9)*LN(INDEX(出力表!C:C,9)+1)))))))</f>
        <v>88.899584239253599</v>
      </c>
      <c r="Z63" t="e">
        <f>MIN(100, MAX(0, (100*(INDEX(出力表!D:D,9))/(EXP(INDEX(係数表!B:B,9) + $C63) + (INDEX(出力表!D:D,9)))) + (乱数表!$U63*(Settings!B12/(((INDEX(出力表!D:D,9))+1)^INDEX(係数表!E:E,9)*INDEX(係数表!F:F,9))))))</f>
        <v>#VALUE!</v>
      </c>
      <c r="AA63" t="e">
        <f>MIN(100, MAX(0, (INDEX(出力表!D:D,9))*Y63/MAX(Z63, Settings!B3)))</f>
        <v>#VALUE!</v>
      </c>
      <c r="AB63">
        <f>MIN(100, MAX(0, 100*BETAINV(乱数表!$J63, MAX(0.00000001, (1/(1+EXP(-(INDEX(係数表!G:G,10) + $B63))))*(EXP(INDEX(係数表!H:H,10) + INDEX(係数表!I:I,10)*LN(INDEX(出力表!C:C,10)+1)))), MAX(0.00000001, (1-(1/(1+EXP(-(INDEX(係数表!G:G,10) + $B63)))))*(EXP(INDEX(係数表!H:H,10) + INDEX(係数表!I:I,10)*LN(INDEX(出力表!C:C,10)+1)))))))</f>
        <v>64.902556685761624</v>
      </c>
      <c r="AC63" t="e">
        <f>MIN(100, MAX(0, (100*(INDEX(出力表!D:D,10))/(EXP(INDEX(係数表!B:B,10) + $C63) + (INDEX(出力表!D:D,10)))) + (乱数表!$V63*(Settings!B12/(((INDEX(出力表!D:D,10))+1)^INDEX(係数表!E:E,10)*INDEX(係数表!F:F,10))))))</f>
        <v>#VALUE!</v>
      </c>
      <c r="AD63" t="e">
        <f>MIN(100, MAX(0, (INDEX(出力表!D:D,10))*AB63/MAX(AC63, Settings!B3)))</f>
        <v>#VALUE!</v>
      </c>
      <c r="AE63">
        <f>MIN(100, MAX(0, 100*BETAINV(乱数表!$K63, MAX(0.00000001, (1/(1+EXP(-(INDEX(係数表!G:G,11) + $B63))))*(EXP(INDEX(係数表!H:H,11) + INDEX(係数表!I:I,11)*LN(INDEX(出力表!C:C,11)+1)))), MAX(0.00000001, (1-(1/(1+EXP(-(INDEX(係数表!G:G,11) + $B63)))))*(EXP(INDEX(係数表!H:H,11) + INDEX(係数表!I:I,11)*LN(INDEX(出力表!C:C,11)+1)))))))</f>
        <v>94.208389783119557</v>
      </c>
      <c r="AF63" t="e">
        <f>MIN(100, MAX(0, (100*(INDEX(出力表!D:D,11))/(EXP(INDEX(係数表!B:B,11) + $C63) + (INDEX(出力表!D:D,11)))) + (乱数表!$W63*(Settings!B12/(((INDEX(出力表!D:D,11))+1)^INDEX(係数表!E:E,11)*INDEX(係数表!F:F,11))))))</f>
        <v>#VALUE!</v>
      </c>
      <c r="AG63" t="e">
        <f>MIN(100, MAX(0, (INDEX(出力表!D:D,11))*AE63/MAX(AF63, Settings!B3)))</f>
        <v>#VALUE!</v>
      </c>
      <c r="AH63">
        <f>MIN(100, MAX(0, 100*BETAINV(乱数表!$L63, MAX(0.00000001, (1/(1+EXP(-(INDEX(係数表!G:G,12) + $B63))))*(EXP(INDEX(係数表!H:H,12) + INDEX(係数表!I:I,12)*LN(INDEX(出力表!C:C,12)+1)))), MAX(0.00000001, (1-(1/(1+EXP(-(INDEX(係数表!G:G,12) + $B63)))))*(EXP(INDEX(係数表!H:H,12) + INDEX(係数表!I:I,12)*LN(INDEX(出力表!C:C,12)+1)))))))</f>
        <v>99.66335446219729</v>
      </c>
      <c r="AI63" t="e">
        <f>MIN(100, MAX(0, (100*(INDEX(出力表!D:D,12))/(EXP(INDEX(係数表!B:B,12) + $C63) + (INDEX(出力表!D:D,12)))) + (乱数表!$X63*(Settings!B12/(((INDEX(出力表!D:D,12))+1)^INDEX(係数表!E:E,12)*INDEX(係数表!F:F,12))))))</f>
        <v>#VALUE!</v>
      </c>
      <c r="AJ63" t="e">
        <f>MIN(100, MAX(0, (INDEX(出力表!D:D,12))*AH63/MAX(AI63, Settings!B3)))</f>
        <v>#VALUE!</v>
      </c>
      <c r="AK63">
        <f>MIN(100, MAX(0, 100*BETAINV(乱数表!$M63, MAX(0.00000001, (1/(1+EXP(-(INDEX(係数表!G:G,13) + $B63))))*(EXP(INDEX(係数表!H:H,13) + INDEX(係数表!I:I,13)*LN(INDEX(出力表!C:C,13)+1)))), MAX(0.00000001, (1-(1/(1+EXP(-(INDEX(係数表!G:G,13) + $B63)))))*(EXP(INDEX(係数表!H:H,13) + INDEX(係数表!I:I,13)*LN(INDEX(出力表!C:C,13)+1)))))))</f>
        <v>74.77037611296528</v>
      </c>
      <c r="AL63" t="e">
        <f>MIN(100, MAX(0, (100*(INDEX(出力表!D:D,13))/(EXP(INDEX(係数表!B:B,13) + $C63) + (INDEX(出力表!D:D,13)))) + (乱数表!$Y63*(Settings!B12/(((INDEX(出力表!D:D,13))+1)^INDEX(係数表!E:E,13)*INDEX(係数表!F:F,13))))))</f>
        <v>#VALUE!</v>
      </c>
      <c r="AM63" t="e">
        <f>MIN(100, MAX(0, (INDEX(出力表!D:D,13))*AK63/MAX(AL63, Settings!B3)))</f>
        <v>#VALUE!</v>
      </c>
      <c r="AN63">
        <f>IF(ISNUMBER(F63), INDEX(出力表!B:B,2)*F63, 0)+IF(ISNUMBER(I63), INDEX(出力表!B:B,3)*I63, 0)+IF(ISNUMBER(L63), INDEX(出力表!B:B,4)*L63, 0)+IF(ISNUMBER(O63), INDEX(出力表!B:B,5)*O63, 0)+IF(ISNUMBER(R63), INDEX(出力表!B:B,6)*R63, 0)+IF(ISNUMBER(U63), INDEX(出力表!B:B,7)*U63, 0)+IF(ISNUMBER(X63), INDEX(出力表!B:B,8)*X63, 0)+IF(ISNUMBER(AA63), INDEX(出力表!B:B,9)*AA63, 0)+IF(ISNUMBER(AD63), INDEX(出力表!B:B,10)*AD63, 0)+IF(ISNUMBER(AG63), INDEX(出力表!B:B,11)*AG63, 0)+IF(ISNUMBER(AJ63), INDEX(出力表!B:B,12)*AJ63, 0)+IF(ISNUMBER(AM63), INDEX(出力表!B:B,13)*AM63, 0)</f>
        <v>0</v>
      </c>
      <c r="AO63">
        <f>IF(ISNUMBER(F63), INDEX(出力表!B:B,2), 0)+IF(ISNUMBER(I63), INDEX(出力表!B:B,3), 0)+IF(ISNUMBER(L63), INDEX(出力表!B:B,4), 0)+IF(ISNUMBER(O63), INDEX(出力表!B:B,5), 0)+IF(ISNUMBER(R63), INDEX(出力表!B:B,6), 0)+IF(ISNUMBER(U63), INDEX(出力表!B:B,7), 0)+IF(ISNUMBER(X63), INDEX(出力表!B:B,8), 0)+IF(ISNUMBER(AA63), INDEX(出力表!B:B,9), 0)+IF(ISNUMBER(AD63), INDEX(出力表!B:B,10), 0)+IF(ISNUMBER(AG63), INDEX(出力表!B:B,11), 0)+IF(ISNUMBER(AJ63), INDEX(出力表!B:B,12), 0)+IF(ISNUMBER(AM63), INDEX(出力表!B:B,13), 0)</f>
        <v>0</v>
      </c>
      <c r="AP63" t="str">
        <f t="shared" si="0"/>
        <v/>
      </c>
    </row>
    <row r="64" spans="1:42" x14ac:dyDescent="0.2">
      <c r="A64">
        <v>63</v>
      </c>
      <c r="B64">
        <f>IF(UPPER(Settings!B4)="TRUE", 乱数表!$Z64*Settings!B10, 0)</f>
        <v>0.64087537960279017</v>
      </c>
      <c r="C64">
        <f>IF(UPPER(Settings!B4)="TRUE", 乱数表!$AA64*Settings!B11, 0)</f>
        <v>-0.1070902459545283</v>
      </c>
      <c r="D64">
        <f>MIN(100, MAX(0, 100*BETAINV(乱数表!$B64, MAX(0.00000001, (1/(1+EXP(-(INDEX(係数表!G:G,2) + $B64))))*(EXP(INDEX(係数表!H:H,2) + INDEX(係数表!I:I,2)*LN(INDEX(出力表!C:C,2)+1)))), MAX(0.00000001, (1-(1/(1+EXP(-(INDEX(係数表!G:G,2) + $B64)))))*(EXP(INDEX(係数表!H:H,2) + INDEX(係数表!I:I,2)*LN(INDEX(出力表!C:C,2)+1)))))))</f>
        <v>97.553807062144642</v>
      </c>
      <c r="E64" t="e">
        <f>MIN(100, MAX(0, (100*(INDEX(出力表!D:D,2))/(EXP(INDEX(係数表!B:B,2) + $C64) + (INDEX(出力表!D:D,2)))) + (乱数表!$N64*(Settings!B12/(((INDEX(出力表!D:D,2))+1)^INDEX(係数表!E:E,2)*INDEX(係数表!F:F,2))))))</f>
        <v>#VALUE!</v>
      </c>
      <c r="F64" t="e">
        <f>MIN(100, MAX(0, (INDEX(出力表!D:D,2))*D64/MAX(E64, Settings!B3)))</f>
        <v>#VALUE!</v>
      </c>
      <c r="G64">
        <f>MIN(100, MAX(0, 100*BETAINV(乱数表!$C64, MAX(0.00000001, (1/(1+EXP(-(INDEX(係数表!G:G,3) + $B64))))*(EXP(INDEX(係数表!H:H,3) + INDEX(係数表!I:I,3)*LN(INDEX(出力表!C:C,3)+1)))), MAX(0.00000001, (1-(1/(1+EXP(-(INDEX(係数表!G:G,3) + $B64)))))*(EXP(INDEX(係数表!H:H,3) + INDEX(係数表!I:I,3)*LN(INDEX(出力表!C:C,3)+1)))))))</f>
        <v>92.486607969230931</v>
      </c>
      <c r="H64" t="e">
        <f>MIN(100, MAX(0, (100*(INDEX(出力表!D:D,3))/(EXP(INDEX(係数表!B:B,3) + $C64) + (INDEX(出力表!D:D,3)))) + (乱数表!$O64*(Settings!B12/(((INDEX(出力表!D:D,3))+1)^INDEX(係数表!E:E,3)*INDEX(係数表!F:F,3))))))</f>
        <v>#VALUE!</v>
      </c>
      <c r="I64" t="e">
        <f>MIN(100, MAX(0, (INDEX(出力表!D:D,3))*G64/MAX(H64, Settings!B3)))</f>
        <v>#VALUE!</v>
      </c>
      <c r="J64">
        <f>MIN(100, MAX(0, 100*BETAINV(乱数表!$D64, MAX(0.00000001, (1/(1+EXP(-(INDEX(係数表!G:G,4) + $B64))))*(EXP(INDEX(係数表!H:H,4) + INDEX(係数表!I:I,4)*LN(INDEX(出力表!C:C,4)+1)))), MAX(0.00000001, (1-(1/(1+EXP(-(INDEX(係数表!G:G,4) + $B64)))))*(EXP(INDEX(係数表!H:H,4) + INDEX(係数表!I:I,4)*LN(INDEX(出力表!C:C,4)+1)))))))</f>
        <v>98.978262879136892</v>
      </c>
      <c r="K64" t="e">
        <f>MIN(100, MAX(0, (100*(INDEX(出力表!D:D,4))/(EXP(INDEX(係数表!B:B,4) + $C64) + (INDEX(出力表!D:D,4)))) + (乱数表!$P64*(Settings!B12/(((INDEX(出力表!D:D,4))+1)^INDEX(係数表!E:E,4)*INDEX(係数表!F:F,4))))))</f>
        <v>#VALUE!</v>
      </c>
      <c r="L64" t="e">
        <f>MIN(100, MAX(0, (INDEX(出力表!D:D,4))*J64/MAX(K64, Settings!B3)))</f>
        <v>#VALUE!</v>
      </c>
      <c r="M64">
        <f>MIN(100, MAX(0, 100*BETAINV(乱数表!$E64, MAX(0.00000001, (1/(1+EXP(-(INDEX(係数表!G:G,5) + $B64))))*(EXP(INDEX(係数表!H:H,5) + INDEX(係数表!I:I,5)*LN(INDEX(出力表!C:C,5)+1)))), MAX(0.00000001, (1-(1/(1+EXP(-(INDEX(係数表!G:G,5) + $B64)))))*(EXP(INDEX(係数表!H:H,5) + INDEX(係数表!I:I,5)*LN(INDEX(出力表!C:C,5)+1)))))))</f>
        <v>99.439893953461464</v>
      </c>
      <c r="N64" t="e">
        <f>MIN(100, MAX(0, (100*(INDEX(出力表!D:D,5))/(EXP(INDEX(係数表!B:B,5) + $C64) + (INDEX(出力表!D:D,5)))) + (乱数表!$Q64*(Settings!B12/(((INDEX(出力表!D:D,5))+1)^INDEX(係数表!E:E,5)*INDEX(係数表!F:F,5))))))</f>
        <v>#VALUE!</v>
      </c>
      <c r="O64" t="e">
        <f>MIN(100, MAX(0, (INDEX(出力表!D:D,5))*M64/MAX(N64, Settings!B3)))</f>
        <v>#VALUE!</v>
      </c>
      <c r="P64">
        <f>MIN(100, MAX(0, 100*BETAINV(乱数表!$F64, MAX(0.00000001, (1/(1+EXP(-(INDEX(係数表!G:G,6) + $B64))))*(EXP(INDEX(係数表!H:H,6) + INDEX(係数表!I:I,6)*LN(INDEX(出力表!C:C,6)+1)))), MAX(0.00000001, (1-(1/(1+EXP(-(INDEX(係数表!G:G,6) + $B64)))))*(EXP(INDEX(係数表!H:H,6) + INDEX(係数表!I:I,6)*LN(INDEX(出力表!C:C,6)+1)))))))</f>
        <v>94.165996653431449</v>
      </c>
      <c r="Q64" t="e">
        <f>MIN(100, MAX(0, (100*(INDEX(出力表!D:D,6))/(EXP(INDEX(係数表!B:B,6) + $C64) + (INDEX(出力表!D:D,6)))) + (乱数表!$R64*(Settings!B12/(((INDEX(出力表!D:D,6))+1)^INDEX(係数表!E:E,6)*INDEX(係数表!F:F,6))))))</f>
        <v>#VALUE!</v>
      </c>
      <c r="R64" t="e">
        <f>MIN(100, MAX(0, (INDEX(出力表!D:D,6))*P64/MAX(Q64, Settings!B3)))</f>
        <v>#VALUE!</v>
      </c>
      <c r="S64">
        <f>MIN(100, MAX(0, 100*BETAINV(乱数表!$G64, MAX(0.00000001, (1/(1+EXP(-(INDEX(係数表!G:G,7) + $B64))))*(EXP(INDEX(係数表!H:H,7) + INDEX(係数表!I:I,7)*LN(INDEX(出力表!C:C,7)+1)))), MAX(0.00000001, (1-(1/(1+EXP(-(INDEX(係数表!G:G,7) + $B64)))))*(EXP(INDEX(係数表!H:H,7) + INDEX(係数表!I:I,7)*LN(INDEX(出力表!C:C,7)+1)))))))</f>
        <v>97.793740184981061</v>
      </c>
      <c r="T64" t="e">
        <f>MIN(100, MAX(0, (100*(INDEX(出力表!D:D,7))/(EXP(INDEX(係数表!B:B,7) + $C64) + (INDEX(出力表!D:D,7)))) + (乱数表!$S64*(Settings!B12/(((INDEX(出力表!D:D,7))+1)^INDEX(係数表!E:E,7)*INDEX(係数表!F:F,7))))))</f>
        <v>#VALUE!</v>
      </c>
      <c r="U64" t="e">
        <f>MIN(100, MAX(0, (INDEX(出力表!D:D,7))*S64/MAX(T64, Settings!B3)))</f>
        <v>#VALUE!</v>
      </c>
      <c r="V64">
        <f>MIN(100, MAX(0, 100*BETAINV(乱数表!$H64, MAX(0.00000001, (1/(1+EXP(-(INDEX(係数表!G:G,8) + $B64))))*(EXP(INDEX(係数表!H:H,8) + INDEX(係数表!I:I,8)*LN(INDEX(出力表!C:C,8)+1)))), MAX(0.00000001, (1-(1/(1+EXP(-(INDEX(係数表!G:G,8) + $B64)))))*(EXP(INDEX(係数表!H:H,8) + INDEX(係数表!I:I,8)*LN(INDEX(出力表!C:C,8)+1)))))))</f>
        <v>77.239431658691799</v>
      </c>
      <c r="W64" t="e">
        <f>MIN(100, MAX(0, (100*(INDEX(出力表!D:D,8))/(EXP(INDEX(係数表!B:B,8) + $C64) + (INDEX(出力表!D:D,8)))) + (乱数表!$T64*(Settings!B12/(((INDEX(出力表!D:D,8))+1)^INDEX(係数表!E:E,8)*INDEX(係数表!F:F,8))))))</f>
        <v>#VALUE!</v>
      </c>
      <c r="X64" t="e">
        <f>MIN(100, MAX(0, (INDEX(出力表!D:D,8))*V64/MAX(W64, Settings!B3)))</f>
        <v>#VALUE!</v>
      </c>
      <c r="Y64">
        <f>MIN(100, MAX(0, 100*BETAINV(乱数表!$I64, MAX(0.00000001, (1/(1+EXP(-(INDEX(係数表!G:G,9) + $B64))))*(EXP(INDEX(係数表!H:H,9) + INDEX(係数表!I:I,9)*LN(INDEX(出力表!C:C,9)+1)))), MAX(0.00000001, (1-(1/(1+EXP(-(INDEX(係数表!G:G,9) + $B64)))))*(EXP(INDEX(係数表!H:H,9) + INDEX(係数表!I:I,9)*LN(INDEX(出力表!C:C,9)+1)))))))</f>
        <v>94.233940195216746</v>
      </c>
      <c r="Z64" t="e">
        <f>MIN(100, MAX(0, (100*(INDEX(出力表!D:D,9))/(EXP(INDEX(係数表!B:B,9) + $C64) + (INDEX(出力表!D:D,9)))) + (乱数表!$U64*(Settings!B12/(((INDEX(出力表!D:D,9))+1)^INDEX(係数表!E:E,9)*INDEX(係数表!F:F,9))))))</f>
        <v>#VALUE!</v>
      </c>
      <c r="AA64" t="e">
        <f>MIN(100, MAX(0, (INDEX(出力表!D:D,9))*Y64/MAX(Z64, Settings!B3)))</f>
        <v>#VALUE!</v>
      </c>
      <c r="AB64">
        <f>MIN(100, MAX(0, 100*BETAINV(乱数表!$J64, MAX(0.00000001, (1/(1+EXP(-(INDEX(係数表!G:G,10) + $B64))))*(EXP(INDEX(係数表!H:H,10) + INDEX(係数表!I:I,10)*LN(INDEX(出力表!C:C,10)+1)))), MAX(0.00000001, (1-(1/(1+EXP(-(INDEX(係数表!G:G,10) + $B64)))))*(EXP(INDEX(係数表!H:H,10) + INDEX(係数表!I:I,10)*LN(INDEX(出力表!C:C,10)+1)))))))</f>
        <v>99.661639159135476</v>
      </c>
      <c r="AC64" t="e">
        <f>MIN(100, MAX(0, (100*(INDEX(出力表!D:D,10))/(EXP(INDEX(係数表!B:B,10) + $C64) + (INDEX(出力表!D:D,10)))) + (乱数表!$V64*(Settings!B12/(((INDEX(出力表!D:D,10))+1)^INDEX(係数表!E:E,10)*INDEX(係数表!F:F,10))))))</f>
        <v>#VALUE!</v>
      </c>
      <c r="AD64" t="e">
        <f>MIN(100, MAX(0, (INDEX(出力表!D:D,10))*AB64/MAX(AC64, Settings!B3)))</f>
        <v>#VALUE!</v>
      </c>
      <c r="AE64">
        <f>MIN(100, MAX(0, 100*BETAINV(乱数表!$K64, MAX(0.00000001, (1/(1+EXP(-(INDEX(係数表!G:G,11) + $B64))))*(EXP(INDEX(係数表!H:H,11) + INDEX(係数表!I:I,11)*LN(INDEX(出力表!C:C,11)+1)))), MAX(0.00000001, (1-(1/(1+EXP(-(INDEX(係数表!G:G,11) + $B64)))))*(EXP(INDEX(係数表!H:H,11) + INDEX(係数表!I:I,11)*LN(INDEX(出力表!C:C,11)+1)))))))</f>
        <v>59.027474486660068</v>
      </c>
      <c r="AF64" t="e">
        <f>MIN(100, MAX(0, (100*(INDEX(出力表!D:D,11))/(EXP(INDEX(係数表!B:B,11) + $C64) + (INDEX(出力表!D:D,11)))) + (乱数表!$W64*(Settings!B12/(((INDEX(出力表!D:D,11))+1)^INDEX(係数表!E:E,11)*INDEX(係数表!F:F,11))))))</f>
        <v>#VALUE!</v>
      </c>
      <c r="AG64" t="e">
        <f>MIN(100, MAX(0, (INDEX(出力表!D:D,11))*AE64/MAX(AF64, Settings!B3)))</f>
        <v>#VALUE!</v>
      </c>
      <c r="AH64">
        <f>MIN(100, MAX(0, 100*BETAINV(乱数表!$L64, MAX(0.00000001, (1/(1+EXP(-(INDEX(係数表!G:G,12) + $B64))))*(EXP(INDEX(係数表!H:H,12) + INDEX(係数表!I:I,12)*LN(INDEX(出力表!C:C,12)+1)))), MAX(0.00000001, (1-(1/(1+EXP(-(INDEX(係数表!G:G,12) + $B64)))))*(EXP(INDEX(係数表!H:H,12) + INDEX(係数表!I:I,12)*LN(INDEX(出力表!C:C,12)+1)))))))</f>
        <v>99.886204170941951</v>
      </c>
      <c r="AI64" t="e">
        <f>MIN(100, MAX(0, (100*(INDEX(出力表!D:D,12))/(EXP(INDEX(係数表!B:B,12) + $C64) + (INDEX(出力表!D:D,12)))) + (乱数表!$X64*(Settings!B12/(((INDEX(出力表!D:D,12))+1)^INDEX(係数表!E:E,12)*INDEX(係数表!F:F,12))))))</f>
        <v>#VALUE!</v>
      </c>
      <c r="AJ64" t="e">
        <f>MIN(100, MAX(0, (INDEX(出力表!D:D,12))*AH64/MAX(AI64, Settings!B3)))</f>
        <v>#VALUE!</v>
      </c>
      <c r="AK64">
        <f>MIN(100, MAX(0, 100*BETAINV(乱数表!$M64, MAX(0.00000001, (1/(1+EXP(-(INDEX(係数表!G:G,13) + $B64))))*(EXP(INDEX(係数表!H:H,13) + INDEX(係数表!I:I,13)*LN(INDEX(出力表!C:C,13)+1)))), MAX(0.00000001, (1-(1/(1+EXP(-(INDEX(係数表!G:G,13) + $B64)))))*(EXP(INDEX(係数表!H:H,13) + INDEX(係数表!I:I,13)*LN(INDEX(出力表!C:C,13)+1)))))))</f>
        <v>93.423675940114578</v>
      </c>
      <c r="AL64" t="e">
        <f>MIN(100, MAX(0, (100*(INDEX(出力表!D:D,13))/(EXP(INDEX(係数表!B:B,13) + $C64) + (INDEX(出力表!D:D,13)))) + (乱数表!$Y64*(Settings!B12/(((INDEX(出力表!D:D,13))+1)^INDEX(係数表!E:E,13)*INDEX(係数表!F:F,13))))))</f>
        <v>#VALUE!</v>
      </c>
      <c r="AM64" t="e">
        <f>MIN(100, MAX(0, (INDEX(出力表!D:D,13))*AK64/MAX(AL64, Settings!B3)))</f>
        <v>#VALUE!</v>
      </c>
      <c r="AN64">
        <f>IF(ISNUMBER(F64), INDEX(出力表!B:B,2)*F64, 0)+IF(ISNUMBER(I64), INDEX(出力表!B:B,3)*I64, 0)+IF(ISNUMBER(L64), INDEX(出力表!B:B,4)*L64, 0)+IF(ISNUMBER(O64), INDEX(出力表!B:B,5)*O64, 0)+IF(ISNUMBER(R64), INDEX(出力表!B:B,6)*R64, 0)+IF(ISNUMBER(U64), INDEX(出力表!B:B,7)*U64, 0)+IF(ISNUMBER(X64), INDEX(出力表!B:B,8)*X64, 0)+IF(ISNUMBER(AA64), INDEX(出力表!B:B,9)*AA64, 0)+IF(ISNUMBER(AD64), INDEX(出力表!B:B,10)*AD64, 0)+IF(ISNUMBER(AG64), INDEX(出力表!B:B,11)*AG64, 0)+IF(ISNUMBER(AJ64), INDEX(出力表!B:B,12)*AJ64, 0)+IF(ISNUMBER(AM64), INDEX(出力表!B:B,13)*AM64, 0)</f>
        <v>0</v>
      </c>
      <c r="AO64">
        <f>IF(ISNUMBER(F64), INDEX(出力表!B:B,2), 0)+IF(ISNUMBER(I64), INDEX(出力表!B:B,3), 0)+IF(ISNUMBER(L64), INDEX(出力表!B:B,4), 0)+IF(ISNUMBER(O64), INDEX(出力表!B:B,5), 0)+IF(ISNUMBER(R64), INDEX(出力表!B:B,6), 0)+IF(ISNUMBER(U64), INDEX(出力表!B:B,7), 0)+IF(ISNUMBER(X64), INDEX(出力表!B:B,8), 0)+IF(ISNUMBER(AA64), INDEX(出力表!B:B,9), 0)+IF(ISNUMBER(AD64), INDEX(出力表!B:B,10), 0)+IF(ISNUMBER(AG64), INDEX(出力表!B:B,11), 0)+IF(ISNUMBER(AJ64), INDEX(出力表!B:B,12), 0)+IF(ISNUMBER(AM64), INDEX(出力表!B:B,13), 0)</f>
        <v>0</v>
      </c>
      <c r="AP64" t="str">
        <f t="shared" si="0"/>
        <v/>
      </c>
    </row>
    <row r="65" spans="1:42" x14ac:dyDescent="0.2">
      <c r="A65">
        <v>64</v>
      </c>
      <c r="B65">
        <f>IF(UPPER(Settings!B4)="TRUE", 乱数表!$Z65*Settings!B10, 0)</f>
        <v>-1.9191863781834875E-2</v>
      </c>
      <c r="C65">
        <f>IF(UPPER(Settings!B4)="TRUE", 乱数表!$AA65*Settings!B11, 0)</f>
        <v>0.14495206290506815</v>
      </c>
      <c r="D65">
        <f>MIN(100, MAX(0, 100*BETAINV(乱数表!$B65, MAX(0.00000001, (1/(1+EXP(-(INDEX(係数表!G:G,2) + $B65))))*(EXP(INDEX(係数表!H:H,2) + INDEX(係数表!I:I,2)*LN(INDEX(出力表!C:C,2)+1)))), MAX(0.00000001, (1-(1/(1+EXP(-(INDEX(係数表!G:G,2) + $B65)))))*(EXP(INDEX(係数表!H:H,2) + INDEX(係数表!I:I,2)*LN(INDEX(出力表!C:C,2)+1)))))))</f>
        <v>87.417310876579563</v>
      </c>
      <c r="E65" t="e">
        <f>MIN(100, MAX(0, (100*(INDEX(出力表!D:D,2))/(EXP(INDEX(係数表!B:B,2) + $C65) + (INDEX(出力表!D:D,2)))) + (乱数表!$N65*(Settings!B12/(((INDEX(出力表!D:D,2))+1)^INDEX(係数表!E:E,2)*INDEX(係数表!F:F,2))))))</f>
        <v>#VALUE!</v>
      </c>
      <c r="F65" t="e">
        <f>MIN(100, MAX(0, (INDEX(出力表!D:D,2))*D65/MAX(E65, Settings!B3)))</f>
        <v>#VALUE!</v>
      </c>
      <c r="G65">
        <f>MIN(100, MAX(0, 100*BETAINV(乱数表!$C65, MAX(0.00000001, (1/(1+EXP(-(INDEX(係数表!G:G,3) + $B65))))*(EXP(INDEX(係数表!H:H,3) + INDEX(係数表!I:I,3)*LN(INDEX(出力表!C:C,3)+1)))), MAX(0.00000001, (1-(1/(1+EXP(-(INDEX(係数表!G:G,3) + $B65)))))*(EXP(INDEX(係数表!H:H,3) + INDEX(係数表!I:I,3)*LN(INDEX(出力表!C:C,3)+1)))))))</f>
        <v>86.565141347608744</v>
      </c>
      <c r="H65" t="e">
        <f>MIN(100, MAX(0, (100*(INDEX(出力表!D:D,3))/(EXP(INDEX(係数表!B:B,3) + $C65) + (INDEX(出力表!D:D,3)))) + (乱数表!$O65*(Settings!B12/(((INDEX(出力表!D:D,3))+1)^INDEX(係数表!E:E,3)*INDEX(係数表!F:F,3))))))</f>
        <v>#VALUE!</v>
      </c>
      <c r="I65" t="e">
        <f>MIN(100, MAX(0, (INDEX(出力表!D:D,3))*G65/MAX(H65, Settings!B3)))</f>
        <v>#VALUE!</v>
      </c>
      <c r="J65">
        <f>MIN(100, MAX(0, 100*BETAINV(乱数表!$D65, MAX(0.00000001, (1/(1+EXP(-(INDEX(係数表!G:G,4) + $B65))))*(EXP(INDEX(係数表!H:H,4) + INDEX(係数表!I:I,4)*LN(INDEX(出力表!C:C,4)+1)))), MAX(0.00000001, (1-(1/(1+EXP(-(INDEX(係数表!G:G,4) + $B65)))))*(EXP(INDEX(係数表!H:H,4) + INDEX(係数表!I:I,4)*LN(INDEX(出力表!C:C,4)+1)))))))</f>
        <v>98.901045265929923</v>
      </c>
      <c r="K65" t="e">
        <f>MIN(100, MAX(0, (100*(INDEX(出力表!D:D,4))/(EXP(INDEX(係数表!B:B,4) + $C65) + (INDEX(出力表!D:D,4)))) + (乱数表!$P65*(Settings!B12/(((INDEX(出力表!D:D,4))+1)^INDEX(係数表!E:E,4)*INDEX(係数表!F:F,4))))))</f>
        <v>#VALUE!</v>
      </c>
      <c r="L65" t="e">
        <f>MIN(100, MAX(0, (INDEX(出力表!D:D,4))*J65/MAX(K65, Settings!B3)))</f>
        <v>#VALUE!</v>
      </c>
      <c r="M65">
        <f>MIN(100, MAX(0, 100*BETAINV(乱数表!$E65, MAX(0.00000001, (1/(1+EXP(-(INDEX(係数表!G:G,5) + $B65))))*(EXP(INDEX(係数表!H:H,5) + INDEX(係数表!I:I,5)*LN(INDEX(出力表!C:C,5)+1)))), MAX(0.00000001, (1-(1/(1+EXP(-(INDEX(係数表!G:G,5) + $B65)))))*(EXP(INDEX(係数表!H:H,5) + INDEX(係数表!I:I,5)*LN(INDEX(出力表!C:C,5)+1)))))))</f>
        <v>52.387729517329639</v>
      </c>
      <c r="N65" t="e">
        <f>MIN(100, MAX(0, (100*(INDEX(出力表!D:D,5))/(EXP(INDEX(係数表!B:B,5) + $C65) + (INDEX(出力表!D:D,5)))) + (乱数表!$Q65*(Settings!B12/(((INDEX(出力表!D:D,5))+1)^INDEX(係数表!E:E,5)*INDEX(係数表!F:F,5))))))</f>
        <v>#VALUE!</v>
      </c>
      <c r="O65" t="e">
        <f>MIN(100, MAX(0, (INDEX(出力表!D:D,5))*M65/MAX(N65, Settings!B3)))</f>
        <v>#VALUE!</v>
      </c>
      <c r="P65">
        <f>MIN(100, MAX(0, 100*BETAINV(乱数表!$F65, MAX(0.00000001, (1/(1+EXP(-(INDEX(係数表!G:G,6) + $B65))))*(EXP(INDEX(係数表!H:H,6) + INDEX(係数表!I:I,6)*LN(INDEX(出力表!C:C,6)+1)))), MAX(0.00000001, (1-(1/(1+EXP(-(INDEX(係数表!G:G,6) + $B65)))))*(EXP(INDEX(係数表!H:H,6) + INDEX(係数表!I:I,6)*LN(INDEX(出力表!C:C,6)+1)))))))</f>
        <v>81.806691993223168</v>
      </c>
      <c r="Q65" t="e">
        <f>MIN(100, MAX(0, (100*(INDEX(出力表!D:D,6))/(EXP(INDEX(係数表!B:B,6) + $C65) + (INDEX(出力表!D:D,6)))) + (乱数表!$R65*(Settings!B12/(((INDEX(出力表!D:D,6))+1)^INDEX(係数表!E:E,6)*INDEX(係数表!F:F,6))))))</f>
        <v>#VALUE!</v>
      </c>
      <c r="R65" t="e">
        <f>MIN(100, MAX(0, (INDEX(出力表!D:D,6))*P65/MAX(Q65, Settings!B3)))</f>
        <v>#VALUE!</v>
      </c>
      <c r="S65">
        <f>MIN(100, MAX(0, 100*BETAINV(乱数表!$G65, MAX(0.00000001, (1/(1+EXP(-(INDEX(係数表!G:G,7) + $B65))))*(EXP(INDEX(係数表!H:H,7) + INDEX(係数表!I:I,7)*LN(INDEX(出力表!C:C,7)+1)))), MAX(0.00000001, (1-(1/(1+EXP(-(INDEX(係数表!G:G,7) + $B65)))))*(EXP(INDEX(係数表!H:H,7) + INDEX(係数表!I:I,7)*LN(INDEX(出力表!C:C,7)+1)))))))</f>
        <v>80.751606403375547</v>
      </c>
      <c r="T65" t="e">
        <f>MIN(100, MAX(0, (100*(INDEX(出力表!D:D,7))/(EXP(INDEX(係数表!B:B,7) + $C65) + (INDEX(出力表!D:D,7)))) + (乱数表!$S65*(Settings!B12/(((INDEX(出力表!D:D,7))+1)^INDEX(係数表!E:E,7)*INDEX(係数表!F:F,7))))))</f>
        <v>#VALUE!</v>
      </c>
      <c r="U65" t="e">
        <f>MIN(100, MAX(0, (INDEX(出力表!D:D,7))*S65/MAX(T65, Settings!B3)))</f>
        <v>#VALUE!</v>
      </c>
      <c r="V65">
        <f>MIN(100, MAX(0, 100*BETAINV(乱数表!$H65, MAX(0.00000001, (1/(1+EXP(-(INDEX(係数表!G:G,8) + $B65))))*(EXP(INDEX(係数表!H:H,8) + INDEX(係数表!I:I,8)*LN(INDEX(出力表!C:C,8)+1)))), MAX(0.00000001, (1-(1/(1+EXP(-(INDEX(係数表!G:G,8) + $B65)))))*(EXP(INDEX(係数表!H:H,8) + INDEX(係数表!I:I,8)*LN(INDEX(出力表!C:C,8)+1)))))))</f>
        <v>97.599556628676993</v>
      </c>
      <c r="W65" t="e">
        <f>MIN(100, MAX(0, (100*(INDEX(出力表!D:D,8))/(EXP(INDEX(係数表!B:B,8) + $C65) + (INDEX(出力表!D:D,8)))) + (乱数表!$T65*(Settings!B12/(((INDEX(出力表!D:D,8))+1)^INDEX(係数表!E:E,8)*INDEX(係数表!F:F,8))))))</f>
        <v>#VALUE!</v>
      </c>
      <c r="X65" t="e">
        <f>MIN(100, MAX(0, (INDEX(出力表!D:D,8))*V65/MAX(W65, Settings!B3)))</f>
        <v>#VALUE!</v>
      </c>
      <c r="Y65">
        <f>MIN(100, MAX(0, 100*BETAINV(乱数表!$I65, MAX(0.00000001, (1/(1+EXP(-(INDEX(係数表!G:G,9) + $B65))))*(EXP(INDEX(係数表!H:H,9) + INDEX(係数表!I:I,9)*LN(INDEX(出力表!C:C,9)+1)))), MAX(0.00000001, (1-(1/(1+EXP(-(INDEX(係数表!G:G,9) + $B65)))))*(EXP(INDEX(係数表!H:H,9) + INDEX(係数表!I:I,9)*LN(INDEX(出力表!C:C,9)+1)))))))</f>
        <v>90.283725966944075</v>
      </c>
      <c r="Z65" t="e">
        <f>MIN(100, MAX(0, (100*(INDEX(出力表!D:D,9))/(EXP(INDEX(係数表!B:B,9) + $C65) + (INDEX(出力表!D:D,9)))) + (乱数表!$U65*(Settings!B12/(((INDEX(出力表!D:D,9))+1)^INDEX(係数表!E:E,9)*INDEX(係数表!F:F,9))))))</f>
        <v>#VALUE!</v>
      </c>
      <c r="AA65" t="e">
        <f>MIN(100, MAX(0, (INDEX(出力表!D:D,9))*Y65/MAX(Z65, Settings!B3)))</f>
        <v>#VALUE!</v>
      </c>
      <c r="AB65">
        <f>MIN(100, MAX(0, 100*BETAINV(乱数表!$J65, MAX(0.00000001, (1/(1+EXP(-(INDEX(係数表!G:G,10) + $B65))))*(EXP(INDEX(係数表!H:H,10) + INDEX(係数表!I:I,10)*LN(INDEX(出力表!C:C,10)+1)))), MAX(0.00000001, (1-(1/(1+EXP(-(INDEX(係数表!G:G,10) + $B65)))))*(EXP(INDEX(係数表!H:H,10) + INDEX(係数表!I:I,10)*LN(INDEX(出力表!C:C,10)+1)))))))</f>
        <v>46.420442938990597</v>
      </c>
      <c r="AC65" t="e">
        <f>MIN(100, MAX(0, (100*(INDEX(出力表!D:D,10))/(EXP(INDEX(係数表!B:B,10) + $C65) + (INDEX(出力表!D:D,10)))) + (乱数表!$V65*(Settings!B12/(((INDEX(出力表!D:D,10))+1)^INDEX(係数表!E:E,10)*INDEX(係数表!F:F,10))))))</f>
        <v>#VALUE!</v>
      </c>
      <c r="AD65" t="e">
        <f>MIN(100, MAX(0, (INDEX(出力表!D:D,10))*AB65/MAX(AC65, Settings!B3)))</f>
        <v>#VALUE!</v>
      </c>
      <c r="AE65">
        <f>MIN(100, MAX(0, 100*BETAINV(乱数表!$K65, MAX(0.00000001, (1/(1+EXP(-(INDEX(係数表!G:G,11) + $B65))))*(EXP(INDEX(係数表!H:H,11) + INDEX(係数表!I:I,11)*LN(INDEX(出力表!C:C,11)+1)))), MAX(0.00000001, (1-(1/(1+EXP(-(INDEX(係数表!G:G,11) + $B65)))))*(EXP(INDEX(係数表!H:H,11) + INDEX(係数表!I:I,11)*LN(INDEX(出力表!C:C,11)+1)))))))</f>
        <v>96.210803744531475</v>
      </c>
      <c r="AF65" t="e">
        <f>MIN(100, MAX(0, (100*(INDEX(出力表!D:D,11))/(EXP(INDEX(係数表!B:B,11) + $C65) + (INDEX(出力表!D:D,11)))) + (乱数表!$W65*(Settings!B12/(((INDEX(出力表!D:D,11))+1)^INDEX(係数表!E:E,11)*INDEX(係数表!F:F,11))))))</f>
        <v>#VALUE!</v>
      </c>
      <c r="AG65" t="e">
        <f>MIN(100, MAX(0, (INDEX(出力表!D:D,11))*AE65/MAX(AF65, Settings!B3)))</f>
        <v>#VALUE!</v>
      </c>
      <c r="AH65">
        <f>MIN(100, MAX(0, 100*BETAINV(乱数表!$L65, MAX(0.00000001, (1/(1+EXP(-(INDEX(係数表!G:G,12) + $B65))))*(EXP(INDEX(係数表!H:H,12) + INDEX(係数表!I:I,12)*LN(INDEX(出力表!C:C,12)+1)))), MAX(0.00000001, (1-(1/(1+EXP(-(INDEX(係数表!G:G,12) + $B65)))))*(EXP(INDEX(係数表!H:H,12) + INDEX(係数表!I:I,12)*LN(INDEX(出力表!C:C,12)+1)))))))</f>
        <v>92.975734972310079</v>
      </c>
      <c r="AI65" t="e">
        <f>MIN(100, MAX(0, (100*(INDEX(出力表!D:D,12))/(EXP(INDEX(係数表!B:B,12) + $C65) + (INDEX(出力表!D:D,12)))) + (乱数表!$X65*(Settings!B12/(((INDEX(出力表!D:D,12))+1)^INDEX(係数表!E:E,12)*INDEX(係数表!F:F,12))))))</f>
        <v>#VALUE!</v>
      </c>
      <c r="AJ65" t="e">
        <f>MIN(100, MAX(0, (INDEX(出力表!D:D,12))*AH65/MAX(AI65, Settings!B3)))</f>
        <v>#VALUE!</v>
      </c>
      <c r="AK65">
        <f>MIN(100, MAX(0, 100*BETAINV(乱数表!$M65, MAX(0.00000001, (1/(1+EXP(-(INDEX(係数表!G:G,13) + $B65))))*(EXP(INDEX(係数表!H:H,13) + INDEX(係数表!I:I,13)*LN(INDEX(出力表!C:C,13)+1)))), MAX(0.00000001, (1-(1/(1+EXP(-(INDEX(係数表!G:G,13) + $B65)))))*(EXP(INDEX(係数表!H:H,13) + INDEX(係数表!I:I,13)*LN(INDEX(出力表!C:C,13)+1)))))))</f>
        <v>92.680391448645594</v>
      </c>
      <c r="AL65" t="e">
        <f>MIN(100, MAX(0, (100*(INDEX(出力表!D:D,13))/(EXP(INDEX(係数表!B:B,13) + $C65) + (INDEX(出力表!D:D,13)))) + (乱数表!$Y65*(Settings!B12/(((INDEX(出力表!D:D,13))+1)^INDEX(係数表!E:E,13)*INDEX(係数表!F:F,13))))))</f>
        <v>#VALUE!</v>
      </c>
      <c r="AM65" t="e">
        <f>MIN(100, MAX(0, (INDEX(出力表!D:D,13))*AK65/MAX(AL65, Settings!B3)))</f>
        <v>#VALUE!</v>
      </c>
      <c r="AN65">
        <f>IF(ISNUMBER(F65), INDEX(出力表!B:B,2)*F65, 0)+IF(ISNUMBER(I65), INDEX(出力表!B:B,3)*I65, 0)+IF(ISNUMBER(L65), INDEX(出力表!B:B,4)*L65, 0)+IF(ISNUMBER(O65), INDEX(出力表!B:B,5)*O65, 0)+IF(ISNUMBER(R65), INDEX(出力表!B:B,6)*R65, 0)+IF(ISNUMBER(U65), INDEX(出力表!B:B,7)*U65, 0)+IF(ISNUMBER(X65), INDEX(出力表!B:B,8)*X65, 0)+IF(ISNUMBER(AA65), INDEX(出力表!B:B,9)*AA65, 0)+IF(ISNUMBER(AD65), INDEX(出力表!B:B,10)*AD65, 0)+IF(ISNUMBER(AG65), INDEX(出力表!B:B,11)*AG65, 0)+IF(ISNUMBER(AJ65), INDEX(出力表!B:B,12)*AJ65, 0)+IF(ISNUMBER(AM65), INDEX(出力表!B:B,13)*AM65, 0)</f>
        <v>0</v>
      </c>
      <c r="AO65">
        <f>IF(ISNUMBER(F65), INDEX(出力表!B:B,2), 0)+IF(ISNUMBER(I65), INDEX(出力表!B:B,3), 0)+IF(ISNUMBER(L65), INDEX(出力表!B:B,4), 0)+IF(ISNUMBER(O65), INDEX(出力表!B:B,5), 0)+IF(ISNUMBER(R65), INDEX(出力表!B:B,6), 0)+IF(ISNUMBER(U65), INDEX(出力表!B:B,7), 0)+IF(ISNUMBER(X65), INDEX(出力表!B:B,8), 0)+IF(ISNUMBER(AA65), INDEX(出力表!B:B,9), 0)+IF(ISNUMBER(AD65), INDEX(出力表!B:B,10), 0)+IF(ISNUMBER(AG65), INDEX(出力表!B:B,11), 0)+IF(ISNUMBER(AJ65), INDEX(出力表!B:B,12), 0)+IF(ISNUMBER(AM65), INDEX(出力表!B:B,13), 0)</f>
        <v>0</v>
      </c>
      <c r="AP65" t="str">
        <f t="shared" si="0"/>
        <v/>
      </c>
    </row>
    <row r="66" spans="1:42" x14ac:dyDescent="0.2">
      <c r="A66">
        <v>65</v>
      </c>
      <c r="B66">
        <f>IF(UPPER(Settings!B4)="TRUE", 乱数表!$Z66*Settings!B10, 0)</f>
        <v>4.0020560095460509E-3</v>
      </c>
      <c r="C66">
        <f>IF(UPPER(Settings!B4)="TRUE", 乱数表!$AA66*Settings!B11, 0)</f>
        <v>-0.1389975978410917</v>
      </c>
      <c r="D66">
        <f>MIN(100, MAX(0, 100*BETAINV(乱数表!$B66, MAX(0.00000001, (1/(1+EXP(-(INDEX(係数表!G:G,2) + $B66))))*(EXP(INDEX(係数表!H:H,2) + INDEX(係数表!I:I,2)*LN(INDEX(出力表!C:C,2)+1)))), MAX(0.00000001, (1-(1/(1+EXP(-(INDEX(係数表!G:G,2) + $B66)))))*(EXP(INDEX(係数表!H:H,2) + INDEX(係数表!I:I,2)*LN(INDEX(出力表!C:C,2)+1)))))))</f>
        <v>99.582487054858063</v>
      </c>
      <c r="E66" t="e">
        <f>MIN(100, MAX(0, (100*(INDEX(出力表!D:D,2))/(EXP(INDEX(係数表!B:B,2) + $C66) + (INDEX(出力表!D:D,2)))) + (乱数表!$N66*(Settings!B12/(((INDEX(出力表!D:D,2))+1)^INDEX(係数表!E:E,2)*INDEX(係数表!F:F,2))))))</f>
        <v>#VALUE!</v>
      </c>
      <c r="F66" t="e">
        <f>MIN(100, MAX(0, (INDEX(出力表!D:D,2))*D66/MAX(E66, Settings!B3)))</f>
        <v>#VALUE!</v>
      </c>
      <c r="G66">
        <f>MIN(100, MAX(0, 100*BETAINV(乱数表!$C66, MAX(0.00000001, (1/(1+EXP(-(INDEX(係数表!G:G,3) + $B66))))*(EXP(INDEX(係数表!H:H,3) + INDEX(係数表!I:I,3)*LN(INDEX(出力表!C:C,3)+1)))), MAX(0.00000001, (1-(1/(1+EXP(-(INDEX(係数表!G:G,3) + $B66)))))*(EXP(INDEX(係数表!H:H,3) + INDEX(係数表!I:I,3)*LN(INDEX(出力表!C:C,3)+1)))))))</f>
        <v>62.243057019895687</v>
      </c>
      <c r="H66" t="e">
        <f>MIN(100, MAX(0, (100*(INDEX(出力表!D:D,3))/(EXP(INDEX(係数表!B:B,3) + $C66) + (INDEX(出力表!D:D,3)))) + (乱数表!$O66*(Settings!B12/(((INDEX(出力表!D:D,3))+1)^INDEX(係数表!E:E,3)*INDEX(係数表!F:F,3))))))</f>
        <v>#VALUE!</v>
      </c>
      <c r="I66" t="e">
        <f>MIN(100, MAX(0, (INDEX(出力表!D:D,3))*G66/MAX(H66, Settings!B3)))</f>
        <v>#VALUE!</v>
      </c>
      <c r="J66">
        <f>MIN(100, MAX(0, 100*BETAINV(乱数表!$D66, MAX(0.00000001, (1/(1+EXP(-(INDEX(係数表!G:G,4) + $B66))))*(EXP(INDEX(係数表!H:H,4) + INDEX(係数表!I:I,4)*LN(INDEX(出力表!C:C,4)+1)))), MAX(0.00000001, (1-(1/(1+EXP(-(INDEX(係数表!G:G,4) + $B66)))))*(EXP(INDEX(係数表!H:H,4) + INDEX(係数表!I:I,4)*LN(INDEX(出力表!C:C,4)+1)))))))</f>
        <v>74.738391980769265</v>
      </c>
      <c r="K66" t="e">
        <f>MIN(100, MAX(0, (100*(INDEX(出力表!D:D,4))/(EXP(INDEX(係数表!B:B,4) + $C66) + (INDEX(出力表!D:D,4)))) + (乱数表!$P66*(Settings!B12/(((INDEX(出力表!D:D,4))+1)^INDEX(係数表!E:E,4)*INDEX(係数表!F:F,4))))))</f>
        <v>#VALUE!</v>
      </c>
      <c r="L66" t="e">
        <f>MIN(100, MAX(0, (INDEX(出力表!D:D,4))*J66/MAX(K66, Settings!B3)))</f>
        <v>#VALUE!</v>
      </c>
      <c r="M66">
        <f>MIN(100, MAX(0, 100*BETAINV(乱数表!$E66, MAX(0.00000001, (1/(1+EXP(-(INDEX(係数表!G:G,5) + $B66))))*(EXP(INDEX(係数表!H:H,5) + INDEX(係数表!I:I,5)*LN(INDEX(出力表!C:C,5)+1)))), MAX(0.00000001, (1-(1/(1+EXP(-(INDEX(係数表!G:G,5) + $B66)))))*(EXP(INDEX(係数表!H:H,5) + INDEX(係数表!I:I,5)*LN(INDEX(出力表!C:C,5)+1)))))))</f>
        <v>92.728991542463689</v>
      </c>
      <c r="N66" t="e">
        <f>MIN(100, MAX(0, (100*(INDEX(出力表!D:D,5))/(EXP(INDEX(係数表!B:B,5) + $C66) + (INDEX(出力表!D:D,5)))) + (乱数表!$Q66*(Settings!B12/(((INDEX(出力表!D:D,5))+1)^INDEX(係数表!E:E,5)*INDEX(係数表!F:F,5))))))</f>
        <v>#VALUE!</v>
      </c>
      <c r="O66" t="e">
        <f>MIN(100, MAX(0, (INDEX(出力表!D:D,5))*M66/MAX(N66, Settings!B3)))</f>
        <v>#VALUE!</v>
      </c>
      <c r="P66">
        <f>MIN(100, MAX(0, 100*BETAINV(乱数表!$F66, MAX(0.00000001, (1/(1+EXP(-(INDEX(係数表!G:G,6) + $B66))))*(EXP(INDEX(係数表!H:H,6) + INDEX(係数表!I:I,6)*LN(INDEX(出力表!C:C,6)+1)))), MAX(0.00000001, (1-(1/(1+EXP(-(INDEX(係数表!G:G,6) + $B66)))))*(EXP(INDEX(係数表!H:H,6) + INDEX(係数表!I:I,6)*LN(INDEX(出力表!C:C,6)+1)))))))</f>
        <v>97.46546036599473</v>
      </c>
      <c r="Q66" t="e">
        <f>MIN(100, MAX(0, (100*(INDEX(出力表!D:D,6))/(EXP(INDEX(係数表!B:B,6) + $C66) + (INDEX(出力表!D:D,6)))) + (乱数表!$R66*(Settings!B12/(((INDEX(出力表!D:D,6))+1)^INDEX(係数表!E:E,6)*INDEX(係数表!F:F,6))))))</f>
        <v>#VALUE!</v>
      </c>
      <c r="R66" t="e">
        <f>MIN(100, MAX(0, (INDEX(出力表!D:D,6))*P66/MAX(Q66, Settings!B3)))</f>
        <v>#VALUE!</v>
      </c>
      <c r="S66">
        <f>MIN(100, MAX(0, 100*BETAINV(乱数表!$G66, MAX(0.00000001, (1/(1+EXP(-(INDEX(係数表!G:G,7) + $B66))))*(EXP(INDEX(係数表!H:H,7) + INDEX(係数表!I:I,7)*LN(INDEX(出力表!C:C,7)+1)))), MAX(0.00000001, (1-(1/(1+EXP(-(INDEX(係数表!G:G,7) + $B66)))))*(EXP(INDEX(係数表!H:H,7) + INDEX(係数表!I:I,7)*LN(INDEX(出力表!C:C,7)+1)))))))</f>
        <v>83.595318236182933</v>
      </c>
      <c r="T66" t="e">
        <f>MIN(100, MAX(0, (100*(INDEX(出力表!D:D,7))/(EXP(INDEX(係数表!B:B,7) + $C66) + (INDEX(出力表!D:D,7)))) + (乱数表!$S66*(Settings!B12/(((INDEX(出力表!D:D,7))+1)^INDEX(係数表!E:E,7)*INDEX(係数表!F:F,7))))))</f>
        <v>#VALUE!</v>
      </c>
      <c r="U66" t="e">
        <f>MIN(100, MAX(0, (INDEX(出力表!D:D,7))*S66/MAX(T66, Settings!B3)))</f>
        <v>#VALUE!</v>
      </c>
      <c r="V66">
        <f>MIN(100, MAX(0, 100*BETAINV(乱数表!$H66, MAX(0.00000001, (1/(1+EXP(-(INDEX(係数表!G:G,8) + $B66))))*(EXP(INDEX(係数表!H:H,8) + INDEX(係数表!I:I,8)*LN(INDEX(出力表!C:C,8)+1)))), MAX(0.00000001, (1-(1/(1+EXP(-(INDEX(係数表!G:G,8) + $B66)))))*(EXP(INDEX(係数表!H:H,8) + INDEX(係数表!I:I,8)*LN(INDEX(出力表!C:C,8)+1)))))))</f>
        <v>82.746605841092475</v>
      </c>
      <c r="W66" t="e">
        <f>MIN(100, MAX(0, (100*(INDEX(出力表!D:D,8))/(EXP(INDEX(係数表!B:B,8) + $C66) + (INDEX(出力表!D:D,8)))) + (乱数表!$T66*(Settings!B12/(((INDEX(出力表!D:D,8))+1)^INDEX(係数表!E:E,8)*INDEX(係数表!F:F,8))))))</f>
        <v>#VALUE!</v>
      </c>
      <c r="X66" t="e">
        <f>MIN(100, MAX(0, (INDEX(出力表!D:D,8))*V66/MAX(W66, Settings!B3)))</f>
        <v>#VALUE!</v>
      </c>
      <c r="Y66">
        <f>MIN(100, MAX(0, 100*BETAINV(乱数表!$I66, MAX(0.00000001, (1/(1+EXP(-(INDEX(係数表!G:G,9) + $B66))))*(EXP(INDEX(係数表!H:H,9) + INDEX(係数表!I:I,9)*LN(INDEX(出力表!C:C,9)+1)))), MAX(0.00000001, (1-(1/(1+EXP(-(INDEX(係数表!G:G,9) + $B66)))))*(EXP(INDEX(係数表!H:H,9) + INDEX(係数表!I:I,9)*LN(INDEX(出力表!C:C,9)+1)))))))</f>
        <v>98.360299521722695</v>
      </c>
      <c r="Z66" t="e">
        <f>MIN(100, MAX(0, (100*(INDEX(出力表!D:D,9))/(EXP(INDEX(係数表!B:B,9) + $C66) + (INDEX(出力表!D:D,9)))) + (乱数表!$U66*(Settings!B12/(((INDEX(出力表!D:D,9))+1)^INDEX(係数表!E:E,9)*INDEX(係数表!F:F,9))))))</f>
        <v>#VALUE!</v>
      </c>
      <c r="AA66" t="e">
        <f>MIN(100, MAX(0, (INDEX(出力表!D:D,9))*Y66/MAX(Z66, Settings!B3)))</f>
        <v>#VALUE!</v>
      </c>
      <c r="AB66">
        <f>MIN(100, MAX(0, 100*BETAINV(乱数表!$J66, MAX(0.00000001, (1/(1+EXP(-(INDEX(係数表!G:G,10) + $B66))))*(EXP(INDEX(係数表!H:H,10) + INDEX(係数表!I:I,10)*LN(INDEX(出力表!C:C,10)+1)))), MAX(0.00000001, (1-(1/(1+EXP(-(INDEX(係数表!G:G,10) + $B66)))))*(EXP(INDEX(係数表!H:H,10) + INDEX(係数表!I:I,10)*LN(INDEX(出力表!C:C,10)+1)))))))</f>
        <v>77.990583912886891</v>
      </c>
      <c r="AC66" t="e">
        <f>MIN(100, MAX(0, (100*(INDEX(出力表!D:D,10))/(EXP(INDEX(係数表!B:B,10) + $C66) + (INDEX(出力表!D:D,10)))) + (乱数表!$V66*(Settings!B12/(((INDEX(出力表!D:D,10))+1)^INDEX(係数表!E:E,10)*INDEX(係数表!F:F,10))))))</f>
        <v>#VALUE!</v>
      </c>
      <c r="AD66" t="e">
        <f>MIN(100, MAX(0, (INDEX(出力表!D:D,10))*AB66/MAX(AC66, Settings!B3)))</f>
        <v>#VALUE!</v>
      </c>
      <c r="AE66">
        <f>MIN(100, MAX(0, 100*BETAINV(乱数表!$K66, MAX(0.00000001, (1/(1+EXP(-(INDEX(係数表!G:G,11) + $B66))))*(EXP(INDEX(係数表!H:H,11) + INDEX(係数表!I:I,11)*LN(INDEX(出力表!C:C,11)+1)))), MAX(0.00000001, (1-(1/(1+EXP(-(INDEX(係数表!G:G,11) + $B66)))))*(EXP(INDEX(係数表!H:H,11) + INDEX(係数表!I:I,11)*LN(INDEX(出力表!C:C,11)+1)))))))</f>
        <v>88.777764621451567</v>
      </c>
      <c r="AF66" t="e">
        <f>MIN(100, MAX(0, (100*(INDEX(出力表!D:D,11))/(EXP(INDEX(係数表!B:B,11) + $C66) + (INDEX(出力表!D:D,11)))) + (乱数表!$W66*(Settings!B12/(((INDEX(出力表!D:D,11))+1)^INDEX(係数表!E:E,11)*INDEX(係数表!F:F,11))))))</f>
        <v>#VALUE!</v>
      </c>
      <c r="AG66" t="e">
        <f>MIN(100, MAX(0, (INDEX(出力表!D:D,11))*AE66/MAX(AF66, Settings!B3)))</f>
        <v>#VALUE!</v>
      </c>
      <c r="AH66">
        <f>MIN(100, MAX(0, 100*BETAINV(乱数表!$L66, MAX(0.00000001, (1/(1+EXP(-(INDEX(係数表!G:G,12) + $B66))))*(EXP(INDEX(係数表!H:H,12) + INDEX(係数表!I:I,12)*LN(INDEX(出力表!C:C,12)+1)))), MAX(0.00000001, (1-(1/(1+EXP(-(INDEX(係数表!G:G,12) + $B66)))))*(EXP(INDEX(係数表!H:H,12) + INDEX(係数表!I:I,12)*LN(INDEX(出力表!C:C,12)+1)))))))</f>
        <v>96.284111846412983</v>
      </c>
      <c r="AI66" t="e">
        <f>MIN(100, MAX(0, (100*(INDEX(出力表!D:D,12))/(EXP(INDEX(係数表!B:B,12) + $C66) + (INDEX(出力表!D:D,12)))) + (乱数表!$X66*(Settings!B12/(((INDEX(出力表!D:D,12))+1)^INDEX(係数表!E:E,12)*INDEX(係数表!F:F,12))))))</f>
        <v>#VALUE!</v>
      </c>
      <c r="AJ66" t="e">
        <f>MIN(100, MAX(0, (INDEX(出力表!D:D,12))*AH66/MAX(AI66, Settings!B3)))</f>
        <v>#VALUE!</v>
      </c>
      <c r="AK66">
        <f>MIN(100, MAX(0, 100*BETAINV(乱数表!$M66, MAX(0.00000001, (1/(1+EXP(-(INDEX(係数表!G:G,13) + $B66))))*(EXP(INDEX(係数表!H:H,13) + INDEX(係数表!I:I,13)*LN(INDEX(出力表!C:C,13)+1)))), MAX(0.00000001, (1-(1/(1+EXP(-(INDEX(係数表!G:G,13) + $B66)))))*(EXP(INDEX(係数表!H:H,13) + INDEX(係数表!I:I,13)*LN(INDEX(出力表!C:C,13)+1)))))))</f>
        <v>97.618752253973824</v>
      </c>
      <c r="AL66" t="e">
        <f>MIN(100, MAX(0, (100*(INDEX(出力表!D:D,13))/(EXP(INDEX(係数表!B:B,13) + $C66) + (INDEX(出力表!D:D,13)))) + (乱数表!$Y66*(Settings!B12/(((INDEX(出力表!D:D,13))+1)^INDEX(係数表!E:E,13)*INDEX(係数表!F:F,13))))))</f>
        <v>#VALUE!</v>
      </c>
      <c r="AM66" t="e">
        <f>MIN(100, MAX(0, (INDEX(出力表!D:D,13))*AK66/MAX(AL66, Settings!B3)))</f>
        <v>#VALUE!</v>
      </c>
      <c r="AN66">
        <f>IF(ISNUMBER(F66), INDEX(出力表!B:B,2)*F66, 0)+IF(ISNUMBER(I66), INDEX(出力表!B:B,3)*I66, 0)+IF(ISNUMBER(L66), INDEX(出力表!B:B,4)*L66, 0)+IF(ISNUMBER(O66), INDEX(出力表!B:B,5)*O66, 0)+IF(ISNUMBER(R66), INDEX(出力表!B:B,6)*R66, 0)+IF(ISNUMBER(U66), INDEX(出力表!B:B,7)*U66, 0)+IF(ISNUMBER(X66), INDEX(出力表!B:B,8)*X66, 0)+IF(ISNUMBER(AA66), INDEX(出力表!B:B,9)*AA66, 0)+IF(ISNUMBER(AD66), INDEX(出力表!B:B,10)*AD66, 0)+IF(ISNUMBER(AG66), INDEX(出力表!B:B,11)*AG66, 0)+IF(ISNUMBER(AJ66), INDEX(出力表!B:B,12)*AJ66, 0)+IF(ISNUMBER(AM66), INDEX(出力表!B:B,13)*AM66, 0)</f>
        <v>0</v>
      </c>
      <c r="AO66">
        <f>IF(ISNUMBER(F66), INDEX(出力表!B:B,2), 0)+IF(ISNUMBER(I66), INDEX(出力表!B:B,3), 0)+IF(ISNUMBER(L66), INDEX(出力表!B:B,4), 0)+IF(ISNUMBER(O66), INDEX(出力表!B:B,5), 0)+IF(ISNUMBER(R66), INDEX(出力表!B:B,6), 0)+IF(ISNUMBER(U66), INDEX(出力表!B:B,7), 0)+IF(ISNUMBER(X66), INDEX(出力表!B:B,8), 0)+IF(ISNUMBER(AA66), INDEX(出力表!B:B,9), 0)+IF(ISNUMBER(AD66), INDEX(出力表!B:B,10), 0)+IF(ISNUMBER(AG66), INDEX(出力表!B:B,11), 0)+IF(ISNUMBER(AJ66), INDEX(出力表!B:B,12), 0)+IF(ISNUMBER(AM66), INDEX(出力表!B:B,13), 0)</f>
        <v>0</v>
      </c>
      <c r="AP66" t="str">
        <f t="shared" si="0"/>
        <v/>
      </c>
    </row>
    <row r="67" spans="1:42" x14ac:dyDescent="0.2">
      <c r="A67">
        <v>66</v>
      </c>
      <c r="B67">
        <f>IF(UPPER(Settings!B4)="TRUE", 乱数表!$Z67*Settings!B10, 0)</f>
        <v>0.44499711351046034</v>
      </c>
      <c r="C67">
        <f>IF(UPPER(Settings!B4)="TRUE", 乱数表!$AA67*Settings!B11, 0)</f>
        <v>-0.15507051339794639</v>
      </c>
      <c r="D67">
        <f>MIN(100, MAX(0, 100*BETAINV(乱数表!$B67, MAX(0.00000001, (1/(1+EXP(-(INDEX(係数表!G:G,2) + $B67))))*(EXP(INDEX(係数表!H:H,2) + INDEX(係数表!I:I,2)*LN(INDEX(出力表!C:C,2)+1)))), MAX(0.00000001, (1-(1/(1+EXP(-(INDEX(係数表!G:G,2) + $B67)))))*(EXP(INDEX(係数表!H:H,2) + INDEX(係数表!I:I,2)*LN(INDEX(出力表!C:C,2)+1)))))))</f>
        <v>97.57493205789909</v>
      </c>
      <c r="E67" t="e">
        <f>MIN(100, MAX(0, (100*(INDEX(出力表!D:D,2))/(EXP(INDEX(係数表!B:B,2) + $C67) + (INDEX(出力表!D:D,2)))) + (乱数表!$N67*(Settings!B12/(((INDEX(出力表!D:D,2))+1)^INDEX(係数表!E:E,2)*INDEX(係数表!F:F,2))))))</f>
        <v>#VALUE!</v>
      </c>
      <c r="F67" t="e">
        <f>MIN(100, MAX(0, (INDEX(出力表!D:D,2))*D67/MAX(E67, Settings!B3)))</f>
        <v>#VALUE!</v>
      </c>
      <c r="G67">
        <f>MIN(100, MAX(0, 100*BETAINV(乱数表!$C67, MAX(0.00000001, (1/(1+EXP(-(INDEX(係数表!G:G,3) + $B67))))*(EXP(INDEX(係数表!H:H,3) + INDEX(係数表!I:I,3)*LN(INDEX(出力表!C:C,3)+1)))), MAX(0.00000001, (1-(1/(1+EXP(-(INDEX(係数表!G:G,3) + $B67)))))*(EXP(INDEX(係数表!H:H,3) + INDEX(係数表!I:I,3)*LN(INDEX(出力表!C:C,3)+1)))))))</f>
        <v>99.071965814411016</v>
      </c>
      <c r="H67" t="e">
        <f>MIN(100, MAX(0, (100*(INDEX(出力表!D:D,3))/(EXP(INDEX(係数表!B:B,3) + $C67) + (INDEX(出力表!D:D,3)))) + (乱数表!$O67*(Settings!B12/(((INDEX(出力表!D:D,3))+1)^INDEX(係数表!E:E,3)*INDEX(係数表!F:F,3))))))</f>
        <v>#VALUE!</v>
      </c>
      <c r="I67" t="e">
        <f>MIN(100, MAX(0, (INDEX(出力表!D:D,3))*G67/MAX(H67, Settings!B3)))</f>
        <v>#VALUE!</v>
      </c>
      <c r="J67">
        <f>MIN(100, MAX(0, 100*BETAINV(乱数表!$D67, MAX(0.00000001, (1/(1+EXP(-(INDEX(係数表!G:G,4) + $B67))))*(EXP(INDEX(係数表!H:H,4) + INDEX(係数表!I:I,4)*LN(INDEX(出力表!C:C,4)+1)))), MAX(0.00000001, (1-(1/(1+EXP(-(INDEX(係数表!G:G,4) + $B67)))))*(EXP(INDEX(係数表!H:H,4) + INDEX(係数表!I:I,4)*LN(INDEX(出力表!C:C,4)+1)))))))</f>
        <v>46.628453561758562</v>
      </c>
      <c r="K67" t="e">
        <f>MIN(100, MAX(0, (100*(INDEX(出力表!D:D,4))/(EXP(INDEX(係数表!B:B,4) + $C67) + (INDEX(出力表!D:D,4)))) + (乱数表!$P67*(Settings!B12/(((INDEX(出力表!D:D,4))+1)^INDEX(係数表!E:E,4)*INDEX(係数表!F:F,4))))))</f>
        <v>#VALUE!</v>
      </c>
      <c r="L67" t="e">
        <f>MIN(100, MAX(0, (INDEX(出力表!D:D,4))*J67/MAX(K67, Settings!B3)))</f>
        <v>#VALUE!</v>
      </c>
      <c r="M67">
        <f>MIN(100, MAX(0, 100*BETAINV(乱数表!$E67, MAX(0.00000001, (1/(1+EXP(-(INDEX(係数表!G:G,5) + $B67))))*(EXP(INDEX(係数表!H:H,5) + INDEX(係数表!I:I,5)*LN(INDEX(出力表!C:C,5)+1)))), MAX(0.00000001, (1-(1/(1+EXP(-(INDEX(係数表!G:G,5) + $B67)))))*(EXP(INDEX(係数表!H:H,5) + INDEX(係数表!I:I,5)*LN(INDEX(出力表!C:C,5)+1)))))))</f>
        <v>99.705372893386368</v>
      </c>
      <c r="N67" t="e">
        <f>MIN(100, MAX(0, (100*(INDEX(出力表!D:D,5))/(EXP(INDEX(係数表!B:B,5) + $C67) + (INDEX(出力表!D:D,5)))) + (乱数表!$Q67*(Settings!B12/(((INDEX(出力表!D:D,5))+1)^INDEX(係数表!E:E,5)*INDEX(係数表!F:F,5))))))</f>
        <v>#VALUE!</v>
      </c>
      <c r="O67" t="e">
        <f>MIN(100, MAX(0, (INDEX(出力表!D:D,5))*M67/MAX(N67, Settings!B3)))</f>
        <v>#VALUE!</v>
      </c>
      <c r="P67">
        <f>MIN(100, MAX(0, 100*BETAINV(乱数表!$F67, MAX(0.00000001, (1/(1+EXP(-(INDEX(係数表!G:G,6) + $B67))))*(EXP(INDEX(係数表!H:H,6) + INDEX(係数表!I:I,6)*LN(INDEX(出力表!C:C,6)+1)))), MAX(0.00000001, (1-(1/(1+EXP(-(INDEX(係数表!G:G,6) + $B67)))))*(EXP(INDEX(係数表!H:H,6) + INDEX(係数表!I:I,6)*LN(INDEX(出力表!C:C,6)+1)))))))</f>
        <v>99.060271013530155</v>
      </c>
      <c r="Q67" t="e">
        <f>MIN(100, MAX(0, (100*(INDEX(出力表!D:D,6))/(EXP(INDEX(係数表!B:B,6) + $C67) + (INDEX(出力表!D:D,6)))) + (乱数表!$R67*(Settings!B12/(((INDEX(出力表!D:D,6))+1)^INDEX(係数表!E:E,6)*INDEX(係数表!F:F,6))))))</f>
        <v>#VALUE!</v>
      </c>
      <c r="R67" t="e">
        <f>MIN(100, MAX(0, (INDEX(出力表!D:D,6))*P67/MAX(Q67, Settings!B3)))</f>
        <v>#VALUE!</v>
      </c>
      <c r="S67">
        <f>MIN(100, MAX(0, 100*BETAINV(乱数表!$G67, MAX(0.00000001, (1/(1+EXP(-(INDEX(係数表!G:G,7) + $B67))))*(EXP(INDEX(係数表!H:H,7) + INDEX(係数表!I:I,7)*LN(INDEX(出力表!C:C,7)+1)))), MAX(0.00000001, (1-(1/(1+EXP(-(INDEX(係数表!G:G,7) + $B67)))))*(EXP(INDEX(係数表!H:H,7) + INDEX(係数表!I:I,7)*LN(INDEX(出力表!C:C,7)+1)))))))</f>
        <v>99.827760864592221</v>
      </c>
      <c r="T67" t="e">
        <f>MIN(100, MAX(0, (100*(INDEX(出力表!D:D,7))/(EXP(INDEX(係数表!B:B,7) + $C67) + (INDEX(出力表!D:D,7)))) + (乱数表!$S67*(Settings!B12/(((INDEX(出力表!D:D,7))+1)^INDEX(係数表!E:E,7)*INDEX(係数表!F:F,7))))))</f>
        <v>#VALUE!</v>
      </c>
      <c r="U67" t="e">
        <f>MIN(100, MAX(0, (INDEX(出力表!D:D,7))*S67/MAX(T67, Settings!B3)))</f>
        <v>#VALUE!</v>
      </c>
      <c r="V67">
        <f>MIN(100, MAX(0, 100*BETAINV(乱数表!$H67, MAX(0.00000001, (1/(1+EXP(-(INDEX(係数表!G:G,8) + $B67))))*(EXP(INDEX(係数表!H:H,8) + INDEX(係数表!I:I,8)*LN(INDEX(出力表!C:C,8)+1)))), MAX(0.00000001, (1-(1/(1+EXP(-(INDEX(係数表!G:G,8) + $B67)))))*(EXP(INDEX(係数表!H:H,8) + INDEX(係数表!I:I,8)*LN(INDEX(出力表!C:C,8)+1)))))))</f>
        <v>89.475659084970644</v>
      </c>
      <c r="W67" t="e">
        <f>MIN(100, MAX(0, (100*(INDEX(出力表!D:D,8))/(EXP(INDEX(係数表!B:B,8) + $C67) + (INDEX(出力表!D:D,8)))) + (乱数表!$T67*(Settings!B12/(((INDEX(出力表!D:D,8))+1)^INDEX(係数表!E:E,8)*INDEX(係数表!F:F,8))))))</f>
        <v>#VALUE!</v>
      </c>
      <c r="X67" t="e">
        <f>MIN(100, MAX(0, (INDEX(出力表!D:D,8))*V67/MAX(W67, Settings!B3)))</f>
        <v>#VALUE!</v>
      </c>
      <c r="Y67">
        <f>MIN(100, MAX(0, 100*BETAINV(乱数表!$I67, MAX(0.00000001, (1/(1+EXP(-(INDEX(係数表!G:G,9) + $B67))))*(EXP(INDEX(係数表!H:H,9) + INDEX(係数表!I:I,9)*LN(INDEX(出力表!C:C,9)+1)))), MAX(0.00000001, (1-(1/(1+EXP(-(INDEX(係数表!G:G,9) + $B67)))))*(EXP(INDEX(係数表!H:H,9) + INDEX(係数表!I:I,9)*LN(INDEX(出力表!C:C,9)+1)))))))</f>
        <v>63.972562872524577</v>
      </c>
      <c r="Z67" t="e">
        <f>MIN(100, MAX(0, (100*(INDEX(出力表!D:D,9))/(EXP(INDEX(係数表!B:B,9) + $C67) + (INDEX(出力表!D:D,9)))) + (乱数表!$U67*(Settings!B12/(((INDEX(出力表!D:D,9))+1)^INDEX(係数表!E:E,9)*INDEX(係数表!F:F,9))))))</f>
        <v>#VALUE!</v>
      </c>
      <c r="AA67" t="e">
        <f>MIN(100, MAX(0, (INDEX(出力表!D:D,9))*Y67/MAX(Z67, Settings!B3)))</f>
        <v>#VALUE!</v>
      </c>
      <c r="AB67">
        <f>MIN(100, MAX(0, 100*BETAINV(乱数表!$J67, MAX(0.00000001, (1/(1+EXP(-(INDEX(係数表!G:G,10) + $B67))))*(EXP(INDEX(係数表!H:H,10) + INDEX(係数表!I:I,10)*LN(INDEX(出力表!C:C,10)+1)))), MAX(0.00000001, (1-(1/(1+EXP(-(INDEX(係数表!G:G,10) + $B67)))))*(EXP(INDEX(係数表!H:H,10) + INDEX(係数表!I:I,10)*LN(INDEX(出力表!C:C,10)+1)))))))</f>
        <v>98.945032337018887</v>
      </c>
      <c r="AC67" t="e">
        <f>MIN(100, MAX(0, (100*(INDEX(出力表!D:D,10))/(EXP(INDEX(係数表!B:B,10) + $C67) + (INDEX(出力表!D:D,10)))) + (乱数表!$V67*(Settings!B12/(((INDEX(出力表!D:D,10))+1)^INDEX(係数表!E:E,10)*INDEX(係数表!F:F,10))))))</f>
        <v>#VALUE!</v>
      </c>
      <c r="AD67" t="e">
        <f>MIN(100, MAX(0, (INDEX(出力表!D:D,10))*AB67/MAX(AC67, Settings!B3)))</f>
        <v>#VALUE!</v>
      </c>
      <c r="AE67">
        <f>MIN(100, MAX(0, 100*BETAINV(乱数表!$K67, MAX(0.00000001, (1/(1+EXP(-(INDEX(係数表!G:G,11) + $B67))))*(EXP(INDEX(係数表!H:H,11) + INDEX(係数表!I:I,11)*LN(INDEX(出力表!C:C,11)+1)))), MAX(0.00000001, (1-(1/(1+EXP(-(INDEX(係数表!G:G,11) + $B67)))))*(EXP(INDEX(係数表!H:H,11) + INDEX(係数表!I:I,11)*LN(INDEX(出力表!C:C,11)+1)))))))</f>
        <v>90.744634439012231</v>
      </c>
      <c r="AF67" t="e">
        <f>MIN(100, MAX(0, (100*(INDEX(出力表!D:D,11))/(EXP(INDEX(係数表!B:B,11) + $C67) + (INDEX(出力表!D:D,11)))) + (乱数表!$W67*(Settings!B12/(((INDEX(出力表!D:D,11))+1)^INDEX(係数表!E:E,11)*INDEX(係数表!F:F,11))))))</f>
        <v>#VALUE!</v>
      </c>
      <c r="AG67" t="e">
        <f>MIN(100, MAX(0, (INDEX(出力表!D:D,11))*AE67/MAX(AF67, Settings!B3)))</f>
        <v>#VALUE!</v>
      </c>
      <c r="AH67">
        <f>MIN(100, MAX(0, 100*BETAINV(乱数表!$L67, MAX(0.00000001, (1/(1+EXP(-(INDEX(係数表!G:G,12) + $B67))))*(EXP(INDEX(係数表!H:H,12) + INDEX(係数表!I:I,12)*LN(INDEX(出力表!C:C,12)+1)))), MAX(0.00000001, (1-(1/(1+EXP(-(INDEX(係数表!G:G,12) + $B67)))))*(EXP(INDEX(係数表!H:H,12) + INDEX(係数表!I:I,12)*LN(INDEX(出力表!C:C,12)+1)))))))</f>
        <v>84.891197637306277</v>
      </c>
      <c r="AI67" t="e">
        <f>MIN(100, MAX(0, (100*(INDEX(出力表!D:D,12))/(EXP(INDEX(係数表!B:B,12) + $C67) + (INDEX(出力表!D:D,12)))) + (乱数表!$X67*(Settings!B12/(((INDEX(出力表!D:D,12))+1)^INDEX(係数表!E:E,12)*INDEX(係数表!F:F,12))))))</f>
        <v>#VALUE!</v>
      </c>
      <c r="AJ67" t="e">
        <f>MIN(100, MAX(0, (INDEX(出力表!D:D,12))*AH67/MAX(AI67, Settings!B3)))</f>
        <v>#VALUE!</v>
      </c>
      <c r="AK67">
        <f>MIN(100, MAX(0, 100*BETAINV(乱数表!$M67, MAX(0.00000001, (1/(1+EXP(-(INDEX(係数表!G:G,13) + $B67))))*(EXP(INDEX(係数表!H:H,13) + INDEX(係数表!I:I,13)*LN(INDEX(出力表!C:C,13)+1)))), MAX(0.00000001, (1-(1/(1+EXP(-(INDEX(係数表!G:G,13) + $B67)))))*(EXP(INDEX(係数表!H:H,13) + INDEX(係数表!I:I,13)*LN(INDEX(出力表!C:C,13)+1)))))))</f>
        <v>92.746754690550404</v>
      </c>
      <c r="AL67" t="e">
        <f>MIN(100, MAX(0, (100*(INDEX(出力表!D:D,13))/(EXP(INDEX(係数表!B:B,13) + $C67) + (INDEX(出力表!D:D,13)))) + (乱数表!$Y67*(Settings!B12/(((INDEX(出力表!D:D,13))+1)^INDEX(係数表!E:E,13)*INDEX(係数表!F:F,13))))))</f>
        <v>#VALUE!</v>
      </c>
      <c r="AM67" t="e">
        <f>MIN(100, MAX(0, (INDEX(出力表!D:D,13))*AK67/MAX(AL67, Settings!B3)))</f>
        <v>#VALUE!</v>
      </c>
      <c r="AN67">
        <f>IF(ISNUMBER(F67), INDEX(出力表!B:B,2)*F67, 0)+IF(ISNUMBER(I67), INDEX(出力表!B:B,3)*I67, 0)+IF(ISNUMBER(L67), INDEX(出力表!B:B,4)*L67, 0)+IF(ISNUMBER(O67), INDEX(出力表!B:B,5)*O67, 0)+IF(ISNUMBER(R67), INDEX(出力表!B:B,6)*R67, 0)+IF(ISNUMBER(U67), INDEX(出力表!B:B,7)*U67, 0)+IF(ISNUMBER(X67), INDEX(出力表!B:B,8)*X67, 0)+IF(ISNUMBER(AA67), INDEX(出力表!B:B,9)*AA67, 0)+IF(ISNUMBER(AD67), INDEX(出力表!B:B,10)*AD67, 0)+IF(ISNUMBER(AG67), INDEX(出力表!B:B,11)*AG67, 0)+IF(ISNUMBER(AJ67), INDEX(出力表!B:B,12)*AJ67, 0)+IF(ISNUMBER(AM67), INDEX(出力表!B:B,13)*AM67, 0)</f>
        <v>0</v>
      </c>
      <c r="AO67">
        <f>IF(ISNUMBER(F67), INDEX(出力表!B:B,2), 0)+IF(ISNUMBER(I67), INDEX(出力表!B:B,3), 0)+IF(ISNUMBER(L67), INDEX(出力表!B:B,4), 0)+IF(ISNUMBER(O67), INDEX(出力表!B:B,5), 0)+IF(ISNUMBER(R67), INDEX(出力表!B:B,6), 0)+IF(ISNUMBER(U67), INDEX(出力表!B:B,7), 0)+IF(ISNUMBER(X67), INDEX(出力表!B:B,8), 0)+IF(ISNUMBER(AA67), INDEX(出力表!B:B,9), 0)+IF(ISNUMBER(AD67), INDEX(出力表!B:B,10), 0)+IF(ISNUMBER(AG67), INDEX(出力表!B:B,11), 0)+IF(ISNUMBER(AJ67), INDEX(出力表!B:B,12), 0)+IF(ISNUMBER(AM67), INDEX(出力表!B:B,13), 0)</f>
        <v>0</v>
      </c>
      <c r="AP67" t="str">
        <f t="shared" ref="AP67:AP130" si="1">IF(AO67&gt;0, AN67/AO67, "")</f>
        <v/>
      </c>
    </row>
    <row r="68" spans="1:42" x14ac:dyDescent="0.2">
      <c r="A68">
        <v>67</v>
      </c>
      <c r="B68">
        <f>IF(UPPER(Settings!B4)="TRUE", 乱数表!$Z68*Settings!B10, 0)</f>
        <v>-0.20548410118564384</v>
      </c>
      <c r="C68">
        <f>IF(UPPER(Settings!B4)="TRUE", 乱数表!$AA68*Settings!B11, 0)</f>
        <v>4.3105087107294889E-2</v>
      </c>
      <c r="D68">
        <f>MIN(100, MAX(0, 100*BETAINV(乱数表!$B68, MAX(0.00000001, (1/(1+EXP(-(INDEX(係数表!G:G,2) + $B68))))*(EXP(INDEX(係数表!H:H,2) + INDEX(係数表!I:I,2)*LN(INDEX(出力表!C:C,2)+1)))), MAX(0.00000001, (1-(1/(1+EXP(-(INDEX(係数表!G:G,2) + $B68)))))*(EXP(INDEX(係数表!H:H,2) + INDEX(係数表!I:I,2)*LN(INDEX(出力表!C:C,2)+1)))))))</f>
        <v>99.090960920774918</v>
      </c>
      <c r="E68" t="e">
        <f>MIN(100, MAX(0, (100*(INDEX(出力表!D:D,2))/(EXP(INDEX(係数表!B:B,2) + $C68) + (INDEX(出力表!D:D,2)))) + (乱数表!$N68*(Settings!B12/(((INDEX(出力表!D:D,2))+1)^INDEX(係数表!E:E,2)*INDEX(係数表!F:F,2))))))</f>
        <v>#VALUE!</v>
      </c>
      <c r="F68" t="e">
        <f>MIN(100, MAX(0, (INDEX(出力表!D:D,2))*D68/MAX(E68, Settings!B3)))</f>
        <v>#VALUE!</v>
      </c>
      <c r="G68">
        <f>MIN(100, MAX(0, 100*BETAINV(乱数表!$C68, MAX(0.00000001, (1/(1+EXP(-(INDEX(係数表!G:G,3) + $B68))))*(EXP(INDEX(係数表!H:H,3) + INDEX(係数表!I:I,3)*LN(INDEX(出力表!C:C,3)+1)))), MAX(0.00000001, (1-(1/(1+EXP(-(INDEX(係数表!G:G,3) + $B68)))))*(EXP(INDEX(係数表!H:H,3) + INDEX(係数表!I:I,3)*LN(INDEX(出力表!C:C,3)+1)))))))</f>
        <v>90.826284048625482</v>
      </c>
      <c r="H68" t="e">
        <f>MIN(100, MAX(0, (100*(INDEX(出力表!D:D,3))/(EXP(INDEX(係数表!B:B,3) + $C68) + (INDEX(出力表!D:D,3)))) + (乱数表!$O68*(Settings!B12/(((INDEX(出力表!D:D,3))+1)^INDEX(係数表!E:E,3)*INDEX(係数表!F:F,3))))))</f>
        <v>#VALUE!</v>
      </c>
      <c r="I68" t="e">
        <f>MIN(100, MAX(0, (INDEX(出力表!D:D,3))*G68/MAX(H68, Settings!B3)))</f>
        <v>#VALUE!</v>
      </c>
      <c r="J68">
        <f>MIN(100, MAX(0, 100*BETAINV(乱数表!$D68, MAX(0.00000001, (1/(1+EXP(-(INDEX(係数表!G:G,4) + $B68))))*(EXP(INDEX(係数表!H:H,4) + INDEX(係数表!I:I,4)*LN(INDEX(出力表!C:C,4)+1)))), MAX(0.00000001, (1-(1/(1+EXP(-(INDEX(係数表!G:G,4) + $B68)))))*(EXP(INDEX(係数表!H:H,4) + INDEX(係数表!I:I,4)*LN(INDEX(出力表!C:C,4)+1)))))))</f>
        <v>81.634670390831744</v>
      </c>
      <c r="K68" t="e">
        <f>MIN(100, MAX(0, (100*(INDEX(出力表!D:D,4))/(EXP(INDEX(係数表!B:B,4) + $C68) + (INDEX(出力表!D:D,4)))) + (乱数表!$P68*(Settings!B12/(((INDEX(出力表!D:D,4))+1)^INDEX(係数表!E:E,4)*INDEX(係数表!F:F,4))))))</f>
        <v>#VALUE!</v>
      </c>
      <c r="L68" t="e">
        <f>MIN(100, MAX(0, (INDEX(出力表!D:D,4))*J68/MAX(K68, Settings!B3)))</f>
        <v>#VALUE!</v>
      </c>
      <c r="M68">
        <f>MIN(100, MAX(0, 100*BETAINV(乱数表!$E68, MAX(0.00000001, (1/(1+EXP(-(INDEX(係数表!G:G,5) + $B68))))*(EXP(INDEX(係数表!H:H,5) + INDEX(係数表!I:I,5)*LN(INDEX(出力表!C:C,5)+1)))), MAX(0.00000001, (1-(1/(1+EXP(-(INDEX(係数表!G:G,5) + $B68)))))*(EXP(INDEX(係数表!H:H,5) + INDEX(係数表!I:I,5)*LN(INDEX(出力表!C:C,5)+1)))))))</f>
        <v>85.461794399065965</v>
      </c>
      <c r="N68" t="e">
        <f>MIN(100, MAX(0, (100*(INDEX(出力表!D:D,5))/(EXP(INDEX(係数表!B:B,5) + $C68) + (INDEX(出力表!D:D,5)))) + (乱数表!$Q68*(Settings!B12/(((INDEX(出力表!D:D,5))+1)^INDEX(係数表!E:E,5)*INDEX(係数表!F:F,5))))))</f>
        <v>#VALUE!</v>
      </c>
      <c r="O68" t="e">
        <f>MIN(100, MAX(0, (INDEX(出力表!D:D,5))*M68/MAX(N68, Settings!B3)))</f>
        <v>#VALUE!</v>
      </c>
      <c r="P68">
        <f>MIN(100, MAX(0, 100*BETAINV(乱数表!$F68, MAX(0.00000001, (1/(1+EXP(-(INDEX(係数表!G:G,6) + $B68))))*(EXP(INDEX(係数表!H:H,6) + INDEX(係数表!I:I,6)*LN(INDEX(出力表!C:C,6)+1)))), MAX(0.00000001, (1-(1/(1+EXP(-(INDEX(係数表!G:G,6) + $B68)))))*(EXP(INDEX(係数表!H:H,6) + INDEX(係数表!I:I,6)*LN(INDEX(出力表!C:C,6)+1)))))))</f>
        <v>97.470627184685327</v>
      </c>
      <c r="Q68" t="e">
        <f>MIN(100, MAX(0, (100*(INDEX(出力表!D:D,6))/(EXP(INDEX(係数表!B:B,6) + $C68) + (INDEX(出力表!D:D,6)))) + (乱数表!$R68*(Settings!B12/(((INDEX(出力表!D:D,6))+1)^INDEX(係数表!E:E,6)*INDEX(係数表!F:F,6))))))</f>
        <v>#VALUE!</v>
      </c>
      <c r="R68" t="e">
        <f>MIN(100, MAX(0, (INDEX(出力表!D:D,6))*P68/MAX(Q68, Settings!B3)))</f>
        <v>#VALUE!</v>
      </c>
      <c r="S68">
        <f>MIN(100, MAX(0, 100*BETAINV(乱数表!$G68, MAX(0.00000001, (1/(1+EXP(-(INDEX(係数表!G:G,7) + $B68))))*(EXP(INDEX(係数表!H:H,7) + INDEX(係数表!I:I,7)*LN(INDEX(出力表!C:C,7)+1)))), MAX(0.00000001, (1-(1/(1+EXP(-(INDEX(係数表!G:G,7) + $B68)))))*(EXP(INDEX(係数表!H:H,7) + INDEX(係数表!I:I,7)*LN(INDEX(出力表!C:C,7)+1)))))))</f>
        <v>46.222633537464091</v>
      </c>
      <c r="T68" t="e">
        <f>MIN(100, MAX(0, (100*(INDEX(出力表!D:D,7))/(EXP(INDEX(係数表!B:B,7) + $C68) + (INDEX(出力表!D:D,7)))) + (乱数表!$S68*(Settings!B12/(((INDEX(出力表!D:D,7))+1)^INDEX(係数表!E:E,7)*INDEX(係数表!F:F,7))))))</f>
        <v>#VALUE!</v>
      </c>
      <c r="U68" t="e">
        <f>MIN(100, MAX(0, (INDEX(出力表!D:D,7))*S68/MAX(T68, Settings!B3)))</f>
        <v>#VALUE!</v>
      </c>
      <c r="V68">
        <f>MIN(100, MAX(0, 100*BETAINV(乱数表!$H68, MAX(0.00000001, (1/(1+EXP(-(INDEX(係数表!G:G,8) + $B68))))*(EXP(INDEX(係数表!H:H,8) + INDEX(係数表!I:I,8)*LN(INDEX(出力表!C:C,8)+1)))), MAX(0.00000001, (1-(1/(1+EXP(-(INDEX(係数表!G:G,8) + $B68)))))*(EXP(INDEX(係数表!H:H,8) + INDEX(係数表!I:I,8)*LN(INDEX(出力表!C:C,8)+1)))))))</f>
        <v>55.420001652058104</v>
      </c>
      <c r="W68" t="e">
        <f>MIN(100, MAX(0, (100*(INDEX(出力表!D:D,8))/(EXP(INDEX(係数表!B:B,8) + $C68) + (INDEX(出力表!D:D,8)))) + (乱数表!$T68*(Settings!B12/(((INDEX(出力表!D:D,8))+1)^INDEX(係数表!E:E,8)*INDEX(係数表!F:F,8))))))</f>
        <v>#VALUE!</v>
      </c>
      <c r="X68" t="e">
        <f>MIN(100, MAX(0, (INDEX(出力表!D:D,8))*V68/MAX(W68, Settings!B3)))</f>
        <v>#VALUE!</v>
      </c>
      <c r="Y68">
        <f>MIN(100, MAX(0, 100*BETAINV(乱数表!$I68, MAX(0.00000001, (1/(1+EXP(-(INDEX(係数表!G:G,9) + $B68))))*(EXP(INDEX(係数表!H:H,9) + INDEX(係数表!I:I,9)*LN(INDEX(出力表!C:C,9)+1)))), MAX(0.00000001, (1-(1/(1+EXP(-(INDEX(係数表!G:G,9) + $B68)))))*(EXP(INDEX(係数表!H:H,9) + INDEX(係数表!I:I,9)*LN(INDEX(出力表!C:C,9)+1)))))))</f>
        <v>56.232068165977424</v>
      </c>
      <c r="Z68" t="e">
        <f>MIN(100, MAX(0, (100*(INDEX(出力表!D:D,9))/(EXP(INDEX(係数表!B:B,9) + $C68) + (INDEX(出力表!D:D,9)))) + (乱数表!$U68*(Settings!B12/(((INDEX(出力表!D:D,9))+1)^INDEX(係数表!E:E,9)*INDEX(係数表!F:F,9))))))</f>
        <v>#VALUE!</v>
      </c>
      <c r="AA68" t="e">
        <f>MIN(100, MAX(0, (INDEX(出力表!D:D,9))*Y68/MAX(Z68, Settings!B3)))</f>
        <v>#VALUE!</v>
      </c>
      <c r="AB68">
        <f>MIN(100, MAX(0, 100*BETAINV(乱数表!$J68, MAX(0.00000001, (1/(1+EXP(-(INDEX(係数表!G:G,10) + $B68))))*(EXP(INDEX(係数表!H:H,10) + INDEX(係数表!I:I,10)*LN(INDEX(出力表!C:C,10)+1)))), MAX(0.00000001, (1-(1/(1+EXP(-(INDEX(係数表!G:G,10) + $B68)))))*(EXP(INDEX(係数表!H:H,10) + INDEX(係数表!I:I,10)*LN(INDEX(出力表!C:C,10)+1)))))))</f>
        <v>57.90731602100935</v>
      </c>
      <c r="AC68" t="e">
        <f>MIN(100, MAX(0, (100*(INDEX(出力表!D:D,10))/(EXP(INDEX(係数表!B:B,10) + $C68) + (INDEX(出力表!D:D,10)))) + (乱数表!$V68*(Settings!B12/(((INDEX(出力表!D:D,10))+1)^INDEX(係数表!E:E,10)*INDEX(係数表!F:F,10))))))</f>
        <v>#VALUE!</v>
      </c>
      <c r="AD68" t="e">
        <f>MIN(100, MAX(0, (INDEX(出力表!D:D,10))*AB68/MAX(AC68, Settings!B3)))</f>
        <v>#VALUE!</v>
      </c>
      <c r="AE68">
        <f>MIN(100, MAX(0, 100*BETAINV(乱数表!$K68, MAX(0.00000001, (1/(1+EXP(-(INDEX(係数表!G:G,11) + $B68))))*(EXP(INDEX(係数表!H:H,11) + INDEX(係数表!I:I,11)*LN(INDEX(出力表!C:C,11)+1)))), MAX(0.00000001, (1-(1/(1+EXP(-(INDEX(係数表!G:G,11) + $B68)))))*(EXP(INDEX(係数表!H:H,11) + INDEX(係数表!I:I,11)*LN(INDEX(出力表!C:C,11)+1)))))))</f>
        <v>84.187933847103608</v>
      </c>
      <c r="AF68" t="e">
        <f>MIN(100, MAX(0, (100*(INDEX(出力表!D:D,11))/(EXP(INDEX(係数表!B:B,11) + $C68) + (INDEX(出力表!D:D,11)))) + (乱数表!$W68*(Settings!B12/(((INDEX(出力表!D:D,11))+1)^INDEX(係数表!E:E,11)*INDEX(係数表!F:F,11))))))</f>
        <v>#VALUE!</v>
      </c>
      <c r="AG68" t="e">
        <f>MIN(100, MAX(0, (INDEX(出力表!D:D,11))*AE68/MAX(AF68, Settings!B3)))</f>
        <v>#VALUE!</v>
      </c>
      <c r="AH68">
        <f>MIN(100, MAX(0, 100*BETAINV(乱数表!$L68, MAX(0.00000001, (1/(1+EXP(-(INDEX(係数表!G:G,12) + $B68))))*(EXP(INDEX(係数表!H:H,12) + INDEX(係数表!I:I,12)*LN(INDEX(出力表!C:C,12)+1)))), MAX(0.00000001, (1-(1/(1+EXP(-(INDEX(係数表!G:G,12) + $B68)))))*(EXP(INDEX(係数表!H:H,12) + INDEX(係数表!I:I,12)*LN(INDEX(出力表!C:C,12)+1)))))))</f>
        <v>93.671501305353516</v>
      </c>
      <c r="AI68" t="e">
        <f>MIN(100, MAX(0, (100*(INDEX(出力表!D:D,12))/(EXP(INDEX(係数表!B:B,12) + $C68) + (INDEX(出力表!D:D,12)))) + (乱数表!$X68*(Settings!B12/(((INDEX(出力表!D:D,12))+1)^INDEX(係数表!E:E,12)*INDEX(係数表!F:F,12))))))</f>
        <v>#VALUE!</v>
      </c>
      <c r="AJ68" t="e">
        <f>MIN(100, MAX(0, (INDEX(出力表!D:D,12))*AH68/MAX(AI68, Settings!B3)))</f>
        <v>#VALUE!</v>
      </c>
      <c r="AK68">
        <f>MIN(100, MAX(0, 100*BETAINV(乱数表!$M68, MAX(0.00000001, (1/(1+EXP(-(INDEX(係数表!G:G,13) + $B68))))*(EXP(INDEX(係数表!H:H,13) + INDEX(係数表!I:I,13)*LN(INDEX(出力表!C:C,13)+1)))), MAX(0.00000001, (1-(1/(1+EXP(-(INDEX(係数表!G:G,13) + $B68)))))*(EXP(INDEX(係数表!H:H,13) + INDEX(係数表!I:I,13)*LN(INDEX(出力表!C:C,13)+1)))))))</f>
        <v>66.825971714288002</v>
      </c>
      <c r="AL68" t="e">
        <f>MIN(100, MAX(0, (100*(INDEX(出力表!D:D,13))/(EXP(INDEX(係数表!B:B,13) + $C68) + (INDEX(出力表!D:D,13)))) + (乱数表!$Y68*(Settings!B12/(((INDEX(出力表!D:D,13))+1)^INDEX(係数表!E:E,13)*INDEX(係数表!F:F,13))))))</f>
        <v>#VALUE!</v>
      </c>
      <c r="AM68" t="e">
        <f>MIN(100, MAX(0, (INDEX(出力表!D:D,13))*AK68/MAX(AL68, Settings!B3)))</f>
        <v>#VALUE!</v>
      </c>
      <c r="AN68">
        <f>IF(ISNUMBER(F68), INDEX(出力表!B:B,2)*F68, 0)+IF(ISNUMBER(I68), INDEX(出力表!B:B,3)*I68, 0)+IF(ISNUMBER(L68), INDEX(出力表!B:B,4)*L68, 0)+IF(ISNUMBER(O68), INDEX(出力表!B:B,5)*O68, 0)+IF(ISNUMBER(R68), INDEX(出力表!B:B,6)*R68, 0)+IF(ISNUMBER(U68), INDEX(出力表!B:B,7)*U68, 0)+IF(ISNUMBER(X68), INDEX(出力表!B:B,8)*X68, 0)+IF(ISNUMBER(AA68), INDEX(出力表!B:B,9)*AA68, 0)+IF(ISNUMBER(AD68), INDEX(出力表!B:B,10)*AD68, 0)+IF(ISNUMBER(AG68), INDEX(出力表!B:B,11)*AG68, 0)+IF(ISNUMBER(AJ68), INDEX(出力表!B:B,12)*AJ68, 0)+IF(ISNUMBER(AM68), INDEX(出力表!B:B,13)*AM68, 0)</f>
        <v>0</v>
      </c>
      <c r="AO68">
        <f>IF(ISNUMBER(F68), INDEX(出力表!B:B,2), 0)+IF(ISNUMBER(I68), INDEX(出力表!B:B,3), 0)+IF(ISNUMBER(L68), INDEX(出力表!B:B,4), 0)+IF(ISNUMBER(O68), INDEX(出力表!B:B,5), 0)+IF(ISNUMBER(R68), INDEX(出力表!B:B,6), 0)+IF(ISNUMBER(U68), INDEX(出力表!B:B,7), 0)+IF(ISNUMBER(X68), INDEX(出力表!B:B,8), 0)+IF(ISNUMBER(AA68), INDEX(出力表!B:B,9), 0)+IF(ISNUMBER(AD68), INDEX(出力表!B:B,10), 0)+IF(ISNUMBER(AG68), INDEX(出力表!B:B,11), 0)+IF(ISNUMBER(AJ68), INDEX(出力表!B:B,12), 0)+IF(ISNUMBER(AM68), INDEX(出力表!B:B,13), 0)</f>
        <v>0</v>
      </c>
      <c r="AP68" t="str">
        <f t="shared" si="1"/>
        <v/>
      </c>
    </row>
    <row r="69" spans="1:42" x14ac:dyDescent="0.2">
      <c r="A69">
        <v>68</v>
      </c>
      <c r="B69">
        <f>IF(UPPER(Settings!B4)="TRUE", 乱数表!$Z69*Settings!B10, 0)</f>
        <v>0.53278759709361789</v>
      </c>
      <c r="C69">
        <f>IF(UPPER(Settings!B4)="TRUE", 乱数表!$AA69*Settings!B11, 0)</f>
        <v>-9.0819590332992958E-2</v>
      </c>
      <c r="D69">
        <f>MIN(100, MAX(0, 100*BETAINV(乱数表!$B69, MAX(0.00000001, (1/(1+EXP(-(INDEX(係数表!G:G,2) + $B69))))*(EXP(INDEX(係数表!H:H,2) + INDEX(係数表!I:I,2)*LN(INDEX(出力表!C:C,2)+1)))), MAX(0.00000001, (1-(1/(1+EXP(-(INDEX(係数表!G:G,2) + $B69)))))*(EXP(INDEX(係数表!H:H,2) + INDEX(係数表!I:I,2)*LN(INDEX(出力表!C:C,2)+1)))))))</f>
        <v>99.966504524496216</v>
      </c>
      <c r="E69" t="e">
        <f>MIN(100, MAX(0, (100*(INDEX(出力表!D:D,2))/(EXP(INDEX(係数表!B:B,2) + $C69) + (INDEX(出力表!D:D,2)))) + (乱数表!$N69*(Settings!B12/(((INDEX(出力表!D:D,2))+1)^INDEX(係数表!E:E,2)*INDEX(係数表!F:F,2))))))</f>
        <v>#VALUE!</v>
      </c>
      <c r="F69" t="e">
        <f>MIN(100, MAX(0, (INDEX(出力表!D:D,2))*D69/MAX(E69, Settings!B3)))</f>
        <v>#VALUE!</v>
      </c>
      <c r="G69">
        <f>MIN(100, MAX(0, 100*BETAINV(乱数表!$C69, MAX(0.00000001, (1/(1+EXP(-(INDEX(係数表!G:G,3) + $B69))))*(EXP(INDEX(係数表!H:H,3) + INDEX(係数表!I:I,3)*LN(INDEX(出力表!C:C,3)+1)))), MAX(0.00000001, (1-(1/(1+EXP(-(INDEX(係数表!G:G,3) + $B69)))))*(EXP(INDEX(係数表!H:H,3) + INDEX(係数表!I:I,3)*LN(INDEX(出力表!C:C,3)+1)))))))</f>
        <v>80.137449641131184</v>
      </c>
      <c r="H69" t="e">
        <f>MIN(100, MAX(0, (100*(INDEX(出力表!D:D,3))/(EXP(INDEX(係数表!B:B,3) + $C69) + (INDEX(出力表!D:D,3)))) + (乱数表!$O69*(Settings!B12/(((INDEX(出力表!D:D,3))+1)^INDEX(係数表!E:E,3)*INDEX(係数表!F:F,3))))))</f>
        <v>#VALUE!</v>
      </c>
      <c r="I69" t="e">
        <f>MIN(100, MAX(0, (INDEX(出力表!D:D,3))*G69/MAX(H69, Settings!B3)))</f>
        <v>#VALUE!</v>
      </c>
      <c r="J69">
        <f>MIN(100, MAX(0, 100*BETAINV(乱数表!$D69, MAX(0.00000001, (1/(1+EXP(-(INDEX(係数表!G:G,4) + $B69))))*(EXP(INDEX(係数表!H:H,4) + INDEX(係数表!I:I,4)*LN(INDEX(出力表!C:C,4)+1)))), MAX(0.00000001, (1-(1/(1+EXP(-(INDEX(係数表!G:G,4) + $B69)))))*(EXP(INDEX(係数表!H:H,4) + INDEX(係数表!I:I,4)*LN(INDEX(出力表!C:C,4)+1)))))))</f>
        <v>90.050943130378528</v>
      </c>
      <c r="K69" t="e">
        <f>MIN(100, MAX(0, (100*(INDEX(出力表!D:D,4))/(EXP(INDEX(係数表!B:B,4) + $C69) + (INDEX(出力表!D:D,4)))) + (乱数表!$P69*(Settings!B12/(((INDEX(出力表!D:D,4))+1)^INDEX(係数表!E:E,4)*INDEX(係数表!F:F,4))))))</f>
        <v>#VALUE!</v>
      </c>
      <c r="L69" t="e">
        <f>MIN(100, MAX(0, (INDEX(出力表!D:D,4))*J69/MAX(K69, Settings!B3)))</f>
        <v>#VALUE!</v>
      </c>
      <c r="M69">
        <f>MIN(100, MAX(0, 100*BETAINV(乱数表!$E69, MAX(0.00000001, (1/(1+EXP(-(INDEX(係数表!G:G,5) + $B69))))*(EXP(INDEX(係数表!H:H,5) + INDEX(係数表!I:I,5)*LN(INDEX(出力表!C:C,5)+1)))), MAX(0.00000001, (1-(1/(1+EXP(-(INDEX(係数表!G:G,5) + $B69)))))*(EXP(INDEX(係数表!H:H,5) + INDEX(係数表!I:I,5)*LN(INDEX(出力表!C:C,5)+1)))))))</f>
        <v>99.99638249077951</v>
      </c>
      <c r="N69" t="e">
        <f>MIN(100, MAX(0, (100*(INDEX(出力表!D:D,5))/(EXP(INDEX(係数表!B:B,5) + $C69) + (INDEX(出力表!D:D,5)))) + (乱数表!$Q69*(Settings!B12/(((INDEX(出力表!D:D,5))+1)^INDEX(係数表!E:E,5)*INDEX(係数表!F:F,5))))))</f>
        <v>#VALUE!</v>
      </c>
      <c r="O69" t="e">
        <f>MIN(100, MAX(0, (INDEX(出力表!D:D,5))*M69/MAX(N69, Settings!B3)))</f>
        <v>#VALUE!</v>
      </c>
      <c r="P69">
        <f>MIN(100, MAX(0, 100*BETAINV(乱数表!$F69, MAX(0.00000001, (1/(1+EXP(-(INDEX(係数表!G:G,6) + $B69))))*(EXP(INDEX(係数表!H:H,6) + INDEX(係数表!I:I,6)*LN(INDEX(出力表!C:C,6)+1)))), MAX(0.00000001, (1-(1/(1+EXP(-(INDEX(係数表!G:G,6) + $B69)))))*(EXP(INDEX(係数表!H:H,6) + INDEX(係数表!I:I,6)*LN(INDEX(出力表!C:C,6)+1)))))))</f>
        <v>90.422687232425133</v>
      </c>
      <c r="Q69" t="e">
        <f>MIN(100, MAX(0, (100*(INDEX(出力表!D:D,6))/(EXP(INDEX(係数表!B:B,6) + $C69) + (INDEX(出力表!D:D,6)))) + (乱数表!$R69*(Settings!B12/(((INDEX(出力表!D:D,6))+1)^INDEX(係数表!E:E,6)*INDEX(係数表!F:F,6))))))</f>
        <v>#VALUE!</v>
      </c>
      <c r="R69" t="e">
        <f>MIN(100, MAX(0, (INDEX(出力表!D:D,6))*P69/MAX(Q69, Settings!B3)))</f>
        <v>#VALUE!</v>
      </c>
      <c r="S69">
        <f>MIN(100, MAX(0, 100*BETAINV(乱数表!$G69, MAX(0.00000001, (1/(1+EXP(-(INDEX(係数表!G:G,7) + $B69))))*(EXP(INDEX(係数表!H:H,7) + INDEX(係数表!I:I,7)*LN(INDEX(出力表!C:C,7)+1)))), MAX(0.00000001, (1-(1/(1+EXP(-(INDEX(係数表!G:G,7) + $B69)))))*(EXP(INDEX(係数表!H:H,7) + INDEX(係数表!I:I,7)*LN(INDEX(出力表!C:C,7)+1)))))))</f>
        <v>95.589147398692134</v>
      </c>
      <c r="T69" t="e">
        <f>MIN(100, MAX(0, (100*(INDEX(出力表!D:D,7))/(EXP(INDEX(係数表!B:B,7) + $C69) + (INDEX(出力表!D:D,7)))) + (乱数表!$S69*(Settings!B12/(((INDEX(出力表!D:D,7))+1)^INDEX(係数表!E:E,7)*INDEX(係数表!F:F,7))))))</f>
        <v>#VALUE!</v>
      </c>
      <c r="U69" t="e">
        <f>MIN(100, MAX(0, (INDEX(出力表!D:D,7))*S69/MAX(T69, Settings!B3)))</f>
        <v>#VALUE!</v>
      </c>
      <c r="V69">
        <f>MIN(100, MAX(0, 100*BETAINV(乱数表!$H69, MAX(0.00000001, (1/(1+EXP(-(INDEX(係数表!G:G,8) + $B69))))*(EXP(INDEX(係数表!H:H,8) + INDEX(係数表!I:I,8)*LN(INDEX(出力表!C:C,8)+1)))), MAX(0.00000001, (1-(1/(1+EXP(-(INDEX(係数表!G:G,8) + $B69)))))*(EXP(INDEX(係数表!H:H,8) + INDEX(係数表!I:I,8)*LN(INDEX(出力表!C:C,8)+1)))))))</f>
        <v>88.056525826102856</v>
      </c>
      <c r="W69" t="e">
        <f>MIN(100, MAX(0, (100*(INDEX(出力表!D:D,8))/(EXP(INDEX(係数表!B:B,8) + $C69) + (INDEX(出力表!D:D,8)))) + (乱数表!$T69*(Settings!B12/(((INDEX(出力表!D:D,8))+1)^INDEX(係数表!E:E,8)*INDEX(係数表!F:F,8))))))</f>
        <v>#VALUE!</v>
      </c>
      <c r="X69" t="e">
        <f>MIN(100, MAX(0, (INDEX(出力表!D:D,8))*V69/MAX(W69, Settings!B3)))</f>
        <v>#VALUE!</v>
      </c>
      <c r="Y69">
        <f>MIN(100, MAX(0, 100*BETAINV(乱数表!$I69, MAX(0.00000001, (1/(1+EXP(-(INDEX(係数表!G:G,9) + $B69))))*(EXP(INDEX(係数表!H:H,9) + INDEX(係数表!I:I,9)*LN(INDEX(出力表!C:C,9)+1)))), MAX(0.00000001, (1-(1/(1+EXP(-(INDEX(係数表!G:G,9) + $B69)))))*(EXP(INDEX(係数表!H:H,9) + INDEX(係数表!I:I,9)*LN(INDEX(出力表!C:C,9)+1)))))))</f>
        <v>99.967366125142547</v>
      </c>
      <c r="Z69" t="e">
        <f>MIN(100, MAX(0, (100*(INDEX(出力表!D:D,9))/(EXP(INDEX(係数表!B:B,9) + $C69) + (INDEX(出力表!D:D,9)))) + (乱数表!$U69*(Settings!B12/(((INDEX(出力表!D:D,9))+1)^INDEX(係数表!E:E,9)*INDEX(係数表!F:F,9))))))</f>
        <v>#VALUE!</v>
      </c>
      <c r="AA69" t="e">
        <f>MIN(100, MAX(0, (INDEX(出力表!D:D,9))*Y69/MAX(Z69, Settings!B3)))</f>
        <v>#VALUE!</v>
      </c>
      <c r="AB69">
        <f>MIN(100, MAX(0, 100*BETAINV(乱数表!$J69, MAX(0.00000001, (1/(1+EXP(-(INDEX(係数表!G:G,10) + $B69))))*(EXP(INDEX(係数表!H:H,10) + INDEX(係数表!I:I,10)*LN(INDEX(出力表!C:C,10)+1)))), MAX(0.00000001, (1-(1/(1+EXP(-(INDEX(係数表!G:G,10) + $B69)))))*(EXP(INDEX(係数表!H:H,10) + INDEX(係数表!I:I,10)*LN(INDEX(出力表!C:C,10)+1)))))))</f>
        <v>73.871473952422249</v>
      </c>
      <c r="AC69" t="e">
        <f>MIN(100, MAX(0, (100*(INDEX(出力表!D:D,10))/(EXP(INDEX(係数表!B:B,10) + $C69) + (INDEX(出力表!D:D,10)))) + (乱数表!$V69*(Settings!B12/(((INDEX(出力表!D:D,10))+1)^INDEX(係数表!E:E,10)*INDEX(係数表!F:F,10))))))</f>
        <v>#VALUE!</v>
      </c>
      <c r="AD69" t="e">
        <f>MIN(100, MAX(0, (INDEX(出力表!D:D,10))*AB69/MAX(AC69, Settings!B3)))</f>
        <v>#VALUE!</v>
      </c>
      <c r="AE69">
        <f>MIN(100, MAX(0, 100*BETAINV(乱数表!$K69, MAX(0.00000001, (1/(1+EXP(-(INDEX(係数表!G:G,11) + $B69))))*(EXP(INDEX(係数表!H:H,11) + INDEX(係数表!I:I,11)*LN(INDEX(出力表!C:C,11)+1)))), MAX(0.00000001, (1-(1/(1+EXP(-(INDEX(係数表!G:G,11) + $B69)))))*(EXP(INDEX(係数表!H:H,11) + INDEX(係数表!I:I,11)*LN(INDEX(出力表!C:C,11)+1)))))))</f>
        <v>99.377882233148938</v>
      </c>
      <c r="AF69" t="e">
        <f>MIN(100, MAX(0, (100*(INDEX(出力表!D:D,11))/(EXP(INDEX(係数表!B:B,11) + $C69) + (INDEX(出力表!D:D,11)))) + (乱数表!$W69*(Settings!B12/(((INDEX(出力表!D:D,11))+1)^INDEX(係数表!E:E,11)*INDEX(係数表!F:F,11))))))</f>
        <v>#VALUE!</v>
      </c>
      <c r="AG69" t="e">
        <f>MIN(100, MAX(0, (INDEX(出力表!D:D,11))*AE69/MAX(AF69, Settings!B3)))</f>
        <v>#VALUE!</v>
      </c>
      <c r="AH69">
        <f>MIN(100, MAX(0, 100*BETAINV(乱数表!$L69, MAX(0.00000001, (1/(1+EXP(-(INDEX(係数表!G:G,12) + $B69))))*(EXP(INDEX(係数表!H:H,12) + INDEX(係数表!I:I,12)*LN(INDEX(出力表!C:C,12)+1)))), MAX(0.00000001, (1-(1/(1+EXP(-(INDEX(係数表!G:G,12) + $B69)))))*(EXP(INDEX(係数表!H:H,12) + INDEX(係数表!I:I,12)*LN(INDEX(出力表!C:C,12)+1)))))))</f>
        <v>82.973534236736739</v>
      </c>
      <c r="AI69" t="e">
        <f>MIN(100, MAX(0, (100*(INDEX(出力表!D:D,12))/(EXP(INDEX(係数表!B:B,12) + $C69) + (INDEX(出力表!D:D,12)))) + (乱数表!$X69*(Settings!B12/(((INDEX(出力表!D:D,12))+1)^INDEX(係数表!E:E,12)*INDEX(係数表!F:F,12))))))</f>
        <v>#VALUE!</v>
      </c>
      <c r="AJ69" t="e">
        <f>MIN(100, MAX(0, (INDEX(出力表!D:D,12))*AH69/MAX(AI69, Settings!B3)))</f>
        <v>#VALUE!</v>
      </c>
      <c r="AK69">
        <f>MIN(100, MAX(0, 100*BETAINV(乱数表!$M69, MAX(0.00000001, (1/(1+EXP(-(INDEX(係数表!G:G,13) + $B69))))*(EXP(INDEX(係数表!H:H,13) + INDEX(係数表!I:I,13)*LN(INDEX(出力表!C:C,13)+1)))), MAX(0.00000001, (1-(1/(1+EXP(-(INDEX(係数表!G:G,13) + $B69)))))*(EXP(INDEX(係数表!H:H,13) + INDEX(係数表!I:I,13)*LN(INDEX(出力表!C:C,13)+1)))))))</f>
        <v>99.819279423629226</v>
      </c>
      <c r="AL69" t="e">
        <f>MIN(100, MAX(0, (100*(INDEX(出力表!D:D,13))/(EXP(INDEX(係数表!B:B,13) + $C69) + (INDEX(出力表!D:D,13)))) + (乱数表!$Y69*(Settings!B12/(((INDEX(出力表!D:D,13))+1)^INDEX(係数表!E:E,13)*INDEX(係数表!F:F,13))))))</f>
        <v>#VALUE!</v>
      </c>
      <c r="AM69" t="e">
        <f>MIN(100, MAX(0, (INDEX(出力表!D:D,13))*AK69/MAX(AL69, Settings!B3)))</f>
        <v>#VALUE!</v>
      </c>
      <c r="AN69">
        <f>IF(ISNUMBER(F69), INDEX(出力表!B:B,2)*F69, 0)+IF(ISNUMBER(I69), INDEX(出力表!B:B,3)*I69, 0)+IF(ISNUMBER(L69), INDEX(出力表!B:B,4)*L69, 0)+IF(ISNUMBER(O69), INDEX(出力表!B:B,5)*O69, 0)+IF(ISNUMBER(R69), INDEX(出力表!B:B,6)*R69, 0)+IF(ISNUMBER(U69), INDEX(出力表!B:B,7)*U69, 0)+IF(ISNUMBER(X69), INDEX(出力表!B:B,8)*X69, 0)+IF(ISNUMBER(AA69), INDEX(出力表!B:B,9)*AA69, 0)+IF(ISNUMBER(AD69), INDEX(出力表!B:B,10)*AD69, 0)+IF(ISNUMBER(AG69), INDEX(出力表!B:B,11)*AG69, 0)+IF(ISNUMBER(AJ69), INDEX(出力表!B:B,12)*AJ69, 0)+IF(ISNUMBER(AM69), INDEX(出力表!B:B,13)*AM69, 0)</f>
        <v>0</v>
      </c>
      <c r="AO69">
        <f>IF(ISNUMBER(F69), INDEX(出力表!B:B,2), 0)+IF(ISNUMBER(I69), INDEX(出力表!B:B,3), 0)+IF(ISNUMBER(L69), INDEX(出力表!B:B,4), 0)+IF(ISNUMBER(O69), INDEX(出力表!B:B,5), 0)+IF(ISNUMBER(R69), INDEX(出力表!B:B,6), 0)+IF(ISNUMBER(U69), INDEX(出力表!B:B,7), 0)+IF(ISNUMBER(X69), INDEX(出力表!B:B,8), 0)+IF(ISNUMBER(AA69), INDEX(出力表!B:B,9), 0)+IF(ISNUMBER(AD69), INDEX(出力表!B:B,10), 0)+IF(ISNUMBER(AG69), INDEX(出力表!B:B,11), 0)+IF(ISNUMBER(AJ69), INDEX(出力表!B:B,12), 0)+IF(ISNUMBER(AM69), INDEX(出力表!B:B,13), 0)</f>
        <v>0</v>
      </c>
      <c r="AP69" t="str">
        <f t="shared" si="1"/>
        <v/>
      </c>
    </row>
    <row r="70" spans="1:42" x14ac:dyDescent="0.2">
      <c r="A70">
        <v>69</v>
      </c>
      <c r="B70">
        <f>IF(UPPER(Settings!B4)="TRUE", 乱数表!$Z70*Settings!B10, 0)</f>
        <v>0.12391565268367391</v>
      </c>
      <c r="C70">
        <f>IF(UPPER(Settings!B4)="TRUE", 乱数表!$AA70*Settings!B11, 0)</f>
        <v>-0.17184189661342694</v>
      </c>
      <c r="D70">
        <f>MIN(100, MAX(0, 100*BETAINV(乱数表!$B70, MAX(0.00000001, (1/(1+EXP(-(INDEX(係数表!G:G,2) + $B70))))*(EXP(INDEX(係数表!H:H,2) + INDEX(係数表!I:I,2)*LN(INDEX(出力表!C:C,2)+1)))), MAX(0.00000001, (1-(1/(1+EXP(-(INDEX(係数表!G:G,2) + $B70)))))*(EXP(INDEX(係数表!H:H,2) + INDEX(係数表!I:I,2)*LN(INDEX(出力表!C:C,2)+1)))))))</f>
        <v>99.662670624928722</v>
      </c>
      <c r="E70" t="e">
        <f>MIN(100, MAX(0, (100*(INDEX(出力表!D:D,2))/(EXP(INDEX(係数表!B:B,2) + $C70) + (INDEX(出力表!D:D,2)))) + (乱数表!$N70*(Settings!B12/(((INDEX(出力表!D:D,2))+1)^INDEX(係数表!E:E,2)*INDEX(係数表!F:F,2))))))</f>
        <v>#VALUE!</v>
      </c>
      <c r="F70" t="e">
        <f>MIN(100, MAX(0, (INDEX(出力表!D:D,2))*D70/MAX(E70, Settings!B3)))</f>
        <v>#VALUE!</v>
      </c>
      <c r="G70">
        <f>MIN(100, MAX(0, 100*BETAINV(乱数表!$C70, MAX(0.00000001, (1/(1+EXP(-(INDEX(係数表!G:G,3) + $B70))))*(EXP(INDEX(係数表!H:H,3) + INDEX(係数表!I:I,3)*LN(INDEX(出力表!C:C,3)+1)))), MAX(0.00000001, (1-(1/(1+EXP(-(INDEX(係数表!G:G,3) + $B70)))))*(EXP(INDEX(係数表!H:H,3) + INDEX(係数表!I:I,3)*LN(INDEX(出力表!C:C,3)+1)))))))</f>
        <v>99.9741058665021</v>
      </c>
      <c r="H70" t="e">
        <f>MIN(100, MAX(0, (100*(INDEX(出力表!D:D,3))/(EXP(INDEX(係数表!B:B,3) + $C70) + (INDEX(出力表!D:D,3)))) + (乱数表!$O70*(Settings!B12/(((INDEX(出力表!D:D,3))+1)^INDEX(係数表!E:E,3)*INDEX(係数表!F:F,3))))))</f>
        <v>#VALUE!</v>
      </c>
      <c r="I70" t="e">
        <f>MIN(100, MAX(0, (INDEX(出力表!D:D,3))*G70/MAX(H70, Settings!B3)))</f>
        <v>#VALUE!</v>
      </c>
      <c r="J70">
        <f>MIN(100, MAX(0, 100*BETAINV(乱数表!$D70, MAX(0.00000001, (1/(1+EXP(-(INDEX(係数表!G:G,4) + $B70))))*(EXP(INDEX(係数表!H:H,4) + INDEX(係数表!I:I,4)*LN(INDEX(出力表!C:C,4)+1)))), MAX(0.00000001, (1-(1/(1+EXP(-(INDEX(係数表!G:G,4) + $B70)))))*(EXP(INDEX(係数表!H:H,4) + INDEX(係数表!I:I,4)*LN(INDEX(出力表!C:C,4)+1)))))))</f>
        <v>99.210418439666199</v>
      </c>
      <c r="K70" t="e">
        <f>MIN(100, MAX(0, (100*(INDEX(出力表!D:D,4))/(EXP(INDEX(係数表!B:B,4) + $C70) + (INDEX(出力表!D:D,4)))) + (乱数表!$P70*(Settings!B12/(((INDEX(出力表!D:D,4))+1)^INDEX(係数表!E:E,4)*INDEX(係数表!F:F,4))))))</f>
        <v>#VALUE!</v>
      </c>
      <c r="L70" t="e">
        <f>MIN(100, MAX(0, (INDEX(出力表!D:D,4))*J70/MAX(K70, Settings!B3)))</f>
        <v>#VALUE!</v>
      </c>
      <c r="M70">
        <f>MIN(100, MAX(0, 100*BETAINV(乱数表!$E70, MAX(0.00000001, (1/(1+EXP(-(INDEX(係数表!G:G,5) + $B70))))*(EXP(INDEX(係数表!H:H,5) + INDEX(係数表!I:I,5)*LN(INDEX(出力表!C:C,5)+1)))), MAX(0.00000001, (1-(1/(1+EXP(-(INDEX(係数表!G:G,5) + $B70)))))*(EXP(INDEX(係数表!H:H,5) + INDEX(係数表!I:I,5)*LN(INDEX(出力表!C:C,5)+1)))))))</f>
        <v>97.467674921894428</v>
      </c>
      <c r="N70" t="e">
        <f>MIN(100, MAX(0, (100*(INDEX(出力表!D:D,5))/(EXP(INDEX(係数表!B:B,5) + $C70) + (INDEX(出力表!D:D,5)))) + (乱数表!$Q70*(Settings!B12/(((INDEX(出力表!D:D,5))+1)^INDEX(係数表!E:E,5)*INDEX(係数表!F:F,5))))))</f>
        <v>#VALUE!</v>
      </c>
      <c r="O70" t="e">
        <f>MIN(100, MAX(0, (INDEX(出力表!D:D,5))*M70/MAX(N70, Settings!B3)))</f>
        <v>#VALUE!</v>
      </c>
      <c r="P70">
        <f>MIN(100, MAX(0, 100*BETAINV(乱数表!$F70, MAX(0.00000001, (1/(1+EXP(-(INDEX(係数表!G:G,6) + $B70))))*(EXP(INDEX(係数表!H:H,6) + INDEX(係数表!I:I,6)*LN(INDEX(出力表!C:C,6)+1)))), MAX(0.00000001, (1-(1/(1+EXP(-(INDEX(係数表!G:G,6) + $B70)))))*(EXP(INDEX(係数表!H:H,6) + INDEX(係数表!I:I,6)*LN(INDEX(出力表!C:C,6)+1)))))))</f>
        <v>78.272271009094709</v>
      </c>
      <c r="Q70" t="e">
        <f>MIN(100, MAX(0, (100*(INDEX(出力表!D:D,6))/(EXP(INDEX(係数表!B:B,6) + $C70) + (INDEX(出力表!D:D,6)))) + (乱数表!$R70*(Settings!B12/(((INDEX(出力表!D:D,6))+1)^INDEX(係数表!E:E,6)*INDEX(係数表!F:F,6))))))</f>
        <v>#VALUE!</v>
      </c>
      <c r="R70" t="e">
        <f>MIN(100, MAX(0, (INDEX(出力表!D:D,6))*P70/MAX(Q70, Settings!B3)))</f>
        <v>#VALUE!</v>
      </c>
      <c r="S70">
        <f>MIN(100, MAX(0, 100*BETAINV(乱数表!$G70, MAX(0.00000001, (1/(1+EXP(-(INDEX(係数表!G:G,7) + $B70))))*(EXP(INDEX(係数表!H:H,7) + INDEX(係数表!I:I,7)*LN(INDEX(出力表!C:C,7)+1)))), MAX(0.00000001, (1-(1/(1+EXP(-(INDEX(係数表!G:G,7) + $B70)))))*(EXP(INDEX(係数表!H:H,7) + INDEX(係数表!I:I,7)*LN(INDEX(出力表!C:C,7)+1)))))))</f>
        <v>96.492464507807199</v>
      </c>
      <c r="T70" t="e">
        <f>MIN(100, MAX(0, (100*(INDEX(出力表!D:D,7))/(EXP(INDEX(係数表!B:B,7) + $C70) + (INDEX(出力表!D:D,7)))) + (乱数表!$S70*(Settings!B12/(((INDEX(出力表!D:D,7))+1)^INDEX(係数表!E:E,7)*INDEX(係数表!F:F,7))))))</f>
        <v>#VALUE!</v>
      </c>
      <c r="U70" t="e">
        <f>MIN(100, MAX(0, (INDEX(出力表!D:D,7))*S70/MAX(T70, Settings!B3)))</f>
        <v>#VALUE!</v>
      </c>
      <c r="V70">
        <f>MIN(100, MAX(0, 100*BETAINV(乱数表!$H70, MAX(0.00000001, (1/(1+EXP(-(INDEX(係数表!G:G,8) + $B70))))*(EXP(INDEX(係数表!H:H,8) + INDEX(係数表!I:I,8)*LN(INDEX(出力表!C:C,8)+1)))), MAX(0.00000001, (1-(1/(1+EXP(-(INDEX(係数表!G:G,8) + $B70)))))*(EXP(INDEX(係数表!H:H,8) + INDEX(係数表!I:I,8)*LN(INDEX(出力表!C:C,8)+1)))))))</f>
        <v>98.594711291232883</v>
      </c>
      <c r="W70" t="e">
        <f>MIN(100, MAX(0, (100*(INDEX(出力表!D:D,8))/(EXP(INDEX(係数表!B:B,8) + $C70) + (INDEX(出力表!D:D,8)))) + (乱数表!$T70*(Settings!B12/(((INDEX(出力表!D:D,8))+1)^INDEX(係数表!E:E,8)*INDEX(係数表!F:F,8))))))</f>
        <v>#VALUE!</v>
      </c>
      <c r="X70" t="e">
        <f>MIN(100, MAX(0, (INDEX(出力表!D:D,8))*V70/MAX(W70, Settings!B3)))</f>
        <v>#VALUE!</v>
      </c>
      <c r="Y70">
        <f>MIN(100, MAX(0, 100*BETAINV(乱数表!$I70, MAX(0.00000001, (1/(1+EXP(-(INDEX(係数表!G:G,9) + $B70))))*(EXP(INDEX(係数表!H:H,9) + INDEX(係数表!I:I,9)*LN(INDEX(出力表!C:C,9)+1)))), MAX(0.00000001, (1-(1/(1+EXP(-(INDEX(係数表!G:G,9) + $B70)))))*(EXP(INDEX(係数表!H:H,9) + INDEX(係数表!I:I,9)*LN(INDEX(出力表!C:C,9)+1)))))))</f>
        <v>99.881731506788938</v>
      </c>
      <c r="Z70" t="e">
        <f>MIN(100, MAX(0, (100*(INDEX(出力表!D:D,9))/(EXP(INDEX(係数表!B:B,9) + $C70) + (INDEX(出力表!D:D,9)))) + (乱数表!$U70*(Settings!B12/(((INDEX(出力表!D:D,9))+1)^INDEX(係数表!E:E,9)*INDEX(係数表!F:F,9))))))</f>
        <v>#VALUE!</v>
      </c>
      <c r="AA70" t="e">
        <f>MIN(100, MAX(0, (INDEX(出力表!D:D,9))*Y70/MAX(Z70, Settings!B3)))</f>
        <v>#VALUE!</v>
      </c>
      <c r="AB70">
        <f>MIN(100, MAX(0, 100*BETAINV(乱数表!$J70, MAX(0.00000001, (1/(1+EXP(-(INDEX(係数表!G:G,10) + $B70))))*(EXP(INDEX(係数表!H:H,10) + INDEX(係数表!I:I,10)*LN(INDEX(出力表!C:C,10)+1)))), MAX(0.00000001, (1-(1/(1+EXP(-(INDEX(係数表!G:G,10) + $B70)))))*(EXP(INDEX(係数表!H:H,10) + INDEX(係数表!I:I,10)*LN(INDEX(出力表!C:C,10)+1)))))))</f>
        <v>90.442083797331634</v>
      </c>
      <c r="AC70" t="e">
        <f>MIN(100, MAX(0, (100*(INDEX(出力表!D:D,10))/(EXP(INDEX(係数表!B:B,10) + $C70) + (INDEX(出力表!D:D,10)))) + (乱数表!$V70*(Settings!B12/(((INDEX(出力表!D:D,10))+1)^INDEX(係数表!E:E,10)*INDEX(係数表!F:F,10))))))</f>
        <v>#VALUE!</v>
      </c>
      <c r="AD70" t="e">
        <f>MIN(100, MAX(0, (INDEX(出力表!D:D,10))*AB70/MAX(AC70, Settings!B3)))</f>
        <v>#VALUE!</v>
      </c>
      <c r="AE70">
        <f>MIN(100, MAX(0, 100*BETAINV(乱数表!$K70, MAX(0.00000001, (1/(1+EXP(-(INDEX(係数表!G:G,11) + $B70))))*(EXP(INDEX(係数表!H:H,11) + INDEX(係数表!I:I,11)*LN(INDEX(出力表!C:C,11)+1)))), MAX(0.00000001, (1-(1/(1+EXP(-(INDEX(係数表!G:G,11) + $B70)))))*(EXP(INDEX(係数表!H:H,11) + INDEX(係数表!I:I,11)*LN(INDEX(出力表!C:C,11)+1)))))))</f>
        <v>92.418924878623457</v>
      </c>
      <c r="AF70" t="e">
        <f>MIN(100, MAX(0, (100*(INDEX(出力表!D:D,11))/(EXP(INDEX(係数表!B:B,11) + $C70) + (INDEX(出力表!D:D,11)))) + (乱数表!$W70*(Settings!B12/(((INDEX(出力表!D:D,11))+1)^INDEX(係数表!E:E,11)*INDEX(係数表!F:F,11))))))</f>
        <v>#VALUE!</v>
      </c>
      <c r="AG70" t="e">
        <f>MIN(100, MAX(0, (INDEX(出力表!D:D,11))*AE70/MAX(AF70, Settings!B3)))</f>
        <v>#VALUE!</v>
      </c>
      <c r="AH70">
        <f>MIN(100, MAX(0, 100*BETAINV(乱数表!$L70, MAX(0.00000001, (1/(1+EXP(-(INDEX(係数表!G:G,12) + $B70))))*(EXP(INDEX(係数表!H:H,12) + INDEX(係数表!I:I,12)*LN(INDEX(出力表!C:C,12)+1)))), MAX(0.00000001, (1-(1/(1+EXP(-(INDEX(係数表!G:G,12) + $B70)))))*(EXP(INDEX(係数表!H:H,12) + INDEX(係数表!I:I,12)*LN(INDEX(出力表!C:C,12)+1)))))))</f>
        <v>80.710064379311362</v>
      </c>
      <c r="AI70" t="e">
        <f>MIN(100, MAX(0, (100*(INDEX(出力表!D:D,12))/(EXP(INDEX(係数表!B:B,12) + $C70) + (INDEX(出力表!D:D,12)))) + (乱数表!$X70*(Settings!B12/(((INDEX(出力表!D:D,12))+1)^INDEX(係数表!E:E,12)*INDEX(係数表!F:F,12))))))</f>
        <v>#VALUE!</v>
      </c>
      <c r="AJ70" t="e">
        <f>MIN(100, MAX(0, (INDEX(出力表!D:D,12))*AH70/MAX(AI70, Settings!B3)))</f>
        <v>#VALUE!</v>
      </c>
      <c r="AK70">
        <f>MIN(100, MAX(0, 100*BETAINV(乱数表!$M70, MAX(0.00000001, (1/(1+EXP(-(INDEX(係数表!G:G,13) + $B70))))*(EXP(INDEX(係数表!H:H,13) + INDEX(係数表!I:I,13)*LN(INDEX(出力表!C:C,13)+1)))), MAX(0.00000001, (1-(1/(1+EXP(-(INDEX(係数表!G:G,13) + $B70)))))*(EXP(INDEX(係数表!H:H,13) + INDEX(係数表!I:I,13)*LN(INDEX(出力表!C:C,13)+1)))))))</f>
        <v>99.931934771700526</v>
      </c>
      <c r="AL70" t="e">
        <f>MIN(100, MAX(0, (100*(INDEX(出力表!D:D,13))/(EXP(INDEX(係数表!B:B,13) + $C70) + (INDEX(出力表!D:D,13)))) + (乱数表!$Y70*(Settings!B12/(((INDEX(出力表!D:D,13))+1)^INDEX(係数表!E:E,13)*INDEX(係数表!F:F,13))))))</f>
        <v>#VALUE!</v>
      </c>
      <c r="AM70" t="e">
        <f>MIN(100, MAX(0, (INDEX(出力表!D:D,13))*AK70/MAX(AL70, Settings!B3)))</f>
        <v>#VALUE!</v>
      </c>
      <c r="AN70">
        <f>IF(ISNUMBER(F70), INDEX(出力表!B:B,2)*F70, 0)+IF(ISNUMBER(I70), INDEX(出力表!B:B,3)*I70, 0)+IF(ISNUMBER(L70), INDEX(出力表!B:B,4)*L70, 0)+IF(ISNUMBER(O70), INDEX(出力表!B:B,5)*O70, 0)+IF(ISNUMBER(R70), INDEX(出力表!B:B,6)*R70, 0)+IF(ISNUMBER(U70), INDEX(出力表!B:B,7)*U70, 0)+IF(ISNUMBER(X70), INDEX(出力表!B:B,8)*X70, 0)+IF(ISNUMBER(AA70), INDEX(出力表!B:B,9)*AA70, 0)+IF(ISNUMBER(AD70), INDEX(出力表!B:B,10)*AD70, 0)+IF(ISNUMBER(AG70), INDEX(出力表!B:B,11)*AG70, 0)+IF(ISNUMBER(AJ70), INDEX(出力表!B:B,12)*AJ70, 0)+IF(ISNUMBER(AM70), INDEX(出力表!B:B,13)*AM70, 0)</f>
        <v>0</v>
      </c>
      <c r="AO70">
        <f>IF(ISNUMBER(F70), INDEX(出力表!B:B,2), 0)+IF(ISNUMBER(I70), INDEX(出力表!B:B,3), 0)+IF(ISNUMBER(L70), INDEX(出力表!B:B,4), 0)+IF(ISNUMBER(O70), INDEX(出力表!B:B,5), 0)+IF(ISNUMBER(R70), INDEX(出力表!B:B,6), 0)+IF(ISNUMBER(U70), INDEX(出力表!B:B,7), 0)+IF(ISNUMBER(X70), INDEX(出力表!B:B,8), 0)+IF(ISNUMBER(AA70), INDEX(出力表!B:B,9), 0)+IF(ISNUMBER(AD70), INDEX(出力表!B:B,10), 0)+IF(ISNUMBER(AG70), INDEX(出力表!B:B,11), 0)+IF(ISNUMBER(AJ70), INDEX(出力表!B:B,12), 0)+IF(ISNUMBER(AM70), INDEX(出力表!B:B,13), 0)</f>
        <v>0</v>
      </c>
      <c r="AP70" t="str">
        <f t="shared" si="1"/>
        <v/>
      </c>
    </row>
    <row r="71" spans="1:42" x14ac:dyDescent="0.2">
      <c r="A71">
        <v>70</v>
      </c>
      <c r="B71">
        <f>IF(UPPER(Settings!B4)="TRUE", 乱数表!$Z71*Settings!B10, 0)</f>
        <v>-0.26121030635801501</v>
      </c>
      <c r="C71">
        <f>IF(UPPER(Settings!B4)="TRUE", 乱数表!$AA71*Settings!B11, 0)</f>
        <v>-0.10683062686993314</v>
      </c>
      <c r="D71">
        <f>MIN(100, MAX(0, 100*BETAINV(乱数表!$B71, MAX(0.00000001, (1/(1+EXP(-(INDEX(係数表!G:G,2) + $B71))))*(EXP(INDEX(係数表!H:H,2) + INDEX(係数表!I:I,2)*LN(INDEX(出力表!C:C,2)+1)))), MAX(0.00000001, (1-(1/(1+EXP(-(INDEX(係数表!G:G,2) + $B71)))))*(EXP(INDEX(係数表!H:H,2) + INDEX(係数表!I:I,2)*LN(INDEX(出力表!C:C,2)+1)))))))</f>
        <v>91.129317844600976</v>
      </c>
      <c r="E71" t="e">
        <f>MIN(100, MAX(0, (100*(INDEX(出力表!D:D,2))/(EXP(INDEX(係数表!B:B,2) + $C71) + (INDEX(出力表!D:D,2)))) + (乱数表!$N71*(Settings!B12/(((INDEX(出力表!D:D,2))+1)^INDEX(係数表!E:E,2)*INDEX(係数表!F:F,2))))))</f>
        <v>#VALUE!</v>
      </c>
      <c r="F71" t="e">
        <f>MIN(100, MAX(0, (INDEX(出力表!D:D,2))*D71/MAX(E71, Settings!B3)))</f>
        <v>#VALUE!</v>
      </c>
      <c r="G71">
        <f>MIN(100, MAX(0, 100*BETAINV(乱数表!$C71, MAX(0.00000001, (1/(1+EXP(-(INDEX(係数表!G:G,3) + $B71))))*(EXP(INDEX(係数表!H:H,3) + INDEX(係数表!I:I,3)*LN(INDEX(出力表!C:C,3)+1)))), MAX(0.00000001, (1-(1/(1+EXP(-(INDEX(係数表!G:G,3) + $B71)))))*(EXP(INDEX(係数表!H:H,3) + INDEX(係数表!I:I,3)*LN(INDEX(出力表!C:C,3)+1)))))))</f>
        <v>90.445847911706778</v>
      </c>
      <c r="H71" t="e">
        <f>MIN(100, MAX(0, (100*(INDEX(出力表!D:D,3))/(EXP(INDEX(係数表!B:B,3) + $C71) + (INDEX(出力表!D:D,3)))) + (乱数表!$O71*(Settings!B12/(((INDEX(出力表!D:D,3))+1)^INDEX(係数表!E:E,3)*INDEX(係数表!F:F,3))))))</f>
        <v>#VALUE!</v>
      </c>
      <c r="I71" t="e">
        <f>MIN(100, MAX(0, (INDEX(出力表!D:D,3))*G71/MAX(H71, Settings!B3)))</f>
        <v>#VALUE!</v>
      </c>
      <c r="J71">
        <f>MIN(100, MAX(0, 100*BETAINV(乱数表!$D71, MAX(0.00000001, (1/(1+EXP(-(INDEX(係数表!G:G,4) + $B71))))*(EXP(INDEX(係数表!H:H,4) + INDEX(係数表!I:I,4)*LN(INDEX(出力表!C:C,4)+1)))), MAX(0.00000001, (1-(1/(1+EXP(-(INDEX(係数表!G:G,4) + $B71)))))*(EXP(INDEX(係数表!H:H,4) + INDEX(係数表!I:I,4)*LN(INDEX(出力表!C:C,4)+1)))))))</f>
        <v>99.386346534550327</v>
      </c>
      <c r="K71" t="e">
        <f>MIN(100, MAX(0, (100*(INDEX(出力表!D:D,4))/(EXP(INDEX(係数表!B:B,4) + $C71) + (INDEX(出力表!D:D,4)))) + (乱数表!$P71*(Settings!B12/(((INDEX(出力表!D:D,4))+1)^INDEX(係数表!E:E,4)*INDEX(係数表!F:F,4))))))</f>
        <v>#VALUE!</v>
      </c>
      <c r="L71" t="e">
        <f>MIN(100, MAX(0, (INDEX(出力表!D:D,4))*J71/MAX(K71, Settings!B3)))</f>
        <v>#VALUE!</v>
      </c>
      <c r="M71">
        <f>MIN(100, MAX(0, 100*BETAINV(乱数表!$E71, MAX(0.00000001, (1/(1+EXP(-(INDEX(係数表!G:G,5) + $B71))))*(EXP(INDEX(係数表!H:H,5) + INDEX(係数表!I:I,5)*LN(INDEX(出力表!C:C,5)+1)))), MAX(0.00000001, (1-(1/(1+EXP(-(INDEX(係数表!G:G,5) + $B71)))))*(EXP(INDEX(係数表!H:H,5) + INDEX(係数表!I:I,5)*LN(INDEX(出力表!C:C,5)+1)))))))</f>
        <v>86.92700627827891</v>
      </c>
      <c r="N71" t="e">
        <f>MIN(100, MAX(0, (100*(INDEX(出力表!D:D,5))/(EXP(INDEX(係数表!B:B,5) + $C71) + (INDEX(出力表!D:D,5)))) + (乱数表!$Q71*(Settings!B12/(((INDEX(出力表!D:D,5))+1)^INDEX(係数表!E:E,5)*INDEX(係数表!F:F,5))))))</f>
        <v>#VALUE!</v>
      </c>
      <c r="O71" t="e">
        <f>MIN(100, MAX(0, (INDEX(出力表!D:D,5))*M71/MAX(N71, Settings!B3)))</f>
        <v>#VALUE!</v>
      </c>
      <c r="P71">
        <f>MIN(100, MAX(0, 100*BETAINV(乱数表!$F71, MAX(0.00000001, (1/(1+EXP(-(INDEX(係数表!G:G,6) + $B71))))*(EXP(INDEX(係数表!H:H,6) + INDEX(係数表!I:I,6)*LN(INDEX(出力表!C:C,6)+1)))), MAX(0.00000001, (1-(1/(1+EXP(-(INDEX(係数表!G:G,6) + $B71)))))*(EXP(INDEX(係数表!H:H,6) + INDEX(係数表!I:I,6)*LN(INDEX(出力表!C:C,6)+1)))))))</f>
        <v>87.440010092511827</v>
      </c>
      <c r="Q71" t="e">
        <f>MIN(100, MAX(0, (100*(INDEX(出力表!D:D,6))/(EXP(INDEX(係数表!B:B,6) + $C71) + (INDEX(出力表!D:D,6)))) + (乱数表!$R71*(Settings!B12/(((INDEX(出力表!D:D,6))+1)^INDEX(係数表!E:E,6)*INDEX(係数表!F:F,6))))))</f>
        <v>#VALUE!</v>
      </c>
      <c r="R71" t="e">
        <f>MIN(100, MAX(0, (INDEX(出力表!D:D,6))*P71/MAX(Q71, Settings!B3)))</f>
        <v>#VALUE!</v>
      </c>
      <c r="S71">
        <f>MIN(100, MAX(0, 100*BETAINV(乱数表!$G71, MAX(0.00000001, (1/(1+EXP(-(INDEX(係数表!G:G,7) + $B71))))*(EXP(INDEX(係数表!H:H,7) + INDEX(係数表!I:I,7)*LN(INDEX(出力表!C:C,7)+1)))), MAX(0.00000001, (1-(1/(1+EXP(-(INDEX(係数表!G:G,7) + $B71)))))*(EXP(INDEX(係数表!H:H,7) + INDEX(係数表!I:I,7)*LN(INDEX(出力表!C:C,7)+1)))))))</f>
        <v>90.832511629858885</v>
      </c>
      <c r="T71" t="e">
        <f>MIN(100, MAX(0, (100*(INDEX(出力表!D:D,7))/(EXP(INDEX(係数表!B:B,7) + $C71) + (INDEX(出力表!D:D,7)))) + (乱数表!$S71*(Settings!B12/(((INDEX(出力表!D:D,7))+1)^INDEX(係数表!E:E,7)*INDEX(係数表!F:F,7))))))</f>
        <v>#VALUE!</v>
      </c>
      <c r="U71" t="e">
        <f>MIN(100, MAX(0, (INDEX(出力表!D:D,7))*S71/MAX(T71, Settings!B3)))</f>
        <v>#VALUE!</v>
      </c>
      <c r="V71">
        <f>MIN(100, MAX(0, 100*BETAINV(乱数表!$H71, MAX(0.00000001, (1/(1+EXP(-(INDEX(係数表!G:G,8) + $B71))))*(EXP(INDEX(係数表!H:H,8) + INDEX(係数表!I:I,8)*LN(INDEX(出力表!C:C,8)+1)))), MAX(0.00000001, (1-(1/(1+EXP(-(INDEX(係数表!G:G,8) + $B71)))))*(EXP(INDEX(係数表!H:H,8) + INDEX(係数表!I:I,8)*LN(INDEX(出力表!C:C,8)+1)))))))</f>
        <v>82.059197451821646</v>
      </c>
      <c r="W71" t="e">
        <f>MIN(100, MAX(0, (100*(INDEX(出力表!D:D,8))/(EXP(INDEX(係数表!B:B,8) + $C71) + (INDEX(出力表!D:D,8)))) + (乱数表!$T71*(Settings!B12/(((INDEX(出力表!D:D,8))+1)^INDEX(係数表!E:E,8)*INDEX(係数表!F:F,8))))))</f>
        <v>#VALUE!</v>
      </c>
      <c r="X71" t="e">
        <f>MIN(100, MAX(0, (INDEX(出力表!D:D,8))*V71/MAX(W71, Settings!B3)))</f>
        <v>#VALUE!</v>
      </c>
      <c r="Y71">
        <f>MIN(100, MAX(0, 100*BETAINV(乱数表!$I71, MAX(0.00000001, (1/(1+EXP(-(INDEX(係数表!G:G,9) + $B71))))*(EXP(INDEX(係数表!H:H,9) + INDEX(係数表!I:I,9)*LN(INDEX(出力表!C:C,9)+1)))), MAX(0.00000001, (1-(1/(1+EXP(-(INDEX(係数表!G:G,9) + $B71)))))*(EXP(INDEX(係数表!H:H,9) + INDEX(係数表!I:I,9)*LN(INDEX(出力表!C:C,9)+1)))))))</f>
        <v>81.540297789617114</v>
      </c>
      <c r="Z71" t="e">
        <f>MIN(100, MAX(0, (100*(INDEX(出力表!D:D,9))/(EXP(INDEX(係数表!B:B,9) + $C71) + (INDEX(出力表!D:D,9)))) + (乱数表!$U71*(Settings!B12/(((INDEX(出力表!D:D,9))+1)^INDEX(係数表!E:E,9)*INDEX(係数表!F:F,9))))))</f>
        <v>#VALUE!</v>
      </c>
      <c r="AA71" t="e">
        <f>MIN(100, MAX(0, (INDEX(出力表!D:D,9))*Y71/MAX(Z71, Settings!B3)))</f>
        <v>#VALUE!</v>
      </c>
      <c r="AB71">
        <f>MIN(100, MAX(0, 100*BETAINV(乱数表!$J71, MAX(0.00000001, (1/(1+EXP(-(INDEX(係数表!G:G,10) + $B71))))*(EXP(INDEX(係数表!H:H,10) + INDEX(係数表!I:I,10)*LN(INDEX(出力表!C:C,10)+1)))), MAX(0.00000001, (1-(1/(1+EXP(-(INDEX(係数表!G:G,10) + $B71)))))*(EXP(INDEX(係数表!H:H,10) + INDEX(係数表!I:I,10)*LN(INDEX(出力表!C:C,10)+1)))))))</f>
        <v>69.986857832891474</v>
      </c>
      <c r="AC71" t="e">
        <f>MIN(100, MAX(0, (100*(INDEX(出力表!D:D,10))/(EXP(INDEX(係数表!B:B,10) + $C71) + (INDEX(出力表!D:D,10)))) + (乱数表!$V71*(Settings!B12/(((INDEX(出力表!D:D,10))+1)^INDEX(係数表!E:E,10)*INDEX(係数表!F:F,10))))))</f>
        <v>#VALUE!</v>
      </c>
      <c r="AD71" t="e">
        <f>MIN(100, MAX(0, (INDEX(出力表!D:D,10))*AB71/MAX(AC71, Settings!B3)))</f>
        <v>#VALUE!</v>
      </c>
      <c r="AE71">
        <f>MIN(100, MAX(0, 100*BETAINV(乱数表!$K71, MAX(0.00000001, (1/(1+EXP(-(INDEX(係数表!G:G,11) + $B71))))*(EXP(INDEX(係数表!H:H,11) + INDEX(係数表!I:I,11)*LN(INDEX(出力表!C:C,11)+1)))), MAX(0.00000001, (1-(1/(1+EXP(-(INDEX(係数表!G:G,11) + $B71)))))*(EXP(INDEX(係数表!H:H,11) + INDEX(係数表!I:I,11)*LN(INDEX(出力表!C:C,11)+1)))))))</f>
        <v>90.612878104292079</v>
      </c>
      <c r="AF71" t="e">
        <f>MIN(100, MAX(0, (100*(INDEX(出力表!D:D,11))/(EXP(INDEX(係数表!B:B,11) + $C71) + (INDEX(出力表!D:D,11)))) + (乱数表!$W71*(Settings!B12/(((INDEX(出力表!D:D,11))+1)^INDEX(係数表!E:E,11)*INDEX(係数表!F:F,11))))))</f>
        <v>#VALUE!</v>
      </c>
      <c r="AG71" t="e">
        <f>MIN(100, MAX(0, (INDEX(出力表!D:D,11))*AE71/MAX(AF71, Settings!B3)))</f>
        <v>#VALUE!</v>
      </c>
      <c r="AH71">
        <f>MIN(100, MAX(0, 100*BETAINV(乱数表!$L71, MAX(0.00000001, (1/(1+EXP(-(INDEX(係数表!G:G,12) + $B71))))*(EXP(INDEX(係数表!H:H,12) + INDEX(係数表!I:I,12)*LN(INDEX(出力表!C:C,12)+1)))), MAX(0.00000001, (1-(1/(1+EXP(-(INDEX(係数表!G:G,12) + $B71)))))*(EXP(INDEX(係数表!H:H,12) + INDEX(係数表!I:I,12)*LN(INDEX(出力表!C:C,12)+1)))))))</f>
        <v>99.629020109746264</v>
      </c>
      <c r="AI71" t="e">
        <f>MIN(100, MAX(0, (100*(INDEX(出力表!D:D,12))/(EXP(INDEX(係数表!B:B,12) + $C71) + (INDEX(出力表!D:D,12)))) + (乱数表!$X71*(Settings!B12/(((INDEX(出力表!D:D,12))+1)^INDEX(係数表!E:E,12)*INDEX(係数表!F:F,12))))))</f>
        <v>#VALUE!</v>
      </c>
      <c r="AJ71" t="e">
        <f>MIN(100, MAX(0, (INDEX(出力表!D:D,12))*AH71/MAX(AI71, Settings!B3)))</f>
        <v>#VALUE!</v>
      </c>
      <c r="AK71">
        <f>MIN(100, MAX(0, 100*BETAINV(乱数表!$M71, MAX(0.00000001, (1/(1+EXP(-(INDEX(係数表!G:G,13) + $B71))))*(EXP(INDEX(係数表!H:H,13) + INDEX(係数表!I:I,13)*LN(INDEX(出力表!C:C,13)+1)))), MAX(0.00000001, (1-(1/(1+EXP(-(INDEX(係数表!G:G,13) + $B71)))))*(EXP(INDEX(係数表!H:H,13) + INDEX(係数表!I:I,13)*LN(INDEX(出力表!C:C,13)+1)))))))</f>
        <v>90.500573810404063</v>
      </c>
      <c r="AL71" t="e">
        <f>MIN(100, MAX(0, (100*(INDEX(出力表!D:D,13))/(EXP(INDEX(係数表!B:B,13) + $C71) + (INDEX(出力表!D:D,13)))) + (乱数表!$Y71*(Settings!B12/(((INDEX(出力表!D:D,13))+1)^INDEX(係数表!E:E,13)*INDEX(係数表!F:F,13))))))</f>
        <v>#VALUE!</v>
      </c>
      <c r="AM71" t="e">
        <f>MIN(100, MAX(0, (INDEX(出力表!D:D,13))*AK71/MAX(AL71, Settings!B3)))</f>
        <v>#VALUE!</v>
      </c>
      <c r="AN71">
        <f>IF(ISNUMBER(F71), INDEX(出力表!B:B,2)*F71, 0)+IF(ISNUMBER(I71), INDEX(出力表!B:B,3)*I71, 0)+IF(ISNUMBER(L71), INDEX(出力表!B:B,4)*L71, 0)+IF(ISNUMBER(O71), INDEX(出力表!B:B,5)*O71, 0)+IF(ISNUMBER(R71), INDEX(出力表!B:B,6)*R71, 0)+IF(ISNUMBER(U71), INDEX(出力表!B:B,7)*U71, 0)+IF(ISNUMBER(X71), INDEX(出力表!B:B,8)*X71, 0)+IF(ISNUMBER(AA71), INDEX(出力表!B:B,9)*AA71, 0)+IF(ISNUMBER(AD71), INDEX(出力表!B:B,10)*AD71, 0)+IF(ISNUMBER(AG71), INDEX(出力表!B:B,11)*AG71, 0)+IF(ISNUMBER(AJ71), INDEX(出力表!B:B,12)*AJ71, 0)+IF(ISNUMBER(AM71), INDEX(出力表!B:B,13)*AM71, 0)</f>
        <v>0</v>
      </c>
      <c r="AO71">
        <f>IF(ISNUMBER(F71), INDEX(出力表!B:B,2), 0)+IF(ISNUMBER(I71), INDEX(出力表!B:B,3), 0)+IF(ISNUMBER(L71), INDEX(出力表!B:B,4), 0)+IF(ISNUMBER(O71), INDEX(出力表!B:B,5), 0)+IF(ISNUMBER(R71), INDEX(出力表!B:B,6), 0)+IF(ISNUMBER(U71), INDEX(出力表!B:B,7), 0)+IF(ISNUMBER(X71), INDEX(出力表!B:B,8), 0)+IF(ISNUMBER(AA71), INDEX(出力表!B:B,9), 0)+IF(ISNUMBER(AD71), INDEX(出力表!B:B,10), 0)+IF(ISNUMBER(AG71), INDEX(出力表!B:B,11), 0)+IF(ISNUMBER(AJ71), INDEX(出力表!B:B,12), 0)+IF(ISNUMBER(AM71), INDEX(出力表!B:B,13), 0)</f>
        <v>0</v>
      </c>
      <c r="AP71" t="str">
        <f t="shared" si="1"/>
        <v/>
      </c>
    </row>
    <row r="72" spans="1:42" x14ac:dyDescent="0.2">
      <c r="A72">
        <v>71</v>
      </c>
      <c r="B72">
        <f>IF(UPPER(Settings!B4)="TRUE", 乱数表!$Z72*Settings!B10, 0)</f>
        <v>-0.2311032405151815</v>
      </c>
      <c r="C72">
        <f>IF(UPPER(Settings!B4)="TRUE", 乱数表!$AA72*Settings!B11, 0)</f>
        <v>0.23743481996118557</v>
      </c>
      <c r="D72">
        <f>MIN(100, MAX(0, 100*BETAINV(乱数表!$B72, MAX(0.00000001, (1/(1+EXP(-(INDEX(係数表!G:G,2) + $B72))))*(EXP(INDEX(係数表!H:H,2) + INDEX(係数表!I:I,2)*LN(INDEX(出力表!C:C,2)+1)))), MAX(0.00000001, (1-(1/(1+EXP(-(INDEX(係数表!G:G,2) + $B72)))))*(EXP(INDEX(係数表!H:H,2) + INDEX(係数表!I:I,2)*LN(INDEX(出力表!C:C,2)+1)))))))</f>
        <v>98.393992248459611</v>
      </c>
      <c r="E72" t="e">
        <f>MIN(100, MAX(0, (100*(INDEX(出力表!D:D,2))/(EXP(INDEX(係数表!B:B,2) + $C72) + (INDEX(出力表!D:D,2)))) + (乱数表!$N72*(Settings!B12/(((INDEX(出力表!D:D,2))+1)^INDEX(係数表!E:E,2)*INDEX(係数表!F:F,2))))))</f>
        <v>#VALUE!</v>
      </c>
      <c r="F72" t="e">
        <f>MIN(100, MAX(0, (INDEX(出力表!D:D,2))*D72/MAX(E72, Settings!B3)))</f>
        <v>#VALUE!</v>
      </c>
      <c r="G72">
        <f>MIN(100, MAX(0, 100*BETAINV(乱数表!$C72, MAX(0.00000001, (1/(1+EXP(-(INDEX(係数表!G:G,3) + $B72))))*(EXP(INDEX(係数表!H:H,3) + INDEX(係数表!I:I,3)*LN(INDEX(出力表!C:C,3)+1)))), MAX(0.00000001, (1-(1/(1+EXP(-(INDEX(係数表!G:G,3) + $B72)))))*(EXP(INDEX(係数表!H:H,3) + INDEX(係数表!I:I,3)*LN(INDEX(出力表!C:C,3)+1)))))))</f>
        <v>96.900141193276895</v>
      </c>
      <c r="H72" t="e">
        <f>MIN(100, MAX(0, (100*(INDEX(出力表!D:D,3))/(EXP(INDEX(係数表!B:B,3) + $C72) + (INDEX(出力表!D:D,3)))) + (乱数表!$O72*(Settings!B12/(((INDEX(出力表!D:D,3))+1)^INDEX(係数表!E:E,3)*INDEX(係数表!F:F,3))))))</f>
        <v>#VALUE!</v>
      </c>
      <c r="I72" t="e">
        <f>MIN(100, MAX(0, (INDEX(出力表!D:D,3))*G72/MAX(H72, Settings!B3)))</f>
        <v>#VALUE!</v>
      </c>
      <c r="J72">
        <f>MIN(100, MAX(0, 100*BETAINV(乱数表!$D72, MAX(0.00000001, (1/(1+EXP(-(INDEX(係数表!G:G,4) + $B72))))*(EXP(INDEX(係数表!H:H,4) + INDEX(係数表!I:I,4)*LN(INDEX(出力表!C:C,4)+1)))), MAX(0.00000001, (1-(1/(1+EXP(-(INDEX(係数表!G:G,4) + $B72)))))*(EXP(INDEX(係数表!H:H,4) + INDEX(係数表!I:I,4)*LN(INDEX(出力表!C:C,4)+1)))))))</f>
        <v>65.393355444251426</v>
      </c>
      <c r="K72" t="e">
        <f>MIN(100, MAX(0, (100*(INDEX(出力表!D:D,4))/(EXP(INDEX(係数表!B:B,4) + $C72) + (INDEX(出力表!D:D,4)))) + (乱数表!$P72*(Settings!B12/(((INDEX(出力表!D:D,4))+1)^INDEX(係数表!E:E,4)*INDEX(係数表!F:F,4))))))</f>
        <v>#VALUE!</v>
      </c>
      <c r="L72" t="e">
        <f>MIN(100, MAX(0, (INDEX(出力表!D:D,4))*J72/MAX(K72, Settings!B3)))</f>
        <v>#VALUE!</v>
      </c>
      <c r="M72">
        <f>MIN(100, MAX(0, 100*BETAINV(乱数表!$E72, MAX(0.00000001, (1/(1+EXP(-(INDEX(係数表!G:G,5) + $B72))))*(EXP(INDEX(係数表!H:H,5) + INDEX(係数表!I:I,5)*LN(INDEX(出力表!C:C,5)+1)))), MAX(0.00000001, (1-(1/(1+EXP(-(INDEX(係数表!G:G,5) + $B72)))))*(EXP(INDEX(係数表!H:H,5) + INDEX(係数表!I:I,5)*LN(INDEX(出力表!C:C,5)+1)))))))</f>
        <v>98.330452820383613</v>
      </c>
      <c r="N72" t="e">
        <f>MIN(100, MAX(0, (100*(INDEX(出力表!D:D,5))/(EXP(INDEX(係数表!B:B,5) + $C72) + (INDEX(出力表!D:D,5)))) + (乱数表!$Q72*(Settings!B12/(((INDEX(出力表!D:D,5))+1)^INDEX(係数表!E:E,5)*INDEX(係数表!F:F,5))))))</f>
        <v>#VALUE!</v>
      </c>
      <c r="O72" t="e">
        <f>MIN(100, MAX(0, (INDEX(出力表!D:D,5))*M72/MAX(N72, Settings!B3)))</f>
        <v>#VALUE!</v>
      </c>
      <c r="P72">
        <f>MIN(100, MAX(0, 100*BETAINV(乱数表!$F72, MAX(0.00000001, (1/(1+EXP(-(INDEX(係数表!G:G,6) + $B72))))*(EXP(INDEX(係数表!H:H,6) + INDEX(係数表!I:I,6)*LN(INDEX(出力表!C:C,6)+1)))), MAX(0.00000001, (1-(1/(1+EXP(-(INDEX(係数表!G:G,6) + $B72)))))*(EXP(INDEX(係数表!H:H,6) + INDEX(係数表!I:I,6)*LN(INDEX(出力表!C:C,6)+1)))))))</f>
        <v>91.071131603315749</v>
      </c>
      <c r="Q72" t="e">
        <f>MIN(100, MAX(0, (100*(INDEX(出力表!D:D,6))/(EXP(INDEX(係数表!B:B,6) + $C72) + (INDEX(出力表!D:D,6)))) + (乱数表!$R72*(Settings!B12/(((INDEX(出力表!D:D,6))+1)^INDEX(係数表!E:E,6)*INDEX(係数表!F:F,6))))))</f>
        <v>#VALUE!</v>
      </c>
      <c r="R72" t="e">
        <f>MIN(100, MAX(0, (INDEX(出力表!D:D,6))*P72/MAX(Q72, Settings!B3)))</f>
        <v>#VALUE!</v>
      </c>
      <c r="S72">
        <f>MIN(100, MAX(0, 100*BETAINV(乱数表!$G72, MAX(0.00000001, (1/(1+EXP(-(INDEX(係数表!G:G,7) + $B72))))*(EXP(INDEX(係数表!H:H,7) + INDEX(係数表!I:I,7)*LN(INDEX(出力表!C:C,7)+1)))), MAX(0.00000001, (1-(1/(1+EXP(-(INDEX(係数表!G:G,7) + $B72)))))*(EXP(INDEX(係数表!H:H,7) + INDEX(係数表!I:I,7)*LN(INDEX(出力表!C:C,7)+1)))))))</f>
        <v>95.465919693406335</v>
      </c>
      <c r="T72" t="e">
        <f>MIN(100, MAX(0, (100*(INDEX(出力表!D:D,7))/(EXP(INDEX(係数表!B:B,7) + $C72) + (INDEX(出力表!D:D,7)))) + (乱数表!$S72*(Settings!B12/(((INDEX(出力表!D:D,7))+1)^INDEX(係数表!E:E,7)*INDEX(係数表!F:F,7))))))</f>
        <v>#VALUE!</v>
      </c>
      <c r="U72" t="e">
        <f>MIN(100, MAX(0, (INDEX(出力表!D:D,7))*S72/MAX(T72, Settings!B3)))</f>
        <v>#VALUE!</v>
      </c>
      <c r="V72">
        <f>MIN(100, MAX(0, 100*BETAINV(乱数表!$H72, MAX(0.00000001, (1/(1+EXP(-(INDEX(係数表!G:G,8) + $B72))))*(EXP(INDEX(係数表!H:H,8) + INDEX(係数表!I:I,8)*LN(INDEX(出力表!C:C,8)+1)))), MAX(0.00000001, (1-(1/(1+EXP(-(INDEX(係数表!G:G,8) + $B72)))))*(EXP(INDEX(係数表!H:H,8) + INDEX(係数表!I:I,8)*LN(INDEX(出力表!C:C,8)+1)))))))</f>
        <v>95.721298816848787</v>
      </c>
      <c r="W72" t="e">
        <f>MIN(100, MAX(0, (100*(INDEX(出力表!D:D,8))/(EXP(INDEX(係数表!B:B,8) + $C72) + (INDEX(出力表!D:D,8)))) + (乱数表!$T72*(Settings!B12/(((INDEX(出力表!D:D,8))+1)^INDEX(係数表!E:E,8)*INDEX(係数表!F:F,8))))))</f>
        <v>#VALUE!</v>
      </c>
      <c r="X72" t="e">
        <f>MIN(100, MAX(0, (INDEX(出力表!D:D,8))*V72/MAX(W72, Settings!B3)))</f>
        <v>#VALUE!</v>
      </c>
      <c r="Y72">
        <f>MIN(100, MAX(0, 100*BETAINV(乱数表!$I72, MAX(0.00000001, (1/(1+EXP(-(INDEX(係数表!G:G,9) + $B72))))*(EXP(INDEX(係数表!H:H,9) + INDEX(係数表!I:I,9)*LN(INDEX(出力表!C:C,9)+1)))), MAX(0.00000001, (1-(1/(1+EXP(-(INDEX(係数表!G:G,9) + $B72)))))*(EXP(INDEX(係数表!H:H,9) + INDEX(係数表!I:I,9)*LN(INDEX(出力表!C:C,9)+1)))))))</f>
        <v>86.660727726087856</v>
      </c>
      <c r="Z72" t="e">
        <f>MIN(100, MAX(0, (100*(INDEX(出力表!D:D,9))/(EXP(INDEX(係数表!B:B,9) + $C72) + (INDEX(出力表!D:D,9)))) + (乱数表!$U72*(Settings!B12/(((INDEX(出力表!D:D,9))+1)^INDEX(係数表!E:E,9)*INDEX(係数表!F:F,9))))))</f>
        <v>#VALUE!</v>
      </c>
      <c r="AA72" t="e">
        <f>MIN(100, MAX(0, (INDEX(出力表!D:D,9))*Y72/MAX(Z72, Settings!B3)))</f>
        <v>#VALUE!</v>
      </c>
      <c r="AB72">
        <f>MIN(100, MAX(0, 100*BETAINV(乱数表!$J72, MAX(0.00000001, (1/(1+EXP(-(INDEX(係数表!G:G,10) + $B72))))*(EXP(INDEX(係数表!H:H,10) + INDEX(係数表!I:I,10)*LN(INDEX(出力表!C:C,10)+1)))), MAX(0.00000001, (1-(1/(1+EXP(-(INDEX(係数表!G:G,10) + $B72)))))*(EXP(INDEX(係数表!H:H,10) + INDEX(係数表!I:I,10)*LN(INDEX(出力表!C:C,10)+1)))))))</f>
        <v>67.61667265032824</v>
      </c>
      <c r="AC72" t="e">
        <f>MIN(100, MAX(0, (100*(INDEX(出力表!D:D,10))/(EXP(INDEX(係数表!B:B,10) + $C72) + (INDEX(出力表!D:D,10)))) + (乱数表!$V72*(Settings!B12/(((INDEX(出力表!D:D,10))+1)^INDEX(係数表!E:E,10)*INDEX(係数表!F:F,10))))))</f>
        <v>#VALUE!</v>
      </c>
      <c r="AD72" t="e">
        <f>MIN(100, MAX(0, (INDEX(出力表!D:D,10))*AB72/MAX(AC72, Settings!B3)))</f>
        <v>#VALUE!</v>
      </c>
      <c r="AE72">
        <f>MIN(100, MAX(0, 100*BETAINV(乱数表!$K72, MAX(0.00000001, (1/(1+EXP(-(INDEX(係数表!G:G,11) + $B72))))*(EXP(INDEX(係数表!H:H,11) + INDEX(係数表!I:I,11)*LN(INDEX(出力表!C:C,11)+1)))), MAX(0.00000001, (1-(1/(1+EXP(-(INDEX(係数表!G:G,11) + $B72)))))*(EXP(INDEX(係数表!H:H,11) + INDEX(係数表!I:I,11)*LN(INDEX(出力表!C:C,11)+1)))))))</f>
        <v>79.47800422761398</v>
      </c>
      <c r="AF72" t="e">
        <f>MIN(100, MAX(0, (100*(INDEX(出力表!D:D,11))/(EXP(INDEX(係数表!B:B,11) + $C72) + (INDEX(出力表!D:D,11)))) + (乱数表!$W72*(Settings!B12/(((INDEX(出力表!D:D,11))+1)^INDEX(係数表!E:E,11)*INDEX(係数表!F:F,11))))))</f>
        <v>#VALUE!</v>
      </c>
      <c r="AG72" t="e">
        <f>MIN(100, MAX(0, (INDEX(出力表!D:D,11))*AE72/MAX(AF72, Settings!B3)))</f>
        <v>#VALUE!</v>
      </c>
      <c r="AH72">
        <f>MIN(100, MAX(0, 100*BETAINV(乱数表!$L72, MAX(0.00000001, (1/(1+EXP(-(INDEX(係数表!G:G,12) + $B72))))*(EXP(INDEX(係数表!H:H,12) + INDEX(係数表!I:I,12)*LN(INDEX(出力表!C:C,12)+1)))), MAX(0.00000001, (1-(1/(1+EXP(-(INDEX(係数表!G:G,12) + $B72)))))*(EXP(INDEX(係数表!H:H,12) + INDEX(係数表!I:I,12)*LN(INDEX(出力表!C:C,12)+1)))))))</f>
        <v>83.388607653879035</v>
      </c>
      <c r="AI72" t="e">
        <f>MIN(100, MAX(0, (100*(INDEX(出力表!D:D,12))/(EXP(INDEX(係数表!B:B,12) + $C72) + (INDEX(出力表!D:D,12)))) + (乱数表!$X72*(Settings!B12/(((INDEX(出力表!D:D,12))+1)^INDEX(係数表!E:E,12)*INDEX(係数表!F:F,12))))))</f>
        <v>#VALUE!</v>
      </c>
      <c r="AJ72" t="e">
        <f>MIN(100, MAX(0, (INDEX(出力表!D:D,12))*AH72/MAX(AI72, Settings!B3)))</f>
        <v>#VALUE!</v>
      </c>
      <c r="AK72">
        <f>MIN(100, MAX(0, 100*BETAINV(乱数表!$M72, MAX(0.00000001, (1/(1+EXP(-(INDEX(係数表!G:G,13) + $B72))))*(EXP(INDEX(係数表!H:H,13) + INDEX(係数表!I:I,13)*LN(INDEX(出力表!C:C,13)+1)))), MAX(0.00000001, (1-(1/(1+EXP(-(INDEX(係数表!G:G,13) + $B72)))))*(EXP(INDEX(係数表!H:H,13) + INDEX(係数表!I:I,13)*LN(INDEX(出力表!C:C,13)+1)))))))</f>
        <v>91.61955734530342</v>
      </c>
      <c r="AL72" t="e">
        <f>MIN(100, MAX(0, (100*(INDEX(出力表!D:D,13))/(EXP(INDEX(係数表!B:B,13) + $C72) + (INDEX(出力表!D:D,13)))) + (乱数表!$Y72*(Settings!B12/(((INDEX(出力表!D:D,13))+1)^INDEX(係数表!E:E,13)*INDEX(係数表!F:F,13))))))</f>
        <v>#VALUE!</v>
      </c>
      <c r="AM72" t="e">
        <f>MIN(100, MAX(0, (INDEX(出力表!D:D,13))*AK72/MAX(AL72, Settings!B3)))</f>
        <v>#VALUE!</v>
      </c>
      <c r="AN72">
        <f>IF(ISNUMBER(F72), INDEX(出力表!B:B,2)*F72, 0)+IF(ISNUMBER(I72), INDEX(出力表!B:B,3)*I72, 0)+IF(ISNUMBER(L72), INDEX(出力表!B:B,4)*L72, 0)+IF(ISNUMBER(O72), INDEX(出力表!B:B,5)*O72, 0)+IF(ISNUMBER(R72), INDEX(出力表!B:B,6)*R72, 0)+IF(ISNUMBER(U72), INDEX(出力表!B:B,7)*U72, 0)+IF(ISNUMBER(X72), INDEX(出力表!B:B,8)*X72, 0)+IF(ISNUMBER(AA72), INDEX(出力表!B:B,9)*AA72, 0)+IF(ISNUMBER(AD72), INDEX(出力表!B:B,10)*AD72, 0)+IF(ISNUMBER(AG72), INDEX(出力表!B:B,11)*AG72, 0)+IF(ISNUMBER(AJ72), INDEX(出力表!B:B,12)*AJ72, 0)+IF(ISNUMBER(AM72), INDEX(出力表!B:B,13)*AM72, 0)</f>
        <v>0</v>
      </c>
      <c r="AO72">
        <f>IF(ISNUMBER(F72), INDEX(出力表!B:B,2), 0)+IF(ISNUMBER(I72), INDEX(出力表!B:B,3), 0)+IF(ISNUMBER(L72), INDEX(出力表!B:B,4), 0)+IF(ISNUMBER(O72), INDEX(出力表!B:B,5), 0)+IF(ISNUMBER(R72), INDEX(出力表!B:B,6), 0)+IF(ISNUMBER(U72), INDEX(出力表!B:B,7), 0)+IF(ISNUMBER(X72), INDEX(出力表!B:B,8), 0)+IF(ISNUMBER(AA72), INDEX(出力表!B:B,9), 0)+IF(ISNUMBER(AD72), INDEX(出力表!B:B,10), 0)+IF(ISNUMBER(AG72), INDEX(出力表!B:B,11), 0)+IF(ISNUMBER(AJ72), INDEX(出力表!B:B,12), 0)+IF(ISNUMBER(AM72), INDEX(出力表!B:B,13), 0)</f>
        <v>0</v>
      </c>
      <c r="AP72" t="str">
        <f t="shared" si="1"/>
        <v/>
      </c>
    </row>
    <row r="73" spans="1:42" x14ac:dyDescent="0.2">
      <c r="A73">
        <v>72</v>
      </c>
      <c r="B73">
        <f>IF(UPPER(Settings!B4)="TRUE", 乱数表!$Z73*Settings!B10, 0)</f>
        <v>8.825007061574841E-2</v>
      </c>
      <c r="C73">
        <f>IF(UPPER(Settings!B4)="TRUE", 乱数表!$AA73*Settings!B11, 0)</f>
        <v>4.1112609650477437E-2</v>
      </c>
      <c r="D73">
        <f>MIN(100, MAX(0, 100*BETAINV(乱数表!$B73, MAX(0.00000001, (1/(1+EXP(-(INDEX(係数表!G:G,2) + $B73))))*(EXP(INDEX(係数表!H:H,2) + INDEX(係数表!I:I,2)*LN(INDEX(出力表!C:C,2)+1)))), MAX(0.00000001, (1-(1/(1+EXP(-(INDEX(係数表!G:G,2) + $B73)))))*(EXP(INDEX(係数表!H:H,2) + INDEX(係数表!I:I,2)*LN(INDEX(出力表!C:C,2)+1)))))))</f>
        <v>98.282064851203742</v>
      </c>
      <c r="E73" t="e">
        <f>MIN(100, MAX(0, (100*(INDEX(出力表!D:D,2))/(EXP(INDEX(係数表!B:B,2) + $C73) + (INDEX(出力表!D:D,2)))) + (乱数表!$N73*(Settings!B12/(((INDEX(出力表!D:D,2))+1)^INDEX(係数表!E:E,2)*INDEX(係数表!F:F,2))))))</f>
        <v>#VALUE!</v>
      </c>
      <c r="F73" t="e">
        <f>MIN(100, MAX(0, (INDEX(出力表!D:D,2))*D73/MAX(E73, Settings!B3)))</f>
        <v>#VALUE!</v>
      </c>
      <c r="G73">
        <f>MIN(100, MAX(0, 100*BETAINV(乱数表!$C73, MAX(0.00000001, (1/(1+EXP(-(INDEX(係数表!G:G,3) + $B73))))*(EXP(INDEX(係数表!H:H,3) + INDEX(係数表!I:I,3)*LN(INDEX(出力表!C:C,3)+1)))), MAX(0.00000001, (1-(1/(1+EXP(-(INDEX(係数表!G:G,3) + $B73)))))*(EXP(INDEX(係数表!H:H,3) + INDEX(係数表!I:I,3)*LN(INDEX(出力表!C:C,3)+1)))))))</f>
        <v>99.244086823922387</v>
      </c>
      <c r="H73" t="e">
        <f>MIN(100, MAX(0, (100*(INDEX(出力表!D:D,3))/(EXP(INDEX(係数表!B:B,3) + $C73) + (INDEX(出力表!D:D,3)))) + (乱数表!$O73*(Settings!B12/(((INDEX(出力表!D:D,3))+1)^INDEX(係数表!E:E,3)*INDEX(係数表!F:F,3))))))</f>
        <v>#VALUE!</v>
      </c>
      <c r="I73" t="e">
        <f>MIN(100, MAX(0, (INDEX(出力表!D:D,3))*G73/MAX(H73, Settings!B3)))</f>
        <v>#VALUE!</v>
      </c>
      <c r="J73">
        <f>MIN(100, MAX(0, 100*BETAINV(乱数表!$D73, MAX(0.00000001, (1/(1+EXP(-(INDEX(係数表!G:G,4) + $B73))))*(EXP(INDEX(係数表!H:H,4) + INDEX(係数表!I:I,4)*LN(INDEX(出力表!C:C,4)+1)))), MAX(0.00000001, (1-(1/(1+EXP(-(INDEX(係数表!G:G,4) + $B73)))))*(EXP(INDEX(係数表!H:H,4) + INDEX(係数表!I:I,4)*LN(INDEX(出力表!C:C,4)+1)))))))</f>
        <v>99.75776995382401</v>
      </c>
      <c r="K73" t="e">
        <f>MIN(100, MAX(0, (100*(INDEX(出力表!D:D,4))/(EXP(INDEX(係数表!B:B,4) + $C73) + (INDEX(出力表!D:D,4)))) + (乱数表!$P73*(Settings!B12/(((INDEX(出力表!D:D,4))+1)^INDEX(係数表!E:E,4)*INDEX(係数表!F:F,4))))))</f>
        <v>#VALUE!</v>
      </c>
      <c r="L73" t="e">
        <f>MIN(100, MAX(0, (INDEX(出力表!D:D,4))*J73/MAX(K73, Settings!B3)))</f>
        <v>#VALUE!</v>
      </c>
      <c r="M73">
        <f>MIN(100, MAX(0, 100*BETAINV(乱数表!$E73, MAX(0.00000001, (1/(1+EXP(-(INDEX(係数表!G:G,5) + $B73))))*(EXP(INDEX(係数表!H:H,5) + INDEX(係数表!I:I,5)*LN(INDEX(出力表!C:C,5)+1)))), MAX(0.00000001, (1-(1/(1+EXP(-(INDEX(係数表!G:G,5) + $B73)))))*(EXP(INDEX(係数表!H:H,5) + INDEX(係数表!I:I,5)*LN(INDEX(出力表!C:C,5)+1)))))))</f>
        <v>99.086097562833444</v>
      </c>
      <c r="N73" t="e">
        <f>MIN(100, MAX(0, (100*(INDEX(出力表!D:D,5))/(EXP(INDEX(係数表!B:B,5) + $C73) + (INDEX(出力表!D:D,5)))) + (乱数表!$Q73*(Settings!B12/(((INDEX(出力表!D:D,5))+1)^INDEX(係数表!E:E,5)*INDEX(係数表!F:F,5))))))</f>
        <v>#VALUE!</v>
      </c>
      <c r="O73" t="e">
        <f>MIN(100, MAX(0, (INDEX(出力表!D:D,5))*M73/MAX(N73, Settings!B3)))</f>
        <v>#VALUE!</v>
      </c>
      <c r="P73">
        <f>MIN(100, MAX(0, 100*BETAINV(乱数表!$F73, MAX(0.00000001, (1/(1+EXP(-(INDEX(係数表!G:G,6) + $B73))))*(EXP(INDEX(係数表!H:H,6) + INDEX(係数表!I:I,6)*LN(INDEX(出力表!C:C,6)+1)))), MAX(0.00000001, (1-(1/(1+EXP(-(INDEX(係数表!G:G,6) + $B73)))))*(EXP(INDEX(係数表!H:H,6) + INDEX(係数表!I:I,6)*LN(INDEX(出力表!C:C,6)+1)))))))</f>
        <v>96.250201840110037</v>
      </c>
      <c r="Q73" t="e">
        <f>MIN(100, MAX(0, (100*(INDEX(出力表!D:D,6))/(EXP(INDEX(係数表!B:B,6) + $C73) + (INDEX(出力表!D:D,6)))) + (乱数表!$R73*(Settings!B12/(((INDEX(出力表!D:D,6))+1)^INDEX(係数表!E:E,6)*INDEX(係数表!F:F,6))))))</f>
        <v>#VALUE!</v>
      </c>
      <c r="R73" t="e">
        <f>MIN(100, MAX(0, (INDEX(出力表!D:D,6))*P73/MAX(Q73, Settings!B3)))</f>
        <v>#VALUE!</v>
      </c>
      <c r="S73">
        <f>MIN(100, MAX(0, 100*BETAINV(乱数表!$G73, MAX(0.00000001, (1/(1+EXP(-(INDEX(係数表!G:G,7) + $B73))))*(EXP(INDEX(係数表!H:H,7) + INDEX(係数表!I:I,7)*LN(INDEX(出力表!C:C,7)+1)))), MAX(0.00000001, (1-(1/(1+EXP(-(INDEX(係数表!G:G,7) + $B73)))))*(EXP(INDEX(係数表!H:H,7) + INDEX(係数表!I:I,7)*LN(INDEX(出力表!C:C,7)+1)))))))</f>
        <v>94.213368767105493</v>
      </c>
      <c r="T73" t="e">
        <f>MIN(100, MAX(0, (100*(INDEX(出力表!D:D,7))/(EXP(INDEX(係数表!B:B,7) + $C73) + (INDEX(出力表!D:D,7)))) + (乱数表!$S73*(Settings!B12/(((INDEX(出力表!D:D,7))+1)^INDEX(係数表!E:E,7)*INDEX(係数表!F:F,7))))))</f>
        <v>#VALUE!</v>
      </c>
      <c r="U73" t="e">
        <f>MIN(100, MAX(0, (INDEX(出力表!D:D,7))*S73/MAX(T73, Settings!B3)))</f>
        <v>#VALUE!</v>
      </c>
      <c r="V73">
        <f>MIN(100, MAX(0, 100*BETAINV(乱数表!$H73, MAX(0.00000001, (1/(1+EXP(-(INDEX(係数表!G:G,8) + $B73))))*(EXP(INDEX(係数表!H:H,8) + INDEX(係数表!I:I,8)*LN(INDEX(出力表!C:C,8)+1)))), MAX(0.00000001, (1-(1/(1+EXP(-(INDEX(係数表!G:G,8) + $B73)))))*(EXP(INDEX(係数表!H:H,8) + INDEX(係数表!I:I,8)*LN(INDEX(出力表!C:C,8)+1)))))))</f>
        <v>79.433375642064476</v>
      </c>
      <c r="W73" t="e">
        <f>MIN(100, MAX(0, (100*(INDEX(出力表!D:D,8))/(EXP(INDEX(係数表!B:B,8) + $C73) + (INDEX(出力表!D:D,8)))) + (乱数表!$T73*(Settings!B12/(((INDEX(出力表!D:D,8))+1)^INDEX(係数表!E:E,8)*INDEX(係数表!F:F,8))))))</f>
        <v>#VALUE!</v>
      </c>
      <c r="X73" t="e">
        <f>MIN(100, MAX(0, (INDEX(出力表!D:D,8))*V73/MAX(W73, Settings!B3)))</f>
        <v>#VALUE!</v>
      </c>
      <c r="Y73">
        <f>MIN(100, MAX(0, 100*BETAINV(乱数表!$I73, MAX(0.00000001, (1/(1+EXP(-(INDEX(係数表!G:G,9) + $B73))))*(EXP(INDEX(係数表!H:H,9) + INDEX(係数表!I:I,9)*LN(INDEX(出力表!C:C,9)+1)))), MAX(0.00000001, (1-(1/(1+EXP(-(INDEX(係数表!G:G,9) + $B73)))))*(EXP(INDEX(係数表!H:H,9) + INDEX(係数表!I:I,9)*LN(INDEX(出力表!C:C,9)+1)))))))</f>
        <v>87.661682628105538</v>
      </c>
      <c r="Z73" t="e">
        <f>MIN(100, MAX(0, (100*(INDEX(出力表!D:D,9))/(EXP(INDEX(係数表!B:B,9) + $C73) + (INDEX(出力表!D:D,9)))) + (乱数表!$U73*(Settings!B12/(((INDEX(出力表!D:D,9))+1)^INDEX(係数表!E:E,9)*INDEX(係数表!F:F,9))))))</f>
        <v>#VALUE!</v>
      </c>
      <c r="AA73" t="e">
        <f>MIN(100, MAX(0, (INDEX(出力表!D:D,9))*Y73/MAX(Z73, Settings!B3)))</f>
        <v>#VALUE!</v>
      </c>
      <c r="AB73">
        <f>MIN(100, MAX(0, 100*BETAINV(乱数表!$J73, MAX(0.00000001, (1/(1+EXP(-(INDEX(係数表!G:G,10) + $B73))))*(EXP(INDEX(係数表!H:H,10) + INDEX(係数表!I:I,10)*LN(INDEX(出力表!C:C,10)+1)))), MAX(0.00000001, (1-(1/(1+EXP(-(INDEX(係数表!G:G,10) + $B73)))))*(EXP(INDEX(係数表!H:H,10) + INDEX(係数表!I:I,10)*LN(INDEX(出力表!C:C,10)+1)))))))</f>
        <v>88.220947943367506</v>
      </c>
      <c r="AC73" t="e">
        <f>MIN(100, MAX(0, (100*(INDEX(出力表!D:D,10))/(EXP(INDEX(係数表!B:B,10) + $C73) + (INDEX(出力表!D:D,10)))) + (乱数表!$V73*(Settings!B12/(((INDEX(出力表!D:D,10))+1)^INDEX(係数表!E:E,10)*INDEX(係数表!F:F,10))))))</f>
        <v>#VALUE!</v>
      </c>
      <c r="AD73" t="e">
        <f>MIN(100, MAX(0, (INDEX(出力表!D:D,10))*AB73/MAX(AC73, Settings!B3)))</f>
        <v>#VALUE!</v>
      </c>
      <c r="AE73">
        <f>MIN(100, MAX(0, 100*BETAINV(乱数表!$K73, MAX(0.00000001, (1/(1+EXP(-(INDEX(係数表!G:G,11) + $B73))))*(EXP(INDEX(係数表!H:H,11) + INDEX(係数表!I:I,11)*LN(INDEX(出力表!C:C,11)+1)))), MAX(0.00000001, (1-(1/(1+EXP(-(INDEX(係数表!G:G,11) + $B73)))))*(EXP(INDEX(係数表!H:H,11) + INDEX(係数表!I:I,11)*LN(INDEX(出力表!C:C,11)+1)))))))</f>
        <v>99.582613016873992</v>
      </c>
      <c r="AF73" t="e">
        <f>MIN(100, MAX(0, (100*(INDEX(出力表!D:D,11))/(EXP(INDEX(係数表!B:B,11) + $C73) + (INDEX(出力表!D:D,11)))) + (乱数表!$W73*(Settings!B12/(((INDEX(出力表!D:D,11))+1)^INDEX(係数表!E:E,11)*INDEX(係数表!F:F,11))))))</f>
        <v>#VALUE!</v>
      </c>
      <c r="AG73" t="e">
        <f>MIN(100, MAX(0, (INDEX(出力表!D:D,11))*AE73/MAX(AF73, Settings!B3)))</f>
        <v>#VALUE!</v>
      </c>
      <c r="AH73">
        <f>MIN(100, MAX(0, 100*BETAINV(乱数表!$L73, MAX(0.00000001, (1/(1+EXP(-(INDEX(係数表!G:G,12) + $B73))))*(EXP(INDEX(係数表!H:H,12) + INDEX(係数表!I:I,12)*LN(INDEX(出力表!C:C,12)+1)))), MAX(0.00000001, (1-(1/(1+EXP(-(INDEX(係数表!G:G,12) + $B73)))))*(EXP(INDEX(係数表!H:H,12) + INDEX(係数表!I:I,12)*LN(INDEX(出力表!C:C,12)+1)))))))</f>
        <v>99.337540074937763</v>
      </c>
      <c r="AI73" t="e">
        <f>MIN(100, MAX(0, (100*(INDEX(出力表!D:D,12))/(EXP(INDEX(係数表!B:B,12) + $C73) + (INDEX(出力表!D:D,12)))) + (乱数表!$X73*(Settings!B12/(((INDEX(出力表!D:D,12))+1)^INDEX(係数表!E:E,12)*INDEX(係数表!F:F,12))))))</f>
        <v>#VALUE!</v>
      </c>
      <c r="AJ73" t="e">
        <f>MIN(100, MAX(0, (INDEX(出力表!D:D,12))*AH73/MAX(AI73, Settings!B3)))</f>
        <v>#VALUE!</v>
      </c>
      <c r="AK73">
        <f>MIN(100, MAX(0, 100*BETAINV(乱数表!$M73, MAX(0.00000001, (1/(1+EXP(-(INDEX(係数表!G:G,13) + $B73))))*(EXP(INDEX(係数表!H:H,13) + INDEX(係数表!I:I,13)*LN(INDEX(出力表!C:C,13)+1)))), MAX(0.00000001, (1-(1/(1+EXP(-(INDEX(係数表!G:G,13) + $B73)))))*(EXP(INDEX(係数表!H:H,13) + INDEX(係数表!I:I,13)*LN(INDEX(出力表!C:C,13)+1)))))))</f>
        <v>92.787054352378277</v>
      </c>
      <c r="AL73" t="e">
        <f>MIN(100, MAX(0, (100*(INDEX(出力表!D:D,13))/(EXP(INDEX(係数表!B:B,13) + $C73) + (INDEX(出力表!D:D,13)))) + (乱数表!$Y73*(Settings!B12/(((INDEX(出力表!D:D,13))+1)^INDEX(係数表!E:E,13)*INDEX(係数表!F:F,13))))))</f>
        <v>#VALUE!</v>
      </c>
      <c r="AM73" t="e">
        <f>MIN(100, MAX(0, (INDEX(出力表!D:D,13))*AK73/MAX(AL73, Settings!B3)))</f>
        <v>#VALUE!</v>
      </c>
      <c r="AN73">
        <f>IF(ISNUMBER(F73), INDEX(出力表!B:B,2)*F73, 0)+IF(ISNUMBER(I73), INDEX(出力表!B:B,3)*I73, 0)+IF(ISNUMBER(L73), INDEX(出力表!B:B,4)*L73, 0)+IF(ISNUMBER(O73), INDEX(出力表!B:B,5)*O73, 0)+IF(ISNUMBER(R73), INDEX(出力表!B:B,6)*R73, 0)+IF(ISNUMBER(U73), INDEX(出力表!B:B,7)*U73, 0)+IF(ISNUMBER(X73), INDEX(出力表!B:B,8)*X73, 0)+IF(ISNUMBER(AA73), INDEX(出力表!B:B,9)*AA73, 0)+IF(ISNUMBER(AD73), INDEX(出力表!B:B,10)*AD73, 0)+IF(ISNUMBER(AG73), INDEX(出力表!B:B,11)*AG73, 0)+IF(ISNUMBER(AJ73), INDEX(出力表!B:B,12)*AJ73, 0)+IF(ISNUMBER(AM73), INDEX(出力表!B:B,13)*AM73, 0)</f>
        <v>0</v>
      </c>
      <c r="AO73">
        <f>IF(ISNUMBER(F73), INDEX(出力表!B:B,2), 0)+IF(ISNUMBER(I73), INDEX(出力表!B:B,3), 0)+IF(ISNUMBER(L73), INDEX(出力表!B:B,4), 0)+IF(ISNUMBER(O73), INDEX(出力表!B:B,5), 0)+IF(ISNUMBER(R73), INDEX(出力表!B:B,6), 0)+IF(ISNUMBER(U73), INDEX(出力表!B:B,7), 0)+IF(ISNUMBER(X73), INDEX(出力表!B:B,8), 0)+IF(ISNUMBER(AA73), INDEX(出力表!B:B,9), 0)+IF(ISNUMBER(AD73), INDEX(出力表!B:B,10), 0)+IF(ISNUMBER(AG73), INDEX(出力表!B:B,11), 0)+IF(ISNUMBER(AJ73), INDEX(出力表!B:B,12), 0)+IF(ISNUMBER(AM73), INDEX(出力表!B:B,13), 0)</f>
        <v>0</v>
      </c>
      <c r="AP73" t="str">
        <f t="shared" si="1"/>
        <v/>
      </c>
    </row>
    <row r="74" spans="1:42" x14ac:dyDescent="0.2">
      <c r="A74">
        <v>73</v>
      </c>
      <c r="B74">
        <f>IF(UPPER(Settings!B4)="TRUE", 乱数表!$Z74*Settings!B10, 0)</f>
        <v>-0.15006161806865437</v>
      </c>
      <c r="C74">
        <f>IF(UPPER(Settings!B4)="TRUE", 乱数表!$AA74*Settings!B11, 0)</f>
        <v>-0.10890032718256253</v>
      </c>
      <c r="D74">
        <f>MIN(100, MAX(0, 100*BETAINV(乱数表!$B74, MAX(0.00000001, (1/(1+EXP(-(INDEX(係数表!G:G,2) + $B74))))*(EXP(INDEX(係数表!H:H,2) + INDEX(係数表!I:I,2)*LN(INDEX(出力表!C:C,2)+1)))), MAX(0.00000001, (1-(1/(1+EXP(-(INDEX(係数表!G:G,2) + $B74)))))*(EXP(INDEX(係数表!H:H,2) + INDEX(係数表!I:I,2)*LN(INDEX(出力表!C:C,2)+1)))))))</f>
        <v>98.195489371666412</v>
      </c>
      <c r="E74" t="e">
        <f>MIN(100, MAX(0, (100*(INDEX(出力表!D:D,2))/(EXP(INDEX(係数表!B:B,2) + $C74) + (INDEX(出力表!D:D,2)))) + (乱数表!$N74*(Settings!B12/(((INDEX(出力表!D:D,2))+1)^INDEX(係数表!E:E,2)*INDEX(係数表!F:F,2))))))</f>
        <v>#VALUE!</v>
      </c>
      <c r="F74" t="e">
        <f>MIN(100, MAX(0, (INDEX(出力表!D:D,2))*D74/MAX(E74, Settings!B3)))</f>
        <v>#VALUE!</v>
      </c>
      <c r="G74">
        <f>MIN(100, MAX(0, 100*BETAINV(乱数表!$C74, MAX(0.00000001, (1/(1+EXP(-(INDEX(係数表!G:G,3) + $B74))))*(EXP(INDEX(係数表!H:H,3) + INDEX(係数表!I:I,3)*LN(INDEX(出力表!C:C,3)+1)))), MAX(0.00000001, (1-(1/(1+EXP(-(INDEX(係数表!G:G,3) + $B74)))))*(EXP(INDEX(係数表!H:H,3) + INDEX(係数表!I:I,3)*LN(INDEX(出力表!C:C,3)+1)))))))</f>
        <v>98.868861311166839</v>
      </c>
      <c r="H74" t="e">
        <f>MIN(100, MAX(0, (100*(INDEX(出力表!D:D,3))/(EXP(INDEX(係数表!B:B,3) + $C74) + (INDEX(出力表!D:D,3)))) + (乱数表!$O74*(Settings!B12/(((INDEX(出力表!D:D,3))+1)^INDEX(係数表!E:E,3)*INDEX(係数表!F:F,3))))))</f>
        <v>#VALUE!</v>
      </c>
      <c r="I74" t="e">
        <f>MIN(100, MAX(0, (INDEX(出力表!D:D,3))*G74/MAX(H74, Settings!B3)))</f>
        <v>#VALUE!</v>
      </c>
      <c r="J74">
        <f>MIN(100, MAX(0, 100*BETAINV(乱数表!$D74, MAX(0.00000001, (1/(1+EXP(-(INDEX(係数表!G:G,4) + $B74))))*(EXP(INDEX(係数表!H:H,4) + INDEX(係数表!I:I,4)*LN(INDEX(出力表!C:C,4)+1)))), MAX(0.00000001, (1-(1/(1+EXP(-(INDEX(係数表!G:G,4) + $B74)))))*(EXP(INDEX(係数表!H:H,4) + INDEX(係数表!I:I,4)*LN(INDEX(出力表!C:C,4)+1)))))))</f>
        <v>93.540625068264248</v>
      </c>
      <c r="K74" t="e">
        <f>MIN(100, MAX(0, (100*(INDEX(出力表!D:D,4))/(EXP(INDEX(係数表!B:B,4) + $C74) + (INDEX(出力表!D:D,4)))) + (乱数表!$P74*(Settings!B12/(((INDEX(出力表!D:D,4))+1)^INDEX(係数表!E:E,4)*INDEX(係数表!F:F,4))))))</f>
        <v>#VALUE!</v>
      </c>
      <c r="L74" t="e">
        <f>MIN(100, MAX(0, (INDEX(出力表!D:D,4))*J74/MAX(K74, Settings!B3)))</f>
        <v>#VALUE!</v>
      </c>
      <c r="M74">
        <f>MIN(100, MAX(0, 100*BETAINV(乱数表!$E74, MAX(0.00000001, (1/(1+EXP(-(INDEX(係数表!G:G,5) + $B74))))*(EXP(INDEX(係数表!H:H,5) + INDEX(係数表!I:I,5)*LN(INDEX(出力表!C:C,5)+1)))), MAX(0.00000001, (1-(1/(1+EXP(-(INDEX(係数表!G:G,5) + $B74)))))*(EXP(INDEX(係数表!H:H,5) + INDEX(係数表!I:I,5)*LN(INDEX(出力表!C:C,5)+1)))))))</f>
        <v>88.385705391448866</v>
      </c>
      <c r="N74" t="e">
        <f>MIN(100, MAX(0, (100*(INDEX(出力表!D:D,5))/(EXP(INDEX(係数表!B:B,5) + $C74) + (INDEX(出力表!D:D,5)))) + (乱数表!$Q74*(Settings!B12/(((INDEX(出力表!D:D,5))+1)^INDEX(係数表!E:E,5)*INDEX(係数表!F:F,5))))))</f>
        <v>#VALUE!</v>
      </c>
      <c r="O74" t="e">
        <f>MIN(100, MAX(0, (INDEX(出力表!D:D,5))*M74/MAX(N74, Settings!B3)))</f>
        <v>#VALUE!</v>
      </c>
      <c r="P74">
        <f>MIN(100, MAX(0, 100*BETAINV(乱数表!$F74, MAX(0.00000001, (1/(1+EXP(-(INDEX(係数表!G:G,6) + $B74))))*(EXP(INDEX(係数表!H:H,6) + INDEX(係数表!I:I,6)*LN(INDEX(出力表!C:C,6)+1)))), MAX(0.00000001, (1-(1/(1+EXP(-(INDEX(係数表!G:G,6) + $B74)))))*(EXP(INDEX(係数表!H:H,6) + INDEX(係数表!I:I,6)*LN(INDEX(出力表!C:C,6)+1)))))))</f>
        <v>89.846922805150129</v>
      </c>
      <c r="Q74" t="e">
        <f>MIN(100, MAX(0, (100*(INDEX(出力表!D:D,6))/(EXP(INDEX(係数表!B:B,6) + $C74) + (INDEX(出力表!D:D,6)))) + (乱数表!$R74*(Settings!B12/(((INDEX(出力表!D:D,6))+1)^INDEX(係数表!E:E,6)*INDEX(係数表!F:F,6))))))</f>
        <v>#VALUE!</v>
      </c>
      <c r="R74" t="e">
        <f>MIN(100, MAX(0, (INDEX(出力表!D:D,6))*P74/MAX(Q74, Settings!B3)))</f>
        <v>#VALUE!</v>
      </c>
      <c r="S74">
        <f>MIN(100, MAX(0, 100*BETAINV(乱数表!$G74, MAX(0.00000001, (1/(1+EXP(-(INDEX(係数表!G:G,7) + $B74))))*(EXP(INDEX(係数表!H:H,7) + INDEX(係数表!I:I,7)*LN(INDEX(出力表!C:C,7)+1)))), MAX(0.00000001, (1-(1/(1+EXP(-(INDEX(係数表!G:G,7) + $B74)))))*(EXP(INDEX(係数表!H:H,7) + INDEX(係数表!I:I,7)*LN(INDEX(出力表!C:C,7)+1)))))))</f>
        <v>92.984464226944226</v>
      </c>
      <c r="T74" t="e">
        <f>MIN(100, MAX(0, (100*(INDEX(出力表!D:D,7))/(EXP(INDEX(係数表!B:B,7) + $C74) + (INDEX(出力表!D:D,7)))) + (乱数表!$S74*(Settings!B12/(((INDEX(出力表!D:D,7))+1)^INDEX(係数表!E:E,7)*INDEX(係数表!F:F,7))))))</f>
        <v>#VALUE!</v>
      </c>
      <c r="U74" t="e">
        <f>MIN(100, MAX(0, (INDEX(出力表!D:D,7))*S74/MAX(T74, Settings!B3)))</f>
        <v>#VALUE!</v>
      </c>
      <c r="V74">
        <f>MIN(100, MAX(0, 100*BETAINV(乱数表!$H74, MAX(0.00000001, (1/(1+EXP(-(INDEX(係数表!G:G,8) + $B74))))*(EXP(INDEX(係数表!H:H,8) + INDEX(係数表!I:I,8)*LN(INDEX(出力表!C:C,8)+1)))), MAX(0.00000001, (1-(1/(1+EXP(-(INDEX(係数表!G:G,8) + $B74)))))*(EXP(INDEX(係数表!H:H,8) + INDEX(係数表!I:I,8)*LN(INDEX(出力表!C:C,8)+1)))))))</f>
        <v>55.394143853893475</v>
      </c>
      <c r="W74" t="e">
        <f>MIN(100, MAX(0, (100*(INDEX(出力表!D:D,8))/(EXP(INDEX(係数表!B:B,8) + $C74) + (INDEX(出力表!D:D,8)))) + (乱数表!$T74*(Settings!B12/(((INDEX(出力表!D:D,8))+1)^INDEX(係数表!E:E,8)*INDEX(係数表!F:F,8))))))</f>
        <v>#VALUE!</v>
      </c>
      <c r="X74" t="e">
        <f>MIN(100, MAX(0, (INDEX(出力表!D:D,8))*V74/MAX(W74, Settings!B3)))</f>
        <v>#VALUE!</v>
      </c>
      <c r="Y74">
        <f>MIN(100, MAX(0, 100*BETAINV(乱数表!$I74, MAX(0.00000001, (1/(1+EXP(-(INDEX(係数表!G:G,9) + $B74))))*(EXP(INDEX(係数表!H:H,9) + INDEX(係数表!I:I,9)*LN(INDEX(出力表!C:C,9)+1)))), MAX(0.00000001, (1-(1/(1+EXP(-(INDEX(係数表!G:G,9) + $B74)))))*(EXP(INDEX(係数表!H:H,9) + INDEX(係数表!I:I,9)*LN(INDEX(出力表!C:C,9)+1)))))))</f>
        <v>72.593737156547689</v>
      </c>
      <c r="Z74" t="e">
        <f>MIN(100, MAX(0, (100*(INDEX(出力表!D:D,9))/(EXP(INDEX(係数表!B:B,9) + $C74) + (INDEX(出力表!D:D,9)))) + (乱数表!$U74*(Settings!B12/(((INDEX(出力表!D:D,9))+1)^INDEX(係数表!E:E,9)*INDEX(係数表!F:F,9))))))</f>
        <v>#VALUE!</v>
      </c>
      <c r="AA74" t="e">
        <f>MIN(100, MAX(0, (INDEX(出力表!D:D,9))*Y74/MAX(Z74, Settings!B3)))</f>
        <v>#VALUE!</v>
      </c>
      <c r="AB74">
        <f>MIN(100, MAX(0, 100*BETAINV(乱数表!$J74, MAX(0.00000001, (1/(1+EXP(-(INDEX(係数表!G:G,10) + $B74))))*(EXP(INDEX(係数表!H:H,10) + INDEX(係数表!I:I,10)*LN(INDEX(出力表!C:C,10)+1)))), MAX(0.00000001, (1-(1/(1+EXP(-(INDEX(係数表!G:G,10) + $B74)))))*(EXP(INDEX(係数表!H:H,10) + INDEX(係数表!I:I,10)*LN(INDEX(出力表!C:C,10)+1)))))))</f>
        <v>99.370669539179389</v>
      </c>
      <c r="AC74" t="e">
        <f>MIN(100, MAX(0, (100*(INDEX(出力表!D:D,10))/(EXP(INDEX(係数表!B:B,10) + $C74) + (INDEX(出力表!D:D,10)))) + (乱数表!$V74*(Settings!B12/(((INDEX(出力表!D:D,10))+1)^INDEX(係数表!E:E,10)*INDEX(係数表!F:F,10))))))</f>
        <v>#VALUE!</v>
      </c>
      <c r="AD74" t="e">
        <f>MIN(100, MAX(0, (INDEX(出力表!D:D,10))*AB74/MAX(AC74, Settings!B3)))</f>
        <v>#VALUE!</v>
      </c>
      <c r="AE74">
        <f>MIN(100, MAX(0, 100*BETAINV(乱数表!$K74, MAX(0.00000001, (1/(1+EXP(-(INDEX(係数表!G:G,11) + $B74))))*(EXP(INDEX(係数表!H:H,11) + INDEX(係数表!I:I,11)*LN(INDEX(出力表!C:C,11)+1)))), MAX(0.00000001, (1-(1/(1+EXP(-(INDEX(係数表!G:G,11) + $B74)))))*(EXP(INDEX(係数表!H:H,11) + INDEX(係数表!I:I,11)*LN(INDEX(出力表!C:C,11)+1)))))))</f>
        <v>96.709031131539433</v>
      </c>
      <c r="AF74" t="e">
        <f>MIN(100, MAX(0, (100*(INDEX(出力表!D:D,11))/(EXP(INDEX(係数表!B:B,11) + $C74) + (INDEX(出力表!D:D,11)))) + (乱数表!$W74*(Settings!B12/(((INDEX(出力表!D:D,11))+1)^INDEX(係数表!E:E,11)*INDEX(係数表!F:F,11))))))</f>
        <v>#VALUE!</v>
      </c>
      <c r="AG74" t="e">
        <f>MIN(100, MAX(0, (INDEX(出力表!D:D,11))*AE74/MAX(AF74, Settings!B3)))</f>
        <v>#VALUE!</v>
      </c>
      <c r="AH74">
        <f>MIN(100, MAX(0, 100*BETAINV(乱数表!$L74, MAX(0.00000001, (1/(1+EXP(-(INDEX(係数表!G:G,12) + $B74))))*(EXP(INDEX(係数表!H:H,12) + INDEX(係数表!I:I,12)*LN(INDEX(出力表!C:C,12)+1)))), MAX(0.00000001, (1-(1/(1+EXP(-(INDEX(係数表!G:G,12) + $B74)))))*(EXP(INDEX(係数表!H:H,12) + INDEX(係数表!I:I,12)*LN(INDEX(出力表!C:C,12)+1)))))))</f>
        <v>88.642107314400349</v>
      </c>
      <c r="AI74" t="e">
        <f>MIN(100, MAX(0, (100*(INDEX(出力表!D:D,12))/(EXP(INDEX(係数表!B:B,12) + $C74) + (INDEX(出力表!D:D,12)))) + (乱数表!$X74*(Settings!B12/(((INDEX(出力表!D:D,12))+1)^INDEX(係数表!E:E,12)*INDEX(係数表!F:F,12))))))</f>
        <v>#VALUE!</v>
      </c>
      <c r="AJ74" t="e">
        <f>MIN(100, MAX(0, (INDEX(出力表!D:D,12))*AH74/MAX(AI74, Settings!B3)))</f>
        <v>#VALUE!</v>
      </c>
      <c r="AK74">
        <f>MIN(100, MAX(0, 100*BETAINV(乱数表!$M74, MAX(0.00000001, (1/(1+EXP(-(INDEX(係数表!G:G,13) + $B74))))*(EXP(INDEX(係数表!H:H,13) + INDEX(係数表!I:I,13)*LN(INDEX(出力表!C:C,13)+1)))), MAX(0.00000001, (1-(1/(1+EXP(-(INDEX(係数表!G:G,13) + $B74)))))*(EXP(INDEX(係数表!H:H,13) + INDEX(係数表!I:I,13)*LN(INDEX(出力表!C:C,13)+1)))))))</f>
        <v>99.980102152470323</v>
      </c>
      <c r="AL74" t="e">
        <f>MIN(100, MAX(0, (100*(INDEX(出力表!D:D,13))/(EXP(INDEX(係数表!B:B,13) + $C74) + (INDEX(出力表!D:D,13)))) + (乱数表!$Y74*(Settings!B12/(((INDEX(出力表!D:D,13))+1)^INDEX(係数表!E:E,13)*INDEX(係数表!F:F,13))))))</f>
        <v>#VALUE!</v>
      </c>
      <c r="AM74" t="e">
        <f>MIN(100, MAX(0, (INDEX(出力表!D:D,13))*AK74/MAX(AL74, Settings!B3)))</f>
        <v>#VALUE!</v>
      </c>
      <c r="AN74">
        <f>IF(ISNUMBER(F74), INDEX(出力表!B:B,2)*F74, 0)+IF(ISNUMBER(I74), INDEX(出力表!B:B,3)*I74, 0)+IF(ISNUMBER(L74), INDEX(出力表!B:B,4)*L74, 0)+IF(ISNUMBER(O74), INDEX(出力表!B:B,5)*O74, 0)+IF(ISNUMBER(R74), INDEX(出力表!B:B,6)*R74, 0)+IF(ISNUMBER(U74), INDEX(出力表!B:B,7)*U74, 0)+IF(ISNUMBER(X74), INDEX(出力表!B:B,8)*X74, 0)+IF(ISNUMBER(AA74), INDEX(出力表!B:B,9)*AA74, 0)+IF(ISNUMBER(AD74), INDEX(出力表!B:B,10)*AD74, 0)+IF(ISNUMBER(AG74), INDEX(出力表!B:B,11)*AG74, 0)+IF(ISNUMBER(AJ74), INDEX(出力表!B:B,12)*AJ74, 0)+IF(ISNUMBER(AM74), INDEX(出力表!B:B,13)*AM74, 0)</f>
        <v>0</v>
      </c>
      <c r="AO74">
        <f>IF(ISNUMBER(F74), INDEX(出力表!B:B,2), 0)+IF(ISNUMBER(I74), INDEX(出力表!B:B,3), 0)+IF(ISNUMBER(L74), INDEX(出力表!B:B,4), 0)+IF(ISNUMBER(O74), INDEX(出力表!B:B,5), 0)+IF(ISNUMBER(R74), INDEX(出力表!B:B,6), 0)+IF(ISNUMBER(U74), INDEX(出力表!B:B,7), 0)+IF(ISNUMBER(X74), INDEX(出力表!B:B,8), 0)+IF(ISNUMBER(AA74), INDEX(出力表!B:B,9), 0)+IF(ISNUMBER(AD74), INDEX(出力表!B:B,10), 0)+IF(ISNUMBER(AG74), INDEX(出力表!B:B,11), 0)+IF(ISNUMBER(AJ74), INDEX(出力表!B:B,12), 0)+IF(ISNUMBER(AM74), INDEX(出力表!B:B,13), 0)</f>
        <v>0</v>
      </c>
      <c r="AP74" t="str">
        <f t="shared" si="1"/>
        <v/>
      </c>
    </row>
    <row r="75" spans="1:42" x14ac:dyDescent="0.2">
      <c r="A75">
        <v>74</v>
      </c>
      <c r="B75">
        <f>IF(UPPER(Settings!B4)="TRUE", 乱数表!$Z75*Settings!B10, 0)</f>
        <v>-0.15361335042300467</v>
      </c>
      <c r="C75">
        <f>IF(UPPER(Settings!B4)="TRUE", 乱数表!$AA75*Settings!B11, 0)</f>
        <v>-3.7009531407992839E-2</v>
      </c>
      <c r="D75">
        <f>MIN(100, MAX(0, 100*BETAINV(乱数表!$B75, MAX(0.00000001, (1/(1+EXP(-(INDEX(係数表!G:G,2) + $B75))))*(EXP(INDEX(係数表!H:H,2) + INDEX(係数表!I:I,2)*LN(INDEX(出力表!C:C,2)+1)))), MAX(0.00000001, (1-(1/(1+EXP(-(INDEX(係数表!G:G,2) + $B75)))))*(EXP(INDEX(係数表!H:H,2) + INDEX(係数表!I:I,2)*LN(INDEX(出力表!C:C,2)+1)))))))</f>
        <v>21.767070622602908</v>
      </c>
      <c r="E75" t="e">
        <f>MIN(100, MAX(0, (100*(INDEX(出力表!D:D,2))/(EXP(INDEX(係数表!B:B,2) + $C75) + (INDEX(出力表!D:D,2)))) + (乱数表!$N75*(Settings!B12/(((INDEX(出力表!D:D,2))+1)^INDEX(係数表!E:E,2)*INDEX(係数表!F:F,2))))))</f>
        <v>#VALUE!</v>
      </c>
      <c r="F75" t="e">
        <f>MIN(100, MAX(0, (INDEX(出力表!D:D,2))*D75/MAX(E75, Settings!B3)))</f>
        <v>#VALUE!</v>
      </c>
      <c r="G75">
        <f>MIN(100, MAX(0, 100*BETAINV(乱数表!$C75, MAX(0.00000001, (1/(1+EXP(-(INDEX(係数表!G:G,3) + $B75))))*(EXP(INDEX(係数表!H:H,3) + INDEX(係数表!I:I,3)*LN(INDEX(出力表!C:C,3)+1)))), MAX(0.00000001, (1-(1/(1+EXP(-(INDEX(係数表!G:G,3) + $B75)))))*(EXP(INDEX(係数表!H:H,3) + INDEX(係数表!I:I,3)*LN(INDEX(出力表!C:C,3)+1)))))))</f>
        <v>97.624027960111675</v>
      </c>
      <c r="H75" t="e">
        <f>MIN(100, MAX(0, (100*(INDEX(出力表!D:D,3))/(EXP(INDEX(係数表!B:B,3) + $C75) + (INDEX(出力表!D:D,3)))) + (乱数表!$O75*(Settings!B12/(((INDEX(出力表!D:D,3))+1)^INDEX(係数表!E:E,3)*INDEX(係数表!F:F,3))))))</f>
        <v>#VALUE!</v>
      </c>
      <c r="I75" t="e">
        <f>MIN(100, MAX(0, (INDEX(出力表!D:D,3))*G75/MAX(H75, Settings!B3)))</f>
        <v>#VALUE!</v>
      </c>
      <c r="J75">
        <f>MIN(100, MAX(0, 100*BETAINV(乱数表!$D75, MAX(0.00000001, (1/(1+EXP(-(INDEX(係数表!G:G,4) + $B75))))*(EXP(INDEX(係数表!H:H,4) + INDEX(係数表!I:I,4)*LN(INDEX(出力表!C:C,4)+1)))), MAX(0.00000001, (1-(1/(1+EXP(-(INDEX(係数表!G:G,4) + $B75)))))*(EXP(INDEX(係数表!H:H,4) + INDEX(係数表!I:I,4)*LN(INDEX(出力表!C:C,4)+1)))))))</f>
        <v>86.327942344279833</v>
      </c>
      <c r="K75" t="e">
        <f>MIN(100, MAX(0, (100*(INDEX(出力表!D:D,4))/(EXP(INDEX(係数表!B:B,4) + $C75) + (INDEX(出力表!D:D,4)))) + (乱数表!$P75*(Settings!B12/(((INDEX(出力表!D:D,4))+1)^INDEX(係数表!E:E,4)*INDEX(係数表!F:F,4))))))</f>
        <v>#VALUE!</v>
      </c>
      <c r="L75" t="e">
        <f>MIN(100, MAX(0, (INDEX(出力表!D:D,4))*J75/MAX(K75, Settings!B3)))</f>
        <v>#VALUE!</v>
      </c>
      <c r="M75">
        <f>MIN(100, MAX(0, 100*BETAINV(乱数表!$E75, MAX(0.00000001, (1/(1+EXP(-(INDEX(係数表!G:G,5) + $B75))))*(EXP(INDEX(係数表!H:H,5) + INDEX(係数表!I:I,5)*LN(INDEX(出力表!C:C,5)+1)))), MAX(0.00000001, (1-(1/(1+EXP(-(INDEX(係数表!G:G,5) + $B75)))))*(EXP(INDEX(係数表!H:H,5) + INDEX(係数表!I:I,5)*LN(INDEX(出力表!C:C,5)+1)))))))</f>
        <v>83.876757337580116</v>
      </c>
      <c r="N75" t="e">
        <f>MIN(100, MAX(0, (100*(INDEX(出力表!D:D,5))/(EXP(INDEX(係数表!B:B,5) + $C75) + (INDEX(出力表!D:D,5)))) + (乱数表!$Q75*(Settings!B12/(((INDEX(出力表!D:D,5))+1)^INDEX(係数表!E:E,5)*INDEX(係数表!F:F,5))))))</f>
        <v>#VALUE!</v>
      </c>
      <c r="O75" t="e">
        <f>MIN(100, MAX(0, (INDEX(出力表!D:D,5))*M75/MAX(N75, Settings!B3)))</f>
        <v>#VALUE!</v>
      </c>
      <c r="P75">
        <f>MIN(100, MAX(0, 100*BETAINV(乱数表!$F75, MAX(0.00000001, (1/(1+EXP(-(INDEX(係数表!G:G,6) + $B75))))*(EXP(INDEX(係数表!H:H,6) + INDEX(係数表!I:I,6)*LN(INDEX(出力表!C:C,6)+1)))), MAX(0.00000001, (1-(1/(1+EXP(-(INDEX(係数表!G:G,6) + $B75)))))*(EXP(INDEX(係数表!H:H,6) + INDEX(係数表!I:I,6)*LN(INDEX(出力表!C:C,6)+1)))))))</f>
        <v>67.545794317749142</v>
      </c>
      <c r="Q75" t="e">
        <f>MIN(100, MAX(0, (100*(INDEX(出力表!D:D,6))/(EXP(INDEX(係数表!B:B,6) + $C75) + (INDEX(出力表!D:D,6)))) + (乱数表!$R75*(Settings!B12/(((INDEX(出力表!D:D,6))+1)^INDEX(係数表!E:E,6)*INDEX(係数表!F:F,6))))))</f>
        <v>#VALUE!</v>
      </c>
      <c r="R75" t="e">
        <f>MIN(100, MAX(0, (INDEX(出力表!D:D,6))*P75/MAX(Q75, Settings!B3)))</f>
        <v>#VALUE!</v>
      </c>
      <c r="S75">
        <f>MIN(100, MAX(0, 100*BETAINV(乱数表!$G75, MAX(0.00000001, (1/(1+EXP(-(INDEX(係数表!G:G,7) + $B75))))*(EXP(INDEX(係数表!H:H,7) + INDEX(係数表!I:I,7)*LN(INDEX(出力表!C:C,7)+1)))), MAX(0.00000001, (1-(1/(1+EXP(-(INDEX(係数表!G:G,7) + $B75)))))*(EXP(INDEX(係数表!H:H,7) + INDEX(係数表!I:I,7)*LN(INDEX(出力表!C:C,7)+1)))))))</f>
        <v>98.766545623292913</v>
      </c>
      <c r="T75" t="e">
        <f>MIN(100, MAX(0, (100*(INDEX(出力表!D:D,7))/(EXP(INDEX(係数表!B:B,7) + $C75) + (INDEX(出力表!D:D,7)))) + (乱数表!$S75*(Settings!B12/(((INDEX(出力表!D:D,7))+1)^INDEX(係数表!E:E,7)*INDEX(係数表!F:F,7))))))</f>
        <v>#VALUE!</v>
      </c>
      <c r="U75" t="e">
        <f>MIN(100, MAX(0, (INDEX(出力表!D:D,7))*S75/MAX(T75, Settings!B3)))</f>
        <v>#VALUE!</v>
      </c>
      <c r="V75">
        <f>MIN(100, MAX(0, 100*BETAINV(乱数表!$H75, MAX(0.00000001, (1/(1+EXP(-(INDEX(係数表!G:G,8) + $B75))))*(EXP(INDEX(係数表!H:H,8) + INDEX(係数表!I:I,8)*LN(INDEX(出力表!C:C,8)+1)))), MAX(0.00000001, (1-(1/(1+EXP(-(INDEX(係数表!G:G,8) + $B75)))))*(EXP(INDEX(係数表!H:H,8) + INDEX(係数表!I:I,8)*LN(INDEX(出力表!C:C,8)+1)))))))</f>
        <v>96.544029225856576</v>
      </c>
      <c r="W75" t="e">
        <f>MIN(100, MAX(0, (100*(INDEX(出力表!D:D,8))/(EXP(INDEX(係数表!B:B,8) + $C75) + (INDEX(出力表!D:D,8)))) + (乱数表!$T75*(Settings!B12/(((INDEX(出力表!D:D,8))+1)^INDEX(係数表!E:E,8)*INDEX(係数表!F:F,8))))))</f>
        <v>#VALUE!</v>
      </c>
      <c r="X75" t="e">
        <f>MIN(100, MAX(0, (INDEX(出力表!D:D,8))*V75/MAX(W75, Settings!B3)))</f>
        <v>#VALUE!</v>
      </c>
      <c r="Y75">
        <f>MIN(100, MAX(0, 100*BETAINV(乱数表!$I75, MAX(0.00000001, (1/(1+EXP(-(INDEX(係数表!G:G,9) + $B75))))*(EXP(INDEX(係数表!H:H,9) + INDEX(係数表!I:I,9)*LN(INDEX(出力表!C:C,9)+1)))), MAX(0.00000001, (1-(1/(1+EXP(-(INDEX(係数表!G:G,9) + $B75)))))*(EXP(INDEX(係数表!H:H,9) + INDEX(係数表!I:I,9)*LN(INDEX(出力表!C:C,9)+1)))))))</f>
        <v>95.649671624795431</v>
      </c>
      <c r="Z75" t="e">
        <f>MIN(100, MAX(0, (100*(INDEX(出力表!D:D,9))/(EXP(INDEX(係数表!B:B,9) + $C75) + (INDEX(出力表!D:D,9)))) + (乱数表!$U75*(Settings!B12/(((INDEX(出力表!D:D,9))+1)^INDEX(係数表!E:E,9)*INDEX(係数表!F:F,9))))))</f>
        <v>#VALUE!</v>
      </c>
      <c r="AA75" t="e">
        <f>MIN(100, MAX(0, (INDEX(出力表!D:D,9))*Y75/MAX(Z75, Settings!B3)))</f>
        <v>#VALUE!</v>
      </c>
      <c r="AB75">
        <f>MIN(100, MAX(0, 100*BETAINV(乱数表!$J75, MAX(0.00000001, (1/(1+EXP(-(INDEX(係数表!G:G,10) + $B75))))*(EXP(INDEX(係数表!H:H,10) + INDEX(係数表!I:I,10)*LN(INDEX(出力表!C:C,10)+1)))), MAX(0.00000001, (1-(1/(1+EXP(-(INDEX(係数表!G:G,10) + $B75)))))*(EXP(INDEX(係数表!H:H,10) + INDEX(係数表!I:I,10)*LN(INDEX(出力表!C:C,10)+1)))))))</f>
        <v>97.793739422190257</v>
      </c>
      <c r="AC75" t="e">
        <f>MIN(100, MAX(0, (100*(INDEX(出力表!D:D,10))/(EXP(INDEX(係数表!B:B,10) + $C75) + (INDEX(出力表!D:D,10)))) + (乱数表!$V75*(Settings!B12/(((INDEX(出力表!D:D,10))+1)^INDEX(係数表!E:E,10)*INDEX(係数表!F:F,10))))))</f>
        <v>#VALUE!</v>
      </c>
      <c r="AD75" t="e">
        <f>MIN(100, MAX(0, (INDEX(出力表!D:D,10))*AB75/MAX(AC75, Settings!B3)))</f>
        <v>#VALUE!</v>
      </c>
      <c r="AE75">
        <f>MIN(100, MAX(0, 100*BETAINV(乱数表!$K75, MAX(0.00000001, (1/(1+EXP(-(INDEX(係数表!G:G,11) + $B75))))*(EXP(INDEX(係数表!H:H,11) + INDEX(係数表!I:I,11)*LN(INDEX(出力表!C:C,11)+1)))), MAX(0.00000001, (1-(1/(1+EXP(-(INDEX(係数表!G:G,11) + $B75)))))*(EXP(INDEX(係数表!H:H,11) + INDEX(係数表!I:I,11)*LN(INDEX(出力表!C:C,11)+1)))))))</f>
        <v>91.989532048023321</v>
      </c>
      <c r="AF75" t="e">
        <f>MIN(100, MAX(0, (100*(INDEX(出力表!D:D,11))/(EXP(INDEX(係数表!B:B,11) + $C75) + (INDEX(出力表!D:D,11)))) + (乱数表!$W75*(Settings!B12/(((INDEX(出力表!D:D,11))+1)^INDEX(係数表!E:E,11)*INDEX(係数表!F:F,11))))))</f>
        <v>#VALUE!</v>
      </c>
      <c r="AG75" t="e">
        <f>MIN(100, MAX(0, (INDEX(出力表!D:D,11))*AE75/MAX(AF75, Settings!B3)))</f>
        <v>#VALUE!</v>
      </c>
      <c r="AH75">
        <f>MIN(100, MAX(0, 100*BETAINV(乱数表!$L75, MAX(0.00000001, (1/(1+EXP(-(INDEX(係数表!G:G,12) + $B75))))*(EXP(INDEX(係数表!H:H,12) + INDEX(係数表!I:I,12)*LN(INDEX(出力表!C:C,12)+1)))), MAX(0.00000001, (1-(1/(1+EXP(-(INDEX(係数表!G:G,12) + $B75)))))*(EXP(INDEX(係数表!H:H,12) + INDEX(係数表!I:I,12)*LN(INDEX(出力表!C:C,12)+1)))))))</f>
        <v>96.966934479981731</v>
      </c>
      <c r="AI75" t="e">
        <f>MIN(100, MAX(0, (100*(INDEX(出力表!D:D,12))/(EXP(INDEX(係数表!B:B,12) + $C75) + (INDEX(出力表!D:D,12)))) + (乱数表!$X75*(Settings!B12/(((INDEX(出力表!D:D,12))+1)^INDEX(係数表!E:E,12)*INDEX(係数表!F:F,12))))))</f>
        <v>#VALUE!</v>
      </c>
      <c r="AJ75" t="e">
        <f>MIN(100, MAX(0, (INDEX(出力表!D:D,12))*AH75/MAX(AI75, Settings!B3)))</f>
        <v>#VALUE!</v>
      </c>
      <c r="AK75">
        <f>MIN(100, MAX(0, 100*BETAINV(乱数表!$M75, MAX(0.00000001, (1/(1+EXP(-(INDEX(係数表!G:G,13) + $B75))))*(EXP(INDEX(係数表!H:H,13) + INDEX(係数表!I:I,13)*LN(INDEX(出力表!C:C,13)+1)))), MAX(0.00000001, (1-(1/(1+EXP(-(INDEX(係数表!G:G,13) + $B75)))))*(EXP(INDEX(係数表!H:H,13) + INDEX(係数表!I:I,13)*LN(INDEX(出力表!C:C,13)+1)))))))</f>
        <v>99.686833022285299</v>
      </c>
      <c r="AL75" t="e">
        <f>MIN(100, MAX(0, (100*(INDEX(出力表!D:D,13))/(EXP(INDEX(係数表!B:B,13) + $C75) + (INDEX(出力表!D:D,13)))) + (乱数表!$Y75*(Settings!B12/(((INDEX(出力表!D:D,13))+1)^INDEX(係数表!E:E,13)*INDEX(係数表!F:F,13))))))</f>
        <v>#VALUE!</v>
      </c>
      <c r="AM75" t="e">
        <f>MIN(100, MAX(0, (INDEX(出力表!D:D,13))*AK75/MAX(AL75, Settings!B3)))</f>
        <v>#VALUE!</v>
      </c>
      <c r="AN75">
        <f>IF(ISNUMBER(F75), INDEX(出力表!B:B,2)*F75, 0)+IF(ISNUMBER(I75), INDEX(出力表!B:B,3)*I75, 0)+IF(ISNUMBER(L75), INDEX(出力表!B:B,4)*L75, 0)+IF(ISNUMBER(O75), INDEX(出力表!B:B,5)*O75, 0)+IF(ISNUMBER(R75), INDEX(出力表!B:B,6)*R75, 0)+IF(ISNUMBER(U75), INDEX(出力表!B:B,7)*U75, 0)+IF(ISNUMBER(X75), INDEX(出力表!B:B,8)*X75, 0)+IF(ISNUMBER(AA75), INDEX(出力表!B:B,9)*AA75, 0)+IF(ISNUMBER(AD75), INDEX(出力表!B:B,10)*AD75, 0)+IF(ISNUMBER(AG75), INDEX(出力表!B:B,11)*AG75, 0)+IF(ISNUMBER(AJ75), INDEX(出力表!B:B,12)*AJ75, 0)+IF(ISNUMBER(AM75), INDEX(出力表!B:B,13)*AM75, 0)</f>
        <v>0</v>
      </c>
      <c r="AO75">
        <f>IF(ISNUMBER(F75), INDEX(出力表!B:B,2), 0)+IF(ISNUMBER(I75), INDEX(出力表!B:B,3), 0)+IF(ISNUMBER(L75), INDEX(出力表!B:B,4), 0)+IF(ISNUMBER(O75), INDEX(出力表!B:B,5), 0)+IF(ISNUMBER(R75), INDEX(出力表!B:B,6), 0)+IF(ISNUMBER(U75), INDEX(出力表!B:B,7), 0)+IF(ISNUMBER(X75), INDEX(出力表!B:B,8), 0)+IF(ISNUMBER(AA75), INDEX(出力表!B:B,9), 0)+IF(ISNUMBER(AD75), INDEX(出力表!B:B,10), 0)+IF(ISNUMBER(AG75), INDEX(出力表!B:B,11), 0)+IF(ISNUMBER(AJ75), INDEX(出力表!B:B,12), 0)+IF(ISNUMBER(AM75), INDEX(出力表!B:B,13), 0)</f>
        <v>0</v>
      </c>
      <c r="AP75" t="str">
        <f t="shared" si="1"/>
        <v/>
      </c>
    </row>
    <row r="76" spans="1:42" x14ac:dyDescent="0.2">
      <c r="A76">
        <v>75</v>
      </c>
      <c r="B76">
        <f>IF(UPPER(Settings!B4)="TRUE", 乱数表!$Z76*Settings!B10, 0)</f>
        <v>-0.17597471059682729</v>
      </c>
      <c r="C76">
        <f>IF(UPPER(Settings!B4)="TRUE", 乱数表!$AA76*Settings!B11, 0)</f>
        <v>3.4116597130429305E-2</v>
      </c>
      <c r="D76">
        <f>MIN(100, MAX(0, 100*BETAINV(乱数表!$B76, MAX(0.00000001, (1/(1+EXP(-(INDEX(係数表!G:G,2) + $B76))))*(EXP(INDEX(係数表!H:H,2) + INDEX(係数表!I:I,2)*LN(INDEX(出力表!C:C,2)+1)))), MAX(0.00000001, (1-(1/(1+EXP(-(INDEX(係数表!G:G,2) + $B76)))))*(EXP(INDEX(係数表!H:H,2) + INDEX(係数表!I:I,2)*LN(INDEX(出力表!C:C,2)+1)))))))</f>
        <v>93.242765768853829</v>
      </c>
      <c r="E76" t="e">
        <f>MIN(100, MAX(0, (100*(INDEX(出力表!D:D,2))/(EXP(INDEX(係数表!B:B,2) + $C76) + (INDEX(出力表!D:D,2)))) + (乱数表!$N76*(Settings!B12/(((INDEX(出力表!D:D,2))+1)^INDEX(係数表!E:E,2)*INDEX(係数表!F:F,2))))))</f>
        <v>#VALUE!</v>
      </c>
      <c r="F76" t="e">
        <f>MIN(100, MAX(0, (INDEX(出力表!D:D,2))*D76/MAX(E76, Settings!B3)))</f>
        <v>#VALUE!</v>
      </c>
      <c r="G76">
        <f>MIN(100, MAX(0, 100*BETAINV(乱数表!$C76, MAX(0.00000001, (1/(1+EXP(-(INDEX(係数表!G:G,3) + $B76))))*(EXP(INDEX(係数表!H:H,3) + INDEX(係数表!I:I,3)*LN(INDEX(出力表!C:C,3)+1)))), MAX(0.00000001, (1-(1/(1+EXP(-(INDEX(係数表!G:G,3) + $B76)))))*(EXP(INDEX(係数表!H:H,3) + INDEX(係数表!I:I,3)*LN(INDEX(出力表!C:C,3)+1)))))))</f>
        <v>93.856881036699818</v>
      </c>
      <c r="H76" t="e">
        <f>MIN(100, MAX(0, (100*(INDEX(出力表!D:D,3))/(EXP(INDEX(係数表!B:B,3) + $C76) + (INDEX(出力表!D:D,3)))) + (乱数表!$O76*(Settings!B12/(((INDEX(出力表!D:D,3))+1)^INDEX(係数表!E:E,3)*INDEX(係数表!F:F,3))))))</f>
        <v>#VALUE!</v>
      </c>
      <c r="I76" t="e">
        <f>MIN(100, MAX(0, (INDEX(出力表!D:D,3))*G76/MAX(H76, Settings!B3)))</f>
        <v>#VALUE!</v>
      </c>
      <c r="J76">
        <f>MIN(100, MAX(0, 100*BETAINV(乱数表!$D76, MAX(0.00000001, (1/(1+EXP(-(INDEX(係数表!G:G,4) + $B76))))*(EXP(INDEX(係数表!H:H,4) + INDEX(係数表!I:I,4)*LN(INDEX(出力表!C:C,4)+1)))), MAX(0.00000001, (1-(1/(1+EXP(-(INDEX(係数表!G:G,4) + $B76)))))*(EXP(INDEX(係数表!H:H,4) + INDEX(係数表!I:I,4)*LN(INDEX(出力表!C:C,4)+1)))))))</f>
        <v>94.850791802130914</v>
      </c>
      <c r="K76" t="e">
        <f>MIN(100, MAX(0, (100*(INDEX(出力表!D:D,4))/(EXP(INDEX(係数表!B:B,4) + $C76) + (INDEX(出力表!D:D,4)))) + (乱数表!$P76*(Settings!B12/(((INDEX(出力表!D:D,4))+1)^INDEX(係数表!E:E,4)*INDEX(係数表!F:F,4))))))</f>
        <v>#VALUE!</v>
      </c>
      <c r="L76" t="e">
        <f>MIN(100, MAX(0, (INDEX(出力表!D:D,4))*J76/MAX(K76, Settings!B3)))</f>
        <v>#VALUE!</v>
      </c>
      <c r="M76">
        <f>MIN(100, MAX(0, 100*BETAINV(乱数表!$E76, MAX(0.00000001, (1/(1+EXP(-(INDEX(係数表!G:G,5) + $B76))))*(EXP(INDEX(係数表!H:H,5) + INDEX(係数表!I:I,5)*LN(INDEX(出力表!C:C,5)+1)))), MAX(0.00000001, (1-(1/(1+EXP(-(INDEX(係数表!G:G,5) + $B76)))))*(EXP(INDEX(係数表!H:H,5) + INDEX(係数表!I:I,5)*LN(INDEX(出力表!C:C,5)+1)))))))</f>
        <v>92.754893522443439</v>
      </c>
      <c r="N76" t="e">
        <f>MIN(100, MAX(0, (100*(INDEX(出力表!D:D,5))/(EXP(INDEX(係数表!B:B,5) + $C76) + (INDEX(出力表!D:D,5)))) + (乱数表!$Q76*(Settings!B12/(((INDEX(出力表!D:D,5))+1)^INDEX(係数表!E:E,5)*INDEX(係数表!F:F,5))))))</f>
        <v>#VALUE!</v>
      </c>
      <c r="O76" t="e">
        <f>MIN(100, MAX(0, (INDEX(出力表!D:D,5))*M76/MAX(N76, Settings!B3)))</f>
        <v>#VALUE!</v>
      </c>
      <c r="P76">
        <f>MIN(100, MAX(0, 100*BETAINV(乱数表!$F76, MAX(0.00000001, (1/(1+EXP(-(INDEX(係数表!G:G,6) + $B76))))*(EXP(INDEX(係数表!H:H,6) + INDEX(係数表!I:I,6)*LN(INDEX(出力表!C:C,6)+1)))), MAX(0.00000001, (1-(1/(1+EXP(-(INDEX(係数表!G:G,6) + $B76)))))*(EXP(INDEX(係数表!H:H,6) + INDEX(係数表!I:I,6)*LN(INDEX(出力表!C:C,6)+1)))))))</f>
        <v>99.009950786528336</v>
      </c>
      <c r="Q76" t="e">
        <f>MIN(100, MAX(0, (100*(INDEX(出力表!D:D,6))/(EXP(INDEX(係数表!B:B,6) + $C76) + (INDEX(出力表!D:D,6)))) + (乱数表!$R76*(Settings!B12/(((INDEX(出力表!D:D,6))+1)^INDEX(係数表!E:E,6)*INDEX(係数表!F:F,6))))))</f>
        <v>#VALUE!</v>
      </c>
      <c r="R76" t="e">
        <f>MIN(100, MAX(0, (INDEX(出力表!D:D,6))*P76/MAX(Q76, Settings!B3)))</f>
        <v>#VALUE!</v>
      </c>
      <c r="S76">
        <f>MIN(100, MAX(0, 100*BETAINV(乱数表!$G76, MAX(0.00000001, (1/(1+EXP(-(INDEX(係数表!G:G,7) + $B76))))*(EXP(INDEX(係数表!H:H,7) + INDEX(係数表!I:I,7)*LN(INDEX(出力表!C:C,7)+1)))), MAX(0.00000001, (1-(1/(1+EXP(-(INDEX(係数表!G:G,7) + $B76)))))*(EXP(INDEX(係数表!H:H,7) + INDEX(係数表!I:I,7)*LN(INDEX(出力表!C:C,7)+1)))))))</f>
        <v>82.957110035050263</v>
      </c>
      <c r="T76" t="e">
        <f>MIN(100, MAX(0, (100*(INDEX(出力表!D:D,7))/(EXP(INDEX(係数表!B:B,7) + $C76) + (INDEX(出力表!D:D,7)))) + (乱数表!$S76*(Settings!B12/(((INDEX(出力表!D:D,7))+1)^INDEX(係数表!E:E,7)*INDEX(係数表!F:F,7))))))</f>
        <v>#VALUE!</v>
      </c>
      <c r="U76" t="e">
        <f>MIN(100, MAX(0, (INDEX(出力表!D:D,7))*S76/MAX(T76, Settings!B3)))</f>
        <v>#VALUE!</v>
      </c>
      <c r="V76">
        <f>MIN(100, MAX(0, 100*BETAINV(乱数表!$H76, MAX(0.00000001, (1/(1+EXP(-(INDEX(係数表!G:G,8) + $B76))))*(EXP(INDEX(係数表!H:H,8) + INDEX(係数表!I:I,8)*LN(INDEX(出力表!C:C,8)+1)))), MAX(0.00000001, (1-(1/(1+EXP(-(INDEX(係数表!G:G,8) + $B76)))))*(EXP(INDEX(係数表!H:H,8) + INDEX(係数表!I:I,8)*LN(INDEX(出力表!C:C,8)+1)))))))</f>
        <v>79.052141280439301</v>
      </c>
      <c r="W76" t="e">
        <f>MIN(100, MAX(0, (100*(INDEX(出力表!D:D,8))/(EXP(INDEX(係数表!B:B,8) + $C76) + (INDEX(出力表!D:D,8)))) + (乱数表!$T76*(Settings!B12/(((INDEX(出力表!D:D,8))+1)^INDEX(係数表!E:E,8)*INDEX(係数表!F:F,8))))))</f>
        <v>#VALUE!</v>
      </c>
      <c r="X76" t="e">
        <f>MIN(100, MAX(0, (INDEX(出力表!D:D,8))*V76/MAX(W76, Settings!B3)))</f>
        <v>#VALUE!</v>
      </c>
      <c r="Y76">
        <f>MIN(100, MAX(0, 100*BETAINV(乱数表!$I76, MAX(0.00000001, (1/(1+EXP(-(INDEX(係数表!G:G,9) + $B76))))*(EXP(INDEX(係数表!H:H,9) + INDEX(係数表!I:I,9)*LN(INDEX(出力表!C:C,9)+1)))), MAX(0.00000001, (1-(1/(1+EXP(-(INDEX(係数表!G:G,9) + $B76)))))*(EXP(INDEX(係数表!H:H,9) + INDEX(係数表!I:I,9)*LN(INDEX(出力表!C:C,9)+1)))))))</f>
        <v>92.89516870077486</v>
      </c>
      <c r="Z76" t="e">
        <f>MIN(100, MAX(0, (100*(INDEX(出力表!D:D,9))/(EXP(INDEX(係数表!B:B,9) + $C76) + (INDEX(出力表!D:D,9)))) + (乱数表!$U76*(Settings!B12/(((INDEX(出力表!D:D,9))+1)^INDEX(係数表!E:E,9)*INDEX(係数表!F:F,9))))))</f>
        <v>#VALUE!</v>
      </c>
      <c r="AA76" t="e">
        <f>MIN(100, MAX(0, (INDEX(出力表!D:D,9))*Y76/MAX(Z76, Settings!B3)))</f>
        <v>#VALUE!</v>
      </c>
      <c r="AB76">
        <f>MIN(100, MAX(0, 100*BETAINV(乱数表!$J76, MAX(0.00000001, (1/(1+EXP(-(INDEX(係数表!G:G,10) + $B76))))*(EXP(INDEX(係数表!H:H,10) + INDEX(係数表!I:I,10)*LN(INDEX(出力表!C:C,10)+1)))), MAX(0.00000001, (1-(1/(1+EXP(-(INDEX(係数表!G:G,10) + $B76)))))*(EXP(INDEX(係数表!H:H,10) + INDEX(係数表!I:I,10)*LN(INDEX(出力表!C:C,10)+1)))))))</f>
        <v>87.873308478356066</v>
      </c>
      <c r="AC76" t="e">
        <f>MIN(100, MAX(0, (100*(INDEX(出力表!D:D,10))/(EXP(INDEX(係数表!B:B,10) + $C76) + (INDEX(出力表!D:D,10)))) + (乱数表!$V76*(Settings!B12/(((INDEX(出力表!D:D,10))+1)^INDEX(係数表!E:E,10)*INDEX(係数表!F:F,10))))))</f>
        <v>#VALUE!</v>
      </c>
      <c r="AD76" t="e">
        <f>MIN(100, MAX(0, (INDEX(出力表!D:D,10))*AB76/MAX(AC76, Settings!B3)))</f>
        <v>#VALUE!</v>
      </c>
      <c r="AE76">
        <f>MIN(100, MAX(0, 100*BETAINV(乱数表!$K76, MAX(0.00000001, (1/(1+EXP(-(INDEX(係数表!G:G,11) + $B76))))*(EXP(INDEX(係数表!H:H,11) + INDEX(係数表!I:I,11)*LN(INDEX(出力表!C:C,11)+1)))), MAX(0.00000001, (1-(1/(1+EXP(-(INDEX(係数表!G:G,11) + $B76)))))*(EXP(INDEX(係数表!H:H,11) + INDEX(係数表!I:I,11)*LN(INDEX(出力表!C:C,11)+1)))))))</f>
        <v>99.870284230410363</v>
      </c>
      <c r="AF76" t="e">
        <f>MIN(100, MAX(0, (100*(INDEX(出力表!D:D,11))/(EXP(INDEX(係数表!B:B,11) + $C76) + (INDEX(出力表!D:D,11)))) + (乱数表!$W76*(Settings!B12/(((INDEX(出力表!D:D,11))+1)^INDEX(係数表!E:E,11)*INDEX(係数表!F:F,11))))))</f>
        <v>#VALUE!</v>
      </c>
      <c r="AG76" t="e">
        <f>MIN(100, MAX(0, (INDEX(出力表!D:D,11))*AE76/MAX(AF76, Settings!B3)))</f>
        <v>#VALUE!</v>
      </c>
      <c r="AH76">
        <f>MIN(100, MAX(0, 100*BETAINV(乱数表!$L76, MAX(0.00000001, (1/(1+EXP(-(INDEX(係数表!G:G,12) + $B76))))*(EXP(INDEX(係数表!H:H,12) + INDEX(係数表!I:I,12)*LN(INDEX(出力表!C:C,12)+1)))), MAX(0.00000001, (1-(1/(1+EXP(-(INDEX(係数表!G:G,12) + $B76)))))*(EXP(INDEX(係数表!H:H,12) + INDEX(係数表!I:I,12)*LN(INDEX(出力表!C:C,12)+1)))))))</f>
        <v>80.753496276775252</v>
      </c>
      <c r="AI76" t="e">
        <f>MIN(100, MAX(0, (100*(INDEX(出力表!D:D,12))/(EXP(INDEX(係数表!B:B,12) + $C76) + (INDEX(出力表!D:D,12)))) + (乱数表!$X76*(Settings!B12/(((INDEX(出力表!D:D,12))+1)^INDEX(係数表!E:E,12)*INDEX(係数表!F:F,12))))))</f>
        <v>#VALUE!</v>
      </c>
      <c r="AJ76" t="e">
        <f>MIN(100, MAX(0, (INDEX(出力表!D:D,12))*AH76/MAX(AI76, Settings!B3)))</f>
        <v>#VALUE!</v>
      </c>
      <c r="AK76">
        <f>MIN(100, MAX(0, 100*BETAINV(乱数表!$M76, MAX(0.00000001, (1/(1+EXP(-(INDEX(係数表!G:G,13) + $B76))))*(EXP(INDEX(係数表!H:H,13) + INDEX(係数表!I:I,13)*LN(INDEX(出力表!C:C,13)+1)))), MAX(0.00000001, (1-(1/(1+EXP(-(INDEX(係数表!G:G,13) + $B76)))))*(EXP(INDEX(係数表!H:H,13) + INDEX(係数表!I:I,13)*LN(INDEX(出力表!C:C,13)+1)))))))</f>
        <v>96.412986533996701</v>
      </c>
      <c r="AL76" t="e">
        <f>MIN(100, MAX(0, (100*(INDEX(出力表!D:D,13))/(EXP(INDEX(係数表!B:B,13) + $C76) + (INDEX(出力表!D:D,13)))) + (乱数表!$Y76*(Settings!B12/(((INDEX(出力表!D:D,13))+1)^INDEX(係数表!E:E,13)*INDEX(係数表!F:F,13))))))</f>
        <v>#VALUE!</v>
      </c>
      <c r="AM76" t="e">
        <f>MIN(100, MAX(0, (INDEX(出力表!D:D,13))*AK76/MAX(AL76, Settings!B3)))</f>
        <v>#VALUE!</v>
      </c>
      <c r="AN76">
        <f>IF(ISNUMBER(F76), INDEX(出力表!B:B,2)*F76, 0)+IF(ISNUMBER(I76), INDEX(出力表!B:B,3)*I76, 0)+IF(ISNUMBER(L76), INDEX(出力表!B:B,4)*L76, 0)+IF(ISNUMBER(O76), INDEX(出力表!B:B,5)*O76, 0)+IF(ISNUMBER(R76), INDEX(出力表!B:B,6)*R76, 0)+IF(ISNUMBER(U76), INDEX(出力表!B:B,7)*U76, 0)+IF(ISNUMBER(X76), INDEX(出力表!B:B,8)*X76, 0)+IF(ISNUMBER(AA76), INDEX(出力表!B:B,9)*AA76, 0)+IF(ISNUMBER(AD76), INDEX(出力表!B:B,10)*AD76, 0)+IF(ISNUMBER(AG76), INDEX(出力表!B:B,11)*AG76, 0)+IF(ISNUMBER(AJ76), INDEX(出力表!B:B,12)*AJ76, 0)+IF(ISNUMBER(AM76), INDEX(出力表!B:B,13)*AM76, 0)</f>
        <v>0</v>
      </c>
      <c r="AO76">
        <f>IF(ISNUMBER(F76), INDEX(出力表!B:B,2), 0)+IF(ISNUMBER(I76), INDEX(出力表!B:B,3), 0)+IF(ISNUMBER(L76), INDEX(出力表!B:B,4), 0)+IF(ISNUMBER(O76), INDEX(出力表!B:B,5), 0)+IF(ISNUMBER(R76), INDEX(出力表!B:B,6), 0)+IF(ISNUMBER(U76), INDEX(出力表!B:B,7), 0)+IF(ISNUMBER(X76), INDEX(出力表!B:B,8), 0)+IF(ISNUMBER(AA76), INDEX(出力表!B:B,9), 0)+IF(ISNUMBER(AD76), INDEX(出力表!B:B,10), 0)+IF(ISNUMBER(AG76), INDEX(出力表!B:B,11), 0)+IF(ISNUMBER(AJ76), INDEX(出力表!B:B,12), 0)+IF(ISNUMBER(AM76), INDEX(出力表!B:B,13), 0)</f>
        <v>0</v>
      </c>
      <c r="AP76" t="str">
        <f t="shared" si="1"/>
        <v/>
      </c>
    </row>
    <row r="77" spans="1:42" x14ac:dyDescent="0.2">
      <c r="A77">
        <v>76</v>
      </c>
      <c r="B77">
        <f>IF(UPPER(Settings!B4)="TRUE", 乱数表!$Z77*Settings!B10, 0)</f>
        <v>0.36952135413553838</v>
      </c>
      <c r="C77">
        <f>IF(UPPER(Settings!B4)="TRUE", 乱数表!$AA77*Settings!B11, 0)</f>
        <v>-2.5636293854095941E-2</v>
      </c>
      <c r="D77">
        <f>MIN(100, MAX(0, 100*BETAINV(乱数表!$B77, MAX(0.00000001, (1/(1+EXP(-(INDEX(係数表!G:G,2) + $B77))))*(EXP(INDEX(係数表!H:H,2) + INDEX(係数表!I:I,2)*LN(INDEX(出力表!C:C,2)+1)))), MAX(0.00000001, (1-(1/(1+EXP(-(INDEX(係数表!G:G,2) + $B77)))))*(EXP(INDEX(係数表!H:H,2) + INDEX(係数表!I:I,2)*LN(INDEX(出力表!C:C,2)+1)))))))</f>
        <v>89.600333007854232</v>
      </c>
      <c r="E77" t="e">
        <f>MIN(100, MAX(0, (100*(INDEX(出力表!D:D,2))/(EXP(INDEX(係数表!B:B,2) + $C77) + (INDEX(出力表!D:D,2)))) + (乱数表!$N77*(Settings!B12/(((INDEX(出力表!D:D,2))+1)^INDEX(係数表!E:E,2)*INDEX(係数表!F:F,2))))))</f>
        <v>#VALUE!</v>
      </c>
      <c r="F77" t="e">
        <f>MIN(100, MAX(0, (INDEX(出力表!D:D,2))*D77/MAX(E77, Settings!B3)))</f>
        <v>#VALUE!</v>
      </c>
      <c r="G77">
        <f>MIN(100, MAX(0, 100*BETAINV(乱数表!$C77, MAX(0.00000001, (1/(1+EXP(-(INDEX(係数表!G:G,3) + $B77))))*(EXP(INDEX(係数表!H:H,3) + INDEX(係数表!I:I,3)*LN(INDEX(出力表!C:C,3)+1)))), MAX(0.00000001, (1-(1/(1+EXP(-(INDEX(係数表!G:G,3) + $B77)))))*(EXP(INDEX(係数表!H:H,3) + INDEX(係数表!I:I,3)*LN(INDEX(出力表!C:C,3)+1)))))))</f>
        <v>97.856996148661807</v>
      </c>
      <c r="H77" t="e">
        <f>MIN(100, MAX(0, (100*(INDEX(出力表!D:D,3))/(EXP(INDEX(係数表!B:B,3) + $C77) + (INDEX(出力表!D:D,3)))) + (乱数表!$O77*(Settings!B12/(((INDEX(出力表!D:D,3))+1)^INDEX(係数表!E:E,3)*INDEX(係数表!F:F,3))))))</f>
        <v>#VALUE!</v>
      </c>
      <c r="I77" t="e">
        <f>MIN(100, MAX(0, (INDEX(出力表!D:D,3))*G77/MAX(H77, Settings!B3)))</f>
        <v>#VALUE!</v>
      </c>
      <c r="J77">
        <f>MIN(100, MAX(0, 100*BETAINV(乱数表!$D77, MAX(0.00000001, (1/(1+EXP(-(INDEX(係数表!G:G,4) + $B77))))*(EXP(INDEX(係数表!H:H,4) + INDEX(係数表!I:I,4)*LN(INDEX(出力表!C:C,4)+1)))), MAX(0.00000001, (1-(1/(1+EXP(-(INDEX(係数表!G:G,4) + $B77)))))*(EXP(INDEX(係数表!H:H,4) + INDEX(係数表!I:I,4)*LN(INDEX(出力表!C:C,4)+1)))))))</f>
        <v>99.362658729699859</v>
      </c>
      <c r="K77" t="e">
        <f>MIN(100, MAX(0, (100*(INDEX(出力表!D:D,4))/(EXP(INDEX(係数表!B:B,4) + $C77) + (INDEX(出力表!D:D,4)))) + (乱数表!$P77*(Settings!B12/(((INDEX(出力表!D:D,4))+1)^INDEX(係数表!E:E,4)*INDEX(係数表!F:F,4))))))</f>
        <v>#VALUE!</v>
      </c>
      <c r="L77" t="e">
        <f>MIN(100, MAX(0, (INDEX(出力表!D:D,4))*J77/MAX(K77, Settings!B3)))</f>
        <v>#VALUE!</v>
      </c>
      <c r="M77">
        <f>MIN(100, MAX(0, 100*BETAINV(乱数表!$E77, MAX(0.00000001, (1/(1+EXP(-(INDEX(係数表!G:G,5) + $B77))))*(EXP(INDEX(係数表!H:H,5) + INDEX(係数表!I:I,5)*LN(INDEX(出力表!C:C,5)+1)))), MAX(0.00000001, (1-(1/(1+EXP(-(INDEX(係数表!G:G,5) + $B77)))))*(EXP(INDEX(係数表!H:H,5) + INDEX(係数表!I:I,5)*LN(INDEX(出力表!C:C,5)+1)))))))</f>
        <v>99.856290188991622</v>
      </c>
      <c r="N77" t="e">
        <f>MIN(100, MAX(0, (100*(INDEX(出力表!D:D,5))/(EXP(INDEX(係数表!B:B,5) + $C77) + (INDEX(出力表!D:D,5)))) + (乱数表!$Q77*(Settings!B12/(((INDEX(出力表!D:D,5))+1)^INDEX(係数表!E:E,5)*INDEX(係数表!F:F,5))))))</f>
        <v>#VALUE!</v>
      </c>
      <c r="O77" t="e">
        <f>MIN(100, MAX(0, (INDEX(出力表!D:D,5))*M77/MAX(N77, Settings!B3)))</f>
        <v>#VALUE!</v>
      </c>
      <c r="P77">
        <f>MIN(100, MAX(0, 100*BETAINV(乱数表!$F77, MAX(0.00000001, (1/(1+EXP(-(INDEX(係数表!G:G,6) + $B77))))*(EXP(INDEX(係数表!H:H,6) + INDEX(係数表!I:I,6)*LN(INDEX(出力表!C:C,6)+1)))), MAX(0.00000001, (1-(1/(1+EXP(-(INDEX(係数表!G:G,6) + $B77)))))*(EXP(INDEX(係数表!H:H,6) + INDEX(係数表!I:I,6)*LN(INDEX(出力表!C:C,6)+1)))))))</f>
        <v>99.999758939221365</v>
      </c>
      <c r="Q77" t="e">
        <f>MIN(100, MAX(0, (100*(INDEX(出力表!D:D,6))/(EXP(INDEX(係数表!B:B,6) + $C77) + (INDEX(出力表!D:D,6)))) + (乱数表!$R77*(Settings!B12/(((INDEX(出力表!D:D,6))+1)^INDEX(係数表!E:E,6)*INDEX(係数表!F:F,6))))))</f>
        <v>#VALUE!</v>
      </c>
      <c r="R77" t="e">
        <f>MIN(100, MAX(0, (INDEX(出力表!D:D,6))*P77/MAX(Q77, Settings!B3)))</f>
        <v>#VALUE!</v>
      </c>
      <c r="S77">
        <f>MIN(100, MAX(0, 100*BETAINV(乱数表!$G77, MAX(0.00000001, (1/(1+EXP(-(INDEX(係数表!G:G,7) + $B77))))*(EXP(INDEX(係数表!H:H,7) + INDEX(係数表!I:I,7)*LN(INDEX(出力表!C:C,7)+1)))), MAX(0.00000001, (1-(1/(1+EXP(-(INDEX(係数表!G:G,7) + $B77)))))*(EXP(INDEX(係数表!H:H,7) + INDEX(係数表!I:I,7)*LN(INDEX(出力表!C:C,7)+1)))))))</f>
        <v>61.070344040802183</v>
      </c>
      <c r="T77" t="e">
        <f>MIN(100, MAX(0, (100*(INDEX(出力表!D:D,7))/(EXP(INDEX(係数表!B:B,7) + $C77) + (INDEX(出力表!D:D,7)))) + (乱数表!$S77*(Settings!B12/(((INDEX(出力表!D:D,7))+1)^INDEX(係数表!E:E,7)*INDEX(係数表!F:F,7))))))</f>
        <v>#VALUE!</v>
      </c>
      <c r="U77" t="e">
        <f>MIN(100, MAX(0, (INDEX(出力表!D:D,7))*S77/MAX(T77, Settings!B3)))</f>
        <v>#VALUE!</v>
      </c>
      <c r="V77">
        <f>MIN(100, MAX(0, 100*BETAINV(乱数表!$H77, MAX(0.00000001, (1/(1+EXP(-(INDEX(係数表!G:G,8) + $B77))))*(EXP(INDEX(係数表!H:H,8) + INDEX(係数表!I:I,8)*LN(INDEX(出力表!C:C,8)+1)))), MAX(0.00000001, (1-(1/(1+EXP(-(INDEX(係数表!G:G,8) + $B77)))))*(EXP(INDEX(係数表!H:H,8) + INDEX(係数表!I:I,8)*LN(INDEX(出力表!C:C,8)+1)))))))</f>
        <v>90.9062761021993</v>
      </c>
      <c r="W77" t="e">
        <f>MIN(100, MAX(0, (100*(INDEX(出力表!D:D,8))/(EXP(INDEX(係数表!B:B,8) + $C77) + (INDEX(出力表!D:D,8)))) + (乱数表!$T77*(Settings!B12/(((INDEX(出力表!D:D,8))+1)^INDEX(係数表!E:E,8)*INDEX(係数表!F:F,8))))))</f>
        <v>#VALUE!</v>
      </c>
      <c r="X77" t="e">
        <f>MIN(100, MAX(0, (INDEX(出力表!D:D,8))*V77/MAX(W77, Settings!B3)))</f>
        <v>#VALUE!</v>
      </c>
      <c r="Y77">
        <f>MIN(100, MAX(0, 100*BETAINV(乱数表!$I77, MAX(0.00000001, (1/(1+EXP(-(INDEX(係数表!G:G,9) + $B77))))*(EXP(INDEX(係数表!H:H,9) + INDEX(係数表!I:I,9)*LN(INDEX(出力表!C:C,9)+1)))), MAX(0.00000001, (1-(1/(1+EXP(-(INDEX(係数表!G:G,9) + $B77)))))*(EXP(INDEX(係数表!H:H,9) + INDEX(係数表!I:I,9)*LN(INDEX(出力表!C:C,9)+1)))))))</f>
        <v>94.962978200445832</v>
      </c>
      <c r="Z77" t="e">
        <f>MIN(100, MAX(0, (100*(INDEX(出力表!D:D,9))/(EXP(INDEX(係数表!B:B,9) + $C77) + (INDEX(出力表!D:D,9)))) + (乱数表!$U77*(Settings!B12/(((INDEX(出力表!D:D,9))+1)^INDEX(係数表!E:E,9)*INDEX(係数表!F:F,9))))))</f>
        <v>#VALUE!</v>
      </c>
      <c r="AA77" t="e">
        <f>MIN(100, MAX(0, (INDEX(出力表!D:D,9))*Y77/MAX(Z77, Settings!B3)))</f>
        <v>#VALUE!</v>
      </c>
      <c r="AB77">
        <f>MIN(100, MAX(0, 100*BETAINV(乱数表!$J77, MAX(0.00000001, (1/(1+EXP(-(INDEX(係数表!G:G,10) + $B77))))*(EXP(INDEX(係数表!H:H,10) + INDEX(係数表!I:I,10)*LN(INDEX(出力表!C:C,10)+1)))), MAX(0.00000001, (1-(1/(1+EXP(-(INDEX(係数表!G:G,10) + $B77)))))*(EXP(INDEX(係数表!H:H,10) + INDEX(係数表!I:I,10)*LN(INDEX(出力表!C:C,10)+1)))))))</f>
        <v>74.170752722015948</v>
      </c>
      <c r="AC77" t="e">
        <f>MIN(100, MAX(0, (100*(INDEX(出力表!D:D,10))/(EXP(INDEX(係数表!B:B,10) + $C77) + (INDEX(出力表!D:D,10)))) + (乱数表!$V77*(Settings!B12/(((INDEX(出力表!D:D,10))+1)^INDEX(係数表!E:E,10)*INDEX(係数表!F:F,10))))))</f>
        <v>#VALUE!</v>
      </c>
      <c r="AD77" t="e">
        <f>MIN(100, MAX(0, (INDEX(出力表!D:D,10))*AB77/MAX(AC77, Settings!B3)))</f>
        <v>#VALUE!</v>
      </c>
      <c r="AE77">
        <f>MIN(100, MAX(0, 100*BETAINV(乱数表!$K77, MAX(0.00000001, (1/(1+EXP(-(INDEX(係数表!G:G,11) + $B77))))*(EXP(INDEX(係数表!H:H,11) + INDEX(係数表!I:I,11)*LN(INDEX(出力表!C:C,11)+1)))), MAX(0.00000001, (1-(1/(1+EXP(-(INDEX(係数表!G:G,11) + $B77)))))*(EXP(INDEX(係数表!H:H,11) + INDEX(係数表!I:I,11)*LN(INDEX(出力表!C:C,11)+1)))))))</f>
        <v>86.142062859160134</v>
      </c>
      <c r="AF77" t="e">
        <f>MIN(100, MAX(0, (100*(INDEX(出力表!D:D,11))/(EXP(INDEX(係数表!B:B,11) + $C77) + (INDEX(出力表!D:D,11)))) + (乱数表!$W77*(Settings!B12/(((INDEX(出力表!D:D,11))+1)^INDEX(係数表!E:E,11)*INDEX(係数表!F:F,11))))))</f>
        <v>#VALUE!</v>
      </c>
      <c r="AG77" t="e">
        <f>MIN(100, MAX(0, (INDEX(出力表!D:D,11))*AE77/MAX(AF77, Settings!B3)))</f>
        <v>#VALUE!</v>
      </c>
      <c r="AH77">
        <f>MIN(100, MAX(0, 100*BETAINV(乱数表!$L77, MAX(0.00000001, (1/(1+EXP(-(INDEX(係数表!G:G,12) + $B77))))*(EXP(INDEX(係数表!H:H,12) + INDEX(係数表!I:I,12)*LN(INDEX(出力表!C:C,12)+1)))), MAX(0.00000001, (1-(1/(1+EXP(-(INDEX(係数表!G:G,12) + $B77)))))*(EXP(INDEX(係数表!H:H,12) + INDEX(係数表!I:I,12)*LN(INDEX(出力表!C:C,12)+1)))))))</f>
        <v>99.683411741234096</v>
      </c>
      <c r="AI77" t="e">
        <f>MIN(100, MAX(0, (100*(INDEX(出力表!D:D,12))/(EXP(INDEX(係数表!B:B,12) + $C77) + (INDEX(出力表!D:D,12)))) + (乱数表!$X77*(Settings!B12/(((INDEX(出力表!D:D,12))+1)^INDEX(係数表!E:E,12)*INDEX(係数表!F:F,12))))))</f>
        <v>#VALUE!</v>
      </c>
      <c r="AJ77" t="e">
        <f>MIN(100, MAX(0, (INDEX(出力表!D:D,12))*AH77/MAX(AI77, Settings!B3)))</f>
        <v>#VALUE!</v>
      </c>
      <c r="AK77">
        <f>MIN(100, MAX(0, 100*BETAINV(乱数表!$M77, MAX(0.00000001, (1/(1+EXP(-(INDEX(係数表!G:G,13) + $B77))))*(EXP(INDEX(係数表!H:H,13) + INDEX(係数表!I:I,13)*LN(INDEX(出力表!C:C,13)+1)))), MAX(0.00000001, (1-(1/(1+EXP(-(INDEX(係数表!G:G,13) + $B77)))))*(EXP(INDEX(係数表!H:H,13) + INDEX(係数表!I:I,13)*LN(INDEX(出力表!C:C,13)+1)))))))</f>
        <v>98.894023800409855</v>
      </c>
      <c r="AL77" t="e">
        <f>MIN(100, MAX(0, (100*(INDEX(出力表!D:D,13))/(EXP(INDEX(係数表!B:B,13) + $C77) + (INDEX(出力表!D:D,13)))) + (乱数表!$Y77*(Settings!B12/(((INDEX(出力表!D:D,13))+1)^INDEX(係数表!E:E,13)*INDEX(係数表!F:F,13))))))</f>
        <v>#VALUE!</v>
      </c>
      <c r="AM77" t="e">
        <f>MIN(100, MAX(0, (INDEX(出力表!D:D,13))*AK77/MAX(AL77, Settings!B3)))</f>
        <v>#VALUE!</v>
      </c>
      <c r="AN77">
        <f>IF(ISNUMBER(F77), INDEX(出力表!B:B,2)*F77, 0)+IF(ISNUMBER(I77), INDEX(出力表!B:B,3)*I77, 0)+IF(ISNUMBER(L77), INDEX(出力表!B:B,4)*L77, 0)+IF(ISNUMBER(O77), INDEX(出力表!B:B,5)*O77, 0)+IF(ISNUMBER(R77), INDEX(出力表!B:B,6)*R77, 0)+IF(ISNUMBER(U77), INDEX(出力表!B:B,7)*U77, 0)+IF(ISNUMBER(X77), INDEX(出力表!B:B,8)*X77, 0)+IF(ISNUMBER(AA77), INDEX(出力表!B:B,9)*AA77, 0)+IF(ISNUMBER(AD77), INDEX(出力表!B:B,10)*AD77, 0)+IF(ISNUMBER(AG77), INDEX(出力表!B:B,11)*AG77, 0)+IF(ISNUMBER(AJ77), INDEX(出力表!B:B,12)*AJ77, 0)+IF(ISNUMBER(AM77), INDEX(出力表!B:B,13)*AM77, 0)</f>
        <v>0</v>
      </c>
      <c r="AO77">
        <f>IF(ISNUMBER(F77), INDEX(出力表!B:B,2), 0)+IF(ISNUMBER(I77), INDEX(出力表!B:B,3), 0)+IF(ISNUMBER(L77), INDEX(出力表!B:B,4), 0)+IF(ISNUMBER(O77), INDEX(出力表!B:B,5), 0)+IF(ISNUMBER(R77), INDEX(出力表!B:B,6), 0)+IF(ISNUMBER(U77), INDEX(出力表!B:B,7), 0)+IF(ISNUMBER(X77), INDEX(出力表!B:B,8), 0)+IF(ISNUMBER(AA77), INDEX(出力表!B:B,9), 0)+IF(ISNUMBER(AD77), INDEX(出力表!B:B,10), 0)+IF(ISNUMBER(AG77), INDEX(出力表!B:B,11), 0)+IF(ISNUMBER(AJ77), INDEX(出力表!B:B,12), 0)+IF(ISNUMBER(AM77), INDEX(出力表!B:B,13), 0)</f>
        <v>0</v>
      </c>
      <c r="AP77" t="str">
        <f t="shared" si="1"/>
        <v/>
      </c>
    </row>
    <row r="78" spans="1:42" x14ac:dyDescent="0.2">
      <c r="A78">
        <v>77</v>
      </c>
      <c r="B78">
        <f>IF(UPPER(Settings!B4)="TRUE", 乱数表!$Z78*Settings!B10, 0)</f>
        <v>-0.15840039520628252</v>
      </c>
      <c r="C78">
        <f>IF(UPPER(Settings!B4)="TRUE", 乱数表!$AA78*Settings!B11, 0)</f>
        <v>2.9125122598642351E-2</v>
      </c>
      <c r="D78">
        <f>MIN(100, MAX(0, 100*BETAINV(乱数表!$B78, MAX(0.00000001, (1/(1+EXP(-(INDEX(係数表!G:G,2) + $B78))))*(EXP(INDEX(係数表!H:H,2) + INDEX(係数表!I:I,2)*LN(INDEX(出力表!C:C,2)+1)))), MAX(0.00000001, (1-(1/(1+EXP(-(INDEX(係数表!G:G,2) + $B78)))))*(EXP(INDEX(係数表!H:H,2) + INDEX(係数表!I:I,2)*LN(INDEX(出力表!C:C,2)+1)))))))</f>
        <v>90.2513350148688</v>
      </c>
      <c r="E78" t="e">
        <f>MIN(100, MAX(0, (100*(INDEX(出力表!D:D,2))/(EXP(INDEX(係数表!B:B,2) + $C78) + (INDEX(出力表!D:D,2)))) + (乱数表!$N78*(Settings!B12/(((INDEX(出力表!D:D,2))+1)^INDEX(係数表!E:E,2)*INDEX(係数表!F:F,2))))))</f>
        <v>#VALUE!</v>
      </c>
      <c r="F78" t="e">
        <f>MIN(100, MAX(0, (INDEX(出力表!D:D,2))*D78/MAX(E78, Settings!B3)))</f>
        <v>#VALUE!</v>
      </c>
      <c r="G78">
        <f>MIN(100, MAX(0, 100*BETAINV(乱数表!$C78, MAX(0.00000001, (1/(1+EXP(-(INDEX(係数表!G:G,3) + $B78))))*(EXP(INDEX(係数表!H:H,3) + INDEX(係数表!I:I,3)*LN(INDEX(出力表!C:C,3)+1)))), MAX(0.00000001, (1-(1/(1+EXP(-(INDEX(係数表!G:G,3) + $B78)))))*(EXP(INDEX(係数表!H:H,3) + INDEX(係数表!I:I,3)*LN(INDEX(出力表!C:C,3)+1)))))))</f>
        <v>78.779700874163936</v>
      </c>
      <c r="H78" t="e">
        <f>MIN(100, MAX(0, (100*(INDEX(出力表!D:D,3))/(EXP(INDEX(係数表!B:B,3) + $C78) + (INDEX(出力表!D:D,3)))) + (乱数表!$O78*(Settings!B12/(((INDEX(出力表!D:D,3))+1)^INDEX(係数表!E:E,3)*INDEX(係数表!F:F,3))))))</f>
        <v>#VALUE!</v>
      </c>
      <c r="I78" t="e">
        <f>MIN(100, MAX(0, (INDEX(出力表!D:D,3))*G78/MAX(H78, Settings!B3)))</f>
        <v>#VALUE!</v>
      </c>
      <c r="J78">
        <f>MIN(100, MAX(0, 100*BETAINV(乱数表!$D78, MAX(0.00000001, (1/(1+EXP(-(INDEX(係数表!G:G,4) + $B78))))*(EXP(INDEX(係数表!H:H,4) + INDEX(係数表!I:I,4)*LN(INDEX(出力表!C:C,4)+1)))), MAX(0.00000001, (1-(1/(1+EXP(-(INDEX(係数表!G:G,4) + $B78)))))*(EXP(INDEX(係数表!H:H,4) + INDEX(係数表!I:I,4)*LN(INDEX(出力表!C:C,4)+1)))))))</f>
        <v>90.920083635289799</v>
      </c>
      <c r="K78" t="e">
        <f>MIN(100, MAX(0, (100*(INDEX(出力表!D:D,4))/(EXP(INDEX(係数表!B:B,4) + $C78) + (INDEX(出力表!D:D,4)))) + (乱数表!$P78*(Settings!B12/(((INDEX(出力表!D:D,4))+1)^INDEX(係数表!E:E,4)*INDEX(係数表!F:F,4))))))</f>
        <v>#VALUE!</v>
      </c>
      <c r="L78" t="e">
        <f>MIN(100, MAX(0, (INDEX(出力表!D:D,4))*J78/MAX(K78, Settings!B3)))</f>
        <v>#VALUE!</v>
      </c>
      <c r="M78">
        <f>MIN(100, MAX(0, 100*BETAINV(乱数表!$E78, MAX(0.00000001, (1/(1+EXP(-(INDEX(係数表!G:G,5) + $B78))))*(EXP(INDEX(係数表!H:H,5) + INDEX(係数表!I:I,5)*LN(INDEX(出力表!C:C,5)+1)))), MAX(0.00000001, (1-(1/(1+EXP(-(INDEX(係数表!G:G,5) + $B78)))))*(EXP(INDEX(係数表!H:H,5) + INDEX(係数表!I:I,5)*LN(INDEX(出力表!C:C,5)+1)))))))</f>
        <v>93.539211491810619</v>
      </c>
      <c r="N78" t="e">
        <f>MIN(100, MAX(0, (100*(INDEX(出力表!D:D,5))/(EXP(INDEX(係数表!B:B,5) + $C78) + (INDEX(出力表!D:D,5)))) + (乱数表!$Q78*(Settings!B12/(((INDEX(出力表!D:D,5))+1)^INDEX(係数表!E:E,5)*INDEX(係数表!F:F,5))))))</f>
        <v>#VALUE!</v>
      </c>
      <c r="O78" t="e">
        <f>MIN(100, MAX(0, (INDEX(出力表!D:D,5))*M78/MAX(N78, Settings!B3)))</f>
        <v>#VALUE!</v>
      </c>
      <c r="P78">
        <f>MIN(100, MAX(0, 100*BETAINV(乱数表!$F78, MAX(0.00000001, (1/(1+EXP(-(INDEX(係数表!G:G,6) + $B78))))*(EXP(INDEX(係数表!H:H,6) + INDEX(係数表!I:I,6)*LN(INDEX(出力表!C:C,6)+1)))), MAX(0.00000001, (1-(1/(1+EXP(-(INDEX(係数表!G:G,6) + $B78)))))*(EXP(INDEX(係数表!H:H,6) + INDEX(係数表!I:I,6)*LN(INDEX(出力表!C:C,6)+1)))))))</f>
        <v>98.778983974959687</v>
      </c>
      <c r="Q78" t="e">
        <f>MIN(100, MAX(0, (100*(INDEX(出力表!D:D,6))/(EXP(INDEX(係数表!B:B,6) + $C78) + (INDEX(出力表!D:D,6)))) + (乱数表!$R78*(Settings!B12/(((INDEX(出力表!D:D,6))+1)^INDEX(係数表!E:E,6)*INDEX(係数表!F:F,6))))))</f>
        <v>#VALUE!</v>
      </c>
      <c r="R78" t="e">
        <f>MIN(100, MAX(0, (INDEX(出力表!D:D,6))*P78/MAX(Q78, Settings!B3)))</f>
        <v>#VALUE!</v>
      </c>
      <c r="S78">
        <f>MIN(100, MAX(0, 100*BETAINV(乱数表!$G78, MAX(0.00000001, (1/(1+EXP(-(INDEX(係数表!G:G,7) + $B78))))*(EXP(INDEX(係数表!H:H,7) + INDEX(係数表!I:I,7)*LN(INDEX(出力表!C:C,7)+1)))), MAX(0.00000001, (1-(1/(1+EXP(-(INDEX(係数表!G:G,7) + $B78)))))*(EXP(INDEX(係数表!H:H,7) + INDEX(係数表!I:I,7)*LN(INDEX(出力表!C:C,7)+1)))))))</f>
        <v>98.410591049515588</v>
      </c>
      <c r="T78" t="e">
        <f>MIN(100, MAX(0, (100*(INDEX(出力表!D:D,7))/(EXP(INDEX(係数表!B:B,7) + $C78) + (INDEX(出力表!D:D,7)))) + (乱数表!$S78*(Settings!B12/(((INDEX(出力表!D:D,7))+1)^INDEX(係数表!E:E,7)*INDEX(係数表!F:F,7))))))</f>
        <v>#VALUE!</v>
      </c>
      <c r="U78" t="e">
        <f>MIN(100, MAX(0, (INDEX(出力表!D:D,7))*S78/MAX(T78, Settings!B3)))</f>
        <v>#VALUE!</v>
      </c>
      <c r="V78">
        <f>MIN(100, MAX(0, 100*BETAINV(乱数表!$H78, MAX(0.00000001, (1/(1+EXP(-(INDEX(係数表!G:G,8) + $B78))))*(EXP(INDEX(係数表!H:H,8) + INDEX(係数表!I:I,8)*LN(INDEX(出力表!C:C,8)+1)))), MAX(0.00000001, (1-(1/(1+EXP(-(INDEX(係数表!G:G,8) + $B78)))))*(EXP(INDEX(係数表!H:H,8) + INDEX(係数表!I:I,8)*LN(INDEX(出力表!C:C,8)+1)))))))</f>
        <v>98.664762898788254</v>
      </c>
      <c r="W78" t="e">
        <f>MIN(100, MAX(0, (100*(INDEX(出力表!D:D,8))/(EXP(INDEX(係数表!B:B,8) + $C78) + (INDEX(出力表!D:D,8)))) + (乱数表!$T78*(Settings!B12/(((INDEX(出力表!D:D,8))+1)^INDEX(係数表!E:E,8)*INDEX(係数表!F:F,8))))))</f>
        <v>#VALUE!</v>
      </c>
      <c r="X78" t="e">
        <f>MIN(100, MAX(0, (INDEX(出力表!D:D,8))*V78/MAX(W78, Settings!B3)))</f>
        <v>#VALUE!</v>
      </c>
      <c r="Y78">
        <f>MIN(100, MAX(0, 100*BETAINV(乱数表!$I78, MAX(0.00000001, (1/(1+EXP(-(INDEX(係数表!G:G,9) + $B78))))*(EXP(INDEX(係数表!H:H,9) + INDEX(係数表!I:I,9)*LN(INDEX(出力表!C:C,9)+1)))), MAX(0.00000001, (1-(1/(1+EXP(-(INDEX(係数表!G:G,9) + $B78)))))*(EXP(INDEX(係数表!H:H,9) + INDEX(係数表!I:I,9)*LN(INDEX(出力表!C:C,9)+1)))))))</f>
        <v>71.71923517450503</v>
      </c>
      <c r="Z78" t="e">
        <f>MIN(100, MAX(0, (100*(INDEX(出力表!D:D,9))/(EXP(INDEX(係数表!B:B,9) + $C78) + (INDEX(出力表!D:D,9)))) + (乱数表!$U78*(Settings!B12/(((INDEX(出力表!D:D,9))+1)^INDEX(係数表!E:E,9)*INDEX(係数表!F:F,9))))))</f>
        <v>#VALUE!</v>
      </c>
      <c r="AA78" t="e">
        <f>MIN(100, MAX(0, (INDEX(出力表!D:D,9))*Y78/MAX(Z78, Settings!B3)))</f>
        <v>#VALUE!</v>
      </c>
      <c r="AB78">
        <f>MIN(100, MAX(0, 100*BETAINV(乱数表!$J78, MAX(0.00000001, (1/(1+EXP(-(INDEX(係数表!G:G,10) + $B78))))*(EXP(INDEX(係数表!H:H,10) + INDEX(係数表!I:I,10)*LN(INDEX(出力表!C:C,10)+1)))), MAX(0.00000001, (1-(1/(1+EXP(-(INDEX(係数表!G:G,10) + $B78)))))*(EXP(INDEX(係数表!H:H,10) + INDEX(係数表!I:I,10)*LN(INDEX(出力表!C:C,10)+1)))))))</f>
        <v>92.361798117113466</v>
      </c>
      <c r="AC78" t="e">
        <f>MIN(100, MAX(0, (100*(INDEX(出力表!D:D,10))/(EXP(INDEX(係数表!B:B,10) + $C78) + (INDEX(出力表!D:D,10)))) + (乱数表!$V78*(Settings!B12/(((INDEX(出力表!D:D,10))+1)^INDEX(係数表!E:E,10)*INDEX(係数表!F:F,10))))))</f>
        <v>#VALUE!</v>
      </c>
      <c r="AD78" t="e">
        <f>MIN(100, MAX(0, (INDEX(出力表!D:D,10))*AB78/MAX(AC78, Settings!B3)))</f>
        <v>#VALUE!</v>
      </c>
      <c r="AE78">
        <f>MIN(100, MAX(0, 100*BETAINV(乱数表!$K78, MAX(0.00000001, (1/(1+EXP(-(INDEX(係数表!G:G,11) + $B78))))*(EXP(INDEX(係数表!H:H,11) + INDEX(係数表!I:I,11)*LN(INDEX(出力表!C:C,11)+1)))), MAX(0.00000001, (1-(1/(1+EXP(-(INDEX(係数表!G:G,11) + $B78)))))*(EXP(INDEX(係数表!H:H,11) + INDEX(係数表!I:I,11)*LN(INDEX(出力表!C:C,11)+1)))))))</f>
        <v>98.89654560330851</v>
      </c>
      <c r="AF78" t="e">
        <f>MIN(100, MAX(0, (100*(INDEX(出力表!D:D,11))/(EXP(INDEX(係数表!B:B,11) + $C78) + (INDEX(出力表!D:D,11)))) + (乱数表!$W78*(Settings!B12/(((INDEX(出力表!D:D,11))+1)^INDEX(係数表!E:E,11)*INDEX(係数表!F:F,11))))))</f>
        <v>#VALUE!</v>
      </c>
      <c r="AG78" t="e">
        <f>MIN(100, MAX(0, (INDEX(出力表!D:D,11))*AE78/MAX(AF78, Settings!B3)))</f>
        <v>#VALUE!</v>
      </c>
      <c r="AH78">
        <f>MIN(100, MAX(0, 100*BETAINV(乱数表!$L78, MAX(0.00000001, (1/(1+EXP(-(INDEX(係数表!G:G,12) + $B78))))*(EXP(INDEX(係数表!H:H,12) + INDEX(係数表!I:I,12)*LN(INDEX(出力表!C:C,12)+1)))), MAX(0.00000001, (1-(1/(1+EXP(-(INDEX(係数表!G:G,12) + $B78)))))*(EXP(INDEX(係数表!H:H,12) + INDEX(係数表!I:I,12)*LN(INDEX(出力表!C:C,12)+1)))))))</f>
        <v>98.876353725004435</v>
      </c>
      <c r="AI78" t="e">
        <f>MIN(100, MAX(0, (100*(INDEX(出力表!D:D,12))/(EXP(INDEX(係数表!B:B,12) + $C78) + (INDEX(出力表!D:D,12)))) + (乱数表!$X78*(Settings!B12/(((INDEX(出力表!D:D,12))+1)^INDEX(係数表!E:E,12)*INDEX(係数表!F:F,12))))))</f>
        <v>#VALUE!</v>
      </c>
      <c r="AJ78" t="e">
        <f>MIN(100, MAX(0, (INDEX(出力表!D:D,12))*AH78/MAX(AI78, Settings!B3)))</f>
        <v>#VALUE!</v>
      </c>
      <c r="AK78">
        <f>MIN(100, MAX(0, 100*BETAINV(乱数表!$M78, MAX(0.00000001, (1/(1+EXP(-(INDEX(係数表!G:G,13) + $B78))))*(EXP(INDEX(係数表!H:H,13) + INDEX(係数表!I:I,13)*LN(INDEX(出力表!C:C,13)+1)))), MAX(0.00000001, (1-(1/(1+EXP(-(INDEX(係数表!G:G,13) + $B78)))))*(EXP(INDEX(係数表!H:H,13) + INDEX(係数表!I:I,13)*LN(INDEX(出力表!C:C,13)+1)))))))</f>
        <v>99.996206676207706</v>
      </c>
      <c r="AL78" t="e">
        <f>MIN(100, MAX(0, (100*(INDEX(出力表!D:D,13))/(EXP(INDEX(係数表!B:B,13) + $C78) + (INDEX(出力表!D:D,13)))) + (乱数表!$Y78*(Settings!B12/(((INDEX(出力表!D:D,13))+1)^INDEX(係数表!E:E,13)*INDEX(係数表!F:F,13))))))</f>
        <v>#VALUE!</v>
      </c>
      <c r="AM78" t="e">
        <f>MIN(100, MAX(0, (INDEX(出力表!D:D,13))*AK78/MAX(AL78, Settings!B3)))</f>
        <v>#VALUE!</v>
      </c>
      <c r="AN78">
        <f>IF(ISNUMBER(F78), INDEX(出力表!B:B,2)*F78, 0)+IF(ISNUMBER(I78), INDEX(出力表!B:B,3)*I78, 0)+IF(ISNUMBER(L78), INDEX(出力表!B:B,4)*L78, 0)+IF(ISNUMBER(O78), INDEX(出力表!B:B,5)*O78, 0)+IF(ISNUMBER(R78), INDEX(出力表!B:B,6)*R78, 0)+IF(ISNUMBER(U78), INDEX(出力表!B:B,7)*U78, 0)+IF(ISNUMBER(X78), INDEX(出力表!B:B,8)*X78, 0)+IF(ISNUMBER(AA78), INDEX(出力表!B:B,9)*AA78, 0)+IF(ISNUMBER(AD78), INDEX(出力表!B:B,10)*AD78, 0)+IF(ISNUMBER(AG78), INDEX(出力表!B:B,11)*AG78, 0)+IF(ISNUMBER(AJ78), INDEX(出力表!B:B,12)*AJ78, 0)+IF(ISNUMBER(AM78), INDEX(出力表!B:B,13)*AM78, 0)</f>
        <v>0</v>
      </c>
      <c r="AO78">
        <f>IF(ISNUMBER(F78), INDEX(出力表!B:B,2), 0)+IF(ISNUMBER(I78), INDEX(出力表!B:B,3), 0)+IF(ISNUMBER(L78), INDEX(出力表!B:B,4), 0)+IF(ISNUMBER(O78), INDEX(出力表!B:B,5), 0)+IF(ISNUMBER(R78), INDEX(出力表!B:B,6), 0)+IF(ISNUMBER(U78), INDEX(出力表!B:B,7), 0)+IF(ISNUMBER(X78), INDEX(出力表!B:B,8), 0)+IF(ISNUMBER(AA78), INDEX(出力表!B:B,9), 0)+IF(ISNUMBER(AD78), INDEX(出力表!B:B,10), 0)+IF(ISNUMBER(AG78), INDEX(出力表!B:B,11), 0)+IF(ISNUMBER(AJ78), INDEX(出力表!B:B,12), 0)+IF(ISNUMBER(AM78), INDEX(出力表!B:B,13), 0)</f>
        <v>0</v>
      </c>
      <c r="AP78" t="str">
        <f t="shared" si="1"/>
        <v/>
      </c>
    </row>
    <row r="79" spans="1:42" x14ac:dyDescent="0.2">
      <c r="A79">
        <v>78</v>
      </c>
      <c r="B79">
        <f>IF(UPPER(Settings!B4)="TRUE", 乱数表!$Z79*Settings!B10, 0)</f>
        <v>-9.7362445322236188E-2</v>
      </c>
      <c r="C79">
        <f>IF(UPPER(Settings!B4)="TRUE", 乱数表!$AA79*Settings!B11, 0)</f>
        <v>-2.1002015137666225E-2</v>
      </c>
      <c r="D79">
        <f>MIN(100, MAX(0, 100*BETAINV(乱数表!$B79, MAX(0.00000001, (1/(1+EXP(-(INDEX(係数表!G:G,2) + $B79))))*(EXP(INDEX(係数表!H:H,2) + INDEX(係数表!I:I,2)*LN(INDEX(出力表!C:C,2)+1)))), MAX(0.00000001, (1-(1/(1+EXP(-(INDEX(係数表!G:G,2) + $B79)))))*(EXP(INDEX(係数表!H:H,2) + INDEX(係数表!I:I,2)*LN(INDEX(出力表!C:C,2)+1)))))))</f>
        <v>97.036655911408374</v>
      </c>
      <c r="E79" t="e">
        <f>MIN(100, MAX(0, (100*(INDEX(出力表!D:D,2))/(EXP(INDEX(係数表!B:B,2) + $C79) + (INDEX(出力表!D:D,2)))) + (乱数表!$N79*(Settings!B12/(((INDEX(出力表!D:D,2))+1)^INDEX(係数表!E:E,2)*INDEX(係数表!F:F,2))))))</f>
        <v>#VALUE!</v>
      </c>
      <c r="F79" t="e">
        <f>MIN(100, MAX(0, (INDEX(出力表!D:D,2))*D79/MAX(E79, Settings!B3)))</f>
        <v>#VALUE!</v>
      </c>
      <c r="G79">
        <f>MIN(100, MAX(0, 100*BETAINV(乱数表!$C79, MAX(0.00000001, (1/(1+EXP(-(INDEX(係数表!G:G,3) + $B79))))*(EXP(INDEX(係数表!H:H,3) + INDEX(係数表!I:I,3)*LN(INDEX(出力表!C:C,3)+1)))), MAX(0.00000001, (1-(1/(1+EXP(-(INDEX(係数表!G:G,3) + $B79)))))*(EXP(INDEX(係数表!H:H,3) + INDEX(係数表!I:I,3)*LN(INDEX(出力表!C:C,3)+1)))))))</f>
        <v>47.83191697811808</v>
      </c>
      <c r="H79" t="e">
        <f>MIN(100, MAX(0, (100*(INDEX(出力表!D:D,3))/(EXP(INDEX(係数表!B:B,3) + $C79) + (INDEX(出力表!D:D,3)))) + (乱数表!$O79*(Settings!B12/(((INDEX(出力表!D:D,3))+1)^INDEX(係数表!E:E,3)*INDEX(係数表!F:F,3))))))</f>
        <v>#VALUE!</v>
      </c>
      <c r="I79" t="e">
        <f>MIN(100, MAX(0, (INDEX(出力表!D:D,3))*G79/MAX(H79, Settings!B3)))</f>
        <v>#VALUE!</v>
      </c>
      <c r="J79">
        <f>MIN(100, MAX(0, 100*BETAINV(乱数表!$D79, MAX(0.00000001, (1/(1+EXP(-(INDEX(係数表!G:G,4) + $B79))))*(EXP(INDEX(係数表!H:H,4) + INDEX(係数表!I:I,4)*LN(INDEX(出力表!C:C,4)+1)))), MAX(0.00000001, (1-(1/(1+EXP(-(INDEX(係数表!G:G,4) + $B79)))))*(EXP(INDEX(係数表!H:H,4) + INDEX(係数表!I:I,4)*LN(INDEX(出力表!C:C,4)+1)))))))</f>
        <v>86.959836809615211</v>
      </c>
      <c r="K79" t="e">
        <f>MIN(100, MAX(0, (100*(INDEX(出力表!D:D,4))/(EXP(INDEX(係数表!B:B,4) + $C79) + (INDEX(出力表!D:D,4)))) + (乱数表!$P79*(Settings!B12/(((INDEX(出力表!D:D,4))+1)^INDEX(係数表!E:E,4)*INDEX(係数表!F:F,4))))))</f>
        <v>#VALUE!</v>
      </c>
      <c r="L79" t="e">
        <f>MIN(100, MAX(0, (INDEX(出力表!D:D,4))*J79/MAX(K79, Settings!B3)))</f>
        <v>#VALUE!</v>
      </c>
      <c r="M79">
        <f>MIN(100, MAX(0, 100*BETAINV(乱数表!$E79, MAX(0.00000001, (1/(1+EXP(-(INDEX(係数表!G:G,5) + $B79))))*(EXP(INDEX(係数表!H:H,5) + INDEX(係数表!I:I,5)*LN(INDEX(出力表!C:C,5)+1)))), MAX(0.00000001, (1-(1/(1+EXP(-(INDEX(係数表!G:G,5) + $B79)))))*(EXP(INDEX(係数表!H:H,5) + INDEX(係数表!I:I,5)*LN(INDEX(出力表!C:C,5)+1)))))))</f>
        <v>95.590902800460057</v>
      </c>
      <c r="N79" t="e">
        <f>MIN(100, MAX(0, (100*(INDEX(出力表!D:D,5))/(EXP(INDEX(係数表!B:B,5) + $C79) + (INDEX(出力表!D:D,5)))) + (乱数表!$Q79*(Settings!B12/(((INDEX(出力表!D:D,5))+1)^INDEX(係数表!E:E,5)*INDEX(係数表!F:F,5))))))</f>
        <v>#VALUE!</v>
      </c>
      <c r="O79" t="e">
        <f>MIN(100, MAX(0, (INDEX(出力表!D:D,5))*M79/MAX(N79, Settings!B3)))</f>
        <v>#VALUE!</v>
      </c>
      <c r="P79">
        <f>MIN(100, MAX(0, 100*BETAINV(乱数表!$F79, MAX(0.00000001, (1/(1+EXP(-(INDEX(係数表!G:G,6) + $B79))))*(EXP(INDEX(係数表!H:H,6) + INDEX(係数表!I:I,6)*LN(INDEX(出力表!C:C,6)+1)))), MAX(0.00000001, (1-(1/(1+EXP(-(INDEX(係数表!G:G,6) + $B79)))))*(EXP(INDEX(係数表!H:H,6) + INDEX(係数表!I:I,6)*LN(INDEX(出力表!C:C,6)+1)))))))</f>
        <v>98.866810307976067</v>
      </c>
      <c r="Q79" t="e">
        <f>MIN(100, MAX(0, (100*(INDEX(出力表!D:D,6))/(EXP(INDEX(係数表!B:B,6) + $C79) + (INDEX(出力表!D:D,6)))) + (乱数表!$R79*(Settings!B12/(((INDEX(出力表!D:D,6))+1)^INDEX(係数表!E:E,6)*INDEX(係数表!F:F,6))))))</f>
        <v>#VALUE!</v>
      </c>
      <c r="R79" t="e">
        <f>MIN(100, MAX(0, (INDEX(出力表!D:D,6))*P79/MAX(Q79, Settings!B3)))</f>
        <v>#VALUE!</v>
      </c>
      <c r="S79">
        <f>MIN(100, MAX(0, 100*BETAINV(乱数表!$G79, MAX(0.00000001, (1/(1+EXP(-(INDEX(係数表!G:G,7) + $B79))))*(EXP(INDEX(係数表!H:H,7) + INDEX(係数表!I:I,7)*LN(INDEX(出力表!C:C,7)+1)))), MAX(0.00000001, (1-(1/(1+EXP(-(INDEX(係数表!G:G,7) + $B79)))))*(EXP(INDEX(係数表!H:H,7) + INDEX(係数表!I:I,7)*LN(INDEX(出力表!C:C,7)+1)))))))</f>
        <v>98.157302114202082</v>
      </c>
      <c r="T79" t="e">
        <f>MIN(100, MAX(0, (100*(INDEX(出力表!D:D,7))/(EXP(INDEX(係数表!B:B,7) + $C79) + (INDEX(出力表!D:D,7)))) + (乱数表!$S79*(Settings!B12/(((INDEX(出力表!D:D,7))+1)^INDEX(係数表!E:E,7)*INDEX(係数表!F:F,7))))))</f>
        <v>#VALUE!</v>
      </c>
      <c r="U79" t="e">
        <f>MIN(100, MAX(0, (INDEX(出力表!D:D,7))*S79/MAX(T79, Settings!B3)))</f>
        <v>#VALUE!</v>
      </c>
      <c r="V79">
        <f>MIN(100, MAX(0, 100*BETAINV(乱数表!$H79, MAX(0.00000001, (1/(1+EXP(-(INDEX(係数表!G:G,8) + $B79))))*(EXP(INDEX(係数表!H:H,8) + INDEX(係数表!I:I,8)*LN(INDEX(出力表!C:C,8)+1)))), MAX(0.00000001, (1-(1/(1+EXP(-(INDEX(係数表!G:G,8) + $B79)))))*(EXP(INDEX(係数表!H:H,8) + INDEX(係数表!I:I,8)*LN(INDEX(出力表!C:C,8)+1)))))))</f>
        <v>32.421940531583772</v>
      </c>
      <c r="W79" t="e">
        <f>MIN(100, MAX(0, (100*(INDEX(出力表!D:D,8))/(EXP(INDEX(係数表!B:B,8) + $C79) + (INDEX(出力表!D:D,8)))) + (乱数表!$T79*(Settings!B12/(((INDEX(出力表!D:D,8))+1)^INDEX(係数表!E:E,8)*INDEX(係数表!F:F,8))))))</f>
        <v>#VALUE!</v>
      </c>
      <c r="X79" t="e">
        <f>MIN(100, MAX(0, (INDEX(出力表!D:D,8))*V79/MAX(W79, Settings!B3)))</f>
        <v>#VALUE!</v>
      </c>
      <c r="Y79">
        <f>MIN(100, MAX(0, 100*BETAINV(乱数表!$I79, MAX(0.00000001, (1/(1+EXP(-(INDEX(係数表!G:G,9) + $B79))))*(EXP(INDEX(係数表!H:H,9) + INDEX(係数表!I:I,9)*LN(INDEX(出力表!C:C,9)+1)))), MAX(0.00000001, (1-(1/(1+EXP(-(INDEX(係数表!G:G,9) + $B79)))))*(EXP(INDEX(係数表!H:H,9) + INDEX(係数表!I:I,9)*LN(INDEX(出力表!C:C,9)+1)))))))</f>
        <v>95.836981464147229</v>
      </c>
      <c r="Z79" t="e">
        <f>MIN(100, MAX(0, (100*(INDEX(出力表!D:D,9))/(EXP(INDEX(係数表!B:B,9) + $C79) + (INDEX(出力表!D:D,9)))) + (乱数表!$U79*(Settings!B12/(((INDEX(出力表!D:D,9))+1)^INDEX(係数表!E:E,9)*INDEX(係数表!F:F,9))))))</f>
        <v>#VALUE!</v>
      </c>
      <c r="AA79" t="e">
        <f>MIN(100, MAX(0, (INDEX(出力表!D:D,9))*Y79/MAX(Z79, Settings!B3)))</f>
        <v>#VALUE!</v>
      </c>
      <c r="AB79">
        <f>MIN(100, MAX(0, 100*BETAINV(乱数表!$J79, MAX(0.00000001, (1/(1+EXP(-(INDEX(係数表!G:G,10) + $B79))))*(EXP(INDEX(係数表!H:H,10) + INDEX(係数表!I:I,10)*LN(INDEX(出力表!C:C,10)+1)))), MAX(0.00000001, (1-(1/(1+EXP(-(INDEX(係数表!G:G,10) + $B79)))))*(EXP(INDEX(係数表!H:H,10) + INDEX(係数表!I:I,10)*LN(INDEX(出力表!C:C,10)+1)))))))</f>
        <v>77.325338722290553</v>
      </c>
      <c r="AC79" t="e">
        <f>MIN(100, MAX(0, (100*(INDEX(出力表!D:D,10))/(EXP(INDEX(係数表!B:B,10) + $C79) + (INDEX(出力表!D:D,10)))) + (乱数表!$V79*(Settings!B12/(((INDEX(出力表!D:D,10))+1)^INDEX(係数表!E:E,10)*INDEX(係数表!F:F,10))))))</f>
        <v>#VALUE!</v>
      </c>
      <c r="AD79" t="e">
        <f>MIN(100, MAX(0, (INDEX(出力表!D:D,10))*AB79/MAX(AC79, Settings!B3)))</f>
        <v>#VALUE!</v>
      </c>
      <c r="AE79">
        <f>MIN(100, MAX(0, 100*BETAINV(乱数表!$K79, MAX(0.00000001, (1/(1+EXP(-(INDEX(係数表!G:G,11) + $B79))))*(EXP(INDEX(係数表!H:H,11) + INDEX(係数表!I:I,11)*LN(INDEX(出力表!C:C,11)+1)))), MAX(0.00000001, (1-(1/(1+EXP(-(INDEX(係数表!G:G,11) + $B79)))))*(EXP(INDEX(係数表!H:H,11) + INDEX(係数表!I:I,11)*LN(INDEX(出力表!C:C,11)+1)))))))</f>
        <v>99.765081175419695</v>
      </c>
      <c r="AF79" t="e">
        <f>MIN(100, MAX(0, (100*(INDEX(出力表!D:D,11))/(EXP(INDEX(係数表!B:B,11) + $C79) + (INDEX(出力表!D:D,11)))) + (乱数表!$W79*(Settings!B12/(((INDEX(出力表!D:D,11))+1)^INDEX(係数表!E:E,11)*INDEX(係数表!F:F,11))))))</f>
        <v>#VALUE!</v>
      </c>
      <c r="AG79" t="e">
        <f>MIN(100, MAX(0, (INDEX(出力表!D:D,11))*AE79/MAX(AF79, Settings!B3)))</f>
        <v>#VALUE!</v>
      </c>
      <c r="AH79">
        <f>MIN(100, MAX(0, 100*BETAINV(乱数表!$L79, MAX(0.00000001, (1/(1+EXP(-(INDEX(係数表!G:G,12) + $B79))))*(EXP(INDEX(係数表!H:H,12) + INDEX(係数表!I:I,12)*LN(INDEX(出力表!C:C,12)+1)))), MAX(0.00000001, (1-(1/(1+EXP(-(INDEX(係数表!G:G,12) + $B79)))))*(EXP(INDEX(係数表!H:H,12) + INDEX(係数表!I:I,12)*LN(INDEX(出力表!C:C,12)+1)))))))</f>
        <v>99.973113342462014</v>
      </c>
      <c r="AI79" t="e">
        <f>MIN(100, MAX(0, (100*(INDEX(出力表!D:D,12))/(EXP(INDEX(係数表!B:B,12) + $C79) + (INDEX(出力表!D:D,12)))) + (乱数表!$X79*(Settings!B12/(((INDEX(出力表!D:D,12))+1)^INDEX(係数表!E:E,12)*INDEX(係数表!F:F,12))))))</f>
        <v>#VALUE!</v>
      </c>
      <c r="AJ79" t="e">
        <f>MIN(100, MAX(0, (INDEX(出力表!D:D,12))*AH79/MAX(AI79, Settings!B3)))</f>
        <v>#VALUE!</v>
      </c>
      <c r="AK79">
        <f>MIN(100, MAX(0, 100*BETAINV(乱数表!$M79, MAX(0.00000001, (1/(1+EXP(-(INDEX(係数表!G:G,13) + $B79))))*(EXP(INDEX(係数表!H:H,13) + INDEX(係数表!I:I,13)*LN(INDEX(出力表!C:C,13)+1)))), MAX(0.00000001, (1-(1/(1+EXP(-(INDEX(係数表!G:G,13) + $B79)))))*(EXP(INDEX(係数表!H:H,13) + INDEX(係数表!I:I,13)*LN(INDEX(出力表!C:C,13)+1)))))))</f>
        <v>99.998909204764203</v>
      </c>
      <c r="AL79" t="e">
        <f>MIN(100, MAX(0, (100*(INDEX(出力表!D:D,13))/(EXP(INDEX(係数表!B:B,13) + $C79) + (INDEX(出力表!D:D,13)))) + (乱数表!$Y79*(Settings!B12/(((INDEX(出力表!D:D,13))+1)^INDEX(係数表!E:E,13)*INDEX(係数表!F:F,13))))))</f>
        <v>#VALUE!</v>
      </c>
      <c r="AM79" t="e">
        <f>MIN(100, MAX(0, (INDEX(出力表!D:D,13))*AK79/MAX(AL79, Settings!B3)))</f>
        <v>#VALUE!</v>
      </c>
      <c r="AN79">
        <f>IF(ISNUMBER(F79), INDEX(出力表!B:B,2)*F79, 0)+IF(ISNUMBER(I79), INDEX(出力表!B:B,3)*I79, 0)+IF(ISNUMBER(L79), INDEX(出力表!B:B,4)*L79, 0)+IF(ISNUMBER(O79), INDEX(出力表!B:B,5)*O79, 0)+IF(ISNUMBER(R79), INDEX(出力表!B:B,6)*R79, 0)+IF(ISNUMBER(U79), INDEX(出力表!B:B,7)*U79, 0)+IF(ISNUMBER(X79), INDEX(出力表!B:B,8)*X79, 0)+IF(ISNUMBER(AA79), INDEX(出力表!B:B,9)*AA79, 0)+IF(ISNUMBER(AD79), INDEX(出力表!B:B,10)*AD79, 0)+IF(ISNUMBER(AG79), INDEX(出力表!B:B,11)*AG79, 0)+IF(ISNUMBER(AJ79), INDEX(出力表!B:B,12)*AJ79, 0)+IF(ISNUMBER(AM79), INDEX(出力表!B:B,13)*AM79, 0)</f>
        <v>0</v>
      </c>
      <c r="AO79">
        <f>IF(ISNUMBER(F79), INDEX(出力表!B:B,2), 0)+IF(ISNUMBER(I79), INDEX(出力表!B:B,3), 0)+IF(ISNUMBER(L79), INDEX(出力表!B:B,4), 0)+IF(ISNUMBER(O79), INDEX(出力表!B:B,5), 0)+IF(ISNUMBER(R79), INDEX(出力表!B:B,6), 0)+IF(ISNUMBER(U79), INDEX(出力表!B:B,7), 0)+IF(ISNUMBER(X79), INDEX(出力表!B:B,8), 0)+IF(ISNUMBER(AA79), INDEX(出力表!B:B,9), 0)+IF(ISNUMBER(AD79), INDEX(出力表!B:B,10), 0)+IF(ISNUMBER(AG79), INDEX(出力表!B:B,11), 0)+IF(ISNUMBER(AJ79), INDEX(出力表!B:B,12), 0)+IF(ISNUMBER(AM79), INDEX(出力表!B:B,13), 0)</f>
        <v>0</v>
      </c>
      <c r="AP79" t="str">
        <f t="shared" si="1"/>
        <v/>
      </c>
    </row>
    <row r="80" spans="1:42" x14ac:dyDescent="0.2">
      <c r="A80">
        <v>79</v>
      </c>
      <c r="B80">
        <f>IF(UPPER(Settings!B4)="TRUE", 乱数表!$Z80*Settings!B10, 0)</f>
        <v>-0.66475151885585348</v>
      </c>
      <c r="C80">
        <f>IF(UPPER(Settings!B4)="TRUE", 乱数表!$AA80*Settings!B11, 0)</f>
        <v>6.997057631279878E-2</v>
      </c>
      <c r="D80">
        <f>MIN(100, MAX(0, 100*BETAINV(乱数表!$B80, MAX(0.00000001, (1/(1+EXP(-(INDEX(係数表!G:G,2) + $B80))))*(EXP(INDEX(係数表!H:H,2) + INDEX(係数表!I:I,2)*LN(INDEX(出力表!C:C,2)+1)))), MAX(0.00000001, (1-(1/(1+EXP(-(INDEX(係数表!G:G,2) + $B80)))))*(EXP(INDEX(係数表!H:H,2) + INDEX(係数表!I:I,2)*LN(INDEX(出力表!C:C,2)+1)))))))</f>
        <v>80.881718890810546</v>
      </c>
      <c r="E80" t="e">
        <f>MIN(100, MAX(0, (100*(INDEX(出力表!D:D,2))/(EXP(INDEX(係数表!B:B,2) + $C80) + (INDEX(出力表!D:D,2)))) + (乱数表!$N80*(Settings!B12/(((INDEX(出力表!D:D,2))+1)^INDEX(係数表!E:E,2)*INDEX(係数表!F:F,2))))))</f>
        <v>#VALUE!</v>
      </c>
      <c r="F80" t="e">
        <f>MIN(100, MAX(0, (INDEX(出力表!D:D,2))*D80/MAX(E80, Settings!B3)))</f>
        <v>#VALUE!</v>
      </c>
      <c r="G80">
        <f>MIN(100, MAX(0, 100*BETAINV(乱数表!$C80, MAX(0.00000001, (1/(1+EXP(-(INDEX(係数表!G:G,3) + $B80))))*(EXP(INDEX(係数表!H:H,3) + INDEX(係数表!I:I,3)*LN(INDEX(出力表!C:C,3)+1)))), MAX(0.00000001, (1-(1/(1+EXP(-(INDEX(係数表!G:G,3) + $B80)))))*(EXP(INDEX(係数表!H:H,3) + INDEX(係数表!I:I,3)*LN(INDEX(出力表!C:C,3)+1)))))))</f>
        <v>77.041912375546431</v>
      </c>
      <c r="H80" t="e">
        <f>MIN(100, MAX(0, (100*(INDEX(出力表!D:D,3))/(EXP(INDEX(係数表!B:B,3) + $C80) + (INDEX(出力表!D:D,3)))) + (乱数表!$O80*(Settings!B12/(((INDEX(出力表!D:D,3))+1)^INDEX(係数表!E:E,3)*INDEX(係数表!F:F,3))))))</f>
        <v>#VALUE!</v>
      </c>
      <c r="I80" t="e">
        <f>MIN(100, MAX(0, (INDEX(出力表!D:D,3))*G80/MAX(H80, Settings!B3)))</f>
        <v>#VALUE!</v>
      </c>
      <c r="J80">
        <f>MIN(100, MAX(0, 100*BETAINV(乱数表!$D80, MAX(0.00000001, (1/(1+EXP(-(INDEX(係数表!G:G,4) + $B80))))*(EXP(INDEX(係数表!H:H,4) + INDEX(係数表!I:I,4)*LN(INDEX(出力表!C:C,4)+1)))), MAX(0.00000001, (1-(1/(1+EXP(-(INDEX(係数表!G:G,4) + $B80)))))*(EXP(INDEX(係数表!H:H,4) + INDEX(係数表!I:I,4)*LN(INDEX(出力表!C:C,4)+1)))))))</f>
        <v>98.938755917124624</v>
      </c>
      <c r="K80" t="e">
        <f>MIN(100, MAX(0, (100*(INDEX(出力表!D:D,4))/(EXP(INDEX(係数表!B:B,4) + $C80) + (INDEX(出力表!D:D,4)))) + (乱数表!$P80*(Settings!B12/(((INDEX(出力表!D:D,4))+1)^INDEX(係数表!E:E,4)*INDEX(係数表!F:F,4))))))</f>
        <v>#VALUE!</v>
      </c>
      <c r="L80" t="e">
        <f>MIN(100, MAX(0, (INDEX(出力表!D:D,4))*J80/MAX(K80, Settings!B3)))</f>
        <v>#VALUE!</v>
      </c>
      <c r="M80">
        <f>MIN(100, MAX(0, 100*BETAINV(乱数表!$E80, MAX(0.00000001, (1/(1+EXP(-(INDEX(係数表!G:G,5) + $B80))))*(EXP(INDEX(係数表!H:H,5) + INDEX(係数表!I:I,5)*LN(INDEX(出力表!C:C,5)+1)))), MAX(0.00000001, (1-(1/(1+EXP(-(INDEX(係数表!G:G,5) + $B80)))))*(EXP(INDEX(係数表!H:H,5) + INDEX(係数表!I:I,5)*LN(INDEX(出力表!C:C,5)+1)))))))</f>
        <v>93.164224361304505</v>
      </c>
      <c r="N80" t="e">
        <f>MIN(100, MAX(0, (100*(INDEX(出力表!D:D,5))/(EXP(INDEX(係数表!B:B,5) + $C80) + (INDEX(出力表!D:D,5)))) + (乱数表!$Q80*(Settings!B12/(((INDEX(出力表!D:D,5))+1)^INDEX(係数表!E:E,5)*INDEX(係数表!F:F,5))))))</f>
        <v>#VALUE!</v>
      </c>
      <c r="O80" t="e">
        <f>MIN(100, MAX(0, (INDEX(出力表!D:D,5))*M80/MAX(N80, Settings!B3)))</f>
        <v>#VALUE!</v>
      </c>
      <c r="P80">
        <f>MIN(100, MAX(0, 100*BETAINV(乱数表!$F80, MAX(0.00000001, (1/(1+EXP(-(INDEX(係数表!G:G,6) + $B80))))*(EXP(INDEX(係数表!H:H,6) + INDEX(係数表!I:I,6)*LN(INDEX(出力表!C:C,6)+1)))), MAX(0.00000001, (1-(1/(1+EXP(-(INDEX(係数表!G:G,6) + $B80)))))*(EXP(INDEX(係数表!H:H,6) + INDEX(係数表!I:I,6)*LN(INDEX(出力表!C:C,6)+1)))))))</f>
        <v>75.683310319945846</v>
      </c>
      <c r="Q80" t="e">
        <f>MIN(100, MAX(0, (100*(INDEX(出力表!D:D,6))/(EXP(INDEX(係数表!B:B,6) + $C80) + (INDEX(出力表!D:D,6)))) + (乱数表!$R80*(Settings!B12/(((INDEX(出力表!D:D,6))+1)^INDEX(係数表!E:E,6)*INDEX(係数表!F:F,6))))))</f>
        <v>#VALUE!</v>
      </c>
      <c r="R80" t="e">
        <f>MIN(100, MAX(0, (INDEX(出力表!D:D,6))*P80/MAX(Q80, Settings!B3)))</f>
        <v>#VALUE!</v>
      </c>
      <c r="S80">
        <f>MIN(100, MAX(0, 100*BETAINV(乱数表!$G80, MAX(0.00000001, (1/(1+EXP(-(INDEX(係数表!G:G,7) + $B80))))*(EXP(INDEX(係数表!H:H,7) + INDEX(係数表!I:I,7)*LN(INDEX(出力表!C:C,7)+1)))), MAX(0.00000001, (1-(1/(1+EXP(-(INDEX(係数表!G:G,7) + $B80)))))*(EXP(INDEX(係数表!H:H,7) + INDEX(係数表!I:I,7)*LN(INDEX(出力表!C:C,7)+1)))))))</f>
        <v>96.24829067351564</v>
      </c>
      <c r="T80" t="e">
        <f>MIN(100, MAX(0, (100*(INDEX(出力表!D:D,7))/(EXP(INDEX(係数表!B:B,7) + $C80) + (INDEX(出力表!D:D,7)))) + (乱数表!$S80*(Settings!B12/(((INDEX(出力表!D:D,7))+1)^INDEX(係数表!E:E,7)*INDEX(係数表!F:F,7))))))</f>
        <v>#VALUE!</v>
      </c>
      <c r="U80" t="e">
        <f>MIN(100, MAX(0, (INDEX(出力表!D:D,7))*S80/MAX(T80, Settings!B3)))</f>
        <v>#VALUE!</v>
      </c>
      <c r="V80">
        <f>MIN(100, MAX(0, 100*BETAINV(乱数表!$H80, MAX(0.00000001, (1/(1+EXP(-(INDEX(係数表!G:G,8) + $B80))))*(EXP(INDEX(係数表!H:H,8) + INDEX(係数表!I:I,8)*LN(INDEX(出力表!C:C,8)+1)))), MAX(0.00000001, (1-(1/(1+EXP(-(INDEX(係数表!G:G,8) + $B80)))))*(EXP(INDEX(係数表!H:H,8) + INDEX(係数表!I:I,8)*LN(INDEX(出力表!C:C,8)+1)))))))</f>
        <v>78.795740243298212</v>
      </c>
      <c r="W80" t="e">
        <f>MIN(100, MAX(0, (100*(INDEX(出力表!D:D,8))/(EXP(INDEX(係数表!B:B,8) + $C80) + (INDEX(出力表!D:D,8)))) + (乱数表!$T80*(Settings!B12/(((INDEX(出力表!D:D,8))+1)^INDEX(係数表!E:E,8)*INDEX(係数表!F:F,8))))))</f>
        <v>#VALUE!</v>
      </c>
      <c r="X80" t="e">
        <f>MIN(100, MAX(0, (INDEX(出力表!D:D,8))*V80/MAX(W80, Settings!B3)))</f>
        <v>#VALUE!</v>
      </c>
      <c r="Y80">
        <f>MIN(100, MAX(0, 100*BETAINV(乱数表!$I80, MAX(0.00000001, (1/(1+EXP(-(INDEX(係数表!G:G,9) + $B80))))*(EXP(INDEX(係数表!H:H,9) + INDEX(係数表!I:I,9)*LN(INDEX(出力表!C:C,9)+1)))), MAX(0.00000001, (1-(1/(1+EXP(-(INDEX(係数表!G:G,9) + $B80)))))*(EXP(INDEX(係数表!H:H,9) + INDEX(係数表!I:I,9)*LN(INDEX(出力表!C:C,9)+1)))))))</f>
        <v>79.518310322790327</v>
      </c>
      <c r="Z80" t="e">
        <f>MIN(100, MAX(0, (100*(INDEX(出力表!D:D,9))/(EXP(INDEX(係数表!B:B,9) + $C80) + (INDEX(出力表!D:D,9)))) + (乱数表!$U80*(Settings!B12/(((INDEX(出力表!D:D,9))+1)^INDEX(係数表!E:E,9)*INDEX(係数表!F:F,9))))))</f>
        <v>#VALUE!</v>
      </c>
      <c r="AA80" t="e">
        <f>MIN(100, MAX(0, (INDEX(出力表!D:D,9))*Y80/MAX(Z80, Settings!B3)))</f>
        <v>#VALUE!</v>
      </c>
      <c r="AB80">
        <f>MIN(100, MAX(0, 100*BETAINV(乱数表!$J80, MAX(0.00000001, (1/(1+EXP(-(INDEX(係数表!G:G,10) + $B80))))*(EXP(INDEX(係数表!H:H,10) + INDEX(係数表!I:I,10)*LN(INDEX(出力表!C:C,10)+1)))), MAX(0.00000001, (1-(1/(1+EXP(-(INDEX(係数表!G:G,10) + $B80)))))*(EXP(INDEX(係数表!H:H,10) + INDEX(係数表!I:I,10)*LN(INDEX(出力表!C:C,10)+1)))))))</f>
        <v>98.502532877126086</v>
      </c>
      <c r="AC80" t="e">
        <f>MIN(100, MAX(0, (100*(INDEX(出力表!D:D,10))/(EXP(INDEX(係数表!B:B,10) + $C80) + (INDEX(出力表!D:D,10)))) + (乱数表!$V80*(Settings!B12/(((INDEX(出力表!D:D,10))+1)^INDEX(係数表!E:E,10)*INDEX(係数表!F:F,10))))))</f>
        <v>#VALUE!</v>
      </c>
      <c r="AD80" t="e">
        <f>MIN(100, MAX(0, (INDEX(出力表!D:D,10))*AB80/MAX(AC80, Settings!B3)))</f>
        <v>#VALUE!</v>
      </c>
      <c r="AE80">
        <f>MIN(100, MAX(0, 100*BETAINV(乱数表!$K80, MAX(0.00000001, (1/(1+EXP(-(INDEX(係数表!G:G,11) + $B80))))*(EXP(INDEX(係数表!H:H,11) + INDEX(係数表!I:I,11)*LN(INDEX(出力表!C:C,11)+1)))), MAX(0.00000001, (1-(1/(1+EXP(-(INDEX(係数表!G:G,11) + $B80)))))*(EXP(INDEX(係数表!H:H,11) + INDEX(係数表!I:I,11)*LN(INDEX(出力表!C:C,11)+1)))))))</f>
        <v>91.593495076448363</v>
      </c>
      <c r="AF80" t="e">
        <f>MIN(100, MAX(0, (100*(INDEX(出力表!D:D,11))/(EXP(INDEX(係数表!B:B,11) + $C80) + (INDEX(出力表!D:D,11)))) + (乱数表!$W80*(Settings!B12/(((INDEX(出力表!D:D,11))+1)^INDEX(係数表!E:E,11)*INDEX(係数表!F:F,11))))))</f>
        <v>#VALUE!</v>
      </c>
      <c r="AG80" t="e">
        <f>MIN(100, MAX(0, (INDEX(出力表!D:D,11))*AE80/MAX(AF80, Settings!B3)))</f>
        <v>#VALUE!</v>
      </c>
      <c r="AH80">
        <f>MIN(100, MAX(0, 100*BETAINV(乱数表!$L80, MAX(0.00000001, (1/(1+EXP(-(INDEX(係数表!G:G,12) + $B80))))*(EXP(INDEX(係数表!H:H,12) + INDEX(係数表!I:I,12)*LN(INDEX(出力表!C:C,12)+1)))), MAX(0.00000001, (1-(1/(1+EXP(-(INDEX(係数表!G:G,12) + $B80)))))*(EXP(INDEX(係数表!H:H,12) + INDEX(係数表!I:I,12)*LN(INDEX(出力表!C:C,12)+1)))))))</f>
        <v>99.584993630327872</v>
      </c>
      <c r="AI80" t="e">
        <f>MIN(100, MAX(0, (100*(INDEX(出力表!D:D,12))/(EXP(INDEX(係数表!B:B,12) + $C80) + (INDEX(出力表!D:D,12)))) + (乱数表!$X80*(Settings!B12/(((INDEX(出力表!D:D,12))+1)^INDEX(係数表!E:E,12)*INDEX(係数表!F:F,12))))))</f>
        <v>#VALUE!</v>
      </c>
      <c r="AJ80" t="e">
        <f>MIN(100, MAX(0, (INDEX(出力表!D:D,12))*AH80/MAX(AI80, Settings!B3)))</f>
        <v>#VALUE!</v>
      </c>
      <c r="AK80">
        <f>MIN(100, MAX(0, 100*BETAINV(乱数表!$M80, MAX(0.00000001, (1/(1+EXP(-(INDEX(係数表!G:G,13) + $B80))))*(EXP(INDEX(係数表!H:H,13) + INDEX(係数表!I:I,13)*LN(INDEX(出力表!C:C,13)+1)))), MAX(0.00000001, (1-(1/(1+EXP(-(INDEX(係数表!G:G,13) + $B80)))))*(EXP(INDEX(係数表!H:H,13) + INDEX(係数表!I:I,13)*LN(INDEX(出力表!C:C,13)+1)))))))</f>
        <v>94.857607743779056</v>
      </c>
      <c r="AL80" t="e">
        <f>MIN(100, MAX(0, (100*(INDEX(出力表!D:D,13))/(EXP(INDEX(係数表!B:B,13) + $C80) + (INDEX(出力表!D:D,13)))) + (乱数表!$Y80*(Settings!B12/(((INDEX(出力表!D:D,13))+1)^INDEX(係数表!E:E,13)*INDEX(係数表!F:F,13))))))</f>
        <v>#VALUE!</v>
      </c>
      <c r="AM80" t="e">
        <f>MIN(100, MAX(0, (INDEX(出力表!D:D,13))*AK80/MAX(AL80, Settings!B3)))</f>
        <v>#VALUE!</v>
      </c>
      <c r="AN80">
        <f>IF(ISNUMBER(F80), INDEX(出力表!B:B,2)*F80, 0)+IF(ISNUMBER(I80), INDEX(出力表!B:B,3)*I80, 0)+IF(ISNUMBER(L80), INDEX(出力表!B:B,4)*L80, 0)+IF(ISNUMBER(O80), INDEX(出力表!B:B,5)*O80, 0)+IF(ISNUMBER(R80), INDEX(出力表!B:B,6)*R80, 0)+IF(ISNUMBER(U80), INDEX(出力表!B:B,7)*U80, 0)+IF(ISNUMBER(X80), INDEX(出力表!B:B,8)*X80, 0)+IF(ISNUMBER(AA80), INDEX(出力表!B:B,9)*AA80, 0)+IF(ISNUMBER(AD80), INDEX(出力表!B:B,10)*AD80, 0)+IF(ISNUMBER(AG80), INDEX(出力表!B:B,11)*AG80, 0)+IF(ISNUMBER(AJ80), INDEX(出力表!B:B,12)*AJ80, 0)+IF(ISNUMBER(AM80), INDEX(出力表!B:B,13)*AM80, 0)</f>
        <v>0</v>
      </c>
      <c r="AO80">
        <f>IF(ISNUMBER(F80), INDEX(出力表!B:B,2), 0)+IF(ISNUMBER(I80), INDEX(出力表!B:B,3), 0)+IF(ISNUMBER(L80), INDEX(出力表!B:B,4), 0)+IF(ISNUMBER(O80), INDEX(出力表!B:B,5), 0)+IF(ISNUMBER(R80), INDEX(出力表!B:B,6), 0)+IF(ISNUMBER(U80), INDEX(出力表!B:B,7), 0)+IF(ISNUMBER(X80), INDEX(出力表!B:B,8), 0)+IF(ISNUMBER(AA80), INDEX(出力表!B:B,9), 0)+IF(ISNUMBER(AD80), INDEX(出力表!B:B,10), 0)+IF(ISNUMBER(AG80), INDEX(出力表!B:B,11), 0)+IF(ISNUMBER(AJ80), INDEX(出力表!B:B,12), 0)+IF(ISNUMBER(AM80), INDEX(出力表!B:B,13), 0)</f>
        <v>0</v>
      </c>
      <c r="AP80" t="str">
        <f t="shared" si="1"/>
        <v/>
      </c>
    </row>
    <row r="81" spans="1:42" x14ac:dyDescent="0.2">
      <c r="A81">
        <v>80</v>
      </c>
      <c r="B81">
        <f>IF(UPPER(Settings!B4)="TRUE", 乱数表!$Z81*Settings!B10, 0)</f>
        <v>-0.19913228565058594</v>
      </c>
      <c r="C81">
        <f>IF(UPPER(Settings!B4)="TRUE", 乱数表!$AA81*Settings!B11, 0)</f>
        <v>6.6400507717689961E-2</v>
      </c>
      <c r="D81">
        <f>MIN(100, MAX(0, 100*BETAINV(乱数表!$B81, MAX(0.00000001, (1/(1+EXP(-(INDEX(係数表!G:G,2) + $B81))))*(EXP(INDEX(係数表!H:H,2) + INDEX(係数表!I:I,2)*LN(INDEX(出力表!C:C,2)+1)))), MAX(0.00000001, (1-(1/(1+EXP(-(INDEX(係数表!G:G,2) + $B81)))))*(EXP(INDEX(係数表!H:H,2) + INDEX(係数表!I:I,2)*LN(INDEX(出力表!C:C,2)+1)))))))</f>
        <v>70.761381377524785</v>
      </c>
      <c r="E81" t="e">
        <f>MIN(100, MAX(0, (100*(INDEX(出力表!D:D,2))/(EXP(INDEX(係数表!B:B,2) + $C81) + (INDEX(出力表!D:D,2)))) + (乱数表!$N81*(Settings!B12/(((INDEX(出力表!D:D,2))+1)^INDEX(係数表!E:E,2)*INDEX(係数表!F:F,2))))))</f>
        <v>#VALUE!</v>
      </c>
      <c r="F81" t="e">
        <f>MIN(100, MAX(0, (INDEX(出力表!D:D,2))*D81/MAX(E81, Settings!B3)))</f>
        <v>#VALUE!</v>
      </c>
      <c r="G81">
        <f>MIN(100, MAX(0, 100*BETAINV(乱数表!$C81, MAX(0.00000001, (1/(1+EXP(-(INDEX(係数表!G:G,3) + $B81))))*(EXP(INDEX(係数表!H:H,3) + INDEX(係数表!I:I,3)*LN(INDEX(出力表!C:C,3)+1)))), MAX(0.00000001, (1-(1/(1+EXP(-(INDEX(係数表!G:G,3) + $B81)))))*(EXP(INDEX(係数表!H:H,3) + INDEX(係数表!I:I,3)*LN(INDEX(出力表!C:C,3)+1)))))))</f>
        <v>82.855895258796465</v>
      </c>
      <c r="H81" t="e">
        <f>MIN(100, MAX(0, (100*(INDEX(出力表!D:D,3))/(EXP(INDEX(係数表!B:B,3) + $C81) + (INDEX(出力表!D:D,3)))) + (乱数表!$O81*(Settings!B12/(((INDEX(出力表!D:D,3))+1)^INDEX(係数表!E:E,3)*INDEX(係数表!F:F,3))))))</f>
        <v>#VALUE!</v>
      </c>
      <c r="I81" t="e">
        <f>MIN(100, MAX(0, (INDEX(出力表!D:D,3))*G81/MAX(H81, Settings!B3)))</f>
        <v>#VALUE!</v>
      </c>
      <c r="J81">
        <f>MIN(100, MAX(0, 100*BETAINV(乱数表!$D81, MAX(0.00000001, (1/(1+EXP(-(INDEX(係数表!G:G,4) + $B81))))*(EXP(INDEX(係数表!H:H,4) + INDEX(係数表!I:I,4)*LN(INDEX(出力表!C:C,4)+1)))), MAX(0.00000001, (1-(1/(1+EXP(-(INDEX(係数表!G:G,4) + $B81)))))*(EXP(INDEX(係数表!H:H,4) + INDEX(係数表!I:I,4)*LN(INDEX(出力表!C:C,4)+1)))))))</f>
        <v>52.435962167825267</v>
      </c>
      <c r="K81" t="e">
        <f>MIN(100, MAX(0, (100*(INDEX(出力表!D:D,4))/(EXP(INDEX(係数表!B:B,4) + $C81) + (INDEX(出力表!D:D,4)))) + (乱数表!$P81*(Settings!B12/(((INDEX(出力表!D:D,4))+1)^INDEX(係数表!E:E,4)*INDEX(係数表!F:F,4))))))</f>
        <v>#VALUE!</v>
      </c>
      <c r="L81" t="e">
        <f>MIN(100, MAX(0, (INDEX(出力表!D:D,4))*J81/MAX(K81, Settings!B3)))</f>
        <v>#VALUE!</v>
      </c>
      <c r="M81">
        <f>MIN(100, MAX(0, 100*BETAINV(乱数表!$E81, MAX(0.00000001, (1/(1+EXP(-(INDEX(係数表!G:G,5) + $B81))))*(EXP(INDEX(係数表!H:H,5) + INDEX(係数表!I:I,5)*LN(INDEX(出力表!C:C,5)+1)))), MAX(0.00000001, (1-(1/(1+EXP(-(INDEX(係数表!G:G,5) + $B81)))))*(EXP(INDEX(係数表!H:H,5) + INDEX(係数表!I:I,5)*LN(INDEX(出力表!C:C,5)+1)))))))</f>
        <v>95.788608737175622</v>
      </c>
      <c r="N81" t="e">
        <f>MIN(100, MAX(0, (100*(INDEX(出力表!D:D,5))/(EXP(INDEX(係数表!B:B,5) + $C81) + (INDEX(出力表!D:D,5)))) + (乱数表!$Q81*(Settings!B12/(((INDEX(出力表!D:D,5))+1)^INDEX(係数表!E:E,5)*INDEX(係数表!F:F,5))))))</f>
        <v>#VALUE!</v>
      </c>
      <c r="O81" t="e">
        <f>MIN(100, MAX(0, (INDEX(出力表!D:D,5))*M81/MAX(N81, Settings!B3)))</f>
        <v>#VALUE!</v>
      </c>
      <c r="P81">
        <f>MIN(100, MAX(0, 100*BETAINV(乱数表!$F81, MAX(0.00000001, (1/(1+EXP(-(INDEX(係数表!G:G,6) + $B81))))*(EXP(INDEX(係数表!H:H,6) + INDEX(係数表!I:I,6)*LN(INDEX(出力表!C:C,6)+1)))), MAX(0.00000001, (1-(1/(1+EXP(-(INDEX(係数表!G:G,6) + $B81)))))*(EXP(INDEX(係数表!H:H,6) + INDEX(係数表!I:I,6)*LN(INDEX(出力表!C:C,6)+1)))))))</f>
        <v>93.463141765045492</v>
      </c>
      <c r="Q81" t="e">
        <f>MIN(100, MAX(0, (100*(INDEX(出力表!D:D,6))/(EXP(INDEX(係数表!B:B,6) + $C81) + (INDEX(出力表!D:D,6)))) + (乱数表!$R81*(Settings!B12/(((INDEX(出力表!D:D,6))+1)^INDEX(係数表!E:E,6)*INDEX(係数表!F:F,6))))))</f>
        <v>#VALUE!</v>
      </c>
      <c r="R81" t="e">
        <f>MIN(100, MAX(0, (INDEX(出力表!D:D,6))*P81/MAX(Q81, Settings!B3)))</f>
        <v>#VALUE!</v>
      </c>
      <c r="S81">
        <f>MIN(100, MAX(0, 100*BETAINV(乱数表!$G81, MAX(0.00000001, (1/(1+EXP(-(INDEX(係数表!G:G,7) + $B81))))*(EXP(INDEX(係数表!H:H,7) + INDEX(係数表!I:I,7)*LN(INDEX(出力表!C:C,7)+1)))), MAX(0.00000001, (1-(1/(1+EXP(-(INDEX(係数表!G:G,7) + $B81)))))*(EXP(INDEX(係数表!H:H,7) + INDEX(係数表!I:I,7)*LN(INDEX(出力表!C:C,7)+1)))))))</f>
        <v>58.00359817102477</v>
      </c>
      <c r="T81" t="e">
        <f>MIN(100, MAX(0, (100*(INDEX(出力表!D:D,7))/(EXP(INDEX(係数表!B:B,7) + $C81) + (INDEX(出力表!D:D,7)))) + (乱数表!$S81*(Settings!B12/(((INDEX(出力表!D:D,7))+1)^INDEX(係数表!E:E,7)*INDEX(係数表!F:F,7))))))</f>
        <v>#VALUE!</v>
      </c>
      <c r="U81" t="e">
        <f>MIN(100, MAX(0, (INDEX(出力表!D:D,7))*S81/MAX(T81, Settings!B3)))</f>
        <v>#VALUE!</v>
      </c>
      <c r="V81">
        <f>MIN(100, MAX(0, 100*BETAINV(乱数表!$H81, MAX(0.00000001, (1/(1+EXP(-(INDEX(係数表!G:G,8) + $B81))))*(EXP(INDEX(係数表!H:H,8) + INDEX(係数表!I:I,8)*LN(INDEX(出力表!C:C,8)+1)))), MAX(0.00000001, (1-(1/(1+EXP(-(INDEX(係数表!G:G,8) + $B81)))))*(EXP(INDEX(係数表!H:H,8) + INDEX(係数表!I:I,8)*LN(INDEX(出力表!C:C,8)+1)))))))</f>
        <v>65.23832672664571</v>
      </c>
      <c r="W81" t="e">
        <f>MIN(100, MAX(0, (100*(INDEX(出力表!D:D,8))/(EXP(INDEX(係数表!B:B,8) + $C81) + (INDEX(出力表!D:D,8)))) + (乱数表!$T81*(Settings!B12/(((INDEX(出力表!D:D,8))+1)^INDEX(係数表!E:E,8)*INDEX(係数表!F:F,8))))))</f>
        <v>#VALUE!</v>
      </c>
      <c r="X81" t="e">
        <f>MIN(100, MAX(0, (INDEX(出力表!D:D,8))*V81/MAX(W81, Settings!B3)))</f>
        <v>#VALUE!</v>
      </c>
      <c r="Y81">
        <f>MIN(100, MAX(0, 100*BETAINV(乱数表!$I81, MAX(0.00000001, (1/(1+EXP(-(INDEX(係数表!G:G,9) + $B81))))*(EXP(INDEX(係数表!H:H,9) + INDEX(係数表!I:I,9)*LN(INDEX(出力表!C:C,9)+1)))), MAX(0.00000001, (1-(1/(1+EXP(-(INDEX(係数表!G:G,9) + $B81)))))*(EXP(INDEX(係数表!H:H,9) + INDEX(係数表!I:I,9)*LN(INDEX(出力表!C:C,9)+1)))))))</f>
        <v>66.993795135239239</v>
      </c>
      <c r="Z81" t="e">
        <f>MIN(100, MAX(0, (100*(INDEX(出力表!D:D,9))/(EXP(INDEX(係数表!B:B,9) + $C81) + (INDEX(出力表!D:D,9)))) + (乱数表!$U81*(Settings!B12/(((INDEX(出力表!D:D,9))+1)^INDEX(係数表!E:E,9)*INDEX(係数表!F:F,9))))))</f>
        <v>#VALUE!</v>
      </c>
      <c r="AA81" t="e">
        <f>MIN(100, MAX(0, (INDEX(出力表!D:D,9))*Y81/MAX(Z81, Settings!B3)))</f>
        <v>#VALUE!</v>
      </c>
      <c r="AB81">
        <f>MIN(100, MAX(0, 100*BETAINV(乱数表!$J81, MAX(0.00000001, (1/(1+EXP(-(INDEX(係数表!G:G,10) + $B81))))*(EXP(INDEX(係数表!H:H,10) + INDEX(係数表!I:I,10)*LN(INDEX(出力表!C:C,10)+1)))), MAX(0.00000001, (1-(1/(1+EXP(-(INDEX(係数表!G:G,10) + $B81)))))*(EXP(INDEX(係数表!H:H,10) + INDEX(係数表!I:I,10)*LN(INDEX(出力表!C:C,10)+1)))))))</f>
        <v>60.813678571059036</v>
      </c>
      <c r="AC81" t="e">
        <f>MIN(100, MAX(0, (100*(INDEX(出力表!D:D,10))/(EXP(INDEX(係数表!B:B,10) + $C81) + (INDEX(出力表!D:D,10)))) + (乱数表!$V81*(Settings!B12/(((INDEX(出力表!D:D,10))+1)^INDEX(係数表!E:E,10)*INDEX(係数表!F:F,10))))))</f>
        <v>#VALUE!</v>
      </c>
      <c r="AD81" t="e">
        <f>MIN(100, MAX(0, (INDEX(出力表!D:D,10))*AB81/MAX(AC81, Settings!B3)))</f>
        <v>#VALUE!</v>
      </c>
      <c r="AE81">
        <f>MIN(100, MAX(0, 100*BETAINV(乱数表!$K81, MAX(0.00000001, (1/(1+EXP(-(INDEX(係数表!G:G,11) + $B81))))*(EXP(INDEX(係数表!H:H,11) + INDEX(係数表!I:I,11)*LN(INDEX(出力表!C:C,11)+1)))), MAX(0.00000001, (1-(1/(1+EXP(-(INDEX(係数表!G:G,11) + $B81)))))*(EXP(INDEX(係数表!H:H,11) + INDEX(係数表!I:I,11)*LN(INDEX(出力表!C:C,11)+1)))))))</f>
        <v>85.053410197245952</v>
      </c>
      <c r="AF81" t="e">
        <f>MIN(100, MAX(0, (100*(INDEX(出力表!D:D,11))/(EXP(INDEX(係数表!B:B,11) + $C81) + (INDEX(出力表!D:D,11)))) + (乱数表!$W81*(Settings!B12/(((INDEX(出力表!D:D,11))+1)^INDEX(係数表!E:E,11)*INDEX(係数表!F:F,11))))))</f>
        <v>#VALUE!</v>
      </c>
      <c r="AG81" t="e">
        <f>MIN(100, MAX(0, (INDEX(出力表!D:D,11))*AE81/MAX(AF81, Settings!B3)))</f>
        <v>#VALUE!</v>
      </c>
      <c r="AH81">
        <f>MIN(100, MAX(0, 100*BETAINV(乱数表!$L81, MAX(0.00000001, (1/(1+EXP(-(INDEX(係数表!G:G,12) + $B81))))*(EXP(INDEX(係数表!H:H,12) + INDEX(係数表!I:I,12)*LN(INDEX(出力表!C:C,12)+1)))), MAX(0.00000001, (1-(1/(1+EXP(-(INDEX(係数表!G:G,12) + $B81)))))*(EXP(INDEX(係数表!H:H,12) + INDEX(係数表!I:I,12)*LN(INDEX(出力表!C:C,12)+1)))))))</f>
        <v>92.549637470748507</v>
      </c>
      <c r="AI81" t="e">
        <f>MIN(100, MAX(0, (100*(INDEX(出力表!D:D,12))/(EXP(INDEX(係数表!B:B,12) + $C81) + (INDEX(出力表!D:D,12)))) + (乱数表!$X81*(Settings!B12/(((INDEX(出力表!D:D,12))+1)^INDEX(係数表!E:E,12)*INDEX(係数表!F:F,12))))))</f>
        <v>#VALUE!</v>
      </c>
      <c r="AJ81" t="e">
        <f>MIN(100, MAX(0, (INDEX(出力表!D:D,12))*AH81/MAX(AI81, Settings!B3)))</f>
        <v>#VALUE!</v>
      </c>
      <c r="AK81">
        <f>MIN(100, MAX(0, 100*BETAINV(乱数表!$M81, MAX(0.00000001, (1/(1+EXP(-(INDEX(係数表!G:G,13) + $B81))))*(EXP(INDEX(係数表!H:H,13) + INDEX(係数表!I:I,13)*LN(INDEX(出力表!C:C,13)+1)))), MAX(0.00000001, (1-(1/(1+EXP(-(INDEX(係数表!G:G,13) + $B81)))))*(EXP(INDEX(係数表!H:H,13) + INDEX(係数表!I:I,13)*LN(INDEX(出力表!C:C,13)+1)))))))</f>
        <v>54.817123353435363</v>
      </c>
      <c r="AL81" t="e">
        <f>MIN(100, MAX(0, (100*(INDEX(出力表!D:D,13))/(EXP(INDEX(係数表!B:B,13) + $C81) + (INDEX(出力表!D:D,13)))) + (乱数表!$Y81*(Settings!B12/(((INDEX(出力表!D:D,13))+1)^INDEX(係数表!E:E,13)*INDEX(係数表!F:F,13))))))</f>
        <v>#VALUE!</v>
      </c>
      <c r="AM81" t="e">
        <f>MIN(100, MAX(0, (INDEX(出力表!D:D,13))*AK81/MAX(AL81, Settings!B3)))</f>
        <v>#VALUE!</v>
      </c>
      <c r="AN81">
        <f>IF(ISNUMBER(F81), INDEX(出力表!B:B,2)*F81, 0)+IF(ISNUMBER(I81), INDEX(出力表!B:B,3)*I81, 0)+IF(ISNUMBER(L81), INDEX(出力表!B:B,4)*L81, 0)+IF(ISNUMBER(O81), INDEX(出力表!B:B,5)*O81, 0)+IF(ISNUMBER(R81), INDEX(出力表!B:B,6)*R81, 0)+IF(ISNUMBER(U81), INDEX(出力表!B:B,7)*U81, 0)+IF(ISNUMBER(X81), INDEX(出力表!B:B,8)*X81, 0)+IF(ISNUMBER(AA81), INDEX(出力表!B:B,9)*AA81, 0)+IF(ISNUMBER(AD81), INDEX(出力表!B:B,10)*AD81, 0)+IF(ISNUMBER(AG81), INDEX(出力表!B:B,11)*AG81, 0)+IF(ISNUMBER(AJ81), INDEX(出力表!B:B,12)*AJ81, 0)+IF(ISNUMBER(AM81), INDEX(出力表!B:B,13)*AM81, 0)</f>
        <v>0</v>
      </c>
      <c r="AO81">
        <f>IF(ISNUMBER(F81), INDEX(出力表!B:B,2), 0)+IF(ISNUMBER(I81), INDEX(出力表!B:B,3), 0)+IF(ISNUMBER(L81), INDEX(出力表!B:B,4), 0)+IF(ISNUMBER(O81), INDEX(出力表!B:B,5), 0)+IF(ISNUMBER(R81), INDEX(出力表!B:B,6), 0)+IF(ISNUMBER(U81), INDEX(出力表!B:B,7), 0)+IF(ISNUMBER(X81), INDEX(出力表!B:B,8), 0)+IF(ISNUMBER(AA81), INDEX(出力表!B:B,9), 0)+IF(ISNUMBER(AD81), INDEX(出力表!B:B,10), 0)+IF(ISNUMBER(AG81), INDEX(出力表!B:B,11), 0)+IF(ISNUMBER(AJ81), INDEX(出力表!B:B,12), 0)+IF(ISNUMBER(AM81), INDEX(出力表!B:B,13), 0)</f>
        <v>0</v>
      </c>
      <c r="AP81" t="str">
        <f t="shared" si="1"/>
        <v/>
      </c>
    </row>
    <row r="82" spans="1:42" x14ac:dyDescent="0.2">
      <c r="A82">
        <v>81</v>
      </c>
      <c r="B82">
        <f>IF(UPPER(Settings!B4)="TRUE", 乱数表!$Z82*Settings!B10, 0)</f>
        <v>7.096322198358776E-2</v>
      </c>
      <c r="C82">
        <f>IF(UPPER(Settings!B4)="TRUE", 乱数表!$AA82*Settings!B11, 0)</f>
        <v>7.5999786034148031E-2</v>
      </c>
      <c r="D82">
        <f>MIN(100, MAX(0, 100*BETAINV(乱数表!$B82, MAX(0.00000001, (1/(1+EXP(-(INDEX(係数表!G:G,2) + $B82))))*(EXP(INDEX(係数表!H:H,2) + INDEX(係数表!I:I,2)*LN(INDEX(出力表!C:C,2)+1)))), MAX(0.00000001, (1-(1/(1+EXP(-(INDEX(係数表!G:G,2) + $B82)))))*(EXP(INDEX(係数表!H:H,2) + INDEX(係数表!I:I,2)*LN(INDEX(出力表!C:C,2)+1)))))))</f>
        <v>87.00316884086854</v>
      </c>
      <c r="E82" t="e">
        <f>MIN(100, MAX(0, (100*(INDEX(出力表!D:D,2))/(EXP(INDEX(係数表!B:B,2) + $C82) + (INDEX(出力表!D:D,2)))) + (乱数表!$N82*(Settings!B12/(((INDEX(出力表!D:D,2))+1)^INDEX(係数表!E:E,2)*INDEX(係数表!F:F,2))))))</f>
        <v>#VALUE!</v>
      </c>
      <c r="F82" t="e">
        <f>MIN(100, MAX(0, (INDEX(出力表!D:D,2))*D82/MAX(E82, Settings!B3)))</f>
        <v>#VALUE!</v>
      </c>
      <c r="G82">
        <f>MIN(100, MAX(0, 100*BETAINV(乱数表!$C82, MAX(0.00000001, (1/(1+EXP(-(INDEX(係数表!G:G,3) + $B82))))*(EXP(INDEX(係数表!H:H,3) + INDEX(係数表!I:I,3)*LN(INDEX(出力表!C:C,3)+1)))), MAX(0.00000001, (1-(1/(1+EXP(-(INDEX(係数表!G:G,3) + $B82)))))*(EXP(INDEX(係数表!H:H,3) + INDEX(係数表!I:I,3)*LN(INDEX(出力表!C:C,3)+1)))))))</f>
        <v>88.865650283574055</v>
      </c>
      <c r="H82" t="e">
        <f>MIN(100, MAX(0, (100*(INDEX(出力表!D:D,3))/(EXP(INDEX(係数表!B:B,3) + $C82) + (INDEX(出力表!D:D,3)))) + (乱数表!$O82*(Settings!B12/(((INDEX(出力表!D:D,3))+1)^INDEX(係数表!E:E,3)*INDEX(係数表!F:F,3))))))</f>
        <v>#VALUE!</v>
      </c>
      <c r="I82" t="e">
        <f>MIN(100, MAX(0, (INDEX(出力表!D:D,3))*G82/MAX(H82, Settings!B3)))</f>
        <v>#VALUE!</v>
      </c>
      <c r="J82">
        <f>MIN(100, MAX(0, 100*BETAINV(乱数表!$D82, MAX(0.00000001, (1/(1+EXP(-(INDEX(係数表!G:G,4) + $B82))))*(EXP(INDEX(係数表!H:H,4) + INDEX(係数表!I:I,4)*LN(INDEX(出力表!C:C,4)+1)))), MAX(0.00000001, (1-(1/(1+EXP(-(INDEX(係数表!G:G,4) + $B82)))))*(EXP(INDEX(係数表!H:H,4) + INDEX(係数表!I:I,4)*LN(INDEX(出力表!C:C,4)+1)))))))</f>
        <v>74.402213376282617</v>
      </c>
      <c r="K82" t="e">
        <f>MIN(100, MAX(0, (100*(INDEX(出力表!D:D,4))/(EXP(INDEX(係数表!B:B,4) + $C82) + (INDEX(出力表!D:D,4)))) + (乱数表!$P82*(Settings!B12/(((INDEX(出力表!D:D,4))+1)^INDEX(係数表!E:E,4)*INDEX(係数表!F:F,4))))))</f>
        <v>#VALUE!</v>
      </c>
      <c r="L82" t="e">
        <f>MIN(100, MAX(0, (INDEX(出力表!D:D,4))*J82/MAX(K82, Settings!B3)))</f>
        <v>#VALUE!</v>
      </c>
      <c r="M82">
        <f>MIN(100, MAX(0, 100*BETAINV(乱数表!$E82, MAX(0.00000001, (1/(1+EXP(-(INDEX(係数表!G:G,5) + $B82))))*(EXP(INDEX(係数表!H:H,5) + INDEX(係数表!I:I,5)*LN(INDEX(出力表!C:C,5)+1)))), MAX(0.00000001, (1-(1/(1+EXP(-(INDEX(係数表!G:G,5) + $B82)))))*(EXP(INDEX(係数表!H:H,5) + INDEX(係数表!I:I,5)*LN(INDEX(出力表!C:C,5)+1)))))))</f>
        <v>99.537867374343563</v>
      </c>
      <c r="N82" t="e">
        <f>MIN(100, MAX(0, (100*(INDEX(出力表!D:D,5))/(EXP(INDEX(係数表!B:B,5) + $C82) + (INDEX(出力表!D:D,5)))) + (乱数表!$Q82*(Settings!B12/(((INDEX(出力表!D:D,5))+1)^INDEX(係数表!E:E,5)*INDEX(係数表!F:F,5))))))</f>
        <v>#VALUE!</v>
      </c>
      <c r="O82" t="e">
        <f>MIN(100, MAX(0, (INDEX(出力表!D:D,5))*M82/MAX(N82, Settings!B3)))</f>
        <v>#VALUE!</v>
      </c>
      <c r="P82">
        <f>MIN(100, MAX(0, 100*BETAINV(乱数表!$F82, MAX(0.00000001, (1/(1+EXP(-(INDEX(係数表!G:G,6) + $B82))))*(EXP(INDEX(係数表!H:H,6) + INDEX(係数表!I:I,6)*LN(INDEX(出力表!C:C,6)+1)))), MAX(0.00000001, (1-(1/(1+EXP(-(INDEX(係数表!G:G,6) + $B82)))))*(EXP(INDEX(係数表!H:H,6) + INDEX(係数表!I:I,6)*LN(INDEX(出力表!C:C,6)+1)))))))</f>
        <v>93.644557932999462</v>
      </c>
      <c r="Q82" t="e">
        <f>MIN(100, MAX(0, (100*(INDEX(出力表!D:D,6))/(EXP(INDEX(係数表!B:B,6) + $C82) + (INDEX(出力表!D:D,6)))) + (乱数表!$R82*(Settings!B12/(((INDEX(出力表!D:D,6))+1)^INDEX(係数表!E:E,6)*INDEX(係数表!F:F,6))))))</f>
        <v>#VALUE!</v>
      </c>
      <c r="R82" t="e">
        <f>MIN(100, MAX(0, (INDEX(出力表!D:D,6))*P82/MAX(Q82, Settings!B3)))</f>
        <v>#VALUE!</v>
      </c>
      <c r="S82">
        <f>MIN(100, MAX(0, 100*BETAINV(乱数表!$G82, MAX(0.00000001, (1/(1+EXP(-(INDEX(係数表!G:G,7) + $B82))))*(EXP(INDEX(係数表!H:H,7) + INDEX(係数表!I:I,7)*LN(INDEX(出力表!C:C,7)+1)))), MAX(0.00000001, (1-(1/(1+EXP(-(INDEX(係数表!G:G,7) + $B82)))))*(EXP(INDEX(係数表!H:H,7) + INDEX(係数表!I:I,7)*LN(INDEX(出力表!C:C,7)+1)))))))</f>
        <v>40.211542542022684</v>
      </c>
      <c r="T82" t="e">
        <f>MIN(100, MAX(0, (100*(INDEX(出力表!D:D,7))/(EXP(INDEX(係数表!B:B,7) + $C82) + (INDEX(出力表!D:D,7)))) + (乱数表!$S82*(Settings!B12/(((INDEX(出力表!D:D,7))+1)^INDEX(係数表!E:E,7)*INDEX(係数表!F:F,7))))))</f>
        <v>#VALUE!</v>
      </c>
      <c r="U82" t="e">
        <f>MIN(100, MAX(0, (INDEX(出力表!D:D,7))*S82/MAX(T82, Settings!B3)))</f>
        <v>#VALUE!</v>
      </c>
      <c r="V82">
        <f>MIN(100, MAX(0, 100*BETAINV(乱数表!$H82, MAX(0.00000001, (1/(1+EXP(-(INDEX(係数表!G:G,8) + $B82))))*(EXP(INDEX(係数表!H:H,8) + INDEX(係数表!I:I,8)*LN(INDEX(出力表!C:C,8)+1)))), MAX(0.00000001, (1-(1/(1+EXP(-(INDEX(係数表!G:G,8) + $B82)))))*(EXP(INDEX(係数表!H:H,8) + INDEX(係数表!I:I,8)*LN(INDEX(出力表!C:C,8)+1)))))))</f>
        <v>93.282656412177872</v>
      </c>
      <c r="W82" t="e">
        <f>MIN(100, MAX(0, (100*(INDEX(出力表!D:D,8))/(EXP(INDEX(係数表!B:B,8) + $C82) + (INDEX(出力表!D:D,8)))) + (乱数表!$T82*(Settings!B12/(((INDEX(出力表!D:D,8))+1)^INDEX(係数表!E:E,8)*INDEX(係数表!F:F,8))))))</f>
        <v>#VALUE!</v>
      </c>
      <c r="X82" t="e">
        <f>MIN(100, MAX(0, (INDEX(出力表!D:D,8))*V82/MAX(W82, Settings!B3)))</f>
        <v>#VALUE!</v>
      </c>
      <c r="Y82">
        <f>MIN(100, MAX(0, 100*BETAINV(乱数表!$I82, MAX(0.00000001, (1/(1+EXP(-(INDEX(係数表!G:G,9) + $B82))))*(EXP(INDEX(係数表!H:H,9) + INDEX(係数表!I:I,9)*LN(INDEX(出力表!C:C,9)+1)))), MAX(0.00000001, (1-(1/(1+EXP(-(INDEX(係数表!G:G,9) + $B82)))))*(EXP(INDEX(係数表!H:H,9) + INDEX(係数表!I:I,9)*LN(INDEX(出力表!C:C,9)+1)))))))</f>
        <v>92.416397913674814</v>
      </c>
      <c r="Z82" t="e">
        <f>MIN(100, MAX(0, (100*(INDEX(出力表!D:D,9))/(EXP(INDEX(係数表!B:B,9) + $C82) + (INDEX(出力表!D:D,9)))) + (乱数表!$U82*(Settings!B12/(((INDEX(出力表!D:D,9))+1)^INDEX(係数表!E:E,9)*INDEX(係数表!F:F,9))))))</f>
        <v>#VALUE!</v>
      </c>
      <c r="AA82" t="e">
        <f>MIN(100, MAX(0, (INDEX(出力表!D:D,9))*Y82/MAX(Z82, Settings!B3)))</f>
        <v>#VALUE!</v>
      </c>
      <c r="AB82">
        <f>MIN(100, MAX(0, 100*BETAINV(乱数表!$J82, MAX(0.00000001, (1/(1+EXP(-(INDEX(係数表!G:G,10) + $B82))))*(EXP(INDEX(係数表!H:H,10) + INDEX(係数表!I:I,10)*LN(INDEX(出力表!C:C,10)+1)))), MAX(0.00000001, (1-(1/(1+EXP(-(INDEX(係数表!G:G,10) + $B82)))))*(EXP(INDEX(係数表!H:H,10) + INDEX(係数表!I:I,10)*LN(INDEX(出力表!C:C,10)+1)))))))</f>
        <v>99.989271451679087</v>
      </c>
      <c r="AC82" t="e">
        <f>MIN(100, MAX(0, (100*(INDEX(出力表!D:D,10))/(EXP(INDEX(係数表!B:B,10) + $C82) + (INDEX(出力表!D:D,10)))) + (乱数表!$V82*(Settings!B12/(((INDEX(出力表!D:D,10))+1)^INDEX(係数表!E:E,10)*INDEX(係数表!F:F,10))))))</f>
        <v>#VALUE!</v>
      </c>
      <c r="AD82" t="e">
        <f>MIN(100, MAX(0, (INDEX(出力表!D:D,10))*AB82/MAX(AC82, Settings!B3)))</f>
        <v>#VALUE!</v>
      </c>
      <c r="AE82">
        <f>MIN(100, MAX(0, 100*BETAINV(乱数表!$K82, MAX(0.00000001, (1/(1+EXP(-(INDEX(係数表!G:G,11) + $B82))))*(EXP(INDEX(係数表!H:H,11) + INDEX(係数表!I:I,11)*LN(INDEX(出力表!C:C,11)+1)))), MAX(0.00000001, (1-(1/(1+EXP(-(INDEX(係数表!G:G,11) + $B82)))))*(EXP(INDEX(係数表!H:H,11) + INDEX(係数表!I:I,11)*LN(INDEX(出力表!C:C,11)+1)))))))</f>
        <v>93.526196139787771</v>
      </c>
      <c r="AF82" t="e">
        <f>MIN(100, MAX(0, (100*(INDEX(出力表!D:D,11))/(EXP(INDEX(係数表!B:B,11) + $C82) + (INDEX(出力表!D:D,11)))) + (乱数表!$W82*(Settings!B12/(((INDEX(出力表!D:D,11))+1)^INDEX(係数表!E:E,11)*INDEX(係数表!F:F,11))))))</f>
        <v>#VALUE!</v>
      </c>
      <c r="AG82" t="e">
        <f>MIN(100, MAX(0, (INDEX(出力表!D:D,11))*AE82/MAX(AF82, Settings!B3)))</f>
        <v>#VALUE!</v>
      </c>
      <c r="AH82">
        <f>MIN(100, MAX(0, 100*BETAINV(乱数表!$L82, MAX(0.00000001, (1/(1+EXP(-(INDEX(係数表!G:G,12) + $B82))))*(EXP(INDEX(係数表!H:H,12) + INDEX(係数表!I:I,12)*LN(INDEX(出力表!C:C,12)+1)))), MAX(0.00000001, (1-(1/(1+EXP(-(INDEX(係数表!G:G,12) + $B82)))))*(EXP(INDEX(係数表!H:H,12) + INDEX(係数表!I:I,12)*LN(INDEX(出力表!C:C,12)+1)))))))</f>
        <v>99.933376611983078</v>
      </c>
      <c r="AI82" t="e">
        <f>MIN(100, MAX(0, (100*(INDEX(出力表!D:D,12))/(EXP(INDEX(係数表!B:B,12) + $C82) + (INDEX(出力表!D:D,12)))) + (乱数表!$X82*(Settings!B12/(((INDEX(出力表!D:D,12))+1)^INDEX(係数表!E:E,12)*INDEX(係数表!F:F,12))))))</f>
        <v>#VALUE!</v>
      </c>
      <c r="AJ82" t="e">
        <f>MIN(100, MAX(0, (INDEX(出力表!D:D,12))*AH82/MAX(AI82, Settings!B3)))</f>
        <v>#VALUE!</v>
      </c>
      <c r="AK82">
        <f>MIN(100, MAX(0, 100*BETAINV(乱数表!$M82, MAX(0.00000001, (1/(1+EXP(-(INDEX(係数表!G:G,13) + $B82))))*(EXP(INDEX(係数表!H:H,13) + INDEX(係数表!I:I,13)*LN(INDEX(出力表!C:C,13)+1)))), MAX(0.00000001, (1-(1/(1+EXP(-(INDEX(係数表!G:G,13) + $B82)))))*(EXP(INDEX(係数表!H:H,13) + INDEX(係数表!I:I,13)*LN(INDEX(出力表!C:C,13)+1)))))))</f>
        <v>96.309966689337614</v>
      </c>
      <c r="AL82" t="e">
        <f>MIN(100, MAX(0, (100*(INDEX(出力表!D:D,13))/(EXP(INDEX(係数表!B:B,13) + $C82) + (INDEX(出力表!D:D,13)))) + (乱数表!$Y82*(Settings!B12/(((INDEX(出力表!D:D,13))+1)^INDEX(係数表!E:E,13)*INDEX(係数表!F:F,13))))))</f>
        <v>#VALUE!</v>
      </c>
      <c r="AM82" t="e">
        <f>MIN(100, MAX(0, (INDEX(出力表!D:D,13))*AK82/MAX(AL82, Settings!B3)))</f>
        <v>#VALUE!</v>
      </c>
      <c r="AN82">
        <f>IF(ISNUMBER(F82), INDEX(出力表!B:B,2)*F82, 0)+IF(ISNUMBER(I82), INDEX(出力表!B:B,3)*I82, 0)+IF(ISNUMBER(L82), INDEX(出力表!B:B,4)*L82, 0)+IF(ISNUMBER(O82), INDEX(出力表!B:B,5)*O82, 0)+IF(ISNUMBER(R82), INDEX(出力表!B:B,6)*R82, 0)+IF(ISNUMBER(U82), INDEX(出力表!B:B,7)*U82, 0)+IF(ISNUMBER(X82), INDEX(出力表!B:B,8)*X82, 0)+IF(ISNUMBER(AA82), INDEX(出力表!B:B,9)*AA82, 0)+IF(ISNUMBER(AD82), INDEX(出力表!B:B,10)*AD82, 0)+IF(ISNUMBER(AG82), INDEX(出力表!B:B,11)*AG82, 0)+IF(ISNUMBER(AJ82), INDEX(出力表!B:B,12)*AJ82, 0)+IF(ISNUMBER(AM82), INDEX(出力表!B:B,13)*AM82, 0)</f>
        <v>0</v>
      </c>
      <c r="AO82">
        <f>IF(ISNUMBER(F82), INDEX(出力表!B:B,2), 0)+IF(ISNUMBER(I82), INDEX(出力表!B:B,3), 0)+IF(ISNUMBER(L82), INDEX(出力表!B:B,4), 0)+IF(ISNUMBER(O82), INDEX(出力表!B:B,5), 0)+IF(ISNUMBER(R82), INDEX(出力表!B:B,6), 0)+IF(ISNUMBER(U82), INDEX(出力表!B:B,7), 0)+IF(ISNUMBER(X82), INDEX(出力表!B:B,8), 0)+IF(ISNUMBER(AA82), INDEX(出力表!B:B,9), 0)+IF(ISNUMBER(AD82), INDEX(出力表!B:B,10), 0)+IF(ISNUMBER(AG82), INDEX(出力表!B:B,11), 0)+IF(ISNUMBER(AJ82), INDEX(出力表!B:B,12), 0)+IF(ISNUMBER(AM82), INDEX(出力表!B:B,13), 0)</f>
        <v>0</v>
      </c>
      <c r="AP82" t="str">
        <f t="shared" si="1"/>
        <v/>
      </c>
    </row>
    <row r="83" spans="1:42" x14ac:dyDescent="0.2">
      <c r="A83">
        <v>82</v>
      </c>
      <c r="B83">
        <f>IF(UPPER(Settings!B4)="TRUE", 乱数表!$Z83*Settings!B10, 0)</f>
        <v>0.41786392454555926</v>
      </c>
      <c r="C83">
        <f>IF(UPPER(Settings!B4)="TRUE", 乱数表!$AA83*Settings!B11, 0)</f>
        <v>-1.5052114683827398E-2</v>
      </c>
      <c r="D83">
        <f>MIN(100, MAX(0, 100*BETAINV(乱数表!$B83, MAX(0.00000001, (1/(1+EXP(-(INDEX(係数表!G:G,2) + $B83))))*(EXP(INDEX(係数表!H:H,2) + INDEX(係数表!I:I,2)*LN(INDEX(出力表!C:C,2)+1)))), MAX(0.00000001, (1-(1/(1+EXP(-(INDEX(係数表!G:G,2) + $B83)))))*(EXP(INDEX(係数表!H:H,2) + INDEX(係数表!I:I,2)*LN(INDEX(出力表!C:C,2)+1)))))))</f>
        <v>99.554984343208702</v>
      </c>
      <c r="E83" t="e">
        <f>MIN(100, MAX(0, (100*(INDEX(出力表!D:D,2))/(EXP(INDEX(係数表!B:B,2) + $C83) + (INDEX(出力表!D:D,2)))) + (乱数表!$N83*(Settings!B12/(((INDEX(出力表!D:D,2))+1)^INDEX(係数表!E:E,2)*INDEX(係数表!F:F,2))))))</f>
        <v>#VALUE!</v>
      </c>
      <c r="F83" t="e">
        <f>MIN(100, MAX(0, (INDEX(出力表!D:D,2))*D83/MAX(E83, Settings!B3)))</f>
        <v>#VALUE!</v>
      </c>
      <c r="G83">
        <f>MIN(100, MAX(0, 100*BETAINV(乱数表!$C83, MAX(0.00000001, (1/(1+EXP(-(INDEX(係数表!G:G,3) + $B83))))*(EXP(INDEX(係数表!H:H,3) + INDEX(係数表!I:I,3)*LN(INDEX(出力表!C:C,3)+1)))), MAX(0.00000001, (1-(1/(1+EXP(-(INDEX(係数表!G:G,3) + $B83)))))*(EXP(INDEX(係数表!H:H,3) + INDEX(係数表!I:I,3)*LN(INDEX(出力表!C:C,3)+1)))))))</f>
        <v>81.662396240563211</v>
      </c>
      <c r="H83" t="e">
        <f>MIN(100, MAX(0, (100*(INDEX(出力表!D:D,3))/(EXP(INDEX(係数表!B:B,3) + $C83) + (INDEX(出力表!D:D,3)))) + (乱数表!$O83*(Settings!B12/(((INDEX(出力表!D:D,3))+1)^INDEX(係数表!E:E,3)*INDEX(係数表!F:F,3))))))</f>
        <v>#VALUE!</v>
      </c>
      <c r="I83" t="e">
        <f>MIN(100, MAX(0, (INDEX(出力表!D:D,3))*G83/MAX(H83, Settings!B3)))</f>
        <v>#VALUE!</v>
      </c>
      <c r="J83">
        <f>MIN(100, MAX(0, 100*BETAINV(乱数表!$D83, MAX(0.00000001, (1/(1+EXP(-(INDEX(係数表!G:G,4) + $B83))))*(EXP(INDEX(係数表!H:H,4) + INDEX(係数表!I:I,4)*LN(INDEX(出力表!C:C,4)+1)))), MAX(0.00000001, (1-(1/(1+EXP(-(INDEX(係数表!G:G,4) + $B83)))))*(EXP(INDEX(係数表!H:H,4) + INDEX(係数表!I:I,4)*LN(INDEX(出力表!C:C,4)+1)))))))</f>
        <v>98.953432221262005</v>
      </c>
      <c r="K83" t="e">
        <f>MIN(100, MAX(0, (100*(INDEX(出力表!D:D,4))/(EXP(INDEX(係数表!B:B,4) + $C83) + (INDEX(出力表!D:D,4)))) + (乱数表!$P83*(Settings!B12/(((INDEX(出力表!D:D,4))+1)^INDEX(係数表!E:E,4)*INDEX(係数表!F:F,4))))))</f>
        <v>#VALUE!</v>
      </c>
      <c r="L83" t="e">
        <f>MIN(100, MAX(0, (INDEX(出力表!D:D,4))*J83/MAX(K83, Settings!B3)))</f>
        <v>#VALUE!</v>
      </c>
      <c r="M83">
        <f>MIN(100, MAX(0, 100*BETAINV(乱数表!$E83, MAX(0.00000001, (1/(1+EXP(-(INDEX(係数表!G:G,5) + $B83))))*(EXP(INDEX(係数表!H:H,5) + INDEX(係数表!I:I,5)*LN(INDEX(出力表!C:C,5)+1)))), MAX(0.00000001, (1-(1/(1+EXP(-(INDEX(係数表!G:G,5) + $B83)))))*(EXP(INDEX(係数表!H:H,5) + INDEX(係数表!I:I,5)*LN(INDEX(出力表!C:C,5)+1)))))))</f>
        <v>74.611748948420058</v>
      </c>
      <c r="N83" t="e">
        <f>MIN(100, MAX(0, (100*(INDEX(出力表!D:D,5))/(EXP(INDEX(係数表!B:B,5) + $C83) + (INDEX(出力表!D:D,5)))) + (乱数表!$Q83*(Settings!B12/(((INDEX(出力表!D:D,5))+1)^INDEX(係数表!E:E,5)*INDEX(係数表!F:F,5))))))</f>
        <v>#VALUE!</v>
      </c>
      <c r="O83" t="e">
        <f>MIN(100, MAX(0, (INDEX(出力表!D:D,5))*M83/MAX(N83, Settings!B3)))</f>
        <v>#VALUE!</v>
      </c>
      <c r="P83">
        <f>MIN(100, MAX(0, 100*BETAINV(乱数表!$F83, MAX(0.00000001, (1/(1+EXP(-(INDEX(係数表!G:G,6) + $B83))))*(EXP(INDEX(係数表!H:H,6) + INDEX(係数表!I:I,6)*LN(INDEX(出力表!C:C,6)+1)))), MAX(0.00000001, (1-(1/(1+EXP(-(INDEX(係数表!G:G,6) + $B83)))))*(EXP(INDEX(係数表!H:H,6) + INDEX(係数表!I:I,6)*LN(INDEX(出力表!C:C,6)+1)))))))</f>
        <v>61.081843945577198</v>
      </c>
      <c r="Q83" t="e">
        <f>MIN(100, MAX(0, (100*(INDEX(出力表!D:D,6))/(EXP(INDEX(係数表!B:B,6) + $C83) + (INDEX(出力表!D:D,6)))) + (乱数表!$R83*(Settings!B12/(((INDEX(出力表!D:D,6))+1)^INDEX(係数表!E:E,6)*INDEX(係数表!F:F,6))))))</f>
        <v>#VALUE!</v>
      </c>
      <c r="R83" t="e">
        <f>MIN(100, MAX(0, (INDEX(出力表!D:D,6))*P83/MAX(Q83, Settings!B3)))</f>
        <v>#VALUE!</v>
      </c>
      <c r="S83">
        <f>MIN(100, MAX(0, 100*BETAINV(乱数表!$G83, MAX(0.00000001, (1/(1+EXP(-(INDEX(係数表!G:G,7) + $B83))))*(EXP(INDEX(係数表!H:H,7) + INDEX(係数表!I:I,7)*LN(INDEX(出力表!C:C,7)+1)))), MAX(0.00000001, (1-(1/(1+EXP(-(INDEX(係数表!G:G,7) + $B83)))))*(EXP(INDEX(係数表!H:H,7) + INDEX(係数表!I:I,7)*LN(INDEX(出力表!C:C,7)+1)))))))</f>
        <v>98.155637877677833</v>
      </c>
      <c r="T83" t="e">
        <f>MIN(100, MAX(0, (100*(INDEX(出力表!D:D,7))/(EXP(INDEX(係数表!B:B,7) + $C83) + (INDEX(出力表!D:D,7)))) + (乱数表!$S83*(Settings!B12/(((INDEX(出力表!D:D,7))+1)^INDEX(係数表!E:E,7)*INDEX(係数表!F:F,7))))))</f>
        <v>#VALUE!</v>
      </c>
      <c r="U83" t="e">
        <f>MIN(100, MAX(0, (INDEX(出力表!D:D,7))*S83/MAX(T83, Settings!B3)))</f>
        <v>#VALUE!</v>
      </c>
      <c r="V83">
        <f>MIN(100, MAX(0, 100*BETAINV(乱数表!$H83, MAX(0.00000001, (1/(1+EXP(-(INDEX(係数表!G:G,8) + $B83))))*(EXP(INDEX(係数表!H:H,8) + INDEX(係数表!I:I,8)*LN(INDEX(出力表!C:C,8)+1)))), MAX(0.00000001, (1-(1/(1+EXP(-(INDEX(係数表!G:G,8) + $B83)))))*(EXP(INDEX(係数表!H:H,8) + INDEX(係数表!I:I,8)*LN(INDEX(出力表!C:C,8)+1)))))))</f>
        <v>99.99824172393896</v>
      </c>
      <c r="W83" t="e">
        <f>MIN(100, MAX(0, (100*(INDEX(出力表!D:D,8))/(EXP(INDEX(係数表!B:B,8) + $C83) + (INDEX(出力表!D:D,8)))) + (乱数表!$T83*(Settings!B12/(((INDEX(出力表!D:D,8))+1)^INDEX(係数表!E:E,8)*INDEX(係数表!F:F,8))))))</f>
        <v>#VALUE!</v>
      </c>
      <c r="X83" t="e">
        <f>MIN(100, MAX(0, (INDEX(出力表!D:D,8))*V83/MAX(W83, Settings!B3)))</f>
        <v>#VALUE!</v>
      </c>
      <c r="Y83">
        <f>MIN(100, MAX(0, 100*BETAINV(乱数表!$I83, MAX(0.00000001, (1/(1+EXP(-(INDEX(係数表!G:G,9) + $B83))))*(EXP(INDEX(係数表!H:H,9) + INDEX(係数表!I:I,9)*LN(INDEX(出力表!C:C,9)+1)))), MAX(0.00000001, (1-(1/(1+EXP(-(INDEX(係数表!G:G,9) + $B83)))))*(EXP(INDEX(係数表!H:H,9) + INDEX(係数表!I:I,9)*LN(INDEX(出力表!C:C,9)+1)))))))</f>
        <v>91.22914772408889</v>
      </c>
      <c r="Z83" t="e">
        <f>MIN(100, MAX(0, (100*(INDEX(出力表!D:D,9))/(EXP(INDEX(係数表!B:B,9) + $C83) + (INDEX(出力表!D:D,9)))) + (乱数表!$U83*(Settings!B12/(((INDEX(出力表!D:D,9))+1)^INDEX(係数表!E:E,9)*INDEX(係数表!F:F,9))))))</f>
        <v>#VALUE!</v>
      </c>
      <c r="AA83" t="e">
        <f>MIN(100, MAX(0, (INDEX(出力表!D:D,9))*Y83/MAX(Z83, Settings!B3)))</f>
        <v>#VALUE!</v>
      </c>
      <c r="AB83">
        <f>MIN(100, MAX(0, 100*BETAINV(乱数表!$J83, MAX(0.00000001, (1/(1+EXP(-(INDEX(係数表!G:G,10) + $B83))))*(EXP(INDEX(係数表!H:H,10) + INDEX(係数表!I:I,10)*LN(INDEX(出力表!C:C,10)+1)))), MAX(0.00000001, (1-(1/(1+EXP(-(INDEX(係数表!G:G,10) + $B83)))))*(EXP(INDEX(係数表!H:H,10) + INDEX(係数表!I:I,10)*LN(INDEX(出力表!C:C,10)+1)))))))</f>
        <v>94.822486298691345</v>
      </c>
      <c r="AC83" t="e">
        <f>MIN(100, MAX(0, (100*(INDEX(出力表!D:D,10))/(EXP(INDEX(係数表!B:B,10) + $C83) + (INDEX(出力表!D:D,10)))) + (乱数表!$V83*(Settings!B12/(((INDEX(出力表!D:D,10))+1)^INDEX(係数表!E:E,10)*INDEX(係数表!F:F,10))))))</f>
        <v>#VALUE!</v>
      </c>
      <c r="AD83" t="e">
        <f>MIN(100, MAX(0, (INDEX(出力表!D:D,10))*AB83/MAX(AC83, Settings!B3)))</f>
        <v>#VALUE!</v>
      </c>
      <c r="AE83">
        <f>MIN(100, MAX(0, 100*BETAINV(乱数表!$K83, MAX(0.00000001, (1/(1+EXP(-(INDEX(係数表!G:G,11) + $B83))))*(EXP(INDEX(係数表!H:H,11) + INDEX(係数表!I:I,11)*LN(INDEX(出力表!C:C,11)+1)))), MAX(0.00000001, (1-(1/(1+EXP(-(INDEX(係数表!G:G,11) + $B83)))))*(EXP(INDEX(係数表!H:H,11) + INDEX(係数表!I:I,11)*LN(INDEX(出力表!C:C,11)+1)))))))</f>
        <v>97.444761520289518</v>
      </c>
      <c r="AF83" t="e">
        <f>MIN(100, MAX(0, (100*(INDEX(出力表!D:D,11))/(EXP(INDEX(係数表!B:B,11) + $C83) + (INDEX(出力表!D:D,11)))) + (乱数表!$W83*(Settings!B12/(((INDEX(出力表!D:D,11))+1)^INDEX(係数表!E:E,11)*INDEX(係数表!F:F,11))))))</f>
        <v>#VALUE!</v>
      </c>
      <c r="AG83" t="e">
        <f>MIN(100, MAX(0, (INDEX(出力表!D:D,11))*AE83/MAX(AF83, Settings!B3)))</f>
        <v>#VALUE!</v>
      </c>
      <c r="AH83">
        <f>MIN(100, MAX(0, 100*BETAINV(乱数表!$L83, MAX(0.00000001, (1/(1+EXP(-(INDEX(係数表!G:G,12) + $B83))))*(EXP(INDEX(係数表!H:H,12) + INDEX(係数表!I:I,12)*LN(INDEX(出力表!C:C,12)+1)))), MAX(0.00000001, (1-(1/(1+EXP(-(INDEX(係数表!G:G,12) + $B83)))))*(EXP(INDEX(係数表!H:H,12) + INDEX(係数表!I:I,12)*LN(INDEX(出力表!C:C,12)+1)))))))</f>
        <v>99.558981348867036</v>
      </c>
      <c r="AI83" t="e">
        <f>MIN(100, MAX(0, (100*(INDEX(出力表!D:D,12))/(EXP(INDEX(係数表!B:B,12) + $C83) + (INDEX(出力表!D:D,12)))) + (乱数表!$X83*(Settings!B12/(((INDEX(出力表!D:D,12))+1)^INDEX(係数表!E:E,12)*INDEX(係数表!F:F,12))))))</f>
        <v>#VALUE!</v>
      </c>
      <c r="AJ83" t="e">
        <f>MIN(100, MAX(0, (INDEX(出力表!D:D,12))*AH83/MAX(AI83, Settings!B3)))</f>
        <v>#VALUE!</v>
      </c>
      <c r="AK83">
        <f>MIN(100, MAX(0, 100*BETAINV(乱数表!$M83, MAX(0.00000001, (1/(1+EXP(-(INDEX(係数表!G:G,13) + $B83))))*(EXP(INDEX(係数表!H:H,13) + INDEX(係数表!I:I,13)*LN(INDEX(出力表!C:C,13)+1)))), MAX(0.00000001, (1-(1/(1+EXP(-(INDEX(係数表!G:G,13) + $B83)))))*(EXP(INDEX(係数表!H:H,13) + INDEX(係数表!I:I,13)*LN(INDEX(出力表!C:C,13)+1)))))))</f>
        <v>99.995545995376773</v>
      </c>
      <c r="AL83" t="e">
        <f>MIN(100, MAX(0, (100*(INDEX(出力表!D:D,13))/(EXP(INDEX(係数表!B:B,13) + $C83) + (INDEX(出力表!D:D,13)))) + (乱数表!$Y83*(Settings!B12/(((INDEX(出力表!D:D,13))+1)^INDEX(係数表!E:E,13)*INDEX(係数表!F:F,13))))))</f>
        <v>#VALUE!</v>
      </c>
      <c r="AM83" t="e">
        <f>MIN(100, MAX(0, (INDEX(出力表!D:D,13))*AK83/MAX(AL83, Settings!B3)))</f>
        <v>#VALUE!</v>
      </c>
      <c r="AN83">
        <f>IF(ISNUMBER(F83), INDEX(出力表!B:B,2)*F83, 0)+IF(ISNUMBER(I83), INDEX(出力表!B:B,3)*I83, 0)+IF(ISNUMBER(L83), INDEX(出力表!B:B,4)*L83, 0)+IF(ISNUMBER(O83), INDEX(出力表!B:B,5)*O83, 0)+IF(ISNUMBER(R83), INDEX(出力表!B:B,6)*R83, 0)+IF(ISNUMBER(U83), INDEX(出力表!B:B,7)*U83, 0)+IF(ISNUMBER(X83), INDEX(出力表!B:B,8)*X83, 0)+IF(ISNUMBER(AA83), INDEX(出力表!B:B,9)*AA83, 0)+IF(ISNUMBER(AD83), INDEX(出力表!B:B,10)*AD83, 0)+IF(ISNUMBER(AG83), INDEX(出力表!B:B,11)*AG83, 0)+IF(ISNUMBER(AJ83), INDEX(出力表!B:B,12)*AJ83, 0)+IF(ISNUMBER(AM83), INDEX(出力表!B:B,13)*AM83, 0)</f>
        <v>0</v>
      </c>
      <c r="AO83">
        <f>IF(ISNUMBER(F83), INDEX(出力表!B:B,2), 0)+IF(ISNUMBER(I83), INDEX(出力表!B:B,3), 0)+IF(ISNUMBER(L83), INDEX(出力表!B:B,4), 0)+IF(ISNUMBER(O83), INDEX(出力表!B:B,5), 0)+IF(ISNUMBER(R83), INDEX(出力表!B:B,6), 0)+IF(ISNUMBER(U83), INDEX(出力表!B:B,7), 0)+IF(ISNUMBER(X83), INDEX(出力表!B:B,8), 0)+IF(ISNUMBER(AA83), INDEX(出力表!B:B,9), 0)+IF(ISNUMBER(AD83), INDEX(出力表!B:B,10), 0)+IF(ISNUMBER(AG83), INDEX(出力表!B:B,11), 0)+IF(ISNUMBER(AJ83), INDEX(出力表!B:B,12), 0)+IF(ISNUMBER(AM83), INDEX(出力表!B:B,13), 0)</f>
        <v>0</v>
      </c>
      <c r="AP83" t="str">
        <f t="shared" si="1"/>
        <v/>
      </c>
    </row>
    <row r="84" spans="1:42" x14ac:dyDescent="0.2">
      <c r="A84">
        <v>83</v>
      </c>
      <c r="B84">
        <f>IF(UPPER(Settings!B4)="TRUE", 乱数表!$Z84*Settings!B10, 0)</f>
        <v>0.3358255843742512</v>
      </c>
      <c r="C84">
        <f>IF(UPPER(Settings!B4)="TRUE", 乱数表!$AA84*Settings!B11, 0)</f>
        <v>-0.12843686011659874</v>
      </c>
      <c r="D84">
        <f>MIN(100, MAX(0, 100*BETAINV(乱数表!$B84, MAX(0.00000001, (1/(1+EXP(-(INDEX(係数表!G:G,2) + $B84))))*(EXP(INDEX(係数表!H:H,2) + INDEX(係数表!I:I,2)*LN(INDEX(出力表!C:C,2)+1)))), MAX(0.00000001, (1-(1/(1+EXP(-(INDEX(係数表!G:G,2) + $B84)))))*(EXP(INDEX(係数表!H:H,2) + INDEX(係数表!I:I,2)*LN(INDEX(出力表!C:C,2)+1)))))))</f>
        <v>96.30975197431313</v>
      </c>
      <c r="E84" t="e">
        <f>MIN(100, MAX(0, (100*(INDEX(出力表!D:D,2))/(EXP(INDEX(係数表!B:B,2) + $C84) + (INDEX(出力表!D:D,2)))) + (乱数表!$N84*(Settings!B12/(((INDEX(出力表!D:D,2))+1)^INDEX(係数表!E:E,2)*INDEX(係数表!F:F,2))))))</f>
        <v>#VALUE!</v>
      </c>
      <c r="F84" t="e">
        <f>MIN(100, MAX(0, (INDEX(出力表!D:D,2))*D84/MAX(E84, Settings!B3)))</f>
        <v>#VALUE!</v>
      </c>
      <c r="G84">
        <f>MIN(100, MAX(0, 100*BETAINV(乱数表!$C84, MAX(0.00000001, (1/(1+EXP(-(INDEX(係数表!G:G,3) + $B84))))*(EXP(INDEX(係数表!H:H,3) + INDEX(係数表!I:I,3)*LN(INDEX(出力表!C:C,3)+1)))), MAX(0.00000001, (1-(1/(1+EXP(-(INDEX(係数表!G:G,3) + $B84)))))*(EXP(INDEX(係数表!H:H,3) + INDEX(係数表!I:I,3)*LN(INDEX(出力表!C:C,3)+1)))))))</f>
        <v>89.40890860864512</v>
      </c>
      <c r="H84" t="e">
        <f>MIN(100, MAX(0, (100*(INDEX(出力表!D:D,3))/(EXP(INDEX(係数表!B:B,3) + $C84) + (INDEX(出力表!D:D,3)))) + (乱数表!$O84*(Settings!B12/(((INDEX(出力表!D:D,3))+1)^INDEX(係数表!E:E,3)*INDEX(係数表!F:F,3))))))</f>
        <v>#VALUE!</v>
      </c>
      <c r="I84" t="e">
        <f>MIN(100, MAX(0, (INDEX(出力表!D:D,3))*G84/MAX(H84, Settings!B3)))</f>
        <v>#VALUE!</v>
      </c>
      <c r="J84">
        <f>MIN(100, MAX(0, 100*BETAINV(乱数表!$D84, MAX(0.00000001, (1/(1+EXP(-(INDEX(係数表!G:G,4) + $B84))))*(EXP(INDEX(係数表!H:H,4) + INDEX(係数表!I:I,4)*LN(INDEX(出力表!C:C,4)+1)))), MAX(0.00000001, (1-(1/(1+EXP(-(INDEX(係数表!G:G,4) + $B84)))))*(EXP(INDEX(係数表!H:H,4) + INDEX(係数表!I:I,4)*LN(INDEX(出力表!C:C,4)+1)))))))</f>
        <v>98.967765430348919</v>
      </c>
      <c r="K84" t="e">
        <f>MIN(100, MAX(0, (100*(INDEX(出力表!D:D,4))/(EXP(INDEX(係数表!B:B,4) + $C84) + (INDEX(出力表!D:D,4)))) + (乱数表!$P84*(Settings!B12/(((INDEX(出力表!D:D,4))+1)^INDEX(係数表!E:E,4)*INDEX(係数表!F:F,4))))))</f>
        <v>#VALUE!</v>
      </c>
      <c r="L84" t="e">
        <f>MIN(100, MAX(0, (INDEX(出力表!D:D,4))*J84/MAX(K84, Settings!B3)))</f>
        <v>#VALUE!</v>
      </c>
      <c r="M84">
        <f>MIN(100, MAX(0, 100*BETAINV(乱数表!$E84, MAX(0.00000001, (1/(1+EXP(-(INDEX(係数表!G:G,5) + $B84))))*(EXP(INDEX(係数表!H:H,5) + INDEX(係数表!I:I,5)*LN(INDEX(出力表!C:C,5)+1)))), MAX(0.00000001, (1-(1/(1+EXP(-(INDEX(係数表!G:G,5) + $B84)))))*(EXP(INDEX(係数表!H:H,5) + INDEX(係数表!I:I,5)*LN(INDEX(出力表!C:C,5)+1)))))))</f>
        <v>97.889209896525401</v>
      </c>
      <c r="N84" t="e">
        <f>MIN(100, MAX(0, (100*(INDEX(出力表!D:D,5))/(EXP(INDEX(係数表!B:B,5) + $C84) + (INDEX(出力表!D:D,5)))) + (乱数表!$Q84*(Settings!B12/(((INDEX(出力表!D:D,5))+1)^INDEX(係数表!E:E,5)*INDEX(係数表!F:F,5))))))</f>
        <v>#VALUE!</v>
      </c>
      <c r="O84" t="e">
        <f>MIN(100, MAX(0, (INDEX(出力表!D:D,5))*M84/MAX(N84, Settings!B3)))</f>
        <v>#VALUE!</v>
      </c>
      <c r="P84">
        <f>MIN(100, MAX(0, 100*BETAINV(乱数表!$F84, MAX(0.00000001, (1/(1+EXP(-(INDEX(係数表!G:G,6) + $B84))))*(EXP(INDEX(係数表!H:H,6) + INDEX(係数表!I:I,6)*LN(INDEX(出力表!C:C,6)+1)))), MAX(0.00000001, (1-(1/(1+EXP(-(INDEX(係数表!G:G,6) + $B84)))))*(EXP(INDEX(係数表!H:H,6) + INDEX(係数表!I:I,6)*LN(INDEX(出力表!C:C,6)+1)))))))</f>
        <v>99.131006954843087</v>
      </c>
      <c r="Q84" t="e">
        <f>MIN(100, MAX(0, (100*(INDEX(出力表!D:D,6))/(EXP(INDEX(係数表!B:B,6) + $C84) + (INDEX(出力表!D:D,6)))) + (乱数表!$R84*(Settings!B12/(((INDEX(出力表!D:D,6))+1)^INDEX(係数表!E:E,6)*INDEX(係数表!F:F,6))))))</f>
        <v>#VALUE!</v>
      </c>
      <c r="R84" t="e">
        <f>MIN(100, MAX(0, (INDEX(出力表!D:D,6))*P84/MAX(Q84, Settings!B3)))</f>
        <v>#VALUE!</v>
      </c>
      <c r="S84">
        <f>MIN(100, MAX(0, 100*BETAINV(乱数表!$G84, MAX(0.00000001, (1/(1+EXP(-(INDEX(係数表!G:G,7) + $B84))))*(EXP(INDEX(係数表!H:H,7) + INDEX(係数表!I:I,7)*LN(INDEX(出力表!C:C,7)+1)))), MAX(0.00000001, (1-(1/(1+EXP(-(INDEX(係数表!G:G,7) + $B84)))))*(EXP(INDEX(係数表!H:H,7) + INDEX(係数表!I:I,7)*LN(INDEX(出力表!C:C,7)+1)))))))</f>
        <v>99.869380573111883</v>
      </c>
      <c r="T84" t="e">
        <f>MIN(100, MAX(0, (100*(INDEX(出力表!D:D,7))/(EXP(INDEX(係数表!B:B,7) + $C84) + (INDEX(出力表!D:D,7)))) + (乱数表!$S84*(Settings!B12/(((INDEX(出力表!D:D,7))+1)^INDEX(係数表!E:E,7)*INDEX(係数表!F:F,7))))))</f>
        <v>#VALUE!</v>
      </c>
      <c r="U84" t="e">
        <f>MIN(100, MAX(0, (INDEX(出力表!D:D,7))*S84/MAX(T84, Settings!B3)))</f>
        <v>#VALUE!</v>
      </c>
      <c r="V84">
        <f>MIN(100, MAX(0, 100*BETAINV(乱数表!$H84, MAX(0.00000001, (1/(1+EXP(-(INDEX(係数表!G:G,8) + $B84))))*(EXP(INDEX(係数表!H:H,8) + INDEX(係数表!I:I,8)*LN(INDEX(出力表!C:C,8)+1)))), MAX(0.00000001, (1-(1/(1+EXP(-(INDEX(係数表!G:G,8) + $B84)))))*(EXP(INDEX(係数表!H:H,8) + INDEX(係数表!I:I,8)*LN(INDEX(出力表!C:C,8)+1)))))))</f>
        <v>98.350361551606753</v>
      </c>
      <c r="W84" t="e">
        <f>MIN(100, MAX(0, (100*(INDEX(出力表!D:D,8))/(EXP(INDEX(係数表!B:B,8) + $C84) + (INDEX(出力表!D:D,8)))) + (乱数表!$T84*(Settings!B12/(((INDEX(出力表!D:D,8))+1)^INDEX(係数表!E:E,8)*INDEX(係数表!F:F,8))))))</f>
        <v>#VALUE!</v>
      </c>
      <c r="X84" t="e">
        <f>MIN(100, MAX(0, (INDEX(出力表!D:D,8))*V84/MAX(W84, Settings!B3)))</f>
        <v>#VALUE!</v>
      </c>
      <c r="Y84">
        <f>MIN(100, MAX(0, 100*BETAINV(乱数表!$I84, MAX(0.00000001, (1/(1+EXP(-(INDEX(係数表!G:G,9) + $B84))))*(EXP(INDEX(係数表!H:H,9) + INDEX(係数表!I:I,9)*LN(INDEX(出力表!C:C,9)+1)))), MAX(0.00000001, (1-(1/(1+EXP(-(INDEX(係数表!G:G,9) + $B84)))))*(EXP(INDEX(係数表!H:H,9) + INDEX(係数表!I:I,9)*LN(INDEX(出力表!C:C,9)+1)))))))</f>
        <v>99.685316375116884</v>
      </c>
      <c r="Z84" t="e">
        <f>MIN(100, MAX(0, (100*(INDEX(出力表!D:D,9))/(EXP(INDEX(係数表!B:B,9) + $C84) + (INDEX(出力表!D:D,9)))) + (乱数表!$U84*(Settings!B12/(((INDEX(出力表!D:D,9))+1)^INDEX(係数表!E:E,9)*INDEX(係数表!F:F,9))))))</f>
        <v>#VALUE!</v>
      </c>
      <c r="AA84" t="e">
        <f>MIN(100, MAX(0, (INDEX(出力表!D:D,9))*Y84/MAX(Z84, Settings!B3)))</f>
        <v>#VALUE!</v>
      </c>
      <c r="AB84">
        <f>MIN(100, MAX(0, 100*BETAINV(乱数表!$J84, MAX(0.00000001, (1/(1+EXP(-(INDEX(係数表!G:G,10) + $B84))))*(EXP(INDEX(係数表!H:H,10) + INDEX(係数表!I:I,10)*LN(INDEX(出力表!C:C,10)+1)))), MAX(0.00000001, (1-(1/(1+EXP(-(INDEX(係数表!G:G,10) + $B84)))))*(EXP(INDEX(係数表!H:H,10) + INDEX(係数表!I:I,10)*LN(INDEX(出力表!C:C,10)+1)))))))</f>
        <v>96.70047504094606</v>
      </c>
      <c r="AC84" t="e">
        <f>MIN(100, MAX(0, (100*(INDEX(出力表!D:D,10))/(EXP(INDEX(係数表!B:B,10) + $C84) + (INDEX(出力表!D:D,10)))) + (乱数表!$V84*(Settings!B12/(((INDEX(出力表!D:D,10))+1)^INDEX(係数表!E:E,10)*INDEX(係数表!F:F,10))))))</f>
        <v>#VALUE!</v>
      </c>
      <c r="AD84" t="e">
        <f>MIN(100, MAX(0, (INDEX(出力表!D:D,10))*AB84/MAX(AC84, Settings!B3)))</f>
        <v>#VALUE!</v>
      </c>
      <c r="AE84">
        <f>MIN(100, MAX(0, 100*BETAINV(乱数表!$K84, MAX(0.00000001, (1/(1+EXP(-(INDEX(係数表!G:G,11) + $B84))))*(EXP(INDEX(係数表!H:H,11) + INDEX(係数表!I:I,11)*LN(INDEX(出力表!C:C,11)+1)))), MAX(0.00000001, (1-(1/(1+EXP(-(INDEX(係数表!G:G,11) + $B84)))))*(EXP(INDEX(係数表!H:H,11) + INDEX(係数表!I:I,11)*LN(INDEX(出力表!C:C,11)+1)))))))</f>
        <v>96.121589506995193</v>
      </c>
      <c r="AF84" t="e">
        <f>MIN(100, MAX(0, (100*(INDEX(出力表!D:D,11))/(EXP(INDEX(係数表!B:B,11) + $C84) + (INDEX(出力表!D:D,11)))) + (乱数表!$W84*(Settings!B12/(((INDEX(出力表!D:D,11))+1)^INDEX(係数表!E:E,11)*INDEX(係数表!F:F,11))))))</f>
        <v>#VALUE!</v>
      </c>
      <c r="AG84" t="e">
        <f>MIN(100, MAX(0, (INDEX(出力表!D:D,11))*AE84/MAX(AF84, Settings!B3)))</f>
        <v>#VALUE!</v>
      </c>
      <c r="AH84">
        <f>MIN(100, MAX(0, 100*BETAINV(乱数表!$L84, MAX(0.00000001, (1/(1+EXP(-(INDEX(係数表!G:G,12) + $B84))))*(EXP(INDEX(係数表!H:H,12) + INDEX(係数表!I:I,12)*LN(INDEX(出力表!C:C,12)+1)))), MAX(0.00000001, (1-(1/(1+EXP(-(INDEX(係数表!G:G,12) + $B84)))))*(EXP(INDEX(係数表!H:H,12) + INDEX(係数表!I:I,12)*LN(INDEX(出力表!C:C,12)+1)))))))</f>
        <v>99.346604551384573</v>
      </c>
      <c r="AI84" t="e">
        <f>MIN(100, MAX(0, (100*(INDEX(出力表!D:D,12))/(EXP(INDEX(係数表!B:B,12) + $C84) + (INDEX(出力表!D:D,12)))) + (乱数表!$X84*(Settings!B12/(((INDEX(出力表!D:D,12))+1)^INDEX(係数表!E:E,12)*INDEX(係数表!F:F,12))))))</f>
        <v>#VALUE!</v>
      </c>
      <c r="AJ84" t="e">
        <f>MIN(100, MAX(0, (INDEX(出力表!D:D,12))*AH84/MAX(AI84, Settings!B3)))</f>
        <v>#VALUE!</v>
      </c>
      <c r="AK84">
        <f>MIN(100, MAX(0, 100*BETAINV(乱数表!$M84, MAX(0.00000001, (1/(1+EXP(-(INDEX(係数表!G:G,13) + $B84))))*(EXP(INDEX(係数表!H:H,13) + INDEX(係数表!I:I,13)*LN(INDEX(出力表!C:C,13)+1)))), MAX(0.00000001, (1-(1/(1+EXP(-(INDEX(係数表!G:G,13) + $B84)))))*(EXP(INDEX(係数表!H:H,13) + INDEX(係数表!I:I,13)*LN(INDEX(出力表!C:C,13)+1)))))))</f>
        <v>99.987865542987137</v>
      </c>
      <c r="AL84" t="e">
        <f>MIN(100, MAX(0, (100*(INDEX(出力表!D:D,13))/(EXP(INDEX(係数表!B:B,13) + $C84) + (INDEX(出力表!D:D,13)))) + (乱数表!$Y84*(Settings!B12/(((INDEX(出力表!D:D,13))+1)^INDEX(係数表!E:E,13)*INDEX(係数表!F:F,13))))))</f>
        <v>#VALUE!</v>
      </c>
      <c r="AM84" t="e">
        <f>MIN(100, MAX(0, (INDEX(出力表!D:D,13))*AK84/MAX(AL84, Settings!B3)))</f>
        <v>#VALUE!</v>
      </c>
      <c r="AN84">
        <f>IF(ISNUMBER(F84), INDEX(出力表!B:B,2)*F84, 0)+IF(ISNUMBER(I84), INDEX(出力表!B:B,3)*I84, 0)+IF(ISNUMBER(L84), INDEX(出力表!B:B,4)*L84, 0)+IF(ISNUMBER(O84), INDEX(出力表!B:B,5)*O84, 0)+IF(ISNUMBER(R84), INDEX(出力表!B:B,6)*R84, 0)+IF(ISNUMBER(U84), INDEX(出力表!B:B,7)*U84, 0)+IF(ISNUMBER(X84), INDEX(出力表!B:B,8)*X84, 0)+IF(ISNUMBER(AA84), INDEX(出力表!B:B,9)*AA84, 0)+IF(ISNUMBER(AD84), INDEX(出力表!B:B,10)*AD84, 0)+IF(ISNUMBER(AG84), INDEX(出力表!B:B,11)*AG84, 0)+IF(ISNUMBER(AJ84), INDEX(出力表!B:B,12)*AJ84, 0)+IF(ISNUMBER(AM84), INDEX(出力表!B:B,13)*AM84, 0)</f>
        <v>0</v>
      </c>
      <c r="AO84">
        <f>IF(ISNUMBER(F84), INDEX(出力表!B:B,2), 0)+IF(ISNUMBER(I84), INDEX(出力表!B:B,3), 0)+IF(ISNUMBER(L84), INDEX(出力表!B:B,4), 0)+IF(ISNUMBER(O84), INDEX(出力表!B:B,5), 0)+IF(ISNUMBER(R84), INDEX(出力表!B:B,6), 0)+IF(ISNUMBER(U84), INDEX(出力表!B:B,7), 0)+IF(ISNUMBER(X84), INDEX(出力表!B:B,8), 0)+IF(ISNUMBER(AA84), INDEX(出力表!B:B,9), 0)+IF(ISNUMBER(AD84), INDEX(出力表!B:B,10), 0)+IF(ISNUMBER(AG84), INDEX(出力表!B:B,11), 0)+IF(ISNUMBER(AJ84), INDEX(出力表!B:B,12), 0)+IF(ISNUMBER(AM84), INDEX(出力表!B:B,13), 0)</f>
        <v>0</v>
      </c>
      <c r="AP84" t="str">
        <f t="shared" si="1"/>
        <v/>
      </c>
    </row>
    <row r="85" spans="1:42" x14ac:dyDescent="0.2">
      <c r="A85">
        <v>84</v>
      </c>
      <c r="B85">
        <f>IF(UPPER(Settings!B4)="TRUE", 乱数表!$Z85*Settings!B10, 0)</f>
        <v>0.40591380275335465</v>
      </c>
      <c r="C85">
        <f>IF(UPPER(Settings!B4)="TRUE", 乱数表!$AA85*Settings!B11, 0)</f>
        <v>0.15247514976336043</v>
      </c>
      <c r="D85">
        <f>MIN(100, MAX(0, 100*BETAINV(乱数表!$B85, MAX(0.00000001, (1/(1+EXP(-(INDEX(係数表!G:G,2) + $B85))))*(EXP(INDEX(係数表!H:H,2) + INDEX(係数表!I:I,2)*LN(INDEX(出力表!C:C,2)+1)))), MAX(0.00000001, (1-(1/(1+EXP(-(INDEX(係数表!G:G,2) + $B85)))))*(EXP(INDEX(係数表!H:H,2) + INDEX(係数表!I:I,2)*LN(INDEX(出力表!C:C,2)+1)))))))</f>
        <v>99.896163188151704</v>
      </c>
      <c r="E85" t="e">
        <f>MIN(100, MAX(0, (100*(INDEX(出力表!D:D,2))/(EXP(INDEX(係数表!B:B,2) + $C85) + (INDEX(出力表!D:D,2)))) + (乱数表!$N85*(Settings!B12/(((INDEX(出力表!D:D,2))+1)^INDEX(係数表!E:E,2)*INDEX(係数表!F:F,2))))))</f>
        <v>#VALUE!</v>
      </c>
      <c r="F85" t="e">
        <f>MIN(100, MAX(0, (INDEX(出力表!D:D,2))*D85/MAX(E85, Settings!B3)))</f>
        <v>#VALUE!</v>
      </c>
      <c r="G85">
        <f>MIN(100, MAX(0, 100*BETAINV(乱数表!$C85, MAX(0.00000001, (1/(1+EXP(-(INDEX(係数表!G:G,3) + $B85))))*(EXP(INDEX(係数表!H:H,3) + INDEX(係数表!I:I,3)*LN(INDEX(出力表!C:C,3)+1)))), MAX(0.00000001, (1-(1/(1+EXP(-(INDEX(係数表!G:G,3) + $B85)))))*(EXP(INDEX(係数表!H:H,3) + INDEX(係数表!I:I,3)*LN(INDEX(出力表!C:C,3)+1)))))))</f>
        <v>93.645982857917602</v>
      </c>
      <c r="H85" t="e">
        <f>MIN(100, MAX(0, (100*(INDEX(出力表!D:D,3))/(EXP(INDEX(係数表!B:B,3) + $C85) + (INDEX(出力表!D:D,3)))) + (乱数表!$O85*(Settings!B12/(((INDEX(出力表!D:D,3))+1)^INDEX(係数表!E:E,3)*INDEX(係数表!F:F,3))))))</f>
        <v>#VALUE!</v>
      </c>
      <c r="I85" t="e">
        <f>MIN(100, MAX(0, (INDEX(出力表!D:D,3))*G85/MAX(H85, Settings!B3)))</f>
        <v>#VALUE!</v>
      </c>
      <c r="J85">
        <f>MIN(100, MAX(0, 100*BETAINV(乱数表!$D85, MAX(0.00000001, (1/(1+EXP(-(INDEX(係数表!G:G,4) + $B85))))*(EXP(INDEX(係数表!H:H,4) + INDEX(係数表!I:I,4)*LN(INDEX(出力表!C:C,4)+1)))), MAX(0.00000001, (1-(1/(1+EXP(-(INDEX(係数表!G:G,4) + $B85)))))*(EXP(INDEX(係数表!H:H,4) + INDEX(係数表!I:I,4)*LN(INDEX(出力表!C:C,4)+1)))))))</f>
        <v>75.329930893182976</v>
      </c>
      <c r="K85" t="e">
        <f>MIN(100, MAX(0, (100*(INDEX(出力表!D:D,4))/(EXP(INDEX(係数表!B:B,4) + $C85) + (INDEX(出力表!D:D,4)))) + (乱数表!$P85*(Settings!B12/(((INDEX(出力表!D:D,4))+1)^INDEX(係数表!E:E,4)*INDEX(係数表!F:F,4))))))</f>
        <v>#VALUE!</v>
      </c>
      <c r="L85" t="e">
        <f>MIN(100, MAX(0, (INDEX(出力表!D:D,4))*J85/MAX(K85, Settings!B3)))</f>
        <v>#VALUE!</v>
      </c>
      <c r="M85">
        <f>MIN(100, MAX(0, 100*BETAINV(乱数表!$E85, MAX(0.00000001, (1/(1+EXP(-(INDEX(係数表!G:G,5) + $B85))))*(EXP(INDEX(係数表!H:H,5) + INDEX(係数表!I:I,5)*LN(INDEX(出力表!C:C,5)+1)))), MAX(0.00000001, (1-(1/(1+EXP(-(INDEX(係数表!G:G,5) + $B85)))))*(EXP(INDEX(係数表!H:H,5) + INDEX(係数表!I:I,5)*LN(INDEX(出力表!C:C,5)+1)))))))</f>
        <v>87.637242649592466</v>
      </c>
      <c r="N85" t="e">
        <f>MIN(100, MAX(0, (100*(INDEX(出力表!D:D,5))/(EXP(INDEX(係数表!B:B,5) + $C85) + (INDEX(出力表!D:D,5)))) + (乱数表!$Q85*(Settings!B12/(((INDEX(出力表!D:D,5))+1)^INDEX(係数表!E:E,5)*INDEX(係数表!F:F,5))))))</f>
        <v>#VALUE!</v>
      </c>
      <c r="O85" t="e">
        <f>MIN(100, MAX(0, (INDEX(出力表!D:D,5))*M85/MAX(N85, Settings!B3)))</f>
        <v>#VALUE!</v>
      </c>
      <c r="P85">
        <f>MIN(100, MAX(0, 100*BETAINV(乱数表!$F85, MAX(0.00000001, (1/(1+EXP(-(INDEX(係数表!G:G,6) + $B85))))*(EXP(INDEX(係数表!H:H,6) + INDEX(係数表!I:I,6)*LN(INDEX(出力表!C:C,6)+1)))), MAX(0.00000001, (1-(1/(1+EXP(-(INDEX(係数表!G:G,6) + $B85)))))*(EXP(INDEX(係数表!H:H,6) + INDEX(係数表!I:I,6)*LN(INDEX(出力表!C:C,6)+1)))))))</f>
        <v>99.794735348993498</v>
      </c>
      <c r="Q85" t="e">
        <f>MIN(100, MAX(0, (100*(INDEX(出力表!D:D,6))/(EXP(INDEX(係数表!B:B,6) + $C85) + (INDEX(出力表!D:D,6)))) + (乱数表!$R85*(Settings!B12/(((INDEX(出力表!D:D,6))+1)^INDEX(係数表!E:E,6)*INDEX(係数表!F:F,6))))))</f>
        <v>#VALUE!</v>
      </c>
      <c r="R85" t="e">
        <f>MIN(100, MAX(0, (INDEX(出力表!D:D,6))*P85/MAX(Q85, Settings!B3)))</f>
        <v>#VALUE!</v>
      </c>
      <c r="S85">
        <f>MIN(100, MAX(0, 100*BETAINV(乱数表!$G85, MAX(0.00000001, (1/(1+EXP(-(INDEX(係数表!G:G,7) + $B85))))*(EXP(INDEX(係数表!H:H,7) + INDEX(係数表!I:I,7)*LN(INDEX(出力表!C:C,7)+1)))), MAX(0.00000001, (1-(1/(1+EXP(-(INDEX(係数表!G:G,7) + $B85)))))*(EXP(INDEX(係数表!H:H,7) + INDEX(係数表!I:I,7)*LN(INDEX(出力表!C:C,7)+1)))))))</f>
        <v>95.531955475308948</v>
      </c>
      <c r="T85" t="e">
        <f>MIN(100, MAX(0, (100*(INDEX(出力表!D:D,7))/(EXP(INDEX(係数表!B:B,7) + $C85) + (INDEX(出力表!D:D,7)))) + (乱数表!$S85*(Settings!B12/(((INDEX(出力表!D:D,7))+1)^INDEX(係数表!E:E,7)*INDEX(係数表!F:F,7))))))</f>
        <v>#VALUE!</v>
      </c>
      <c r="U85" t="e">
        <f>MIN(100, MAX(0, (INDEX(出力表!D:D,7))*S85/MAX(T85, Settings!B3)))</f>
        <v>#VALUE!</v>
      </c>
      <c r="V85">
        <f>MIN(100, MAX(0, 100*BETAINV(乱数表!$H85, MAX(0.00000001, (1/(1+EXP(-(INDEX(係数表!G:G,8) + $B85))))*(EXP(INDEX(係数表!H:H,8) + INDEX(係数表!I:I,8)*LN(INDEX(出力表!C:C,8)+1)))), MAX(0.00000001, (1-(1/(1+EXP(-(INDEX(係数表!G:G,8) + $B85)))))*(EXP(INDEX(係数表!H:H,8) + INDEX(係数表!I:I,8)*LN(INDEX(出力表!C:C,8)+1)))))))</f>
        <v>99.905953946115076</v>
      </c>
      <c r="W85" t="e">
        <f>MIN(100, MAX(0, (100*(INDEX(出力表!D:D,8))/(EXP(INDEX(係数表!B:B,8) + $C85) + (INDEX(出力表!D:D,8)))) + (乱数表!$T85*(Settings!B12/(((INDEX(出力表!D:D,8))+1)^INDEX(係数表!E:E,8)*INDEX(係数表!F:F,8))))))</f>
        <v>#VALUE!</v>
      </c>
      <c r="X85" t="e">
        <f>MIN(100, MAX(0, (INDEX(出力表!D:D,8))*V85/MAX(W85, Settings!B3)))</f>
        <v>#VALUE!</v>
      </c>
      <c r="Y85">
        <f>MIN(100, MAX(0, 100*BETAINV(乱数表!$I85, MAX(0.00000001, (1/(1+EXP(-(INDEX(係数表!G:G,9) + $B85))))*(EXP(INDEX(係数表!H:H,9) + INDEX(係数表!I:I,9)*LN(INDEX(出力表!C:C,9)+1)))), MAX(0.00000001, (1-(1/(1+EXP(-(INDEX(係数表!G:G,9) + $B85)))))*(EXP(INDEX(係数表!H:H,9) + INDEX(係数表!I:I,9)*LN(INDEX(出力表!C:C,9)+1)))))))</f>
        <v>99.726268633646924</v>
      </c>
      <c r="Z85" t="e">
        <f>MIN(100, MAX(0, (100*(INDEX(出力表!D:D,9))/(EXP(INDEX(係数表!B:B,9) + $C85) + (INDEX(出力表!D:D,9)))) + (乱数表!$U85*(Settings!B12/(((INDEX(出力表!D:D,9))+1)^INDEX(係数表!E:E,9)*INDEX(係数表!F:F,9))))))</f>
        <v>#VALUE!</v>
      </c>
      <c r="AA85" t="e">
        <f>MIN(100, MAX(0, (INDEX(出力表!D:D,9))*Y85/MAX(Z85, Settings!B3)))</f>
        <v>#VALUE!</v>
      </c>
      <c r="AB85">
        <f>MIN(100, MAX(0, 100*BETAINV(乱数表!$J85, MAX(0.00000001, (1/(1+EXP(-(INDEX(係数表!G:G,10) + $B85))))*(EXP(INDEX(係数表!H:H,10) + INDEX(係数表!I:I,10)*LN(INDEX(出力表!C:C,10)+1)))), MAX(0.00000001, (1-(1/(1+EXP(-(INDEX(係数表!G:G,10) + $B85)))))*(EXP(INDEX(係数表!H:H,10) + INDEX(係数表!I:I,10)*LN(INDEX(出力表!C:C,10)+1)))))))</f>
        <v>87.20191004079318</v>
      </c>
      <c r="AC85" t="e">
        <f>MIN(100, MAX(0, (100*(INDEX(出力表!D:D,10))/(EXP(INDEX(係数表!B:B,10) + $C85) + (INDEX(出力表!D:D,10)))) + (乱数表!$V85*(Settings!B12/(((INDEX(出力表!D:D,10))+1)^INDEX(係数表!E:E,10)*INDEX(係数表!F:F,10))))))</f>
        <v>#VALUE!</v>
      </c>
      <c r="AD85" t="e">
        <f>MIN(100, MAX(0, (INDEX(出力表!D:D,10))*AB85/MAX(AC85, Settings!B3)))</f>
        <v>#VALUE!</v>
      </c>
      <c r="AE85">
        <f>MIN(100, MAX(0, 100*BETAINV(乱数表!$K85, MAX(0.00000001, (1/(1+EXP(-(INDEX(係数表!G:G,11) + $B85))))*(EXP(INDEX(係数表!H:H,11) + INDEX(係数表!I:I,11)*LN(INDEX(出力表!C:C,11)+1)))), MAX(0.00000001, (1-(1/(1+EXP(-(INDEX(係数表!G:G,11) + $B85)))))*(EXP(INDEX(係数表!H:H,11) + INDEX(係数表!I:I,11)*LN(INDEX(出力表!C:C,11)+1)))))))</f>
        <v>99.984112974334337</v>
      </c>
      <c r="AF85" t="e">
        <f>MIN(100, MAX(0, (100*(INDEX(出力表!D:D,11))/(EXP(INDEX(係数表!B:B,11) + $C85) + (INDEX(出力表!D:D,11)))) + (乱数表!$W85*(Settings!B12/(((INDEX(出力表!D:D,11))+1)^INDEX(係数表!E:E,11)*INDEX(係数表!F:F,11))))))</f>
        <v>#VALUE!</v>
      </c>
      <c r="AG85" t="e">
        <f>MIN(100, MAX(0, (INDEX(出力表!D:D,11))*AE85/MAX(AF85, Settings!B3)))</f>
        <v>#VALUE!</v>
      </c>
      <c r="AH85">
        <f>MIN(100, MAX(0, 100*BETAINV(乱数表!$L85, MAX(0.00000001, (1/(1+EXP(-(INDEX(係数表!G:G,12) + $B85))))*(EXP(INDEX(係数表!H:H,12) + INDEX(係数表!I:I,12)*LN(INDEX(出力表!C:C,12)+1)))), MAX(0.00000001, (1-(1/(1+EXP(-(INDEX(係数表!G:G,12) + $B85)))))*(EXP(INDEX(係数表!H:H,12) + INDEX(係数表!I:I,12)*LN(INDEX(出力表!C:C,12)+1)))))))</f>
        <v>99.421156797956741</v>
      </c>
      <c r="AI85" t="e">
        <f>MIN(100, MAX(0, (100*(INDEX(出力表!D:D,12))/(EXP(INDEX(係数表!B:B,12) + $C85) + (INDEX(出力表!D:D,12)))) + (乱数表!$X85*(Settings!B12/(((INDEX(出力表!D:D,12))+1)^INDEX(係数表!E:E,12)*INDEX(係数表!F:F,12))))))</f>
        <v>#VALUE!</v>
      </c>
      <c r="AJ85" t="e">
        <f>MIN(100, MAX(0, (INDEX(出力表!D:D,12))*AH85/MAX(AI85, Settings!B3)))</f>
        <v>#VALUE!</v>
      </c>
      <c r="AK85">
        <f>MIN(100, MAX(0, 100*BETAINV(乱数表!$M85, MAX(0.00000001, (1/(1+EXP(-(INDEX(係数表!G:G,13) + $B85))))*(EXP(INDEX(係数表!H:H,13) + INDEX(係数表!I:I,13)*LN(INDEX(出力表!C:C,13)+1)))), MAX(0.00000001, (1-(1/(1+EXP(-(INDEX(係数表!G:G,13) + $B85)))))*(EXP(INDEX(係数表!H:H,13) + INDEX(係数表!I:I,13)*LN(INDEX(出力表!C:C,13)+1)))))))</f>
        <v>99.558327729554591</v>
      </c>
      <c r="AL85" t="e">
        <f>MIN(100, MAX(0, (100*(INDEX(出力表!D:D,13))/(EXP(INDEX(係数表!B:B,13) + $C85) + (INDEX(出力表!D:D,13)))) + (乱数表!$Y85*(Settings!B12/(((INDEX(出力表!D:D,13))+1)^INDEX(係数表!E:E,13)*INDEX(係数表!F:F,13))))))</f>
        <v>#VALUE!</v>
      </c>
      <c r="AM85" t="e">
        <f>MIN(100, MAX(0, (INDEX(出力表!D:D,13))*AK85/MAX(AL85, Settings!B3)))</f>
        <v>#VALUE!</v>
      </c>
      <c r="AN85">
        <f>IF(ISNUMBER(F85), INDEX(出力表!B:B,2)*F85, 0)+IF(ISNUMBER(I85), INDEX(出力表!B:B,3)*I85, 0)+IF(ISNUMBER(L85), INDEX(出力表!B:B,4)*L85, 0)+IF(ISNUMBER(O85), INDEX(出力表!B:B,5)*O85, 0)+IF(ISNUMBER(R85), INDEX(出力表!B:B,6)*R85, 0)+IF(ISNUMBER(U85), INDEX(出力表!B:B,7)*U85, 0)+IF(ISNUMBER(X85), INDEX(出力表!B:B,8)*X85, 0)+IF(ISNUMBER(AA85), INDEX(出力表!B:B,9)*AA85, 0)+IF(ISNUMBER(AD85), INDEX(出力表!B:B,10)*AD85, 0)+IF(ISNUMBER(AG85), INDEX(出力表!B:B,11)*AG85, 0)+IF(ISNUMBER(AJ85), INDEX(出力表!B:B,12)*AJ85, 0)+IF(ISNUMBER(AM85), INDEX(出力表!B:B,13)*AM85, 0)</f>
        <v>0</v>
      </c>
      <c r="AO85">
        <f>IF(ISNUMBER(F85), INDEX(出力表!B:B,2), 0)+IF(ISNUMBER(I85), INDEX(出力表!B:B,3), 0)+IF(ISNUMBER(L85), INDEX(出力表!B:B,4), 0)+IF(ISNUMBER(O85), INDEX(出力表!B:B,5), 0)+IF(ISNUMBER(R85), INDEX(出力表!B:B,6), 0)+IF(ISNUMBER(U85), INDEX(出力表!B:B,7), 0)+IF(ISNUMBER(X85), INDEX(出力表!B:B,8), 0)+IF(ISNUMBER(AA85), INDEX(出力表!B:B,9), 0)+IF(ISNUMBER(AD85), INDEX(出力表!B:B,10), 0)+IF(ISNUMBER(AG85), INDEX(出力表!B:B,11), 0)+IF(ISNUMBER(AJ85), INDEX(出力表!B:B,12), 0)+IF(ISNUMBER(AM85), INDEX(出力表!B:B,13), 0)</f>
        <v>0</v>
      </c>
      <c r="AP85" t="str">
        <f t="shared" si="1"/>
        <v/>
      </c>
    </row>
    <row r="86" spans="1:42" x14ac:dyDescent="0.2">
      <c r="A86">
        <v>85</v>
      </c>
      <c r="B86">
        <f>IF(UPPER(Settings!B4)="TRUE", 乱数表!$Z86*Settings!B10, 0)</f>
        <v>-0.38943183165986184</v>
      </c>
      <c r="C86">
        <f>IF(UPPER(Settings!B4)="TRUE", 乱数表!$AA86*Settings!B11, 0)</f>
        <v>-3.8660935837591164E-2</v>
      </c>
      <c r="D86">
        <f>MIN(100, MAX(0, 100*BETAINV(乱数表!$B86, MAX(0.00000001, (1/(1+EXP(-(INDEX(係数表!G:G,2) + $B86))))*(EXP(INDEX(係数表!H:H,2) + INDEX(係数表!I:I,2)*LN(INDEX(出力表!C:C,2)+1)))), MAX(0.00000001, (1-(1/(1+EXP(-(INDEX(係数表!G:G,2) + $B86)))))*(EXP(INDEX(係数表!H:H,2) + INDEX(係数表!I:I,2)*LN(INDEX(出力表!C:C,2)+1)))))))</f>
        <v>65.818144325983056</v>
      </c>
      <c r="E86" t="e">
        <f>MIN(100, MAX(0, (100*(INDEX(出力表!D:D,2))/(EXP(INDEX(係数表!B:B,2) + $C86) + (INDEX(出力表!D:D,2)))) + (乱数表!$N86*(Settings!B12/(((INDEX(出力表!D:D,2))+1)^INDEX(係数表!E:E,2)*INDEX(係数表!F:F,2))))))</f>
        <v>#VALUE!</v>
      </c>
      <c r="F86" t="e">
        <f>MIN(100, MAX(0, (INDEX(出力表!D:D,2))*D86/MAX(E86, Settings!B3)))</f>
        <v>#VALUE!</v>
      </c>
      <c r="G86">
        <f>MIN(100, MAX(0, 100*BETAINV(乱数表!$C86, MAX(0.00000001, (1/(1+EXP(-(INDEX(係数表!G:G,3) + $B86))))*(EXP(INDEX(係数表!H:H,3) + INDEX(係数表!I:I,3)*LN(INDEX(出力表!C:C,3)+1)))), MAX(0.00000001, (1-(1/(1+EXP(-(INDEX(係数表!G:G,3) + $B86)))))*(EXP(INDEX(係数表!H:H,3) + INDEX(係数表!I:I,3)*LN(INDEX(出力表!C:C,3)+1)))))))</f>
        <v>94.895704983824942</v>
      </c>
      <c r="H86" t="e">
        <f>MIN(100, MAX(0, (100*(INDEX(出力表!D:D,3))/(EXP(INDEX(係数表!B:B,3) + $C86) + (INDEX(出力表!D:D,3)))) + (乱数表!$O86*(Settings!B12/(((INDEX(出力表!D:D,3))+1)^INDEX(係数表!E:E,3)*INDEX(係数表!F:F,3))))))</f>
        <v>#VALUE!</v>
      </c>
      <c r="I86" t="e">
        <f>MIN(100, MAX(0, (INDEX(出力表!D:D,3))*G86/MAX(H86, Settings!B3)))</f>
        <v>#VALUE!</v>
      </c>
      <c r="J86">
        <f>MIN(100, MAX(0, 100*BETAINV(乱数表!$D86, MAX(0.00000001, (1/(1+EXP(-(INDEX(係数表!G:G,4) + $B86))))*(EXP(INDEX(係数表!H:H,4) + INDEX(係数表!I:I,4)*LN(INDEX(出力表!C:C,4)+1)))), MAX(0.00000001, (1-(1/(1+EXP(-(INDEX(係数表!G:G,4) + $B86)))))*(EXP(INDEX(係数表!H:H,4) + INDEX(係数表!I:I,4)*LN(INDEX(出力表!C:C,4)+1)))))))</f>
        <v>85.223590565057492</v>
      </c>
      <c r="K86" t="e">
        <f>MIN(100, MAX(0, (100*(INDEX(出力表!D:D,4))/(EXP(INDEX(係数表!B:B,4) + $C86) + (INDEX(出力表!D:D,4)))) + (乱数表!$P86*(Settings!B12/(((INDEX(出力表!D:D,4))+1)^INDEX(係数表!E:E,4)*INDEX(係数表!F:F,4))))))</f>
        <v>#VALUE!</v>
      </c>
      <c r="L86" t="e">
        <f>MIN(100, MAX(0, (INDEX(出力表!D:D,4))*J86/MAX(K86, Settings!B3)))</f>
        <v>#VALUE!</v>
      </c>
      <c r="M86">
        <f>MIN(100, MAX(0, 100*BETAINV(乱数表!$E86, MAX(0.00000001, (1/(1+EXP(-(INDEX(係数表!G:G,5) + $B86))))*(EXP(INDEX(係数表!H:H,5) + INDEX(係数表!I:I,5)*LN(INDEX(出力表!C:C,5)+1)))), MAX(0.00000001, (1-(1/(1+EXP(-(INDEX(係数表!G:G,5) + $B86)))))*(EXP(INDEX(係数表!H:H,5) + INDEX(係数表!I:I,5)*LN(INDEX(出力表!C:C,5)+1)))))))</f>
        <v>86.402960491884244</v>
      </c>
      <c r="N86" t="e">
        <f>MIN(100, MAX(0, (100*(INDEX(出力表!D:D,5))/(EXP(INDEX(係数表!B:B,5) + $C86) + (INDEX(出力表!D:D,5)))) + (乱数表!$Q86*(Settings!B12/(((INDEX(出力表!D:D,5))+1)^INDEX(係数表!E:E,5)*INDEX(係数表!F:F,5))))))</f>
        <v>#VALUE!</v>
      </c>
      <c r="O86" t="e">
        <f>MIN(100, MAX(0, (INDEX(出力表!D:D,5))*M86/MAX(N86, Settings!B3)))</f>
        <v>#VALUE!</v>
      </c>
      <c r="P86">
        <f>MIN(100, MAX(0, 100*BETAINV(乱数表!$F86, MAX(0.00000001, (1/(1+EXP(-(INDEX(係数表!G:G,6) + $B86))))*(EXP(INDEX(係数表!H:H,6) + INDEX(係数表!I:I,6)*LN(INDEX(出力表!C:C,6)+1)))), MAX(0.00000001, (1-(1/(1+EXP(-(INDEX(係数表!G:G,6) + $B86)))))*(EXP(INDEX(係数表!H:H,6) + INDEX(係数表!I:I,6)*LN(INDEX(出力表!C:C,6)+1)))))))</f>
        <v>48.636538485422406</v>
      </c>
      <c r="Q86" t="e">
        <f>MIN(100, MAX(0, (100*(INDEX(出力表!D:D,6))/(EXP(INDEX(係数表!B:B,6) + $C86) + (INDEX(出力表!D:D,6)))) + (乱数表!$R86*(Settings!B12/(((INDEX(出力表!D:D,6))+1)^INDEX(係数表!E:E,6)*INDEX(係数表!F:F,6))))))</f>
        <v>#VALUE!</v>
      </c>
      <c r="R86" t="e">
        <f>MIN(100, MAX(0, (INDEX(出力表!D:D,6))*P86/MAX(Q86, Settings!B3)))</f>
        <v>#VALUE!</v>
      </c>
      <c r="S86">
        <f>MIN(100, MAX(0, 100*BETAINV(乱数表!$G86, MAX(0.00000001, (1/(1+EXP(-(INDEX(係数表!G:G,7) + $B86))))*(EXP(INDEX(係数表!H:H,7) + INDEX(係数表!I:I,7)*LN(INDEX(出力表!C:C,7)+1)))), MAX(0.00000001, (1-(1/(1+EXP(-(INDEX(係数表!G:G,7) + $B86)))))*(EXP(INDEX(係数表!H:H,7) + INDEX(係数表!I:I,7)*LN(INDEX(出力表!C:C,7)+1)))))))</f>
        <v>46.795642001405888</v>
      </c>
      <c r="T86" t="e">
        <f>MIN(100, MAX(0, (100*(INDEX(出力表!D:D,7))/(EXP(INDEX(係数表!B:B,7) + $C86) + (INDEX(出力表!D:D,7)))) + (乱数表!$S86*(Settings!B12/(((INDEX(出力表!D:D,7))+1)^INDEX(係数表!E:E,7)*INDEX(係数表!F:F,7))))))</f>
        <v>#VALUE!</v>
      </c>
      <c r="U86" t="e">
        <f>MIN(100, MAX(0, (INDEX(出力表!D:D,7))*S86/MAX(T86, Settings!B3)))</f>
        <v>#VALUE!</v>
      </c>
      <c r="V86">
        <f>MIN(100, MAX(0, 100*BETAINV(乱数表!$H86, MAX(0.00000001, (1/(1+EXP(-(INDEX(係数表!G:G,8) + $B86))))*(EXP(INDEX(係数表!H:H,8) + INDEX(係数表!I:I,8)*LN(INDEX(出力表!C:C,8)+1)))), MAX(0.00000001, (1-(1/(1+EXP(-(INDEX(係数表!G:G,8) + $B86)))))*(EXP(INDEX(係数表!H:H,8) + INDEX(係数表!I:I,8)*LN(INDEX(出力表!C:C,8)+1)))))))</f>
        <v>94.707511156730376</v>
      </c>
      <c r="W86" t="e">
        <f>MIN(100, MAX(0, (100*(INDEX(出力表!D:D,8))/(EXP(INDEX(係数表!B:B,8) + $C86) + (INDEX(出力表!D:D,8)))) + (乱数表!$T86*(Settings!B12/(((INDEX(出力表!D:D,8))+1)^INDEX(係数表!E:E,8)*INDEX(係数表!F:F,8))))))</f>
        <v>#VALUE!</v>
      </c>
      <c r="X86" t="e">
        <f>MIN(100, MAX(0, (INDEX(出力表!D:D,8))*V86/MAX(W86, Settings!B3)))</f>
        <v>#VALUE!</v>
      </c>
      <c r="Y86">
        <f>MIN(100, MAX(0, 100*BETAINV(乱数表!$I86, MAX(0.00000001, (1/(1+EXP(-(INDEX(係数表!G:G,9) + $B86))))*(EXP(INDEX(係数表!H:H,9) + INDEX(係数表!I:I,9)*LN(INDEX(出力表!C:C,9)+1)))), MAX(0.00000001, (1-(1/(1+EXP(-(INDEX(係数表!G:G,9) + $B86)))))*(EXP(INDEX(係数表!H:H,9) + INDEX(係数表!I:I,9)*LN(INDEX(出力表!C:C,9)+1)))))))</f>
        <v>72.366255238518264</v>
      </c>
      <c r="Z86" t="e">
        <f>MIN(100, MAX(0, (100*(INDEX(出力表!D:D,9))/(EXP(INDEX(係数表!B:B,9) + $C86) + (INDEX(出力表!D:D,9)))) + (乱数表!$U86*(Settings!B12/(((INDEX(出力表!D:D,9))+1)^INDEX(係数表!E:E,9)*INDEX(係数表!F:F,9))))))</f>
        <v>#VALUE!</v>
      </c>
      <c r="AA86" t="e">
        <f>MIN(100, MAX(0, (INDEX(出力表!D:D,9))*Y86/MAX(Z86, Settings!B3)))</f>
        <v>#VALUE!</v>
      </c>
      <c r="AB86">
        <f>MIN(100, MAX(0, 100*BETAINV(乱数表!$J86, MAX(0.00000001, (1/(1+EXP(-(INDEX(係数表!G:G,10) + $B86))))*(EXP(INDEX(係数表!H:H,10) + INDEX(係数表!I:I,10)*LN(INDEX(出力表!C:C,10)+1)))), MAX(0.00000001, (1-(1/(1+EXP(-(INDEX(係数表!G:G,10) + $B86)))))*(EXP(INDEX(係数表!H:H,10) + INDEX(係数表!I:I,10)*LN(INDEX(出力表!C:C,10)+1)))))))</f>
        <v>93.945519875614394</v>
      </c>
      <c r="AC86" t="e">
        <f>MIN(100, MAX(0, (100*(INDEX(出力表!D:D,10))/(EXP(INDEX(係数表!B:B,10) + $C86) + (INDEX(出力表!D:D,10)))) + (乱数表!$V86*(Settings!B12/(((INDEX(出力表!D:D,10))+1)^INDEX(係数表!E:E,10)*INDEX(係数表!F:F,10))))))</f>
        <v>#VALUE!</v>
      </c>
      <c r="AD86" t="e">
        <f>MIN(100, MAX(0, (INDEX(出力表!D:D,10))*AB86/MAX(AC86, Settings!B3)))</f>
        <v>#VALUE!</v>
      </c>
      <c r="AE86">
        <f>MIN(100, MAX(0, 100*BETAINV(乱数表!$K86, MAX(0.00000001, (1/(1+EXP(-(INDEX(係数表!G:G,11) + $B86))))*(EXP(INDEX(係数表!H:H,11) + INDEX(係数表!I:I,11)*LN(INDEX(出力表!C:C,11)+1)))), MAX(0.00000001, (1-(1/(1+EXP(-(INDEX(係数表!G:G,11) + $B86)))))*(EXP(INDEX(係数表!H:H,11) + INDEX(係数表!I:I,11)*LN(INDEX(出力表!C:C,11)+1)))))))</f>
        <v>97.915302057896511</v>
      </c>
      <c r="AF86" t="e">
        <f>MIN(100, MAX(0, (100*(INDEX(出力表!D:D,11))/(EXP(INDEX(係数表!B:B,11) + $C86) + (INDEX(出力表!D:D,11)))) + (乱数表!$W86*(Settings!B12/(((INDEX(出力表!D:D,11))+1)^INDEX(係数表!E:E,11)*INDEX(係数表!F:F,11))))))</f>
        <v>#VALUE!</v>
      </c>
      <c r="AG86" t="e">
        <f>MIN(100, MAX(0, (INDEX(出力表!D:D,11))*AE86/MAX(AF86, Settings!B3)))</f>
        <v>#VALUE!</v>
      </c>
      <c r="AH86">
        <f>MIN(100, MAX(0, 100*BETAINV(乱数表!$L86, MAX(0.00000001, (1/(1+EXP(-(INDEX(係数表!G:G,12) + $B86))))*(EXP(INDEX(係数表!H:H,12) + INDEX(係数表!I:I,12)*LN(INDEX(出力表!C:C,12)+1)))), MAX(0.00000001, (1-(1/(1+EXP(-(INDEX(係数表!G:G,12) + $B86)))))*(EXP(INDEX(係数表!H:H,12) + INDEX(係数表!I:I,12)*LN(INDEX(出力表!C:C,12)+1)))))))</f>
        <v>89.71845071389906</v>
      </c>
      <c r="AI86" t="e">
        <f>MIN(100, MAX(0, (100*(INDEX(出力表!D:D,12))/(EXP(INDEX(係数表!B:B,12) + $C86) + (INDEX(出力表!D:D,12)))) + (乱数表!$X86*(Settings!B12/(((INDEX(出力表!D:D,12))+1)^INDEX(係数表!E:E,12)*INDEX(係数表!F:F,12))))))</f>
        <v>#VALUE!</v>
      </c>
      <c r="AJ86" t="e">
        <f>MIN(100, MAX(0, (INDEX(出力表!D:D,12))*AH86/MAX(AI86, Settings!B3)))</f>
        <v>#VALUE!</v>
      </c>
      <c r="AK86">
        <f>MIN(100, MAX(0, 100*BETAINV(乱数表!$M86, MAX(0.00000001, (1/(1+EXP(-(INDEX(係数表!G:G,13) + $B86))))*(EXP(INDEX(係数表!H:H,13) + INDEX(係数表!I:I,13)*LN(INDEX(出力表!C:C,13)+1)))), MAX(0.00000001, (1-(1/(1+EXP(-(INDEX(係数表!G:G,13) + $B86)))))*(EXP(INDEX(係数表!H:H,13) + INDEX(係数表!I:I,13)*LN(INDEX(出力表!C:C,13)+1)))))))</f>
        <v>98.106566401458053</v>
      </c>
      <c r="AL86" t="e">
        <f>MIN(100, MAX(0, (100*(INDEX(出力表!D:D,13))/(EXP(INDEX(係数表!B:B,13) + $C86) + (INDEX(出力表!D:D,13)))) + (乱数表!$Y86*(Settings!B12/(((INDEX(出力表!D:D,13))+1)^INDEX(係数表!E:E,13)*INDEX(係数表!F:F,13))))))</f>
        <v>#VALUE!</v>
      </c>
      <c r="AM86" t="e">
        <f>MIN(100, MAX(0, (INDEX(出力表!D:D,13))*AK86/MAX(AL86, Settings!B3)))</f>
        <v>#VALUE!</v>
      </c>
      <c r="AN86">
        <f>IF(ISNUMBER(F86), INDEX(出力表!B:B,2)*F86, 0)+IF(ISNUMBER(I86), INDEX(出力表!B:B,3)*I86, 0)+IF(ISNUMBER(L86), INDEX(出力表!B:B,4)*L86, 0)+IF(ISNUMBER(O86), INDEX(出力表!B:B,5)*O86, 0)+IF(ISNUMBER(R86), INDEX(出力表!B:B,6)*R86, 0)+IF(ISNUMBER(U86), INDEX(出力表!B:B,7)*U86, 0)+IF(ISNUMBER(X86), INDEX(出力表!B:B,8)*X86, 0)+IF(ISNUMBER(AA86), INDEX(出力表!B:B,9)*AA86, 0)+IF(ISNUMBER(AD86), INDEX(出力表!B:B,10)*AD86, 0)+IF(ISNUMBER(AG86), INDEX(出力表!B:B,11)*AG86, 0)+IF(ISNUMBER(AJ86), INDEX(出力表!B:B,12)*AJ86, 0)+IF(ISNUMBER(AM86), INDEX(出力表!B:B,13)*AM86, 0)</f>
        <v>0</v>
      </c>
      <c r="AO86">
        <f>IF(ISNUMBER(F86), INDEX(出力表!B:B,2), 0)+IF(ISNUMBER(I86), INDEX(出力表!B:B,3), 0)+IF(ISNUMBER(L86), INDEX(出力表!B:B,4), 0)+IF(ISNUMBER(O86), INDEX(出力表!B:B,5), 0)+IF(ISNUMBER(R86), INDEX(出力表!B:B,6), 0)+IF(ISNUMBER(U86), INDEX(出力表!B:B,7), 0)+IF(ISNUMBER(X86), INDEX(出力表!B:B,8), 0)+IF(ISNUMBER(AA86), INDEX(出力表!B:B,9), 0)+IF(ISNUMBER(AD86), INDEX(出力表!B:B,10), 0)+IF(ISNUMBER(AG86), INDEX(出力表!B:B,11), 0)+IF(ISNUMBER(AJ86), INDEX(出力表!B:B,12), 0)+IF(ISNUMBER(AM86), INDEX(出力表!B:B,13), 0)</f>
        <v>0</v>
      </c>
      <c r="AP86" t="str">
        <f t="shared" si="1"/>
        <v/>
      </c>
    </row>
    <row r="87" spans="1:42" x14ac:dyDescent="0.2">
      <c r="A87">
        <v>86</v>
      </c>
      <c r="B87">
        <f>IF(UPPER(Settings!B4)="TRUE", 乱数表!$Z87*Settings!B10, 0)</f>
        <v>-0.11643517423242526</v>
      </c>
      <c r="C87">
        <f>IF(UPPER(Settings!B4)="TRUE", 乱数表!$AA87*Settings!B11, 0)</f>
        <v>-3.899832897092334E-2</v>
      </c>
      <c r="D87">
        <f>MIN(100, MAX(0, 100*BETAINV(乱数表!$B87, MAX(0.00000001, (1/(1+EXP(-(INDEX(係数表!G:G,2) + $B87))))*(EXP(INDEX(係数表!H:H,2) + INDEX(係数表!I:I,2)*LN(INDEX(出力表!C:C,2)+1)))), MAX(0.00000001, (1-(1/(1+EXP(-(INDEX(係数表!G:G,2) + $B87)))))*(EXP(INDEX(係数表!H:H,2) + INDEX(係数表!I:I,2)*LN(INDEX(出力表!C:C,2)+1)))))))</f>
        <v>92.67359308956047</v>
      </c>
      <c r="E87" t="e">
        <f>MIN(100, MAX(0, (100*(INDEX(出力表!D:D,2))/(EXP(INDEX(係数表!B:B,2) + $C87) + (INDEX(出力表!D:D,2)))) + (乱数表!$N87*(Settings!B12/(((INDEX(出力表!D:D,2))+1)^INDEX(係数表!E:E,2)*INDEX(係数表!F:F,2))))))</f>
        <v>#VALUE!</v>
      </c>
      <c r="F87" t="e">
        <f>MIN(100, MAX(0, (INDEX(出力表!D:D,2))*D87/MAX(E87, Settings!B3)))</f>
        <v>#VALUE!</v>
      </c>
      <c r="G87">
        <f>MIN(100, MAX(0, 100*BETAINV(乱数表!$C87, MAX(0.00000001, (1/(1+EXP(-(INDEX(係数表!G:G,3) + $B87))))*(EXP(INDEX(係数表!H:H,3) + INDEX(係数表!I:I,3)*LN(INDEX(出力表!C:C,3)+1)))), MAX(0.00000001, (1-(1/(1+EXP(-(INDEX(係数表!G:G,3) + $B87)))))*(EXP(INDEX(係数表!H:H,3) + INDEX(係数表!I:I,3)*LN(INDEX(出力表!C:C,3)+1)))))))</f>
        <v>79.605644182168845</v>
      </c>
      <c r="H87" t="e">
        <f>MIN(100, MAX(0, (100*(INDEX(出力表!D:D,3))/(EXP(INDEX(係数表!B:B,3) + $C87) + (INDEX(出力表!D:D,3)))) + (乱数表!$O87*(Settings!B12/(((INDEX(出力表!D:D,3))+1)^INDEX(係数表!E:E,3)*INDEX(係数表!F:F,3))))))</f>
        <v>#VALUE!</v>
      </c>
      <c r="I87" t="e">
        <f>MIN(100, MAX(0, (INDEX(出力表!D:D,3))*G87/MAX(H87, Settings!B3)))</f>
        <v>#VALUE!</v>
      </c>
      <c r="J87">
        <f>MIN(100, MAX(0, 100*BETAINV(乱数表!$D87, MAX(0.00000001, (1/(1+EXP(-(INDEX(係数表!G:G,4) + $B87))))*(EXP(INDEX(係数表!H:H,4) + INDEX(係数表!I:I,4)*LN(INDEX(出力表!C:C,4)+1)))), MAX(0.00000001, (1-(1/(1+EXP(-(INDEX(係数表!G:G,4) + $B87)))))*(EXP(INDEX(係数表!H:H,4) + INDEX(係数表!I:I,4)*LN(INDEX(出力表!C:C,4)+1)))))))</f>
        <v>94.83539285000542</v>
      </c>
      <c r="K87" t="e">
        <f>MIN(100, MAX(0, (100*(INDEX(出力表!D:D,4))/(EXP(INDEX(係数表!B:B,4) + $C87) + (INDEX(出力表!D:D,4)))) + (乱数表!$P87*(Settings!B12/(((INDEX(出力表!D:D,4))+1)^INDEX(係数表!E:E,4)*INDEX(係数表!F:F,4))))))</f>
        <v>#VALUE!</v>
      </c>
      <c r="L87" t="e">
        <f>MIN(100, MAX(0, (INDEX(出力表!D:D,4))*J87/MAX(K87, Settings!B3)))</f>
        <v>#VALUE!</v>
      </c>
      <c r="M87">
        <f>MIN(100, MAX(0, 100*BETAINV(乱数表!$E87, MAX(0.00000001, (1/(1+EXP(-(INDEX(係数表!G:G,5) + $B87))))*(EXP(INDEX(係数表!H:H,5) + INDEX(係数表!I:I,5)*LN(INDEX(出力表!C:C,5)+1)))), MAX(0.00000001, (1-(1/(1+EXP(-(INDEX(係数表!G:G,5) + $B87)))))*(EXP(INDEX(係数表!H:H,5) + INDEX(係数表!I:I,5)*LN(INDEX(出力表!C:C,5)+1)))))))</f>
        <v>81.99146898440452</v>
      </c>
      <c r="N87" t="e">
        <f>MIN(100, MAX(0, (100*(INDEX(出力表!D:D,5))/(EXP(INDEX(係数表!B:B,5) + $C87) + (INDEX(出力表!D:D,5)))) + (乱数表!$Q87*(Settings!B12/(((INDEX(出力表!D:D,5))+1)^INDEX(係数表!E:E,5)*INDEX(係数表!F:F,5))))))</f>
        <v>#VALUE!</v>
      </c>
      <c r="O87" t="e">
        <f>MIN(100, MAX(0, (INDEX(出力表!D:D,5))*M87/MAX(N87, Settings!B3)))</f>
        <v>#VALUE!</v>
      </c>
      <c r="P87">
        <f>MIN(100, MAX(0, 100*BETAINV(乱数表!$F87, MAX(0.00000001, (1/(1+EXP(-(INDEX(係数表!G:G,6) + $B87))))*(EXP(INDEX(係数表!H:H,6) + INDEX(係数表!I:I,6)*LN(INDEX(出力表!C:C,6)+1)))), MAX(0.00000001, (1-(1/(1+EXP(-(INDEX(係数表!G:G,6) + $B87)))))*(EXP(INDEX(係数表!H:H,6) + INDEX(係数表!I:I,6)*LN(INDEX(出力表!C:C,6)+1)))))))</f>
        <v>99.281588366353418</v>
      </c>
      <c r="Q87" t="e">
        <f>MIN(100, MAX(0, (100*(INDEX(出力表!D:D,6))/(EXP(INDEX(係数表!B:B,6) + $C87) + (INDEX(出力表!D:D,6)))) + (乱数表!$R87*(Settings!B12/(((INDEX(出力表!D:D,6))+1)^INDEX(係数表!E:E,6)*INDEX(係数表!F:F,6))))))</f>
        <v>#VALUE!</v>
      </c>
      <c r="R87" t="e">
        <f>MIN(100, MAX(0, (INDEX(出力表!D:D,6))*P87/MAX(Q87, Settings!B3)))</f>
        <v>#VALUE!</v>
      </c>
      <c r="S87">
        <f>MIN(100, MAX(0, 100*BETAINV(乱数表!$G87, MAX(0.00000001, (1/(1+EXP(-(INDEX(係数表!G:G,7) + $B87))))*(EXP(INDEX(係数表!H:H,7) + INDEX(係数表!I:I,7)*LN(INDEX(出力表!C:C,7)+1)))), MAX(0.00000001, (1-(1/(1+EXP(-(INDEX(係数表!G:G,7) + $B87)))))*(EXP(INDEX(係数表!H:H,7) + INDEX(係数表!I:I,7)*LN(INDEX(出力表!C:C,7)+1)))))))</f>
        <v>88.515293776012456</v>
      </c>
      <c r="T87" t="e">
        <f>MIN(100, MAX(0, (100*(INDEX(出力表!D:D,7))/(EXP(INDEX(係数表!B:B,7) + $C87) + (INDEX(出力表!D:D,7)))) + (乱数表!$S87*(Settings!B12/(((INDEX(出力表!D:D,7))+1)^INDEX(係数表!E:E,7)*INDEX(係数表!F:F,7))))))</f>
        <v>#VALUE!</v>
      </c>
      <c r="U87" t="e">
        <f>MIN(100, MAX(0, (INDEX(出力表!D:D,7))*S87/MAX(T87, Settings!B3)))</f>
        <v>#VALUE!</v>
      </c>
      <c r="V87">
        <f>MIN(100, MAX(0, 100*BETAINV(乱数表!$H87, MAX(0.00000001, (1/(1+EXP(-(INDEX(係数表!G:G,8) + $B87))))*(EXP(INDEX(係数表!H:H,8) + INDEX(係数表!I:I,8)*LN(INDEX(出力表!C:C,8)+1)))), MAX(0.00000001, (1-(1/(1+EXP(-(INDEX(係数表!G:G,8) + $B87)))))*(EXP(INDEX(係数表!H:H,8) + INDEX(係数表!I:I,8)*LN(INDEX(出力表!C:C,8)+1)))))))</f>
        <v>91.120990525695717</v>
      </c>
      <c r="W87" t="e">
        <f>MIN(100, MAX(0, (100*(INDEX(出力表!D:D,8))/(EXP(INDEX(係数表!B:B,8) + $C87) + (INDEX(出力表!D:D,8)))) + (乱数表!$T87*(Settings!B12/(((INDEX(出力表!D:D,8))+1)^INDEX(係数表!E:E,8)*INDEX(係数表!F:F,8))))))</f>
        <v>#VALUE!</v>
      </c>
      <c r="X87" t="e">
        <f>MIN(100, MAX(0, (INDEX(出力表!D:D,8))*V87/MAX(W87, Settings!B3)))</f>
        <v>#VALUE!</v>
      </c>
      <c r="Y87">
        <f>MIN(100, MAX(0, 100*BETAINV(乱数表!$I87, MAX(0.00000001, (1/(1+EXP(-(INDEX(係数表!G:G,9) + $B87))))*(EXP(INDEX(係数表!H:H,9) + INDEX(係数表!I:I,9)*LN(INDEX(出力表!C:C,9)+1)))), MAX(0.00000001, (1-(1/(1+EXP(-(INDEX(係数表!G:G,9) + $B87)))))*(EXP(INDEX(係数表!H:H,9) + INDEX(係数表!I:I,9)*LN(INDEX(出力表!C:C,9)+1)))))))</f>
        <v>79.014951538935179</v>
      </c>
      <c r="Z87" t="e">
        <f>MIN(100, MAX(0, (100*(INDEX(出力表!D:D,9))/(EXP(INDEX(係数表!B:B,9) + $C87) + (INDEX(出力表!D:D,9)))) + (乱数表!$U87*(Settings!B12/(((INDEX(出力表!D:D,9))+1)^INDEX(係数表!E:E,9)*INDEX(係数表!F:F,9))))))</f>
        <v>#VALUE!</v>
      </c>
      <c r="AA87" t="e">
        <f>MIN(100, MAX(0, (INDEX(出力表!D:D,9))*Y87/MAX(Z87, Settings!B3)))</f>
        <v>#VALUE!</v>
      </c>
      <c r="AB87">
        <f>MIN(100, MAX(0, 100*BETAINV(乱数表!$J87, MAX(0.00000001, (1/(1+EXP(-(INDEX(係数表!G:G,10) + $B87))))*(EXP(INDEX(係数表!H:H,10) + INDEX(係数表!I:I,10)*LN(INDEX(出力表!C:C,10)+1)))), MAX(0.00000001, (1-(1/(1+EXP(-(INDEX(係数表!G:G,10) + $B87)))))*(EXP(INDEX(係数表!H:H,10) + INDEX(係数表!I:I,10)*LN(INDEX(出力表!C:C,10)+1)))))))</f>
        <v>99.85086684738971</v>
      </c>
      <c r="AC87" t="e">
        <f>MIN(100, MAX(0, (100*(INDEX(出力表!D:D,10))/(EXP(INDEX(係数表!B:B,10) + $C87) + (INDEX(出力表!D:D,10)))) + (乱数表!$V87*(Settings!B12/(((INDEX(出力表!D:D,10))+1)^INDEX(係数表!E:E,10)*INDEX(係数表!F:F,10))))))</f>
        <v>#VALUE!</v>
      </c>
      <c r="AD87" t="e">
        <f>MIN(100, MAX(0, (INDEX(出力表!D:D,10))*AB87/MAX(AC87, Settings!B3)))</f>
        <v>#VALUE!</v>
      </c>
      <c r="AE87">
        <f>MIN(100, MAX(0, 100*BETAINV(乱数表!$K87, MAX(0.00000001, (1/(1+EXP(-(INDEX(係数表!G:G,11) + $B87))))*(EXP(INDEX(係数表!H:H,11) + INDEX(係数表!I:I,11)*LN(INDEX(出力表!C:C,11)+1)))), MAX(0.00000001, (1-(1/(1+EXP(-(INDEX(係数表!G:G,11) + $B87)))))*(EXP(INDEX(係数表!H:H,11) + INDEX(係数表!I:I,11)*LN(INDEX(出力表!C:C,11)+1)))))))</f>
        <v>94.274279930178622</v>
      </c>
      <c r="AF87" t="e">
        <f>MIN(100, MAX(0, (100*(INDEX(出力表!D:D,11))/(EXP(INDEX(係数表!B:B,11) + $C87) + (INDEX(出力表!D:D,11)))) + (乱数表!$W87*(Settings!B12/(((INDEX(出力表!D:D,11))+1)^INDEX(係数表!E:E,11)*INDEX(係数表!F:F,11))))))</f>
        <v>#VALUE!</v>
      </c>
      <c r="AG87" t="e">
        <f>MIN(100, MAX(0, (INDEX(出力表!D:D,11))*AE87/MAX(AF87, Settings!B3)))</f>
        <v>#VALUE!</v>
      </c>
      <c r="AH87">
        <f>MIN(100, MAX(0, 100*BETAINV(乱数表!$L87, MAX(0.00000001, (1/(1+EXP(-(INDEX(係数表!G:G,12) + $B87))))*(EXP(INDEX(係数表!H:H,12) + INDEX(係数表!I:I,12)*LN(INDEX(出力表!C:C,12)+1)))), MAX(0.00000001, (1-(1/(1+EXP(-(INDEX(係数表!G:G,12) + $B87)))))*(EXP(INDEX(係数表!H:H,12) + INDEX(係数表!I:I,12)*LN(INDEX(出力表!C:C,12)+1)))))))</f>
        <v>94.729247651604467</v>
      </c>
      <c r="AI87" t="e">
        <f>MIN(100, MAX(0, (100*(INDEX(出力表!D:D,12))/(EXP(INDEX(係数表!B:B,12) + $C87) + (INDEX(出力表!D:D,12)))) + (乱数表!$X87*(Settings!B12/(((INDEX(出力表!D:D,12))+1)^INDEX(係数表!E:E,12)*INDEX(係数表!F:F,12))))))</f>
        <v>#VALUE!</v>
      </c>
      <c r="AJ87" t="e">
        <f>MIN(100, MAX(0, (INDEX(出力表!D:D,12))*AH87/MAX(AI87, Settings!B3)))</f>
        <v>#VALUE!</v>
      </c>
      <c r="AK87">
        <f>MIN(100, MAX(0, 100*BETAINV(乱数表!$M87, MAX(0.00000001, (1/(1+EXP(-(INDEX(係数表!G:G,13) + $B87))))*(EXP(INDEX(係数表!H:H,13) + INDEX(係数表!I:I,13)*LN(INDEX(出力表!C:C,13)+1)))), MAX(0.00000001, (1-(1/(1+EXP(-(INDEX(係数表!G:G,13) + $B87)))))*(EXP(INDEX(係数表!H:H,13) + INDEX(係数表!I:I,13)*LN(INDEX(出力表!C:C,13)+1)))))))</f>
        <v>76.491616655819101</v>
      </c>
      <c r="AL87" t="e">
        <f>MIN(100, MAX(0, (100*(INDEX(出力表!D:D,13))/(EXP(INDEX(係数表!B:B,13) + $C87) + (INDEX(出力表!D:D,13)))) + (乱数表!$Y87*(Settings!B12/(((INDEX(出力表!D:D,13))+1)^INDEX(係数表!E:E,13)*INDEX(係数表!F:F,13))))))</f>
        <v>#VALUE!</v>
      </c>
      <c r="AM87" t="e">
        <f>MIN(100, MAX(0, (INDEX(出力表!D:D,13))*AK87/MAX(AL87, Settings!B3)))</f>
        <v>#VALUE!</v>
      </c>
      <c r="AN87">
        <f>IF(ISNUMBER(F87), INDEX(出力表!B:B,2)*F87, 0)+IF(ISNUMBER(I87), INDEX(出力表!B:B,3)*I87, 0)+IF(ISNUMBER(L87), INDEX(出力表!B:B,4)*L87, 0)+IF(ISNUMBER(O87), INDEX(出力表!B:B,5)*O87, 0)+IF(ISNUMBER(R87), INDEX(出力表!B:B,6)*R87, 0)+IF(ISNUMBER(U87), INDEX(出力表!B:B,7)*U87, 0)+IF(ISNUMBER(X87), INDEX(出力表!B:B,8)*X87, 0)+IF(ISNUMBER(AA87), INDEX(出力表!B:B,9)*AA87, 0)+IF(ISNUMBER(AD87), INDEX(出力表!B:B,10)*AD87, 0)+IF(ISNUMBER(AG87), INDEX(出力表!B:B,11)*AG87, 0)+IF(ISNUMBER(AJ87), INDEX(出力表!B:B,12)*AJ87, 0)+IF(ISNUMBER(AM87), INDEX(出力表!B:B,13)*AM87, 0)</f>
        <v>0</v>
      </c>
      <c r="AO87">
        <f>IF(ISNUMBER(F87), INDEX(出力表!B:B,2), 0)+IF(ISNUMBER(I87), INDEX(出力表!B:B,3), 0)+IF(ISNUMBER(L87), INDEX(出力表!B:B,4), 0)+IF(ISNUMBER(O87), INDEX(出力表!B:B,5), 0)+IF(ISNUMBER(R87), INDEX(出力表!B:B,6), 0)+IF(ISNUMBER(U87), INDEX(出力表!B:B,7), 0)+IF(ISNUMBER(X87), INDEX(出力表!B:B,8), 0)+IF(ISNUMBER(AA87), INDEX(出力表!B:B,9), 0)+IF(ISNUMBER(AD87), INDEX(出力表!B:B,10), 0)+IF(ISNUMBER(AG87), INDEX(出力表!B:B,11), 0)+IF(ISNUMBER(AJ87), INDEX(出力表!B:B,12), 0)+IF(ISNUMBER(AM87), INDEX(出力表!B:B,13), 0)</f>
        <v>0</v>
      </c>
      <c r="AP87" t="str">
        <f t="shared" si="1"/>
        <v/>
      </c>
    </row>
    <row r="88" spans="1:42" x14ac:dyDescent="0.2">
      <c r="A88">
        <v>87</v>
      </c>
      <c r="B88">
        <f>IF(UPPER(Settings!B4)="TRUE", 乱数表!$Z88*Settings!B10, 0)</f>
        <v>1.0295760863823253</v>
      </c>
      <c r="C88">
        <f>IF(UPPER(Settings!B4)="TRUE", 乱数表!$AA88*Settings!B11, 0)</f>
        <v>0.19960190079123311</v>
      </c>
      <c r="D88">
        <f>MIN(100, MAX(0, 100*BETAINV(乱数表!$B88, MAX(0.00000001, (1/(1+EXP(-(INDEX(係数表!G:G,2) + $B88))))*(EXP(INDEX(係数表!H:H,2) + INDEX(係数表!I:I,2)*LN(INDEX(出力表!C:C,2)+1)))), MAX(0.00000001, (1-(1/(1+EXP(-(INDEX(係数表!G:G,2) + $B88)))))*(EXP(INDEX(係数表!H:H,2) + INDEX(係数表!I:I,2)*LN(INDEX(出力表!C:C,2)+1)))))))</f>
        <v>99.999999999813497</v>
      </c>
      <c r="E88" t="e">
        <f>MIN(100, MAX(0, (100*(INDEX(出力表!D:D,2))/(EXP(INDEX(係数表!B:B,2) + $C88) + (INDEX(出力表!D:D,2)))) + (乱数表!$N88*(Settings!B12/(((INDEX(出力表!D:D,2))+1)^INDEX(係数表!E:E,2)*INDEX(係数表!F:F,2))))))</f>
        <v>#VALUE!</v>
      </c>
      <c r="F88" t="e">
        <f>MIN(100, MAX(0, (INDEX(出力表!D:D,2))*D88/MAX(E88, Settings!B3)))</f>
        <v>#VALUE!</v>
      </c>
      <c r="G88">
        <f>MIN(100, MAX(0, 100*BETAINV(乱数表!$C88, MAX(0.00000001, (1/(1+EXP(-(INDEX(係数表!G:G,3) + $B88))))*(EXP(INDEX(係数表!H:H,3) + INDEX(係数表!I:I,3)*LN(INDEX(出力表!C:C,3)+1)))), MAX(0.00000001, (1-(1/(1+EXP(-(INDEX(係数表!G:G,3) + $B88)))))*(EXP(INDEX(係数表!H:H,3) + INDEX(係数表!I:I,3)*LN(INDEX(出力表!C:C,3)+1)))))))</f>
        <v>85.303455229032124</v>
      </c>
      <c r="H88" t="e">
        <f>MIN(100, MAX(0, (100*(INDEX(出力表!D:D,3))/(EXP(INDEX(係数表!B:B,3) + $C88) + (INDEX(出力表!D:D,3)))) + (乱数表!$O88*(Settings!B12/(((INDEX(出力表!D:D,3))+1)^INDEX(係数表!E:E,3)*INDEX(係数表!F:F,3))))))</f>
        <v>#VALUE!</v>
      </c>
      <c r="I88" t="e">
        <f>MIN(100, MAX(0, (INDEX(出力表!D:D,3))*G88/MAX(H88, Settings!B3)))</f>
        <v>#VALUE!</v>
      </c>
      <c r="J88">
        <f>MIN(100, MAX(0, 100*BETAINV(乱数表!$D88, MAX(0.00000001, (1/(1+EXP(-(INDEX(係数表!G:G,4) + $B88))))*(EXP(INDEX(係数表!H:H,4) + INDEX(係数表!I:I,4)*LN(INDEX(出力表!C:C,4)+1)))), MAX(0.00000001, (1-(1/(1+EXP(-(INDEX(係数表!G:G,4) + $B88)))))*(EXP(INDEX(係数表!H:H,4) + INDEX(係数表!I:I,4)*LN(INDEX(出力表!C:C,4)+1)))))))</f>
        <v>98.034613309256898</v>
      </c>
      <c r="K88" t="e">
        <f>MIN(100, MAX(0, (100*(INDEX(出力表!D:D,4))/(EXP(INDEX(係数表!B:B,4) + $C88) + (INDEX(出力表!D:D,4)))) + (乱数表!$P88*(Settings!B12/(((INDEX(出力表!D:D,4))+1)^INDEX(係数表!E:E,4)*INDEX(係数表!F:F,4))))))</f>
        <v>#VALUE!</v>
      </c>
      <c r="L88" t="e">
        <f>MIN(100, MAX(0, (INDEX(出力表!D:D,4))*J88/MAX(K88, Settings!B3)))</f>
        <v>#VALUE!</v>
      </c>
      <c r="M88">
        <f>MIN(100, MAX(0, 100*BETAINV(乱数表!$E88, MAX(0.00000001, (1/(1+EXP(-(INDEX(係数表!G:G,5) + $B88))))*(EXP(INDEX(係数表!H:H,5) + INDEX(係数表!I:I,5)*LN(INDEX(出力表!C:C,5)+1)))), MAX(0.00000001, (1-(1/(1+EXP(-(INDEX(係数表!G:G,5) + $B88)))))*(EXP(INDEX(係数表!H:H,5) + INDEX(係数表!I:I,5)*LN(INDEX(出力表!C:C,5)+1)))))))</f>
        <v>99.999833827574662</v>
      </c>
      <c r="N88" t="e">
        <f>MIN(100, MAX(0, (100*(INDEX(出力表!D:D,5))/(EXP(INDEX(係数表!B:B,5) + $C88) + (INDEX(出力表!D:D,5)))) + (乱数表!$Q88*(Settings!B12/(((INDEX(出力表!D:D,5))+1)^INDEX(係数表!E:E,5)*INDEX(係数表!F:F,5))))))</f>
        <v>#VALUE!</v>
      </c>
      <c r="O88" t="e">
        <f>MIN(100, MAX(0, (INDEX(出力表!D:D,5))*M88/MAX(N88, Settings!B3)))</f>
        <v>#VALUE!</v>
      </c>
      <c r="P88">
        <f>MIN(100, MAX(0, 100*BETAINV(乱数表!$F88, MAX(0.00000001, (1/(1+EXP(-(INDEX(係数表!G:G,6) + $B88))))*(EXP(INDEX(係数表!H:H,6) + INDEX(係数表!I:I,6)*LN(INDEX(出力表!C:C,6)+1)))), MAX(0.00000001, (1-(1/(1+EXP(-(INDEX(係数表!G:G,6) + $B88)))))*(EXP(INDEX(係数表!H:H,6) + INDEX(係数表!I:I,6)*LN(INDEX(出力表!C:C,6)+1)))))))</f>
        <v>97.79404247854005</v>
      </c>
      <c r="Q88" t="e">
        <f>MIN(100, MAX(0, (100*(INDEX(出力表!D:D,6))/(EXP(INDEX(係数表!B:B,6) + $C88) + (INDEX(出力表!D:D,6)))) + (乱数表!$R88*(Settings!B12/(((INDEX(出力表!D:D,6))+1)^INDEX(係数表!E:E,6)*INDEX(係数表!F:F,6))))))</f>
        <v>#VALUE!</v>
      </c>
      <c r="R88" t="e">
        <f>MIN(100, MAX(0, (INDEX(出力表!D:D,6))*P88/MAX(Q88, Settings!B3)))</f>
        <v>#VALUE!</v>
      </c>
      <c r="S88">
        <f>MIN(100, MAX(0, 100*BETAINV(乱数表!$G88, MAX(0.00000001, (1/(1+EXP(-(INDEX(係数表!G:G,7) + $B88))))*(EXP(INDEX(係数表!H:H,7) + INDEX(係数表!I:I,7)*LN(INDEX(出力表!C:C,7)+1)))), MAX(0.00000001, (1-(1/(1+EXP(-(INDEX(係数表!G:G,7) + $B88)))))*(EXP(INDEX(係数表!H:H,7) + INDEX(係数表!I:I,7)*LN(INDEX(出力表!C:C,7)+1)))))))</f>
        <v>97.910167506636384</v>
      </c>
      <c r="T88" t="e">
        <f>MIN(100, MAX(0, (100*(INDEX(出力表!D:D,7))/(EXP(INDEX(係数表!B:B,7) + $C88) + (INDEX(出力表!D:D,7)))) + (乱数表!$S88*(Settings!B12/(((INDEX(出力表!D:D,7))+1)^INDEX(係数表!E:E,7)*INDEX(係数表!F:F,7))))))</f>
        <v>#VALUE!</v>
      </c>
      <c r="U88" t="e">
        <f>MIN(100, MAX(0, (INDEX(出力表!D:D,7))*S88/MAX(T88, Settings!B3)))</f>
        <v>#VALUE!</v>
      </c>
      <c r="V88">
        <f>MIN(100, MAX(0, 100*BETAINV(乱数表!$H88, MAX(0.00000001, (1/(1+EXP(-(INDEX(係数表!G:G,8) + $B88))))*(EXP(INDEX(係数表!H:H,8) + INDEX(係数表!I:I,8)*LN(INDEX(出力表!C:C,8)+1)))), MAX(0.00000001, (1-(1/(1+EXP(-(INDEX(係数表!G:G,8) + $B88)))))*(EXP(INDEX(係数表!H:H,8) + INDEX(係数表!I:I,8)*LN(INDEX(出力表!C:C,8)+1)))))))</f>
        <v>99.998861515739137</v>
      </c>
      <c r="W88" t="e">
        <f>MIN(100, MAX(0, (100*(INDEX(出力表!D:D,8))/(EXP(INDEX(係数表!B:B,8) + $C88) + (INDEX(出力表!D:D,8)))) + (乱数表!$T88*(Settings!B12/(((INDEX(出力表!D:D,8))+1)^INDEX(係数表!E:E,8)*INDEX(係数表!F:F,8))))))</f>
        <v>#VALUE!</v>
      </c>
      <c r="X88" t="e">
        <f>MIN(100, MAX(0, (INDEX(出力表!D:D,8))*V88/MAX(W88, Settings!B3)))</f>
        <v>#VALUE!</v>
      </c>
      <c r="Y88">
        <f>MIN(100, MAX(0, 100*BETAINV(乱数表!$I88, MAX(0.00000001, (1/(1+EXP(-(INDEX(係数表!G:G,9) + $B88))))*(EXP(INDEX(係数表!H:H,9) + INDEX(係数表!I:I,9)*LN(INDEX(出力表!C:C,9)+1)))), MAX(0.00000001, (1-(1/(1+EXP(-(INDEX(係数表!G:G,9) + $B88)))))*(EXP(INDEX(係数表!H:H,9) + INDEX(係数表!I:I,9)*LN(INDEX(出力表!C:C,9)+1)))))))</f>
        <v>96.291490555200497</v>
      </c>
      <c r="Z88" t="e">
        <f>MIN(100, MAX(0, (100*(INDEX(出力表!D:D,9))/(EXP(INDEX(係数表!B:B,9) + $C88) + (INDEX(出力表!D:D,9)))) + (乱数表!$U88*(Settings!B12/(((INDEX(出力表!D:D,9))+1)^INDEX(係数表!E:E,9)*INDEX(係数表!F:F,9))))))</f>
        <v>#VALUE!</v>
      </c>
      <c r="AA88" t="e">
        <f>MIN(100, MAX(0, (INDEX(出力表!D:D,9))*Y88/MAX(Z88, Settings!B3)))</f>
        <v>#VALUE!</v>
      </c>
      <c r="AB88">
        <f>MIN(100, MAX(0, 100*BETAINV(乱数表!$J88, MAX(0.00000001, (1/(1+EXP(-(INDEX(係数表!G:G,10) + $B88))))*(EXP(INDEX(係数表!H:H,10) + INDEX(係数表!I:I,10)*LN(INDEX(出力表!C:C,10)+1)))), MAX(0.00000001, (1-(1/(1+EXP(-(INDEX(係数表!G:G,10) + $B88)))))*(EXP(INDEX(係数表!H:H,10) + INDEX(係数表!I:I,10)*LN(INDEX(出力表!C:C,10)+1)))))))</f>
        <v>99.999941589645204</v>
      </c>
      <c r="AC88" t="e">
        <f>MIN(100, MAX(0, (100*(INDEX(出力表!D:D,10))/(EXP(INDEX(係数表!B:B,10) + $C88) + (INDEX(出力表!D:D,10)))) + (乱数表!$V88*(Settings!B12/(((INDEX(出力表!D:D,10))+1)^INDEX(係数表!E:E,10)*INDEX(係数表!F:F,10))))))</f>
        <v>#VALUE!</v>
      </c>
      <c r="AD88" t="e">
        <f>MIN(100, MAX(0, (INDEX(出力表!D:D,10))*AB88/MAX(AC88, Settings!B3)))</f>
        <v>#VALUE!</v>
      </c>
      <c r="AE88">
        <f>MIN(100, MAX(0, 100*BETAINV(乱数表!$K88, MAX(0.00000001, (1/(1+EXP(-(INDEX(係数表!G:G,11) + $B88))))*(EXP(INDEX(係数表!H:H,11) + INDEX(係数表!I:I,11)*LN(INDEX(出力表!C:C,11)+1)))), MAX(0.00000001, (1-(1/(1+EXP(-(INDEX(係数表!G:G,11) + $B88)))))*(EXP(INDEX(係数表!H:H,11) + INDEX(係数表!I:I,11)*LN(INDEX(出力表!C:C,11)+1)))))))</f>
        <v>99.999183198723969</v>
      </c>
      <c r="AF88" t="e">
        <f>MIN(100, MAX(0, (100*(INDEX(出力表!D:D,11))/(EXP(INDEX(係数表!B:B,11) + $C88) + (INDEX(出力表!D:D,11)))) + (乱数表!$W88*(Settings!B12/(((INDEX(出力表!D:D,11))+1)^INDEX(係数表!E:E,11)*INDEX(係数表!F:F,11))))))</f>
        <v>#VALUE!</v>
      </c>
      <c r="AG88" t="e">
        <f>MIN(100, MAX(0, (INDEX(出力表!D:D,11))*AE88/MAX(AF88, Settings!B3)))</f>
        <v>#VALUE!</v>
      </c>
      <c r="AH88">
        <f>MIN(100, MAX(0, 100*BETAINV(乱数表!$L88, MAX(0.00000001, (1/(1+EXP(-(INDEX(係数表!G:G,12) + $B88))))*(EXP(INDEX(係数表!H:H,12) + INDEX(係数表!I:I,12)*LN(INDEX(出力表!C:C,12)+1)))), MAX(0.00000001, (1-(1/(1+EXP(-(INDEX(係数表!G:G,12) + $B88)))))*(EXP(INDEX(係数表!H:H,12) + INDEX(係数表!I:I,12)*LN(INDEX(出力表!C:C,12)+1)))))))</f>
        <v>99.99094793912829</v>
      </c>
      <c r="AI88" t="e">
        <f>MIN(100, MAX(0, (100*(INDEX(出力表!D:D,12))/(EXP(INDEX(係数表!B:B,12) + $C88) + (INDEX(出力表!D:D,12)))) + (乱数表!$X88*(Settings!B12/(((INDEX(出力表!D:D,12))+1)^INDEX(係数表!E:E,12)*INDEX(係数表!F:F,12))))))</f>
        <v>#VALUE!</v>
      </c>
      <c r="AJ88" t="e">
        <f>MIN(100, MAX(0, (INDEX(出力表!D:D,12))*AH88/MAX(AI88, Settings!B3)))</f>
        <v>#VALUE!</v>
      </c>
      <c r="AK88">
        <f>MIN(100, MAX(0, 100*BETAINV(乱数表!$M88, MAX(0.00000001, (1/(1+EXP(-(INDEX(係数表!G:G,13) + $B88))))*(EXP(INDEX(係数表!H:H,13) + INDEX(係数表!I:I,13)*LN(INDEX(出力表!C:C,13)+1)))), MAX(0.00000001, (1-(1/(1+EXP(-(INDEX(係数表!G:G,13) + $B88)))))*(EXP(INDEX(係数表!H:H,13) + INDEX(係数表!I:I,13)*LN(INDEX(出力表!C:C,13)+1)))))))</f>
        <v>98.793335855623724</v>
      </c>
      <c r="AL88" t="e">
        <f>MIN(100, MAX(0, (100*(INDEX(出力表!D:D,13))/(EXP(INDEX(係数表!B:B,13) + $C88) + (INDEX(出力表!D:D,13)))) + (乱数表!$Y88*(Settings!B12/(((INDEX(出力表!D:D,13))+1)^INDEX(係数表!E:E,13)*INDEX(係数表!F:F,13))))))</f>
        <v>#VALUE!</v>
      </c>
      <c r="AM88" t="e">
        <f>MIN(100, MAX(0, (INDEX(出力表!D:D,13))*AK88/MAX(AL88, Settings!B3)))</f>
        <v>#VALUE!</v>
      </c>
      <c r="AN88">
        <f>IF(ISNUMBER(F88), INDEX(出力表!B:B,2)*F88, 0)+IF(ISNUMBER(I88), INDEX(出力表!B:B,3)*I88, 0)+IF(ISNUMBER(L88), INDEX(出力表!B:B,4)*L88, 0)+IF(ISNUMBER(O88), INDEX(出力表!B:B,5)*O88, 0)+IF(ISNUMBER(R88), INDEX(出力表!B:B,6)*R88, 0)+IF(ISNUMBER(U88), INDEX(出力表!B:B,7)*U88, 0)+IF(ISNUMBER(X88), INDEX(出力表!B:B,8)*X88, 0)+IF(ISNUMBER(AA88), INDEX(出力表!B:B,9)*AA88, 0)+IF(ISNUMBER(AD88), INDEX(出力表!B:B,10)*AD88, 0)+IF(ISNUMBER(AG88), INDEX(出力表!B:B,11)*AG88, 0)+IF(ISNUMBER(AJ88), INDEX(出力表!B:B,12)*AJ88, 0)+IF(ISNUMBER(AM88), INDEX(出力表!B:B,13)*AM88, 0)</f>
        <v>0</v>
      </c>
      <c r="AO88">
        <f>IF(ISNUMBER(F88), INDEX(出力表!B:B,2), 0)+IF(ISNUMBER(I88), INDEX(出力表!B:B,3), 0)+IF(ISNUMBER(L88), INDEX(出力表!B:B,4), 0)+IF(ISNUMBER(O88), INDEX(出力表!B:B,5), 0)+IF(ISNUMBER(R88), INDEX(出力表!B:B,6), 0)+IF(ISNUMBER(U88), INDEX(出力表!B:B,7), 0)+IF(ISNUMBER(X88), INDEX(出力表!B:B,8), 0)+IF(ISNUMBER(AA88), INDEX(出力表!B:B,9), 0)+IF(ISNUMBER(AD88), INDEX(出力表!B:B,10), 0)+IF(ISNUMBER(AG88), INDEX(出力表!B:B,11), 0)+IF(ISNUMBER(AJ88), INDEX(出力表!B:B,12), 0)+IF(ISNUMBER(AM88), INDEX(出力表!B:B,13), 0)</f>
        <v>0</v>
      </c>
      <c r="AP88" t="str">
        <f t="shared" si="1"/>
        <v/>
      </c>
    </row>
    <row r="89" spans="1:42" x14ac:dyDescent="0.2">
      <c r="A89">
        <v>88</v>
      </c>
      <c r="B89">
        <f>IF(UPPER(Settings!B4)="TRUE", 乱数表!$Z89*Settings!B10, 0)</f>
        <v>-0.20897217029212284</v>
      </c>
      <c r="C89">
        <f>IF(UPPER(Settings!B4)="TRUE", 乱数表!$AA89*Settings!B11, 0)</f>
        <v>7.8360928860649062E-2</v>
      </c>
      <c r="D89">
        <f>MIN(100, MAX(0, 100*BETAINV(乱数表!$B89, MAX(0.00000001, (1/(1+EXP(-(INDEX(係数表!G:G,2) + $B89))))*(EXP(INDEX(係数表!H:H,2) + INDEX(係数表!I:I,2)*LN(INDEX(出力表!C:C,2)+1)))), MAX(0.00000001, (1-(1/(1+EXP(-(INDEX(係数表!G:G,2) + $B89)))))*(EXP(INDEX(係数表!H:H,2) + INDEX(係数表!I:I,2)*LN(INDEX(出力表!C:C,2)+1)))))))</f>
        <v>99.694099903626082</v>
      </c>
      <c r="E89" t="e">
        <f>MIN(100, MAX(0, (100*(INDEX(出力表!D:D,2))/(EXP(INDEX(係数表!B:B,2) + $C89) + (INDEX(出力表!D:D,2)))) + (乱数表!$N89*(Settings!B12/(((INDEX(出力表!D:D,2))+1)^INDEX(係数表!E:E,2)*INDEX(係数表!F:F,2))))))</f>
        <v>#VALUE!</v>
      </c>
      <c r="F89" t="e">
        <f>MIN(100, MAX(0, (INDEX(出力表!D:D,2))*D89/MAX(E89, Settings!B3)))</f>
        <v>#VALUE!</v>
      </c>
      <c r="G89">
        <f>MIN(100, MAX(0, 100*BETAINV(乱数表!$C89, MAX(0.00000001, (1/(1+EXP(-(INDEX(係数表!G:G,3) + $B89))))*(EXP(INDEX(係数表!H:H,3) + INDEX(係数表!I:I,3)*LN(INDEX(出力表!C:C,3)+1)))), MAX(0.00000001, (1-(1/(1+EXP(-(INDEX(係数表!G:G,3) + $B89)))))*(EXP(INDEX(係数表!H:H,3) + INDEX(係数表!I:I,3)*LN(INDEX(出力表!C:C,3)+1)))))))</f>
        <v>45.339264195600748</v>
      </c>
      <c r="H89" t="e">
        <f>MIN(100, MAX(0, (100*(INDEX(出力表!D:D,3))/(EXP(INDEX(係数表!B:B,3) + $C89) + (INDEX(出力表!D:D,3)))) + (乱数表!$O89*(Settings!B12/(((INDEX(出力表!D:D,3))+1)^INDEX(係数表!E:E,3)*INDEX(係数表!F:F,3))))))</f>
        <v>#VALUE!</v>
      </c>
      <c r="I89" t="e">
        <f>MIN(100, MAX(0, (INDEX(出力表!D:D,3))*G89/MAX(H89, Settings!B3)))</f>
        <v>#VALUE!</v>
      </c>
      <c r="J89">
        <f>MIN(100, MAX(0, 100*BETAINV(乱数表!$D89, MAX(0.00000001, (1/(1+EXP(-(INDEX(係数表!G:G,4) + $B89))))*(EXP(INDEX(係数表!H:H,4) + INDEX(係数表!I:I,4)*LN(INDEX(出力表!C:C,4)+1)))), MAX(0.00000001, (1-(1/(1+EXP(-(INDEX(係数表!G:G,4) + $B89)))))*(EXP(INDEX(係数表!H:H,4) + INDEX(係数表!I:I,4)*LN(INDEX(出力表!C:C,4)+1)))))))</f>
        <v>99.967493444334224</v>
      </c>
      <c r="K89" t="e">
        <f>MIN(100, MAX(0, (100*(INDEX(出力表!D:D,4))/(EXP(INDEX(係数表!B:B,4) + $C89) + (INDEX(出力表!D:D,4)))) + (乱数表!$P89*(Settings!B12/(((INDEX(出力表!D:D,4))+1)^INDEX(係数表!E:E,4)*INDEX(係数表!F:F,4))))))</f>
        <v>#VALUE!</v>
      </c>
      <c r="L89" t="e">
        <f>MIN(100, MAX(0, (INDEX(出力表!D:D,4))*J89/MAX(K89, Settings!B3)))</f>
        <v>#VALUE!</v>
      </c>
      <c r="M89">
        <f>MIN(100, MAX(0, 100*BETAINV(乱数表!$E89, MAX(0.00000001, (1/(1+EXP(-(INDEX(係数表!G:G,5) + $B89))))*(EXP(INDEX(係数表!H:H,5) + INDEX(係数表!I:I,5)*LN(INDEX(出力表!C:C,5)+1)))), MAX(0.00000001, (1-(1/(1+EXP(-(INDEX(係数表!G:G,5) + $B89)))))*(EXP(INDEX(係数表!H:H,5) + INDEX(係数表!I:I,5)*LN(INDEX(出力表!C:C,5)+1)))))))</f>
        <v>86.33588003269324</v>
      </c>
      <c r="N89" t="e">
        <f>MIN(100, MAX(0, (100*(INDEX(出力表!D:D,5))/(EXP(INDEX(係数表!B:B,5) + $C89) + (INDEX(出力表!D:D,5)))) + (乱数表!$Q89*(Settings!B12/(((INDEX(出力表!D:D,5))+1)^INDEX(係数表!E:E,5)*INDEX(係数表!F:F,5))))))</f>
        <v>#VALUE!</v>
      </c>
      <c r="O89" t="e">
        <f>MIN(100, MAX(0, (INDEX(出力表!D:D,5))*M89/MAX(N89, Settings!B3)))</f>
        <v>#VALUE!</v>
      </c>
      <c r="P89">
        <f>MIN(100, MAX(0, 100*BETAINV(乱数表!$F89, MAX(0.00000001, (1/(1+EXP(-(INDEX(係数表!G:G,6) + $B89))))*(EXP(INDEX(係数表!H:H,6) + INDEX(係数表!I:I,6)*LN(INDEX(出力表!C:C,6)+1)))), MAX(0.00000001, (1-(1/(1+EXP(-(INDEX(係数表!G:G,6) + $B89)))))*(EXP(INDEX(係数表!H:H,6) + INDEX(係数表!I:I,6)*LN(INDEX(出力表!C:C,6)+1)))))))</f>
        <v>95.374299610160961</v>
      </c>
      <c r="Q89" t="e">
        <f>MIN(100, MAX(0, (100*(INDEX(出力表!D:D,6))/(EXP(INDEX(係数表!B:B,6) + $C89) + (INDEX(出力表!D:D,6)))) + (乱数表!$R89*(Settings!B12/(((INDEX(出力表!D:D,6))+1)^INDEX(係数表!E:E,6)*INDEX(係数表!F:F,6))))))</f>
        <v>#VALUE!</v>
      </c>
      <c r="R89" t="e">
        <f>MIN(100, MAX(0, (INDEX(出力表!D:D,6))*P89/MAX(Q89, Settings!B3)))</f>
        <v>#VALUE!</v>
      </c>
      <c r="S89">
        <f>MIN(100, MAX(0, 100*BETAINV(乱数表!$G89, MAX(0.00000001, (1/(1+EXP(-(INDEX(係数表!G:G,7) + $B89))))*(EXP(INDEX(係数表!H:H,7) + INDEX(係数表!I:I,7)*LN(INDEX(出力表!C:C,7)+1)))), MAX(0.00000001, (1-(1/(1+EXP(-(INDEX(係数表!G:G,7) + $B89)))))*(EXP(INDEX(係数表!H:H,7) + INDEX(係数表!I:I,7)*LN(INDEX(出力表!C:C,7)+1)))))))</f>
        <v>89.72966736506946</v>
      </c>
      <c r="T89" t="e">
        <f>MIN(100, MAX(0, (100*(INDEX(出力表!D:D,7))/(EXP(INDEX(係数表!B:B,7) + $C89) + (INDEX(出力表!D:D,7)))) + (乱数表!$S89*(Settings!B12/(((INDEX(出力表!D:D,7))+1)^INDEX(係数表!E:E,7)*INDEX(係数表!F:F,7))))))</f>
        <v>#VALUE!</v>
      </c>
      <c r="U89" t="e">
        <f>MIN(100, MAX(0, (INDEX(出力表!D:D,7))*S89/MAX(T89, Settings!B3)))</f>
        <v>#VALUE!</v>
      </c>
      <c r="V89">
        <f>MIN(100, MAX(0, 100*BETAINV(乱数表!$H89, MAX(0.00000001, (1/(1+EXP(-(INDEX(係数表!G:G,8) + $B89))))*(EXP(INDEX(係数表!H:H,8) + INDEX(係数表!I:I,8)*LN(INDEX(出力表!C:C,8)+1)))), MAX(0.00000001, (1-(1/(1+EXP(-(INDEX(係数表!G:G,8) + $B89)))))*(EXP(INDEX(係数表!H:H,8) + INDEX(係数表!I:I,8)*LN(INDEX(出力表!C:C,8)+1)))))))</f>
        <v>89.531986744103278</v>
      </c>
      <c r="W89" t="e">
        <f>MIN(100, MAX(0, (100*(INDEX(出力表!D:D,8))/(EXP(INDEX(係数表!B:B,8) + $C89) + (INDEX(出力表!D:D,8)))) + (乱数表!$T89*(Settings!B12/(((INDEX(出力表!D:D,8))+1)^INDEX(係数表!E:E,8)*INDEX(係数表!F:F,8))))))</f>
        <v>#VALUE!</v>
      </c>
      <c r="X89" t="e">
        <f>MIN(100, MAX(0, (INDEX(出力表!D:D,8))*V89/MAX(W89, Settings!B3)))</f>
        <v>#VALUE!</v>
      </c>
      <c r="Y89">
        <f>MIN(100, MAX(0, 100*BETAINV(乱数表!$I89, MAX(0.00000001, (1/(1+EXP(-(INDEX(係数表!G:G,9) + $B89))))*(EXP(INDEX(係数表!H:H,9) + INDEX(係数表!I:I,9)*LN(INDEX(出力表!C:C,9)+1)))), MAX(0.00000001, (1-(1/(1+EXP(-(INDEX(係数表!G:G,9) + $B89)))))*(EXP(INDEX(係数表!H:H,9) + INDEX(係数表!I:I,9)*LN(INDEX(出力表!C:C,9)+1)))))))</f>
        <v>85.573192867656573</v>
      </c>
      <c r="Z89" t="e">
        <f>MIN(100, MAX(0, (100*(INDEX(出力表!D:D,9))/(EXP(INDEX(係数表!B:B,9) + $C89) + (INDEX(出力表!D:D,9)))) + (乱数表!$U89*(Settings!B12/(((INDEX(出力表!D:D,9))+1)^INDEX(係数表!E:E,9)*INDEX(係数表!F:F,9))))))</f>
        <v>#VALUE!</v>
      </c>
      <c r="AA89" t="e">
        <f>MIN(100, MAX(0, (INDEX(出力表!D:D,9))*Y89/MAX(Z89, Settings!B3)))</f>
        <v>#VALUE!</v>
      </c>
      <c r="AB89">
        <f>MIN(100, MAX(0, 100*BETAINV(乱数表!$J89, MAX(0.00000001, (1/(1+EXP(-(INDEX(係数表!G:G,10) + $B89))))*(EXP(INDEX(係数表!H:H,10) + INDEX(係数表!I:I,10)*LN(INDEX(出力表!C:C,10)+1)))), MAX(0.00000001, (1-(1/(1+EXP(-(INDEX(係数表!G:G,10) + $B89)))))*(EXP(INDEX(係数表!H:H,10) + INDEX(係数表!I:I,10)*LN(INDEX(出力表!C:C,10)+1)))))))</f>
        <v>93.921674147584511</v>
      </c>
      <c r="AC89" t="e">
        <f>MIN(100, MAX(0, (100*(INDEX(出力表!D:D,10))/(EXP(INDEX(係数表!B:B,10) + $C89) + (INDEX(出力表!D:D,10)))) + (乱数表!$V89*(Settings!B12/(((INDEX(出力表!D:D,10))+1)^INDEX(係数表!E:E,10)*INDEX(係数表!F:F,10))))))</f>
        <v>#VALUE!</v>
      </c>
      <c r="AD89" t="e">
        <f>MIN(100, MAX(0, (INDEX(出力表!D:D,10))*AB89/MAX(AC89, Settings!B3)))</f>
        <v>#VALUE!</v>
      </c>
      <c r="AE89">
        <f>MIN(100, MAX(0, 100*BETAINV(乱数表!$K89, MAX(0.00000001, (1/(1+EXP(-(INDEX(係数表!G:G,11) + $B89))))*(EXP(INDEX(係数表!H:H,11) + INDEX(係数表!I:I,11)*LN(INDEX(出力表!C:C,11)+1)))), MAX(0.00000001, (1-(1/(1+EXP(-(INDEX(係数表!G:G,11) + $B89)))))*(EXP(INDEX(係数表!H:H,11) + INDEX(係数表!I:I,11)*LN(INDEX(出力表!C:C,11)+1)))))))</f>
        <v>96.525969071606553</v>
      </c>
      <c r="AF89" t="e">
        <f>MIN(100, MAX(0, (100*(INDEX(出力表!D:D,11))/(EXP(INDEX(係数表!B:B,11) + $C89) + (INDEX(出力表!D:D,11)))) + (乱数表!$W89*(Settings!B12/(((INDEX(出力表!D:D,11))+1)^INDEX(係数表!E:E,11)*INDEX(係数表!F:F,11))))))</f>
        <v>#VALUE!</v>
      </c>
      <c r="AG89" t="e">
        <f>MIN(100, MAX(0, (INDEX(出力表!D:D,11))*AE89/MAX(AF89, Settings!B3)))</f>
        <v>#VALUE!</v>
      </c>
      <c r="AH89">
        <f>MIN(100, MAX(0, 100*BETAINV(乱数表!$L89, MAX(0.00000001, (1/(1+EXP(-(INDEX(係数表!G:G,12) + $B89))))*(EXP(INDEX(係数表!H:H,12) + INDEX(係数表!I:I,12)*LN(INDEX(出力表!C:C,12)+1)))), MAX(0.00000001, (1-(1/(1+EXP(-(INDEX(係数表!G:G,12) + $B89)))))*(EXP(INDEX(係数表!H:H,12) + INDEX(係数表!I:I,12)*LN(INDEX(出力表!C:C,12)+1)))))))</f>
        <v>90.298825063744431</v>
      </c>
      <c r="AI89" t="e">
        <f>MIN(100, MAX(0, (100*(INDEX(出力表!D:D,12))/(EXP(INDEX(係数表!B:B,12) + $C89) + (INDEX(出力表!D:D,12)))) + (乱数表!$X89*(Settings!B12/(((INDEX(出力表!D:D,12))+1)^INDEX(係数表!E:E,12)*INDEX(係数表!F:F,12))))))</f>
        <v>#VALUE!</v>
      </c>
      <c r="AJ89" t="e">
        <f>MIN(100, MAX(0, (INDEX(出力表!D:D,12))*AH89/MAX(AI89, Settings!B3)))</f>
        <v>#VALUE!</v>
      </c>
      <c r="AK89">
        <f>MIN(100, MAX(0, 100*BETAINV(乱数表!$M89, MAX(0.00000001, (1/(1+EXP(-(INDEX(係数表!G:G,13) + $B89))))*(EXP(INDEX(係数表!H:H,13) + INDEX(係数表!I:I,13)*LN(INDEX(出力表!C:C,13)+1)))), MAX(0.00000001, (1-(1/(1+EXP(-(INDEX(係数表!G:G,13) + $B89)))))*(EXP(INDEX(係数表!H:H,13) + INDEX(係数表!I:I,13)*LN(INDEX(出力表!C:C,13)+1)))))))</f>
        <v>97.274232629378247</v>
      </c>
      <c r="AL89" t="e">
        <f>MIN(100, MAX(0, (100*(INDEX(出力表!D:D,13))/(EXP(INDEX(係数表!B:B,13) + $C89) + (INDEX(出力表!D:D,13)))) + (乱数表!$Y89*(Settings!B12/(((INDEX(出力表!D:D,13))+1)^INDEX(係数表!E:E,13)*INDEX(係数表!F:F,13))))))</f>
        <v>#VALUE!</v>
      </c>
      <c r="AM89" t="e">
        <f>MIN(100, MAX(0, (INDEX(出力表!D:D,13))*AK89/MAX(AL89, Settings!B3)))</f>
        <v>#VALUE!</v>
      </c>
      <c r="AN89">
        <f>IF(ISNUMBER(F89), INDEX(出力表!B:B,2)*F89, 0)+IF(ISNUMBER(I89), INDEX(出力表!B:B,3)*I89, 0)+IF(ISNUMBER(L89), INDEX(出力表!B:B,4)*L89, 0)+IF(ISNUMBER(O89), INDEX(出力表!B:B,5)*O89, 0)+IF(ISNUMBER(R89), INDEX(出力表!B:B,6)*R89, 0)+IF(ISNUMBER(U89), INDEX(出力表!B:B,7)*U89, 0)+IF(ISNUMBER(X89), INDEX(出力表!B:B,8)*X89, 0)+IF(ISNUMBER(AA89), INDEX(出力表!B:B,9)*AA89, 0)+IF(ISNUMBER(AD89), INDEX(出力表!B:B,10)*AD89, 0)+IF(ISNUMBER(AG89), INDEX(出力表!B:B,11)*AG89, 0)+IF(ISNUMBER(AJ89), INDEX(出力表!B:B,12)*AJ89, 0)+IF(ISNUMBER(AM89), INDEX(出力表!B:B,13)*AM89, 0)</f>
        <v>0</v>
      </c>
      <c r="AO89">
        <f>IF(ISNUMBER(F89), INDEX(出力表!B:B,2), 0)+IF(ISNUMBER(I89), INDEX(出力表!B:B,3), 0)+IF(ISNUMBER(L89), INDEX(出力表!B:B,4), 0)+IF(ISNUMBER(O89), INDEX(出力表!B:B,5), 0)+IF(ISNUMBER(R89), INDEX(出力表!B:B,6), 0)+IF(ISNUMBER(U89), INDEX(出力表!B:B,7), 0)+IF(ISNUMBER(X89), INDEX(出力表!B:B,8), 0)+IF(ISNUMBER(AA89), INDEX(出力表!B:B,9), 0)+IF(ISNUMBER(AD89), INDEX(出力表!B:B,10), 0)+IF(ISNUMBER(AG89), INDEX(出力表!B:B,11), 0)+IF(ISNUMBER(AJ89), INDEX(出力表!B:B,12), 0)+IF(ISNUMBER(AM89), INDEX(出力表!B:B,13), 0)</f>
        <v>0</v>
      </c>
      <c r="AP89" t="str">
        <f t="shared" si="1"/>
        <v/>
      </c>
    </row>
    <row r="90" spans="1:42" x14ac:dyDescent="0.2">
      <c r="A90">
        <v>89</v>
      </c>
      <c r="B90">
        <f>IF(UPPER(Settings!B4)="TRUE", 乱数表!$Z90*Settings!B10, 0)</f>
        <v>-0.1660126762780236</v>
      </c>
      <c r="C90">
        <f>IF(UPPER(Settings!B4)="TRUE", 乱数表!$AA90*Settings!B11, 0)</f>
        <v>-8.0217028330570837E-3</v>
      </c>
      <c r="D90">
        <f>MIN(100, MAX(0, 100*BETAINV(乱数表!$B90, MAX(0.00000001, (1/(1+EXP(-(INDEX(係数表!G:G,2) + $B90))))*(EXP(INDEX(係数表!H:H,2) + INDEX(係数表!I:I,2)*LN(INDEX(出力表!C:C,2)+1)))), MAX(0.00000001, (1-(1/(1+EXP(-(INDEX(係数表!G:G,2) + $B90)))))*(EXP(INDEX(係数表!H:H,2) + INDEX(係数表!I:I,2)*LN(INDEX(出力表!C:C,2)+1)))))))</f>
        <v>99.712071052995583</v>
      </c>
      <c r="E90" t="e">
        <f>MIN(100, MAX(0, (100*(INDEX(出力表!D:D,2))/(EXP(INDEX(係数表!B:B,2) + $C90) + (INDEX(出力表!D:D,2)))) + (乱数表!$N90*(Settings!B12/(((INDEX(出力表!D:D,2))+1)^INDEX(係数表!E:E,2)*INDEX(係数表!F:F,2))))))</f>
        <v>#VALUE!</v>
      </c>
      <c r="F90" t="e">
        <f>MIN(100, MAX(0, (INDEX(出力表!D:D,2))*D90/MAX(E90, Settings!B3)))</f>
        <v>#VALUE!</v>
      </c>
      <c r="G90">
        <f>MIN(100, MAX(0, 100*BETAINV(乱数表!$C90, MAX(0.00000001, (1/(1+EXP(-(INDEX(係数表!G:G,3) + $B90))))*(EXP(INDEX(係数表!H:H,3) + INDEX(係数表!I:I,3)*LN(INDEX(出力表!C:C,3)+1)))), MAX(0.00000001, (1-(1/(1+EXP(-(INDEX(係数表!G:G,3) + $B90)))))*(EXP(INDEX(係数表!H:H,3) + INDEX(係数表!I:I,3)*LN(INDEX(出力表!C:C,3)+1)))))))</f>
        <v>97.667526047747927</v>
      </c>
      <c r="H90" t="e">
        <f>MIN(100, MAX(0, (100*(INDEX(出力表!D:D,3))/(EXP(INDEX(係数表!B:B,3) + $C90) + (INDEX(出力表!D:D,3)))) + (乱数表!$O90*(Settings!B12/(((INDEX(出力表!D:D,3))+1)^INDEX(係数表!E:E,3)*INDEX(係数表!F:F,3))))))</f>
        <v>#VALUE!</v>
      </c>
      <c r="I90" t="e">
        <f>MIN(100, MAX(0, (INDEX(出力表!D:D,3))*G90/MAX(H90, Settings!B3)))</f>
        <v>#VALUE!</v>
      </c>
      <c r="J90">
        <f>MIN(100, MAX(0, 100*BETAINV(乱数表!$D90, MAX(0.00000001, (1/(1+EXP(-(INDEX(係数表!G:G,4) + $B90))))*(EXP(INDEX(係数表!H:H,4) + INDEX(係数表!I:I,4)*LN(INDEX(出力表!C:C,4)+1)))), MAX(0.00000001, (1-(1/(1+EXP(-(INDEX(係数表!G:G,4) + $B90)))))*(EXP(INDEX(係数表!H:H,4) + INDEX(係数表!I:I,4)*LN(INDEX(出力表!C:C,4)+1)))))))</f>
        <v>95.254258729030028</v>
      </c>
      <c r="K90" t="e">
        <f>MIN(100, MAX(0, (100*(INDEX(出力表!D:D,4))/(EXP(INDEX(係数表!B:B,4) + $C90) + (INDEX(出力表!D:D,4)))) + (乱数表!$P90*(Settings!B12/(((INDEX(出力表!D:D,4))+1)^INDEX(係数表!E:E,4)*INDEX(係数表!F:F,4))))))</f>
        <v>#VALUE!</v>
      </c>
      <c r="L90" t="e">
        <f>MIN(100, MAX(0, (INDEX(出力表!D:D,4))*J90/MAX(K90, Settings!B3)))</f>
        <v>#VALUE!</v>
      </c>
      <c r="M90">
        <f>MIN(100, MAX(0, 100*BETAINV(乱数表!$E90, MAX(0.00000001, (1/(1+EXP(-(INDEX(係数表!G:G,5) + $B90))))*(EXP(INDEX(係数表!H:H,5) + INDEX(係数表!I:I,5)*LN(INDEX(出力表!C:C,5)+1)))), MAX(0.00000001, (1-(1/(1+EXP(-(INDEX(係数表!G:G,5) + $B90)))))*(EXP(INDEX(係数表!H:H,5) + INDEX(係数表!I:I,5)*LN(INDEX(出力表!C:C,5)+1)))))))</f>
        <v>92.877720904032969</v>
      </c>
      <c r="N90" t="e">
        <f>MIN(100, MAX(0, (100*(INDEX(出力表!D:D,5))/(EXP(INDEX(係数表!B:B,5) + $C90) + (INDEX(出力表!D:D,5)))) + (乱数表!$Q90*(Settings!B12/(((INDEX(出力表!D:D,5))+1)^INDEX(係数表!E:E,5)*INDEX(係数表!F:F,5))))))</f>
        <v>#VALUE!</v>
      </c>
      <c r="O90" t="e">
        <f>MIN(100, MAX(0, (INDEX(出力表!D:D,5))*M90/MAX(N90, Settings!B3)))</f>
        <v>#VALUE!</v>
      </c>
      <c r="P90">
        <f>MIN(100, MAX(0, 100*BETAINV(乱数表!$F90, MAX(0.00000001, (1/(1+EXP(-(INDEX(係数表!G:G,6) + $B90))))*(EXP(INDEX(係数表!H:H,6) + INDEX(係数表!I:I,6)*LN(INDEX(出力表!C:C,6)+1)))), MAX(0.00000001, (1-(1/(1+EXP(-(INDEX(係数表!G:G,6) + $B90)))))*(EXP(INDEX(係数表!H:H,6) + INDEX(係数表!I:I,6)*LN(INDEX(出力表!C:C,6)+1)))))))</f>
        <v>96.22010096465911</v>
      </c>
      <c r="Q90" t="e">
        <f>MIN(100, MAX(0, (100*(INDEX(出力表!D:D,6))/(EXP(INDEX(係数表!B:B,6) + $C90) + (INDEX(出力表!D:D,6)))) + (乱数表!$R90*(Settings!B12/(((INDEX(出力表!D:D,6))+1)^INDEX(係数表!E:E,6)*INDEX(係数表!F:F,6))))))</f>
        <v>#VALUE!</v>
      </c>
      <c r="R90" t="e">
        <f>MIN(100, MAX(0, (INDEX(出力表!D:D,6))*P90/MAX(Q90, Settings!B3)))</f>
        <v>#VALUE!</v>
      </c>
      <c r="S90">
        <f>MIN(100, MAX(0, 100*BETAINV(乱数表!$G90, MAX(0.00000001, (1/(1+EXP(-(INDEX(係数表!G:G,7) + $B90))))*(EXP(INDEX(係数表!H:H,7) + INDEX(係数表!I:I,7)*LN(INDEX(出力表!C:C,7)+1)))), MAX(0.00000001, (1-(1/(1+EXP(-(INDEX(係数表!G:G,7) + $B90)))))*(EXP(INDEX(係数表!H:H,7) + INDEX(係数表!I:I,7)*LN(INDEX(出力表!C:C,7)+1)))))))</f>
        <v>69.131319978360409</v>
      </c>
      <c r="T90" t="e">
        <f>MIN(100, MAX(0, (100*(INDEX(出力表!D:D,7))/(EXP(INDEX(係数表!B:B,7) + $C90) + (INDEX(出力表!D:D,7)))) + (乱数表!$S90*(Settings!B12/(((INDEX(出力表!D:D,7))+1)^INDEX(係数表!E:E,7)*INDEX(係数表!F:F,7))))))</f>
        <v>#VALUE!</v>
      </c>
      <c r="U90" t="e">
        <f>MIN(100, MAX(0, (INDEX(出力表!D:D,7))*S90/MAX(T90, Settings!B3)))</f>
        <v>#VALUE!</v>
      </c>
      <c r="V90">
        <f>MIN(100, MAX(0, 100*BETAINV(乱数表!$H90, MAX(0.00000001, (1/(1+EXP(-(INDEX(係数表!G:G,8) + $B90))))*(EXP(INDEX(係数表!H:H,8) + INDEX(係数表!I:I,8)*LN(INDEX(出力表!C:C,8)+1)))), MAX(0.00000001, (1-(1/(1+EXP(-(INDEX(係数表!G:G,8) + $B90)))))*(EXP(INDEX(係数表!H:H,8) + INDEX(係数表!I:I,8)*LN(INDEX(出力表!C:C,8)+1)))))))</f>
        <v>97.47628299147803</v>
      </c>
      <c r="W90" t="e">
        <f>MIN(100, MAX(0, (100*(INDEX(出力表!D:D,8))/(EXP(INDEX(係数表!B:B,8) + $C90) + (INDEX(出力表!D:D,8)))) + (乱数表!$T90*(Settings!B12/(((INDEX(出力表!D:D,8))+1)^INDEX(係数表!E:E,8)*INDEX(係数表!F:F,8))))))</f>
        <v>#VALUE!</v>
      </c>
      <c r="X90" t="e">
        <f>MIN(100, MAX(0, (INDEX(出力表!D:D,8))*V90/MAX(W90, Settings!B3)))</f>
        <v>#VALUE!</v>
      </c>
      <c r="Y90">
        <f>MIN(100, MAX(0, 100*BETAINV(乱数表!$I90, MAX(0.00000001, (1/(1+EXP(-(INDEX(係数表!G:G,9) + $B90))))*(EXP(INDEX(係数表!H:H,9) + INDEX(係数表!I:I,9)*LN(INDEX(出力表!C:C,9)+1)))), MAX(0.00000001, (1-(1/(1+EXP(-(INDEX(係数表!G:G,9) + $B90)))))*(EXP(INDEX(係数表!H:H,9) + INDEX(係数表!I:I,9)*LN(INDEX(出力表!C:C,9)+1)))))))</f>
        <v>89.616663526740894</v>
      </c>
      <c r="Z90" t="e">
        <f>MIN(100, MAX(0, (100*(INDEX(出力表!D:D,9))/(EXP(INDEX(係数表!B:B,9) + $C90) + (INDEX(出力表!D:D,9)))) + (乱数表!$U90*(Settings!B12/(((INDEX(出力表!D:D,9))+1)^INDEX(係数表!E:E,9)*INDEX(係数表!F:F,9))))))</f>
        <v>#VALUE!</v>
      </c>
      <c r="AA90" t="e">
        <f>MIN(100, MAX(0, (INDEX(出力表!D:D,9))*Y90/MAX(Z90, Settings!B3)))</f>
        <v>#VALUE!</v>
      </c>
      <c r="AB90">
        <f>MIN(100, MAX(0, 100*BETAINV(乱数表!$J90, MAX(0.00000001, (1/(1+EXP(-(INDEX(係数表!G:G,10) + $B90))))*(EXP(INDEX(係数表!H:H,10) + INDEX(係数表!I:I,10)*LN(INDEX(出力表!C:C,10)+1)))), MAX(0.00000001, (1-(1/(1+EXP(-(INDEX(係数表!G:G,10) + $B90)))))*(EXP(INDEX(係数表!H:H,10) + INDEX(係数表!I:I,10)*LN(INDEX(出力表!C:C,10)+1)))))))</f>
        <v>90.461249702487805</v>
      </c>
      <c r="AC90" t="e">
        <f>MIN(100, MAX(0, (100*(INDEX(出力表!D:D,10))/(EXP(INDEX(係数表!B:B,10) + $C90) + (INDEX(出力表!D:D,10)))) + (乱数表!$V90*(Settings!B12/(((INDEX(出力表!D:D,10))+1)^INDEX(係数表!E:E,10)*INDEX(係数表!F:F,10))))))</f>
        <v>#VALUE!</v>
      </c>
      <c r="AD90" t="e">
        <f>MIN(100, MAX(0, (INDEX(出力表!D:D,10))*AB90/MAX(AC90, Settings!B3)))</f>
        <v>#VALUE!</v>
      </c>
      <c r="AE90">
        <f>MIN(100, MAX(0, 100*BETAINV(乱数表!$K90, MAX(0.00000001, (1/(1+EXP(-(INDEX(係数表!G:G,11) + $B90))))*(EXP(INDEX(係数表!H:H,11) + INDEX(係数表!I:I,11)*LN(INDEX(出力表!C:C,11)+1)))), MAX(0.00000001, (1-(1/(1+EXP(-(INDEX(係数表!G:G,11) + $B90)))))*(EXP(INDEX(係数表!H:H,11) + INDEX(係数表!I:I,11)*LN(INDEX(出力表!C:C,11)+1)))))))</f>
        <v>79.452649598412449</v>
      </c>
      <c r="AF90" t="e">
        <f>MIN(100, MAX(0, (100*(INDEX(出力表!D:D,11))/(EXP(INDEX(係数表!B:B,11) + $C90) + (INDEX(出力表!D:D,11)))) + (乱数表!$W90*(Settings!B12/(((INDEX(出力表!D:D,11))+1)^INDEX(係数表!E:E,11)*INDEX(係数表!F:F,11))))))</f>
        <v>#VALUE!</v>
      </c>
      <c r="AG90" t="e">
        <f>MIN(100, MAX(0, (INDEX(出力表!D:D,11))*AE90/MAX(AF90, Settings!B3)))</f>
        <v>#VALUE!</v>
      </c>
      <c r="AH90">
        <f>MIN(100, MAX(0, 100*BETAINV(乱数表!$L90, MAX(0.00000001, (1/(1+EXP(-(INDEX(係数表!G:G,12) + $B90))))*(EXP(INDEX(係数表!H:H,12) + INDEX(係数表!I:I,12)*LN(INDEX(出力表!C:C,12)+1)))), MAX(0.00000001, (1-(1/(1+EXP(-(INDEX(係数表!G:G,12) + $B90)))))*(EXP(INDEX(係数表!H:H,12) + INDEX(係数表!I:I,12)*LN(INDEX(出力表!C:C,12)+1)))))))</f>
        <v>81.217311258997086</v>
      </c>
      <c r="AI90" t="e">
        <f>MIN(100, MAX(0, (100*(INDEX(出力表!D:D,12))/(EXP(INDEX(係数表!B:B,12) + $C90) + (INDEX(出力表!D:D,12)))) + (乱数表!$X90*(Settings!B12/(((INDEX(出力表!D:D,12))+1)^INDEX(係数表!E:E,12)*INDEX(係数表!F:F,12))))))</f>
        <v>#VALUE!</v>
      </c>
      <c r="AJ90" t="e">
        <f>MIN(100, MAX(0, (INDEX(出力表!D:D,12))*AH90/MAX(AI90, Settings!B3)))</f>
        <v>#VALUE!</v>
      </c>
      <c r="AK90">
        <f>MIN(100, MAX(0, 100*BETAINV(乱数表!$M90, MAX(0.00000001, (1/(1+EXP(-(INDEX(係数表!G:G,13) + $B90))))*(EXP(INDEX(係数表!H:H,13) + INDEX(係数表!I:I,13)*LN(INDEX(出力表!C:C,13)+1)))), MAX(0.00000001, (1-(1/(1+EXP(-(INDEX(係数表!G:G,13) + $B90)))))*(EXP(INDEX(係数表!H:H,13) + INDEX(係数表!I:I,13)*LN(INDEX(出力表!C:C,13)+1)))))))</f>
        <v>99.399137474719396</v>
      </c>
      <c r="AL90" t="e">
        <f>MIN(100, MAX(0, (100*(INDEX(出力表!D:D,13))/(EXP(INDEX(係数表!B:B,13) + $C90) + (INDEX(出力表!D:D,13)))) + (乱数表!$Y90*(Settings!B12/(((INDEX(出力表!D:D,13))+1)^INDEX(係数表!E:E,13)*INDEX(係数表!F:F,13))))))</f>
        <v>#VALUE!</v>
      </c>
      <c r="AM90" t="e">
        <f>MIN(100, MAX(0, (INDEX(出力表!D:D,13))*AK90/MAX(AL90, Settings!B3)))</f>
        <v>#VALUE!</v>
      </c>
      <c r="AN90">
        <f>IF(ISNUMBER(F90), INDEX(出力表!B:B,2)*F90, 0)+IF(ISNUMBER(I90), INDEX(出力表!B:B,3)*I90, 0)+IF(ISNUMBER(L90), INDEX(出力表!B:B,4)*L90, 0)+IF(ISNUMBER(O90), INDEX(出力表!B:B,5)*O90, 0)+IF(ISNUMBER(R90), INDEX(出力表!B:B,6)*R90, 0)+IF(ISNUMBER(U90), INDEX(出力表!B:B,7)*U90, 0)+IF(ISNUMBER(X90), INDEX(出力表!B:B,8)*X90, 0)+IF(ISNUMBER(AA90), INDEX(出力表!B:B,9)*AA90, 0)+IF(ISNUMBER(AD90), INDEX(出力表!B:B,10)*AD90, 0)+IF(ISNUMBER(AG90), INDEX(出力表!B:B,11)*AG90, 0)+IF(ISNUMBER(AJ90), INDEX(出力表!B:B,12)*AJ90, 0)+IF(ISNUMBER(AM90), INDEX(出力表!B:B,13)*AM90, 0)</f>
        <v>0</v>
      </c>
      <c r="AO90">
        <f>IF(ISNUMBER(F90), INDEX(出力表!B:B,2), 0)+IF(ISNUMBER(I90), INDEX(出力表!B:B,3), 0)+IF(ISNUMBER(L90), INDEX(出力表!B:B,4), 0)+IF(ISNUMBER(O90), INDEX(出力表!B:B,5), 0)+IF(ISNUMBER(R90), INDEX(出力表!B:B,6), 0)+IF(ISNUMBER(U90), INDEX(出力表!B:B,7), 0)+IF(ISNUMBER(X90), INDEX(出力表!B:B,8), 0)+IF(ISNUMBER(AA90), INDEX(出力表!B:B,9), 0)+IF(ISNUMBER(AD90), INDEX(出力表!B:B,10), 0)+IF(ISNUMBER(AG90), INDEX(出力表!B:B,11), 0)+IF(ISNUMBER(AJ90), INDEX(出力表!B:B,12), 0)+IF(ISNUMBER(AM90), INDEX(出力表!B:B,13), 0)</f>
        <v>0</v>
      </c>
      <c r="AP90" t="str">
        <f t="shared" si="1"/>
        <v/>
      </c>
    </row>
    <row r="91" spans="1:42" x14ac:dyDescent="0.2">
      <c r="A91">
        <v>90</v>
      </c>
      <c r="B91">
        <f>IF(UPPER(Settings!B4)="TRUE", 乱数表!$Z91*Settings!B10, 0)</f>
        <v>0.21199722457832137</v>
      </c>
      <c r="C91">
        <f>IF(UPPER(Settings!B4)="TRUE", 乱数表!$AA91*Settings!B11, 0)</f>
        <v>5.7113203978699741E-2</v>
      </c>
      <c r="D91">
        <f>MIN(100, MAX(0, 100*BETAINV(乱数表!$B91, MAX(0.00000001, (1/(1+EXP(-(INDEX(係数表!G:G,2) + $B91))))*(EXP(INDEX(係数表!H:H,2) + INDEX(係数表!I:I,2)*LN(INDEX(出力表!C:C,2)+1)))), MAX(0.00000001, (1-(1/(1+EXP(-(INDEX(係数表!G:G,2) + $B91)))))*(EXP(INDEX(係数表!H:H,2) + INDEX(係数表!I:I,2)*LN(INDEX(出力表!C:C,2)+1)))))))</f>
        <v>84.439921394413332</v>
      </c>
      <c r="E91" t="e">
        <f>MIN(100, MAX(0, (100*(INDEX(出力表!D:D,2))/(EXP(INDEX(係数表!B:B,2) + $C91) + (INDEX(出力表!D:D,2)))) + (乱数表!$N91*(Settings!B12/(((INDEX(出力表!D:D,2))+1)^INDEX(係数表!E:E,2)*INDEX(係数表!F:F,2))))))</f>
        <v>#VALUE!</v>
      </c>
      <c r="F91" t="e">
        <f>MIN(100, MAX(0, (INDEX(出力表!D:D,2))*D91/MAX(E91, Settings!B3)))</f>
        <v>#VALUE!</v>
      </c>
      <c r="G91">
        <f>MIN(100, MAX(0, 100*BETAINV(乱数表!$C91, MAX(0.00000001, (1/(1+EXP(-(INDEX(係数表!G:G,3) + $B91))))*(EXP(INDEX(係数表!H:H,3) + INDEX(係数表!I:I,3)*LN(INDEX(出力表!C:C,3)+1)))), MAX(0.00000001, (1-(1/(1+EXP(-(INDEX(係数表!G:G,3) + $B91)))))*(EXP(INDEX(係数表!H:H,3) + INDEX(係数表!I:I,3)*LN(INDEX(出力表!C:C,3)+1)))))))</f>
        <v>93.582167087361512</v>
      </c>
      <c r="H91" t="e">
        <f>MIN(100, MAX(0, (100*(INDEX(出力表!D:D,3))/(EXP(INDEX(係数表!B:B,3) + $C91) + (INDEX(出力表!D:D,3)))) + (乱数表!$O91*(Settings!B12/(((INDEX(出力表!D:D,3))+1)^INDEX(係数表!E:E,3)*INDEX(係数表!F:F,3))))))</f>
        <v>#VALUE!</v>
      </c>
      <c r="I91" t="e">
        <f>MIN(100, MAX(0, (INDEX(出力表!D:D,3))*G91/MAX(H91, Settings!B3)))</f>
        <v>#VALUE!</v>
      </c>
      <c r="J91">
        <f>MIN(100, MAX(0, 100*BETAINV(乱数表!$D91, MAX(0.00000001, (1/(1+EXP(-(INDEX(係数表!G:G,4) + $B91))))*(EXP(INDEX(係数表!H:H,4) + INDEX(係数表!I:I,4)*LN(INDEX(出力表!C:C,4)+1)))), MAX(0.00000001, (1-(1/(1+EXP(-(INDEX(係数表!G:G,4) + $B91)))))*(EXP(INDEX(係数表!H:H,4) + INDEX(係数表!I:I,4)*LN(INDEX(出力表!C:C,4)+1)))))))</f>
        <v>87.972405964601094</v>
      </c>
      <c r="K91" t="e">
        <f>MIN(100, MAX(0, (100*(INDEX(出力表!D:D,4))/(EXP(INDEX(係数表!B:B,4) + $C91) + (INDEX(出力表!D:D,4)))) + (乱数表!$P91*(Settings!B12/(((INDEX(出力表!D:D,4))+1)^INDEX(係数表!E:E,4)*INDEX(係数表!F:F,4))))))</f>
        <v>#VALUE!</v>
      </c>
      <c r="L91" t="e">
        <f>MIN(100, MAX(0, (INDEX(出力表!D:D,4))*J91/MAX(K91, Settings!B3)))</f>
        <v>#VALUE!</v>
      </c>
      <c r="M91">
        <f>MIN(100, MAX(0, 100*BETAINV(乱数表!$E91, MAX(0.00000001, (1/(1+EXP(-(INDEX(係数表!G:G,5) + $B91))))*(EXP(INDEX(係数表!H:H,5) + INDEX(係数表!I:I,5)*LN(INDEX(出力表!C:C,5)+1)))), MAX(0.00000001, (1-(1/(1+EXP(-(INDEX(係数表!G:G,5) + $B91)))))*(EXP(INDEX(係数表!H:H,5) + INDEX(係数表!I:I,5)*LN(INDEX(出力表!C:C,5)+1)))))))</f>
        <v>68.67134915506368</v>
      </c>
      <c r="N91" t="e">
        <f>MIN(100, MAX(0, (100*(INDEX(出力表!D:D,5))/(EXP(INDEX(係数表!B:B,5) + $C91) + (INDEX(出力表!D:D,5)))) + (乱数表!$Q91*(Settings!B12/(((INDEX(出力表!D:D,5))+1)^INDEX(係数表!E:E,5)*INDEX(係数表!F:F,5))))))</f>
        <v>#VALUE!</v>
      </c>
      <c r="O91" t="e">
        <f>MIN(100, MAX(0, (INDEX(出力表!D:D,5))*M91/MAX(N91, Settings!B3)))</f>
        <v>#VALUE!</v>
      </c>
      <c r="P91">
        <f>MIN(100, MAX(0, 100*BETAINV(乱数表!$F91, MAX(0.00000001, (1/(1+EXP(-(INDEX(係数表!G:G,6) + $B91))))*(EXP(INDEX(係数表!H:H,6) + INDEX(係数表!I:I,6)*LN(INDEX(出力表!C:C,6)+1)))), MAX(0.00000001, (1-(1/(1+EXP(-(INDEX(係数表!G:G,6) + $B91)))))*(EXP(INDEX(係数表!H:H,6) + INDEX(係数表!I:I,6)*LN(INDEX(出力表!C:C,6)+1)))))))</f>
        <v>98.016265985353911</v>
      </c>
      <c r="Q91" t="e">
        <f>MIN(100, MAX(0, (100*(INDEX(出力表!D:D,6))/(EXP(INDEX(係数表!B:B,6) + $C91) + (INDEX(出力表!D:D,6)))) + (乱数表!$R91*(Settings!B12/(((INDEX(出力表!D:D,6))+1)^INDEX(係数表!E:E,6)*INDEX(係数表!F:F,6))))))</f>
        <v>#VALUE!</v>
      </c>
      <c r="R91" t="e">
        <f>MIN(100, MAX(0, (INDEX(出力表!D:D,6))*P91/MAX(Q91, Settings!B3)))</f>
        <v>#VALUE!</v>
      </c>
      <c r="S91">
        <f>MIN(100, MAX(0, 100*BETAINV(乱数表!$G91, MAX(0.00000001, (1/(1+EXP(-(INDEX(係数表!G:G,7) + $B91))))*(EXP(INDEX(係数表!H:H,7) + INDEX(係数表!I:I,7)*LN(INDEX(出力表!C:C,7)+1)))), MAX(0.00000001, (1-(1/(1+EXP(-(INDEX(係数表!G:G,7) + $B91)))))*(EXP(INDEX(係数表!H:H,7) + INDEX(係数表!I:I,7)*LN(INDEX(出力表!C:C,7)+1)))))))</f>
        <v>94.660222660612405</v>
      </c>
      <c r="T91" t="e">
        <f>MIN(100, MAX(0, (100*(INDEX(出力表!D:D,7))/(EXP(INDEX(係数表!B:B,7) + $C91) + (INDEX(出力表!D:D,7)))) + (乱数表!$S91*(Settings!B12/(((INDEX(出力表!D:D,7))+1)^INDEX(係数表!E:E,7)*INDEX(係数表!F:F,7))))))</f>
        <v>#VALUE!</v>
      </c>
      <c r="U91" t="e">
        <f>MIN(100, MAX(0, (INDEX(出力表!D:D,7))*S91/MAX(T91, Settings!B3)))</f>
        <v>#VALUE!</v>
      </c>
      <c r="V91">
        <f>MIN(100, MAX(0, 100*BETAINV(乱数表!$H91, MAX(0.00000001, (1/(1+EXP(-(INDEX(係数表!G:G,8) + $B91))))*(EXP(INDEX(係数表!H:H,8) + INDEX(係数表!I:I,8)*LN(INDEX(出力表!C:C,8)+1)))), MAX(0.00000001, (1-(1/(1+EXP(-(INDEX(係数表!G:G,8) + $B91)))))*(EXP(INDEX(係数表!H:H,8) + INDEX(係数表!I:I,8)*LN(INDEX(出力表!C:C,8)+1)))))))</f>
        <v>94.765862081022604</v>
      </c>
      <c r="W91" t="e">
        <f>MIN(100, MAX(0, (100*(INDEX(出力表!D:D,8))/(EXP(INDEX(係数表!B:B,8) + $C91) + (INDEX(出力表!D:D,8)))) + (乱数表!$T91*(Settings!B12/(((INDEX(出力表!D:D,8))+1)^INDEX(係数表!E:E,8)*INDEX(係数表!F:F,8))))))</f>
        <v>#VALUE!</v>
      </c>
      <c r="X91" t="e">
        <f>MIN(100, MAX(0, (INDEX(出力表!D:D,8))*V91/MAX(W91, Settings!B3)))</f>
        <v>#VALUE!</v>
      </c>
      <c r="Y91">
        <f>MIN(100, MAX(0, 100*BETAINV(乱数表!$I91, MAX(0.00000001, (1/(1+EXP(-(INDEX(係数表!G:G,9) + $B91))))*(EXP(INDEX(係数表!H:H,9) + INDEX(係数表!I:I,9)*LN(INDEX(出力表!C:C,9)+1)))), MAX(0.00000001, (1-(1/(1+EXP(-(INDEX(係数表!G:G,9) + $B91)))))*(EXP(INDEX(係数表!H:H,9) + INDEX(係数表!I:I,9)*LN(INDEX(出力表!C:C,9)+1)))))))</f>
        <v>92.181346901833336</v>
      </c>
      <c r="Z91" t="e">
        <f>MIN(100, MAX(0, (100*(INDEX(出力表!D:D,9))/(EXP(INDEX(係数表!B:B,9) + $C91) + (INDEX(出力表!D:D,9)))) + (乱数表!$U91*(Settings!B12/(((INDEX(出力表!D:D,9))+1)^INDEX(係数表!E:E,9)*INDEX(係数表!F:F,9))))))</f>
        <v>#VALUE!</v>
      </c>
      <c r="AA91" t="e">
        <f>MIN(100, MAX(0, (INDEX(出力表!D:D,9))*Y91/MAX(Z91, Settings!B3)))</f>
        <v>#VALUE!</v>
      </c>
      <c r="AB91">
        <f>MIN(100, MAX(0, 100*BETAINV(乱数表!$J91, MAX(0.00000001, (1/(1+EXP(-(INDEX(係数表!G:G,10) + $B91))))*(EXP(INDEX(係数表!H:H,10) + INDEX(係数表!I:I,10)*LN(INDEX(出力表!C:C,10)+1)))), MAX(0.00000001, (1-(1/(1+EXP(-(INDEX(係数表!G:G,10) + $B91)))))*(EXP(INDEX(係数表!H:H,10) + INDEX(係数表!I:I,10)*LN(INDEX(出力表!C:C,10)+1)))))))</f>
        <v>99.997240529842756</v>
      </c>
      <c r="AC91" t="e">
        <f>MIN(100, MAX(0, (100*(INDEX(出力表!D:D,10))/(EXP(INDEX(係数表!B:B,10) + $C91) + (INDEX(出力表!D:D,10)))) + (乱数表!$V91*(Settings!B12/(((INDEX(出力表!D:D,10))+1)^INDEX(係数表!E:E,10)*INDEX(係数表!F:F,10))))))</f>
        <v>#VALUE!</v>
      </c>
      <c r="AD91" t="e">
        <f>MIN(100, MAX(0, (INDEX(出力表!D:D,10))*AB91/MAX(AC91, Settings!B3)))</f>
        <v>#VALUE!</v>
      </c>
      <c r="AE91">
        <f>MIN(100, MAX(0, 100*BETAINV(乱数表!$K91, MAX(0.00000001, (1/(1+EXP(-(INDEX(係数表!G:G,11) + $B91))))*(EXP(INDEX(係数表!H:H,11) + INDEX(係数表!I:I,11)*LN(INDEX(出力表!C:C,11)+1)))), MAX(0.00000001, (1-(1/(1+EXP(-(INDEX(係数表!G:G,11) + $B91)))))*(EXP(INDEX(係数表!H:H,11) + INDEX(係数表!I:I,11)*LN(INDEX(出力表!C:C,11)+1)))))))</f>
        <v>39.871870998145027</v>
      </c>
      <c r="AF91" t="e">
        <f>MIN(100, MAX(0, (100*(INDEX(出力表!D:D,11))/(EXP(INDEX(係数表!B:B,11) + $C91) + (INDEX(出力表!D:D,11)))) + (乱数表!$W91*(Settings!B12/(((INDEX(出力表!D:D,11))+1)^INDEX(係数表!E:E,11)*INDEX(係数表!F:F,11))))))</f>
        <v>#VALUE!</v>
      </c>
      <c r="AG91" t="e">
        <f>MIN(100, MAX(0, (INDEX(出力表!D:D,11))*AE91/MAX(AF91, Settings!B3)))</f>
        <v>#VALUE!</v>
      </c>
      <c r="AH91">
        <f>MIN(100, MAX(0, 100*BETAINV(乱数表!$L91, MAX(0.00000001, (1/(1+EXP(-(INDEX(係数表!G:G,12) + $B91))))*(EXP(INDEX(係数表!H:H,12) + INDEX(係数表!I:I,12)*LN(INDEX(出力表!C:C,12)+1)))), MAX(0.00000001, (1-(1/(1+EXP(-(INDEX(係数表!G:G,12) + $B91)))))*(EXP(INDEX(係数表!H:H,12) + INDEX(係数表!I:I,12)*LN(INDEX(出力表!C:C,12)+1)))))))</f>
        <v>95.099126356556468</v>
      </c>
      <c r="AI91" t="e">
        <f>MIN(100, MAX(0, (100*(INDEX(出力表!D:D,12))/(EXP(INDEX(係数表!B:B,12) + $C91) + (INDEX(出力表!D:D,12)))) + (乱数表!$X91*(Settings!B12/(((INDEX(出力表!D:D,12))+1)^INDEX(係数表!E:E,12)*INDEX(係数表!F:F,12))))))</f>
        <v>#VALUE!</v>
      </c>
      <c r="AJ91" t="e">
        <f>MIN(100, MAX(0, (INDEX(出力表!D:D,12))*AH91/MAX(AI91, Settings!B3)))</f>
        <v>#VALUE!</v>
      </c>
      <c r="AK91">
        <f>MIN(100, MAX(0, 100*BETAINV(乱数表!$M91, MAX(0.00000001, (1/(1+EXP(-(INDEX(係数表!G:G,13) + $B91))))*(EXP(INDEX(係数表!H:H,13) + INDEX(係数表!I:I,13)*LN(INDEX(出力表!C:C,13)+1)))), MAX(0.00000001, (1-(1/(1+EXP(-(INDEX(係数表!G:G,13) + $B91)))))*(EXP(INDEX(係数表!H:H,13) + INDEX(係数表!I:I,13)*LN(INDEX(出力表!C:C,13)+1)))))))</f>
        <v>99.160963236010915</v>
      </c>
      <c r="AL91" t="e">
        <f>MIN(100, MAX(0, (100*(INDEX(出力表!D:D,13))/(EXP(INDEX(係数表!B:B,13) + $C91) + (INDEX(出力表!D:D,13)))) + (乱数表!$Y91*(Settings!B12/(((INDEX(出力表!D:D,13))+1)^INDEX(係数表!E:E,13)*INDEX(係数表!F:F,13))))))</f>
        <v>#VALUE!</v>
      </c>
      <c r="AM91" t="e">
        <f>MIN(100, MAX(0, (INDEX(出力表!D:D,13))*AK91/MAX(AL91, Settings!B3)))</f>
        <v>#VALUE!</v>
      </c>
      <c r="AN91">
        <f>IF(ISNUMBER(F91), INDEX(出力表!B:B,2)*F91, 0)+IF(ISNUMBER(I91), INDEX(出力表!B:B,3)*I91, 0)+IF(ISNUMBER(L91), INDEX(出力表!B:B,4)*L91, 0)+IF(ISNUMBER(O91), INDEX(出力表!B:B,5)*O91, 0)+IF(ISNUMBER(R91), INDEX(出力表!B:B,6)*R91, 0)+IF(ISNUMBER(U91), INDEX(出力表!B:B,7)*U91, 0)+IF(ISNUMBER(X91), INDEX(出力表!B:B,8)*X91, 0)+IF(ISNUMBER(AA91), INDEX(出力表!B:B,9)*AA91, 0)+IF(ISNUMBER(AD91), INDEX(出力表!B:B,10)*AD91, 0)+IF(ISNUMBER(AG91), INDEX(出力表!B:B,11)*AG91, 0)+IF(ISNUMBER(AJ91), INDEX(出力表!B:B,12)*AJ91, 0)+IF(ISNUMBER(AM91), INDEX(出力表!B:B,13)*AM91, 0)</f>
        <v>0</v>
      </c>
      <c r="AO91">
        <f>IF(ISNUMBER(F91), INDEX(出力表!B:B,2), 0)+IF(ISNUMBER(I91), INDEX(出力表!B:B,3), 0)+IF(ISNUMBER(L91), INDEX(出力表!B:B,4), 0)+IF(ISNUMBER(O91), INDEX(出力表!B:B,5), 0)+IF(ISNUMBER(R91), INDEX(出力表!B:B,6), 0)+IF(ISNUMBER(U91), INDEX(出力表!B:B,7), 0)+IF(ISNUMBER(X91), INDEX(出力表!B:B,8), 0)+IF(ISNUMBER(AA91), INDEX(出力表!B:B,9), 0)+IF(ISNUMBER(AD91), INDEX(出力表!B:B,10), 0)+IF(ISNUMBER(AG91), INDEX(出力表!B:B,11), 0)+IF(ISNUMBER(AJ91), INDEX(出力表!B:B,12), 0)+IF(ISNUMBER(AM91), INDEX(出力表!B:B,13), 0)</f>
        <v>0</v>
      </c>
      <c r="AP91" t="str">
        <f t="shared" si="1"/>
        <v/>
      </c>
    </row>
    <row r="92" spans="1:42" x14ac:dyDescent="0.2">
      <c r="A92">
        <v>91</v>
      </c>
      <c r="B92">
        <f>IF(UPPER(Settings!B4)="TRUE", 乱数表!$Z92*Settings!B10, 0)</f>
        <v>0.24683641471702891</v>
      </c>
      <c r="C92">
        <f>IF(UPPER(Settings!B4)="TRUE", 乱数表!$AA92*Settings!B11, 0)</f>
        <v>2.8198625765631945E-2</v>
      </c>
      <c r="D92">
        <f>MIN(100, MAX(0, 100*BETAINV(乱数表!$B92, MAX(0.00000001, (1/(1+EXP(-(INDEX(係数表!G:G,2) + $B92))))*(EXP(INDEX(係数表!H:H,2) + INDEX(係数表!I:I,2)*LN(INDEX(出力表!C:C,2)+1)))), MAX(0.00000001, (1-(1/(1+EXP(-(INDEX(係数表!G:G,2) + $B92)))))*(EXP(INDEX(係数表!H:H,2) + INDEX(係数表!I:I,2)*LN(INDEX(出力表!C:C,2)+1)))))))</f>
        <v>80.912664297299202</v>
      </c>
      <c r="E92" t="e">
        <f>MIN(100, MAX(0, (100*(INDEX(出力表!D:D,2))/(EXP(INDEX(係数表!B:B,2) + $C92) + (INDEX(出力表!D:D,2)))) + (乱数表!$N92*(Settings!B12/(((INDEX(出力表!D:D,2))+1)^INDEX(係数表!E:E,2)*INDEX(係数表!F:F,2))))))</f>
        <v>#VALUE!</v>
      </c>
      <c r="F92" t="e">
        <f>MIN(100, MAX(0, (INDEX(出力表!D:D,2))*D92/MAX(E92, Settings!B3)))</f>
        <v>#VALUE!</v>
      </c>
      <c r="G92">
        <f>MIN(100, MAX(0, 100*BETAINV(乱数表!$C92, MAX(0.00000001, (1/(1+EXP(-(INDEX(係数表!G:G,3) + $B92))))*(EXP(INDEX(係数表!H:H,3) + INDEX(係数表!I:I,3)*LN(INDEX(出力表!C:C,3)+1)))), MAX(0.00000001, (1-(1/(1+EXP(-(INDEX(係数表!G:G,3) + $B92)))))*(EXP(INDEX(係数表!H:H,3) + INDEX(係数表!I:I,3)*LN(INDEX(出力表!C:C,3)+1)))))))</f>
        <v>99.278896234885977</v>
      </c>
      <c r="H92" t="e">
        <f>MIN(100, MAX(0, (100*(INDEX(出力表!D:D,3))/(EXP(INDEX(係数表!B:B,3) + $C92) + (INDEX(出力表!D:D,3)))) + (乱数表!$O92*(Settings!B12/(((INDEX(出力表!D:D,3))+1)^INDEX(係数表!E:E,3)*INDEX(係数表!F:F,3))))))</f>
        <v>#VALUE!</v>
      </c>
      <c r="I92" t="e">
        <f>MIN(100, MAX(0, (INDEX(出力表!D:D,3))*G92/MAX(H92, Settings!B3)))</f>
        <v>#VALUE!</v>
      </c>
      <c r="J92">
        <f>MIN(100, MAX(0, 100*BETAINV(乱数表!$D92, MAX(0.00000001, (1/(1+EXP(-(INDEX(係数表!G:G,4) + $B92))))*(EXP(INDEX(係数表!H:H,4) + INDEX(係数表!I:I,4)*LN(INDEX(出力表!C:C,4)+1)))), MAX(0.00000001, (1-(1/(1+EXP(-(INDEX(係数表!G:G,4) + $B92)))))*(EXP(INDEX(係数表!H:H,4) + INDEX(係数表!I:I,4)*LN(INDEX(出力表!C:C,4)+1)))))))</f>
        <v>77.674539769053169</v>
      </c>
      <c r="K92" t="e">
        <f>MIN(100, MAX(0, (100*(INDEX(出力表!D:D,4))/(EXP(INDEX(係数表!B:B,4) + $C92) + (INDEX(出力表!D:D,4)))) + (乱数表!$P92*(Settings!B12/(((INDEX(出力表!D:D,4))+1)^INDEX(係数表!E:E,4)*INDEX(係数表!F:F,4))))))</f>
        <v>#VALUE!</v>
      </c>
      <c r="L92" t="e">
        <f>MIN(100, MAX(0, (INDEX(出力表!D:D,4))*J92/MAX(K92, Settings!B3)))</f>
        <v>#VALUE!</v>
      </c>
      <c r="M92">
        <f>MIN(100, MAX(0, 100*BETAINV(乱数表!$E92, MAX(0.00000001, (1/(1+EXP(-(INDEX(係数表!G:G,5) + $B92))))*(EXP(INDEX(係数表!H:H,5) + INDEX(係数表!I:I,5)*LN(INDEX(出力表!C:C,5)+1)))), MAX(0.00000001, (1-(1/(1+EXP(-(INDEX(係数表!G:G,5) + $B92)))))*(EXP(INDEX(係数表!H:H,5) + INDEX(係数表!I:I,5)*LN(INDEX(出力表!C:C,5)+1)))))))</f>
        <v>99.965138531506199</v>
      </c>
      <c r="N92" t="e">
        <f>MIN(100, MAX(0, (100*(INDEX(出力表!D:D,5))/(EXP(INDEX(係数表!B:B,5) + $C92) + (INDEX(出力表!D:D,5)))) + (乱数表!$Q92*(Settings!B12/(((INDEX(出力表!D:D,5))+1)^INDEX(係数表!E:E,5)*INDEX(係数表!F:F,5))))))</f>
        <v>#VALUE!</v>
      </c>
      <c r="O92" t="e">
        <f>MIN(100, MAX(0, (INDEX(出力表!D:D,5))*M92/MAX(N92, Settings!B3)))</f>
        <v>#VALUE!</v>
      </c>
      <c r="P92">
        <f>MIN(100, MAX(0, 100*BETAINV(乱数表!$F92, MAX(0.00000001, (1/(1+EXP(-(INDEX(係数表!G:G,6) + $B92))))*(EXP(INDEX(係数表!H:H,6) + INDEX(係数表!I:I,6)*LN(INDEX(出力表!C:C,6)+1)))), MAX(0.00000001, (1-(1/(1+EXP(-(INDEX(係数表!G:G,6) + $B92)))))*(EXP(INDEX(係数表!H:H,6) + INDEX(係数表!I:I,6)*LN(INDEX(出力表!C:C,6)+1)))))))</f>
        <v>87.918478717239395</v>
      </c>
      <c r="Q92" t="e">
        <f>MIN(100, MAX(0, (100*(INDEX(出力表!D:D,6))/(EXP(INDEX(係数表!B:B,6) + $C92) + (INDEX(出力表!D:D,6)))) + (乱数表!$R92*(Settings!B12/(((INDEX(出力表!D:D,6))+1)^INDEX(係数表!E:E,6)*INDEX(係数表!F:F,6))))))</f>
        <v>#VALUE!</v>
      </c>
      <c r="R92" t="e">
        <f>MIN(100, MAX(0, (INDEX(出力表!D:D,6))*P92/MAX(Q92, Settings!B3)))</f>
        <v>#VALUE!</v>
      </c>
      <c r="S92">
        <f>MIN(100, MAX(0, 100*BETAINV(乱数表!$G92, MAX(0.00000001, (1/(1+EXP(-(INDEX(係数表!G:G,7) + $B92))))*(EXP(INDEX(係数表!H:H,7) + INDEX(係数表!I:I,7)*LN(INDEX(出力表!C:C,7)+1)))), MAX(0.00000001, (1-(1/(1+EXP(-(INDEX(係数表!G:G,7) + $B92)))))*(EXP(INDEX(係数表!H:H,7) + INDEX(係数表!I:I,7)*LN(INDEX(出力表!C:C,7)+1)))))))</f>
        <v>87.009953027600545</v>
      </c>
      <c r="T92" t="e">
        <f>MIN(100, MAX(0, (100*(INDEX(出力表!D:D,7))/(EXP(INDEX(係数表!B:B,7) + $C92) + (INDEX(出力表!D:D,7)))) + (乱数表!$S92*(Settings!B12/(((INDEX(出力表!D:D,7))+1)^INDEX(係数表!E:E,7)*INDEX(係数表!F:F,7))))))</f>
        <v>#VALUE!</v>
      </c>
      <c r="U92" t="e">
        <f>MIN(100, MAX(0, (INDEX(出力表!D:D,7))*S92/MAX(T92, Settings!B3)))</f>
        <v>#VALUE!</v>
      </c>
      <c r="V92">
        <f>MIN(100, MAX(0, 100*BETAINV(乱数表!$H92, MAX(0.00000001, (1/(1+EXP(-(INDEX(係数表!G:G,8) + $B92))))*(EXP(INDEX(係数表!H:H,8) + INDEX(係数表!I:I,8)*LN(INDEX(出力表!C:C,8)+1)))), MAX(0.00000001, (1-(1/(1+EXP(-(INDEX(係数表!G:G,8) + $B92)))))*(EXP(INDEX(係数表!H:H,8) + INDEX(係数表!I:I,8)*LN(INDEX(出力表!C:C,8)+1)))))))</f>
        <v>69.11804009848413</v>
      </c>
      <c r="W92" t="e">
        <f>MIN(100, MAX(0, (100*(INDEX(出力表!D:D,8))/(EXP(INDEX(係数表!B:B,8) + $C92) + (INDEX(出力表!D:D,8)))) + (乱数表!$T92*(Settings!B12/(((INDEX(出力表!D:D,8))+1)^INDEX(係数表!E:E,8)*INDEX(係数表!F:F,8))))))</f>
        <v>#VALUE!</v>
      </c>
      <c r="X92" t="e">
        <f>MIN(100, MAX(0, (INDEX(出力表!D:D,8))*V92/MAX(W92, Settings!B3)))</f>
        <v>#VALUE!</v>
      </c>
      <c r="Y92">
        <f>MIN(100, MAX(0, 100*BETAINV(乱数表!$I92, MAX(0.00000001, (1/(1+EXP(-(INDEX(係数表!G:G,9) + $B92))))*(EXP(INDEX(係数表!H:H,9) + INDEX(係数表!I:I,9)*LN(INDEX(出力表!C:C,9)+1)))), MAX(0.00000001, (1-(1/(1+EXP(-(INDEX(係数表!G:G,9) + $B92)))))*(EXP(INDEX(係数表!H:H,9) + INDEX(係数表!I:I,9)*LN(INDEX(出力表!C:C,9)+1)))))))</f>
        <v>99.023807034082225</v>
      </c>
      <c r="Z92" t="e">
        <f>MIN(100, MAX(0, (100*(INDEX(出力表!D:D,9))/(EXP(INDEX(係数表!B:B,9) + $C92) + (INDEX(出力表!D:D,9)))) + (乱数表!$U92*(Settings!B12/(((INDEX(出力表!D:D,9))+1)^INDEX(係数表!E:E,9)*INDEX(係数表!F:F,9))))))</f>
        <v>#VALUE!</v>
      </c>
      <c r="AA92" t="e">
        <f>MIN(100, MAX(0, (INDEX(出力表!D:D,9))*Y92/MAX(Z92, Settings!B3)))</f>
        <v>#VALUE!</v>
      </c>
      <c r="AB92">
        <f>MIN(100, MAX(0, 100*BETAINV(乱数表!$J92, MAX(0.00000001, (1/(1+EXP(-(INDEX(係数表!G:G,10) + $B92))))*(EXP(INDEX(係数表!H:H,10) + INDEX(係数表!I:I,10)*LN(INDEX(出力表!C:C,10)+1)))), MAX(0.00000001, (1-(1/(1+EXP(-(INDEX(係数表!G:G,10) + $B92)))))*(EXP(INDEX(係数表!H:H,10) + INDEX(係数表!I:I,10)*LN(INDEX(出力表!C:C,10)+1)))))))</f>
        <v>80.747482956535762</v>
      </c>
      <c r="AC92" t="e">
        <f>MIN(100, MAX(0, (100*(INDEX(出力表!D:D,10))/(EXP(INDEX(係数表!B:B,10) + $C92) + (INDEX(出力表!D:D,10)))) + (乱数表!$V92*(Settings!B12/(((INDEX(出力表!D:D,10))+1)^INDEX(係数表!E:E,10)*INDEX(係数表!F:F,10))))))</f>
        <v>#VALUE!</v>
      </c>
      <c r="AD92" t="e">
        <f>MIN(100, MAX(0, (INDEX(出力表!D:D,10))*AB92/MAX(AC92, Settings!B3)))</f>
        <v>#VALUE!</v>
      </c>
      <c r="AE92">
        <f>MIN(100, MAX(0, 100*BETAINV(乱数表!$K92, MAX(0.00000001, (1/(1+EXP(-(INDEX(係数表!G:G,11) + $B92))))*(EXP(INDEX(係数表!H:H,11) + INDEX(係数表!I:I,11)*LN(INDEX(出力表!C:C,11)+1)))), MAX(0.00000001, (1-(1/(1+EXP(-(INDEX(係数表!G:G,11) + $B92)))))*(EXP(INDEX(係数表!H:H,11) + INDEX(係数表!I:I,11)*LN(INDEX(出力表!C:C,11)+1)))))))</f>
        <v>99.489608439309805</v>
      </c>
      <c r="AF92" t="e">
        <f>MIN(100, MAX(0, (100*(INDEX(出力表!D:D,11))/(EXP(INDEX(係数表!B:B,11) + $C92) + (INDEX(出力表!D:D,11)))) + (乱数表!$W92*(Settings!B12/(((INDEX(出力表!D:D,11))+1)^INDEX(係数表!E:E,11)*INDEX(係数表!F:F,11))))))</f>
        <v>#VALUE!</v>
      </c>
      <c r="AG92" t="e">
        <f>MIN(100, MAX(0, (INDEX(出力表!D:D,11))*AE92/MAX(AF92, Settings!B3)))</f>
        <v>#VALUE!</v>
      </c>
      <c r="AH92">
        <f>MIN(100, MAX(0, 100*BETAINV(乱数表!$L92, MAX(0.00000001, (1/(1+EXP(-(INDEX(係数表!G:G,12) + $B92))))*(EXP(INDEX(係数表!H:H,12) + INDEX(係数表!I:I,12)*LN(INDEX(出力表!C:C,12)+1)))), MAX(0.00000001, (1-(1/(1+EXP(-(INDEX(係数表!G:G,12) + $B92)))))*(EXP(INDEX(係数表!H:H,12) + INDEX(係数表!I:I,12)*LN(INDEX(出力表!C:C,12)+1)))))))</f>
        <v>98.601546171652416</v>
      </c>
      <c r="AI92" t="e">
        <f>MIN(100, MAX(0, (100*(INDEX(出力表!D:D,12))/(EXP(INDEX(係数表!B:B,12) + $C92) + (INDEX(出力表!D:D,12)))) + (乱数表!$X92*(Settings!B12/(((INDEX(出力表!D:D,12))+1)^INDEX(係数表!E:E,12)*INDEX(係数表!F:F,12))))))</f>
        <v>#VALUE!</v>
      </c>
      <c r="AJ92" t="e">
        <f>MIN(100, MAX(0, (INDEX(出力表!D:D,12))*AH92/MAX(AI92, Settings!B3)))</f>
        <v>#VALUE!</v>
      </c>
      <c r="AK92">
        <f>MIN(100, MAX(0, 100*BETAINV(乱数表!$M92, MAX(0.00000001, (1/(1+EXP(-(INDEX(係数表!G:G,13) + $B92))))*(EXP(INDEX(係数表!H:H,13) + INDEX(係数表!I:I,13)*LN(INDEX(出力表!C:C,13)+1)))), MAX(0.00000001, (1-(1/(1+EXP(-(INDEX(係数表!G:G,13) + $B92)))))*(EXP(INDEX(係数表!H:H,13) + INDEX(係数表!I:I,13)*LN(INDEX(出力表!C:C,13)+1)))))))</f>
        <v>99.852310449263541</v>
      </c>
      <c r="AL92" t="e">
        <f>MIN(100, MAX(0, (100*(INDEX(出力表!D:D,13))/(EXP(INDEX(係数表!B:B,13) + $C92) + (INDEX(出力表!D:D,13)))) + (乱数表!$Y92*(Settings!B12/(((INDEX(出力表!D:D,13))+1)^INDEX(係数表!E:E,13)*INDEX(係数表!F:F,13))))))</f>
        <v>#VALUE!</v>
      </c>
      <c r="AM92" t="e">
        <f>MIN(100, MAX(0, (INDEX(出力表!D:D,13))*AK92/MAX(AL92, Settings!B3)))</f>
        <v>#VALUE!</v>
      </c>
      <c r="AN92">
        <f>IF(ISNUMBER(F92), INDEX(出力表!B:B,2)*F92, 0)+IF(ISNUMBER(I92), INDEX(出力表!B:B,3)*I92, 0)+IF(ISNUMBER(L92), INDEX(出力表!B:B,4)*L92, 0)+IF(ISNUMBER(O92), INDEX(出力表!B:B,5)*O92, 0)+IF(ISNUMBER(R92), INDEX(出力表!B:B,6)*R92, 0)+IF(ISNUMBER(U92), INDEX(出力表!B:B,7)*U92, 0)+IF(ISNUMBER(X92), INDEX(出力表!B:B,8)*X92, 0)+IF(ISNUMBER(AA92), INDEX(出力表!B:B,9)*AA92, 0)+IF(ISNUMBER(AD92), INDEX(出力表!B:B,10)*AD92, 0)+IF(ISNUMBER(AG92), INDEX(出力表!B:B,11)*AG92, 0)+IF(ISNUMBER(AJ92), INDEX(出力表!B:B,12)*AJ92, 0)+IF(ISNUMBER(AM92), INDEX(出力表!B:B,13)*AM92, 0)</f>
        <v>0</v>
      </c>
      <c r="AO92">
        <f>IF(ISNUMBER(F92), INDEX(出力表!B:B,2), 0)+IF(ISNUMBER(I92), INDEX(出力表!B:B,3), 0)+IF(ISNUMBER(L92), INDEX(出力表!B:B,4), 0)+IF(ISNUMBER(O92), INDEX(出力表!B:B,5), 0)+IF(ISNUMBER(R92), INDEX(出力表!B:B,6), 0)+IF(ISNUMBER(U92), INDEX(出力表!B:B,7), 0)+IF(ISNUMBER(X92), INDEX(出力表!B:B,8), 0)+IF(ISNUMBER(AA92), INDEX(出力表!B:B,9), 0)+IF(ISNUMBER(AD92), INDEX(出力表!B:B,10), 0)+IF(ISNUMBER(AG92), INDEX(出力表!B:B,11), 0)+IF(ISNUMBER(AJ92), INDEX(出力表!B:B,12), 0)+IF(ISNUMBER(AM92), INDEX(出力表!B:B,13), 0)</f>
        <v>0</v>
      </c>
      <c r="AP92" t="str">
        <f t="shared" si="1"/>
        <v/>
      </c>
    </row>
    <row r="93" spans="1:42" x14ac:dyDescent="0.2">
      <c r="A93">
        <v>92</v>
      </c>
      <c r="B93">
        <f>IF(UPPER(Settings!B4)="TRUE", 乱数表!$Z93*Settings!B10, 0)</f>
        <v>-0.30263966283375299</v>
      </c>
      <c r="C93">
        <f>IF(UPPER(Settings!B4)="TRUE", 乱数表!$AA93*Settings!B11, 0)</f>
        <v>1.2675278854101159E-2</v>
      </c>
      <c r="D93">
        <f>MIN(100, MAX(0, 100*BETAINV(乱数表!$B93, MAX(0.00000001, (1/(1+EXP(-(INDEX(係数表!G:G,2) + $B93))))*(EXP(INDEX(係数表!H:H,2) + INDEX(係数表!I:I,2)*LN(INDEX(出力表!C:C,2)+1)))), MAX(0.00000001, (1-(1/(1+EXP(-(INDEX(係数表!G:G,2) + $B93)))))*(EXP(INDEX(係数表!H:H,2) + INDEX(係数表!I:I,2)*LN(INDEX(出力表!C:C,2)+1)))))))</f>
        <v>96.342688989448405</v>
      </c>
      <c r="E93" t="e">
        <f>MIN(100, MAX(0, (100*(INDEX(出力表!D:D,2))/(EXP(INDEX(係数表!B:B,2) + $C93) + (INDEX(出力表!D:D,2)))) + (乱数表!$N93*(Settings!B12/(((INDEX(出力表!D:D,2))+1)^INDEX(係数表!E:E,2)*INDEX(係数表!F:F,2))))))</f>
        <v>#VALUE!</v>
      </c>
      <c r="F93" t="e">
        <f>MIN(100, MAX(0, (INDEX(出力表!D:D,2))*D93/MAX(E93, Settings!B3)))</f>
        <v>#VALUE!</v>
      </c>
      <c r="G93">
        <f>MIN(100, MAX(0, 100*BETAINV(乱数表!$C93, MAX(0.00000001, (1/(1+EXP(-(INDEX(係数表!G:G,3) + $B93))))*(EXP(INDEX(係数表!H:H,3) + INDEX(係数表!I:I,3)*LN(INDEX(出力表!C:C,3)+1)))), MAX(0.00000001, (1-(1/(1+EXP(-(INDEX(係数表!G:G,3) + $B93)))))*(EXP(INDEX(係数表!H:H,3) + INDEX(係数表!I:I,3)*LN(INDEX(出力表!C:C,3)+1)))))))</f>
        <v>55.906378638624631</v>
      </c>
      <c r="H93" t="e">
        <f>MIN(100, MAX(0, (100*(INDEX(出力表!D:D,3))/(EXP(INDEX(係数表!B:B,3) + $C93) + (INDEX(出力表!D:D,3)))) + (乱数表!$O93*(Settings!B12/(((INDEX(出力表!D:D,3))+1)^INDEX(係数表!E:E,3)*INDEX(係数表!F:F,3))))))</f>
        <v>#VALUE!</v>
      </c>
      <c r="I93" t="e">
        <f>MIN(100, MAX(0, (INDEX(出力表!D:D,3))*G93/MAX(H93, Settings!B3)))</f>
        <v>#VALUE!</v>
      </c>
      <c r="J93">
        <f>MIN(100, MAX(0, 100*BETAINV(乱数表!$D93, MAX(0.00000001, (1/(1+EXP(-(INDEX(係数表!G:G,4) + $B93))))*(EXP(INDEX(係数表!H:H,4) + INDEX(係数表!I:I,4)*LN(INDEX(出力表!C:C,4)+1)))), MAX(0.00000001, (1-(1/(1+EXP(-(INDEX(係数表!G:G,4) + $B93)))))*(EXP(INDEX(係数表!H:H,4) + INDEX(係数表!I:I,4)*LN(INDEX(出力表!C:C,4)+1)))))))</f>
        <v>78.497405786543226</v>
      </c>
      <c r="K93" t="e">
        <f>MIN(100, MAX(0, (100*(INDEX(出力表!D:D,4))/(EXP(INDEX(係数表!B:B,4) + $C93) + (INDEX(出力表!D:D,4)))) + (乱数表!$P93*(Settings!B12/(((INDEX(出力表!D:D,4))+1)^INDEX(係数表!E:E,4)*INDEX(係数表!F:F,4))))))</f>
        <v>#VALUE!</v>
      </c>
      <c r="L93" t="e">
        <f>MIN(100, MAX(0, (INDEX(出力表!D:D,4))*J93/MAX(K93, Settings!B3)))</f>
        <v>#VALUE!</v>
      </c>
      <c r="M93">
        <f>MIN(100, MAX(0, 100*BETAINV(乱数表!$E93, MAX(0.00000001, (1/(1+EXP(-(INDEX(係数表!G:G,5) + $B93))))*(EXP(INDEX(係数表!H:H,5) + INDEX(係数表!I:I,5)*LN(INDEX(出力表!C:C,5)+1)))), MAX(0.00000001, (1-(1/(1+EXP(-(INDEX(係数表!G:G,5) + $B93)))))*(EXP(INDEX(係数表!H:H,5) + INDEX(係数表!I:I,5)*LN(INDEX(出力表!C:C,5)+1)))))))</f>
        <v>95.893597346036799</v>
      </c>
      <c r="N93" t="e">
        <f>MIN(100, MAX(0, (100*(INDEX(出力表!D:D,5))/(EXP(INDEX(係数表!B:B,5) + $C93) + (INDEX(出力表!D:D,5)))) + (乱数表!$Q93*(Settings!B12/(((INDEX(出力表!D:D,5))+1)^INDEX(係数表!E:E,5)*INDEX(係数表!F:F,5))))))</f>
        <v>#VALUE!</v>
      </c>
      <c r="O93" t="e">
        <f>MIN(100, MAX(0, (INDEX(出力表!D:D,5))*M93/MAX(N93, Settings!B3)))</f>
        <v>#VALUE!</v>
      </c>
      <c r="P93">
        <f>MIN(100, MAX(0, 100*BETAINV(乱数表!$F93, MAX(0.00000001, (1/(1+EXP(-(INDEX(係数表!G:G,6) + $B93))))*(EXP(INDEX(係数表!H:H,6) + INDEX(係数表!I:I,6)*LN(INDEX(出力表!C:C,6)+1)))), MAX(0.00000001, (1-(1/(1+EXP(-(INDEX(係数表!G:G,6) + $B93)))))*(EXP(INDEX(係数表!H:H,6) + INDEX(係数表!I:I,6)*LN(INDEX(出力表!C:C,6)+1)))))))</f>
        <v>78.815039542431322</v>
      </c>
      <c r="Q93" t="e">
        <f>MIN(100, MAX(0, (100*(INDEX(出力表!D:D,6))/(EXP(INDEX(係数表!B:B,6) + $C93) + (INDEX(出力表!D:D,6)))) + (乱数表!$R93*(Settings!B12/(((INDEX(出力表!D:D,6))+1)^INDEX(係数表!E:E,6)*INDEX(係数表!F:F,6))))))</f>
        <v>#VALUE!</v>
      </c>
      <c r="R93" t="e">
        <f>MIN(100, MAX(0, (INDEX(出力表!D:D,6))*P93/MAX(Q93, Settings!B3)))</f>
        <v>#VALUE!</v>
      </c>
      <c r="S93">
        <f>MIN(100, MAX(0, 100*BETAINV(乱数表!$G93, MAX(0.00000001, (1/(1+EXP(-(INDEX(係数表!G:G,7) + $B93))))*(EXP(INDEX(係数表!H:H,7) + INDEX(係数表!I:I,7)*LN(INDEX(出力表!C:C,7)+1)))), MAX(0.00000001, (1-(1/(1+EXP(-(INDEX(係数表!G:G,7) + $B93)))))*(EXP(INDEX(係数表!H:H,7) + INDEX(係数表!I:I,7)*LN(INDEX(出力表!C:C,7)+1)))))))</f>
        <v>88.884620904427734</v>
      </c>
      <c r="T93" t="e">
        <f>MIN(100, MAX(0, (100*(INDEX(出力表!D:D,7))/(EXP(INDEX(係数表!B:B,7) + $C93) + (INDEX(出力表!D:D,7)))) + (乱数表!$S93*(Settings!B12/(((INDEX(出力表!D:D,7))+1)^INDEX(係数表!E:E,7)*INDEX(係数表!F:F,7))))))</f>
        <v>#VALUE!</v>
      </c>
      <c r="U93" t="e">
        <f>MIN(100, MAX(0, (INDEX(出力表!D:D,7))*S93/MAX(T93, Settings!B3)))</f>
        <v>#VALUE!</v>
      </c>
      <c r="V93">
        <f>MIN(100, MAX(0, 100*BETAINV(乱数表!$H93, MAX(0.00000001, (1/(1+EXP(-(INDEX(係数表!G:G,8) + $B93))))*(EXP(INDEX(係数表!H:H,8) + INDEX(係数表!I:I,8)*LN(INDEX(出力表!C:C,8)+1)))), MAX(0.00000001, (1-(1/(1+EXP(-(INDEX(係数表!G:G,8) + $B93)))))*(EXP(INDEX(係数表!H:H,8) + INDEX(係数表!I:I,8)*LN(INDEX(出力表!C:C,8)+1)))))))</f>
        <v>90.065590236116662</v>
      </c>
      <c r="W93" t="e">
        <f>MIN(100, MAX(0, (100*(INDEX(出力表!D:D,8))/(EXP(INDEX(係数表!B:B,8) + $C93) + (INDEX(出力表!D:D,8)))) + (乱数表!$T93*(Settings!B12/(((INDEX(出力表!D:D,8))+1)^INDEX(係数表!E:E,8)*INDEX(係数表!F:F,8))))))</f>
        <v>#VALUE!</v>
      </c>
      <c r="X93" t="e">
        <f>MIN(100, MAX(0, (INDEX(出力表!D:D,8))*V93/MAX(W93, Settings!B3)))</f>
        <v>#VALUE!</v>
      </c>
      <c r="Y93">
        <f>MIN(100, MAX(0, 100*BETAINV(乱数表!$I93, MAX(0.00000001, (1/(1+EXP(-(INDEX(係数表!G:G,9) + $B93))))*(EXP(INDEX(係数表!H:H,9) + INDEX(係数表!I:I,9)*LN(INDEX(出力表!C:C,9)+1)))), MAX(0.00000001, (1-(1/(1+EXP(-(INDEX(係数表!G:G,9) + $B93)))))*(EXP(INDEX(係数表!H:H,9) + INDEX(係数表!I:I,9)*LN(INDEX(出力表!C:C,9)+1)))))))</f>
        <v>66.112575316769892</v>
      </c>
      <c r="Z93" t="e">
        <f>MIN(100, MAX(0, (100*(INDEX(出力表!D:D,9))/(EXP(INDEX(係数表!B:B,9) + $C93) + (INDEX(出力表!D:D,9)))) + (乱数表!$U93*(Settings!B12/(((INDEX(出力表!D:D,9))+1)^INDEX(係数表!E:E,9)*INDEX(係数表!F:F,9))))))</f>
        <v>#VALUE!</v>
      </c>
      <c r="AA93" t="e">
        <f>MIN(100, MAX(0, (INDEX(出力表!D:D,9))*Y93/MAX(Z93, Settings!B3)))</f>
        <v>#VALUE!</v>
      </c>
      <c r="AB93">
        <f>MIN(100, MAX(0, 100*BETAINV(乱数表!$J93, MAX(0.00000001, (1/(1+EXP(-(INDEX(係数表!G:G,10) + $B93))))*(EXP(INDEX(係数表!H:H,10) + INDEX(係数表!I:I,10)*LN(INDEX(出力表!C:C,10)+1)))), MAX(0.00000001, (1-(1/(1+EXP(-(INDEX(係数表!G:G,10) + $B93)))))*(EXP(INDEX(係数表!H:H,10) + INDEX(係数表!I:I,10)*LN(INDEX(出力表!C:C,10)+1)))))))</f>
        <v>85.500886983361241</v>
      </c>
      <c r="AC93" t="e">
        <f>MIN(100, MAX(0, (100*(INDEX(出力表!D:D,10))/(EXP(INDEX(係数表!B:B,10) + $C93) + (INDEX(出力表!D:D,10)))) + (乱数表!$V93*(Settings!B12/(((INDEX(出力表!D:D,10))+1)^INDEX(係数表!E:E,10)*INDEX(係数表!F:F,10))))))</f>
        <v>#VALUE!</v>
      </c>
      <c r="AD93" t="e">
        <f>MIN(100, MAX(0, (INDEX(出力表!D:D,10))*AB93/MAX(AC93, Settings!B3)))</f>
        <v>#VALUE!</v>
      </c>
      <c r="AE93">
        <f>MIN(100, MAX(0, 100*BETAINV(乱数表!$K93, MAX(0.00000001, (1/(1+EXP(-(INDEX(係数表!G:G,11) + $B93))))*(EXP(INDEX(係数表!H:H,11) + INDEX(係数表!I:I,11)*LN(INDEX(出力表!C:C,11)+1)))), MAX(0.00000001, (1-(1/(1+EXP(-(INDEX(係数表!G:G,11) + $B93)))))*(EXP(INDEX(係数表!H:H,11) + INDEX(係数表!I:I,11)*LN(INDEX(出力表!C:C,11)+1)))))))</f>
        <v>61.26245372812744</v>
      </c>
      <c r="AF93" t="e">
        <f>MIN(100, MAX(0, (100*(INDEX(出力表!D:D,11))/(EXP(INDEX(係数表!B:B,11) + $C93) + (INDEX(出力表!D:D,11)))) + (乱数表!$W93*(Settings!B12/(((INDEX(出力表!D:D,11))+1)^INDEX(係数表!E:E,11)*INDEX(係数表!F:F,11))))))</f>
        <v>#VALUE!</v>
      </c>
      <c r="AG93" t="e">
        <f>MIN(100, MAX(0, (INDEX(出力表!D:D,11))*AE93/MAX(AF93, Settings!B3)))</f>
        <v>#VALUE!</v>
      </c>
      <c r="AH93">
        <f>MIN(100, MAX(0, 100*BETAINV(乱数表!$L93, MAX(0.00000001, (1/(1+EXP(-(INDEX(係数表!G:G,12) + $B93))))*(EXP(INDEX(係数表!H:H,12) + INDEX(係数表!I:I,12)*LN(INDEX(出力表!C:C,12)+1)))), MAX(0.00000001, (1-(1/(1+EXP(-(INDEX(係数表!G:G,12) + $B93)))))*(EXP(INDEX(係数表!H:H,12) + INDEX(係数表!I:I,12)*LN(INDEX(出力表!C:C,12)+1)))))))</f>
        <v>91.391321189362102</v>
      </c>
      <c r="AI93" t="e">
        <f>MIN(100, MAX(0, (100*(INDEX(出力表!D:D,12))/(EXP(INDEX(係数表!B:B,12) + $C93) + (INDEX(出力表!D:D,12)))) + (乱数表!$X93*(Settings!B12/(((INDEX(出力表!D:D,12))+1)^INDEX(係数表!E:E,12)*INDEX(係数表!F:F,12))))))</f>
        <v>#VALUE!</v>
      </c>
      <c r="AJ93" t="e">
        <f>MIN(100, MAX(0, (INDEX(出力表!D:D,12))*AH93/MAX(AI93, Settings!B3)))</f>
        <v>#VALUE!</v>
      </c>
      <c r="AK93">
        <f>MIN(100, MAX(0, 100*BETAINV(乱数表!$M93, MAX(0.00000001, (1/(1+EXP(-(INDEX(係数表!G:G,13) + $B93))))*(EXP(INDEX(係数表!H:H,13) + INDEX(係数表!I:I,13)*LN(INDEX(出力表!C:C,13)+1)))), MAX(0.00000001, (1-(1/(1+EXP(-(INDEX(係数表!G:G,13) + $B93)))))*(EXP(INDEX(係数表!H:H,13) + INDEX(係数表!I:I,13)*LN(INDEX(出力表!C:C,13)+1)))))))</f>
        <v>92.682028680012252</v>
      </c>
      <c r="AL93" t="e">
        <f>MIN(100, MAX(0, (100*(INDEX(出力表!D:D,13))/(EXP(INDEX(係数表!B:B,13) + $C93) + (INDEX(出力表!D:D,13)))) + (乱数表!$Y93*(Settings!B12/(((INDEX(出力表!D:D,13))+1)^INDEX(係数表!E:E,13)*INDEX(係数表!F:F,13))))))</f>
        <v>#VALUE!</v>
      </c>
      <c r="AM93" t="e">
        <f>MIN(100, MAX(0, (INDEX(出力表!D:D,13))*AK93/MAX(AL93, Settings!B3)))</f>
        <v>#VALUE!</v>
      </c>
      <c r="AN93">
        <f>IF(ISNUMBER(F93), INDEX(出力表!B:B,2)*F93, 0)+IF(ISNUMBER(I93), INDEX(出力表!B:B,3)*I93, 0)+IF(ISNUMBER(L93), INDEX(出力表!B:B,4)*L93, 0)+IF(ISNUMBER(O93), INDEX(出力表!B:B,5)*O93, 0)+IF(ISNUMBER(R93), INDEX(出力表!B:B,6)*R93, 0)+IF(ISNUMBER(U93), INDEX(出力表!B:B,7)*U93, 0)+IF(ISNUMBER(X93), INDEX(出力表!B:B,8)*X93, 0)+IF(ISNUMBER(AA93), INDEX(出力表!B:B,9)*AA93, 0)+IF(ISNUMBER(AD93), INDEX(出力表!B:B,10)*AD93, 0)+IF(ISNUMBER(AG93), INDEX(出力表!B:B,11)*AG93, 0)+IF(ISNUMBER(AJ93), INDEX(出力表!B:B,12)*AJ93, 0)+IF(ISNUMBER(AM93), INDEX(出力表!B:B,13)*AM93, 0)</f>
        <v>0</v>
      </c>
      <c r="AO93">
        <f>IF(ISNUMBER(F93), INDEX(出力表!B:B,2), 0)+IF(ISNUMBER(I93), INDEX(出力表!B:B,3), 0)+IF(ISNUMBER(L93), INDEX(出力表!B:B,4), 0)+IF(ISNUMBER(O93), INDEX(出力表!B:B,5), 0)+IF(ISNUMBER(R93), INDEX(出力表!B:B,6), 0)+IF(ISNUMBER(U93), INDEX(出力表!B:B,7), 0)+IF(ISNUMBER(X93), INDEX(出力表!B:B,8), 0)+IF(ISNUMBER(AA93), INDEX(出力表!B:B,9), 0)+IF(ISNUMBER(AD93), INDEX(出力表!B:B,10), 0)+IF(ISNUMBER(AG93), INDEX(出力表!B:B,11), 0)+IF(ISNUMBER(AJ93), INDEX(出力表!B:B,12), 0)+IF(ISNUMBER(AM93), INDEX(出力表!B:B,13), 0)</f>
        <v>0</v>
      </c>
      <c r="AP93" t="str">
        <f t="shared" si="1"/>
        <v/>
      </c>
    </row>
    <row r="94" spans="1:42" x14ac:dyDescent="0.2">
      <c r="A94">
        <v>93</v>
      </c>
      <c r="B94">
        <f>IF(UPPER(Settings!B4)="TRUE", 乱数表!$Z94*Settings!B10, 0)</f>
        <v>-0.52586414695117256</v>
      </c>
      <c r="C94">
        <f>IF(UPPER(Settings!B4)="TRUE", 乱数表!$AA94*Settings!B11, 0)</f>
        <v>-3.7906578678895853E-2</v>
      </c>
      <c r="D94">
        <f>MIN(100, MAX(0, 100*BETAINV(乱数表!$B94, MAX(0.00000001, (1/(1+EXP(-(INDEX(係数表!G:G,2) + $B94))))*(EXP(INDEX(係数表!H:H,2) + INDEX(係数表!I:I,2)*LN(INDEX(出力表!C:C,2)+1)))), MAX(0.00000001, (1-(1/(1+EXP(-(INDEX(係数表!G:G,2) + $B94)))))*(EXP(INDEX(係数表!H:H,2) + INDEX(係数表!I:I,2)*LN(INDEX(出力表!C:C,2)+1)))))))</f>
        <v>82.9853342579556</v>
      </c>
      <c r="E94" t="e">
        <f>MIN(100, MAX(0, (100*(INDEX(出力表!D:D,2))/(EXP(INDEX(係数表!B:B,2) + $C94) + (INDEX(出力表!D:D,2)))) + (乱数表!$N94*(Settings!B12/(((INDEX(出力表!D:D,2))+1)^INDEX(係数表!E:E,2)*INDEX(係数表!F:F,2))))))</f>
        <v>#VALUE!</v>
      </c>
      <c r="F94" t="e">
        <f>MIN(100, MAX(0, (INDEX(出力表!D:D,2))*D94/MAX(E94, Settings!B3)))</f>
        <v>#VALUE!</v>
      </c>
      <c r="G94">
        <f>MIN(100, MAX(0, 100*BETAINV(乱数表!$C94, MAX(0.00000001, (1/(1+EXP(-(INDEX(係数表!G:G,3) + $B94))))*(EXP(INDEX(係数表!H:H,3) + INDEX(係数表!I:I,3)*LN(INDEX(出力表!C:C,3)+1)))), MAX(0.00000001, (1-(1/(1+EXP(-(INDEX(係数表!G:G,3) + $B94)))))*(EXP(INDEX(係数表!H:H,3) + INDEX(係数表!I:I,3)*LN(INDEX(出力表!C:C,3)+1)))))))</f>
        <v>56.33979848007035</v>
      </c>
      <c r="H94" t="e">
        <f>MIN(100, MAX(0, (100*(INDEX(出力表!D:D,3))/(EXP(INDEX(係数表!B:B,3) + $C94) + (INDEX(出力表!D:D,3)))) + (乱数表!$O94*(Settings!B12/(((INDEX(出力表!D:D,3))+1)^INDEX(係数表!E:E,3)*INDEX(係数表!F:F,3))))))</f>
        <v>#VALUE!</v>
      </c>
      <c r="I94" t="e">
        <f>MIN(100, MAX(0, (INDEX(出力表!D:D,3))*G94/MAX(H94, Settings!B3)))</f>
        <v>#VALUE!</v>
      </c>
      <c r="J94">
        <f>MIN(100, MAX(0, 100*BETAINV(乱数表!$D94, MAX(0.00000001, (1/(1+EXP(-(INDEX(係数表!G:G,4) + $B94))))*(EXP(INDEX(係数表!H:H,4) + INDEX(係数表!I:I,4)*LN(INDEX(出力表!C:C,4)+1)))), MAX(0.00000001, (1-(1/(1+EXP(-(INDEX(係数表!G:G,4) + $B94)))))*(EXP(INDEX(係数表!H:H,4) + INDEX(係数表!I:I,4)*LN(INDEX(出力表!C:C,4)+1)))))))</f>
        <v>54.13961004992025</v>
      </c>
      <c r="K94" t="e">
        <f>MIN(100, MAX(0, (100*(INDEX(出力表!D:D,4))/(EXP(INDEX(係数表!B:B,4) + $C94) + (INDEX(出力表!D:D,4)))) + (乱数表!$P94*(Settings!B12/(((INDEX(出力表!D:D,4))+1)^INDEX(係数表!E:E,4)*INDEX(係数表!F:F,4))))))</f>
        <v>#VALUE!</v>
      </c>
      <c r="L94" t="e">
        <f>MIN(100, MAX(0, (INDEX(出力表!D:D,4))*J94/MAX(K94, Settings!B3)))</f>
        <v>#VALUE!</v>
      </c>
      <c r="M94">
        <f>MIN(100, MAX(0, 100*BETAINV(乱数表!$E94, MAX(0.00000001, (1/(1+EXP(-(INDEX(係数表!G:G,5) + $B94))))*(EXP(INDEX(係数表!H:H,5) + INDEX(係数表!I:I,5)*LN(INDEX(出力表!C:C,5)+1)))), MAX(0.00000001, (1-(1/(1+EXP(-(INDEX(係数表!G:G,5) + $B94)))))*(EXP(INDEX(係数表!H:H,5) + INDEX(係数表!I:I,5)*LN(INDEX(出力表!C:C,5)+1)))))))</f>
        <v>84.307086356003296</v>
      </c>
      <c r="N94" t="e">
        <f>MIN(100, MAX(0, (100*(INDEX(出力表!D:D,5))/(EXP(INDEX(係数表!B:B,5) + $C94) + (INDEX(出力表!D:D,5)))) + (乱数表!$Q94*(Settings!B12/(((INDEX(出力表!D:D,5))+1)^INDEX(係数表!E:E,5)*INDEX(係数表!F:F,5))))))</f>
        <v>#VALUE!</v>
      </c>
      <c r="O94" t="e">
        <f>MIN(100, MAX(0, (INDEX(出力表!D:D,5))*M94/MAX(N94, Settings!B3)))</f>
        <v>#VALUE!</v>
      </c>
      <c r="P94">
        <f>MIN(100, MAX(0, 100*BETAINV(乱数表!$F94, MAX(0.00000001, (1/(1+EXP(-(INDEX(係数表!G:G,6) + $B94))))*(EXP(INDEX(係数表!H:H,6) + INDEX(係数表!I:I,6)*LN(INDEX(出力表!C:C,6)+1)))), MAX(0.00000001, (1-(1/(1+EXP(-(INDEX(係数表!G:G,6) + $B94)))))*(EXP(INDEX(係数表!H:H,6) + INDEX(係数表!I:I,6)*LN(INDEX(出力表!C:C,6)+1)))))))</f>
        <v>83.51844761888843</v>
      </c>
      <c r="Q94" t="e">
        <f>MIN(100, MAX(0, (100*(INDEX(出力表!D:D,6))/(EXP(INDEX(係数表!B:B,6) + $C94) + (INDEX(出力表!D:D,6)))) + (乱数表!$R94*(Settings!B12/(((INDEX(出力表!D:D,6))+1)^INDEX(係数表!E:E,6)*INDEX(係数表!F:F,6))))))</f>
        <v>#VALUE!</v>
      </c>
      <c r="R94" t="e">
        <f>MIN(100, MAX(0, (INDEX(出力表!D:D,6))*P94/MAX(Q94, Settings!B3)))</f>
        <v>#VALUE!</v>
      </c>
      <c r="S94">
        <f>MIN(100, MAX(0, 100*BETAINV(乱数表!$G94, MAX(0.00000001, (1/(1+EXP(-(INDEX(係数表!G:G,7) + $B94))))*(EXP(INDEX(係数表!H:H,7) + INDEX(係数表!I:I,7)*LN(INDEX(出力表!C:C,7)+1)))), MAX(0.00000001, (1-(1/(1+EXP(-(INDEX(係数表!G:G,7) + $B94)))))*(EXP(INDEX(係数表!H:H,7) + INDEX(係数表!I:I,7)*LN(INDEX(出力表!C:C,7)+1)))))))</f>
        <v>98.30375558519151</v>
      </c>
      <c r="T94" t="e">
        <f>MIN(100, MAX(0, (100*(INDEX(出力表!D:D,7))/(EXP(INDEX(係数表!B:B,7) + $C94) + (INDEX(出力表!D:D,7)))) + (乱数表!$S94*(Settings!B12/(((INDEX(出力表!D:D,7))+1)^INDEX(係数表!E:E,7)*INDEX(係数表!F:F,7))))))</f>
        <v>#VALUE!</v>
      </c>
      <c r="U94" t="e">
        <f>MIN(100, MAX(0, (INDEX(出力表!D:D,7))*S94/MAX(T94, Settings!B3)))</f>
        <v>#VALUE!</v>
      </c>
      <c r="V94">
        <f>MIN(100, MAX(0, 100*BETAINV(乱数表!$H94, MAX(0.00000001, (1/(1+EXP(-(INDEX(係数表!G:G,8) + $B94))))*(EXP(INDEX(係数表!H:H,8) + INDEX(係数表!I:I,8)*LN(INDEX(出力表!C:C,8)+1)))), MAX(0.00000001, (1-(1/(1+EXP(-(INDEX(係数表!G:G,8) + $B94)))))*(EXP(INDEX(係数表!H:H,8) + INDEX(係数表!I:I,8)*LN(INDEX(出力表!C:C,8)+1)))))))</f>
        <v>77.665645035117663</v>
      </c>
      <c r="W94" t="e">
        <f>MIN(100, MAX(0, (100*(INDEX(出力表!D:D,8))/(EXP(INDEX(係数表!B:B,8) + $C94) + (INDEX(出力表!D:D,8)))) + (乱数表!$T94*(Settings!B12/(((INDEX(出力表!D:D,8))+1)^INDEX(係数表!E:E,8)*INDEX(係数表!F:F,8))))))</f>
        <v>#VALUE!</v>
      </c>
      <c r="X94" t="e">
        <f>MIN(100, MAX(0, (INDEX(出力表!D:D,8))*V94/MAX(W94, Settings!B3)))</f>
        <v>#VALUE!</v>
      </c>
      <c r="Y94">
        <f>MIN(100, MAX(0, 100*BETAINV(乱数表!$I94, MAX(0.00000001, (1/(1+EXP(-(INDEX(係数表!G:G,9) + $B94))))*(EXP(INDEX(係数表!H:H,9) + INDEX(係数表!I:I,9)*LN(INDEX(出力表!C:C,9)+1)))), MAX(0.00000001, (1-(1/(1+EXP(-(INDEX(係数表!G:G,9) + $B94)))))*(EXP(INDEX(係数表!H:H,9) + INDEX(係数表!I:I,9)*LN(INDEX(出力表!C:C,9)+1)))))))</f>
        <v>99.048144240544858</v>
      </c>
      <c r="Z94" t="e">
        <f>MIN(100, MAX(0, (100*(INDEX(出力表!D:D,9))/(EXP(INDEX(係数表!B:B,9) + $C94) + (INDEX(出力表!D:D,9)))) + (乱数表!$U94*(Settings!B12/(((INDEX(出力表!D:D,9))+1)^INDEX(係数表!E:E,9)*INDEX(係数表!F:F,9))))))</f>
        <v>#VALUE!</v>
      </c>
      <c r="AA94" t="e">
        <f>MIN(100, MAX(0, (INDEX(出力表!D:D,9))*Y94/MAX(Z94, Settings!B3)))</f>
        <v>#VALUE!</v>
      </c>
      <c r="AB94">
        <f>MIN(100, MAX(0, 100*BETAINV(乱数表!$J94, MAX(0.00000001, (1/(1+EXP(-(INDEX(係数表!G:G,10) + $B94))))*(EXP(INDEX(係数表!H:H,10) + INDEX(係数表!I:I,10)*LN(INDEX(出力表!C:C,10)+1)))), MAX(0.00000001, (1-(1/(1+EXP(-(INDEX(係数表!G:G,10) + $B94)))))*(EXP(INDEX(係数表!H:H,10) + INDEX(係数表!I:I,10)*LN(INDEX(出力表!C:C,10)+1)))))))</f>
        <v>97.641920799316878</v>
      </c>
      <c r="AC94" t="e">
        <f>MIN(100, MAX(0, (100*(INDEX(出力表!D:D,10))/(EXP(INDEX(係数表!B:B,10) + $C94) + (INDEX(出力表!D:D,10)))) + (乱数表!$V94*(Settings!B12/(((INDEX(出力表!D:D,10))+1)^INDEX(係数表!E:E,10)*INDEX(係数表!F:F,10))))))</f>
        <v>#VALUE!</v>
      </c>
      <c r="AD94" t="e">
        <f>MIN(100, MAX(0, (INDEX(出力表!D:D,10))*AB94/MAX(AC94, Settings!B3)))</f>
        <v>#VALUE!</v>
      </c>
      <c r="AE94">
        <f>MIN(100, MAX(0, 100*BETAINV(乱数表!$K94, MAX(0.00000001, (1/(1+EXP(-(INDEX(係数表!G:G,11) + $B94))))*(EXP(INDEX(係数表!H:H,11) + INDEX(係数表!I:I,11)*LN(INDEX(出力表!C:C,11)+1)))), MAX(0.00000001, (1-(1/(1+EXP(-(INDEX(係数表!G:G,11) + $B94)))))*(EXP(INDEX(係数表!H:H,11) + INDEX(係数表!I:I,11)*LN(INDEX(出力表!C:C,11)+1)))))))</f>
        <v>57.31968294655254</v>
      </c>
      <c r="AF94" t="e">
        <f>MIN(100, MAX(0, (100*(INDEX(出力表!D:D,11))/(EXP(INDEX(係数表!B:B,11) + $C94) + (INDEX(出力表!D:D,11)))) + (乱数表!$W94*(Settings!B12/(((INDEX(出力表!D:D,11))+1)^INDEX(係数表!E:E,11)*INDEX(係数表!F:F,11))))))</f>
        <v>#VALUE!</v>
      </c>
      <c r="AG94" t="e">
        <f>MIN(100, MAX(0, (INDEX(出力表!D:D,11))*AE94/MAX(AF94, Settings!B3)))</f>
        <v>#VALUE!</v>
      </c>
      <c r="AH94">
        <f>MIN(100, MAX(0, 100*BETAINV(乱数表!$L94, MAX(0.00000001, (1/(1+EXP(-(INDEX(係数表!G:G,12) + $B94))))*(EXP(INDEX(係数表!H:H,12) + INDEX(係数表!I:I,12)*LN(INDEX(出力表!C:C,12)+1)))), MAX(0.00000001, (1-(1/(1+EXP(-(INDEX(係数表!G:G,12) + $B94)))))*(EXP(INDEX(係数表!H:H,12) + INDEX(係数表!I:I,12)*LN(INDEX(出力表!C:C,12)+1)))))))</f>
        <v>91.750657494940739</v>
      </c>
      <c r="AI94" t="e">
        <f>MIN(100, MAX(0, (100*(INDEX(出力表!D:D,12))/(EXP(INDEX(係数表!B:B,12) + $C94) + (INDEX(出力表!D:D,12)))) + (乱数表!$X94*(Settings!B12/(((INDEX(出力表!D:D,12))+1)^INDEX(係数表!E:E,12)*INDEX(係数表!F:F,12))))))</f>
        <v>#VALUE!</v>
      </c>
      <c r="AJ94" t="e">
        <f>MIN(100, MAX(0, (INDEX(出力表!D:D,12))*AH94/MAX(AI94, Settings!B3)))</f>
        <v>#VALUE!</v>
      </c>
      <c r="AK94">
        <f>MIN(100, MAX(0, 100*BETAINV(乱数表!$M94, MAX(0.00000001, (1/(1+EXP(-(INDEX(係数表!G:G,13) + $B94))))*(EXP(INDEX(係数表!H:H,13) + INDEX(係数表!I:I,13)*LN(INDEX(出力表!C:C,13)+1)))), MAX(0.00000001, (1-(1/(1+EXP(-(INDEX(係数表!G:G,13) + $B94)))))*(EXP(INDEX(係数表!H:H,13) + INDEX(係数表!I:I,13)*LN(INDEX(出力表!C:C,13)+1)))))))</f>
        <v>96.342151613428967</v>
      </c>
      <c r="AL94" t="e">
        <f>MIN(100, MAX(0, (100*(INDEX(出力表!D:D,13))/(EXP(INDEX(係数表!B:B,13) + $C94) + (INDEX(出力表!D:D,13)))) + (乱数表!$Y94*(Settings!B12/(((INDEX(出力表!D:D,13))+1)^INDEX(係数表!E:E,13)*INDEX(係数表!F:F,13))))))</f>
        <v>#VALUE!</v>
      </c>
      <c r="AM94" t="e">
        <f>MIN(100, MAX(0, (INDEX(出力表!D:D,13))*AK94/MAX(AL94, Settings!B3)))</f>
        <v>#VALUE!</v>
      </c>
      <c r="AN94">
        <f>IF(ISNUMBER(F94), INDEX(出力表!B:B,2)*F94, 0)+IF(ISNUMBER(I94), INDEX(出力表!B:B,3)*I94, 0)+IF(ISNUMBER(L94), INDEX(出力表!B:B,4)*L94, 0)+IF(ISNUMBER(O94), INDEX(出力表!B:B,5)*O94, 0)+IF(ISNUMBER(R94), INDEX(出力表!B:B,6)*R94, 0)+IF(ISNUMBER(U94), INDEX(出力表!B:B,7)*U94, 0)+IF(ISNUMBER(X94), INDEX(出力表!B:B,8)*X94, 0)+IF(ISNUMBER(AA94), INDEX(出力表!B:B,9)*AA94, 0)+IF(ISNUMBER(AD94), INDEX(出力表!B:B,10)*AD94, 0)+IF(ISNUMBER(AG94), INDEX(出力表!B:B,11)*AG94, 0)+IF(ISNUMBER(AJ94), INDEX(出力表!B:B,12)*AJ94, 0)+IF(ISNUMBER(AM94), INDEX(出力表!B:B,13)*AM94, 0)</f>
        <v>0</v>
      </c>
      <c r="AO94">
        <f>IF(ISNUMBER(F94), INDEX(出力表!B:B,2), 0)+IF(ISNUMBER(I94), INDEX(出力表!B:B,3), 0)+IF(ISNUMBER(L94), INDEX(出力表!B:B,4), 0)+IF(ISNUMBER(O94), INDEX(出力表!B:B,5), 0)+IF(ISNUMBER(R94), INDEX(出力表!B:B,6), 0)+IF(ISNUMBER(U94), INDEX(出力表!B:B,7), 0)+IF(ISNUMBER(X94), INDEX(出力表!B:B,8), 0)+IF(ISNUMBER(AA94), INDEX(出力表!B:B,9), 0)+IF(ISNUMBER(AD94), INDEX(出力表!B:B,10), 0)+IF(ISNUMBER(AG94), INDEX(出力表!B:B,11), 0)+IF(ISNUMBER(AJ94), INDEX(出力表!B:B,12), 0)+IF(ISNUMBER(AM94), INDEX(出力表!B:B,13), 0)</f>
        <v>0</v>
      </c>
      <c r="AP94" t="str">
        <f t="shared" si="1"/>
        <v/>
      </c>
    </row>
    <row r="95" spans="1:42" x14ac:dyDescent="0.2">
      <c r="A95">
        <v>94</v>
      </c>
      <c r="B95">
        <f>IF(UPPER(Settings!B4)="TRUE", 乱数表!$Z95*Settings!B10, 0)</f>
        <v>-0.28682191574300248</v>
      </c>
      <c r="C95">
        <f>IF(UPPER(Settings!B4)="TRUE", 乱数表!$AA95*Settings!B11, 0)</f>
        <v>0.10181648373581495</v>
      </c>
      <c r="D95">
        <f>MIN(100, MAX(0, 100*BETAINV(乱数表!$B95, MAX(0.00000001, (1/(1+EXP(-(INDEX(係数表!G:G,2) + $B95))))*(EXP(INDEX(係数表!H:H,2) + INDEX(係数表!I:I,2)*LN(INDEX(出力表!C:C,2)+1)))), MAX(0.00000001, (1-(1/(1+EXP(-(INDEX(係数表!G:G,2) + $B95)))))*(EXP(INDEX(係数表!H:H,2) + INDEX(係数表!I:I,2)*LN(INDEX(出力表!C:C,2)+1)))))))</f>
        <v>96.53079817316727</v>
      </c>
      <c r="E95" t="e">
        <f>MIN(100, MAX(0, (100*(INDEX(出力表!D:D,2))/(EXP(INDEX(係数表!B:B,2) + $C95) + (INDEX(出力表!D:D,2)))) + (乱数表!$N95*(Settings!B12/(((INDEX(出力表!D:D,2))+1)^INDEX(係数表!E:E,2)*INDEX(係数表!F:F,2))))))</f>
        <v>#VALUE!</v>
      </c>
      <c r="F95" t="e">
        <f>MIN(100, MAX(0, (INDEX(出力表!D:D,2))*D95/MAX(E95, Settings!B3)))</f>
        <v>#VALUE!</v>
      </c>
      <c r="G95">
        <f>MIN(100, MAX(0, 100*BETAINV(乱数表!$C95, MAX(0.00000001, (1/(1+EXP(-(INDEX(係数表!G:G,3) + $B95))))*(EXP(INDEX(係数表!H:H,3) + INDEX(係数表!I:I,3)*LN(INDEX(出力表!C:C,3)+1)))), MAX(0.00000001, (1-(1/(1+EXP(-(INDEX(係数表!G:G,3) + $B95)))))*(EXP(INDEX(係数表!H:H,3) + INDEX(係数表!I:I,3)*LN(INDEX(出力表!C:C,3)+1)))))))</f>
        <v>63.641876664698657</v>
      </c>
      <c r="H95" t="e">
        <f>MIN(100, MAX(0, (100*(INDEX(出力表!D:D,3))/(EXP(INDEX(係数表!B:B,3) + $C95) + (INDEX(出力表!D:D,3)))) + (乱数表!$O95*(Settings!B12/(((INDEX(出力表!D:D,3))+1)^INDEX(係数表!E:E,3)*INDEX(係数表!F:F,3))))))</f>
        <v>#VALUE!</v>
      </c>
      <c r="I95" t="e">
        <f>MIN(100, MAX(0, (INDEX(出力表!D:D,3))*G95/MAX(H95, Settings!B3)))</f>
        <v>#VALUE!</v>
      </c>
      <c r="J95">
        <f>MIN(100, MAX(0, 100*BETAINV(乱数表!$D95, MAX(0.00000001, (1/(1+EXP(-(INDEX(係数表!G:G,4) + $B95))))*(EXP(INDEX(係数表!H:H,4) + INDEX(係数表!I:I,4)*LN(INDEX(出力表!C:C,4)+1)))), MAX(0.00000001, (1-(1/(1+EXP(-(INDEX(係数表!G:G,4) + $B95)))))*(EXP(INDEX(係数表!H:H,4) + INDEX(係数表!I:I,4)*LN(INDEX(出力表!C:C,4)+1)))))))</f>
        <v>43.447613039627228</v>
      </c>
      <c r="K95" t="e">
        <f>MIN(100, MAX(0, (100*(INDEX(出力表!D:D,4))/(EXP(INDEX(係数表!B:B,4) + $C95) + (INDEX(出力表!D:D,4)))) + (乱数表!$P95*(Settings!B12/(((INDEX(出力表!D:D,4))+1)^INDEX(係数表!E:E,4)*INDEX(係数表!F:F,4))))))</f>
        <v>#VALUE!</v>
      </c>
      <c r="L95" t="e">
        <f>MIN(100, MAX(0, (INDEX(出力表!D:D,4))*J95/MAX(K95, Settings!B3)))</f>
        <v>#VALUE!</v>
      </c>
      <c r="M95">
        <f>MIN(100, MAX(0, 100*BETAINV(乱数表!$E95, MAX(0.00000001, (1/(1+EXP(-(INDEX(係数表!G:G,5) + $B95))))*(EXP(INDEX(係数表!H:H,5) + INDEX(係数表!I:I,5)*LN(INDEX(出力表!C:C,5)+1)))), MAX(0.00000001, (1-(1/(1+EXP(-(INDEX(係数表!G:G,5) + $B95)))))*(EXP(INDEX(係数表!H:H,5) + INDEX(係数表!I:I,5)*LN(INDEX(出力表!C:C,5)+1)))))))</f>
        <v>71.140250018779057</v>
      </c>
      <c r="N95" t="e">
        <f>MIN(100, MAX(0, (100*(INDEX(出力表!D:D,5))/(EXP(INDEX(係数表!B:B,5) + $C95) + (INDEX(出力表!D:D,5)))) + (乱数表!$Q95*(Settings!B12/(((INDEX(出力表!D:D,5))+1)^INDEX(係数表!E:E,5)*INDEX(係数表!F:F,5))))))</f>
        <v>#VALUE!</v>
      </c>
      <c r="O95" t="e">
        <f>MIN(100, MAX(0, (INDEX(出力表!D:D,5))*M95/MAX(N95, Settings!B3)))</f>
        <v>#VALUE!</v>
      </c>
      <c r="P95">
        <f>MIN(100, MAX(0, 100*BETAINV(乱数表!$F95, MAX(0.00000001, (1/(1+EXP(-(INDEX(係数表!G:G,6) + $B95))))*(EXP(INDEX(係数表!H:H,6) + INDEX(係数表!I:I,6)*LN(INDEX(出力表!C:C,6)+1)))), MAX(0.00000001, (1-(1/(1+EXP(-(INDEX(係数表!G:G,6) + $B95)))))*(EXP(INDEX(係数表!H:H,6) + INDEX(係数表!I:I,6)*LN(INDEX(出力表!C:C,6)+1)))))))</f>
        <v>50.693417855688757</v>
      </c>
      <c r="Q95" t="e">
        <f>MIN(100, MAX(0, (100*(INDEX(出力表!D:D,6))/(EXP(INDEX(係数表!B:B,6) + $C95) + (INDEX(出力表!D:D,6)))) + (乱数表!$R95*(Settings!B12/(((INDEX(出力表!D:D,6))+1)^INDEX(係数表!E:E,6)*INDEX(係数表!F:F,6))))))</f>
        <v>#VALUE!</v>
      </c>
      <c r="R95" t="e">
        <f>MIN(100, MAX(0, (INDEX(出力表!D:D,6))*P95/MAX(Q95, Settings!B3)))</f>
        <v>#VALUE!</v>
      </c>
      <c r="S95">
        <f>MIN(100, MAX(0, 100*BETAINV(乱数表!$G95, MAX(0.00000001, (1/(1+EXP(-(INDEX(係数表!G:G,7) + $B95))))*(EXP(INDEX(係数表!H:H,7) + INDEX(係数表!I:I,7)*LN(INDEX(出力表!C:C,7)+1)))), MAX(0.00000001, (1-(1/(1+EXP(-(INDEX(係数表!G:G,7) + $B95)))))*(EXP(INDEX(係数表!H:H,7) + INDEX(係数表!I:I,7)*LN(INDEX(出力表!C:C,7)+1)))))))</f>
        <v>89.518940038538759</v>
      </c>
      <c r="T95" t="e">
        <f>MIN(100, MAX(0, (100*(INDEX(出力表!D:D,7))/(EXP(INDEX(係数表!B:B,7) + $C95) + (INDEX(出力表!D:D,7)))) + (乱数表!$S95*(Settings!B12/(((INDEX(出力表!D:D,7))+1)^INDEX(係数表!E:E,7)*INDEX(係数表!F:F,7))))))</f>
        <v>#VALUE!</v>
      </c>
      <c r="U95" t="e">
        <f>MIN(100, MAX(0, (INDEX(出力表!D:D,7))*S95/MAX(T95, Settings!B3)))</f>
        <v>#VALUE!</v>
      </c>
      <c r="V95">
        <f>MIN(100, MAX(0, 100*BETAINV(乱数表!$H95, MAX(0.00000001, (1/(1+EXP(-(INDEX(係数表!G:G,8) + $B95))))*(EXP(INDEX(係数表!H:H,8) + INDEX(係数表!I:I,8)*LN(INDEX(出力表!C:C,8)+1)))), MAX(0.00000001, (1-(1/(1+EXP(-(INDEX(係数表!G:G,8) + $B95)))))*(EXP(INDEX(係数表!H:H,8) + INDEX(係数表!I:I,8)*LN(INDEX(出力表!C:C,8)+1)))))))</f>
        <v>89.956531740551242</v>
      </c>
      <c r="W95" t="e">
        <f>MIN(100, MAX(0, (100*(INDEX(出力表!D:D,8))/(EXP(INDEX(係数表!B:B,8) + $C95) + (INDEX(出力表!D:D,8)))) + (乱数表!$T95*(Settings!B12/(((INDEX(出力表!D:D,8))+1)^INDEX(係数表!E:E,8)*INDEX(係数表!F:F,8))))))</f>
        <v>#VALUE!</v>
      </c>
      <c r="X95" t="e">
        <f>MIN(100, MAX(0, (INDEX(出力表!D:D,8))*V95/MAX(W95, Settings!B3)))</f>
        <v>#VALUE!</v>
      </c>
      <c r="Y95">
        <f>MIN(100, MAX(0, 100*BETAINV(乱数表!$I95, MAX(0.00000001, (1/(1+EXP(-(INDEX(係数表!G:G,9) + $B95))))*(EXP(INDEX(係数表!H:H,9) + INDEX(係数表!I:I,9)*LN(INDEX(出力表!C:C,9)+1)))), MAX(0.00000001, (1-(1/(1+EXP(-(INDEX(係数表!G:G,9) + $B95)))))*(EXP(INDEX(係数表!H:H,9) + INDEX(係数表!I:I,9)*LN(INDEX(出力表!C:C,9)+1)))))))</f>
        <v>90.948879263221443</v>
      </c>
      <c r="Z95" t="e">
        <f>MIN(100, MAX(0, (100*(INDEX(出力表!D:D,9))/(EXP(INDEX(係数表!B:B,9) + $C95) + (INDEX(出力表!D:D,9)))) + (乱数表!$U95*(Settings!B12/(((INDEX(出力表!D:D,9))+1)^INDEX(係数表!E:E,9)*INDEX(係数表!F:F,9))))))</f>
        <v>#VALUE!</v>
      </c>
      <c r="AA95" t="e">
        <f>MIN(100, MAX(0, (INDEX(出力表!D:D,9))*Y95/MAX(Z95, Settings!B3)))</f>
        <v>#VALUE!</v>
      </c>
      <c r="AB95">
        <f>MIN(100, MAX(0, 100*BETAINV(乱数表!$J95, MAX(0.00000001, (1/(1+EXP(-(INDEX(係数表!G:G,10) + $B95))))*(EXP(INDEX(係数表!H:H,10) + INDEX(係数表!I:I,10)*LN(INDEX(出力表!C:C,10)+1)))), MAX(0.00000001, (1-(1/(1+EXP(-(INDEX(係数表!G:G,10) + $B95)))))*(EXP(INDEX(係数表!H:H,10) + INDEX(係数表!I:I,10)*LN(INDEX(出力表!C:C,10)+1)))))))</f>
        <v>97.799708895138338</v>
      </c>
      <c r="AC95" t="e">
        <f>MIN(100, MAX(0, (100*(INDEX(出力表!D:D,10))/(EXP(INDEX(係数表!B:B,10) + $C95) + (INDEX(出力表!D:D,10)))) + (乱数表!$V95*(Settings!B12/(((INDEX(出力表!D:D,10))+1)^INDEX(係数表!E:E,10)*INDEX(係数表!F:F,10))))))</f>
        <v>#VALUE!</v>
      </c>
      <c r="AD95" t="e">
        <f>MIN(100, MAX(0, (INDEX(出力表!D:D,10))*AB95/MAX(AC95, Settings!B3)))</f>
        <v>#VALUE!</v>
      </c>
      <c r="AE95">
        <f>MIN(100, MAX(0, 100*BETAINV(乱数表!$K95, MAX(0.00000001, (1/(1+EXP(-(INDEX(係数表!G:G,11) + $B95))))*(EXP(INDEX(係数表!H:H,11) + INDEX(係数表!I:I,11)*LN(INDEX(出力表!C:C,11)+1)))), MAX(0.00000001, (1-(1/(1+EXP(-(INDEX(係数表!G:G,11) + $B95)))))*(EXP(INDEX(係数表!H:H,11) + INDEX(係数表!I:I,11)*LN(INDEX(出力表!C:C,11)+1)))))))</f>
        <v>67.271297429783729</v>
      </c>
      <c r="AF95" t="e">
        <f>MIN(100, MAX(0, (100*(INDEX(出力表!D:D,11))/(EXP(INDEX(係数表!B:B,11) + $C95) + (INDEX(出力表!D:D,11)))) + (乱数表!$W95*(Settings!B12/(((INDEX(出力表!D:D,11))+1)^INDEX(係数表!E:E,11)*INDEX(係数表!F:F,11))))))</f>
        <v>#VALUE!</v>
      </c>
      <c r="AG95" t="e">
        <f>MIN(100, MAX(0, (INDEX(出力表!D:D,11))*AE95/MAX(AF95, Settings!B3)))</f>
        <v>#VALUE!</v>
      </c>
      <c r="AH95">
        <f>MIN(100, MAX(0, 100*BETAINV(乱数表!$L95, MAX(0.00000001, (1/(1+EXP(-(INDEX(係数表!G:G,12) + $B95))))*(EXP(INDEX(係数表!H:H,12) + INDEX(係数表!I:I,12)*LN(INDEX(出力表!C:C,12)+1)))), MAX(0.00000001, (1-(1/(1+EXP(-(INDEX(係数表!G:G,12) + $B95)))))*(EXP(INDEX(係数表!H:H,12) + INDEX(係数表!I:I,12)*LN(INDEX(出力表!C:C,12)+1)))))))</f>
        <v>89.202397336658692</v>
      </c>
      <c r="AI95" t="e">
        <f>MIN(100, MAX(0, (100*(INDEX(出力表!D:D,12))/(EXP(INDEX(係数表!B:B,12) + $C95) + (INDEX(出力表!D:D,12)))) + (乱数表!$X95*(Settings!B12/(((INDEX(出力表!D:D,12))+1)^INDEX(係数表!E:E,12)*INDEX(係数表!F:F,12))))))</f>
        <v>#VALUE!</v>
      </c>
      <c r="AJ95" t="e">
        <f>MIN(100, MAX(0, (INDEX(出力表!D:D,12))*AH95/MAX(AI95, Settings!B3)))</f>
        <v>#VALUE!</v>
      </c>
      <c r="AK95">
        <f>MIN(100, MAX(0, 100*BETAINV(乱数表!$M95, MAX(0.00000001, (1/(1+EXP(-(INDEX(係数表!G:G,13) + $B95))))*(EXP(INDEX(係数表!H:H,13) + INDEX(係数表!I:I,13)*LN(INDEX(出力表!C:C,13)+1)))), MAX(0.00000001, (1-(1/(1+EXP(-(INDEX(係数表!G:G,13) + $B95)))))*(EXP(INDEX(係数表!H:H,13) + INDEX(係数表!I:I,13)*LN(INDEX(出力表!C:C,13)+1)))))))</f>
        <v>95.476612819611475</v>
      </c>
      <c r="AL95" t="e">
        <f>MIN(100, MAX(0, (100*(INDEX(出力表!D:D,13))/(EXP(INDEX(係数表!B:B,13) + $C95) + (INDEX(出力表!D:D,13)))) + (乱数表!$Y95*(Settings!B12/(((INDEX(出力表!D:D,13))+1)^INDEX(係数表!E:E,13)*INDEX(係数表!F:F,13))))))</f>
        <v>#VALUE!</v>
      </c>
      <c r="AM95" t="e">
        <f>MIN(100, MAX(0, (INDEX(出力表!D:D,13))*AK95/MAX(AL95, Settings!B3)))</f>
        <v>#VALUE!</v>
      </c>
      <c r="AN95">
        <f>IF(ISNUMBER(F95), INDEX(出力表!B:B,2)*F95, 0)+IF(ISNUMBER(I95), INDEX(出力表!B:B,3)*I95, 0)+IF(ISNUMBER(L95), INDEX(出力表!B:B,4)*L95, 0)+IF(ISNUMBER(O95), INDEX(出力表!B:B,5)*O95, 0)+IF(ISNUMBER(R95), INDEX(出力表!B:B,6)*R95, 0)+IF(ISNUMBER(U95), INDEX(出力表!B:B,7)*U95, 0)+IF(ISNUMBER(X95), INDEX(出力表!B:B,8)*X95, 0)+IF(ISNUMBER(AA95), INDEX(出力表!B:B,9)*AA95, 0)+IF(ISNUMBER(AD95), INDEX(出力表!B:B,10)*AD95, 0)+IF(ISNUMBER(AG95), INDEX(出力表!B:B,11)*AG95, 0)+IF(ISNUMBER(AJ95), INDEX(出力表!B:B,12)*AJ95, 0)+IF(ISNUMBER(AM95), INDEX(出力表!B:B,13)*AM95, 0)</f>
        <v>0</v>
      </c>
      <c r="AO95">
        <f>IF(ISNUMBER(F95), INDEX(出力表!B:B,2), 0)+IF(ISNUMBER(I95), INDEX(出力表!B:B,3), 0)+IF(ISNUMBER(L95), INDEX(出力表!B:B,4), 0)+IF(ISNUMBER(O95), INDEX(出力表!B:B,5), 0)+IF(ISNUMBER(R95), INDEX(出力表!B:B,6), 0)+IF(ISNUMBER(U95), INDEX(出力表!B:B,7), 0)+IF(ISNUMBER(X95), INDEX(出力表!B:B,8), 0)+IF(ISNUMBER(AA95), INDEX(出力表!B:B,9), 0)+IF(ISNUMBER(AD95), INDEX(出力表!B:B,10), 0)+IF(ISNUMBER(AG95), INDEX(出力表!B:B,11), 0)+IF(ISNUMBER(AJ95), INDEX(出力表!B:B,12), 0)+IF(ISNUMBER(AM95), INDEX(出力表!B:B,13), 0)</f>
        <v>0</v>
      </c>
      <c r="AP95" t="str">
        <f t="shared" si="1"/>
        <v/>
      </c>
    </row>
    <row r="96" spans="1:42" x14ac:dyDescent="0.2">
      <c r="A96">
        <v>95</v>
      </c>
      <c r="B96">
        <f>IF(UPPER(Settings!B4)="TRUE", 乱数表!$Z96*Settings!B10, 0)</f>
        <v>2.0136622844906291E-2</v>
      </c>
      <c r="C96">
        <f>IF(UPPER(Settings!B4)="TRUE", 乱数表!$AA96*Settings!B11, 0)</f>
        <v>5.62165691196417E-2</v>
      </c>
      <c r="D96">
        <f>MIN(100, MAX(0, 100*BETAINV(乱数表!$B96, MAX(0.00000001, (1/(1+EXP(-(INDEX(係数表!G:G,2) + $B96))))*(EXP(INDEX(係数表!H:H,2) + INDEX(係数表!I:I,2)*LN(INDEX(出力表!C:C,2)+1)))), MAX(0.00000001, (1-(1/(1+EXP(-(INDEX(係数表!G:G,2) + $B96)))))*(EXP(INDEX(係数表!H:H,2) + INDEX(係数表!I:I,2)*LN(INDEX(出力表!C:C,2)+1)))))))</f>
        <v>90.125773265016491</v>
      </c>
      <c r="E96" t="e">
        <f>MIN(100, MAX(0, (100*(INDEX(出力表!D:D,2))/(EXP(INDEX(係数表!B:B,2) + $C96) + (INDEX(出力表!D:D,2)))) + (乱数表!$N96*(Settings!B12/(((INDEX(出力表!D:D,2))+1)^INDEX(係数表!E:E,2)*INDEX(係数表!F:F,2))))))</f>
        <v>#VALUE!</v>
      </c>
      <c r="F96" t="e">
        <f>MIN(100, MAX(0, (INDEX(出力表!D:D,2))*D96/MAX(E96, Settings!B3)))</f>
        <v>#VALUE!</v>
      </c>
      <c r="G96">
        <f>MIN(100, MAX(0, 100*BETAINV(乱数表!$C96, MAX(0.00000001, (1/(1+EXP(-(INDEX(係数表!G:G,3) + $B96))))*(EXP(INDEX(係数表!H:H,3) + INDEX(係数表!I:I,3)*LN(INDEX(出力表!C:C,3)+1)))), MAX(0.00000001, (1-(1/(1+EXP(-(INDEX(係数表!G:G,3) + $B96)))))*(EXP(INDEX(係数表!H:H,3) + INDEX(係数表!I:I,3)*LN(INDEX(出力表!C:C,3)+1)))))))</f>
        <v>97.576196681315054</v>
      </c>
      <c r="H96" t="e">
        <f>MIN(100, MAX(0, (100*(INDEX(出力表!D:D,3))/(EXP(INDEX(係数表!B:B,3) + $C96) + (INDEX(出力表!D:D,3)))) + (乱数表!$O96*(Settings!B12/(((INDEX(出力表!D:D,3))+1)^INDEX(係数表!E:E,3)*INDEX(係数表!F:F,3))))))</f>
        <v>#VALUE!</v>
      </c>
      <c r="I96" t="e">
        <f>MIN(100, MAX(0, (INDEX(出力表!D:D,3))*G96/MAX(H96, Settings!B3)))</f>
        <v>#VALUE!</v>
      </c>
      <c r="J96">
        <f>MIN(100, MAX(0, 100*BETAINV(乱数表!$D96, MAX(0.00000001, (1/(1+EXP(-(INDEX(係数表!G:G,4) + $B96))))*(EXP(INDEX(係数表!H:H,4) + INDEX(係数表!I:I,4)*LN(INDEX(出力表!C:C,4)+1)))), MAX(0.00000001, (1-(1/(1+EXP(-(INDEX(係数表!G:G,4) + $B96)))))*(EXP(INDEX(係数表!H:H,4) + INDEX(係数表!I:I,4)*LN(INDEX(出力表!C:C,4)+1)))))))</f>
        <v>84.817081198677798</v>
      </c>
      <c r="K96" t="e">
        <f>MIN(100, MAX(0, (100*(INDEX(出力表!D:D,4))/(EXP(INDEX(係数表!B:B,4) + $C96) + (INDEX(出力表!D:D,4)))) + (乱数表!$P96*(Settings!B12/(((INDEX(出力表!D:D,4))+1)^INDEX(係数表!E:E,4)*INDEX(係数表!F:F,4))))))</f>
        <v>#VALUE!</v>
      </c>
      <c r="L96" t="e">
        <f>MIN(100, MAX(0, (INDEX(出力表!D:D,4))*J96/MAX(K96, Settings!B3)))</f>
        <v>#VALUE!</v>
      </c>
      <c r="M96">
        <f>MIN(100, MAX(0, 100*BETAINV(乱数表!$E96, MAX(0.00000001, (1/(1+EXP(-(INDEX(係数表!G:G,5) + $B96))))*(EXP(INDEX(係数表!H:H,5) + INDEX(係数表!I:I,5)*LN(INDEX(出力表!C:C,5)+1)))), MAX(0.00000001, (1-(1/(1+EXP(-(INDEX(係数表!G:G,5) + $B96)))))*(EXP(INDEX(係数表!H:H,5) + INDEX(係数表!I:I,5)*LN(INDEX(出力表!C:C,5)+1)))))))</f>
        <v>97.941481822729472</v>
      </c>
      <c r="N96" t="e">
        <f>MIN(100, MAX(0, (100*(INDEX(出力表!D:D,5))/(EXP(INDEX(係数表!B:B,5) + $C96) + (INDEX(出力表!D:D,5)))) + (乱数表!$Q96*(Settings!B12/(((INDEX(出力表!D:D,5))+1)^INDEX(係数表!E:E,5)*INDEX(係数表!F:F,5))))))</f>
        <v>#VALUE!</v>
      </c>
      <c r="O96" t="e">
        <f>MIN(100, MAX(0, (INDEX(出力表!D:D,5))*M96/MAX(N96, Settings!B3)))</f>
        <v>#VALUE!</v>
      </c>
      <c r="P96">
        <f>MIN(100, MAX(0, 100*BETAINV(乱数表!$F96, MAX(0.00000001, (1/(1+EXP(-(INDEX(係数表!G:G,6) + $B96))))*(EXP(INDEX(係数表!H:H,6) + INDEX(係数表!I:I,6)*LN(INDEX(出力表!C:C,6)+1)))), MAX(0.00000001, (1-(1/(1+EXP(-(INDEX(係数表!G:G,6) + $B96)))))*(EXP(INDEX(係数表!H:H,6) + INDEX(係数表!I:I,6)*LN(INDEX(出力表!C:C,6)+1)))))))</f>
        <v>92.305451683085167</v>
      </c>
      <c r="Q96" t="e">
        <f>MIN(100, MAX(0, (100*(INDEX(出力表!D:D,6))/(EXP(INDEX(係数表!B:B,6) + $C96) + (INDEX(出力表!D:D,6)))) + (乱数表!$R96*(Settings!B12/(((INDEX(出力表!D:D,6))+1)^INDEX(係数表!E:E,6)*INDEX(係数表!F:F,6))))))</f>
        <v>#VALUE!</v>
      </c>
      <c r="R96" t="e">
        <f>MIN(100, MAX(0, (INDEX(出力表!D:D,6))*P96/MAX(Q96, Settings!B3)))</f>
        <v>#VALUE!</v>
      </c>
      <c r="S96">
        <f>MIN(100, MAX(0, 100*BETAINV(乱数表!$G96, MAX(0.00000001, (1/(1+EXP(-(INDEX(係数表!G:G,7) + $B96))))*(EXP(INDEX(係数表!H:H,7) + INDEX(係数表!I:I,7)*LN(INDEX(出力表!C:C,7)+1)))), MAX(0.00000001, (1-(1/(1+EXP(-(INDEX(係数表!G:G,7) + $B96)))))*(EXP(INDEX(係数表!H:H,7) + INDEX(係数表!I:I,7)*LN(INDEX(出力表!C:C,7)+1)))))))</f>
        <v>97.657428610915574</v>
      </c>
      <c r="T96" t="e">
        <f>MIN(100, MAX(0, (100*(INDEX(出力表!D:D,7))/(EXP(INDEX(係数表!B:B,7) + $C96) + (INDEX(出力表!D:D,7)))) + (乱数表!$S96*(Settings!B12/(((INDEX(出力表!D:D,7))+1)^INDEX(係数表!E:E,7)*INDEX(係数表!F:F,7))))))</f>
        <v>#VALUE!</v>
      </c>
      <c r="U96" t="e">
        <f>MIN(100, MAX(0, (INDEX(出力表!D:D,7))*S96/MAX(T96, Settings!B3)))</f>
        <v>#VALUE!</v>
      </c>
      <c r="V96">
        <f>MIN(100, MAX(0, 100*BETAINV(乱数表!$H96, MAX(0.00000001, (1/(1+EXP(-(INDEX(係数表!G:G,8) + $B96))))*(EXP(INDEX(係数表!H:H,8) + INDEX(係数表!I:I,8)*LN(INDEX(出力表!C:C,8)+1)))), MAX(0.00000001, (1-(1/(1+EXP(-(INDEX(係数表!G:G,8) + $B96)))))*(EXP(INDEX(係数表!H:H,8) + INDEX(係数表!I:I,8)*LN(INDEX(出力表!C:C,8)+1)))))))</f>
        <v>95.657981819909949</v>
      </c>
      <c r="W96" t="e">
        <f>MIN(100, MAX(0, (100*(INDEX(出力表!D:D,8))/(EXP(INDEX(係数表!B:B,8) + $C96) + (INDEX(出力表!D:D,8)))) + (乱数表!$T96*(Settings!B12/(((INDEX(出力表!D:D,8))+1)^INDEX(係数表!E:E,8)*INDEX(係数表!F:F,8))))))</f>
        <v>#VALUE!</v>
      </c>
      <c r="X96" t="e">
        <f>MIN(100, MAX(0, (INDEX(出力表!D:D,8))*V96/MAX(W96, Settings!B3)))</f>
        <v>#VALUE!</v>
      </c>
      <c r="Y96">
        <f>MIN(100, MAX(0, 100*BETAINV(乱数表!$I96, MAX(0.00000001, (1/(1+EXP(-(INDEX(係数表!G:G,9) + $B96))))*(EXP(INDEX(係数表!H:H,9) + INDEX(係数表!I:I,9)*LN(INDEX(出力表!C:C,9)+1)))), MAX(0.00000001, (1-(1/(1+EXP(-(INDEX(係数表!G:G,9) + $B96)))))*(EXP(INDEX(係数表!H:H,9) + INDEX(係数表!I:I,9)*LN(INDEX(出力表!C:C,9)+1)))))))</f>
        <v>99.694031604069508</v>
      </c>
      <c r="Z96" t="e">
        <f>MIN(100, MAX(0, (100*(INDEX(出力表!D:D,9))/(EXP(INDEX(係数表!B:B,9) + $C96) + (INDEX(出力表!D:D,9)))) + (乱数表!$U96*(Settings!B12/(((INDEX(出力表!D:D,9))+1)^INDEX(係数表!E:E,9)*INDEX(係数表!F:F,9))))))</f>
        <v>#VALUE!</v>
      </c>
      <c r="AA96" t="e">
        <f>MIN(100, MAX(0, (INDEX(出力表!D:D,9))*Y96/MAX(Z96, Settings!B3)))</f>
        <v>#VALUE!</v>
      </c>
      <c r="AB96">
        <f>MIN(100, MAX(0, 100*BETAINV(乱数表!$J96, MAX(0.00000001, (1/(1+EXP(-(INDEX(係数表!G:G,10) + $B96))))*(EXP(INDEX(係数表!H:H,10) + INDEX(係数表!I:I,10)*LN(INDEX(出力表!C:C,10)+1)))), MAX(0.00000001, (1-(1/(1+EXP(-(INDEX(係数表!G:G,10) + $B96)))))*(EXP(INDEX(係数表!H:H,10) + INDEX(係数表!I:I,10)*LN(INDEX(出力表!C:C,10)+1)))))))</f>
        <v>64.649927635219029</v>
      </c>
      <c r="AC96" t="e">
        <f>MIN(100, MAX(0, (100*(INDEX(出力表!D:D,10))/(EXP(INDEX(係数表!B:B,10) + $C96) + (INDEX(出力表!D:D,10)))) + (乱数表!$V96*(Settings!B12/(((INDEX(出力表!D:D,10))+1)^INDEX(係数表!E:E,10)*INDEX(係数表!F:F,10))))))</f>
        <v>#VALUE!</v>
      </c>
      <c r="AD96" t="e">
        <f>MIN(100, MAX(0, (INDEX(出力表!D:D,10))*AB96/MAX(AC96, Settings!B3)))</f>
        <v>#VALUE!</v>
      </c>
      <c r="AE96">
        <f>MIN(100, MAX(0, 100*BETAINV(乱数表!$K96, MAX(0.00000001, (1/(1+EXP(-(INDEX(係数表!G:G,11) + $B96))))*(EXP(INDEX(係数表!H:H,11) + INDEX(係数表!I:I,11)*LN(INDEX(出力表!C:C,11)+1)))), MAX(0.00000001, (1-(1/(1+EXP(-(INDEX(係数表!G:G,11) + $B96)))))*(EXP(INDEX(係数表!H:H,11) + INDEX(係数表!I:I,11)*LN(INDEX(出力表!C:C,11)+1)))))))</f>
        <v>69.015104141068633</v>
      </c>
      <c r="AF96" t="e">
        <f>MIN(100, MAX(0, (100*(INDEX(出力表!D:D,11))/(EXP(INDEX(係数表!B:B,11) + $C96) + (INDEX(出力表!D:D,11)))) + (乱数表!$W96*(Settings!B12/(((INDEX(出力表!D:D,11))+1)^INDEX(係数表!E:E,11)*INDEX(係数表!F:F,11))))))</f>
        <v>#VALUE!</v>
      </c>
      <c r="AG96" t="e">
        <f>MIN(100, MAX(0, (INDEX(出力表!D:D,11))*AE96/MAX(AF96, Settings!B3)))</f>
        <v>#VALUE!</v>
      </c>
      <c r="AH96">
        <f>MIN(100, MAX(0, 100*BETAINV(乱数表!$L96, MAX(0.00000001, (1/(1+EXP(-(INDEX(係数表!G:G,12) + $B96))))*(EXP(INDEX(係数表!H:H,12) + INDEX(係数表!I:I,12)*LN(INDEX(出力表!C:C,12)+1)))), MAX(0.00000001, (1-(1/(1+EXP(-(INDEX(係数表!G:G,12) + $B96)))))*(EXP(INDEX(係数表!H:H,12) + INDEX(係数表!I:I,12)*LN(INDEX(出力表!C:C,12)+1)))))))</f>
        <v>44.13969234516918</v>
      </c>
      <c r="AI96" t="e">
        <f>MIN(100, MAX(0, (100*(INDEX(出力表!D:D,12))/(EXP(INDEX(係数表!B:B,12) + $C96) + (INDEX(出力表!D:D,12)))) + (乱数表!$X96*(Settings!B12/(((INDEX(出力表!D:D,12))+1)^INDEX(係数表!E:E,12)*INDEX(係数表!F:F,12))))))</f>
        <v>#VALUE!</v>
      </c>
      <c r="AJ96" t="e">
        <f>MIN(100, MAX(0, (INDEX(出力表!D:D,12))*AH96/MAX(AI96, Settings!B3)))</f>
        <v>#VALUE!</v>
      </c>
      <c r="AK96">
        <f>MIN(100, MAX(0, 100*BETAINV(乱数表!$M96, MAX(0.00000001, (1/(1+EXP(-(INDEX(係数表!G:G,13) + $B96))))*(EXP(INDEX(係数表!H:H,13) + INDEX(係数表!I:I,13)*LN(INDEX(出力表!C:C,13)+1)))), MAX(0.00000001, (1-(1/(1+EXP(-(INDEX(係数表!G:G,13) + $B96)))))*(EXP(INDEX(係数表!H:H,13) + INDEX(係数表!I:I,13)*LN(INDEX(出力表!C:C,13)+1)))))))</f>
        <v>94.255078182624658</v>
      </c>
      <c r="AL96" t="e">
        <f>MIN(100, MAX(0, (100*(INDEX(出力表!D:D,13))/(EXP(INDEX(係数表!B:B,13) + $C96) + (INDEX(出力表!D:D,13)))) + (乱数表!$Y96*(Settings!B12/(((INDEX(出力表!D:D,13))+1)^INDEX(係数表!E:E,13)*INDEX(係数表!F:F,13))))))</f>
        <v>#VALUE!</v>
      </c>
      <c r="AM96" t="e">
        <f>MIN(100, MAX(0, (INDEX(出力表!D:D,13))*AK96/MAX(AL96, Settings!B3)))</f>
        <v>#VALUE!</v>
      </c>
      <c r="AN96">
        <f>IF(ISNUMBER(F96), INDEX(出力表!B:B,2)*F96, 0)+IF(ISNUMBER(I96), INDEX(出力表!B:B,3)*I96, 0)+IF(ISNUMBER(L96), INDEX(出力表!B:B,4)*L96, 0)+IF(ISNUMBER(O96), INDEX(出力表!B:B,5)*O96, 0)+IF(ISNUMBER(R96), INDEX(出力表!B:B,6)*R96, 0)+IF(ISNUMBER(U96), INDEX(出力表!B:B,7)*U96, 0)+IF(ISNUMBER(X96), INDEX(出力表!B:B,8)*X96, 0)+IF(ISNUMBER(AA96), INDEX(出力表!B:B,9)*AA96, 0)+IF(ISNUMBER(AD96), INDEX(出力表!B:B,10)*AD96, 0)+IF(ISNUMBER(AG96), INDEX(出力表!B:B,11)*AG96, 0)+IF(ISNUMBER(AJ96), INDEX(出力表!B:B,12)*AJ96, 0)+IF(ISNUMBER(AM96), INDEX(出力表!B:B,13)*AM96, 0)</f>
        <v>0</v>
      </c>
      <c r="AO96">
        <f>IF(ISNUMBER(F96), INDEX(出力表!B:B,2), 0)+IF(ISNUMBER(I96), INDEX(出力表!B:B,3), 0)+IF(ISNUMBER(L96), INDEX(出力表!B:B,4), 0)+IF(ISNUMBER(O96), INDEX(出力表!B:B,5), 0)+IF(ISNUMBER(R96), INDEX(出力表!B:B,6), 0)+IF(ISNUMBER(U96), INDEX(出力表!B:B,7), 0)+IF(ISNUMBER(X96), INDEX(出力表!B:B,8), 0)+IF(ISNUMBER(AA96), INDEX(出力表!B:B,9), 0)+IF(ISNUMBER(AD96), INDEX(出力表!B:B,10), 0)+IF(ISNUMBER(AG96), INDEX(出力表!B:B,11), 0)+IF(ISNUMBER(AJ96), INDEX(出力表!B:B,12), 0)+IF(ISNUMBER(AM96), INDEX(出力表!B:B,13), 0)</f>
        <v>0</v>
      </c>
      <c r="AP96" t="str">
        <f t="shared" si="1"/>
        <v/>
      </c>
    </row>
    <row r="97" spans="1:42" x14ac:dyDescent="0.2">
      <c r="A97">
        <v>96</v>
      </c>
      <c r="B97">
        <f>IF(UPPER(Settings!B4)="TRUE", 乱数表!$Z97*Settings!B10, 0)</f>
        <v>-0.5606994552624005</v>
      </c>
      <c r="C97">
        <f>IF(UPPER(Settings!B4)="TRUE", 乱数表!$AA97*Settings!B11, 0)</f>
        <v>-1.4627160557734286E-2</v>
      </c>
      <c r="D97">
        <f>MIN(100, MAX(0, 100*BETAINV(乱数表!$B97, MAX(0.00000001, (1/(1+EXP(-(INDEX(係数表!G:G,2) + $B97))))*(EXP(INDEX(係数表!H:H,2) + INDEX(係数表!I:I,2)*LN(INDEX(出力表!C:C,2)+1)))), MAX(0.00000001, (1-(1/(1+EXP(-(INDEX(係数表!G:G,2) + $B97)))))*(EXP(INDEX(係数表!H:H,2) + INDEX(係数表!I:I,2)*LN(INDEX(出力表!C:C,2)+1)))))))</f>
        <v>71.761279247319905</v>
      </c>
      <c r="E97" t="e">
        <f>MIN(100, MAX(0, (100*(INDEX(出力表!D:D,2))/(EXP(INDEX(係数表!B:B,2) + $C97) + (INDEX(出力表!D:D,2)))) + (乱数表!$N97*(Settings!B12/(((INDEX(出力表!D:D,2))+1)^INDEX(係数表!E:E,2)*INDEX(係数表!F:F,2))))))</f>
        <v>#VALUE!</v>
      </c>
      <c r="F97" t="e">
        <f>MIN(100, MAX(0, (INDEX(出力表!D:D,2))*D97/MAX(E97, Settings!B3)))</f>
        <v>#VALUE!</v>
      </c>
      <c r="G97">
        <f>MIN(100, MAX(0, 100*BETAINV(乱数表!$C97, MAX(0.00000001, (1/(1+EXP(-(INDEX(係数表!G:G,3) + $B97))))*(EXP(INDEX(係数表!H:H,3) + INDEX(係数表!I:I,3)*LN(INDEX(出力表!C:C,3)+1)))), MAX(0.00000001, (1-(1/(1+EXP(-(INDEX(係数表!G:G,3) + $B97)))))*(EXP(INDEX(係数表!H:H,3) + INDEX(係数表!I:I,3)*LN(INDEX(出力表!C:C,3)+1)))))))</f>
        <v>92.99350917170527</v>
      </c>
      <c r="H97" t="e">
        <f>MIN(100, MAX(0, (100*(INDEX(出力表!D:D,3))/(EXP(INDEX(係数表!B:B,3) + $C97) + (INDEX(出力表!D:D,3)))) + (乱数表!$O97*(Settings!B12/(((INDEX(出力表!D:D,3))+1)^INDEX(係数表!E:E,3)*INDEX(係数表!F:F,3))))))</f>
        <v>#VALUE!</v>
      </c>
      <c r="I97" t="e">
        <f>MIN(100, MAX(0, (INDEX(出力表!D:D,3))*G97/MAX(H97, Settings!B3)))</f>
        <v>#VALUE!</v>
      </c>
      <c r="J97">
        <f>MIN(100, MAX(0, 100*BETAINV(乱数表!$D97, MAX(0.00000001, (1/(1+EXP(-(INDEX(係数表!G:G,4) + $B97))))*(EXP(INDEX(係数表!H:H,4) + INDEX(係数表!I:I,4)*LN(INDEX(出力表!C:C,4)+1)))), MAX(0.00000001, (1-(1/(1+EXP(-(INDEX(係数表!G:G,4) + $B97)))))*(EXP(INDEX(係数表!H:H,4) + INDEX(係数表!I:I,4)*LN(INDEX(出力表!C:C,4)+1)))))))</f>
        <v>92.908772045887972</v>
      </c>
      <c r="K97" t="e">
        <f>MIN(100, MAX(0, (100*(INDEX(出力表!D:D,4))/(EXP(INDEX(係数表!B:B,4) + $C97) + (INDEX(出力表!D:D,4)))) + (乱数表!$P97*(Settings!B12/(((INDEX(出力表!D:D,4))+1)^INDEX(係数表!E:E,4)*INDEX(係数表!F:F,4))))))</f>
        <v>#VALUE!</v>
      </c>
      <c r="L97" t="e">
        <f>MIN(100, MAX(0, (INDEX(出力表!D:D,4))*J97/MAX(K97, Settings!B3)))</f>
        <v>#VALUE!</v>
      </c>
      <c r="M97">
        <f>MIN(100, MAX(0, 100*BETAINV(乱数表!$E97, MAX(0.00000001, (1/(1+EXP(-(INDEX(係数表!G:G,5) + $B97))))*(EXP(INDEX(係数表!H:H,5) + INDEX(係数表!I:I,5)*LN(INDEX(出力表!C:C,5)+1)))), MAX(0.00000001, (1-(1/(1+EXP(-(INDEX(係数表!G:G,5) + $B97)))))*(EXP(INDEX(係数表!H:H,5) + INDEX(係数表!I:I,5)*LN(INDEX(出力表!C:C,5)+1)))))))</f>
        <v>89.30986110576076</v>
      </c>
      <c r="N97" t="e">
        <f>MIN(100, MAX(0, (100*(INDEX(出力表!D:D,5))/(EXP(INDEX(係数表!B:B,5) + $C97) + (INDEX(出力表!D:D,5)))) + (乱数表!$Q97*(Settings!B12/(((INDEX(出力表!D:D,5))+1)^INDEX(係数表!E:E,5)*INDEX(係数表!F:F,5))))))</f>
        <v>#VALUE!</v>
      </c>
      <c r="O97" t="e">
        <f>MIN(100, MAX(0, (INDEX(出力表!D:D,5))*M97/MAX(N97, Settings!B3)))</f>
        <v>#VALUE!</v>
      </c>
      <c r="P97">
        <f>MIN(100, MAX(0, 100*BETAINV(乱数表!$F97, MAX(0.00000001, (1/(1+EXP(-(INDEX(係数表!G:G,6) + $B97))))*(EXP(INDEX(係数表!H:H,6) + INDEX(係数表!I:I,6)*LN(INDEX(出力表!C:C,6)+1)))), MAX(0.00000001, (1-(1/(1+EXP(-(INDEX(係数表!G:G,6) + $B97)))))*(EXP(INDEX(係数表!H:H,6) + INDEX(係数表!I:I,6)*LN(INDEX(出力表!C:C,6)+1)))))))</f>
        <v>87.626383738906583</v>
      </c>
      <c r="Q97" t="e">
        <f>MIN(100, MAX(0, (100*(INDEX(出力表!D:D,6))/(EXP(INDEX(係数表!B:B,6) + $C97) + (INDEX(出力表!D:D,6)))) + (乱数表!$R97*(Settings!B12/(((INDEX(出力表!D:D,6))+1)^INDEX(係数表!E:E,6)*INDEX(係数表!F:F,6))))))</f>
        <v>#VALUE!</v>
      </c>
      <c r="R97" t="e">
        <f>MIN(100, MAX(0, (INDEX(出力表!D:D,6))*P97/MAX(Q97, Settings!B3)))</f>
        <v>#VALUE!</v>
      </c>
      <c r="S97">
        <f>MIN(100, MAX(0, 100*BETAINV(乱数表!$G97, MAX(0.00000001, (1/(1+EXP(-(INDEX(係数表!G:G,7) + $B97))))*(EXP(INDEX(係数表!H:H,7) + INDEX(係数表!I:I,7)*LN(INDEX(出力表!C:C,7)+1)))), MAX(0.00000001, (1-(1/(1+EXP(-(INDEX(係数表!G:G,7) + $B97)))))*(EXP(INDEX(係数表!H:H,7) + INDEX(係数表!I:I,7)*LN(INDEX(出力表!C:C,7)+1)))))))</f>
        <v>48.417530997833438</v>
      </c>
      <c r="T97" t="e">
        <f>MIN(100, MAX(0, (100*(INDEX(出力表!D:D,7))/(EXP(INDEX(係数表!B:B,7) + $C97) + (INDEX(出力表!D:D,7)))) + (乱数表!$S97*(Settings!B12/(((INDEX(出力表!D:D,7))+1)^INDEX(係数表!E:E,7)*INDEX(係数表!F:F,7))))))</f>
        <v>#VALUE!</v>
      </c>
      <c r="U97" t="e">
        <f>MIN(100, MAX(0, (INDEX(出力表!D:D,7))*S97/MAX(T97, Settings!B3)))</f>
        <v>#VALUE!</v>
      </c>
      <c r="V97">
        <f>MIN(100, MAX(0, 100*BETAINV(乱数表!$H97, MAX(0.00000001, (1/(1+EXP(-(INDEX(係数表!G:G,8) + $B97))))*(EXP(INDEX(係数表!H:H,8) + INDEX(係数表!I:I,8)*LN(INDEX(出力表!C:C,8)+1)))), MAX(0.00000001, (1-(1/(1+EXP(-(INDEX(係数表!G:G,8) + $B97)))))*(EXP(INDEX(係数表!H:H,8) + INDEX(係数表!I:I,8)*LN(INDEX(出力表!C:C,8)+1)))))))</f>
        <v>69.645115070858552</v>
      </c>
      <c r="W97" t="e">
        <f>MIN(100, MAX(0, (100*(INDEX(出力表!D:D,8))/(EXP(INDEX(係数表!B:B,8) + $C97) + (INDEX(出力表!D:D,8)))) + (乱数表!$T97*(Settings!B12/(((INDEX(出力表!D:D,8))+1)^INDEX(係数表!E:E,8)*INDEX(係数表!F:F,8))))))</f>
        <v>#VALUE!</v>
      </c>
      <c r="X97" t="e">
        <f>MIN(100, MAX(0, (INDEX(出力表!D:D,8))*V97/MAX(W97, Settings!B3)))</f>
        <v>#VALUE!</v>
      </c>
      <c r="Y97">
        <f>MIN(100, MAX(0, 100*BETAINV(乱数表!$I97, MAX(0.00000001, (1/(1+EXP(-(INDEX(係数表!G:G,9) + $B97))))*(EXP(INDEX(係数表!H:H,9) + INDEX(係数表!I:I,9)*LN(INDEX(出力表!C:C,9)+1)))), MAX(0.00000001, (1-(1/(1+EXP(-(INDEX(係数表!G:G,9) + $B97)))))*(EXP(INDEX(係数表!H:H,9) + INDEX(係数表!I:I,9)*LN(INDEX(出力表!C:C,9)+1)))))))</f>
        <v>81.667638067691456</v>
      </c>
      <c r="Z97" t="e">
        <f>MIN(100, MAX(0, (100*(INDEX(出力表!D:D,9))/(EXP(INDEX(係数表!B:B,9) + $C97) + (INDEX(出力表!D:D,9)))) + (乱数表!$U97*(Settings!B12/(((INDEX(出力表!D:D,9))+1)^INDEX(係数表!E:E,9)*INDEX(係数表!F:F,9))))))</f>
        <v>#VALUE!</v>
      </c>
      <c r="AA97" t="e">
        <f>MIN(100, MAX(0, (INDEX(出力表!D:D,9))*Y97/MAX(Z97, Settings!B3)))</f>
        <v>#VALUE!</v>
      </c>
      <c r="AB97">
        <f>MIN(100, MAX(0, 100*BETAINV(乱数表!$J97, MAX(0.00000001, (1/(1+EXP(-(INDEX(係数表!G:G,10) + $B97))))*(EXP(INDEX(係数表!H:H,10) + INDEX(係数表!I:I,10)*LN(INDEX(出力表!C:C,10)+1)))), MAX(0.00000001, (1-(1/(1+EXP(-(INDEX(係数表!G:G,10) + $B97)))))*(EXP(INDEX(係数表!H:H,10) + INDEX(係数表!I:I,10)*LN(INDEX(出力表!C:C,10)+1)))))))</f>
        <v>85.122465577645187</v>
      </c>
      <c r="AC97" t="e">
        <f>MIN(100, MAX(0, (100*(INDEX(出力表!D:D,10))/(EXP(INDEX(係数表!B:B,10) + $C97) + (INDEX(出力表!D:D,10)))) + (乱数表!$V97*(Settings!B12/(((INDEX(出力表!D:D,10))+1)^INDEX(係数表!E:E,10)*INDEX(係数表!F:F,10))))))</f>
        <v>#VALUE!</v>
      </c>
      <c r="AD97" t="e">
        <f>MIN(100, MAX(0, (INDEX(出力表!D:D,10))*AB97/MAX(AC97, Settings!B3)))</f>
        <v>#VALUE!</v>
      </c>
      <c r="AE97">
        <f>MIN(100, MAX(0, 100*BETAINV(乱数表!$K97, MAX(0.00000001, (1/(1+EXP(-(INDEX(係数表!G:G,11) + $B97))))*(EXP(INDEX(係数表!H:H,11) + INDEX(係数表!I:I,11)*LN(INDEX(出力表!C:C,11)+1)))), MAX(0.00000001, (1-(1/(1+EXP(-(INDEX(係数表!G:G,11) + $B97)))))*(EXP(INDEX(係数表!H:H,11) + INDEX(係数表!I:I,11)*LN(INDEX(出力表!C:C,11)+1)))))))</f>
        <v>87.95403607866524</v>
      </c>
      <c r="AF97" t="e">
        <f>MIN(100, MAX(0, (100*(INDEX(出力表!D:D,11))/(EXP(INDEX(係数表!B:B,11) + $C97) + (INDEX(出力表!D:D,11)))) + (乱数表!$W97*(Settings!B12/(((INDEX(出力表!D:D,11))+1)^INDEX(係数表!E:E,11)*INDEX(係数表!F:F,11))))))</f>
        <v>#VALUE!</v>
      </c>
      <c r="AG97" t="e">
        <f>MIN(100, MAX(0, (INDEX(出力表!D:D,11))*AE97/MAX(AF97, Settings!B3)))</f>
        <v>#VALUE!</v>
      </c>
      <c r="AH97">
        <f>MIN(100, MAX(0, 100*BETAINV(乱数表!$L97, MAX(0.00000001, (1/(1+EXP(-(INDEX(係数表!G:G,12) + $B97))))*(EXP(INDEX(係数表!H:H,12) + INDEX(係数表!I:I,12)*LN(INDEX(出力表!C:C,12)+1)))), MAX(0.00000001, (1-(1/(1+EXP(-(INDEX(係数表!G:G,12) + $B97)))))*(EXP(INDEX(係数表!H:H,12) + INDEX(係数表!I:I,12)*LN(INDEX(出力表!C:C,12)+1)))))))</f>
        <v>72.290258476154833</v>
      </c>
      <c r="AI97" t="e">
        <f>MIN(100, MAX(0, (100*(INDEX(出力表!D:D,12))/(EXP(INDEX(係数表!B:B,12) + $C97) + (INDEX(出力表!D:D,12)))) + (乱数表!$X97*(Settings!B12/(((INDEX(出力表!D:D,12))+1)^INDEX(係数表!E:E,12)*INDEX(係数表!F:F,12))))))</f>
        <v>#VALUE!</v>
      </c>
      <c r="AJ97" t="e">
        <f>MIN(100, MAX(0, (INDEX(出力表!D:D,12))*AH97/MAX(AI97, Settings!B3)))</f>
        <v>#VALUE!</v>
      </c>
      <c r="AK97">
        <f>MIN(100, MAX(0, 100*BETAINV(乱数表!$M97, MAX(0.00000001, (1/(1+EXP(-(INDEX(係数表!G:G,13) + $B97))))*(EXP(INDEX(係数表!H:H,13) + INDEX(係数表!I:I,13)*LN(INDEX(出力表!C:C,13)+1)))), MAX(0.00000001, (1-(1/(1+EXP(-(INDEX(係数表!G:G,13) + $B97)))))*(EXP(INDEX(係数表!H:H,13) + INDEX(係数表!I:I,13)*LN(INDEX(出力表!C:C,13)+1)))))))</f>
        <v>99.535356499126749</v>
      </c>
      <c r="AL97" t="e">
        <f>MIN(100, MAX(0, (100*(INDEX(出力表!D:D,13))/(EXP(INDEX(係数表!B:B,13) + $C97) + (INDEX(出力表!D:D,13)))) + (乱数表!$Y97*(Settings!B12/(((INDEX(出力表!D:D,13))+1)^INDEX(係数表!E:E,13)*INDEX(係数表!F:F,13))))))</f>
        <v>#VALUE!</v>
      </c>
      <c r="AM97" t="e">
        <f>MIN(100, MAX(0, (INDEX(出力表!D:D,13))*AK97/MAX(AL97, Settings!B3)))</f>
        <v>#VALUE!</v>
      </c>
      <c r="AN97">
        <f>IF(ISNUMBER(F97), INDEX(出力表!B:B,2)*F97, 0)+IF(ISNUMBER(I97), INDEX(出力表!B:B,3)*I97, 0)+IF(ISNUMBER(L97), INDEX(出力表!B:B,4)*L97, 0)+IF(ISNUMBER(O97), INDEX(出力表!B:B,5)*O97, 0)+IF(ISNUMBER(R97), INDEX(出力表!B:B,6)*R97, 0)+IF(ISNUMBER(U97), INDEX(出力表!B:B,7)*U97, 0)+IF(ISNUMBER(X97), INDEX(出力表!B:B,8)*X97, 0)+IF(ISNUMBER(AA97), INDEX(出力表!B:B,9)*AA97, 0)+IF(ISNUMBER(AD97), INDEX(出力表!B:B,10)*AD97, 0)+IF(ISNUMBER(AG97), INDEX(出力表!B:B,11)*AG97, 0)+IF(ISNUMBER(AJ97), INDEX(出力表!B:B,12)*AJ97, 0)+IF(ISNUMBER(AM97), INDEX(出力表!B:B,13)*AM97, 0)</f>
        <v>0</v>
      </c>
      <c r="AO97">
        <f>IF(ISNUMBER(F97), INDEX(出力表!B:B,2), 0)+IF(ISNUMBER(I97), INDEX(出力表!B:B,3), 0)+IF(ISNUMBER(L97), INDEX(出力表!B:B,4), 0)+IF(ISNUMBER(O97), INDEX(出力表!B:B,5), 0)+IF(ISNUMBER(R97), INDEX(出力表!B:B,6), 0)+IF(ISNUMBER(U97), INDEX(出力表!B:B,7), 0)+IF(ISNUMBER(X97), INDEX(出力表!B:B,8), 0)+IF(ISNUMBER(AA97), INDEX(出力表!B:B,9), 0)+IF(ISNUMBER(AD97), INDEX(出力表!B:B,10), 0)+IF(ISNUMBER(AG97), INDEX(出力表!B:B,11), 0)+IF(ISNUMBER(AJ97), INDEX(出力表!B:B,12), 0)+IF(ISNUMBER(AM97), INDEX(出力表!B:B,13), 0)</f>
        <v>0</v>
      </c>
      <c r="AP97" t="str">
        <f t="shared" si="1"/>
        <v/>
      </c>
    </row>
    <row r="98" spans="1:42" x14ac:dyDescent="0.2">
      <c r="A98">
        <v>97</v>
      </c>
      <c r="B98">
        <f>IF(UPPER(Settings!B4)="TRUE", 乱数表!$Z98*Settings!B10, 0)</f>
        <v>4.5724478725303304E-3</v>
      </c>
      <c r="C98">
        <f>IF(UPPER(Settings!B4)="TRUE", 乱数表!$AA98*Settings!B11, 0)</f>
        <v>6.2500817900255148E-2</v>
      </c>
      <c r="D98">
        <f>MIN(100, MAX(0, 100*BETAINV(乱数表!$B98, MAX(0.00000001, (1/(1+EXP(-(INDEX(係数表!G:G,2) + $B98))))*(EXP(INDEX(係数表!H:H,2) + INDEX(係数表!I:I,2)*LN(INDEX(出力表!C:C,2)+1)))), MAX(0.00000001, (1-(1/(1+EXP(-(INDEX(係数表!G:G,2) + $B98)))))*(EXP(INDEX(係数表!H:H,2) + INDEX(係数表!I:I,2)*LN(INDEX(出力表!C:C,2)+1)))))))</f>
        <v>99.395105077550738</v>
      </c>
      <c r="E98" t="e">
        <f>MIN(100, MAX(0, (100*(INDEX(出力表!D:D,2))/(EXP(INDEX(係数表!B:B,2) + $C98) + (INDEX(出力表!D:D,2)))) + (乱数表!$N98*(Settings!B12/(((INDEX(出力表!D:D,2))+1)^INDEX(係数表!E:E,2)*INDEX(係数表!F:F,2))))))</f>
        <v>#VALUE!</v>
      </c>
      <c r="F98" t="e">
        <f>MIN(100, MAX(0, (INDEX(出力表!D:D,2))*D98/MAX(E98, Settings!B3)))</f>
        <v>#VALUE!</v>
      </c>
      <c r="G98">
        <f>MIN(100, MAX(0, 100*BETAINV(乱数表!$C98, MAX(0.00000001, (1/(1+EXP(-(INDEX(係数表!G:G,3) + $B98))))*(EXP(INDEX(係数表!H:H,3) + INDEX(係数表!I:I,3)*LN(INDEX(出力表!C:C,3)+1)))), MAX(0.00000001, (1-(1/(1+EXP(-(INDEX(係数表!G:G,3) + $B98)))))*(EXP(INDEX(係数表!H:H,3) + INDEX(係数表!I:I,3)*LN(INDEX(出力表!C:C,3)+1)))))))</f>
        <v>99.993160519044437</v>
      </c>
      <c r="H98" t="e">
        <f>MIN(100, MAX(0, (100*(INDEX(出力表!D:D,3))/(EXP(INDEX(係数表!B:B,3) + $C98) + (INDEX(出力表!D:D,3)))) + (乱数表!$O98*(Settings!B12/(((INDEX(出力表!D:D,3))+1)^INDEX(係数表!E:E,3)*INDEX(係数表!F:F,3))))))</f>
        <v>#VALUE!</v>
      </c>
      <c r="I98" t="e">
        <f>MIN(100, MAX(0, (INDEX(出力表!D:D,3))*G98/MAX(H98, Settings!B3)))</f>
        <v>#VALUE!</v>
      </c>
      <c r="J98">
        <f>MIN(100, MAX(0, 100*BETAINV(乱数表!$D98, MAX(0.00000001, (1/(1+EXP(-(INDEX(係数表!G:G,4) + $B98))))*(EXP(INDEX(係数表!H:H,4) + INDEX(係数表!I:I,4)*LN(INDEX(出力表!C:C,4)+1)))), MAX(0.00000001, (1-(1/(1+EXP(-(INDEX(係数表!G:G,4) + $B98)))))*(EXP(INDEX(係数表!H:H,4) + INDEX(係数表!I:I,4)*LN(INDEX(出力表!C:C,4)+1)))))))</f>
        <v>99.908959806479345</v>
      </c>
      <c r="K98" t="e">
        <f>MIN(100, MAX(0, (100*(INDEX(出力表!D:D,4))/(EXP(INDEX(係数表!B:B,4) + $C98) + (INDEX(出力表!D:D,4)))) + (乱数表!$P98*(Settings!B12/(((INDEX(出力表!D:D,4))+1)^INDEX(係数表!E:E,4)*INDEX(係数表!F:F,4))))))</f>
        <v>#VALUE!</v>
      </c>
      <c r="L98" t="e">
        <f>MIN(100, MAX(0, (INDEX(出力表!D:D,4))*J98/MAX(K98, Settings!B3)))</f>
        <v>#VALUE!</v>
      </c>
      <c r="M98">
        <f>MIN(100, MAX(0, 100*BETAINV(乱数表!$E98, MAX(0.00000001, (1/(1+EXP(-(INDEX(係数表!G:G,5) + $B98))))*(EXP(INDEX(係数表!H:H,5) + INDEX(係数表!I:I,5)*LN(INDEX(出力表!C:C,5)+1)))), MAX(0.00000001, (1-(1/(1+EXP(-(INDEX(係数表!G:G,5) + $B98)))))*(EXP(INDEX(係数表!H:H,5) + INDEX(係数表!I:I,5)*LN(INDEX(出力表!C:C,5)+1)))))))</f>
        <v>60.727586586918832</v>
      </c>
      <c r="N98" t="e">
        <f>MIN(100, MAX(0, (100*(INDEX(出力表!D:D,5))/(EXP(INDEX(係数表!B:B,5) + $C98) + (INDEX(出力表!D:D,5)))) + (乱数表!$Q98*(Settings!B12/(((INDEX(出力表!D:D,5))+1)^INDEX(係数表!E:E,5)*INDEX(係数表!F:F,5))))))</f>
        <v>#VALUE!</v>
      </c>
      <c r="O98" t="e">
        <f>MIN(100, MAX(0, (INDEX(出力表!D:D,5))*M98/MAX(N98, Settings!B3)))</f>
        <v>#VALUE!</v>
      </c>
      <c r="P98">
        <f>MIN(100, MAX(0, 100*BETAINV(乱数表!$F98, MAX(0.00000001, (1/(1+EXP(-(INDEX(係数表!G:G,6) + $B98))))*(EXP(INDEX(係数表!H:H,6) + INDEX(係数表!I:I,6)*LN(INDEX(出力表!C:C,6)+1)))), MAX(0.00000001, (1-(1/(1+EXP(-(INDEX(係数表!G:G,6) + $B98)))))*(EXP(INDEX(係数表!H:H,6) + INDEX(係数表!I:I,6)*LN(INDEX(出力表!C:C,6)+1)))))))</f>
        <v>80.176099559920075</v>
      </c>
      <c r="Q98" t="e">
        <f>MIN(100, MAX(0, (100*(INDEX(出力表!D:D,6))/(EXP(INDEX(係数表!B:B,6) + $C98) + (INDEX(出力表!D:D,6)))) + (乱数表!$R98*(Settings!B12/(((INDEX(出力表!D:D,6))+1)^INDEX(係数表!E:E,6)*INDEX(係数表!F:F,6))))))</f>
        <v>#VALUE!</v>
      </c>
      <c r="R98" t="e">
        <f>MIN(100, MAX(0, (INDEX(出力表!D:D,6))*P98/MAX(Q98, Settings!B3)))</f>
        <v>#VALUE!</v>
      </c>
      <c r="S98">
        <f>MIN(100, MAX(0, 100*BETAINV(乱数表!$G98, MAX(0.00000001, (1/(1+EXP(-(INDEX(係数表!G:G,7) + $B98))))*(EXP(INDEX(係数表!H:H,7) + INDEX(係数表!I:I,7)*LN(INDEX(出力表!C:C,7)+1)))), MAX(0.00000001, (1-(1/(1+EXP(-(INDEX(係数表!G:G,7) + $B98)))))*(EXP(INDEX(係数表!H:H,7) + INDEX(係数表!I:I,7)*LN(INDEX(出力表!C:C,7)+1)))))))</f>
        <v>97.340998227205873</v>
      </c>
      <c r="T98" t="e">
        <f>MIN(100, MAX(0, (100*(INDEX(出力表!D:D,7))/(EXP(INDEX(係数表!B:B,7) + $C98) + (INDEX(出力表!D:D,7)))) + (乱数表!$S98*(Settings!B12/(((INDEX(出力表!D:D,7))+1)^INDEX(係数表!E:E,7)*INDEX(係数表!F:F,7))))))</f>
        <v>#VALUE!</v>
      </c>
      <c r="U98" t="e">
        <f>MIN(100, MAX(0, (INDEX(出力表!D:D,7))*S98/MAX(T98, Settings!B3)))</f>
        <v>#VALUE!</v>
      </c>
      <c r="V98">
        <f>MIN(100, MAX(0, 100*BETAINV(乱数表!$H98, MAX(0.00000001, (1/(1+EXP(-(INDEX(係数表!G:G,8) + $B98))))*(EXP(INDEX(係数表!H:H,8) + INDEX(係数表!I:I,8)*LN(INDEX(出力表!C:C,8)+1)))), MAX(0.00000001, (1-(1/(1+EXP(-(INDEX(係数表!G:G,8) + $B98)))))*(EXP(INDEX(係数表!H:H,8) + INDEX(係数表!I:I,8)*LN(INDEX(出力表!C:C,8)+1)))))))</f>
        <v>91.028056704402999</v>
      </c>
      <c r="W98" t="e">
        <f>MIN(100, MAX(0, (100*(INDEX(出力表!D:D,8))/(EXP(INDEX(係数表!B:B,8) + $C98) + (INDEX(出力表!D:D,8)))) + (乱数表!$T98*(Settings!B12/(((INDEX(出力表!D:D,8))+1)^INDEX(係数表!E:E,8)*INDEX(係数表!F:F,8))))))</f>
        <v>#VALUE!</v>
      </c>
      <c r="X98" t="e">
        <f>MIN(100, MAX(0, (INDEX(出力表!D:D,8))*V98/MAX(W98, Settings!B3)))</f>
        <v>#VALUE!</v>
      </c>
      <c r="Y98">
        <f>MIN(100, MAX(0, 100*BETAINV(乱数表!$I98, MAX(0.00000001, (1/(1+EXP(-(INDEX(係数表!G:G,9) + $B98))))*(EXP(INDEX(係数表!H:H,9) + INDEX(係数表!I:I,9)*LN(INDEX(出力表!C:C,9)+1)))), MAX(0.00000001, (1-(1/(1+EXP(-(INDEX(係数表!G:G,9) + $B98)))))*(EXP(INDEX(係数表!H:H,9) + INDEX(係数表!I:I,9)*LN(INDEX(出力表!C:C,9)+1)))))))</f>
        <v>98.319472319896974</v>
      </c>
      <c r="Z98" t="e">
        <f>MIN(100, MAX(0, (100*(INDEX(出力表!D:D,9))/(EXP(INDEX(係数表!B:B,9) + $C98) + (INDEX(出力表!D:D,9)))) + (乱数表!$U98*(Settings!B12/(((INDEX(出力表!D:D,9))+1)^INDEX(係数表!E:E,9)*INDEX(係数表!F:F,9))))))</f>
        <v>#VALUE!</v>
      </c>
      <c r="AA98" t="e">
        <f>MIN(100, MAX(0, (INDEX(出力表!D:D,9))*Y98/MAX(Z98, Settings!B3)))</f>
        <v>#VALUE!</v>
      </c>
      <c r="AB98">
        <f>MIN(100, MAX(0, 100*BETAINV(乱数表!$J98, MAX(0.00000001, (1/(1+EXP(-(INDEX(係数表!G:G,10) + $B98))))*(EXP(INDEX(係数表!H:H,10) + INDEX(係数表!I:I,10)*LN(INDEX(出力表!C:C,10)+1)))), MAX(0.00000001, (1-(1/(1+EXP(-(INDEX(係数表!G:G,10) + $B98)))))*(EXP(INDEX(係数表!H:H,10) + INDEX(係数表!I:I,10)*LN(INDEX(出力表!C:C,10)+1)))))))</f>
        <v>91.608737078216024</v>
      </c>
      <c r="AC98" t="e">
        <f>MIN(100, MAX(0, (100*(INDEX(出力表!D:D,10))/(EXP(INDEX(係数表!B:B,10) + $C98) + (INDEX(出力表!D:D,10)))) + (乱数表!$V98*(Settings!B12/(((INDEX(出力表!D:D,10))+1)^INDEX(係数表!E:E,10)*INDEX(係数表!F:F,10))))))</f>
        <v>#VALUE!</v>
      </c>
      <c r="AD98" t="e">
        <f>MIN(100, MAX(0, (INDEX(出力表!D:D,10))*AB98/MAX(AC98, Settings!B3)))</f>
        <v>#VALUE!</v>
      </c>
      <c r="AE98">
        <f>MIN(100, MAX(0, 100*BETAINV(乱数表!$K98, MAX(0.00000001, (1/(1+EXP(-(INDEX(係数表!G:G,11) + $B98))))*(EXP(INDEX(係数表!H:H,11) + INDEX(係数表!I:I,11)*LN(INDEX(出力表!C:C,11)+1)))), MAX(0.00000001, (1-(1/(1+EXP(-(INDEX(係数表!G:G,11) + $B98)))))*(EXP(INDEX(係数表!H:H,11) + INDEX(係数表!I:I,11)*LN(INDEX(出力表!C:C,11)+1)))))))</f>
        <v>99.834736723602774</v>
      </c>
      <c r="AF98" t="e">
        <f>MIN(100, MAX(0, (100*(INDEX(出力表!D:D,11))/(EXP(INDEX(係数表!B:B,11) + $C98) + (INDEX(出力表!D:D,11)))) + (乱数表!$W98*(Settings!B12/(((INDEX(出力表!D:D,11))+1)^INDEX(係数表!E:E,11)*INDEX(係数表!F:F,11))))))</f>
        <v>#VALUE!</v>
      </c>
      <c r="AG98" t="e">
        <f>MIN(100, MAX(0, (INDEX(出力表!D:D,11))*AE98/MAX(AF98, Settings!B3)))</f>
        <v>#VALUE!</v>
      </c>
      <c r="AH98">
        <f>MIN(100, MAX(0, 100*BETAINV(乱数表!$L98, MAX(0.00000001, (1/(1+EXP(-(INDEX(係数表!G:G,12) + $B98))))*(EXP(INDEX(係数表!H:H,12) + INDEX(係数表!I:I,12)*LN(INDEX(出力表!C:C,12)+1)))), MAX(0.00000001, (1-(1/(1+EXP(-(INDEX(係数表!G:G,12) + $B98)))))*(EXP(INDEX(係数表!H:H,12) + INDEX(係数表!I:I,12)*LN(INDEX(出力表!C:C,12)+1)))))))</f>
        <v>99.993471358076505</v>
      </c>
      <c r="AI98" t="e">
        <f>MIN(100, MAX(0, (100*(INDEX(出力表!D:D,12))/(EXP(INDEX(係数表!B:B,12) + $C98) + (INDEX(出力表!D:D,12)))) + (乱数表!$X98*(Settings!B12/(((INDEX(出力表!D:D,12))+1)^INDEX(係数表!E:E,12)*INDEX(係数表!F:F,12))))))</f>
        <v>#VALUE!</v>
      </c>
      <c r="AJ98" t="e">
        <f>MIN(100, MAX(0, (INDEX(出力表!D:D,12))*AH98/MAX(AI98, Settings!B3)))</f>
        <v>#VALUE!</v>
      </c>
      <c r="AK98">
        <f>MIN(100, MAX(0, 100*BETAINV(乱数表!$M98, MAX(0.00000001, (1/(1+EXP(-(INDEX(係数表!G:G,13) + $B98))))*(EXP(INDEX(係数表!H:H,13) + INDEX(係数表!I:I,13)*LN(INDEX(出力表!C:C,13)+1)))), MAX(0.00000001, (1-(1/(1+EXP(-(INDEX(係数表!G:G,13) + $B98)))))*(EXP(INDEX(係数表!H:H,13) + INDEX(係数表!I:I,13)*LN(INDEX(出力表!C:C,13)+1)))))))</f>
        <v>96.947533363507503</v>
      </c>
      <c r="AL98" t="e">
        <f>MIN(100, MAX(0, (100*(INDEX(出力表!D:D,13))/(EXP(INDEX(係数表!B:B,13) + $C98) + (INDEX(出力表!D:D,13)))) + (乱数表!$Y98*(Settings!B12/(((INDEX(出力表!D:D,13))+1)^INDEX(係数表!E:E,13)*INDEX(係数表!F:F,13))))))</f>
        <v>#VALUE!</v>
      </c>
      <c r="AM98" t="e">
        <f>MIN(100, MAX(0, (INDEX(出力表!D:D,13))*AK98/MAX(AL98, Settings!B3)))</f>
        <v>#VALUE!</v>
      </c>
      <c r="AN98">
        <f>IF(ISNUMBER(F98), INDEX(出力表!B:B,2)*F98, 0)+IF(ISNUMBER(I98), INDEX(出力表!B:B,3)*I98, 0)+IF(ISNUMBER(L98), INDEX(出力表!B:B,4)*L98, 0)+IF(ISNUMBER(O98), INDEX(出力表!B:B,5)*O98, 0)+IF(ISNUMBER(R98), INDEX(出力表!B:B,6)*R98, 0)+IF(ISNUMBER(U98), INDEX(出力表!B:B,7)*U98, 0)+IF(ISNUMBER(X98), INDEX(出力表!B:B,8)*X98, 0)+IF(ISNUMBER(AA98), INDEX(出力表!B:B,9)*AA98, 0)+IF(ISNUMBER(AD98), INDEX(出力表!B:B,10)*AD98, 0)+IF(ISNUMBER(AG98), INDEX(出力表!B:B,11)*AG98, 0)+IF(ISNUMBER(AJ98), INDEX(出力表!B:B,12)*AJ98, 0)+IF(ISNUMBER(AM98), INDEX(出力表!B:B,13)*AM98, 0)</f>
        <v>0</v>
      </c>
      <c r="AO98">
        <f>IF(ISNUMBER(F98), INDEX(出力表!B:B,2), 0)+IF(ISNUMBER(I98), INDEX(出力表!B:B,3), 0)+IF(ISNUMBER(L98), INDEX(出力表!B:B,4), 0)+IF(ISNUMBER(O98), INDEX(出力表!B:B,5), 0)+IF(ISNUMBER(R98), INDEX(出力表!B:B,6), 0)+IF(ISNUMBER(U98), INDEX(出力表!B:B,7), 0)+IF(ISNUMBER(X98), INDEX(出力表!B:B,8), 0)+IF(ISNUMBER(AA98), INDEX(出力表!B:B,9), 0)+IF(ISNUMBER(AD98), INDEX(出力表!B:B,10), 0)+IF(ISNUMBER(AG98), INDEX(出力表!B:B,11), 0)+IF(ISNUMBER(AJ98), INDEX(出力表!B:B,12), 0)+IF(ISNUMBER(AM98), INDEX(出力表!B:B,13), 0)</f>
        <v>0</v>
      </c>
      <c r="AP98" t="str">
        <f t="shared" si="1"/>
        <v/>
      </c>
    </row>
    <row r="99" spans="1:42" x14ac:dyDescent="0.2">
      <c r="A99">
        <v>98</v>
      </c>
      <c r="B99">
        <f>IF(UPPER(Settings!B4)="TRUE", 乱数表!$Z99*Settings!B10, 0)</f>
        <v>0.37614075082570647</v>
      </c>
      <c r="C99">
        <f>IF(UPPER(Settings!B4)="TRUE", 乱数表!$AA99*Settings!B11, 0)</f>
        <v>-9.4319169405669473E-4</v>
      </c>
      <c r="D99">
        <f>MIN(100, MAX(0, 100*BETAINV(乱数表!$B99, MAX(0.00000001, (1/(1+EXP(-(INDEX(係数表!G:G,2) + $B99))))*(EXP(INDEX(係数表!H:H,2) + INDEX(係数表!I:I,2)*LN(INDEX(出力表!C:C,2)+1)))), MAX(0.00000001, (1-(1/(1+EXP(-(INDEX(係数表!G:G,2) + $B99)))))*(EXP(INDEX(係数表!H:H,2) + INDEX(係数表!I:I,2)*LN(INDEX(出力表!C:C,2)+1)))))))</f>
        <v>78.357603113077545</v>
      </c>
      <c r="E99" t="e">
        <f>MIN(100, MAX(0, (100*(INDEX(出力表!D:D,2))/(EXP(INDEX(係数表!B:B,2) + $C99) + (INDEX(出力表!D:D,2)))) + (乱数表!$N99*(Settings!B12/(((INDEX(出力表!D:D,2))+1)^INDEX(係数表!E:E,2)*INDEX(係数表!F:F,2))))))</f>
        <v>#VALUE!</v>
      </c>
      <c r="F99" t="e">
        <f>MIN(100, MAX(0, (INDEX(出力表!D:D,2))*D99/MAX(E99, Settings!B3)))</f>
        <v>#VALUE!</v>
      </c>
      <c r="G99">
        <f>MIN(100, MAX(0, 100*BETAINV(乱数表!$C99, MAX(0.00000001, (1/(1+EXP(-(INDEX(係数表!G:G,3) + $B99))))*(EXP(INDEX(係数表!H:H,3) + INDEX(係数表!I:I,3)*LN(INDEX(出力表!C:C,3)+1)))), MAX(0.00000001, (1-(1/(1+EXP(-(INDEX(係数表!G:G,3) + $B99)))))*(EXP(INDEX(係数表!H:H,3) + INDEX(係数表!I:I,3)*LN(INDEX(出力表!C:C,3)+1)))))))</f>
        <v>97.83074951371988</v>
      </c>
      <c r="H99" t="e">
        <f>MIN(100, MAX(0, (100*(INDEX(出力表!D:D,3))/(EXP(INDEX(係数表!B:B,3) + $C99) + (INDEX(出力表!D:D,3)))) + (乱数表!$O99*(Settings!B12/(((INDEX(出力表!D:D,3))+1)^INDEX(係数表!E:E,3)*INDEX(係数表!F:F,3))))))</f>
        <v>#VALUE!</v>
      </c>
      <c r="I99" t="e">
        <f>MIN(100, MAX(0, (INDEX(出力表!D:D,3))*G99/MAX(H99, Settings!B3)))</f>
        <v>#VALUE!</v>
      </c>
      <c r="J99">
        <f>MIN(100, MAX(0, 100*BETAINV(乱数表!$D99, MAX(0.00000001, (1/(1+EXP(-(INDEX(係数表!G:G,4) + $B99))))*(EXP(INDEX(係数表!H:H,4) + INDEX(係数表!I:I,4)*LN(INDEX(出力表!C:C,4)+1)))), MAX(0.00000001, (1-(1/(1+EXP(-(INDEX(係数表!G:G,4) + $B99)))))*(EXP(INDEX(係数表!H:H,4) + INDEX(係数表!I:I,4)*LN(INDEX(出力表!C:C,4)+1)))))))</f>
        <v>93.746621192568156</v>
      </c>
      <c r="K99" t="e">
        <f>MIN(100, MAX(0, (100*(INDEX(出力表!D:D,4))/(EXP(INDEX(係数表!B:B,4) + $C99) + (INDEX(出力表!D:D,4)))) + (乱数表!$P99*(Settings!B12/(((INDEX(出力表!D:D,4))+1)^INDEX(係数表!E:E,4)*INDEX(係数表!F:F,4))))))</f>
        <v>#VALUE!</v>
      </c>
      <c r="L99" t="e">
        <f>MIN(100, MAX(0, (INDEX(出力表!D:D,4))*J99/MAX(K99, Settings!B3)))</f>
        <v>#VALUE!</v>
      </c>
      <c r="M99">
        <f>MIN(100, MAX(0, 100*BETAINV(乱数表!$E99, MAX(0.00000001, (1/(1+EXP(-(INDEX(係数表!G:G,5) + $B99))))*(EXP(INDEX(係数表!H:H,5) + INDEX(係数表!I:I,5)*LN(INDEX(出力表!C:C,5)+1)))), MAX(0.00000001, (1-(1/(1+EXP(-(INDEX(係数表!G:G,5) + $B99)))))*(EXP(INDEX(係数表!H:H,5) + INDEX(係数表!I:I,5)*LN(INDEX(出力表!C:C,5)+1)))))))</f>
        <v>65.944421530325002</v>
      </c>
      <c r="N99" t="e">
        <f>MIN(100, MAX(0, (100*(INDEX(出力表!D:D,5))/(EXP(INDEX(係数表!B:B,5) + $C99) + (INDEX(出力表!D:D,5)))) + (乱数表!$Q99*(Settings!B12/(((INDEX(出力表!D:D,5))+1)^INDEX(係数表!E:E,5)*INDEX(係数表!F:F,5))))))</f>
        <v>#VALUE!</v>
      </c>
      <c r="O99" t="e">
        <f>MIN(100, MAX(0, (INDEX(出力表!D:D,5))*M99/MAX(N99, Settings!B3)))</f>
        <v>#VALUE!</v>
      </c>
      <c r="P99">
        <f>MIN(100, MAX(0, 100*BETAINV(乱数表!$F99, MAX(0.00000001, (1/(1+EXP(-(INDEX(係数表!G:G,6) + $B99))))*(EXP(INDEX(係数表!H:H,6) + INDEX(係数表!I:I,6)*LN(INDEX(出力表!C:C,6)+1)))), MAX(0.00000001, (1-(1/(1+EXP(-(INDEX(係数表!G:G,6) + $B99)))))*(EXP(INDEX(係数表!H:H,6) + INDEX(係数表!I:I,6)*LN(INDEX(出力表!C:C,6)+1)))))))</f>
        <v>99.993506423717022</v>
      </c>
      <c r="Q99" t="e">
        <f>MIN(100, MAX(0, (100*(INDEX(出力表!D:D,6))/(EXP(INDEX(係数表!B:B,6) + $C99) + (INDEX(出力表!D:D,6)))) + (乱数表!$R99*(Settings!B12/(((INDEX(出力表!D:D,6))+1)^INDEX(係数表!E:E,6)*INDEX(係数表!F:F,6))))))</f>
        <v>#VALUE!</v>
      </c>
      <c r="R99" t="e">
        <f>MIN(100, MAX(0, (INDEX(出力表!D:D,6))*P99/MAX(Q99, Settings!B3)))</f>
        <v>#VALUE!</v>
      </c>
      <c r="S99">
        <f>MIN(100, MAX(0, 100*BETAINV(乱数表!$G99, MAX(0.00000001, (1/(1+EXP(-(INDEX(係数表!G:G,7) + $B99))))*(EXP(INDEX(係数表!H:H,7) + INDEX(係数表!I:I,7)*LN(INDEX(出力表!C:C,7)+1)))), MAX(0.00000001, (1-(1/(1+EXP(-(INDEX(係数表!G:G,7) + $B99)))))*(EXP(INDEX(係数表!H:H,7) + INDEX(係数表!I:I,7)*LN(INDEX(出力表!C:C,7)+1)))))))</f>
        <v>99.675248025435721</v>
      </c>
      <c r="T99" t="e">
        <f>MIN(100, MAX(0, (100*(INDEX(出力表!D:D,7))/(EXP(INDEX(係数表!B:B,7) + $C99) + (INDEX(出力表!D:D,7)))) + (乱数表!$S99*(Settings!B12/(((INDEX(出力表!D:D,7))+1)^INDEX(係数表!E:E,7)*INDEX(係数表!F:F,7))))))</f>
        <v>#VALUE!</v>
      </c>
      <c r="U99" t="e">
        <f>MIN(100, MAX(0, (INDEX(出力表!D:D,7))*S99/MAX(T99, Settings!B3)))</f>
        <v>#VALUE!</v>
      </c>
      <c r="V99">
        <f>MIN(100, MAX(0, 100*BETAINV(乱数表!$H99, MAX(0.00000001, (1/(1+EXP(-(INDEX(係数表!G:G,8) + $B99))))*(EXP(INDEX(係数表!H:H,8) + INDEX(係数表!I:I,8)*LN(INDEX(出力表!C:C,8)+1)))), MAX(0.00000001, (1-(1/(1+EXP(-(INDEX(係数表!G:G,8) + $B99)))))*(EXP(INDEX(係数表!H:H,8) + INDEX(係数表!I:I,8)*LN(INDEX(出力表!C:C,8)+1)))))))</f>
        <v>74.239573824944756</v>
      </c>
      <c r="W99" t="e">
        <f>MIN(100, MAX(0, (100*(INDEX(出力表!D:D,8))/(EXP(INDEX(係数表!B:B,8) + $C99) + (INDEX(出力表!D:D,8)))) + (乱数表!$T99*(Settings!B12/(((INDEX(出力表!D:D,8))+1)^INDEX(係数表!E:E,8)*INDEX(係数表!F:F,8))))))</f>
        <v>#VALUE!</v>
      </c>
      <c r="X99" t="e">
        <f>MIN(100, MAX(0, (INDEX(出力表!D:D,8))*V99/MAX(W99, Settings!B3)))</f>
        <v>#VALUE!</v>
      </c>
      <c r="Y99">
        <f>MIN(100, MAX(0, 100*BETAINV(乱数表!$I99, MAX(0.00000001, (1/(1+EXP(-(INDEX(係数表!G:G,9) + $B99))))*(EXP(INDEX(係数表!H:H,9) + INDEX(係数表!I:I,9)*LN(INDEX(出力表!C:C,9)+1)))), MAX(0.00000001, (1-(1/(1+EXP(-(INDEX(係数表!G:G,9) + $B99)))))*(EXP(INDEX(係数表!H:H,9) + INDEX(係数表!I:I,9)*LN(INDEX(出力表!C:C,9)+1)))))))</f>
        <v>99.98609269444573</v>
      </c>
      <c r="Z99" t="e">
        <f>MIN(100, MAX(0, (100*(INDEX(出力表!D:D,9))/(EXP(INDEX(係数表!B:B,9) + $C99) + (INDEX(出力表!D:D,9)))) + (乱数表!$U99*(Settings!B12/(((INDEX(出力表!D:D,9))+1)^INDEX(係数表!E:E,9)*INDEX(係数表!F:F,9))))))</f>
        <v>#VALUE!</v>
      </c>
      <c r="AA99" t="e">
        <f>MIN(100, MAX(0, (INDEX(出力表!D:D,9))*Y99/MAX(Z99, Settings!B3)))</f>
        <v>#VALUE!</v>
      </c>
      <c r="AB99">
        <f>MIN(100, MAX(0, 100*BETAINV(乱数表!$J99, MAX(0.00000001, (1/(1+EXP(-(INDEX(係数表!G:G,10) + $B99))))*(EXP(INDEX(係数表!H:H,10) + INDEX(係数表!I:I,10)*LN(INDEX(出力表!C:C,10)+1)))), MAX(0.00000001, (1-(1/(1+EXP(-(INDEX(係数表!G:G,10) + $B99)))))*(EXP(INDEX(係数表!H:H,10) + INDEX(係数表!I:I,10)*LN(INDEX(出力表!C:C,10)+1)))))))</f>
        <v>91.64375964026884</v>
      </c>
      <c r="AC99" t="e">
        <f>MIN(100, MAX(0, (100*(INDEX(出力表!D:D,10))/(EXP(INDEX(係数表!B:B,10) + $C99) + (INDEX(出力表!D:D,10)))) + (乱数表!$V99*(Settings!B12/(((INDEX(出力表!D:D,10))+1)^INDEX(係数表!E:E,10)*INDEX(係数表!F:F,10))))))</f>
        <v>#VALUE!</v>
      </c>
      <c r="AD99" t="e">
        <f>MIN(100, MAX(0, (INDEX(出力表!D:D,10))*AB99/MAX(AC99, Settings!B3)))</f>
        <v>#VALUE!</v>
      </c>
      <c r="AE99">
        <f>MIN(100, MAX(0, 100*BETAINV(乱数表!$K99, MAX(0.00000001, (1/(1+EXP(-(INDEX(係数表!G:G,11) + $B99))))*(EXP(INDEX(係数表!H:H,11) + INDEX(係数表!I:I,11)*LN(INDEX(出力表!C:C,11)+1)))), MAX(0.00000001, (1-(1/(1+EXP(-(INDEX(係数表!G:G,11) + $B99)))))*(EXP(INDEX(係数表!H:H,11) + INDEX(係数表!I:I,11)*LN(INDEX(出力表!C:C,11)+1)))))))</f>
        <v>99.13177980298326</v>
      </c>
      <c r="AF99" t="e">
        <f>MIN(100, MAX(0, (100*(INDEX(出力表!D:D,11))/(EXP(INDEX(係数表!B:B,11) + $C99) + (INDEX(出力表!D:D,11)))) + (乱数表!$W99*(Settings!B12/(((INDEX(出力表!D:D,11))+1)^INDEX(係数表!E:E,11)*INDEX(係数表!F:F,11))))))</f>
        <v>#VALUE!</v>
      </c>
      <c r="AG99" t="e">
        <f>MIN(100, MAX(0, (INDEX(出力表!D:D,11))*AE99/MAX(AF99, Settings!B3)))</f>
        <v>#VALUE!</v>
      </c>
      <c r="AH99">
        <f>MIN(100, MAX(0, 100*BETAINV(乱数表!$L99, MAX(0.00000001, (1/(1+EXP(-(INDEX(係数表!G:G,12) + $B99))))*(EXP(INDEX(係数表!H:H,12) + INDEX(係数表!I:I,12)*LN(INDEX(出力表!C:C,12)+1)))), MAX(0.00000001, (1-(1/(1+EXP(-(INDEX(係数表!G:G,12) + $B99)))))*(EXP(INDEX(係数表!H:H,12) + INDEX(係数表!I:I,12)*LN(INDEX(出力表!C:C,12)+1)))))))</f>
        <v>99.620771556647597</v>
      </c>
      <c r="AI99" t="e">
        <f>MIN(100, MAX(0, (100*(INDEX(出力表!D:D,12))/(EXP(INDEX(係数表!B:B,12) + $C99) + (INDEX(出力表!D:D,12)))) + (乱数表!$X99*(Settings!B12/(((INDEX(出力表!D:D,12))+1)^INDEX(係数表!E:E,12)*INDEX(係数表!F:F,12))))))</f>
        <v>#VALUE!</v>
      </c>
      <c r="AJ99" t="e">
        <f>MIN(100, MAX(0, (INDEX(出力表!D:D,12))*AH99/MAX(AI99, Settings!B3)))</f>
        <v>#VALUE!</v>
      </c>
      <c r="AK99">
        <f>MIN(100, MAX(0, 100*BETAINV(乱数表!$M99, MAX(0.00000001, (1/(1+EXP(-(INDEX(係数表!G:G,13) + $B99))))*(EXP(INDEX(係数表!H:H,13) + INDEX(係数表!I:I,13)*LN(INDEX(出力表!C:C,13)+1)))), MAX(0.00000001, (1-(1/(1+EXP(-(INDEX(係数表!G:G,13) + $B99)))))*(EXP(INDEX(係数表!H:H,13) + INDEX(係数表!I:I,13)*LN(INDEX(出力表!C:C,13)+1)))))))</f>
        <v>99.759054607051837</v>
      </c>
      <c r="AL99" t="e">
        <f>MIN(100, MAX(0, (100*(INDEX(出力表!D:D,13))/(EXP(INDEX(係数表!B:B,13) + $C99) + (INDEX(出力表!D:D,13)))) + (乱数表!$Y99*(Settings!B12/(((INDEX(出力表!D:D,13))+1)^INDEX(係数表!E:E,13)*INDEX(係数表!F:F,13))))))</f>
        <v>#VALUE!</v>
      </c>
      <c r="AM99" t="e">
        <f>MIN(100, MAX(0, (INDEX(出力表!D:D,13))*AK99/MAX(AL99, Settings!B3)))</f>
        <v>#VALUE!</v>
      </c>
      <c r="AN99">
        <f>IF(ISNUMBER(F99), INDEX(出力表!B:B,2)*F99, 0)+IF(ISNUMBER(I99), INDEX(出力表!B:B,3)*I99, 0)+IF(ISNUMBER(L99), INDEX(出力表!B:B,4)*L99, 0)+IF(ISNUMBER(O99), INDEX(出力表!B:B,5)*O99, 0)+IF(ISNUMBER(R99), INDEX(出力表!B:B,6)*R99, 0)+IF(ISNUMBER(U99), INDEX(出力表!B:B,7)*U99, 0)+IF(ISNUMBER(X99), INDEX(出力表!B:B,8)*X99, 0)+IF(ISNUMBER(AA99), INDEX(出力表!B:B,9)*AA99, 0)+IF(ISNUMBER(AD99), INDEX(出力表!B:B,10)*AD99, 0)+IF(ISNUMBER(AG99), INDEX(出力表!B:B,11)*AG99, 0)+IF(ISNUMBER(AJ99), INDEX(出力表!B:B,12)*AJ99, 0)+IF(ISNUMBER(AM99), INDEX(出力表!B:B,13)*AM99, 0)</f>
        <v>0</v>
      </c>
      <c r="AO99">
        <f>IF(ISNUMBER(F99), INDEX(出力表!B:B,2), 0)+IF(ISNUMBER(I99), INDEX(出力表!B:B,3), 0)+IF(ISNUMBER(L99), INDEX(出力表!B:B,4), 0)+IF(ISNUMBER(O99), INDEX(出力表!B:B,5), 0)+IF(ISNUMBER(R99), INDEX(出力表!B:B,6), 0)+IF(ISNUMBER(U99), INDEX(出力表!B:B,7), 0)+IF(ISNUMBER(X99), INDEX(出力表!B:B,8), 0)+IF(ISNUMBER(AA99), INDEX(出力表!B:B,9), 0)+IF(ISNUMBER(AD99), INDEX(出力表!B:B,10), 0)+IF(ISNUMBER(AG99), INDEX(出力表!B:B,11), 0)+IF(ISNUMBER(AJ99), INDEX(出力表!B:B,12), 0)+IF(ISNUMBER(AM99), INDEX(出力表!B:B,13), 0)</f>
        <v>0</v>
      </c>
      <c r="AP99" t="str">
        <f t="shared" si="1"/>
        <v/>
      </c>
    </row>
    <row r="100" spans="1:42" x14ac:dyDescent="0.2">
      <c r="A100">
        <v>99</v>
      </c>
      <c r="B100">
        <f>IF(UPPER(Settings!B4)="TRUE", 乱数表!$Z100*Settings!B10, 0)</f>
        <v>0.29206982848222757</v>
      </c>
      <c r="C100">
        <f>IF(UPPER(Settings!B4)="TRUE", 乱数表!$AA100*Settings!B11, 0)</f>
        <v>1.6214862259688614E-2</v>
      </c>
      <c r="D100">
        <f>MIN(100, MAX(0, 100*BETAINV(乱数表!$B100, MAX(0.00000001, (1/(1+EXP(-(INDEX(係数表!G:G,2) + $B100))))*(EXP(INDEX(係数表!H:H,2) + INDEX(係数表!I:I,2)*LN(INDEX(出力表!C:C,2)+1)))), MAX(0.00000001, (1-(1/(1+EXP(-(INDEX(係数表!G:G,2) + $B100)))))*(EXP(INDEX(係数表!H:H,2) + INDEX(係数表!I:I,2)*LN(INDEX(出力表!C:C,2)+1)))))))</f>
        <v>96.989021143196751</v>
      </c>
      <c r="E100" t="e">
        <f>MIN(100, MAX(0, (100*(INDEX(出力表!D:D,2))/(EXP(INDEX(係数表!B:B,2) + $C100) + (INDEX(出力表!D:D,2)))) + (乱数表!$N100*(Settings!B12/(((INDEX(出力表!D:D,2))+1)^INDEX(係数表!E:E,2)*INDEX(係数表!F:F,2))))))</f>
        <v>#VALUE!</v>
      </c>
      <c r="F100" t="e">
        <f>MIN(100, MAX(0, (INDEX(出力表!D:D,2))*D100/MAX(E100, Settings!B3)))</f>
        <v>#VALUE!</v>
      </c>
      <c r="G100">
        <f>MIN(100, MAX(0, 100*BETAINV(乱数表!$C100, MAX(0.00000001, (1/(1+EXP(-(INDEX(係数表!G:G,3) + $B100))))*(EXP(INDEX(係数表!H:H,3) + INDEX(係数表!I:I,3)*LN(INDEX(出力表!C:C,3)+1)))), MAX(0.00000001, (1-(1/(1+EXP(-(INDEX(係数表!G:G,3) + $B100)))))*(EXP(INDEX(係数表!H:H,3) + INDEX(係数表!I:I,3)*LN(INDEX(出力表!C:C,3)+1)))))))</f>
        <v>87.335813111918853</v>
      </c>
      <c r="H100" t="e">
        <f>MIN(100, MAX(0, (100*(INDEX(出力表!D:D,3))/(EXP(INDEX(係数表!B:B,3) + $C100) + (INDEX(出力表!D:D,3)))) + (乱数表!$O100*(Settings!B12/(((INDEX(出力表!D:D,3))+1)^INDEX(係数表!E:E,3)*INDEX(係数表!F:F,3))))))</f>
        <v>#VALUE!</v>
      </c>
      <c r="I100" t="e">
        <f>MIN(100, MAX(0, (INDEX(出力表!D:D,3))*G100/MAX(H100, Settings!B3)))</f>
        <v>#VALUE!</v>
      </c>
      <c r="J100">
        <f>MIN(100, MAX(0, 100*BETAINV(乱数表!$D100, MAX(0.00000001, (1/(1+EXP(-(INDEX(係数表!G:G,4) + $B100))))*(EXP(INDEX(係数表!H:H,4) + INDEX(係数表!I:I,4)*LN(INDEX(出力表!C:C,4)+1)))), MAX(0.00000001, (1-(1/(1+EXP(-(INDEX(係数表!G:G,4) + $B100)))))*(EXP(INDEX(係数表!H:H,4) + INDEX(係数表!I:I,4)*LN(INDEX(出力表!C:C,4)+1)))))))</f>
        <v>95.678885034221551</v>
      </c>
      <c r="K100" t="e">
        <f>MIN(100, MAX(0, (100*(INDEX(出力表!D:D,4))/(EXP(INDEX(係数表!B:B,4) + $C100) + (INDEX(出力表!D:D,4)))) + (乱数表!$P100*(Settings!B12/(((INDEX(出力表!D:D,4))+1)^INDEX(係数表!E:E,4)*INDEX(係数表!F:F,4))))))</f>
        <v>#VALUE!</v>
      </c>
      <c r="L100" t="e">
        <f>MIN(100, MAX(0, (INDEX(出力表!D:D,4))*J100/MAX(K100, Settings!B3)))</f>
        <v>#VALUE!</v>
      </c>
      <c r="M100">
        <f>MIN(100, MAX(0, 100*BETAINV(乱数表!$E100, MAX(0.00000001, (1/(1+EXP(-(INDEX(係数表!G:G,5) + $B100))))*(EXP(INDEX(係数表!H:H,5) + INDEX(係数表!I:I,5)*LN(INDEX(出力表!C:C,5)+1)))), MAX(0.00000001, (1-(1/(1+EXP(-(INDEX(係数表!G:G,5) + $B100)))))*(EXP(INDEX(係数表!H:H,5) + INDEX(係数表!I:I,5)*LN(INDEX(出力表!C:C,5)+1)))))))</f>
        <v>94.579943733625697</v>
      </c>
      <c r="N100" t="e">
        <f>MIN(100, MAX(0, (100*(INDEX(出力表!D:D,5))/(EXP(INDEX(係数表!B:B,5) + $C100) + (INDEX(出力表!D:D,5)))) + (乱数表!$Q100*(Settings!B12/(((INDEX(出力表!D:D,5))+1)^INDEX(係数表!E:E,5)*INDEX(係数表!F:F,5))))))</f>
        <v>#VALUE!</v>
      </c>
      <c r="O100" t="e">
        <f>MIN(100, MAX(0, (INDEX(出力表!D:D,5))*M100/MAX(N100, Settings!B3)))</f>
        <v>#VALUE!</v>
      </c>
      <c r="P100">
        <f>MIN(100, MAX(0, 100*BETAINV(乱数表!$F100, MAX(0.00000001, (1/(1+EXP(-(INDEX(係数表!G:G,6) + $B100))))*(EXP(INDEX(係数表!H:H,6) + INDEX(係数表!I:I,6)*LN(INDEX(出力表!C:C,6)+1)))), MAX(0.00000001, (1-(1/(1+EXP(-(INDEX(係数表!G:G,6) + $B100)))))*(EXP(INDEX(係数表!H:H,6) + INDEX(係数表!I:I,6)*LN(INDEX(出力表!C:C,6)+1)))))))</f>
        <v>79.261384510232446</v>
      </c>
      <c r="Q100" t="e">
        <f>MIN(100, MAX(0, (100*(INDEX(出力表!D:D,6))/(EXP(INDEX(係数表!B:B,6) + $C100) + (INDEX(出力表!D:D,6)))) + (乱数表!$R100*(Settings!B12/(((INDEX(出力表!D:D,6))+1)^INDEX(係数表!E:E,6)*INDEX(係数表!F:F,6))))))</f>
        <v>#VALUE!</v>
      </c>
      <c r="R100" t="e">
        <f>MIN(100, MAX(0, (INDEX(出力表!D:D,6))*P100/MAX(Q100, Settings!B3)))</f>
        <v>#VALUE!</v>
      </c>
      <c r="S100">
        <f>MIN(100, MAX(0, 100*BETAINV(乱数表!$G100, MAX(0.00000001, (1/(1+EXP(-(INDEX(係数表!G:G,7) + $B100))))*(EXP(INDEX(係数表!H:H,7) + INDEX(係数表!I:I,7)*LN(INDEX(出力表!C:C,7)+1)))), MAX(0.00000001, (1-(1/(1+EXP(-(INDEX(係数表!G:G,7) + $B100)))))*(EXP(INDEX(係数表!H:H,7) + INDEX(係数表!I:I,7)*LN(INDEX(出力表!C:C,7)+1)))))))</f>
        <v>51.925632397032004</v>
      </c>
      <c r="T100" t="e">
        <f>MIN(100, MAX(0, (100*(INDEX(出力表!D:D,7))/(EXP(INDEX(係数表!B:B,7) + $C100) + (INDEX(出力表!D:D,7)))) + (乱数表!$S100*(Settings!B12/(((INDEX(出力表!D:D,7))+1)^INDEX(係数表!E:E,7)*INDEX(係数表!F:F,7))))))</f>
        <v>#VALUE!</v>
      </c>
      <c r="U100" t="e">
        <f>MIN(100, MAX(0, (INDEX(出力表!D:D,7))*S100/MAX(T100, Settings!B3)))</f>
        <v>#VALUE!</v>
      </c>
      <c r="V100">
        <f>MIN(100, MAX(0, 100*BETAINV(乱数表!$H100, MAX(0.00000001, (1/(1+EXP(-(INDEX(係数表!G:G,8) + $B100))))*(EXP(INDEX(係数表!H:H,8) + INDEX(係数表!I:I,8)*LN(INDEX(出力表!C:C,8)+1)))), MAX(0.00000001, (1-(1/(1+EXP(-(INDEX(係数表!G:G,8) + $B100)))))*(EXP(INDEX(係数表!H:H,8) + INDEX(係数表!I:I,8)*LN(INDEX(出力表!C:C,8)+1)))))))</f>
        <v>48.053260330605312</v>
      </c>
      <c r="W100" t="e">
        <f>MIN(100, MAX(0, (100*(INDEX(出力表!D:D,8))/(EXP(INDEX(係数表!B:B,8) + $C100) + (INDEX(出力表!D:D,8)))) + (乱数表!$T100*(Settings!B12/(((INDEX(出力表!D:D,8))+1)^INDEX(係数表!E:E,8)*INDEX(係数表!F:F,8))))))</f>
        <v>#VALUE!</v>
      </c>
      <c r="X100" t="e">
        <f>MIN(100, MAX(0, (INDEX(出力表!D:D,8))*V100/MAX(W100, Settings!B3)))</f>
        <v>#VALUE!</v>
      </c>
      <c r="Y100">
        <f>MIN(100, MAX(0, 100*BETAINV(乱数表!$I100, MAX(0.00000001, (1/(1+EXP(-(INDEX(係数表!G:G,9) + $B100))))*(EXP(INDEX(係数表!H:H,9) + INDEX(係数表!I:I,9)*LN(INDEX(出力表!C:C,9)+1)))), MAX(0.00000001, (1-(1/(1+EXP(-(INDEX(係数表!G:G,9) + $B100)))))*(EXP(INDEX(係数表!H:H,9) + INDEX(係数表!I:I,9)*LN(INDEX(出力表!C:C,9)+1)))))))</f>
        <v>52.45314720283487</v>
      </c>
      <c r="Z100" t="e">
        <f>MIN(100, MAX(0, (100*(INDEX(出力表!D:D,9))/(EXP(INDEX(係数表!B:B,9) + $C100) + (INDEX(出力表!D:D,9)))) + (乱数表!$U100*(Settings!B12/(((INDEX(出力表!D:D,9))+1)^INDEX(係数表!E:E,9)*INDEX(係数表!F:F,9))))))</f>
        <v>#VALUE!</v>
      </c>
      <c r="AA100" t="e">
        <f>MIN(100, MAX(0, (INDEX(出力表!D:D,9))*Y100/MAX(Z100, Settings!B3)))</f>
        <v>#VALUE!</v>
      </c>
      <c r="AB100">
        <f>MIN(100, MAX(0, 100*BETAINV(乱数表!$J100, MAX(0.00000001, (1/(1+EXP(-(INDEX(係数表!G:G,10) + $B100))))*(EXP(INDEX(係数表!H:H,10) + INDEX(係数表!I:I,10)*LN(INDEX(出力表!C:C,10)+1)))), MAX(0.00000001, (1-(1/(1+EXP(-(INDEX(係数表!G:G,10) + $B100)))))*(EXP(INDEX(係数表!H:H,10) + INDEX(係数表!I:I,10)*LN(INDEX(出力表!C:C,10)+1)))))))</f>
        <v>92.77093557578479</v>
      </c>
      <c r="AC100" t="e">
        <f>MIN(100, MAX(0, (100*(INDEX(出力表!D:D,10))/(EXP(INDEX(係数表!B:B,10) + $C100) + (INDEX(出力表!D:D,10)))) + (乱数表!$V100*(Settings!B12/(((INDEX(出力表!D:D,10))+1)^INDEX(係数表!E:E,10)*INDEX(係数表!F:F,10))))))</f>
        <v>#VALUE!</v>
      </c>
      <c r="AD100" t="e">
        <f>MIN(100, MAX(0, (INDEX(出力表!D:D,10))*AB100/MAX(AC100, Settings!B3)))</f>
        <v>#VALUE!</v>
      </c>
      <c r="AE100">
        <f>MIN(100, MAX(0, 100*BETAINV(乱数表!$K100, MAX(0.00000001, (1/(1+EXP(-(INDEX(係数表!G:G,11) + $B100))))*(EXP(INDEX(係数表!H:H,11) + INDEX(係数表!I:I,11)*LN(INDEX(出力表!C:C,11)+1)))), MAX(0.00000001, (1-(1/(1+EXP(-(INDEX(係数表!G:G,11) + $B100)))))*(EXP(INDEX(係数表!H:H,11) + INDEX(係数表!I:I,11)*LN(INDEX(出力表!C:C,11)+1)))))))</f>
        <v>95.439134229383228</v>
      </c>
      <c r="AF100" t="e">
        <f>MIN(100, MAX(0, (100*(INDEX(出力表!D:D,11))/(EXP(INDEX(係数表!B:B,11) + $C100) + (INDEX(出力表!D:D,11)))) + (乱数表!$W100*(Settings!B12/(((INDEX(出力表!D:D,11))+1)^INDEX(係数表!E:E,11)*INDEX(係数表!F:F,11))))))</f>
        <v>#VALUE!</v>
      </c>
      <c r="AG100" t="e">
        <f>MIN(100, MAX(0, (INDEX(出力表!D:D,11))*AE100/MAX(AF100, Settings!B3)))</f>
        <v>#VALUE!</v>
      </c>
      <c r="AH100">
        <f>MIN(100, MAX(0, 100*BETAINV(乱数表!$L100, MAX(0.00000001, (1/(1+EXP(-(INDEX(係数表!G:G,12) + $B100))))*(EXP(INDEX(係数表!H:H,12) + INDEX(係数表!I:I,12)*LN(INDEX(出力表!C:C,12)+1)))), MAX(0.00000001, (1-(1/(1+EXP(-(INDEX(係数表!G:G,12) + $B100)))))*(EXP(INDEX(係数表!H:H,12) + INDEX(係数表!I:I,12)*LN(INDEX(出力表!C:C,12)+1)))))))</f>
        <v>76.45288604343024</v>
      </c>
      <c r="AI100" t="e">
        <f>MIN(100, MAX(0, (100*(INDEX(出力表!D:D,12))/(EXP(INDEX(係数表!B:B,12) + $C100) + (INDEX(出力表!D:D,12)))) + (乱数表!$X100*(Settings!B12/(((INDEX(出力表!D:D,12))+1)^INDEX(係数表!E:E,12)*INDEX(係数表!F:F,12))))))</f>
        <v>#VALUE!</v>
      </c>
      <c r="AJ100" t="e">
        <f>MIN(100, MAX(0, (INDEX(出力表!D:D,12))*AH100/MAX(AI100, Settings!B3)))</f>
        <v>#VALUE!</v>
      </c>
      <c r="AK100">
        <f>MIN(100, MAX(0, 100*BETAINV(乱数表!$M100, MAX(0.00000001, (1/(1+EXP(-(INDEX(係数表!G:G,13) + $B100))))*(EXP(INDEX(係数表!H:H,13) + INDEX(係数表!I:I,13)*LN(INDEX(出力表!C:C,13)+1)))), MAX(0.00000001, (1-(1/(1+EXP(-(INDEX(係数表!G:G,13) + $B100)))))*(EXP(INDEX(係数表!H:H,13) + INDEX(係数表!I:I,13)*LN(INDEX(出力表!C:C,13)+1)))))))</f>
        <v>99.965617360831814</v>
      </c>
      <c r="AL100" t="e">
        <f>MIN(100, MAX(0, (100*(INDEX(出力表!D:D,13))/(EXP(INDEX(係数表!B:B,13) + $C100) + (INDEX(出力表!D:D,13)))) + (乱数表!$Y100*(Settings!B12/(((INDEX(出力表!D:D,13))+1)^INDEX(係数表!E:E,13)*INDEX(係数表!F:F,13))))))</f>
        <v>#VALUE!</v>
      </c>
      <c r="AM100" t="e">
        <f>MIN(100, MAX(0, (INDEX(出力表!D:D,13))*AK100/MAX(AL100, Settings!B3)))</f>
        <v>#VALUE!</v>
      </c>
      <c r="AN100">
        <f>IF(ISNUMBER(F100), INDEX(出力表!B:B,2)*F100, 0)+IF(ISNUMBER(I100), INDEX(出力表!B:B,3)*I100, 0)+IF(ISNUMBER(L100), INDEX(出力表!B:B,4)*L100, 0)+IF(ISNUMBER(O100), INDEX(出力表!B:B,5)*O100, 0)+IF(ISNUMBER(R100), INDEX(出力表!B:B,6)*R100, 0)+IF(ISNUMBER(U100), INDEX(出力表!B:B,7)*U100, 0)+IF(ISNUMBER(X100), INDEX(出力表!B:B,8)*X100, 0)+IF(ISNUMBER(AA100), INDEX(出力表!B:B,9)*AA100, 0)+IF(ISNUMBER(AD100), INDEX(出力表!B:B,10)*AD100, 0)+IF(ISNUMBER(AG100), INDEX(出力表!B:B,11)*AG100, 0)+IF(ISNUMBER(AJ100), INDEX(出力表!B:B,12)*AJ100, 0)+IF(ISNUMBER(AM100), INDEX(出力表!B:B,13)*AM100, 0)</f>
        <v>0</v>
      </c>
      <c r="AO100">
        <f>IF(ISNUMBER(F100), INDEX(出力表!B:B,2), 0)+IF(ISNUMBER(I100), INDEX(出力表!B:B,3), 0)+IF(ISNUMBER(L100), INDEX(出力表!B:B,4), 0)+IF(ISNUMBER(O100), INDEX(出力表!B:B,5), 0)+IF(ISNUMBER(R100), INDEX(出力表!B:B,6), 0)+IF(ISNUMBER(U100), INDEX(出力表!B:B,7), 0)+IF(ISNUMBER(X100), INDEX(出力表!B:B,8), 0)+IF(ISNUMBER(AA100), INDEX(出力表!B:B,9), 0)+IF(ISNUMBER(AD100), INDEX(出力表!B:B,10), 0)+IF(ISNUMBER(AG100), INDEX(出力表!B:B,11), 0)+IF(ISNUMBER(AJ100), INDEX(出力表!B:B,12), 0)+IF(ISNUMBER(AM100), INDEX(出力表!B:B,13), 0)</f>
        <v>0</v>
      </c>
      <c r="AP100" t="str">
        <f t="shared" si="1"/>
        <v/>
      </c>
    </row>
    <row r="101" spans="1:42" x14ac:dyDescent="0.2">
      <c r="A101">
        <v>100</v>
      </c>
      <c r="B101">
        <f>IF(UPPER(Settings!B4)="TRUE", 乱数表!$Z101*Settings!B10, 0)</f>
        <v>1.0553857112481839E-3</v>
      </c>
      <c r="C101">
        <f>IF(UPPER(Settings!B4)="TRUE", 乱数表!$AA101*Settings!B11, 0)</f>
        <v>0.11863243566228314</v>
      </c>
      <c r="D101">
        <f>MIN(100, MAX(0, 100*BETAINV(乱数表!$B101, MAX(0.00000001, (1/(1+EXP(-(INDEX(係数表!G:G,2) + $B101))))*(EXP(INDEX(係数表!H:H,2) + INDEX(係数表!I:I,2)*LN(INDEX(出力表!C:C,2)+1)))), MAX(0.00000001, (1-(1/(1+EXP(-(INDEX(係数表!G:G,2) + $B101)))))*(EXP(INDEX(係数表!H:H,2) + INDEX(係数表!I:I,2)*LN(INDEX(出力表!C:C,2)+1)))))))</f>
        <v>95.804529207995543</v>
      </c>
      <c r="E101" t="e">
        <f>MIN(100, MAX(0, (100*(INDEX(出力表!D:D,2))/(EXP(INDEX(係数表!B:B,2) + $C101) + (INDEX(出力表!D:D,2)))) + (乱数表!$N101*(Settings!B12/(((INDEX(出力表!D:D,2))+1)^INDEX(係数表!E:E,2)*INDEX(係数表!F:F,2))))))</f>
        <v>#VALUE!</v>
      </c>
      <c r="F101" t="e">
        <f>MIN(100, MAX(0, (INDEX(出力表!D:D,2))*D101/MAX(E101, Settings!B3)))</f>
        <v>#VALUE!</v>
      </c>
      <c r="G101">
        <f>MIN(100, MAX(0, 100*BETAINV(乱数表!$C101, MAX(0.00000001, (1/(1+EXP(-(INDEX(係数表!G:G,3) + $B101))))*(EXP(INDEX(係数表!H:H,3) + INDEX(係数表!I:I,3)*LN(INDEX(出力表!C:C,3)+1)))), MAX(0.00000001, (1-(1/(1+EXP(-(INDEX(係数表!G:G,3) + $B101)))))*(EXP(INDEX(係数表!H:H,3) + INDEX(係数表!I:I,3)*LN(INDEX(出力表!C:C,3)+1)))))))</f>
        <v>76.662751110719157</v>
      </c>
      <c r="H101" t="e">
        <f>MIN(100, MAX(0, (100*(INDEX(出力表!D:D,3))/(EXP(INDEX(係数表!B:B,3) + $C101) + (INDEX(出力表!D:D,3)))) + (乱数表!$O101*(Settings!B12/(((INDEX(出力表!D:D,3))+1)^INDEX(係数表!E:E,3)*INDEX(係数表!F:F,3))))))</f>
        <v>#VALUE!</v>
      </c>
      <c r="I101" t="e">
        <f>MIN(100, MAX(0, (INDEX(出力表!D:D,3))*G101/MAX(H101, Settings!B3)))</f>
        <v>#VALUE!</v>
      </c>
      <c r="J101">
        <f>MIN(100, MAX(0, 100*BETAINV(乱数表!$D101, MAX(0.00000001, (1/(1+EXP(-(INDEX(係数表!G:G,4) + $B101))))*(EXP(INDEX(係数表!H:H,4) + INDEX(係数表!I:I,4)*LN(INDEX(出力表!C:C,4)+1)))), MAX(0.00000001, (1-(1/(1+EXP(-(INDEX(係数表!G:G,4) + $B101)))))*(EXP(INDEX(係数表!H:H,4) + INDEX(係数表!I:I,4)*LN(INDEX(出力表!C:C,4)+1)))))))</f>
        <v>60.886850742881961</v>
      </c>
      <c r="K101" t="e">
        <f>MIN(100, MAX(0, (100*(INDEX(出力表!D:D,4))/(EXP(INDEX(係数表!B:B,4) + $C101) + (INDEX(出力表!D:D,4)))) + (乱数表!$P101*(Settings!B12/(((INDEX(出力表!D:D,4))+1)^INDEX(係数表!E:E,4)*INDEX(係数表!F:F,4))))))</f>
        <v>#VALUE!</v>
      </c>
      <c r="L101" t="e">
        <f>MIN(100, MAX(0, (INDEX(出力表!D:D,4))*J101/MAX(K101, Settings!B3)))</f>
        <v>#VALUE!</v>
      </c>
      <c r="M101">
        <f>MIN(100, MAX(0, 100*BETAINV(乱数表!$E101, MAX(0.00000001, (1/(1+EXP(-(INDEX(係数表!G:G,5) + $B101))))*(EXP(INDEX(係数表!H:H,5) + INDEX(係数表!I:I,5)*LN(INDEX(出力表!C:C,5)+1)))), MAX(0.00000001, (1-(1/(1+EXP(-(INDEX(係数表!G:G,5) + $B101)))))*(EXP(INDEX(係数表!H:H,5) + INDEX(係数表!I:I,5)*LN(INDEX(出力表!C:C,5)+1)))))))</f>
        <v>76.768928023970219</v>
      </c>
      <c r="N101" t="e">
        <f>MIN(100, MAX(0, (100*(INDEX(出力表!D:D,5))/(EXP(INDEX(係数表!B:B,5) + $C101) + (INDEX(出力表!D:D,5)))) + (乱数表!$Q101*(Settings!B12/(((INDEX(出力表!D:D,5))+1)^INDEX(係数表!E:E,5)*INDEX(係数表!F:F,5))))))</f>
        <v>#VALUE!</v>
      </c>
      <c r="O101" t="e">
        <f>MIN(100, MAX(0, (INDEX(出力表!D:D,5))*M101/MAX(N101, Settings!B3)))</f>
        <v>#VALUE!</v>
      </c>
      <c r="P101">
        <f>MIN(100, MAX(0, 100*BETAINV(乱数表!$F101, MAX(0.00000001, (1/(1+EXP(-(INDEX(係数表!G:G,6) + $B101))))*(EXP(INDEX(係数表!H:H,6) + INDEX(係数表!I:I,6)*LN(INDEX(出力表!C:C,6)+1)))), MAX(0.00000001, (1-(1/(1+EXP(-(INDEX(係数表!G:G,6) + $B101)))))*(EXP(INDEX(係数表!H:H,6) + INDEX(係数表!I:I,6)*LN(INDEX(出力表!C:C,6)+1)))))))</f>
        <v>94.429315877640533</v>
      </c>
      <c r="Q101" t="e">
        <f>MIN(100, MAX(0, (100*(INDEX(出力表!D:D,6))/(EXP(INDEX(係数表!B:B,6) + $C101) + (INDEX(出力表!D:D,6)))) + (乱数表!$R101*(Settings!B12/(((INDEX(出力表!D:D,6))+1)^INDEX(係数表!E:E,6)*INDEX(係数表!F:F,6))))))</f>
        <v>#VALUE!</v>
      </c>
      <c r="R101" t="e">
        <f>MIN(100, MAX(0, (INDEX(出力表!D:D,6))*P101/MAX(Q101, Settings!B3)))</f>
        <v>#VALUE!</v>
      </c>
      <c r="S101">
        <f>MIN(100, MAX(0, 100*BETAINV(乱数表!$G101, MAX(0.00000001, (1/(1+EXP(-(INDEX(係数表!G:G,7) + $B101))))*(EXP(INDEX(係数表!H:H,7) + INDEX(係数表!I:I,7)*LN(INDEX(出力表!C:C,7)+1)))), MAX(0.00000001, (1-(1/(1+EXP(-(INDEX(係数表!G:G,7) + $B101)))))*(EXP(INDEX(係数表!H:H,7) + INDEX(係数表!I:I,7)*LN(INDEX(出力表!C:C,7)+1)))))))</f>
        <v>54.489063292679205</v>
      </c>
      <c r="T101" t="e">
        <f>MIN(100, MAX(0, (100*(INDEX(出力表!D:D,7))/(EXP(INDEX(係数表!B:B,7) + $C101) + (INDEX(出力表!D:D,7)))) + (乱数表!$S101*(Settings!B12/(((INDEX(出力表!D:D,7))+1)^INDEX(係数表!E:E,7)*INDEX(係数表!F:F,7))))))</f>
        <v>#VALUE!</v>
      </c>
      <c r="U101" t="e">
        <f>MIN(100, MAX(0, (INDEX(出力表!D:D,7))*S101/MAX(T101, Settings!B3)))</f>
        <v>#VALUE!</v>
      </c>
      <c r="V101">
        <f>MIN(100, MAX(0, 100*BETAINV(乱数表!$H101, MAX(0.00000001, (1/(1+EXP(-(INDEX(係数表!G:G,8) + $B101))))*(EXP(INDEX(係数表!H:H,8) + INDEX(係数表!I:I,8)*LN(INDEX(出力表!C:C,8)+1)))), MAX(0.00000001, (1-(1/(1+EXP(-(INDEX(係数表!G:G,8) + $B101)))))*(EXP(INDEX(係数表!H:H,8) + INDEX(係数表!I:I,8)*LN(INDEX(出力表!C:C,8)+1)))))))</f>
        <v>66.297842990491603</v>
      </c>
      <c r="W101" t="e">
        <f>MIN(100, MAX(0, (100*(INDEX(出力表!D:D,8))/(EXP(INDEX(係数表!B:B,8) + $C101) + (INDEX(出力表!D:D,8)))) + (乱数表!$T101*(Settings!B12/(((INDEX(出力表!D:D,8))+1)^INDEX(係数表!E:E,8)*INDEX(係数表!F:F,8))))))</f>
        <v>#VALUE!</v>
      </c>
      <c r="X101" t="e">
        <f>MIN(100, MAX(0, (INDEX(出力表!D:D,8))*V101/MAX(W101, Settings!B3)))</f>
        <v>#VALUE!</v>
      </c>
      <c r="Y101">
        <f>MIN(100, MAX(0, 100*BETAINV(乱数表!$I101, MAX(0.00000001, (1/(1+EXP(-(INDEX(係数表!G:G,9) + $B101))))*(EXP(INDEX(係数表!H:H,9) + INDEX(係数表!I:I,9)*LN(INDEX(出力表!C:C,9)+1)))), MAX(0.00000001, (1-(1/(1+EXP(-(INDEX(係数表!G:G,9) + $B101)))))*(EXP(INDEX(係数表!H:H,9) + INDEX(係数表!I:I,9)*LN(INDEX(出力表!C:C,9)+1)))))))</f>
        <v>72.11130199096408</v>
      </c>
      <c r="Z101" t="e">
        <f>MIN(100, MAX(0, (100*(INDEX(出力表!D:D,9))/(EXP(INDEX(係数表!B:B,9) + $C101) + (INDEX(出力表!D:D,9)))) + (乱数表!$U101*(Settings!B12/(((INDEX(出力表!D:D,9))+1)^INDEX(係数表!E:E,9)*INDEX(係数表!F:F,9))))))</f>
        <v>#VALUE!</v>
      </c>
      <c r="AA101" t="e">
        <f>MIN(100, MAX(0, (INDEX(出力表!D:D,9))*Y101/MAX(Z101, Settings!B3)))</f>
        <v>#VALUE!</v>
      </c>
      <c r="AB101">
        <f>MIN(100, MAX(0, 100*BETAINV(乱数表!$J101, MAX(0.00000001, (1/(1+EXP(-(INDEX(係数表!G:G,10) + $B101))))*(EXP(INDEX(係数表!H:H,10) + INDEX(係数表!I:I,10)*LN(INDEX(出力表!C:C,10)+1)))), MAX(0.00000001, (1-(1/(1+EXP(-(INDEX(係数表!G:G,10) + $B101)))))*(EXP(INDEX(係数表!H:H,10) + INDEX(係数表!I:I,10)*LN(INDEX(出力表!C:C,10)+1)))))))</f>
        <v>99.917371241535108</v>
      </c>
      <c r="AC101" t="e">
        <f>MIN(100, MAX(0, (100*(INDEX(出力表!D:D,10))/(EXP(INDEX(係数表!B:B,10) + $C101) + (INDEX(出力表!D:D,10)))) + (乱数表!$V101*(Settings!B12/(((INDEX(出力表!D:D,10))+1)^INDEX(係数表!E:E,10)*INDEX(係数表!F:F,10))))))</f>
        <v>#VALUE!</v>
      </c>
      <c r="AD101" t="e">
        <f>MIN(100, MAX(0, (INDEX(出力表!D:D,10))*AB101/MAX(AC101, Settings!B3)))</f>
        <v>#VALUE!</v>
      </c>
      <c r="AE101">
        <f>MIN(100, MAX(0, 100*BETAINV(乱数表!$K101, MAX(0.00000001, (1/(1+EXP(-(INDEX(係数表!G:G,11) + $B101))))*(EXP(INDEX(係数表!H:H,11) + INDEX(係数表!I:I,11)*LN(INDEX(出力表!C:C,11)+1)))), MAX(0.00000001, (1-(1/(1+EXP(-(INDEX(係数表!G:G,11) + $B101)))))*(EXP(INDEX(係数表!H:H,11) + INDEX(係数表!I:I,11)*LN(INDEX(出力表!C:C,11)+1)))))))</f>
        <v>63.338905604383768</v>
      </c>
      <c r="AF101" t="e">
        <f>MIN(100, MAX(0, (100*(INDEX(出力表!D:D,11))/(EXP(INDEX(係数表!B:B,11) + $C101) + (INDEX(出力表!D:D,11)))) + (乱数表!$W101*(Settings!B12/(((INDEX(出力表!D:D,11))+1)^INDEX(係数表!E:E,11)*INDEX(係数表!F:F,11))))))</f>
        <v>#VALUE!</v>
      </c>
      <c r="AG101" t="e">
        <f>MIN(100, MAX(0, (INDEX(出力表!D:D,11))*AE101/MAX(AF101, Settings!B3)))</f>
        <v>#VALUE!</v>
      </c>
      <c r="AH101">
        <f>MIN(100, MAX(0, 100*BETAINV(乱数表!$L101, MAX(0.00000001, (1/(1+EXP(-(INDEX(係数表!G:G,12) + $B101))))*(EXP(INDEX(係数表!H:H,12) + INDEX(係数表!I:I,12)*LN(INDEX(出力表!C:C,12)+1)))), MAX(0.00000001, (1-(1/(1+EXP(-(INDEX(係数表!G:G,12) + $B101)))))*(EXP(INDEX(係数表!H:H,12) + INDEX(係数表!I:I,12)*LN(INDEX(出力表!C:C,12)+1)))))))</f>
        <v>98.40905542940645</v>
      </c>
      <c r="AI101" t="e">
        <f>MIN(100, MAX(0, (100*(INDEX(出力表!D:D,12))/(EXP(INDEX(係数表!B:B,12) + $C101) + (INDEX(出力表!D:D,12)))) + (乱数表!$X101*(Settings!B12/(((INDEX(出力表!D:D,12))+1)^INDEX(係数表!E:E,12)*INDEX(係数表!F:F,12))))))</f>
        <v>#VALUE!</v>
      </c>
      <c r="AJ101" t="e">
        <f>MIN(100, MAX(0, (INDEX(出力表!D:D,12))*AH101/MAX(AI101, Settings!B3)))</f>
        <v>#VALUE!</v>
      </c>
      <c r="AK101">
        <f>MIN(100, MAX(0, 100*BETAINV(乱数表!$M101, MAX(0.00000001, (1/(1+EXP(-(INDEX(係数表!G:G,13) + $B101))))*(EXP(INDEX(係数表!H:H,13) + INDEX(係数表!I:I,13)*LN(INDEX(出力表!C:C,13)+1)))), MAX(0.00000001, (1-(1/(1+EXP(-(INDEX(係数表!G:G,13) + $B101)))))*(EXP(INDEX(係数表!H:H,13) + INDEX(係数表!I:I,13)*LN(INDEX(出力表!C:C,13)+1)))))))</f>
        <v>81.983948501191819</v>
      </c>
      <c r="AL101" t="e">
        <f>MIN(100, MAX(0, (100*(INDEX(出力表!D:D,13))/(EXP(INDEX(係数表!B:B,13) + $C101) + (INDEX(出力表!D:D,13)))) + (乱数表!$Y101*(Settings!B12/(((INDEX(出力表!D:D,13))+1)^INDEX(係数表!E:E,13)*INDEX(係数表!F:F,13))))))</f>
        <v>#VALUE!</v>
      </c>
      <c r="AM101" t="e">
        <f>MIN(100, MAX(0, (INDEX(出力表!D:D,13))*AK101/MAX(AL101, Settings!B3)))</f>
        <v>#VALUE!</v>
      </c>
      <c r="AN101">
        <f>IF(ISNUMBER(F101), INDEX(出力表!B:B,2)*F101, 0)+IF(ISNUMBER(I101), INDEX(出力表!B:B,3)*I101, 0)+IF(ISNUMBER(L101), INDEX(出力表!B:B,4)*L101, 0)+IF(ISNUMBER(O101), INDEX(出力表!B:B,5)*O101, 0)+IF(ISNUMBER(R101), INDEX(出力表!B:B,6)*R101, 0)+IF(ISNUMBER(U101), INDEX(出力表!B:B,7)*U101, 0)+IF(ISNUMBER(X101), INDEX(出力表!B:B,8)*X101, 0)+IF(ISNUMBER(AA101), INDEX(出力表!B:B,9)*AA101, 0)+IF(ISNUMBER(AD101), INDEX(出力表!B:B,10)*AD101, 0)+IF(ISNUMBER(AG101), INDEX(出力表!B:B,11)*AG101, 0)+IF(ISNUMBER(AJ101), INDEX(出力表!B:B,12)*AJ101, 0)+IF(ISNUMBER(AM101), INDEX(出力表!B:B,13)*AM101, 0)</f>
        <v>0</v>
      </c>
      <c r="AO101">
        <f>IF(ISNUMBER(F101), INDEX(出力表!B:B,2), 0)+IF(ISNUMBER(I101), INDEX(出力表!B:B,3), 0)+IF(ISNUMBER(L101), INDEX(出力表!B:B,4), 0)+IF(ISNUMBER(O101), INDEX(出力表!B:B,5), 0)+IF(ISNUMBER(R101), INDEX(出力表!B:B,6), 0)+IF(ISNUMBER(U101), INDEX(出力表!B:B,7), 0)+IF(ISNUMBER(X101), INDEX(出力表!B:B,8), 0)+IF(ISNUMBER(AA101), INDEX(出力表!B:B,9), 0)+IF(ISNUMBER(AD101), INDEX(出力表!B:B,10), 0)+IF(ISNUMBER(AG101), INDEX(出力表!B:B,11), 0)+IF(ISNUMBER(AJ101), INDEX(出力表!B:B,12), 0)+IF(ISNUMBER(AM101), INDEX(出力表!B:B,13), 0)</f>
        <v>0</v>
      </c>
      <c r="AP101" t="str">
        <f t="shared" si="1"/>
        <v/>
      </c>
    </row>
    <row r="102" spans="1:42" x14ac:dyDescent="0.2">
      <c r="A102">
        <v>101</v>
      </c>
      <c r="B102">
        <f>IF(UPPER(Settings!B4)="TRUE", 乱数表!$Z102*Settings!B10, 0)</f>
        <v>-0.82908882850145338</v>
      </c>
      <c r="C102">
        <f>IF(UPPER(Settings!B4)="TRUE", 乱数表!$AA102*Settings!B11, 0)</f>
        <v>2.9604114513894376E-2</v>
      </c>
      <c r="D102">
        <f>MIN(100, MAX(0, 100*BETAINV(乱数表!$B102, MAX(0.00000001, (1/(1+EXP(-(INDEX(係数表!G:G,2) + $B102))))*(EXP(INDEX(係数表!H:H,2) + INDEX(係数表!I:I,2)*LN(INDEX(出力表!C:C,2)+1)))), MAX(0.00000001, (1-(1/(1+EXP(-(INDEX(係数表!G:G,2) + $B102)))))*(EXP(INDEX(係数表!H:H,2) + INDEX(係数表!I:I,2)*LN(INDEX(出力表!C:C,2)+1)))))))</f>
        <v>88.92164198868619</v>
      </c>
      <c r="E102" t="e">
        <f>MIN(100, MAX(0, (100*(INDEX(出力表!D:D,2))/(EXP(INDEX(係数表!B:B,2) + $C102) + (INDEX(出力表!D:D,2)))) + (乱数表!$N102*(Settings!B12/(((INDEX(出力表!D:D,2))+1)^INDEX(係数表!E:E,2)*INDEX(係数表!F:F,2))))))</f>
        <v>#VALUE!</v>
      </c>
      <c r="F102" t="e">
        <f>MIN(100, MAX(0, (INDEX(出力表!D:D,2))*D102/MAX(E102, Settings!B3)))</f>
        <v>#VALUE!</v>
      </c>
      <c r="G102">
        <f>MIN(100, MAX(0, 100*BETAINV(乱数表!$C102, MAX(0.00000001, (1/(1+EXP(-(INDEX(係数表!G:G,3) + $B102))))*(EXP(INDEX(係数表!H:H,3) + INDEX(係数表!I:I,3)*LN(INDEX(出力表!C:C,3)+1)))), MAX(0.00000001, (1-(1/(1+EXP(-(INDEX(係数表!G:G,3) + $B102)))))*(EXP(INDEX(係数表!H:H,3) + INDEX(係数表!I:I,3)*LN(INDEX(出力表!C:C,3)+1)))))))</f>
        <v>91.175353976942745</v>
      </c>
      <c r="H102" t="e">
        <f>MIN(100, MAX(0, (100*(INDEX(出力表!D:D,3))/(EXP(INDEX(係数表!B:B,3) + $C102) + (INDEX(出力表!D:D,3)))) + (乱数表!$O102*(Settings!B12/(((INDEX(出力表!D:D,3))+1)^INDEX(係数表!E:E,3)*INDEX(係数表!F:F,3))))))</f>
        <v>#VALUE!</v>
      </c>
      <c r="I102" t="e">
        <f>MIN(100, MAX(0, (INDEX(出力表!D:D,3))*G102/MAX(H102, Settings!B3)))</f>
        <v>#VALUE!</v>
      </c>
      <c r="J102">
        <f>MIN(100, MAX(0, 100*BETAINV(乱数表!$D102, MAX(0.00000001, (1/(1+EXP(-(INDEX(係数表!G:G,4) + $B102))))*(EXP(INDEX(係数表!H:H,4) + INDEX(係数表!I:I,4)*LN(INDEX(出力表!C:C,4)+1)))), MAX(0.00000001, (1-(1/(1+EXP(-(INDEX(係数表!G:G,4) + $B102)))))*(EXP(INDEX(係数表!H:H,4) + INDEX(係数表!I:I,4)*LN(INDEX(出力表!C:C,4)+1)))))))</f>
        <v>84.459275823442653</v>
      </c>
      <c r="K102" t="e">
        <f>MIN(100, MAX(0, (100*(INDEX(出力表!D:D,4))/(EXP(INDEX(係数表!B:B,4) + $C102) + (INDEX(出力表!D:D,4)))) + (乱数表!$P102*(Settings!B12/(((INDEX(出力表!D:D,4))+1)^INDEX(係数表!E:E,4)*INDEX(係数表!F:F,4))))))</f>
        <v>#VALUE!</v>
      </c>
      <c r="L102" t="e">
        <f>MIN(100, MAX(0, (INDEX(出力表!D:D,4))*J102/MAX(K102, Settings!B3)))</f>
        <v>#VALUE!</v>
      </c>
      <c r="M102">
        <f>MIN(100, MAX(0, 100*BETAINV(乱数表!$E102, MAX(0.00000001, (1/(1+EXP(-(INDEX(係数表!G:G,5) + $B102))))*(EXP(INDEX(係数表!H:H,5) + INDEX(係数表!I:I,5)*LN(INDEX(出力表!C:C,5)+1)))), MAX(0.00000001, (1-(1/(1+EXP(-(INDEX(係数表!G:G,5) + $B102)))))*(EXP(INDEX(係数表!H:H,5) + INDEX(係数表!I:I,5)*LN(INDEX(出力表!C:C,5)+1)))))))</f>
        <v>79.141711282588162</v>
      </c>
      <c r="N102" t="e">
        <f>MIN(100, MAX(0, (100*(INDEX(出力表!D:D,5))/(EXP(INDEX(係数表!B:B,5) + $C102) + (INDEX(出力表!D:D,5)))) + (乱数表!$Q102*(Settings!B12/(((INDEX(出力表!D:D,5))+1)^INDEX(係数表!E:E,5)*INDEX(係数表!F:F,5))))))</f>
        <v>#VALUE!</v>
      </c>
      <c r="O102" t="e">
        <f>MIN(100, MAX(0, (INDEX(出力表!D:D,5))*M102/MAX(N102, Settings!B3)))</f>
        <v>#VALUE!</v>
      </c>
      <c r="P102">
        <f>MIN(100, MAX(0, 100*BETAINV(乱数表!$F102, MAX(0.00000001, (1/(1+EXP(-(INDEX(係数表!G:G,6) + $B102))))*(EXP(INDEX(係数表!H:H,6) + INDEX(係数表!I:I,6)*LN(INDEX(出力表!C:C,6)+1)))), MAX(0.00000001, (1-(1/(1+EXP(-(INDEX(係数表!G:G,6) + $B102)))))*(EXP(INDEX(係数表!H:H,6) + INDEX(係数表!I:I,6)*LN(INDEX(出力表!C:C,6)+1)))))))</f>
        <v>74.433948077578975</v>
      </c>
      <c r="Q102" t="e">
        <f>MIN(100, MAX(0, (100*(INDEX(出力表!D:D,6))/(EXP(INDEX(係数表!B:B,6) + $C102) + (INDEX(出力表!D:D,6)))) + (乱数表!$R102*(Settings!B12/(((INDEX(出力表!D:D,6))+1)^INDEX(係数表!E:E,6)*INDEX(係数表!F:F,6))))))</f>
        <v>#VALUE!</v>
      </c>
      <c r="R102" t="e">
        <f>MIN(100, MAX(0, (INDEX(出力表!D:D,6))*P102/MAX(Q102, Settings!B3)))</f>
        <v>#VALUE!</v>
      </c>
      <c r="S102">
        <f>MIN(100, MAX(0, 100*BETAINV(乱数表!$G102, MAX(0.00000001, (1/(1+EXP(-(INDEX(係数表!G:G,7) + $B102))))*(EXP(INDEX(係数表!H:H,7) + INDEX(係数表!I:I,7)*LN(INDEX(出力表!C:C,7)+1)))), MAX(0.00000001, (1-(1/(1+EXP(-(INDEX(係数表!G:G,7) + $B102)))))*(EXP(INDEX(係数表!H:H,7) + INDEX(係数表!I:I,7)*LN(INDEX(出力表!C:C,7)+1)))))))</f>
        <v>83.636352328204012</v>
      </c>
      <c r="T102" t="e">
        <f>MIN(100, MAX(0, (100*(INDEX(出力表!D:D,7))/(EXP(INDEX(係数表!B:B,7) + $C102) + (INDEX(出力表!D:D,7)))) + (乱数表!$S102*(Settings!B12/(((INDEX(出力表!D:D,7))+1)^INDEX(係数表!E:E,7)*INDEX(係数表!F:F,7))))))</f>
        <v>#VALUE!</v>
      </c>
      <c r="U102" t="e">
        <f>MIN(100, MAX(0, (INDEX(出力表!D:D,7))*S102/MAX(T102, Settings!B3)))</f>
        <v>#VALUE!</v>
      </c>
      <c r="V102">
        <f>MIN(100, MAX(0, 100*BETAINV(乱数表!$H102, MAX(0.00000001, (1/(1+EXP(-(INDEX(係数表!G:G,8) + $B102))))*(EXP(INDEX(係数表!H:H,8) + INDEX(係数表!I:I,8)*LN(INDEX(出力表!C:C,8)+1)))), MAX(0.00000001, (1-(1/(1+EXP(-(INDEX(係数表!G:G,8) + $B102)))))*(EXP(INDEX(係数表!H:H,8) + INDEX(係数表!I:I,8)*LN(INDEX(出力表!C:C,8)+1)))))))</f>
        <v>61.349914832202202</v>
      </c>
      <c r="W102" t="e">
        <f>MIN(100, MAX(0, (100*(INDEX(出力表!D:D,8))/(EXP(INDEX(係数表!B:B,8) + $C102) + (INDEX(出力表!D:D,8)))) + (乱数表!$T102*(Settings!B12/(((INDEX(出力表!D:D,8))+1)^INDEX(係数表!E:E,8)*INDEX(係数表!F:F,8))))))</f>
        <v>#VALUE!</v>
      </c>
      <c r="X102" t="e">
        <f>MIN(100, MAX(0, (INDEX(出力表!D:D,8))*V102/MAX(W102, Settings!B3)))</f>
        <v>#VALUE!</v>
      </c>
      <c r="Y102">
        <f>MIN(100, MAX(0, 100*BETAINV(乱数表!$I102, MAX(0.00000001, (1/(1+EXP(-(INDEX(係数表!G:G,9) + $B102))))*(EXP(INDEX(係数表!H:H,9) + INDEX(係数表!I:I,9)*LN(INDEX(出力表!C:C,9)+1)))), MAX(0.00000001, (1-(1/(1+EXP(-(INDEX(係数表!G:G,9) + $B102)))))*(EXP(INDEX(係数表!H:H,9) + INDEX(係数表!I:I,9)*LN(INDEX(出力表!C:C,9)+1)))))))</f>
        <v>90.641984369506545</v>
      </c>
      <c r="Z102" t="e">
        <f>MIN(100, MAX(0, (100*(INDEX(出力表!D:D,9))/(EXP(INDEX(係数表!B:B,9) + $C102) + (INDEX(出力表!D:D,9)))) + (乱数表!$U102*(Settings!B12/(((INDEX(出力表!D:D,9))+1)^INDEX(係数表!E:E,9)*INDEX(係数表!F:F,9))))))</f>
        <v>#VALUE!</v>
      </c>
      <c r="AA102" t="e">
        <f>MIN(100, MAX(0, (INDEX(出力表!D:D,9))*Y102/MAX(Z102, Settings!B3)))</f>
        <v>#VALUE!</v>
      </c>
      <c r="AB102">
        <f>MIN(100, MAX(0, 100*BETAINV(乱数表!$J102, MAX(0.00000001, (1/(1+EXP(-(INDEX(係数表!G:G,10) + $B102))))*(EXP(INDEX(係数表!H:H,10) + INDEX(係数表!I:I,10)*LN(INDEX(出力表!C:C,10)+1)))), MAX(0.00000001, (1-(1/(1+EXP(-(INDEX(係数表!G:G,10) + $B102)))))*(EXP(INDEX(係数表!H:H,10) + INDEX(係数表!I:I,10)*LN(INDEX(出力表!C:C,10)+1)))))))</f>
        <v>71.795087511434147</v>
      </c>
      <c r="AC102" t="e">
        <f>MIN(100, MAX(0, (100*(INDEX(出力表!D:D,10))/(EXP(INDEX(係数表!B:B,10) + $C102) + (INDEX(出力表!D:D,10)))) + (乱数表!$V102*(Settings!B12/(((INDEX(出力表!D:D,10))+1)^INDEX(係数表!E:E,10)*INDEX(係数表!F:F,10))))))</f>
        <v>#VALUE!</v>
      </c>
      <c r="AD102" t="e">
        <f>MIN(100, MAX(0, (INDEX(出力表!D:D,10))*AB102/MAX(AC102, Settings!B3)))</f>
        <v>#VALUE!</v>
      </c>
      <c r="AE102">
        <f>MIN(100, MAX(0, 100*BETAINV(乱数表!$K102, MAX(0.00000001, (1/(1+EXP(-(INDEX(係数表!G:G,11) + $B102))))*(EXP(INDEX(係数表!H:H,11) + INDEX(係数表!I:I,11)*LN(INDEX(出力表!C:C,11)+1)))), MAX(0.00000001, (1-(1/(1+EXP(-(INDEX(係数表!G:G,11) + $B102)))))*(EXP(INDEX(係数表!H:H,11) + INDEX(係数表!I:I,11)*LN(INDEX(出力表!C:C,11)+1)))))))</f>
        <v>78.83472371181675</v>
      </c>
      <c r="AF102" t="e">
        <f>MIN(100, MAX(0, (100*(INDEX(出力表!D:D,11))/(EXP(INDEX(係数表!B:B,11) + $C102) + (INDEX(出力表!D:D,11)))) + (乱数表!$W102*(Settings!B12/(((INDEX(出力表!D:D,11))+1)^INDEX(係数表!E:E,11)*INDEX(係数表!F:F,11))))))</f>
        <v>#VALUE!</v>
      </c>
      <c r="AG102" t="e">
        <f>MIN(100, MAX(0, (INDEX(出力表!D:D,11))*AE102/MAX(AF102, Settings!B3)))</f>
        <v>#VALUE!</v>
      </c>
      <c r="AH102">
        <f>MIN(100, MAX(0, 100*BETAINV(乱数表!$L102, MAX(0.00000001, (1/(1+EXP(-(INDEX(係数表!G:G,12) + $B102))))*(EXP(INDEX(係数表!H:H,12) + INDEX(係数表!I:I,12)*LN(INDEX(出力表!C:C,12)+1)))), MAX(0.00000001, (1-(1/(1+EXP(-(INDEX(係数表!G:G,12) + $B102)))))*(EXP(INDEX(係数表!H:H,12) + INDEX(係数表!I:I,12)*LN(INDEX(出力表!C:C,12)+1)))))))</f>
        <v>23.669084430229663</v>
      </c>
      <c r="AI102" t="e">
        <f>MIN(100, MAX(0, (100*(INDEX(出力表!D:D,12))/(EXP(INDEX(係数表!B:B,12) + $C102) + (INDEX(出力表!D:D,12)))) + (乱数表!$X102*(Settings!B12/(((INDEX(出力表!D:D,12))+1)^INDEX(係数表!E:E,12)*INDEX(係数表!F:F,12))))))</f>
        <v>#VALUE!</v>
      </c>
      <c r="AJ102" t="e">
        <f>MIN(100, MAX(0, (INDEX(出力表!D:D,12))*AH102/MAX(AI102, Settings!B3)))</f>
        <v>#VALUE!</v>
      </c>
      <c r="AK102">
        <f>MIN(100, MAX(0, 100*BETAINV(乱数表!$M102, MAX(0.00000001, (1/(1+EXP(-(INDEX(係数表!G:G,13) + $B102))))*(EXP(INDEX(係数表!H:H,13) + INDEX(係数表!I:I,13)*LN(INDEX(出力表!C:C,13)+1)))), MAX(0.00000001, (1-(1/(1+EXP(-(INDEX(係数表!G:G,13) + $B102)))))*(EXP(INDEX(係数表!H:H,13) + INDEX(係数表!I:I,13)*LN(INDEX(出力表!C:C,13)+1)))))))</f>
        <v>98.489561565763168</v>
      </c>
      <c r="AL102" t="e">
        <f>MIN(100, MAX(0, (100*(INDEX(出力表!D:D,13))/(EXP(INDEX(係数表!B:B,13) + $C102) + (INDEX(出力表!D:D,13)))) + (乱数表!$Y102*(Settings!B12/(((INDEX(出力表!D:D,13))+1)^INDEX(係数表!E:E,13)*INDEX(係数表!F:F,13))))))</f>
        <v>#VALUE!</v>
      </c>
      <c r="AM102" t="e">
        <f>MIN(100, MAX(0, (INDEX(出力表!D:D,13))*AK102/MAX(AL102, Settings!B3)))</f>
        <v>#VALUE!</v>
      </c>
      <c r="AN102">
        <f>IF(ISNUMBER(F102), INDEX(出力表!B:B,2)*F102, 0)+IF(ISNUMBER(I102), INDEX(出力表!B:B,3)*I102, 0)+IF(ISNUMBER(L102), INDEX(出力表!B:B,4)*L102, 0)+IF(ISNUMBER(O102), INDEX(出力表!B:B,5)*O102, 0)+IF(ISNUMBER(R102), INDEX(出力表!B:B,6)*R102, 0)+IF(ISNUMBER(U102), INDEX(出力表!B:B,7)*U102, 0)+IF(ISNUMBER(X102), INDEX(出力表!B:B,8)*X102, 0)+IF(ISNUMBER(AA102), INDEX(出力表!B:B,9)*AA102, 0)+IF(ISNUMBER(AD102), INDEX(出力表!B:B,10)*AD102, 0)+IF(ISNUMBER(AG102), INDEX(出力表!B:B,11)*AG102, 0)+IF(ISNUMBER(AJ102), INDEX(出力表!B:B,12)*AJ102, 0)+IF(ISNUMBER(AM102), INDEX(出力表!B:B,13)*AM102, 0)</f>
        <v>0</v>
      </c>
      <c r="AO102">
        <f>IF(ISNUMBER(F102), INDEX(出力表!B:B,2), 0)+IF(ISNUMBER(I102), INDEX(出力表!B:B,3), 0)+IF(ISNUMBER(L102), INDEX(出力表!B:B,4), 0)+IF(ISNUMBER(O102), INDEX(出力表!B:B,5), 0)+IF(ISNUMBER(R102), INDEX(出力表!B:B,6), 0)+IF(ISNUMBER(U102), INDEX(出力表!B:B,7), 0)+IF(ISNUMBER(X102), INDEX(出力表!B:B,8), 0)+IF(ISNUMBER(AA102), INDEX(出力表!B:B,9), 0)+IF(ISNUMBER(AD102), INDEX(出力表!B:B,10), 0)+IF(ISNUMBER(AG102), INDEX(出力表!B:B,11), 0)+IF(ISNUMBER(AJ102), INDEX(出力表!B:B,12), 0)+IF(ISNUMBER(AM102), INDEX(出力表!B:B,13), 0)</f>
        <v>0</v>
      </c>
      <c r="AP102" t="str">
        <f t="shared" si="1"/>
        <v/>
      </c>
    </row>
    <row r="103" spans="1:42" x14ac:dyDescent="0.2">
      <c r="A103">
        <v>102</v>
      </c>
      <c r="B103">
        <f>IF(UPPER(Settings!B4)="TRUE", 乱数表!$Z103*Settings!B10, 0)</f>
        <v>0.52426032289785751</v>
      </c>
      <c r="C103">
        <f>IF(UPPER(Settings!B4)="TRUE", 乱数表!$AA103*Settings!B11, 0)</f>
        <v>3.0371969020458946E-2</v>
      </c>
      <c r="D103">
        <f>MIN(100, MAX(0, 100*BETAINV(乱数表!$B103, MAX(0.00000001, (1/(1+EXP(-(INDEX(係数表!G:G,2) + $B103))))*(EXP(INDEX(係数表!H:H,2) + INDEX(係数表!I:I,2)*LN(INDEX(出力表!C:C,2)+1)))), MAX(0.00000001, (1-(1/(1+EXP(-(INDEX(係数表!G:G,2) + $B103)))))*(EXP(INDEX(係数表!H:H,2) + INDEX(係数表!I:I,2)*LN(INDEX(出力表!C:C,2)+1)))))))</f>
        <v>95.662767315149296</v>
      </c>
      <c r="E103" t="e">
        <f>MIN(100, MAX(0, (100*(INDEX(出力表!D:D,2))/(EXP(INDEX(係数表!B:B,2) + $C103) + (INDEX(出力表!D:D,2)))) + (乱数表!$N103*(Settings!B12/(((INDEX(出力表!D:D,2))+1)^INDEX(係数表!E:E,2)*INDEX(係数表!F:F,2))))))</f>
        <v>#VALUE!</v>
      </c>
      <c r="F103" t="e">
        <f>MIN(100, MAX(0, (INDEX(出力表!D:D,2))*D103/MAX(E103, Settings!B3)))</f>
        <v>#VALUE!</v>
      </c>
      <c r="G103">
        <f>MIN(100, MAX(0, 100*BETAINV(乱数表!$C103, MAX(0.00000001, (1/(1+EXP(-(INDEX(係数表!G:G,3) + $B103))))*(EXP(INDEX(係数表!H:H,3) + INDEX(係数表!I:I,3)*LN(INDEX(出力表!C:C,3)+1)))), MAX(0.00000001, (1-(1/(1+EXP(-(INDEX(係数表!G:G,3) + $B103)))))*(EXP(INDEX(係数表!H:H,3) + INDEX(係数表!I:I,3)*LN(INDEX(出力表!C:C,3)+1)))))))</f>
        <v>99.374242488125603</v>
      </c>
      <c r="H103" t="e">
        <f>MIN(100, MAX(0, (100*(INDEX(出力表!D:D,3))/(EXP(INDEX(係数表!B:B,3) + $C103) + (INDEX(出力表!D:D,3)))) + (乱数表!$O103*(Settings!B12/(((INDEX(出力表!D:D,3))+1)^INDEX(係数表!E:E,3)*INDEX(係数表!F:F,3))))))</f>
        <v>#VALUE!</v>
      </c>
      <c r="I103" t="e">
        <f>MIN(100, MAX(0, (INDEX(出力表!D:D,3))*G103/MAX(H103, Settings!B3)))</f>
        <v>#VALUE!</v>
      </c>
      <c r="J103">
        <f>MIN(100, MAX(0, 100*BETAINV(乱数表!$D103, MAX(0.00000001, (1/(1+EXP(-(INDEX(係数表!G:G,4) + $B103))))*(EXP(INDEX(係数表!H:H,4) + INDEX(係数表!I:I,4)*LN(INDEX(出力表!C:C,4)+1)))), MAX(0.00000001, (1-(1/(1+EXP(-(INDEX(係数表!G:G,4) + $B103)))))*(EXP(INDEX(係数表!H:H,4) + INDEX(係数表!I:I,4)*LN(INDEX(出力表!C:C,4)+1)))))))</f>
        <v>93.296953436286984</v>
      </c>
      <c r="K103" t="e">
        <f>MIN(100, MAX(0, (100*(INDEX(出力表!D:D,4))/(EXP(INDEX(係数表!B:B,4) + $C103) + (INDEX(出力表!D:D,4)))) + (乱数表!$P103*(Settings!B12/(((INDEX(出力表!D:D,4))+1)^INDEX(係数表!E:E,4)*INDEX(係数表!F:F,4))))))</f>
        <v>#VALUE!</v>
      </c>
      <c r="L103" t="e">
        <f>MIN(100, MAX(0, (INDEX(出力表!D:D,4))*J103/MAX(K103, Settings!B3)))</f>
        <v>#VALUE!</v>
      </c>
      <c r="M103">
        <f>MIN(100, MAX(0, 100*BETAINV(乱数表!$E103, MAX(0.00000001, (1/(1+EXP(-(INDEX(係数表!G:G,5) + $B103))))*(EXP(INDEX(係数表!H:H,5) + INDEX(係数表!I:I,5)*LN(INDEX(出力表!C:C,5)+1)))), MAX(0.00000001, (1-(1/(1+EXP(-(INDEX(係数表!G:G,5) + $B103)))))*(EXP(INDEX(係数表!H:H,5) + INDEX(係数表!I:I,5)*LN(INDEX(出力表!C:C,5)+1)))))))</f>
        <v>99.999806382173972</v>
      </c>
      <c r="N103" t="e">
        <f>MIN(100, MAX(0, (100*(INDEX(出力表!D:D,5))/(EXP(INDEX(係数表!B:B,5) + $C103) + (INDEX(出力表!D:D,5)))) + (乱数表!$Q103*(Settings!B12/(((INDEX(出力表!D:D,5))+1)^INDEX(係数表!E:E,5)*INDEX(係数表!F:F,5))))))</f>
        <v>#VALUE!</v>
      </c>
      <c r="O103" t="e">
        <f>MIN(100, MAX(0, (INDEX(出力表!D:D,5))*M103/MAX(N103, Settings!B3)))</f>
        <v>#VALUE!</v>
      </c>
      <c r="P103">
        <f>MIN(100, MAX(0, 100*BETAINV(乱数表!$F103, MAX(0.00000001, (1/(1+EXP(-(INDEX(係数表!G:G,6) + $B103))))*(EXP(INDEX(係数表!H:H,6) + INDEX(係数表!I:I,6)*LN(INDEX(出力表!C:C,6)+1)))), MAX(0.00000001, (1-(1/(1+EXP(-(INDEX(係数表!G:G,6) + $B103)))))*(EXP(INDEX(係数表!H:H,6) + INDEX(係数表!I:I,6)*LN(INDEX(出力表!C:C,6)+1)))))))</f>
        <v>79.259453747732906</v>
      </c>
      <c r="Q103" t="e">
        <f>MIN(100, MAX(0, (100*(INDEX(出力表!D:D,6))/(EXP(INDEX(係数表!B:B,6) + $C103) + (INDEX(出力表!D:D,6)))) + (乱数表!$R103*(Settings!B12/(((INDEX(出力表!D:D,6))+1)^INDEX(係数表!E:E,6)*INDEX(係数表!F:F,6))))))</f>
        <v>#VALUE!</v>
      </c>
      <c r="R103" t="e">
        <f>MIN(100, MAX(0, (INDEX(出力表!D:D,6))*P103/MAX(Q103, Settings!B3)))</f>
        <v>#VALUE!</v>
      </c>
      <c r="S103">
        <f>MIN(100, MAX(0, 100*BETAINV(乱数表!$G103, MAX(0.00000001, (1/(1+EXP(-(INDEX(係数表!G:G,7) + $B103))))*(EXP(INDEX(係数表!H:H,7) + INDEX(係数表!I:I,7)*LN(INDEX(出力表!C:C,7)+1)))), MAX(0.00000001, (1-(1/(1+EXP(-(INDEX(係数表!G:G,7) + $B103)))))*(EXP(INDEX(係数表!H:H,7) + INDEX(係数表!I:I,7)*LN(INDEX(出力表!C:C,7)+1)))))))</f>
        <v>99.805127004153235</v>
      </c>
      <c r="T103" t="e">
        <f>MIN(100, MAX(0, (100*(INDEX(出力表!D:D,7))/(EXP(INDEX(係数表!B:B,7) + $C103) + (INDEX(出力表!D:D,7)))) + (乱数表!$S103*(Settings!B12/(((INDEX(出力表!D:D,7))+1)^INDEX(係数表!E:E,7)*INDEX(係数表!F:F,7))))))</f>
        <v>#VALUE!</v>
      </c>
      <c r="U103" t="e">
        <f>MIN(100, MAX(0, (INDEX(出力表!D:D,7))*S103/MAX(T103, Settings!B3)))</f>
        <v>#VALUE!</v>
      </c>
      <c r="V103">
        <f>MIN(100, MAX(0, 100*BETAINV(乱数表!$H103, MAX(0.00000001, (1/(1+EXP(-(INDEX(係数表!G:G,8) + $B103))))*(EXP(INDEX(係数表!H:H,8) + INDEX(係数表!I:I,8)*LN(INDEX(出力表!C:C,8)+1)))), MAX(0.00000001, (1-(1/(1+EXP(-(INDEX(係数表!G:G,8) + $B103)))))*(EXP(INDEX(係数表!H:H,8) + INDEX(係数表!I:I,8)*LN(INDEX(出力表!C:C,8)+1)))))))</f>
        <v>81.652670686356359</v>
      </c>
      <c r="W103" t="e">
        <f>MIN(100, MAX(0, (100*(INDEX(出力表!D:D,8))/(EXP(INDEX(係数表!B:B,8) + $C103) + (INDEX(出力表!D:D,8)))) + (乱数表!$T103*(Settings!B12/(((INDEX(出力表!D:D,8))+1)^INDEX(係数表!E:E,8)*INDEX(係数表!F:F,8))))))</f>
        <v>#VALUE!</v>
      </c>
      <c r="X103" t="e">
        <f>MIN(100, MAX(0, (INDEX(出力表!D:D,8))*V103/MAX(W103, Settings!B3)))</f>
        <v>#VALUE!</v>
      </c>
      <c r="Y103">
        <f>MIN(100, MAX(0, 100*BETAINV(乱数表!$I103, MAX(0.00000001, (1/(1+EXP(-(INDEX(係数表!G:G,9) + $B103))))*(EXP(INDEX(係数表!H:H,9) + INDEX(係数表!I:I,9)*LN(INDEX(出力表!C:C,9)+1)))), MAX(0.00000001, (1-(1/(1+EXP(-(INDEX(係数表!G:G,9) + $B103)))))*(EXP(INDEX(係数表!H:H,9) + INDEX(係数表!I:I,9)*LN(INDEX(出力表!C:C,9)+1)))))))</f>
        <v>97.952277342313181</v>
      </c>
      <c r="Z103" t="e">
        <f>MIN(100, MAX(0, (100*(INDEX(出力表!D:D,9))/(EXP(INDEX(係数表!B:B,9) + $C103) + (INDEX(出力表!D:D,9)))) + (乱数表!$U103*(Settings!B12/(((INDEX(出力表!D:D,9))+1)^INDEX(係数表!E:E,9)*INDEX(係数表!F:F,9))))))</f>
        <v>#VALUE!</v>
      </c>
      <c r="AA103" t="e">
        <f>MIN(100, MAX(0, (INDEX(出力表!D:D,9))*Y103/MAX(Z103, Settings!B3)))</f>
        <v>#VALUE!</v>
      </c>
      <c r="AB103">
        <f>MIN(100, MAX(0, 100*BETAINV(乱数表!$J103, MAX(0.00000001, (1/(1+EXP(-(INDEX(係数表!G:G,10) + $B103))))*(EXP(INDEX(係数表!H:H,10) + INDEX(係数表!I:I,10)*LN(INDEX(出力表!C:C,10)+1)))), MAX(0.00000001, (1-(1/(1+EXP(-(INDEX(係数表!G:G,10) + $B103)))))*(EXP(INDEX(係数表!H:H,10) + INDEX(係数表!I:I,10)*LN(INDEX(出力表!C:C,10)+1)))))))</f>
        <v>99.993954156655334</v>
      </c>
      <c r="AC103" t="e">
        <f>MIN(100, MAX(0, (100*(INDEX(出力表!D:D,10))/(EXP(INDEX(係数表!B:B,10) + $C103) + (INDEX(出力表!D:D,10)))) + (乱数表!$V103*(Settings!B12/(((INDEX(出力表!D:D,10))+1)^INDEX(係数表!E:E,10)*INDEX(係数表!F:F,10))))))</f>
        <v>#VALUE!</v>
      </c>
      <c r="AD103" t="e">
        <f>MIN(100, MAX(0, (INDEX(出力表!D:D,10))*AB103/MAX(AC103, Settings!B3)))</f>
        <v>#VALUE!</v>
      </c>
      <c r="AE103">
        <f>MIN(100, MAX(0, 100*BETAINV(乱数表!$K103, MAX(0.00000001, (1/(1+EXP(-(INDEX(係数表!G:G,11) + $B103))))*(EXP(INDEX(係数表!H:H,11) + INDEX(係数表!I:I,11)*LN(INDEX(出力表!C:C,11)+1)))), MAX(0.00000001, (1-(1/(1+EXP(-(INDEX(係数表!G:G,11) + $B103)))))*(EXP(INDEX(係数表!H:H,11) + INDEX(係数表!I:I,11)*LN(INDEX(出力表!C:C,11)+1)))))))</f>
        <v>99.716588989256607</v>
      </c>
      <c r="AF103" t="e">
        <f>MIN(100, MAX(0, (100*(INDEX(出力表!D:D,11))/(EXP(INDEX(係数表!B:B,11) + $C103) + (INDEX(出力表!D:D,11)))) + (乱数表!$W103*(Settings!B12/(((INDEX(出力表!D:D,11))+1)^INDEX(係数表!E:E,11)*INDEX(係数表!F:F,11))))))</f>
        <v>#VALUE!</v>
      </c>
      <c r="AG103" t="e">
        <f>MIN(100, MAX(0, (INDEX(出力表!D:D,11))*AE103/MAX(AF103, Settings!B3)))</f>
        <v>#VALUE!</v>
      </c>
      <c r="AH103">
        <f>MIN(100, MAX(0, 100*BETAINV(乱数表!$L103, MAX(0.00000001, (1/(1+EXP(-(INDEX(係数表!G:G,12) + $B103))))*(EXP(INDEX(係数表!H:H,12) + INDEX(係数表!I:I,12)*LN(INDEX(出力表!C:C,12)+1)))), MAX(0.00000001, (1-(1/(1+EXP(-(INDEX(係数表!G:G,12) + $B103)))))*(EXP(INDEX(係数表!H:H,12) + INDEX(係数表!I:I,12)*LN(INDEX(出力表!C:C,12)+1)))))))</f>
        <v>93.050636397959607</v>
      </c>
      <c r="AI103" t="e">
        <f>MIN(100, MAX(0, (100*(INDEX(出力表!D:D,12))/(EXP(INDEX(係数表!B:B,12) + $C103) + (INDEX(出力表!D:D,12)))) + (乱数表!$X103*(Settings!B12/(((INDEX(出力表!D:D,12))+1)^INDEX(係数表!E:E,12)*INDEX(係数表!F:F,12))))))</f>
        <v>#VALUE!</v>
      </c>
      <c r="AJ103" t="e">
        <f>MIN(100, MAX(0, (INDEX(出力表!D:D,12))*AH103/MAX(AI103, Settings!B3)))</f>
        <v>#VALUE!</v>
      </c>
      <c r="AK103">
        <f>MIN(100, MAX(0, 100*BETAINV(乱数表!$M103, MAX(0.00000001, (1/(1+EXP(-(INDEX(係数表!G:G,13) + $B103))))*(EXP(INDEX(係数表!H:H,13) + INDEX(係数表!I:I,13)*LN(INDEX(出力表!C:C,13)+1)))), MAX(0.00000001, (1-(1/(1+EXP(-(INDEX(係数表!G:G,13) + $B103)))))*(EXP(INDEX(係数表!H:H,13) + INDEX(係数表!I:I,13)*LN(INDEX(出力表!C:C,13)+1)))))))</f>
        <v>93.204154684908644</v>
      </c>
      <c r="AL103" t="e">
        <f>MIN(100, MAX(0, (100*(INDEX(出力表!D:D,13))/(EXP(INDEX(係数表!B:B,13) + $C103) + (INDEX(出力表!D:D,13)))) + (乱数表!$Y103*(Settings!B12/(((INDEX(出力表!D:D,13))+1)^INDEX(係数表!E:E,13)*INDEX(係数表!F:F,13))))))</f>
        <v>#VALUE!</v>
      </c>
      <c r="AM103" t="e">
        <f>MIN(100, MAX(0, (INDEX(出力表!D:D,13))*AK103/MAX(AL103, Settings!B3)))</f>
        <v>#VALUE!</v>
      </c>
      <c r="AN103">
        <f>IF(ISNUMBER(F103), INDEX(出力表!B:B,2)*F103, 0)+IF(ISNUMBER(I103), INDEX(出力表!B:B,3)*I103, 0)+IF(ISNUMBER(L103), INDEX(出力表!B:B,4)*L103, 0)+IF(ISNUMBER(O103), INDEX(出力表!B:B,5)*O103, 0)+IF(ISNUMBER(R103), INDEX(出力表!B:B,6)*R103, 0)+IF(ISNUMBER(U103), INDEX(出力表!B:B,7)*U103, 0)+IF(ISNUMBER(X103), INDEX(出力表!B:B,8)*X103, 0)+IF(ISNUMBER(AA103), INDEX(出力表!B:B,9)*AA103, 0)+IF(ISNUMBER(AD103), INDEX(出力表!B:B,10)*AD103, 0)+IF(ISNUMBER(AG103), INDEX(出力表!B:B,11)*AG103, 0)+IF(ISNUMBER(AJ103), INDEX(出力表!B:B,12)*AJ103, 0)+IF(ISNUMBER(AM103), INDEX(出力表!B:B,13)*AM103, 0)</f>
        <v>0</v>
      </c>
      <c r="AO103">
        <f>IF(ISNUMBER(F103), INDEX(出力表!B:B,2), 0)+IF(ISNUMBER(I103), INDEX(出力表!B:B,3), 0)+IF(ISNUMBER(L103), INDEX(出力表!B:B,4), 0)+IF(ISNUMBER(O103), INDEX(出力表!B:B,5), 0)+IF(ISNUMBER(R103), INDEX(出力表!B:B,6), 0)+IF(ISNUMBER(U103), INDEX(出力表!B:B,7), 0)+IF(ISNUMBER(X103), INDEX(出力表!B:B,8), 0)+IF(ISNUMBER(AA103), INDEX(出力表!B:B,9), 0)+IF(ISNUMBER(AD103), INDEX(出力表!B:B,10), 0)+IF(ISNUMBER(AG103), INDEX(出力表!B:B,11), 0)+IF(ISNUMBER(AJ103), INDEX(出力表!B:B,12), 0)+IF(ISNUMBER(AM103), INDEX(出力表!B:B,13), 0)</f>
        <v>0</v>
      </c>
      <c r="AP103" t="str">
        <f t="shared" si="1"/>
        <v/>
      </c>
    </row>
    <row r="104" spans="1:42" x14ac:dyDescent="0.2">
      <c r="A104">
        <v>103</v>
      </c>
      <c r="B104">
        <f>IF(UPPER(Settings!B4)="TRUE", 乱数表!$Z104*Settings!B10, 0)</f>
        <v>0.37658611466577169</v>
      </c>
      <c r="C104">
        <f>IF(UPPER(Settings!B4)="TRUE", 乱数表!$AA104*Settings!B11, 0)</f>
        <v>6.5114155304957913E-2</v>
      </c>
      <c r="D104">
        <f>MIN(100, MAX(0, 100*BETAINV(乱数表!$B104, MAX(0.00000001, (1/(1+EXP(-(INDEX(係数表!G:G,2) + $B104))))*(EXP(INDEX(係数表!H:H,2) + INDEX(係数表!I:I,2)*LN(INDEX(出力表!C:C,2)+1)))), MAX(0.00000001, (1-(1/(1+EXP(-(INDEX(係数表!G:G,2) + $B104)))))*(EXP(INDEX(係数表!H:H,2) + INDEX(係数表!I:I,2)*LN(INDEX(出力表!C:C,2)+1)))))))</f>
        <v>97.826559582147937</v>
      </c>
      <c r="E104" t="e">
        <f>MIN(100, MAX(0, (100*(INDEX(出力表!D:D,2))/(EXP(INDEX(係数表!B:B,2) + $C104) + (INDEX(出力表!D:D,2)))) + (乱数表!$N104*(Settings!B12/(((INDEX(出力表!D:D,2))+1)^INDEX(係数表!E:E,2)*INDEX(係数表!F:F,2))))))</f>
        <v>#VALUE!</v>
      </c>
      <c r="F104" t="e">
        <f>MIN(100, MAX(0, (INDEX(出力表!D:D,2))*D104/MAX(E104, Settings!B3)))</f>
        <v>#VALUE!</v>
      </c>
      <c r="G104">
        <f>MIN(100, MAX(0, 100*BETAINV(乱数表!$C104, MAX(0.00000001, (1/(1+EXP(-(INDEX(係数表!G:G,3) + $B104))))*(EXP(INDEX(係数表!H:H,3) + INDEX(係数表!I:I,3)*LN(INDEX(出力表!C:C,3)+1)))), MAX(0.00000001, (1-(1/(1+EXP(-(INDEX(係数表!G:G,3) + $B104)))))*(EXP(INDEX(係数表!H:H,3) + INDEX(係数表!I:I,3)*LN(INDEX(出力表!C:C,3)+1)))))))</f>
        <v>84.411309282526659</v>
      </c>
      <c r="H104" t="e">
        <f>MIN(100, MAX(0, (100*(INDEX(出力表!D:D,3))/(EXP(INDEX(係数表!B:B,3) + $C104) + (INDEX(出力表!D:D,3)))) + (乱数表!$O104*(Settings!B12/(((INDEX(出力表!D:D,3))+1)^INDEX(係数表!E:E,3)*INDEX(係数表!F:F,3))))))</f>
        <v>#VALUE!</v>
      </c>
      <c r="I104" t="e">
        <f>MIN(100, MAX(0, (INDEX(出力表!D:D,3))*G104/MAX(H104, Settings!B3)))</f>
        <v>#VALUE!</v>
      </c>
      <c r="J104">
        <f>MIN(100, MAX(0, 100*BETAINV(乱数表!$D104, MAX(0.00000001, (1/(1+EXP(-(INDEX(係数表!G:G,4) + $B104))))*(EXP(INDEX(係数表!H:H,4) + INDEX(係数表!I:I,4)*LN(INDEX(出力表!C:C,4)+1)))), MAX(0.00000001, (1-(1/(1+EXP(-(INDEX(係数表!G:G,4) + $B104)))))*(EXP(INDEX(係数表!H:H,4) + INDEX(係数表!I:I,4)*LN(INDEX(出力表!C:C,4)+1)))))))</f>
        <v>94.007927966899146</v>
      </c>
      <c r="K104" t="e">
        <f>MIN(100, MAX(0, (100*(INDEX(出力表!D:D,4))/(EXP(INDEX(係数表!B:B,4) + $C104) + (INDEX(出力表!D:D,4)))) + (乱数表!$P104*(Settings!B12/(((INDEX(出力表!D:D,4))+1)^INDEX(係数表!E:E,4)*INDEX(係数表!F:F,4))))))</f>
        <v>#VALUE!</v>
      </c>
      <c r="L104" t="e">
        <f>MIN(100, MAX(0, (INDEX(出力表!D:D,4))*J104/MAX(K104, Settings!B3)))</f>
        <v>#VALUE!</v>
      </c>
      <c r="M104">
        <f>MIN(100, MAX(0, 100*BETAINV(乱数表!$E104, MAX(0.00000001, (1/(1+EXP(-(INDEX(係数表!G:G,5) + $B104))))*(EXP(INDEX(係数表!H:H,5) + INDEX(係数表!I:I,5)*LN(INDEX(出力表!C:C,5)+1)))), MAX(0.00000001, (1-(1/(1+EXP(-(INDEX(係数表!G:G,5) + $B104)))))*(EXP(INDEX(係数表!H:H,5) + INDEX(係数表!I:I,5)*LN(INDEX(出力表!C:C,5)+1)))))))</f>
        <v>86.222233194944494</v>
      </c>
      <c r="N104" t="e">
        <f>MIN(100, MAX(0, (100*(INDEX(出力表!D:D,5))/(EXP(INDEX(係数表!B:B,5) + $C104) + (INDEX(出力表!D:D,5)))) + (乱数表!$Q104*(Settings!B12/(((INDEX(出力表!D:D,5))+1)^INDEX(係数表!E:E,5)*INDEX(係数表!F:F,5))))))</f>
        <v>#VALUE!</v>
      </c>
      <c r="O104" t="e">
        <f>MIN(100, MAX(0, (INDEX(出力表!D:D,5))*M104/MAX(N104, Settings!B3)))</f>
        <v>#VALUE!</v>
      </c>
      <c r="P104">
        <f>MIN(100, MAX(0, 100*BETAINV(乱数表!$F104, MAX(0.00000001, (1/(1+EXP(-(INDEX(係数表!G:G,6) + $B104))))*(EXP(INDEX(係数表!H:H,6) + INDEX(係数表!I:I,6)*LN(INDEX(出力表!C:C,6)+1)))), MAX(0.00000001, (1-(1/(1+EXP(-(INDEX(係数表!G:G,6) + $B104)))))*(EXP(INDEX(係数表!H:H,6) + INDEX(係数表!I:I,6)*LN(INDEX(出力表!C:C,6)+1)))))))</f>
        <v>92.221503669314231</v>
      </c>
      <c r="Q104" t="e">
        <f>MIN(100, MAX(0, (100*(INDEX(出力表!D:D,6))/(EXP(INDEX(係数表!B:B,6) + $C104) + (INDEX(出力表!D:D,6)))) + (乱数表!$R104*(Settings!B12/(((INDEX(出力表!D:D,6))+1)^INDEX(係数表!E:E,6)*INDEX(係数表!F:F,6))))))</f>
        <v>#VALUE!</v>
      </c>
      <c r="R104" t="e">
        <f>MIN(100, MAX(0, (INDEX(出力表!D:D,6))*P104/MAX(Q104, Settings!B3)))</f>
        <v>#VALUE!</v>
      </c>
      <c r="S104">
        <f>MIN(100, MAX(0, 100*BETAINV(乱数表!$G104, MAX(0.00000001, (1/(1+EXP(-(INDEX(係数表!G:G,7) + $B104))))*(EXP(INDEX(係数表!H:H,7) + INDEX(係数表!I:I,7)*LN(INDEX(出力表!C:C,7)+1)))), MAX(0.00000001, (1-(1/(1+EXP(-(INDEX(係数表!G:G,7) + $B104)))))*(EXP(INDEX(係数表!H:H,7) + INDEX(係数表!I:I,7)*LN(INDEX(出力表!C:C,7)+1)))))))</f>
        <v>99.343072722174526</v>
      </c>
      <c r="T104" t="e">
        <f>MIN(100, MAX(0, (100*(INDEX(出力表!D:D,7))/(EXP(INDEX(係数表!B:B,7) + $C104) + (INDEX(出力表!D:D,7)))) + (乱数表!$S104*(Settings!B12/(((INDEX(出力表!D:D,7))+1)^INDEX(係数表!E:E,7)*INDEX(係数表!F:F,7))))))</f>
        <v>#VALUE!</v>
      </c>
      <c r="U104" t="e">
        <f>MIN(100, MAX(0, (INDEX(出力表!D:D,7))*S104/MAX(T104, Settings!B3)))</f>
        <v>#VALUE!</v>
      </c>
      <c r="V104">
        <f>MIN(100, MAX(0, 100*BETAINV(乱数表!$H104, MAX(0.00000001, (1/(1+EXP(-(INDEX(係数表!G:G,8) + $B104))))*(EXP(INDEX(係数表!H:H,8) + INDEX(係数表!I:I,8)*LN(INDEX(出力表!C:C,8)+1)))), MAX(0.00000001, (1-(1/(1+EXP(-(INDEX(係数表!G:G,8) + $B104)))))*(EXP(INDEX(係数表!H:H,8) + INDEX(係数表!I:I,8)*LN(INDEX(出力表!C:C,8)+1)))))))</f>
        <v>99.779210585404286</v>
      </c>
      <c r="W104" t="e">
        <f>MIN(100, MAX(0, (100*(INDEX(出力表!D:D,8))/(EXP(INDEX(係数表!B:B,8) + $C104) + (INDEX(出力表!D:D,8)))) + (乱数表!$T104*(Settings!B12/(((INDEX(出力表!D:D,8))+1)^INDEX(係数表!E:E,8)*INDEX(係数表!F:F,8))))))</f>
        <v>#VALUE!</v>
      </c>
      <c r="X104" t="e">
        <f>MIN(100, MAX(0, (INDEX(出力表!D:D,8))*V104/MAX(W104, Settings!B3)))</f>
        <v>#VALUE!</v>
      </c>
      <c r="Y104">
        <f>MIN(100, MAX(0, 100*BETAINV(乱数表!$I104, MAX(0.00000001, (1/(1+EXP(-(INDEX(係数表!G:G,9) + $B104))))*(EXP(INDEX(係数表!H:H,9) + INDEX(係数表!I:I,9)*LN(INDEX(出力表!C:C,9)+1)))), MAX(0.00000001, (1-(1/(1+EXP(-(INDEX(係数表!G:G,9) + $B104)))))*(EXP(INDEX(係数表!H:H,9) + INDEX(係数表!I:I,9)*LN(INDEX(出力表!C:C,9)+1)))))))</f>
        <v>99.030002919018528</v>
      </c>
      <c r="Z104" t="e">
        <f>MIN(100, MAX(0, (100*(INDEX(出力表!D:D,9))/(EXP(INDEX(係数表!B:B,9) + $C104) + (INDEX(出力表!D:D,9)))) + (乱数表!$U104*(Settings!B12/(((INDEX(出力表!D:D,9))+1)^INDEX(係数表!E:E,9)*INDEX(係数表!F:F,9))))))</f>
        <v>#VALUE!</v>
      </c>
      <c r="AA104" t="e">
        <f>MIN(100, MAX(0, (INDEX(出力表!D:D,9))*Y104/MAX(Z104, Settings!B3)))</f>
        <v>#VALUE!</v>
      </c>
      <c r="AB104">
        <f>MIN(100, MAX(0, 100*BETAINV(乱数表!$J104, MAX(0.00000001, (1/(1+EXP(-(INDEX(係数表!G:G,10) + $B104))))*(EXP(INDEX(係数表!H:H,10) + INDEX(係数表!I:I,10)*LN(INDEX(出力表!C:C,10)+1)))), MAX(0.00000001, (1-(1/(1+EXP(-(INDEX(係数表!G:G,10) + $B104)))))*(EXP(INDEX(係数表!H:H,10) + INDEX(係数表!I:I,10)*LN(INDEX(出力表!C:C,10)+1)))))))</f>
        <v>37.253181998899571</v>
      </c>
      <c r="AC104" t="e">
        <f>MIN(100, MAX(0, (100*(INDEX(出力表!D:D,10))/(EXP(INDEX(係数表!B:B,10) + $C104) + (INDEX(出力表!D:D,10)))) + (乱数表!$V104*(Settings!B12/(((INDEX(出力表!D:D,10))+1)^INDEX(係数表!E:E,10)*INDEX(係数表!F:F,10))))))</f>
        <v>#VALUE!</v>
      </c>
      <c r="AD104" t="e">
        <f>MIN(100, MAX(0, (INDEX(出力表!D:D,10))*AB104/MAX(AC104, Settings!B3)))</f>
        <v>#VALUE!</v>
      </c>
      <c r="AE104">
        <f>MIN(100, MAX(0, 100*BETAINV(乱数表!$K104, MAX(0.00000001, (1/(1+EXP(-(INDEX(係数表!G:G,11) + $B104))))*(EXP(INDEX(係数表!H:H,11) + INDEX(係数表!I:I,11)*LN(INDEX(出力表!C:C,11)+1)))), MAX(0.00000001, (1-(1/(1+EXP(-(INDEX(係数表!G:G,11) + $B104)))))*(EXP(INDEX(係数表!H:H,11) + INDEX(係数表!I:I,11)*LN(INDEX(出力表!C:C,11)+1)))))))</f>
        <v>99.720594035629276</v>
      </c>
      <c r="AF104" t="e">
        <f>MIN(100, MAX(0, (100*(INDEX(出力表!D:D,11))/(EXP(INDEX(係数表!B:B,11) + $C104) + (INDEX(出力表!D:D,11)))) + (乱数表!$W104*(Settings!B12/(((INDEX(出力表!D:D,11))+1)^INDEX(係数表!E:E,11)*INDEX(係数表!F:F,11))))))</f>
        <v>#VALUE!</v>
      </c>
      <c r="AG104" t="e">
        <f>MIN(100, MAX(0, (INDEX(出力表!D:D,11))*AE104/MAX(AF104, Settings!B3)))</f>
        <v>#VALUE!</v>
      </c>
      <c r="AH104">
        <f>MIN(100, MAX(0, 100*BETAINV(乱数表!$L104, MAX(0.00000001, (1/(1+EXP(-(INDEX(係数表!G:G,12) + $B104))))*(EXP(INDEX(係数表!H:H,12) + INDEX(係数表!I:I,12)*LN(INDEX(出力表!C:C,12)+1)))), MAX(0.00000001, (1-(1/(1+EXP(-(INDEX(係数表!G:G,12) + $B104)))))*(EXP(INDEX(係数表!H:H,12) + INDEX(係数表!I:I,12)*LN(INDEX(出力表!C:C,12)+1)))))))</f>
        <v>97.912659726802758</v>
      </c>
      <c r="AI104" t="e">
        <f>MIN(100, MAX(0, (100*(INDEX(出力表!D:D,12))/(EXP(INDEX(係数表!B:B,12) + $C104) + (INDEX(出力表!D:D,12)))) + (乱数表!$X104*(Settings!B12/(((INDEX(出力表!D:D,12))+1)^INDEX(係数表!E:E,12)*INDEX(係数表!F:F,12))))))</f>
        <v>#VALUE!</v>
      </c>
      <c r="AJ104" t="e">
        <f>MIN(100, MAX(0, (INDEX(出力表!D:D,12))*AH104/MAX(AI104, Settings!B3)))</f>
        <v>#VALUE!</v>
      </c>
      <c r="AK104">
        <f>MIN(100, MAX(0, 100*BETAINV(乱数表!$M104, MAX(0.00000001, (1/(1+EXP(-(INDEX(係数表!G:G,13) + $B104))))*(EXP(INDEX(係数表!H:H,13) + INDEX(係数表!I:I,13)*LN(INDEX(出力表!C:C,13)+1)))), MAX(0.00000001, (1-(1/(1+EXP(-(INDEX(係数表!G:G,13) + $B104)))))*(EXP(INDEX(係数表!H:H,13) + INDEX(係数表!I:I,13)*LN(INDEX(出力表!C:C,13)+1)))))))</f>
        <v>99.648918080556271</v>
      </c>
      <c r="AL104" t="e">
        <f>MIN(100, MAX(0, (100*(INDEX(出力表!D:D,13))/(EXP(INDEX(係数表!B:B,13) + $C104) + (INDEX(出力表!D:D,13)))) + (乱数表!$Y104*(Settings!B12/(((INDEX(出力表!D:D,13))+1)^INDEX(係数表!E:E,13)*INDEX(係数表!F:F,13))))))</f>
        <v>#VALUE!</v>
      </c>
      <c r="AM104" t="e">
        <f>MIN(100, MAX(0, (INDEX(出力表!D:D,13))*AK104/MAX(AL104, Settings!B3)))</f>
        <v>#VALUE!</v>
      </c>
      <c r="AN104">
        <f>IF(ISNUMBER(F104), INDEX(出力表!B:B,2)*F104, 0)+IF(ISNUMBER(I104), INDEX(出力表!B:B,3)*I104, 0)+IF(ISNUMBER(L104), INDEX(出力表!B:B,4)*L104, 0)+IF(ISNUMBER(O104), INDEX(出力表!B:B,5)*O104, 0)+IF(ISNUMBER(R104), INDEX(出力表!B:B,6)*R104, 0)+IF(ISNUMBER(U104), INDEX(出力表!B:B,7)*U104, 0)+IF(ISNUMBER(X104), INDEX(出力表!B:B,8)*X104, 0)+IF(ISNUMBER(AA104), INDEX(出力表!B:B,9)*AA104, 0)+IF(ISNUMBER(AD104), INDEX(出力表!B:B,10)*AD104, 0)+IF(ISNUMBER(AG104), INDEX(出力表!B:B,11)*AG104, 0)+IF(ISNUMBER(AJ104), INDEX(出力表!B:B,12)*AJ104, 0)+IF(ISNUMBER(AM104), INDEX(出力表!B:B,13)*AM104, 0)</f>
        <v>0</v>
      </c>
      <c r="AO104">
        <f>IF(ISNUMBER(F104), INDEX(出力表!B:B,2), 0)+IF(ISNUMBER(I104), INDEX(出力表!B:B,3), 0)+IF(ISNUMBER(L104), INDEX(出力表!B:B,4), 0)+IF(ISNUMBER(O104), INDEX(出力表!B:B,5), 0)+IF(ISNUMBER(R104), INDEX(出力表!B:B,6), 0)+IF(ISNUMBER(U104), INDEX(出力表!B:B,7), 0)+IF(ISNUMBER(X104), INDEX(出力表!B:B,8), 0)+IF(ISNUMBER(AA104), INDEX(出力表!B:B,9), 0)+IF(ISNUMBER(AD104), INDEX(出力表!B:B,10), 0)+IF(ISNUMBER(AG104), INDEX(出力表!B:B,11), 0)+IF(ISNUMBER(AJ104), INDEX(出力表!B:B,12), 0)+IF(ISNUMBER(AM104), INDEX(出力表!B:B,13), 0)</f>
        <v>0</v>
      </c>
      <c r="AP104" t="str">
        <f t="shared" si="1"/>
        <v/>
      </c>
    </row>
    <row r="105" spans="1:42" x14ac:dyDescent="0.2">
      <c r="A105">
        <v>104</v>
      </c>
      <c r="B105">
        <f>IF(UPPER(Settings!B4)="TRUE", 乱数表!$Z105*Settings!B10, 0)</f>
        <v>-0.21928859477782595</v>
      </c>
      <c r="C105">
        <f>IF(UPPER(Settings!B4)="TRUE", 乱数表!$AA105*Settings!B11, 0)</f>
        <v>-4.0123911444450489E-2</v>
      </c>
      <c r="D105">
        <f>MIN(100, MAX(0, 100*BETAINV(乱数表!$B105, MAX(0.00000001, (1/(1+EXP(-(INDEX(係数表!G:G,2) + $B105))))*(EXP(INDEX(係数表!H:H,2) + INDEX(係数表!I:I,2)*LN(INDEX(出力表!C:C,2)+1)))), MAX(0.00000001, (1-(1/(1+EXP(-(INDEX(係数表!G:G,2) + $B105)))))*(EXP(INDEX(係数表!H:H,2) + INDEX(係数表!I:I,2)*LN(INDEX(出力表!C:C,2)+1)))))))</f>
        <v>99.936123154077222</v>
      </c>
      <c r="E105" t="e">
        <f>MIN(100, MAX(0, (100*(INDEX(出力表!D:D,2))/(EXP(INDEX(係数表!B:B,2) + $C105) + (INDEX(出力表!D:D,2)))) + (乱数表!$N105*(Settings!B12/(((INDEX(出力表!D:D,2))+1)^INDEX(係数表!E:E,2)*INDEX(係数表!F:F,2))))))</f>
        <v>#VALUE!</v>
      </c>
      <c r="F105" t="e">
        <f>MIN(100, MAX(0, (INDEX(出力表!D:D,2))*D105/MAX(E105, Settings!B3)))</f>
        <v>#VALUE!</v>
      </c>
      <c r="G105">
        <f>MIN(100, MAX(0, 100*BETAINV(乱数表!$C105, MAX(0.00000001, (1/(1+EXP(-(INDEX(係数表!G:G,3) + $B105))))*(EXP(INDEX(係数表!H:H,3) + INDEX(係数表!I:I,3)*LN(INDEX(出力表!C:C,3)+1)))), MAX(0.00000001, (1-(1/(1+EXP(-(INDEX(係数表!G:G,3) + $B105)))))*(EXP(INDEX(係数表!H:H,3) + INDEX(係数表!I:I,3)*LN(INDEX(出力表!C:C,3)+1)))))))</f>
        <v>96.027308587700418</v>
      </c>
      <c r="H105" t="e">
        <f>MIN(100, MAX(0, (100*(INDEX(出力表!D:D,3))/(EXP(INDEX(係数表!B:B,3) + $C105) + (INDEX(出力表!D:D,3)))) + (乱数表!$O105*(Settings!B12/(((INDEX(出力表!D:D,3))+1)^INDEX(係数表!E:E,3)*INDEX(係数表!F:F,3))))))</f>
        <v>#VALUE!</v>
      </c>
      <c r="I105" t="e">
        <f>MIN(100, MAX(0, (INDEX(出力表!D:D,3))*G105/MAX(H105, Settings!B3)))</f>
        <v>#VALUE!</v>
      </c>
      <c r="J105">
        <f>MIN(100, MAX(0, 100*BETAINV(乱数表!$D105, MAX(0.00000001, (1/(1+EXP(-(INDEX(係数表!G:G,4) + $B105))))*(EXP(INDEX(係数表!H:H,4) + INDEX(係数表!I:I,4)*LN(INDEX(出力表!C:C,4)+1)))), MAX(0.00000001, (1-(1/(1+EXP(-(INDEX(係数表!G:G,4) + $B105)))))*(EXP(INDEX(係数表!H:H,4) + INDEX(係数表!I:I,4)*LN(INDEX(出力表!C:C,4)+1)))))))</f>
        <v>99.775102992224475</v>
      </c>
      <c r="K105" t="e">
        <f>MIN(100, MAX(0, (100*(INDEX(出力表!D:D,4))/(EXP(INDEX(係数表!B:B,4) + $C105) + (INDEX(出力表!D:D,4)))) + (乱数表!$P105*(Settings!B12/(((INDEX(出力表!D:D,4))+1)^INDEX(係数表!E:E,4)*INDEX(係数表!F:F,4))))))</f>
        <v>#VALUE!</v>
      </c>
      <c r="L105" t="e">
        <f>MIN(100, MAX(0, (INDEX(出力表!D:D,4))*J105/MAX(K105, Settings!B3)))</f>
        <v>#VALUE!</v>
      </c>
      <c r="M105">
        <f>MIN(100, MAX(0, 100*BETAINV(乱数表!$E105, MAX(0.00000001, (1/(1+EXP(-(INDEX(係数表!G:G,5) + $B105))))*(EXP(INDEX(係数表!H:H,5) + INDEX(係数表!I:I,5)*LN(INDEX(出力表!C:C,5)+1)))), MAX(0.00000001, (1-(1/(1+EXP(-(INDEX(係数表!G:G,5) + $B105)))))*(EXP(INDEX(係数表!H:H,5) + INDEX(係数表!I:I,5)*LN(INDEX(出力表!C:C,5)+1)))))))</f>
        <v>96.055191887294882</v>
      </c>
      <c r="N105" t="e">
        <f>MIN(100, MAX(0, (100*(INDEX(出力表!D:D,5))/(EXP(INDEX(係数表!B:B,5) + $C105) + (INDEX(出力表!D:D,5)))) + (乱数表!$Q105*(Settings!B12/(((INDEX(出力表!D:D,5))+1)^INDEX(係数表!E:E,5)*INDEX(係数表!F:F,5))))))</f>
        <v>#VALUE!</v>
      </c>
      <c r="O105" t="e">
        <f>MIN(100, MAX(0, (INDEX(出力表!D:D,5))*M105/MAX(N105, Settings!B3)))</f>
        <v>#VALUE!</v>
      </c>
      <c r="P105">
        <f>MIN(100, MAX(0, 100*BETAINV(乱数表!$F105, MAX(0.00000001, (1/(1+EXP(-(INDEX(係数表!G:G,6) + $B105))))*(EXP(INDEX(係数表!H:H,6) + INDEX(係数表!I:I,6)*LN(INDEX(出力表!C:C,6)+1)))), MAX(0.00000001, (1-(1/(1+EXP(-(INDEX(係数表!G:G,6) + $B105)))))*(EXP(INDEX(係数表!H:H,6) + INDEX(係数表!I:I,6)*LN(INDEX(出力表!C:C,6)+1)))))))</f>
        <v>99.998159471041902</v>
      </c>
      <c r="Q105" t="e">
        <f>MIN(100, MAX(0, (100*(INDEX(出力表!D:D,6))/(EXP(INDEX(係数表!B:B,6) + $C105) + (INDEX(出力表!D:D,6)))) + (乱数表!$R105*(Settings!B12/(((INDEX(出力表!D:D,6))+1)^INDEX(係数表!E:E,6)*INDEX(係数表!F:F,6))))))</f>
        <v>#VALUE!</v>
      </c>
      <c r="R105" t="e">
        <f>MIN(100, MAX(0, (INDEX(出力表!D:D,6))*P105/MAX(Q105, Settings!B3)))</f>
        <v>#VALUE!</v>
      </c>
      <c r="S105">
        <f>MIN(100, MAX(0, 100*BETAINV(乱数表!$G105, MAX(0.00000001, (1/(1+EXP(-(INDEX(係数表!G:G,7) + $B105))))*(EXP(INDEX(係数表!H:H,7) + INDEX(係数表!I:I,7)*LN(INDEX(出力表!C:C,7)+1)))), MAX(0.00000001, (1-(1/(1+EXP(-(INDEX(係数表!G:G,7) + $B105)))))*(EXP(INDEX(係数表!H:H,7) + INDEX(係数表!I:I,7)*LN(INDEX(出力表!C:C,7)+1)))))))</f>
        <v>79.562102727615141</v>
      </c>
      <c r="T105" t="e">
        <f>MIN(100, MAX(0, (100*(INDEX(出力表!D:D,7))/(EXP(INDEX(係数表!B:B,7) + $C105) + (INDEX(出力表!D:D,7)))) + (乱数表!$S105*(Settings!B12/(((INDEX(出力表!D:D,7))+1)^INDEX(係数表!E:E,7)*INDEX(係数表!F:F,7))))))</f>
        <v>#VALUE!</v>
      </c>
      <c r="U105" t="e">
        <f>MIN(100, MAX(0, (INDEX(出力表!D:D,7))*S105/MAX(T105, Settings!B3)))</f>
        <v>#VALUE!</v>
      </c>
      <c r="V105">
        <f>MIN(100, MAX(0, 100*BETAINV(乱数表!$H105, MAX(0.00000001, (1/(1+EXP(-(INDEX(係数表!G:G,8) + $B105))))*(EXP(INDEX(係数表!H:H,8) + INDEX(係数表!I:I,8)*LN(INDEX(出力表!C:C,8)+1)))), MAX(0.00000001, (1-(1/(1+EXP(-(INDEX(係数表!G:G,8) + $B105)))))*(EXP(INDEX(係数表!H:H,8) + INDEX(係数表!I:I,8)*LN(INDEX(出力表!C:C,8)+1)))))))</f>
        <v>86.194180975996062</v>
      </c>
      <c r="W105" t="e">
        <f>MIN(100, MAX(0, (100*(INDEX(出力表!D:D,8))/(EXP(INDEX(係数表!B:B,8) + $C105) + (INDEX(出力表!D:D,8)))) + (乱数表!$T105*(Settings!B12/(((INDEX(出力表!D:D,8))+1)^INDEX(係数表!E:E,8)*INDEX(係数表!F:F,8))))))</f>
        <v>#VALUE!</v>
      </c>
      <c r="X105" t="e">
        <f>MIN(100, MAX(0, (INDEX(出力表!D:D,8))*V105/MAX(W105, Settings!B3)))</f>
        <v>#VALUE!</v>
      </c>
      <c r="Y105">
        <f>MIN(100, MAX(0, 100*BETAINV(乱数表!$I105, MAX(0.00000001, (1/(1+EXP(-(INDEX(係数表!G:G,9) + $B105))))*(EXP(INDEX(係数表!H:H,9) + INDEX(係数表!I:I,9)*LN(INDEX(出力表!C:C,9)+1)))), MAX(0.00000001, (1-(1/(1+EXP(-(INDEX(係数表!G:G,9) + $B105)))))*(EXP(INDEX(係数表!H:H,9) + INDEX(係数表!I:I,9)*LN(INDEX(出力表!C:C,9)+1)))))))</f>
        <v>95.522895548302571</v>
      </c>
      <c r="Z105" t="e">
        <f>MIN(100, MAX(0, (100*(INDEX(出力表!D:D,9))/(EXP(INDEX(係数表!B:B,9) + $C105) + (INDEX(出力表!D:D,9)))) + (乱数表!$U105*(Settings!B12/(((INDEX(出力表!D:D,9))+1)^INDEX(係数表!E:E,9)*INDEX(係数表!F:F,9))))))</f>
        <v>#VALUE!</v>
      </c>
      <c r="AA105" t="e">
        <f>MIN(100, MAX(0, (INDEX(出力表!D:D,9))*Y105/MAX(Z105, Settings!B3)))</f>
        <v>#VALUE!</v>
      </c>
      <c r="AB105">
        <f>MIN(100, MAX(0, 100*BETAINV(乱数表!$J105, MAX(0.00000001, (1/(1+EXP(-(INDEX(係数表!G:G,10) + $B105))))*(EXP(INDEX(係数表!H:H,10) + INDEX(係数表!I:I,10)*LN(INDEX(出力表!C:C,10)+1)))), MAX(0.00000001, (1-(1/(1+EXP(-(INDEX(係数表!G:G,10) + $B105)))))*(EXP(INDEX(係数表!H:H,10) + INDEX(係数表!I:I,10)*LN(INDEX(出力表!C:C,10)+1)))))))</f>
        <v>83.676286966952361</v>
      </c>
      <c r="AC105" t="e">
        <f>MIN(100, MAX(0, (100*(INDEX(出力表!D:D,10))/(EXP(INDEX(係数表!B:B,10) + $C105) + (INDEX(出力表!D:D,10)))) + (乱数表!$V105*(Settings!B12/(((INDEX(出力表!D:D,10))+1)^INDEX(係数表!E:E,10)*INDEX(係数表!F:F,10))))))</f>
        <v>#VALUE!</v>
      </c>
      <c r="AD105" t="e">
        <f>MIN(100, MAX(0, (INDEX(出力表!D:D,10))*AB105/MAX(AC105, Settings!B3)))</f>
        <v>#VALUE!</v>
      </c>
      <c r="AE105">
        <f>MIN(100, MAX(0, 100*BETAINV(乱数表!$K105, MAX(0.00000001, (1/(1+EXP(-(INDEX(係数表!G:G,11) + $B105))))*(EXP(INDEX(係数表!H:H,11) + INDEX(係数表!I:I,11)*LN(INDEX(出力表!C:C,11)+1)))), MAX(0.00000001, (1-(1/(1+EXP(-(INDEX(係数表!G:G,11) + $B105)))))*(EXP(INDEX(係数表!H:H,11) + INDEX(係数表!I:I,11)*LN(INDEX(出力表!C:C,11)+1)))))))</f>
        <v>99.999742256990686</v>
      </c>
      <c r="AF105" t="e">
        <f>MIN(100, MAX(0, (100*(INDEX(出力表!D:D,11))/(EXP(INDEX(係数表!B:B,11) + $C105) + (INDEX(出力表!D:D,11)))) + (乱数表!$W105*(Settings!B12/(((INDEX(出力表!D:D,11))+1)^INDEX(係数表!E:E,11)*INDEX(係数表!F:F,11))))))</f>
        <v>#VALUE!</v>
      </c>
      <c r="AG105" t="e">
        <f>MIN(100, MAX(0, (INDEX(出力表!D:D,11))*AE105/MAX(AF105, Settings!B3)))</f>
        <v>#VALUE!</v>
      </c>
      <c r="AH105">
        <f>MIN(100, MAX(0, 100*BETAINV(乱数表!$L105, MAX(0.00000001, (1/(1+EXP(-(INDEX(係数表!G:G,12) + $B105))))*(EXP(INDEX(係数表!H:H,12) + INDEX(係数表!I:I,12)*LN(INDEX(出力表!C:C,12)+1)))), MAX(0.00000001, (1-(1/(1+EXP(-(INDEX(係数表!G:G,12) + $B105)))))*(EXP(INDEX(係数表!H:H,12) + INDEX(係数表!I:I,12)*LN(INDEX(出力表!C:C,12)+1)))))))</f>
        <v>84.801978283043482</v>
      </c>
      <c r="AI105" t="e">
        <f>MIN(100, MAX(0, (100*(INDEX(出力表!D:D,12))/(EXP(INDEX(係数表!B:B,12) + $C105) + (INDEX(出力表!D:D,12)))) + (乱数表!$X105*(Settings!B12/(((INDEX(出力表!D:D,12))+1)^INDEX(係数表!E:E,12)*INDEX(係数表!F:F,12))))))</f>
        <v>#VALUE!</v>
      </c>
      <c r="AJ105" t="e">
        <f>MIN(100, MAX(0, (INDEX(出力表!D:D,12))*AH105/MAX(AI105, Settings!B3)))</f>
        <v>#VALUE!</v>
      </c>
      <c r="AK105">
        <f>MIN(100, MAX(0, 100*BETAINV(乱数表!$M105, MAX(0.00000001, (1/(1+EXP(-(INDEX(係数表!G:G,13) + $B105))))*(EXP(INDEX(係数表!H:H,13) + INDEX(係数表!I:I,13)*LN(INDEX(出力表!C:C,13)+1)))), MAX(0.00000001, (1-(1/(1+EXP(-(INDEX(係数表!G:G,13) + $B105)))))*(EXP(INDEX(係数表!H:H,13) + INDEX(係数表!I:I,13)*LN(INDEX(出力表!C:C,13)+1)))))))</f>
        <v>48.289475486517297</v>
      </c>
      <c r="AL105" t="e">
        <f>MIN(100, MAX(0, (100*(INDEX(出力表!D:D,13))/(EXP(INDEX(係数表!B:B,13) + $C105) + (INDEX(出力表!D:D,13)))) + (乱数表!$Y105*(Settings!B12/(((INDEX(出力表!D:D,13))+1)^INDEX(係数表!E:E,13)*INDEX(係数表!F:F,13))))))</f>
        <v>#VALUE!</v>
      </c>
      <c r="AM105" t="e">
        <f>MIN(100, MAX(0, (INDEX(出力表!D:D,13))*AK105/MAX(AL105, Settings!B3)))</f>
        <v>#VALUE!</v>
      </c>
      <c r="AN105">
        <f>IF(ISNUMBER(F105), INDEX(出力表!B:B,2)*F105, 0)+IF(ISNUMBER(I105), INDEX(出力表!B:B,3)*I105, 0)+IF(ISNUMBER(L105), INDEX(出力表!B:B,4)*L105, 0)+IF(ISNUMBER(O105), INDEX(出力表!B:B,5)*O105, 0)+IF(ISNUMBER(R105), INDEX(出力表!B:B,6)*R105, 0)+IF(ISNUMBER(U105), INDEX(出力表!B:B,7)*U105, 0)+IF(ISNUMBER(X105), INDEX(出力表!B:B,8)*X105, 0)+IF(ISNUMBER(AA105), INDEX(出力表!B:B,9)*AA105, 0)+IF(ISNUMBER(AD105), INDEX(出力表!B:B,10)*AD105, 0)+IF(ISNUMBER(AG105), INDEX(出力表!B:B,11)*AG105, 0)+IF(ISNUMBER(AJ105), INDEX(出力表!B:B,12)*AJ105, 0)+IF(ISNUMBER(AM105), INDEX(出力表!B:B,13)*AM105, 0)</f>
        <v>0</v>
      </c>
      <c r="AO105">
        <f>IF(ISNUMBER(F105), INDEX(出力表!B:B,2), 0)+IF(ISNUMBER(I105), INDEX(出力表!B:B,3), 0)+IF(ISNUMBER(L105), INDEX(出力表!B:B,4), 0)+IF(ISNUMBER(O105), INDEX(出力表!B:B,5), 0)+IF(ISNUMBER(R105), INDEX(出力表!B:B,6), 0)+IF(ISNUMBER(U105), INDEX(出力表!B:B,7), 0)+IF(ISNUMBER(X105), INDEX(出力表!B:B,8), 0)+IF(ISNUMBER(AA105), INDEX(出力表!B:B,9), 0)+IF(ISNUMBER(AD105), INDEX(出力表!B:B,10), 0)+IF(ISNUMBER(AG105), INDEX(出力表!B:B,11), 0)+IF(ISNUMBER(AJ105), INDEX(出力表!B:B,12), 0)+IF(ISNUMBER(AM105), INDEX(出力表!B:B,13), 0)</f>
        <v>0</v>
      </c>
      <c r="AP105" t="str">
        <f t="shared" si="1"/>
        <v/>
      </c>
    </row>
    <row r="106" spans="1:42" x14ac:dyDescent="0.2">
      <c r="A106">
        <v>105</v>
      </c>
      <c r="B106">
        <f>IF(UPPER(Settings!B4)="TRUE", 乱数表!$Z106*Settings!B10, 0)</f>
        <v>0.54760444223554827</v>
      </c>
      <c r="C106">
        <f>IF(UPPER(Settings!B4)="TRUE", 乱数表!$AA106*Settings!B11, 0)</f>
        <v>-8.8889663942055636E-2</v>
      </c>
      <c r="D106">
        <f>MIN(100, MAX(0, 100*BETAINV(乱数表!$B106, MAX(0.00000001, (1/(1+EXP(-(INDEX(係数表!G:G,2) + $B106))))*(EXP(INDEX(係数表!H:H,2) + INDEX(係数表!I:I,2)*LN(INDEX(出力表!C:C,2)+1)))), MAX(0.00000001, (1-(1/(1+EXP(-(INDEX(係数表!G:G,2) + $B106)))))*(EXP(INDEX(係数表!H:H,2) + INDEX(係数表!I:I,2)*LN(INDEX(出力表!C:C,2)+1)))))))</f>
        <v>98.520855357083363</v>
      </c>
      <c r="E106" t="e">
        <f>MIN(100, MAX(0, (100*(INDEX(出力表!D:D,2))/(EXP(INDEX(係数表!B:B,2) + $C106) + (INDEX(出力表!D:D,2)))) + (乱数表!$N106*(Settings!B12/(((INDEX(出力表!D:D,2))+1)^INDEX(係数表!E:E,2)*INDEX(係数表!F:F,2))))))</f>
        <v>#VALUE!</v>
      </c>
      <c r="F106" t="e">
        <f>MIN(100, MAX(0, (INDEX(出力表!D:D,2))*D106/MAX(E106, Settings!B3)))</f>
        <v>#VALUE!</v>
      </c>
      <c r="G106">
        <f>MIN(100, MAX(0, 100*BETAINV(乱数表!$C106, MAX(0.00000001, (1/(1+EXP(-(INDEX(係数表!G:G,3) + $B106))))*(EXP(INDEX(係数表!H:H,3) + INDEX(係数表!I:I,3)*LN(INDEX(出力表!C:C,3)+1)))), MAX(0.00000001, (1-(1/(1+EXP(-(INDEX(係数表!G:G,3) + $B106)))))*(EXP(INDEX(係数表!H:H,3) + INDEX(係数表!I:I,3)*LN(INDEX(出力表!C:C,3)+1)))))))</f>
        <v>99.916221913326737</v>
      </c>
      <c r="H106" t="e">
        <f>MIN(100, MAX(0, (100*(INDEX(出力表!D:D,3))/(EXP(INDEX(係数表!B:B,3) + $C106) + (INDEX(出力表!D:D,3)))) + (乱数表!$O106*(Settings!B12/(((INDEX(出力表!D:D,3))+1)^INDEX(係数表!E:E,3)*INDEX(係数表!F:F,3))))))</f>
        <v>#VALUE!</v>
      </c>
      <c r="I106" t="e">
        <f>MIN(100, MAX(0, (INDEX(出力表!D:D,3))*G106/MAX(H106, Settings!B3)))</f>
        <v>#VALUE!</v>
      </c>
      <c r="J106">
        <f>MIN(100, MAX(0, 100*BETAINV(乱数表!$D106, MAX(0.00000001, (1/(1+EXP(-(INDEX(係数表!G:G,4) + $B106))))*(EXP(INDEX(係数表!H:H,4) + INDEX(係数表!I:I,4)*LN(INDEX(出力表!C:C,4)+1)))), MAX(0.00000001, (1-(1/(1+EXP(-(INDEX(係数表!G:G,4) + $B106)))))*(EXP(INDEX(係数表!H:H,4) + INDEX(係数表!I:I,4)*LN(INDEX(出力表!C:C,4)+1)))))))</f>
        <v>99.198949435290402</v>
      </c>
      <c r="K106" t="e">
        <f>MIN(100, MAX(0, (100*(INDEX(出力表!D:D,4))/(EXP(INDEX(係数表!B:B,4) + $C106) + (INDEX(出力表!D:D,4)))) + (乱数表!$P106*(Settings!B12/(((INDEX(出力表!D:D,4))+1)^INDEX(係数表!E:E,4)*INDEX(係数表!F:F,4))))))</f>
        <v>#VALUE!</v>
      </c>
      <c r="L106" t="e">
        <f>MIN(100, MAX(0, (INDEX(出力表!D:D,4))*J106/MAX(K106, Settings!B3)))</f>
        <v>#VALUE!</v>
      </c>
      <c r="M106">
        <f>MIN(100, MAX(0, 100*BETAINV(乱数表!$E106, MAX(0.00000001, (1/(1+EXP(-(INDEX(係数表!G:G,5) + $B106))))*(EXP(INDEX(係数表!H:H,5) + INDEX(係数表!I:I,5)*LN(INDEX(出力表!C:C,5)+1)))), MAX(0.00000001, (1-(1/(1+EXP(-(INDEX(係数表!G:G,5) + $B106)))))*(EXP(INDEX(係数表!H:H,5) + INDEX(係数表!I:I,5)*LN(INDEX(出力表!C:C,5)+1)))))))</f>
        <v>83.178302994144019</v>
      </c>
      <c r="N106" t="e">
        <f>MIN(100, MAX(0, (100*(INDEX(出力表!D:D,5))/(EXP(INDEX(係数表!B:B,5) + $C106) + (INDEX(出力表!D:D,5)))) + (乱数表!$Q106*(Settings!B12/(((INDEX(出力表!D:D,5))+1)^INDEX(係数表!E:E,5)*INDEX(係数表!F:F,5))))))</f>
        <v>#VALUE!</v>
      </c>
      <c r="O106" t="e">
        <f>MIN(100, MAX(0, (INDEX(出力表!D:D,5))*M106/MAX(N106, Settings!B3)))</f>
        <v>#VALUE!</v>
      </c>
      <c r="P106">
        <f>MIN(100, MAX(0, 100*BETAINV(乱数表!$F106, MAX(0.00000001, (1/(1+EXP(-(INDEX(係数表!G:G,6) + $B106))))*(EXP(INDEX(係数表!H:H,6) + INDEX(係数表!I:I,6)*LN(INDEX(出力表!C:C,6)+1)))), MAX(0.00000001, (1-(1/(1+EXP(-(INDEX(係数表!G:G,6) + $B106)))))*(EXP(INDEX(係数表!H:H,6) + INDEX(係数表!I:I,6)*LN(INDEX(出力表!C:C,6)+1)))))))</f>
        <v>99.788218309398175</v>
      </c>
      <c r="Q106" t="e">
        <f>MIN(100, MAX(0, (100*(INDEX(出力表!D:D,6))/(EXP(INDEX(係数表!B:B,6) + $C106) + (INDEX(出力表!D:D,6)))) + (乱数表!$R106*(Settings!B12/(((INDEX(出力表!D:D,6))+1)^INDEX(係数表!E:E,6)*INDEX(係数表!F:F,6))))))</f>
        <v>#VALUE!</v>
      </c>
      <c r="R106" t="e">
        <f>MIN(100, MAX(0, (INDEX(出力表!D:D,6))*P106/MAX(Q106, Settings!B3)))</f>
        <v>#VALUE!</v>
      </c>
      <c r="S106">
        <f>MIN(100, MAX(0, 100*BETAINV(乱数表!$G106, MAX(0.00000001, (1/(1+EXP(-(INDEX(係数表!G:G,7) + $B106))))*(EXP(INDEX(係数表!H:H,7) + INDEX(係数表!I:I,7)*LN(INDEX(出力表!C:C,7)+1)))), MAX(0.00000001, (1-(1/(1+EXP(-(INDEX(係数表!G:G,7) + $B106)))))*(EXP(INDEX(係数表!H:H,7) + INDEX(係数表!I:I,7)*LN(INDEX(出力表!C:C,7)+1)))))))</f>
        <v>99.860204968787571</v>
      </c>
      <c r="T106" t="e">
        <f>MIN(100, MAX(0, (100*(INDEX(出力表!D:D,7))/(EXP(INDEX(係数表!B:B,7) + $C106) + (INDEX(出力表!D:D,7)))) + (乱数表!$S106*(Settings!B12/(((INDEX(出力表!D:D,7))+1)^INDEX(係数表!E:E,7)*INDEX(係数表!F:F,7))))))</f>
        <v>#VALUE!</v>
      </c>
      <c r="U106" t="e">
        <f>MIN(100, MAX(0, (INDEX(出力表!D:D,7))*S106/MAX(T106, Settings!B3)))</f>
        <v>#VALUE!</v>
      </c>
      <c r="V106">
        <f>MIN(100, MAX(0, 100*BETAINV(乱数表!$H106, MAX(0.00000001, (1/(1+EXP(-(INDEX(係数表!G:G,8) + $B106))))*(EXP(INDEX(係数表!H:H,8) + INDEX(係数表!I:I,8)*LN(INDEX(出力表!C:C,8)+1)))), MAX(0.00000001, (1-(1/(1+EXP(-(INDEX(係数表!G:G,8) + $B106)))))*(EXP(INDEX(係数表!H:H,8) + INDEX(係数表!I:I,8)*LN(INDEX(出力表!C:C,8)+1)))))))</f>
        <v>98.104963411122654</v>
      </c>
      <c r="W106" t="e">
        <f>MIN(100, MAX(0, (100*(INDEX(出力表!D:D,8))/(EXP(INDEX(係数表!B:B,8) + $C106) + (INDEX(出力表!D:D,8)))) + (乱数表!$T106*(Settings!B12/(((INDEX(出力表!D:D,8))+1)^INDEX(係数表!E:E,8)*INDEX(係数表!F:F,8))))))</f>
        <v>#VALUE!</v>
      </c>
      <c r="X106" t="e">
        <f>MIN(100, MAX(0, (INDEX(出力表!D:D,8))*V106/MAX(W106, Settings!B3)))</f>
        <v>#VALUE!</v>
      </c>
      <c r="Y106">
        <f>MIN(100, MAX(0, 100*BETAINV(乱数表!$I106, MAX(0.00000001, (1/(1+EXP(-(INDEX(係数表!G:G,9) + $B106))))*(EXP(INDEX(係数表!H:H,9) + INDEX(係数表!I:I,9)*LN(INDEX(出力表!C:C,9)+1)))), MAX(0.00000001, (1-(1/(1+EXP(-(INDEX(係数表!G:G,9) + $B106)))))*(EXP(INDEX(係数表!H:H,9) + INDEX(係数表!I:I,9)*LN(INDEX(出力表!C:C,9)+1)))))))</f>
        <v>86.729763301479792</v>
      </c>
      <c r="Z106" t="e">
        <f>MIN(100, MAX(0, (100*(INDEX(出力表!D:D,9))/(EXP(INDEX(係数表!B:B,9) + $C106) + (INDEX(出力表!D:D,9)))) + (乱数表!$U106*(Settings!B12/(((INDEX(出力表!D:D,9))+1)^INDEX(係数表!E:E,9)*INDEX(係数表!F:F,9))))))</f>
        <v>#VALUE!</v>
      </c>
      <c r="AA106" t="e">
        <f>MIN(100, MAX(0, (INDEX(出力表!D:D,9))*Y106/MAX(Z106, Settings!B3)))</f>
        <v>#VALUE!</v>
      </c>
      <c r="AB106">
        <f>MIN(100, MAX(0, 100*BETAINV(乱数表!$J106, MAX(0.00000001, (1/(1+EXP(-(INDEX(係数表!G:G,10) + $B106))))*(EXP(INDEX(係数表!H:H,10) + INDEX(係数表!I:I,10)*LN(INDEX(出力表!C:C,10)+1)))), MAX(0.00000001, (1-(1/(1+EXP(-(INDEX(係数表!G:G,10) + $B106)))))*(EXP(INDEX(係数表!H:H,10) + INDEX(係数表!I:I,10)*LN(INDEX(出力表!C:C,10)+1)))))))</f>
        <v>92.996284858222992</v>
      </c>
      <c r="AC106" t="e">
        <f>MIN(100, MAX(0, (100*(INDEX(出力表!D:D,10))/(EXP(INDEX(係数表!B:B,10) + $C106) + (INDEX(出力表!D:D,10)))) + (乱数表!$V106*(Settings!B12/(((INDEX(出力表!D:D,10))+1)^INDEX(係数表!E:E,10)*INDEX(係数表!F:F,10))))))</f>
        <v>#VALUE!</v>
      </c>
      <c r="AD106" t="e">
        <f>MIN(100, MAX(0, (INDEX(出力表!D:D,10))*AB106/MAX(AC106, Settings!B3)))</f>
        <v>#VALUE!</v>
      </c>
      <c r="AE106">
        <f>MIN(100, MAX(0, 100*BETAINV(乱数表!$K106, MAX(0.00000001, (1/(1+EXP(-(INDEX(係数表!G:G,11) + $B106))))*(EXP(INDEX(係数表!H:H,11) + INDEX(係数表!I:I,11)*LN(INDEX(出力表!C:C,11)+1)))), MAX(0.00000001, (1-(1/(1+EXP(-(INDEX(係数表!G:G,11) + $B106)))))*(EXP(INDEX(係数表!H:H,11) + INDEX(係数表!I:I,11)*LN(INDEX(出力表!C:C,11)+1)))))))</f>
        <v>95.39351530422266</v>
      </c>
      <c r="AF106" t="e">
        <f>MIN(100, MAX(0, (100*(INDEX(出力表!D:D,11))/(EXP(INDEX(係数表!B:B,11) + $C106) + (INDEX(出力表!D:D,11)))) + (乱数表!$W106*(Settings!B12/(((INDEX(出力表!D:D,11))+1)^INDEX(係数表!E:E,11)*INDEX(係数表!F:F,11))))))</f>
        <v>#VALUE!</v>
      </c>
      <c r="AG106" t="e">
        <f>MIN(100, MAX(0, (INDEX(出力表!D:D,11))*AE106/MAX(AF106, Settings!B3)))</f>
        <v>#VALUE!</v>
      </c>
      <c r="AH106">
        <f>MIN(100, MAX(0, 100*BETAINV(乱数表!$L106, MAX(0.00000001, (1/(1+EXP(-(INDEX(係数表!G:G,12) + $B106))))*(EXP(INDEX(係数表!H:H,12) + INDEX(係数表!I:I,12)*LN(INDEX(出力表!C:C,12)+1)))), MAX(0.00000001, (1-(1/(1+EXP(-(INDEX(係数表!G:G,12) + $B106)))))*(EXP(INDEX(係数表!H:H,12) + INDEX(係数表!I:I,12)*LN(INDEX(出力表!C:C,12)+1)))))))</f>
        <v>99.043622156949468</v>
      </c>
      <c r="AI106" t="e">
        <f>MIN(100, MAX(0, (100*(INDEX(出力表!D:D,12))/(EXP(INDEX(係数表!B:B,12) + $C106) + (INDEX(出力表!D:D,12)))) + (乱数表!$X106*(Settings!B12/(((INDEX(出力表!D:D,12))+1)^INDEX(係数表!E:E,12)*INDEX(係数表!F:F,12))))))</f>
        <v>#VALUE!</v>
      </c>
      <c r="AJ106" t="e">
        <f>MIN(100, MAX(0, (INDEX(出力表!D:D,12))*AH106/MAX(AI106, Settings!B3)))</f>
        <v>#VALUE!</v>
      </c>
      <c r="AK106">
        <f>MIN(100, MAX(0, 100*BETAINV(乱数表!$M106, MAX(0.00000001, (1/(1+EXP(-(INDEX(係数表!G:G,13) + $B106))))*(EXP(INDEX(係数表!H:H,13) + INDEX(係数表!I:I,13)*LN(INDEX(出力表!C:C,13)+1)))), MAX(0.00000001, (1-(1/(1+EXP(-(INDEX(係数表!G:G,13) + $B106)))))*(EXP(INDEX(係数表!H:H,13) + INDEX(係数表!I:I,13)*LN(INDEX(出力表!C:C,13)+1)))))))</f>
        <v>93.591942190912675</v>
      </c>
      <c r="AL106" t="e">
        <f>MIN(100, MAX(0, (100*(INDEX(出力表!D:D,13))/(EXP(INDEX(係数表!B:B,13) + $C106) + (INDEX(出力表!D:D,13)))) + (乱数表!$Y106*(Settings!B12/(((INDEX(出力表!D:D,13))+1)^INDEX(係数表!E:E,13)*INDEX(係数表!F:F,13))))))</f>
        <v>#VALUE!</v>
      </c>
      <c r="AM106" t="e">
        <f>MIN(100, MAX(0, (INDEX(出力表!D:D,13))*AK106/MAX(AL106, Settings!B3)))</f>
        <v>#VALUE!</v>
      </c>
      <c r="AN106">
        <f>IF(ISNUMBER(F106), INDEX(出力表!B:B,2)*F106, 0)+IF(ISNUMBER(I106), INDEX(出力表!B:B,3)*I106, 0)+IF(ISNUMBER(L106), INDEX(出力表!B:B,4)*L106, 0)+IF(ISNUMBER(O106), INDEX(出力表!B:B,5)*O106, 0)+IF(ISNUMBER(R106), INDEX(出力表!B:B,6)*R106, 0)+IF(ISNUMBER(U106), INDEX(出力表!B:B,7)*U106, 0)+IF(ISNUMBER(X106), INDEX(出力表!B:B,8)*X106, 0)+IF(ISNUMBER(AA106), INDEX(出力表!B:B,9)*AA106, 0)+IF(ISNUMBER(AD106), INDEX(出力表!B:B,10)*AD106, 0)+IF(ISNUMBER(AG106), INDEX(出力表!B:B,11)*AG106, 0)+IF(ISNUMBER(AJ106), INDEX(出力表!B:B,12)*AJ106, 0)+IF(ISNUMBER(AM106), INDEX(出力表!B:B,13)*AM106, 0)</f>
        <v>0</v>
      </c>
      <c r="AO106">
        <f>IF(ISNUMBER(F106), INDEX(出力表!B:B,2), 0)+IF(ISNUMBER(I106), INDEX(出力表!B:B,3), 0)+IF(ISNUMBER(L106), INDEX(出力表!B:B,4), 0)+IF(ISNUMBER(O106), INDEX(出力表!B:B,5), 0)+IF(ISNUMBER(R106), INDEX(出力表!B:B,6), 0)+IF(ISNUMBER(U106), INDEX(出力表!B:B,7), 0)+IF(ISNUMBER(X106), INDEX(出力表!B:B,8), 0)+IF(ISNUMBER(AA106), INDEX(出力表!B:B,9), 0)+IF(ISNUMBER(AD106), INDEX(出力表!B:B,10), 0)+IF(ISNUMBER(AG106), INDEX(出力表!B:B,11), 0)+IF(ISNUMBER(AJ106), INDEX(出力表!B:B,12), 0)+IF(ISNUMBER(AM106), INDEX(出力表!B:B,13), 0)</f>
        <v>0</v>
      </c>
      <c r="AP106" t="str">
        <f t="shared" si="1"/>
        <v/>
      </c>
    </row>
    <row r="107" spans="1:42" x14ac:dyDescent="0.2">
      <c r="A107">
        <v>106</v>
      </c>
      <c r="B107">
        <f>IF(UPPER(Settings!B4)="TRUE", 乱数表!$Z107*Settings!B10, 0)</f>
        <v>0.16949603689515827</v>
      </c>
      <c r="C107">
        <f>IF(UPPER(Settings!B4)="TRUE", 乱数表!$AA107*Settings!B11, 0)</f>
        <v>9.7370201255780858E-2</v>
      </c>
      <c r="D107">
        <f>MIN(100, MAX(0, 100*BETAINV(乱数表!$B107, MAX(0.00000001, (1/(1+EXP(-(INDEX(係数表!G:G,2) + $B107))))*(EXP(INDEX(係数表!H:H,2) + INDEX(係数表!I:I,2)*LN(INDEX(出力表!C:C,2)+1)))), MAX(0.00000001, (1-(1/(1+EXP(-(INDEX(係数表!G:G,2) + $B107)))))*(EXP(INDEX(係数表!H:H,2) + INDEX(係数表!I:I,2)*LN(INDEX(出力表!C:C,2)+1)))))))</f>
        <v>99.947826050961467</v>
      </c>
      <c r="E107" t="e">
        <f>MIN(100, MAX(0, (100*(INDEX(出力表!D:D,2))/(EXP(INDEX(係数表!B:B,2) + $C107) + (INDEX(出力表!D:D,2)))) + (乱数表!$N107*(Settings!B12/(((INDEX(出力表!D:D,2))+1)^INDEX(係数表!E:E,2)*INDEX(係数表!F:F,2))))))</f>
        <v>#VALUE!</v>
      </c>
      <c r="F107" t="e">
        <f>MIN(100, MAX(0, (INDEX(出力表!D:D,2))*D107/MAX(E107, Settings!B3)))</f>
        <v>#VALUE!</v>
      </c>
      <c r="G107">
        <f>MIN(100, MAX(0, 100*BETAINV(乱数表!$C107, MAX(0.00000001, (1/(1+EXP(-(INDEX(係数表!G:G,3) + $B107))))*(EXP(INDEX(係数表!H:H,3) + INDEX(係数表!I:I,3)*LN(INDEX(出力表!C:C,3)+1)))), MAX(0.00000001, (1-(1/(1+EXP(-(INDEX(係数表!G:G,3) + $B107)))))*(EXP(INDEX(係数表!H:H,3) + INDEX(係数表!I:I,3)*LN(INDEX(出力表!C:C,3)+1)))))))</f>
        <v>94.469306319517031</v>
      </c>
      <c r="H107" t="e">
        <f>MIN(100, MAX(0, (100*(INDEX(出力表!D:D,3))/(EXP(INDEX(係数表!B:B,3) + $C107) + (INDEX(出力表!D:D,3)))) + (乱数表!$O107*(Settings!B12/(((INDEX(出力表!D:D,3))+1)^INDEX(係数表!E:E,3)*INDEX(係数表!F:F,3))))))</f>
        <v>#VALUE!</v>
      </c>
      <c r="I107" t="e">
        <f>MIN(100, MAX(0, (INDEX(出力表!D:D,3))*G107/MAX(H107, Settings!B3)))</f>
        <v>#VALUE!</v>
      </c>
      <c r="J107">
        <f>MIN(100, MAX(0, 100*BETAINV(乱数表!$D107, MAX(0.00000001, (1/(1+EXP(-(INDEX(係数表!G:G,4) + $B107))))*(EXP(INDEX(係数表!H:H,4) + INDEX(係数表!I:I,4)*LN(INDEX(出力表!C:C,4)+1)))), MAX(0.00000001, (1-(1/(1+EXP(-(INDEX(係数表!G:G,4) + $B107)))))*(EXP(INDEX(係数表!H:H,4) + INDEX(係数表!I:I,4)*LN(INDEX(出力表!C:C,4)+1)))))))</f>
        <v>98.227791801494817</v>
      </c>
      <c r="K107" t="e">
        <f>MIN(100, MAX(0, (100*(INDEX(出力表!D:D,4))/(EXP(INDEX(係数表!B:B,4) + $C107) + (INDEX(出力表!D:D,4)))) + (乱数表!$P107*(Settings!B12/(((INDEX(出力表!D:D,4))+1)^INDEX(係数表!E:E,4)*INDEX(係数表!F:F,4))))))</f>
        <v>#VALUE!</v>
      </c>
      <c r="L107" t="e">
        <f>MIN(100, MAX(0, (INDEX(出力表!D:D,4))*J107/MAX(K107, Settings!B3)))</f>
        <v>#VALUE!</v>
      </c>
      <c r="M107">
        <f>MIN(100, MAX(0, 100*BETAINV(乱数表!$E107, MAX(0.00000001, (1/(1+EXP(-(INDEX(係数表!G:G,5) + $B107))))*(EXP(INDEX(係数表!H:H,5) + INDEX(係数表!I:I,5)*LN(INDEX(出力表!C:C,5)+1)))), MAX(0.00000001, (1-(1/(1+EXP(-(INDEX(係数表!G:G,5) + $B107)))))*(EXP(INDEX(係数表!H:H,5) + INDEX(係数表!I:I,5)*LN(INDEX(出力表!C:C,5)+1)))))))</f>
        <v>95.208045964048495</v>
      </c>
      <c r="N107" t="e">
        <f>MIN(100, MAX(0, (100*(INDEX(出力表!D:D,5))/(EXP(INDEX(係数表!B:B,5) + $C107) + (INDEX(出力表!D:D,5)))) + (乱数表!$Q107*(Settings!B12/(((INDEX(出力表!D:D,5))+1)^INDEX(係数表!E:E,5)*INDEX(係数表!F:F,5))))))</f>
        <v>#VALUE!</v>
      </c>
      <c r="O107" t="e">
        <f>MIN(100, MAX(0, (INDEX(出力表!D:D,5))*M107/MAX(N107, Settings!B3)))</f>
        <v>#VALUE!</v>
      </c>
      <c r="P107">
        <f>MIN(100, MAX(0, 100*BETAINV(乱数表!$F107, MAX(0.00000001, (1/(1+EXP(-(INDEX(係数表!G:G,6) + $B107))))*(EXP(INDEX(係数表!H:H,6) + INDEX(係数表!I:I,6)*LN(INDEX(出力表!C:C,6)+1)))), MAX(0.00000001, (1-(1/(1+EXP(-(INDEX(係数表!G:G,6) + $B107)))))*(EXP(INDEX(係数表!H:H,6) + INDEX(係数表!I:I,6)*LN(INDEX(出力表!C:C,6)+1)))))))</f>
        <v>89.094176387037095</v>
      </c>
      <c r="Q107" t="e">
        <f>MIN(100, MAX(0, (100*(INDEX(出力表!D:D,6))/(EXP(INDEX(係数表!B:B,6) + $C107) + (INDEX(出力表!D:D,6)))) + (乱数表!$R107*(Settings!B12/(((INDEX(出力表!D:D,6))+1)^INDEX(係数表!E:E,6)*INDEX(係数表!F:F,6))))))</f>
        <v>#VALUE!</v>
      </c>
      <c r="R107" t="e">
        <f>MIN(100, MAX(0, (INDEX(出力表!D:D,6))*P107/MAX(Q107, Settings!B3)))</f>
        <v>#VALUE!</v>
      </c>
      <c r="S107">
        <f>MIN(100, MAX(0, 100*BETAINV(乱数表!$G107, MAX(0.00000001, (1/(1+EXP(-(INDEX(係数表!G:G,7) + $B107))))*(EXP(INDEX(係数表!H:H,7) + INDEX(係数表!I:I,7)*LN(INDEX(出力表!C:C,7)+1)))), MAX(0.00000001, (1-(1/(1+EXP(-(INDEX(係数表!G:G,7) + $B107)))))*(EXP(INDEX(係数表!H:H,7) + INDEX(係数表!I:I,7)*LN(INDEX(出力表!C:C,7)+1)))))))</f>
        <v>92.682594156327539</v>
      </c>
      <c r="T107" t="e">
        <f>MIN(100, MAX(0, (100*(INDEX(出力表!D:D,7))/(EXP(INDEX(係数表!B:B,7) + $C107) + (INDEX(出力表!D:D,7)))) + (乱数表!$S107*(Settings!B12/(((INDEX(出力表!D:D,7))+1)^INDEX(係数表!E:E,7)*INDEX(係数表!F:F,7))))))</f>
        <v>#VALUE!</v>
      </c>
      <c r="U107" t="e">
        <f>MIN(100, MAX(0, (INDEX(出力表!D:D,7))*S107/MAX(T107, Settings!B3)))</f>
        <v>#VALUE!</v>
      </c>
      <c r="V107">
        <f>MIN(100, MAX(0, 100*BETAINV(乱数表!$H107, MAX(0.00000001, (1/(1+EXP(-(INDEX(係数表!G:G,8) + $B107))))*(EXP(INDEX(係数表!H:H,8) + INDEX(係数表!I:I,8)*LN(INDEX(出力表!C:C,8)+1)))), MAX(0.00000001, (1-(1/(1+EXP(-(INDEX(係数表!G:G,8) + $B107)))))*(EXP(INDEX(係数表!H:H,8) + INDEX(係数表!I:I,8)*LN(INDEX(出力表!C:C,8)+1)))))))</f>
        <v>96.164084136823377</v>
      </c>
      <c r="W107" t="e">
        <f>MIN(100, MAX(0, (100*(INDEX(出力表!D:D,8))/(EXP(INDEX(係数表!B:B,8) + $C107) + (INDEX(出力表!D:D,8)))) + (乱数表!$T107*(Settings!B12/(((INDEX(出力表!D:D,8))+1)^INDEX(係数表!E:E,8)*INDEX(係数表!F:F,8))))))</f>
        <v>#VALUE!</v>
      </c>
      <c r="X107" t="e">
        <f>MIN(100, MAX(0, (INDEX(出力表!D:D,8))*V107/MAX(W107, Settings!B3)))</f>
        <v>#VALUE!</v>
      </c>
      <c r="Y107">
        <f>MIN(100, MAX(0, 100*BETAINV(乱数表!$I107, MAX(0.00000001, (1/(1+EXP(-(INDEX(係数表!G:G,9) + $B107))))*(EXP(INDEX(係数表!H:H,9) + INDEX(係数表!I:I,9)*LN(INDEX(出力表!C:C,9)+1)))), MAX(0.00000001, (1-(1/(1+EXP(-(INDEX(係数表!G:G,9) + $B107)))))*(EXP(INDEX(係数表!H:H,9) + INDEX(係数表!I:I,9)*LN(INDEX(出力表!C:C,9)+1)))))))</f>
        <v>80.427911934963376</v>
      </c>
      <c r="Z107" t="e">
        <f>MIN(100, MAX(0, (100*(INDEX(出力表!D:D,9))/(EXP(INDEX(係数表!B:B,9) + $C107) + (INDEX(出力表!D:D,9)))) + (乱数表!$U107*(Settings!B12/(((INDEX(出力表!D:D,9))+1)^INDEX(係数表!E:E,9)*INDEX(係数表!F:F,9))))))</f>
        <v>#VALUE!</v>
      </c>
      <c r="AA107" t="e">
        <f>MIN(100, MAX(0, (INDEX(出力表!D:D,9))*Y107/MAX(Z107, Settings!B3)))</f>
        <v>#VALUE!</v>
      </c>
      <c r="AB107">
        <f>MIN(100, MAX(0, 100*BETAINV(乱数表!$J107, MAX(0.00000001, (1/(1+EXP(-(INDEX(係数表!G:G,10) + $B107))))*(EXP(INDEX(係数表!H:H,10) + INDEX(係数表!I:I,10)*LN(INDEX(出力表!C:C,10)+1)))), MAX(0.00000001, (1-(1/(1+EXP(-(INDEX(係数表!G:G,10) + $B107)))))*(EXP(INDEX(係数表!H:H,10) + INDEX(係数表!I:I,10)*LN(INDEX(出力表!C:C,10)+1)))))))</f>
        <v>73.041416592458489</v>
      </c>
      <c r="AC107" t="e">
        <f>MIN(100, MAX(0, (100*(INDEX(出力表!D:D,10))/(EXP(INDEX(係数表!B:B,10) + $C107) + (INDEX(出力表!D:D,10)))) + (乱数表!$V107*(Settings!B12/(((INDEX(出力表!D:D,10))+1)^INDEX(係数表!E:E,10)*INDEX(係数表!F:F,10))))))</f>
        <v>#VALUE!</v>
      </c>
      <c r="AD107" t="e">
        <f>MIN(100, MAX(0, (INDEX(出力表!D:D,10))*AB107/MAX(AC107, Settings!B3)))</f>
        <v>#VALUE!</v>
      </c>
      <c r="AE107">
        <f>MIN(100, MAX(0, 100*BETAINV(乱数表!$K107, MAX(0.00000001, (1/(1+EXP(-(INDEX(係数表!G:G,11) + $B107))))*(EXP(INDEX(係数表!H:H,11) + INDEX(係数表!I:I,11)*LN(INDEX(出力表!C:C,11)+1)))), MAX(0.00000001, (1-(1/(1+EXP(-(INDEX(係数表!G:G,11) + $B107)))))*(EXP(INDEX(係数表!H:H,11) + INDEX(係数表!I:I,11)*LN(INDEX(出力表!C:C,11)+1)))))))</f>
        <v>99.465621143212019</v>
      </c>
      <c r="AF107" t="e">
        <f>MIN(100, MAX(0, (100*(INDEX(出力表!D:D,11))/(EXP(INDEX(係数表!B:B,11) + $C107) + (INDEX(出力表!D:D,11)))) + (乱数表!$W107*(Settings!B12/(((INDEX(出力表!D:D,11))+1)^INDEX(係数表!E:E,11)*INDEX(係数表!F:F,11))))))</f>
        <v>#VALUE!</v>
      </c>
      <c r="AG107" t="e">
        <f>MIN(100, MAX(0, (INDEX(出力表!D:D,11))*AE107/MAX(AF107, Settings!B3)))</f>
        <v>#VALUE!</v>
      </c>
      <c r="AH107">
        <f>MIN(100, MAX(0, 100*BETAINV(乱数表!$L107, MAX(0.00000001, (1/(1+EXP(-(INDEX(係数表!G:G,12) + $B107))))*(EXP(INDEX(係数表!H:H,12) + INDEX(係数表!I:I,12)*LN(INDEX(出力表!C:C,12)+1)))), MAX(0.00000001, (1-(1/(1+EXP(-(INDEX(係数表!G:G,12) + $B107)))))*(EXP(INDEX(係数表!H:H,12) + INDEX(係数表!I:I,12)*LN(INDEX(出力表!C:C,12)+1)))))))</f>
        <v>98.672294417519325</v>
      </c>
      <c r="AI107" t="e">
        <f>MIN(100, MAX(0, (100*(INDEX(出力表!D:D,12))/(EXP(INDEX(係数表!B:B,12) + $C107) + (INDEX(出力表!D:D,12)))) + (乱数表!$X107*(Settings!B12/(((INDEX(出力表!D:D,12))+1)^INDEX(係数表!E:E,12)*INDEX(係数表!F:F,12))))))</f>
        <v>#VALUE!</v>
      </c>
      <c r="AJ107" t="e">
        <f>MIN(100, MAX(0, (INDEX(出力表!D:D,12))*AH107/MAX(AI107, Settings!B3)))</f>
        <v>#VALUE!</v>
      </c>
      <c r="AK107">
        <f>MIN(100, MAX(0, 100*BETAINV(乱数表!$M107, MAX(0.00000001, (1/(1+EXP(-(INDEX(係数表!G:G,13) + $B107))))*(EXP(INDEX(係数表!H:H,13) + INDEX(係数表!I:I,13)*LN(INDEX(出力表!C:C,13)+1)))), MAX(0.00000001, (1-(1/(1+EXP(-(INDEX(係数表!G:G,13) + $B107)))))*(EXP(INDEX(係数表!H:H,13) + INDEX(係数表!I:I,13)*LN(INDEX(出力表!C:C,13)+1)))))))</f>
        <v>99.766269900153759</v>
      </c>
      <c r="AL107" t="e">
        <f>MIN(100, MAX(0, (100*(INDEX(出力表!D:D,13))/(EXP(INDEX(係数表!B:B,13) + $C107) + (INDEX(出力表!D:D,13)))) + (乱数表!$Y107*(Settings!B12/(((INDEX(出力表!D:D,13))+1)^INDEX(係数表!E:E,13)*INDEX(係数表!F:F,13))))))</f>
        <v>#VALUE!</v>
      </c>
      <c r="AM107" t="e">
        <f>MIN(100, MAX(0, (INDEX(出力表!D:D,13))*AK107/MAX(AL107, Settings!B3)))</f>
        <v>#VALUE!</v>
      </c>
      <c r="AN107">
        <f>IF(ISNUMBER(F107), INDEX(出力表!B:B,2)*F107, 0)+IF(ISNUMBER(I107), INDEX(出力表!B:B,3)*I107, 0)+IF(ISNUMBER(L107), INDEX(出力表!B:B,4)*L107, 0)+IF(ISNUMBER(O107), INDEX(出力表!B:B,5)*O107, 0)+IF(ISNUMBER(R107), INDEX(出力表!B:B,6)*R107, 0)+IF(ISNUMBER(U107), INDEX(出力表!B:B,7)*U107, 0)+IF(ISNUMBER(X107), INDEX(出力表!B:B,8)*X107, 0)+IF(ISNUMBER(AA107), INDEX(出力表!B:B,9)*AA107, 0)+IF(ISNUMBER(AD107), INDEX(出力表!B:B,10)*AD107, 0)+IF(ISNUMBER(AG107), INDEX(出力表!B:B,11)*AG107, 0)+IF(ISNUMBER(AJ107), INDEX(出力表!B:B,12)*AJ107, 0)+IF(ISNUMBER(AM107), INDEX(出力表!B:B,13)*AM107, 0)</f>
        <v>0</v>
      </c>
      <c r="AO107">
        <f>IF(ISNUMBER(F107), INDEX(出力表!B:B,2), 0)+IF(ISNUMBER(I107), INDEX(出力表!B:B,3), 0)+IF(ISNUMBER(L107), INDEX(出力表!B:B,4), 0)+IF(ISNUMBER(O107), INDEX(出力表!B:B,5), 0)+IF(ISNUMBER(R107), INDEX(出力表!B:B,6), 0)+IF(ISNUMBER(U107), INDEX(出力表!B:B,7), 0)+IF(ISNUMBER(X107), INDEX(出力表!B:B,8), 0)+IF(ISNUMBER(AA107), INDEX(出力表!B:B,9), 0)+IF(ISNUMBER(AD107), INDEX(出力表!B:B,10), 0)+IF(ISNUMBER(AG107), INDEX(出力表!B:B,11), 0)+IF(ISNUMBER(AJ107), INDEX(出力表!B:B,12), 0)+IF(ISNUMBER(AM107), INDEX(出力表!B:B,13), 0)</f>
        <v>0</v>
      </c>
      <c r="AP107" t="str">
        <f t="shared" si="1"/>
        <v/>
      </c>
    </row>
    <row r="108" spans="1:42" x14ac:dyDescent="0.2">
      <c r="A108">
        <v>107</v>
      </c>
      <c r="B108">
        <f>IF(UPPER(Settings!B4)="TRUE", 乱数表!$Z108*Settings!B10, 0)</f>
        <v>8.8002872851268843E-2</v>
      </c>
      <c r="C108">
        <f>IF(UPPER(Settings!B4)="TRUE", 乱数表!$AA108*Settings!B11, 0)</f>
        <v>0.10426521077766497</v>
      </c>
      <c r="D108">
        <f>MIN(100, MAX(0, 100*BETAINV(乱数表!$B108, MAX(0.00000001, (1/(1+EXP(-(INDEX(係数表!G:G,2) + $B108))))*(EXP(INDEX(係数表!H:H,2) + INDEX(係数表!I:I,2)*LN(INDEX(出力表!C:C,2)+1)))), MAX(0.00000001, (1-(1/(1+EXP(-(INDEX(係数表!G:G,2) + $B108)))))*(EXP(INDEX(係数表!H:H,2) + INDEX(係数表!I:I,2)*LN(INDEX(出力表!C:C,2)+1)))))))</f>
        <v>99.955963533038755</v>
      </c>
      <c r="E108" t="e">
        <f>MIN(100, MAX(0, (100*(INDEX(出力表!D:D,2))/(EXP(INDEX(係数表!B:B,2) + $C108) + (INDEX(出力表!D:D,2)))) + (乱数表!$N108*(Settings!B12/(((INDEX(出力表!D:D,2))+1)^INDEX(係数表!E:E,2)*INDEX(係数表!F:F,2))))))</f>
        <v>#VALUE!</v>
      </c>
      <c r="F108" t="e">
        <f>MIN(100, MAX(0, (INDEX(出力表!D:D,2))*D108/MAX(E108, Settings!B3)))</f>
        <v>#VALUE!</v>
      </c>
      <c r="G108">
        <f>MIN(100, MAX(0, 100*BETAINV(乱数表!$C108, MAX(0.00000001, (1/(1+EXP(-(INDEX(係数表!G:G,3) + $B108))))*(EXP(INDEX(係数表!H:H,3) + INDEX(係数表!I:I,3)*LN(INDEX(出力表!C:C,3)+1)))), MAX(0.00000001, (1-(1/(1+EXP(-(INDEX(係数表!G:G,3) + $B108)))))*(EXP(INDEX(係数表!H:H,3) + INDEX(係数表!I:I,3)*LN(INDEX(出力表!C:C,3)+1)))))))</f>
        <v>95.371108918705019</v>
      </c>
      <c r="H108" t="e">
        <f>MIN(100, MAX(0, (100*(INDEX(出力表!D:D,3))/(EXP(INDEX(係数表!B:B,3) + $C108) + (INDEX(出力表!D:D,3)))) + (乱数表!$O108*(Settings!B12/(((INDEX(出力表!D:D,3))+1)^INDEX(係数表!E:E,3)*INDEX(係数表!F:F,3))))))</f>
        <v>#VALUE!</v>
      </c>
      <c r="I108" t="e">
        <f>MIN(100, MAX(0, (INDEX(出力表!D:D,3))*G108/MAX(H108, Settings!B3)))</f>
        <v>#VALUE!</v>
      </c>
      <c r="J108">
        <f>MIN(100, MAX(0, 100*BETAINV(乱数表!$D108, MAX(0.00000001, (1/(1+EXP(-(INDEX(係数表!G:G,4) + $B108))))*(EXP(INDEX(係数表!H:H,4) + INDEX(係数表!I:I,4)*LN(INDEX(出力表!C:C,4)+1)))), MAX(0.00000001, (1-(1/(1+EXP(-(INDEX(係数表!G:G,4) + $B108)))))*(EXP(INDEX(係数表!H:H,4) + INDEX(係数表!I:I,4)*LN(INDEX(出力表!C:C,4)+1)))))))</f>
        <v>76.39392577819811</v>
      </c>
      <c r="K108" t="e">
        <f>MIN(100, MAX(0, (100*(INDEX(出力表!D:D,4))/(EXP(INDEX(係数表!B:B,4) + $C108) + (INDEX(出力表!D:D,4)))) + (乱数表!$P108*(Settings!B12/(((INDEX(出力表!D:D,4))+1)^INDEX(係数表!E:E,4)*INDEX(係数表!F:F,4))))))</f>
        <v>#VALUE!</v>
      </c>
      <c r="L108" t="e">
        <f>MIN(100, MAX(0, (INDEX(出力表!D:D,4))*J108/MAX(K108, Settings!B3)))</f>
        <v>#VALUE!</v>
      </c>
      <c r="M108">
        <f>MIN(100, MAX(0, 100*BETAINV(乱数表!$E108, MAX(0.00000001, (1/(1+EXP(-(INDEX(係数表!G:G,5) + $B108))))*(EXP(INDEX(係数表!H:H,5) + INDEX(係数表!I:I,5)*LN(INDEX(出力表!C:C,5)+1)))), MAX(0.00000001, (1-(1/(1+EXP(-(INDEX(係数表!G:G,5) + $B108)))))*(EXP(INDEX(係数表!H:H,5) + INDEX(係数表!I:I,5)*LN(INDEX(出力表!C:C,5)+1)))))))</f>
        <v>99.290637270919831</v>
      </c>
      <c r="N108" t="e">
        <f>MIN(100, MAX(0, (100*(INDEX(出力表!D:D,5))/(EXP(INDEX(係数表!B:B,5) + $C108) + (INDEX(出力表!D:D,5)))) + (乱数表!$Q108*(Settings!B12/(((INDEX(出力表!D:D,5))+1)^INDEX(係数表!E:E,5)*INDEX(係数表!F:F,5))))))</f>
        <v>#VALUE!</v>
      </c>
      <c r="O108" t="e">
        <f>MIN(100, MAX(0, (INDEX(出力表!D:D,5))*M108/MAX(N108, Settings!B3)))</f>
        <v>#VALUE!</v>
      </c>
      <c r="P108">
        <f>MIN(100, MAX(0, 100*BETAINV(乱数表!$F108, MAX(0.00000001, (1/(1+EXP(-(INDEX(係数表!G:G,6) + $B108))))*(EXP(INDEX(係数表!H:H,6) + INDEX(係数表!I:I,6)*LN(INDEX(出力表!C:C,6)+1)))), MAX(0.00000001, (1-(1/(1+EXP(-(INDEX(係数表!G:G,6) + $B108)))))*(EXP(INDEX(係数表!H:H,6) + INDEX(係数表!I:I,6)*LN(INDEX(出力表!C:C,6)+1)))))))</f>
        <v>99.87249488081369</v>
      </c>
      <c r="Q108" t="e">
        <f>MIN(100, MAX(0, (100*(INDEX(出力表!D:D,6))/(EXP(INDEX(係数表!B:B,6) + $C108) + (INDEX(出力表!D:D,6)))) + (乱数表!$R108*(Settings!B12/(((INDEX(出力表!D:D,6))+1)^INDEX(係数表!E:E,6)*INDEX(係数表!F:F,6))))))</f>
        <v>#VALUE!</v>
      </c>
      <c r="R108" t="e">
        <f>MIN(100, MAX(0, (INDEX(出力表!D:D,6))*P108/MAX(Q108, Settings!B3)))</f>
        <v>#VALUE!</v>
      </c>
      <c r="S108">
        <f>MIN(100, MAX(0, 100*BETAINV(乱数表!$G108, MAX(0.00000001, (1/(1+EXP(-(INDEX(係数表!G:G,7) + $B108))))*(EXP(INDEX(係数表!H:H,7) + INDEX(係数表!I:I,7)*LN(INDEX(出力表!C:C,7)+1)))), MAX(0.00000001, (1-(1/(1+EXP(-(INDEX(係数表!G:G,7) + $B108)))))*(EXP(INDEX(係数表!H:H,7) + INDEX(係数表!I:I,7)*LN(INDEX(出力表!C:C,7)+1)))))))</f>
        <v>77.336820337668769</v>
      </c>
      <c r="T108" t="e">
        <f>MIN(100, MAX(0, (100*(INDEX(出力表!D:D,7))/(EXP(INDEX(係数表!B:B,7) + $C108) + (INDEX(出力表!D:D,7)))) + (乱数表!$S108*(Settings!B12/(((INDEX(出力表!D:D,7))+1)^INDEX(係数表!E:E,7)*INDEX(係数表!F:F,7))))))</f>
        <v>#VALUE!</v>
      </c>
      <c r="U108" t="e">
        <f>MIN(100, MAX(0, (INDEX(出力表!D:D,7))*S108/MAX(T108, Settings!B3)))</f>
        <v>#VALUE!</v>
      </c>
      <c r="V108">
        <f>MIN(100, MAX(0, 100*BETAINV(乱数表!$H108, MAX(0.00000001, (1/(1+EXP(-(INDEX(係数表!G:G,8) + $B108))))*(EXP(INDEX(係数表!H:H,8) + INDEX(係数表!I:I,8)*LN(INDEX(出力表!C:C,8)+1)))), MAX(0.00000001, (1-(1/(1+EXP(-(INDEX(係数表!G:G,8) + $B108)))))*(EXP(INDEX(係数表!H:H,8) + INDEX(係数表!I:I,8)*LN(INDEX(出力表!C:C,8)+1)))))))</f>
        <v>63.542117726093018</v>
      </c>
      <c r="W108" t="e">
        <f>MIN(100, MAX(0, (100*(INDEX(出力表!D:D,8))/(EXP(INDEX(係数表!B:B,8) + $C108) + (INDEX(出力表!D:D,8)))) + (乱数表!$T108*(Settings!B12/(((INDEX(出力表!D:D,8))+1)^INDEX(係数表!E:E,8)*INDEX(係数表!F:F,8))))))</f>
        <v>#VALUE!</v>
      </c>
      <c r="X108" t="e">
        <f>MIN(100, MAX(0, (INDEX(出力表!D:D,8))*V108/MAX(W108, Settings!B3)))</f>
        <v>#VALUE!</v>
      </c>
      <c r="Y108">
        <f>MIN(100, MAX(0, 100*BETAINV(乱数表!$I108, MAX(0.00000001, (1/(1+EXP(-(INDEX(係数表!G:G,9) + $B108))))*(EXP(INDEX(係数表!H:H,9) + INDEX(係数表!I:I,9)*LN(INDEX(出力表!C:C,9)+1)))), MAX(0.00000001, (1-(1/(1+EXP(-(INDEX(係数表!G:G,9) + $B108)))))*(EXP(INDEX(係数表!H:H,9) + INDEX(係数表!I:I,9)*LN(INDEX(出力表!C:C,9)+1)))))))</f>
        <v>81.955513904920039</v>
      </c>
      <c r="Z108" t="e">
        <f>MIN(100, MAX(0, (100*(INDEX(出力表!D:D,9))/(EXP(INDEX(係数表!B:B,9) + $C108) + (INDEX(出力表!D:D,9)))) + (乱数表!$U108*(Settings!B12/(((INDEX(出力表!D:D,9))+1)^INDEX(係数表!E:E,9)*INDEX(係数表!F:F,9))))))</f>
        <v>#VALUE!</v>
      </c>
      <c r="AA108" t="e">
        <f>MIN(100, MAX(0, (INDEX(出力表!D:D,9))*Y108/MAX(Z108, Settings!B3)))</f>
        <v>#VALUE!</v>
      </c>
      <c r="AB108">
        <f>MIN(100, MAX(0, 100*BETAINV(乱数表!$J108, MAX(0.00000001, (1/(1+EXP(-(INDEX(係数表!G:G,10) + $B108))))*(EXP(INDEX(係数表!H:H,10) + INDEX(係数表!I:I,10)*LN(INDEX(出力表!C:C,10)+1)))), MAX(0.00000001, (1-(1/(1+EXP(-(INDEX(係数表!G:G,10) + $B108)))))*(EXP(INDEX(係数表!H:H,10) + INDEX(係数表!I:I,10)*LN(INDEX(出力表!C:C,10)+1)))))))</f>
        <v>99.870518672376079</v>
      </c>
      <c r="AC108" t="e">
        <f>MIN(100, MAX(0, (100*(INDEX(出力表!D:D,10))/(EXP(INDEX(係数表!B:B,10) + $C108) + (INDEX(出力表!D:D,10)))) + (乱数表!$V108*(Settings!B12/(((INDEX(出力表!D:D,10))+1)^INDEX(係数表!E:E,10)*INDEX(係数表!F:F,10))))))</f>
        <v>#VALUE!</v>
      </c>
      <c r="AD108" t="e">
        <f>MIN(100, MAX(0, (INDEX(出力表!D:D,10))*AB108/MAX(AC108, Settings!B3)))</f>
        <v>#VALUE!</v>
      </c>
      <c r="AE108">
        <f>MIN(100, MAX(0, 100*BETAINV(乱数表!$K108, MAX(0.00000001, (1/(1+EXP(-(INDEX(係数表!G:G,11) + $B108))))*(EXP(INDEX(係数表!H:H,11) + INDEX(係数表!I:I,11)*LN(INDEX(出力表!C:C,11)+1)))), MAX(0.00000001, (1-(1/(1+EXP(-(INDEX(係数表!G:G,11) + $B108)))))*(EXP(INDEX(係数表!H:H,11) + INDEX(係数表!I:I,11)*LN(INDEX(出力表!C:C,11)+1)))))))</f>
        <v>78.624476451579355</v>
      </c>
      <c r="AF108" t="e">
        <f>MIN(100, MAX(0, (100*(INDEX(出力表!D:D,11))/(EXP(INDEX(係数表!B:B,11) + $C108) + (INDEX(出力表!D:D,11)))) + (乱数表!$W108*(Settings!B12/(((INDEX(出力表!D:D,11))+1)^INDEX(係数表!E:E,11)*INDEX(係数表!F:F,11))))))</f>
        <v>#VALUE!</v>
      </c>
      <c r="AG108" t="e">
        <f>MIN(100, MAX(0, (INDEX(出力表!D:D,11))*AE108/MAX(AF108, Settings!B3)))</f>
        <v>#VALUE!</v>
      </c>
      <c r="AH108">
        <f>MIN(100, MAX(0, 100*BETAINV(乱数表!$L108, MAX(0.00000001, (1/(1+EXP(-(INDEX(係数表!G:G,12) + $B108))))*(EXP(INDEX(係数表!H:H,12) + INDEX(係数表!I:I,12)*LN(INDEX(出力表!C:C,12)+1)))), MAX(0.00000001, (1-(1/(1+EXP(-(INDEX(係数表!G:G,12) + $B108)))))*(EXP(INDEX(係数表!H:H,12) + INDEX(係数表!I:I,12)*LN(INDEX(出力表!C:C,12)+1)))))))</f>
        <v>96.054260498143961</v>
      </c>
      <c r="AI108" t="e">
        <f>MIN(100, MAX(0, (100*(INDEX(出力表!D:D,12))/(EXP(INDEX(係数表!B:B,12) + $C108) + (INDEX(出力表!D:D,12)))) + (乱数表!$X108*(Settings!B12/(((INDEX(出力表!D:D,12))+1)^INDEX(係数表!E:E,12)*INDEX(係数表!F:F,12))))))</f>
        <v>#VALUE!</v>
      </c>
      <c r="AJ108" t="e">
        <f>MIN(100, MAX(0, (INDEX(出力表!D:D,12))*AH108/MAX(AI108, Settings!B3)))</f>
        <v>#VALUE!</v>
      </c>
      <c r="AK108">
        <f>MIN(100, MAX(0, 100*BETAINV(乱数表!$M108, MAX(0.00000001, (1/(1+EXP(-(INDEX(係数表!G:G,13) + $B108))))*(EXP(INDEX(係数表!H:H,13) + INDEX(係数表!I:I,13)*LN(INDEX(出力表!C:C,13)+1)))), MAX(0.00000001, (1-(1/(1+EXP(-(INDEX(係数表!G:G,13) + $B108)))))*(EXP(INDEX(係数表!H:H,13) + INDEX(係数表!I:I,13)*LN(INDEX(出力表!C:C,13)+1)))))))</f>
        <v>99.818699237859704</v>
      </c>
      <c r="AL108" t="e">
        <f>MIN(100, MAX(0, (100*(INDEX(出力表!D:D,13))/(EXP(INDEX(係数表!B:B,13) + $C108) + (INDEX(出力表!D:D,13)))) + (乱数表!$Y108*(Settings!B12/(((INDEX(出力表!D:D,13))+1)^INDEX(係数表!E:E,13)*INDEX(係数表!F:F,13))))))</f>
        <v>#VALUE!</v>
      </c>
      <c r="AM108" t="e">
        <f>MIN(100, MAX(0, (INDEX(出力表!D:D,13))*AK108/MAX(AL108, Settings!B3)))</f>
        <v>#VALUE!</v>
      </c>
      <c r="AN108">
        <f>IF(ISNUMBER(F108), INDEX(出力表!B:B,2)*F108, 0)+IF(ISNUMBER(I108), INDEX(出力表!B:B,3)*I108, 0)+IF(ISNUMBER(L108), INDEX(出力表!B:B,4)*L108, 0)+IF(ISNUMBER(O108), INDEX(出力表!B:B,5)*O108, 0)+IF(ISNUMBER(R108), INDEX(出力表!B:B,6)*R108, 0)+IF(ISNUMBER(U108), INDEX(出力表!B:B,7)*U108, 0)+IF(ISNUMBER(X108), INDEX(出力表!B:B,8)*X108, 0)+IF(ISNUMBER(AA108), INDEX(出力表!B:B,9)*AA108, 0)+IF(ISNUMBER(AD108), INDEX(出力表!B:B,10)*AD108, 0)+IF(ISNUMBER(AG108), INDEX(出力表!B:B,11)*AG108, 0)+IF(ISNUMBER(AJ108), INDEX(出力表!B:B,12)*AJ108, 0)+IF(ISNUMBER(AM108), INDEX(出力表!B:B,13)*AM108, 0)</f>
        <v>0</v>
      </c>
      <c r="AO108">
        <f>IF(ISNUMBER(F108), INDEX(出力表!B:B,2), 0)+IF(ISNUMBER(I108), INDEX(出力表!B:B,3), 0)+IF(ISNUMBER(L108), INDEX(出力表!B:B,4), 0)+IF(ISNUMBER(O108), INDEX(出力表!B:B,5), 0)+IF(ISNUMBER(R108), INDEX(出力表!B:B,6), 0)+IF(ISNUMBER(U108), INDEX(出力表!B:B,7), 0)+IF(ISNUMBER(X108), INDEX(出力表!B:B,8), 0)+IF(ISNUMBER(AA108), INDEX(出力表!B:B,9), 0)+IF(ISNUMBER(AD108), INDEX(出力表!B:B,10), 0)+IF(ISNUMBER(AG108), INDEX(出力表!B:B,11), 0)+IF(ISNUMBER(AJ108), INDEX(出力表!B:B,12), 0)+IF(ISNUMBER(AM108), INDEX(出力表!B:B,13), 0)</f>
        <v>0</v>
      </c>
      <c r="AP108" t="str">
        <f t="shared" si="1"/>
        <v/>
      </c>
    </row>
    <row r="109" spans="1:42" x14ac:dyDescent="0.2">
      <c r="A109">
        <v>108</v>
      </c>
      <c r="B109">
        <f>IF(UPPER(Settings!B4)="TRUE", 乱数表!$Z109*Settings!B10, 0)</f>
        <v>-3.1454887205248527E-2</v>
      </c>
      <c r="C109">
        <f>IF(UPPER(Settings!B4)="TRUE", 乱数表!$AA109*Settings!B11, 0)</f>
        <v>6.2994022936225275E-2</v>
      </c>
      <c r="D109">
        <f>MIN(100, MAX(0, 100*BETAINV(乱数表!$B109, MAX(0.00000001, (1/(1+EXP(-(INDEX(係数表!G:G,2) + $B109))))*(EXP(INDEX(係数表!H:H,2) + INDEX(係数表!I:I,2)*LN(INDEX(出力表!C:C,2)+1)))), MAX(0.00000001, (1-(1/(1+EXP(-(INDEX(係数表!G:G,2) + $B109)))))*(EXP(INDEX(係数表!H:H,2) + INDEX(係数表!I:I,2)*LN(INDEX(出力表!C:C,2)+1)))))))</f>
        <v>97.379341705851758</v>
      </c>
      <c r="E109" t="e">
        <f>MIN(100, MAX(0, (100*(INDEX(出力表!D:D,2))/(EXP(INDEX(係数表!B:B,2) + $C109) + (INDEX(出力表!D:D,2)))) + (乱数表!$N109*(Settings!B12/(((INDEX(出力表!D:D,2))+1)^INDEX(係数表!E:E,2)*INDEX(係数表!F:F,2))))))</f>
        <v>#VALUE!</v>
      </c>
      <c r="F109" t="e">
        <f>MIN(100, MAX(0, (INDEX(出力表!D:D,2))*D109/MAX(E109, Settings!B3)))</f>
        <v>#VALUE!</v>
      </c>
      <c r="G109">
        <f>MIN(100, MAX(0, 100*BETAINV(乱数表!$C109, MAX(0.00000001, (1/(1+EXP(-(INDEX(係数表!G:G,3) + $B109))))*(EXP(INDEX(係数表!H:H,3) + INDEX(係数表!I:I,3)*LN(INDEX(出力表!C:C,3)+1)))), MAX(0.00000001, (1-(1/(1+EXP(-(INDEX(係数表!G:G,3) + $B109)))))*(EXP(INDEX(係数表!H:H,3) + INDEX(係数表!I:I,3)*LN(INDEX(出力表!C:C,3)+1)))))))</f>
        <v>99.736703434921623</v>
      </c>
      <c r="H109" t="e">
        <f>MIN(100, MAX(0, (100*(INDEX(出力表!D:D,3))/(EXP(INDEX(係数表!B:B,3) + $C109) + (INDEX(出力表!D:D,3)))) + (乱数表!$O109*(Settings!B12/(((INDEX(出力表!D:D,3))+1)^INDEX(係数表!E:E,3)*INDEX(係数表!F:F,3))))))</f>
        <v>#VALUE!</v>
      </c>
      <c r="I109" t="e">
        <f>MIN(100, MAX(0, (INDEX(出力表!D:D,3))*G109/MAX(H109, Settings!B3)))</f>
        <v>#VALUE!</v>
      </c>
      <c r="J109">
        <f>MIN(100, MAX(0, 100*BETAINV(乱数表!$D109, MAX(0.00000001, (1/(1+EXP(-(INDEX(係数表!G:G,4) + $B109))))*(EXP(INDEX(係数表!H:H,4) + INDEX(係数表!I:I,4)*LN(INDEX(出力表!C:C,4)+1)))), MAX(0.00000001, (1-(1/(1+EXP(-(INDEX(係数表!G:G,4) + $B109)))))*(EXP(INDEX(係数表!H:H,4) + INDEX(係数表!I:I,4)*LN(INDEX(出力表!C:C,4)+1)))))))</f>
        <v>76.975026418667696</v>
      </c>
      <c r="K109" t="e">
        <f>MIN(100, MAX(0, (100*(INDEX(出力表!D:D,4))/(EXP(INDEX(係数表!B:B,4) + $C109) + (INDEX(出力表!D:D,4)))) + (乱数表!$P109*(Settings!B12/(((INDEX(出力表!D:D,4))+1)^INDEX(係数表!E:E,4)*INDEX(係数表!F:F,4))))))</f>
        <v>#VALUE!</v>
      </c>
      <c r="L109" t="e">
        <f>MIN(100, MAX(0, (INDEX(出力表!D:D,4))*J109/MAX(K109, Settings!B3)))</f>
        <v>#VALUE!</v>
      </c>
      <c r="M109">
        <f>MIN(100, MAX(0, 100*BETAINV(乱数表!$E109, MAX(0.00000001, (1/(1+EXP(-(INDEX(係数表!G:G,5) + $B109))))*(EXP(INDEX(係数表!H:H,5) + INDEX(係数表!I:I,5)*LN(INDEX(出力表!C:C,5)+1)))), MAX(0.00000001, (1-(1/(1+EXP(-(INDEX(係数表!G:G,5) + $B109)))))*(EXP(INDEX(係数表!H:H,5) + INDEX(係数表!I:I,5)*LN(INDEX(出力表!C:C,5)+1)))))))</f>
        <v>70.602464759160952</v>
      </c>
      <c r="N109" t="e">
        <f>MIN(100, MAX(0, (100*(INDEX(出力表!D:D,5))/(EXP(INDEX(係数表!B:B,5) + $C109) + (INDEX(出力表!D:D,5)))) + (乱数表!$Q109*(Settings!B12/(((INDEX(出力表!D:D,5))+1)^INDEX(係数表!E:E,5)*INDEX(係数表!F:F,5))))))</f>
        <v>#VALUE!</v>
      </c>
      <c r="O109" t="e">
        <f>MIN(100, MAX(0, (INDEX(出力表!D:D,5))*M109/MAX(N109, Settings!B3)))</f>
        <v>#VALUE!</v>
      </c>
      <c r="P109">
        <f>MIN(100, MAX(0, 100*BETAINV(乱数表!$F109, MAX(0.00000001, (1/(1+EXP(-(INDEX(係数表!G:G,6) + $B109))))*(EXP(INDEX(係数表!H:H,6) + INDEX(係数表!I:I,6)*LN(INDEX(出力表!C:C,6)+1)))), MAX(0.00000001, (1-(1/(1+EXP(-(INDEX(係数表!G:G,6) + $B109)))))*(EXP(INDEX(係数表!H:H,6) + INDEX(係数表!I:I,6)*LN(INDEX(出力表!C:C,6)+1)))))))</f>
        <v>97.101409482581431</v>
      </c>
      <c r="Q109" t="e">
        <f>MIN(100, MAX(0, (100*(INDEX(出力表!D:D,6))/(EXP(INDEX(係数表!B:B,6) + $C109) + (INDEX(出力表!D:D,6)))) + (乱数表!$R109*(Settings!B12/(((INDEX(出力表!D:D,6))+1)^INDEX(係数表!E:E,6)*INDEX(係数表!F:F,6))))))</f>
        <v>#VALUE!</v>
      </c>
      <c r="R109" t="e">
        <f>MIN(100, MAX(0, (INDEX(出力表!D:D,6))*P109/MAX(Q109, Settings!B3)))</f>
        <v>#VALUE!</v>
      </c>
      <c r="S109">
        <f>MIN(100, MAX(0, 100*BETAINV(乱数表!$G109, MAX(0.00000001, (1/(1+EXP(-(INDEX(係数表!G:G,7) + $B109))))*(EXP(INDEX(係数表!H:H,7) + INDEX(係数表!I:I,7)*LN(INDEX(出力表!C:C,7)+1)))), MAX(0.00000001, (1-(1/(1+EXP(-(INDEX(係数表!G:G,7) + $B109)))))*(EXP(INDEX(係数表!H:H,7) + INDEX(係数表!I:I,7)*LN(INDEX(出力表!C:C,7)+1)))))))</f>
        <v>95.427641746141532</v>
      </c>
      <c r="T109" t="e">
        <f>MIN(100, MAX(0, (100*(INDEX(出力表!D:D,7))/(EXP(INDEX(係数表!B:B,7) + $C109) + (INDEX(出力表!D:D,7)))) + (乱数表!$S109*(Settings!B12/(((INDEX(出力表!D:D,7))+1)^INDEX(係数表!E:E,7)*INDEX(係数表!F:F,7))))))</f>
        <v>#VALUE!</v>
      </c>
      <c r="U109" t="e">
        <f>MIN(100, MAX(0, (INDEX(出力表!D:D,7))*S109/MAX(T109, Settings!B3)))</f>
        <v>#VALUE!</v>
      </c>
      <c r="V109">
        <f>MIN(100, MAX(0, 100*BETAINV(乱数表!$H109, MAX(0.00000001, (1/(1+EXP(-(INDEX(係数表!G:G,8) + $B109))))*(EXP(INDEX(係数表!H:H,8) + INDEX(係数表!I:I,8)*LN(INDEX(出力表!C:C,8)+1)))), MAX(0.00000001, (1-(1/(1+EXP(-(INDEX(係数表!G:G,8) + $B109)))))*(EXP(INDEX(係数表!H:H,8) + INDEX(係数表!I:I,8)*LN(INDEX(出力表!C:C,8)+1)))))))</f>
        <v>98.056016017605529</v>
      </c>
      <c r="W109" t="e">
        <f>MIN(100, MAX(0, (100*(INDEX(出力表!D:D,8))/(EXP(INDEX(係数表!B:B,8) + $C109) + (INDEX(出力表!D:D,8)))) + (乱数表!$T109*(Settings!B12/(((INDEX(出力表!D:D,8))+1)^INDEX(係数表!E:E,8)*INDEX(係数表!F:F,8))))))</f>
        <v>#VALUE!</v>
      </c>
      <c r="X109" t="e">
        <f>MIN(100, MAX(0, (INDEX(出力表!D:D,8))*V109/MAX(W109, Settings!B3)))</f>
        <v>#VALUE!</v>
      </c>
      <c r="Y109">
        <f>MIN(100, MAX(0, 100*BETAINV(乱数表!$I109, MAX(0.00000001, (1/(1+EXP(-(INDEX(係数表!G:G,9) + $B109))))*(EXP(INDEX(係数表!H:H,9) + INDEX(係数表!I:I,9)*LN(INDEX(出力表!C:C,9)+1)))), MAX(0.00000001, (1-(1/(1+EXP(-(INDEX(係数表!G:G,9) + $B109)))))*(EXP(INDEX(係数表!H:H,9) + INDEX(係数表!I:I,9)*LN(INDEX(出力表!C:C,9)+1)))))))</f>
        <v>58.685173328903076</v>
      </c>
      <c r="Z109" t="e">
        <f>MIN(100, MAX(0, (100*(INDEX(出力表!D:D,9))/(EXP(INDEX(係数表!B:B,9) + $C109) + (INDEX(出力表!D:D,9)))) + (乱数表!$U109*(Settings!B12/(((INDEX(出力表!D:D,9))+1)^INDEX(係数表!E:E,9)*INDEX(係数表!F:F,9))))))</f>
        <v>#VALUE!</v>
      </c>
      <c r="AA109" t="e">
        <f>MIN(100, MAX(0, (INDEX(出力表!D:D,9))*Y109/MAX(Z109, Settings!B3)))</f>
        <v>#VALUE!</v>
      </c>
      <c r="AB109">
        <f>MIN(100, MAX(0, 100*BETAINV(乱数表!$J109, MAX(0.00000001, (1/(1+EXP(-(INDEX(係数表!G:G,10) + $B109))))*(EXP(INDEX(係数表!H:H,10) + INDEX(係数表!I:I,10)*LN(INDEX(出力表!C:C,10)+1)))), MAX(0.00000001, (1-(1/(1+EXP(-(INDEX(係数表!G:G,10) + $B109)))))*(EXP(INDEX(係数表!H:H,10) + INDEX(係数表!I:I,10)*LN(INDEX(出力表!C:C,10)+1)))))))</f>
        <v>95.891662859450875</v>
      </c>
      <c r="AC109" t="e">
        <f>MIN(100, MAX(0, (100*(INDEX(出力表!D:D,10))/(EXP(INDEX(係数表!B:B,10) + $C109) + (INDEX(出力表!D:D,10)))) + (乱数表!$V109*(Settings!B12/(((INDEX(出力表!D:D,10))+1)^INDEX(係数表!E:E,10)*INDEX(係数表!F:F,10))))))</f>
        <v>#VALUE!</v>
      </c>
      <c r="AD109" t="e">
        <f>MIN(100, MAX(0, (INDEX(出力表!D:D,10))*AB109/MAX(AC109, Settings!B3)))</f>
        <v>#VALUE!</v>
      </c>
      <c r="AE109">
        <f>MIN(100, MAX(0, 100*BETAINV(乱数表!$K109, MAX(0.00000001, (1/(1+EXP(-(INDEX(係数表!G:G,11) + $B109))))*(EXP(INDEX(係数表!H:H,11) + INDEX(係数表!I:I,11)*LN(INDEX(出力表!C:C,11)+1)))), MAX(0.00000001, (1-(1/(1+EXP(-(INDEX(係数表!G:G,11) + $B109)))))*(EXP(INDEX(係数表!H:H,11) + INDEX(係数表!I:I,11)*LN(INDEX(出力表!C:C,11)+1)))))))</f>
        <v>75.158150725801164</v>
      </c>
      <c r="AF109" t="e">
        <f>MIN(100, MAX(0, (100*(INDEX(出力表!D:D,11))/(EXP(INDEX(係数表!B:B,11) + $C109) + (INDEX(出力表!D:D,11)))) + (乱数表!$W109*(Settings!B12/(((INDEX(出力表!D:D,11))+1)^INDEX(係数表!E:E,11)*INDEX(係数表!F:F,11))))))</f>
        <v>#VALUE!</v>
      </c>
      <c r="AG109" t="e">
        <f>MIN(100, MAX(0, (INDEX(出力表!D:D,11))*AE109/MAX(AF109, Settings!B3)))</f>
        <v>#VALUE!</v>
      </c>
      <c r="AH109">
        <f>MIN(100, MAX(0, 100*BETAINV(乱数表!$L109, MAX(0.00000001, (1/(1+EXP(-(INDEX(係数表!G:G,12) + $B109))))*(EXP(INDEX(係数表!H:H,12) + INDEX(係数表!I:I,12)*LN(INDEX(出力表!C:C,12)+1)))), MAX(0.00000001, (1-(1/(1+EXP(-(INDEX(係数表!G:G,12) + $B109)))))*(EXP(INDEX(係数表!H:H,12) + INDEX(係数表!I:I,12)*LN(INDEX(出力表!C:C,12)+1)))))))</f>
        <v>99.027123184552366</v>
      </c>
      <c r="AI109" t="e">
        <f>MIN(100, MAX(0, (100*(INDEX(出力表!D:D,12))/(EXP(INDEX(係数表!B:B,12) + $C109) + (INDEX(出力表!D:D,12)))) + (乱数表!$X109*(Settings!B12/(((INDEX(出力表!D:D,12))+1)^INDEX(係数表!E:E,12)*INDEX(係数表!F:F,12))))))</f>
        <v>#VALUE!</v>
      </c>
      <c r="AJ109" t="e">
        <f>MIN(100, MAX(0, (INDEX(出力表!D:D,12))*AH109/MAX(AI109, Settings!B3)))</f>
        <v>#VALUE!</v>
      </c>
      <c r="AK109">
        <f>MIN(100, MAX(0, 100*BETAINV(乱数表!$M109, MAX(0.00000001, (1/(1+EXP(-(INDEX(係数表!G:G,13) + $B109))))*(EXP(INDEX(係数表!H:H,13) + INDEX(係数表!I:I,13)*LN(INDEX(出力表!C:C,13)+1)))), MAX(0.00000001, (1-(1/(1+EXP(-(INDEX(係数表!G:G,13) + $B109)))))*(EXP(INDEX(係数表!H:H,13) + INDEX(係数表!I:I,13)*LN(INDEX(出力表!C:C,13)+1)))))))</f>
        <v>94.101348223159619</v>
      </c>
      <c r="AL109" t="e">
        <f>MIN(100, MAX(0, (100*(INDEX(出力表!D:D,13))/(EXP(INDEX(係数表!B:B,13) + $C109) + (INDEX(出力表!D:D,13)))) + (乱数表!$Y109*(Settings!B12/(((INDEX(出力表!D:D,13))+1)^INDEX(係数表!E:E,13)*INDEX(係数表!F:F,13))))))</f>
        <v>#VALUE!</v>
      </c>
      <c r="AM109" t="e">
        <f>MIN(100, MAX(0, (INDEX(出力表!D:D,13))*AK109/MAX(AL109, Settings!B3)))</f>
        <v>#VALUE!</v>
      </c>
      <c r="AN109">
        <f>IF(ISNUMBER(F109), INDEX(出力表!B:B,2)*F109, 0)+IF(ISNUMBER(I109), INDEX(出力表!B:B,3)*I109, 0)+IF(ISNUMBER(L109), INDEX(出力表!B:B,4)*L109, 0)+IF(ISNUMBER(O109), INDEX(出力表!B:B,5)*O109, 0)+IF(ISNUMBER(R109), INDEX(出力表!B:B,6)*R109, 0)+IF(ISNUMBER(U109), INDEX(出力表!B:B,7)*U109, 0)+IF(ISNUMBER(X109), INDEX(出力表!B:B,8)*X109, 0)+IF(ISNUMBER(AA109), INDEX(出力表!B:B,9)*AA109, 0)+IF(ISNUMBER(AD109), INDEX(出力表!B:B,10)*AD109, 0)+IF(ISNUMBER(AG109), INDEX(出力表!B:B,11)*AG109, 0)+IF(ISNUMBER(AJ109), INDEX(出力表!B:B,12)*AJ109, 0)+IF(ISNUMBER(AM109), INDEX(出力表!B:B,13)*AM109, 0)</f>
        <v>0</v>
      </c>
      <c r="AO109">
        <f>IF(ISNUMBER(F109), INDEX(出力表!B:B,2), 0)+IF(ISNUMBER(I109), INDEX(出力表!B:B,3), 0)+IF(ISNUMBER(L109), INDEX(出力表!B:B,4), 0)+IF(ISNUMBER(O109), INDEX(出力表!B:B,5), 0)+IF(ISNUMBER(R109), INDEX(出力表!B:B,6), 0)+IF(ISNUMBER(U109), INDEX(出力表!B:B,7), 0)+IF(ISNUMBER(X109), INDEX(出力表!B:B,8), 0)+IF(ISNUMBER(AA109), INDEX(出力表!B:B,9), 0)+IF(ISNUMBER(AD109), INDEX(出力表!B:B,10), 0)+IF(ISNUMBER(AG109), INDEX(出力表!B:B,11), 0)+IF(ISNUMBER(AJ109), INDEX(出力表!B:B,12), 0)+IF(ISNUMBER(AM109), INDEX(出力表!B:B,13), 0)</f>
        <v>0</v>
      </c>
      <c r="AP109" t="str">
        <f t="shared" si="1"/>
        <v/>
      </c>
    </row>
    <row r="110" spans="1:42" x14ac:dyDescent="0.2">
      <c r="A110">
        <v>109</v>
      </c>
      <c r="B110">
        <f>IF(UPPER(Settings!B4)="TRUE", 乱数表!$Z110*Settings!B10, 0)</f>
        <v>0.47240110675778668</v>
      </c>
      <c r="C110">
        <f>IF(UPPER(Settings!B4)="TRUE", 乱数表!$AA110*Settings!B11, 0)</f>
        <v>8.8355336535330134E-2</v>
      </c>
      <c r="D110">
        <f>MIN(100, MAX(0, 100*BETAINV(乱数表!$B110, MAX(0.00000001, (1/(1+EXP(-(INDEX(係数表!G:G,2) + $B110))))*(EXP(INDEX(係数表!H:H,2) + INDEX(係数表!I:I,2)*LN(INDEX(出力表!C:C,2)+1)))), MAX(0.00000001, (1-(1/(1+EXP(-(INDEX(係数表!G:G,2) + $B110)))))*(EXP(INDEX(係数表!H:H,2) + INDEX(係数表!I:I,2)*LN(INDEX(出力表!C:C,2)+1)))))))</f>
        <v>97.072388295637623</v>
      </c>
      <c r="E110" t="e">
        <f>MIN(100, MAX(0, (100*(INDEX(出力表!D:D,2))/(EXP(INDEX(係数表!B:B,2) + $C110) + (INDEX(出力表!D:D,2)))) + (乱数表!$N110*(Settings!B12/(((INDEX(出力表!D:D,2))+1)^INDEX(係数表!E:E,2)*INDEX(係数表!F:F,2))))))</f>
        <v>#VALUE!</v>
      </c>
      <c r="F110" t="e">
        <f>MIN(100, MAX(0, (INDEX(出力表!D:D,2))*D110/MAX(E110, Settings!B3)))</f>
        <v>#VALUE!</v>
      </c>
      <c r="G110">
        <f>MIN(100, MAX(0, 100*BETAINV(乱数表!$C110, MAX(0.00000001, (1/(1+EXP(-(INDEX(係数表!G:G,3) + $B110))))*(EXP(INDEX(係数表!H:H,3) + INDEX(係数表!I:I,3)*LN(INDEX(出力表!C:C,3)+1)))), MAX(0.00000001, (1-(1/(1+EXP(-(INDEX(係数表!G:G,3) + $B110)))))*(EXP(INDEX(係数表!H:H,3) + INDEX(係数表!I:I,3)*LN(INDEX(出力表!C:C,3)+1)))))))</f>
        <v>99.98994162496821</v>
      </c>
      <c r="H110" t="e">
        <f>MIN(100, MAX(0, (100*(INDEX(出力表!D:D,3))/(EXP(INDEX(係数表!B:B,3) + $C110) + (INDEX(出力表!D:D,3)))) + (乱数表!$O110*(Settings!B12/(((INDEX(出力表!D:D,3))+1)^INDEX(係数表!E:E,3)*INDEX(係数表!F:F,3))))))</f>
        <v>#VALUE!</v>
      </c>
      <c r="I110" t="e">
        <f>MIN(100, MAX(0, (INDEX(出力表!D:D,3))*G110/MAX(H110, Settings!B3)))</f>
        <v>#VALUE!</v>
      </c>
      <c r="J110">
        <f>MIN(100, MAX(0, 100*BETAINV(乱数表!$D110, MAX(0.00000001, (1/(1+EXP(-(INDEX(係数表!G:G,4) + $B110))))*(EXP(INDEX(係数表!H:H,4) + INDEX(係数表!I:I,4)*LN(INDEX(出力表!C:C,4)+1)))), MAX(0.00000001, (1-(1/(1+EXP(-(INDEX(係数表!G:G,4) + $B110)))))*(EXP(INDEX(係数表!H:H,4) + INDEX(係数表!I:I,4)*LN(INDEX(出力表!C:C,4)+1)))))))</f>
        <v>99.914886943018104</v>
      </c>
      <c r="K110" t="e">
        <f>MIN(100, MAX(0, (100*(INDEX(出力表!D:D,4))/(EXP(INDEX(係数表!B:B,4) + $C110) + (INDEX(出力表!D:D,4)))) + (乱数表!$P110*(Settings!B12/(((INDEX(出力表!D:D,4))+1)^INDEX(係数表!E:E,4)*INDEX(係数表!F:F,4))))))</f>
        <v>#VALUE!</v>
      </c>
      <c r="L110" t="e">
        <f>MIN(100, MAX(0, (INDEX(出力表!D:D,4))*J110/MAX(K110, Settings!B3)))</f>
        <v>#VALUE!</v>
      </c>
      <c r="M110">
        <f>MIN(100, MAX(0, 100*BETAINV(乱数表!$E110, MAX(0.00000001, (1/(1+EXP(-(INDEX(係数表!G:G,5) + $B110))))*(EXP(INDEX(係数表!H:H,5) + INDEX(係数表!I:I,5)*LN(INDEX(出力表!C:C,5)+1)))), MAX(0.00000001, (1-(1/(1+EXP(-(INDEX(係数表!G:G,5) + $B110)))))*(EXP(INDEX(係数表!H:H,5) + INDEX(係数表!I:I,5)*LN(INDEX(出力表!C:C,5)+1)))))))</f>
        <v>99.823707237442321</v>
      </c>
      <c r="N110" t="e">
        <f>MIN(100, MAX(0, (100*(INDEX(出力表!D:D,5))/(EXP(INDEX(係数表!B:B,5) + $C110) + (INDEX(出力表!D:D,5)))) + (乱数表!$Q110*(Settings!B12/(((INDEX(出力表!D:D,5))+1)^INDEX(係数表!E:E,5)*INDEX(係数表!F:F,5))))))</f>
        <v>#VALUE!</v>
      </c>
      <c r="O110" t="e">
        <f>MIN(100, MAX(0, (INDEX(出力表!D:D,5))*M110/MAX(N110, Settings!B3)))</f>
        <v>#VALUE!</v>
      </c>
      <c r="P110">
        <f>MIN(100, MAX(0, 100*BETAINV(乱数表!$F110, MAX(0.00000001, (1/(1+EXP(-(INDEX(係数表!G:G,6) + $B110))))*(EXP(INDEX(係数表!H:H,6) + INDEX(係数表!I:I,6)*LN(INDEX(出力表!C:C,6)+1)))), MAX(0.00000001, (1-(1/(1+EXP(-(INDEX(係数表!G:G,6) + $B110)))))*(EXP(INDEX(係数表!H:H,6) + INDEX(係数表!I:I,6)*LN(INDEX(出力表!C:C,6)+1)))))))</f>
        <v>96.571892384396662</v>
      </c>
      <c r="Q110" t="e">
        <f>MIN(100, MAX(0, (100*(INDEX(出力表!D:D,6))/(EXP(INDEX(係数表!B:B,6) + $C110) + (INDEX(出力表!D:D,6)))) + (乱数表!$R110*(Settings!B12/(((INDEX(出力表!D:D,6))+1)^INDEX(係数表!E:E,6)*INDEX(係数表!F:F,6))))))</f>
        <v>#VALUE!</v>
      </c>
      <c r="R110" t="e">
        <f>MIN(100, MAX(0, (INDEX(出力表!D:D,6))*P110/MAX(Q110, Settings!B3)))</f>
        <v>#VALUE!</v>
      </c>
      <c r="S110">
        <f>MIN(100, MAX(0, 100*BETAINV(乱数表!$G110, MAX(0.00000001, (1/(1+EXP(-(INDEX(係数表!G:G,7) + $B110))))*(EXP(INDEX(係数表!H:H,7) + INDEX(係数表!I:I,7)*LN(INDEX(出力表!C:C,7)+1)))), MAX(0.00000001, (1-(1/(1+EXP(-(INDEX(係数表!G:G,7) + $B110)))))*(EXP(INDEX(係数表!H:H,7) + INDEX(係数表!I:I,7)*LN(INDEX(出力表!C:C,7)+1)))))))</f>
        <v>99.854841092442953</v>
      </c>
      <c r="T110" t="e">
        <f>MIN(100, MAX(0, (100*(INDEX(出力表!D:D,7))/(EXP(INDEX(係数表!B:B,7) + $C110) + (INDEX(出力表!D:D,7)))) + (乱数表!$S110*(Settings!B12/(((INDEX(出力表!D:D,7))+1)^INDEX(係数表!E:E,7)*INDEX(係数表!F:F,7))))))</f>
        <v>#VALUE!</v>
      </c>
      <c r="U110" t="e">
        <f>MIN(100, MAX(0, (INDEX(出力表!D:D,7))*S110/MAX(T110, Settings!B3)))</f>
        <v>#VALUE!</v>
      </c>
      <c r="V110">
        <f>MIN(100, MAX(0, 100*BETAINV(乱数表!$H110, MAX(0.00000001, (1/(1+EXP(-(INDEX(係数表!G:G,8) + $B110))))*(EXP(INDEX(係数表!H:H,8) + INDEX(係数表!I:I,8)*LN(INDEX(出力表!C:C,8)+1)))), MAX(0.00000001, (1-(1/(1+EXP(-(INDEX(係数表!G:G,8) + $B110)))))*(EXP(INDEX(係数表!H:H,8) + INDEX(係数表!I:I,8)*LN(INDEX(出力表!C:C,8)+1)))))))</f>
        <v>98.038024626364376</v>
      </c>
      <c r="W110" t="e">
        <f>MIN(100, MAX(0, (100*(INDEX(出力表!D:D,8))/(EXP(INDEX(係数表!B:B,8) + $C110) + (INDEX(出力表!D:D,8)))) + (乱数表!$T110*(Settings!B12/(((INDEX(出力表!D:D,8))+1)^INDEX(係数表!E:E,8)*INDEX(係数表!F:F,8))))))</f>
        <v>#VALUE!</v>
      </c>
      <c r="X110" t="e">
        <f>MIN(100, MAX(0, (INDEX(出力表!D:D,8))*V110/MAX(W110, Settings!B3)))</f>
        <v>#VALUE!</v>
      </c>
      <c r="Y110">
        <f>MIN(100, MAX(0, 100*BETAINV(乱数表!$I110, MAX(0.00000001, (1/(1+EXP(-(INDEX(係数表!G:G,9) + $B110))))*(EXP(INDEX(係数表!H:H,9) + INDEX(係数表!I:I,9)*LN(INDEX(出力表!C:C,9)+1)))), MAX(0.00000001, (1-(1/(1+EXP(-(INDEX(係数表!G:G,9) + $B110)))))*(EXP(INDEX(係数表!H:H,9) + INDEX(係数表!I:I,9)*LN(INDEX(出力表!C:C,9)+1)))))))</f>
        <v>70.323483601522426</v>
      </c>
      <c r="Z110" t="e">
        <f>MIN(100, MAX(0, (100*(INDEX(出力表!D:D,9))/(EXP(INDEX(係数表!B:B,9) + $C110) + (INDEX(出力表!D:D,9)))) + (乱数表!$U110*(Settings!B12/(((INDEX(出力表!D:D,9))+1)^INDEX(係数表!E:E,9)*INDEX(係数表!F:F,9))))))</f>
        <v>#VALUE!</v>
      </c>
      <c r="AA110" t="e">
        <f>MIN(100, MAX(0, (INDEX(出力表!D:D,9))*Y110/MAX(Z110, Settings!B3)))</f>
        <v>#VALUE!</v>
      </c>
      <c r="AB110">
        <f>MIN(100, MAX(0, 100*BETAINV(乱数表!$J110, MAX(0.00000001, (1/(1+EXP(-(INDEX(係数表!G:G,10) + $B110))))*(EXP(INDEX(係数表!H:H,10) + INDEX(係数表!I:I,10)*LN(INDEX(出力表!C:C,10)+1)))), MAX(0.00000001, (1-(1/(1+EXP(-(INDEX(係数表!G:G,10) + $B110)))))*(EXP(INDEX(係数表!H:H,10) + INDEX(係数表!I:I,10)*LN(INDEX(出力表!C:C,10)+1)))))))</f>
        <v>93.754253435930451</v>
      </c>
      <c r="AC110" t="e">
        <f>MIN(100, MAX(0, (100*(INDEX(出力表!D:D,10))/(EXP(INDEX(係数表!B:B,10) + $C110) + (INDEX(出力表!D:D,10)))) + (乱数表!$V110*(Settings!B12/(((INDEX(出力表!D:D,10))+1)^INDEX(係数表!E:E,10)*INDEX(係数表!F:F,10))))))</f>
        <v>#VALUE!</v>
      </c>
      <c r="AD110" t="e">
        <f>MIN(100, MAX(0, (INDEX(出力表!D:D,10))*AB110/MAX(AC110, Settings!B3)))</f>
        <v>#VALUE!</v>
      </c>
      <c r="AE110">
        <f>MIN(100, MAX(0, 100*BETAINV(乱数表!$K110, MAX(0.00000001, (1/(1+EXP(-(INDEX(係数表!G:G,11) + $B110))))*(EXP(INDEX(係数表!H:H,11) + INDEX(係数表!I:I,11)*LN(INDEX(出力表!C:C,11)+1)))), MAX(0.00000001, (1-(1/(1+EXP(-(INDEX(係数表!G:G,11) + $B110)))))*(EXP(INDEX(係数表!H:H,11) + INDEX(係数表!I:I,11)*LN(INDEX(出力表!C:C,11)+1)))))))</f>
        <v>97.47374910342262</v>
      </c>
      <c r="AF110" t="e">
        <f>MIN(100, MAX(0, (100*(INDEX(出力表!D:D,11))/(EXP(INDEX(係数表!B:B,11) + $C110) + (INDEX(出力表!D:D,11)))) + (乱数表!$W110*(Settings!B12/(((INDEX(出力表!D:D,11))+1)^INDEX(係数表!E:E,11)*INDEX(係数表!F:F,11))))))</f>
        <v>#VALUE!</v>
      </c>
      <c r="AG110" t="e">
        <f>MIN(100, MAX(0, (INDEX(出力表!D:D,11))*AE110/MAX(AF110, Settings!B3)))</f>
        <v>#VALUE!</v>
      </c>
      <c r="AH110">
        <f>MIN(100, MAX(0, 100*BETAINV(乱数表!$L110, MAX(0.00000001, (1/(1+EXP(-(INDEX(係数表!G:G,12) + $B110))))*(EXP(INDEX(係数表!H:H,12) + INDEX(係数表!I:I,12)*LN(INDEX(出力表!C:C,12)+1)))), MAX(0.00000001, (1-(1/(1+EXP(-(INDEX(係数表!G:G,12) + $B110)))))*(EXP(INDEX(係数表!H:H,12) + INDEX(係数表!I:I,12)*LN(INDEX(出力表!C:C,12)+1)))))))</f>
        <v>98.926361219413579</v>
      </c>
      <c r="AI110" t="e">
        <f>MIN(100, MAX(0, (100*(INDEX(出力表!D:D,12))/(EXP(INDEX(係数表!B:B,12) + $C110) + (INDEX(出力表!D:D,12)))) + (乱数表!$X110*(Settings!B12/(((INDEX(出力表!D:D,12))+1)^INDEX(係数表!E:E,12)*INDEX(係数表!F:F,12))))))</f>
        <v>#VALUE!</v>
      </c>
      <c r="AJ110" t="e">
        <f>MIN(100, MAX(0, (INDEX(出力表!D:D,12))*AH110/MAX(AI110, Settings!B3)))</f>
        <v>#VALUE!</v>
      </c>
      <c r="AK110">
        <f>MIN(100, MAX(0, 100*BETAINV(乱数表!$M110, MAX(0.00000001, (1/(1+EXP(-(INDEX(係数表!G:G,13) + $B110))))*(EXP(INDEX(係数表!H:H,13) + INDEX(係数表!I:I,13)*LN(INDEX(出力表!C:C,13)+1)))), MAX(0.00000001, (1-(1/(1+EXP(-(INDEX(係数表!G:G,13) + $B110)))))*(EXP(INDEX(係数表!H:H,13) + INDEX(係数表!I:I,13)*LN(INDEX(出力表!C:C,13)+1)))))))</f>
        <v>99.554962781869378</v>
      </c>
      <c r="AL110" t="e">
        <f>MIN(100, MAX(0, (100*(INDEX(出力表!D:D,13))/(EXP(INDEX(係数表!B:B,13) + $C110) + (INDEX(出力表!D:D,13)))) + (乱数表!$Y110*(Settings!B12/(((INDEX(出力表!D:D,13))+1)^INDEX(係数表!E:E,13)*INDEX(係数表!F:F,13))))))</f>
        <v>#VALUE!</v>
      </c>
      <c r="AM110" t="e">
        <f>MIN(100, MAX(0, (INDEX(出力表!D:D,13))*AK110/MAX(AL110, Settings!B3)))</f>
        <v>#VALUE!</v>
      </c>
      <c r="AN110">
        <f>IF(ISNUMBER(F110), INDEX(出力表!B:B,2)*F110, 0)+IF(ISNUMBER(I110), INDEX(出力表!B:B,3)*I110, 0)+IF(ISNUMBER(L110), INDEX(出力表!B:B,4)*L110, 0)+IF(ISNUMBER(O110), INDEX(出力表!B:B,5)*O110, 0)+IF(ISNUMBER(R110), INDEX(出力表!B:B,6)*R110, 0)+IF(ISNUMBER(U110), INDEX(出力表!B:B,7)*U110, 0)+IF(ISNUMBER(X110), INDEX(出力表!B:B,8)*X110, 0)+IF(ISNUMBER(AA110), INDEX(出力表!B:B,9)*AA110, 0)+IF(ISNUMBER(AD110), INDEX(出力表!B:B,10)*AD110, 0)+IF(ISNUMBER(AG110), INDEX(出力表!B:B,11)*AG110, 0)+IF(ISNUMBER(AJ110), INDEX(出力表!B:B,12)*AJ110, 0)+IF(ISNUMBER(AM110), INDEX(出力表!B:B,13)*AM110, 0)</f>
        <v>0</v>
      </c>
      <c r="AO110">
        <f>IF(ISNUMBER(F110), INDEX(出力表!B:B,2), 0)+IF(ISNUMBER(I110), INDEX(出力表!B:B,3), 0)+IF(ISNUMBER(L110), INDEX(出力表!B:B,4), 0)+IF(ISNUMBER(O110), INDEX(出力表!B:B,5), 0)+IF(ISNUMBER(R110), INDEX(出力表!B:B,6), 0)+IF(ISNUMBER(U110), INDEX(出力表!B:B,7), 0)+IF(ISNUMBER(X110), INDEX(出力表!B:B,8), 0)+IF(ISNUMBER(AA110), INDEX(出力表!B:B,9), 0)+IF(ISNUMBER(AD110), INDEX(出力表!B:B,10), 0)+IF(ISNUMBER(AG110), INDEX(出力表!B:B,11), 0)+IF(ISNUMBER(AJ110), INDEX(出力表!B:B,12), 0)+IF(ISNUMBER(AM110), INDEX(出力表!B:B,13), 0)</f>
        <v>0</v>
      </c>
      <c r="AP110" t="str">
        <f t="shared" si="1"/>
        <v/>
      </c>
    </row>
    <row r="111" spans="1:42" x14ac:dyDescent="0.2">
      <c r="A111">
        <v>110</v>
      </c>
      <c r="B111">
        <f>IF(UPPER(Settings!B4)="TRUE", 乱数表!$Z111*Settings!B10, 0)</f>
        <v>-8.6290514903579307E-2</v>
      </c>
      <c r="C111">
        <f>IF(UPPER(Settings!B4)="TRUE", 乱数表!$AA111*Settings!B11, 0)</f>
        <v>0.11406788862598401</v>
      </c>
      <c r="D111">
        <f>MIN(100, MAX(0, 100*BETAINV(乱数表!$B111, MAX(0.00000001, (1/(1+EXP(-(INDEX(係数表!G:G,2) + $B111))))*(EXP(INDEX(係数表!H:H,2) + INDEX(係数表!I:I,2)*LN(INDEX(出力表!C:C,2)+1)))), MAX(0.00000001, (1-(1/(1+EXP(-(INDEX(係数表!G:G,2) + $B111)))))*(EXP(INDEX(係数表!H:H,2) + INDEX(係数表!I:I,2)*LN(INDEX(出力表!C:C,2)+1)))))))</f>
        <v>77.051075717828866</v>
      </c>
      <c r="E111" t="e">
        <f>MIN(100, MAX(0, (100*(INDEX(出力表!D:D,2))/(EXP(INDEX(係数表!B:B,2) + $C111) + (INDEX(出力表!D:D,2)))) + (乱数表!$N111*(Settings!B12/(((INDEX(出力表!D:D,2))+1)^INDEX(係数表!E:E,2)*INDEX(係数表!F:F,2))))))</f>
        <v>#VALUE!</v>
      </c>
      <c r="F111" t="e">
        <f>MIN(100, MAX(0, (INDEX(出力表!D:D,2))*D111/MAX(E111, Settings!B3)))</f>
        <v>#VALUE!</v>
      </c>
      <c r="G111">
        <f>MIN(100, MAX(0, 100*BETAINV(乱数表!$C111, MAX(0.00000001, (1/(1+EXP(-(INDEX(係数表!G:G,3) + $B111))))*(EXP(INDEX(係数表!H:H,3) + INDEX(係数表!I:I,3)*LN(INDEX(出力表!C:C,3)+1)))), MAX(0.00000001, (1-(1/(1+EXP(-(INDEX(係数表!G:G,3) + $B111)))))*(EXP(INDEX(係数表!H:H,3) + INDEX(係数表!I:I,3)*LN(INDEX(出力表!C:C,3)+1)))))))</f>
        <v>95.245940014763903</v>
      </c>
      <c r="H111" t="e">
        <f>MIN(100, MAX(0, (100*(INDEX(出力表!D:D,3))/(EXP(INDEX(係数表!B:B,3) + $C111) + (INDEX(出力表!D:D,3)))) + (乱数表!$O111*(Settings!B12/(((INDEX(出力表!D:D,3))+1)^INDEX(係数表!E:E,3)*INDEX(係数表!F:F,3))))))</f>
        <v>#VALUE!</v>
      </c>
      <c r="I111" t="e">
        <f>MIN(100, MAX(0, (INDEX(出力表!D:D,3))*G111/MAX(H111, Settings!B3)))</f>
        <v>#VALUE!</v>
      </c>
      <c r="J111">
        <f>MIN(100, MAX(0, 100*BETAINV(乱数表!$D111, MAX(0.00000001, (1/(1+EXP(-(INDEX(係数表!G:G,4) + $B111))))*(EXP(INDEX(係数表!H:H,4) + INDEX(係数表!I:I,4)*LN(INDEX(出力表!C:C,4)+1)))), MAX(0.00000001, (1-(1/(1+EXP(-(INDEX(係数表!G:G,4) + $B111)))))*(EXP(INDEX(係数表!H:H,4) + INDEX(係数表!I:I,4)*LN(INDEX(出力表!C:C,4)+1)))))))</f>
        <v>98.676240083270656</v>
      </c>
      <c r="K111" t="e">
        <f>MIN(100, MAX(0, (100*(INDEX(出力表!D:D,4))/(EXP(INDEX(係数表!B:B,4) + $C111) + (INDEX(出力表!D:D,4)))) + (乱数表!$P111*(Settings!B12/(((INDEX(出力表!D:D,4))+1)^INDEX(係数表!E:E,4)*INDEX(係数表!F:F,4))))))</f>
        <v>#VALUE!</v>
      </c>
      <c r="L111" t="e">
        <f>MIN(100, MAX(0, (INDEX(出力表!D:D,4))*J111/MAX(K111, Settings!B3)))</f>
        <v>#VALUE!</v>
      </c>
      <c r="M111">
        <f>MIN(100, MAX(0, 100*BETAINV(乱数表!$E111, MAX(0.00000001, (1/(1+EXP(-(INDEX(係数表!G:G,5) + $B111))))*(EXP(INDEX(係数表!H:H,5) + INDEX(係数表!I:I,5)*LN(INDEX(出力表!C:C,5)+1)))), MAX(0.00000001, (1-(1/(1+EXP(-(INDEX(係数表!G:G,5) + $B111)))))*(EXP(INDEX(係数表!H:H,5) + INDEX(係数表!I:I,5)*LN(INDEX(出力表!C:C,5)+1)))))))</f>
        <v>80.134277205209955</v>
      </c>
      <c r="N111" t="e">
        <f>MIN(100, MAX(0, (100*(INDEX(出力表!D:D,5))/(EXP(INDEX(係数表!B:B,5) + $C111) + (INDEX(出力表!D:D,5)))) + (乱数表!$Q111*(Settings!B12/(((INDEX(出力表!D:D,5))+1)^INDEX(係数表!E:E,5)*INDEX(係数表!F:F,5))))))</f>
        <v>#VALUE!</v>
      </c>
      <c r="O111" t="e">
        <f>MIN(100, MAX(0, (INDEX(出力表!D:D,5))*M111/MAX(N111, Settings!B3)))</f>
        <v>#VALUE!</v>
      </c>
      <c r="P111">
        <f>MIN(100, MAX(0, 100*BETAINV(乱数表!$F111, MAX(0.00000001, (1/(1+EXP(-(INDEX(係数表!G:G,6) + $B111))))*(EXP(INDEX(係数表!H:H,6) + INDEX(係数表!I:I,6)*LN(INDEX(出力表!C:C,6)+1)))), MAX(0.00000001, (1-(1/(1+EXP(-(INDEX(係数表!G:G,6) + $B111)))))*(EXP(INDEX(係数表!H:H,6) + INDEX(係数表!I:I,6)*LN(INDEX(出力表!C:C,6)+1)))))))</f>
        <v>98.380726992686334</v>
      </c>
      <c r="Q111" t="e">
        <f>MIN(100, MAX(0, (100*(INDEX(出力表!D:D,6))/(EXP(INDEX(係数表!B:B,6) + $C111) + (INDEX(出力表!D:D,6)))) + (乱数表!$R111*(Settings!B12/(((INDEX(出力表!D:D,6))+1)^INDEX(係数表!E:E,6)*INDEX(係数表!F:F,6))))))</f>
        <v>#VALUE!</v>
      </c>
      <c r="R111" t="e">
        <f>MIN(100, MAX(0, (INDEX(出力表!D:D,6))*P111/MAX(Q111, Settings!B3)))</f>
        <v>#VALUE!</v>
      </c>
      <c r="S111">
        <f>MIN(100, MAX(0, 100*BETAINV(乱数表!$G111, MAX(0.00000001, (1/(1+EXP(-(INDEX(係数表!G:G,7) + $B111))))*(EXP(INDEX(係数表!H:H,7) + INDEX(係数表!I:I,7)*LN(INDEX(出力表!C:C,7)+1)))), MAX(0.00000001, (1-(1/(1+EXP(-(INDEX(係数表!G:G,7) + $B111)))))*(EXP(INDEX(係数表!H:H,7) + INDEX(係数表!I:I,7)*LN(INDEX(出力表!C:C,7)+1)))))))</f>
        <v>98.243068825244364</v>
      </c>
      <c r="T111" t="e">
        <f>MIN(100, MAX(0, (100*(INDEX(出力表!D:D,7))/(EXP(INDEX(係数表!B:B,7) + $C111) + (INDEX(出力表!D:D,7)))) + (乱数表!$S111*(Settings!B12/(((INDEX(出力表!D:D,7))+1)^INDEX(係数表!E:E,7)*INDEX(係数表!F:F,7))))))</f>
        <v>#VALUE!</v>
      </c>
      <c r="U111" t="e">
        <f>MIN(100, MAX(0, (INDEX(出力表!D:D,7))*S111/MAX(T111, Settings!B3)))</f>
        <v>#VALUE!</v>
      </c>
      <c r="V111">
        <f>MIN(100, MAX(0, 100*BETAINV(乱数表!$H111, MAX(0.00000001, (1/(1+EXP(-(INDEX(係数表!G:G,8) + $B111))))*(EXP(INDEX(係数表!H:H,8) + INDEX(係数表!I:I,8)*LN(INDEX(出力表!C:C,8)+1)))), MAX(0.00000001, (1-(1/(1+EXP(-(INDEX(係数表!G:G,8) + $B111)))))*(EXP(INDEX(係数表!H:H,8) + INDEX(係数表!I:I,8)*LN(INDEX(出力表!C:C,8)+1)))))))</f>
        <v>97.801485183011465</v>
      </c>
      <c r="W111" t="e">
        <f>MIN(100, MAX(0, (100*(INDEX(出力表!D:D,8))/(EXP(INDEX(係数表!B:B,8) + $C111) + (INDEX(出力表!D:D,8)))) + (乱数表!$T111*(Settings!B12/(((INDEX(出力表!D:D,8))+1)^INDEX(係数表!E:E,8)*INDEX(係数表!F:F,8))))))</f>
        <v>#VALUE!</v>
      </c>
      <c r="X111" t="e">
        <f>MIN(100, MAX(0, (INDEX(出力表!D:D,8))*V111/MAX(W111, Settings!B3)))</f>
        <v>#VALUE!</v>
      </c>
      <c r="Y111">
        <f>MIN(100, MAX(0, 100*BETAINV(乱数表!$I111, MAX(0.00000001, (1/(1+EXP(-(INDEX(係数表!G:G,9) + $B111))))*(EXP(INDEX(係数表!H:H,9) + INDEX(係数表!I:I,9)*LN(INDEX(出力表!C:C,9)+1)))), MAX(0.00000001, (1-(1/(1+EXP(-(INDEX(係数表!G:G,9) + $B111)))))*(EXP(INDEX(係数表!H:H,9) + INDEX(係数表!I:I,9)*LN(INDEX(出力表!C:C,9)+1)))))))</f>
        <v>91.300072086546663</v>
      </c>
      <c r="Z111" t="e">
        <f>MIN(100, MAX(0, (100*(INDEX(出力表!D:D,9))/(EXP(INDEX(係数表!B:B,9) + $C111) + (INDEX(出力表!D:D,9)))) + (乱数表!$U111*(Settings!B12/(((INDEX(出力表!D:D,9))+1)^INDEX(係数表!E:E,9)*INDEX(係数表!F:F,9))))))</f>
        <v>#VALUE!</v>
      </c>
      <c r="AA111" t="e">
        <f>MIN(100, MAX(0, (INDEX(出力表!D:D,9))*Y111/MAX(Z111, Settings!B3)))</f>
        <v>#VALUE!</v>
      </c>
      <c r="AB111">
        <f>MIN(100, MAX(0, 100*BETAINV(乱数表!$J111, MAX(0.00000001, (1/(1+EXP(-(INDEX(係数表!G:G,10) + $B111))))*(EXP(INDEX(係数表!H:H,10) + INDEX(係数表!I:I,10)*LN(INDEX(出力表!C:C,10)+1)))), MAX(0.00000001, (1-(1/(1+EXP(-(INDEX(係数表!G:G,10) + $B111)))))*(EXP(INDEX(係数表!H:H,10) + INDEX(係数表!I:I,10)*LN(INDEX(出力表!C:C,10)+1)))))))</f>
        <v>99.954373746863979</v>
      </c>
      <c r="AC111" t="e">
        <f>MIN(100, MAX(0, (100*(INDEX(出力表!D:D,10))/(EXP(INDEX(係数表!B:B,10) + $C111) + (INDEX(出力表!D:D,10)))) + (乱数表!$V111*(Settings!B12/(((INDEX(出力表!D:D,10))+1)^INDEX(係数表!E:E,10)*INDEX(係数表!F:F,10))))))</f>
        <v>#VALUE!</v>
      </c>
      <c r="AD111" t="e">
        <f>MIN(100, MAX(0, (INDEX(出力表!D:D,10))*AB111/MAX(AC111, Settings!B3)))</f>
        <v>#VALUE!</v>
      </c>
      <c r="AE111">
        <f>MIN(100, MAX(0, 100*BETAINV(乱数表!$K111, MAX(0.00000001, (1/(1+EXP(-(INDEX(係数表!G:G,11) + $B111))))*(EXP(INDEX(係数表!H:H,11) + INDEX(係数表!I:I,11)*LN(INDEX(出力表!C:C,11)+1)))), MAX(0.00000001, (1-(1/(1+EXP(-(INDEX(係数表!G:G,11) + $B111)))))*(EXP(INDEX(係数表!H:H,11) + INDEX(係数表!I:I,11)*LN(INDEX(出力表!C:C,11)+1)))))))</f>
        <v>66.716295596821425</v>
      </c>
      <c r="AF111" t="e">
        <f>MIN(100, MAX(0, (100*(INDEX(出力表!D:D,11))/(EXP(INDEX(係数表!B:B,11) + $C111) + (INDEX(出力表!D:D,11)))) + (乱数表!$W111*(Settings!B12/(((INDEX(出力表!D:D,11))+1)^INDEX(係数表!E:E,11)*INDEX(係数表!F:F,11))))))</f>
        <v>#VALUE!</v>
      </c>
      <c r="AG111" t="e">
        <f>MIN(100, MAX(0, (INDEX(出力表!D:D,11))*AE111/MAX(AF111, Settings!B3)))</f>
        <v>#VALUE!</v>
      </c>
      <c r="AH111">
        <f>MIN(100, MAX(0, 100*BETAINV(乱数表!$L111, MAX(0.00000001, (1/(1+EXP(-(INDEX(係数表!G:G,12) + $B111))))*(EXP(INDEX(係数表!H:H,12) + INDEX(係数表!I:I,12)*LN(INDEX(出力表!C:C,12)+1)))), MAX(0.00000001, (1-(1/(1+EXP(-(INDEX(係数表!G:G,12) + $B111)))))*(EXP(INDEX(係数表!H:H,12) + INDEX(係数表!I:I,12)*LN(INDEX(出力表!C:C,12)+1)))))))</f>
        <v>99.70152824022216</v>
      </c>
      <c r="AI111" t="e">
        <f>MIN(100, MAX(0, (100*(INDEX(出力表!D:D,12))/(EXP(INDEX(係数表!B:B,12) + $C111) + (INDEX(出力表!D:D,12)))) + (乱数表!$X111*(Settings!B12/(((INDEX(出力表!D:D,12))+1)^INDEX(係数表!E:E,12)*INDEX(係数表!F:F,12))))))</f>
        <v>#VALUE!</v>
      </c>
      <c r="AJ111" t="e">
        <f>MIN(100, MAX(0, (INDEX(出力表!D:D,12))*AH111/MAX(AI111, Settings!B3)))</f>
        <v>#VALUE!</v>
      </c>
      <c r="AK111">
        <f>MIN(100, MAX(0, 100*BETAINV(乱数表!$M111, MAX(0.00000001, (1/(1+EXP(-(INDEX(係数表!G:G,13) + $B111))))*(EXP(INDEX(係数表!H:H,13) + INDEX(係数表!I:I,13)*LN(INDEX(出力表!C:C,13)+1)))), MAX(0.00000001, (1-(1/(1+EXP(-(INDEX(係数表!G:G,13) + $B111)))))*(EXP(INDEX(係数表!H:H,13) + INDEX(係数表!I:I,13)*LN(INDEX(出力表!C:C,13)+1)))))))</f>
        <v>98.61898066457735</v>
      </c>
      <c r="AL111" t="e">
        <f>MIN(100, MAX(0, (100*(INDEX(出力表!D:D,13))/(EXP(INDEX(係数表!B:B,13) + $C111) + (INDEX(出力表!D:D,13)))) + (乱数表!$Y111*(Settings!B12/(((INDEX(出力表!D:D,13))+1)^INDEX(係数表!E:E,13)*INDEX(係数表!F:F,13))))))</f>
        <v>#VALUE!</v>
      </c>
      <c r="AM111" t="e">
        <f>MIN(100, MAX(0, (INDEX(出力表!D:D,13))*AK111/MAX(AL111, Settings!B3)))</f>
        <v>#VALUE!</v>
      </c>
      <c r="AN111">
        <f>IF(ISNUMBER(F111), INDEX(出力表!B:B,2)*F111, 0)+IF(ISNUMBER(I111), INDEX(出力表!B:B,3)*I111, 0)+IF(ISNUMBER(L111), INDEX(出力表!B:B,4)*L111, 0)+IF(ISNUMBER(O111), INDEX(出力表!B:B,5)*O111, 0)+IF(ISNUMBER(R111), INDEX(出力表!B:B,6)*R111, 0)+IF(ISNUMBER(U111), INDEX(出力表!B:B,7)*U111, 0)+IF(ISNUMBER(X111), INDEX(出力表!B:B,8)*X111, 0)+IF(ISNUMBER(AA111), INDEX(出力表!B:B,9)*AA111, 0)+IF(ISNUMBER(AD111), INDEX(出力表!B:B,10)*AD111, 0)+IF(ISNUMBER(AG111), INDEX(出力表!B:B,11)*AG111, 0)+IF(ISNUMBER(AJ111), INDEX(出力表!B:B,12)*AJ111, 0)+IF(ISNUMBER(AM111), INDEX(出力表!B:B,13)*AM111, 0)</f>
        <v>0</v>
      </c>
      <c r="AO111">
        <f>IF(ISNUMBER(F111), INDEX(出力表!B:B,2), 0)+IF(ISNUMBER(I111), INDEX(出力表!B:B,3), 0)+IF(ISNUMBER(L111), INDEX(出力表!B:B,4), 0)+IF(ISNUMBER(O111), INDEX(出力表!B:B,5), 0)+IF(ISNUMBER(R111), INDEX(出力表!B:B,6), 0)+IF(ISNUMBER(U111), INDEX(出力表!B:B,7), 0)+IF(ISNUMBER(X111), INDEX(出力表!B:B,8), 0)+IF(ISNUMBER(AA111), INDEX(出力表!B:B,9), 0)+IF(ISNUMBER(AD111), INDEX(出力表!B:B,10), 0)+IF(ISNUMBER(AG111), INDEX(出力表!B:B,11), 0)+IF(ISNUMBER(AJ111), INDEX(出力表!B:B,12), 0)+IF(ISNUMBER(AM111), INDEX(出力表!B:B,13), 0)</f>
        <v>0</v>
      </c>
      <c r="AP111" t="str">
        <f t="shared" si="1"/>
        <v/>
      </c>
    </row>
    <row r="112" spans="1:42" x14ac:dyDescent="0.2">
      <c r="A112">
        <v>111</v>
      </c>
      <c r="B112">
        <f>IF(UPPER(Settings!B4)="TRUE", 乱数表!$Z112*Settings!B10, 0)</f>
        <v>0.19810701549546963</v>
      </c>
      <c r="C112">
        <f>IF(UPPER(Settings!B4)="TRUE", 乱数表!$AA112*Settings!B11, 0)</f>
        <v>-4.2660557456135569E-2</v>
      </c>
      <c r="D112">
        <f>MIN(100, MAX(0, 100*BETAINV(乱数表!$B112, MAX(0.00000001, (1/(1+EXP(-(INDEX(係数表!G:G,2) + $B112))))*(EXP(INDEX(係数表!H:H,2) + INDEX(係数表!I:I,2)*LN(INDEX(出力表!C:C,2)+1)))), MAX(0.00000001, (1-(1/(1+EXP(-(INDEX(係数表!G:G,2) + $B112)))))*(EXP(INDEX(係数表!H:H,2) + INDEX(係数表!I:I,2)*LN(INDEX(出力表!C:C,2)+1)))))))</f>
        <v>99.989552787439635</v>
      </c>
      <c r="E112" t="e">
        <f>MIN(100, MAX(0, (100*(INDEX(出力表!D:D,2))/(EXP(INDEX(係数表!B:B,2) + $C112) + (INDEX(出力表!D:D,2)))) + (乱数表!$N112*(Settings!B12/(((INDEX(出力表!D:D,2))+1)^INDEX(係数表!E:E,2)*INDEX(係数表!F:F,2))))))</f>
        <v>#VALUE!</v>
      </c>
      <c r="F112" t="e">
        <f>MIN(100, MAX(0, (INDEX(出力表!D:D,2))*D112/MAX(E112, Settings!B3)))</f>
        <v>#VALUE!</v>
      </c>
      <c r="G112">
        <f>MIN(100, MAX(0, 100*BETAINV(乱数表!$C112, MAX(0.00000001, (1/(1+EXP(-(INDEX(係数表!G:G,3) + $B112))))*(EXP(INDEX(係数表!H:H,3) + INDEX(係数表!I:I,3)*LN(INDEX(出力表!C:C,3)+1)))), MAX(0.00000001, (1-(1/(1+EXP(-(INDEX(係数表!G:G,3) + $B112)))))*(EXP(INDEX(係数表!H:H,3) + INDEX(係数表!I:I,3)*LN(INDEX(出力表!C:C,3)+1)))))))</f>
        <v>65.095948739253657</v>
      </c>
      <c r="H112" t="e">
        <f>MIN(100, MAX(0, (100*(INDEX(出力表!D:D,3))/(EXP(INDEX(係数表!B:B,3) + $C112) + (INDEX(出力表!D:D,3)))) + (乱数表!$O112*(Settings!B12/(((INDEX(出力表!D:D,3))+1)^INDEX(係数表!E:E,3)*INDEX(係数表!F:F,3))))))</f>
        <v>#VALUE!</v>
      </c>
      <c r="I112" t="e">
        <f>MIN(100, MAX(0, (INDEX(出力表!D:D,3))*G112/MAX(H112, Settings!B3)))</f>
        <v>#VALUE!</v>
      </c>
      <c r="J112">
        <f>MIN(100, MAX(0, 100*BETAINV(乱数表!$D112, MAX(0.00000001, (1/(1+EXP(-(INDEX(係数表!G:G,4) + $B112))))*(EXP(INDEX(係数表!H:H,4) + INDEX(係数表!I:I,4)*LN(INDEX(出力表!C:C,4)+1)))), MAX(0.00000001, (1-(1/(1+EXP(-(INDEX(係数表!G:G,4) + $B112)))))*(EXP(INDEX(係数表!H:H,4) + INDEX(係数表!I:I,4)*LN(INDEX(出力表!C:C,4)+1)))))))</f>
        <v>98.382577214540078</v>
      </c>
      <c r="K112" t="e">
        <f>MIN(100, MAX(0, (100*(INDEX(出力表!D:D,4))/(EXP(INDEX(係数表!B:B,4) + $C112) + (INDEX(出力表!D:D,4)))) + (乱数表!$P112*(Settings!B12/(((INDEX(出力表!D:D,4))+1)^INDEX(係数表!E:E,4)*INDEX(係数表!F:F,4))))))</f>
        <v>#VALUE!</v>
      </c>
      <c r="L112" t="e">
        <f>MIN(100, MAX(0, (INDEX(出力表!D:D,4))*J112/MAX(K112, Settings!B3)))</f>
        <v>#VALUE!</v>
      </c>
      <c r="M112">
        <f>MIN(100, MAX(0, 100*BETAINV(乱数表!$E112, MAX(0.00000001, (1/(1+EXP(-(INDEX(係数表!G:G,5) + $B112))))*(EXP(INDEX(係数表!H:H,5) + INDEX(係数表!I:I,5)*LN(INDEX(出力表!C:C,5)+1)))), MAX(0.00000001, (1-(1/(1+EXP(-(INDEX(係数表!G:G,5) + $B112)))))*(EXP(INDEX(係数表!H:H,5) + INDEX(係数表!I:I,5)*LN(INDEX(出力表!C:C,5)+1)))))))</f>
        <v>71.018890442209823</v>
      </c>
      <c r="N112" t="e">
        <f>MIN(100, MAX(0, (100*(INDEX(出力表!D:D,5))/(EXP(INDEX(係数表!B:B,5) + $C112) + (INDEX(出力表!D:D,5)))) + (乱数表!$Q112*(Settings!B12/(((INDEX(出力表!D:D,5))+1)^INDEX(係数表!E:E,5)*INDEX(係数表!F:F,5))))))</f>
        <v>#VALUE!</v>
      </c>
      <c r="O112" t="e">
        <f>MIN(100, MAX(0, (INDEX(出力表!D:D,5))*M112/MAX(N112, Settings!B3)))</f>
        <v>#VALUE!</v>
      </c>
      <c r="P112">
        <f>MIN(100, MAX(0, 100*BETAINV(乱数表!$F112, MAX(0.00000001, (1/(1+EXP(-(INDEX(係数表!G:G,6) + $B112))))*(EXP(INDEX(係数表!H:H,6) + INDEX(係数表!I:I,6)*LN(INDEX(出力表!C:C,6)+1)))), MAX(0.00000001, (1-(1/(1+EXP(-(INDEX(係数表!G:G,6) + $B112)))))*(EXP(INDEX(係数表!H:H,6) + INDEX(係数表!I:I,6)*LN(INDEX(出力表!C:C,6)+1)))))))</f>
        <v>97.545797889223977</v>
      </c>
      <c r="Q112" t="e">
        <f>MIN(100, MAX(0, (100*(INDEX(出力表!D:D,6))/(EXP(INDEX(係数表!B:B,6) + $C112) + (INDEX(出力表!D:D,6)))) + (乱数表!$R112*(Settings!B12/(((INDEX(出力表!D:D,6))+1)^INDEX(係数表!E:E,6)*INDEX(係数表!F:F,6))))))</f>
        <v>#VALUE!</v>
      </c>
      <c r="R112" t="e">
        <f>MIN(100, MAX(0, (INDEX(出力表!D:D,6))*P112/MAX(Q112, Settings!B3)))</f>
        <v>#VALUE!</v>
      </c>
      <c r="S112">
        <f>MIN(100, MAX(0, 100*BETAINV(乱数表!$G112, MAX(0.00000001, (1/(1+EXP(-(INDEX(係数表!G:G,7) + $B112))))*(EXP(INDEX(係数表!H:H,7) + INDEX(係数表!I:I,7)*LN(INDEX(出力表!C:C,7)+1)))), MAX(0.00000001, (1-(1/(1+EXP(-(INDEX(係数表!G:G,7) + $B112)))))*(EXP(INDEX(係数表!H:H,7) + INDEX(係数表!I:I,7)*LN(INDEX(出力表!C:C,7)+1)))))))</f>
        <v>68.917027798653663</v>
      </c>
      <c r="T112" t="e">
        <f>MIN(100, MAX(0, (100*(INDEX(出力表!D:D,7))/(EXP(INDEX(係数表!B:B,7) + $C112) + (INDEX(出力表!D:D,7)))) + (乱数表!$S112*(Settings!B12/(((INDEX(出力表!D:D,7))+1)^INDEX(係数表!E:E,7)*INDEX(係数表!F:F,7))))))</f>
        <v>#VALUE!</v>
      </c>
      <c r="U112" t="e">
        <f>MIN(100, MAX(0, (INDEX(出力表!D:D,7))*S112/MAX(T112, Settings!B3)))</f>
        <v>#VALUE!</v>
      </c>
      <c r="V112">
        <f>MIN(100, MAX(0, 100*BETAINV(乱数表!$H112, MAX(0.00000001, (1/(1+EXP(-(INDEX(係数表!G:G,8) + $B112))))*(EXP(INDEX(係数表!H:H,8) + INDEX(係数表!I:I,8)*LN(INDEX(出力表!C:C,8)+1)))), MAX(0.00000001, (1-(1/(1+EXP(-(INDEX(係数表!G:G,8) + $B112)))))*(EXP(INDEX(係数表!H:H,8) + INDEX(係数表!I:I,8)*LN(INDEX(出力表!C:C,8)+1)))))))</f>
        <v>92.683360387108934</v>
      </c>
      <c r="W112" t="e">
        <f>MIN(100, MAX(0, (100*(INDEX(出力表!D:D,8))/(EXP(INDEX(係数表!B:B,8) + $C112) + (INDEX(出力表!D:D,8)))) + (乱数表!$T112*(Settings!B12/(((INDEX(出力表!D:D,8))+1)^INDEX(係数表!E:E,8)*INDEX(係数表!F:F,8))))))</f>
        <v>#VALUE!</v>
      </c>
      <c r="X112" t="e">
        <f>MIN(100, MAX(0, (INDEX(出力表!D:D,8))*V112/MAX(W112, Settings!B3)))</f>
        <v>#VALUE!</v>
      </c>
      <c r="Y112">
        <f>MIN(100, MAX(0, 100*BETAINV(乱数表!$I112, MAX(0.00000001, (1/(1+EXP(-(INDEX(係数表!G:G,9) + $B112))))*(EXP(INDEX(係数表!H:H,9) + INDEX(係数表!I:I,9)*LN(INDEX(出力表!C:C,9)+1)))), MAX(0.00000001, (1-(1/(1+EXP(-(INDEX(係数表!G:G,9) + $B112)))))*(EXP(INDEX(係数表!H:H,9) + INDEX(係数表!I:I,9)*LN(INDEX(出力表!C:C,9)+1)))))))</f>
        <v>92.520942601519764</v>
      </c>
      <c r="Z112" t="e">
        <f>MIN(100, MAX(0, (100*(INDEX(出力表!D:D,9))/(EXP(INDEX(係数表!B:B,9) + $C112) + (INDEX(出力表!D:D,9)))) + (乱数表!$U112*(Settings!B12/(((INDEX(出力表!D:D,9))+1)^INDEX(係数表!E:E,9)*INDEX(係数表!F:F,9))))))</f>
        <v>#VALUE!</v>
      </c>
      <c r="AA112" t="e">
        <f>MIN(100, MAX(0, (INDEX(出力表!D:D,9))*Y112/MAX(Z112, Settings!B3)))</f>
        <v>#VALUE!</v>
      </c>
      <c r="AB112">
        <f>MIN(100, MAX(0, 100*BETAINV(乱数表!$J112, MAX(0.00000001, (1/(1+EXP(-(INDEX(係数表!G:G,10) + $B112))))*(EXP(INDEX(係数表!H:H,10) + INDEX(係数表!I:I,10)*LN(INDEX(出力表!C:C,10)+1)))), MAX(0.00000001, (1-(1/(1+EXP(-(INDEX(係数表!G:G,10) + $B112)))))*(EXP(INDEX(係数表!H:H,10) + INDEX(係数表!I:I,10)*LN(INDEX(出力表!C:C,10)+1)))))))</f>
        <v>88.394912913039676</v>
      </c>
      <c r="AC112" t="e">
        <f>MIN(100, MAX(0, (100*(INDEX(出力表!D:D,10))/(EXP(INDEX(係数表!B:B,10) + $C112) + (INDEX(出力表!D:D,10)))) + (乱数表!$V112*(Settings!B12/(((INDEX(出力表!D:D,10))+1)^INDEX(係数表!E:E,10)*INDEX(係数表!F:F,10))))))</f>
        <v>#VALUE!</v>
      </c>
      <c r="AD112" t="e">
        <f>MIN(100, MAX(0, (INDEX(出力表!D:D,10))*AB112/MAX(AC112, Settings!B3)))</f>
        <v>#VALUE!</v>
      </c>
      <c r="AE112">
        <f>MIN(100, MAX(0, 100*BETAINV(乱数表!$K112, MAX(0.00000001, (1/(1+EXP(-(INDEX(係数表!G:G,11) + $B112))))*(EXP(INDEX(係数表!H:H,11) + INDEX(係数表!I:I,11)*LN(INDEX(出力表!C:C,11)+1)))), MAX(0.00000001, (1-(1/(1+EXP(-(INDEX(係数表!G:G,11) + $B112)))))*(EXP(INDEX(係数表!H:H,11) + INDEX(係数表!I:I,11)*LN(INDEX(出力表!C:C,11)+1)))))))</f>
        <v>58.800762628461925</v>
      </c>
      <c r="AF112" t="e">
        <f>MIN(100, MAX(0, (100*(INDEX(出力表!D:D,11))/(EXP(INDEX(係数表!B:B,11) + $C112) + (INDEX(出力表!D:D,11)))) + (乱数表!$W112*(Settings!B12/(((INDEX(出力表!D:D,11))+1)^INDEX(係数表!E:E,11)*INDEX(係数表!F:F,11))))))</f>
        <v>#VALUE!</v>
      </c>
      <c r="AG112" t="e">
        <f>MIN(100, MAX(0, (INDEX(出力表!D:D,11))*AE112/MAX(AF112, Settings!B3)))</f>
        <v>#VALUE!</v>
      </c>
      <c r="AH112">
        <f>MIN(100, MAX(0, 100*BETAINV(乱数表!$L112, MAX(0.00000001, (1/(1+EXP(-(INDEX(係数表!G:G,12) + $B112))))*(EXP(INDEX(係数表!H:H,12) + INDEX(係数表!I:I,12)*LN(INDEX(出力表!C:C,12)+1)))), MAX(0.00000001, (1-(1/(1+EXP(-(INDEX(係数表!G:G,12) + $B112)))))*(EXP(INDEX(係数表!H:H,12) + INDEX(係数表!I:I,12)*LN(INDEX(出力表!C:C,12)+1)))))))</f>
        <v>78.460550240401588</v>
      </c>
      <c r="AI112" t="e">
        <f>MIN(100, MAX(0, (100*(INDEX(出力表!D:D,12))/(EXP(INDEX(係数表!B:B,12) + $C112) + (INDEX(出力表!D:D,12)))) + (乱数表!$X112*(Settings!B12/(((INDEX(出力表!D:D,12))+1)^INDEX(係数表!E:E,12)*INDEX(係数表!F:F,12))))))</f>
        <v>#VALUE!</v>
      </c>
      <c r="AJ112" t="e">
        <f>MIN(100, MAX(0, (INDEX(出力表!D:D,12))*AH112/MAX(AI112, Settings!B3)))</f>
        <v>#VALUE!</v>
      </c>
      <c r="AK112">
        <f>MIN(100, MAX(0, 100*BETAINV(乱数表!$M112, MAX(0.00000001, (1/(1+EXP(-(INDEX(係数表!G:G,13) + $B112))))*(EXP(INDEX(係数表!H:H,13) + INDEX(係数表!I:I,13)*LN(INDEX(出力表!C:C,13)+1)))), MAX(0.00000001, (1-(1/(1+EXP(-(INDEX(係数表!G:G,13) + $B112)))))*(EXP(INDEX(係数表!H:H,13) + INDEX(係数表!I:I,13)*LN(INDEX(出力表!C:C,13)+1)))))))</f>
        <v>99.984763350244663</v>
      </c>
      <c r="AL112" t="e">
        <f>MIN(100, MAX(0, (100*(INDEX(出力表!D:D,13))/(EXP(INDEX(係数表!B:B,13) + $C112) + (INDEX(出力表!D:D,13)))) + (乱数表!$Y112*(Settings!B12/(((INDEX(出力表!D:D,13))+1)^INDEX(係数表!E:E,13)*INDEX(係数表!F:F,13))))))</f>
        <v>#VALUE!</v>
      </c>
      <c r="AM112" t="e">
        <f>MIN(100, MAX(0, (INDEX(出力表!D:D,13))*AK112/MAX(AL112, Settings!B3)))</f>
        <v>#VALUE!</v>
      </c>
      <c r="AN112">
        <f>IF(ISNUMBER(F112), INDEX(出力表!B:B,2)*F112, 0)+IF(ISNUMBER(I112), INDEX(出力表!B:B,3)*I112, 0)+IF(ISNUMBER(L112), INDEX(出力表!B:B,4)*L112, 0)+IF(ISNUMBER(O112), INDEX(出力表!B:B,5)*O112, 0)+IF(ISNUMBER(R112), INDEX(出力表!B:B,6)*R112, 0)+IF(ISNUMBER(U112), INDEX(出力表!B:B,7)*U112, 0)+IF(ISNUMBER(X112), INDEX(出力表!B:B,8)*X112, 0)+IF(ISNUMBER(AA112), INDEX(出力表!B:B,9)*AA112, 0)+IF(ISNUMBER(AD112), INDEX(出力表!B:B,10)*AD112, 0)+IF(ISNUMBER(AG112), INDEX(出力表!B:B,11)*AG112, 0)+IF(ISNUMBER(AJ112), INDEX(出力表!B:B,12)*AJ112, 0)+IF(ISNUMBER(AM112), INDEX(出力表!B:B,13)*AM112, 0)</f>
        <v>0</v>
      </c>
      <c r="AO112">
        <f>IF(ISNUMBER(F112), INDEX(出力表!B:B,2), 0)+IF(ISNUMBER(I112), INDEX(出力表!B:B,3), 0)+IF(ISNUMBER(L112), INDEX(出力表!B:B,4), 0)+IF(ISNUMBER(O112), INDEX(出力表!B:B,5), 0)+IF(ISNUMBER(R112), INDEX(出力表!B:B,6), 0)+IF(ISNUMBER(U112), INDEX(出力表!B:B,7), 0)+IF(ISNUMBER(X112), INDEX(出力表!B:B,8), 0)+IF(ISNUMBER(AA112), INDEX(出力表!B:B,9), 0)+IF(ISNUMBER(AD112), INDEX(出力表!B:B,10), 0)+IF(ISNUMBER(AG112), INDEX(出力表!B:B,11), 0)+IF(ISNUMBER(AJ112), INDEX(出力表!B:B,12), 0)+IF(ISNUMBER(AM112), INDEX(出力表!B:B,13), 0)</f>
        <v>0</v>
      </c>
      <c r="AP112" t="str">
        <f t="shared" si="1"/>
        <v/>
      </c>
    </row>
    <row r="113" spans="1:42" x14ac:dyDescent="0.2">
      <c r="A113">
        <v>112</v>
      </c>
      <c r="B113">
        <f>IF(UPPER(Settings!B4)="TRUE", 乱数表!$Z113*Settings!B10, 0)</f>
        <v>-0.21978015927037925</v>
      </c>
      <c r="C113">
        <f>IF(UPPER(Settings!B4)="TRUE", 乱数表!$AA113*Settings!B11, 0)</f>
        <v>0.1111464470418376</v>
      </c>
      <c r="D113">
        <f>MIN(100, MAX(0, 100*BETAINV(乱数表!$B113, MAX(0.00000001, (1/(1+EXP(-(INDEX(係数表!G:G,2) + $B113))))*(EXP(INDEX(係数表!H:H,2) + INDEX(係数表!I:I,2)*LN(INDEX(出力表!C:C,2)+1)))), MAX(0.00000001, (1-(1/(1+EXP(-(INDEX(係数表!G:G,2) + $B113)))))*(EXP(INDEX(係数表!H:H,2) + INDEX(係数表!I:I,2)*LN(INDEX(出力表!C:C,2)+1)))))))</f>
        <v>85.84733392833968</v>
      </c>
      <c r="E113" t="e">
        <f>MIN(100, MAX(0, (100*(INDEX(出力表!D:D,2))/(EXP(INDEX(係数表!B:B,2) + $C113) + (INDEX(出力表!D:D,2)))) + (乱数表!$N113*(Settings!B12/(((INDEX(出力表!D:D,2))+1)^INDEX(係数表!E:E,2)*INDEX(係数表!F:F,2))))))</f>
        <v>#VALUE!</v>
      </c>
      <c r="F113" t="e">
        <f>MIN(100, MAX(0, (INDEX(出力表!D:D,2))*D113/MAX(E113, Settings!B3)))</f>
        <v>#VALUE!</v>
      </c>
      <c r="G113">
        <f>MIN(100, MAX(0, 100*BETAINV(乱数表!$C113, MAX(0.00000001, (1/(1+EXP(-(INDEX(係数表!G:G,3) + $B113))))*(EXP(INDEX(係数表!H:H,3) + INDEX(係数表!I:I,3)*LN(INDEX(出力表!C:C,3)+1)))), MAX(0.00000001, (1-(1/(1+EXP(-(INDEX(係数表!G:G,3) + $B113)))))*(EXP(INDEX(係数表!H:H,3) + INDEX(係数表!I:I,3)*LN(INDEX(出力表!C:C,3)+1)))))))</f>
        <v>97.719817429362507</v>
      </c>
      <c r="H113" t="e">
        <f>MIN(100, MAX(0, (100*(INDEX(出力表!D:D,3))/(EXP(INDEX(係数表!B:B,3) + $C113) + (INDEX(出力表!D:D,3)))) + (乱数表!$O113*(Settings!B12/(((INDEX(出力表!D:D,3))+1)^INDEX(係数表!E:E,3)*INDEX(係数表!F:F,3))))))</f>
        <v>#VALUE!</v>
      </c>
      <c r="I113" t="e">
        <f>MIN(100, MAX(0, (INDEX(出力表!D:D,3))*G113/MAX(H113, Settings!B3)))</f>
        <v>#VALUE!</v>
      </c>
      <c r="J113">
        <f>MIN(100, MAX(0, 100*BETAINV(乱数表!$D113, MAX(0.00000001, (1/(1+EXP(-(INDEX(係数表!G:G,4) + $B113))))*(EXP(INDEX(係数表!H:H,4) + INDEX(係数表!I:I,4)*LN(INDEX(出力表!C:C,4)+1)))), MAX(0.00000001, (1-(1/(1+EXP(-(INDEX(係数表!G:G,4) + $B113)))))*(EXP(INDEX(係数表!H:H,4) + INDEX(係数表!I:I,4)*LN(INDEX(出力表!C:C,4)+1)))))))</f>
        <v>78.856092651082804</v>
      </c>
      <c r="K113" t="e">
        <f>MIN(100, MAX(0, (100*(INDEX(出力表!D:D,4))/(EXP(INDEX(係数表!B:B,4) + $C113) + (INDEX(出力表!D:D,4)))) + (乱数表!$P113*(Settings!B12/(((INDEX(出力表!D:D,4))+1)^INDEX(係数表!E:E,4)*INDEX(係数表!F:F,4))))))</f>
        <v>#VALUE!</v>
      </c>
      <c r="L113" t="e">
        <f>MIN(100, MAX(0, (INDEX(出力表!D:D,4))*J113/MAX(K113, Settings!B3)))</f>
        <v>#VALUE!</v>
      </c>
      <c r="M113">
        <f>MIN(100, MAX(0, 100*BETAINV(乱数表!$E113, MAX(0.00000001, (1/(1+EXP(-(INDEX(係数表!G:G,5) + $B113))))*(EXP(INDEX(係数表!H:H,5) + INDEX(係数表!I:I,5)*LN(INDEX(出力表!C:C,5)+1)))), MAX(0.00000001, (1-(1/(1+EXP(-(INDEX(係数表!G:G,5) + $B113)))))*(EXP(INDEX(係数表!H:H,5) + INDEX(係数表!I:I,5)*LN(INDEX(出力表!C:C,5)+1)))))))</f>
        <v>70.807329930970653</v>
      </c>
      <c r="N113" t="e">
        <f>MIN(100, MAX(0, (100*(INDEX(出力表!D:D,5))/(EXP(INDEX(係数表!B:B,5) + $C113) + (INDEX(出力表!D:D,5)))) + (乱数表!$Q113*(Settings!B12/(((INDEX(出力表!D:D,5))+1)^INDEX(係数表!E:E,5)*INDEX(係数表!F:F,5))))))</f>
        <v>#VALUE!</v>
      </c>
      <c r="O113" t="e">
        <f>MIN(100, MAX(0, (INDEX(出力表!D:D,5))*M113/MAX(N113, Settings!B3)))</f>
        <v>#VALUE!</v>
      </c>
      <c r="P113">
        <f>MIN(100, MAX(0, 100*BETAINV(乱数表!$F113, MAX(0.00000001, (1/(1+EXP(-(INDEX(係数表!G:G,6) + $B113))))*(EXP(INDEX(係数表!H:H,6) + INDEX(係数表!I:I,6)*LN(INDEX(出力表!C:C,6)+1)))), MAX(0.00000001, (1-(1/(1+EXP(-(INDEX(係数表!G:G,6) + $B113)))))*(EXP(INDEX(係数表!H:H,6) + INDEX(係数表!I:I,6)*LN(INDEX(出力表!C:C,6)+1)))))))</f>
        <v>83.558256163162383</v>
      </c>
      <c r="Q113" t="e">
        <f>MIN(100, MAX(0, (100*(INDEX(出力表!D:D,6))/(EXP(INDEX(係数表!B:B,6) + $C113) + (INDEX(出力表!D:D,6)))) + (乱数表!$R113*(Settings!B12/(((INDEX(出力表!D:D,6))+1)^INDEX(係数表!E:E,6)*INDEX(係数表!F:F,6))))))</f>
        <v>#VALUE!</v>
      </c>
      <c r="R113" t="e">
        <f>MIN(100, MAX(0, (INDEX(出力表!D:D,6))*P113/MAX(Q113, Settings!B3)))</f>
        <v>#VALUE!</v>
      </c>
      <c r="S113">
        <f>MIN(100, MAX(0, 100*BETAINV(乱数表!$G113, MAX(0.00000001, (1/(1+EXP(-(INDEX(係数表!G:G,7) + $B113))))*(EXP(INDEX(係数表!H:H,7) + INDEX(係数表!I:I,7)*LN(INDEX(出力表!C:C,7)+1)))), MAX(0.00000001, (1-(1/(1+EXP(-(INDEX(係数表!G:G,7) + $B113)))))*(EXP(INDEX(係数表!H:H,7) + INDEX(係数表!I:I,7)*LN(INDEX(出力表!C:C,7)+1)))))))</f>
        <v>58.590475815189237</v>
      </c>
      <c r="T113" t="e">
        <f>MIN(100, MAX(0, (100*(INDEX(出力表!D:D,7))/(EXP(INDEX(係数表!B:B,7) + $C113) + (INDEX(出力表!D:D,7)))) + (乱数表!$S113*(Settings!B12/(((INDEX(出力表!D:D,7))+1)^INDEX(係数表!E:E,7)*INDEX(係数表!F:F,7))))))</f>
        <v>#VALUE!</v>
      </c>
      <c r="U113" t="e">
        <f>MIN(100, MAX(0, (INDEX(出力表!D:D,7))*S113/MAX(T113, Settings!B3)))</f>
        <v>#VALUE!</v>
      </c>
      <c r="V113">
        <f>MIN(100, MAX(0, 100*BETAINV(乱数表!$H113, MAX(0.00000001, (1/(1+EXP(-(INDEX(係数表!G:G,8) + $B113))))*(EXP(INDEX(係数表!H:H,8) + INDEX(係数表!I:I,8)*LN(INDEX(出力表!C:C,8)+1)))), MAX(0.00000001, (1-(1/(1+EXP(-(INDEX(係数表!G:G,8) + $B113)))))*(EXP(INDEX(係数表!H:H,8) + INDEX(係数表!I:I,8)*LN(INDEX(出力表!C:C,8)+1)))))))</f>
        <v>93.684765967234384</v>
      </c>
      <c r="W113" t="e">
        <f>MIN(100, MAX(0, (100*(INDEX(出力表!D:D,8))/(EXP(INDEX(係数表!B:B,8) + $C113) + (INDEX(出力表!D:D,8)))) + (乱数表!$T113*(Settings!B12/(((INDEX(出力表!D:D,8))+1)^INDEX(係数表!E:E,8)*INDEX(係数表!F:F,8))))))</f>
        <v>#VALUE!</v>
      </c>
      <c r="X113" t="e">
        <f>MIN(100, MAX(0, (INDEX(出力表!D:D,8))*V113/MAX(W113, Settings!B3)))</f>
        <v>#VALUE!</v>
      </c>
      <c r="Y113">
        <f>MIN(100, MAX(0, 100*BETAINV(乱数表!$I113, MAX(0.00000001, (1/(1+EXP(-(INDEX(係数表!G:G,9) + $B113))))*(EXP(INDEX(係数表!H:H,9) + INDEX(係数表!I:I,9)*LN(INDEX(出力表!C:C,9)+1)))), MAX(0.00000001, (1-(1/(1+EXP(-(INDEX(係数表!G:G,9) + $B113)))))*(EXP(INDEX(係数表!H:H,9) + INDEX(係数表!I:I,9)*LN(INDEX(出力表!C:C,9)+1)))))))</f>
        <v>75.348959331094193</v>
      </c>
      <c r="Z113" t="e">
        <f>MIN(100, MAX(0, (100*(INDEX(出力表!D:D,9))/(EXP(INDEX(係数表!B:B,9) + $C113) + (INDEX(出力表!D:D,9)))) + (乱数表!$U113*(Settings!B12/(((INDEX(出力表!D:D,9))+1)^INDEX(係数表!E:E,9)*INDEX(係数表!F:F,9))))))</f>
        <v>#VALUE!</v>
      </c>
      <c r="AA113" t="e">
        <f>MIN(100, MAX(0, (INDEX(出力表!D:D,9))*Y113/MAX(Z113, Settings!B3)))</f>
        <v>#VALUE!</v>
      </c>
      <c r="AB113">
        <f>MIN(100, MAX(0, 100*BETAINV(乱数表!$J113, MAX(0.00000001, (1/(1+EXP(-(INDEX(係数表!G:G,10) + $B113))))*(EXP(INDEX(係数表!H:H,10) + INDEX(係数表!I:I,10)*LN(INDEX(出力表!C:C,10)+1)))), MAX(0.00000001, (1-(1/(1+EXP(-(INDEX(係数表!G:G,10) + $B113)))))*(EXP(INDEX(係数表!H:H,10) + INDEX(係数表!I:I,10)*LN(INDEX(出力表!C:C,10)+1)))))))</f>
        <v>99.230743226400435</v>
      </c>
      <c r="AC113" t="e">
        <f>MIN(100, MAX(0, (100*(INDEX(出力表!D:D,10))/(EXP(INDEX(係数表!B:B,10) + $C113) + (INDEX(出力表!D:D,10)))) + (乱数表!$V113*(Settings!B12/(((INDEX(出力表!D:D,10))+1)^INDEX(係数表!E:E,10)*INDEX(係数表!F:F,10))))))</f>
        <v>#VALUE!</v>
      </c>
      <c r="AD113" t="e">
        <f>MIN(100, MAX(0, (INDEX(出力表!D:D,10))*AB113/MAX(AC113, Settings!B3)))</f>
        <v>#VALUE!</v>
      </c>
      <c r="AE113">
        <f>MIN(100, MAX(0, 100*BETAINV(乱数表!$K113, MAX(0.00000001, (1/(1+EXP(-(INDEX(係数表!G:G,11) + $B113))))*(EXP(INDEX(係数表!H:H,11) + INDEX(係数表!I:I,11)*LN(INDEX(出力表!C:C,11)+1)))), MAX(0.00000001, (1-(1/(1+EXP(-(INDEX(係数表!G:G,11) + $B113)))))*(EXP(INDEX(係数表!H:H,11) + INDEX(係数表!I:I,11)*LN(INDEX(出力表!C:C,11)+1)))))))</f>
        <v>77.441602733605222</v>
      </c>
      <c r="AF113" t="e">
        <f>MIN(100, MAX(0, (100*(INDEX(出力表!D:D,11))/(EXP(INDEX(係数表!B:B,11) + $C113) + (INDEX(出力表!D:D,11)))) + (乱数表!$W113*(Settings!B12/(((INDEX(出力表!D:D,11))+1)^INDEX(係数表!E:E,11)*INDEX(係数表!F:F,11))))))</f>
        <v>#VALUE!</v>
      </c>
      <c r="AG113" t="e">
        <f>MIN(100, MAX(0, (INDEX(出力表!D:D,11))*AE113/MAX(AF113, Settings!B3)))</f>
        <v>#VALUE!</v>
      </c>
      <c r="AH113">
        <f>MIN(100, MAX(0, 100*BETAINV(乱数表!$L113, MAX(0.00000001, (1/(1+EXP(-(INDEX(係数表!G:G,12) + $B113))))*(EXP(INDEX(係数表!H:H,12) + INDEX(係数表!I:I,12)*LN(INDEX(出力表!C:C,12)+1)))), MAX(0.00000001, (1-(1/(1+EXP(-(INDEX(係数表!G:G,12) + $B113)))))*(EXP(INDEX(係数表!H:H,12) + INDEX(係数表!I:I,12)*LN(INDEX(出力表!C:C,12)+1)))))))</f>
        <v>99.052234373402044</v>
      </c>
      <c r="AI113" t="e">
        <f>MIN(100, MAX(0, (100*(INDEX(出力表!D:D,12))/(EXP(INDEX(係数表!B:B,12) + $C113) + (INDEX(出力表!D:D,12)))) + (乱数表!$X113*(Settings!B12/(((INDEX(出力表!D:D,12))+1)^INDEX(係数表!E:E,12)*INDEX(係数表!F:F,12))))))</f>
        <v>#VALUE!</v>
      </c>
      <c r="AJ113" t="e">
        <f>MIN(100, MAX(0, (INDEX(出力表!D:D,12))*AH113/MAX(AI113, Settings!B3)))</f>
        <v>#VALUE!</v>
      </c>
      <c r="AK113">
        <f>MIN(100, MAX(0, 100*BETAINV(乱数表!$M113, MAX(0.00000001, (1/(1+EXP(-(INDEX(係数表!G:G,13) + $B113))))*(EXP(INDEX(係数表!H:H,13) + INDEX(係数表!I:I,13)*LN(INDEX(出力表!C:C,13)+1)))), MAX(0.00000001, (1-(1/(1+EXP(-(INDEX(係数表!G:G,13) + $B113)))))*(EXP(INDEX(係数表!H:H,13) + INDEX(係数表!I:I,13)*LN(INDEX(出力表!C:C,13)+1)))))))</f>
        <v>97.417363445453418</v>
      </c>
      <c r="AL113" t="e">
        <f>MIN(100, MAX(0, (100*(INDEX(出力表!D:D,13))/(EXP(INDEX(係数表!B:B,13) + $C113) + (INDEX(出力表!D:D,13)))) + (乱数表!$Y113*(Settings!B12/(((INDEX(出力表!D:D,13))+1)^INDEX(係数表!E:E,13)*INDEX(係数表!F:F,13))))))</f>
        <v>#VALUE!</v>
      </c>
      <c r="AM113" t="e">
        <f>MIN(100, MAX(0, (INDEX(出力表!D:D,13))*AK113/MAX(AL113, Settings!B3)))</f>
        <v>#VALUE!</v>
      </c>
      <c r="AN113">
        <f>IF(ISNUMBER(F113), INDEX(出力表!B:B,2)*F113, 0)+IF(ISNUMBER(I113), INDEX(出力表!B:B,3)*I113, 0)+IF(ISNUMBER(L113), INDEX(出力表!B:B,4)*L113, 0)+IF(ISNUMBER(O113), INDEX(出力表!B:B,5)*O113, 0)+IF(ISNUMBER(R113), INDEX(出力表!B:B,6)*R113, 0)+IF(ISNUMBER(U113), INDEX(出力表!B:B,7)*U113, 0)+IF(ISNUMBER(X113), INDEX(出力表!B:B,8)*X113, 0)+IF(ISNUMBER(AA113), INDEX(出力表!B:B,9)*AA113, 0)+IF(ISNUMBER(AD113), INDEX(出力表!B:B,10)*AD113, 0)+IF(ISNUMBER(AG113), INDEX(出力表!B:B,11)*AG113, 0)+IF(ISNUMBER(AJ113), INDEX(出力表!B:B,12)*AJ113, 0)+IF(ISNUMBER(AM113), INDEX(出力表!B:B,13)*AM113, 0)</f>
        <v>0</v>
      </c>
      <c r="AO113">
        <f>IF(ISNUMBER(F113), INDEX(出力表!B:B,2), 0)+IF(ISNUMBER(I113), INDEX(出力表!B:B,3), 0)+IF(ISNUMBER(L113), INDEX(出力表!B:B,4), 0)+IF(ISNUMBER(O113), INDEX(出力表!B:B,5), 0)+IF(ISNUMBER(R113), INDEX(出力表!B:B,6), 0)+IF(ISNUMBER(U113), INDEX(出力表!B:B,7), 0)+IF(ISNUMBER(X113), INDEX(出力表!B:B,8), 0)+IF(ISNUMBER(AA113), INDEX(出力表!B:B,9), 0)+IF(ISNUMBER(AD113), INDEX(出力表!B:B,10), 0)+IF(ISNUMBER(AG113), INDEX(出力表!B:B,11), 0)+IF(ISNUMBER(AJ113), INDEX(出力表!B:B,12), 0)+IF(ISNUMBER(AM113), INDEX(出力表!B:B,13), 0)</f>
        <v>0</v>
      </c>
      <c r="AP113" t="str">
        <f t="shared" si="1"/>
        <v/>
      </c>
    </row>
    <row r="114" spans="1:42" x14ac:dyDescent="0.2">
      <c r="A114">
        <v>113</v>
      </c>
      <c r="B114">
        <f>IF(UPPER(Settings!B4)="TRUE", 乱数表!$Z114*Settings!B10, 0)</f>
        <v>0.28749964209216217</v>
      </c>
      <c r="C114">
        <f>IF(UPPER(Settings!B4)="TRUE", 乱数表!$AA114*Settings!B11, 0)</f>
        <v>1.2320245206455336E-2</v>
      </c>
      <c r="D114">
        <f>MIN(100, MAX(0, 100*BETAINV(乱数表!$B114, MAX(0.00000001, (1/(1+EXP(-(INDEX(係数表!G:G,2) + $B114))))*(EXP(INDEX(係数表!H:H,2) + INDEX(係数表!I:I,2)*LN(INDEX(出力表!C:C,2)+1)))), MAX(0.00000001, (1-(1/(1+EXP(-(INDEX(係数表!G:G,2) + $B114)))))*(EXP(INDEX(係数表!H:H,2) + INDEX(係数表!I:I,2)*LN(INDEX(出力表!C:C,2)+1)))))))</f>
        <v>71.016747718541836</v>
      </c>
      <c r="E114" t="e">
        <f>MIN(100, MAX(0, (100*(INDEX(出力表!D:D,2))/(EXP(INDEX(係数表!B:B,2) + $C114) + (INDEX(出力表!D:D,2)))) + (乱数表!$N114*(Settings!B12/(((INDEX(出力表!D:D,2))+1)^INDEX(係数表!E:E,2)*INDEX(係数表!F:F,2))))))</f>
        <v>#VALUE!</v>
      </c>
      <c r="F114" t="e">
        <f>MIN(100, MAX(0, (INDEX(出力表!D:D,2))*D114/MAX(E114, Settings!B3)))</f>
        <v>#VALUE!</v>
      </c>
      <c r="G114">
        <f>MIN(100, MAX(0, 100*BETAINV(乱数表!$C114, MAX(0.00000001, (1/(1+EXP(-(INDEX(係数表!G:G,3) + $B114))))*(EXP(INDEX(係数表!H:H,3) + INDEX(係数表!I:I,3)*LN(INDEX(出力表!C:C,3)+1)))), MAX(0.00000001, (1-(1/(1+EXP(-(INDEX(係数表!G:G,3) + $B114)))))*(EXP(INDEX(係数表!H:H,3) + INDEX(係数表!I:I,3)*LN(INDEX(出力表!C:C,3)+1)))))))</f>
        <v>94.319464238110697</v>
      </c>
      <c r="H114" t="e">
        <f>MIN(100, MAX(0, (100*(INDEX(出力表!D:D,3))/(EXP(INDEX(係数表!B:B,3) + $C114) + (INDEX(出力表!D:D,3)))) + (乱数表!$O114*(Settings!B12/(((INDEX(出力表!D:D,3))+1)^INDEX(係数表!E:E,3)*INDEX(係数表!F:F,3))))))</f>
        <v>#VALUE!</v>
      </c>
      <c r="I114" t="e">
        <f>MIN(100, MAX(0, (INDEX(出力表!D:D,3))*G114/MAX(H114, Settings!B3)))</f>
        <v>#VALUE!</v>
      </c>
      <c r="J114">
        <f>MIN(100, MAX(0, 100*BETAINV(乱数表!$D114, MAX(0.00000001, (1/(1+EXP(-(INDEX(係数表!G:G,4) + $B114))))*(EXP(INDEX(係数表!H:H,4) + INDEX(係数表!I:I,4)*LN(INDEX(出力表!C:C,4)+1)))), MAX(0.00000001, (1-(1/(1+EXP(-(INDEX(係数表!G:G,4) + $B114)))))*(EXP(INDEX(係数表!H:H,4) + INDEX(係数表!I:I,4)*LN(INDEX(出力表!C:C,4)+1)))))))</f>
        <v>83.044124349553897</v>
      </c>
      <c r="K114" t="e">
        <f>MIN(100, MAX(0, (100*(INDEX(出力表!D:D,4))/(EXP(INDEX(係数表!B:B,4) + $C114) + (INDEX(出力表!D:D,4)))) + (乱数表!$P114*(Settings!B12/(((INDEX(出力表!D:D,4))+1)^INDEX(係数表!E:E,4)*INDEX(係数表!F:F,4))))))</f>
        <v>#VALUE!</v>
      </c>
      <c r="L114" t="e">
        <f>MIN(100, MAX(0, (INDEX(出力表!D:D,4))*J114/MAX(K114, Settings!B3)))</f>
        <v>#VALUE!</v>
      </c>
      <c r="M114">
        <f>MIN(100, MAX(0, 100*BETAINV(乱数表!$E114, MAX(0.00000001, (1/(1+EXP(-(INDEX(係数表!G:G,5) + $B114))))*(EXP(INDEX(係数表!H:H,5) + INDEX(係数表!I:I,5)*LN(INDEX(出力表!C:C,5)+1)))), MAX(0.00000001, (1-(1/(1+EXP(-(INDEX(係数表!G:G,5) + $B114)))))*(EXP(INDEX(係数表!H:H,5) + INDEX(係数表!I:I,5)*LN(INDEX(出力表!C:C,5)+1)))))))</f>
        <v>98.350180677520967</v>
      </c>
      <c r="N114" t="e">
        <f>MIN(100, MAX(0, (100*(INDEX(出力表!D:D,5))/(EXP(INDEX(係数表!B:B,5) + $C114) + (INDEX(出力表!D:D,5)))) + (乱数表!$Q114*(Settings!B12/(((INDEX(出力表!D:D,5))+1)^INDEX(係数表!E:E,5)*INDEX(係数表!F:F,5))))))</f>
        <v>#VALUE!</v>
      </c>
      <c r="O114" t="e">
        <f>MIN(100, MAX(0, (INDEX(出力表!D:D,5))*M114/MAX(N114, Settings!B3)))</f>
        <v>#VALUE!</v>
      </c>
      <c r="P114">
        <f>MIN(100, MAX(0, 100*BETAINV(乱数表!$F114, MAX(0.00000001, (1/(1+EXP(-(INDEX(係数表!G:G,6) + $B114))))*(EXP(INDEX(係数表!H:H,6) + INDEX(係数表!I:I,6)*LN(INDEX(出力表!C:C,6)+1)))), MAX(0.00000001, (1-(1/(1+EXP(-(INDEX(係数表!G:G,6) + $B114)))))*(EXP(INDEX(係数表!H:H,6) + INDEX(係数表!I:I,6)*LN(INDEX(出力表!C:C,6)+1)))))))</f>
        <v>94.548236854518862</v>
      </c>
      <c r="Q114" t="e">
        <f>MIN(100, MAX(0, (100*(INDEX(出力表!D:D,6))/(EXP(INDEX(係数表!B:B,6) + $C114) + (INDEX(出力表!D:D,6)))) + (乱数表!$R114*(Settings!B12/(((INDEX(出力表!D:D,6))+1)^INDEX(係数表!E:E,6)*INDEX(係数表!F:F,6))))))</f>
        <v>#VALUE!</v>
      </c>
      <c r="R114" t="e">
        <f>MIN(100, MAX(0, (INDEX(出力表!D:D,6))*P114/MAX(Q114, Settings!B3)))</f>
        <v>#VALUE!</v>
      </c>
      <c r="S114">
        <f>MIN(100, MAX(0, 100*BETAINV(乱数表!$G114, MAX(0.00000001, (1/(1+EXP(-(INDEX(係数表!G:G,7) + $B114))))*(EXP(INDEX(係数表!H:H,7) + INDEX(係数表!I:I,7)*LN(INDEX(出力表!C:C,7)+1)))), MAX(0.00000001, (1-(1/(1+EXP(-(INDEX(係数表!G:G,7) + $B114)))))*(EXP(INDEX(係数表!H:H,7) + INDEX(係数表!I:I,7)*LN(INDEX(出力表!C:C,7)+1)))))))</f>
        <v>99.989158965689228</v>
      </c>
      <c r="T114" t="e">
        <f>MIN(100, MAX(0, (100*(INDEX(出力表!D:D,7))/(EXP(INDEX(係数表!B:B,7) + $C114) + (INDEX(出力表!D:D,7)))) + (乱数表!$S114*(Settings!B12/(((INDEX(出力表!D:D,7))+1)^INDEX(係数表!E:E,7)*INDEX(係数表!F:F,7))))))</f>
        <v>#VALUE!</v>
      </c>
      <c r="U114" t="e">
        <f>MIN(100, MAX(0, (INDEX(出力表!D:D,7))*S114/MAX(T114, Settings!B3)))</f>
        <v>#VALUE!</v>
      </c>
      <c r="V114">
        <f>MIN(100, MAX(0, 100*BETAINV(乱数表!$H114, MAX(0.00000001, (1/(1+EXP(-(INDEX(係数表!G:G,8) + $B114))))*(EXP(INDEX(係数表!H:H,8) + INDEX(係数表!I:I,8)*LN(INDEX(出力表!C:C,8)+1)))), MAX(0.00000001, (1-(1/(1+EXP(-(INDEX(係数表!G:G,8) + $B114)))))*(EXP(INDEX(係数表!H:H,8) + INDEX(係数表!I:I,8)*LN(INDEX(出力表!C:C,8)+1)))))))</f>
        <v>99.055924261817083</v>
      </c>
      <c r="W114" t="e">
        <f>MIN(100, MAX(0, (100*(INDEX(出力表!D:D,8))/(EXP(INDEX(係数表!B:B,8) + $C114) + (INDEX(出力表!D:D,8)))) + (乱数表!$T114*(Settings!B12/(((INDEX(出力表!D:D,8))+1)^INDEX(係数表!E:E,8)*INDEX(係数表!F:F,8))))))</f>
        <v>#VALUE!</v>
      </c>
      <c r="X114" t="e">
        <f>MIN(100, MAX(0, (INDEX(出力表!D:D,8))*V114/MAX(W114, Settings!B3)))</f>
        <v>#VALUE!</v>
      </c>
      <c r="Y114">
        <f>MIN(100, MAX(0, 100*BETAINV(乱数表!$I114, MAX(0.00000001, (1/(1+EXP(-(INDEX(係数表!G:G,9) + $B114))))*(EXP(INDEX(係数表!H:H,9) + INDEX(係数表!I:I,9)*LN(INDEX(出力表!C:C,9)+1)))), MAX(0.00000001, (1-(1/(1+EXP(-(INDEX(係数表!G:G,9) + $B114)))))*(EXP(INDEX(係数表!H:H,9) + INDEX(係数表!I:I,9)*LN(INDEX(出力表!C:C,9)+1)))))))</f>
        <v>94.588293287429195</v>
      </c>
      <c r="Z114" t="e">
        <f>MIN(100, MAX(0, (100*(INDEX(出力表!D:D,9))/(EXP(INDEX(係数表!B:B,9) + $C114) + (INDEX(出力表!D:D,9)))) + (乱数表!$U114*(Settings!B12/(((INDEX(出力表!D:D,9))+1)^INDEX(係数表!E:E,9)*INDEX(係数表!F:F,9))))))</f>
        <v>#VALUE!</v>
      </c>
      <c r="AA114" t="e">
        <f>MIN(100, MAX(0, (INDEX(出力表!D:D,9))*Y114/MAX(Z114, Settings!B3)))</f>
        <v>#VALUE!</v>
      </c>
      <c r="AB114">
        <f>MIN(100, MAX(0, 100*BETAINV(乱数表!$J114, MAX(0.00000001, (1/(1+EXP(-(INDEX(係数表!G:G,10) + $B114))))*(EXP(INDEX(係数表!H:H,10) + INDEX(係数表!I:I,10)*LN(INDEX(出力表!C:C,10)+1)))), MAX(0.00000001, (1-(1/(1+EXP(-(INDEX(係数表!G:G,10) + $B114)))))*(EXP(INDEX(係数表!H:H,10) + INDEX(係数表!I:I,10)*LN(INDEX(出力表!C:C,10)+1)))))))</f>
        <v>88.785362051718991</v>
      </c>
      <c r="AC114" t="e">
        <f>MIN(100, MAX(0, (100*(INDEX(出力表!D:D,10))/(EXP(INDEX(係数表!B:B,10) + $C114) + (INDEX(出力表!D:D,10)))) + (乱数表!$V114*(Settings!B12/(((INDEX(出力表!D:D,10))+1)^INDEX(係数表!E:E,10)*INDEX(係数表!F:F,10))))))</f>
        <v>#VALUE!</v>
      </c>
      <c r="AD114" t="e">
        <f>MIN(100, MAX(0, (INDEX(出力表!D:D,10))*AB114/MAX(AC114, Settings!B3)))</f>
        <v>#VALUE!</v>
      </c>
      <c r="AE114">
        <f>MIN(100, MAX(0, 100*BETAINV(乱数表!$K114, MAX(0.00000001, (1/(1+EXP(-(INDEX(係数表!G:G,11) + $B114))))*(EXP(INDEX(係数表!H:H,11) + INDEX(係数表!I:I,11)*LN(INDEX(出力表!C:C,11)+1)))), MAX(0.00000001, (1-(1/(1+EXP(-(INDEX(係数表!G:G,11) + $B114)))))*(EXP(INDEX(係数表!H:H,11) + INDEX(係数表!I:I,11)*LN(INDEX(出力表!C:C,11)+1)))))))</f>
        <v>89.030489589768052</v>
      </c>
      <c r="AF114" t="e">
        <f>MIN(100, MAX(0, (100*(INDEX(出力表!D:D,11))/(EXP(INDEX(係数表!B:B,11) + $C114) + (INDEX(出力表!D:D,11)))) + (乱数表!$W114*(Settings!B12/(((INDEX(出力表!D:D,11))+1)^INDEX(係数表!E:E,11)*INDEX(係数表!F:F,11))))))</f>
        <v>#VALUE!</v>
      </c>
      <c r="AG114" t="e">
        <f>MIN(100, MAX(0, (INDEX(出力表!D:D,11))*AE114/MAX(AF114, Settings!B3)))</f>
        <v>#VALUE!</v>
      </c>
      <c r="AH114">
        <f>MIN(100, MAX(0, 100*BETAINV(乱数表!$L114, MAX(0.00000001, (1/(1+EXP(-(INDEX(係数表!G:G,12) + $B114))))*(EXP(INDEX(係数表!H:H,12) + INDEX(係数表!I:I,12)*LN(INDEX(出力表!C:C,12)+1)))), MAX(0.00000001, (1-(1/(1+EXP(-(INDEX(係数表!G:G,12) + $B114)))))*(EXP(INDEX(係数表!H:H,12) + INDEX(係数表!I:I,12)*LN(INDEX(出力表!C:C,12)+1)))))))</f>
        <v>99.569958634205989</v>
      </c>
      <c r="AI114" t="e">
        <f>MIN(100, MAX(0, (100*(INDEX(出力表!D:D,12))/(EXP(INDEX(係数表!B:B,12) + $C114) + (INDEX(出力表!D:D,12)))) + (乱数表!$X114*(Settings!B12/(((INDEX(出力表!D:D,12))+1)^INDEX(係数表!E:E,12)*INDEX(係数表!F:F,12))))))</f>
        <v>#VALUE!</v>
      </c>
      <c r="AJ114" t="e">
        <f>MIN(100, MAX(0, (INDEX(出力表!D:D,12))*AH114/MAX(AI114, Settings!B3)))</f>
        <v>#VALUE!</v>
      </c>
      <c r="AK114">
        <f>MIN(100, MAX(0, 100*BETAINV(乱数表!$M114, MAX(0.00000001, (1/(1+EXP(-(INDEX(係数表!G:G,13) + $B114))))*(EXP(INDEX(係数表!H:H,13) + INDEX(係数表!I:I,13)*LN(INDEX(出力表!C:C,13)+1)))), MAX(0.00000001, (1-(1/(1+EXP(-(INDEX(係数表!G:G,13) + $B114)))))*(EXP(INDEX(係数表!H:H,13) + INDEX(係数表!I:I,13)*LN(INDEX(出力表!C:C,13)+1)))))))</f>
        <v>73.605467068362103</v>
      </c>
      <c r="AL114" t="e">
        <f>MIN(100, MAX(0, (100*(INDEX(出力表!D:D,13))/(EXP(INDEX(係数表!B:B,13) + $C114) + (INDEX(出力表!D:D,13)))) + (乱数表!$Y114*(Settings!B12/(((INDEX(出力表!D:D,13))+1)^INDEX(係数表!E:E,13)*INDEX(係数表!F:F,13))))))</f>
        <v>#VALUE!</v>
      </c>
      <c r="AM114" t="e">
        <f>MIN(100, MAX(0, (INDEX(出力表!D:D,13))*AK114/MAX(AL114, Settings!B3)))</f>
        <v>#VALUE!</v>
      </c>
      <c r="AN114">
        <f>IF(ISNUMBER(F114), INDEX(出力表!B:B,2)*F114, 0)+IF(ISNUMBER(I114), INDEX(出力表!B:B,3)*I114, 0)+IF(ISNUMBER(L114), INDEX(出力表!B:B,4)*L114, 0)+IF(ISNUMBER(O114), INDEX(出力表!B:B,5)*O114, 0)+IF(ISNUMBER(R114), INDEX(出力表!B:B,6)*R114, 0)+IF(ISNUMBER(U114), INDEX(出力表!B:B,7)*U114, 0)+IF(ISNUMBER(X114), INDEX(出力表!B:B,8)*X114, 0)+IF(ISNUMBER(AA114), INDEX(出力表!B:B,9)*AA114, 0)+IF(ISNUMBER(AD114), INDEX(出力表!B:B,10)*AD114, 0)+IF(ISNUMBER(AG114), INDEX(出力表!B:B,11)*AG114, 0)+IF(ISNUMBER(AJ114), INDEX(出力表!B:B,12)*AJ114, 0)+IF(ISNUMBER(AM114), INDEX(出力表!B:B,13)*AM114, 0)</f>
        <v>0</v>
      </c>
      <c r="AO114">
        <f>IF(ISNUMBER(F114), INDEX(出力表!B:B,2), 0)+IF(ISNUMBER(I114), INDEX(出力表!B:B,3), 0)+IF(ISNUMBER(L114), INDEX(出力表!B:B,4), 0)+IF(ISNUMBER(O114), INDEX(出力表!B:B,5), 0)+IF(ISNUMBER(R114), INDEX(出力表!B:B,6), 0)+IF(ISNUMBER(U114), INDEX(出力表!B:B,7), 0)+IF(ISNUMBER(X114), INDEX(出力表!B:B,8), 0)+IF(ISNUMBER(AA114), INDEX(出力表!B:B,9), 0)+IF(ISNUMBER(AD114), INDEX(出力表!B:B,10), 0)+IF(ISNUMBER(AG114), INDEX(出力表!B:B,11), 0)+IF(ISNUMBER(AJ114), INDEX(出力表!B:B,12), 0)+IF(ISNUMBER(AM114), INDEX(出力表!B:B,13), 0)</f>
        <v>0</v>
      </c>
      <c r="AP114" t="str">
        <f t="shared" si="1"/>
        <v/>
      </c>
    </row>
    <row r="115" spans="1:42" x14ac:dyDescent="0.2">
      <c r="A115">
        <v>114</v>
      </c>
      <c r="B115">
        <f>IF(UPPER(Settings!B4)="TRUE", 乱数表!$Z115*Settings!B10, 0)</f>
        <v>-5.2468700619102684E-3</v>
      </c>
      <c r="C115">
        <f>IF(UPPER(Settings!B4)="TRUE", 乱数表!$AA115*Settings!B11, 0)</f>
        <v>-0.18989452047574459</v>
      </c>
      <c r="D115">
        <f>MIN(100, MAX(0, 100*BETAINV(乱数表!$B115, MAX(0.00000001, (1/(1+EXP(-(INDEX(係数表!G:G,2) + $B115))))*(EXP(INDEX(係数表!H:H,2) + INDEX(係数表!I:I,2)*LN(INDEX(出力表!C:C,2)+1)))), MAX(0.00000001, (1-(1/(1+EXP(-(INDEX(係数表!G:G,2) + $B115)))))*(EXP(INDEX(係数表!H:H,2) + INDEX(係数表!I:I,2)*LN(INDEX(出力表!C:C,2)+1)))))))</f>
        <v>99.975866853643566</v>
      </c>
      <c r="E115" t="e">
        <f>MIN(100, MAX(0, (100*(INDEX(出力表!D:D,2))/(EXP(INDEX(係数表!B:B,2) + $C115) + (INDEX(出力表!D:D,2)))) + (乱数表!$N115*(Settings!B12/(((INDEX(出力表!D:D,2))+1)^INDEX(係数表!E:E,2)*INDEX(係数表!F:F,2))))))</f>
        <v>#VALUE!</v>
      </c>
      <c r="F115" t="e">
        <f>MIN(100, MAX(0, (INDEX(出力表!D:D,2))*D115/MAX(E115, Settings!B3)))</f>
        <v>#VALUE!</v>
      </c>
      <c r="G115">
        <f>MIN(100, MAX(0, 100*BETAINV(乱数表!$C115, MAX(0.00000001, (1/(1+EXP(-(INDEX(係数表!G:G,3) + $B115))))*(EXP(INDEX(係数表!H:H,3) + INDEX(係数表!I:I,3)*LN(INDEX(出力表!C:C,3)+1)))), MAX(0.00000001, (1-(1/(1+EXP(-(INDEX(係数表!G:G,3) + $B115)))))*(EXP(INDEX(係数表!H:H,3) + INDEX(係数表!I:I,3)*LN(INDEX(出力表!C:C,3)+1)))))))</f>
        <v>87.71481732407544</v>
      </c>
      <c r="H115" t="e">
        <f>MIN(100, MAX(0, (100*(INDEX(出力表!D:D,3))/(EXP(INDEX(係数表!B:B,3) + $C115) + (INDEX(出力表!D:D,3)))) + (乱数表!$O115*(Settings!B12/(((INDEX(出力表!D:D,3))+1)^INDEX(係数表!E:E,3)*INDEX(係数表!F:F,3))))))</f>
        <v>#VALUE!</v>
      </c>
      <c r="I115" t="e">
        <f>MIN(100, MAX(0, (INDEX(出力表!D:D,3))*G115/MAX(H115, Settings!B3)))</f>
        <v>#VALUE!</v>
      </c>
      <c r="J115">
        <f>MIN(100, MAX(0, 100*BETAINV(乱数表!$D115, MAX(0.00000001, (1/(1+EXP(-(INDEX(係数表!G:G,4) + $B115))))*(EXP(INDEX(係数表!H:H,4) + INDEX(係数表!I:I,4)*LN(INDEX(出力表!C:C,4)+1)))), MAX(0.00000001, (1-(1/(1+EXP(-(INDEX(係数表!G:G,4) + $B115)))))*(EXP(INDEX(係数表!H:H,4) + INDEX(係数表!I:I,4)*LN(INDEX(出力表!C:C,4)+1)))))))</f>
        <v>91.942328603290306</v>
      </c>
      <c r="K115" t="e">
        <f>MIN(100, MAX(0, (100*(INDEX(出力表!D:D,4))/(EXP(INDEX(係数表!B:B,4) + $C115) + (INDEX(出力表!D:D,4)))) + (乱数表!$P115*(Settings!B12/(((INDEX(出力表!D:D,4))+1)^INDEX(係数表!E:E,4)*INDEX(係数表!F:F,4))))))</f>
        <v>#VALUE!</v>
      </c>
      <c r="L115" t="e">
        <f>MIN(100, MAX(0, (INDEX(出力表!D:D,4))*J115/MAX(K115, Settings!B3)))</f>
        <v>#VALUE!</v>
      </c>
      <c r="M115">
        <f>MIN(100, MAX(0, 100*BETAINV(乱数表!$E115, MAX(0.00000001, (1/(1+EXP(-(INDEX(係数表!G:G,5) + $B115))))*(EXP(INDEX(係数表!H:H,5) + INDEX(係数表!I:I,5)*LN(INDEX(出力表!C:C,5)+1)))), MAX(0.00000001, (1-(1/(1+EXP(-(INDEX(係数表!G:G,5) + $B115)))))*(EXP(INDEX(係数表!H:H,5) + INDEX(係数表!I:I,5)*LN(INDEX(出力表!C:C,5)+1)))))))</f>
        <v>96.936916082856314</v>
      </c>
      <c r="N115" t="e">
        <f>MIN(100, MAX(0, (100*(INDEX(出力表!D:D,5))/(EXP(INDEX(係数表!B:B,5) + $C115) + (INDEX(出力表!D:D,5)))) + (乱数表!$Q115*(Settings!B12/(((INDEX(出力表!D:D,5))+1)^INDEX(係数表!E:E,5)*INDEX(係数表!F:F,5))))))</f>
        <v>#VALUE!</v>
      </c>
      <c r="O115" t="e">
        <f>MIN(100, MAX(0, (INDEX(出力表!D:D,5))*M115/MAX(N115, Settings!B3)))</f>
        <v>#VALUE!</v>
      </c>
      <c r="P115">
        <f>MIN(100, MAX(0, 100*BETAINV(乱数表!$F115, MAX(0.00000001, (1/(1+EXP(-(INDEX(係数表!G:G,6) + $B115))))*(EXP(INDEX(係数表!H:H,6) + INDEX(係数表!I:I,6)*LN(INDEX(出力表!C:C,6)+1)))), MAX(0.00000001, (1-(1/(1+EXP(-(INDEX(係数表!G:G,6) + $B115)))))*(EXP(INDEX(係数表!H:H,6) + INDEX(係数表!I:I,6)*LN(INDEX(出力表!C:C,6)+1)))))))</f>
        <v>94.933908132128082</v>
      </c>
      <c r="Q115" t="e">
        <f>MIN(100, MAX(0, (100*(INDEX(出力表!D:D,6))/(EXP(INDEX(係数表!B:B,6) + $C115) + (INDEX(出力表!D:D,6)))) + (乱数表!$R115*(Settings!B12/(((INDEX(出力表!D:D,6))+1)^INDEX(係数表!E:E,6)*INDEX(係数表!F:F,6))))))</f>
        <v>#VALUE!</v>
      </c>
      <c r="R115" t="e">
        <f>MIN(100, MAX(0, (INDEX(出力表!D:D,6))*P115/MAX(Q115, Settings!B3)))</f>
        <v>#VALUE!</v>
      </c>
      <c r="S115">
        <f>MIN(100, MAX(0, 100*BETAINV(乱数表!$G115, MAX(0.00000001, (1/(1+EXP(-(INDEX(係数表!G:G,7) + $B115))))*(EXP(INDEX(係数表!H:H,7) + INDEX(係数表!I:I,7)*LN(INDEX(出力表!C:C,7)+1)))), MAX(0.00000001, (1-(1/(1+EXP(-(INDEX(係数表!G:G,7) + $B115)))))*(EXP(INDEX(係数表!H:H,7) + INDEX(係数表!I:I,7)*LN(INDEX(出力表!C:C,7)+1)))))))</f>
        <v>66.475272125531063</v>
      </c>
      <c r="T115" t="e">
        <f>MIN(100, MAX(0, (100*(INDEX(出力表!D:D,7))/(EXP(INDEX(係数表!B:B,7) + $C115) + (INDEX(出力表!D:D,7)))) + (乱数表!$S115*(Settings!B12/(((INDEX(出力表!D:D,7))+1)^INDEX(係数表!E:E,7)*INDEX(係数表!F:F,7))))))</f>
        <v>#VALUE!</v>
      </c>
      <c r="U115" t="e">
        <f>MIN(100, MAX(0, (INDEX(出力表!D:D,7))*S115/MAX(T115, Settings!B3)))</f>
        <v>#VALUE!</v>
      </c>
      <c r="V115">
        <f>MIN(100, MAX(0, 100*BETAINV(乱数表!$H115, MAX(0.00000001, (1/(1+EXP(-(INDEX(係数表!G:G,8) + $B115))))*(EXP(INDEX(係数表!H:H,8) + INDEX(係数表!I:I,8)*LN(INDEX(出力表!C:C,8)+1)))), MAX(0.00000001, (1-(1/(1+EXP(-(INDEX(係数表!G:G,8) + $B115)))))*(EXP(INDEX(係数表!H:H,8) + INDEX(係数表!I:I,8)*LN(INDEX(出力表!C:C,8)+1)))))))</f>
        <v>96.972110306385176</v>
      </c>
      <c r="W115" t="e">
        <f>MIN(100, MAX(0, (100*(INDEX(出力表!D:D,8))/(EXP(INDEX(係数表!B:B,8) + $C115) + (INDEX(出力表!D:D,8)))) + (乱数表!$T115*(Settings!B12/(((INDEX(出力表!D:D,8))+1)^INDEX(係数表!E:E,8)*INDEX(係数表!F:F,8))))))</f>
        <v>#VALUE!</v>
      </c>
      <c r="X115" t="e">
        <f>MIN(100, MAX(0, (INDEX(出力表!D:D,8))*V115/MAX(W115, Settings!B3)))</f>
        <v>#VALUE!</v>
      </c>
      <c r="Y115">
        <f>MIN(100, MAX(0, 100*BETAINV(乱数表!$I115, MAX(0.00000001, (1/(1+EXP(-(INDEX(係数表!G:G,9) + $B115))))*(EXP(INDEX(係数表!H:H,9) + INDEX(係数表!I:I,9)*LN(INDEX(出力表!C:C,9)+1)))), MAX(0.00000001, (1-(1/(1+EXP(-(INDEX(係数表!G:G,9) + $B115)))))*(EXP(INDEX(係数表!H:H,9) + INDEX(係数表!I:I,9)*LN(INDEX(出力表!C:C,9)+1)))))))</f>
        <v>90.613322232093239</v>
      </c>
      <c r="Z115" t="e">
        <f>MIN(100, MAX(0, (100*(INDEX(出力表!D:D,9))/(EXP(INDEX(係数表!B:B,9) + $C115) + (INDEX(出力表!D:D,9)))) + (乱数表!$U115*(Settings!B12/(((INDEX(出力表!D:D,9))+1)^INDEX(係数表!E:E,9)*INDEX(係数表!F:F,9))))))</f>
        <v>#VALUE!</v>
      </c>
      <c r="AA115" t="e">
        <f>MIN(100, MAX(0, (INDEX(出力表!D:D,9))*Y115/MAX(Z115, Settings!B3)))</f>
        <v>#VALUE!</v>
      </c>
      <c r="AB115">
        <f>MIN(100, MAX(0, 100*BETAINV(乱数表!$J115, MAX(0.00000001, (1/(1+EXP(-(INDEX(係数表!G:G,10) + $B115))))*(EXP(INDEX(係数表!H:H,10) + INDEX(係数表!I:I,10)*LN(INDEX(出力表!C:C,10)+1)))), MAX(0.00000001, (1-(1/(1+EXP(-(INDEX(係数表!G:G,10) + $B115)))))*(EXP(INDEX(係数表!H:H,10) + INDEX(係数表!I:I,10)*LN(INDEX(出力表!C:C,10)+1)))))))</f>
        <v>48.238137765898792</v>
      </c>
      <c r="AC115" t="e">
        <f>MIN(100, MAX(0, (100*(INDEX(出力表!D:D,10))/(EXP(INDEX(係数表!B:B,10) + $C115) + (INDEX(出力表!D:D,10)))) + (乱数表!$V115*(Settings!B12/(((INDEX(出力表!D:D,10))+1)^INDEX(係数表!E:E,10)*INDEX(係数表!F:F,10))))))</f>
        <v>#VALUE!</v>
      </c>
      <c r="AD115" t="e">
        <f>MIN(100, MAX(0, (INDEX(出力表!D:D,10))*AB115/MAX(AC115, Settings!B3)))</f>
        <v>#VALUE!</v>
      </c>
      <c r="AE115">
        <f>MIN(100, MAX(0, 100*BETAINV(乱数表!$K115, MAX(0.00000001, (1/(1+EXP(-(INDEX(係数表!G:G,11) + $B115))))*(EXP(INDEX(係数表!H:H,11) + INDEX(係数表!I:I,11)*LN(INDEX(出力表!C:C,11)+1)))), MAX(0.00000001, (1-(1/(1+EXP(-(INDEX(係数表!G:G,11) + $B115)))))*(EXP(INDEX(係数表!H:H,11) + INDEX(係数表!I:I,11)*LN(INDEX(出力表!C:C,11)+1)))))))</f>
        <v>99.826550556558644</v>
      </c>
      <c r="AF115" t="e">
        <f>MIN(100, MAX(0, (100*(INDEX(出力表!D:D,11))/(EXP(INDEX(係数表!B:B,11) + $C115) + (INDEX(出力表!D:D,11)))) + (乱数表!$W115*(Settings!B12/(((INDEX(出力表!D:D,11))+1)^INDEX(係数表!E:E,11)*INDEX(係数表!F:F,11))))))</f>
        <v>#VALUE!</v>
      </c>
      <c r="AG115" t="e">
        <f>MIN(100, MAX(0, (INDEX(出力表!D:D,11))*AE115/MAX(AF115, Settings!B3)))</f>
        <v>#VALUE!</v>
      </c>
      <c r="AH115">
        <f>MIN(100, MAX(0, 100*BETAINV(乱数表!$L115, MAX(0.00000001, (1/(1+EXP(-(INDEX(係数表!G:G,12) + $B115))))*(EXP(INDEX(係数表!H:H,12) + INDEX(係数表!I:I,12)*LN(INDEX(出力表!C:C,12)+1)))), MAX(0.00000001, (1-(1/(1+EXP(-(INDEX(係数表!G:G,12) + $B115)))))*(EXP(INDEX(係数表!H:H,12) + INDEX(係数表!I:I,12)*LN(INDEX(出力表!C:C,12)+1)))))))</f>
        <v>99.990975049248306</v>
      </c>
      <c r="AI115" t="e">
        <f>MIN(100, MAX(0, (100*(INDEX(出力表!D:D,12))/(EXP(INDEX(係数表!B:B,12) + $C115) + (INDEX(出力表!D:D,12)))) + (乱数表!$X115*(Settings!B12/(((INDEX(出力表!D:D,12))+1)^INDEX(係数表!E:E,12)*INDEX(係数表!F:F,12))))))</f>
        <v>#VALUE!</v>
      </c>
      <c r="AJ115" t="e">
        <f>MIN(100, MAX(0, (INDEX(出力表!D:D,12))*AH115/MAX(AI115, Settings!B3)))</f>
        <v>#VALUE!</v>
      </c>
      <c r="AK115">
        <f>MIN(100, MAX(0, 100*BETAINV(乱数表!$M115, MAX(0.00000001, (1/(1+EXP(-(INDEX(係数表!G:G,13) + $B115))))*(EXP(INDEX(係数表!H:H,13) + INDEX(係数表!I:I,13)*LN(INDEX(出力表!C:C,13)+1)))), MAX(0.00000001, (1-(1/(1+EXP(-(INDEX(係数表!G:G,13) + $B115)))))*(EXP(INDEX(係数表!H:H,13) + INDEX(係数表!I:I,13)*LN(INDEX(出力表!C:C,13)+1)))))))</f>
        <v>89.946259489219088</v>
      </c>
      <c r="AL115" t="e">
        <f>MIN(100, MAX(0, (100*(INDEX(出力表!D:D,13))/(EXP(INDEX(係数表!B:B,13) + $C115) + (INDEX(出力表!D:D,13)))) + (乱数表!$Y115*(Settings!B12/(((INDEX(出力表!D:D,13))+1)^INDEX(係数表!E:E,13)*INDEX(係数表!F:F,13))))))</f>
        <v>#VALUE!</v>
      </c>
      <c r="AM115" t="e">
        <f>MIN(100, MAX(0, (INDEX(出力表!D:D,13))*AK115/MAX(AL115, Settings!B3)))</f>
        <v>#VALUE!</v>
      </c>
      <c r="AN115">
        <f>IF(ISNUMBER(F115), INDEX(出力表!B:B,2)*F115, 0)+IF(ISNUMBER(I115), INDEX(出力表!B:B,3)*I115, 0)+IF(ISNUMBER(L115), INDEX(出力表!B:B,4)*L115, 0)+IF(ISNUMBER(O115), INDEX(出力表!B:B,5)*O115, 0)+IF(ISNUMBER(R115), INDEX(出力表!B:B,6)*R115, 0)+IF(ISNUMBER(U115), INDEX(出力表!B:B,7)*U115, 0)+IF(ISNUMBER(X115), INDEX(出力表!B:B,8)*X115, 0)+IF(ISNUMBER(AA115), INDEX(出力表!B:B,9)*AA115, 0)+IF(ISNUMBER(AD115), INDEX(出力表!B:B,10)*AD115, 0)+IF(ISNUMBER(AG115), INDEX(出力表!B:B,11)*AG115, 0)+IF(ISNUMBER(AJ115), INDEX(出力表!B:B,12)*AJ115, 0)+IF(ISNUMBER(AM115), INDEX(出力表!B:B,13)*AM115, 0)</f>
        <v>0</v>
      </c>
      <c r="AO115">
        <f>IF(ISNUMBER(F115), INDEX(出力表!B:B,2), 0)+IF(ISNUMBER(I115), INDEX(出力表!B:B,3), 0)+IF(ISNUMBER(L115), INDEX(出力表!B:B,4), 0)+IF(ISNUMBER(O115), INDEX(出力表!B:B,5), 0)+IF(ISNUMBER(R115), INDEX(出力表!B:B,6), 0)+IF(ISNUMBER(U115), INDEX(出力表!B:B,7), 0)+IF(ISNUMBER(X115), INDEX(出力表!B:B,8), 0)+IF(ISNUMBER(AA115), INDEX(出力表!B:B,9), 0)+IF(ISNUMBER(AD115), INDEX(出力表!B:B,10), 0)+IF(ISNUMBER(AG115), INDEX(出力表!B:B,11), 0)+IF(ISNUMBER(AJ115), INDEX(出力表!B:B,12), 0)+IF(ISNUMBER(AM115), INDEX(出力表!B:B,13), 0)</f>
        <v>0</v>
      </c>
      <c r="AP115" t="str">
        <f t="shared" si="1"/>
        <v/>
      </c>
    </row>
    <row r="116" spans="1:42" x14ac:dyDescent="0.2">
      <c r="A116">
        <v>115</v>
      </c>
      <c r="B116">
        <f>IF(UPPER(Settings!B4)="TRUE", 乱数表!$Z116*Settings!B10, 0)</f>
        <v>-0.15601269421574454</v>
      </c>
      <c r="C116">
        <f>IF(UPPER(Settings!B4)="TRUE", 乱数表!$AA116*Settings!B11, 0)</f>
        <v>4.1093864096666877E-2</v>
      </c>
      <c r="D116">
        <f>MIN(100, MAX(0, 100*BETAINV(乱数表!$B116, MAX(0.00000001, (1/(1+EXP(-(INDEX(係数表!G:G,2) + $B116))))*(EXP(INDEX(係数表!H:H,2) + INDEX(係数表!I:I,2)*LN(INDEX(出力表!C:C,2)+1)))), MAX(0.00000001, (1-(1/(1+EXP(-(INDEX(係数表!G:G,2) + $B116)))))*(EXP(INDEX(係数表!H:H,2) + INDEX(係数表!I:I,2)*LN(INDEX(出力表!C:C,2)+1)))))))</f>
        <v>98.300555476492264</v>
      </c>
      <c r="E116" t="e">
        <f>MIN(100, MAX(0, (100*(INDEX(出力表!D:D,2))/(EXP(INDEX(係数表!B:B,2) + $C116) + (INDEX(出力表!D:D,2)))) + (乱数表!$N116*(Settings!B12/(((INDEX(出力表!D:D,2))+1)^INDEX(係数表!E:E,2)*INDEX(係数表!F:F,2))))))</f>
        <v>#VALUE!</v>
      </c>
      <c r="F116" t="e">
        <f>MIN(100, MAX(0, (INDEX(出力表!D:D,2))*D116/MAX(E116, Settings!B3)))</f>
        <v>#VALUE!</v>
      </c>
      <c r="G116">
        <f>MIN(100, MAX(0, 100*BETAINV(乱数表!$C116, MAX(0.00000001, (1/(1+EXP(-(INDEX(係数表!G:G,3) + $B116))))*(EXP(INDEX(係数表!H:H,3) + INDEX(係数表!I:I,3)*LN(INDEX(出力表!C:C,3)+1)))), MAX(0.00000001, (1-(1/(1+EXP(-(INDEX(係数表!G:G,3) + $B116)))))*(EXP(INDEX(係数表!H:H,3) + INDEX(係数表!I:I,3)*LN(INDEX(出力表!C:C,3)+1)))))))</f>
        <v>80.539285065678385</v>
      </c>
      <c r="H116" t="e">
        <f>MIN(100, MAX(0, (100*(INDEX(出力表!D:D,3))/(EXP(INDEX(係数表!B:B,3) + $C116) + (INDEX(出力表!D:D,3)))) + (乱数表!$O116*(Settings!B12/(((INDEX(出力表!D:D,3))+1)^INDEX(係数表!E:E,3)*INDEX(係数表!F:F,3))))))</f>
        <v>#VALUE!</v>
      </c>
      <c r="I116" t="e">
        <f>MIN(100, MAX(0, (INDEX(出力表!D:D,3))*G116/MAX(H116, Settings!B3)))</f>
        <v>#VALUE!</v>
      </c>
      <c r="J116">
        <f>MIN(100, MAX(0, 100*BETAINV(乱数表!$D116, MAX(0.00000001, (1/(1+EXP(-(INDEX(係数表!G:G,4) + $B116))))*(EXP(INDEX(係数表!H:H,4) + INDEX(係数表!I:I,4)*LN(INDEX(出力表!C:C,4)+1)))), MAX(0.00000001, (1-(1/(1+EXP(-(INDEX(係数表!G:G,4) + $B116)))))*(EXP(INDEX(係数表!H:H,4) + INDEX(係数表!I:I,4)*LN(INDEX(出力表!C:C,4)+1)))))))</f>
        <v>90.94652765899977</v>
      </c>
      <c r="K116" t="e">
        <f>MIN(100, MAX(0, (100*(INDEX(出力表!D:D,4))/(EXP(INDEX(係数表!B:B,4) + $C116) + (INDEX(出力表!D:D,4)))) + (乱数表!$P116*(Settings!B12/(((INDEX(出力表!D:D,4))+1)^INDEX(係数表!E:E,4)*INDEX(係数表!F:F,4))))))</f>
        <v>#VALUE!</v>
      </c>
      <c r="L116" t="e">
        <f>MIN(100, MAX(0, (INDEX(出力表!D:D,4))*J116/MAX(K116, Settings!B3)))</f>
        <v>#VALUE!</v>
      </c>
      <c r="M116">
        <f>MIN(100, MAX(0, 100*BETAINV(乱数表!$E116, MAX(0.00000001, (1/(1+EXP(-(INDEX(係数表!G:G,5) + $B116))))*(EXP(INDEX(係数表!H:H,5) + INDEX(係数表!I:I,5)*LN(INDEX(出力表!C:C,5)+1)))), MAX(0.00000001, (1-(1/(1+EXP(-(INDEX(係数表!G:G,5) + $B116)))))*(EXP(INDEX(係数表!H:H,5) + INDEX(係数表!I:I,5)*LN(INDEX(出力表!C:C,5)+1)))))))</f>
        <v>68.811166128483293</v>
      </c>
      <c r="N116" t="e">
        <f>MIN(100, MAX(0, (100*(INDEX(出力表!D:D,5))/(EXP(INDEX(係数表!B:B,5) + $C116) + (INDEX(出力表!D:D,5)))) + (乱数表!$Q116*(Settings!B12/(((INDEX(出力表!D:D,5))+1)^INDEX(係数表!E:E,5)*INDEX(係数表!F:F,5))))))</f>
        <v>#VALUE!</v>
      </c>
      <c r="O116" t="e">
        <f>MIN(100, MAX(0, (INDEX(出力表!D:D,5))*M116/MAX(N116, Settings!B3)))</f>
        <v>#VALUE!</v>
      </c>
      <c r="P116">
        <f>MIN(100, MAX(0, 100*BETAINV(乱数表!$F116, MAX(0.00000001, (1/(1+EXP(-(INDEX(係数表!G:G,6) + $B116))))*(EXP(INDEX(係数表!H:H,6) + INDEX(係数表!I:I,6)*LN(INDEX(出力表!C:C,6)+1)))), MAX(0.00000001, (1-(1/(1+EXP(-(INDEX(係数表!G:G,6) + $B116)))))*(EXP(INDEX(係数表!H:H,6) + INDEX(係数表!I:I,6)*LN(INDEX(出力表!C:C,6)+1)))))))</f>
        <v>96.481739789084301</v>
      </c>
      <c r="Q116" t="e">
        <f>MIN(100, MAX(0, (100*(INDEX(出力表!D:D,6))/(EXP(INDEX(係数表!B:B,6) + $C116) + (INDEX(出力表!D:D,6)))) + (乱数表!$R116*(Settings!B12/(((INDEX(出力表!D:D,6))+1)^INDEX(係数表!E:E,6)*INDEX(係数表!F:F,6))))))</f>
        <v>#VALUE!</v>
      </c>
      <c r="R116" t="e">
        <f>MIN(100, MAX(0, (INDEX(出力表!D:D,6))*P116/MAX(Q116, Settings!B3)))</f>
        <v>#VALUE!</v>
      </c>
      <c r="S116">
        <f>MIN(100, MAX(0, 100*BETAINV(乱数表!$G116, MAX(0.00000001, (1/(1+EXP(-(INDEX(係数表!G:G,7) + $B116))))*(EXP(INDEX(係数表!H:H,7) + INDEX(係数表!I:I,7)*LN(INDEX(出力表!C:C,7)+1)))), MAX(0.00000001, (1-(1/(1+EXP(-(INDEX(係数表!G:G,7) + $B116)))))*(EXP(INDEX(係数表!H:H,7) + INDEX(係数表!I:I,7)*LN(INDEX(出力表!C:C,7)+1)))))))</f>
        <v>76.784956237374018</v>
      </c>
      <c r="T116" t="e">
        <f>MIN(100, MAX(0, (100*(INDEX(出力表!D:D,7))/(EXP(INDEX(係数表!B:B,7) + $C116) + (INDEX(出力表!D:D,7)))) + (乱数表!$S116*(Settings!B12/(((INDEX(出力表!D:D,7))+1)^INDEX(係数表!E:E,7)*INDEX(係数表!F:F,7))))))</f>
        <v>#VALUE!</v>
      </c>
      <c r="U116" t="e">
        <f>MIN(100, MAX(0, (INDEX(出力表!D:D,7))*S116/MAX(T116, Settings!B3)))</f>
        <v>#VALUE!</v>
      </c>
      <c r="V116">
        <f>MIN(100, MAX(0, 100*BETAINV(乱数表!$H116, MAX(0.00000001, (1/(1+EXP(-(INDEX(係数表!G:G,8) + $B116))))*(EXP(INDEX(係数表!H:H,8) + INDEX(係数表!I:I,8)*LN(INDEX(出力表!C:C,8)+1)))), MAX(0.00000001, (1-(1/(1+EXP(-(INDEX(係数表!G:G,8) + $B116)))))*(EXP(INDEX(係数表!H:H,8) + INDEX(係数表!I:I,8)*LN(INDEX(出力表!C:C,8)+1)))))))</f>
        <v>99.946921105986661</v>
      </c>
      <c r="W116" t="e">
        <f>MIN(100, MAX(0, (100*(INDEX(出力表!D:D,8))/(EXP(INDEX(係数表!B:B,8) + $C116) + (INDEX(出力表!D:D,8)))) + (乱数表!$T116*(Settings!B12/(((INDEX(出力表!D:D,8))+1)^INDEX(係数表!E:E,8)*INDEX(係数表!F:F,8))))))</f>
        <v>#VALUE!</v>
      </c>
      <c r="X116" t="e">
        <f>MIN(100, MAX(0, (INDEX(出力表!D:D,8))*V116/MAX(W116, Settings!B3)))</f>
        <v>#VALUE!</v>
      </c>
      <c r="Y116">
        <f>MIN(100, MAX(0, 100*BETAINV(乱数表!$I116, MAX(0.00000001, (1/(1+EXP(-(INDEX(係数表!G:G,9) + $B116))))*(EXP(INDEX(係数表!H:H,9) + INDEX(係数表!I:I,9)*LN(INDEX(出力表!C:C,9)+1)))), MAX(0.00000001, (1-(1/(1+EXP(-(INDEX(係数表!G:G,9) + $B116)))))*(EXP(INDEX(係数表!H:H,9) + INDEX(係数表!I:I,9)*LN(INDEX(出力表!C:C,9)+1)))))))</f>
        <v>47.435701766150984</v>
      </c>
      <c r="Z116" t="e">
        <f>MIN(100, MAX(0, (100*(INDEX(出力表!D:D,9))/(EXP(INDEX(係数表!B:B,9) + $C116) + (INDEX(出力表!D:D,9)))) + (乱数表!$U116*(Settings!B12/(((INDEX(出力表!D:D,9))+1)^INDEX(係数表!E:E,9)*INDEX(係数表!F:F,9))))))</f>
        <v>#VALUE!</v>
      </c>
      <c r="AA116" t="e">
        <f>MIN(100, MAX(0, (INDEX(出力表!D:D,9))*Y116/MAX(Z116, Settings!B3)))</f>
        <v>#VALUE!</v>
      </c>
      <c r="AB116">
        <f>MIN(100, MAX(0, 100*BETAINV(乱数表!$J116, MAX(0.00000001, (1/(1+EXP(-(INDEX(係数表!G:G,10) + $B116))))*(EXP(INDEX(係数表!H:H,10) + INDEX(係数表!I:I,10)*LN(INDEX(出力表!C:C,10)+1)))), MAX(0.00000001, (1-(1/(1+EXP(-(INDEX(係数表!G:G,10) + $B116)))))*(EXP(INDEX(係数表!H:H,10) + INDEX(係数表!I:I,10)*LN(INDEX(出力表!C:C,10)+1)))))))</f>
        <v>77.589801151218978</v>
      </c>
      <c r="AC116" t="e">
        <f>MIN(100, MAX(0, (100*(INDEX(出力表!D:D,10))/(EXP(INDEX(係数表!B:B,10) + $C116) + (INDEX(出力表!D:D,10)))) + (乱数表!$V116*(Settings!B12/(((INDEX(出力表!D:D,10))+1)^INDEX(係数表!E:E,10)*INDEX(係数表!F:F,10))))))</f>
        <v>#VALUE!</v>
      </c>
      <c r="AD116" t="e">
        <f>MIN(100, MAX(0, (INDEX(出力表!D:D,10))*AB116/MAX(AC116, Settings!B3)))</f>
        <v>#VALUE!</v>
      </c>
      <c r="AE116">
        <f>MIN(100, MAX(0, 100*BETAINV(乱数表!$K116, MAX(0.00000001, (1/(1+EXP(-(INDEX(係数表!G:G,11) + $B116))))*(EXP(INDEX(係数表!H:H,11) + INDEX(係数表!I:I,11)*LN(INDEX(出力表!C:C,11)+1)))), MAX(0.00000001, (1-(1/(1+EXP(-(INDEX(係数表!G:G,11) + $B116)))))*(EXP(INDEX(係数表!H:H,11) + INDEX(係数表!I:I,11)*LN(INDEX(出力表!C:C,11)+1)))))))</f>
        <v>87.736728476653141</v>
      </c>
      <c r="AF116" t="e">
        <f>MIN(100, MAX(0, (100*(INDEX(出力表!D:D,11))/(EXP(INDEX(係数表!B:B,11) + $C116) + (INDEX(出力表!D:D,11)))) + (乱数表!$W116*(Settings!B12/(((INDEX(出力表!D:D,11))+1)^INDEX(係数表!E:E,11)*INDEX(係数表!F:F,11))))))</f>
        <v>#VALUE!</v>
      </c>
      <c r="AG116" t="e">
        <f>MIN(100, MAX(0, (INDEX(出力表!D:D,11))*AE116/MAX(AF116, Settings!B3)))</f>
        <v>#VALUE!</v>
      </c>
      <c r="AH116">
        <f>MIN(100, MAX(0, 100*BETAINV(乱数表!$L116, MAX(0.00000001, (1/(1+EXP(-(INDEX(係数表!G:G,12) + $B116))))*(EXP(INDEX(係数表!H:H,12) + INDEX(係数表!I:I,12)*LN(INDEX(出力表!C:C,12)+1)))), MAX(0.00000001, (1-(1/(1+EXP(-(INDEX(係数表!G:G,12) + $B116)))))*(EXP(INDEX(係数表!H:H,12) + INDEX(係数表!I:I,12)*LN(INDEX(出力表!C:C,12)+1)))))))</f>
        <v>99.838924533569838</v>
      </c>
      <c r="AI116" t="e">
        <f>MIN(100, MAX(0, (100*(INDEX(出力表!D:D,12))/(EXP(INDEX(係数表!B:B,12) + $C116) + (INDEX(出力表!D:D,12)))) + (乱数表!$X116*(Settings!B12/(((INDEX(出力表!D:D,12))+1)^INDEX(係数表!E:E,12)*INDEX(係数表!F:F,12))))))</f>
        <v>#VALUE!</v>
      </c>
      <c r="AJ116" t="e">
        <f>MIN(100, MAX(0, (INDEX(出力表!D:D,12))*AH116/MAX(AI116, Settings!B3)))</f>
        <v>#VALUE!</v>
      </c>
      <c r="AK116">
        <f>MIN(100, MAX(0, 100*BETAINV(乱数表!$M116, MAX(0.00000001, (1/(1+EXP(-(INDEX(係数表!G:G,13) + $B116))))*(EXP(INDEX(係数表!H:H,13) + INDEX(係数表!I:I,13)*LN(INDEX(出力表!C:C,13)+1)))), MAX(0.00000001, (1-(1/(1+EXP(-(INDEX(係数表!G:G,13) + $B116)))))*(EXP(INDEX(係数表!H:H,13) + INDEX(係数表!I:I,13)*LN(INDEX(出力表!C:C,13)+1)))))))</f>
        <v>86.328710397001927</v>
      </c>
      <c r="AL116" t="e">
        <f>MIN(100, MAX(0, (100*(INDEX(出力表!D:D,13))/(EXP(INDEX(係数表!B:B,13) + $C116) + (INDEX(出力表!D:D,13)))) + (乱数表!$Y116*(Settings!B12/(((INDEX(出力表!D:D,13))+1)^INDEX(係数表!E:E,13)*INDEX(係数表!F:F,13))))))</f>
        <v>#VALUE!</v>
      </c>
      <c r="AM116" t="e">
        <f>MIN(100, MAX(0, (INDEX(出力表!D:D,13))*AK116/MAX(AL116, Settings!B3)))</f>
        <v>#VALUE!</v>
      </c>
      <c r="AN116">
        <f>IF(ISNUMBER(F116), INDEX(出力表!B:B,2)*F116, 0)+IF(ISNUMBER(I116), INDEX(出力表!B:B,3)*I116, 0)+IF(ISNUMBER(L116), INDEX(出力表!B:B,4)*L116, 0)+IF(ISNUMBER(O116), INDEX(出力表!B:B,5)*O116, 0)+IF(ISNUMBER(R116), INDEX(出力表!B:B,6)*R116, 0)+IF(ISNUMBER(U116), INDEX(出力表!B:B,7)*U116, 0)+IF(ISNUMBER(X116), INDEX(出力表!B:B,8)*X116, 0)+IF(ISNUMBER(AA116), INDEX(出力表!B:B,9)*AA116, 0)+IF(ISNUMBER(AD116), INDEX(出力表!B:B,10)*AD116, 0)+IF(ISNUMBER(AG116), INDEX(出力表!B:B,11)*AG116, 0)+IF(ISNUMBER(AJ116), INDEX(出力表!B:B,12)*AJ116, 0)+IF(ISNUMBER(AM116), INDEX(出力表!B:B,13)*AM116, 0)</f>
        <v>0</v>
      </c>
      <c r="AO116">
        <f>IF(ISNUMBER(F116), INDEX(出力表!B:B,2), 0)+IF(ISNUMBER(I116), INDEX(出力表!B:B,3), 0)+IF(ISNUMBER(L116), INDEX(出力表!B:B,4), 0)+IF(ISNUMBER(O116), INDEX(出力表!B:B,5), 0)+IF(ISNUMBER(R116), INDEX(出力表!B:B,6), 0)+IF(ISNUMBER(U116), INDEX(出力表!B:B,7), 0)+IF(ISNUMBER(X116), INDEX(出力表!B:B,8), 0)+IF(ISNUMBER(AA116), INDEX(出力表!B:B,9), 0)+IF(ISNUMBER(AD116), INDEX(出力表!B:B,10), 0)+IF(ISNUMBER(AG116), INDEX(出力表!B:B,11), 0)+IF(ISNUMBER(AJ116), INDEX(出力表!B:B,12), 0)+IF(ISNUMBER(AM116), INDEX(出力表!B:B,13), 0)</f>
        <v>0</v>
      </c>
      <c r="AP116" t="str">
        <f t="shared" si="1"/>
        <v/>
      </c>
    </row>
    <row r="117" spans="1:42" x14ac:dyDescent="0.2">
      <c r="A117">
        <v>116</v>
      </c>
      <c r="B117">
        <f>IF(UPPER(Settings!B4)="TRUE", 乱数表!$Z117*Settings!B10, 0)</f>
        <v>-0.73215021826932747</v>
      </c>
      <c r="C117">
        <f>IF(UPPER(Settings!B4)="TRUE", 乱数表!$AA117*Settings!B11, 0)</f>
        <v>2.8074597113271035E-2</v>
      </c>
      <c r="D117">
        <f>MIN(100, MAX(0, 100*BETAINV(乱数表!$B117, MAX(0.00000001, (1/(1+EXP(-(INDEX(係数表!G:G,2) + $B117))))*(EXP(INDEX(係数表!H:H,2) + INDEX(係数表!I:I,2)*LN(INDEX(出力表!C:C,2)+1)))), MAX(0.00000001, (1-(1/(1+EXP(-(INDEX(係数表!G:G,2) + $B117)))))*(EXP(INDEX(係数表!H:H,2) + INDEX(係数表!I:I,2)*LN(INDEX(出力表!C:C,2)+1)))))))</f>
        <v>63.437393612666369</v>
      </c>
      <c r="E117" t="e">
        <f>MIN(100, MAX(0, (100*(INDEX(出力表!D:D,2))/(EXP(INDEX(係数表!B:B,2) + $C117) + (INDEX(出力表!D:D,2)))) + (乱数表!$N117*(Settings!B12/(((INDEX(出力表!D:D,2))+1)^INDEX(係数表!E:E,2)*INDEX(係数表!F:F,2))))))</f>
        <v>#VALUE!</v>
      </c>
      <c r="F117" t="e">
        <f>MIN(100, MAX(0, (INDEX(出力表!D:D,2))*D117/MAX(E117, Settings!B3)))</f>
        <v>#VALUE!</v>
      </c>
      <c r="G117">
        <f>MIN(100, MAX(0, 100*BETAINV(乱数表!$C117, MAX(0.00000001, (1/(1+EXP(-(INDEX(係数表!G:G,3) + $B117))))*(EXP(INDEX(係数表!H:H,3) + INDEX(係数表!I:I,3)*LN(INDEX(出力表!C:C,3)+1)))), MAX(0.00000001, (1-(1/(1+EXP(-(INDEX(係数表!G:G,3) + $B117)))))*(EXP(INDEX(係数表!H:H,3) + INDEX(係数表!I:I,3)*LN(INDEX(出力表!C:C,3)+1)))))))</f>
        <v>64.169602027946453</v>
      </c>
      <c r="H117" t="e">
        <f>MIN(100, MAX(0, (100*(INDEX(出力表!D:D,3))/(EXP(INDEX(係数表!B:B,3) + $C117) + (INDEX(出力表!D:D,3)))) + (乱数表!$O117*(Settings!B12/(((INDEX(出力表!D:D,3))+1)^INDEX(係数表!E:E,3)*INDEX(係数表!F:F,3))))))</f>
        <v>#VALUE!</v>
      </c>
      <c r="I117" t="e">
        <f>MIN(100, MAX(0, (INDEX(出力表!D:D,3))*G117/MAX(H117, Settings!B3)))</f>
        <v>#VALUE!</v>
      </c>
      <c r="J117">
        <f>MIN(100, MAX(0, 100*BETAINV(乱数表!$D117, MAX(0.00000001, (1/(1+EXP(-(INDEX(係数表!G:G,4) + $B117))))*(EXP(INDEX(係数表!H:H,4) + INDEX(係数表!I:I,4)*LN(INDEX(出力表!C:C,4)+1)))), MAX(0.00000001, (1-(1/(1+EXP(-(INDEX(係数表!G:G,4) + $B117)))))*(EXP(INDEX(係数表!H:H,4) + INDEX(係数表!I:I,4)*LN(INDEX(出力表!C:C,4)+1)))))))</f>
        <v>62.997488722522689</v>
      </c>
      <c r="K117" t="e">
        <f>MIN(100, MAX(0, (100*(INDEX(出力表!D:D,4))/(EXP(INDEX(係数表!B:B,4) + $C117) + (INDEX(出力表!D:D,4)))) + (乱数表!$P117*(Settings!B12/(((INDEX(出力表!D:D,4))+1)^INDEX(係数表!E:E,4)*INDEX(係数表!F:F,4))))))</f>
        <v>#VALUE!</v>
      </c>
      <c r="L117" t="e">
        <f>MIN(100, MAX(0, (INDEX(出力表!D:D,4))*J117/MAX(K117, Settings!B3)))</f>
        <v>#VALUE!</v>
      </c>
      <c r="M117">
        <f>MIN(100, MAX(0, 100*BETAINV(乱数表!$E117, MAX(0.00000001, (1/(1+EXP(-(INDEX(係数表!G:G,5) + $B117))))*(EXP(INDEX(係数表!H:H,5) + INDEX(係数表!I:I,5)*LN(INDEX(出力表!C:C,5)+1)))), MAX(0.00000001, (1-(1/(1+EXP(-(INDEX(係数表!G:G,5) + $B117)))))*(EXP(INDEX(係数表!H:H,5) + INDEX(係数表!I:I,5)*LN(INDEX(出力表!C:C,5)+1)))))))</f>
        <v>99.338992400439636</v>
      </c>
      <c r="N117" t="e">
        <f>MIN(100, MAX(0, (100*(INDEX(出力表!D:D,5))/(EXP(INDEX(係数表!B:B,5) + $C117) + (INDEX(出力表!D:D,5)))) + (乱数表!$Q117*(Settings!B12/(((INDEX(出力表!D:D,5))+1)^INDEX(係数表!E:E,5)*INDEX(係数表!F:F,5))))))</f>
        <v>#VALUE!</v>
      </c>
      <c r="O117" t="e">
        <f>MIN(100, MAX(0, (INDEX(出力表!D:D,5))*M117/MAX(N117, Settings!B3)))</f>
        <v>#VALUE!</v>
      </c>
      <c r="P117">
        <f>MIN(100, MAX(0, 100*BETAINV(乱数表!$F117, MAX(0.00000001, (1/(1+EXP(-(INDEX(係数表!G:G,6) + $B117))))*(EXP(INDEX(係数表!H:H,6) + INDEX(係数表!I:I,6)*LN(INDEX(出力表!C:C,6)+1)))), MAX(0.00000001, (1-(1/(1+EXP(-(INDEX(係数表!G:G,6) + $B117)))))*(EXP(INDEX(係数表!H:H,6) + INDEX(係数表!I:I,6)*LN(INDEX(出力表!C:C,6)+1)))))))</f>
        <v>72.91295767414708</v>
      </c>
      <c r="Q117" t="e">
        <f>MIN(100, MAX(0, (100*(INDEX(出力表!D:D,6))/(EXP(INDEX(係数表!B:B,6) + $C117) + (INDEX(出力表!D:D,6)))) + (乱数表!$R117*(Settings!B12/(((INDEX(出力表!D:D,6))+1)^INDEX(係数表!E:E,6)*INDEX(係数表!F:F,6))))))</f>
        <v>#VALUE!</v>
      </c>
      <c r="R117" t="e">
        <f>MIN(100, MAX(0, (INDEX(出力表!D:D,6))*P117/MAX(Q117, Settings!B3)))</f>
        <v>#VALUE!</v>
      </c>
      <c r="S117">
        <f>MIN(100, MAX(0, 100*BETAINV(乱数表!$G117, MAX(0.00000001, (1/(1+EXP(-(INDEX(係数表!G:G,7) + $B117))))*(EXP(INDEX(係数表!H:H,7) + INDEX(係数表!I:I,7)*LN(INDEX(出力表!C:C,7)+1)))), MAX(0.00000001, (1-(1/(1+EXP(-(INDEX(係数表!G:G,7) + $B117)))))*(EXP(INDEX(係数表!H:H,7) + INDEX(係数表!I:I,7)*LN(INDEX(出力表!C:C,7)+1)))))))</f>
        <v>79.001955286441046</v>
      </c>
      <c r="T117" t="e">
        <f>MIN(100, MAX(0, (100*(INDEX(出力表!D:D,7))/(EXP(INDEX(係数表!B:B,7) + $C117) + (INDEX(出力表!D:D,7)))) + (乱数表!$S117*(Settings!B12/(((INDEX(出力表!D:D,7))+1)^INDEX(係数表!E:E,7)*INDEX(係数表!F:F,7))))))</f>
        <v>#VALUE!</v>
      </c>
      <c r="U117" t="e">
        <f>MIN(100, MAX(0, (INDEX(出力表!D:D,7))*S117/MAX(T117, Settings!B3)))</f>
        <v>#VALUE!</v>
      </c>
      <c r="V117">
        <f>MIN(100, MAX(0, 100*BETAINV(乱数表!$H117, MAX(0.00000001, (1/(1+EXP(-(INDEX(係数表!G:G,8) + $B117))))*(EXP(INDEX(係数表!H:H,8) + INDEX(係数表!I:I,8)*LN(INDEX(出力表!C:C,8)+1)))), MAX(0.00000001, (1-(1/(1+EXP(-(INDEX(係数表!G:G,8) + $B117)))))*(EXP(INDEX(係数表!H:H,8) + INDEX(係数表!I:I,8)*LN(INDEX(出力表!C:C,8)+1)))))))</f>
        <v>68.075346238886937</v>
      </c>
      <c r="W117" t="e">
        <f>MIN(100, MAX(0, (100*(INDEX(出力表!D:D,8))/(EXP(INDEX(係数表!B:B,8) + $C117) + (INDEX(出力表!D:D,8)))) + (乱数表!$T117*(Settings!B12/(((INDEX(出力表!D:D,8))+1)^INDEX(係数表!E:E,8)*INDEX(係数表!F:F,8))))))</f>
        <v>#VALUE!</v>
      </c>
      <c r="X117" t="e">
        <f>MIN(100, MAX(0, (INDEX(出力表!D:D,8))*V117/MAX(W117, Settings!B3)))</f>
        <v>#VALUE!</v>
      </c>
      <c r="Y117">
        <f>MIN(100, MAX(0, 100*BETAINV(乱数表!$I117, MAX(0.00000001, (1/(1+EXP(-(INDEX(係数表!G:G,9) + $B117))))*(EXP(INDEX(係数表!H:H,9) + INDEX(係数表!I:I,9)*LN(INDEX(出力表!C:C,9)+1)))), MAX(0.00000001, (1-(1/(1+EXP(-(INDEX(係数表!G:G,9) + $B117)))))*(EXP(INDEX(係数表!H:H,9) + INDEX(係数表!I:I,9)*LN(INDEX(出力表!C:C,9)+1)))))))</f>
        <v>73.155015529345164</v>
      </c>
      <c r="Z117" t="e">
        <f>MIN(100, MAX(0, (100*(INDEX(出力表!D:D,9))/(EXP(INDEX(係数表!B:B,9) + $C117) + (INDEX(出力表!D:D,9)))) + (乱数表!$U117*(Settings!B12/(((INDEX(出力表!D:D,9))+1)^INDEX(係数表!E:E,9)*INDEX(係数表!F:F,9))))))</f>
        <v>#VALUE!</v>
      </c>
      <c r="AA117" t="e">
        <f>MIN(100, MAX(0, (INDEX(出力表!D:D,9))*Y117/MAX(Z117, Settings!B3)))</f>
        <v>#VALUE!</v>
      </c>
      <c r="AB117">
        <f>MIN(100, MAX(0, 100*BETAINV(乱数表!$J117, MAX(0.00000001, (1/(1+EXP(-(INDEX(係数表!G:G,10) + $B117))))*(EXP(INDEX(係数表!H:H,10) + INDEX(係数表!I:I,10)*LN(INDEX(出力表!C:C,10)+1)))), MAX(0.00000001, (1-(1/(1+EXP(-(INDEX(係数表!G:G,10) + $B117)))))*(EXP(INDEX(係数表!H:H,10) + INDEX(係数表!I:I,10)*LN(INDEX(出力表!C:C,10)+1)))))))</f>
        <v>34.064305834224015</v>
      </c>
      <c r="AC117" t="e">
        <f>MIN(100, MAX(0, (100*(INDEX(出力表!D:D,10))/(EXP(INDEX(係数表!B:B,10) + $C117) + (INDEX(出力表!D:D,10)))) + (乱数表!$V117*(Settings!B12/(((INDEX(出力表!D:D,10))+1)^INDEX(係数表!E:E,10)*INDEX(係数表!F:F,10))))))</f>
        <v>#VALUE!</v>
      </c>
      <c r="AD117" t="e">
        <f>MIN(100, MAX(0, (INDEX(出力表!D:D,10))*AB117/MAX(AC117, Settings!B3)))</f>
        <v>#VALUE!</v>
      </c>
      <c r="AE117">
        <f>MIN(100, MAX(0, 100*BETAINV(乱数表!$K117, MAX(0.00000001, (1/(1+EXP(-(INDEX(係数表!G:G,11) + $B117))))*(EXP(INDEX(係数表!H:H,11) + INDEX(係数表!I:I,11)*LN(INDEX(出力表!C:C,11)+1)))), MAX(0.00000001, (1-(1/(1+EXP(-(INDEX(係数表!G:G,11) + $B117)))))*(EXP(INDEX(係数表!H:H,11) + INDEX(係数表!I:I,11)*LN(INDEX(出力表!C:C,11)+1)))))))</f>
        <v>77.903308698961169</v>
      </c>
      <c r="AF117" t="e">
        <f>MIN(100, MAX(0, (100*(INDEX(出力表!D:D,11))/(EXP(INDEX(係数表!B:B,11) + $C117) + (INDEX(出力表!D:D,11)))) + (乱数表!$W117*(Settings!B12/(((INDEX(出力表!D:D,11))+1)^INDEX(係数表!E:E,11)*INDEX(係数表!F:F,11))))))</f>
        <v>#VALUE!</v>
      </c>
      <c r="AG117" t="e">
        <f>MIN(100, MAX(0, (INDEX(出力表!D:D,11))*AE117/MAX(AF117, Settings!B3)))</f>
        <v>#VALUE!</v>
      </c>
      <c r="AH117">
        <f>MIN(100, MAX(0, 100*BETAINV(乱数表!$L117, MAX(0.00000001, (1/(1+EXP(-(INDEX(係数表!G:G,12) + $B117))))*(EXP(INDEX(係数表!H:H,12) + INDEX(係数表!I:I,12)*LN(INDEX(出力表!C:C,12)+1)))), MAX(0.00000001, (1-(1/(1+EXP(-(INDEX(係数表!G:G,12) + $B117)))))*(EXP(INDEX(係数表!H:H,12) + INDEX(係数表!I:I,12)*LN(INDEX(出力表!C:C,12)+1)))))))</f>
        <v>59.799266862417298</v>
      </c>
      <c r="AI117" t="e">
        <f>MIN(100, MAX(0, (100*(INDEX(出力表!D:D,12))/(EXP(INDEX(係数表!B:B,12) + $C117) + (INDEX(出力表!D:D,12)))) + (乱数表!$X117*(Settings!B12/(((INDEX(出力表!D:D,12))+1)^INDEX(係数表!E:E,12)*INDEX(係数表!F:F,12))))))</f>
        <v>#VALUE!</v>
      </c>
      <c r="AJ117" t="e">
        <f>MIN(100, MAX(0, (INDEX(出力表!D:D,12))*AH117/MAX(AI117, Settings!B3)))</f>
        <v>#VALUE!</v>
      </c>
      <c r="AK117">
        <f>MIN(100, MAX(0, 100*BETAINV(乱数表!$M117, MAX(0.00000001, (1/(1+EXP(-(INDEX(係数表!G:G,13) + $B117))))*(EXP(INDEX(係数表!H:H,13) + INDEX(係数表!I:I,13)*LN(INDEX(出力表!C:C,13)+1)))), MAX(0.00000001, (1-(1/(1+EXP(-(INDEX(係数表!G:G,13) + $B117)))))*(EXP(INDEX(係数表!H:H,13) + INDEX(係数表!I:I,13)*LN(INDEX(出力表!C:C,13)+1)))))))</f>
        <v>88.809532735481511</v>
      </c>
      <c r="AL117" t="e">
        <f>MIN(100, MAX(0, (100*(INDEX(出力表!D:D,13))/(EXP(INDEX(係数表!B:B,13) + $C117) + (INDEX(出力表!D:D,13)))) + (乱数表!$Y117*(Settings!B12/(((INDEX(出力表!D:D,13))+1)^INDEX(係数表!E:E,13)*INDEX(係数表!F:F,13))))))</f>
        <v>#VALUE!</v>
      </c>
      <c r="AM117" t="e">
        <f>MIN(100, MAX(0, (INDEX(出力表!D:D,13))*AK117/MAX(AL117, Settings!B3)))</f>
        <v>#VALUE!</v>
      </c>
      <c r="AN117">
        <f>IF(ISNUMBER(F117), INDEX(出力表!B:B,2)*F117, 0)+IF(ISNUMBER(I117), INDEX(出力表!B:B,3)*I117, 0)+IF(ISNUMBER(L117), INDEX(出力表!B:B,4)*L117, 0)+IF(ISNUMBER(O117), INDEX(出力表!B:B,5)*O117, 0)+IF(ISNUMBER(R117), INDEX(出力表!B:B,6)*R117, 0)+IF(ISNUMBER(U117), INDEX(出力表!B:B,7)*U117, 0)+IF(ISNUMBER(X117), INDEX(出力表!B:B,8)*X117, 0)+IF(ISNUMBER(AA117), INDEX(出力表!B:B,9)*AA117, 0)+IF(ISNUMBER(AD117), INDEX(出力表!B:B,10)*AD117, 0)+IF(ISNUMBER(AG117), INDEX(出力表!B:B,11)*AG117, 0)+IF(ISNUMBER(AJ117), INDEX(出力表!B:B,12)*AJ117, 0)+IF(ISNUMBER(AM117), INDEX(出力表!B:B,13)*AM117, 0)</f>
        <v>0</v>
      </c>
      <c r="AO117">
        <f>IF(ISNUMBER(F117), INDEX(出力表!B:B,2), 0)+IF(ISNUMBER(I117), INDEX(出力表!B:B,3), 0)+IF(ISNUMBER(L117), INDEX(出力表!B:B,4), 0)+IF(ISNUMBER(O117), INDEX(出力表!B:B,5), 0)+IF(ISNUMBER(R117), INDEX(出力表!B:B,6), 0)+IF(ISNUMBER(U117), INDEX(出力表!B:B,7), 0)+IF(ISNUMBER(X117), INDEX(出力表!B:B,8), 0)+IF(ISNUMBER(AA117), INDEX(出力表!B:B,9), 0)+IF(ISNUMBER(AD117), INDEX(出力表!B:B,10), 0)+IF(ISNUMBER(AG117), INDEX(出力表!B:B,11), 0)+IF(ISNUMBER(AJ117), INDEX(出力表!B:B,12), 0)+IF(ISNUMBER(AM117), INDEX(出力表!B:B,13), 0)</f>
        <v>0</v>
      </c>
      <c r="AP117" t="str">
        <f t="shared" si="1"/>
        <v/>
      </c>
    </row>
    <row r="118" spans="1:42" x14ac:dyDescent="0.2">
      <c r="A118">
        <v>117</v>
      </c>
      <c r="B118">
        <f>IF(UPPER(Settings!B4)="TRUE", 乱数表!$Z118*Settings!B10, 0)</f>
        <v>-0.67263899790291526</v>
      </c>
      <c r="C118">
        <f>IF(UPPER(Settings!B4)="TRUE", 乱数表!$AA118*Settings!B11, 0)</f>
        <v>-0.28266682920758751</v>
      </c>
      <c r="D118">
        <f>MIN(100, MAX(0, 100*BETAINV(乱数表!$B118, MAX(0.00000001, (1/(1+EXP(-(INDEX(係数表!G:G,2) + $B118))))*(EXP(INDEX(係数表!H:H,2) + INDEX(係数表!I:I,2)*LN(INDEX(出力表!C:C,2)+1)))), MAX(0.00000001, (1-(1/(1+EXP(-(INDEX(係数表!G:G,2) + $B118)))))*(EXP(INDEX(係数表!H:H,2) + INDEX(係数表!I:I,2)*LN(INDEX(出力表!C:C,2)+1)))))))</f>
        <v>89.40205101070616</v>
      </c>
      <c r="E118" t="e">
        <f>MIN(100, MAX(0, (100*(INDEX(出力表!D:D,2))/(EXP(INDEX(係数表!B:B,2) + $C118) + (INDEX(出力表!D:D,2)))) + (乱数表!$N118*(Settings!B12/(((INDEX(出力表!D:D,2))+1)^INDEX(係数表!E:E,2)*INDEX(係数表!F:F,2))))))</f>
        <v>#VALUE!</v>
      </c>
      <c r="F118" t="e">
        <f>MIN(100, MAX(0, (INDEX(出力表!D:D,2))*D118/MAX(E118, Settings!B3)))</f>
        <v>#VALUE!</v>
      </c>
      <c r="G118">
        <f>MIN(100, MAX(0, 100*BETAINV(乱数表!$C118, MAX(0.00000001, (1/(1+EXP(-(INDEX(係数表!G:G,3) + $B118))))*(EXP(INDEX(係数表!H:H,3) + INDEX(係数表!I:I,3)*LN(INDEX(出力表!C:C,3)+1)))), MAX(0.00000001, (1-(1/(1+EXP(-(INDEX(係数表!G:G,3) + $B118)))))*(EXP(INDEX(係数表!H:H,3) + INDEX(係数表!I:I,3)*LN(INDEX(出力表!C:C,3)+1)))))))</f>
        <v>76.9750830168703</v>
      </c>
      <c r="H118" t="e">
        <f>MIN(100, MAX(0, (100*(INDEX(出力表!D:D,3))/(EXP(INDEX(係数表!B:B,3) + $C118) + (INDEX(出力表!D:D,3)))) + (乱数表!$O118*(Settings!B12/(((INDEX(出力表!D:D,3))+1)^INDEX(係数表!E:E,3)*INDEX(係数表!F:F,3))))))</f>
        <v>#VALUE!</v>
      </c>
      <c r="I118" t="e">
        <f>MIN(100, MAX(0, (INDEX(出力表!D:D,3))*G118/MAX(H118, Settings!B3)))</f>
        <v>#VALUE!</v>
      </c>
      <c r="J118">
        <f>MIN(100, MAX(0, 100*BETAINV(乱数表!$D118, MAX(0.00000001, (1/(1+EXP(-(INDEX(係数表!G:G,4) + $B118))))*(EXP(INDEX(係数表!H:H,4) + INDEX(係数表!I:I,4)*LN(INDEX(出力表!C:C,4)+1)))), MAX(0.00000001, (1-(1/(1+EXP(-(INDEX(係数表!G:G,4) + $B118)))))*(EXP(INDEX(係数表!H:H,4) + INDEX(係数表!I:I,4)*LN(INDEX(出力表!C:C,4)+1)))))))</f>
        <v>92.235539263695415</v>
      </c>
      <c r="K118" t="e">
        <f>MIN(100, MAX(0, (100*(INDEX(出力表!D:D,4))/(EXP(INDEX(係数表!B:B,4) + $C118) + (INDEX(出力表!D:D,4)))) + (乱数表!$P118*(Settings!B12/(((INDEX(出力表!D:D,4))+1)^INDEX(係数表!E:E,4)*INDEX(係数表!F:F,4))))))</f>
        <v>#VALUE!</v>
      </c>
      <c r="L118" t="e">
        <f>MIN(100, MAX(0, (INDEX(出力表!D:D,4))*J118/MAX(K118, Settings!B3)))</f>
        <v>#VALUE!</v>
      </c>
      <c r="M118">
        <f>MIN(100, MAX(0, 100*BETAINV(乱数表!$E118, MAX(0.00000001, (1/(1+EXP(-(INDEX(係数表!G:G,5) + $B118))))*(EXP(INDEX(係数表!H:H,5) + INDEX(係数表!I:I,5)*LN(INDEX(出力表!C:C,5)+1)))), MAX(0.00000001, (1-(1/(1+EXP(-(INDEX(係数表!G:G,5) + $B118)))))*(EXP(INDEX(係数表!H:H,5) + INDEX(係数表!I:I,5)*LN(INDEX(出力表!C:C,5)+1)))))))</f>
        <v>58.80092146731559</v>
      </c>
      <c r="N118" t="e">
        <f>MIN(100, MAX(0, (100*(INDEX(出力表!D:D,5))/(EXP(INDEX(係数表!B:B,5) + $C118) + (INDEX(出力表!D:D,5)))) + (乱数表!$Q118*(Settings!B12/(((INDEX(出力表!D:D,5))+1)^INDEX(係数表!E:E,5)*INDEX(係数表!F:F,5))))))</f>
        <v>#VALUE!</v>
      </c>
      <c r="O118" t="e">
        <f>MIN(100, MAX(0, (INDEX(出力表!D:D,5))*M118/MAX(N118, Settings!B3)))</f>
        <v>#VALUE!</v>
      </c>
      <c r="P118">
        <f>MIN(100, MAX(0, 100*BETAINV(乱数表!$F118, MAX(0.00000001, (1/(1+EXP(-(INDEX(係数表!G:G,6) + $B118))))*(EXP(INDEX(係数表!H:H,6) + INDEX(係数表!I:I,6)*LN(INDEX(出力表!C:C,6)+1)))), MAX(0.00000001, (1-(1/(1+EXP(-(INDEX(係数表!G:G,6) + $B118)))))*(EXP(INDEX(係数表!H:H,6) + INDEX(係数表!I:I,6)*LN(INDEX(出力表!C:C,6)+1)))))))</f>
        <v>85.649494424298922</v>
      </c>
      <c r="Q118" t="e">
        <f>MIN(100, MAX(0, (100*(INDEX(出力表!D:D,6))/(EXP(INDEX(係数表!B:B,6) + $C118) + (INDEX(出力表!D:D,6)))) + (乱数表!$R118*(Settings!B12/(((INDEX(出力表!D:D,6))+1)^INDEX(係数表!E:E,6)*INDEX(係数表!F:F,6))))))</f>
        <v>#VALUE!</v>
      </c>
      <c r="R118" t="e">
        <f>MIN(100, MAX(0, (INDEX(出力表!D:D,6))*P118/MAX(Q118, Settings!B3)))</f>
        <v>#VALUE!</v>
      </c>
      <c r="S118">
        <f>MIN(100, MAX(0, 100*BETAINV(乱数表!$G118, MAX(0.00000001, (1/(1+EXP(-(INDEX(係数表!G:G,7) + $B118))))*(EXP(INDEX(係数表!H:H,7) + INDEX(係数表!I:I,7)*LN(INDEX(出力表!C:C,7)+1)))), MAX(0.00000001, (1-(1/(1+EXP(-(INDEX(係数表!G:G,7) + $B118)))))*(EXP(INDEX(係数表!H:H,7) + INDEX(係数表!I:I,7)*LN(INDEX(出力表!C:C,7)+1)))))))</f>
        <v>93.670255088246321</v>
      </c>
      <c r="T118" t="e">
        <f>MIN(100, MAX(0, (100*(INDEX(出力表!D:D,7))/(EXP(INDEX(係数表!B:B,7) + $C118) + (INDEX(出力表!D:D,7)))) + (乱数表!$S118*(Settings!B12/(((INDEX(出力表!D:D,7))+1)^INDEX(係数表!E:E,7)*INDEX(係数表!F:F,7))))))</f>
        <v>#VALUE!</v>
      </c>
      <c r="U118" t="e">
        <f>MIN(100, MAX(0, (INDEX(出力表!D:D,7))*S118/MAX(T118, Settings!B3)))</f>
        <v>#VALUE!</v>
      </c>
      <c r="V118">
        <f>MIN(100, MAX(0, 100*BETAINV(乱数表!$H118, MAX(0.00000001, (1/(1+EXP(-(INDEX(係数表!G:G,8) + $B118))))*(EXP(INDEX(係数表!H:H,8) + INDEX(係数表!I:I,8)*LN(INDEX(出力表!C:C,8)+1)))), MAX(0.00000001, (1-(1/(1+EXP(-(INDEX(係数表!G:G,8) + $B118)))))*(EXP(INDEX(係数表!H:H,8) + INDEX(係数表!I:I,8)*LN(INDEX(出力表!C:C,8)+1)))))))</f>
        <v>45.857269415126069</v>
      </c>
      <c r="W118" t="e">
        <f>MIN(100, MAX(0, (100*(INDEX(出力表!D:D,8))/(EXP(INDEX(係数表!B:B,8) + $C118) + (INDEX(出力表!D:D,8)))) + (乱数表!$T118*(Settings!B12/(((INDEX(出力表!D:D,8))+1)^INDEX(係数表!E:E,8)*INDEX(係数表!F:F,8))))))</f>
        <v>#VALUE!</v>
      </c>
      <c r="X118" t="e">
        <f>MIN(100, MAX(0, (INDEX(出力表!D:D,8))*V118/MAX(W118, Settings!B3)))</f>
        <v>#VALUE!</v>
      </c>
      <c r="Y118">
        <f>MIN(100, MAX(0, 100*BETAINV(乱数表!$I118, MAX(0.00000001, (1/(1+EXP(-(INDEX(係数表!G:G,9) + $B118))))*(EXP(INDEX(係数表!H:H,9) + INDEX(係数表!I:I,9)*LN(INDEX(出力表!C:C,9)+1)))), MAX(0.00000001, (1-(1/(1+EXP(-(INDEX(係数表!G:G,9) + $B118)))))*(EXP(INDEX(係数表!H:H,9) + INDEX(係数表!I:I,9)*LN(INDEX(出力表!C:C,9)+1)))))))</f>
        <v>40.187969793204161</v>
      </c>
      <c r="Z118" t="e">
        <f>MIN(100, MAX(0, (100*(INDEX(出力表!D:D,9))/(EXP(INDEX(係数表!B:B,9) + $C118) + (INDEX(出力表!D:D,9)))) + (乱数表!$U118*(Settings!B12/(((INDEX(出力表!D:D,9))+1)^INDEX(係数表!E:E,9)*INDEX(係数表!F:F,9))))))</f>
        <v>#VALUE!</v>
      </c>
      <c r="AA118" t="e">
        <f>MIN(100, MAX(0, (INDEX(出力表!D:D,9))*Y118/MAX(Z118, Settings!B3)))</f>
        <v>#VALUE!</v>
      </c>
      <c r="AB118">
        <f>MIN(100, MAX(0, 100*BETAINV(乱数表!$J118, MAX(0.00000001, (1/(1+EXP(-(INDEX(係数表!G:G,10) + $B118))))*(EXP(INDEX(係数表!H:H,10) + INDEX(係数表!I:I,10)*LN(INDEX(出力表!C:C,10)+1)))), MAX(0.00000001, (1-(1/(1+EXP(-(INDEX(係数表!G:G,10) + $B118)))))*(EXP(INDEX(係数表!H:H,10) + INDEX(係数表!I:I,10)*LN(INDEX(出力表!C:C,10)+1)))))))</f>
        <v>87.870968875129151</v>
      </c>
      <c r="AC118" t="e">
        <f>MIN(100, MAX(0, (100*(INDEX(出力表!D:D,10))/(EXP(INDEX(係数表!B:B,10) + $C118) + (INDEX(出力表!D:D,10)))) + (乱数表!$V118*(Settings!B12/(((INDEX(出力表!D:D,10))+1)^INDEX(係数表!E:E,10)*INDEX(係数表!F:F,10))))))</f>
        <v>#VALUE!</v>
      </c>
      <c r="AD118" t="e">
        <f>MIN(100, MAX(0, (INDEX(出力表!D:D,10))*AB118/MAX(AC118, Settings!B3)))</f>
        <v>#VALUE!</v>
      </c>
      <c r="AE118">
        <f>MIN(100, MAX(0, 100*BETAINV(乱数表!$K118, MAX(0.00000001, (1/(1+EXP(-(INDEX(係数表!G:G,11) + $B118))))*(EXP(INDEX(係数表!H:H,11) + INDEX(係数表!I:I,11)*LN(INDEX(出力表!C:C,11)+1)))), MAX(0.00000001, (1-(1/(1+EXP(-(INDEX(係数表!G:G,11) + $B118)))))*(EXP(INDEX(係数表!H:H,11) + INDEX(係数表!I:I,11)*LN(INDEX(出力表!C:C,11)+1)))))))</f>
        <v>47.13344177088107</v>
      </c>
      <c r="AF118" t="e">
        <f>MIN(100, MAX(0, (100*(INDEX(出力表!D:D,11))/(EXP(INDEX(係数表!B:B,11) + $C118) + (INDEX(出力表!D:D,11)))) + (乱数表!$W118*(Settings!B12/(((INDEX(出力表!D:D,11))+1)^INDEX(係数表!E:E,11)*INDEX(係数表!F:F,11))))))</f>
        <v>#VALUE!</v>
      </c>
      <c r="AG118" t="e">
        <f>MIN(100, MAX(0, (INDEX(出力表!D:D,11))*AE118/MAX(AF118, Settings!B3)))</f>
        <v>#VALUE!</v>
      </c>
      <c r="AH118">
        <f>MIN(100, MAX(0, 100*BETAINV(乱数表!$L118, MAX(0.00000001, (1/(1+EXP(-(INDEX(係数表!G:G,12) + $B118))))*(EXP(INDEX(係数表!H:H,12) + INDEX(係数表!I:I,12)*LN(INDEX(出力表!C:C,12)+1)))), MAX(0.00000001, (1-(1/(1+EXP(-(INDEX(係数表!G:G,12) + $B118)))))*(EXP(INDEX(係数表!H:H,12) + INDEX(係数表!I:I,12)*LN(INDEX(出力表!C:C,12)+1)))))))</f>
        <v>70.21060609115186</v>
      </c>
      <c r="AI118" t="e">
        <f>MIN(100, MAX(0, (100*(INDEX(出力表!D:D,12))/(EXP(INDEX(係数表!B:B,12) + $C118) + (INDEX(出力表!D:D,12)))) + (乱数表!$X118*(Settings!B12/(((INDEX(出力表!D:D,12))+1)^INDEX(係数表!E:E,12)*INDEX(係数表!F:F,12))))))</f>
        <v>#VALUE!</v>
      </c>
      <c r="AJ118" t="e">
        <f>MIN(100, MAX(0, (INDEX(出力表!D:D,12))*AH118/MAX(AI118, Settings!B3)))</f>
        <v>#VALUE!</v>
      </c>
      <c r="AK118">
        <f>MIN(100, MAX(0, 100*BETAINV(乱数表!$M118, MAX(0.00000001, (1/(1+EXP(-(INDEX(係数表!G:G,13) + $B118))))*(EXP(INDEX(係数表!H:H,13) + INDEX(係数表!I:I,13)*LN(INDEX(出力表!C:C,13)+1)))), MAX(0.00000001, (1-(1/(1+EXP(-(INDEX(係数表!G:G,13) + $B118)))))*(EXP(INDEX(係数表!H:H,13) + INDEX(係数表!I:I,13)*LN(INDEX(出力表!C:C,13)+1)))))))</f>
        <v>96.383418988891535</v>
      </c>
      <c r="AL118" t="e">
        <f>MIN(100, MAX(0, (100*(INDEX(出力表!D:D,13))/(EXP(INDEX(係数表!B:B,13) + $C118) + (INDEX(出力表!D:D,13)))) + (乱数表!$Y118*(Settings!B12/(((INDEX(出力表!D:D,13))+1)^INDEX(係数表!E:E,13)*INDEX(係数表!F:F,13))))))</f>
        <v>#VALUE!</v>
      </c>
      <c r="AM118" t="e">
        <f>MIN(100, MAX(0, (INDEX(出力表!D:D,13))*AK118/MAX(AL118, Settings!B3)))</f>
        <v>#VALUE!</v>
      </c>
      <c r="AN118">
        <f>IF(ISNUMBER(F118), INDEX(出力表!B:B,2)*F118, 0)+IF(ISNUMBER(I118), INDEX(出力表!B:B,3)*I118, 0)+IF(ISNUMBER(L118), INDEX(出力表!B:B,4)*L118, 0)+IF(ISNUMBER(O118), INDEX(出力表!B:B,5)*O118, 0)+IF(ISNUMBER(R118), INDEX(出力表!B:B,6)*R118, 0)+IF(ISNUMBER(U118), INDEX(出力表!B:B,7)*U118, 0)+IF(ISNUMBER(X118), INDEX(出力表!B:B,8)*X118, 0)+IF(ISNUMBER(AA118), INDEX(出力表!B:B,9)*AA118, 0)+IF(ISNUMBER(AD118), INDEX(出力表!B:B,10)*AD118, 0)+IF(ISNUMBER(AG118), INDEX(出力表!B:B,11)*AG118, 0)+IF(ISNUMBER(AJ118), INDEX(出力表!B:B,12)*AJ118, 0)+IF(ISNUMBER(AM118), INDEX(出力表!B:B,13)*AM118, 0)</f>
        <v>0</v>
      </c>
      <c r="AO118">
        <f>IF(ISNUMBER(F118), INDEX(出力表!B:B,2), 0)+IF(ISNUMBER(I118), INDEX(出力表!B:B,3), 0)+IF(ISNUMBER(L118), INDEX(出力表!B:B,4), 0)+IF(ISNUMBER(O118), INDEX(出力表!B:B,5), 0)+IF(ISNUMBER(R118), INDEX(出力表!B:B,6), 0)+IF(ISNUMBER(U118), INDEX(出力表!B:B,7), 0)+IF(ISNUMBER(X118), INDEX(出力表!B:B,8), 0)+IF(ISNUMBER(AA118), INDEX(出力表!B:B,9), 0)+IF(ISNUMBER(AD118), INDEX(出力表!B:B,10), 0)+IF(ISNUMBER(AG118), INDEX(出力表!B:B,11), 0)+IF(ISNUMBER(AJ118), INDEX(出力表!B:B,12), 0)+IF(ISNUMBER(AM118), INDEX(出力表!B:B,13), 0)</f>
        <v>0</v>
      </c>
      <c r="AP118" t="str">
        <f t="shared" si="1"/>
        <v/>
      </c>
    </row>
    <row r="119" spans="1:42" x14ac:dyDescent="0.2">
      <c r="A119">
        <v>118</v>
      </c>
      <c r="B119">
        <f>IF(UPPER(Settings!B4)="TRUE", 乱数表!$Z119*Settings!B10, 0)</f>
        <v>-0.12661047351521146</v>
      </c>
      <c r="C119">
        <f>IF(UPPER(Settings!B4)="TRUE", 乱数表!$AA119*Settings!B11, 0)</f>
        <v>-8.3210049202908212E-2</v>
      </c>
      <c r="D119">
        <f>MIN(100, MAX(0, 100*BETAINV(乱数表!$B119, MAX(0.00000001, (1/(1+EXP(-(INDEX(係数表!G:G,2) + $B119))))*(EXP(INDEX(係数表!H:H,2) + INDEX(係数表!I:I,2)*LN(INDEX(出力表!C:C,2)+1)))), MAX(0.00000001, (1-(1/(1+EXP(-(INDEX(係数表!G:G,2) + $B119)))))*(EXP(INDEX(係数表!H:H,2) + INDEX(係数表!I:I,2)*LN(INDEX(出力表!C:C,2)+1)))))))</f>
        <v>99.961626718650635</v>
      </c>
      <c r="E119" t="e">
        <f>MIN(100, MAX(0, (100*(INDEX(出力表!D:D,2))/(EXP(INDEX(係数表!B:B,2) + $C119) + (INDEX(出力表!D:D,2)))) + (乱数表!$N119*(Settings!B12/(((INDEX(出力表!D:D,2))+1)^INDEX(係数表!E:E,2)*INDEX(係数表!F:F,2))))))</f>
        <v>#VALUE!</v>
      </c>
      <c r="F119" t="e">
        <f>MIN(100, MAX(0, (INDEX(出力表!D:D,2))*D119/MAX(E119, Settings!B3)))</f>
        <v>#VALUE!</v>
      </c>
      <c r="G119">
        <f>MIN(100, MAX(0, 100*BETAINV(乱数表!$C119, MAX(0.00000001, (1/(1+EXP(-(INDEX(係数表!G:G,3) + $B119))))*(EXP(INDEX(係数表!H:H,3) + INDEX(係数表!I:I,3)*LN(INDEX(出力表!C:C,3)+1)))), MAX(0.00000001, (1-(1/(1+EXP(-(INDEX(係数表!G:G,3) + $B119)))))*(EXP(INDEX(係数表!H:H,3) + INDEX(係数表!I:I,3)*LN(INDEX(出力表!C:C,3)+1)))))))</f>
        <v>99.61452674890711</v>
      </c>
      <c r="H119" t="e">
        <f>MIN(100, MAX(0, (100*(INDEX(出力表!D:D,3))/(EXP(INDEX(係数表!B:B,3) + $C119) + (INDEX(出力表!D:D,3)))) + (乱数表!$O119*(Settings!B12/(((INDEX(出力表!D:D,3))+1)^INDEX(係数表!E:E,3)*INDEX(係数表!F:F,3))))))</f>
        <v>#VALUE!</v>
      </c>
      <c r="I119" t="e">
        <f>MIN(100, MAX(0, (INDEX(出力表!D:D,3))*G119/MAX(H119, Settings!B3)))</f>
        <v>#VALUE!</v>
      </c>
      <c r="J119">
        <f>MIN(100, MAX(0, 100*BETAINV(乱数表!$D119, MAX(0.00000001, (1/(1+EXP(-(INDEX(係数表!G:G,4) + $B119))))*(EXP(INDEX(係数表!H:H,4) + INDEX(係数表!I:I,4)*LN(INDEX(出力表!C:C,4)+1)))), MAX(0.00000001, (1-(1/(1+EXP(-(INDEX(係数表!G:G,4) + $B119)))))*(EXP(INDEX(係数表!H:H,4) + INDEX(係数表!I:I,4)*LN(INDEX(出力表!C:C,4)+1)))))))</f>
        <v>45.639127676661893</v>
      </c>
      <c r="K119" t="e">
        <f>MIN(100, MAX(0, (100*(INDEX(出力表!D:D,4))/(EXP(INDEX(係数表!B:B,4) + $C119) + (INDEX(出力表!D:D,4)))) + (乱数表!$P119*(Settings!B12/(((INDEX(出力表!D:D,4))+1)^INDEX(係数表!E:E,4)*INDEX(係数表!F:F,4))))))</f>
        <v>#VALUE!</v>
      </c>
      <c r="L119" t="e">
        <f>MIN(100, MAX(0, (INDEX(出力表!D:D,4))*J119/MAX(K119, Settings!B3)))</f>
        <v>#VALUE!</v>
      </c>
      <c r="M119">
        <f>MIN(100, MAX(0, 100*BETAINV(乱数表!$E119, MAX(0.00000001, (1/(1+EXP(-(INDEX(係数表!G:G,5) + $B119))))*(EXP(INDEX(係数表!H:H,5) + INDEX(係数表!I:I,5)*LN(INDEX(出力表!C:C,5)+1)))), MAX(0.00000001, (1-(1/(1+EXP(-(INDEX(係数表!G:G,5) + $B119)))))*(EXP(INDEX(係数表!H:H,5) + INDEX(係数表!I:I,5)*LN(INDEX(出力表!C:C,5)+1)))))))</f>
        <v>99.759865660578754</v>
      </c>
      <c r="N119" t="e">
        <f>MIN(100, MAX(0, (100*(INDEX(出力表!D:D,5))/(EXP(INDEX(係数表!B:B,5) + $C119) + (INDEX(出力表!D:D,5)))) + (乱数表!$Q119*(Settings!B12/(((INDEX(出力表!D:D,5))+1)^INDEX(係数表!E:E,5)*INDEX(係数表!F:F,5))))))</f>
        <v>#VALUE!</v>
      </c>
      <c r="O119" t="e">
        <f>MIN(100, MAX(0, (INDEX(出力表!D:D,5))*M119/MAX(N119, Settings!B3)))</f>
        <v>#VALUE!</v>
      </c>
      <c r="P119">
        <f>MIN(100, MAX(0, 100*BETAINV(乱数表!$F119, MAX(0.00000001, (1/(1+EXP(-(INDEX(係数表!G:G,6) + $B119))))*(EXP(INDEX(係数表!H:H,6) + INDEX(係数表!I:I,6)*LN(INDEX(出力表!C:C,6)+1)))), MAX(0.00000001, (1-(1/(1+EXP(-(INDEX(係数表!G:G,6) + $B119)))))*(EXP(INDEX(係数表!H:H,6) + INDEX(係数表!I:I,6)*LN(INDEX(出力表!C:C,6)+1)))))))</f>
        <v>91.309576072350282</v>
      </c>
      <c r="Q119" t="e">
        <f>MIN(100, MAX(0, (100*(INDEX(出力表!D:D,6))/(EXP(INDEX(係数表!B:B,6) + $C119) + (INDEX(出力表!D:D,6)))) + (乱数表!$R119*(Settings!B12/(((INDEX(出力表!D:D,6))+1)^INDEX(係数表!E:E,6)*INDEX(係数表!F:F,6))))))</f>
        <v>#VALUE!</v>
      </c>
      <c r="R119" t="e">
        <f>MIN(100, MAX(0, (INDEX(出力表!D:D,6))*P119/MAX(Q119, Settings!B3)))</f>
        <v>#VALUE!</v>
      </c>
      <c r="S119">
        <f>MIN(100, MAX(0, 100*BETAINV(乱数表!$G119, MAX(0.00000001, (1/(1+EXP(-(INDEX(係数表!G:G,7) + $B119))))*(EXP(INDEX(係数表!H:H,7) + INDEX(係数表!I:I,7)*LN(INDEX(出力表!C:C,7)+1)))), MAX(0.00000001, (1-(1/(1+EXP(-(INDEX(係数表!G:G,7) + $B119)))))*(EXP(INDEX(係数表!H:H,7) + INDEX(係数表!I:I,7)*LN(INDEX(出力表!C:C,7)+1)))))))</f>
        <v>98.979627575669866</v>
      </c>
      <c r="T119" t="e">
        <f>MIN(100, MAX(0, (100*(INDEX(出力表!D:D,7))/(EXP(INDEX(係数表!B:B,7) + $C119) + (INDEX(出力表!D:D,7)))) + (乱数表!$S119*(Settings!B12/(((INDEX(出力表!D:D,7))+1)^INDEX(係数表!E:E,7)*INDEX(係数表!F:F,7))))))</f>
        <v>#VALUE!</v>
      </c>
      <c r="U119" t="e">
        <f>MIN(100, MAX(0, (INDEX(出力表!D:D,7))*S119/MAX(T119, Settings!B3)))</f>
        <v>#VALUE!</v>
      </c>
      <c r="V119">
        <f>MIN(100, MAX(0, 100*BETAINV(乱数表!$H119, MAX(0.00000001, (1/(1+EXP(-(INDEX(係数表!G:G,8) + $B119))))*(EXP(INDEX(係数表!H:H,8) + INDEX(係数表!I:I,8)*LN(INDEX(出力表!C:C,8)+1)))), MAX(0.00000001, (1-(1/(1+EXP(-(INDEX(係数表!G:G,8) + $B119)))))*(EXP(INDEX(係数表!H:H,8) + INDEX(係数表!I:I,8)*LN(INDEX(出力表!C:C,8)+1)))))))</f>
        <v>88.036499988647819</v>
      </c>
      <c r="W119" t="e">
        <f>MIN(100, MAX(0, (100*(INDEX(出力表!D:D,8))/(EXP(INDEX(係数表!B:B,8) + $C119) + (INDEX(出力表!D:D,8)))) + (乱数表!$T119*(Settings!B12/(((INDEX(出力表!D:D,8))+1)^INDEX(係数表!E:E,8)*INDEX(係数表!F:F,8))))))</f>
        <v>#VALUE!</v>
      </c>
      <c r="X119" t="e">
        <f>MIN(100, MAX(0, (INDEX(出力表!D:D,8))*V119/MAX(W119, Settings!B3)))</f>
        <v>#VALUE!</v>
      </c>
      <c r="Y119">
        <f>MIN(100, MAX(0, 100*BETAINV(乱数表!$I119, MAX(0.00000001, (1/(1+EXP(-(INDEX(係数表!G:G,9) + $B119))))*(EXP(INDEX(係数表!H:H,9) + INDEX(係数表!I:I,9)*LN(INDEX(出力表!C:C,9)+1)))), MAX(0.00000001, (1-(1/(1+EXP(-(INDEX(係数表!G:G,9) + $B119)))))*(EXP(INDEX(係数表!H:H,9) + INDEX(係数表!I:I,9)*LN(INDEX(出力表!C:C,9)+1)))))))</f>
        <v>83.522688161220302</v>
      </c>
      <c r="Z119" t="e">
        <f>MIN(100, MAX(0, (100*(INDEX(出力表!D:D,9))/(EXP(INDEX(係数表!B:B,9) + $C119) + (INDEX(出力表!D:D,9)))) + (乱数表!$U119*(Settings!B12/(((INDEX(出力表!D:D,9))+1)^INDEX(係数表!E:E,9)*INDEX(係数表!F:F,9))))))</f>
        <v>#VALUE!</v>
      </c>
      <c r="AA119" t="e">
        <f>MIN(100, MAX(0, (INDEX(出力表!D:D,9))*Y119/MAX(Z119, Settings!B3)))</f>
        <v>#VALUE!</v>
      </c>
      <c r="AB119">
        <f>MIN(100, MAX(0, 100*BETAINV(乱数表!$J119, MAX(0.00000001, (1/(1+EXP(-(INDEX(係数表!G:G,10) + $B119))))*(EXP(INDEX(係数表!H:H,10) + INDEX(係数表!I:I,10)*LN(INDEX(出力表!C:C,10)+1)))), MAX(0.00000001, (1-(1/(1+EXP(-(INDEX(係数表!G:G,10) + $B119)))))*(EXP(INDEX(係数表!H:H,10) + INDEX(係数表!I:I,10)*LN(INDEX(出力表!C:C,10)+1)))))))</f>
        <v>94.997819524658425</v>
      </c>
      <c r="AC119" t="e">
        <f>MIN(100, MAX(0, (100*(INDEX(出力表!D:D,10))/(EXP(INDEX(係数表!B:B,10) + $C119) + (INDEX(出力表!D:D,10)))) + (乱数表!$V119*(Settings!B12/(((INDEX(出力表!D:D,10))+1)^INDEX(係数表!E:E,10)*INDEX(係数表!F:F,10))))))</f>
        <v>#VALUE!</v>
      </c>
      <c r="AD119" t="e">
        <f>MIN(100, MAX(0, (INDEX(出力表!D:D,10))*AB119/MAX(AC119, Settings!B3)))</f>
        <v>#VALUE!</v>
      </c>
      <c r="AE119">
        <f>MIN(100, MAX(0, 100*BETAINV(乱数表!$K119, MAX(0.00000001, (1/(1+EXP(-(INDEX(係数表!G:G,11) + $B119))))*(EXP(INDEX(係数表!H:H,11) + INDEX(係数表!I:I,11)*LN(INDEX(出力表!C:C,11)+1)))), MAX(0.00000001, (1-(1/(1+EXP(-(INDEX(係数表!G:G,11) + $B119)))))*(EXP(INDEX(係数表!H:H,11) + INDEX(係数表!I:I,11)*LN(INDEX(出力表!C:C,11)+1)))))))</f>
        <v>85.404469221532793</v>
      </c>
      <c r="AF119" t="e">
        <f>MIN(100, MAX(0, (100*(INDEX(出力表!D:D,11))/(EXP(INDEX(係数表!B:B,11) + $C119) + (INDEX(出力表!D:D,11)))) + (乱数表!$W119*(Settings!B12/(((INDEX(出力表!D:D,11))+1)^INDEX(係数表!E:E,11)*INDEX(係数表!F:F,11))))))</f>
        <v>#VALUE!</v>
      </c>
      <c r="AG119" t="e">
        <f>MIN(100, MAX(0, (INDEX(出力表!D:D,11))*AE119/MAX(AF119, Settings!B3)))</f>
        <v>#VALUE!</v>
      </c>
      <c r="AH119">
        <f>MIN(100, MAX(0, 100*BETAINV(乱数表!$L119, MAX(0.00000001, (1/(1+EXP(-(INDEX(係数表!G:G,12) + $B119))))*(EXP(INDEX(係数表!H:H,12) + INDEX(係数表!I:I,12)*LN(INDEX(出力表!C:C,12)+1)))), MAX(0.00000001, (1-(1/(1+EXP(-(INDEX(係数表!G:G,12) + $B119)))))*(EXP(INDEX(係数表!H:H,12) + INDEX(係数表!I:I,12)*LN(INDEX(出力表!C:C,12)+1)))))))</f>
        <v>97.464872382414526</v>
      </c>
      <c r="AI119" t="e">
        <f>MIN(100, MAX(0, (100*(INDEX(出力表!D:D,12))/(EXP(INDEX(係数表!B:B,12) + $C119) + (INDEX(出力表!D:D,12)))) + (乱数表!$X119*(Settings!B12/(((INDEX(出力表!D:D,12))+1)^INDEX(係数表!E:E,12)*INDEX(係数表!F:F,12))))))</f>
        <v>#VALUE!</v>
      </c>
      <c r="AJ119" t="e">
        <f>MIN(100, MAX(0, (INDEX(出力表!D:D,12))*AH119/MAX(AI119, Settings!B3)))</f>
        <v>#VALUE!</v>
      </c>
      <c r="AK119">
        <f>MIN(100, MAX(0, 100*BETAINV(乱数表!$M119, MAX(0.00000001, (1/(1+EXP(-(INDEX(係数表!G:G,13) + $B119))))*(EXP(INDEX(係数表!H:H,13) + INDEX(係数表!I:I,13)*LN(INDEX(出力表!C:C,13)+1)))), MAX(0.00000001, (1-(1/(1+EXP(-(INDEX(係数表!G:G,13) + $B119)))))*(EXP(INDEX(係数表!H:H,13) + INDEX(係数表!I:I,13)*LN(INDEX(出力表!C:C,13)+1)))))))</f>
        <v>99.78660089947067</v>
      </c>
      <c r="AL119" t="e">
        <f>MIN(100, MAX(0, (100*(INDEX(出力表!D:D,13))/(EXP(INDEX(係数表!B:B,13) + $C119) + (INDEX(出力表!D:D,13)))) + (乱数表!$Y119*(Settings!B12/(((INDEX(出力表!D:D,13))+1)^INDEX(係数表!E:E,13)*INDEX(係数表!F:F,13))))))</f>
        <v>#VALUE!</v>
      </c>
      <c r="AM119" t="e">
        <f>MIN(100, MAX(0, (INDEX(出力表!D:D,13))*AK119/MAX(AL119, Settings!B3)))</f>
        <v>#VALUE!</v>
      </c>
      <c r="AN119">
        <f>IF(ISNUMBER(F119), INDEX(出力表!B:B,2)*F119, 0)+IF(ISNUMBER(I119), INDEX(出力表!B:B,3)*I119, 0)+IF(ISNUMBER(L119), INDEX(出力表!B:B,4)*L119, 0)+IF(ISNUMBER(O119), INDEX(出力表!B:B,5)*O119, 0)+IF(ISNUMBER(R119), INDEX(出力表!B:B,6)*R119, 0)+IF(ISNUMBER(U119), INDEX(出力表!B:B,7)*U119, 0)+IF(ISNUMBER(X119), INDEX(出力表!B:B,8)*X119, 0)+IF(ISNUMBER(AA119), INDEX(出力表!B:B,9)*AA119, 0)+IF(ISNUMBER(AD119), INDEX(出力表!B:B,10)*AD119, 0)+IF(ISNUMBER(AG119), INDEX(出力表!B:B,11)*AG119, 0)+IF(ISNUMBER(AJ119), INDEX(出力表!B:B,12)*AJ119, 0)+IF(ISNUMBER(AM119), INDEX(出力表!B:B,13)*AM119, 0)</f>
        <v>0</v>
      </c>
      <c r="AO119">
        <f>IF(ISNUMBER(F119), INDEX(出力表!B:B,2), 0)+IF(ISNUMBER(I119), INDEX(出力表!B:B,3), 0)+IF(ISNUMBER(L119), INDEX(出力表!B:B,4), 0)+IF(ISNUMBER(O119), INDEX(出力表!B:B,5), 0)+IF(ISNUMBER(R119), INDEX(出力表!B:B,6), 0)+IF(ISNUMBER(U119), INDEX(出力表!B:B,7), 0)+IF(ISNUMBER(X119), INDEX(出力表!B:B,8), 0)+IF(ISNUMBER(AA119), INDEX(出力表!B:B,9), 0)+IF(ISNUMBER(AD119), INDEX(出力表!B:B,10), 0)+IF(ISNUMBER(AG119), INDEX(出力表!B:B,11), 0)+IF(ISNUMBER(AJ119), INDEX(出力表!B:B,12), 0)+IF(ISNUMBER(AM119), INDEX(出力表!B:B,13), 0)</f>
        <v>0</v>
      </c>
      <c r="AP119" t="str">
        <f t="shared" si="1"/>
        <v/>
      </c>
    </row>
    <row r="120" spans="1:42" x14ac:dyDescent="0.2">
      <c r="A120">
        <v>119</v>
      </c>
      <c r="B120">
        <f>IF(UPPER(Settings!B4)="TRUE", 乱数表!$Z120*Settings!B10, 0)</f>
        <v>-0.45275830222012686</v>
      </c>
      <c r="C120">
        <f>IF(UPPER(Settings!B4)="TRUE", 乱数表!$AA120*Settings!B11, 0)</f>
        <v>-8.745029517688481E-2</v>
      </c>
      <c r="D120">
        <f>MIN(100, MAX(0, 100*BETAINV(乱数表!$B120, MAX(0.00000001, (1/(1+EXP(-(INDEX(係数表!G:G,2) + $B120))))*(EXP(INDEX(係数表!H:H,2) + INDEX(係数表!I:I,2)*LN(INDEX(出力表!C:C,2)+1)))), MAX(0.00000001, (1-(1/(1+EXP(-(INDEX(係数表!G:G,2) + $B120)))))*(EXP(INDEX(係数表!H:H,2) + INDEX(係数表!I:I,2)*LN(INDEX(出力表!C:C,2)+1)))))))</f>
        <v>93.353287169261293</v>
      </c>
      <c r="E120" t="e">
        <f>MIN(100, MAX(0, (100*(INDEX(出力表!D:D,2))/(EXP(INDEX(係数表!B:B,2) + $C120) + (INDEX(出力表!D:D,2)))) + (乱数表!$N120*(Settings!B12/(((INDEX(出力表!D:D,2))+1)^INDEX(係数表!E:E,2)*INDEX(係数表!F:F,2))))))</f>
        <v>#VALUE!</v>
      </c>
      <c r="F120" t="e">
        <f>MIN(100, MAX(0, (INDEX(出力表!D:D,2))*D120/MAX(E120, Settings!B3)))</f>
        <v>#VALUE!</v>
      </c>
      <c r="G120">
        <f>MIN(100, MAX(0, 100*BETAINV(乱数表!$C120, MAX(0.00000001, (1/(1+EXP(-(INDEX(係数表!G:G,3) + $B120))))*(EXP(INDEX(係数表!H:H,3) + INDEX(係数表!I:I,3)*LN(INDEX(出力表!C:C,3)+1)))), MAX(0.00000001, (1-(1/(1+EXP(-(INDEX(係数表!G:G,3) + $B120)))))*(EXP(INDEX(係数表!H:H,3) + INDEX(係数表!I:I,3)*LN(INDEX(出力表!C:C,3)+1)))))))</f>
        <v>72.233850601137235</v>
      </c>
      <c r="H120" t="e">
        <f>MIN(100, MAX(0, (100*(INDEX(出力表!D:D,3))/(EXP(INDEX(係数表!B:B,3) + $C120) + (INDEX(出力表!D:D,3)))) + (乱数表!$O120*(Settings!B12/(((INDEX(出力表!D:D,3))+1)^INDEX(係数表!E:E,3)*INDEX(係数表!F:F,3))))))</f>
        <v>#VALUE!</v>
      </c>
      <c r="I120" t="e">
        <f>MIN(100, MAX(0, (INDEX(出力表!D:D,3))*G120/MAX(H120, Settings!B3)))</f>
        <v>#VALUE!</v>
      </c>
      <c r="J120">
        <f>MIN(100, MAX(0, 100*BETAINV(乱数表!$D120, MAX(0.00000001, (1/(1+EXP(-(INDEX(係数表!G:G,4) + $B120))))*(EXP(INDEX(係数表!H:H,4) + INDEX(係数表!I:I,4)*LN(INDEX(出力表!C:C,4)+1)))), MAX(0.00000001, (1-(1/(1+EXP(-(INDEX(係数表!G:G,4) + $B120)))))*(EXP(INDEX(係数表!H:H,4) + INDEX(係数表!I:I,4)*LN(INDEX(出力表!C:C,4)+1)))))))</f>
        <v>93.201737218149276</v>
      </c>
      <c r="K120" t="e">
        <f>MIN(100, MAX(0, (100*(INDEX(出力表!D:D,4))/(EXP(INDEX(係数表!B:B,4) + $C120) + (INDEX(出力表!D:D,4)))) + (乱数表!$P120*(Settings!B12/(((INDEX(出力表!D:D,4))+1)^INDEX(係数表!E:E,4)*INDEX(係数表!F:F,4))))))</f>
        <v>#VALUE!</v>
      </c>
      <c r="L120" t="e">
        <f>MIN(100, MAX(0, (INDEX(出力表!D:D,4))*J120/MAX(K120, Settings!B3)))</f>
        <v>#VALUE!</v>
      </c>
      <c r="M120">
        <f>MIN(100, MAX(0, 100*BETAINV(乱数表!$E120, MAX(0.00000001, (1/(1+EXP(-(INDEX(係数表!G:G,5) + $B120))))*(EXP(INDEX(係数表!H:H,5) + INDEX(係数表!I:I,5)*LN(INDEX(出力表!C:C,5)+1)))), MAX(0.00000001, (1-(1/(1+EXP(-(INDEX(係数表!G:G,5) + $B120)))))*(EXP(INDEX(係数表!H:H,5) + INDEX(係数表!I:I,5)*LN(INDEX(出力表!C:C,5)+1)))))))</f>
        <v>93.519227525394754</v>
      </c>
      <c r="N120" t="e">
        <f>MIN(100, MAX(0, (100*(INDEX(出力表!D:D,5))/(EXP(INDEX(係数表!B:B,5) + $C120) + (INDEX(出力表!D:D,5)))) + (乱数表!$Q120*(Settings!B12/(((INDEX(出力表!D:D,5))+1)^INDEX(係数表!E:E,5)*INDEX(係数表!F:F,5))))))</f>
        <v>#VALUE!</v>
      </c>
      <c r="O120" t="e">
        <f>MIN(100, MAX(0, (INDEX(出力表!D:D,5))*M120/MAX(N120, Settings!B3)))</f>
        <v>#VALUE!</v>
      </c>
      <c r="P120">
        <f>MIN(100, MAX(0, 100*BETAINV(乱数表!$F120, MAX(0.00000001, (1/(1+EXP(-(INDEX(係数表!G:G,6) + $B120))))*(EXP(INDEX(係数表!H:H,6) + INDEX(係数表!I:I,6)*LN(INDEX(出力表!C:C,6)+1)))), MAX(0.00000001, (1-(1/(1+EXP(-(INDEX(係数表!G:G,6) + $B120)))))*(EXP(INDEX(係数表!H:H,6) + INDEX(係数表!I:I,6)*LN(INDEX(出力表!C:C,6)+1)))))))</f>
        <v>89.471988315591247</v>
      </c>
      <c r="Q120" t="e">
        <f>MIN(100, MAX(0, (100*(INDEX(出力表!D:D,6))/(EXP(INDEX(係数表!B:B,6) + $C120) + (INDEX(出力表!D:D,6)))) + (乱数表!$R120*(Settings!B12/(((INDEX(出力表!D:D,6))+1)^INDEX(係数表!E:E,6)*INDEX(係数表!F:F,6))))))</f>
        <v>#VALUE!</v>
      </c>
      <c r="R120" t="e">
        <f>MIN(100, MAX(0, (INDEX(出力表!D:D,6))*P120/MAX(Q120, Settings!B3)))</f>
        <v>#VALUE!</v>
      </c>
      <c r="S120">
        <f>MIN(100, MAX(0, 100*BETAINV(乱数表!$G120, MAX(0.00000001, (1/(1+EXP(-(INDEX(係数表!G:G,7) + $B120))))*(EXP(INDEX(係数表!H:H,7) + INDEX(係数表!I:I,7)*LN(INDEX(出力表!C:C,7)+1)))), MAX(0.00000001, (1-(1/(1+EXP(-(INDEX(係数表!G:G,7) + $B120)))))*(EXP(INDEX(係数表!H:H,7) + INDEX(係数表!I:I,7)*LN(INDEX(出力表!C:C,7)+1)))))))</f>
        <v>91.459778724019202</v>
      </c>
      <c r="T120" t="e">
        <f>MIN(100, MAX(0, (100*(INDEX(出力表!D:D,7))/(EXP(INDEX(係数表!B:B,7) + $C120) + (INDEX(出力表!D:D,7)))) + (乱数表!$S120*(Settings!B12/(((INDEX(出力表!D:D,7))+1)^INDEX(係数表!E:E,7)*INDEX(係数表!F:F,7))))))</f>
        <v>#VALUE!</v>
      </c>
      <c r="U120" t="e">
        <f>MIN(100, MAX(0, (INDEX(出力表!D:D,7))*S120/MAX(T120, Settings!B3)))</f>
        <v>#VALUE!</v>
      </c>
      <c r="V120">
        <f>MIN(100, MAX(0, 100*BETAINV(乱数表!$H120, MAX(0.00000001, (1/(1+EXP(-(INDEX(係数表!G:G,8) + $B120))))*(EXP(INDEX(係数表!H:H,8) + INDEX(係数表!I:I,8)*LN(INDEX(出力表!C:C,8)+1)))), MAX(0.00000001, (1-(1/(1+EXP(-(INDEX(係数表!G:G,8) + $B120)))))*(EXP(INDEX(係数表!H:H,8) + INDEX(係数表!I:I,8)*LN(INDEX(出力表!C:C,8)+1)))))))</f>
        <v>76.115915722172105</v>
      </c>
      <c r="W120" t="e">
        <f>MIN(100, MAX(0, (100*(INDEX(出力表!D:D,8))/(EXP(INDEX(係数表!B:B,8) + $C120) + (INDEX(出力表!D:D,8)))) + (乱数表!$T120*(Settings!B12/(((INDEX(出力表!D:D,8))+1)^INDEX(係数表!E:E,8)*INDEX(係数表!F:F,8))))))</f>
        <v>#VALUE!</v>
      </c>
      <c r="X120" t="e">
        <f>MIN(100, MAX(0, (INDEX(出力表!D:D,8))*V120/MAX(W120, Settings!B3)))</f>
        <v>#VALUE!</v>
      </c>
      <c r="Y120">
        <f>MIN(100, MAX(0, 100*BETAINV(乱数表!$I120, MAX(0.00000001, (1/(1+EXP(-(INDEX(係数表!G:G,9) + $B120))))*(EXP(INDEX(係数表!H:H,9) + INDEX(係数表!I:I,9)*LN(INDEX(出力表!C:C,9)+1)))), MAX(0.00000001, (1-(1/(1+EXP(-(INDEX(係数表!G:G,9) + $B120)))))*(EXP(INDEX(係数表!H:H,9) + INDEX(係数表!I:I,9)*LN(INDEX(出力表!C:C,9)+1)))))))</f>
        <v>85.83586999314241</v>
      </c>
      <c r="Z120" t="e">
        <f>MIN(100, MAX(0, (100*(INDEX(出力表!D:D,9))/(EXP(INDEX(係数表!B:B,9) + $C120) + (INDEX(出力表!D:D,9)))) + (乱数表!$U120*(Settings!B12/(((INDEX(出力表!D:D,9))+1)^INDEX(係数表!E:E,9)*INDEX(係数表!F:F,9))))))</f>
        <v>#VALUE!</v>
      </c>
      <c r="AA120" t="e">
        <f>MIN(100, MAX(0, (INDEX(出力表!D:D,9))*Y120/MAX(Z120, Settings!B3)))</f>
        <v>#VALUE!</v>
      </c>
      <c r="AB120">
        <f>MIN(100, MAX(0, 100*BETAINV(乱数表!$J120, MAX(0.00000001, (1/(1+EXP(-(INDEX(係数表!G:G,10) + $B120))))*(EXP(INDEX(係数表!H:H,10) + INDEX(係数表!I:I,10)*LN(INDEX(出力表!C:C,10)+1)))), MAX(0.00000001, (1-(1/(1+EXP(-(INDEX(係数表!G:G,10) + $B120)))))*(EXP(INDEX(係数表!H:H,10) + INDEX(係数表!I:I,10)*LN(INDEX(出力表!C:C,10)+1)))))))</f>
        <v>95.65346897053908</v>
      </c>
      <c r="AC120" t="e">
        <f>MIN(100, MAX(0, (100*(INDEX(出力表!D:D,10))/(EXP(INDEX(係数表!B:B,10) + $C120) + (INDEX(出力表!D:D,10)))) + (乱数表!$V120*(Settings!B12/(((INDEX(出力表!D:D,10))+1)^INDEX(係数表!E:E,10)*INDEX(係数表!F:F,10))))))</f>
        <v>#VALUE!</v>
      </c>
      <c r="AD120" t="e">
        <f>MIN(100, MAX(0, (INDEX(出力表!D:D,10))*AB120/MAX(AC120, Settings!B3)))</f>
        <v>#VALUE!</v>
      </c>
      <c r="AE120">
        <f>MIN(100, MAX(0, 100*BETAINV(乱数表!$K120, MAX(0.00000001, (1/(1+EXP(-(INDEX(係数表!G:G,11) + $B120))))*(EXP(INDEX(係数表!H:H,11) + INDEX(係数表!I:I,11)*LN(INDEX(出力表!C:C,11)+1)))), MAX(0.00000001, (1-(1/(1+EXP(-(INDEX(係数表!G:G,11) + $B120)))))*(EXP(INDEX(係数表!H:H,11) + INDEX(係数表!I:I,11)*LN(INDEX(出力表!C:C,11)+1)))))))</f>
        <v>88.417714366236638</v>
      </c>
      <c r="AF120" t="e">
        <f>MIN(100, MAX(0, (100*(INDEX(出力表!D:D,11))/(EXP(INDEX(係数表!B:B,11) + $C120) + (INDEX(出力表!D:D,11)))) + (乱数表!$W120*(Settings!B12/(((INDEX(出力表!D:D,11))+1)^INDEX(係数表!E:E,11)*INDEX(係数表!F:F,11))))))</f>
        <v>#VALUE!</v>
      </c>
      <c r="AG120" t="e">
        <f>MIN(100, MAX(0, (INDEX(出力表!D:D,11))*AE120/MAX(AF120, Settings!B3)))</f>
        <v>#VALUE!</v>
      </c>
      <c r="AH120">
        <f>MIN(100, MAX(0, 100*BETAINV(乱数表!$L120, MAX(0.00000001, (1/(1+EXP(-(INDEX(係数表!G:G,12) + $B120))))*(EXP(INDEX(係数表!H:H,12) + INDEX(係数表!I:I,12)*LN(INDEX(出力表!C:C,12)+1)))), MAX(0.00000001, (1-(1/(1+EXP(-(INDEX(係数表!G:G,12) + $B120)))))*(EXP(INDEX(係数表!H:H,12) + INDEX(係数表!I:I,12)*LN(INDEX(出力表!C:C,12)+1)))))))</f>
        <v>94.130068708649489</v>
      </c>
      <c r="AI120" t="e">
        <f>MIN(100, MAX(0, (100*(INDEX(出力表!D:D,12))/(EXP(INDEX(係数表!B:B,12) + $C120) + (INDEX(出力表!D:D,12)))) + (乱数表!$X120*(Settings!B12/(((INDEX(出力表!D:D,12))+1)^INDEX(係数表!E:E,12)*INDEX(係数表!F:F,12))))))</f>
        <v>#VALUE!</v>
      </c>
      <c r="AJ120" t="e">
        <f>MIN(100, MAX(0, (INDEX(出力表!D:D,12))*AH120/MAX(AI120, Settings!B3)))</f>
        <v>#VALUE!</v>
      </c>
      <c r="AK120">
        <f>MIN(100, MAX(0, 100*BETAINV(乱数表!$M120, MAX(0.00000001, (1/(1+EXP(-(INDEX(係数表!G:G,13) + $B120))))*(EXP(INDEX(係数表!H:H,13) + INDEX(係数表!I:I,13)*LN(INDEX(出力表!C:C,13)+1)))), MAX(0.00000001, (1-(1/(1+EXP(-(INDEX(係数表!G:G,13) + $B120)))))*(EXP(INDEX(係数表!H:H,13) + INDEX(係数表!I:I,13)*LN(INDEX(出力表!C:C,13)+1)))))))</f>
        <v>67.14600841095718</v>
      </c>
      <c r="AL120" t="e">
        <f>MIN(100, MAX(0, (100*(INDEX(出力表!D:D,13))/(EXP(INDEX(係数表!B:B,13) + $C120) + (INDEX(出力表!D:D,13)))) + (乱数表!$Y120*(Settings!B12/(((INDEX(出力表!D:D,13))+1)^INDEX(係数表!E:E,13)*INDEX(係数表!F:F,13))))))</f>
        <v>#VALUE!</v>
      </c>
      <c r="AM120" t="e">
        <f>MIN(100, MAX(0, (INDEX(出力表!D:D,13))*AK120/MAX(AL120, Settings!B3)))</f>
        <v>#VALUE!</v>
      </c>
      <c r="AN120">
        <f>IF(ISNUMBER(F120), INDEX(出力表!B:B,2)*F120, 0)+IF(ISNUMBER(I120), INDEX(出力表!B:B,3)*I120, 0)+IF(ISNUMBER(L120), INDEX(出力表!B:B,4)*L120, 0)+IF(ISNUMBER(O120), INDEX(出力表!B:B,5)*O120, 0)+IF(ISNUMBER(R120), INDEX(出力表!B:B,6)*R120, 0)+IF(ISNUMBER(U120), INDEX(出力表!B:B,7)*U120, 0)+IF(ISNUMBER(X120), INDEX(出力表!B:B,8)*X120, 0)+IF(ISNUMBER(AA120), INDEX(出力表!B:B,9)*AA120, 0)+IF(ISNUMBER(AD120), INDEX(出力表!B:B,10)*AD120, 0)+IF(ISNUMBER(AG120), INDEX(出力表!B:B,11)*AG120, 0)+IF(ISNUMBER(AJ120), INDEX(出力表!B:B,12)*AJ120, 0)+IF(ISNUMBER(AM120), INDEX(出力表!B:B,13)*AM120, 0)</f>
        <v>0</v>
      </c>
      <c r="AO120">
        <f>IF(ISNUMBER(F120), INDEX(出力表!B:B,2), 0)+IF(ISNUMBER(I120), INDEX(出力表!B:B,3), 0)+IF(ISNUMBER(L120), INDEX(出力表!B:B,4), 0)+IF(ISNUMBER(O120), INDEX(出力表!B:B,5), 0)+IF(ISNUMBER(R120), INDEX(出力表!B:B,6), 0)+IF(ISNUMBER(U120), INDEX(出力表!B:B,7), 0)+IF(ISNUMBER(X120), INDEX(出力表!B:B,8), 0)+IF(ISNUMBER(AA120), INDEX(出力表!B:B,9), 0)+IF(ISNUMBER(AD120), INDEX(出力表!B:B,10), 0)+IF(ISNUMBER(AG120), INDEX(出力表!B:B,11), 0)+IF(ISNUMBER(AJ120), INDEX(出力表!B:B,12), 0)+IF(ISNUMBER(AM120), INDEX(出力表!B:B,13), 0)</f>
        <v>0</v>
      </c>
      <c r="AP120" t="str">
        <f t="shared" si="1"/>
        <v/>
      </c>
    </row>
    <row r="121" spans="1:42" x14ac:dyDescent="0.2">
      <c r="A121">
        <v>120</v>
      </c>
      <c r="B121">
        <f>IF(UPPER(Settings!B4)="TRUE", 乱数表!$Z121*Settings!B10, 0)</f>
        <v>0.35922813675026977</v>
      </c>
      <c r="C121">
        <f>IF(UPPER(Settings!B4)="TRUE", 乱数表!$AA121*Settings!B11, 0)</f>
        <v>-2.8029367227487764E-2</v>
      </c>
      <c r="D121">
        <f>MIN(100, MAX(0, 100*BETAINV(乱数表!$B121, MAX(0.00000001, (1/(1+EXP(-(INDEX(係数表!G:G,2) + $B121))))*(EXP(INDEX(係数表!H:H,2) + INDEX(係数表!I:I,2)*LN(INDEX(出力表!C:C,2)+1)))), MAX(0.00000001, (1-(1/(1+EXP(-(INDEX(係数表!G:G,2) + $B121)))))*(EXP(INDEX(係数表!H:H,2) + INDEX(係数表!I:I,2)*LN(INDEX(出力表!C:C,2)+1)))))))</f>
        <v>96.189098997440155</v>
      </c>
      <c r="E121" t="e">
        <f>MIN(100, MAX(0, (100*(INDEX(出力表!D:D,2))/(EXP(INDEX(係数表!B:B,2) + $C121) + (INDEX(出力表!D:D,2)))) + (乱数表!$N121*(Settings!B12/(((INDEX(出力表!D:D,2))+1)^INDEX(係数表!E:E,2)*INDEX(係数表!F:F,2))))))</f>
        <v>#VALUE!</v>
      </c>
      <c r="F121" t="e">
        <f>MIN(100, MAX(0, (INDEX(出力表!D:D,2))*D121/MAX(E121, Settings!B3)))</f>
        <v>#VALUE!</v>
      </c>
      <c r="G121">
        <f>MIN(100, MAX(0, 100*BETAINV(乱数表!$C121, MAX(0.00000001, (1/(1+EXP(-(INDEX(係数表!G:G,3) + $B121))))*(EXP(INDEX(係数表!H:H,3) + INDEX(係数表!I:I,3)*LN(INDEX(出力表!C:C,3)+1)))), MAX(0.00000001, (1-(1/(1+EXP(-(INDEX(係数表!G:G,3) + $B121)))))*(EXP(INDEX(係数表!H:H,3) + INDEX(係数表!I:I,3)*LN(INDEX(出力表!C:C,3)+1)))))))</f>
        <v>96.845684718225172</v>
      </c>
      <c r="H121" t="e">
        <f>MIN(100, MAX(0, (100*(INDEX(出力表!D:D,3))/(EXP(INDEX(係数表!B:B,3) + $C121) + (INDEX(出力表!D:D,3)))) + (乱数表!$O121*(Settings!B12/(((INDEX(出力表!D:D,3))+1)^INDEX(係数表!E:E,3)*INDEX(係数表!F:F,3))))))</f>
        <v>#VALUE!</v>
      </c>
      <c r="I121" t="e">
        <f>MIN(100, MAX(0, (INDEX(出力表!D:D,3))*G121/MAX(H121, Settings!B3)))</f>
        <v>#VALUE!</v>
      </c>
      <c r="J121">
        <f>MIN(100, MAX(0, 100*BETAINV(乱数表!$D121, MAX(0.00000001, (1/(1+EXP(-(INDEX(係数表!G:G,4) + $B121))))*(EXP(INDEX(係数表!H:H,4) + INDEX(係数表!I:I,4)*LN(INDEX(出力表!C:C,4)+1)))), MAX(0.00000001, (1-(1/(1+EXP(-(INDEX(係数表!G:G,4) + $B121)))))*(EXP(INDEX(係数表!H:H,4) + INDEX(係数表!I:I,4)*LN(INDEX(出力表!C:C,4)+1)))))))</f>
        <v>99.729541478968756</v>
      </c>
      <c r="K121" t="e">
        <f>MIN(100, MAX(0, (100*(INDEX(出力表!D:D,4))/(EXP(INDEX(係数表!B:B,4) + $C121) + (INDEX(出力表!D:D,4)))) + (乱数表!$P121*(Settings!B12/(((INDEX(出力表!D:D,4))+1)^INDEX(係数表!E:E,4)*INDEX(係数表!F:F,4))))))</f>
        <v>#VALUE!</v>
      </c>
      <c r="L121" t="e">
        <f>MIN(100, MAX(0, (INDEX(出力表!D:D,4))*J121/MAX(K121, Settings!B3)))</f>
        <v>#VALUE!</v>
      </c>
      <c r="M121">
        <f>MIN(100, MAX(0, 100*BETAINV(乱数表!$E121, MAX(0.00000001, (1/(1+EXP(-(INDEX(係数表!G:G,5) + $B121))))*(EXP(INDEX(係数表!H:H,5) + INDEX(係数表!I:I,5)*LN(INDEX(出力表!C:C,5)+1)))), MAX(0.00000001, (1-(1/(1+EXP(-(INDEX(係数表!G:G,5) + $B121)))))*(EXP(INDEX(係数表!H:H,5) + INDEX(係数表!I:I,5)*LN(INDEX(出力表!C:C,5)+1)))))))</f>
        <v>97.402826582383383</v>
      </c>
      <c r="N121" t="e">
        <f>MIN(100, MAX(0, (100*(INDEX(出力表!D:D,5))/(EXP(INDEX(係数表!B:B,5) + $C121) + (INDEX(出力表!D:D,5)))) + (乱数表!$Q121*(Settings!B12/(((INDEX(出力表!D:D,5))+1)^INDEX(係数表!E:E,5)*INDEX(係数表!F:F,5))))))</f>
        <v>#VALUE!</v>
      </c>
      <c r="O121" t="e">
        <f>MIN(100, MAX(0, (INDEX(出力表!D:D,5))*M121/MAX(N121, Settings!B3)))</f>
        <v>#VALUE!</v>
      </c>
      <c r="P121">
        <f>MIN(100, MAX(0, 100*BETAINV(乱数表!$F121, MAX(0.00000001, (1/(1+EXP(-(INDEX(係数表!G:G,6) + $B121))))*(EXP(INDEX(係数表!H:H,6) + INDEX(係数表!I:I,6)*LN(INDEX(出力表!C:C,6)+1)))), MAX(0.00000001, (1-(1/(1+EXP(-(INDEX(係数表!G:G,6) + $B121)))))*(EXP(INDEX(係数表!H:H,6) + INDEX(係数表!I:I,6)*LN(INDEX(出力表!C:C,6)+1)))))))</f>
        <v>99.888621973339781</v>
      </c>
      <c r="Q121" t="e">
        <f>MIN(100, MAX(0, (100*(INDEX(出力表!D:D,6))/(EXP(INDEX(係数表!B:B,6) + $C121) + (INDEX(出力表!D:D,6)))) + (乱数表!$R121*(Settings!B12/(((INDEX(出力表!D:D,6))+1)^INDEX(係数表!E:E,6)*INDEX(係数表!F:F,6))))))</f>
        <v>#VALUE!</v>
      </c>
      <c r="R121" t="e">
        <f>MIN(100, MAX(0, (INDEX(出力表!D:D,6))*P121/MAX(Q121, Settings!B3)))</f>
        <v>#VALUE!</v>
      </c>
      <c r="S121">
        <f>MIN(100, MAX(0, 100*BETAINV(乱数表!$G121, MAX(0.00000001, (1/(1+EXP(-(INDEX(係数表!G:G,7) + $B121))))*(EXP(INDEX(係数表!H:H,7) + INDEX(係数表!I:I,7)*LN(INDEX(出力表!C:C,7)+1)))), MAX(0.00000001, (1-(1/(1+EXP(-(INDEX(係数表!G:G,7) + $B121)))))*(EXP(INDEX(係数表!H:H,7) + INDEX(係数表!I:I,7)*LN(INDEX(出力表!C:C,7)+1)))))))</f>
        <v>93.531629611562167</v>
      </c>
      <c r="T121" t="e">
        <f>MIN(100, MAX(0, (100*(INDEX(出力表!D:D,7))/(EXP(INDEX(係数表!B:B,7) + $C121) + (INDEX(出力表!D:D,7)))) + (乱数表!$S121*(Settings!B12/(((INDEX(出力表!D:D,7))+1)^INDEX(係数表!E:E,7)*INDEX(係数表!F:F,7))))))</f>
        <v>#VALUE!</v>
      </c>
      <c r="U121" t="e">
        <f>MIN(100, MAX(0, (INDEX(出力表!D:D,7))*S121/MAX(T121, Settings!B3)))</f>
        <v>#VALUE!</v>
      </c>
      <c r="V121">
        <f>MIN(100, MAX(0, 100*BETAINV(乱数表!$H121, MAX(0.00000001, (1/(1+EXP(-(INDEX(係数表!G:G,8) + $B121))))*(EXP(INDEX(係数表!H:H,8) + INDEX(係数表!I:I,8)*LN(INDEX(出力表!C:C,8)+1)))), MAX(0.00000001, (1-(1/(1+EXP(-(INDEX(係数表!G:G,8) + $B121)))))*(EXP(INDEX(係数表!H:H,8) + INDEX(係数表!I:I,8)*LN(INDEX(出力表!C:C,8)+1)))))))</f>
        <v>94.122463261088555</v>
      </c>
      <c r="W121" t="e">
        <f>MIN(100, MAX(0, (100*(INDEX(出力表!D:D,8))/(EXP(INDEX(係数表!B:B,8) + $C121) + (INDEX(出力表!D:D,8)))) + (乱数表!$T121*(Settings!B12/(((INDEX(出力表!D:D,8))+1)^INDEX(係数表!E:E,8)*INDEX(係数表!F:F,8))))))</f>
        <v>#VALUE!</v>
      </c>
      <c r="X121" t="e">
        <f>MIN(100, MAX(0, (INDEX(出力表!D:D,8))*V121/MAX(W121, Settings!B3)))</f>
        <v>#VALUE!</v>
      </c>
      <c r="Y121">
        <f>MIN(100, MAX(0, 100*BETAINV(乱数表!$I121, MAX(0.00000001, (1/(1+EXP(-(INDEX(係数表!G:G,9) + $B121))))*(EXP(INDEX(係数表!H:H,9) + INDEX(係数表!I:I,9)*LN(INDEX(出力表!C:C,9)+1)))), MAX(0.00000001, (1-(1/(1+EXP(-(INDEX(係数表!G:G,9) + $B121)))))*(EXP(INDEX(係数表!H:H,9) + INDEX(係数表!I:I,9)*LN(INDEX(出力表!C:C,9)+1)))))))</f>
        <v>74.773404246234918</v>
      </c>
      <c r="Z121" t="e">
        <f>MIN(100, MAX(0, (100*(INDEX(出力表!D:D,9))/(EXP(INDEX(係数表!B:B,9) + $C121) + (INDEX(出力表!D:D,9)))) + (乱数表!$U121*(Settings!B12/(((INDEX(出力表!D:D,9))+1)^INDEX(係数表!E:E,9)*INDEX(係数表!F:F,9))))))</f>
        <v>#VALUE!</v>
      </c>
      <c r="AA121" t="e">
        <f>MIN(100, MAX(0, (INDEX(出力表!D:D,9))*Y121/MAX(Z121, Settings!B3)))</f>
        <v>#VALUE!</v>
      </c>
      <c r="AB121">
        <f>MIN(100, MAX(0, 100*BETAINV(乱数表!$J121, MAX(0.00000001, (1/(1+EXP(-(INDEX(係数表!G:G,10) + $B121))))*(EXP(INDEX(係数表!H:H,10) + INDEX(係数表!I:I,10)*LN(INDEX(出力表!C:C,10)+1)))), MAX(0.00000001, (1-(1/(1+EXP(-(INDEX(係数表!G:G,10) + $B121)))))*(EXP(INDEX(係数表!H:H,10) + INDEX(係数表!I:I,10)*LN(INDEX(出力表!C:C,10)+1)))))))</f>
        <v>99.920462982894392</v>
      </c>
      <c r="AC121" t="e">
        <f>MIN(100, MAX(0, (100*(INDEX(出力表!D:D,10))/(EXP(INDEX(係数表!B:B,10) + $C121) + (INDEX(出力表!D:D,10)))) + (乱数表!$V121*(Settings!B12/(((INDEX(出力表!D:D,10))+1)^INDEX(係数表!E:E,10)*INDEX(係数表!F:F,10))))))</f>
        <v>#VALUE!</v>
      </c>
      <c r="AD121" t="e">
        <f>MIN(100, MAX(0, (INDEX(出力表!D:D,10))*AB121/MAX(AC121, Settings!B3)))</f>
        <v>#VALUE!</v>
      </c>
      <c r="AE121">
        <f>MIN(100, MAX(0, 100*BETAINV(乱数表!$K121, MAX(0.00000001, (1/(1+EXP(-(INDEX(係数表!G:G,11) + $B121))))*(EXP(INDEX(係数表!H:H,11) + INDEX(係数表!I:I,11)*LN(INDEX(出力表!C:C,11)+1)))), MAX(0.00000001, (1-(1/(1+EXP(-(INDEX(係数表!G:G,11) + $B121)))))*(EXP(INDEX(係数表!H:H,11) + INDEX(係数表!I:I,11)*LN(INDEX(出力表!C:C,11)+1)))))))</f>
        <v>99.785684192262863</v>
      </c>
      <c r="AF121" t="e">
        <f>MIN(100, MAX(0, (100*(INDEX(出力表!D:D,11))/(EXP(INDEX(係数表!B:B,11) + $C121) + (INDEX(出力表!D:D,11)))) + (乱数表!$W121*(Settings!B12/(((INDEX(出力表!D:D,11))+1)^INDEX(係数表!E:E,11)*INDEX(係数表!F:F,11))))))</f>
        <v>#VALUE!</v>
      </c>
      <c r="AG121" t="e">
        <f>MIN(100, MAX(0, (INDEX(出力表!D:D,11))*AE121/MAX(AF121, Settings!B3)))</f>
        <v>#VALUE!</v>
      </c>
      <c r="AH121">
        <f>MIN(100, MAX(0, 100*BETAINV(乱数表!$L121, MAX(0.00000001, (1/(1+EXP(-(INDEX(係数表!G:G,12) + $B121))))*(EXP(INDEX(係数表!H:H,12) + INDEX(係数表!I:I,12)*LN(INDEX(出力表!C:C,12)+1)))), MAX(0.00000001, (1-(1/(1+EXP(-(INDEX(係数表!G:G,12) + $B121)))))*(EXP(INDEX(係数表!H:H,12) + INDEX(係数表!I:I,12)*LN(INDEX(出力表!C:C,12)+1)))))))</f>
        <v>99.999949109394308</v>
      </c>
      <c r="AI121" t="e">
        <f>MIN(100, MAX(0, (100*(INDEX(出力表!D:D,12))/(EXP(INDEX(係数表!B:B,12) + $C121) + (INDEX(出力表!D:D,12)))) + (乱数表!$X121*(Settings!B12/(((INDEX(出力表!D:D,12))+1)^INDEX(係数表!E:E,12)*INDEX(係数表!F:F,12))))))</f>
        <v>#VALUE!</v>
      </c>
      <c r="AJ121" t="e">
        <f>MIN(100, MAX(0, (INDEX(出力表!D:D,12))*AH121/MAX(AI121, Settings!B3)))</f>
        <v>#VALUE!</v>
      </c>
      <c r="AK121">
        <f>MIN(100, MAX(0, 100*BETAINV(乱数表!$M121, MAX(0.00000001, (1/(1+EXP(-(INDEX(係数表!G:G,13) + $B121))))*(EXP(INDEX(係数表!H:H,13) + INDEX(係数表!I:I,13)*LN(INDEX(出力表!C:C,13)+1)))), MAX(0.00000001, (1-(1/(1+EXP(-(INDEX(係数表!G:G,13) + $B121)))))*(EXP(INDEX(係数表!H:H,13) + INDEX(係数表!I:I,13)*LN(INDEX(出力表!C:C,13)+1)))))))</f>
        <v>96.109179443804493</v>
      </c>
      <c r="AL121" t="e">
        <f>MIN(100, MAX(0, (100*(INDEX(出力表!D:D,13))/(EXP(INDEX(係数表!B:B,13) + $C121) + (INDEX(出力表!D:D,13)))) + (乱数表!$Y121*(Settings!B12/(((INDEX(出力表!D:D,13))+1)^INDEX(係数表!E:E,13)*INDEX(係数表!F:F,13))))))</f>
        <v>#VALUE!</v>
      </c>
      <c r="AM121" t="e">
        <f>MIN(100, MAX(0, (INDEX(出力表!D:D,13))*AK121/MAX(AL121, Settings!B3)))</f>
        <v>#VALUE!</v>
      </c>
      <c r="AN121">
        <f>IF(ISNUMBER(F121), INDEX(出力表!B:B,2)*F121, 0)+IF(ISNUMBER(I121), INDEX(出力表!B:B,3)*I121, 0)+IF(ISNUMBER(L121), INDEX(出力表!B:B,4)*L121, 0)+IF(ISNUMBER(O121), INDEX(出力表!B:B,5)*O121, 0)+IF(ISNUMBER(R121), INDEX(出力表!B:B,6)*R121, 0)+IF(ISNUMBER(U121), INDEX(出力表!B:B,7)*U121, 0)+IF(ISNUMBER(X121), INDEX(出力表!B:B,8)*X121, 0)+IF(ISNUMBER(AA121), INDEX(出力表!B:B,9)*AA121, 0)+IF(ISNUMBER(AD121), INDEX(出力表!B:B,10)*AD121, 0)+IF(ISNUMBER(AG121), INDEX(出力表!B:B,11)*AG121, 0)+IF(ISNUMBER(AJ121), INDEX(出力表!B:B,12)*AJ121, 0)+IF(ISNUMBER(AM121), INDEX(出力表!B:B,13)*AM121, 0)</f>
        <v>0</v>
      </c>
      <c r="AO121">
        <f>IF(ISNUMBER(F121), INDEX(出力表!B:B,2), 0)+IF(ISNUMBER(I121), INDEX(出力表!B:B,3), 0)+IF(ISNUMBER(L121), INDEX(出力表!B:B,4), 0)+IF(ISNUMBER(O121), INDEX(出力表!B:B,5), 0)+IF(ISNUMBER(R121), INDEX(出力表!B:B,6), 0)+IF(ISNUMBER(U121), INDEX(出力表!B:B,7), 0)+IF(ISNUMBER(X121), INDEX(出力表!B:B,8), 0)+IF(ISNUMBER(AA121), INDEX(出力表!B:B,9), 0)+IF(ISNUMBER(AD121), INDEX(出力表!B:B,10), 0)+IF(ISNUMBER(AG121), INDEX(出力表!B:B,11), 0)+IF(ISNUMBER(AJ121), INDEX(出力表!B:B,12), 0)+IF(ISNUMBER(AM121), INDEX(出力表!B:B,13), 0)</f>
        <v>0</v>
      </c>
      <c r="AP121" t="str">
        <f t="shared" si="1"/>
        <v/>
      </c>
    </row>
    <row r="122" spans="1:42" x14ac:dyDescent="0.2">
      <c r="A122">
        <v>121</v>
      </c>
      <c r="B122">
        <f>IF(UPPER(Settings!B4)="TRUE", 乱数表!$Z122*Settings!B10, 0)</f>
        <v>0.13230804012372246</v>
      </c>
      <c r="C122">
        <f>IF(UPPER(Settings!B4)="TRUE", 乱数表!$AA122*Settings!B11, 0)</f>
        <v>-2.4063621521003928E-2</v>
      </c>
      <c r="D122">
        <f>MIN(100, MAX(0, 100*BETAINV(乱数表!$B122, MAX(0.00000001, (1/(1+EXP(-(INDEX(係数表!G:G,2) + $B122))))*(EXP(INDEX(係数表!H:H,2) + INDEX(係数表!I:I,2)*LN(INDEX(出力表!C:C,2)+1)))), MAX(0.00000001, (1-(1/(1+EXP(-(INDEX(係数表!G:G,2) + $B122)))))*(EXP(INDEX(係数表!H:H,2) + INDEX(係数表!I:I,2)*LN(INDEX(出力表!C:C,2)+1)))))))</f>
        <v>98.666772485248146</v>
      </c>
      <c r="E122" t="e">
        <f>MIN(100, MAX(0, (100*(INDEX(出力表!D:D,2))/(EXP(INDEX(係数表!B:B,2) + $C122) + (INDEX(出力表!D:D,2)))) + (乱数表!$N122*(Settings!B12/(((INDEX(出力表!D:D,2))+1)^INDEX(係数表!E:E,2)*INDEX(係数表!F:F,2))))))</f>
        <v>#VALUE!</v>
      </c>
      <c r="F122" t="e">
        <f>MIN(100, MAX(0, (INDEX(出力表!D:D,2))*D122/MAX(E122, Settings!B3)))</f>
        <v>#VALUE!</v>
      </c>
      <c r="G122">
        <f>MIN(100, MAX(0, 100*BETAINV(乱数表!$C122, MAX(0.00000001, (1/(1+EXP(-(INDEX(係数表!G:G,3) + $B122))))*(EXP(INDEX(係数表!H:H,3) + INDEX(係数表!I:I,3)*LN(INDEX(出力表!C:C,3)+1)))), MAX(0.00000001, (1-(1/(1+EXP(-(INDEX(係数表!G:G,3) + $B122)))))*(EXP(INDEX(係数表!H:H,3) + INDEX(係数表!I:I,3)*LN(INDEX(出力表!C:C,3)+1)))))))</f>
        <v>79.266408881784628</v>
      </c>
      <c r="H122" t="e">
        <f>MIN(100, MAX(0, (100*(INDEX(出力表!D:D,3))/(EXP(INDEX(係数表!B:B,3) + $C122) + (INDEX(出力表!D:D,3)))) + (乱数表!$O122*(Settings!B12/(((INDEX(出力表!D:D,3))+1)^INDEX(係数表!E:E,3)*INDEX(係数表!F:F,3))))))</f>
        <v>#VALUE!</v>
      </c>
      <c r="I122" t="e">
        <f>MIN(100, MAX(0, (INDEX(出力表!D:D,3))*G122/MAX(H122, Settings!B3)))</f>
        <v>#VALUE!</v>
      </c>
      <c r="J122">
        <f>MIN(100, MAX(0, 100*BETAINV(乱数表!$D122, MAX(0.00000001, (1/(1+EXP(-(INDEX(係数表!G:G,4) + $B122))))*(EXP(INDEX(係数表!H:H,4) + INDEX(係数表!I:I,4)*LN(INDEX(出力表!C:C,4)+1)))), MAX(0.00000001, (1-(1/(1+EXP(-(INDEX(係数表!G:G,4) + $B122)))))*(EXP(INDEX(係数表!H:H,4) + INDEX(係数表!I:I,4)*LN(INDEX(出力表!C:C,4)+1)))))))</f>
        <v>99.870061235418845</v>
      </c>
      <c r="K122" t="e">
        <f>MIN(100, MAX(0, (100*(INDEX(出力表!D:D,4))/(EXP(INDEX(係数表!B:B,4) + $C122) + (INDEX(出力表!D:D,4)))) + (乱数表!$P122*(Settings!B12/(((INDEX(出力表!D:D,4))+1)^INDEX(係数表!E:E,4)*INDEX(係数表!F:F,4))))))</f>
        <v>#VALUE!</v>
      </c>
      <c r="L122" t="e">
        <f>MIN(100, MAX(0, (INDEX(出力表!D:D,4))*J122/MAX(K122, Settings!B3)))</f>
        <v>#VALUE!</v>
      </c>
      <c r="M122">
        <f>MIN(100, MAX(0, 100*BETAINV(乱数表!$E122, MAX(0.00000001, (1/(1+EXP(-(INDEX(係数表!G:G,5) + $B122))))*(EXP(INDEX(係数表!H:H,5) + INDEX(係数表!I:I,5)*LN(INDEX(出力表!C:C,5)+1)))), MAX(0.00000001, (1-(1/(1+EXP(-(INDEX(係数表!G:G,5) + $B122)))))*(EXP(INDEX(係数表!H:H,5) + INDEX(係数表!I:I,5)*LN(INDEX(出力表!C:C,5)+1)))))))</f>
        <v>83.890640718517488</v>
      </c>
      <c r="N122" t="e">
        <f>MIN(100, MAX(0, (100*(INDEX(出力表!D:D,5))/(EXP(INDEX(係数表!B:B,5) + $C122) + (INDEX(出力表!D:D,5)))) + (乱数表!$Q122*(Settings!B12/(((INDEX(出力表!D:D,5))+1)^INDEX(係数表!E:E,5)*INDEX(係数表!F:F,5))))))</f>
        <v>#VALUE!</v>
      </c>
      <c r="O122" t="e">
        <f>MIN(100, MAX(0, (INDEX(出力表!D:D,5))*M122/MAX(N122, Settings!B3)))</f>
        <v>#VALUE!</v>
      </c>
      <c r="P122">
        <f>MIN(100, MAX(0, 100*BETAINV(乱数表!$F122, MAX(0.00000001, (1/(1+EXP(-(INDEX(係数表!G:G,6) + $B122))))*(EXP(INDEX(係数表!H:H,6) + INDEX(係数表!I:I,6)*LN(INDEX(出力表!C:C,6)+1)))), MAX(0.00000001, (1-(1/(1+EXP(-(INDEX(係数表!G:G,6) + $B122)))))*(EXP(INDEX(係数表!H:H,6) + INDEX(係数表!I:I,6)*LN(INDEX(出力表!C:C,6)+1)))))))</f>
        <v>99.566794973857199</v>
      </c>
      <c r="Q122" t="e">
        <f>MIN(100, MAX(0, (100*(INDEX(出力表!D:D,6))/(EXP(INDEX(係数表!B:B,6) + $C122) + (INDEX(出力表!D:D,6)))) + (乱数表!$R122*(Settings!B12/(((INDEX(出力表!D:D,6))+1)^INDEX(係数表!E:E,6)*INDEX(係数表!F:F,6))))))</f>
        <v>#VALUE!</v>
      </c>
      <c r="R122" t="e">
        <f>MIN(100, MAX(0, (INDEX(出力表!D:D,6))*P122/MAX(Q122, Settings!B3)))</f>
        <v>#VALUE!</v>
      </c>
      <c r="S122">
        <f>MIN(100, MAX(0, 100*BETAINV(乱数表!$G122, MAX(0.00000001, (1/(1+EXP(-(INDEX(係数表!G:G,7) + $B122))))*(EXP(INDEX(係数表!H:H,7) + INDEX(係数表!I:I,7)*LN(INDEX(出力表!C:C,7)+1)))), MAX(0.00000001, (1-(1/(1+EXP(-(INDEX(係数表!G:G,7) + $B122)))))*(EXP(INDEX(係数表!H:H,7) + INDEX(係数表!I:I,7)*LN(INDEX(出力表!C:C,7)+1)))))))</f>
        <v>76.019856011735683</v>
      </c>
      <c r="T122" t="e">
        <f>MIN(100, MAX(0, (100*(INDEX(出力表!D:D,7))/(EXP(INDEX(係数表!B:B,7) + $C122) + (INDEX(出力表!D:D,7)))) + (乱数表!$S122*(Settings!B12/(((INDEX(出力表!D:D,7))+1)^INDEX(係数表!E:E,7)*INDEX(係数表!F:F,7))))))</f>
        <v>#VALUE!</v>
      </c>
      <c r="U122" t="e">
        <f>MIN(100, MAX(0, (INDEX(出力表!D:D,7))*S122/MAX(T122, Settings!B3)))</f>
        <v>#VALUE!</v>
      </c>
      <c r="V122">
        <f>MIN(100, MAX(0, 100*BETAINV(乱数表!$H122, MAX(0.00000001, (1/(1+EXP(-(INDEX(係数表!G:G,8) + $B122))))*(EXP(INDEX(係数表!H:H,8) + INDEX(係数表!I:I,8)*LN(INDEX(出力表!C:C,8)+1)))), MAX(0.00000001, (1-(1/(1+EXP(-(INDEX(係数表!G:G,8) + $B122)))))*(EXP(INDEX(係数表!H:H,8) + INDEX(係数表!I:I,8)*LN(INDEX(出力表!C:C,8)+1)))))))</f>
        <v>92.187033279588462</v>
      </c>
      <c r="W122" t="e">
        <f>MIN(100, MAX(0, (100*(INDEX(出力表!D:D,8))/(EXP(INDEX(係数表!B:B,8) + $C122) + (INDEX(出力表!D:D,8)))) + (乱数表!$T122*(Settings!B12/(((INDEX(出力表!D:D,8))+1)^INDEX(係数表!E:E,8)*INDEX(係数表!F:F,8))))))</f>
        <v>#VALUE!</v>
      </c>
      <c r="X122" t="e">
        <f>MIN(100, MAX(0, (INDEX(出力表!D:D,8))*V122/MAX(W122, Settings!B3)))</f>
        <v>#VALUE!</v>
      </c>
      <c r="Y122">
        <f>MIN(100, MAX(0, 100*BETAINV(乱数表!$I122, MAX(0.00000001, (1/(1+EXP(-(INDEX(係数表!G:G,9) + $B122))))*(EXP(INDEX(係数表!H:H,9) + INDEX(係数表!I:I,9)*LN(INDEX(出力表!C:C,9)+1)))), MAX(0.00000001, (1-(1/(1+EXP(-(INDEX(係数表!G:G,9) + $B122)))))*(EXP(INDEX(係数表!H:H,9) + INDEX(係数表!I:I,9)*LN(INDEX(出力表!C:C,9)+1)))))))</f>
        <v>72.448285715614006</v>
      </c>
      <c r="Z122" t="e">
        <f>MIN(100, MAX(0, (100*(INDEX(出力表!D:D,9))/(EXP(INDEX(係数表!B:B,9) + $C122) + (INDEX(出力表!D:D,9)))) + (乱数表!$U122*(Settings!B12/(((INDEX(出力表!D:D,9))+1)^INDEX(係数表!E:E,9)*INDEX(係数表!F:F,9))))))</f>
        <v>#VALUE!</v>
      </c>
      <c r="AA122" t="e">
        <f>MIN(100, MAX(0, (INDEX(出力表!D:D,9))*Y122/MAX(Z122, Settings!B3)))</f>
        <v>#VALUE!</v>
      </c>
      <c r="AB122">
        <f>MIN(100, MAX(0, 100*BETAINV(乱数表!$J122, MAX(0.00000001, (1/(1+EXP(-(INDEX(係数表!G:G,10) + $B122))))*(EXP(INDEX(係数表!H:H,10) + INDEX(係数表!I:I,10)*LN(INDEX(出力表!C:C,10)+1)))), MAX(0.00000001, (1-(1/(1+EXP(-(INDEX(係数表!G:G,10) + $B122)))))*(EXP(INDEX(係数表!H:H,10) + INDEX(係数表!I:I,10)*LN(INDEX(出力表!C:C,10)+1)))))))</f>
        <v>99.951602940509645</v>
      </c>
      <c r="AC122" t="e">
        <f>MIN(100, MAX(0, (100*(INDEX(出力表!D:D,10))/(EXP(INDEX(係数表!B:B,10) + $C122) + (INDEX(出力表!D:D,10)))) + (乱数表!$V122*(Settings!B12/(((INDEX(出力表!D:D,10))+1)^INDEX(係数表!E:E,10)*INDEX(係数表!F:F,10))))))</f>
        <v>#VALUE!</v>
      </c>
      <c r="AD122" t="e">
        <f>MIN(100, MAX(0, (INDEX(出力表!D:D,10))*AB122/MAX(AC122, Settings!B3)))</f>
        <v>#VALUE!</v>
      </c>
      <c r="AE122">
        <f>MIN(100, MAX(0, 100*BETAINV(乱数表!$K122, MAX(0.00000001, (1/(1+EXP(-(INDEX(係数表!G:G,11) + $B122))))*(EXP(INDEX(係数表!H:H,11) + INDEX(係数表!I:I,11)*LN(INDEX(出力表!C:C,11)+1)))), MAX(0.00000001, (1-(1/(1+EXP(-(INDEX(係数表!G:G,11) + $B122)))))*(EXP(INDEX(係数表!H:H,11) + INDEX(係数表!I:I,11)*LN(INDEX(出力表!C:C,11)+1)))))))</f>
        <v>81.853113758035931</v>
      </c>
      <c r="AF122" t="e">
        <f>MIN(100, MAX(0, (100*(INDEX(出力表!D:D,11))/(EXP(INDEX(係数表!B:B,11) + $C122) + (INDEX(出力表!D:D,11)))) + (乱数表!$W122*(Settings!B12/(((INDEX(出力表!D:D,11))+1)^INDEX(係数表!E:E,11)*INDEX(係数表!F:F,11))))))</f>
        <v>#VALUE!</v>
      </c>
      <c r="AG122" t="e">
        <f>MIN(100, MAX(0, (INDEX(出力表!D:D,11))*AE122/MAX(AF122, Settings!B3)))</f>
        <v>#VALUE!</v>
      </c>
      <c r="AH122">
        <f>MIN(100, MAX(0, 100*BETAINV(乱数表!$L122, MAX(0.00000001, (1/(1+EXP(-(INDEX(係数表!G:G,12) + $B122))))*(EXP(INDEX(係数表!H:H,12) + INDEX(係数表!I:I,12)*LN(INDEX(出力表!C:C,12)+1)))), MAX(0.00000001, (1-(1/(1+EXP(-(INDEX(係数表!G:G,12) + $B122)))))*(EXP(INDEX(係数表!H:H,12) + INDEX(係数表!I:I,12)*LN(INDEX(出力表!C:C,12)+1)))))))</f>
        <v>93.839836433432211</v>
      </c>
      <c r="AI122" t="e">
        <f>MIN(100, MAX(0, (100*(INDEX(出力表!D:D,12))/(EXP(INDEX(係数表!B:B,12) + $C122) + (INDEX(出力表!D:D,12)))) + (乱数表!$X122*(Settings!B12/(((INDEX(出力表!D:D,12))+1)^INDEX(係数表!E:E,12)*INDEX(係数表!F:F,12))))))</f>
        <v>#VALUE!</v>
      </c>
      <c r="AJ122" t="e">
        <f>MIN(100, MAX(0, (INDEX(出力表!D:D,12))*AH122/MAX(AI122, Settings!B3)))</f>
        <v>#VALUE!</v>
      </c>
      <c r="AK122">
        <f>MIN(100, MAX(0, 100*BETAINV(乱数表!$M122, MAX(0.00000001, (1/(1+EXP(-(INDEX(係数表!G:G,13) + $B122))))*(EXP(INDEX(係数表!H:H,13) + INDEX(係数表!I:I,13)*LN(INDEX(出力表!C:C,13)+1)))), MAX(0.00000001, (1-(1/(1+EXP(-(INDEX(係数表!G:G,13) + $B122)))))*(EXP(INDEX(係数表!H:H,13) + INDEX(係数表!I:I,13)*LN(INDEX(出力表!C:C,13)+1)))))))</f>
        <v>99.999999869859806</v>
      </c>
      <c r="AL122" t="e">
        <f>MIN(100, MAX(0, (100*(INDEX(出力表!D:D,13))/(EXP(INDEX(係数表!B:B,13) + $C122) + (INDEX(出力表!D:D,13)))) + (乱数表!$Y122*(Settings!B12/(((INDEX(出力表!D:D,13))+1)^INDEX(係数表!E:E,13)*INDEX(係数表!F:F,13))))))</f>
        <v>#VALUE!</v>
      </c>
      <c r="AM122" t="e">
        <f>MIN(100, MAX(0, (INDEX(出力表!D:D,13))*AK122/MAX(AL122, Settings!B3)))</f>
        <v>#VALUE!</v>
      </c>
      <c r="AN122">
        <f>IF(ISNUMBER(F122), INDEX(出力表!B:B,2)*F122, 0)+IF(ISNUMBER(I122), INDEX(出力表!B:B,3)*I122, 0)+IF(ISNUMBER(L122), INDEX(出力表!B:B,4)*L122, 0)+IF(ISNUMBER(O122), INDEX(出力表!B:B,5)*O122, 0)+IF(ISNUMBER(R122), INDEX(出力表!B:B,6)*R122, 0)+IF(ISNUMBER(U122), INDEX(出力表!B:B,7)*U122, 0)+IF(ISNUMBER(X122), INDEX(出力表!B:B,8)*X122, 0)+IF(ISNUMBER(AA122), INDEX(出力表!B:B,9)*AA122, 0)+IF(ISNUMBER(AD122), INDEX(出力表!B:B,10)*AD122, 0)+IF(ISNUMBER(AG122), INDEX(出力表!B:B,11)*AG122, 0)+IF(ISNUMBER(AJ122), INDEX(出力表!B:B,12)*AJ122, 0)+IF(ISNUMBER(AM122), INDEX(出力表!B:B,13)*AM122, 0)</f>
        <v>0</v>
      </c>
      <c r="AO122">
        <f>IF(ISNUMBER(F122), INDEX(出力表!B:B,2), 0)+IF(ISNUMBER(I122), INDEX(出力表!B:B,3), 0)+IF(ISNUMBER(L122), INDEX(出力表!B:B,4), 0)+IF(ISNUMBER(O122), INDEX(出力表!B:B,5), 0)+IF(ISNUMBER(R122), INDEX(出力表!B:B,6), 0)+IF(ISNUMBER(U122), INDEX(出力表!B:B,7), 0)+IF(ISNUMBER(X122), INDEX(出力表!B:B,8), 0)+IF(ISNUMBER(AA122), INDEX(出力表!B:B,9), 0)+IF(ISNUMBER(AD122), INDEX(出力表!B:B,10), 0)+IF(ISNUMBER(AG122), INDEX(出力表!B:B,11), 0)+IF(ISNUMBER(AJ122), INDEX(出力表!B:B,12), 0)+IF(ISNUMBER(AM122), INDEX(出力表!B:B,13), 0)</f>
        <v>0</v>
      </c>
      <c r="AP122" t="str">
        <f t="shared" si="1"/>
        <v/>
      </c>
    </row>
    <row r="123" spans="1:42" x14ac:dyDescent="0.2">
      <c r="A123">
        <v>122</v>
      </c>
      <c r="B123">
        <f>IF(UPPER(Settings!B4)="TRUE", 乱数表!$Z123*Settings!B10, 0)</f>
        <v>-0.26684967569899315</v>
      </c>
      <c r="C123">
        <f>IF(UPPER(Settings!B4)="TRUE", 乱数表!$AA123*Settings!B11, 0)</f>
        <v>3.4690157306642995E-2</v>
      </c>
      <c r="D123">
        <f>MIN(100, MAX(0, 100*BETAINV(乱数表!$B123, MAX(0.00000001, (1/(1+EXP(-(INDEX(係数表!G:G,2) + $B123))))*(EXP(INDEX(係数表!H:H,2) + INDEX(係数表!I:I,2)*LN(INDEX(出力表!C:C,2)+1)))), MAX(0.00000001, (1-(1/(1+EXP(-(INDEX(係数表!G:G,2) + $B123)))))*(EXP(INDEX(係数表!H:H,2) + INDEX(係数表!I:I,2)*LN(INDEX(出力表!C:C,2)+1)))))))</f>
        <v>86.066089189486092</v>
      </c>
      <c r="E123" t="e">
        <f>MIN(100, MAX(0, (100*(INDEX(出力表!D:D,2))/(EXP(INDEX(係数表!B:B,2) + $C123) + (INDEX(出力表!D:D,2)))) + (乱数表!$N123*(Settings!B12/(((INDEX(出力表!D:D,2))+1)^INDEX(係数表!E:E,2)*INDEX(係数表!F:F,2))))))</f>
        <v>#VALUE!</v>
      </c>
      <c r="F123" t="e">
        <f>MIN(100, MAX(0, (INDEX(出力表!D:D,2))*D123/MAX(E123, Settings!B3)))</f>
        <v>#VALUE!</v>
      </c>
      <c r="G123">
        <f>MIN(100, MAX(0, 100*BETAINV(乱数表!$C123, MAX(0.00000001, (1/(1+EXP(-(INDEX(係数表!G:G,3) + $B123))))*(EXP(INDEX(係数表!H:H,3) + INDEX(係数表!I:I,3)*LN(INDEX(出力表!C:C,3)+1)))), MAX(0.00000001, (1-(1/(1+EXP(-(INDEX(係数表!G:G,3) + $B123)))))*(EXP(INDEX(係数表!H:H,3) + INDEX(係数表!I:I,3)*LN(INDEX(出力表!C:C,3)+1)))))))</f>
        <v>70.629542933170526</v>
      </c>
      <c r="H123" t="e">
        <f>MIN(100, MAX(0, (100*(INDEX(出力表!D:D,3))/(EXP(INDEX(係数表!B:B,3) + $C123) + (INDEX(出力表!D:D,3)))) + (乱数表!$O123*(Settings!B12/(((INDEX(出力表!D:D,3))+1)^INDEX(係数表!E:E,3)*INDEX(係数表!F:F,3))))))</f>
        <v>#VALUE!</v>
      </c>
      <c r="I123" t="e">
        <f>MIN(100, MAX(0, (INDEX(出力表!D:D,3))*G123/MAX(H123, Settings!B3)))</f>
        <v>#VALUE!</v>
      </c>
      <c r="J123">
        <f>MIN(100, MAX(0, 100*BETAINV(乱数表!$D123, MAX(0.00000001, (1/(1+EXP(-(INDEX(係数表!G:G,4) + $B123))))*(EXP(INDEX(係数表!H:H,4) + INDEX(係数表!I:I,4)*LN(INDEX(出力表!C:C,4)+1)))), MAX(0.00000001, (1-(1/(1+EXP(-(INDEX(係数表!G:G,4) + $B123)))))*(EXP(INDEX(係数表!H:H,4) + INDEX(係数表!I:I,4)*LN(INDEX(出力表!C:C,4)+1)))))))</f>
        <v>93.84029816970785</v>
      </c>
      <c r="K123" t="e">
        <f>MIN(100, MAX(0, (100*(INDEX(出力表!D:D,4))/(EXP(INDEX(係数表!B:B,4) + $C123) + (INDEX(出力表!D:D,4)))) + (乱数表!$P123*(Settings!B12/(((INDEX(出力表!D:D,4))+1)^INDEX(係数表!E:E,4)*INDEX(係数表!F:F,4))))))</f>
        <v>#VALUE!</v>
      </c>
      <c r="L123" t="e">
        <f>MIN(100, MAX(0, (INDEX(出力表!D:D,4))*J123/MAX(K123, Settings!B3)))</f>
        <v>#VALUE!</v>
      </c>
      <c r="M123">
        <f>MIN(100, MAX(0, 100*BETAINV(乱数表!$E123, MAX(0.00000001, (1/(1+EXP(-(INDEX(係数表!G:G,5) + $B123))))*(EXP(INDEX(係数表!H:H,5) + INDEX(係数表!I:I,5)*LN(INDEX(出力表!C:C,5)+1)))), MAX(0.00000001, (1-(1/(1+EXP(-(INDEX(係数表!G:G,5) + $B123)))))*(EXP(INDEX(係数表!H:H,5) + INDEX(係数表!I:I,5)*LN(INDEX(出力表!C:C,5)+1)))))))</f>
        <v>82.504847459088964</v>
      </c>
      <c r="N123" t="e">
        <f>MIN(100, MAX(0, (100*(INDEX(出力表!D:D,5))/(EXP(INDEX(係数表!B:B,5) + $C123) + (INDEX(出力表!D:D,5)))) + (乱数表!$Q123*(Settings!B12/(((INDEX(出力表!D:D,5))+1)^INDEX(係数表!E:E,5)*INDEX(係数表!F:F,5))))))</f>
        <v>#VALUE!</v>
      </c>
      <c r="O123" t="e">
        <f>MIN(100, MAX(0, (INDEX(出力表!D:D,5))*M123/MAX(N123, Settings!B3)))</f>
        <v>#VALUE!</v>
      </c>
      <c r="P123">
        <f>MIN(100, MAX(0, 100*BETAINV(乱数表!$F123, MAX(0.00000001, (1/(1+EXP(-(INDEX(係数表!G:G,6) + $B123))))*(EXP(INDEX(係数表!H:H,6) + INDEX(係数表!I:I,6)*LN(INDEX(出力表!C:C,6)+1)))), MAX(0.00000001, (1-(1/(1+EXP(-(INDEX(係数表!G:G,6) + $B123)))))*(EXP(INDEX(係数表!H:H,6) + INDEX(係数表!I:I,6)*LN(INDEX(出力表!C:C,6)+1)))))))</f>
        <v>97.799386965699071</v>
      </c>
      <c r="Q123" t="e">
        <f>MIN(100, MAX(0, (100*(INDEX(出力表!D:D,6))/(EXP(INDEX(係数表!B:B,6) + $C123) + (INDEX(出力表!D:D,6)))) + (乱数表!$R123*(Settings!B12/(((INDEX(出力表!D:D,6))+1)^INDEX(係数表!E:E,6)*INDEX(係数表!F:F,6))))))</f>
        <v>#VALUE!</v>
      </c>
      <c r="R123" t="e">
        <f>MIN(100, MAX(0, (INDEX(出力表!D:D,6))*P123/MAX(Q123, Settings!B3)))</f>
        <v>#VALUE!</v>
      </c>
      <c r="S123">
        <f>MIN(100, MAX(0, 100*BETAINV(乱数表!$G123, MAX(0.00000001, (1/(1+EXP(-(INDEX(係数表!G:G,7) + $B123))))*(EXP(INDEX(係数表!H:H,7) + INDEX(係数表!I:I,7)*LN(INDEX(出力表!C:C,7)+1)))), MAX(0.00000001, (1-(1/(1+EXP(-(INDEX(係数表!G:G,7) + $B123)))))*(EXP(INDEX(係数表!H:H,7) + INDEX(係数表!I:I,7)*LN(INDEX(出力表!C:C,7)+1)))))))</f>
        <v>98.902335221600893</v>
      </c>
      <c r="T123" t="e">
        <f>MIN(100, MAX(0, (100*(INDEX(出力表!D:D,7))/(EXP(INDEX(係数表!B:B,7) + $C123) + (INDEX(出力表!D:D,7)))) + (乱数表!$S123*(Settings!B12/(((INDEX(出力表!D:D,7))+1)^INDEX(係数表!E:E,7)*INDEX(係数表!F:F,7))))))</f>
        <v>#VALUE!</v>
      </c>
      <c r="U123" t="e">
        <f>MIN(100, MAX(0, (INDEX(出力表!D:D,7))*S123/MAX(T123, Settings!B3)))</f>
        <v>#VALUE!</v>
      </c>
      <c r="V123">
        <f>MIN(100, MAX(0, 100*BETAINV(乱数表!$H123, MAX(0.00000001, (1/(1+EXP(-(INDEX(係数表!G:G,8) + $B123))))*(EXP(INDEX(係数表!H:H,8) + INDEX(係数表!I:I,8)*LN(INDEX(出力表!C:C,8)+1)))), MAX(0.00000001, (1-(1/(1+EXP(-(INDEX(係数表!G:G,8) + $B123)))))*(EXP(INDEX(係数表!H:H,8) + INDEX(係数表!I:I,8)*LN(INDEX(出力表!C:C,8)+1)))))))</f>
        <v>93.667836177966052</v>
      </c>
      <c r="W123" t="e">
        <f>MIN(100, MAX(0, (100*(INDEX(出力表!D:D,8))/(EXP(INDEX(係数表!B:B,8) + $C123) + (INDEX(出力表!D:D,8)))) + (乱数表!$T123*(Settings!B12/(((INDEX(出力表!D:D,8))+1)^INDEX(係数表!E:E,8)*INDEX(係数表!F:F,8))))))</f>
        <v>#VALUE!</v>
      </c>
      <c r="X123" t="e">
        <f>MIN(100, MAX(0, (INDEX(出力表!D:D,8))*V123/MAX(W123, Settings!B3)))</f>
        <v>#VALUE!</v>
      </c>
      <c r="Y123">
        <f>MIN(100, MAX(0, 100*BETAINV(乱数表!$I123, MAX(0.00000001, (1/(1+EXP(-(INDEX(係数表!G:G,9) + $B123))))*(EXP(INDEX(係数表!H:H,9) + INDEX(係数表!I:I,9)*LN(INDEX(出力表!C:C,9)+1)))), MAX(0.00000001, (1-(1/(1+EXP(-(INDEX(係数表!G:G,9) + $B123)))))*(EXP(INDEX(係数表!H:H,9) + INDEX(係数表!I:I,9)*LN(INDEX(出力表!C:C,9)+1)))))))</f>
        <v>76.014407686837487</v>
      </c>
      <c r="Z123" t="e">
        <f>MIN(100, MAX(0, (100*(INDEX(出力表!D:D,9))/(EXP(INDEX(係数表!B:B,9) + $C123) + (INDEX(出力表!D:D,9)))) + (乱数表!$U123*(Settings!B12/(((INDEX(出力表!D:D,9))+1)^INDEX(係数表!E:E,9)*INDEX(係数表!F:F,9))))))</f>
        <v>#VALUE!</v>
      </c>
      <c r="AA123" t="e">
        <f>MIN(100, MAX(0, (INDEX(出力表!D:D,9))*Y123/MAX(Z123, Settings!B3)))</f>
        <v>#VALUE!</v>
      </c>
      <c r="AB123">
        <f>MIN(100, MAX(0, 100*BETAINV(乱数表!$J123, MAX(0.00000001, (1/(1+EXP(-(INDEX(係数表!G:G,10) + $B123))))*(EXP(INDEX(係数表!H:H,10) + INDEX(係数表!I:I,10)*LN(INDEX(出力表!C:C,10)+1)))), MAX(0.00000001, (1-(1/(1+EXP(-(INDEX(係数表!G:G,10) + $B123)))))*(EXP(INDEX(係数表!H:H,10) + INDEX(係数表!I:I,10)*LN(INDEX(出力表!C:C,10)+1)))))))</f>
        <v>89.331589985668984</v>
      </c>
      <c r="AC123" t="e">
        <f>MIN(100, MAX(0, (100*(INDEX(出力表!D:D,10))/(EXP(INDEX(係数表!B:B,10) + $C123) + (INDEX(出力表!D:D,10)))) + (乱数表!$V123*(Settings!B12/(((INDEX(出力表!D:D,10))+1)^INDEX(係数表!E:E,10)*INDEX(係数表!F:F,10))))))</f>
        <v>#VALUE!</v>
      </c>
      <c r="AD123" t="e">
        <f>MIN(100, MAX(0, (INDEX(出力表!D:D,10))*AB123/MAX(AC123, Settings!B3)))</f>
        <v>#VALUE!</v>
      </c>
      <c r="AE123">
        <f>MIN(100, MAX(0, 100*BETAINV(乱数表!$K123, MAX(0.00000001, (1/(1+EXP(-(INDEX(係数表!G:G,11) + $B123))))*(EXP(INDEX(係数表!H:H,11) + INDEX(係数表!I:I,11)*LN(INDEX(出力表!C:C,11)+1)))), MAX(0.00000001, (1-(1/(1+EXP(-(INDEX(係数表!G:G,11) + $B123)))))*(EXP(INDEX(係数表!H:H,11) + INDEX(係数表!I:I,11)*LN(INDEX(出力表!C:C,11)+1)))))))</f>
        <v>99.643674455456008</v>
      </c>
      <c r="AF123" t="e">
        <f>MIN(100, MAX(0, (100*(INDEX(出力表!D:D,11))/(EXP(INDEX(係数表!B:B,11) + $C123) + (INDEX(出力表!D:D,11)))) + (乱数表!$W123*(Settings!B12/(((INDEX(出力表!D:D,11))+1)^INDEX(係数表!E:E,11)*INDEX(係数表!F:F,11))))))</f>
        <v>#VALUE!</v>
      </c>
      <c r="AG123" t="e">
        <f>MIN(100, MAX(0, (INDEX(出力表!D:D,11))*AE123/MAX(AF123, Settings!B3)))</f>
        <v>#VALUE!</v>
      </c>
      <c r="AH123">
        <f>MIN(100, MAX(0, 100*BETAINV(乱数表!$L123, MAX(0.00000001, (1/(1+EXP(-(INDEX(係数表!G:G,12) + $B123))))*(EXP(INDEX(係数表!H:H,12) + INDEX(係数表!I:I,12)*LN(INDEX(出力表!C:C,12)+1)))), MAX(0.00000001, (1-(1/(1+EXP(-(INDEX(係数表!G:G,12) + $B123)))))*(EXP(INDEX(係数表!H:H,12) + INDEX(係数表!I:I,12)*LN(INDEX(出力表!C:C,12)+1)))))))</f>
        <v>99.95105414428987</v>
      </c>
      <c r="AI123" t="e">
        <f>MIN(100, MAX(0, (100*(INDEX(出力表!D:D,12))/(EXP(INDEX(係数表!B:B,12) + $C123) + (INDEX(出力表!D:D,12)))) + (乱数表!$X123*(Settings!B12/(((INDEX(出力表!D:D,12))+1)^INDEX(係数表!E:E,12)*INDEX(係数表!F:F,12))))))</f>
        <v>#VALUE!</v>
      </c>
      <c r="AJ123" t="e">
        <f>MIN(100, MAX(0, (INDEX(出力表!D:D,12))*AH123/MAX(AI123, Settings!B3)))</f>
        <v>#VALUE!</v>
      </c>
      <c r="AK123">
        <f>MIN(100, MAX(0, 100*BETAINV(乱数表!$M123, MAX(0.00000001, (1/(1+EXP(-(INDEX(係数表!G:G,13) + $B123))))*(EXP(INDEX(係数表!H:H,13) + INDEX(係数表!I:I,13)*LN(INDEX(出力表!C:C,13)+1)))), MAX(0.00000001, (1-(1/(1+EXP(-(INDEX(係数表!G:G,13) + $B123)))))*(EXP(INDEX(係数表!H:H,13) + INDEX(係数表!I:I,13)*LN(INDEX(出力表!C:C,13)+1)))))))</f>
        <v>97.607258345913081</v>
      </c>
      <c r="AL123" t="e">
        <f>MIN(100, MAX(0, (100*(INDEX(出力表!D:D,13))/(EXP(INDEX(係数表!B:B,13) + $C123) + (INDEX(出力表!D:D,13)))) + (乱数表!$Y123*(Settings!B12/(((INDEX(出力表!D:D,13))+1)^INDEX(係数表!E:E,13)*INDEX(係数表!F:F,13))))))</f>
        <v>#VALUE!</v>
      </c>
      <c r="AM123" t="e">
        <f>MIN(100, MAX(0, (INDEX(出力表!D:D,13))*AK123/MAX(AL123, Settings!B3)))</f>
        <v>#VALUE!</v>
      </c>
      <c r="AN123">
        <f>IF(ISNUMBER(F123), INDEX(出力表!B:B,2)*F123, 0)+IF(ISNUMBER(I123), INDEX(出力表!B:B,3)*I123, 0)+IF(ISNUMBER(L123), INDEX(出力表!B:B,4)*L123, 0)+IF(ISNUMBER(O123), INDEX(出力表!B:B,5)*O123, 0)+IF(ISNUMBER(R123), INDEX(出力表!B:B,6)*R123, 0)+IF(ISNUMBER(U123), INDEX(出力表!B:B,7)*U123, 0)+IF(ISNUMBER(X123), INDEX(出力表!B:B,8)*X123, 0)+IF(ISNUMBER(AA123), INDEX(出力表!B:B,9)*AA123, 0)+IF(ISNUMBER(AD123), INDEX(出力表!B:B,10)*AD123, 0)+IF(ISNUMBER(AG123), INDEX(出力表!B:B,11)*AG123, 0)+IF(ISNUMBER(AJ123), INDEX(出力表!B:B,12)*AJ123, 0)+IF(ISNUMBER(AM123), INDEX(出力表!B:B,13)*AM123, 0)</f>
        <v>0</v>
      </c>
      <c r="AO123">
        <f>IF(ISNUMBER(F123), INDEX(出力表!B:B,2), 0)+IF(ISNUMBER(I123), INDEX(出力表!B:B,3), 0)+IF(ISNUMBER(L123), INDEX(出力表!B:B,4), 0)+IF(ISNUMBER(O123), INDEX(出力表!B:B,5), 0)+IF(ISNUMBER(R123), INDEX(出力表!B:B,6), 0)+IF(ISNUMBER(U123), INDEX(出力表!B:B,7), 0)+IF(ISNUMBER(X123), INDEX(出力表!B:B,8), 0)+IF(ISNUMBER(AA123), INDEX(出力表!B:B,9), 0)+IF(ISNUMBER(AD123), INDEX(出力表!B:B,10), 0)+IF(ISNUMBER(AG123), INDEX(出力表!B:B,11), 0)+IF(ISNUMBER(AJ123), INDEX(出力表!B:B,12), 0)+IF(ISNUMBER(AM123), INDEX(出力表!B:B,13), 0)</f>
        <v>0</v>
      </c>
      <c r="AP123" t="str">
        <f t="shared" si="1"/>
        <v/>
      </c>
    </row>
    <row r="124" spans="1:42" x14ac:dyDescent="0.2">
      <c r="A124">
        <v>123</v>
      </c>
      <c r="B124">
        <f>IF(UPPER(Settings!B4)="TRUE", 乱数表!$Z124*Settings!B10, 0)</f>
        <v>-0.17907260076402495</v>
      </c>
      <c r="C124">
        <f>IF(UPPER(Settings!B4)="TRUE", 乱数表!$AA124*Settings!B11, 0)</f>
        <v>3.6868396999286138E-2</v>
      </c>
      <c r="D124">
        <f>MIN(100, MAX(0, 100*BETAINV(乱数表!$B124, MAX(0.00000001, (1/(1+EXP(-(INDEX(係数表!G:G,2) + $B124))))*(EXP(INDEX(係数表!H:H,2) + INDEX(係数表!I:I,2)*LN(INDEX(出力表!C:C,2)+1)))), MAX(0.00000001, (1-(1/(1+EXP(-(INDEX(係数表!G:G,2) + $B124)))))*(EXP(INDEX(係数表!H:H,2) + INDEX(係数表!I:I,2)*LN(INDEX(出力表!C:C,2)+1)))))))</f>
        <v>86.796513171982795</v>
      </c>
      <c r="E124" t="e">
        <f>MIN(100, MAX(0, (100*(INDEX(出力表!D:D,2))/(EXP(INDEX(係数表!B:B,2) + $C124) + (INDEX(出力表!D:D,2)))) + (乱数表!$N124*(Settings!B12/(((INDEX(出力表!D:D,2))+1)^INDEX(係数表!E:E,2)*INDEX(係数表!F:F,2))))))</f>
        <v>#VALUE!</v>
      </c>
      <c r="F124" t="e">
        <f>MIN(100, MAX(0, (INDEX(出力表!D:D,2))*D124/MAX(E124, Settings!B3)))</f>
        <v>#VALUE!</v>
      </c>
      <c r="G124">
        <f>MIN(100, MAX(0, 100*BETAINV(乱数表!$C124, MAX(0.00000001, (1/(1+EXP(-(INDEX(係数表!G:G,3) + $B124))))*(EXP(INDEX(係数表!H:H,3) + INDEX(係数表!I:I,3)*LN(INDEX(出力表!C:C,3)+1)))), MAX(0.00000001, (1-(1/(1+EXP(-(INDEX(係数表!G:G,3) + $B124)))))*(EXP(INDEX(係数表!H:H,3) + INDEX(係数表!I:I,3)*LN(INDEX(出力表!C:C,3)+1)))))))</f>
        <v>95.776890442081879</v>
      </c>
      <c r="H124" t="e">
        <f>MIN(100, MAX(0, (100*(INDEX(出力表!D:D,3))/(EXP(INDEX(係数表!B:B,3) + $C124) + (INDEX(出力表!D:D,3)))) + (乱数表!$O124*(Settings!B12/(((INDEX(出力表!D:D,3))+1)^INDEX(係数表!E:E,3)*INDEX(係数表!F:F,3))))))</f>
        <v>#VALUE!</v>
      </c>
      <c r="I124" t="e">
        <f>MIN(100, MAX(0, (INDEX(出力表!D:D,3))*G124/MAX(H124, Settings!B3)))</f>
        <v>#VALUE!</v>
      </c>
      <c r="J124">
        <f>MIN(100, MAX(0, 100*BETAINV(乱数表!$D124, MAX(0.00000001, (1/(1+EXP(-(INDEX(係数表!G:G,4) + $B124))))*(EXP(INDEX(係数表!H:H,4) + INDEX(係数表!I:I,4)*LN(INDEX(出力表!C:C,4)+1)))), MAX(0.00000001, (1-(1/(1+EXP(-(INDEX(係数表!G:G,4) + $B124)))))*(EXP(INDEX(係数表!H:H,4) + INDEX(係数表!I:I,4)*LN(INDEX(出力表!C:C,4)+1)))))))</f>
        <v>78.924319979410427</v>
      </c>
      <c r="K124" t="e">
        <f>MIN(100, MAX(0, (100*(INDEX(出力表!D:D,4))/(EXP(INDEX(係数表!B:B,4) + $C124) + (INDEX(出力表!D:D,4)))) + (乱数表!$P124*(Settings!B12/(((INDEX(出力表!D:D,4))+1)^INDEX(係数表!E:E,4)*INDEX(係数表!F:F,4))))))</f>
        <v>#VALUE!</v>
      </c>
      <c r="L124" t="e">
        <f>MIN(100, MAX(0, (INDEX(出力表!D:D,4))*J124/MAX(K124, Settings!B3)))</f>
        <v>#VALUE!</v>
      </c>
      <c r="M124">
        <f>MIN(100, MAX(0, 100*BETAINV(乱数表!$E124, MAX(0.00000001, (1/(1+EXP(-(INDEX(係数表!G:G,5) + $B124))))*(EXP(INDEX(係数表!H:H,5) + INDEX(係数表!I:I,5)*LN(INDEX(出力表!C:C,5)+1)))), MAX(0.00000001, (1-(1/(1+EXP(-(INDEX(係数表!G:G,5) + $B124)))))*(EXP(INDEX(係数表!H:H,5) + INDEX(係数表!I:I,5)*LN(INDEX(出力表!C:C,5)+1)))))))</f>
        <v>98.567997033394064</v>
      </c>
      <c r="N124" t="e">
        <f>MIN(100, MAX(0, (100*(INDEX(出力表!D:D,5))/(EXP(INDEX(係数表!B:B,5) + $C124) + (INDEX(出力表!D:D,5)))) + (乱数表!$Q124*(Settings!B12/(((INDEX(出力表!D:D,5))+1)^INDEX(係数表!E:E,5)*INDEX(係数表!F:F,5))))))</f>
        <v>#VALUE!</v>
      </c>
      <c r="O124" t="e">
        <f>MIN(100, MAX(0, (INDEX(出力表!D:D,5))*M124/MAX(N124, Settings!B3)))</f>
        <v>#VALUE!</v>
      </c>
      <c r="P124">
        <f>MIN(100, MAX(0, 100*BETAINV(乱数表!$F124, MAX(0.00000001, (1/(1+EXP(-(INDEX(係数表!G:G,6) + $B124))))*(EXP(INDEX(係数表!H:H,6) + INDEX(係数表!I:I,6)*LN(INDEX(出力表!C:C,6)+1)))), MAX(0.00000001, (1-(1/(1+EXP(-(INDEX(係数表!G:G,6) + $B124)))))*(EXP(INDEX(係数表!H:H,6) + INDEX(係数表!I:I,6)*LN(INDEX(出力表!C:C,6)+1)))))))</f>
        <v>70.511613971671665</v>
      </c>
      <c r="Q124" t="e">
        <f>MIN(100, MAX(0, (100*(INDEX(出力表!D:D,6))/(EXP(INDEX(係数表!B:B,6) + $C124) + (INDEX(出力表!D:D,6)))) + (乱数表!$R124*(Settings!B12/(((INDEX(出力表!D:D,6))+1)^INDEX(係数表!E:E,6)*INDEX(係数表!F:F,6))))))</f>
        <v>#VALUE!</v>
      </c>
      <c r="R124" t="e">
        <f>MIN(100, MAX(0, (INDEX(出力表!D:D,6))*P124/MAX(Q124, Settings!B3)))</f>
        <v>#VALUE!</v>
      </c>
      <c r="S124">
        <f>MIN(100, MAX(0, 100*BETAINV(乱数表!$G124, MAX(0.00000001, (1/(1+EXP(-(INDEX(係数表!G:G,7) + $B124))))*(EXP(INDEX(係数表!H:H,7) + INDEX(係数表!I:I,7)*LN(INDEX(出力表!C:C,7)+1)))), MAX(0.00000001, (1-(1/(1+EXP(-(INDEX(係数表!G:G,7) + $B124)))))*(EXP(INDEX(係数表!H:H,7) + INDEX(係数表!I:I,7)*LN(INDEX(出力表!C:C,7)+1)))))))</f>
        <v>99.076535367008688</v>
      </c>
      <c r="T124" t="e">
        <f>MIN(100, MAX(0, (100*(INDEX(出力表!D:D,7))/(EXP(INDEX(係数表!B:B,7) + $C124) + (INDEX(出力表!D:D,7)))) + (乱数表!$S124*(Settings!B12/(((INDEX(出力表!D:D,7))+1)^INDEX(係数表!E:E,7)*INDEX(係数表!F:F,7))))))</f>
        <v>#VALUE!</v>
      </c>
      <c r="U124" t="e">
        <f>MIN(100, MAX(0, (INDEX(出力表!D:D,7))*S124/MAX(T124, Settings!B3)))</f>
        <v>#VALUE!</v>
      </c>
      <c r="V124">
        <f>MIN(100, MAX(0, 100*BETAINV(乱数表!$H124, MAX(0.00000001, (1/(1+EXP(-(INDEX(係数表!G:G,8) + $B124))))*(EXP(INDEX(係数表!H:H,8) + INDEX(係数表!I:I,8)*LN(INDEX(出力表!C:C,8)+1)))), MAX(0.00000001, (1-(1/(1+EXP(-(INDEX(係数表!G:G,8) + $B124)))))*(EXP(INDEX(係数表!H:H,8) + INDEX(係数表!I:I,8)*LN(INDEX(出力表!C:C,8)+1)))))))</f>
        <v>40.632069753823849</v>
      </c>
      <c r="W124" t="e">
        <f>MIN(100, MAX(0, (100*(INDEX(出力表!D:D,8))/(EXP(INDEX(係数表!B:B,8) + $C124) + (INDEX(出力表!D:D,8)))) + (乱数表!$T124*(Settings!B12/(((INDEX(出力表!D:D,8))+1)^INDEX(係数表!E:E,8)*INDEX(係数表!F:F,8))))))</f>
        <v>#VALUE!</v>
      </c>
      <c r="X124" t="e">
        <f>MIN(100, MAX(0, (INDEX(出力表!D:D,8))*V124/MAX(W124, Settings!B3)))</f>
        <v>#VALUE!</v>
      </c>
      <c r="Y124">
        <f>MIN(100, MAX(0, 100*BETAINV(乱数表!$I124, MAX(0.00000001, (1/(1+EXP(-(INDEX(係数表!G:G,9) + $B124))))*(EXP(INDEX(係数表!H:H,9) + INDEX(係数表!I:I,9)*LN(INDEX(出力表!C:C,9)+1)))), MAX(0.00000001, (1-(1/(1+EXP(-(INDEX(係数表!G:G,9) + $B124)))))*(EXP(INDEX(係数表!H:H,9) + INDEX(係数表!I:I,9)*LN(INDEX(出力表!C:C,9)+1)))))))</f>
        <v>82.35749726899877</v>
      </c>
      <c r="Z124" t="e">
        <f>MIN(100, MAX(0, (100*(INDEX(出力表!D:D,9))/(EXP(INDEX(係数表!B:B,9) + $C124) + (INDEX(出力表!D:D,9)))) + (乱数表!$U124*(Settings!B12/(((INDEX(出力表!D:D,9))+1)^INDEX(係数表!E:E,9)*INDEX(係数表!F:F,9))))))</f>
        <v>#VALUE!</v>
      </c>
      <c r="AA124" t="e">
        <f>MIN(100, MAX(0, (INDEX(出力表!D:D,9))*Y124/MAX(Z124, Settings!B3)))</f>
        <v>#VALUE!</v>
      </c>
      <c r="AB124">
        <f>MIN(100, MAX(0, 100*BETAINV(乱数表!$J124, MAX(0.00000001, (1/(1+EXP(-(INDEX(係数表!G:G,10) + $B124))))*(EXP(INDEX(係数表!H:H,10) + INDEX(係数表!I:I,10)*LN(INDEX(出力表!C:C,10)+1)))), MAX(0.00000001, (1-(1/(1+EXP(-(INDEX(係数表!G:G,10) + $B124)))))*(EXP(INDEX(係数表!H:H,10) + INDEX(係数表!I:I,10)*LN(INDEX(出力表!C:C,10)+1)))))))</f>
        <v>59.629026466958543</v>
      </c>
      <c r="AC124" t="e">
        <f>MIN(100, MAX(0, (100*(INDEX(出力表!D:D,10))/(EXP(INDEX(係数表!B:B,10) + $C124) + (INDEX(出力表!D:D,10)))) + (乱数表!$V124*(Settings!B12/(((INDEX(出力表!D:D,10))+1)^INDEX(係数表!E:E,10)*INDEX(係数表!F:F,10))))))</f>
        <v>#VALUE!</v>
      </c>
      <c r="AD124" t="e">
        <f>MIN(100, MAX(0, (INDEX(出力表!D:D,10))*AB124/MAX(AC124, Settings!B3)))</f>
        <v>#VALUE!</v>
      </c>
      <c r="AE124">
        <f>MIN(100, MAX(0, 100*BETAINV(乱数表!$K124, MAX(0.00000001, (1/(1+EXP(-(INDEX(係数表!G:G,11) + $B124))))*(EXP(INDEX(係数表!H:H,11) + INDEX(係数表!I:I,11)*LN(INDEX(出力表!C:C,11)+1)))), MAX(0.00000001, (1-(1/(1+EXP(-(INDEX(係数表!G:G,11) + $B124)))))*(EXP(INDEX(係数表!H:H,11) + INDEX(係数表!I:I,11)*LN(INDEX(出力表!C:C,11)+1)))))))</f>
        <v>98.702379943814307</v>
      </c>
      <c r="AF124" t="e">
        <f>MIN(100, MAX(0, (100*(INDEX(出力表!D:D,11))/(EXP(INDEX(係数表!B:B,11) + $C124) + (INDEX(出力表!D:D,11)))) + (乱数表!$W124*(Settings!B12/(((INDEX(出力表!D:D,11))+1)^INDEX(係数表!E:E,11)*INDEX(係数表!F:F,11))))))</f>
        <v>#VALUE!</v>
      </c>
      <c r="AG124" t="e">
        <f>MIN(100, MAX(0, (INDEX(出力表!D:D,11))*AE124/MAX(AF124, Settings!B3)))</f>
        <v>#VALUE!</v>
      </c>
      <c r="AH124">
        <f>MIN(100, MAX(0, 100*BETAINV(乱数表!$L124, MAX(0.00000001, (1/(1+EXP(-(INDEX(係数表!G:G,12) + $B124))))*(EXP(INDEX(係数表!H:H,12) + INDEX(係数表!I:I,12)*LN(INDEX(出力表!C:C,12)+1)))), MAX(0.00000001, (1-(1/(1+EXP(-(INDEX(係数表!G:G,12) + $B124)))))*(EXP(INDEX(係数表!H:H,12) + INDEX(係数表!I:I,12)*LN(INDEX(出力表!C:C,12)+1)))))))</f>
        <v>93.063755484387329</v>
      </c>
      <c r="AI124" t="e">
        <f>MIN(100, MAX(0, (100*(INDEX(出力表!D:D,12))/(EXP(INDEX(係数表!B:B,12) + $C124) + (INDEX(出力表!D:D,12)))) + (乱数表!$X124*(Settings!B12/(((INDEX(出力表!D:D,12))+1)^INDEX(係数表!E:E,12)*INDEX(係数表!F:F,12))))))</f>
        <v>#VALUE!</v>
      </c>
      <c r="AJ124" t="e">
        <f>MIN(100, MAX(0, (INDEX(出力表!D:D,12))*AH124/MAX(AI124, Settings!B3)))</f>
        <v>#VALUE!</v>
      </c>
      <c r="AK124">
        <f>MIN(100, MAX(0, 100*BETAINV(乱数表!$M124, MAX(0.00000001, (1/(1+EXP(-(INDEX(係数表!G:G,13) + $B124))))*(EXP(INDEX(係数表!H:H,13) + INDEX(係数表!I:I,13)*LN(INDEX(出力表!C:C,13)+1)))), MAX(0.00000001, (1-(1/(1+EXP(-(INDEX(係数表!G:G,13) + $B124)))))*(EXP(INDEX(係数表!H:H,13) + INDEX(係数表!I:I,13)*LN(INDEX(出力表!C:C,13)+1)))))))</f>
        <v>83.887430882942127</v>
      </c>
      <c r="AL124" t="e">
        <f>MIN(100, MAX(0, (100*(INDEX(出力表!D:D,13))/(EXP(INDEX(係数表!B:B,13) + $C124) + (INDEX(出力表!D:D,13)))) + (乱数表!$Y124*(Settings!B12/(((INDEX(出力表!D:D,13))+1)^INDEX(係数表!E:E,13)*INDEX(係数表!F:F,13))))))</f>
        <v>#VALUE!</v>
      </c>
      <c r="AM124" t="e">
        <f>MIN(100, MAX(0, (INDEX(出力表!D:D,13))*AK124/MAX(AL124, Settings!B3)))</f>
        <v>#VALUE!</v>
      </c>
      <c r="AN124">
        <f>IF(ISNUMBER(F124), INDEX(出力表!B:B,2)*F124, 0)+IF(ISNUMBER(I124), INDEX(出力表!B:B,3)*I124, 0)+IF(ISNUMBER(L124), INDEX(出力表!B:B,4)*L124, 0)+IF(ISNUMBER(O124), INDEX(出力表!B:B,5)*O124, 0)+IF(ISNUMBER(R124), INDEX(出力表!B:B,6)*R124, 0)+IF(ISNUMBER(U124), INDEX(出力表!B:B,7)*U124, 0)+IF(ISNUMBER(X124), INDEX(出力表!B:B,8)*X124, 0)+IF(ISNUMBER(AA124), INDEX(出力表!B:B,9)*AA124, 0)+IF(ISNUMBER(AD124), INDEX(出力表!B:B,10)*AD124, 0)+IF(ISNUMBER(AG124), INDEX(出力表!B:B,11)*AG124, 0)+IF(ISNUMBER(AJ124), INDEX(出力表!B:B,12)*AJ124, 0)+IF(ISNUMBER(AM124), INDEX(出力表!B:B,13)*AM124, 0)</f>
        <v>0</v>
      </c>
      <c r="AO124">
        <f>IF(ISNUMBER(F124), INDEX(出力表!B:B,2), 0)+IF(ISNUMBER(I124), INDEX(出力表!B:B,3), 0)+IF(ISNUMBER(L124), INDEX(出力表!B:B,4), 0)+IF(ISNUMBER(O124), INDEX(出力表!B:B,5), 0)+IF(ISNUMBER(R124), INDEX(出力表!B:B,6), 0)+IF(ISNUMBER(U124), INDEX(出力表!B:B,7), 0)+IF(ISNUMBER(X124), INDEX(出力表!B:B,8), 0)+IF(ISNUMBER(AA124), INDEX(出力表!B:B,9), 0)+IF(ISNUMBER(AD124), INDEX(出力表!B:B,10), 0)+IF(ISNUMBER(AG124), INDEX(出力表!B:B,11), 0)+IF(ISNUMBER(AJ124), INDEX(出力表!B:B,12), 0)+IF(ISNUMBER(AM124), INDEX(出力表!B:B,13), 0)</f>
        <v>0</v>
      </c>
      <c r="AP124" t="str">
        <f t="shared" si="1"/>
        <v/>
      </c>
    </row>
    <row r="125" spans="1:42" x14ac:dyDescent="0.2">
      <c r="A125">
        <v>124</v>
      </c>
      <c r="B125">
        <f>IF(UPPER(Settings!B4)="TRUE", 乱数表!$Z125*Settings!B10, 0)</f>
        <v>9.6647730177189195E-2</v>
      </c>
      <c r="C125">
        <f>IF(UPPER(Settings!B4)="TRUE", 乱数表!$AA125*Settings!B11, 0)</f>
        <v>-0.15986563331774911</v>
      </c>
      <c r="D125">
        <f>MIN(100, MAX(0, 100*BETAINV(乱数表!$B125, MAX(0.00000001, (1/(1+EXP(-(INDEX(係数表!G:G,2) + $B125))))*(EXP(INDEX(係数表!H:H,2) + INDEX(係数表!I:I,2)*LN(INDEX(出力表!C:C,2)+1)))), MAX(0.00000001, (1-(1/(1+EXP(-(INDEX(係数表!G:G,2) + $B125)))))*(EXP(INDEX(係数表!H:H,2) + INDEX(係数表!I:I,2)*LN(INDEX(出力表!C:C,2)+1)))))))</f>
        <v>85.921050903387126</v>
      </c>
      <c r="E125" t="e">
        <f>MIN(100, MAX(0, (100*(INDEX(出力表!D:D,2))/(EXP(INDEX(係数表!B:B,2) + $C125) + (INDEX(出力表!D:D,2)))) + (乱数表!$N125*(Settings!B12/(((INDEX(出力表!D:D,2))+1)^INDEX(係数表!E:E,2)*INDEX(係数表!F:F,2))))))</f>
        <v>#VALUE!</v>
      </c>
      <c r="F125" t="e">
        <f>MIN(100, MAX(0, (INDEX(出力表!D:D,2))*D125/MAX(E125, Settings!B3)))</f>
        <v>#VALUE!</v>
      </c>
      <c r="G125">
        <f>MIN(100, MAX(0, 100*BETAINV(乱数表!$C125, MAX(0.00000001, (1/(1+EXP(-(INDEX(係数表!G:G,3) + $B125))))*(EXP(INDEX(係数表!H:H,3) + INDEX(係数表!I:I,3)*LN(INDEX(出力表!C:C,3)+1)))), MAX(0.00000001, (1-(1/(1+EXP(-(INDEX(係数表!G:G,3) + $B125)))))*(EXP(INDEX(係数表!H:H,3) + INDEX(係数表!I:I,3)*LN(INDEX(出力表!C:C,3)+1)))))))</f>
        <v>85.665387849532195</v>
      </c>
      <c r="H125" t="e">
        <f>MIN(100, MAX(0, (100*(INDEX(出力表!D:D,3))/(EXP(INDEX(係数表!B:B,3) + $C125) + (INDEX(出力表!D:D,3)))) + (乱数表!$O125*(Settings!B12/(((INDEX(出力表!D:D,3))+1)^INDEX(係数表!E:E,3)*INDEX(係数表!F:F,3))))))</f>
        <v>#VALUE!</v>
      </c>
      <c r="I125" t="e">
        <f>MIN(100, MAX(0, (INDEX(出力表!D:D,3))*G125/MAX(H125, Settings!B3)))</f>
        <v>#VALUE!</v>
      </c>
      <c r="J125">
        <f>MIN(100, MAX(0, 100*BETAINV(乱数表!$D125, MAX(0.00000001, (1/(1+EXP(-(INDEX(係数表!G:G,4) + $B125))))*(EXP(INDEX(係数表!H:H,4) + INDEX(係数表!I:I,4)*LN(INDEX(出力表!C:C,4)+1)))), MAX(0.00000001, (1-(1/(1+EXP(-(INDEX(係数表!G:G,4) + $B125)))))*(EXP(INDEX(係数表!H:H,4) + INDEX(係数表!I:I,4)*LN(INDEX(出力表!C:C,4)+1)))))))</f>
        <v>80.431981294731258</v>
      </c>
      <c r="K125" t="e">
        <f>MIN(100, MAX(0, (100*(INDEX(出力表!D:D,4))/(EXP(INDEX(係数表!B:B,4) + $C125) + (INDEX(出力表!D:D,4)))) + (乱数表!$P125*(Settings!B12/(((INDEX(出力表!D:D,4))+1)^INDEX(係数表!E:E,4)*INDEX(係数表!F:F,4))))))</f>
        <v>#VALUE!</v>
      </c>
      <c r="L125" t="e">
        <f>MIN(100, MAX(0, (INDEX(出力表!D:D,4))*J125/MAX(K125, Settings!B3)))</f>
        <v>#VALUE!</v>
      </c>
      <c r="M125">
        <f>MIN(100, MAX(0, 100*BETAINV(乱数表!$E125, MAX(0.00000001, (1/(1+EXP(-(INDEX(係数表!G:G,5) + $B125))))*(EXP(INDEX(係数表!H:H,5) + INDEX(係数表!I:I,5)*LN(INDEX(出力表!C:C,5)+1)))), MAX(0.00000001, (1-(1/(1+EXP(-(INDEX(係数表!G:G,5) + $B125)))))*(EXP(INDEX(係数表!H:H,5) + INDEX(係数表!I:I,5)*LN(INDEX(出力表!C:C,5)+1)))))))</f>
        <v>99.850575639365829</v>
      </c>
      <c r="N125" t="e">
        <f>MIN(100, MAX(0, (100*(INDEX(出力表!D:D,5))/(EXP(INDEX(係数表!B:B,5) + $C125) + (INDEX(出力表!D:D,5)))) + (乱数表!$Q125*(Settings!B12/(((INDEX(出力表!D:D,5))+1)^INDEX(係数表!E:E,5)*INDEX(係数表!F:F,5))))))</f>
        <v>#VALUE!</v>
      </c>
      <c r="O125" t="e">
        <f>MIN(100, MAX(0, (INDEX(出力表!D:D,5))*M125/MAX(N125, Settings!B3)))</f>
        <v>#VALUE!</v>
      </c>
      <c r="P125">
        <f>MIN(100, MAX(0, 100*BETAINV(乱数表!$F125, MAX(0.00000001, (1/(1+EXP(-(INDEX(係数表!G:G,6) + $B125))))*(EXP(INDEX(係数表!H:H,6) + INDEX(係数表!I:I,6)*LN(INDEX(出力表!C:C,6)+1)))), MAX(0.00000001, (1-(1/(1+EXP(-(INDEX(係数表!G:G,6) + $B125)))))*(EXP(INDEX(係数表!H:H,6) + INDEX(係数表!I:I,6)*LN(INDEX(出力表!C:C,6)+1)))))))</f>
        <v>87.2318676214813</v>
      </c>
      <c r="Q125" t="e">
        <f>MIN(100, MAX(0, (100*(INDEX(出力表!D:D,6))/(EXP(INDEX(係数表!B:B,6) + $C125) + (INDEX(出力表!D:D,6)))) + (乱数表!$R125*(Settings!B12/(((INDEX(出力表!D:D,6))+1)^INDEX(係数表!E:E,6)*INDEX(係数表!F:F,6))))))</f>
        <v>#VALUE!</v>
      </c>
      <c r="R125" t="e">
        <f>MIN(100, MAX(0, (INDEX(出力表!D:D,6))*P125/MAX(Q125, Settings!B3)))</f>
        <v>#VALUE!</v>
      </c>
      <c r="S125">
        <f>MIN(100, MAX(0, 100*BETAINV(乱数表!$G125, MAX(0.00000001, (1/(1+EXP(-(INDEX(係数表!G:G,7) + $B125))))*(EXP(INDEX(係数表!H:H,7) + INDEX(係数表!I:I,7)*LN(INDEX(出力表!C:C,7)+1)))), MAX(0.00000001, (1-(1/(1+EXP(-(INDEX(係数表!G:G,7) + $B125)))))*(EXP(INDEX(係数表!H:H,7) + INDEX(係数表!I:I,7)*LN(INDEX(出力表!C:C,7)+1)))))))</f>
        <v>88.523808314490964</v>
      </c>
      <c r="T125" t="e">
        <f>MIN(100, MAX(0, (100*(INDEX(出力表!D:D,7))/(EXP(INDEX(係数表!B:B,7) + $C125) + (INDEX(出力表!D:D,7)))) + (乱数表!$S125*(Settings!B12/(((INDEX(出力表!D:D,7))+1)^INDEX(係数表!E:E,7)*INDEX(係数表!F:F,7))))))</f>
        <v>#VALUE!</v>
      </c>
      <c r="U125" t="e">
        <f>MIN(100, MAX(0, (INDEX(出力表!D:D,7))*S125/MAX(T125, Settings!B3)))</f>
        <v>#VALUE!</v>
      </c>
      <c r="V125">
        <f>MIN(100, MAX(0, 100*BETAINV(乱数表!$H125, MAX(0.00000001, (1/(1+EXP(-(INDEX(係数表!G:G,8) + $B125))))*(EXP(INDEX(係数表!H:H,8) + INDEX(係数表!I:I,8)*LN(INDEX(出力表!C:C,8)+1)))), MAX(0.00000001, (1-(1/(1+EXP(-(INDEX(係数表!G:G,8) + $B125)))))*(EXP(INDEX(係数表!H:H,8) + INDEX(係数表!I:I,8)*LN(INDEX(出力表!C:C,8)+1)))))))</f>
        <v>81.748383307103936</v>
      </c>
      <c r="W125" t="e">
        <f>MIN(100, MAX(0, (100*(INDEX(出力表!D:D,8))/(EXP(INDEX(係数表!B:B,8) + $C125) + (INDEX(出力表!D:D,8)))) + (乱数表!$T125*(Settings!B12/(((INDEX(出力表!D:D,8))+1)^INDEX(係数表!E:E,8)*INDEX(係数表!F:F,8))))))</f>
        <v>#VALUE!</v>
      </c>
      <c r="X125" t="e">
        <f>MIN(100, MAX(0, (INDEX(出力表!D:D,8))*V125/MAX(W125, Settings!B3)))</f>
        <v>#VALUE!</v>
      </c>
      <c r="Y125">
        <f>MIN(100, MAX(0, 100*BETAINV(乱数表!$I125, MAX(0.00000001, (1/(1+EXP(-(INDEX(係数表!G:G,9) + $B125))))*(EXP(INDEX(係数表!H:H,9) + INDEX(係数表!I:I,9)*LN(INDEX(出力表!C:C,9)+1)))), MAX(0.00000001, (1-(1/(1+EXP(-(INDEX(係数表!G:G,9) + $B125)))))*(EXP(INDEX(係数表!H:H,9) + INDEX(係数表!I:I,9)*LN(INDEX(出力表!C:C,9)+1)))))))</f>
        <v>76.098882125869224</v>
      </c>
      <c r="Z125" t="e">
        <f>MIN(100, MAX(0, (100*(INDEX(出力表!D:D,9))/(EXP(INDEX(係数表!B:B,9) + $C125) + (INDEX(出力表!D:D,9)))) + (乱数表!$U125*(Settings!B12/(((INDEX(出力表!D:D,9))+1)^INDEX(係数表!E:E,9)*INDEX(係数表!F:F,9))))))</f>
        <v>#VALUE!</v>
      </c>
      <c r="AA125" t="e">
        <f>MIN(100, MAX(0, (INDEX(出力表!D:D,9))*Y125/MAX(Z125, Settings!B3)))</f>
        <v>#VALUE!</v>
      </c>
      <c r="AB125">
        <f>MIN(100, MAX(0, 100*BETAINV(乱数表!$J125, MAX(0.00000001, (1/(1+EXP(-(INDEX(係数表!G:G,10) + $B125))))*(EXP(INDEX(係数表!H:H,10) + INDEX(係数表!I:I,10)*LN(INDEX(出力表!C:C,10)+1)))), MAX(0.00000001, (1-(1/(1+EXP(-(INDEX(係数表!G:G,10) + $B125)))))*(EXP(INDEX(係数表!H:H,10) + INDEX(係数表!I:I,10)*LN(INDEX(出力表!C:C,10)+1)))))))</f>
        <v>87.54199339697054</v>
      </c>
      <c r="AC125" t="e">
        <f>MIN(100, MAX(0, (100*(INDEX(出力表!D:D,10))/(EXP(INDEX(係数表!B:B,10) + $C125) + (INDEX(出力表!D:D,10)))) + (乱数表!$V125*(Settings!B12/(((INDEX(出力表!D:D,10))+1)^INDEX(係数表!E:E,10)*INDEX(係数表!F:F,10))))))</f>
        <v>#VALUE!</v>
      </c>
      <c r="AD125" t="e">
        <f>MIN(100, MAX(0, (INDEX(出力表!D:D,10))*AB125/MAX(AC125, Settings!B3)))</f>
        <v>#VALUE!</v>
      </c>
      <c r="AE125">
        <f>MIN(100, MAX(0, 100*BETAINV(乱数表!$K125, MAX(0.00000001, (1/(1+EXP(-(INDEX(係数表!G:G,11) + $B125))))*(EXP(INDEX(係数表!H:H,11) + INDEX(係数表!I:I,11)*LN(INDEX(出力表!C:C,11)+1)))), MAX(0.00000001, (1-(1/(1+EXP(-(INDEX(係数表!G:G,11) + $B125)))))*(EXP(INDEX(係数表!H:H,11) + INDEX(係数表!I:I,11)*LN(INDEX(出力表!C:C,11)+1)))))))</f>
        <v>80.648676023984351</v>
      </c>
      <c r="AF125" t="e">
        <f>MIN(100, MAX(0, (100*(INDEX(出力表!D:D,11))/(EXP(INDEX(係数表!B:B,11) + $C125) + (INDEX(出力表!D:D,11)))) + (乱数表!$W125*(Settings!B12/(((INDEX(出力表!D:D,11))+1)^INDEX(係数表!E:E,11)*INDEX(係数表!F:F,11))))))</f>
        <v>#VALUE!</v>
      </c>
      <c r="AG125" t="e">
        <f>MIN(100, MAX(0, (INDEX(出力表!D:D,11))*AE125/MAX(AF125, Settings!B3)))</f>
        <v>#VALUE!</v>
      </c>
      <c r="AH125">
        <f>MIN(100, MAX(0, 100*BETAINV(乱数表!$L125, MAX(0.00000001, (1/(1+EXP(-(INDEX(係数表!G:G,12) + $B125))))*(EXP(INDEX(係数表!H:H,12) + INDEX(係数表!I:I,12)*LN(INDEX(出力表!C:C,12)+1)))), MAX(0.00000001, (1-(1/(1+EXP(-(INDEX(係数表!G:G,12) + $B125)))))*(EXP(INDEX(係数表!H:H,12) + INDEX(係数表!I:I,12)*LN(INDEX(出力表!C:C,12)+1)))))))</f>
        <v>90.443898937681553</v>
      </c>
      <c r="AI125" t="e">
        <f>MIN(100, MAX(0, (100*(INDEX(出力表!D:D,12))/(EXP(INDEX(係数表!B:B,12) + $C125) + (INDEX(出力表!D:D,12)))) + (乱数表!$X125*(Settings!B12/(((INDEX(出力表!D:D,12))+1)^INDEX(係数表!E:E,12)*INDEX(係数表!F:F,12))))))</f>
        <v>#VALUE!</v>
      </c>
      <c r="AJ125" t="e">
        <f>MIN(100, MAX(0, (INDEX(出力表!D:D,12))*AH125/MAX(AI125, Settings!B3)))</f>
        <v>#VALUE!</v>
      </c>
      <c r="AK125">
        <f>MIN(100, MAX(0, 100*BETAINV(乱数表!$M125, MAX(0.00000001, (1/(1+EXP(-(INDEX(係数表!G:G,13) + $B125))))*(EXP(INDEX(係数表!H:H,13) + INDEX(係数表!I:I,13)*LN(INDEX(出力表!C:C,13)+1)))), MAX(0.00000001, (1-(1/(1+EXP(-(INDEX(係数表!G:G,13) + $B125)))))*(EXP(INDEX(係数表!H:H,13) + INDEX(係数表!I:I,13)*LN(INDEX(出力表!C:C,13)+1)))))))</f>
        <v>98.077223987445464</v>
      </c>
      <c r="AL125" t="e">
        <f>MIN(100, MAX(0, (100*(INDEX(出力表!D:D,13))/(EXP(INDEX(係数表!B:B,13) + $C125) + (INDEX(出力表!D:D,13)))) + (乱数表!$Y125*(Settings!B12/(((INDEX(出力表!D:D,13))+1)^INDEX(係数表!E:E,13)*INDEX(係数表!F:F,13))))))</f>
        <v>#VALUE!</v>
      </c>
      <c r="AM125" t="e">
        <f>MIN(100, MAX(0, (INDEX(出力表!D:D,13))*AK125/MAX(AL125, Settings!B3)))</f>
        <v>#VALUE!</v>
      </c>
      <c r="AN125">
        <f>IF(ISNUMBER(F125), INDEX(出力表!B:B,2)*F125, 0)+IF(ISNUMBER(I125), INDEX(出力表!B:B,3)*I125, 0)+IF(ISNUMBER(L125), INDEX(出力表!B:B,4)*L125, 0)+IF(ISNUMBER(O125), INDEX(出力表!B:B,5)*O125, 0)+IF(ISNUMBER(R125), INDEX(出力表!B:B,6)*R125, 0)+IF(ISNUMBER(U125), INDEX(出力表!B:B,7)*U125, 0)+IF(ISNUMBER(X125), INDEX(出力表!B:B,8)*X125, 0)+IF(ISNUMBER(AA125), INDEX(出力表!B:B,9)*AA125, 0)+IF(ISNUMBER(AD125), INDEX(出力表!B:B,10)*AD125, 0)+IF(ISNUMBER(AG125), INDEX(出力表!B:B,11)*AG125, 0)+IF(ISNUMBER(AJ125), INDEX(出力表!B:B,12)*AJ125, 0)+IF(ISNUMBER(AM125), INDEX(出力表!B:B,13)*AM125, 0)</f>
        <v>0</v>
      </c>
      <c r="AO125">
        <f>IF(ISNUMBER(F125), INDEX(出力表!B:B,2), 0)+IF(ISNUMBER(I125), INDEX(出力表!B:B,3), 0)+IF(ISNUMBER(L125), INDEX(出力表!B:B,4), 0)+IF(ISNUMBER(O125), INDEX(出力表!B:B,5), 0)+IF(ISNUMBER(R125), INDEX(出力表!B:B,6), 0)+IF(ISNUMBER(U125), INDEX(出力表!B:B,7), 0)+IF(ISNUMBER(X125), INDEX(出力表!B:B,8), 0)+IF(ISNUMBER(AA125), INDEX(出力表!B:B,9), 0)+IF(ISNUMBER(AD125), INDEX(出力表!B:B,10), 0)+IF(ISNUMBER(AG125), INDEX(出力表!B:B,11), 0)+IF(ISNUMBER(AJ125), INDEX(出力表!B:B,12), 0)+IF(ISNUMBER(AM125), INDEX(出力表!B:B,13), 0)</f>
        <v>0</v>
      </c>
      <c r="AP125" t="str">
        <f t="shared" si="1"/>
        <v/>
      </c>
    </row>
    <row r="126" spans="1:42" x14ac:dyDescent="0.2">
      <c r="A126">
        <v>125</v>
      </c>
      <c r="B126">
        <f>IF(UPPER(Settings!B4)="TRUE", 乱数表!$Z126*Settings!B10, 0)</f>
        <v>-0.17156864744361586</v>
      </c>
      <c r="C126">
        <f>IF(UPPER(Settings!B4)="TRUE", 乱数表!$AA126*Settings!B11, 0)</f>
        <v>-8.3120395761452463E-3</v>
      </c>
      <c r="D126">
        <f>MIN(100, MAX(0, 100*BETAINV(乱数表!$B126, MAX(0.00000001, (1/(1+EXP(-(INDEX(係数表!G:G,2) + $B126))))*(EXP(INDEX(係数表!H:H,2) + INDEX(係数表!I:I,2)*LN(INDEX(出力表!C:C,2)+1)))), MAX(0.00000001, (1-(1/(1+EXP(-(INDEX(係数表!G:G,2) + $B126)))))*(EXP(INDEX(係数表!H:H,2) + INDEX(係数表!I:I,2)*LN(INDEX(出力表!C:C,2)+1)))))))</f>
        <v>89.671660003260058</v>
      </c>
      <c r="E126" t="e">
        <f>MIN(100, MAX(0, (100*(INDEX(出力表!D:D,2))/(EXP(INDEX(係数表!B:B,2) + $C126) + (INDEX(出力表!D:D,2)))) + (乱数表!$N126*(Settings!B12/(((INDEX(出力表!D:D,2))+1)^INDEX(係数表!E:E,2)*INDEX(係数表!F:F,2))))))</f>
        <v>#VALUE!</v>
      </c>
      <c r="F126" t="e">
        <f>MIN(100, MAX(0, (INDEX(出力表!D:D,2))*D126/MAX(E126, Settings!B3)))</f>
        <v>#VALUE!</v>
      </c>
      <c r="G126">
        <f>MIN(100, MAX(0, 100*BETAINV(乱数表!$C126, MAX(0.00000001, (1/(1+EXP(-(INDEX(係数表!G:G,3) + $B126))))*(EXP(INDEX(係数表!H:H,3) + INDEX(係数表!I:I,3)*LN(INDEX(出力表!C:C,3)+1)))), MAX(0.00000001, (1-(1/(1+EXP(-(INDEX(係数表!G:G,3) + $B126)))))*(EXP(INDEX(係数表!H:H,3) + INDEX(係数表!I:I,3)*LN(INDEX(出力表!C:C,3)+1)))))))</f>
        <v>67.215783971076306</v>
      </c>
      <c r="H126" t="e">
        <f>MIN(100, MAX(0, (100*(INDEX(出力表!D:D,3))/(EXP(INDEX(係数表!B:B,3) + $C126) + (INDEX(出力表!D:D,3)))) + (乱数表!$O126*(Settings!B12/(((INDEX(出力表!D:D,3))+1)^INDEX(係数表!E:E,3)*INDEX(係数表!F:F,3))))))</f>
        <v>#VALUE!</v>
      </c>
      <c r="I126" t="e">
        <f>MIN(100, MAX(0, (INDEX(出力表!D:D,3))*G126/MAX(H126, Settings!B3)))</f>
        <v>#VALUE!</v>
      </c>
      <c r="J126">
        <f>MIN(100, MAX(0, 100*BETAINV(乱数表!$D126, MAX(0.00000001, (1/(1+EXP(-(INDEX(係数表!G:G,4) + $B126))))*(EXP(INDEX(係数表!H:H,4) + INDEX(係数表!I:I,4)*LN(INDEX(出力表!C:C,4)+1)))), MAX(0.00000001, (1-(1/(1+EXP(-(INDEX(係数表!G:G,4) + $B126)))))*(EXP(INDEX(係数表!H:H,4) + INDEX(係数表!I:I,4)*LN(INDEX(出力表!C:C,4)+1)))))))</f>
        <v>98.768751671956508</v>
      </c>
      <c r="K126" t="e">
        <f>MIN(100, MAX(0, (100*(INDEX(出力表!D:D,4))/(EXP(INDEX(係数表!B:B,4) + $C126) + (INDEX(出力表!D:D,4)))) + (乱数表!$P126*(Settings!B12/(((INDEX(出力表!D:D,4))+1)^INDEX(係数表!E:E,4)*INDEX(係数表!F:F,4))))))</f>
        <v>#VALUE!</v>
      </c>
      <c r="L126" t="e">
        <f>MIN(100, MAX(0, (INDEX(出力表!D:D,4))*J126/MAX(K126, Settings!B3)))</f>
        <v>#VALUE!</v>
      </c>
      <c r="M126">
        <f>MIN(100, MAX(0, 100*BETAINV(乱数表!$E126, MAX(0.00000001, (1/(1+EXP(-(INDEX(係数表!G:G,5) + $B126))))*(EXP(INDEX(係数表!H:H,5) + INDEX(係数表!I:I,5)*LN(INDEX(出力表!C:C,5)+1)))), MAX(0.00000001, (1-(1/(1+EXP(-(INDEX(係数表!G:G,5) + $B126)))))*(EXP(INDEX(係数表!H:H,5) + INDEX(係数表!I:I,5)*LN(INDEX(出力表!C:C,5)+1)))))))</f>
        <v>91.274960054397766</v>
      </c>
      <c r="N126" t="e">
        <f>MIN(100, MAX(0, (100*(INDEX(出力表!D:D,5))/(EXP(INDEX(係数表!B:B,5) + $C126) + (INDEX(出力表!D:D,5)))) + (乱数表!$Q126*(Settings!B12/(((INDEX(出力表!D:D,5))+1)^INDEX(係数表!E:E,5)*INDEX(係数表!F:F,5))))))</f>
        <v>#VALUE!</v>
      </c>
      <c r="O126" t="e">
        <f>MIN(100, MAX(0, (INDEX(出力表!D:D,5))*M126/MAX(N126, Settings!B3)))</f>
        <v>#VALUE!</v>
      </c>
      <c r="P126">
        <f>MIN(100, MAX(0, 100*BETAINV(乱数表!$F126, MAX(0.00000001, (1/(1+EXP(-(INDEX(係数表!G:G,6) + $B126))))*(EXP(INDEX(係数表!H:H,6) + INDEX(係数表!I:I,6)*LN(INDEX(出力表!C:C,6)+1)))), MAX(0.00000001, (1-(1/(1+EXP(-(INDEX(係数表!G:G,6) + $B126)))))*(EXP(INDEX(係数表!H:H,6) + INDEX(係数表!I:I,6)*LN(INDEX(出力表!C:C,6)+1)))))))</f>
        <v>99.50322151249577</v>
      </c>
      <c r="Q126" t="e">
        <f>MIN(100, MAX(0, (100*(INDEX(出力表!D:D,6))/(EXP(INDEX(係数表!B:B,6) + $C126) + (INDEX(出力表!D:D,6)))) + (乱数表!$R126*(Settings!B12/(((INDEX(出力表!D:D,6))+1)^INDEX(係数表!E:E,6)*INDEX(係数表!F:F,6))))))</f>
        <v>#VALUE!</v>
      </c>
      <c r="R126" t="e">
        <f>MIN(100, MAX(0, (INDEX(出力表!D:D,6))*P126/MAX(Q126, Settings!B3)))</f>
        <v>#VALUE!</v>
      </c>
      <c r="S126">
        <f>MIN(100, MAX(0, 100*BETAINV(乱数表!$G126, MAX(0.00000001, (1/(1+EXP(-(INDEX(係数表!G:G,7) + $B126))))*(EXP(INDEX(係数表!H:H,7) + INDEX(係数表!I:I,7)*LN(INDEX(出力表!C:C,7)+1)))), MAX(0.00000001, (1-(1/(1+EXP(-(INDEX(係数表!G:G,7) + $B126)))))*(EXP(INDEX(係数表!H:H,7) + INDEX(係数表!I:I,7)*LN(INDEX(出力表!C:C,7)+1)))))))</f>
        <v>91.479019220630335</v>
      </c>
      <c r="T126" t="e">
        <f>MIN(100, MAX(0, (100*(INDEX(出力表!D:D,7))/(EXP(INDEX(係数表!B:B,7) + $C126) + (INDEX(出力表!D:D,7)))) + (乱数表!$S126*(Settings!B12/(((INDEX(出力表!D:D,7))+1)^INDEX(係数表!E:E,7)*INDEX(係数表!F:F,7))))))</f>
        <v>#VALUE!</v>
      </c>
      <c r="U126" t="e">
        <f>MIN(100, MAX(0, (INDEX(出力表!D:D,7))*S126/MAX(T126, Settings!B3)))</f>
        <v>#VALUE!</v>
      </c>
      <c r="V126">
        <f>MIN(100, MAX(0, 100*BETAINV(乱数表!$H126, MAX(0.00000001, (1/(1+EXP(-(INDEX(係数表!G:G,8) + $B126))))*(EXP(INDEX(係数表!H:H,8) + INDEX(係数表!I:I,8)*LN(INDEX(出力表!C:C,8)+1)))), MAX(0.00000001, (1-(1/(1+EXP(-(INDEX(係数表!G:G,8) + $B126)))))*(EXP(INDEX(係数表!H:H,8) + INDEX(係数表!I:I,8)*LN(INDEX(出力表!C:C,8)+1)))))))</f>
        <v>89.773359184439826</v>
      </c>
      <c r="W126" t="e">
        <f>MIN(100, MAX(0, (100*(INDEX(出力表!D:D,8))/(EXP(INDEX(係数表!B:B,8) + $C126) + (INDEX(出力表!D:D,8)))) + (乱数表!$T126*(Settings!B12/(((INDEX(出力表!D:D,8))+1)^INDEX(係数表!E:E,8)*INDEX(係数表!F:F,8))))))</f>
        <v>#VALUE!</v>
      </c>
      <c r="X126" t="e">
        <f>MIN(100, MAX(0, (INDEX(出力表!D:D,8))*V126/MAX(W126, Settings!B3)))</f>
        <v>#VALUE!</v>
      </c>
      <c r="Y126">
        <f>MIN(100, MAX(0, 100*BETAINV(乱数表!$I126, MAX(0.00000001, (1/(1+EXP(-(INDEX(係数表!G:G,9) + $B126))))*(EXP(INDEX(係数表!H:H,9) + INDEX(係数表!I:I,9)*LN(INDEX(出力表!C:C,9)+1)))), MAX(0.00000001, (1-(1/(1+EXP(-(INDEX(係数表!G:G,9) + $B126)))))*(EXP(INDEX(係数表!H:H,9) + INDEX(係数表!I:I,9)*LN(INDEX(出力表!C:C,9)+1)))))))</f>
        <v>97.619969238358564</v>
      </c>
      <c r="Z126" t="e">
        <f>MIN(100, MAX(0, (100*(INDEX(出力表!D:D,9))/(EXP(INDEX(係数表!B:B,9) + $C126) + (INDEX(出力表!D:D,9)))) + (乱数表!$U126*(Settings!B12/(((INDEX(出力表!D:D,9))+1)^INDEX(係数表!E:E,9)*INDEX(係数表!F:F,9))))))</f>
        <v>#VALUE!</v>
      </c>
      <c r="AA126" t="e">
        <f>MIN(100, MAX(0, (INDEX(出力表!D:D,9))*Y126/MAX(Z126, Settings!B3)))</f>
        <v>#VALUE!</v>
      </c>
      <c r="AB126">
        <f>MIN(100, MAX(0, 100*BETAINV(乱数表!$J126, MAX(0.00000001, (1/(1+EXP(-(INDEX(係数表!G:G,10) + $B126))))*(EXP(INDEX(係数表!H:H,10) + INDEX(係数表!I:I,10)*LN(INDEX(出力表!C:C,10)+1)))), MAX(0.00000001, (1-(1/(1+EXP(-(INDEX(係数表!G:G,10) + $B126)))))*(EXP(INDEX(係数表!H:H,10) + INDEX(係数表!I:I,10)*LN(INDEX(出力表!C:C,10)+1)))))))</f>
        <v>96.41903586709391</v>
      </c>
      <c r="AC126" t="e">
        <f>MIN(100, MAX(0, (100*(INDEX(出力表!D:D,10))/(EXP(INDEX(係数表!B:B,10) + $C126) + (INDEX(出力表!D:D,10)))) + (乱数表!$V126*(Settings!B12/(((INDEX(出力表!D:D,10))+1)^INDEX(係数表!E:E,10)*INDEX(係数表!F:F,10))))))</f>
        <v>#VALUE!</v>
      </c>
      <c r="AD126" t="e">
        <f>MIN(100, MAX(0, (INDEX(出力表!D:D,10))*AB126/MAX(AC126, Settings!B3)))</f>
        <v>#VALUE!</v>
      </c>
      <c r="AE126">
        <f>MIN(100, MAX(0, 100*BETAINV(乱数表!$K126, MAX(0.00000001, (1/(1+EXP(-(INDEX(係数表!G:G,11) + $B126))))*(EXP(INDEX(係数表!H:H,11) + INDEX(係数表!I:I,11)*LN(INDEX(出力表!C:C,11)+1)))), MAX(0.00000001, (1-(1/(1+EXP(-(INDEX(係数表!G:G,11) + $B126)))))*(EXP(INDEX(係数表!H:H,11) + INDEX(係数表!I:I,11)*LN(INDEX(出力表!C:C,11)+1)))))))</f>
        <v>85.399322579987057</v>
      </c>
      <c r="AF126" t="e">
        <f>MIN(100, MAX(0, (100*(INDEX(出力表!D:D,11))/(EXP(INDEX(係数表!B:B,11) + $C126) + (INDEX(出力表!D:D,11)))) + (乱数表!$W126*(Settings!B12/(((INDEX(出力表!D:D,11))+1)^INDEX(係数表!E:E,11)*INDEX(係数表!F:F,11))))))</f>
        <v>#VALUE!</v>
      </c>
      <c r="AG126" t="e">
        <f>MIN(100, MAX(0, (INDEX(出力表!D:D,11))*AE126/MAX(AF126, Settings!B3)))</f>
        <v>#VALUE!</v>
      </c>
      <c r="AH126">
        <f>MIN(100, MAX(0, 100*BETAINV(乱数表!$L126, MAX(0.00000001, (1/(1+EXP(-(INDEX(係数表!G:G,12) + $B126))))*(EXP(INDEX(係数表!H:H,12) + INDEX(係数表!I:I,12)*LN(INDEX(出力表!C:C,12)+1)))), MAX(0.00000001, (1-(1/(1+EXP(-(INDEX(係数表!G:G,12) + $B126)))))*(EXP(INDEX(係数表!H:H,12) + INDEX(係数表!I:I,12)*LN(INDEX(出力表!C:C,12)+1)))))))</f>
        <v>99.354211625580589</v>
      </c>
      <c r="AI126" t="e">
        <f>MIN(100, MAX(0, (100*(INDEX(出力表!D:D,12))/(EXP(INDEX(係数表!B:B,12) + $C126) + (INDEX(出力表!D:D,12)))) + (乱数表!$X126*(Settings!B12/(((INDEX(出力表!D:D,12))+1)^INDEX(係数表!E:E,12)*INDEX(係数表!F:F,12))))))</f>
        <v>#VALUE!</v>
      </c>
      <c r="AJ126" t="e">
        <f>MIN(100, MAX(0, (INDEX(出力表!D:D,12))*AH126/MAX(AI126, Settings!B3)))</f>
        <v>#VALUE!</v>
      </c>
      <c r="AK126">
        <f>MIN(100, MAX(0, 100*BETAINV(乱数表!$M126, MAX(0.00000001, (1/(1+EXP(-(INDEX(係数表!G:G,13) + $B126))))*(EXP(INDEX(係数表!H:H,13) + INDEX(係数表!I:I,13)*LN(INDEX(出力表!C:C,13)+1)))), MAX(0.00000001, (1-(1/(1+EXP(-(INDEX(係数表!G:G,13) + $B126)))))*(EXP(INDEX(係数表!H:H,13) + INDEX(係数表!I:I,13)*LN(INDEX(出力表!C:C,13)+1)))))))</f>
        <v>98.691096620205826</v>
      </c>
      <c r="AL126" t="e">
        <f>MIN(100, MAX(0, (100*(INDEX(出力表!D:D,13))/(EXP(INDEX(係数表!B:B,13) + $C126) + (INDEX(出力表!D:D,13)))) + (乱数表!$Y126*(Settings!B12/(((INDEX(出力表!D:D,13))+1)^INDEX(係数表!E:E,13)*INDEX(係数表!F:F,13))))))</f>
        <v>#VALUE!</v>
      </c>
      <c r="AM126" t="e">
        <f>MIN(100, MAX(0, (INDEX(出力表!D:D,13))*AK126/MAX(AL126, Settings!B3)))</f>
        <v>#VALUE!</v>
      </c>
      <c r="AN126">
        <f>IF(ISNUMBER(F126), INDEX(出力表!B:B,2)*F126, 0)+IF(ISNUMBER(I126), INDEX(出力表!B:B,3)*I126, 0)+IF(ISNUMBER(L126), INDEX(出力表!B:B,4)*L126, 0)+IF(ISNUMBER(O126), INDEX(出力表!B:B,5)*O126, 0)+IF(ISNUMBER(R126), INDEX(出力表!B:B,6)*R126, 0)+IF(ISNUMBER(U126), INDEX(出力表!B:B,7)*U126, 0)+IF(ISNUMBER(X126), INDEX(出力表!B:B,8)*X126, 0)+IF(ISNUMBER(AA126), INDEX(出力表!B:B,9)*AA126, 0)+IF(ISNUMBER(AD126), INDEX(出力表!B:B,10)*AD126, 0)+IF(ISNUMBER(AG126), INDEX(出力表!B:B,11)*AG126, 0)+IF(ISNUMBER(AJ126), INDEX(出力表!B:B,12)*AJ126, 0)+IF(ISNUMBER(AM126), INDEX(出力表!B:B,13)*AM126, 0)</f>
        <v>0</v>
      </c>
      <c r="AO126">
        <f>IF(ISNUMBER(F126), INDEX(出力表!B:B,2), 0)+IF(ISNUMBER(I126), INDEX(出力表!B:B,3), 0)+IF(ISNUMBER(L126), INDEX(出力表!B:B,4), 0)+IF(ISNUMBER(O126), INDEX(出力表!B:B,5), 0)+IF(ISNUMBER(R126), INDEX(出力表!B:B,6), 0)+IF(ISNUMBER(U126), INDEX(出力表!B:B,7), 0)+IF(ISNUMBER(X126), INDEX(出力表!B:B,8), 0)+IF(ISNUMBER(AA126), INDEX(出力表!B:B,9), 0)+IF(ISNUMBER(AD126), INDEX(出力表!B:B,10), 0)+IF(ISNUMBER(AG126), INDEX(出力表!B:B,11), 0)+IF(ISNUMBER(AJ126), INDEX(出力表!B:B,12), 0)+IF(ISNUMBER(AM126), INDEX(出力表!B:B,13), 0)</f>
        <v>0</v>
      </c>
      <c r="AP126" t="str">
        <f t="shared" si="1"/>
        <v/>
      </c>
    </row>
    <row r="127" spans="1:42" x14ac:dyDescent="0.2">
      <c r="A127">
        <v>126</v>
      </c>
      <c r="B127">
        <f>IF(UPPER(Settings!B4)="TRUE", 乱数表!$Z127*Settings!B10, 0)</f>
        <v>0.21279439886771506</v>
      </c>
      <c r="C127">
        <f>IF(UPPER(Settings!B4)="TRUE", 乱数表!$AA127*Settings!B11, 0)</f>
        <v>-5.008111136757519E-2</v>
      </c>
      <c r="D127">
        <f>MIN(100, MAX(0, 100*BETAINV(乱数表!$B127, MAX(0.00000001, (1/(1+EXP(-(INDEX(係数表!G:G,2) + $B127))))*(EXP(INDEX(係数表!H:H,2) + INDEX(係数表!I:I,2)*LN(INDEX(出力表!C:C,2)+1)))), MAX(0.00000001, (1-(1/(1+EXP(-(INDEX(係数表!G:G,2) + $B127)))))*(EXP(INDEX(係数表!H:H,2) + INDEX(係数表!I:I,2)*LN(INDEX(出力表!C:C,2)+1)))))))</f>
        <v>99.999812162862426</v>
      </c>
      <c r="E127" t="e">
        <f>MIN(100, MAX(0, (100*(INDEX(出力表!D:D,2))/(EXP(INDEX(係数表!B:B,2) + $C127) + (INDEX(出力表!D:D,2)))) + (乱数表!$N127*(Settings!B12/(((INDEX(出力表!D:D,2))+1)^INDEX(係数表!E:E,2)*INDEX(係数表!F:F,2))))))</f>
        <v>#VALUE!</v>
      </c>
      <c r="F127" t="e">
        <f>MIN(100, MAX(0, (INDEX(出力表!D:D,2))*D127/MAX(E127, Settings!B3)))</f>
        <v>#VALUE!</v>
      </c>
      <c r="G127">
        <f>MIN(100, MAX(0, 100*BETAINV(乱数表!$C127, MAX(0.00000001, (1/(1+EXP(-(INDEX(係数表!G:G,3) + $B127))))*(EXP(INDEX(係数表!H:H,3) + INDEX(係数表!I:I,3)*LN(INDEX(出力表!C:C,3)+1)))), MAX(0.00000001, (1-(1/(1+EXP(-(INDEX(係数表!G:G,3) + $B127)))))*(EXP(INDEX(係数表!H:H,3) + INDEX(係数表!I:I,3)*LN(INDEX(出力表!C:C,3)+1)))))))</f>
        <v>62.352841903416525</v>
      </c>
      <c r="H127" t="e">
        <f>MIN(100, MAX(0, (100*(INDEX(出力表!D:D,3))/(EXP(INDEX(係数表!B:B,3) + $C127) + (INDEX(出力表!D:D,3)))) + (乱数表!$O127*(Settings!B12/(((INDEX(出力表!D:D,3))+1)^INDEX(係数表!E:E,3)*INDEX(係数表!F:F,3))))))</f>
        <v>#VALUE!</v>
      </c>
      <c r="I127" t="e">
        <f>MIN(100, MAX(0, (INDEX(出力表!D:D,3))*G127/MAX(H127, Settings!B3)))</f>
        <v>#VALUE!</v>
      </c>
      <c r="J127">
        <f>MIN(100, MAX(0, 100*BETAINV(乱数表!$D127, MAX(0.00000001, (1/(1+EXP(-(INDEX(係数表!G:G,4) + $B127))))*(EXP(INDEX(係数表!H:H,4) + INDEX(係数表!I:I,4)*LN(INDEX(出力表!C:C,4)+1)))), MAX(0.00000001, (1-(1/(1+EXP(-(INDEX(係数表!G:G,4) + $B127)))))*(EXP(INDEX(係数表!H:H,4) + INDEX(係数表!I:I,4)*LN(INDEX(出力表!C:C,4)+1)))))))</f>
        <v>52.136435420238094</v>
      </c>
      <c r="K127" t="e">
        <f>MIN(100, MAX(0, (100*(INDEX(出力表!D:D,4))/(EXP(INDEX(係数表!B:B,4) + $C127) + (INDEX(出力表!D:D,4)))) + (乱数表!$P127*(Settings!B12/(((INDEX(出力表!D:D,4))+1)^INDEX(係数表!E:E,4)*INDEX(係数表!F:F,4))))))</f>
        <v>#VALUE!</v>
      </c>
      <c r="L127" t="e">
        <f>MIN(100, MAX(0, (INDEX(出力表!D:D,4))*J127/MAX(K127, Settings!B3)))</f>
        <v>#VALUE!</v>
      </c>
      <c r="M127">
        <f>MIN(100, MAX(0, 100*BETAINV(乱数表!$E127, MAX(0.00000001, (1/(1+EXP(-(INDEX(係数表!G:G,5) + $B127))))*(EXP(INDEX(係数表!H:H,5) + INDEX(係数表!I:I,5)*LN(INDEX(出力表!C:C,5)+1)))), MAX(0.00000001, (1-(1/(1+EXP(-(INDEX(係数表!G:G,5) + $B127)))))*(EXP(INDEX(係数表!H:H,5) + INDEX(係数表!I:I,5)*LN(INDEX(出力表!C:C,5)+1)))))))</f>
        <v>99.8193681940717</v>
      </c>
      <c r="N127" t="e">
        <f>MIN(100, MAX(0, (100*(INDEX(出力表!D:D,5))/(EXP(INDEX(係数表!B:B,5) + $C127) + (INDEX(出力表!D:D,5)))) + (乱数表!$Q127*(Settings!B12/(((INDEX(出力表!D:D,5))+1)^INDEX(係数表!E:E,5)*INDEX(係数表!F:F,5))))))</f>
        <v>#VALUE!</v>
      </c>
      <c r="O127" t="e">
        <f>MIN(100, MAX(0, (INDEX(出力表!D:D,5))*M127/MAX(N127, Settings!B3)))</f>
        <v>#VALUE!</v>
      </c>
      <c r="P127">
        <f>MIN(100, MAX(0, 100*BETAINV(乱数表!$F127, MAX(0.00000001, (1/(1+EXP(-(INDEX(係数表!G:G,6) + $B127))))*(EXP(INDEX(係数表!H:H,6) + INDEX(係数表!I:I,6)*LN(INDEX(出力表!C:C,6)+1)))), MAX(0.00000001, (1-(1/(1+EXP(-(INDEX(係数表!G:G,6) + $B127)))))*(EXP(INDEX(係数表!H:H,6) + INDEX(係数表!I:I,6)*LN(INDEX(出力表!C:C,6)+1)))))))</f>
        <v>99.903630164560212</v>
      </c>
      <c r="Q127" t="e">
        <f>MIN(100, MAX(0, (100*(INDEX(出力表!D:D,6))/(EXP(INDEX(係数表!B:B,6) + $C127) + (INDEX(出力表!D:D,6)))) + (乱数表!$R127*(Settings!B12/(((INDEX(出力表!D:D,6))+1)^INDEX(係数表!E:E,6)*INDEX(係数表!F:F,6))))))</f>
        <v>#VALUE!</v>
      </c>
      <c r="R127" t="e">
        <f>MIN(100, MAX(0, (INDEX(出力表!D:D,6))*P127/MAX(Q127, Settings!B3)))</f>
        <v>#VALUE!</v>
      </c>
      <c r="S127">
        <f>MIN(100, MAX(0, 100*BETAINV(乱数表!$G127, MAX(0.00000001, (1/(1+EXP(-(INDEX(係数表!G:G,7) + $B127))))*(EXP(INDEX(係数表!H:H,7) + INDEX(係数表!I:I,7)*LN(INDEX(出力表!C:C,7)+1)))), MAX(0.00000001, (1-(1/(1+EXP(-(INDEX(係数表!G:G,7) + $B127)))))*(EXP(INDEX(係数表!H:H,7) + INDEX(係数表!I:I,7)*LN(INDEX(出力表!C:C,7)+1)))))))</f>
        <v>95.025154475052602</v>
      </c>
      <c r="T127" t="e">
        <f>MIN(100, MAX(0, (100*(INDEX(出力表!D:D,7))/(EXP(INDEX(係数表!B:B,7) + $C127) + (INDEX(出力表!D:D,7)))) + (乱数表!$S127*(Settings!B12/(((INDEX(出力表!D:D,7))+1)^INDEX(係数表!E:E,7)*INDEX(係数表!F:F,7))))))</f>
        <v>#VALUE!</v>
      </c>
      <c r="U127" t="e">
        <f>MIN(100, MAX(0, (INDEX(出力表!D:D,7))*S127/MAX(T127, Settings!B3)))</f>
        <v>#VALUE!</v>
      </c>
      <c r="V127">
        <f>MIN(100, MAX(0, 100*BETAINV(乱数表!$H127, MAX(0.00000001, (1/(1+EXP(-(INDEX(係数表!G:G,8) + $B127))))*(EXP(INDEX(係数表!H:H,8) + INDEX(係数表!I:I,8)*LN(INDEX(出力表!C:C,8)+1)))), MAX(0.00000001, (1-(1/(1+EXP(-(INDEX(係数表!G:G,8) + $B127)))))*(EXP(INDEX(係数表!H:H,8) + INDEX(係数表!I:I,8)*LN(INDEX(出力表!C:C,8)+1)))))))</f>
        <v>99.785823501102541</v>
      </c>
      <c r="W127" t="e">
        <f>MIN(100, MAX(0, (100*(INDEX(出力表!D:D,8))/(EXP(INDEX(係数表!B:B,8) + $C127) + (INDEX(出力表!D:D,8)))) + (乱数表!$T127*(Settings!B12/(((INDEX(出力表!D:D,8))+1)^INDEX(係数表!E:E,8)*INDEX(係数表!F:F,8))))))</f>
        <v>#VALUE!</v>
      </c>
      <c r="X127" t="e">
        <f>MIN(100, MAX(0, (INDEX(出力表!D:D,8))*V127/MAX(W127, Settings!B3)))</f>
        <v>#VALUE!</v>
      </c>
      <c r="Y127">
        <f>MIN(100, MAX(0, 100*BETAINV(乱数表!$I127, MAX(0.00000001, (1/(1+EXP(-(INDEX(係数表!G:G,9) + $B127))))*(EXP(INDEX(係数表!H:H,9) + INDEX(係数表!I:I,9)*LN(INDEX(出力表!C:C,9)+1)))), MAX(0.00000001, (1-(1/(1+EXP(-(INDEX(係数表!G:G,9) + $B127)))))*(EXP(INDEX(係数表!H:H,9) + INDEX(係数表!I:I,9)*LN(INDEX(出力表!C:C,9)+1)))))))</f>
        <v>85.39951926005314</v>
      </c>
      <c r="Z127" t="e">
        <f>MIN(100, MAX(0, (100*(INDEX(出力表!D:D,9))/(EXP(INDEX(係数表!B:B,9) + $C127) + (INDEX(出力表!D:D,9)))) + (乱数表!$U127*(Settings!B12/(((INDEX(出力表!D:D,9))+1)^INDEX(係数表!E:E,9)*INDEX(係数表!F:F,9))))))</f>
        <v>#VALUE!</v>
      </c>
      <c r="AA127" t="e">
        <f>MIN(100, MAX(0, (INDEX(出力表!D:D,9))*Y127/MAX(Z127, Settings!B3)))</f>
        <v>#VALUE!</v>
      </c>
      <c r="AB127">
        <f>MIN(100, MAX(0, 100*BETAINV(乱数表!$J127, MAX(0.00000001, (1/(1+EXP(-(INDEX(係数表!G:G,10) + $B127))))*(EXP(INDEX(係数表!H:H,10) + INDEX(係数表!I:I,10)*LN(INDEX(出力表!C:C,10)+1)))), MAX(0.00000001, (1-(1/(1+EXP(-(INDEX(係数表!G:G,10) + $B127)))))*(EXP(INDEX(係数表!H:H,10) + INDEX(係数表!I:I,10)*LN(INDEX(出力表!C:C,10)+1)))))))</f>
        <v>99.985739860932128</v>
      </c>
      <c r="AC127" t="e">
        <f>MIN(100, MAX(0, (100*(INDEX(出力表!D:D,10))/(EXP(INDEX(係数表!B:B,10) + $C127) + (INDEX(出力表!D:D,10)))) + (乱数表!$V127*(Settings!B12/(((INDEX(出力表!D:D,10))+1)^INDEX(係数表!E:E,10)*INDEX(係数表!F:F,10))))))</f>
        <v>#VALUE!</v>
      </c>
      <c r="AD127" t="e">
        <f>MIN(100, MAX(0, (INDEX(出力表!D:D,10))*AB127/MAX(AC127, Settings!B3)))</f>
        <v>#VALUE!</v>
      </c>
      <c r="AE127">
        <f>MIN(100, MAX(0, 100*BETAINV(乱数表!$K127, MAX(0.00000001, (1/(1+EXP(-(INDEX(係数表!G:G,11) + $B127))))*(EXP(INDEX(係数表!H:H,11) + INDEX(係数表!I:I,11)*LN(INDEX(出力表!C:C,11)+1)))), MAX(0.00000001, (1-(1/(1+EXP(-(INDEX(係数表!G:G,11) + $B127)))))*(EXP(INDEX(係数表!H:H,11) + INDEX(係数表!I:I,11)*LN(INDEX(出力表!C:C,11)+1)))))))</f>
        <v>96.857675668581649</v>
      </c>
      <c r="AF127" t="e">
        <f>MIN(100, MAX(0, (100*(INDEX(出力表!D:D,11))/(EXP(INDEX(係数表!B:B,11) + $C127) + (INDEX(出力表!D:D,11)))) + (乱数表!$W127*(Settings!B12/(((INDEX(出力表!D:D,11))+1)^INDEX(係数表!E:E,11)*INDEX(係数表!F:F,11))))))</f>
        <v>#VALUE!</v>
      </c>
      <c r="AG127" t="e">
        <f>MIN(100, MAX(0, (INDEX(出力表!D:D,11))*AE127/MAX(AF127, Settings!B3)))</f>
        <v>#VALUE!</v>
      </c>
      <c r="AH127">
        <f>MIN(100, MAX(0, 100*BETAINV(乱数表!$L127, MAX(0.00000001, (1/(1+EXP(-(INDEX(係数表!G:G,12) + $B127))))*(EXP(INDEX(係数表!H:H,12) + INDEX(係数表!I:I,12)*LN(INDEX(出力表!C:C,12)+1)))), MAX(0.00000001, (1-(1/(1+EXP(-(INDEX(係数表!G:G,12) + $B127)))))*(EXP(INDEX(係数表!H:H,12) + INDEX(係数表!I:I,12)*LN(INDEX(出力表!C:C,12)+1)))))))</f>
        <v>98.370294448195139</v>
      </c>
      <c r="AI127" t="e">
        <f>MIN(100, MAX(0, (100*(INDEX(出力表!D:D,12))/(EXP(INDEX(係数表!B:B,12) + $C127) + (INDEX(出力表!D:D,12)))) + (乱数表!$X127*(Settings!B12/(((INDEX(出力表!D:D,12))+1)^INDEX(係数表!E:E,12)*INDEX(係数表!F:F,12))))))</f>
        <v>#VALUE!</v>
      </c>
      <c r="AJ127" t="e">
        <f>MIN(100, MAX(0, (INDEX(出力表!D:D,12))*AH127/MAX(AI127, Settings!B3)))</f>
        <v>#VALUE!</v>
      </c>
      <c r="AK127">
        <f>MIN(100, MAX(0, 100*BETAINV(乱数表!$M127, MAX(0.00000001, (1/(1+EXP(-(INDEX(係数表!G:G,13) + $B127))))*(EXP(INDEX(係数表!H:H,13) + INDEX(係数表!I:I,13)*LN(INDEX(出力表!C:C,13)+1)))), MAX(0.00000001, (1-(1/(1+EXP(-(INDEX(係数表!G:G,13) + $B127)))))*(EXP(INDEX(係数表!H:H,13) + INDEX(係数表!I:I,13)*LN(INDEX(出力表!C:C,13)+1)))))))</f>
        <v>56.677623060890468</v>
      </c>
      <c r="AL127" t="e">
        <f>MIN(100, MAX(0, (100*(INDEX(出力表!D:D,13))/(EXP(INDEX(係数表!B:B,13) + $C127) + (INDEX(出力表!D:D,13)))) + (乱数表!$Y127*(Settings!B12/(((INDEX(出力表!D:D,13))+1)^INDEX(係数表!E:E,13)*INDEX(係数表!F:F,13))))))</f>
        <v>#VALUE!</v>
      </c>
      <c r="AM127" t="e">
        <f>MIN(100, MAX(0, (INDEX(出力表!D:D,13))*AK127/MAX(AL127, Settings!B3)))</f>
        <v>#VALUE!</v>
      </c>
      <c r="AN127">
        <f>IF(ISNUMBER(F127), INDEX(出力表!B:B,2)*F127, 0)+IF(ISNUMBER(I127), INDEX(出力表!B:B,3)*I127, 0)+IF(ISNUMBER(L127), INDEX(出力表!B:B,4)*L127, 0)+IF(ISNUMBER(O127), INDEX(出力表!B:B,5)*O127, 0)+IF(ISNUMBER(R127), INDEX(出力表!B:B,6)*R127, 0)+IF(ISNUMBER(U127), INDEX(出力表!B:B,7)*U127, 0)+IF(ISNUMBER(X127), INDEX(出力表!B:B,8)*X127, 0)+IF(ISNUMBER(AA127), INDEX(出力表!B:B,9)*AA127, 0)+IF(ISNUMBER(AD127), INDEX(出力表!B:B,10)*AD127, 0)+IF(ISNUMBER(AG127), INDEX(出力表!B:B,11)*AG127, 0)+IF(ISNUMBER(AJ127), INDEX(出力表!B:B,12)*AJ127, 0)+IF(ISNUMBER(AM127), INDEX(出力表!B:B,13)*AM127, 0)</f>
        <v>0</v>
      </c>
      <c r="AO127">
        <f>IF(ISNUMBER(F127), INDEX(出力表!B:B,2), 0)+IF(ISNUMBER(I127), INDEX(出力表!B:B,3), 0)+IF(ISNUMBER(L127), INDEX(出力表!B:B,4), 0)+IF(ISNUMBER(O127), INDEX(出力表!B:B,5), 0)+IF(ISNUMBER(R127), INDEX(出力表!B:B,6), 0)+IF(ISNUMBER(U127), INDEX(出力表!B:B,7), 0)+IF(ISNUMBER(X127), INDEX(出力表!B:B,8), 0)+IF(ISNUMBER(AA127), INDEX(出力表!B:B,9), 0)+IF(ISNUMBER(AD127), INDEX(出力表!B:B,10), 0)+IF(ISNUMBER(AG127), INDEX(出力表!B:B,11), 0)+IF(ISNUMBER(AJ127), INDEX(出力表!B:B,12), 0)+IF(ISNUMBER(AM127), INDEX(出力表!B:B,13), 0)</f>
        <v>0</v>
      </c>
      <c r="AP127" t="str">
        <f t="shared" si="1"/>
        <v/>
      </c>
    </row>
    <row r="128" spans="1:42" x14ac:dyDescent="0.2">
      <c r="A128">
        <v>127</v>
      </c>
      <c r="B128">
        <f>IF(UPPER(Settings!B4)="TRUE", 乱数表!$Z128*Settings!B10, 0)</f>
        <v>1.557989507579902E-2</v>
      </c>
      <c r="C128">
        <f>IF(UPPER(Settings!B4)="TRUE", 乱数表!$AA128*Settings!B11, 0)</f>
        <v>2.2034028736658707E-2</v>
      </c>
      <c r="D128">
        <f>MIN(100, MAX(0, 100*BETAINV(乱数表!$B128, MAX(0.00000001, (1/(1+EXP(-(INDEX(係数表!G:G,2) + $B128))))*(EXP(INDEX(係数表!H:H,2) + INDEX(係数表!I:I,2)*LN(INDEX(出力表!C:C,2)+1)))), MAX(0.00000001, (1-(1/(1+EXP(-(INDEX(係数表!G:G,2) + $B128)))))*(EXP(INDEX(係数表!H:H,2) + INDEX(係数表!I:I,2)*LN(INDEX(出力表!C:C,2)+1)))))))</f>
        <v>79.51559534582529</v>
      </c>
      <c r="E128" t="e">
        <f>MIN(100, MAX(0, (100*(INDEX(出力表!D:D,2))/(EXP(INDEX(係数表!B:B,2) + $C128) + (INDEX(出力表!D:D,2)))) + (乱数表!$N128*(Settings!B12/(((INDEX(出力表!D:D,2))+1)^INDEX(係数表!E:E,2)*INDEX(係数表!F:F,2))))))</f>
        <v>#VALUE!</v>
      </c>
      <c r="F128" t="e">
        <f>MIN(100, MAX(0, (INDEX(出力表!D:D,2))*D128/MAX(E128, Settings!B3)))</f>
        <v>#VALUE!</v>
      </c>
      <c r="G128">
        <f>MIN(100, MAX(0, 100*BETAINV(乱数表!$C128, MAX(0.00000001, (1/(1+EXP(-(INDEX(係数表!G:G,3) + $B128))))*(EXP(INDEX(係数表!H:H,3) + INDEX(係数表!I:I,3)*LN(INDEX(出力表!C:C,3)+1)))), MAX(0.00000001, (1-(1/(1+EXP(-(INDEX(係数表!G:G,3) + $B128)))))*(EXP(INDEX(係数表!H:H,3) + INDEX(係数表!I:I,3)*LN(INDEX(出力表!C:C,3)+1)))))))</f>
        <v>99.745739828335829</v>
      </c>
      <c r="H128" t="e">
        <f>MIN(100, MAX(0, (100*(INDEX(出力表!D:D,3))/(EXP(INDEX(係数表!B:B,3) + $C128) + (INDEX(出力表!D:D,3)))) + (乱数表!$O128*(Settings!B12/(((INDEX(出力表!D:D,3))+1)^INDEX(係数表!E:E,3)*INDEX(係数表!F:F,3))))))</f>
        <v>#VALUE!</v>
      </c>
      <c r="I128" t="e">
        <f>MIN(100, MAX(0, (INDEX(出力表!D:D,3))*G128/MAX(H128, Settings!B3)))</f>
        <v>#VALUE!</v>
      </c>
      <c r="J128">
        <f>MIN(100, MAX(0, 100*BETAINV(乱数表!$D128, MAX(0.00000001, (1/(1+EXP(-(INDEX(係数表!G:G,4) + $B128))))*(EXP(INDEX(係数表!H:H,4) + INDEX(係数表!I:I,4)*LN(INDEX(出力表!C:C,4)+1)))), MAX(0.00000001, (1-(1/(1+EXP(-(INDEX(係数表!G:G,4) + $B128)))))*(EXP(INDEX(係数表!H:H,4) + INDEX(係数表!I:I,4)*LN(INDEX(出力表!C:C,4)+1)))))))</f>
        <v>99.151145527956515</v>
      </c>
      <c r="K128" t="e">
        <f>MIN(100, MAX(0, (100*(INDEX(出力表!D:D,4))/(EXP(INDEX(係数表!B:B,4) + $C128) + (INDEX(出力表!D:D,4)))) + (乱数表!$P128*(Settings!B12/(((INDEX(出力表!D:D,4))+1)^INDEX(係数表!E:E,4)*INDEX(係数表!F:F,4))))))</f>
        <v>#VALUE!</v>
      </c>
      <c r="L128" t="e">
        <f>MIN(100, MAX(0, (INDEX(出力表!D:D,4))*J128/MAX(K128, Settings!B3)))</f>
        <v>#VALUE!</v>
      </c>
      <c r="M128">
        <f>MIN(100, MAX(0, 100*BETAINV(乱数表!$E128, MAX(0.00000001, (1/(1+EXP(-(INDEX(係数表!G:G,5) + $B128))))*(EXP(INDEX(係数表!H:H,5) + INDEX(係数表!I:I,5)*LN(INDEX(出力表!C:C,5)+1)))), MAX(0.00000001, (1-(1/(1+EXP(-(INDEX(係数表!G:G,5) + $B128)))))*(EXP(INDEX(係数表!H:H,5) + INDEX(係数表!I:I,5)*LN(INDEX(出力表!C:C,5)+1)))))))</f>
        <v>97.517700731505101</v>
      </c>
      <c r="N128" t="e">
        <f>MIN(100, MAX(0, (100*(INDEX(出力表!D:D,5))/(EXP(INDEX(係数表!B:B,5) + $C128) + (INDEX(出力表!D:D,5)))) + (乱数表!$Q128*(Settings!B12/(((INDEX(出力表!D:D,5))+1)^INDEX(係数表!E:E,5)*INDEX(係数表!F:F,5))))))</f>
        <v>#VALUE!</v>
      </c>
      <c r="O128" t="e">
        <f>MIN(100, MAX(0, (INDEX(出力表!D:D,5))*M128/MAX(N128, Settings!B3)))</f>
        <v>#VALUE!</v>
      </c>
      <c r="P128">
        <f>MIN(100, MAX(0, 100*BETAINV(乱数表!$F128, MAX(0.00000001, (1/(1+EXP(-(INDEX(係数表!G:G,6) + $B128))))*(EXP(INDEX(係数表!H:H,6) + INDEX(係数表!I:I,6)*LN(INDEX(出力表!C:C,6)+1)))), MAX(0.00000001, (1-(1/(1+EXP(-(INDEX(係数表!G:G,6) + $B128)))))*(EXP(INDEX(係数表!H:H,6) + INDEX(係数表!I:I,6)*LN(INDEX(出力表!C:C,6)+1)))))))</f>
        <v>95.963472445573757</v>
      </c>
      <c r="Q128" t="e">
        <f>MIN(100, MAX(0, (100*(INDEX(出力表!D:D,6))/(EXP(INDEX(係数表!B:B,6) + $C128) + (INDEX(出力表!D:D,6)))) + (乱数表!$R128*(Settings!B12/(((INDEX(出力表!D:D,6))+1)^INDEX(係数表!E:E,6)*INDEX(係数表!F:F,6))))))</f>
        <v>#VALUE!</v>
      </c>
      <c r="R128" t="e">
        <f>MIN(100, MAX(0, (INDEX(出力表!D:D,6))*P128/MAX(Q128, Settings!B3)))</f>
        <v>#VALUE!</v>
      </c>
      <c r="S128">
        <f>MIN(100, MAX(0, 100*BETAINV(乱数表!$G128, MAX(0.00000001, (1/(1+EXP(-(INDEX(係数表!G:G,7) + $B128))))*(EXP(INDEX(係数表!H:H,7) + INDEX(係数表!I:I,7)*LN(INDEX(出力表!C:C,7)+1)))), MAX(0.00000001, (1-(1/(1+EXP(-(INDEX(係数表!G:G,7) + $B128)))))*(EXP(INDEX(係数表!H:H,7) + INDEX(係数表!I:I,7)*LN(INDEX(出力表!C:C,7)+1)))))))</f>
        <v>98.810264249483197</v>
      </c>
      <c r="T128" t="e">
        <f>MIN(100, MAX(0, (100*(INDEX(出力表!D:D,7))/(EXP(INDEX(係数表!B:B,7) + $C128) + (INDEX(出力表!D:D,7)))) + (乱数表!$S128*(Settings!B12/(((INDEX(出力表!D:D,7))+1)^INDEX(係数表!E:E,7)*INDEX(係数表!F:F,7))))))</f>
        <v>#VALUE!</v>
      </c>
      <c r="U128" t="e">
        <f>MIN(100, MAX(0, (INDEX(出力表!D:D,7))*S128/MAX(T128, Settings!B3)))</f>
        <v>#VALUE!</v>
      </c>
      <c r="V128">
        <f>MIN(100, MAX(0, 100*BETAINV(乱数表!$H128, MAX(0.00000001, (1/(1+EXP(-(INDEX(係数表!G:G,8) + $B128))))*(EXP(INDEX(係数表!H:H,8) + INDEX(係数表!I:I,8)*LN(INDEX(出力表!C:C,8)+1)))), MAX(0.00000001, (1-(1/(1+EXP(-(INDEX(係数表!G:G,8) + $B128)))))*(EXP(INDEX(係数表!H:H,8) + INDEX(係数表!I:I,8)*LN(INDEX(出力表!C:C,8)+1)))))))</f>
        <v>83.118394437352023</v>
      </c>
      <c r="W128" t="e">
        <f>MIN(100, MAX(0, (100*(INDEX(出力表!D:D,8))/(EXP(INDEX(係数表!B:B,8) + $C128) + (INDEX(出力表!D:D,8)))) + (乱数表!$T128*(Settings!B12/(((INDEX(出力表!D:D,8))+1)^INDEX(係数表!E:E,8)*INDEX(係数表!F:F,8))))))</f>
        <v>#VALUE!</v>
      </c>
      <c r="X128" t="e">
        <f>MIN(100, MAX(0, (INDEX(出力表!D:D,8))*V128/MAX(W128, Settings!B3)))</f>
        <v>#VALUE!</v>
      </c>
      <c r="Y128">
        <f>MIN(100, MAX(0, 100*BETAINV(乱数表!$I128, MAX(0.00000001, (1/(1+EXP(-(INDEX(係数表!G:G,9) + $B128))))*(EXP(INDEX(係数表!H:H,9) + INDEX(係数表!I:I,9)*LN(INDEX(出力表!C:C,9)+1)))), MAX(0.00000001, (1-(1/(1+EXP(-(INDEX(係数表!G:G,9) + $B128)))))*(EXP(INDEX(係数表!H:H,9) + INDEX(係数表!I:I,9)*LN(INDEX(出力表!C:C,9)+1)))))))</f>
        <v>83.411657304077309</v>
      </c>
      <c r="Z128" t="e">
        <f>MIN(100, MAX(0, (100*(INDEX(出力表!D:D,9))/(EXP(INDEX(係数表!B:B,9) + $C128) + (INDEX(出力表!D:D,9)))) + (乱数表!$U128*(Settings!B12/(((INDEX(出力表!D:D,9))+1)^INDEX(係数表!E:E,9)*INDEX(係数表!F:F,9))))))</f>
        <v>#VALUE!</v>
      </c>
      <c r="AA128" t="e">
        <f>MIN(100, MAX(0, (INDEX(出力表!D:D,9))*Y128/MAX(Z128, Settings!B3)))</f>
        <v>#VALUE!</v>
      </c>
      <c r="AB128">
        <f>MIN(100, MAX(0, 100*BETAINV(乱数表!$J128, MAX(0.00000001, (1/(1+EXP(-(INDEX(係数表!G:G,10) + $B128))))*(EXP(INDEX(係数表!H:H,10) + INDEX(係数表!I:I,10)*LN(INDEX(出力表!C:C,10)+1)))), MAX(0.00000001, (1-(1/(1+EXP(-(INDEX(係数表!G:G,10) + $B128)))))*(EXP(INDEX(係数表!H:H,10) + INDEX(係数表!I:I,10)*LN(INDEX(出力表!C:C,10)+1)))))))</f>
        <v>92.90917684896101</v>
      </c>
      <c r="AC128" t="e">
        <f>MIN(100, MAX(0, (100*(INDEX(出力表!D:D,10))/(EXP(INDEX(係数表!B:B,10) + $C128) + (INDEX(出力表!D:D,10)))) + (乱数表!$V128*(Settings!B12/(((INDEX(出力表!D:D,10))+1)^INDEX(係数表!E:E,10)*INDEX(係数表!F:F,10))))))</f>
        <v>#VALUE!</v>
      </c>
      <c r="AD128" t="e">
        <f>MIN(100, MAX(0, (INDEX(出力表!D:D,10))*AB128/MAX(AC128, Settings!B3)))</f>
        <v>#VALUE!</v>
      </c>
      <c r="AE128">
        <f>MIN(100, MAX(0, 100*BETAINV(乱数表!$K128, MAX(0.00000001, (1/(1+EXP(-(INDEX(係数表!G:G,11) + $B128))))*(EXP(INDEX(係数表!H:H,11) + INDEX(係数表!I:I,11)*LN(INDEX(出力表!C:C,11)+1)))), MAX(0.00000001, (1-(1/(1+EXP(-(INDEX(係数表!G:G,11) + $B128)))))*(EXP(INDEX(係数表!H:H,11) + INDEX(係数表!I:I,11)*LN(INDEX(出力表!C:C,11)+1)))))))</f>
        <v>71.48015727713225</v>
      </c>
      <c r="AF128" t="e">
        <f>MIN(100, MAX(0, (100*(INDEX(出力表!D:D,11))/(EXP(INDEX(係数表!B:B,11) + $C128) + (INDEX(出力表!D:D,11)))) + (乱数表!$W128*(Settings!B12/(((INDEX(出力表!D:D,11))+1)^INDEX(係数表!E:E,11)*INDEX(係数表!F:F,11))))))</f>
        <v>#VALUE!</v>
      </c>
      <c r="AG128" t="e">
        <f>MIN(100, MAX(0, (INDEX(出力表!D:D,11))*AE128/MAX(AF128, Settings!B3)))</f>
        <v>#VALUE!</v>
      </c>
      <c r="AH128">
        <f>MIN(100, MAX(0, 100*BETAINV(乱数表!$L128, MAX(0.00000001, (1/(1+EXP(-(INDEX(係数表!G:G,12) + $B128))))*(EXP(INDEX(係数表!H:H,12) + INDEX(係数表!I:I,12)*LN(INDEX(出力表!C:C,12)+1)))), MAX(0.00000001, (1-(1/(1+EXP(-(INDEX(係数表!G:G,12) + $B128)))))*(EXP(INDEX(係数表!H:H,12) + INDEX(係数表!I:I,12)*LN(INDEX(出力表!C:C,12)+1)))))))</f>
        <v>97.576604897159939</v>
      </c>
      <c r="AI128" t="e">
        <f>MIN(100, MAX(0, (100*(INDEX(出力表!D:D,12))/(EXP(INDEX(係数表!B:B,12) + $C128) + (INDEX(出力表!D:D,12)))) + (乱数表!$X128*(Settings!B12/(((INDEX(出力表!D:D,12))+1)^INDEX(係数表!E:E,12)*INDEX(係数表!F:F,12))))))</f>
        <v>#VALUE!</v>
      </c>
      <c r="AJ128" t="e">
        <f>MIN(100, MAX(0, (INDEX(出力表!D:D,12))*AH128/MAX(AI128, Settings!B3)))</f>
        <v>#VALUE!</v>
      </c>
      <c r="AK128">
        <f>MIN(100, MAX(0, 100*BETAINV(乱数表!$M128, MAX(0.00000001, (1/(1+EXP(-(INDEX(係数表!G:G,13) + $B128))))*(EXP(INDEX(係数表!H:H,13) + INDEX(係数表!I:I,13)*LN(INDEX(出力表!C:C,13)+1)))), MAX(0.00000001, (1-(1/(1+EXP(-(INDEX(係数表!G:G,13) + $B128)))))*(EXP(INDEX(係数表!H:H,13) + INDEX(係数表!I:I,13)*LN(INDEX(出力表!C:C,13)+1)))))))</f>
        <v>65.638251006816489</v>
      </c>
      <c r="AL128" t="e">
        <f>MIN(100, MAX(0, (100*(INDEX(出力表!D:D,13))/(EXP(INDEX(係数表!B:B,13) + $C128) + (INDEX(出力表!D:D,13)))) + (乱数表!$Y128*(Settings!B12/(((INDEX(出力表!D:D,13))+1)^INDEX(係数表!E:E,13)*INDEX(係数表!F:F,13))))))</f>
        <v>#VALUE!</v>
      </c>
      <c r="AM128" t="e">
        <f>MIN(100, MAX(0, (INDEX(出力表!D:D,13))*AK128/MAX(AL128, Settings!B3)))</f>
        <v>#VALUE!</v>
      </c>
      <c r="AN128">
        <f>IF(ISNUMBER(F128), INDEX(出力表!B:B,2)*F128, 0)+IF(ISNUMBER(I128), INDEX(出力表!B:B,3)*I128, 0)+IF(ISNUMBER(L128), INDEX(出力表!B:B,4)*L128, 0)+IF(ISNUMBER(O128), INDEX(出力表!B:B,5)*O128, 0)+IF(ISNUMBER(R128), INDEX(出力表!B:B,6)*R128, 0)+IF(ISNUMBER(U128), INDEX(出力表!B:B,7)*U128, 0)+IF(ISNUMBER(X128), INDEX(出力表!B:B,8)*X128, 0)+IF(ISNUMBER(AA128), INDEX(出力表!B:B,9)*AA128, 0)+IF(ISNUMBER(AD128), INDEX(出力表!B:B,10)*AD128, 0)+IF(ISNUMBER(AG128), INDEX(出力表!B:B,11)*AG128, 0)+IF(ISNUMBER(AJ128), INDEX(出力表!B:B,12)*AJ128, 0)+IF(ISNUMBER(AM128), INDEX(出力表!B:B,13)*AM128, 0)</f>
        <v>0</v>
      </c>
      <c r="AO128">
        <f>IF(ISNUMBER(F128), INDEX(出力表!B:B,2), 0)+IF(ISNUMBER(I128), INDEX(出力表!B:B,3), 0)+IF(ISNUMBER(L128), INDEX(出力表!B:B,4), 0)+IF(ISNUMBER(O128), INDEX(出力表!B:B,5), 0)+IF(ISNUMBER(R128), INDEX(出力表!B:B,6), 0)+IF(ISNUMBER(U128), INDEX(出力表!B:B,7), 0)+IF(ISNUMBER(X128), INDEX(出力表!B:B,8), 0)+IF(ISNUMBER(AA128), INDEX(出力表!B:B,9), 0)+IF(ISNUMBER(AD128), INDEX(出力表!B:B,10), 0)+IF(ISNUMBER(AG128), INDEX(出力表!B:B,11), 0)+IF(ISNUMBER(AJ128), INDEX(出力表!B:B,12), 0)+IF(ISNUMBER(AM128), INDEX(出力表!B:B,13), 0)</f>
        <v>0</v>
      </c>
      <c r="AP128" t="str">
        <f t="shared" si="1"/>
        <v/>
      </c>
    </row>
    <row r="129" spans="1:42" x14ac:dyDescent="0.2">
      <c r="A129">
        <v>128</v>
      </c>
      <c r="B129">
        <f>IF(UPPER(Settings!B4)="TRUE", 乱数表!$Z129*Settings!B10, 0)</f>
        <v>0.18753625994632836</v>
      </c>
      <c r="C129">
        <f>IF(UPPER(Settings!B4)="TRUE", 乱数表!$AA129*Settings!B11, 0)</f>
        <v>-1.4345229018588267E-2</v>
      </c>
      <c r="D129">
        <f>MIN(100, MAX(0, 100*BETAINV(乱数表!$B129, MAX(0.00000001, (1/(1+EXP(-(INDEX(係数表!G:G,2) + $B129))))*(EXP(INDEX(係数表!H:H,2) + INDEX(係数表!I:I,2)*LN(INDEX(出力表!C:C,2)+1)))), MAX(0.00000001, (1-(1/(1+EXP(-(INDEX(係数表!G:G,2) + $B129)))))*(EXP(INDEX(係数表!H:H,2) + INDEX(係数表!I:I,2)*LN(INDEX(出力表!C:C,2)+1)))))))</f>
        <v>74.87962183826626</v>
      </c>
      <c r="E129" t="e">
        <f>MIN(100, MAX(0, (100*(INDEX(出力表!D:D,2))/(EXP(INDEX(係数表!B:B,2) + $C129) + (INDEX(出力表!D:D,2)))) + (乱数表!$N129*(Settings!B12/(((INDEX(出力表!D:D,2))+1)^INDEX(係数表!E:E,2)*INDEX(係数表!F:F,2))))))</f>
        <v>#VALUE!</v>
      </c>
      <c r="F129" t="e">
        <f>MIN(100, MAX(0, (INDEX(出力表!D:D,2))*D129/MAX(E129, Settings!B3)))</f>
        <v>#VALUE!</v>
      </c>
      <c r="G129">
        <f>MIN(100, MAX(0, 100*BETAINV(乱数表!$C129, MAX(0.00000001, (1/(1+EXP(-(INDEX(係数表!G:G,3) + $B129))))*(EXP(INDEX(係数表!H:H,3) + INDEX(係数表!I:I,3)*LN(INDEX(出力表!C:C,3)+1)))), MAX(0.00000001, (1-(1/(1+EXP(-(INDEX(係数表!G:G,3) + $B129)))))*(EXP(INDEX(係数表!H:H,3) + INDEX(係数表!I:I,3)*LN(INDEX(出力表!C:C,3)+1)))))))</f>
        <v>95.548564122842009</v>
      </c>
      <c r="H129" t="e">
        <f>MIN(100, MAX(0, (100*(INDEX(出力表!D:D,3))/(EXP(INDEX(係数表!B:B,3) + $C129) + (INDEX(出力表!D:D,3)))) + (乱数表!$O129*(Settings!B12/(((INDEX(出力表!D:D,3))+1)^INDEX(係数表!E:E,3)*INDEX(係数表!F:F,3))))))</f>
        <v>#VALUE!</v>
      </c>
      <c r="I129" t="e">
        <f>MIN(100, MAX(0, (INDEX(出力表!D:D,3))*G129/MAX(H129, Settings!B3)))</f>
        <v>#VALUE!</v>
      </c>
      <c r="J129">
        <f>MIN(100, MAX(0, 100*BETAINV(乱数表!$D129, MAX(0.00000001, (1/(1+EXP(-(INDEX(係数表!G:G,4) + $B129))))*(EXP(INDEX(係数表!H:H,4) + INDEX(係数表!I:I,4)*LN(INDEX(出力表!C:C,4)+1)))), MAX(0.00000001, (1-(1/(1+EXP(-(INDEX(係数表!G:G,4) + $B129)))))*(EXP(INDEX(係数表!H:H,4) + INDEX(係数表!I:I,4)*LN(INDEX(出力表!C:C,4)+1)))))))</f>
        <v>94.813985843359376</v>
      </c>
      <c r="K129" t="e">
        <f>MIN(100, MAX(0, (100*(INDEX(出力表!D:D,4))/(EXP(INDEX(係数表!B:B,4) + $C129) + (INDEX(出力表!D:D,4)))) + (乱数表!$P129*(Settings!B12/(((INDEX(出力表!D:D,4))+1)^INDEX(係数表!E:E,4)*INDEX(係数表!F:F,4))))))</f>
        <v>#VALUE!</v>
      </c>
      <c r="L129" t="e">
        <f>MIN(100, MAX(0, (INDEX(出力表!D:D,4))*J129/MAX(K129, Settings!B3)))</f>
        <v>#VALUE!</v>
      </c>
      <c r="M129">
        <f>MIN(100, MAX(0, 100*BETAINV(乱数表!$E129, MAX(0.00000001, (1/(1+EXP(-(INDEX(係数表!G:G,5) + $B129))))*(EXP(INDEX(係数表!H:H,5) + INDEX(係数表!I:I,5)*LN(INDEX(出力表!C:C,5)+1)))), MAX(0.00000001, (1-(1/(1+EXP(-(INDEX(係数表!G:G,5) + $B129)))))*(EXP(INDEX(係数表!H:H,5) + INDEX(係数表!I:I,5)*LN(INDEX(出力表!C:C,5)+1)))))))</f>
        <v>92.608004805069939</v>
      </c>
      <c r="N129" t="e">
        <f>MIN(100, MAX(0, (100*(INDEX(出力表!D:D,5))/(EXP(INDEX(係数表!B:B,5) + $C129) + (INDEX(出力表!D:D,5)))) + (乱数表!$Q129*(Settings!B12/(((INDEX(出力表!D:D,5))+1)^INDEX(係数表!E:E,5)*INDEX(係数表!F:F,5))))))</f>
        <v>#VALUE!</v>
      </c>
      <c r="O129" t="e">
        <f>MIN(100, MAX(0, (INDEX(出力表!D:D,5))*M129/MAX(N129, Settings!B3)))</f>
        <v>#VALUE!</v>
      </c>
      <c r="P129">
        <f>MIN(100, MAX(0, 100*BETAINV(乱数表!$F129, MAX(0.00000001, (1/(1+EXP(-(INDEX(係数表!G:G,6) + $B129))))*(EXP(INDEX(係数表!H:H,6) + INDEX(係数表!I:I,6)*LN(INDEX(出力表!C:C,6)+1)))), MAX(0.00000001, (1-(1/(1+EXP(-(INDEX(係数表!G:G,6) + $B129)))))*(EXP(INDEX(係数表!H:H,6) + INDEX(係数表!I:I,6)*LN(INDEX(出力表!C:C,6)+1)))))))</f>
        <v>99.133338229954134</v>
      </c>
      <c r="Q129" t="e">
        <f>MIN(100, MAX(0, (100*(INDEX(出力表!D:D,6))/(EXP(INDEX(係数表!B:B,6) + $C129) + (INDEX(出力表!D:D,6)))) + (乱数表!$R129*(Settings!B12/(((INDEX(出力表!D:D,6))+1)^INDEX(係数表!E:E,6)*INDEX(係数表!F:F,6))))))</f>
        <v>#VALUE!</v>
      </c>
      <c r="R129" t="e">
        <f>MIN(100, MAX(0, (INDEX(出力表!D:D,6))*P129/MAX(Q129, Settings!B3)))</f>
        <v>#VALUE!</v>
      </c>
      <c r="S129">
        <f>MIN(100, MAX(0, 100*BETAINV(乱数表!$G129, MAX(0.00000001, (1/(1+EXP(-(INDEX(係数表!G:G,7) + $B129))))*(EXP(INDEX(係数表!H:H,7) + INDEX(係数表!I:I,7)*LN(INDEX(出力表!C:C,7)+1)))), MAX(0.00000001, (1-(1/(1+EXP(-(INDEX(係数表!G:G,7) + $B129)))))*(EXP(INDEX(係数表!H:H,7) + INDEX(係数表!I:I,7)*LN(INDEX(出力表!C:C,7)+1)))))))</f>
        <v>99.906845395882641</v>
      </c>
      <c r="T129" t="e">
        <f>MIN(100, MAX(0, (100*(INDEX(出力表!D:D,7))/(EXP(INDEX(係数表!B:B,7) + $C129) + (INDEX(出力表!D:D,7)))) + (乱数表!$S129*(Settings!B12/(((INDEX(出力表!D:D,7))+1)^INDEX(係数表!E:E,7)*INDEX(係数表!F:F,7))))))</f>
        <v>#VALUE!</v>
      </c>
      <c r="U129" t="e">
        <f>MIN(100, MAX(0, (INDEX(出力表!D:D,7))*S129/MAX(T129, Settings!B3)))</f>
        <v>#VALUE!</v>
      </c>
      <c r="V129">
        <f>MIN(100, MAX(0, 100*BETAINV(乱数表!$H129, MAX(0.00000001, (1/(1+EXP(-(INDEX(係数表!G:G,8) + $B129))))*(EXP(INDEX(係数表!H:H,8) + INDEX(係数表!I:I,8)*LN(INDEX(出力表!C:C,8)+1)))), MAX(0.00000001, (1-(1/(1+EXP(-(INDEX(係数表!G:G,8) + $B129)))))*(EXP(INDEX(係数表!H:H,8) + INDEX(係数表!I:I,8)*LN(INDEX(出力表!C:C,8)+1)))))))</f>
        <v>87.097328667436756</v>
      </c>
      <c r="W129" t="e">
        <f>MIN(100, MAX(0, (100*(INDEX(出力表!D:D,8))/(EXP(INDEX(係数表!B:B,8) + $C129) + (INDEX(出力表!D:D,8)))) + (乱数表!$T129*(Settings!B12/(((INDEX(出力表!D:D,8))+1)^INDEX(係数表!E:E,8)*INDEX(係数表!F:F,8))))))</f>
        <v>#VALUE!</v>
      </c>
      <c r="X129" t="e">
        <f>MIN(100, MAX(0, (INDEX(出力表!D:D,8))*V129/MAX(W129, Settings!B3)))</f>
        <v>#VALUE!</v>
      </c>
      <c r="Y129">
        <f>MIN(100, MAX(0, 100*BETAINV(乱数表!$I129, MAX(0.00000001, (1/(1+EXP(-(INDEX(係数表!G:G,9) + $B129))))*(EXP(INDEX(係数表!H:H,9) + INDEX(係数表!I:I,9)*LN(INDEX(出力表!C:C,9)+1)))), MAX(0.00000001, (1-(1/(1+EXP(-(INDEX(係数表!G:G,9) + $B129)))))*(EXP(INDEX(係数表!H:H,9) + INDEX(係数表!I:I,9)*LN(INDEX(出力表!C:C,9)+1)))))))</f>
        <v>96.902210786562378</v>
      </c>
      <c r="Z129" t="e">
        <f>MIN(100, MAX(0, (100*(INDEX(出力表!D:D,9))/(EXP(INDEX(係数表!B:B,9) + $C129) + (INDEX(出力表!D:D,9)))) + (乱数表!$U129*(Settings!B12/(((INDEX(出力表!D:D,9))+1)^INDEX(係数表!E:E,9)*INDEX(係数表!F:F,9))))))</f>
        <v>#VALUE!</v>
      </c>
      <c r="AA129" t="e">
        <f>MIN(100, MAX(0, (INDEX(出力表!D:D,9))*Y129/MAX(Z129, Settings!B3)))</f>
        <v>#VALUE!</v>
      </c>
      <c r="AB129">
        <f>MIN(100, MAX(0, 100*BETAINV(乱数表!$J129, MAX(0.00000001, (1/(1+EXP(-(INDEX(係数表!G:G,10) + $B129))))*(EXP(INDEX(係数表!H:H,10) + INDEX(係数表!I:I,10)*LN(INDEX(出力表!C:C,10)+1)))), MAX(0.00000001, (1-(1/(1+EXP(-(INDEX(係数表!G:G,10) + $B129)))))*(EXP(INDEX(係数表!H:H,10) + INDEX(係数表!I:I,10)*LN(INDEX(出力表!C:C,10)+1)))))))</f>
        <v>99.99681013325069</v>
      </c>
      <c r="AC129" t="e">
        <f>MIN(100, MAX(0, (100*(INDEX(出力表!D:D,10))/(EXP(INDEX(係数表!B:B,10) + $C129) + (INDEX(出力表!D:D,10)))) + (乱数表!$V129*(Settings!B12/(((INDEX(出力表!D:D,10))+1)^INDEX(係数表!E:E,10)*INDEX(係数表!F:F,10))))))</f>
        <v>#VALUE!</v>
      </c>
      <c r="AD129" t="e">
        <f>MIN(100, MAX(0, (INDEX(出力表!D:D,10))*AB129/MAX(AC129, Settings!B3)))</f>
        <v>#VALUE!</v>
      </c>
      <c r="AE129">
        <f>MIN(100, MAX(0, 100*BETAINV(乱数表!$K129, MAX(0.00000001, (1/(1+EXP(-(INDEX(係数表!G:G,11) + $B129))))*(EXP(INDEX(係数表!H:H,11) + INDEX(係数表!I:I,11)*LN(INDEX(出力表!C:C,11)+1)))), MAX(0.00000001, (1-(1/(1+EXP(-(INDEX(係数表!G:G,11) + $B129)))))*(EXP(INDEX(係数表!H:H,11) + INDEX(係数表!I:I,11)*LN(INDEX(出力表!C:C,11)+1)))))))</f>
        <v>85.20581899761531</v>
      </c>
      <c r="AF129" t="e">
        <f>MIN(100, MAX(0, (100*(INDEX(出力表!D:D,11))/(EXP(INDEX(係数表!B:B,11) + $C129) + (INDEX(出力表!D:D,11)))) + (乱数表!$W129*(Settings!B12/(((INDEX(出力表!D:D,11))+1)^INDEX(係数表!E:E,11)*INDEX(係数表!F:F,11))))))</f>
        <v>#VALUE!</v>
      </c>
      <c r="AG129" t="e">
        <f>MIN(100, MAX(0, (INDEX(出力表!D:D,11))*AE129/MAX(AF129, Settings!B3)))</f>
        <v>#VALUE!</v>
      </c>
      <c r="AH129">
        <f>MIN(100, MAX(0, 100*BETAINV(乱数表!$L129, MAX(0.00000001, (1/(1+EXP(-(INDEX(係数表!G:G,12) + $B129))))*(EXP(INDEX(係数表!H:H,12) + INDEX(係数表!I:I,12)*LN(INDEX(出力表!C:C,12)+1)))), MAX(0.00000001, (1-(1/(1+EXP(-(INDEX(係数表!G:G,12) + $B129)))))*(EXP(INDEX(係数表!H:H,12) + INDEX(係数表!I:I,12)*LN(INDEX(出力表!C:C,12)+1)))))))</f>
        <v>98.759157871910503</v>
      </c>
      <c r="AI129" t="e">
        <f>MIN(100, MAX(0, (100*(INDEX(出力表!D:D,12))/(EXP(INDEX(係数表!B:B,12) + $C129) + (INDEX(出力表!D:D,12)))) + (乱数表!$X129*(Settings!B12/(((INDEX(出力表!D:D,12))+1)^INDEX(係数表!E:E,12)*INDEX(係数表!F:F,12))))))</f>
        <v>#VALUE!</v>
      </c>
      <c r="AJ129" t="e">
        <f>MIN(100, MAX(0, (INDEX(出力表!D:D,12))*AH129/MAX(AI129, Settings!B3)))</f>
        <v>#VALUE!</v>
      </c>
      <c r="AK129">
        <f>MIN(100, MAX(0, 100*BETAINV(乱数表!$M129, MAX(0.00000001, (1/(1+EXP(-(INDEX(係数表!G:G,13) + $B129))))*(EXP(INDEX(係数表!H:H,13) + INDEX(係数表!I:I,13)*LN(INDEX(出力表!C:C,13)+1)))), MAX(0.00000001, (1-(1/(1+EXP(-(INDEX(係数表!G:G,13) + $B129)))))*(EXP(INDEX(係数表!H:H,13) + INDEX(係数表!I:I,13)*LN(INDEX(出力表!C:C,13)+1)))))))</f>
        <v>78.160870084598145</v>
      </c>
      <c r="AL129" t="e">
        <f>MIN(100, MAX(0, (100*(INDEX(出力表!D:D,13))/(EXP(INDEX(係数表!B:B,13) + $C129) + (INDEX(出力表!D:D,13)))) + (乱数表!$Y129*(Settings!B12/(((INDEX(出力表!D:D,13))+1)^INDEX(係数表!E:E,13)*INDEX(係数表!F:F,13))))))</f>
        <v>#VALUE!</v>
      </c>
      <c r="AM129" t="e">
        <f>MIN(100, MAX(0, (INDEX(出力表!D:D,13))*AK129/MAX(AL129, Settings!B3)))</f>
        <v>#VALUE!</v>
      </c>
      <c r="AN129">
        <f>IF(ISNUMBER(F129), INDEX(出力表!B:B,2)*F129, 0)+IF(ISNUMBER(I129), INDEX(出力表!B:B,3)*I129, 0)+IF(ISNUMBER(L129), INDEX(出力表!B:B,4)*L129, 0)+IF(ISNUMBER(O129), INDEX(出力表!B:B,5)*O129, 0)+IF(ISNUMBER(R129), INDEX(出力表!B:B,6)*R129, 0)+IF(ISNUMBER(U129), INDEX(出力表!B:B,7)*U129, 0)+IF(ISNUMBER(X129), INDEX(出力表!B:B,8)*X129, 0)+IF(ISNUMBER(AA129), INDEX(出力表!B:B,9)*AA129, 0)+IF(ISNUMBER(AD129), INDEX(出力表!B:B,10)*AD129, 0)+IF(ISNUMBER(AG129), INDEX(出力表!B:B,11)*AG129, 0)+IF(ISNUMBER(AJ129), INDEX(出力表!B:B,12)*AJ129, 0)+IF(ISNUMBER(AM129), INDEX(出力表!B:B,13)*AM129, 0)</f>
        <v>0</v>
      </c>
      <c r="AO129">
        <f>IF(ISNUMBER(F129), INDEX(出力表!B:B,2), 0)+IF(ISNUMBER(I129), INDEX(出力表!B:B,3), 0)+IF(ISNUMBER(L129), INDEX(出力表!B:B,4), 0)+IF(ISNUMBER(O129), INDEX(出力表!B:B,5), 0)+IF(ISNUMBER(R129), INDEX(出力表!B:B,6), 0)+IF(ISNUMBER(U129), INDEX(出力表!B:B,7), 0)+IF(ISNUMBER(X129), INDEX(出力表!B:B,8), 0)+IF(ISNUMBER(AA129), INDEX(出力表!B:B,9), 0)+IF(ISNUMBER(AD129), INDEX(出力表!B:B,10), 0)+IF(ISNUMBER(AG129), INDEX(出力表!B:B,11), 0)+IF(ISNUMBER(AJ129), INDEX(出力表!B:B,12), 0)+IF(ISNUMBER(AM129), INDEX(出力表!B:B,13), 0)</f>
        <v>0</v>
      </c>
      <c r="AP129" t="str">
        <f t="shared" si="1"/>
        <v/>
      </c>
    </row>
    <row r="130" spans="1:42" x14ac:dyDescent="0.2">
      <c r="A130">
        <v>129</v>
      </c>
      <c r="B130">
        <f>IF(UPPER(Settings!B4)="TRUE", 乱数表!$Z130*Settings!B10, 0)</f>
        <v>-2.9113377130156822E-2</v>
      </c>
      <c r="C130">
        <f>IF(UPPER(Settings!B4)="TRUE", 乱数表!$AA130*Settings!B11, 0)</f>
        <v>-8.8586970427584649E-2</v>
      </c>
      <c r="D130">
        <f>MIN(100, MAX(0, 100*BETAINV(乱数表!$B130, MAX(0.00000001, (1/(1+EXP(-(INDEX(係数表!G:G,2) + $B130))))*(EXP(INDEX(係数表!H:H,2) + INDEX(係数表!I:I,2)*LN(INDEX(出力表!C:C,2)+1)))), MAX(0.00000001, (1-(1/(1+EXP(-(INDEX(係数表!G:G,2) + $B130)))))*(EXP(INDEX(係数表!H:H,2) + INDEX(係数表!I:I,2)*LN(INDEX(出力表!C:C,2)+1)))))))</f>
        <v>77.522894885740385</v>
      </c>
      <c r="E130" t="e">
        <f>MIN(100, MAX(0, (100*(INDEX(出力表!D:D,2))/(EXP(INDEX(係数表!B:B,2) + $C130) + (INDEX(出力表!D:D,2)))) + (乱数表!$N130*(Settings!B12/(((INDEX(出力表!D:D,2))+1)^INDEX(係数表!E:E,2)*INDEX(係数表!F:F,2))))))</f>
        <v>#VALUE!</v>
      </c>
      <c r="F130" t="e">
        <f>MIN(100, MAX(0, (INDEX(出力表!D:D,2))*D130/MAX(E130, Settings!B3)))</f>
        <v>#VALUE!</v>
      </c>
      <c r="G130">
        <f>MIN(100, MAX(0, 100*BETAINV(乱数表!$C130, MAX(0.00000001, (1/(1+EXP(-(INDEX(係数表!G:G,3) + $B130))))*(EXP(INDEX(係数表!H:H,3) + INDEX(係数表!I:I,3)*LN(INDEX(出力表!C:C,3)+1)))), MAX(0.00000001, (1-(1/(1+EXP(-(INDEX(係数表!G:G,3) + $B130)))))*(EXP(INDEX(係数表!H:H,3) + INDEX(係数表!I:I,3)*LN(INDEX(出力表!C:C,3)+1)))))))</f>
        <v>67.686930323330756</v>
      </c>
      <c r="H130" t="e">
        <f>MIN(100, MAX(0, (100*(INDEX(出力表!D:D,3))/(EXP(INDEX(係数表!B:B,3) + $C130) + (INDEX(出力表!D:D,3)))) + (乱数表!$O130*(Settings!B12/(((INDEX(出力表!D:D,3))+1)^INDEX(係数表!E:E,3)*INDEX(係数表!F:F,3))))))</f>
        <v>#VALUE!</v>
      </c>
      <c r="I130" t="e">
        <f>MIN(100, MAX(0, (INDEX(出力表!D:D,3))*G130/MAX(H130, Settings!B3)))</f>
        <v>#VALUE!</v>
      </c>
      <c r="J130">
        <f>MIN(100, MAX(0, 100*BETAINV(乱数表!$D130, MAX(0.00000001, (1/(1+EXP(-(INDEX(係数表!G:G,4) + $B130))))*(EXP(INDEX(係数表!H:H,4) + INDEX(係数表!I:I,4)*LN(INDEX(出力表!C:C,4)+1)))), MAX(0.00000001, (1-(1/(1+EXP(-(INDEX(係数表!G:G,4) + $B130)))))*(EXP(INDEX(係数表!H:H,4) + INDEX(係数表!I:I,4)*LN(INDEX(出力表!C:C,4)+1)))))))</f>
        <v>89.614045637755268</v>
      </c>
      <c r="K130" t="e">
        <f>MIN(100, MAX(0, (100*(INDEX(出力表!D:D,4))/(EXP(INDEX(係数表!B:B,4) + $C130) + (INDEX(出力表!D:D,4)))) + (乱数表!$P130*(Settings!B12/(((INDEX(出力表!D:D,4))+1)^INDEX(係数表!E:E,4)*INDEX(係数表!F:F,4))))))</f>
        <v>#VALUE!</v>
      </c>
      <c r="L130" t="e">
        <f>MIN(100, MAX(0, (INDEX(出力表!D:D,4))*J130/MAX(K130, Settings!B3)))</f>
        <v>#VALUE!</v>
      </c>
      <c r="M130">
        <f>MIN(100, MAX(0, 100*BETAINV(乱数表!$E130, MAX(0.00000001, (1/(1+EXP(-(INDEX(係数表!G:G,5) + $B130))))*(EXP(INDEX(係数表!H:H,5) + INDEX(係数表!I:I,5)*LN(INDEX(出力表!C:C,5)+1)))), MAX(0.00000001, (1-(1/(1+EXP(-(INDEX(係数表!G:G,5) + $B130)))))*(EXP(INDEX(係数表!H:H,5) + INDEX(係数表!I:I,5)*LN(INDEX(出力表!C:C,5)+1)))))))</f>
        <v>84.403019818168104</v>
      </c>
      <c r="N130" t="e">
        <f>MIN(100, MAX(0, (100*(INDEX(出力表!D:D,5))/(EXP(INDEX(係数表!B:B,5) + $C130) + (INDEX(出力表!D:D,5)))) + (乱数表!$Q130*(Settings!B12/(((INDEX(出力表!D:D,5))+1)^INDEX(係数表!E:E,5)*INDEX(係数表!F:F,5))))))</f>
        <v>#VALUE!</v>
      </c>
      <c r="O130" t="e">
        <f>MIN(100, MAX(0, (INDEX(出力表!D:D,5))*M130/MAX(N130, Settings!B3)))</f>
        <v>#VALUE!</v>
      </c>
      <c r="P130">
        <f>MIN(100, MAX(0, 100*BETAINV(乱数表!$F130, MAX(0.00000001, (1/(1+EXP(-(INDEX(係数表!G:G,6) + $B130))))*(EXP(INDEX(係数表!H:H,6) + INDEX(係数表!I:I,6)*LN(INDEX(出力表!C:C,6)+1)))), MAX(0.00000001, (1-(1/(1+EXP(-(INDEX(係数表!G:G,6) + $B130)))))*(EXP(INDEX(係数表!H:H,6) + INDEX(係数表!I:I,6)*LN(INDEX(出力表!C:C,6)+1)))))))</f>
        <v>94.039482675953579</v>
      </c>
      <c r="Q130" t="e">
        <f>MIN(100, MAX(0, (100*(INDEX(出力表!D:D,6))/(EXP(INDEX(係数表!B:B,6) + $C130) + (INDEX(出力表!D:D,6)))) + (乱数表!$R130*(Settings!B12/(((INDEX(出力表!D:D,6))+1)^INDEX(係数表!E:E,6)*INDEX(係数表!F:F,6))))))</f>
        <v>#VALUE!</v>
      </c>
      <c r="R130" t="e">
        <f>MIN(100, MAX(0, (INDEX(出力表!D:D,6))*P130/MAX(Q130, Settings!B3)))</f>
        <v>#VALUE!</v>
      </c>
      <c r="S130">
        <f>MIN(100, MAX(0, 100*BETAINV(乱数表!$G130, MAX(0.00000001, (1/(1+EXP(-(INDEX(係数表!G:G,7) + $B130))))*(EXP(INDEX(係数表!H:H,7) + INDEX(係数表!I:I,7)*LN(INDEX(出力表!C:C,7)+1)))), MAX(0.00000001, (1-(1/(1+EXP(-(INDEX(係数表!G:G,7) + $B130)))))*(EXP(INDEX(係数表!H:H,7) + INDEX(係数表!I:I,7)*LN(INDEX(出力表!C:C,7)+1)))))))</f>
        <v>95.043812826990489</v>
      </c>
      <c r="T130" t="e">
        <f>MIN(100, MAX(0, (100*(INDEX(出力表!D:D,7))/(EXP(INDEX(係数表!B:B,7) + $C130) + (INDEX(出力表!D:D,7)))) + (乱数表!$S130*(Settings!B12/(((INDEX(出力表!D:D,7))+1)^INDEX(係数表!E:E,7)*INDEX(係数表!F:F,7))))))</f>
        <v>#VALUE!</v>
      </c>
      <c r="U130" t="e">
        <f>MIN(100, MAX(0, (INDEX(出力表!D:D,7))*S130/MAX(T130, Settings!B3)))</f>
        <v>#VALUE!</v>
      </c>
      <c r="V130">
        <f>MIN(100, MAX(0, 100*BETAINV(乱数表!$H130, MAX(0.00000001, (1/(1+EXP(-(INDEX(係数表!G:G,8) + $B130))))*(EXP(INDEX(係数表!H:H,8) + INDEX(係数表!I:I,8)*LN(INDEX(出力表!C:C,8)+1)))), MAX(0.00000001, (1-(1/(1+EXP(-(INDEX(係数表!G:G,8) + $B130)))))*(EXP(INDEX(係数表!H:H,8) + INDEX(係数表!I:I,8)*LN(INDEX(出力表!C:C,8)+1)))))))</f>
        <v>99.985436663080662</v>
      </c>
      <c r="W130" t="e">
        <f>MIN(100, MAX(0, (100*(INDEX(出力表!D:D,8))/(EXP(INDEX(係数表!B:B,8) + $C130) + (INDEX(出力表!D:D,8)))) + (乱数表!$T130*(Settings!B12/(((INDEX(出力表!D:D,8))+1)^INDEX(係数表!E:E,8)*INDEX(係数表!F:F,8))))))</f>
        <v>#VALUE!</v>
      </c>
      <c r="X130" t="e">
        <f>MIN(100, MAX(0, (INDEX(出力表!D:D,8))*V130/MAX(W130, Settings!B3)))</f>
        <v>#VALUE!</v>
      </c>
      <c r="Y130">
        <f>MIN(100, MAX(0, 100*BETAINV(乱数表!$I130, MAX(0.00000001, (1/(1+EXP(-(INDEX(係数表!G:G,9) + $B130))))*(EXP(INDEX(係数表!H:H,9) + INDEX(係数表!I:I,9)*LN(INDEX(出力表!C:C,9)+1)))), MAX(0.00000001, (1-(1/(1+EXP(-(INDEX(係数表!G:G,9) + $B130)))))*(EXP(INDEX(係数表!H:H,9) + INDEX(係数表!I:I,9)*LN(INDEX(出力表!C:C,9)+1)))))))</f>
        <v>91.505307010306666</v>
      </c>
      <c r="Z130" t="e">
        <f>MIN(100, MAX(0, (100*(INDEX(出力表!D:D,9))/(EXP(INDEX(係数表!B:B,9) + $C130) + (INDEX(出力表!D:D,9)))) + (乱数表!$U130*(Settings!B12/(((INDEX(出力表!D:D,9))+1)^INDEX(係数表!E:E,9)*INDEX(係数表!F:F,9))))))</f>
        <v>#VALUE!</v>
      </c>
      <c r="AA130" t="e">
        <f>MIN(100, MAX(0, (INDEX(出力表!D:D,9))*Y130/MAX(Z130, Settings!B3)))</f>
        <v>#VALUE!</v>
      </c>
      <c r="AB130">
        <f>MIN(100, MAX(0, 100*BETAINV(乱数表!$J130, MAX(0.00000001, (1/(1+EXP(-(INDEX(係数表!G:G,10) + $B130))))*(EXP(INDEX(係数表!H:H,10) + INDEX(係数表!I:I,10)*LN(INDEX(出力表!C:C,10)+1)))), MAX(0.00000001, (1-(1/(1+EXP(-(INDEX(係数表!G:G,10) + $B130)))))*(EXP(INDEX(係数表!H:H,10) + INDEX(係数表!I:I,10)*LN(INDEX(出力表!C:C,10)+1)))))))</f>
        <v>96.662919577381629</v>
      </c>
      <c r="AC130" t="e">
        <f>MIN(100, MAX(0, (100*(INDEX(出力表!D:D,10))/(EXP(INDEX(係数表!B:B,10) + $C130) + (INDEX(出力表!D:D,10)))) + (乱数表!$V130*(Settings!B12/(((INDEX(出力表!D:D,10))+1)^INDEX(係数表!E:E,10)*INDEX(係数表!F:F,10))))))</f>
        <v>#VALUE!</v>
      </c>
      <c r="AD130" t="e">
        <f>MIN(100, MAX(0, (INDEX(出力表!D:D,10))*AB130/MAX(AC130, Settings!B3)))</f>
        <v>#VALUE!</v>
      </c>
      <c r="AE130">
        <f>MIN(100, MAX(0, 100*BETAINV(乱数表!$K130, MAX(0.00000001, (1/(1+EXP(-(INDEX(係数表!G:G,11) + $B130))))*(EXP(INDEX(係数表!H:H,11) + INDEX(係数表!I:I,11)*LN(INDEX(出力表!C:C,11)+1)))), MAX(0.00000001, (1-(1/(1+EXP(-(INDEX(係数表!G:G,11) + $B130)))))*(EXP(INDEX(係数表!H:H,11) + INDEX(係数表!I:I,11)*LN(INDEX(出力表!C:C,11)+1)))))))</f>
        <v>94.415803327616828</v>
      </c>
      <c r="AF130" t="e">
        <f>MIN(100, MAX(0, (100*(INDEX(出力表!D:D,11))/(EXP(INDEX(係数表!B:B,11) + $C130) + (INDEX(出力表!D:D,11)))) + (乱数表!$W130*(Settings!B12/(((INDEX(出力表!D:D,11))+1)^INDEX(係数表!E:E,11)*INDEX(係数表!F:F,11))))))</f>
        <v>#VALUE!</v>
      </c>
      <c r="AG130" t="e">
        <f>MIN(100, MAX(0, (INDEX(出力表!D:D,11))*AE130/MAX(AF130, Settings!B3)))</f>
        <v>#VALUE!</v>
      </c>
      <c r="AH130">
        <f>MIN(100, MAX(0, 100*BETAINV(乱数表!$L130, MAX(0.00000001, (1/(1+EXP(-(INDEX(係数表!G:G,12) + $B130))))*(EXP(INDEX(係数表!H:H,12) + INDEX(係数表!I:I,12)*LN(INDEX(出力表!C:C,12)+1)))), MAX(0.00000001, (1-(1/(1+EXP(-(INDEX(係数表!G:G,12) + $B130)))))*(EXP(INDEX(係数表!H:H,12) + INDEX(係数表!I:I,12)*LN(INDEX(出力表!C:C,12)+1)))))))</f>
        <v>99.9929848028479</v>
      </c>
      <c r="AI130" t="e">
        <f>MIN(100, MAX(0, (100*(INDEX(出力表!D:D,12))/(EXP(INDEX(係数表!B:B,12) + $C130) + (INDEX(出力表!D:D,12)))) + (乱数表!$X130*(Settings!B12/(((INDEX(出力表!D:D,12))+1)^INDEX(係数表!E:E,12)*INDEX(係数表!F:F,12))))))</f>
        <v>#VALUE!</v>
      </c>
      <c r="AJ130" t="e">
        <f>MIN(100, MAX(0, (INDEX(出力表!D:D,12))*AH130/MAX(AI130, Settings!B3)))</f>
        <v>#VALUE!</v>
      </c>
      <c r="AK130">
        <f>MIN(100, MAX(0, 100*BETAINV(乱数表!$M130, MAX(0.00000001, (1/(1+EXP(-(INDEX(係数表!G:G,13) + $B130))))*(EXP(INDEX(係数表!H:H,13) + INDEX(係数表!I:I,13)*LN(INDEX(出力表!C:C,13)+1)))), MAX(0.00000001, (1-(1/(1+EXP(-(INDEX(係数表!G:G,13) + $B130)))))*(EXP(INDEX(係数表!H:H,13) + INDEX(係数表!I:I,13)*LN(INDEX(出力表!C:C,13)+1)))))))</f>
        <v>99.999874506026813</v>
      </c>
      <c r="AL130" t="e">
        <f>MIN(100, MAX(0, (100*(INDEX(出力表!D:D,13))/(EXP(INDEX(係数表!B:B,13) + $C130) + (INDEX(出力表!D:D,13)))) + (乱数表!$Y130*(Settings!B12/(((INDEX(出力表!D:D,13))+1)^INDEX(係数表!E:E,13)*INDEX(係数表!F:F,13))))))</f>
        <v>#VALUE!</v>
      </c>
      <c r="AM130" t="e">
        <f>MIN(100, MAX(0, (INDEX(出力表!D:D,13))*AK130/MAX(AL130, Settings!B3)))</f>
        <v>#VALUE!</v>
      </c>
      <c r="AN130">
        <f>IF(ISNUMBER(F130), INDEX(出力表!B:B,2)*F130, 0)+IF(ISNUMBER(I130), INDEX(出力表!B:B,3)*I130, 0)+IF(ISNUMBER(L130), INDEX(出力表!B:B,4)*L130, 0)+IF(ISNUMBER(O130), INDEX(出力表!B:B,5)*O130, 0)+IF(ISNUMBER(R130), INDEX(出力表!B:B,6)*R130, 0)+IF(ISNUMBER(U130), INDEX(出力表!B:B,7)*U130, 0)+IF(ISNUMBER(X130), INDEX(出力表!B:B,8)*X130, 0)+IF(ISNUMBER(AA130), INDEX(出力表!B:B,9)*AA130, 0)+IF(ISNUMBER(AD130), INDEX(出力表!B:B,10)*AD130, 0)+IF(ISNUMBER(AG130), INDEX(出力表!B:B,11)*AG130, 0)+IF(ISNUMBER(AJ130), INDEX(出力表!B:B,12)*AJ130, 0)+IF(ISNUMBER(AM130), INDEX(出力表!B:B,13)*AM130, 0)</f>
        <v>0</v>
      </c>
      <c r="AO130">
        <f>IF(ISNUMBER(F130), INDEX(出力表!B:B,2), 0)+IF(ISNUMBER(I130), INDEX(出力表!B:B,3), 0)+IF(ISNUMBER(L130), INDEX(出力表!B:B,4), 0)+IF(ISNUMBER(O130), INDEX(出力表!B:B,5), 0)+IF(ISNUMBER(R130), INDEX(出力表!B:B,6), 0)+IF(ISNUMBER(U130), INDEX(出力表!B:B,7), 0)+IF(ISNUMBER(X130), INDEX(出力表!B:B,8), 0)+IF(ISNUMBER(AA130), INDEX(出力表!B:B,9), 0)+IF(ISNUMBER(AD130), INDEX(出力表!B:B,10), 0)+IF(ISNUMBER(AG130), INDEX(出力表!B:B,11), 0)+IF(ISNUMBER(AJ130), INDEX(出力表!B:B,12), 0)+IF(ISNUMBER(AM130), INDEX(出力表!B:B,13), 0)</f>
        <v>0</v>
      </c>
      <c r="AP130" t="str">
        <f t="shared" si="1"/>
        <v/>
      </c>
    </row>
    <row r="131" spans="1:42" x14ac:dyDescent="0.2">
      <c r="A131">
        <v>130</v>
      </c>
      <c r="B131">
        <f>IF(UPPER(Settings!B4)="TRUE", 乱数表!$Z131*Settings!B10, 0)</f>
        <v>0.51336596645179222</v>
      </c>
      <c r="C131">
        <f>IF(UPPER(Settings!B4)="TRUE", 乱数表!$AA131*Settings!B11, 0)</f>
        <v>-4.9654674766315028E-2</v>
      </c>
      <c r="D131">
        <f>MIN(100, MAX(0, 100*BETAINV(乱数表!$B131, MAX(0.00000001, (1/(1+EXP(-(INDEX(係数表!G:G,2) + $B131))))*(EXP(INDEX(係数表!H:H,2) + INDEX(係数表!I:I,2)*LN(INDEX(出力表!C:C,2)+1)))), MAX(0.00000001, (1-(1/(1+EXP(-(INDEX(係数表!G:G,2) + $B131)))))*(EXP(INDEX(係数表!H:H,2) + INDEX(係数表!I:I,2)*LN(INDEX(出力表!C:C,2)+1)))))))</f>
        <v>99.761123251676054</v>
      </c>
      <c r="E131" t="e">
        <f>MIN(100, MAX(0, (100*(INDEX(出力表!D:D,2))/(EXP(INDEX(係数表!B:B,2) + $C131) + (INDEX(出力表!D:D,2)))) + (乱数表!$N131*(Settings!B12/(((INDEX(出力表!D:D,2))+1)^INDEX(係数表!E:E,2)*INDEX(係数表!F:F,2))))))</f>
        <v>#VALUE!</v>
      </c>
      <c r="F131" t="e">
        <f>MIN(100, MAX(0, (INDEX(出力表!D:D,2))*D131/MAX(E131, Settings!B3)))</f>
        <v>#VALUE!</v>
      </c>
      <c r="G131">
        <f>MIN(100, MAX(0, 100*BETAINV(乱数表!$C131, MAX(0.00000001, (1/(1+EXP(-(INDEX(係数表!G:G,3) + $B131))))*(EXP(INDEX(係数表!H:H,3) + INDEX(係数表!I:I,3)*LN(INDEX(出力表!C:C,3)+1)))), MAX(0.00000001, (1-(1/(1+EXP(-(INDEX(係数表!G:G,3) + $B131)))))*(EXP(INDEX(係数表!H:H,3) + INDEX(係数表!I:I,3)*LN(INDEX(出力表!C:C,3)+1)))))))</f>
        <v>97.711704478964137</v>
      </c>
      <c r="H131" t="e">
        <f>MIN(100, MAX(0, (100*(INDEX(出力表!D:D,3))/(EXP(INDEX(係数表!B:B,3) + $C131) + (INDEX(出力表!D:D,3)))) + (乱数表!$O131*(Settings!B12/(((INDEX(出力表!D:D,3))+1)^INDEX(係数表!E:E,3)*INDEX(係数表!F:F,3))))))</f>
        <v>#VALUE!</v>
      </c>
      <c r="I131" t="e">
        <f>MIN(100, MAX(0, (INDEX(出力表!D:D,3))*G131/MAX(H131, Settings!B3)))</f>
        <v>#VALUE!</v>
      </c>
      <c r="J131">
        <f>MIN(100, MAX(0, 100*BETAINV(乱数表!$D131, MAX(0.00000001, (1/(1+EXP(-(INDEX(係数表!G:G,4) + $B131))))*(EXP(INDEX(係数表!H:H,4) + INDEX(係数表!I:I,4)*LN(INDEX(出力表!C:C,4)+1)))), MAX(0.00000001, (1-(1/(1+EXP(-(INDEX(係数表!G:G,4) + $B131)))))*(EXP(INDEX(係数表!H:H,4) + INDEX(係数表!I:I,4)*LN(INDEX(出力表!C:C,4)+1)))))))</f>
        <v>99.985827589021881</v>
      </c>
      <c r="K131" t="e">
        <f>MIN(100, MAX(0, (100*(INDEX(出力表!D:D,4))/(EXP(INDEX(係数表!B:B,4) + $C131) + (INDEX(出力表!D:D,4)))) + (乱数表!$P131*(Settings!B12/(((INDEX(出力表!D:D,4))+1)^INDEX(係数表!E:E,4)*INDEX(係数表!F:F,4))))))</f>
        <v>#VALUE!</v>
      </c>
      <c r="L131" t="e">
        <f>MIN(100, MAX(0, (INDEX(出力表!D:D,4))*J131/MAX(K131, Settings!B3)))</f>
        <v>#VALUE!</v>
      </c>
      <c r="M131">
        <f>MIN(100, MAX(0, 100*BETAINV(乱数表!$E131, MAX(0.00000001, (1/(1+EXP(-(INDEX(係数表!G:G,5) + $B131))))*(EXP(INDEX(係数表!H:H,5) + INDEX(係数表!I:I,5)*LN(INDEX(出力表!C:C,5)+1)))), MAX(0.00000001, (1-(1/(1+EXP(-(INDEX(係数表!G:G,5) + $B131)))))*(EXP(INDEX(係数表!H:H,5) + INDEX(係数表!I:I,5)*LN(INDEX(出力表!C:C,5)+1)))))))</f>
        <v>99.998407181512448</v>
      </c>
      <c r="N131" t="e">
        <f>MIN(100, MAX(0, (100*(INDEX(出力表!D:D,5))/(EXP(INDEX(係数表!B:B,5) + $C131) + (INDEX(出力表!D:D,5)))) + (乱数表!$Q131*(Settings!B12/(((INDEX(出力表!D:D,5))+1)^INDEX(係数表!E:E,5)*INDEX(係数表!F:F,5))))))</f>
        <v>#VALUE!</v>
      </c>
      <c r="O131" t="e">
        <f>MIN(100, MAX(0, (INDEX(出力表!D:D,5))*M131/MAX(N131, Settings!B3)))</f>
        <v>#VALUE!</v>
      </c>
      <c r="P131">
        <f>MIN(100, MAX(0, 100*BETAINV(乱数表!$F131, MAX(0.00000001, (1/(1+EXP(-(INDEX(係数表!G:G,6) + $B131))))*(EXP(INDEX(係数表!H:H,6) + INDEX(係数表!I:I,6)*LN(INDEX(出力表!C:C,6)+1)))), MAX(0.00000001, (1-(1/(1+EXP(-(INDEX(係数表!G:G,6) + $B131)))))*(EXP(INDEX(係数表!H:H,6) + INDEX(係数表!I:I,6)*LN(INDEX(出力表!C:C,6)+1)))))))</f>
        <v>63.599402752317694</v>
      </c>
      <c r="Q131" t="e">
        <f>MIN(100, MAX(0, (100*(INDEX(出力表!D:D,6))/(EXP(INDEX(係数表!B:B,6) + $C131) + (INDEX(出力表!D:D,6)))) + (乱数表!$R131*(Settings!B12/(((INDEX(出力表!D:D,6))+1)^INDEX(係数表!E:E,6)*INDEX(係数表!F:F,6))))))</f>
        <v>#VALUE!</v>
      </c>
      <c r="R131" t="e">
        <f>MIN(100, MAX(0, (INDEX(出力表!D:D,6))*P131/MAX(Q131, Settings!B3)))</f>
        <v>#VALUE!</v>
      </c>
      <c r="S131">
        <f>MIN(100, MAX(0, 100*BETAINV(乱数表!$G131, MAX(0.00000001, (1/(1+EXP(-(INDEX(係数表!G:G,7) + $B131))))*(EXP(INDEX(係数表!H:H,7) + INDEX(係数表!I:I,7)*LN(INDEX(出力表!C:C,7)+1)))), MAX(0.00000001, (1-(1/(1+EXP(-(INDEX(係数表!G:G,7) + $B131)))))*(EXP(INDEX(係数表!H:H,7) + INDEX(係数表!I:I,7)*LN(INDEX(出力表!C:C,7)+1)))))))</f>
        <v>99.876298175032744</v>
      </c>
      <c r="T131" t="e">
        <f>MIN(100, MAX(0, (100*(INDEX(出力表!D:D,7))/(EXP(INDEX(係数表!B:B,7) + $C131) + (INDEX(出力表!D:D,7)))) + (乱数表!$S131*(Settings!B12/(((INDEX(出力表!D:D,7))+1)^INDEX(係数表!E:E,7)*INDEX(係数表!F:F,7))))))</f>
        <v>#VALUE!</v>
      </c>
      <c r="U131" t="e">
        <f>MIN(100, MAX(0, (INDEX(出力表!D:D,7))*S131/MAX(T131, Settings!B3)))</f>
        <v>#VALUE!</v>
      </c>
      <c r="V131">
        <f>MIN(100, MAX(0, 100*BETAINV(乱数表!$H131, MAX(0.00000001, (1/(1+EXP(-(INDEX(係数表!G:G,8) + $B131))))*(EXP(INDEX(係数表!H:H,8) + INDEX(係数表!I:I,8)*LN(INDEX(出力表!C:C,8)+1)))), MAX(0.00000001, (1-(1/(1+EXP(-(INDEX(係数表!G:G,8) + $B131)))))*(EXP(INDEX(係数表!H:H,8) + INDEX(係数表!I:I,8)*LN(INDEX(出力表!C:C,8)+1)))))))</f>
        <v>96.269294590643128</v>
      </c>
      <c r="W131" t="e">
        <f>MIN(100, MAX(0, (100*(INDEX(出力表!D:D,8))/(EXP(INDEX(係数表!B:B,8) + $C131) + (INDEX(出力表!D:D,8)))) + (乱数表!$T131*(Settings!B12/(((INDEX(出力表!D:D,8))+1)^INDEX(係数表!E:E,8)*INDEX(係数表!F:F,8))))))</f>
        <v>#VALUE!</v>
      </c>
      <c r="X131" t="e">
        <f>MIN(100, MAX(0, (INDEX(出力表!D:D,8))*V131/MAX(W131, Settings!B3)))</f>
        <v>#VALUE!</v>
      </c>
      <c r="Y131">
        <f>MIN(100, MAX(0, 100*BETAINV(乱数表!$I131, MAX(0.00000001, (1/(1+EXP(-(INDEX(係数表!G:G,9) + $B131))))*(EXP(INDEX(係数表!H:H,9) + INDEX(係数表!I:I,9)*LN(INDEX(出力表!C:C,9)+1)))), MAX(0.00000001, (1-(1/(1+EXP(-(INDEX(係数表!G:G,9) + $B131)))))*(EXP(INDEX(係数表!H:H,9) + INDEX(係数表!I:I,9)*LN(INDEX(出力表!C:C,9)+1)))))))</f>
        <v>76.044962501839834</v>
      </c>
      <c r="Z131" t="e">
        <f>MIN(100, MAX(0, (100*(INDEX(出力表!D:D,9))/(EXP(INDEX(係数表!B:B,9) + $C131) + (INDEX(出力表!D:D,9)))) + (乱数表!$U131*(Settings!B12/(((INDEX(出力表!D:D,9))+1)^INDEX(係数表!E:E,9)*INDEX(係数表!F:F,9))))))</f>
        <v>#VALUE!</v>
      </c>
      <c r="AA131" t="e">
        <f>MIN(100, MAX(0, (INDEX(出力表!D:D,9))*Y131/MAX(Z131, Settings!B3)))</f>
        <v>#VALUE!</v>
      </c>
      <c r="AB131">
        <f>MIN(100, MAX(0, 100*BETAINV(乱数表!$J131, MAX(0.00000001, (1/(1+EXP(-(INDEX(係数表!G:G,10) + $B131))))*(EXP(INDEX(係数表!H:H,10) + INDEX(係数表!I:I,10)*LN(INDEX(出力表!C:C,10)+1)))), MAX(0.00000001, (1-(1/(1+EXP(-(INDEX(係数表!G:G,10) + $B131)))))*(EXP(INDEX(係数表!H:H,10) + INDEX(係数表!I:I,10)*LN(INDEX(出力表!C:C,10)+1)))))))</f>
        <v>98.668498274948476</v>
      </c>
      <c r="AC131" t="e">
        <f>MIN(100, MAX(0, (100*(INDEX(出力表!D:D,10))/(EXP(INDEX(係数表!B:B,10) + $C131) + (INDEX(出力表!D:D,10)))) + (乱数表!$V131*(Settings!B12/(((INDEX(出力表!D:D,10))+1)^INDEX(係数表!E:E,10)*INDEX(係数表!F:F,10))))))</f>
        <v>#VALUE!</v>
      </c>
      <c r="AD131" t="e">
        <f>MIN(100, MAX(0, (INDEX(出力表!D:D,10))*AB131/MAX(AC131, Settings!B3)))</f>
        <v>#VALUE!</v>
      </c>
      <c r="AE131">
        <f>MIN(100, MAX(0, 100*BETAINV(乱数表!$K131, MAX(0.00000001, (1/(1+EXP(-(INDEX(係数表!G:G,11) + $B131))))*(EXP(INDEX(係数表!H:H,11) + INDEX(係数表!I:I,11)*LN(INDEX(出力表!C:C,11)+1)))), MAX(0.00000001, (1-(1/(1+EXP(-(INDEX(係数表!G:G,11) + $B131)))))*(EXP(INDEX(係数表!H:H,11) + INDEX(係数表!I:I,11)*LN(INDEX(出力表!C:C,11)+1)))))))</f>
        <v>82.600758359646946</v>
      </c>
      <c r="AF131" t="e">
        <f>MIN(100, MAX(0, (100*(INDEX(出力表!D:D,11))/(EXP(INDEX(係数表!B:B,11) + $C131) + (INDEX(出力表!D:D,11)))) + (乱数表!$W131*(Settings!B12/(((INDEX(出力表!D:D,11))+1)^INDEX(係数表!E:E,11)*INDEX(係数表!F:F,11))))))</f>
        <v>#VALUE!</v>
      </c>
      <c r="AG131" t="e">
        <f>MIN(100, MAX(0, (INDEX(出力表!D:D,11))*AE131/MAX(AF131, Settings!B3)))</f>
        <v>#VALUE!</v>
      </c>
      <c r="AH131">
        <f>MIN(100, MAX(0, 100*BETAINV(乱数表!$L131, MAX(0.00000001, (1/(1+EXP(-(INDEX(係数表!G:G,12) + $B131))))*(EXP(INDEX(係数表!H:H,12) + INDEX(係数表!I:I,12)*LN(INDEX(出力表!C:C,12)+1)))), MAX(0.00000001, (1-(1/(1+EXP(-(INDEX(係数表!G:G,12) + $B131)))))*(EXP(INDEX(係数表!H:H,12) + INDEX(係数表!I:I,12)*LN(INDEX(出力表!C:C,12)+1)))))))</f>
        <v>98.665290126795583</v>
      </c>
      <c r="AI131" t="e">
        <f>MIN(100, MAX(0, (100*(INDEX(出力表!D:D,12))/(EXP(INDEX(係数表!B:B,12) + $C131) + (INDEX(出力表!D:D,12)))) + (乱数表!$X131*(Settings!B12/(((INDEX(出力表!D:D,12))+1)^INDEX(係数表!E:E,12)*INDEX(係数表!F:F,12))))))</f>
        <v>#VALUE!</v>
      </c>
      <c r="AJ131" t="e">
        <f>MIN(100, MAX(0, (INDEX(出力表!D:D,12))*AH131/MAX(AI131, Settings!B3)))</f>
        <v>#VALUE!</v>
      </c>
      <c r="AK131">
        <f>MIN(100, MAX(0, 100*BETAINV(乱数表!$M131, MAX(0.00000001, (1/(1+EXP(-(INDEX(係数表!G:G,13) + $B131))))*(EXP(INDEX(係数表!H:H,13) + INDEX(係数表!I:I,13)*LN(INDEX(出力表!C:C,13)+1)))), MAX(0.00000001, (1-(1/(1+EXP(-(INDEX(係数表!G:G,13) + $B131)))))*(EXP(INDEX(係数表!H:H,13) + INDEX(係数表!I:I,13)*LN(INDEX(出力表!C:C,13)+1)))))))</f>
        <v>89.948055881783887</v>
      </c>
      <c r="AL131" t="e">
        <f>MIN(100, MAX(0, (100*(INDEX(出力表!D:D,13))/(EXP(INDEX(係数表!B:B,13) + $C131) + (INDEX(出力表!D:D,13)))) + (乱数表!$Y131*(Settings!B12/(((INDEX(出力表!D:D,13))+1)^INDEX(係数表!E:E,13)*INDEX(係数表!F:F,13))))))</f>
        <v>#VALUE!</v>
      </c>
      <c r="AM131" t="e">
        <f>MIN(100, MAX(0, (INDEX(出力表!D:D,13))*AK131/MAX(AL131, Settings!B3)))</f>
        <v>#VALUE!</v>
      </c>
      <c r="AN131">
        <f>IF(ISNUMBER(F131), INDEX(出力表!B:B,2)*F131, 0)+IF(ISNUMBER(I131), INDEX(出力表!B:B,3)*I131, 0)+IF(ISNUMBER(L131), INDEX(出力表!B:B,4)*L131, 0)+IF(ISNUMBER(O131), INDEX(出力表!B:B,5)*O131, 0)+IF(ISNUMBER(R131), INDEX(出力表!B:B,6)*R131, 0)+IF(ISNUMBER(U131), INDEX(出力表!B:B,7)*U131, 0)+IF(ISNUMBER(X131), INDEX(出力表!B:B,8)*X131, 0)+IF(ISNUMBER(AA131), INDEX(出力表!B:B,9)*AA131, 0)+IF(ISNUMBER(AD131), INDEX(出力表!B:B,10)*AD131, 0)+IF(ISNUMBER(AG131), INDEX(出力表!B:B,11)*AG131, 0)+IF(ISNUMBER(AJ131), INDEX(出力表!B:B,12)*AJ131, 0)+IF(ISNUMBER(AM131), INDEX(出力表!B:B,13)*AM131, 0)</f>
        <v>0</v>
      </c>
      <c r="AO131">
        <f>IF(ISNUMBER(F131), INDEX(出力表!B:B,2), 0)+IF(ISNUMBER(I131), INDEX(出力表!B:B,3), 0)+IF(ISNUMBER(L131), INDEX(出力表!B:B,4), 0)+IF(ISNUMBER(O131), INDEX(出力表!B:B,5), 0)+IF(ISNUMBER(R131), INDEX(出力表!B:B,6), 0)+IF(ISNUMBER(U131), INDEX(出力表!B:B,7), 0)+IF(ISNUMBER(X131), INDEX(出力表!B:B,8), 0)+IF(ISNUMBER(AA131), INDEX(出力表!B:B,9), 0)+IF(ISNUMBER(AD131), INDEX(出力表!B:B,10), 0)+IF(ISNUMBER(AG131), INDEX(出力表!B:B,11), 0)+IF(ISNUMBER(AJ131), INDEX(出力表!B:B,12), 0)+IF(ISNUMBER(AM131), INDEX(出力表!B:B,13), 0)</f>
        <v>0</v>
      </c>
      <c r="AP131" t="str">
        <f t="shared" ref="AP131:AP194" si="2">IF(AO131&gt;0, AN131/AO131, "")</f>
        <v/>
      </c>
    </row>
    <row r="132" spans="1:42" x14ac:dyDescent="0.2">
      <c r="A132">
        <v>131</v>
      </c>
      <c r="B132">
        <f>IF(UPPER(Settings!B4)="TRUE", 乱数表!$Z132*Settings!B10, 0)</f>
        <v>0.63098730399704595</v>
      </c>
      <c r="C132">
        <f>IF(UPPER(Settings!B4)="TRUE", 乱数表!$AA132*Settings!B11, 0)</f>
        <v>4.780831251582205E-2</v>
      </c>
      <c r="D132">
        <f>MIN(100, MAX(0, 100*BETAINV(乱数表!$B132, MAX(0.00000001, (1/(1+EXP(-(INDEX(係数表!G:G,2) + $B132))))*(EXP(INDEX(係数表!H:H,2) + INDEX(係数表!I:I,2)*LN(INDEX(出力表!C:C,2)+1)))), MAX(0.00000001, (1-(1/(1+EXP(-(INDEX(係数表!G:G,2) + $B132)))))*(EXP(INDEX(係数表!H:H,2) + INDEX(係数表!I:I,2)*LN(INDEX(出力表!C:C,2)+1)))))))</f>
        <v>99.671525432180317</v>
      </c>
      <c r="E132" t="e">
        <f>MIN(100, MAX(0, (100*(INDEX(出力表!D:D,2))/(EXP(INDEX(係数表!B:B,2) + $C132) + (INDEX(出力表!D:D,2)))) + (乱数表!$N132*(Settings!B12/(((INDEX(出力表!D:D,2))+1)^INDEX(係数表!E:E,2)*INDEX(係数表!F:F,2))))))</f>
        <v>#VALUE!</v>
      </c>
      <c r="F132" t="e">
        <f>MIN(100, MAX(0, (INDEX(出力表!D:D,2))*D132/MAX(E132, Settings!B3)))</f>
        <v>#VALUE!</v>
      </c>
      <c r="G132">
        <f>MIN(100, MAX(0, 100*BETAINV(乱数表!$C132, MAX(0.00000001, (1/(1+EXP(-(INDEX(係数表!G:G,3) + $B132))))*(EXP(INDEX(係数表!H:H,3) + INDEX(係数表!I:I,3)*LN(INDEX(出力表!C:C,3)+1)))), MAX(0.00000001, (1-(1/(1+EXP(-(INDEX(係数表!G:G,3) + $B132)))))*(EXP(INDEX(係数表!H:H,3) + INDEX(係数表!I:I,3)*LN(INDEX(出力表!C:C,3)+1)))))))</f>
        <v>97.973803839452884</v>
      </c>
      <c r="H132" t="e">
        <f>MIN(100, MAX(0, (100*(INDEX(出力表!D:D,3))/(EXP(INDEX(係数表!B:B,3) + $C132) + (INDEX(出力表!D:D,3)))) + (乱数表!$O132*(Settings!B12/(((INDEX(出力表!D:D,3))+1)^INDEX(係数表!E:E,3)*INDEX(係数表!F:F,3))))))</f>
        <v>#VALUE!</v>
      </c>
      <c r="I132" t="e">
        <f>MIN(100, MAX(0, (INDEX(出力表!D:D,3))*G132/MAX(H132, Settings!B3)))</f>
        <v>#VALUE!</v>
      </c>
      <c r="J132">
        <f>MIN(100, MAX(0, 100*BETAINV(乱数表!$D132, MAX(0.00000001, (1/(1+EXP(-(INDEX(係数表!G:G,4) + $B132))))*(EXP(INDEX(係数表!H:H,4) + INDEX(係数表!I:I,4)*LN(INDEX(出力表!C:C,4)+1)))), MAX(0.00000001, (1-(1/(1+EXP(-(INDEX(係数表!G:G,4) + $B132)))))*(EXP(INDEX(係数表!H:H,4) + INDEX(係数表!I:I,4)*LN(INDEX(出力表!C:C,4)+1)))))))</f>
        <v>84.813840315821025</v>
      </c>
      <c r="K132" t="e">
        <f>MIN(100, MAX(0, (100*(INDEX(出力表!D:D,4))/(EXP(INDEX(係数表!B:B,4) + $C132) + (INDEX(出力表!D:D,4)))) + (乱数表!$P132*(Settings!B12/(((INDEX(出力表!D:D,4))+1)^INDEX(係数表!E:E,4)*INDEX(係数表!F:F,4))))))</f>
        <v>#VALUE!</v>
      </c>
      <c r="L132" t="e">
        <f>MIN(100, MAX(0, (INDEX(出力表!D:D,4))*J132/MAX(K132, Settings!B3)))</f>
        <v>#VALUE!</v>
      </c>
      <c r="M132">
        <f>MIN(100, MAX(0, 100*BETAINV(乱数表!$E132, MAX(0.00000001, (1/(1+EXP(-(INDEX(係数表!G:G,5) + $B132))))*(EXP(INDEX(係数表!H:H,5) + INDEX(係数表!I:I,5)*LN(INDEX(出力表!C:C,5)+1)))), MAX(0.00000001, (1-(1/(1+EXP(-(INDEX(係数表!G:G,5) + $B132)))))*(EXP(INDEX(係数表!H:H,5) + INDEX(係数表!I:I,5)*LN(INDEX(出力表!C:C,5)+1)))))))</f>
        <v>81.914350430977507</v>
      </c>
      <c r="N132" t="e">
        <f>MIN(100, MAX(0, (100*(INDEX(出力表!D:D,5))/(EXP(INDEX(係数表!B:B,5) + $C132) + (INDEX(出力表!D:D,5)))) + (乱数表!$Q132*(Settings!B12/(((INDEX(出力表!D:D,5))+1)^INDEX(係数表!E:E,5)*INDEX(係数表!F:F,5))))))</f>
        <v>#VALUE!</v>
      </c>
      <c r="O132" t="e">
        <f>MIN(100, MAX(0, (INDEX(出力表!D:D,5))*M132/MAX(N132, Settings!B3)))</f>
        <v>#VALUE!</v>
      </c>
      <c r="P132">
        <f>MIN(100, MAX(0, 100*BETAINV(乱数表!$F132, MAX(0.00000001, (1/(1+EXP(-(INDEX(係数表!G:G,6) + $B132))))*(EXP(INDEX(係数表!H:H,6) + INDEX(係数表!I:I,6)*LN(INDEX(出力表!C:C,6)+1)))), MAX(0.00000001, (1-(1/(1+EXP(-(INDEX(係数表!G:G,6) + $B132)))))*(EXP(INDEX(係数表!H:H,6) + INDEX(係数表!I:I,6)*LN(INDEX(出力表!C:C,6)+1)))))))</f>
        <v>92.126296605487781</v>
      </c>
      <c r="Q132" t="e">
        <f>MIN(100, MAX(0, (100*(INDEX(出力表!D:D,6))/(EXP(INDEX(係数表!B:B,6) + $C132) + (INDEX(出力表!D:D,6)))) + (乱数表!$R132*(Settings!B12/(((INDEX(出力表!D:D,6))+1)^INDEX(係数表!E:E,6)*INDEX(係数表!F:F,6))))))</f>
        <v>#VALUE!</v>
      </c>
      <c r="R132" t="e">
        <f>MIN(100, MAX(0, (INDEX(出力表!D:D,6))*P132/MAX(Q132, Settings!B3)))</f>
        <v>#VALUE!</v>
      </c>
      <c r="S132">
        <f>MIN(100, MAX(0, 100*BETAINV(乱数表!$G132, MAX(0.00000001, (1/(1+EXP(-(INDEX(係数表!G:G,7) + $B132))))*(EXP(INDEX(係数表!H:H,7) + INDEX(係数表!I:I,7)*LN(INDEX(出力表!C:C,7)+1)))), MAX(0.00000001, (1-(1/(1+EXP(-(INDEX(係数表!G:G,7) + $B132)))))*(EXP(INDEX(係数表!H:H,7) + INDEX(係数表!I:I,7)*LN(INDEX(出力表!C:C,7)+1)))))))</f>
        <v>99.910637013450213</v>
      </c>
      <c r="T132" t="e">
        <f>MIN(100, MAX(0, (100*(INDEX(出力表!D:D,7))/(EXP(INDEX(係数表!B:B,7) + $C132) + (INDEX(出力表!D:D,7)))) + (乱数表!$S132*(Settings!B12/(((INDEX(出力表!D:D,7))+1)^INDEX(係数表!E:E,7)*INDEX(係数表!F:F,7))))))</f>
        <v>#VALUE!</v>
      </c>
      <c r="U132" t="e">
        <f>MIN(100, MAX(0, (INDEX(出力表!D:D,7))*S132/MAX(T132, Settings!B3)))</f>
        <v>#VALUE!</v>
      </c>
      <c r="V132">
        <f>MIN(100, MAX(0, 100*BETAINV(乱数表!$H132, MAX(0.00000001, (1/(1+EXP(-(INDEX(係数表!G:G,8) + $B132))))*(EXP(INDEX(係数表!H:H,8) + INDEX(係数表!I:I,8)*LN(INDEX(出力表!C:C,8)+1)))), MAX(0.00000001, (1-(1/(1+EXP(-(INDEX(係数表!G:G,8) + $B132)))))*(EXP(INDEX(係数表!H:H,8) + INDEX(係数表!I:I,8)*LN(INDEX(出力表!C:C,8)+1)))))))</f>
        <v>33.935233840511955</v>
      </c>
      <c r="W132" t="e">
        <f>MIN(100, MAX(0, (100*(INDEX(出力表!D:D,8))/(EXP(INDEX(係数表!B:B,8) + $C132) + (INDEX(出力表!D:D,8)))) + (乱数表!$T132*(Settings!B12/(((INDEX(出力表!D:D,8))+1)^INDEX(係数表!E:E,8)*INDEX(係数表!F:F,8))))))</f>
        <v>#VALUE!</v>
      </c>
      <c r="X132" t="e">
        <f>MIN(100, MAX(0, (INDEX(出力表!D:D,8))*V132/MAX(W132, Settings!B3)))</f>
        <v>#VALUE!</v>
      </c>
      <c r="Y132">
        <f>MIN(100, MAX(0, 100*BETAINV(乱数表!$I132, MAX(0.00000001, (1/(1+EXP(-(INDEX(係数表!G:G,9) + $B132))))*(EXP(INDEX(係数表!H:H,9) + INDEX(係数表!I:I,9)*LN(INDEX(出力表!C:C,9)+1)))), MAX(0.00000001, (1-(1/(1+EXP(-(INDEX(係数表!G:G,9) + $B132)))))*(EXP(INDEX(係数表!H:H,9) + INDEX(係数表!I:I,9)*LN(INDEX(出力表!C:C,9)+1)))))))</f>
        <v>99.358603423232367</v>
      </c>
      <c r="Z132" t="e">
        <f>MIN(100, MAX(0, (100*(INDEX(出力表!D:D,9))/(EXP(INDEX(係数表!B:B,9) + $C132) + (INDEX(出力表!D:D,9)))) + (乱数表!$U132*(Settings!B12/(((INDEX(出力表!D:D,9))+1)^INDEX(係数表!E:E,9)*INDEX(係数表!F:F,9))))))</f>
        <v>#VALUE!</v>
      </c>
      <c r="AA132" t="e">
        <f>MIN(100, MAX(0, (INDEX(出力表!D:D,9))*Y132/MAX(Z132, Settings!B3)))</f>
        <v>#VALUE!</v>
      </c>
      <c r="AB132">
        <f>MIN(100, MAX(0, 100*BETAINV(乱数表!$J132, MAX(0.00000001, (1/(1+EXP(-(INDEX(係数表!G:G,10) + $B132))))*(EXP(INDEX(係数表!H:H,10) + INDEX(係数表!I:I,10)*LN(INDEX(出力表!C:C,10)+1)))), MAX(0.00000001, (1-(1/(1+EXP(-(INDEX(係数表!G:G,10) + $B132)))))*(EXP(INDEX(係数表!H:H,10) + INDEX(係数表!I:I,10)*LN(INDEX(出力表!C:C,10)+1)))))))</f>
        <v>86.650609659711819</v>
      </c>
      <c r="AC132" t="e">
        <f>MIN(100, MAX(0, (100*(INDEX(出力表!D:D,10))/(EXP(INDEX(係数表!B:B,10) + $C132) + (INDEX(出力表!D:D,10)))) + (乱数表!$V132*(Settings!B12/(((INDEX(出力表!D:D,10))+1)^INDEX(係数表!E:E,10)*INDEX(係数表!F:F,10))))))</f>
        <v>#VALUE!</v>
      </c>
      <c r="AD132" t="e">
        <f>MIN(100, MAX(0, (INDEX(出力表!D:D,10))*AB132/MAX(AC132, Settings!B3)))</f>
        <v>#VALUE!</v>
      </c>
      <c r="AE132">
        <f>MIN(100, MAX(0, 100*BETAINV(乱数表!$K132, MAX(0.00000001, (1/(1+EXP(-(INDEX(係数表!G:G,11) + $B132))))*(EXP(INDEX(係数表!H:H,11) + INDEX(係数表!I:I,11)*LN(INDEX(出力表!C:C,11)+1)))), MAX(0.00000001, (1-(1/(1+EXP(-(INDEX(係数表!G:G,11) + $B132)))))*(EXP(INDEX(係数表!H:H,11) + INDEX(係数表!I:I,11)*LN(INDEX(出力表!C:C,11)+1)))))))</f>
        <v>97.167761272830944</v>
      </c>
      <c r="AF132" t="e">
        <f>MIN(100, MAX(0, (100*(INDEX(出力表!D:D,11))/(EXP(INDEX(係数表!B:B,11) + $C132) + (INDEX(出力表!D:D,11)))) + (乱数表!$W132*(Settings!B12/(((INDEX(出力表!D:D,11))+1)^INDEX(係数表!E:E,11)*INDEX(係数表!F:F,11))))))</f>
        <v>#VALUE!</v>
      </c>
      <c r="AG132" t="e">
        <f>MIN(100, MAX(0, (INDEX(出力表!D:D,11))*AE132/MAX(AF132, Settings!B3)))</f>
        <v>#VALUE!</v>
      </c>
      <c r="AH132">
        <f>MIN(100, MAX(0, 100*BETAINV(乱数表!$L132, MAX(0.00000001, (1/(1+EXP(-(INDEX(係数表!G:G,12) + $B132))))*(EXP(INDEX(係数表!H:H,12) + INDEX(係数表!I:I,12)*LN(INDEX(出力表!C:C,12)+1)))), MAX(0.00000001, (1-(1/(1+EXP(-(INDEX(係数表!G:G,12) + $B132)))))*(EXP(INDEX(係数表!H:H,12) + INDEX(係数表!I:I,12)*LN(INDEX(出力表!C:C,12)+1)))))))</f>
        <v>97.150905186774622</v>
      </c>
      <c r="AI132" t="e">
        <f>MIN(100, MAX(0, (100*(INDEX(出力表!D:D,12))/(EXP(INDEX(係数表!B:B,12) + $C132) + (INDEX(出力表!D:D,12)))) + (乱数表!$X132*(Settings!B12/(((INDEX(出力表!D:D,12))+1)^INDEX(係数表!E:E,12)*INDEX(係数表!F:F,12))))))</f>
        <v>#VALUE!</v>
      </c>
      <c r="AJ132" t="e">
        <f>MIN(100, MAX(0, (INDEX(出力表!D:D,12))*AH132/MAX(AI132, Settings!B3)))</f>
        <v>#VALUE!</v>
      </c>
      <c r="AK132">
        <f>MIN(100, MAX(0, 100*BETAINV(乱数表!$M132, MAX(0.00000001, (1/(1+EXP(-(INDEX(係数表!G:G,13) + $B132))))*(EXP(INDEX(係数表!H:H,13) + INDEX(係数表!I:I,13)*LN(INDEX(出力表!C:C,13)+1)))), MAX(0.00000001, (1-(1/(1+EXP(-(INDEX(係数表!G:G,13) + $B132)))))*(EXP(INDEX(係数表!H:H,13) + INDEX(係数表!I:I,13)*LN(INDEX(出力表!C:C,13)+1)))))))</f>
        <v>99.991003009398142</v>
      </c>
      <c r="AL132" t="e">
        <f>MIN(100, MAX(0, (100*(INDEX(出力表!D:D,13))/(EXP(INDEX(係数表!B:B,13) + $C132) + (INDEX(出力表!D:D,13)))) + (乱数表!$Y132*(Settings!B12/(((INDEX(出力表!D:D,13))+1)^INDEX(係数表!E:E,13)*INDEX(係数表!F:F,13))))))</f>
        <v>#VALUE!</v>
      </c>
      <c r="AM132" t="e">
        <f>MIN(100, MAX(0, (INDEX(出力表!D:D,13))*AK132/MAX(AL132, Settings!B3)))</f>
        <v>#VALUE!</v>
      </c>
      <c r="AN132">
        <f>IF(ISNUMBER(F132), INDEX(出力表!B:B,2)*F132, 0)+IF(ISNUMBER(I132), INDEX(出力表!B:B,3)*I132, 0)+IF(ISNUMBER(L132), INDEX(出力表!B:B,4)*L132, 0)+IF(ISNUMBER(O132), INDEX(出力表!B:B,5)*O132, 0)+IF(ISNUMBER(R132), INDEX(出力表!B:B,6)*R132, 0)+IF(ISNUMBER(U132), INDEX(出力表!B:B,7)*U132, 0)+IF(ISNUMBER(X132), INDEX(出力表!B:B,8)*X132, 0)+IF(ISNUMBER(AA132), INDEX(出力表!B:B,9)*AA132, 0)+IF(ISNUMBER(AD132), INDEX(出力表!B:B,10)*AD132, 0)+IF(ISNUMBER(AG132), INDEX(出力表!B:B,11)*AG132, 0)+IF(ISNUMBER(AJ132), INDEX(出力表!B:B,12)*AJ132, 0)+IF(ISNUMBER(AM132), INDEX(出力表!B:B,13)*AM132, 0)</f>
        <v>0</v>
      </c>
      <c r="AO132">
        <f>IF(ISNUMBER(F132), INDEX(出力表!B:B,2), 0)+IF(ISNUMBER(I132), INDEX(出力表!B:B,3), 0)+IF(ISNUMBER(L132), INDEX(出力表!B:B,4), 0)+IF(ISNUMBER(O132), INDEX(出力表!B:B,5), 0)+IF(ISNUMBER(R132), INDEX(出力表!B:B,6), 0)+IF(ISNUMBER(U132), INDEX(出力表!B:B,7), 0)+IF(ISNUMBER(X132), INDEX(出力表!B:B,8), 0)+IF(ISNUMBER(AA132), INDEX(出力表!B:B,9), 0)+IF(ISNUMBER(AD132), INDEX(出力表!B:B,10), 0)+IF(ISNUMBER(AG132), INDEX(出力表!B:B,11), 0)+IF(ISNUMBER(AJ132), INDEX(出力表!B:B,12), 0)+IF(ISNUMBER(AM132), INDEX(出力表!B:B,13), 0)</f>
        <v>0</v>
      </c>
      <c r="AP132" t="str">
        <f t="shared" si="2"/>
        <v/>
      </c>
    </row>
    <row r="133" spans="1:42" x14ac:dyDescent="0.2">
      <c r="A133">
        <v>132</v>
      </c>
      <c r="B133">
        <f>IF(UPPER(Settings!B4)="TRUE", 乱数表!$Z133*Settings!B10, 0)</f>
        <v>4.5872454508645091E-2</v>
      </c>
      <c r="C133">
        <f>IF(UPPER(Settings!B4)="TRUE", 乱数表!$AA133*Settings!B11, 0)</f>
        <v>-3.9360552104396082E-2</v>
      </c>
      <c r="D133">
        <f>MIN(100, MAX(0, 100*BETAINV(乱数表!$B133, MAX(0.00000001, (1/(1+EXP(-(INDEX(係数表!G:G,2) + $B133))))*(EXP(INDEX(係数表!H:H,2) + INDEX(係数表!I:I,2)*LN(INDEX(出力表!C:C,2)+1)))), MAX(0.00000001, (1-(1/(1+EXP(-(INDEX(係数表!G:G,2) + $B133)))))*(EXP(INDEX(係数表!H:H,2) + INDEX(係数表!I:I,2)*LN(INDEX(出力表!C:C,2)+1)))))))</f>
        <v>99.901118302470337</v>
      </c>
      <c r="E133" t="e">
        <f>MIN(100, MAX(0, (100*(INDEX(出力表!D:D,2))/(EXP(INDEX(係数表!B:B,2) + $C133) + (INDEX(出力表!D:D,2)))) + (乱数表!$N133*(Settings!B12/(((INDEX(出力表!D:D,2))+1)^INDEX(係数表!E:E,2)*INDEX(係数表!F:F,2))))))</f>
        <v>#VALUE!</v>
      </c>
      <c r="F133" t="e">
        <f>MIN(100, MAX(0, (INDEX(出力表!D:D,2))*D133/MAX(E133, Settings!B3)))</f>
        <v>#VALUE!</v>
      </c>
      <c r="G133">
        <f>MIN(100, MAX(0, 100*BETAINV(乱数表!$C133, MAX(0.00000001, (1/(1+EXP(-(INDEX(係数表!G:G,3) + $B133))))*(EXP(INDEX(係数表!H:H,3) + INDEX(係数表!I:I,3)*LN(INDEX(出力表!C:C,3)+1)))), MAX(0.00000001, (1-(1/(1+EXP(-(INDEX(係数表!G:G,3) + $B133)))))*(EXP(INDEX(係数表!H:H,3) + INDEX(係数表!I:I,3)*LN(INDEX(出力表!C:C,3)+1)))))))</f>
        <v>98.817718587147326</v>
      </c>
      <c r="H133" t="e">
        <f>MIN(100, MAX(0, (100*(INDEX(出力表!D:D,3))/(EXP(INDEX(係数表!B:B,3) + $C133) + (INDEX(出力表!D:D,3)))) + (乱数表!$O133*(Settings!B12/(((INDEX(出力表!D:D,3))+1)^INDEX(係数表!E:E,3)*INDEX(係数表!F:F,3))))))</f>
        <v>#VALUE!</v>
      </c>
      <c r="I133" t="e">
        <f>MIN(100, MAX(0, (INDEX(出力表!D:D,3))*G133/MAX(H133, Settings!B3)))</f>
        <v>#VALUE!</v>
      </c>
      <c r="J133">
        <f>MIN(100, MAX(0, 100*BETAINV(乱数表!$D133, MAX(0.00000001, (1/(1+EXP(-(INDEX(係数表!G:G,4) + $B133))))*(EXP(INDEX(係数表!H:H,4) + INDEX(係数表!I:I,4)*LN(INDEX(出力表!C:C,4)+1)))), MAX(0.00000001, (1-(1/(1+EXP(-(INDEX(係数表!G:G,4) + $B133)))))*(EXP(INDEX(係数表!H:H,4) + INDEX(係数表!I:I,4)*LN(INDEX(出力表!C:C,4)+1)))))))</f>
        <v>88.422543420691284</v>
      </c>
      <c r="K133" t="e">
        <f>MIN(100, MAX(0, (100*(INDEX(出力表!D:D,4))/(EXP(INDEX(係数表!B:B,4) + $C133) + (INDEX(出力表!D:D,4)))) + (乱数表!$P133*(Settings!B12/(((INDEX(出力表!D:D,4))+1)^INDEX(係数表!E:E,4)*INDEX(係数表!F:F,4))))))</f>
        <v>#VALUE!</v>
      </c>
      <c r="L133" t="e">
        <f>MIN(100, MAX(0, (INDEX(出力表!D:D,4))*J133/MAX(K133, Settings!B3)))</f>
        <v>#VALUE!</v>
      </c>
      <c r="M133">
        <f>MIN(100, MAX(0, 100*BETAINV(乱数表!$E133, MAX(0.00000001, (1/(1+EXP(-(INDEX(係数表!G:G,5) + $B133))))*(EXP(INDEX(係数表!H:H,5) + INDEX(係数表!I:I,5)*LN(INDEX(出力表!C:C,5)+1)))), MAX(0.00000001, (1-(1/(1+EXP(-(INDEX(係数表!G:G,5) + $B133)))))*(EXP(INDEX(係数表!H:H,5) + INDEX(係数表!I:I,5)*LN(INDEX(出力表!C:C,5)+1)))))))</f>
        <v>97.314971522584457</v>
      </c>
      <c r="N133" t="e">
        <f>MIN(100, MAX(0, (100*(INDEX(出力表!D:D,5))/(EXP(INDEX(係数表!B:B,5) + $C133) + (INDEX(出力表!D:D,5)))) + (乱数表!$Q133*(Settings!B12/(((INDEX(出力表!D:D,5))+1)^INDEX(係数表!E:E,5)*INDEX(係数表!F:F,5))))))</f>
        <v>#VALUE!</v>
      </c>
      <c r="O133" t="e">
        <f>MIN(100, MAX(0, (INDEX(出力表!D:D,5))*M133/MAX(N133, Settings!B3)))</f>
        <v>#VALUE!</v>
      </c>
      <c r="P133">
        <f>MIN(100, MAX(0, 100*BETAINV(乱数表!$F133, MAX(0.00000001, (1/(1+EXP(-(INDEX(係数表!G:G,6) + $B133))))*(EXP(INDEX(係数表!H:H,6) + INDEX(係数表!I:I,6)*LN(INDEX(出力表!C:C,6)+1)))), MAX(0.00000001, (1-(1/(1+EXP(-(INDEX(係数表!G:G,6) + $B133)))))*(EXP(INDEX(係数表!H:H,6) + INDEX(係数表!I:I,6)*LN(INDEX(出力表!C:C,6)+1)))))))</f>
        <v>92.271899174185307</v>
      </c>
      <c r="Q133" t="e">
        <f>MIN(100, MAX(0, (100*(INDEX(出力表!D:D,6))/(EXP(INDEX(係数表!B:B,6) + $C133) + (INDEX(出力表!D:D,6)))) + (乱数表!$R133*(Settings!B12/(((INDEX(出力表!D:D,6))+1)^INDEX(係数表!E:E,6)*INDEX(係数表!F:F,6))))))</f>
        <v>#VALUE!</v>
      </c>
      <c r="R133" t="e">
        <f>MIN(100, MAX(0, (INDEX(出力表!D:D,6))*P133/MAX(Q133, Settings!B3)))</f>
        <v>#VALUE!</v>
      </c>
      <c r="S133">
        <f>MIN(100, MAX(0, 100*BETAINV(乱数表!$G133, MAX(0.00000001, (1/(1+EXP(-(INDEX(係数表!G:G,7) + $B133))))*(EXP(INDEX(係数表!H:H,7) + INDEX(係数表!I:I,7)*LN(INDEX(出力表!C:C,7)+1)))), MAX(0.00000001, (1-(1/(1+EXP(-(INDEX(係数表!G:G,7) + $B133)))))*(EXP(INDEX(係数表!H:H,7) + INDEX(係数表!I:I,7)*LN(INDEX(出力表!C:C,7)+1)))))))</f>
        <v>84.927779283878991</v>
      </c>
      <c r="T133" t="e">
        <f>MIN(100, MAX(0, (100*(INDEX(出力表!D:D,7))/(EXP(INDEX(係数表!B:B,7) + $C133) + (INDEX(出力表!D:D,7)))) + (乱数表!$S133*(Settings!B12/(((INDEX(出力表!D:D,7))+1)^INDEX(係数表!E:E,7)*INDEX(係数表!F:F,7))))))</f>
        <v>#VALUE!</v>
      </c>
      <c r="U133" t="e">
        <f>MIN(100, MAX(0, (INDEX(出力表!D:D,7))*S133/MAX(T133, Settings!B3)))</f>
        <v>#VALUE!</v>
      </c>
      <c r="V133">
        <f>MIN(100, MAX(0, 100*BETAINV(乱数表!$H133, MAX(0.00000001, (1/(1+EXP(-(INDEX(係数表!G:G,8) + $B133))))*(EXP(INDEX(係数表!H:H,8) + INDEX(係数表!I:I,8)*LN(INDEX(出力表!C:C,8)+1)))), MAX(0.00000001, (1-(1/(1+EXP(-(INDEX(係数表!G:G,8) + $B133)))))*(EXP(INDEX(係数表!H:H,8) + INDEX(係数表!I:I,8)*LN(INDEX(出力表!C:C,8)+1)))))))</f>
        <v>60.498669211799005</v>
      </c>
      <c r="W133" t="e">
        <f>MIN(100, MAX(0, (100*(INDEX(出力表!D:D,8))/(EXP(INDEX(係数表!B:B,8) + $C133) + (INDEX(出力表!D:D,8)))) + (乱数表!$T133*(Settings!B12/(((INDEX(出力表!D:D,8))+1)^INDEX(係数表!E:E,8)*INDEX(係数表!F:F,8))))))</f>
        <v>#VALUE!</v>
      </c>
      <c r="X133" t="e">
        <f>MIN(100, MAX(0, (INDEX(出力表!D:D,8))*V133/MAX(W133, Settings!B3)))</f>
        <v>#VALUE!</v>
      </c>
      <c r="Y133">
        <f>MIN(100, MAX(0, 100*BETAINV(乱数表!$I133, MAX(0.00000001, (1/(1+EXP(-(INDEX(係数表!G:G,9) + $B133))))*(EXP(INDEX(係数表!H:H,9) + INDEX(係数表!I:I,9)*LN(INDEX(出力表!C:C,9)+1)))), MAX(0.00000001, (1-(1/(1+EXP(-(INDEX(係数表!G:G,9) + $B133)))))*(EXP(INDEX(係数表!H:H,9) + INDEX(係数表!I:I,9)*LN(INDEX(出力表!C:C,9)+1)))))))</f>
        <v>87.181827108530413</v>
      </c>
      <c r="Z133" t="e">
        <f>MIN(100, MAX(0, (100*(INDEX(出力表!D:D,9))/(EXP(INDEX(係数表!B:B,9) + $C133) + (INDEX(出力表!D:D,9)))) + (乱数表!$U133*(Settings!B12/(((INDEX(出力表!D:D,9))+1)^INDEX(係数表!E:E,9)*INDEX(係数表!F:F,9))))))</f>
        <v>#VALUE!</v>
      </c>
      <c r="AA133" t="e">
        <f>MIN(100, MAX(0, (INDEX(出力表!D:D,9))*Y133/MAX(Z133, Settings!B3)))</f>
        <v>#VALUE!</v>
      </c>
      <c r="AB133">
        <f>MIN(100, MAX(0, 100*BETAINV(乱数表!$J133, MAX(0.00000001, (1/(1+EXP(-(INDEX(係数表!G:G,10) + $B133))))*(EXP(INDEX(係数表!H:H,10) + INDEX(係数表!I:I,10)*LN(INDEX(出力表!C:C,10)+1)))), MAX(0.00000001, (1-(1/(1+EXP(-(INDEX(係数表!G:G,10) + $B133)))))*(EXP(INDEX(係数表!H:H,10) + INDEX(係数表!I:I,10)*LN(INDEX(出力表!C:C,10)+1)))))))</f>
        <v>92.741265560783873</v>
      </c>
      <c r="AC133" t="e">
        <f>MIN(100, MAX(0, (100*(INDEX(出力表!D:D,10))/(EXP(INDEX(係数表!B:B,10) + $C133) + (INDEX(出力表!D:D,10)))) + (乱数表!$V133*(Settings!B12/(((INDEX(出力表!D:D,10))+1)^INDEX(係数表!E:E,10)*INDEX(係数表!F:F,10))))))</f>
        <v>#VALUE!</v>
      </c>
      <c r="AD133" t="e">
        <f>MIN(100, MAX(0, (INDEX(出力表!D:D,10))*AB133/MAX(AC133, Settings!B3)))</f>
        <v>#VALUE!</v>
      </c>
      <c r="AE133">
        <f>MIN(100, MAX(0, 100*BETAINV(乱数表!$K133, MAX(0.00000001, (1/(1+EXP(-(INDEX(係数表!G:G,11) + $B133))))*(EXP(INDEX(係数表!H:H,11) + INDEX(係数表!I:I,11)*LN(INDEX(出力表!C:C,11)+1)))), MAX(0.00000001, (1-(1/(1+EXP(-(INDEX(係数表!G:G,11) + $B133)))))*(EXP(INDEX(係数表!H:H,11) + INDEX(係数表!I:I,11)*LN(INDEX(出力表!C:C,11)+1)))))))</f>
        <v>99.202583836144612</v>
      </c>
      <c r="AF133" t="e">
        <f>MIN(100, MAX(0, (100*(INDEX(出力表!D:D,11))/(EXP(INDEX(係数表!B:B,11) + $C133) + (INDEX(出力表!D:D,11)))) + (乱数表!$W133*(Settings!B12/(((INDEX(出力表!D:D,11))+1)^INDEX(係数表!E:E,11)*INDEX(係数表!F:F,11))))))</f>
        <v>#VALUE!</v>
      </c>
      <c r="AG133" t="e">
        <f>MIN(100, MAX(0, (INDEX(出力表!D:D,11))*AE133/MAX(AF133, Settings!B3)))</f>
        <v>#VALUE!</v>
      </c>
      <c r="AH133">
        <f>MIN(100, MAX(0, 100*BETAINV(乱数表!$L133, MAX(0.00000001, (1/(1+EXP(-(INDEX(係数表!G:G,12) + $B133))))*(EXP(INDEX(係数表!H:H,12) + INDEX(係数表!I:I,12)*LN(INDEX(出力表!C:C,12)+1)))), MAX(0.00000001, (1-(1/(1+EXP(-(INDEX(係数表!G:G,12) + $B133)))))*(EXP(INDEX(係数表!H:H,12) + INDEX(係数表!I:I,12)*LN(INDEX(出力表!C:C,12)+1)))))))</f>
        <v>81.910778027789362</v>
      </c>
      <c r="AI133" t="e">
        <f>MIN(100, MAX(0, (100*(INDEX(出力表!D:D,12))/(EXP(INDEX(係数表!B:B,12) + $C133) + (INDEX(出力表!D:D,12)))) + (乱数表!$X133*(Settings!B12/(((INDEX(出力表!D:D,12))+1)^INDEX(係数表!E:E,12)*INDEX(係数表!F:F,12))))))</f>
        <v>#VALUE!</v>
      </c>
      <c r="AJ133" t="e">
        <f>MIN(100, MAX(0, (INDEX(出力表!D:D,12))*AH133/MAX(AI133, Settings!B3)))</f>
        <v>#VALUE!</v>
      </c>
      <c r="AK133">
        <f>MIN(100, MAX(0, 100*BETAINV(乱数表!$M133, MAX(0.00000001, (1/(1+EXP(-(INDEX(係数表!G:G,13) + $B133))))*(EXP(INDEX(係数表!H:H,13) + INDEX(係数表!I:I,13)*LN(INDEX(出力表!C:C,13)+1)))), MAX(0.00000001, (1-(1/(1+EXP(-(INDEX(係数表!G:G,13) + $B133)))))*(EXP(INDEX(係数表!H:H,13) + INDEX(係数表!I:I,13)*LN(INDEX(出力表!C:C,13)+1)))))))</f>
        <v>99.950009685961149</v>
      </c>
      <c r="AL133" t="e">
        <f>MIN(100, MAX(0, (100*(INDEX(出力表!D:D,13))/(EXP(INDEX(係数表!B:B,13) + $C133) + (INDEX(出力表!D:D,13)))) + (乱数表!$Y133*(Settings!B12/(((INDEX(出力表!D:D,13))+1)^INDEX(係数表!E:E,13)*INDEX(係数表!F:F,13))))))</f>
        <v>#VALUE!</v>
      </c>
      <c r="AM133" t="e">
        <f>MIN(100, MAX(0, (INDEX(出力表!D:D,13))*AK133/MAX(AL133, Settings!B3)))</f>
        <v>#VALUE!</v>
      </c>
      <c r="AN133">
        <f>IF(ISNUMBER(F133), INDEX(出力表!B:B,2)*F133, 0)+IF(ISNUMBER(I133), INDEX(出力表!B:B,3)*I133, 0)+IF(ISNUMBER(L133), INDEX(出力表!B:B,4)*L133, 0)+IF(ISNUMBER(O133), INDEX(出力表!B:B,5)*O133, 0)+IF(ISNUMBER(R133), INDEX(出力表!B:B,6)*R133, 0)+IF(ISNUMBER(U133), INDEX(出力表!B:B,7)*U133, 0)+IF(ISNUMBER(X133), INDEX(出力表!B:B,8)*X133, 0)+IF(ISNUMBER(AA133), INDEX(出力表!B:B,9)*AA133, 0)+IF(ISNUMBER(AD133), INDEX(出力表!B:B,10)*AD133, 0)+IF(ISNUMBER(AG133), INDEX(出力表!B:B,11)*AG133, 0)+IF(ISNUMBER(AJ133), INDEX(出力表!B:B,12)*AJ133, 0)+IF(ISNUMBER(AM133), INDEX(出力表!B:B,13)*AM133, 0)</f>
        <v>0</v>
      </c>
      <c r="AO133">
        <f>IF(ISNUMBER(F133), INDEX(出力表!B:B,2), 0)+IF(ISNUMBER(I133), INDEX(出力表!B:B,3), 0)+IF(ISNUMBER(L133), INDEX(出力表!B:B,4), 0)+IF(ISNUMBER(O133), INDEX(出力表!B:B,5), 0)+IF(ISNUMBER(R133), INDEX(出力表!B:B,6), 0)+IF(ISNUMBER(U133), INDEX(出力表!B:B,7), 0)+IF(ISNUMBER(X133), INDEX(出力表!B:B,8), 0)+IF(ISNUMBER(AA133), INDEX(出力表!B:B,9), 0)+IF(ISNUMBER(AD133), INDEX(出力表!B:B,10), 0)+IF(ISNUMBER(AG133), INDEX(出力表!B:B,11), 0)+IF(ISNUMBER(AJ133), INDEX(出力表!B:B,12), 0)+IF(ISNUMBER(AM133), INDEX(出力表!B:B,13), 0)</f>
        <v>0</v>
      </c>
      <c r="AP133" t="str">
        <f t="shared" si="2"/>
        <v/>
      </c>
    </row>
    <row r="134" spans="1:42" x14ac:dyDescent="0.2">
      <c r="A134">
        <v>133</v>
      </c>
      <c r="B134">
        <f>IF(UPPER(Settings!B4)="TRUE", 乱数表!$Z134*Settings!B10, 0)</f>
        <v>-0.19759725772306322</v>
      </c>
      <c r="C134">
        <f>IF(UPPER(Settings!B4)="TRUE", 乱数表!$AA134*Settings!B11, 0)</f>
        <v>-1.9910572708571713E-2</v>
      </c>
      <c r="D134">
        <f>MIN(100, MAX(0, 100*BETAINV(乱数表!$B134, MAX(0.00000001, (1/(1+EXP(-(INDEX(係数表!G:G,2) + $B134))))*(EXP(INDEX(係数表!H:H,2) + INDEX(係数表!I:I,2)*LN(INDEX(出力表!C:C,2)+1)))), MAX(0.00000001, (1-(1/(1+EXP(-(INDEX(係数表!G:G,2) + $B134)))))*(EXP(INDEX(係数表!H:H,2) + INDEX(係数表!I:I,2)*LN(INDEX(出力表!C:C,2)+1)))))))</f>
        <v>97.406234717460322</v>
      </c>
      <c r="E134" t="e">
        <f>MIN(100, MAX(0, (100*(INDEX(出力表!D:D,2))/(EXP(INDEX(係数表!B:B,2) + $C134) + (INDEX(出力表!D:D,2)))) + (乱数表!$N134*(Settings!B12/(((INDEX(出力表!D:D,2))+1)^INDEX(係数表!E:E,2)*INDEX(係数表!F:F,2))))))</f>
        <v>#VALUE!</v>
      </c>
      <c r="F134" t="e">
        <f>MIN(100, MAX(0, (INDEX(出力表!D:D,2))*D134/MAX(E134, Settings!B3)))</f>
        <v>#VALUE!</v>
      </c>
      <c r="G134">
        <f>MIN(100, MAX(0, 100*BETAINV(乱数表!$C134, MAX(0.00000001, (1/(1+EXP(-(INDEX(係数表!G:G,3) + $B134))))*(EXP(INDEX(係数表!H:H,3) + INDEX(係数表!I:I,3)*LN(INDEX(出力表!C:C,3)+1)))), MAX(0.00000001, (1-(1/(1+EXP(-(INDEX(係数表!G:G,3) + $B134)))))*(EXP(INDEX(係数表!H:H,3) + INDEX(係数表!I:I,3)*LN(INDEX(出力表!C:C,3)+1)))))))</f>
        <v>95.247917252704653</v>
      </c>
      <c r="H134" t="e">
        <f>MIN(100, MAX(0, (100*(INDEX(出力表!D:D,3))/(EXP(INDEX(係数表!B:B,3) + $C134) + (INDEX(出力表!D:D,3)))) + (乱数表!$O134*(Settings!B12/(((INDEX(出力表!D:D,3))+1)^INDEX(係数表!E:E,3)*INDEX(係数表!F:F,3))))))</f>
        <v>#VALUE!</v>
      </c>
      <c r="I134" t="e">
        <f>MIN(100, MAX(0, (INDEX(出力表!D:D,3))*G134/MAX(H134, Settings!B3)))</f>
        <v>#VALUE!</v>
      </c>
      <c r="J134">
        <f>MIN(100, MAX(0, 100*BETAINV(乱数表!$D134, MAX(0.00000001, (1/(1+EXP(-(INDEX(係数表!G:G,4) + $B134))))*(EXP(INDEX(係数表!H:H,4) + INDEX(係数表!I:I,4)*LN(INDEX(出力表!C:C,4)+1)))), MAX(0.00000001, (1-(1/(1+EXP(-(INDEX(係数表!G:G,4) + $B134)))))*(EXP(INDEX(係数表!H:H,4) + INDEX(係数表!I:I,4)*LN(INDEX(出力表!C:C,4)+1)))))))</f>
        <v>67.329206380846088</v>
      </c>
      <c r="K134" t="e">
        <f>MIN(100, MAX(0, (100*(INDEX(出力表!D:D,4))/(EXP(INDEX(係数表!B:B,4) + $C134) + (INDEX(出力表!D:D,4)))) + (乱数表!$P134*(Settings!B12/(((INDEX(出力表!D:D,4))+1)^INDEX(係数表!E:E,4)*INDEX(係数表!F:F,4))))))</f>
        <v>#VALUE!</v>
      </c>
      <c r="L134" t="e">
        <f>MIN(100, MAX(0, (INDEX(出力表!D:D,4))*J134/MAX(K134, Settings!B3)))</f>
        <v>#VALUE!</v>
      </c>
      <c r="M134">
        <f>MIN(100, MAX(0, 100*BETAINV(乱数表!$E134, MAX(0.00000001, (1/(1+EXP(-(INDEX(係数表!G:G,5) + $B134))))*(EXP(INDEX(係数表!H:H,5) + INDEX(係数表!I:I,5)*LN(INDEX(出力表!C:C,5)+1)))), MAX(0.00000001, (1-(1/(1+EXP(-(INDEX(係数表!G:G,5) + $B134)))))*(EXP(INDEX(係数表!H:H,5) + INDEX(係数表!I:I,5)*LN(INDEX(出力表!C:C,5)+1)))))))</f>
        <v>98.192396593466938</v>
      </c>
      <c r="N134" t="e">
        <f>MIN(100, MAX(0, (100*(INDEX(出力表!D:D,5))/(EXP(INDEX(係数表!B:B,5) + $C134) + (INDEX(出力表!D:D,5)))) + (乱数表!$Q134*(Settings!B12/(((INDEX(出力表!D:D,5))+1)^INDEX(係数表!E:E,5)*INDEX(係数表!F:F,5))))))</f>
        <v>#VALUE!</v>
      </c>
      <c r="O134" t="e">
        <f>MIN(100, MAX(0, (INDEX(出力表!D:D,5))*M134/MAX(N134, Settings!B3)))</f>
        <v>#VALUE!</v>
      </c>
      <c r="P134">
        <f>MIN(100, MAX(0, 100*BETAINV(乱数表!$F134, MAX(0.00000001, (1/(1+EXP(-(INDEX(係数表!G:G,6) + $B134))))*(EXP(INDEX(係数表!H:H,6) + INDEX(係数表!I:I,6)*LN(INDEX(出力表!C:C,6)+1)))), MAX(0.00000001, (1-(1/(1+EXP(-(INDEX(係数表!G:G,6) + $B134)))))*(EXP(INDEX(係数表!H:H,6) + INDEX(係数表!I:I,6)*LN(INDEX(出力表!C:C,6)+1)))))))</f>
        <v>87.301420096949215</v>
      </c>
      <c r="Q134" t="e">
        <f>MIN(100, MAX(0, (100*(INDEX(出力表!D:D,6))/(EXP(INDEX(係数表!B:B,6) + $C134) + (INDEX(出力表!D:D,6)))) + (乱数表!$R134*(Settings!B12/(((INDEX(出力表!D:D,6))+1)^INDEX(係数表!E:E,6)*INDEX(係数表!F:F,6))))))</f>
        <v>#VALUE!</v>
      </c>
      <c r="R134" t="e">
        <f>MIN(100, MAX(0, (INDEX(出力表!D:D,6))*P134/MAX(Q134, Settings!B3)))</f>
        <v>#VALUE!</v>
      </c>
      <c r="S134">
        <f>MIN(100, MAX(0, 100*BETAINV(乱数表!$G134, MAX(0.00000001, (1/(1+EXP(-(INDEX(係数表!G:G,7) + $B134))))*(EXP(INDEX(係数表!H:H,7) + INDEX(係数表!I:I,7)*LN(INDEX(出力表!C:C,7)+1)))), MAX(0.00000001, (1-(1/(1+EXP(-(INDEX(係数表!G:G,7) + $B134)))))*(EXP(INDEX(係数表!H:H,7) + INDEX(係数表!I:I,7)*LN(INDEX(出力表!C:C,7)+1)))))))</f>
        <v>90.994635041664111</v>
      </c>
      <c r="T134" t="e">
        <f>MIN(100, MAX(0, (100*(INDEX(出力表!D:D,7))/(EXP(INDEX(係数表!B:B,7) + $C134) + (INDEX(出力表!D:D,7)))) + (乱数表!$S134*(Settings!B12/(((INDEX(出力表!D:D,7))+1)^INDEX(係数表!E:E,7)*INDEX(係数表!F:F,7))))))</f>
        <v>#VALUE!</v>
      </c>
      <c r="U134" t="e">
        <f>MIN(100, MAX(0, (INDEX(出力表!D:D,7))*S134/MAX(T134, Settings!B3)))</f>
        <v>#VALUE!</v>
      </c>
      <c r="V134">
        <f>MIN(100, MAX(0, 100*BETAINV(乱数表!$H134, MAX(0.00000001, (1/(1+EXP(-(INDEX(係数表!G:G,8) + $B134))))*(EXP(INDEX(係数表!H:H,8) + INDEX(係数表!I:I,8)*LN(INDEX(出力表!C:C,8)+1)))), MAX(0.00000001, (1-(1/(1+EXP(-(INDEX(係数表!G:G,8) + $B134)))))*(EXP(INDEX(係数表!H:H,8) + INDEX(係数表!I:I,8)*LN(INDEX(出力表!C:C,8)+1)))))))</f>
        <v>99.519479017133577</v>
      </c>
      <c r="W134" t="e">
        <f>MIN(100, MAX(0, (100*(INDEX(出力表!D:D,8))/(EXP(INDEX(係数表!B:B,8) + $C134) + (INDEX(出力表!D:D,8)))) + (乱数表!$T134*(Settings!B12/(((INDEX(出力表!D:D,8))+1)^INDEX(係数表!E:E,8)*INDEX(係数表!F:F,8))))))</f>
        <v>#VALUE!</v>
      </c>
      <c r="X134" t="e">
        <f>MIN(100, MAX(0, (INDEX(出力表!D:D,8))*V134/MAX(W134, Settings!B3)))</f>
        <v>#VALUE!</v>
      </c>
      <c r="Y134">
        <f>MIN(100, MAX(0, 100*BETAINV(乱数表!$I134, MAX(0.00000001, (1/(1+EXP(-(INDEX(係数表!G:G,9) + $B134))))*(EXP(INDEX(係数表!H:H,9) + INDEX(係数表!I:I,9)*LN(INDEX(出力表!C:C,9)+1)))), MAX(0.00000001, (1-(1/(1+EXP(-(INDEX(係数表!G:G,9) + $B134)))))*(EXP(INDEX(係数表!H:H,9) + INDEX(係数表!I:I,9)*LN(INDEX(出力表!C:C,9)+1)))))))</f>
        <v>63.000235316284183</v>
      </c>
      <c r="Z134" t="e">
        <f>MIN(100, MAX(0, (100*(INDEX(出力表!D:D,9))/(EXP(INDEX(係数表!B:B,9) + $C134) + (INDEX(出力表!D:D,9)))) + (乱数表!$U134*(Settings!B12/(((INDEX(出力表!D:D,9))+1)^INDEX(係数表!E:E,9)*INDEX(係数表!F:F,9))))))</f>
        <v>#VALUE!</v>
      </c>
      <c r="AA134" t="e">
        <f>MIN(100, MAX(0, (INDEX(出力表!D:D,9))*Y134/MAX(Z134, Settings!B3)))</f>
        <v>#VALUE!</v>
      </c>
      <c r="AB134">
        <f>MIN(100, MAX(0, 100*BETAINV(乱数表!$J134, MAX(0.00000001, (1/(1+EXP(-(INDEX(係数表!G:G,10) + $B134))))*(EXP(INDEX(係数表!H:H,10) + INDEX(係数表!I:I,10)*LN(INDEX(出力表!C:C,10)+1)))), MAX(0.00000001, (1-(1/(1+EXP(-(INDEX(係数表!G:G,10) + $B134)))))*(EXP(INDEX(係数表!H:H,10) + INDEX(係数表!I:I,10)*LN(INDEX(出力表!C:C,10)+1)))))))</f>
        <v>92.911166582210384</v>
      </c>
      <c r="AC134" t="e">
        <f>MIN(100, MAX(0, (100*(INDEX(出力表!D:D,10))/(EXP(INDEX(係数表!B:B,10) + $C134) + (INDEX(出力表!D:D,10)))) + (乱数表!$V134*(Settings!B12/(((INDEX(出力表!D:D,10))+1)^INDEX(係数表!E:E,10)*INDEX(係数表!F:F,10))))))</f>
        <v>#VALUE!</v>
      </c>
      <c r="AD134" t="e">
        <f>MIN(100, MAX(0, (INDEX(出力表!D:D,10))*AB134/MAX(AC134, Settings!B3)))</f>
        <v>#VALUE!</v>
      </c>
      <c r="AE134">
        <f>MIN(100, MAX(0, 100*BETAINV(乱数表!$K134, MAX(0.00000001, (1/(1+EXP(-(INDEX(係数表!G:G,11) + $B134))))*(EXP(INDEX(係数表!H:H,11) + INDEX(係数表!I:I,11)*LN(INDEX(出力表!C:C,11)+1)))), MAX(0.00000001, (1-(1/(1+EXP(-(INDEX(係数表!G:G,11) + $B134)))))*(EXP(INDEX(係数表!H:H,11) + INDEX(係数表!I:I,11)*LN(INDEX(出力表!C:C,11)+1)))))))</f>
        <v>90.077091858140435</v>
      </c>
      <c r="AF134" t="e">
        <f>MIN(100, MAX(0, (100*(INDEX(出力表!D:D,11))/(EXP(INDEX(係数表!B:B,11) + $C134) + (INDEX(出力表!D:D,11)))) + (乱数表!$W134*(Settings!B12/(((INDEX(出力表!D:D,11))+1)^INDEX(係数表!E:E,11)*INDEX(係数表!F:F,11))))))</f>
        <v>#VALUE!</v>
      </c>
      <c r="AG134" t="e">
        <f>MIN(100, MAX(0, (INDEX(出力表!D:D,11))*AE134/MAX(AF134, Settings!B3)))</f>
        <v>#VALUE!</v>
      </c>
      <c r="AH134">
        <f>MIN(100, MAX(0, 100*BETAINV(乱数表!$L134, MAX(0.00000001, (1/(1+EXP(-(INDEX(係数表!G:G,12) + $B134))))*(EXP(INDEX(係数表!H:H,12) + INDEX(係数表!I:I,12)*LN(INDEX(出力表!C:C,12)+1)))), MAX(0.00000001, (1-(1/(1+EXP(-(INDEX(係数表!G:G,12) + $B134)))))*(EXP(INDEX(係数表!H:H,12) + INDEX(係数表!I:I,12)*LN(INDEX(出力表!C:C,12)+1)))))))</f>
        <v>99.864281690840556</v>
      </c>
      <c r="AI134" t="e">
        <f>MIN(100, MAX(0, (100*(INDEX(出力表!D:D,12))/(EXP(INDEX(係数表!B:B,12) + $C134) + (INDEX(出力表!D:D,12)))) + (乱数表!$X134*(Settings!B12/(((INDEX(出力表!D:D,12))+1)^INDEX(係数表!E:E,12)*INDEX(係数表!F:F,12))))))</f>
        <v>#VALUE!</v>
      </c>
      <c r="AJ134" t="e">
        <f>MIN(100, MAX(0, (INDEX(出力表!D:D,12))*AH134/MAX(AI134, Settings!B3)))</f>
        <v>#VALUE!</v>
      </c>
      <c r="AK134">
        <f>MIN(100, MAX(0, 100*BETAINV(乱数表!$M134, MAX(0.00000001, (1/(1+EXP(-(INDEX(係数表!G:G,13) + $B134))))*(EXP(INDEX(係数表!H:H,13) + INDEX(係数表!I:I,13)*LN(INDEX(出力表!C:C,13)+1)))), MAX(0.00000001, (1-(1/(1+EXP(-(INDEX(係数表!G:G,13) + $B134)))))*(EXP(INDEX(係数表!H:H,13) + INDEX(係数表!I:I,13)*LN(INDEX(出力表!C:C,13)+1)))))))</f>
        <v>89.720011605390994</v>
      </c>
      <c r="AL134" t="e">
        <f>MIN(100, MAX(0, (100*(INDEX(出力表!D:D,13))/(EXP(INDEX(係数表!B:B,13) + $C134) + (INDEX(出力表!D:D,13)))) + (乱数表!$Y134*(Settings!B12/(((INDEX(出力表!D:D,13))+1)^INDEX(係数表!E:E,13)*INDEX(係数表!F:F,13))))))</f>
        <v>#VALUE!</v>
      </c>
      <c r="AM134" t="e">
        <f>MIN(100, MAX(0, (INDEX(出力表!D:D,13))*AK134/MAX(AL134, Settings!B3)))</f>
        <v>#VALUE!</v>
      </c>
      <c r="AN134">
        <f>IF(ISNUMBER(F134), INDEX(出力表!B:B,2)*F134, 0)+IF(ISNUMBER(I134), INDEX(出力表!B:B,3)*I134, 0)+IF(ISNUMBER(L134), INDEX(出力表!B:B,4)*L134, 0)+IF(ISNUMBER(O134), INDEX(出力表!B:B,5)*O134, 0)+IF(ISNUMBER(R134), INDEX(出力表!B:B,6)*R134, 0)+IF(ISNUMBER(U134), INDEX(出力表!B:B,7)*U134, 0)+IF(ISNUMBER(X134), INDEX(出力表!B:B,8)*X134, 0)+IF(ISNUMBER(AA134), INDEX(出力表!B:B,9)*AA134, 0)+IF(ISNUMBER(AD134), INDEX(出力表!B:B,10)*AD134, 0)+IF(ISNUMBER(AG134), INDEX(出力表!B:B,11)*AG134, 0)+IF(ISNUMBER(AJ134), INDEX(出力表!B:B,12)*AJ134, 0)+IF(ISNUMBER(AM134), INDEX(出力表!B:B,13)*AM134, 0)</f>
        <v>0</v>
      </c>
      <c r="AO134">
        <f>IF(ISNUMBER(F134), INDEX(出力表!B:B,2), 0)+IF(ISNUMBER(I134), INDEX(出力表!B:B,3), 0)+IF(ISNUMBER(L134), INDEX(出力表!B:B,4), 0)+IF(ISNUMBER(O134), INDEX(出力表!B:B,5), 0)+IF(ISNUMBER(R134), INDEX(出力表!B:B,6), 0)+IF(ISNUMBER(U134), INDEX(出力表!B:B,7), 0)+IF(ISNUMBER(X134), INDEX(出力表!B:B,8), 0)+IF(ISNUMBER(AA134), INDEX(出力表!B:B,9), 0)+IF(ISNUMBER(AD134), INDEX(出力表!B:B,10), 0)+IF(ISNUMBER(AG134), INDEX(出力表!B:B,11), 0)+IF(ISNUMBER(AJ134), INDEX(出力表!B:B,12), 0)+IF(ISNUMBER(AM134), INDEX(出力表!B:B,13), 0)</f>
        <v>0</v>
      </c>
      <c r="AP134" t="str">
        <f t="shared" si="2"/>
        <v/>
      </c>
    </row>
    <row r="135" spans="1:42" x14ac:dyDescent="0.2">
      <c r="A135">
        <v>134</v>
      </c>
      <c r="B135">
        <f>IF(UPPER(Settings!B4)="TRUE", 乱数表!$Z135*Settings!B10, 0)</f>
        <v>0.10636790880493377</v>
      </c>
      <c r="C135">
        <f>IF(UPPER(Settings!B4)="TRUE", 乱数表!$AA135*Settings!B11, 0)</f>
        <v>-0.11567271637904548</v>
      </c>
      <c r="D135">
        <f>MIN(100, MAX(0, 100*BETAINV(乱数表!$B135, MAX(0.00000001, (1/(1+EXP(-(INDEX(係数表!G:G,2) + $B135))))*(EXP(INDEX(係数表!H:H,2) + INDEX(係数表!I:I,2)*LN(INDEX(出力表!C:C,2)+1)))), MAX(0.00000001, (1-(1/(1+EXP(-(INDEX(係数表!G:G,2) + $B135)))))*(EXP(INDEX(係数表!H:H,2) + INDEX(係数表!I:I,2)*LN(INDEX(出力表!C:C,2)+1)))))))</f>
        <v>99.324554732067753</v>
      </c>
      <c r="E135" t="e">
        <f>MIN(100, MAX(0, (100*(INDEX(出力表!D:D,2))/(EXP(INDEX(係数表!B:B,2) + $C135) + (INDEX(出力表!D:D,2)))) + (乱数表!$N135*(Settings!B12/(((INDEX(出力表!D:D,2))+1)^INDEX(係数表!E:E,2)*INDEX(係数表!F:F,2))))))</f>
        <v>#VALUE!</v>
      </c>
      <c r="F135" t="e">
        <f>MIN(100, MAX(0, (INDEX(出力表!D:D,2))*D135/MAX(E135, Settings!B3)))</f>
        <v>#VALUE!</v>
      </c>
      <c r="G135">
        <f>MIN(100, MAX(0, 100*BETAINV(乱数表!$C135, MAX(0.00000001, (1/(1+EXP(-(INDEX(係数表!G:G,3) + $B135))))*(EXP(INDEX(係数表!H:H,3) + INDEX(係数表!I:I,3)*LN(INDEX(出力表!C:C,3)+1)))), MAX(0.00000001, (1-(1/(1+EXP(-(INDEX(係数表!G:G,3) + $B135)))))*(EXP(INDEX(係数表!H:H,3) + INDEX(係数表!I:I,3)*LN(INDEX(出力表!C:C,3)+1)))))))</f>
        <v>94.817597552725076</v>
      </c>
      <c r="H135" t="e">
        <f>MIN(100, MAX(0, (100*(INDEX(出力表!D:D,3))/(EXP(INDEX(係数表!B:B,3) + $C135) + (INDEX(出力表!D:D,3)))) + (乱数表!$O135*(Settings!B12/(((INDEX(出力表!D:D,3))+1)^INDEX(係数表!E:E,3)*INDEX(係数表!F:F,3))))))</f>
        <v>#VALUE!</v>
      </c>
      <c r="I135" t="e">
        <f>MIN(100, MAX(0, (INDEX(出力表!D:D,3))*G135/MAX(H135, Settings!B3)))</f>
        <v>#VALUE!</v>
      </c>
      <c r="J135">
        <f>MIN(100, MAX(0, 100*BETAINV(乱数表!$D135, MAX(0.00000001, (1/(1+EXP(-(INDEX(係数表!G:G,4) + $B135))))*(EXP(INDEX(係数表!H:H,4) + INDEX(係数表!I:I,4)*LN(INDEX(出力表!C:C,4)+1)))), MAX(0.00000001, (1-(1/(1+EXP(-(INDEX(係数表!G:G,4) + $B135)))))*(EXP(INDEX(係数表!H:H,4) + INDEX(係数表!I:I,4)*LN(INDEX(出力表!C:C,4)+1)))))))</f>
        <v>74.705637193131878</v>
      </c>
      <c r="K135" t="e">
        <f>MIN(100, MAX(0, (100*(INDEX(出力表!D:D,4))/(EXP(INDEX(係数表!B:B,4) + $C135) + (INDEX(出力表!D:D,4)))) + (乱数表!$P135*(Settings!B12/(((INDEX(出力表!D:D,4))+1)^INDEX(係数表!E:E,4)*INDEX(係数表!F:F,4))))))</f>
        <v>#VALUE!</v>
      </c>
      <c r="L135" t="e">
        <f>MIN(100, MAX(0, (INDEX(出力表!D:D,4))*J135/MAX(K135, Settings!B3)))</f>
        <v>#VALUE!</v>
      </c>
      <c r="M135">
        <f>MIN(100, MAX(0, 100*BETAINV(乱数表!$E135, MAX(0.00000001, (1/(1+EXP(-(INDEX(係数表!G:G,5) + $B135))))*(EXP(INDEX(係数表!H:H,5) + INDEX(係数表!I:I,5)*LN(INDEX(出力表!C:C,5)+1)))), MAX(0.00000001, (1-(1/(1+EXP(-(INDEX(係数表!G:G,5) + $B135)))))*(EXP(INDEX(係数表!H:H,5) + INDEX(係数表!I:I,5)*LN(INDEX(出力表!C:C,5)+1)))))))</f>
        <v>81.448489704199361</v>
      </c>
      <c r="N135" t="e">
        <f>MIN(100, MAX(0, (100*(INDEX(出力表!D:D,5))/(EXP(INDEX(係数表!B:B,5) + $C135) + (INDEX(出力表!D:D,5)))) + (乱数表!$Q135*(Settings!B12/(((INDEX(出力表!D:D,5))+1)^INDEX(係数表!E:E,5)*INDEX(係数表!F:F,5))))))</f>
        <v>#VALUE!</v>
      </c>
      <c r="O135" t="e">
        <f>MIN(100, MAX(0, (INDEX(出力表!D:D,5))*M135/MAX(N135, Settings!B3)))</f>
        <v>#VALUE!</v>
      </c>
      <c r="P135">
        <f>MIN(100, MAX(0, 100*BETAINV(乱数表!$F135, MAX(0.00000001, (1/(1+EXP(-(INDEX(係数表!G:G,6) + $B135))))*(EXP(INDEX(係数表!H:H,6) + INDEX(係数表!I:I,6)*LN(INDEX(出力表!C:C,6)+1)))), MAX(0.00000001, (1-(1/(1+EXP(-(INDEX(係数表!G:G,6) + $B135)))))*(EXP(INDEX(係数表!H:H,6) + INDEX(係数表!I:I,6)*LN(INDEX(出力表!C:C,6)+1)))))))</f>
        <v>99.867214536092604</v>
      </c>
      <c r="Q135" t="e">
        <f>MIN(100, MAX(0, (100*(INDEX(出力表!D:D,6))/(EXP(INDEX(係数表!B:B,6) + $C135) + (INDEX(出力表!D:D,6)))) + (乱数表!$R135*(Settings!B12/(((INDEX(出力表!D:D,6))+1)^INDEX(係数表!E:E,6)*INDEX(係数表!F:F,6))))))</f>
        <v>#VALUE!</v>
      </c>
      <c r="R135" t="e">
        <f>MIN(100, MAX(0, (INDEX(出力表!D:D,6))*P135/MAX(Q135, Settings!B3)))</f>
        <v>#VALUE!</v>
      </c>
      <c r="S135">
        <f>MIN(100, MAX(0, 100*BETAINV(乱数表!$G135, MAX(0.00000001, (1/(1+EXP(-(INDEX(係数表!G:G,7) + $B135))))*(EXP(INDEX(係数表!H:H,7) + INDEX(係数表!I:I,7)*LN(INDEX(出力表!C:C,7)+1)))), MAX(0.00000001, (1-(1/(1+EXP(-(INDEX(係数表!G:G,7) + $B135)))))*(EXP(INDEX(係数表!H:H,7) + INDEX(係数表!I:I,7)*LN(INDEX(出力表!C:C,7)+1)))))))</f>
        <v>86.590741616716954</v>
      </c>
      <c r="T135" t="e">
        <f>MIN(100, MAX(0, (100*(INDEX(出力表!D:D,7))/(EXP(INDEX(係数表!B:B,7) + $C135) + (INDEX(出力表!D:D,7)))) + (乱数表!$S135*(Settings!B12/(((INDEX(出力表!D:D,7))+1)^INDEX(係数表!E:E,7)*INDEX(係数表!F:F,7))))))</f>
        <v>#VALUE!</v>
      </c>
      <c r="U135" t="e">
        <f>MIN(100, MAX(0, (INDEX(出力表!D:D,7))*S135/MAX(T135, Settings!B3)))</f>
        <v>#VALUE!</v>
      </c>
      <c r="V135">
        <f>MIN(100, MAX(0, 100*BETAINV(乱数表!$H135, MAX(0.00000001, (1/(1+EXP(-(INDEX(係数表!G:G,8) + $B135))))*(EXP(INDEX(係数表!H:H,8) + INDEX(係数表!I:I,8)*LN(INDEX(出力表!C:C,8)+1)))), MAX(0.00000001, (1-(1/(1+EXP(-(INDEX(係数表!G:G,8) + $B135)))))*(EXP(INDEX(係数表!H:H,8) + INDEX(係数表!I:I,8)*LN(INDEX(出力表!C:C,8)+1)))))))</f>
        <v>92.760554647104527</v>
      </c>
      <c r="W135" t="e">
        <f>MIN(100, MAX(0, (100*(INDEX(出力表!D:D,8))/(EXP(INDEX(係数表!B:B,8) + $C135) + (INDEX(出力表!D:D,8)))) + (乱数表!$T135*(Settings!B12/(((INDEX(出力表!D:D,8))+1)^INDEX(係数表!E:E,8)*INDEX(係数表!F:F,8))))))</f>
        <v>#VALUE!</v>
      </c>
      <c r="X135" t="e">
        <f>MIN(100, MAX(0, (INDEX(出力表!D:D,8))*V135/MAX(W135, Settings!B3)))</f>
        <v>#VALUE!</v>
      </c>
      <c r="Y135">
        <f>MIN(100, MAX(0, 100*BETAINV(乱数表!$I135, MAX(0.00000001, (1/(1+EXP(-(INDEX(係数表!G:G,9) + $B135))))*(EXP(INDEX(係数表!H:H,9) + INDEX(係数表!I:I,9)*LN(INDEX(出力表!C:C,9)+1)))), MAX(0.00000001, (1-(1/(1+EXP(-(INDEX(係数表!G:G,9) + $B135)))))*(EXP(INDEX(係数表!H:H,9) + INDEX(係数表!I:I,9)*LN(INDEX(出力表!C:C,9)+1)))))))</f>
        <v>98.494001848633147</v>
      </c>
      <c r="Z135" t="e">
        <f>MIN(100, MAX(0, (100*(INDEX(出力表!D:D,9))/(EXP(INDEX(係数表!B:B,9) + $C135) + (INDEX(出力表!D:D,9)))) + (乱数表!$U135*(Settings!B12/(((INDEX(出力表!D:D,9))+1)^INDEX(係数表!E:E,9)*INDEX(係数表!F:F,9))))))</f>
        <v>#VALUE!</v>
      </c>
      <c r="AA135" t="e">
        <f>MIN(100, MAX(0, (INDEX(出力表!D:D,9))*Y135/MAX(Z135, Settings!B3)))</f>
        <v>#VALUE!</v>
      </c>
      <c r="AB135">
        <f>MIN(100, MAX(0, 100*BETAINV(乱数表!$J135, MAX(0.00000001, (1/(1+EXP(-(INDEX(係数表!G:G,10) + $B135))))*(EXP(INDEX(係数表!H:H,10) + INDEX(係数表!I:I,10)*LN(INDEX(出力表!C:C,10)+1)))), MAX(0.00000001, (1-(1/(1+EXP(-(INDEX(係数表!G:G,10) + $B135)))))*(EXP(INDEX(係数表!H:H,10) + INDEX(係数表!I:I,10)*LN(INDEX(出力表!C:C,10)+1)))))))</f>
        <v>97.555977290008514</v>
      </c>
      <c r="AC135" t="e">
        <f>MIN(100, MAX(0, (100*(INDEX(出力表!D:D,10))/(EXP(INDEX(係数表!B:B,10) + $C135) + (INDEX(出力表!D:D,10)))) + (乱数表!$V135*(Settings!B12/(((INDEX(出力表!D:D,10))+1)^INDEX(係数表!E:E,10)*INDEX(係数表!F:F,10))))))</f>
        <v>#VALUE!</v>
      </c>
      <c r="AD135" t="e">
        <f>MIN(100, MAX(0, (INDEX(出力表!D:D,10))*AB135/MAX(AC135, Settings!B3)))</f>
        <v>#VALUE!</v>
      </c>
      <c r="AE135">
        <f>MIN(100, MAX(0, 100*BETAINV(乱数表!$K135, MAX(0.00000001, (1/(1+EXP(-(INDEX(係数表!G:G,11) + $B135))))*(EXP(INDEX(係数表!H:H,11) + INDEX(係数表!I:I,11)*LN(INDEX(出力表!C:C,11)+1)))), MAX(0.00000001, (1-(1/(1+EXP(-(INDEX(係数表!G:G,11) + $B135)))))*(EXP(INDEX(係数表!H:H,11) + INDEX(係数表!I:I,11)*LN(INDEX(出力表!C:C,11)+1)))))))</f>
        <v>88.898532026323636</v>
      </c>
      <c r="AF135" t="e">
        <f>MIN(100, MAX(0, (100*(INDEX(出力表!D:D,11))/(EXP(INDEX(係数表!B:B,11) + $C135) + (INDEX(出力表!D:D,11)))) + (乱数表!$W135*(Settings!B12/(((INDEX(出力表!D:D,11))+1)^INDEX(係数表!E:E,11)*INDEX(係数表!F:F,11))))))</f>
        <v>#VALUE!</v>
      </c>
      <c r="AG135" t="e">
        <f>MIN(100, MAX(0, (INDEX(出力表!D:D,11))*AE135/MAX(AF135, Settings!B3)))</f>
        <v>#VALUE!</v>
      </c>
      <c r="AH135">
        <f>MIN(100, MAX(0, 100*BETAINV(乱数表!$L135, MAX(0.00000001, (1/(1+EXP(-(INDEX(係数表!G:G,12) + $B135))))*(EXP(INDEX(係数表!H:H,12) + INDEX(係数表!I:I,12)*LN(INDEX(出力表!C:C,12)+1)))), MAX(0.00000001, (1-(1/(1+EXP(-(INDEX(係数表!G:G,12) + $B135)))))*(EXP(INDEX(係数表!H:H,12) + INDEX(係数表!I:I,12)*LN(INDEX(出力表!C:C,12)+1)))))))</f>
        <v>91.632179972352219</v>
      </c>
      <c r="AI135" t="e">
        <f>MIN(100, MAX(0, (100*(INDEX(出力表!D:D,12))/(EXP(INDEX(係数表!B:B,12) + $C135) + (INDEX(出力表!D:D,12)))) + (乱数表!$X135*(Settings!B12/(((INDEX(出力表!D:D,12))+1)^INDEX(係数表!E:E,12)*INDEX(係数表!F:F,12))))))</f>
        <v>#VALUE!</v>
      </c>
      <c r="AJ135" t="e">
        <f>MIN(100, MAX(0, (INDEX(出力表!D:D,12))*AH135/MAX(AI135, Settings!B3)))</f>
        <v>#VALUE!</v>
      </c>
      <c r="AK135">
        <f>MIN(100, MAX(0, 100*BETAINV(乱数表!$M135, MAX(0.00000001, (1/(1+EXP(-(INDEX(係数表!G:G,13) + $B135))))*(EXP(INDEX(係数表!H:H,13) + INDEX(係数表!I:I,13)*LN(INDEX(出力表!C:C,13)+1)))), MAX(0.00000001, (1-(1/(1+EXP(-(INDEX(係数表!G:G,13) + $B135)))))*(EXP(INDEX(係数表!H:H,13) + INDEX(係数表!I:I,13)*LN(INDEX(出力表!C:C,13)+1)))))))</f>
        <v>88.693883531131206</v>
      </c>
      <c r="AL135" t="e">
        <f>MIN(100, MAX(0, (100*(INDEX(出力表!D:D,13))/(EXP(INDEX(係数表!B:B,13) + $C135) + (INDEX(出力表!D:D,13)))) + (乱数表!$Y135*(Settings!B12/(((INDEX(出力表!D:D,13))+1)^INDEX(係数表!E:E,13)*INDEX(係数表!F:F,13))))))</f>
        <v>#VALUE!</v>
      </c>
      <c r="AM135" t="e">
        <f>MIN(100, MAX(0, (INDEX(出力表!D:D,13))*AK135/MAX(AL135, Settings!B3)))</f>
        <v>#VALUE!</v>
      </c>
      <c r="AN135">
        <f>IF(ISNUMBER(F135), INDEX(出力表!B:B,2)*F135, 0)+IF(ISNUMBER(I135), INDEX(出力表!B:B,3)*I135, 0)+IF(ISNUMBER(L135), INDEX(出力表!B:B,4)*L135, 0)+IF(ISNUMBER(O135), INDEX(出力表!B:B,5)*O135, 0)+IF(ISNUMBER(R135), INDEX(出力表!B:B,6)*R135, 0)+IF(ISNUMBER(U135), INDEX(出力表!B:B,7)*U135, 0)+IF(ISNUMBER(X135), INDEX(出力表!B:B,8)*X135, 0)+IF(ISNUMBER(AA135), INDEX(出力表!B:B,9)*AA135, 0)+IF(ISNUMBER(AD135), INDEX(出力表!B:B,10)*AD135, 0)+IF(ISNUMBER(AG135), INDEX(出力表!B:B,11)*AG135, 0)+IF(ISNUMBER(AJ135), INDEX(出力表!B:B,12)*AJ135, 0)+IF(ISNUMBER(AM135), INDEX(出力表!B:B,13)*AM135, 0)</f>
        <v>0</v>
      </c>
      <c r="AO135">
        <f>IF(ISNUMBER(F135), INDEX(出力表!B:B,2), 0)+IF(ISNUMBER(I135), INDEX(出力表!B:B,3), 0)+IF(ISNUMBER(L135), INDEX(出力表!B:B,4), 0)+IF(ISNUMBER(O135), INDEX(出力表!B:B,5), 0)+IF(ISNUMBER(R135), INDEX(出力表!B:B,6), 0)+IF(ISNUMBER(U135), INDEX(出力表!B:B,7), 0)+IF(ISNUMBER(X135), INDEX(出力表!B:B,8), 0)+IF(ISNUMBER(AA135), INDEX(出力表!B:B,9), 0)+IF(ISNUMBER(AD135), INDEX(出力表!B:B,10), 0)+IF(ISNUMBER(AG135), INDEX(出力表!B:B,11), 0)+IF(ISNUMBER(AJ135), INDEX(出力表!B:B,12), 0)+IF(ISNUMBER(AM135), INDEX(出力表!B:B,13), 0)</f>
        <v>0</v>
      </c>
      <c r="AP135" t="str">
        <f t="shared" si="2"/>
        <v/>
      </c>
    </row>
    <row r="136" spans="1:42" x14ac:dyDescent="0.2">
      <c r="A136">
        <v>135</v>
      </c>
      <c r="B136">
        <f>IF(UPPER(Settings!B4)="TRUE", 乱数表!$Z136*Settings!B10, 0)</f>
        <v>-0.65911585530094019</v>
      </c>
      <c r="C136">
        <f>IF(UPPER(Settings!B4)="TRUE", 乱数表!$AA136*Settings!B11, 0)</f>
        <v>-3.3969932134211814E-3</v>
      </c>
      <c r="D136">
        <f>MIN(100, MAX(0, 100*BETAINV(乱数表!$B136, MAX(0.00000001, (1/(1+EXP(-(INDEX(係数表!G:G,2) + $B136))))*(EXP(INDEX(係数表!H:H,2) + INDEX(係数表!I:I,2)*LN(INDEX(出力表!C:C,2)+1)))), MAX(0.00000001, (1-(1/(1+EXP(-(INDEX(係数表!G:G,2) + $B136)))))*(EXP(INDEX(係数表!H:H,2) + INDEX(係数表!I:I,2)*LN(INDEX(出力表!C:C,2)+1)))))))</f>
        <v>88.570646496663926</v>
      </c>
      <c r="E136" t="e">
        <f>MIN(100, MAX(0, (100*(INDEX(出力表!D:D,2))/(EXP(INDEX(係数表!B:B,2) + $C136) + (INDEX(出力表!D:D,2)))) + (乱数表!$N136*(Settings!B12/(((INDEX(出力表!D:D,2))+1)^INDEX(係数表!E:E,2)*INDEX(係数表!F:F,2))))))</f>
        <v>#VALUE!</v>
      </c>
      <c r="F136" t="e">
        <f>MIN(100, MAX(0, (INDEX(出力表!D:D,2))*D136/MAX(E136, Settings!B3)))</f>
        <v>#VALUE!</v>
      </c>
      <c r="G136">
        <f>MIN(100, MAX(0, 100*BETAINV(乱数表!$C136, MAX(0.00000001, (1/(1+EXP(-(INDEX(係数表!G:G,3) + $B136))))*(EXP(INDEX(係数表!H:H,3) + INDEX(係数表!I:I,3)*LN(INDEX(出力表!C:C,3)+1)))), MAX(0.00000001, (1-(1/(1+EXP(-(INDEX(係数表!G:G,3) + $B136)))))*(EXP(INDEX(係数表!H:H,3) + INDEX(係数表!I:I,3)*LN(INDEX(出力表!C:C,3)+1)))))))</f>
        <v>90.452034942156388</v>
      </c>
      <c r="H136" t="e">
        <f>MIN(100, MAX(0, (100*(INDEX(出力表!D:D,3))/(EXP(INDEX(係数表!B:B,3) + $C136) + (INDEX(出力表!D:D,3)))) + (乱数表!$O136*(Settings!B12/(((INDEX(出力表!D:D,3))+1)^INDEX(係数表!E:E,3)*INDEX(係数表!F:F,3))))))</f>
        <v>#VALUE!</v>
      </c>
      <c r="I136" t="e">
        <f>MIN(100, MAX(0, (INDEX(出力表!D:D,3))*G136/MAX(H136, Settings!B3)))</f>
        <v>#VALUE!</v>
      </c>
      <c r="J136">
        <f>MIN(100, MAX(0, 100*BETAINV(乱数表!$D136, MAX(0.00000001, (1/(1+EXP(-(INDEX(係数表!G:G,4) + $B136))))*(EXP(INDEX(係数表!H:H,4) + INDEX(係数表!I:I,4)*LN(INDEX(出力表!C:C,4)+1)))), MAX(0.00000001, (1-(1/(1+EXP(-(INDEX(係数表!G:G,4) + $B136)))))*(EXP(INDEX(係数表!H:H,4) + INDEX(係数表!I:I,4)*LN(INDEX(出力表!C:C,4)+1)))))))</f>
        <v>89.255857124254959</v>
      </c>
      <c r="K136" t="e">
        <f>MIN(100, MAX(0, (100*(INDEX(出力表!D:D,4))/(EXP(INDEX(係数表!B:B,4) + $C136) + (INDEX(出力表!D:D,4)))) + (乱数表!$P136*(Settings!B12/(((INDEX(出力表!D:D,4))+1)^INDEX(係数表!E:E,4)*INDEX(係数表!F:F,4))))))</f>
        <v>#VALUE!</v>
      </c>
      <c r="L136" t="e">
        <f>MIN(100, MAX(0, (INDEX(出力表!D:D,4))*J136/MAX(K136, Settings!B3)))</f>
        <v>#VALUE!</v>
      </c>
      <c r="M136">
        <f>MIN(100, MAX(0, 100*BETAINV(乱数表!$E136, MAX(0.00000001, (1/(1+EXP(-(INDEX(係数表!G:G,5) + $B136))))*(EXP(INDEX(係数表!H:H,5) + INDEX(係数表!I:I,5)*LN(INDEX(出力表!C:C,5)+1)))), MAX(0.00000001, (1-(1/(1+EXP(-(INDEX(係数表!G:G,5) + $B136)))))*(EXP(INDEX(係数表!H:H,5) + INDEX(係数表!I:I,5)*LN(INDEX(出力表!C:C,5)+1)))))))</f>
        <v>86.971787489338013</v>
      </c>
      <c r="N136" t="e">
        <f>MIN(100, MAX(0, (100*(INDEX(出力表!D:D,5))/(EXP(INDEX(係数表!B:B,5) + $C136) + (INDEX(出力表!D:D,5)))) + (乱数表!$Q136*(Settings!B12/(((INDEX(出力表!D:D,5))+1)^INDEX(係数表!E:E,5)*INDEX(係数表!F:F,5))))))</f>
        <v>#VALUE!</v>
      </c>
      <c r="O136" t="e">
        <f>MIN(100, MAX(0, (INDEX(出力表!D:D,5))*M136/MAX(N136, Settings!B3)))</f>
        <v>#VALUE!</v>
      </c>
      <c r="P136">
        <f>MIN(100, MAX(0, 100*BETAINV(乱数表!$F136, MAX(0.00000001, (1/(1+EXP(-(INDEX(係数表!G:G,6) + $B136))))*(EXP(INDEX(係数表!H:H,6) + INDEX(係数表!I:I,6)*LN(INDEX(出力表!C:C,6)+1)))), MAX(0.00000001, (1-(1/(1+EXP(-(INDEX(係数表!G:G,6) + $B136)))))*(EXP(INDEX(係数表!H:H,6) + INDEX(係数表!I:I,6)*LN(INDEX(出力表!C:C,6)+1)))))))</f>
        <v>88.262077954003558</v>
      </c>
      <c r="Q136" t="e">
        <f>MIN(100, MAX(0, (100*(INDEX(出力表!D:D,6))/(EXP(INDEX(係数表!B:B,6) + $C136) + (INDEX(出力表!D:D,6)))) + (乱数表!$R136*(Settings!B12/(((INDEX(出力表!D:D,6))+1)^INDEX(係数表!E:E,6)*INDEX(係数表!F:F,6))))))</f>
        <v>#VALUE!</v>
      </c>
      <c r="R136" t="e">
        <f>MIN(100, MAX(0, (INDEX(出力表!D:D,6))*P136/MAX(Q136, Settings!B3)))</f>
        <v>#VALUE!</v>
      </c>
      <c r="S136">
        <f>MIN(100, MAX(0, 100*BETAINV(乱数表!$G136, MAX(0.00000001, (1/(1+EXP(-(INDEX(係数表!G:G,7) + $B136))))*(EXP(INDEX(係数表!H:H,7) + INDEX(係数表!I:I,7)*LN(INDEX(出力表!C:C,7)+1)))), MAX(0.00000001, (1-(1/(1+EXP(-(INDEX(係数表!G:G,7) + $B136)))))*(EXP(INDEX(係数表!H:H,7) + INDEX(係数表!I:I,7)*LN(INDEX(出力表!C:C,7)+1)))))))</f>
        <v>96.530932917746895</v>
      </c>
      <c r="T136" t="e">
        <f>MIN(100, MAX(0, (100*(INDEX(出力表!D:D,7))/(EXP(INDEX(係数表!B:B,7) + $C136) + (INDEX(出力表!D:D,7)))) + (乱数表!$S136*(Settings!B12/(((INDEX(出力表!D:D,7))+1)^INDEX(係数表!E:E,7)*INDEX(係数表!F:F,7))))))</f>
        <v>#VALUE!</v>
      </c>
      <c r="U136" t="e">
        <f>MIN(100, MAX(0, (INDEX(出力表!D:D,7))*S136/MAX(T136, Settings!B3)))</f>
        <v>#VALUE!</v>
      </c>
      <c r="V136">
        <f>MIN(100, MAX(0, 100*BETAINV(乱数表!$H136, MAX(0.00000001, (1/(1+EXP(-(INDEX(係数表!G:G,8) + $B136))))*(EXP(INDEX(係数表!H:H,8) + INDEX(係数表!I:I,8)*LN(INDEX(出力表!C:C,8)+1)))), MAX(0.00000001, (1-(1/(1+EXP(-(INDEX(係数表!G:G,8) + $B136)))))*(EXP(INDEX(係数表!H:H,8) + INDEX(係数表!I:I,8)*LN(INDEX(出力表!C:C,8)+1)))))))</f>
        <v>95.263073509089537</v>
      </c>
      <c r="W136" t="e">
        <f>MIN(100, MAX(0, (100*(INDEX(出力表!D:D,8))/(EXP(INDEX(係数表!B:B,8) + $C136) + (INDEX(出力表!D:D,8)))) + (乱数表!$T136*(Settings!B12/(((INDEX(出力表!D:D,8))+1)^INDEX(係数表!E:E,8)*INDEX(係数表!F:F,8))))))</f>
        <v>#VALUE!</v>
      </c>
      <c r="X136" t="e">
        <f>MIN(100, MAX(0, (INDEX(出力表!D:D,8))*V136/MAX(W136, Settings!B3)))</f>
        <v>#VALUE!</v>
      </c>
      <c r="Y136">
        <f>MIN(100, MAX(0, 100*BETAINV(乱数表!$I136, MAX(0.00000001, (1/(1+EXP(-(INDEX(係数表!G:G,9) + $B136))))*(EXP(INDEX(係数表!H:H,9) + INDEX(係数表!I:I,9)*LN(INDEX(出力表!C:C,9)+1)))), MAX(0.00000001, (1-(1/(1+EXP(-(INDEX(係数表!G:G,9) + $B136)))))*(EXP(INDEX(係数表!H:H,9) + INDEX(係数表!I:I,9)*LN(INDEX(出力表!C:C,9)+1)))))))</f>
        <v>95.427211925558922</v>
      </c>
      <c r="Z136" t="e">
        <f>MIN(100, MAX(0, (100*(INDEX(出力表!D:D,9))/(EXP(INDEX(係数表!B:B,9) + $C136) + (INDEX(出力表!D:D,9)))) + (乱数表!$U136*(Settings!B12/(((INDEX(出力表!D:D,9))+1)^INDEX(係数表!E:E,9)*INDEX(係数表!F:F,9))))))</f>
        <v>#VALUE!</v>
      </c>
      <c r="AA136" t="e">
        <f>MIN(100, MAX(0, (INDEX(出力表!D:D,9))*Y136/MAX(Z136, Settings!B3)))</f>
        <v>#VALUE!</v>
      </c>
      <c r="AB136">
        <f>MIN(100, MAX(0, 100*BETAINV(乱数表!$J136, MAX(0.00000001, (1/(1+EXP(-(INDEX(係数表!G:G,10) + $B136))))*(EXP(INDEX(係数表!H:H,10) + INDEX(係数表!I:I,10)*LN(INDEX(出力表!C:C,10)+1)))), MAX(0.00000001, (1-(1/(1+EXP(-(INDEX(係数表!G:G,10) + $B136)))))*(EXP(INDEX(係数表!H:H,10) + INDEX(係数表!I:I,10)*LN(INDEX(出力表!C:C,10)+1)))))))</f>
        <v>60.155251347903913</v>
      </c>
      <c r="AC136" t="e">
        <f>MIN(100, MAX(0, (100*(INDEX(出力表!D:D,10))/(EXP(INDEX(係数表!B:B,10) + $C136) + (INDEX(出力表!D:D,10)))) + (乱数表!$V136*(Settings!B12/(((INDEX(出力表!D:D,10))+1)^INDEX(係数表!E:E,10)*INDEX(係数表!F:F,10))))))</f>
        <v>#VALUE!</v>
      </c>
      <c r="AD136" t="e">
        <f>MIN(100, MAX(0, (INDEX(出力表!D:D,10))*AB136/MAX(AC136, Settings!B3)))</f>
        <v>#VALUE!</v>
      </c>
      <c r="AE136">
        <f>MIN(100, MAX(0, 100*BETAINV(乱数表!$K136, MAX(0.00000001, (1/(1+EXP(-(INDEX(係数表!G:G,11) + $B136))))*(EXP(INDEX(係数表!H:H,11) + INDEX(係数表!I:I,11)*LN(INDEX(出力表!C:C,11)+1)))), MAX(0.00000001, (1-(1/(1+EXP(-(INDEX(係数表!G:G,11) + $B136)))))*(EXP(INDEX(係数表!H:H,11) + INDEX(係数表!I:I,11)*LN(INDEX(出力表!C:C,11)+1)))))))</f>
        <v>85.471907434865003</v>
      </c>
      <c r="AF136" t="e">
        <f>MIN(100, MAX(0, (100*(INDEX(出力表!D:D,11))/(EXP(INDEX(係数表!B:B,11) + $C136) + (INDEX(出力表!D:D,11)))) + (乱数表!$W136*(Settings!B12/(((INDEX(出力表!D:D,11))+1)^INDEX(係数表!E:E,11)*INDEX(係数表!F:F,11))))))</f>
        <v>#VALUE!</v>
      </c>
      <c r="AG136" t="e">
        <f>MIN(100, MAX(0, (INDEX(出力表!D:D,11))*AE136/MAX(AF136, Settings!B3)))</f>
        <v>#VALUE!</v>
      </c>
      <c r="AH136">
        <f>MIN(100, MAX(0, 100*BETAINV(乱数表!$L136, MAX(0.00000001, (1/(1+EXP(-(INDEX(係数表!G:G,12) + $B136))))*(EXP(INDEX(係数表!H:H,12) + INDEX(係数表!I:I,12)*LN(INDEX(出力表!C:C,12)+1)))), MAX(0.00000001, (1-(1/(1+EXP(-(INDEX(係数表!G:G,12) + $B136)))))*(EXP(INDEX(係数表!H:H,12) + INDEX(係数表!I:I,12)*LN(INDEX(出力表!C:C,12)+1)))))))</f>
        <v>79.16985739122407</v>
      </c>
      <c r="AI136" t="e">
        <f>MIN(100, MAX(0, (100*(INDEX(出力表!D:D,12))/(EXP(INDEX(係数表!B:B,12) + $C136) + (INDEX(出力表!D:D,12)))) + (乱数表!$X136*(Settings!B12/(((INDEX(出力表!D:D,12))+1)^INDEX(係数表!E:E,12)*INDEX(係数表!F:F,12))))))</f>
        <v>#VALUE!</v>
      </c>
      <c r="AJ136" t="e">
        <f>MIN(100, MAX(0, (INDEX(出力表!D:D,12))*AH136/MAX(AI136, Settings!B3)))</f>
        <v>#VALUE!</v>
      </c>
      <c r="AK136">
        <f>MIN(100, MAX(0, 100*BETAINV(乱数表!$M136, MAX(0.00000001, (1/(1+EXP(-(INDEX(係数表!G:G,13) + $B136))))*(EXP(INDEX(係数表!H:H,13) + INDEX(係数表!I:I,13)*LN(INDEX(出力表!C:C,13)+1)))), MAX(0.00000001, (1-(1/(1+EXP(-(INDEX(係数表!G:G,13) + $B136)))))*(EXP(INDEX(係数表!H:H,13) + INDEX(係数表!I:I,13)*LN(INDEX(出力表!C:C,13)+1)))))))</f>
        <v>94.21105825958324</v>
      </c>
      <c r="AL136" t="e">
        <f>MIN(100, MAX(0, (100*(INDEX(出力表!D:D,13))/(EXP(INDEX(係数表!B:B,13) + $C136) + (INDEX(出力表!D:D,13)))) + (乱数表!$Y136*(Settings!B12/(((INDEX(出力表!D:D,13))+1)^INDEX(係数表!E:E,13)*INDEX(係数表!F:F,13))))))</f>
        <v>#VALUE!</v>
      </c>
      <c r="AM136" t="e">
        <f>MIN(100, MAX(0, (INDEX(出力表!D:D,13))*AK136/MAX(AL136, Settings!B3)))</f>
        <v>#VALUE!</v>
      </c>
      <c r="AN136">
        <f>IF(ISNUMBER(F136), INDEX(出力表!B:B,2)*F136, 0)+IF(ISNUMBER(I136), INDEX(出力表!B:B,3)*I136, 0)+IF(ISNUMBER(L136), INDEX(出力表!B:B,4)*L136, 0)+IF(ISNUMBER(O136), INDEX(出力表!B:B,5)*O136, 0)+IF(ISNUMBER(R136), INDEX(出力表!B:B,6)*R136, 0)+IF(ISNUMBER(U136), INDEX(出力表!B:B,7)*U136, 0)+IF(ISNUMBER(X136), INDEX(出力表!B:B,8)*X136, 0)+IF(ISNUMBER(AA136), INDEX(出力表!B:B,9)*AA136, 0)+IF(ISNUMBER(AD136), INDEX(出力表!B:B,10)*AD136, 0)+IF(ISNUMBER(AG136), INDEX(出力表!B:B,11)*AG136, 0)+IF(ISNUMBER(AJ136), INDEX(出力表!B:B,12)*AJ136, 0)+IF(ISNUMBER(AM136), INDEX(出力表!B:B,13)*AM136, 0)</f>
        <v>0</v>
      </c>
      <c r="AO136">
        <f>IF(ISNUMBER(F136), INDEX(出力表!B:B,2), 0)+IF(ISNUMBER(I136), INDEX(出力表!B:B,3), 0)+IF(ISNUMBER(L136), INDEX(出力表!B:B,4), 0)+IF(ISNUMBER(O136), INDEX(出力表!B:B,5), 0)+IF(ISNUMBER(R136), INDEX(出力表!B:B,6), 0)+IF(ISNUMBER(U136), INDEX(出力表!B:B,7), 0)+IF(ISNUMBER(X136), INDEX(出力表!B:B,8), 0)+IF(ISNUMBER(AA136), INDEX(出力表!B:B,9), 0)+IF(ISNUMBER(AD136), INDEX(出力表!B:B,10), 0)+IF(ISNUMBER(AG136), INDEX(出力表!B:B,11), 0)+IF(ISNUMBER(AJ136), INDEX(出力表!B:B,12), 0)+IF(ISNUMBER(AM136), INDEX(出力表!B:B,13), 0)</f>
        <v>0</v>
      </c>
      <c r="AP136" t="str">
        <f t="shared" si="2"/>
        <v/>
      </c>
    </row>
    <row r="137" spans="1:42" x14ac:dyDescent="0.2">
      <c r="A137">
        <v>136</v>
      </c>
      <c r="B137">
        <f>IF(UPPER(Settings!B4)="TRUE", 乱数表!$Z137*Settings!B10, 0)</f>
        <v>0.24815950633811976</v>
      </c>
      <c r="C137">
        <f>IF(UPPER(Settings!B4)="TRUE", 乱数表!$AA137*Settings!B11, 0)</f>
        <v>2.4169037934745254E-2</v>
      </c>
      <c r="D137">
        <f>MIN(100, MAX(0, 100*BETAINV(乱数表!$B137, MAX(0.00000001, (1/(1+EXP(-(INDEX(係数表!G:G,2) + $B137))))*(EXP(INDEX(係数表!H:H,2) + INDEX(係数表!I:I,2)*LN(INDEX(出力表!C:C,2)+1)))), MAX(0.00000001, (1-(1/(1+EXP(-(INDEX(係数表!G:G,2) + $B137)))))*(EXP(INDEX(係数表!H:H,2) + INDEX(係数表!I:I,2)*LN(INDEX(出力表!C:C,2)+1)))))))</f>
        <v>99.141232183897728</v>
      </c>
      <c r="E137" t="e">
        <f>MIN(100, MAX(0, (100*(INDEX(出力表!D:D,2))/(EXP(INDEX(係数表!B:B,2) + $C137) + (INDEX(出力表!D:D,2)))) + (乱数表!$N137*(Settings!B12/(((INDEX(出力表!D:D,2))+1)^INDEX(係数表!E:E,2)*INDEX(係数表!F:F,2))))))</f>
        <v>#VALUE!</v>
      </c>
      <c r="F137" t="e">
        <f>MIN(100, MAX(0, (INDEX(出力表!D:D,2))*D137/MAX(E137, Settings!B3)))</f>
        <v>#VALUE!</v>
      </c>
      <c r="G137">
        <f>MIN(100, MAX(0, 100*BETAINV(乱数表!$C137, MAX(0.00000001, (1/(1+EXP(-(INDEX(係数表!G:G,3) + $B137))))*(EXP(INDEX(係数表!H:H,3) + INDEX(係数表!I:I,3)*LN(INDEX(出力表!C:C,3)+1)))), MAX(0.00000001, (1-(1/(1+EXP(-(INDEX(係数表!G:G,3) + $B137)))))*(EXP(INDEX(係数表!H:H,3) + INDEX(係数表!I:I,3)*LN(INDEX(出力表!C:C,3)+1)))))))</f>
        <v>98.802050371413003</v>
      </c>
      <c r="H137" t="e">
        <f>MIN(100, MAX(0, (100*(INDEX(出力表!D:D,3))/(EXP(INDEX(係数表!B:B,3) + $C137) + (INDEX(出力表!D:D,3)))) + (乱数表!$O137*(Settings!B12/(((INDEX(出力表!D:D,3))+1)^INDEX(係数表!E:E,3)*INDEX(係数表!F:F,3))))))</f>
        <v>#VALUE!</v>
      </c>
      <c r="I137" t="e">
        <f>MIN(100, MAX(0, (INDEX(出力表!D:D,3))*G137/MAX(H137, Settings!B3)))</f>
        <v>#VALUE!</v>
      </c>
      <c r="J137">
        <f>MIN(100, MAX(0, 100*BETAINV(乱数表!$D137, MAX(0.00000001, (1/(1+EXP(-(INDEX(係数表!G:G,4) + $B137))))*(EXP(INDEX(係数表!H:H,4) + INDEX(係数表!I:I,4)*LN(INDEX(出力表!C:C,4)+1)))), MAX(0.00000001, (1-(1/(1+EXP(-(INDEX(係数表!G:G,4) + $B137)))))*(EXP(INDEX(係数表!H:H,4) + INDEX(係数表!I:I,4)*LN(INDEX(出力表!C:C,4)+1)))))))</f>
        <v>96.168158232199659</v>
      </c>
      <c r="K137" t="e">
        <f>MIN(100, MAX(0, (100*(INDEX(出力表!D:D,4))/(EXP(INDEX(係数表!B:B,4) + $C137) + (INDEX(出力表!D:D,4)))) + (乱数表!$P137*(Settings!B12/(((INDEX(出力表!D:D,4))+1)^INDEX(係数表!E:E,4)*INDEX(係数表!F:F,4))))))</f>
        <v>#VALUE!</v>
      </c>
      <c r="L137" t="e">
        <f>MIN(100, MAX(0, (INDEX(出力表!D:D,4))*J137/MAX(K137, Settings!B3)))</f>
        <v>#VALUE!</v>
      </c>
      <c r="M137">
        <f>MIN(100, MAX(0, 100*BETAINV(乱数表!$E137, MAX(0.00000001, (1/(1+EXP(-(INDEX(係数表!G:G,5) + $B137))))*(EXP(INDEX(係数表!H:H,5) + INDEX(係数表!I:I,5)*LN(INDEX(出力表!C:C,5)+1)))), MAX(0.00000001, (1-(1/(1+EXP(-(INDEX(係数表!G:G,5) + $B137)))))*(EXP(INDEX(係数表!H:H,5) + INDEX(係数表!I:I,5)*LN(INDEX(出力表!C:C,5)+1)))))))</f>
        <v>79.444282226787792</v>
      </c>
      <c r="N137" t="e">
        <f>MIN(100, MAX(0, (100*(INDEX(出力表!D:D,5))/(EXP(INDEX(係数表!B:B,5) + $C137) + (INDEX(出力表!D:D,5)))) + (乱数表!$Q137*(Settings!B12/(((INDEX(出力表!D:D,5))+1)^INDEX(係数表!E:E,5)*INDEX(係数表!F:F,5))))))</f>
        <v>#VALUE!</v>
      </c>
      <c r="O137" t="e">
        <f>MIN(100, MAX(0, (INDEX(出力表!D:D,5))*M137/MAX(N137, Settings!B3)))</f>
        <v>#VALUE!</v>
      </c>
      <c r="P137">
        <f>MIN(100, MAX(0, 100*BETAINV(乱数表!$F137, MAX(0.00000001, (1/(1+EXP(-(INDEX(係数表!G:G,6) + $B137))))*(EXP(INDEX(係数表!H:H,6) + INDEX(係数表!I:I,6)*LN(INDEX(出力表!C:C,6)+1)))), MAX(0.00000001, (1-(1/(1+EXP(-(INDEX(係数表!G:G,6) + $B137)))))*(EXP(INDEX(係数表!H:H,6) + INDEX(係数表!I:I,6)*LN(INDEX(出力表!C:C,6)+1)))))))</f>
        <v>24.213510778189161</v>
      </c>
      <c r="Q137" t="e">
        <f>MIN(100, MAX(0, (100*(INDEX(出力表!D:D,6))/(EXP(INDEX(係数表!B:B,6) + $C137) + (INDEX(出力表!D:D,6)))) + (乱数表!$R137*(Settings!B12/(((INDEX(出力表!D:D,6))+1)^INDEX(係数表!E:E,6)*INDEX(係数表!F:F,6))))))</f>
        <v>#VALUE!</v>
      </c>
      <c r="R137" t="e">
        <f>MIN(100, MAX(0, (INDEX(出力表!D:D,6))*P137/MAX(Q137, Settings!B3)))</f>
        <v>#VALUE!</v>
      </c>
      <c r="S137">
        <f>MIN(100, MAX(0, 100*BETAINV(乱数表!$G137, MAX(0.00000001, (1/(1+EXP(-(INDEX(係数表!G:G,7) + $B137))))*(EXP(INDEX(係数表!H:H,7) + INDEX(係数表!I:I,7)*LN(INDEX(出力表!C:C,7)+1)))), MAX(0.00000001, (1-(1/(1+EXP(-(INDEX(係数表!G:G,7) + $B137)))))*(EXP(INDEX(係数表!H:H,7) + INDEX(係数表!I:I,7)*LN(INDEX(出力表!C:C,7)+1)))))))</f>
        <v>98.804723483631392</v>
      </c>
      <c r="T137" t="e">
        <f>MIN(100, MAX(0, (100*(INDEX(出力表!D:D,7))/(EXP(INDEX(係数表!B:B,7) + $C137) + (INDEX(出力表!D:D,7)))) + (乱数表!$S137*(Settings!B12/(((INDEX(出力表!D:D,7))+1)^INDEX(係数表!E:E,7)*INDEX(係数表!F:F,7))))))</f>
        <v>#VALUE!</v>
      </c>
      <c r="U137" t="e">
        <f>MIN(100, MAX(0, (INDEX(出力表!D:D,7))*S137/MAX(T137, Settings!B3)))</f>
        <v>#VALUE!</v>
      </c>
      <c r="V137">
        <f>MIN(100, MAX(0, 100*BETAINV(乱数表!$H137, MAX(0.00000001, (1/(1+EXP(-(INDEX(係数表!G:G,8) + $B137))))*(EXP(INDEX(係数表!H:H,8) + INDEX(係数表!I:I,8)*LN(INDEX(出力表!C:C,8)+1)))), MAX(0.00000001, (1-(1/(1+EXP(-(INDEX(係数表!G:G,8) + $B137)))))*(EXP(INDEX(係数表!H:H,8) + INDEX(係数表!I:I,8)*LN(INDEX(出力表!C:C,8)+1)))))))</f>
        <v>99.553558741057032</v>
      </c>
      <c r="W137" t="e">
        <f>MIN(100, MAX(0, (100*(INDEX(出力表!D:D,8))/(EXP(INDEX(係数表!B:B,8) + $C137) + (INDEX(出力表!D:D,8)))) + (乱数表!$T137*(Settings!B12/(((INDEX(出力表!D:D,8))+1)^INDEX(係数表!E:E,8)*INDEX(係数表!F:F,8))))))</f>
        <v>#VALUE!</v>
      </c>
      <c r="X137" t="e">
        <f>MIN(100, MAX(0, (INDEX(出力表!D:D,8))*V137/MAX(W137, Settings!B3)))</f>
        <v>#VALUE!</v>
      </c>
      <c r="Y137">
        <f>MIN(100, MAX(0, 100*BETAINV(乱数表!$I137, MAX(0.00000001, (1/(1+EXP(-(INDEX(係数表!G:G,9) + $B137))))*(EXP(INDEX(係数表!H:H,9) + INDEX(係数表!I:I,9)*LN(INDEX(出力表!C:C,9)+1)))), MAX(0.00000001, (1-(1/(1+EXP(-(INDEX(係数表!G:G,9) + $B137)))))*(EXP(INDEX(係数表!H:H,9) + INDEX(係数表!I:I,9)*LN(INDEX(出力表!C:C,9)+1)))))))</f>
        <v>99.853475187460504</v>
      </c>
      <c r="Z137" t="e">
        <f>MIN(100, MAX(0, (100*(INDEX(出力表!D:D,9))/(EXP(INDEX(係数表!B:B,9) + $C137) + (INDEX(出力表!D:D,9)))) + (乱数表!$U137*(Settings!B12/(((INDEX(出力表!D:D,9))+1)^INDEX(係数表!E:E,9)*INDEX(係数表!F:F,9))))))</f>
        <v>#VALUE!</v>
      </c>
      <c r="AA137" t="e">
        <f>MIN(100, MAX(0, (INDEX(出力表!D:D,9))*Y137/MAX(Z137, Settings!B3)))</f>
        <v>#VALUE!</v>
      </c>
      <c r="AB137">
        <f>MIN(100, MAX(0, 100*BETAINV(乱数表!$J137, MAX(0.00000001, (1/(1+EXP(-(INDEX(係数表!G:G,10) + $B137))))*(EXP(INDEX(係数表!H:H,10) + INDEX(係数表!I:I,10)*LN(INDEX(出力表!C:C,10)+1)))), MAX(0.00000001, (1-(1/(1+EXP(-(INDEX(係数表!G:G,10) + $B137)))))*(EXP(INDEX(係数表!H:H,10) + INDEX(係数表!I:I,10)*LN(INDEX(出力表!C:C,10)+1)))))))</f>
        <v>93.18797213210361</v>
      </c>
      <c r="AC137" t="e">
        <f>MIN(100, MAX(0, (100*(INDEX(出力表!D:D,10))/(EXP(INDEX(係数表!B:B,10) + $C137) + (INDEX(出力表!D:D,10)))) + (乱数表!$V137*(Settings!B12/(((INDEX(出力表!D:D,10))+1)^INDEX(係数表!E:E,10)*INDEX(係数表!F:F,10))))))</f>
        <v>#VALUE!</v>
      </c>
      <c r="AD137" t="e">
        <f>MIN(100, MAX(0, (INDEX(出力表!D:D,10))*AB137/MAX(AC137, Settings!B3)))</f>
        <v>#VALUE!</v>
      </c>
      <c r="AE137">
        <f>MIN(100, MAX(0, 100*BETAINV(乱数表!$K137, MAX(0.00000001, (1/(1+EXP(-(INDEX(係数表!G:G,11) + $B137))))*(EXP(INDEX(係数表!H:H,11) + INDEX(係数表!I:I,11)*LN(INDEX(出力表!C:C,11)+1)))), MAX(0.00000001, (1-(1/(1+EXP(-(INDEX(係数表!G:G,11) + $B137)))))*(EXP(INDEX(係数表!H:H,11) + INDEX(係数表!I:I,11)*LN(INDEX(出力表!C:C,11)+1)))))))</f>
        <v>98.616625210601924</v>
      </c>
      <c r="AF137" t="e">
        <f>MIN(100, MAX(0, (100*(INDEX(出力表!D:D,11))/(EXP(INDEX(係数表!B:B,11) + $C137) + (INDEX(出力表!D:D,11)))) + (乱数表!$W137*(Settings!B12/(((INDEX(出力表!D:D,11))+1)^INDEX(係数表!E:E,11)*INDEX(係数表!F:F,11))))))</f>
        <v>#VALUE!</v>
      </c>
      <c r="AG137" t="e">
        <f>MIN(100, MAX(0, (INDEX(出力表!D:D,11))*AE137/MAX(AF137, Settings!B3)))</f>
        <v>#VALUE!</v>
      </c>
      <c r="AH137">
        <f>MIN(100, MAX(0, 100*BETAINV(乱数表!$L137, MAX(0.00000001, (1/(1+EXP(-(INDEX(係数表!G:G,12) + $B137))))*(EXP(INDEX(係数表!H:H,12) + INDEX(係数表!I:I,12)*LN(INDEX(出力表!C:C,12)+1)))), MAX(0.00000001, (1-(1/(1+EXP(-(INDEX(係数表!G:G,12) + $B137)))))*(EXP(INDEX(係数表!H:H,12) + INDEX(係数表!I:I,12)*LN(INDEX(出力表!C:C,12)+1)))))))</f>
        <v>99.951811008116195</v>
      </c>
      <c r="AI137" t="e">
        <f>MIN(100, MAX(0, (100*(INDEX(出力表!D:D,12))/(EXP(INDEX(係数表!B:B,12) + $C137) + (INDEX(出力表!D:D,12)))) + (乱数表!$X137*(Settings!B12/(((INDEX(出力表!D:D,12))+1)^INDEX(係数表!E:E,12)*INDEX(係数表!F:F,12))))))</f>
        <v>#VALUE!</v>
      </c>
      <c r="AJ137" t="e">
        <f>MIN(100, MAX(0, (INDEX(出力表!D:D,12))*AH137/MAX(AI137, Settings!B3)))</f>
        <v>#VALUE!</v>
      </c>
      <c r="AK137">
        <f>MIN(100, MAX(0, 100*BETAINV(乱数表!$M137, MAX(0.00000001, (1/(1+EXP(-(INDEX(係数表!G:G,13) + $B137))))*(EXP(INDEX(係数表!H:H,13) + INDEX(係数表!I:I,13)*LN(INDEX(出力表!C:C,13)+1)))), MAX(0.00000001, (1-(1/(1+EXP(-(INDEX(係数表!G:G,13) + $B137)))))*(EXP(INDEX(係数表!H:H,13) + INDEX(係数表!I:I,13)*LN(INDEX(出力表!C:C,13)+1)))))))</f>
        <v>94.798195272034718</v>
      </c>
      <c r="AL137" t="e">
        <f>MIN(100, MAX(0, (100*(INDEX(出力表!D:D,13))/(EXP(INDEX(係数表!B:B,13) + $C137) + (INDEX(出力表!D:D,13)))) + (乱数表!$Y137*(Settings!B12/(((INDEX(出力表!D:D,13))+1)^INDEX(係数表!E:E,13)*INDEX(係数表!F:F,13))))))</f>
        <v>#VALUE!</v>
      </c>
      <c r="AM137" t="e">
        <f>MIN(100, MAX(0, (INDEX(出力表!D:D,13))*AK137/MAX(AL137, Settings!B3)))</f>
        <v>#VALUE!</v>
      </c>
      <c r="AN137">
        <f>IF(ISNUMBER(F137), INDEX(出力表!B:B,2)*F137, 0)+IF(ISNUMBER(I137), INDEX(出力表!B:B,3)*I137, 0)+IF(ISNUMBER(L137), INDEX(出力表!B:B,4)*L137, 0)+IF(ISNUMBER(O137), INDEX(出力表!B:B,5)*O137, 0)+IF(ISNUMBER(R137), INDEX(出力表!B:B,6)*R137, 0)+IF(ISNUMBER(U137), INDEX(出力表!B:B,7)*U137, 0)+IF(ISNUMBER(X137), INDEX(出力表!B:B,8)*X137, 0)+IF(ISNUMBER(AA137), INDEX(出力表!B:B,9)*AA137, 0)+IF(ISNUMBER(AD137), INDEX(出力表!B:B,10)*AD137, 0)+IF(ISNUMBER(AG137), INDEX(出力表!B:B,11)*AG137, 0)+IF(ISNUMBER(AJ137), INDEX(出力表!B:B,12)*AJ137, 0)+IF(ISNUMBER(AM137), INDEX(出力表!B:B,13)*AM137, 0)</f>
        <v>0</v>
      </c>
      <c r="AO137">
        <f>IF(ISNUMBER(F137), INDEX(出力表!B:B,2), 0)+IF(ISNUMBER(I137), INDEX(出力表!B:B,3), 0)+IF(ISNUMBER(L137), INDEX(出力表!B:B,4), 0)+IF(ISNUMBER(O137), INDEX(出力表!B:B,5), 0)+IF(ISNUMBER(R137), INDEX(出力表!B:B,6), 0)+IF(ISNUMBER(U137), INDEX(出力表!B:B,7), 0)+IF(ISNUMBER(X137), INDEX(出力表!B:B,8), 0)+IF(ISNUMBER(AA137), INDEX(出力表!B:B,9), 0)+IF(ISNUMBER(AD137), INDEX(出力表!B:B,10), 0)+IF(ISNUMBER(AG137), INDEX(出力表!B:B,11), 0)+IF(ISNUMBER(AJ137), INDEX(出力表!B:B,12), 0)+IF(ISNUMBER(AM137), INDEX(出力表!B:B,13), 0)</f>
        <v>0</v>
      </c>
      <c r="AP137" t="str">
        <f t="shared" si="2"/>
        <v/>
      </c>
    </row>
    <row r="138" spans="1:42" x14ac:dyDescent="0.2">
      <c r="A138">
        <v>137</v>
      </c>
      <c r="B138">
        <f>IF(UPPER(Settings!B4)="TRUE", 乱数表!$Z138*Settings!B10, 0)</f>
        <v>-0.16533463764448025</v>
      </c>
      <c r="C138">
        <f>IF(UPPER(Settings!B4)="TRUE", 乱数表!$AA138*Settings!B11, 0)</f>
        <v>-0.10572915642306947</v>
      </c>
      <c r="D138">
        <f>MIN(100, MAX(0, 100*BETAINV(乱数表!$B138, MAX(0.00000001, (1/(1+EXP(-(INDEX(係数表!G:G,2) + $B138))))*(EXP(INDEX(係数表!H:H,2) + INDEX(係数表!I:I,2)*LN(INDEX(出力表!C:C,2)+1)))), MAX(0.00000001, (1-(1/(1+EXP(-(INDEX(係数表!G:G,2) + $B138)))))*(EXP(INDEX(係数表!H:H,2) + INDEX(係数表!I:I,2)*LN(INDEX(出力表!C:C,2)+1)))))))</f>
        <v>99.296572240904936</v>
      </c>
      <c r="E138" t="e">
        <f>MIN(100, MAX(0, (100*(INDEX(出力表!D:D,2))/(EXP(INDEX(係数表!B:B,2) + $C138) + (INDEX(出力表!D:D,2)))) + (乱数表!$N138*(Settings!B12/(((INDEX(出力表!D:D,2))+1)^INDEX(係数表!E:E,2)*INDEX(係数表!F:F,2))))))</f>
        <v>#VALUE!</v>
      </c>
      <c r="F138" t="e">
        <f>MIN(100, MAX(0, (INDEX(出力表!D:D,2))*D138/MAX(E138, Settings!B3)))</f>
        <v>#VALUE!</v>
      </c>
      <c r="G138">
        <f>MIN(100, MAX(0, 100*BETAINV(乱数表!$C138, MAX(0.00000001, (1/(1+EXP(-(INDEX(係数表!G:G,3) + $B138))))*(EXP(INDEX(係数表!H:H,3) + INDEX(係数表!I:I,3)*LN(INDEX(出力表!C:C,3)+1)))), MAX(0.00000001, (1-(1/(1+EXP(-(INDEX(係数表!G:G,3) + $B138)))))*(EXP(INDEX(係数表!H:H,3) + INDEX(係数表!I:I,3)*LN(INDEX(出力表!C:C,3)+1)))))))</f>
        <v>84.726030147459525</v>
      </c>
      <c r="H138" t="e">
        <f>MIN(100, MAX(0, (100*(INDEX(出力表!D:D,3))/(EXP(INDEX(係数表!B:B,3) + $C138) + (INDEX(出力表!D:D,3)))) + (乱数表!$O138*(Settings!B12/(((INDEX(出力表!D:D,3))+1)^INDEX(係数表!E:E,3)*INDEX(係数表!F:F,3))))))</f>
        <v>#VALUE!</v>
      </c>
      <c r="I138" t="e">
        <f>MIN(100, MAX(0, (INDEX(出力表!D:D,3))*G138/MAX(H138, Settings!B3)))</f>
        <v>#VALUE!</v>
      </c>
      <c r="J138">
        <f>MIN(100, MAX(0, 100*BETAINV(乱数表!$D138, MAX(0.00000001, (1/(1+EXP(-(INDEX(係数表!G:G,4) + $B138))))*(EXP(INDEX(係数表!H:H,4) + INDEX(係数表!I:I,4)*LN(INDEX(出力表!C:C,4)+1)))), MAX(0.00000001, (1-(1/(1+EXP(-(INDEX(係数表!G:G,4) + $B138)))))*(EXP(INDEX(係数表!H:H,4) + INDEX(係数表!I:I,4)*LN(INDEX(出力表!C:C,4)+1)))))))</f>
        <v>89.050900575972449</v>
      </c>
      <c r="K138" t="e">
        <f>MIN(100, MAX(0, (100*(INDEX(出力表!D:D,4))/(EXP(INDEX(係数表!B:B,4) + $C138) + (INDEX(出力表!D:D,4)))) + (乱数表!$P138*(Settings!B12/(((INDEX(出力表!D:D,4))+1)^INDEX(係数表!E:E,4)*INDEX(係数表!F:F,4))))))</f>
        <v>#VALUE!</v>
      </c>
      <c r="L138" t="e">
        <f>MIN(100, MAX(0, (INDEX(出力表!D:D,4))*J138/MAX(K138, Settings!B3)))</f>
        <v>#VALUE!</v>
      </c>
      <c r="M138">
        <f>MIN(100, MAX(0, 100*BETAINV(乱数表!$E138, MAX(0.00000001, (1/(1+EXP(-(INDEX(係数表!G:G,5) + $B138))))*(EXP(INDEX(係数表!H:H,5) + INDEX(係数表!I:I,5)*LN(INDEX(出力表!C:C,5)+1)))), MAX(0.00000001, (1-(1/(1+EXP(-(INDEX(係数表!G:G,5) + $B138)))))*(EXP(INDEX(係数表!H:H,5) + INDEX(係数表!I:I,5)*LN(INDEX(出力表!C:C,5)+1)))))))</f>
        <v>87.269858506192733</v>
      </c>
      <c r="N138" t="e">
        <f>MIN(100, MAX(0, (100*(INDEX(出力表!D:D,5))/(EXP(INDEX(係数表!B:B,5) + $C138) + (INDEX(出力表!D:D,5)))) + (乱数表!$Q138*(Settings!B12/(((INDEX(出力表!D:D,5))+1)^INDEX(係数表!E:E,5)*INDEX(係数表!F:F,5))))))</f>
        <v>#VALUE!</v>
      </c>
      <c r="O138" t="e">
        <f>MIN(100, MAX(0, (INDEX(出力表!D:D,5))*M138/MAX(N138, Settings!B3)))</f>
        <v>#VALUE!</v>
      </c>
      <c r="P138">
        <f>MIN(100, MAX(0, 100*BETAINV(乱数表!$F138, MAX(0.00000001, (1/(1+EXP(-(INDEX(係数表!G:G,6) + $B138))))*(EXP(INDEX(係数表!H:H,6) + INDEX(係数表!I:I,6)*LN(INDEX(出力表!C:C,6)+1)))), MAX(0.00000001, (1-(1/(1+EXP(-(INDEX(係数表!G:G,6) + $B138)))))*(EXP(INDEX(係数表!H:H,6) + INDEX(係数表!I:I,6)*LN(INDEX(出力表!C:C,6)+1)))))))</f>
        <v>42.65147643413362</v>
      </c>
      <c r="Q138" t="e">
        <f>MIN(100, MAX(0, (100*(INDEX(出力表!D:D,6))/(EXP(INDEX(係数表!B:B,6) + $C138) + (INDEX(出力表!D:D,6)))) + (乱数表!$R138*(Settings!B12/(((INDEX(出力表!D:D,6))+1)^INDEX(係数表!E:E,6)*INDEX(係数表!F:F,6))))))</f>
        <v>#VALUE!</v>
      </c>
      <c r="R138" t="e">
        <f>MIN(100, MAX(0, (INDEX(出力表!D:D,6))*P138/MAX(Q138, Settings!B3)))</f>
        <v>#VALUE!</v>
      </c>
      <c r="S138">
        <f>MIN(100, MAX(0, 100*BETAINV(乱数表!$G138, MAX(0.00000001, (1/(1+EXP(-(INDEX(係数表!G:G,7) + $B138))))*(EXP(INDEX(係数表!H:H,7) + INDEX(係数表!I:I,7)*LN(INDEX(出力表!C:C,7)+1)))), MAX(0.00000001, (1-(1/(1+EXP(-(INDEX(係数表!G:G,7) + $B138)))))*(EXP(INDEX(係数表!H:H,7) + INDEX(係数表!I:I,7)*LN(INDEX(出力表!C:C,7)+1)))))))</f>
        <v>85.673544493648237</v>
      </c>
      <c r="T138" t="e">
        <f>MIN(100, MAX(0, (100*(INDEX(出力表!D:D,7))/(EXP(INDEX(係数表!B:B,7) + $C138) + (INDEX(出力表!D:D,7)))) + (乱数表!$S138*(Settings!B12/(((INDEX(出力表!D:D,7))+1)^INDEX(係数表!E:E,7)*INDEX(係数表!F:F,7))))))</f>
        <v>#VALUE!</v>
      </c>
      <c r="U138" t="e">
        <f>MIN(100, MAX(0, (INDEX(出力表!D:D,7))*S138/MAX(T138, Settings!B3)))</f>
        <v>#VALUE!</v>
      </c>
      <c r="V138">
        <f>MIN(100, MAX(0, 100*BETAINV(乱数表!$H138, MAX(0.00000001, (1/(1+EXP(-(INDEX(係数表!G:G,8) + $B138))))*(EXP(INDEX(係数表!H:H,8) + INDEX(係数表!I:I,8)*LN(INDEX(出力表!C:C,8)+1)))), MAX(0.00000001, (1-(1/(1+EXP(-(INDEX(係数表!G:G,8) + $B138)))))*(EXP(INDEX(係数表!H:H,8) + INDEX(係数表!I:I,8)*LN(INDEX(出力表!C:C,8)+1)))))))</f>
        <v>97.276175387657318</v>
      </c>
      <c r="W138" t="e">
        <f>MIN(100, MAX(0, (100*(INDEX(出力表!D:D,8))/(EXP(INDEX(係数表!B:B,8) + $C138) + (INDEX(出力表!D:D,8)))) + (乱数表!$T138*(Settings!B12/(((INDEX(出力表!D:D,8))+1)^INDEX(係数表!E:E,8)*INDEX(係数表!F:F,8))))))</f>
        <v>#VALUE!</v>
      </c>
      <c r="X138" t="e">
        <f>MIN(100, MAX(0, (INDEX(出力表!D:D,8))*V138/MAX(W138, Settings!B3)))</f>
        <v>#VALUE!</v>
      </c>
      <c r="Y138">
        <f>MIN(100, MAX(0, 100*BETAINV(乱数表!$I138, MAX(0.00000001, (1/(1+EXP(-(INDEX(係数表!G:G,9) + $B138))))*(EXP(INDEX(係数表!H:H,9) + INDEX(係数表!I:I,9)*LN(INDEX(出力表!C:C,9)+1)))), MAX(0.00000001, (1-(1/(1+EXP(-(INDEX(係数表!G:G,9) + $B138)))))*(EXP(INDEX(係数表!H:H,9) + INDEX(係数表!I:I,9)*LN(INDEX(出力表!C:C,9)+1)))))))</f>
        <v>97.187455170284068</v>
      </c>
      <c r="Z138" t="e">
        <f>MIN(100, MAX(0, (100*(INDEX(出力表!D:D,9))/(EXP(INDEX(係数表!B:B,9) + $C138) + (INDEX(出力表!D:D,9)))) + (乱数表!$U138*(Settings!B12/(((INDEX(出力表!D:D,9))+1)^INDEX(係数表!E:E,9)*INDEX(係数表!F:F,9))))))</f>
        <v>#VALUE!</v>
      </c>
      <c r="AA138" t="e">
        <f>MIN(100, MAX(0, (INDEX(出力表!D:D,9))*Y138/MAX(Z138, Settings!B3)))</f>
        <v>#VALUE!</v>
      </c>
      <c r="AB138">
        <f>MIN(100, MAX(0, 100*BETAINV(乱数表!$J138, MAX(0.00000001, (1/(1+EXP(-(INDEX(係数表!G:G,10) + $B138))))*(EXP(INDEX(係数表!H:H,10) + INDEX(係数表!I:I,10)*LN(INDEX(出力表!C:C,10)+1)))), MAX(0.00000001, (1-(1/(1+EXP(-(INDEX(係数表!G:G,10) + $B138)))))*(EXP(INDEX(係数表!H:H,10) + INDEX(係数表!I:I,10)*LN(INDEX(出力表!C:C,10)+1)))))))</f>
        <v>98.005063420674034</v>
      </c>
      <c r="AC138" t="e">
        <f>MIN(100, MAX(0, (100*(INDEX(出力表!D:D,10))/(EXP(INDEX(係数表!B:B,10) + $C138) + (INDEX(出力表!D:D,10)))) + (乱数表!$V138*(Settings!B12/(((INDEX(出力表!D:D,10))+1)^INDEX(係数表!E:E,10)*INDEX(係数表!F:F,10))))))</f>
        <v>#VALUE!</v>
      </c>
      <c r="AD138" t="e">
        <f>MIN(100, MAX(0, (INDEX(出力表!D:D,10))*AB138/MAX(AC138, Settings!B3)))</f>
        <v>#VALUE!</v>
      </c>
      <c r="AE138">
        <f>MIN(100, MAX(0, 100*BETAINV(乱数表!$K138, MAX(0.00000001, (1/(1+EXP(-(INDEX(係数表!G:G,11) + $B138))))*(EXP(INDEX(係数表!H:H,11) + INDEX(係数表!I:I,11)*LN(INDEX(出力表!C:C,11)+1)))), MAX(0.00000001, (1-(1/(1+EXP(-(INDEX(係数表!G:G,11) + $B138)))))*(EXP(INDEX(係数表!H:H,11) + INDEX(係数表!I:I,11)*LN(INDEX(出力表!C:C,11)+1)))))))</f>
        <v>83.437458038744893</v>
      </c>
      <c r="AF138" t="e">
        <f>MIN(100, MAX(0, (100*(INDEX(出力表!D:D,11))/(EXP(INDEX(係数表!B:B,11) + $C138) + (INDEX(出力表!D:D,11)))) + (乱数表!$W138*(Settings!B12/(((INDEX(出力表!D:D,11))+1)^INDEX(係数表!E:E,11)*INDEX(係数表!F:F,11))))))</f>
        <v>#VALUE!</v>
      </c>
      <c r="AG138" t="e">
        <f>MIN(100, MAX(0, (INDEX(出力表!D:D,11))*AE138/MAX(AF138, Settings!B3)))</f>
        <v>#VALUE!</v>
      </c>
      <c r="AH138">
        <f>MIN(100, MAX(0, 100*BETAINV(乱数表!$L138, MAX(0.00000001, (1/(1+EXP(-(INDEX(係数表!G:G,12) + $B138))))*(EXP(INDEX(係数表!H:H,12) + INDEX(係数表!I:I,12)*LN(INDEX(出力表!C:C,12)+1)))), MAX(0.00000001, (1-(1/(1+EXP(-(INDEX(係数表!G:G,12) + $B138)))))*(EXP(INDEX(係数表!H:H,12) + INDEX(係数表!I:I,12)*LN(INDEX(出力表!C:C,12)+1)))))))</f>
        <v>91.042995368267711</v>
      </c>
      <c r="AI138" t="e">
        <f>MIN(100, MAX(0, (100*(INDEX(出力表!D:D,12))/(EXP(INDEX(係数表!B:B,12) + $C138) + (INDEX(出力表!D:D,12)))) + (乱数表!$X138*(Settings!B12/(((INDEX(出力表!D:D,12))+1)^INDEX(係数表!E:E,12)*INDEX(係数表!F:F,12))))))</f>
        <v>#VALUE!</v>
      </c>
      <c r="AJ138" t="e">
        <f>MIN(100, MAX(0, (INDEX(出力表!D:D,12))*AH138/MAX(AI138, Settings!B3)))</f>
        <v>#VALUE!</v>
      </c>
      <c r="AK138">
        <f>MIN(100, MAX(0, 100*BETAINV(乱数表!$M138, MAX(0.00000001, (1/(1+EXP(-(INDEX(係数表!G:G,13) + $B138))))*(EXP(INDEX(係数表!H:H,13) + INDEX(係数表!I:I,13)*LN(INDEX(出力表!C:C,13)+1)))), MAX(0.00000001, (1-(1/(1+EXP(-(INDEX(係数表!G:G,13) + $B138)))))*(EXP(INDEX(係数表!H:H,13) + INDEX(係数表!I:I,13)*LN(INDEX(出力表!C:C,13)+1)))))))</f>
        <v>86.816865818721908</v>
      </c>
      <c r="AL138" t="e">
        <f>MIN(100, MAX(0, (100*(INDEX(出力表!D:D,13))/(EXP(INDEX(係数表!B:B,13) + $C138) + (INDEX(出力表!D:D,13)))) + (乱数表!$Y138*(Settings!B12/(((INDEX(出力表!D:D,13))+1)^INDEX(係数表!E:E,13)*INDEX(係数表!F:F,13))))))</f>
        <v>#VALUE!</v>
      </c>
      <c r="AM138" t="e">
        <f>MIN(100, MAX(0, (INDEX(出力表!D:D,13))*AK138/MAX(AL138, Settings!B3)))</f>
        <v>#VALUE!</v>
      </c>
      <c r="AN138">
        <f>IF(ISNUMBER(F138), INDEX(出力表!B:B,2)*F138, 0)+IF(ISNUMBER(I138), INDEX(出力表!B:B,3)*I138, 0)+IF(ISNUMBER(L138), INDEX(出力表!B:B,4)*L138, 0)+IF(ISNUMBER(O138), INDEX(出力表!B:B,5)*O138, 0)+IF(ISNUMBER(R138), INDEX(出力表!B:B,6)*R138, 0)+IF(ISNUMBER(U138), INDEX(出力表!B:B,7)*U138, 0)+IF(ISNUMBER(X138), INDEX(出力表!B:B,8)*X138, 0)+IF(ISNUMBER(AA138), INDEX(出力表!B:B,9)*AA138, 0)+IF(ISNUMBER(AD138), INDEX(出力表!B:B,10)*AD138, 0)+IF(ISNUMBER(AG138), INDEX(出力表!B:B,11)*AG138, 0)+IF(ISNUMBER(AJ138), INDEX(出力表!B:B,12)*AJ138, 0)+IF(ISNUMBER(AM138), INDEX(出力表!B:B,13)*AM138, 0)</f>
        <v>0</v>
      </c>
      <c r="AO138">
        <f>IF(ISNUMBER(F138), INDEX(出力表!B:B,2), 0)+IF(ISNUMBER(I138), INDEX(出力表!B:B,3), 0)+IF(ISNUMBER(L138), INDEX(出力表!B:B,4), 0)+IF(ISNUMBER(O138), INDEX(出力表!B:B,5), 0)+IF(ISNUMBER(R138), INDEX(出力表!B:B,6), 0)+IF(ISNUMBER(U138), INDEX(出力表!B:B,7), 0)+IF(ISNUMBER(X138), INDEX(出力表!B:B,8), 0)+IF(ISNUMBER(AA138), INDEX(出力表!B:B,9), 0)+IF(ISNUMBER(AD138), INDEX(出力表!B:B,10), 0)+IF(ISNUMBER(AG138), INDEX(出力表!B:B,11), 0)+IF(ISNUMBER(AJ138), INDEX(出力表!B:B,12), 0)+IF(ISNUMBER(AM138), INDEX(出力表!B:B,13), 0)</f>
        <v>0</v>
      </c>
      <c r="AP138" t="str">
        <f t="shared" si="2"/>
        <v/>
      </c>
    </row>
    <row r="139" spans="1:42" x14ac:dyDescent="0.2">
      <c r="A139">
        <v>138</v>
      </c>
      <c r="B139">
        <f>IF(UPPER(Settings!B4)="TRUE", 乱数表!$Z139*Settings!B10, 0)</f>
        <v>-4.1845819903778038E-2</v>
      </c>
      <c r="C139">
        <f>IF(UPPER(Settings!B4)="TRUE", 乱数表!$AA139*Settings!B11, 0)</f>
        <v>0.16955580163353912</v>
      </c>
      <c r="D139">
        <f>MIN(100, MAX(0, 100*BETAINV(乱数表!$B139, MAX(0.00000001, (1/(1+EXP(-(INDEX(係数表!G:G,2) + $B139))))*(EXP(INDEX(係数表!H:H,2) + INDEX(係数表!I:I,2)*LN(INDEX(出力表!C:C,2)+1)))), MAX(0.00000001, (1-(1/(1+EXP(-(INDEX(係数表!G:G,2) + $B139)))))*(EXP(INDEX(係数表!H:H,2) + INDEX(係数表!I:I,2)*LN(INDEX(出力表!C:C,2)+1)))))))</f>
        <v>99.319810400089736</v>
      </c>
      <c r="E139" t="e">
        <f>MIN(100, MAX(0, (100*(INDEX(出力表!D:D,2))/(EXP(INDEX(係数表!B:B,2) + $C139) + (INDEX(出力表!D:D,2)))) + (乱数表!$N139*(Settings!B12/(((INDEX(出力表!D:D,2))+1)^INDEX(係数表!E:E,2)*INDEX(係数表!F:F,2))))))</f>
        <v>#VALUE!</v>
      </c>
      <c r="F139" t="e">
        <f>MIN(100, MAX(0, (INDEX(出力表!D:D,2))*D139/MAX(E139, Settings!B3)))</f>
        <v>#VALUE!</v>
      </c>
      <c r="G139">
        <f>MIN(100, MAX(0, 100*BETAINV(乱数表!$C139, MAX(0.00000001, (1/(1+EXP(-(INDEX(係数表!G:G,3) + $B139))))*(EXP(INDEX(係数表!H:H,3) + INDEX(係数表!I:I,3)*LN(INDEX(出力表!C:C,3)+1)))), MAX(0.00000001, (1-(1/(1+EXP(-(INDEX(係数表!G:G,3) + $B139)))))*(EXP(INDEX(係数表!H:H,3) + INDEX(係数表!I:I,3)*LN(INDEX(出力表!C:C,3)+1)))))))</f>
        <v>81.951682743980896</v>
      </c>
      <c r="H139" t="e">
        <f>MIN(100, MAX(0, (100*(INDEX(出力表!D:D,3))/(EXP(INDEX(係数表!B:B,3) + $C139) + (INDEX(出力表!D:D,3)))) + (乱数表!$O139*(Settings!B12/(((INDEX(出力表!D:D,3))+1)^INDEX(係数表!E:E,3)*INDEX(係数表!F:F,3))))))</f>
        <v>#VALUE!</v>
      </c>
      <c r="I139" t="e">
        <f>MIN(100, MAX(0, (INDEX(出力表!D:D,3))*G139/MAX(H139, Settings!B3)))</f>
        <v>#VALUE!</v>
      </c>
      <c r="J139">
        <f>MIN(100, MAX(0, 100*BETAINV(乱数表!$D139, MAX(0.00000001, (1/(1+EXP(-(INDEX(係数表!G:G,4) + $B139))))*(EXP(INDEX(係数表!H:H,4) + INDEX(係数表!I:I,4)*LN(INDEX(出力表!C:C,4)+1)))), MAX(0.00000001, (1-(1/(1+EXP(-(INDEX(係数表!G:G,4) + $B139)))))*(EXP(INDEX(係数表!H:H,4) + INDEX(係数表!I:I,4)*LN(INDEX(出力表!C:C,4)+1)))))))</f>
        <v>98.503570268981292</v>
      </c>
      <c r="K139" t="e">
        <f>MIN(100, MAX(0, (100*(INDEX(出力表!D:D,4))/(EXP(INDEX(係数表!B:B,4) + $C139) + (INDEX(出力表!D:D,4)))) + (乱数表!$P139*(Settings!B12/(((INDEX(出力表!D:D,4))+1)^INDEX(係数表!E:E,4)*INDEX(係数表!F:F,4))))))</f>
        <v>#VALUE!</v>
      </c>
      <c r="L139" t="e">
        <f>MIN(100, MAX(0, (INDEX(出力表!D:D,4))*J139/MAX(K139, Settings!B3)))</f>
        <v>#VALUE!</v>
      </c>
      <c r="M139">
        <f>MIN(100, MAX(0, 100*BETAINV(乱数表!$E139, MAX(0.00000001, (1/(1+EXP(-(INDEX(係数表!G:G,5) + $B139))))*(EXP(INDEX(係数表!H:H,5) + INDEX(係数表!I:I,5)*LN(INDEX(出力表!C:C,5)+1)))), MAX(0.00000001, (1-(1/(1+EXP(-(INDEX(係数表!G:G,5) + $B139)))))*(EXP(INDEX(係数表!H:H,5) + INDEX(係数表!I:I,5)*LN(INDEX(出力表!C:C,5)+1)))))))</f>
        <v>80.450434254295971</v>
      </c>
      <c r="N139" t="e">
        <f>MIN(100, MAX(0, (100*(INDEX(出力表!D:D,5))/(EXP(INDEX(係数表!B:B,5) + $C139) + (INDEX(出力表!D:D,5)))) + (乱数表!$Q139*(Settings!B12/(((INDEX(出力表!D:D,5))+1)^INDEX(係数表!E:E,5)*INDEX(係数表!F:F,5))))))</f>
        <v>#VALUE!</v>
      </c>
      <c r="O139" t="e">
        <f>MIN(100, MAX(0, (INDEX(出力表!D:D,5))*M139/MAX(N139, Settings!B3)))</f>
        <v>#VALUE!</v>
      </c>
      <c r="P139">
        <f>MIN(100, MAX(0, 100*BETAINV(乱数表!$F139, MAX(0.00000001, (1/(1+EXP(-(INDEX(係数表!G:G,6) + $B139))))*(EXP(INDEX(係数表!H:H,6) + INDEX(係数表!I:I,6)*LN(INDEX(出力表!C:C,6)+1)))), MAX(0.00000001, (1-(1/(1+EXP(-(INDEX(係数表!G:G,6) + $B139)))))*(EXP(INDEX(係数表!H:H,6) + INDEX(係数表!I:I,6)*LN(INDEX(出力表!C:C,6)+1)))))))</f>
        <v>83.250592103644451</v>
      </c>
      <c r="Q139" t="e">
        <f>MIN(100, MAX(0, (100*(INDEX(出力表!D:D,6))/(EXP(INDEX(係数表!B:B,6) + $C139) + (INDEX(出力表!D:D,6)))) + (乱数表!$R139*(Settings!B12/(((INDEX(出力表!D:D,6))+1)^INDEX(係数表!E:E,6)*INDEX(係数表!F:F,6))))))</f>
        <v>#VALUE!</v>
      </c>
      <c r="R139" t="e">
        <f>MIN(100, MAX(0, (INDEX(出力表!D:D,6))*P139/MAX(Q139, Settings!B3)))</f>
        <v>#VALUE!</v>
      </c>
      <c r="S139">
        <f>MIN(100, MAX(0, 100*BETAINV(乱数表!$G139, MAX(0.00000001, (1/(1+EXP(-(INDEX(係数表!G:G,7) + $B139))))*(EXP(INDEX(係数表!H:H,7) + INDEX(係数表!I:I,7)*LN(INDEX(出力表!C:C,7)+1)))), MAX(0.00000001, (1-(1/(1+EXP(-(INDEX(係数表!G:G,7) + $B139)))))*(EXP(INDEX(係数表!H:H,7) + INDEX(係数表!I:I,7)*LN(INDEX(出力表!C:C,7)+1)))))))</f>
        <v>99.999186863140565</v>
      </c>
      <c r="T139" t="e">
        <f>MIN(100, MAX(0, (100*(INDEX(出力表!D:D,7))/(EXP(INDEX(係数表!B:B,7) + $C139) + (INDEX(出力表!D:D,7)))) + (乱数表!$S139*(Settings!B12/(((INDEX(出力表!D:D,7))+1)^INDEX(係数表!E:E,7)*INDEX(係数表!F:F,7))))))</f>
        <v>#VALUE!</v>
      </c>
      <c r="U139" t="e">
        <f>MIN(100, MAX(0, (INDEX(出力表!D:D,7))*S139/MAX(T139, Settings!B3)))</f>
        <v>#VALUE!</v>
      </c>
      <c r="V139">
        <f>MIN(100, MAX(0, 100*BETAINV(乱数表!$H139, MAX(0.00000001, (1/(1+EXP(-(INDEX(係数表!G:G,8) + $B139))))*(EXP(INDEX(係数表!H:H,8) + INDEX(係数表!I:I,8)*LN(INDEX(出力表!C:C,8)+1)))), MAX(0.00000001, (1-(1/(1+EXP(-(INDEX(係数表!G:G,8) + $B139)))))*(EXP(INDEX(係数表!H:H,8) + INDEX(係数表!I:I,8)*LN(INDEX(出力表!C:C,8)+1)))))))</f>
        <v>94.755165352837253</v>
      </c>
      <c r="W139" t="e">
        <f>MIN(100, MAX(0, (100*(INDEX(出力表!D:D,8))/(EXP(INDEX(係数表!B:B,8) + $C139) + (INDEX(出力表!D:D,8)))) + (乱数表!$T139*(Settings!B12/(((INDEX(出力表!D:D,8))+1)^INDEX(係数表!E:E,8)*INDEX(係数表!F:F,8))))))</f>
        <v>#VALUE!</v>
      </c>
      <c r="X139" t="e">
        <f>MIN(100, MAX(0, (INDEX(出力表!D:D,8))*V139/MAX(W139, Settings!B3)))</f>
        <v>#VALUE!</v>
      </c>
      <c r="Y139">
        <f>MIN(100, MAX(0, 100*BETAINV(乱数表!$I139, MAX(0.00000001, (1/(1+EXP(-(INDEX(係数表!G:G,9) + $B139))))*(EXP(INDEX(係数表!H:H,9) + INDEX(係数表!I:I,9)*LN(INDEX(出力表!C:C,9)+1)))), MAX(0.00000001, (1-(1/(1+EXP(-(INDEX(係数表!G:G,9) + $B139)))))*(EXP(INDEX(係数表!H:H,9) + INDEX(係数表!I:I,9)*LN(INDEX(出力表!C:C,9)+1)))))))</f>
        <v>88.043495974436155</v>
      </c>
      <c r="Z139" t="e">
        <f>MIN(100, MAX(0, (100*(INDEX(出力表!D:D,9))/(EXP(INDEX(係数表!B:B,9) + $C139) + (INDEX(出力表!D:D,9)))) + (乱数表!$U139*(Settings!B12/(((INDEX(出力表!D:D,9))+1)^INDEX(係数表!E:E,9)*INDEX(係数表!F:F,9))))))</f>
        <v>#VALUE!</v>
      </c>
      <c r="AA139" t="e">
        <f>MIN(100, MAX(0, (INDEX(出力表!D:D,9))*Y139/MAX(Z139, Settings!B3)))</f>
        <v>#VALUE!</v>
      </c>
      <c r="AB139">
        <f>MIN(100, MAX(0, 100*BETAINV(乱数表!$J139, MAX(0.00000001, (1/(1+EXP(-(INDEX(係数表!G:G,10) + $B139))))*(EXP(INDEX(係数表!H:H,10) + INDEX(係数表!I:I,10)*LN(INDEX(出力表!C:C,10)+1)))), MAX(0.00000001, (1-(1/(1+EXP(-(INDEX(係数表!G:G,10) + $B139)))))*(EXP(INDEX(係数表!H:H,10) + INDEX(係数表!I:I,10)*LN(INDEX(出力表!C:C,10)+1)))))))</f>
        <v>79.606170231721279</v>
      </c>
      <c r="AC139" t="e">
        <f>MIN(100, MAX(0, (100*(INDEX(出力表!D:D,10))/(EXP(INDEX(係数表!B:B,10) + $C139) + (INDEX(出力表!D:D,10)))) + (乱数表!$V139*(Settings!B12/(((INDEX(出力表!D:D,10))+1)^INDEX(係数表!E:E,10)*INDEX(係数表!F:F,10))))))</f>
        <v>#VALUE!</v>
      </c>
      <c r="AD139" t="e">
        <f>MIN(100, MAX(0, (INDEX(出力表!D:D,10))*AB139/MAX(AC139, Settings!B3)))</f>
        <v>#VALUE!</v>
      </c>
      <c r="AE139">
        <f>MIN(100, MAX(0, 100*BETAINV(乱数表!$K139, MAX(0.00000001, (1/(1+EXP(-(INDEX(係数表!G:G,11) + $B139))))*(EXP(INDEX(係数表!H:H,11) + INDEX(係数表!I:I,11)*LN(INDEX(出力表!C:C,11)+1)))), MAX(0.00000001, (1-(1/(1+EXP(-(INDEX(係数表!G:G,11) + $B139)))))*(EXP(INDEX(係数表!H:H,11) + INDEX(係数表!I:I,11)*LN(INDEX(出力表!C:C,11)+1)))))))</f>
        <v>72.817853524917879</v>
      </c>
      <c r="AF139" t="e">
        <f>MIN(100, MAX(0, (100*(INDEX(出力表!D:D,11))/(EXP(INDEX(係数表!B:B,11) + $C139) + (INDEX(出力表!D:D,11)))) + (乱数表!$W139*(Settings!B12/(((INDEX(出力表!D:D,11))+1)^INDEX(係数表!E:E,11)*INDEX(係数表!F:F,11))))))</f>
        <v>#VALUE!</v>
      </c>
      <c r="AG139" t="e">
        <f>MIN(100, MAX(0, (INDEX(出力表!D:D,11))*AE139/MAX(AF139, Settings!B3)))</f>
        <v>#VALUE!</v>
      </c>
      <c r="AH139">
        <f>MIN(100, MAX(0, 100*BETAINV(乱数表!$L139, MAX(0.00000001, (1/(1+EXP(-(INDEX(係数表!G:G,12) + $B139))))*(EXP(INDEX(係数表!H:H,12) + INDEX(係数表!I:I,12)*LN(INDEX(出力表!C:C,12)+1)))), MAX(0.00000001, (1-(1/(1+EXP(-(INDEX(係数表!G:G,12) + $B139)))))*(EXP(INDEX(係数表!H:H,12) + INDEX(係数表!I:I,12)*LN(INDEX(出力表!C:C,12)+1)))))))</f>
        <v>99.995605612927946</v>
      </c>
      <c r="AI139" t="e">
        <f>MIN(100, MAX(0, (100*(INDEX(出力表!D:D,12))/(EXP(INDEX(係数表!B:B,12) + $C139) + (INDEX(出力表!D:D,12)))) + (乱数表!$X139*(Settings!B12/(((INDEX(出力表!D:D,12))+1)^INDEX(係数表!E:E,12)*INDEX(係数表!F:F,12))))))</f>
        <v>#VALUE!</v>
      </c>
      <c r="AJ139" t="e">
        <f>MIN(100, MAX(0, (INDEX(出力表!D:D,12))*AH139/MAX(AI139, Settings!B3)))</f>
        <v>#VALUE!</v>
      </c>
      <c r="AK139">
        <f>MIN(100, MAX(0, 100*BETAINV(乱数表!$M139, MAX(0.00000001, (1/(1+EXP(-(INDEX(係数表!G:G,13) + $B139))))*(EXP(INDEX(係数表!H:H,13) + INDEX(係数表!I:I,13)*LN(INDEX(出力表!C:C,13)+1)))), MAX(0.00000001, (1-(1/(1+EXP(-(INDEX(係数表!G:G,13) + $B139)))))*(EXP(INDEX(係数表!H:H,13) + INDEX(係数表!I:I,13)*LN(INDEX(出力表!C:C,13)+1)))))))</f>
        <v>99.748915561457196</v>
      </c>
      <c r="AL139" t="e">
        <f>MIN(100, MAX(0, (100*(INDEX(出力表!D:D,13))/(EXP(INDEX(係数表!B:B,13) + $C139) + (INDEX(出力表!D:D,13)))) + (乱数表!$Y139*(Settings!B12/(((INDEX(出力表!D:D,13))+1)^INDEX(係数表!E:E,13)*INDEX(係数表!F:F,13))))))</f>
        <v>#VALUE!</v>
      </c>
      <c r="AM139" t="e">
        <f>MIN(100, MAX(0, (INDEX(出力表!D:D,13))*AK139/MAX(AL139, Settings!B3)))</f>
        <v>#VALUE!</v>
      </c>
      <c r="AN139">
        <f>IF(ISNUMBER(F139), INDEX(出力表!B:B,2)*F139, 0)+IF(ISNUMBER(I139), INDEX(出力表!B:B,3)*I139, 0)+IF(ISNUMBER(L139), INDEX(出力表!B:B,4)*L139, 0)+IF(ISNUMBER(O139), INDEX(出力表!B:B,5)*O139, 0)+IF(ISNUMBER(R139), INDEX(出力表!B:B,6)*R139, 0)+IF(ISNUMBER(U139), INDEX(出力表!B:B,7)*U139, 0)+IF(ISNUMBER(X139), INDEX(出力表!B:B,8)*X139, 0)+IF(ISNUMBER(AA139), INDEX(出力表!B:B,9)*AA139, 0)+IF(ISNUMBER(AD139), INDEX(出力表!B:B,10)*AD139, 0)+IF(ISNUMBER(AG139), INDEX(出力表!B:B,11)*AG139, 0)+IF(ISNUMBER(AJ139), INDEX(出力表!B:B,12)*AJ139, 0)+IF(ISNUMBER(AM139), INDEX(出力表!B:B,13)*AM139, 0)</f>
        <v>0</v>
      </c>
      <c r="AO139">
        <f>IF(ISNUMBER(F139), INDEX(出力表!B:B,2), 0)+IF(ISNUMBER(I139), INDEX(出力表!B:B,3), 0)+IF(ISNUMBER(L139), INDEX(出力表!B:B,4), 0)+IF(ISNUMBER(O139), INDEX(出力表!B:B,5), 0)+IF(ISNUMBER(R139), INDEX(出力表!B:B,6), 0)+IF(ISNUMBER(U139), INDEX(出力表!B:B,7), 0)+IF(ISNUMBER(X139), INDEX(出力表!B:B,8), 0)+IF(ISNUMBER(AA139), INDEX(出力表!B:B,9), 0)+IF(ISNUMBER(AD139), INDEX(出力表!B:B,10), 0)+IF(ISNUMBER(AG139), INDEX(出力表!B:B,11), 0)+IF(ISNUMBER(AJ139), INDEX(出力表!B:B,12), 0)+IF(ISNUMBER(AM139), INDEX(出力表!B:B,13), 0)</f>
        <v>0</v>
      </c>
      <c r="AP139" t="str">
        <f t="shared" si="2"/>
        <v/>
      </c>
    </row>
    <row r="140" spans="1:42" x14ac:dyDescent="0.2">
      <c r="A140">
        <v>139</v>
      </c>
      <c r="B140">
        <f>IF(UPPER(Settings!B4)="TRUE", 乱数表!$Z140*Settings!B10, 0)</f>
        <v>0.28370076733522476</v>
      </c>
      <c r="C140">
        <f>IF(UPPER(Settings!B4)="TRUE", 乱数表!$AA140*Settings!B11, 0)</f>
        <v>0.16265425208109341</v>
      </c>
      <c r="D140">
        <f>MIN(100, MAX(0, 100*BETAINV(乱数表!$B140, MAX(0.00000001, (1/(1+EXP(-(INDEX(係数表!G:G,2) + $B140))))*(EXP(INDEX(係数表!H:H,2) + INDEX(係数表!I:I,2)*LN(INDEX(出力表!C:C,2)+1)))), MAX(0.00000001, (1-(1/(1+EXP(-(INDEX(係数表!G:G,2) + $B140)))))*(EXP(INDEX(係数表!H:H,2) + INDEX(係数表!I:I,2)*LN(INDEX(出力表!C:C,2)+1)))))))</f>
        <v>99.999824474860759</v>
      </c>
      <c r="E140" t="e">
        <f>MIN(100, MAX(0, (100*(INDEX(出力表!D:D,2))/(EXP(INDEX(係数表!B:B,2) + $C140) + (INDEX(出力表!D:D,2)))) + (乱数表!$N140*(Settings!B12/(((INDEX(出力表!D:D,2))+1)^INDEX(係数表!E:E,2)*INDEX(係数表!F:F,2))))))</f>
        <v>#VALUE!</v>
      </c>
      <c r="F140" t="e">
        <f>MIN(100, MAX(0, (INDEX(出力表!D:D,2))*D140/MAX(E140, Settings!B3)))</f>
        <v>#VALUE!</v>
      </c>
      <c r="G140">
        <f>MIN(100, MAX(0, 100*BETAINV(乱数表!$C140, MAX(0.00000001, (1/(1+EXP(-(INDEX(係数表!G:G,3) + $B140))))*(EXP(INDEX(係数表!H:H,3) + INDEX(係数表!I:I,3)*LN(INDEX(出力表!C:C,3)+1)))), MAX(0.00000001, (1-(1/(1+EXP(-(INDEX(係数表!G:G,3) + $B140)))))*(EXP(INDEX(係数表!H:H,3) + INDEX(係数表!I:I,3)*LN(INDEX(出力表!C:C,3)+1)))))))</f>
        <v>95.544602651313568</v>
      </c>
      <c r="H140" t="e">
        <f>MIN(100, MAX(0, (100*(INDEX(出力表!D:D,3))/(EXP(INDEX(係数表!B:B,3) + $C140) + (INDEX(出力表!D:D,3)))) + (乱数表!$O140*(Settings!B12/(((INDEX(出力表!D:D,3))+1)^INDEX(係数表!E:E,3)*INDEX(係数表!F:F,3))))))</f>
        <v>#VALUE!</v>
      </c>
      <c r="I140" t="e">
        <f>MIN(100, MAX(0, (INDEX(出力表!D:D,3))*G140/MAX(H140, Settings!B3)))</f>
        <v>#VALUE!</v>
      </c>
      <c r="J140">
        <f>MIN(100, MAX(0, 100*BETAINV(乱数表!$D140, MAX(0.00000001, (1/(1+EXP(-(INDEX(係数表!G:G,4) + $B140))))*(EXP(INDEX(係数表!H:H,4) + INDEX(係数表!I:I,4)*LN(INDEX(出力表!C:C,4)+1)))), MAX(0.00000001, (1-(1/(1+EXP(-(INDEX(係数表!G:G,4) + $B140)))))*(EXP(INDEX(係数表!H:H,4) + INDEX(係数表!I:I,4)*LN(INDEX(出力表!C:C,4)+1)))))))</f>
        <v>99.98427219865961</v>
      </c>
      <c r="K140" t="e">
        <f>MIN(100, MAX(0, (100*(INDEX(出力表!D:D,4))/(EXP(INDEX(係数表!B:B,4) + $C140) + (INDEX(出力表!D:D,4)))) + (乱数表!$P140*(Settings!B12/(((INDEX(出力表!D:D,4))+1)^INDEX(係数表!E:E,4)*INDEX(係数表!F:F,4))))))</f>
        <v>#VALUE!</v>
      </c>
      <c r="L140" t="e">
        <f>MIN(100, MAX(0, (INDEX(出力表!D:D,4))*J140/MAX(K140, Settings!B3)))</f>
        <v>#VALUE!</v>
      </c>
      <c r="M140">
        <f>MIN(100, MAX(0, 100*BETAINV(乱数表!$E140, MAX(0.00000001, (1/(1+EXP(-(INDEX(係数表!G:G,5) + $B140))))*(EXP(INDEX(係数表!H:H,5) + INDEX(係数表!I:I,5)*LN(INDEX(出力表!C:C,5)+1)))), MAX(0.00000001, (1-(1/(1+EXP(-(INDEX(係数表!G:G,5) + $B140)))))*(EXP(INDEX(係数表!H:H,5) + INDEX(係数表!I:I,5)*LN(INDEX(出力表!C:C,5)+1)))))))</f>
        <v>96.17516242658526</v>
      </c>
      <c r="N140" t="e">
        <f>MIN(100, MAX(0, (100*(INDEX(出力表!D:D,5))/(EXP(INDEX(係数表!B:B,5) + $C140) + (INDEX(出力表!D:D,5)))) + (乱数表!$Q140*(Settings!B12/(((INDEX(出力表!D:D,5))+1)^INDEX(係数表!E:E,5)*INDEX(係数表!F:F,5))))))</f>
        <v>#VALUE!</v>
      </c>
      <c r="O140" t="e">
        <f>MIN(100, MAX(0, (INDEX(出力表!D:D,5))*M140/MAX(N140, Settings!B3)))</f>
        <v>#VALUE!</v>
      </c>
      <c r="P140">
        <f>MIN(100, MAX(0, 100*BETAINV(乱数表!$F140, MAX(0.00000001, (1/(1+EXP(-(INDEX(係数表!G:G,6) + $B140))))*(EXP(INDEX(係数表!H:H,6) + INDEX(係数表!I:I,6)*LN(INDEX(出力表!C:C,6)+1)))), MAX(0.00000001, (1-(1/(1+EXP(-(INDEX(係数表!G:G,6) + $B140)))))*(EXP(INDEX(係数表!H:H,6) + INDEX(係数表!I:I,6)*LN(INDEX(出力表!C:C,6)+1)))))))</f>
        <v>87.087055929409914</v>
      </c>
      <c r="Q140" t="e">
        <f>MIN(100, MAX(0, (100*(INDEX(出力表!D:D,6))/(EXP(INDEX(係数表!B:B,6) + $C140) + (INDEX(出力表!D:D,6)))) + (乱数表!$R140*(Settings!B12/(((INDEX(出力表!D:D,6))+1)^INDEX(係数表!E:E,6)*INDEX(係数表!F:F,6))))))</f>
        <v>#VALUE!</v>
      </c>
      <c r="R140" t="e">
        <f>MIN(100, MAX(0, (INDEX(出力表!D:D,6))*P140/MAX(Q140, Settings!B3)))</f>
        <v>#VALUE!</v>
      </c>
      <c r="S140">
        <f>MIN(100, MAX(0, 100*BETAINV(乱数表!$G140, MAX(0.00000001, (1/(1+EXP(-(INDEX(係数表!G:G,7) + $B140))))*(EXP(INDEX(係数表!H:H,7) + INDEX(係数表!I:I,7)*LN(INDEX(出力表!C:C,7)+1)))), MAX(0.00000001, (1-(1/(1+EXP(-(INDEX(係数表!G:G,7) + $B140)))))*(EXP(INDEX(係数表!H:H,7) + INDEX(係数表!I:I,7)*LN(INDEX(出力表!C:C,7)+1)))))))</f>
        <v>98.808745070227928</v>
      </c>
      <c r="T140" t="e">
        <f>MIN(100, MAX(0, (100*(INDEX(出力表!D:D,7))/(EXP(INDEX(係数表!B:B,7) + $C140) + (INDEX(出力表!D:D,7)))) + (乱数表!$S140*(Settings!B12/(((INDEX(出力表!D:D,7))+1)^INDEX(係数表!E:E,7)*INDEX(係数表!F:F,7))))))</f>
        <v>#VALUE!</v>
      </c>
      <c r="U140" t="e">
        <f>MIN(100, MAX(0, (INDEX(出力表!D:D,7))*S140/MAX(T140, Settings!B3)))</f>
        <v>#VALUE!</v>
      </c>
      <c r="V140">
        <f>MIN(100, MAX(0, 100*BETAINV(乱数表!$H140, MAX(0.00000001, (1/(1+EXP(-(INDEX(係数表!G:G,8) + $B140))))*(EXP(INDEX(係数表!H:H,8) + INDEX(係数表!I:I,8)*LN(INDEX(出力表!C:C,8)+1)))), MAX(0.00000001, (1-(1/(1+EXP(-(INDEX(係数表!G:G,8) + $B140)))))*(EXP(INDEX(係数表!H:H,8) + INDEX(係数表!I:I,8)*LN(INDEX(出力表!C:C,8)+1)))))))</f>
        <v>96.476168090021929</v>
      </c>
      <c r="W140" t="e">
        <f>MIN(100, MAX(0, (100*(INDEX(出力表!D:D,8))/(EXP(INDEX(係数表!B:B,8) + $C140) + (INDEX(出力表!D:D,8)))) + (乱数表!$T140*(Settings!B12/(((INDEX(出力表!D:D,8))+1)^INDEX(係数表!E:E,8)*INDEX(係数表!F:F,8))))))</f>
        <v>#VALUE!</v>
      </c>
      <c r="X140" t="e">
        <f>MIN(100, MAX(0, (INDEX(出力表!D:D,8))*V140/MAX(W140, Settings!B3)))</f>
        <v>#VALUE!</v>
      </c>
      <c r="Y140">
        <f>MIN(100, MAX(0, 100*BETAINV(乱数表!$I140, MAX(0.00000001, (1/(1+EXP(-(INDEX(係数表!G:G,9) + $B140))))*(EXP(INDEX(係数表!H:H,9) + INDEX(係数表!I:I,9)*LN(INDEX(出力表!C:C,9)+1)))), MAX(0.00000001, (1-(1/(1+EXP(-(INDEX(係数表!G:G,9) + $B140)))))*(EXP(INDEX(係数表!H:H,9) + INDEX(係数表!I:I,9)*LN(INDEX(出力表!C:C,9)+1)))))))</f>
        <v>99.723934137624553</v>
      </c>
      <c r="Z140" t="e">
        <f>MIN(100, MAX(0, (100*(INDEX(出力表!D:D,9))/(EXP(INDEX(係数表!B:B,9) + $C140) + (INDEX(出力表!D:D,9)))) + (乱数表!$U140*(Settings!B12/(((INDEX(出力表!D:D,9))+1)^INDEX(係数表!E:E,9)*INDEX(係数表!F:F,9))))))</f>
        <v>#VALUE!</v>
      </c>
      <c r="AA140" t="e">
        <f>MIN(100, MAX(0, (INDEX(出力表!D:D,9))*Y140/MAX(Z140, Settings!B3)))</f>
        <v>#VALUE!</v>
      </c>
      <c r="AB140">
        <f>MIN(100, MAX(0, 100*BETAINV(乱数表!$J140, MAX(0.00000001, (1/(1+EXP(-(INDEX(係数表!G:G,10) + $B140))))*(EXP(INDEX(係数表!H:H,10) + INDEX(係数表!I:I,10)*LN(INDEX(出力表!C:C,10)+1)))), MAX(0.00000001, (1-(1/(1+EXP(-(INDEX(係数表!G:G,10) + $B140)))))*(EXP(INDEX(係数表!H:H,10) + INDEX(係数表!I:I,10)*LN(INDEX(出力表!C:C,10)+1)))))))</f>
        <v>83.433170116492533</v>
      </c>
      <c r="AC140" t="e">
        <f>MIN(100, MAX(0, (100*(INDEX(出力表!D:D,10))/(EXP(INDEX(係数表!B:B,10) + $C140) + (INDEX(出力表!D:D,10)))) + (乱数表!$V140*(Settings!B12/(((INDEX(出力表!D:D,10))+1)^INDEX(係数表!E:E,10)*INDEX(係数表!F:F,10))))))</f>
        <v>#VALUE!</v>
      </c>
      <c r="AD140" t="e">
        <f>MIN(100, MAX(0, (INDEX(出力表!D:D,10))*AB140/MAX(AC140, Settings!B3)))</f>
        <v>#VALUE!</v>
      </c>
      <c r="AE140">
        <f>MIN(100, MAX(0, 100*BETAINV(乱数表!$K140, MAX(0.00000001, (1/(1+EXP(-(INDEX(係数表!G:G,11) + $B140))))*(EXP(INDEX(係数表!H:H,11) + INDEX(係数表!I:I,11)*LN(INDEX(出力表!C:C,11)+1)))), MAX(0.00000001, (1-(1/(1+EXP(-(INDEX(係数表!G:G,11) + $B140)))))*(EXP(INDEX(係数表!H:H,11) + INDEX(係数表!I:I,11)*LN(INDEX(出力表!C:C,11)+1)))))))</f>
        <v>91.177411293154009</v>
      </c>
      <c r="AF140" t="e">
        <f>MIN(100, MAX(0, (100*(INDEX(出力表!D:D,11))/(EXP(INDEX(係数表!B:B,11) + $C140) + (INDEX(出力表!D:D,11)))) + (乱数表!$W140*(Settings!B12/(((INDEX(出力表!D:D,11))+1)^INDEX(係数表!E:E,11)*INDEX(係数表!F:F,11))))))</f>
        <v>#VALUE!</v>
      </c>
      <c r="AG140" t="e">
        <f>MIN(100, MAX(0, (INDEX(出力表!D:D,11))*AE140/MAX(AF140, Settings!B3)))</f>
        <v>#VALUE!</v>
      </c>
      <c r="AH140">
        <f>MIN(100, MAX(0, 100*BETAINV(乱数表!$L140, MAX(0.00000001, (1/(1+EXP(-(INDEX(係数表!G:G,12) + $B140))))*(EXP(INDEX(係数表!H:H,12) + INDEX(係数表!I:I,12)*LN(INDEX(出力表!C:C,12)+1)))), MAX(0.00000001, (1-(1/(1+EXP(-(INDEX(係数表!G:G,12) + $B140)))))*(EXP(INDEX(係数表!H:H,12) + INDEX(係数表!I:I,12)*LN(INDEX(出力表!C:C,12)+1)))))))</f>
        <v>94.628847715187987</v>
      </c>
      <c r="AI140" t="e">
        <f>MIN(100, MAX(0, (100*(INDEX(出力表!D:D,12))/(EXP(INDEX(係数表!B:B,12) + $C140) + (INDEX(出力表!D:D,12)))) + (乱数表!$X140*(Settings!B12/(((INDEX(出力表!D:D,12))+1)^INDEX(係数表!E:E,12)*INDEX(係数表!F:F,12))))))</f>
        <v>#VALUE!</v>
      </c>
      <c r="AJ140" t="e">
        <f>MIN(100, MAX(0, (INDEX(出力表!D:D,12))*AH140/MAX(AI140, Settings!B3)))</f>
        <v>#VALUE!</v>
      </c>
      <c r="AK140">
        <f>MIN(100, MAX(0, 100*BETAINV(乱数表!$M140, MAX(0.00000001, (1/(1+EXP(-(INDEX(係数表!G:G,13) + $B140))))*(EXP(INDEX(係数表!H:H,13) + INDEX(係数表!I:I,13)*LN(INDEX(出力表!C:C,13)+1)))), MAX(0.00000001, (1-(1/(1+EXP(-(INDEX(係数表!G:G,13) + $B140)))))*(EXP(INDEX(係数表!H:H,13) + INDEX(係数表!I:I,13)*LN(INDEX(出力表!C:C,13)+1)))))))</f>
        <v>70.339957569970224</v>
      </c>
      <c r="AL140" t="e">
        <f>MIN(100, MAX(0, (100*(INDEX(出力表!D:D,13))/(EXP(INDEX(係数表!B:B,13) + $C140) + (INDEX(出力表!D:D,13)))) + (乱数表!$Y140*(Settings!B12/(((INDEX(出力表!D:D,13))+1)^INDEX(係数表!E:E,13)*INDEX(係数表!F:F,13))))))</f>
        <v>#VALUE!</v>
      </c>
      <c r="AM140" t="e">
        <f>MIN(100, MAX(0, (INDEX(出力表!D:D,13))*AK140/MAX(AL140, Settings!B3)))</f>
        <v>#VALUE!</v>
      </c>
      <c r="AN140">
        <f>IF(ISNUMBER(F140), INDEX(出力表!B:B,2)*F140, 0)+IF(ISNUMBER(I140), INDEX(出力表!B:B,3)*I140, 0)+IF(ISNUMBER(L140), INDEX(出力表!B:B,4)*L140, 0)+IF(ISNUMBER(O140), INDEX(出力表!B:B,5)*O140, 0)+IF(ISNUMBER(R140), INDEX(出力表!B:B,6)*R140, 0)+IF(ISNUMBER(U140), INDEX(出力表!B:B,7)*U140, 0)+IF(ISNUMBER(X140), INDEX(出力表!B:B,8)*X140, 0)+IF(ISNUMBER(AA140), INDEX(出力表!B:B,9)*AA140, 0)+IF(ISNUMBER(AD140), INDEX(出力表!B:B,10)*AD140, 0)+IF(ISNUMBER(AG140), INDEX(出力表!B:B,11)*AG140, 0)+IF(ISNUMBER(AJ140), INDEX(出力表!B:B,12)*AJ140, 0)+IF(ISNUMBER(AM140), INDEX(出力表!B:B,13)*AM140, 0)</f>
        <v>0</v>
      </c>
      <c r="AO140">
        <f>IF(ISNUMBER(F140), INDEX(出力表!B:B,2), 0)+IF(ISNUMBER(I140), INDEX(出力表!B:B,3), 0)+IF(ISNUMBER(L140), INDEX(出力表!B:B,4), 0)+IF(ISNUMBER(O140), INDEX(出力表!B:B,5), 0)+IF(ISNUMBER(R140), INDEX(出力表!B:B,6), 0)+IF(ISNUMBER(U140), INDEX(出力表!B:B,7), 0)+IF(ISNUMBER(X140), INDEX(出力表!B:B,8), 0)+IF(ISNUMBER(AA140), INDEX(出力表!B:B,9), 0)+IF(ISNUMBER(AD140), INDEX(出力表!B:B,10), 0)+IF(ISNUMBER(AG140), INDEX(出力表!B:B,11), 0)+IF(ISNUMBER(AJ140), INDEX(出力表!B:B,12), 0)+IF(ISNUMBER(AM140), INDEX(出力表!B:B,13), 0)</f>
        <v>0</v>
      </c>
      <c r="AP140" t="str">
        <f t="shared" si="2"/>
        <v/>
      </c>
    </row>
    <row r="141" spans="1:42" x14ac:dyDescent="0.2">
      <c r="A141">
        <v>140</v>
      </c>
      <c r="B141">
        <f>IF(UPPER(Settings!B4)="TRUE", 乱数表!$Z141*Settings!B10, 0)</f>
        <v>0.30928570009472151</v>
      </c>
      <c r="C141">
        <f>IF(UPPER(Settings!B4)="TRUE", 乱数表!$AA141*Settings!B11, 0)</f>
        <v>2.5704489957692398E-2</v>
      </c>
      <c r="D141">
        <f>MIN(100, MAX(0, 100*BETAINV(乱数表!$B141, MAX(0.00000001, (1/(1+EXP(-(INDEX(係数表!G:G,2) + $B141))))*(EXP(INDEX(係数表!H:H,2) + INDEX(係数表!I:I,2)*LN(INDEX(出力表!C:C,2)+1)))), MAX(0.00000001, (1-(1/(1+EXP(-(INDEX(係数表!G:G,2) + $B141)))))*(EXP(INDEX(係数表!H:H,2) + INDEX(係数表!I:I,2)*LN(INDEX(出力表!C:C,2)+1)))))))</f>
        <v>96.579084929193399</v>
      </c>
      <c r="E141" t="e">
        <f>MIN(100, MAX(0, (100*(INDEX(出力表!D:D,2))/(EXP(INDEX(係数表!B:B,2) + $C141) + (INDEX(出力表!D:D,2)))) + (乱数表!$N141*(Settings!B12/(((INDEX(出力表!D:D,2))+1)^INDEX(係数表!E:E,2)*INDEX(係数表!F:F,2))))))</f>
        <v>#VALUE!</v>
      </c>
      <c r="F141" t="e">
        <f>MIN(100, MAX(0, (INDEX(出力表!D:D,2))*D141/MAX(E141, Settings!B3)))</f>
        <v>#VALUE!</v>
      </c>
      <c r="G141">
        <f>MIN(100, MAX(0, 100*BETAINV(乱数表!$C141, MAX(0.00000001, (1/(1+EXP(-(INDEX(係数表!G:G,3) + $B141))))*(EXP(INDEX(係数表!H:H,3) + INDEX(係数表!I:I,3)*LN(INDEX(出力表!C:C,3)+1)))), MAX(0.00000001, (1-(1/(1+EXP(-(INDEX(係数表!G:G,3) + $B141)))))*(EXP(INDEX(係数表!H:H,3) + INDEX(係数表!I:I,3)*LN(INDEX(出力表!C:C,3)+1)))))))</f>
        <v>86.023723991071506</v>
      </c>
      <c r="H141" t="e">
        <f>MIN(100, MAX(0, (100*(INDEX(出力表!D:D,3))/(EXP(INDEX(係数表!B:B,3) + $C141) + (INDEX(出力表!D:D,3)))) + (乱数表!$O141*(Settings!B12/(((INDEX(出力表!D:D,3))+1)^INDEX(係数表!E:E,3)*INDEX(係数表!F:F,3))))))</f>
        <v>#VALUE!</v>
      </c>
      <c r="I141" t="e">
        <f>MIN(100, MAX(0, (INDEX(出力表!D:D,3))*G141/MAX(H141, Settings!B3)))</f>
        <v>#VALUE!</v>
      </c>
      <c r="J141">
        <f>MIN(100, MAX(0, 100*BETAINV(乱数表!$D141, MAX(0.00000001, (1/(1+EXP(-(INDEX(係数表!G:G,4) + $B141))))*(EXP(INDEX(係数表!H:H,4) + INDEX(係数表!I:I,4)*LN(INDEX(出力表!C:C,4)+1)))), MAX(0.00000001, (1-(1/(1+EXP(-(INDEX(係数表!G:G,4) + $B141)))))*(EXP(INDEX(係数表!H:H,4) + INDEX(係数表!I:I,4)*LN(INDEX(出力表!C:C,4)+1)))))))</f>
        <v>95.669517122399725</v>
      </c>
      <c r="K141" t="e">
        <f>MIN(100, MAX(0, (100*(INDEX(出力表!D:D,4))/(EXP(INDEX(係数表!B:B,4) + $C141) + (INDEX(出力表!D:D,4)))) + (乱数表!$P141*(Settings!B12/(((INDEX(出力表!D:D,4))+1)^INDEX(係数表!E:E,4)*INDEX(係数表!F:F,4))))))</f>
        <v>#VALUE!</v>
      </c>
      <c r="L141" t="e">
        <f>MIN(100, MAX(0, (INDEX(出力表!D:D,4))*J141/MAX(K141, Settings!B3)))</f>
        <v>#VALUE!</v>
      </c>
      <c r="M141">
        <f>MIN(100, MAX(0, 100*BETAINV(乱数表!$E141, MAX(0.00000001, (1/(1+EXP(-(INDEX(係数表!G:G,5) + $B141))))*(EXP(INDEX(係数表!H:H,5) + INDEX(係数表!I:I,5)*LN(INDEX(出力表!C:C,5)+1)))), MAX(0.00000001, (1-(1/(1+EXP(-(INDEX(係数表!G:G,5) + $B141)))))*(EXP(INDEX(係数表!H:H,5) + INDEX(係数表!I:I,5)*LN(INDEX(出力表!C:C,5)+1)))))))</f>
        <v>98.516282177680253</v>
      </c>
      <c r="N141" t="e">
        <f>MIN(100, MAX(0, (100*(INDEX(出力表!D:D,5))/(EXP(INDEX(係数表!B:B,5) + $C141) + (INDEX(出力表!D:D,5)))) + (乱数表!$Q141*(Settings!B12/(((INDEX(出力表!D:D,5))+1)^INDEX(係数表!E:E,5)*INDEX(係数表!F:F,5))))))</f>
        <v>#VALUE!</v>
      </c>
      <c r="O141" t="e">
        <f>MIN(100, MAX(0, (INDEX(出力表!D:D,5))*M141/MAX(N141, Settings!B3)))</f>
        <v>#VALUE!</v>
      </c>
      <c r="P141">
        <f>MIN(100, MAX(0, 100*BETAINV(乱数表!$F141, MAX(0.00000001, (1/(1+EXP(-(INDEX(係数表!G:G,6) + $B141))))*(EXP(INDEX(係数表!H:H,6) + INDEX(係数表!I:I,6)*LN(INDEX(出力表!C:C,6)+1)))), MAX(0.00000001, (1-(1/(1+EXP(-(INDEX(係数表!G:G,6) + $B141)))))*(EXP(INDEX(係数表!H:H,6) + INDEX(係数表!I:I,6)*LN(INDEX(出力表!C:C,6)+1)))))))</f>
        <v>99.629850764198679</v>
      </c>
      <c r="Q141" t="e">
        <f>MIN(100, MAX(0, (100*(INDEX(出力表!D:D,6))/(EXP(INDEX(係数表!B:B,6) + $C141) + (INDEX(出力表!D:D,6)))) + (乱数表!$R141*(Settings!B12/(((INDEX(出力表!D:D,6))+1)^INDEX(係数表!E:E,6)*INDEX(係数表!F:F,6))))))</f>
        <v>#VALUE!</v>
      </c>
      <c r="R141" t="e">
        <f>MIN(100, MAX(0, (INDEX(出力表!D:D,6))*P141/MAX(Q141, Settings!B3)))</f>
        <v>#VALUE!</v>
      </c>
      <c r="S141">
        <f>MIN(100, MAX(0, 100*BETAINV(乱数表!$G141, MAX(0.00000001, (1/(1+EXP(-(INDEX(係数表!G:G,7) + $B141))))*(EXP(INDEX(係数表!H:H,7) + INDEX(係数表!I:I,7)*LN(INDEX(出力表!C:C,7)+1)))), MAX(0.00000001, (1-(1/(1+EXP(-(INDEX(係数表!G:G,7) + $B141)))))*(EXP(INDEX(係数表!H:H,7) + INDEX(係数表!I:I,7)*LN(INDEX(出力表!C:C,7)+1)))))))</f>
        <v>86.377403682532858</v>
      </c>
      <c r="T141" t="e">
        <f>MIN(100, MAX(0, (100*(INDEX(出力表!D:D,7))/(EXP(INDEX(係数表!B:B,7) + $C141) + (INDEX(出力表!D:D,7)))) + (乱数表!$S141*(Settings!B12/(((INDEX(出力表!D:D,7))+1)^INDEX(係数表!E:E,7)*INDEX(係数表!F:F,7))))))</f>
        <v>#VALUE!</v>
      </c>
      <c r="U141" t="e">
        <f>MIN(100, MAX(0, (INDEX(出力表!D:D,7))*S141/MAX(T141, Settings!B3)))</f>
        <v>#VALUE!</v>
      </c>
      <c r="V141">
        <f>MIN(100, MAX(0, 100*BETAINV(乱数表!$H141, MAX(0.00000001, (1/(1+EXP(-(INDEX(係数表!G:G,8) + $B141))))*(EXP(INDEX(係数表!H:H,8) + INDEX(係数表!I:I,8)*LN(INDEX(出力表!C:C,8)+1)))), MAX(0.00000001, (1-(1/(1+EXP(-(INDEX(係数表!G:G,8) + $B141)))))*(EXP(INDEX(係数表!H:H,8) + INDEX(係数表!I:I,8)*LN(INDEX(出力表!C:C,8)+1)))))))</f>
        <v>96.011427523870438</v>
      </c>
      <c r="W141" t="e">
        <f>MIN(100, MAX(0, (100*(INDEX(出力表!D:D,8))/(EXP(INDEX(係数表!B:B,8) + $C141) + (INDEX(出力表!D:D,8)))) + (乱数表!$T141*(Settings!B12/(((INDEX(出力表!D:D,8))+1)^INDEX(係数表!E:E,8)*INDEX(係数表!F:F,8))))))</f>
        <v>#VALUE!</v>
      </c>
      <c r="X141" t="e">
        <f>MIN(100, MAX(0, (INDEX(出力表!D:D,8))*V141/MAX(W141, Settings!B3)))</f>
        <v>#VALUE!</v>
      </c>
      <c r="Y141">
        <f>MIN(100, MAX(0, 100*BETAINV(乱数表!$I141, MAX(0.00000001, (1/(1+EXP(-(INDEX(係数表!G:G,9) + $B141))))*(EXP(INDEX(係数表!H:H,9) + INDEX(係数表!I:I,9)*LN(INDEX(出力表!C:C,9)+1)))), MAX(0.00000001, (1-(1/(1+EXP(-(INDEX(係数表!G:G,9) + $B141)))))*(EXP(INDEX(係数表!H:H,9) + INDEX(係数表!I:I,9)*LN(INDEX(出力表!C:C,9)+1)))))))</f>
        <v>87.324809591238065</v>
      </c>
      <c r="Z141" t="e">
        <f>MIN(100, MAX(0, (100*(INDEX(出力表!D:D,9))/(EXP(INDEX(係数表!B:B,9) + $C141) + (INDEX(出力表!D:D,9)))) + (乱数表!$U141*(Settings!B12/(((INDEX(出力表!D:D,9))+1)^INDEX(係数表!E:E,9)*INDEX(係数表!F:F,9))))))</f>
        <v>#VALUE!</v>
      </c>
      <c r="AA141" t="e">
        <f>MIN(100, MAX(0, (INDEX(出力表!D:D,9))*Y141/MAX(Z141, Settings!B3)))</f>
        <v>#VALUE!</v>
      </c>
      <c r="AB141">
        <f>MIN(100, MAX(0, 100*BETAINV(乱数表!$J141, MAX(0.00000001, (1/(1+EXP(-(INDEX(係数表!G:G,10) + $B141))))*(EXP(INDEX(係数表!H:H,10) + INDEX(係数表!I:I,10)*LN(INDEX(出力表!C:C,10)+1)))), MAX(0.00000001, (1-(1/(1+EXP(-(INDEX(係数表!G:G,10) + $B141)))))*(EXP(INDEX(係数表!H:H,10) + INDEX(係数表!I:I,10)*LN(INDEX(出力表!C:C,10)+1)))))))</f>
        <v>68.498225746028254</v>
      </c>
      <c r="AC141" t="e">
        <f>MIN(100, MAX(0, (100*(INDEX(出力表!D:D,10))/(EXP(INDEX(係数表!B:B,10) + $C141) + (INDEX(出力表!D:D,10)))) + (乱数表!$V141*(Settings!B12/(((INDEX(出力表!D:D,10))+1)^INDEX(係数表!E:E,10)*INDEX(係数表!F:F,10))))))</f>
        <v>#VALUE!</v>
      </c>
      <c r="AD141" t="e">
        <f>MIN(100, MAX(0, (INDEX(出力表!D:D,10))*AB141/MAX(AC141, Settings!B3)))</f>
        <v>#VALUE!</v>
      </c>
      <c r="AE141">
        <f>MIN(100, MAX(0, 100*BETAINV(乱数表!$K141, MAX(0.00000001, (1/(1+EXP(-(INDEX(係数表!G:G,11) + $B141))))*(EXP(INDEX(係数表!H:H,11) + INDEX(係数表!I:I,11)*LN(INDEX(出力表!C:C,11)+1)))), MAX(0.00000001, (1-(1/(1+EXP(-(INDEX(係数表!G:G,11) + $B141)))))*(EXP(INDEX(係数表!H:H,11) + INDEX(係数表!I:I,11)*LN(INDEX(出力表!C:C,11)+1)))))))</f>
        <v>97.225340004193043</v>
      </c>
      <c r="AF141" t="e">
        <f>MIN(100, MAX(0, (100*(INDEX(出力表!D:D,11))/(EXP(INDEX(係数表!B:B,11) + $C141) + (INDEX(出力表!D:D,11)))) + (乱数表!$W141*(Settings!B12/(((INDEX(出力表!D:D,11))+1)^INDEX(係数表!E:E,11)*INDEX(係数表!F:F,11))))))</f>
        <v>#VALUE!</v>
      </c>
      <c r="AG141" t="e">
        <f>MIN(100, MAX(0, (INDEX(出力表!D:D,11))*AE141/MAX(AF141, Settings!B3)))</f>
        <v>#VALUE!</v>
      </c>
      <c r="AH141">
        <f>MIN(100, MAX(0, 100*BETAINV(乱数表!$L141, MAX(0.00000001, (1/(1+EXP(-(INDEX(係数表!G:G,12) + $B141))))*(EXP(INDEX(係数表!H:H,12) + INDEX(係数表!I:I,12)*LN(INDEX(出力表!C:C,12)+1)))), MAX(0.00000001, (1-(1/(1+EXP(-(INDEX(係数表!G:G,12) + $B141)))))*(EXP(INDEX(係数表!H:H,12) + INDEX(係数表!I:I,12)*LN(INDEX(出力表!C:C,12)+1)))))))</f>
        <v>98.929295149113344</v>
      </c>
      <c r="AI141" t="e">
        <f>MIN(100, MAX(0, (100*(INDEX(出力表!D:D,12))/(EXP(INDEX(係数表!B:B,12) + $C141) + (INDEX(出力表!D:D,12)))) + (乱数表!$X141*(Settings!B12/(((INDEX(出力表!D:D,12))+1)^INDEX(係数表!E:E,12)*INDEX(係数表!F:F,12))))))</f>
        <v>#VALUE!</v>
      </c>
      <c r="AJ141" t="e">
        <f>MIN(100, MAX(0, (INDEX(出力表!D:D,12))*AH141/MAX(AI141, Settings!B3)))</f>
        <v>#VALUE!</v>
      </c>
      <c r="AK141">
        <f>MIN(100, MAX(0, 100*BETAINV(乱数表!$M141, MAX(0.00000001, (1/(1+EXP(-(INDEX(係数表!G:G,13) + $B141))))*(EXP(INDEX(係数表!H:H,13) + INDEX(係数表!I:I,13)*LN(INDEX(出力表!C:C,13)+1)))), MAX(0.00000001, (1-(1/(1+EXP(-(INDEX(係数表!G:G,13) + $B141)))))*(EXP(INDEX(係数表!H:H,13) + INDEX(係数表!I:I,13)*LN(INDEX(出力表!C:C,13)+1)))))))</f>
        <v>99.762957267697033</v>
      </c>
      <c r="AL141" t="e">
        <f>MIN(100, MAX(0, (100*(INDEX(出力表!D:D,13))/(EXP(INDEX(係数表!B:B,13) + $C141) + (INDEX(出力表!D:D,13)))) + (乱数表!$Y141*(Settings!B12/(((INDEX(出力表!D:D,13))+1)^INDEX(係数表!E:E,13)*INDEX(係数表!F:F,13))))))</f>
        <v>#VALUE!</v>
      </c>
      <c r="AM141" t="e">
        <f>MIN(100, MAX(0, (INDEX(出力表!D:D,13))*AK141/MAX(AL141, Settings!B3)))</f>
        <v>#VALUE!</v>
      </c>
      <c r="AN141">
        <f>IF(ISNUMBER(F141), INDEX(出力表!B:B,2)*F141, 0)+IF(ISNUMBER(I141), INDEX(出力表!B:B,3)*I141, 0)+IF(ISNUMBER(L141), INDEX(出力表!B:B,4)*L141, 0)+IF(ISNUMBER(O141), INDEX(出力表!B:B,5)*O141, 0)+IF(ISNUMBER(R141), INDEX(出力表!B:B,6)*R141, 0)+IF(ISNUMBER(U141), INDEX(出力表!B:B,7)*U141, 0)+IF(ISNUMBER(X141), INDEX(出力表!B:B,8)*X141, 0)+IF(ISNUMBER(AA141), INDEX(出力表!B:B,9)*AA141, 0)+IF(ISNUMBER(AD141), INDEX(出力表!B:B,10)*AD141, 0)+IF(ISNUMBER(AG141), INDEX(出力表!B:B,11)*AG141, 0)+IF(ISNUMBER(AJ141), INDEX(出力表!B:B,12)*AJ141, 0)+IF(ISNUMBER(AM141), INDEX(出力表!B:B,13)*AM141, 0)</f>
        <v>0</v>
      </c>
      <c r="AO141">
        <f>IF(ISNUMBER(F141), INDEX(出力表!B:B,2), 0)+IF(ISNUMBER(I141), INDEX(出力表!B:B,3), 0)+IF(ISNUMBER(L141), INDEX(出力表!B:B,4), 0)+IF(ISNUMBER(O141), INDEX(出力表!B:B,5), 0)+IF(ISNUMBER(R141), INDEX(出力表!B:B,6), 0)+IF(ISNUMBER(U141), INDEX(出力表!B:B,7), 0)+IF(ISNUMBER(X141), INDEX(出力表!B:B,8), 0)+IF(ISNUMBER(AA141), INDEX(出力表!B:B,9), 0)+IF(ISNUMBER(AD141), INDEX(出力表!B:B,10), 0)+IF(ISNUMBER(AG141), INDEX(出力表!B:B,11), 0)+IF(ISNUMBER(AJ141), INDEX(出力表!B:B,12), 0)+IF(ISNUMBER(AM141), INDEX(出力表!B:B,13), 0)</f>
        <v>0</v>
      </c>
      <c r="AP141" t="str">
        <f t="shared" si="2"/>
        <v/>
      </c>
    </row>
    <row r="142" spans="1:42" x14ac:dyDescent="0.2">
      <c r="A142">
        <v>141</v>
      </c>
      <c r="B142">
        <f>IF(UPPER(Settings!B4)="TRUE", 乱数表!$Z142*Settings!B10, 0)</f>
        <v>4.3613814001079734E-2</v>
      </c>
      <c r="C142">
        <f>IF(UPPER(Settings!B4)="TRUE", 乱数表!$AA142*Settings!B11, 0)</f>
        <v>6.7398908015568901E-2</v>
      </c>
      <c r="D142">
        <f>MIN(100, MAX(0, 100*BETAINV(乱数表!$B142, MAX(0.00000001, (1/(1+EXP(-(INDEX(係数表!G:G,2) + $B142))))*(EXP(INDEX(係数表!H:H,2) + INDEX(係数表!I:I,2)*LN(INDEX(出力表!C:C,2)+1)))), MAX(0.00000001, (1-(1/(1+EXP(-(INDEX(係数表!G:G,2) + $B142)))))*(EXP(INDEX(係数表!H:H,2) + INDEX(係数表!I:I,2)*LN(INDEX(出力表!C:C,2)+1)))))))</f>
        <v>90.04860424108908</v>
      </c>
      <c r="E142" t="e">
        <f>MIN(100, MAX(0, (100*(INDEX(出力表!D:D,2))/(EXP(INDEX(係数表!B:B,2) + $C142) + (INDEX(出力表!D:D,2)))) + (乱数表!$N142*(Settings!B12/(((INDEX(出力表!D:D,2))+1)^INDEX(係数表!E:E,2)*INDEX(係数表!F:F,2))))))</f>
        <v>#VALUE!</v>
      </c>
      <c r="F142" t="e">
        <f>MIN(100, MAX(0, (INDEX(出力表!D:D,2))*D142/MAX(E142, Settings!B3)))</f>
        <v>#VALUE!</v>
      </c>
      <c r="G142">
        <f>MIN(100, MAX(0, 100*BETAINV(乱数表!$C142, MAX(0.00000001, (1/(1+EXP(-(INDEX(係数表!G:G,3) + $B142))))*(EXP(INDEX(係数表!H:H,3) + INDEX(係数表!I:I,3)*LN(INDEX(出力表!C:C,3)+1)))), MAX(0.00000001, (1-(1/(1+EXP(-(INDEX(係数表!G:G,3) + $B142)))))*(EXP(INDEX(係数表!H:H,3) + INDEX(係数表!I:I,3)*LN(INDEX(出力表!C:C,3)+1)))))))</f>
        <v>98.945931315490839</v>
      </c>
      <c r="H142" t="e">
        <f>MIN(100, MAX(0, (100*(INDEX(出力表!D:D,3))/(EXP(INDEX(係数表!B:B,3) + $C142) + (INDEX(出力表!D:D,3)))) + (乱数表!$O142*(Settings!B12/(((INDEX(出力表!D:D,3))+1)^INDEX(係数表!E:E,3)*INDEX(係数表!F:F,3))))))</f>
        <v>#VALUE!</v>
      </c>
      <c r="I142" t="e">
        <f>MIN(100, MAX(0, (INDEX(出力表!D:D,3))*G142/MAX(H142, Settings!B3)))</f>
        <v>#VALUE!</v>
      </c>
      <c r="J142">
        <f>MIN(100, MAX(0, 100*BETAINV(乱数表!$D142, MAX(0.00000001, (1/(1+EXP(-(INDEX(係数表!G:G,4) + $B142))))*(EXP(INDEX(係数表!H:H,4) + INDEX(係数表!I:I,4)*LN(INDEX(出力表!C:C,4)+1)))), MAX(0.00000001, (1-(1/(1+EXP(-(INDEX(係数表!G:G,4) + $B142)))))*(EXP(INDEX(係数表!H:H,4) + INDEX(係数表!I:I,4)*LN(INDEX(出力表!C:C,4)+1)))))))</f>
        <v>97.336742778113745</v>
      </c>
      <c r="K142" t="e">
        <f>MIN(100, MAX(0, (100*(INDEX(出力表!D:D,4))/(EXP(INDEX(係数表!B:B,4) + $C142) + (INDEX(出力表!D:D,4)))) + (乱数表!$P142*(Settings!B12/(((INDEX(出力表!D:D,4))+1)^INDEX(係数表!E:E,4)*INDEX(係数表!F:F,4))))))</f>
        <v>#VALUE!</v>
      </c>
      <c r="L142" t="e">
        <f>MIN(100, MAX(0, (INDEX(出力表!D:D,4))*J142/MAX(K142, Settings!B3)))</f>
        <v>#VALUE!</v>
      </c>
      <c r="M142">
        <f>MIN(100, MAX(0, 100*BETAINV(乱数表!$E142, MAX(0.00000001, (1/(1+EXP(-(INDEX(係数表!G:G,5) + $B142))))*(EXP(INDEX(係数表!H:H,5) + INDEX(係数表!I:I,5)*LN(INDEX(出力表!C:C,5)+1)))), MAX(0.00000001, (1-(1/(1+EXP(-(INDEX(係数表!G:G,5) + $B142)))))*(EXP(INDEX(係数表!H:H,5) + INDEX(係数表!I:I,5)*LN(INDEX(出力表!C:C,5)+1)))))))</f>
        <v>99.741446173327233</v>
      </c>
      <c r="N142" t="e">
        <f>MIN(100, MAX(0, (100*(INDEX(出力表!D:D,5))/(EXP(INDEX(係数表!B:B,5) + $C142) + (INDEX(出力表!D:D,5)))) + (乱数表!$Q142*(Settings!B12/(((INDEX(出力表!D:D,5))+1)^INDEX(係数表!E:E,5)*INDEX(係数表!F:F,5))))))</f>
        <v>#VALUE!</v>
      </c>
      <c r="O142" t="e">
        <f>MIN(100, MAX(0, (INDEX(出力表!D:D,5))*M142/MAX(N142, Settings!B3)))</f>
        <v>#VALUE!</v>
      </c>
      <c r="P142">
        <f>MIN(100, MAX(0, 100*BETAINV(乱数表!$F142, MAX(0.00000001, (1/(1+EXP(-(INDEX(係数表!G:G,6) + $B142))))*(EXP(INDEX(係数表!H:H,6) + INDEX(係数表!I:I,6)*LN(INDEX(出力表!C:C,6)+1)))), MAX(0.00000001, (1-(1/(1+EXP(-(INDEX(係数表!G:G,6) + $B142)))))*(EXP(INDEX(係数表!H:H,6) + INDEX(係数表!I:I,6)*LN(INDEX(出力表!C:C,6)+1)))))))</f>
        <v>97.685003735734341</v>
      </c>
      <c r="Q142" t="e">
        <f>MIN(100, MAX(0, (100*(INDEX(出力表!D:D,6))/(EXP(INDEX(係数表!B:B,6) + $C142) + (INDEX(出力表!D:D,6)))) + (乱数表!$R142*(Settings!B12/(((INDEX(出力表!D:D,6))+1)^INDEX(係数表!E:E,6)*INDEX(係数表!F:F,6))))))</f>
        <v>#VALUE!</v>
      </c>
      <c r="R142" t="e">
        <f>MIN(100, MAX(0, (INDEX(出力表!D:D,6))*P142/MAX(Q142, Settings!B3)))</f>
        <v>#VALUE!</v>
      </c>
      <c r="S142">
        <f>MIN(100, MAX(0, 100*BETAINV(乱数表!$G142, MAX(0.00000001, (1/(1+EXP(-(INDEX(係数表!G:G,7) + $B142))))*(EXP(INDEX(係数表!H:H,7) + INDEX(係数表!I:I,7)*LN(INDEX(出力表!C:C,7)+1)))), MAX(0.00000001, (1-(1/(1+EXP(-(INDEX(係数表!G:G,7) + $B142)))))*(EXP(INDEX(係数表!H:H,7) + INDEX(係数表!I:I,7)*LN(INDEX(出力表!C:C,7)+1)))))))</f>
        <v>96.87598162203372</v>
      </c>
      <c r="T142" t="e">
        <f>MIN(100, MAX(0, (100*(INDEX(出力表!D:D,7))/(EXP(INDEX(係数表!B:B,7) + $C142) + (INDEX(出力表!D:D,7)))) + (乱数表!$S142*(Settings!B12/(((INDEX(出力表!D:D,7))+1)^INDEX(係数表!E:E,7)*INDEX(係数表!F:F,7))))))</f>
        <v>#VALUE!</v>
      </c>
      <c r="U142" t="e">
        <f>MIN(100, MAX(0, (INDEX(出力表!D:D,7))*S142/MAX(T142, Settings!B3)))</f>
        <v>#VALUE!</v>
      </c>
      <c r="V142">
        <f>MIN(100, MAX(0, 100*BETAINV(乱数表!$H142, MAX(0.00000001, (1/(1+EXP(-(INDEX(係数表!G:G,8) + $B142))))*(EXP(INDEX(係数表!H:H,8) + INDEX(係数表!I:I,8)*LN(INDEX(出力表!C:C,8)+1)))), MAX(0.00000001, (1-(1/(1+EXP(-(INDEX(係数表!G:G,8) + $B142)))))*(EXP(INDEX(係数表!H:H,8) + INDEX(係数表!I:I,8)*LN(INDEX(出力表!C:C,8)+1)))))))</f>
        <v>81.211216258809031</v>
      </c>
      <c r="W142" t="e">
        <f>MIN(100, MAX(0, (100*(INDEX(出力表!D:D,8))/(EXP(INDEX(係数表!B:B,8) + $C142) + (INDEX(出力表!D:D,8)))) + (乱数表!$T142*(Settings!B12/(((INDEX(出力表!D:D,8))+1)^INDEX(係数表!E:E,8)*INDEX(係数表!F:F,8))))))</f>
        <v>#VALUE!</v>
      </c>
      <c r="X142" t="e">
        <f>MIN(100, MAX(0, (INDEX(出力表!D:D,8))*V142/MAX(W142, Settings!B3)))</f>
        <v>#VALUE!</v>
      </c>
      <c r="Y142">
        <f>MIN(100, MAX(0, 100*BETAINV(乱数表!$I142, MAX(0.00000001, (1/(1+EXP(-(INDEX(係数表!G:G,9) + $B142))))*(EXP(INDEX(係数表!H:H,9) + INDEX(係数表!I:I,9)*LN(INDEX(出力表!C:C,9)+1)))), MAX(0.00000001, (1-(1/(1+EXP(-(INDEX(係数表!G:G,9) + $B142)))))*(EXP(INDEX(係数表!H:H,9) + INDEX(係数表!I:I,9)*LN(INDEX(出力表!C:C,9)+1)))))))</f>
        <v>83.887487069114641</v>
      </c>
      <c r="Z142" t="e">
        <f>MIN(100, MAX(0, (100*(INDEX(出力表!D:D,9))/(EXP(INDEX(係数表!B:B,9) + $C142) + (INDEX(出力表!D:D,9)))) + (乱数表!$U142*(Settings!B12/(((INDEX(出力表!D:D,9))+1)^INDEX(係数表!E:E,9)*INDEX(係数表!F:F,9))))))</f>
        <v>#VALUE!</v>
      </c>
      <c r="AA142" t="e">
        <f>MIN(100, MAX(0, (INDEX(出力表!D:D,9))*Y142/MAX(Z142, Settings!B3)))</f>
        <v>#VALUE!</v>
      </c>
      <c r="AB142">
        <f>MIN(100, MAX(0, 100*BETAINV(乱数表!$J142, MAX(0.00000001, (1/(1+EXP(-(INDEX(係数表!G:G,10) + $B142))))*(EXP(INDEX(係数表!H:H,10) + INDEX(係数表!I:I,10)*LN(INDEX(出力表!C:C,10)+1)))), MAX(0.00000001, (1-(1/(1+EXP(-(INDEX(係数表!G:G,10) + $B142)))))*(EXP(INDEX(係数表!H:H,10) + INDEX(係数表!I:I,10)*LN(INDEX(出力表!C:C,10)+1)))))))</f>
        <v>95.455098414684599</v>
      </c>
      <c r="AC142" t="e">
        <f>MIN(100, MAX(0, (100*(INDEX(出力表!D:D,10))/(EXP(INDEX(係数表!B:B,10) + $C142) + (INDEX(出力表!D:D,10)))) + (乱数表!$V142*(Settings!B12/(((INDEX(出力表!D:D,10))+1)^INDEX(係数表!E:E,10)*INDEX(係数表!F:F,10))))))</f>
        <v>#VALUE!</v>
      </c>
      <c r="AD142" t="e">
        <f>MIN(100, MAX(0, (INDEX(出力表!D:D,10))*AB142/MAX(AC142, Settings!B3)))</f>
        <v>#VALUE!</v>
      </c>
      <c r="AE142">
        <f>MIN(100, MAX(0, 100*BETAINV(乱数表!$K142, MAX(0.00000001, (1/(1+EXP(-(INDEX(係数表!G:G,11) + $B142))))*(EXP(INDEX(係数表!H:H,11) + INDEX(係数表!I:I,11)*LN(INDEX(出力表!C:C,11)+1)))), MAX(0.00000001, (1-(1/(1+EXP(-(INDEX(係数表!G:G,11) + $B142)))))*(EXP(INDEX(係数表!H:H,11) + INDEX(係数表!I:I,11)*LN(INDEX(出力表!C:C,11)+1)))))))</f>
        <v>97.883047924195239</v>
      </c>
      <c r="AF142" t="e">
        <f>MIN(100, MAX(0, (100*(INDEX(出力表!D:D,11))/(EXP(INDEX(係数表!B:B,11) + $C142) + (INDEX(出力表!D:D,11)))) + (乱数表!$W142*(Settings!B12/(((INDEX(出力表!D:D,11))+1)^INDEX(係数表!E:E,11)*INDEX(係数表!F:F,11))))))</f>
        <v>#VALUE!</v>
      </c>
      <c r="AG142" t="e">
        <f>MIN(100, MAX(0, (INDEX(出力表!D:D,11))*AE142/MAX(AF142, Settings!B3)))</f>
        <v>#VALUE!</v>
      </c>
      <c r="AH142">
        <f>MIN(100, MAX(0, 100*BETAINV(乱数表!$L142, MAX(0.00000001, (1/(1+EXP(-(INDEX(係数表!G:G,12) + $B142))))*(EXP(INDEX(係数表!H:H,12) + INDEX(係数表!I:I,12)*LN(INDEX(出力表!C:C,12)+1)))), MAX(0.00000001, (1-(1/(1+EXP(-(INDEX(係数表!G:G,12) + $B142)))))*(EXP(INDEX(係数表!H:H,12) + INDEX(係数表!I:I,12)*LN(INDEX(出力表!C:C,12)+1)))))))</f>
        <v>97.786175695675567</v>
      </c>
      <c r="AI142" t="e">
        <f>MIN(100, MAX(0, (100*(INDEX(出力表!D:D,12))/(EXP(INDEX(係数表!B:B,12) + $C142) + (INDEX(出力表!D:D,12)))) + (乱数表!$X142*(Settings!B12/(((INDEX(出力表!D:D,12))+1)^INDEX(係数表!E:E,12)*INDEX(係数表!F:F,12))))))</f>
        <v>#VALUE!</v>
      </c>
      <c r="AJ142" t="e">
        <f>MIN(100, MAX(0, (INDEX(出力表!D:D,12))*AH142/MAX(AI142, Settings!B3)))</f>
        <v>#VALUE!</v>
      </c>
      <c r="AK142">
        <f>MIN(100, MAX(0, 100*BETAINV(乱数表!$M142, MAX(0.00000001, (1/(1+EXP(-(INDEX(係数表!G:G,13) + $B142))))*(EXP(INDEX(係数表!H:H,13) + INDEX(係数表!I:I,13)*LN(INDEX(出力表!C:C,13)+1)))), MAX(0.00000001, (1-(1/(1+EXP(-(INDEX(係数表!G:G,13) + $B142)))))*(EXP(INDEX(係数表!H:H,13) + INDEX(係数表!I:I,13)*LN(INDEX(出力表!C:C,13)+1)))))))</f>
        <v>82.28420988257669</v>
      </c>
      <c r="AL142" t="e">
        <f>MIN(100, MAX(0, (100*(INDEX(出力表!D:D,13))/(EXP(INDEX(係数表!B:B,13) + $C142) + (INDEX(出力表!D:D,13)))) + (乱数表!$Y142*(Settings!B12/(((INDEX(出力表!D:D,13))+1)^INDEX(係数表!E:E,13)*INDEX(係数表!F:F,13))))))</f>
        <v>#VALUE!</v>
      </c>
      <c r="AM142" t="e">
        <f>MIN(100, MAX(0, (INDEX(出力表!D:D,13))*AK142/MAX(AL142, Settings!B3)))</f>
        <v>#VALUE!</v>
      </c>
      <c r="AN142">
        <f>IF(ISNUMBER(F142), INDEX(出力表!B:B,2)*F142, 0)+IF(ISNUMBER(I142), INDEX(出力表!B:B,3)*I142, 0)+IF(ISNUMBER(L142), INDEX(出力表!B:B,4)*L142, 0)+IF(ISNUMBER(O142), INDEX(出力表!B:B,5)*O142, 0)+IF(ISNUMBER(R142), INDEX(出力表!B:B,6)*R142, 0)+IF(ISNUMBER(U142), INDEX(出力表!B:B,7)*U142, 0)+IF(ISNUMBER(X142), INDEX(出力表!B:B,8)*X142, 0)+IF(ISNUMBER(AA142), INDEX(出力表!B:B,9)*AA142, 0)+IF(ISNUMBER(AD142), INDEX(出力表!B:B,10)*AD142, 0)+IF(ISNUMBER(AG142), INDEX(出力表!B:B,11)*AG142, 0)+IF(ISNUMBER(AJ142), INDEX(出力表!B:B,12)*AJ142, 0)+IF(ISNUMBER(AM142), INDEX(出力表!B:B,13)*AM142, 0)</f>
        <v>0</v>
      </c>
      <c r="AO142">
        <f>IF(ISNUMBER(F142), INDEX(出力表!B:B,2), 0)+IF(ISNUMBER(I142), INDEX(出力表!B:B,3), 0)+IF(ISNUMBER(L142), INDEX(出力表!B:B,4), 0)+IF(ISNUMBER(O142), INDEX(出力表!B:B,5), 0)+IF(ISNUMBER(R142), INDEX(出力表!B:B,6), 0)+IF(ISNUMBER(U142), INDEX(出力表!B:B,7), 0)+IF(ISNUMBER(X142), INDEX(出力表!B:B,8), 0)+IF(ISNUMBER(AA142), INDEX(出力表!B:B,9), 0)+IF(ISNUMBER(AD142), INDEX(出力表!B:B,10), 0)+IF(ISNUMBER(AG142), INDEX(出力表!B:B,11), 0)+IF(ISNUMBER(AJ142), INDEX(出力表!B:B,12), 0)+IF(ISNUMBER(AM142), INDEX(出力表!B:B,13), 0)</f>
        <v>0</v>
      </c>
      <c r="AP142" t="str">
        <f t="shared" si="2"/>
        <v/>
      </c>
    </row>
    <row r="143" spans="1:42" x14ac:dyDescent="0.2">
      <c r="A143">
        <v>142</v>
      </c>
      <c r="B143">
        <f>IF(UPPER(Settings!B4)="TRUE", 乱数表!$Z143*Settings!B10, 0)</f>
        <v>-3.01026382558164E-2</v>
      </c>
      <c r="C143">
        <f>IF(UPPER(Settings!B4)="TRUE", 乱数表!$AA143*Settings!B11, 0)</f>
        <v>-0.12834185389508349</v>
      </c>
      <c r="D143">
        <f>MIN(100, MAX(0, 100*BETAINV(乱数表!$B143, MAX(0.00000001, (1/(1+EXP(-(INDEX(係数表!G:G,2) + $B143))))*(EXP(INDEX(係数表!H:H,2) + INDEX(係数表!I:I,2)*LN(INDEX(出力表!C:C,2)+1)))), MAX(0.00000001, (1-(1/(1+EXP(-(INDEX(係数表!G:G,2) + $B143)))))*(EXP(INDEX(係数表!H:H,2) + INDEX(係数表!I:I,2)*LN(INDEX(出力表!C:C,2)+1)))))))</f>
        <v>92.81801541831652</v>
      </c>
      <c r="E143" t="e">
        <f>MIN(100, MAX(0, (100*(INDEX(出力表!D:D,2))/(EXP(INDEX(係数表!B:B,2) + $C143) + (INDEX(出力表!D:D,2)))) + (乱数表!$N143*(Settings!B12/(((INDEX(出力表!D:D,2))+1)^INDEX(係数表!E:E,2)*INDEX(係数表!F:F,2))))))</f>
        <v>#VALUE!</v>
      </c>
      <c r="F143" t="e">
        <f>MIN(100, MAX(0, (INDEX(出力表!D:D,2))*D143/MAX(E143, Settings!B3)))</f>
        <v>#VALUE!</v>
      </c>
      <c r="G143">
        <f>MIN(100, MAX(0, 100*BETAINV(乱数表!$C143, MAX(0.00000001, (1/(1+EXP(-(INDEX(係数表!G:G,3) + $B143))))*(EXP(INDEX(係数表!H:H,3) + INDEX(係数表!I:I,3)*LN(INDEX(出力表!C:C,3)+1)))), MAX(0.00000001, (1-(1/(1+EXP(-(INDEX(係数表!G:G,3) + $B143)))))*(EXP(INDEX(係数表!H:H,3) + INDEX(係数表!I:I,3)*LN(INDEX(出力表!C:C,3)+1)))))))</f>
        <v>87.937798515788529</v>
      </c>
      <c r="H143" t="e">
        <f>MIN(100, MAX(0, (100*(INDEX(出力表!D:D,3))/(EXP(INDEX(係数表!B:B,3) + $C143) + (INDEX(出力表!D:D,3)))) + (乱数表!$O143*(Settings!B12/(((INDEX(出力表!D:D,3))+1)^INDEX(係数表!E:E,3)*INDEX(係数表!F:F,3))))))</f>
        <v>#VALUE!</v>
      </c>
      <c r="I143" t="e">
        <f>MIN(100, MAX(0, (INDEX(出力表!D:D,3))*G143/MAX(H143, Settings!B3)))</f>
        <v>#VALUE!</v>
      </c>
      <c r="J143">
        <f>MIN(100, MAX(0, 100*BETAINV(乱数表!$D143, MAX(0.00000001, (1/(1+EXP(-(INDEX(係数表!G:G,4) + $B143))))*(EXP(INDEX(係数表!H:H,4) + INDEX(係数表!I:I,4)*LN(INDEX(出力表!C:C,4)+1)))), MAX(0.00000001, (1-(1/(1+EXP(-(INDEX(係数表!G:G,4) + $B143)))))*(EXP(INDEX(係数表!H:H,4) + INDEX(係数表!I:I,4)*LN(INDEX(出力表!C:C,4)+1)))))))</f>
        <v>75.079669079968767</v>
      </c>
      <c r="K143" t="e">
        <f>MIN(100, MAX(0, (100*(INDEX(出力表!D:D,4))/(EXP(INDEX(係数表!B:B,4) + $C143) + (INDEX(出力表!D:D,4)))) + (乱数表!$P143*(Settings!B12/(((INDEX(出力表!D:D,4))+1)^INDEX(係数表!E:E,4)*INDEX(係数表!F:F,4))))))</f>
        <v>#VALUE!</v>
      </c>
      <c r="L143" t="e">
        <f>MIN(100, MAX(0, (INDEX(出力表!D:D,4))*J143/MAX(K143, Settings!B3)))</f>
        <v>#VALUE!</v>
      </c>
      <c r="M143">
        <f>MIN(100, MAX(0, 100*BETAINV(乱数表!$E143, MAX(0.00000001, (1/(1+EXP(-(INDEX(係数表!G:G,5) + $B143))))*(EXP(INDEX(係数表!H:H,5) + INDEX(係数表!I:I,5)*LN(INDEX(出力表!C:C,5)+1)))), MAX(0.00000001, (1-(1/(1+EXP(-(INDEX(係数表!G:G,5) + $B143)))))*(EXP(INDEX(係数表!H:H,5) + INDEX(係数表!I:I,5)*LN(INDEX(出力表!C:C,5)+1)))))))</f>
        <v>86.061428627100696</v>
      </c>
      <c r="N143" t="e">
        <f>MIN(100, MAX(0, (100*(INDEX(出力表!D:D,5))/(EXP(INDEX(係数表!B:B,5) + $C143) + (INDEX(出力表!D:D,5)))) + (乱数表!$Q143*(Settings!B12/(((INDEX(出力表!D:D,5))+1)^INDEX(係数表!E:E,5)*INDEX(係数表!F:F,5))))))</f>
        <v>#VALUE!</v>
      </c>
      <c r="O143" t="e">
        <f>MIN(100, MAX(0, (INDEX(出力表!D:D,5))*M143/MAX(N143, Settings!B3)))</f>
        <v>#VALUE!</v>
      </c>
      <c r="P143">
        <f>MIN(100, MAX(0, 100*BETAINV(乱数表!$F143, MAX(0.00000001, (1/(1+EXP(-(INDEX(係数表!G:G,6) + $B143))))*(EXP(INDEX(係数表!H:H,6) + INDEX(係数表!I:I,6)*LN(INDEX(出力表!C:C,6)+1)))), MAX(0.00000001, (1-(1/(1+EXP(-(INDEX(係数表!G:G,6) + $B143)))))*(EXP(INDEX(係数表!H:H,6) + INDEX(係数表!I:I,6)*LN(INDEX(出力表!C:C,6)+1)))))))</f>
        <v>96.50177496975131</v>
      </c>
      <c r="Q143" t="e">
        <f>MIN(100, MAX(0, (100*(INDEX(出力表!D:D,6))/(EXP(INDEX(係数表!B:B,6) + $C143) + (INDEX(出力表!D:D,6)))) + (乱数表!$R143*(Settings!B12/(((INDEX(出力表!D:D,6))+1)^INDEX(係数表!E:E,6)*INDEX(係数表!F:F,6))))))</f>
        <v>#VALUE!</v>
      </c>
      <c r="R143" t="e">
        <f>MIN(100, MAX(0, (INDEX(出力表!D:D,6))*P143/MAX(Q143, Settings!B3)))</f>
        <v>#VALUE!</v>
      </c>
      <c r="S143">
        <f>MIN(100, MAX(0, 100*BETAINV(乱数表!$G143, MAX(0.00000001, (1/(1+EXP(-(INDEX(係数表!G:G,7) + $B143))))*(EXP(INDEX(係数表!H:H,7) + INDEX(係数表!I:I,7)*LN(INDEX(出力表!C:C,7)+1)))), MAX(0.00000001, (1-(1/(1+EXP(-(INDEX(係数表!G:G,7) + $B143)))))*(EXP(INDEX(係数表!H:H,7) + INDEX(係数表!I:I,7)*LN(INDEX(出力表!C:C,7)+1)))))))</f>
        <v>86.923076021692324</v>
      </c>
      <c r="T143" t="e">
        <f>MIN(100, MAX(0, (100*(INDEX(出力表!D:D,7))/(EXP(INDEX(係数表!B:B,7) + $C143) + (INDEX(出力表!D:D,7)))) + (乱数表!$S143*(Settings!B12/(((INDEX(出力表!D:D,7))+1)^INDEX(係数表!E:E,7)*INDEX(係数表!F:F,7))))))</f>
        <v>#VALUE!</v>
      </c>
      <c r="U143" t="e">
        <f>MIN(100, MAX(0, (INDEX(出力表!D:D,7))*S143/MAX(T143, Settings!B3)))</f>
        <v>#VALUE!</v>
      </c>
      <c r="V143">
        <f>MIN(100, MAX(0, 100*BETAINV(乱数表!$H143, MAX(0.00000001, (1/(1+EXP(-(INDEX(係数表!G:G,8) + $B143))))*(EXP(INDEX(係数表!H:H,8) + INDEX(係数表!I:I,8)*LN(INDEX(出力表!C:C,8)+1)))), MAX(0.00000001, (1-(1/(1+EXP(-(INDEX(係数表!G:G,8) + $B143)))))*(EXP(INDEX(係数表!H:H,8) + INDEX(係数表!I:I,8)*LN(INDEX(出力表!C:C,8)+1)))))))</f>
        <v>95.165510105087108</v>
      </c>
      <c r="W143" t="e">
        <f>MIN(100, MAX(0, (100*(INDEX(出力表!D:D,8))/(EXP(INDEX(係数表!B:B,8) + $C143) + (INDEX(出力表!D:D,8)))) + (乱数表!$T143*(Settings!B12/(((INDEX(出力表!D:D,8))+1)^INDEX(係数表!E:E,8)*INDEX(係数表!F:F,8))))))</f>
        <v>#VALUE!</v>
      </c>
      <c r="X143" t="e">
        <f>MIN(100, MAX(0, (INDEX(出力表!D:D,8))*V143/MAX(W143, Settings!B3)))</f>
        <v>#VALUE!</v>
      </c>
      <c r="Y143">
        <f>MIN(100, MAX(0, 100*BETAINV(乱数表!$I143, MAX(0.00000001, (1/(1+EXP(-(INDEX(係数表!G:G,9) + $B143))))*(EXP(INDEX(係数表!H:H,9) + INDEX(係数表!I:I,9)*LN(INDEX(出力表!C:C,9)+1)))), MAX(0.00000001, (1-(1/(1+EXP(-(INDEX(係数表!G:G,9) + $B143)))))*(EXP(INDEX(係数表!H:H,9) + INDEX(係数表!I:I,9)*LN(INDEX(出力表!C:C,9)+1)))))))</f>
        <v>95.578776210478338</v>
      </c>
      <c r="Z143" t="e">
        <f>MIN(100, MAX(0, (100*(INDEX(出力表!D:D,9))/(EXP(INDEX(係数表!B:B,9) + $C143) + (INDEX(出力表!D:D,9)))) + (乱数表!$U143*(Settings!B12/(((INDEX(出力表!D:D,9))+1)^INDEX(係数表!E:E,9)*INDEX(係数表!F:F,9))))))</f>
        <v>#VALUE!</v>
      </c>
      <c r="AA143" t="e">
        <f>MIN(100, MAX(0, (INDEX(出力表!D:D,9))*Y143/MAX(Z143, Settings!B3)))</f>
        <v>#VALUE!</v>
      </c>
      <c r="AB143">
        <f>MIN(100, MAX(0, 100*BETAINV(乱数表!$J143, MAX(0.00000001, (1/(1+EXP(-(INDEX(係数表!G:G,10) + $B143))))*(EXP(INDEX(係数表!H:H,10) + INDEX(係数表!I:I,10)*LN(INDEX(出力表!C:C,10)+1)))), MAX(0.00000001, (1-(1/(1+EXP(-(INDEX(係数表!G:G,10) + $B143)))))*(EXP(INDEX(係数表!H:H,10) + INDEX(係数表!I:I,10)*LN(INDEX(出力表!C:C,10)+1)))))))</f>
        <v>88.144269655071739</v>
      </c>
      <c r="AC143" t="e">
        <f>MIN(100, MAX(0, (100*(INDEX(出力表!D:D,10))/(EXP(INDEX(係数表!B:B,10) + $C143) + (INDEX(出力表!D:D,10)))) + (乱数表!$V143*(Settings!B12/(((INDEX(出力表!D:D,10))+1)^INDEX(係数表!E:E,10)*INDEX(係数表!F:F,10))))))</f>
        <v>#VALUE!</v>
      </c>
      <c r="AD143" t="e">
        <f>MIN(100, MAX(0, (INDEX(出力表!D:D,10))*AB143/MAX(AC143, Settings!B3)))</f>
        <v>#VALUE!</v>
      </c>
      <c r="AE143">
        <f>MIN(100, MAX(0, 100*BETAINV(乱数表!$K143, MAX(0.00000001, (1/(1+EXP(-(INDEX(係数表!G:G,11) + $B143))))*(EXP(INDEX(係数表!H:H,11) + INDEX(係数表!I:I,11)*LN(INDEX(出力表!C:C,11)+1)))), MAX(0.00000001, (1-(1/(1+EXP(-(INDEX(係数表!G:G,11) + $B143)))))*(EXP(INDEX(係数表!H:H,11) + INDEX(係数表!I:I,11)*LN(INDEX(出力表!C:C,11)+1)))))))</f>
        <v>43.23157274771529</v>
      </c>
      <c r="AF143" t="e">
        <f>MIN(100, MAX(0, (100*(INDEX(出力表!D:D,11))/(EXP(INDEX(係数表!B:B,11) + $C143) + (INDEX(出力表!D:D,11)))) + (乱数表!$W143*(Settings!B12/(((INDEX(出力表!D:D,11))+1)^INDEX(係数表!E:E,11)*INDEX(係数表!F:F,11))))))</f>
        <v>#VALUE!</v>
      </c>
      <c r="AG143" t="e">
        <f>MIN(100, MAX(0, (INDEX(出力表!D:D,11))*AE143/MAX(AF143, Settings!B3)))</f>
        <v>#VALUE!</v>
      </c>
      <c r="AH143">
        <f>MIN(100, MAX(0, 100*BETAINV(乱数表!$L143, MAX(0.00000001, (1/(1+EXP(-(INDEX(係数表!G:G,12) + $B143))))*(EXP(INDEX(係数表!H:H,12) + INDEX(係数表!I:I,12)*LN(INDEX(出力表!C:C,12)+1)))), MAX(0.00000001, (1-(1/(1+EXP(-(INDEX(係数表!G:G,12) + $B143)))))*(EXP(INDEX(係数表!H:H,12) + INDEX(係数表!I:I,12)*LN(INDEX(出力表!C:C,12)+1)))))))</f>
        <v>73.068778969074316</v>
      </c>
      <c r="AI143" t="e">
        <f>MIN(100, MAX(0, (100*(INDEX(出力表!D:D,12))/(EXP(INDEX(係数表!B:B,12) + $C143) + (INDEX(出力表!D:D,12)))) + (乱数表!$X143*(Settings!B12/(((INDEX(出力表!D:D,12))+1)^INDEX(係数表!E:E,12)*INDEX(係数表!F:F,12))))))</f>
        <v>#VALUE!</v>
      </c>
      <c r="AJ143" t="e">
        <f>MIN(100, MAX(0, (INDEX(出力表!D:D,12))*AH143/MAX(AI143, Settings!B3)))</f>
        <v>#VALUE!</v>
      </c>
      <c r="AK143">
        <f>MIN(100, MAX(0, 100*BETAINV(乱数表!$M143, MAX(0.00000001, (1/(1+EXP(-(INDEX(係数表!G:G,13) + $B143))))*(EXP(INDEX(係数表!H:H,13) + INDEX(係数表!I:I,13)*LN(INDEX(出力表!C:C,13)+1)))), MAX(0.00000001, (1-(1/(1+EXP(-(INDEX(係数表!G:G,13) + $B143)))))*(EXP(INDEX(係数表!H:H,13) + INDEX(係数表!I:I,13)*LN(INDEX(出力表!C:C,13)+1)))))))</f>
        <v>88.763348084374385</v>
      </c>
      <c r="AL143" t="e">
        <f>MIN(100, MAX(0, (100*(INDEX(出力表!D:D,13))/(EXP(INDEX(係数表!B:B,13) + $C143) + (INDEX(出力表!D:D,13)))) + (乱数表!$Y143*(Settings!B12/(((INDEX(出力表!D:D,13))+1)^INDEX(係数表!E:E,13)*INDEX(係数表!F:F,13))))))</f>
        <v>#VALUE!</v>
      </c>
      <c r="AM143" t="e">
        <f>MIN(100, MAX(0, (INDEX(出力表!D:D,13))*AK143/MAX(AL143, Settings!B3)))</f>
        <v>#VALUE!</v>
      </c>
      <c r="AN143">
        <f>IF(ISNUMBER(F143), INDEX(出力表!B:B,2)*F143, 0)+IF(ISNUMBER(I143), INDEX(出力表!B:B,3)*I143, 0)+IF(ISNUMBER(L143), INDEX(出力表!B:B,4)*L143, 0)+IF(ISNUMBER(O143), INDEX(出力表!B:B,5)*O143, 0)+IF(ISNUMBER(R143), INDEX(出力表!B:B,6)*R143, 0)+IF(ISNUMBER(U143), INDEX(出力表!B:B,7)*U143, 0)+IF(ISNUMBER(X143), INDEX(出力表!B:B,8)*X143, 0)+IF(ISNUMBER(AA143), INDEX(出力表!B:B,9)*AA143, 0)+IF(ISNUMBER(AD143), INDEX(出力表!B:B,10)*AD143, 0)+IF(ISNUMBER(AG143), INDEX(出力表!B:B,11)*AG143, 0)+IF(ISNUMBER(AJ143), INDEX(出力表!B:B,12)*AJ143, 0)+IF(ISNUMBER(AM143), INDEX(出力表!B:B,13)*AM143, 0)</f>
        <v>0</v>
      </c>
      <c r="AO143">
        <f>IF(ISNUMBER(F143), INDEX(出力表!B:B,2), 0)+IF(ISNUMBER(I143), INDEX(出力表!B:B,3), 0)+IF(ISNUMBER(L143), INDEX(出力表!B:B,4), 0)+IF(ISNUMBER(O143), INDEX(出力表!B:B,5), 0)+IF(ISNUMBER(R143), INDEX(出力表!B:B,6), 0)+IF(ISNUMBER(U143), INDEX(出力表!B:B,7), 0)+IF(ISNUMBER(X143), INDEX(出力表!B:B,8), 0)+IF(ISNUMBER(AA143), INDEX(出力表!B:B,9), 0)+IF(ISNUMBER(AD143), INDEX(出力表!B:B,10), 0)+IF(ISNUMBER(AG143), INDEX(出力表!B:B,11), 0)+IF(ISNUMBER(AJ143), INDEX(出力表!B:B,12), 0)+IF(ISNUMBER(AM143), INDEX(出力表!B:B,13), 0)</f>
        <v>0</v>
      </c>
      <c r="AP143" t="str">
        <f t="shared" si="2"/>
        <v/>
      </c>
    </row>
    <row r="144" spans="1:42" x14ac:dyDescent="0.2">
      <c r="A144">
        <v>143</v>
      </c>
      <c r="B144">
        <f>IF(UPPER(Settings!B4)="TRUE", 乱数表!$Z144*Settings!B10, 0)</f>
        <v>-0.77966139575593063</v>
      </c>
      <c r="C144">
        <f>IF(UPPER(Settings!B4)="TRUE", 乱数表!$AA144*Settings!B11, 0)</f>
        <v>-3.1018497199833419E-3</v>
      </c>
      <c r="D144">
        <f>MIN(100, MAX(0, 100*BETAINV(乱数表!$B144, MAX(0.00000001, (1/(1+EXP(-(INDEX(係数表!G:G,2) + $B144))))*(EXP(INDEX(係数表!H:H,2) + INDEX(係数表!I:I,2)*LN(INDEX(出力表!C:C,2)+1)))), MAX(0.00000001, (1-(1/(1+EXP(-(INDEX(係数表!G:G,2) + $B144)))))*(EXP(INDEX(係数表!H:H,2) + INDEX(係数表!I:I,2)*LN(INDEX(出力表!C:C,2)+1)))))))</f>
        <v>31.280226096736541</v>
      </c>
      <c r="E144" t="e">
        <f>MIN(100, MAX(0, (100*(INDEX(出力表!D:D,2))/(EXP(INDEX(係数表!B:B,2) + $C144) + (INDEX(出力表!D:D,2)))) + (乱数表!$N144*(Settings!B12/(((INDEX(出力表!D:D,2))+1)^INDEX(係数表!E:E,2)*INDEX(係数表!F:F,2))))))</f>
        <v>#VALUE!</v>
      </c>
      <c r="F144" t="e">
        <f>MIN(100, MAX(0, (INDEX(出力表!D:D,2))*D144/MAX(E144, Settings!B3)))</f>
        <v>#VALUE!</v>
      </c>
      <c r="G144">
        <f>MIN(100, MAX(0, 100*BETAINV(乱数表!$C144, MAX(0.00000001, (1/(1+EXP(-(INDEX(係数表!G:G,3) + $B144))))*(EXP(INDEX(係数表!H:H,3) + INDEX(係数表!I:I,3)*LN(INDEX(出力表!C:C,3)+1)))), MAX(0.00000001, (1-(1/(1+EXP(-(INDEX(係数表!G:G,3) + $B144)))))*(EXP(INDEX(係数表!H:H,3) + INDEX(係数表!I:I,3)*LN(INDEX(出力表!C:C,3)+1)))))))</f>
        <v>43.641026704981336</v>
      </c>
      <c r="H144" t="e">
        <f>MIN(100, MAX(0, (100*(INDEX(出力表!D:D,3))/(EXP(INDEX(係数表!B:B,3) + $C144) + (INDEX(出力表!D:D,3)))) + (乱数表!$O144*(Settings!B12/(((INDEX(出力表!D:D,3))+1)^INDEX(係数表!E:E,3)*INDEX(係数表!F:F,3))))))</f>
        <v>#VALUE!</v>
      </c>
      <c r="I144" t="e">
        <f>MIN(100, MAX(0, (INDEX(出力表!D:D,3))*G144/MAX(H144, Settings!B3)))</f>
        <v>#VALUE!</v>
      </c>
      <c r="J144">
        <f>MIN(100, MAX(0, 100*BETAINV(乱数表!$D144, MAX(0.00000001, (1/(1+EXP(-(INDEX(係数表!G:G,4) + $B144))))*(EXP(INDEX(係数表!H:H,4) + INDEX(係数表!I:I,4)*LN(INDEX(出力表!C:C,4)+1)))), MAX(0.00000001, (1-(1/(1+EXP(-(INDEX(係数表!G:G,4) + $B144)))))*(EXP(INDEX(係数表!H:H,4) + INDEX(係数表!I:I,4)*LN(INDEX(出力表!C:C,4)+1)))))))</f>
        <v>71.466205291487086</v>
      </c>
      <c r="K144" t="e">
        <f>MIN(100, MAX(0, (100*(INDEX(出力表!D:D,4))/(EXP(INDEX(係数表!B:B,4) + $C144) + (INDEX(出力表!D:D,4)))) + (乱数表!$P144*(Settings!B12/(((INDEX(出力表!D:D,4))+1)^INDEX(係数表!E:E,4)*INDEX(係数表!F:F,4))))))</f>
        <v>#VALUE!</v>
      </c>
      <c r="L144" t="e">
        <f>MIN(100, MAX(0, (INDEX(出力表!D:D,4))*J144/MAX(K144, Settings!B3)))</f>
        <v>#VALUE!</v>
      </c>
      <c r="M144">
        <f>MIN(100, MAX(0, 100*BETAINV(乱数表!$E144, MAX(0.00000001, (1/(1+EXP(-(INDEX(係数表!G:G,5) + $B144))))*(EXP(INDEX(係数表!H:H,5) + INDEX(係数表!I:I,5)*LN(INDEX(出力表!C:C,5)+1)))), MAX(0.00000001, (1-(1/(1+EXP(-(INDEX(係数表!G:G,5) + $B144)))))*(EXP(INDEX(係数表!H:H,5) + INDEX(係数表!I:I,5)*LN(INDEX(出力表!C:C,5)+1)))))))</f>
        <v>65.086850851760303</v>
      </c>
      <c r="N144" t="e">
        <f>MIN(100, MAX(0, (100*(INDEX(出力表!D:D,5))/(EXP(INDEX(係数表!B:B,5) + $C144) + (INDEX(出力表!D:D,5)))) + (乱数表!$Q144*(Settings!B12/(((INDEX(出力表!D:D,5))+1)^INDEX(係数表!E:E,5)*INDEX(係数表!F:F,5))))))</f>
        <v>#VALUE!</v>
      </c>
      <c r="O144" t="e">
        <f>MIN(100, MAX(0, (INDEX(出力表!D:D,5))*M144/MAX(N144, Settings!B3)))</f>
        <v>#VALUE!</v>
      </c>
      <c r="P144">
        <f>MIN(100, MAX(0, 100*BETAINV(乱数表!$F144, MAX(0.00000001, (1/(1+EXP(-(INDEX(係数表!G:G,6) + $B144))))*(EXP(INDEX(係数表!H:H,6) + INDEX(係数表!I:I,6)*LN(INDEX(出力表!C:C,6)+1)))), MAX(0.00000001, (1-(1/(1+EXP(-(INDEX(係数表!G:G,6) + $B144)))))*(EXP(INDEX(係数表!H:H,6) + INDEX(係数表!I:I,6)*LN(INDEX(出力表!C:C,6)+1)))))))</f>
        <v>73.490225563825788</v>
      </c>
      <c r="Q144" t="e">
        <f>MIN(100, MAX(0, (100*(INDEX(出力表!D:D,6))/(EXP(INDEX(係数表!B:B,6) + $C144) + (INDEX(出力表!D:D,6)))) + (乱数表!$R144*(Settings!B12/(((INDEX(出力表!D:D,6))+1)^INDEX(係数表!E:E,6)*INDEX(係数表!F:F,6))))))</f>
        <v>#VALUE!</v>
      </c>
      <c r="R144" t="e">
        <f>MIN(100, MAX(0, (INDEX(出力表!D:D,6))*P144/MAX(Q144, Settings!B3)))</f>
        <v>#VALUE!</v>
      </c>
      <c r="S144">
        <f>MIN(100, MAX(0, 100*BETAINV(乱数表!$G144, MAX(0.00000001, (1/(1+EXP(-(INDEX(係数表!G:G,7) + $B144))))*(EXP(INDEX(係数表!H:H,7) + INDEX(係数表!I:I,7)*LN(INDEX(出力表!C:C,7)+1)))), MAX(0.00000001, (1-(1/(1+EXP(-(INDEX(係数表!G:G,7) + $B144)))))*(EXP(INDEX(係数表!H:H,7) + INDEX(係数表!I:I,7)*LN(INDEX(出力表!C:C,7)+1)))))))</f>
        <v>93.217721819979246</v>
      </c>
      <c r="T144" t="e">
        <f>MIN(100, MAX(0, (100*(INDEX(出力表!D:D,7))/(EXP(INDEX(係数表!B:B,7) + $C144) + (INDEX(出力表!D:D,7)))) + (乱数表!$S144*(Settings!B12/(((INDEX(出力表!D:D,7))+1)^INDEX(係数表!E:E,7)*INDEX(係数表!F:F,7))))))</f>
        <v>#VALUE!</v>
      </c>
      <c r="U144" t="e">
        <f>MIN(100, MAX(0, (INDEX(出力表!D:D,7))*S144/MAX(T144, Settings!B3)))</f>
        <v>#VALUE!</v>
      </c>
      <c r="V144">
        <f>MIN(100, MAX(0, 100*BETAINV(乱数表!$H144, MAX(0.00000001, (1/(1+EXP(-(INDEX(係数表!G:G,8) + $B144))))*(EXP(INDEX(係数表!H:H,8) + INDEX(係数表!I:I,8)*LN(INDEX(出力表!C:C,8)+1)))), MAX(0.00000001, (1-(1/(1+EXP(-(INDEX(係数表!G:G,8) + $B144)))))*(EXP(INDEX(係数表!H:H,8) + INDEX(係数表!I:I,8)*LN(INDEX(出力表!C:C,8)+1)))))))</f>
        <v>94.875862445674542</v>
      </c>
      <c r="W144" t="e">
        <f>MIN(100, MAX(0, (100*(INDEX(出力表!D:D,8))/(EXP(INDEX(係数表!B:B,8) + $C144) + (INDEX(出力表!D:D,8)))) + (乱数表!$T144*(Settings!B12/(((INDEX(出力表!D:D,8))+1)^INDEX(係数表!E:E,8)*INDEX(係数表!F:F,8))))))</f>
        <v>#VALUE!</v>
      </c>
      <c r="X144" t="e">
        <f>MIN(100, MAX(0, (INDEX(出力表!D:D,8))*V144/MAX(W144, Settings!B3)))</f>
        <v>#VALUE!</v>
      </c>
      <c r="Y144">
        <f>MIN(100, MAX(0, 100*BETAINV(乱数表!$I144, MAX(0.00000001, (1/(1+EXP(-(INDEX(係数表!G:G,9) + $B144))))*(EXP(INDEX(係数表!H:H,9) + INDEX(係数表!I:I,9)*LN(INDEX(出力表!C:C,9)+1)))), MAX(0.00000001, (1-(1/(1+EXP(-(INDEX(係数表!G:G,9) + $B144)))))*(EXP(INDEX(係数表!H:H,9) + INDEX(係数表!I:I,9)*LN(INDEX(出力表!C:C,9)+1)))))))</f>
        <v>40.474055170877861</v>
      </c>
      <c r="Z144" t="e">
        <f>MIN(100, MAX(0, (100*(INDEX(出力表!D:D,9))/(EXP(INDEX(係数表!B:B,9) + $C144) + (INDEX(出力表!D:D,9)))) + (乱数表!$U144*(Settings!B12/(((INDEX(出力表!D:D,9))+1)^INDEX(係数表!E:E,9)*INDEX(係数表!F:F,9))))))</f>
        <v>#VALUE!</v>
      </c>
      <c r="AA144" t="e">
        <f>MIN(100, MAX(0, (INDEX(出力表!D:D,9))*Y144/MAX(Z144, Settings!B3)))</f>
        <v>#VALUE!</v>
      </c>
      <c r="AB144">
        <f>MIN(100, MAX(0, 100*BETAINV(乱数表!$J144, MAX(0.00000001, (1/(1+EXP(-(INDEX(係数表!G:G,10) + $B144))))*(EXP(INDEX(係数表!H:H,10) + INDEX(係数表!I:I,10)*LN(INDEX(出力表!C:C,10)+1)))), MAX(0.00000001, (1-(1/(1+EXP(-(INDEX(係数表!G:G,10) + $B144)))))*(EXP(INDEX(係数表!H:H,10) + INDEX(係数表!I:I,10)*LN(INDEX(出力表!C:C,10)+1)))))))</f>
        <v>33.024159524537801</v>
      </c>
      <c r="AC144" t="e">
        <f>MIN(100, MAX(0, (100*(INDEX(出力表!D:D,10))/(EXP(INDEX(係数表!B:B,10) + $C144) + (INDEX(出力表!D:D,10)))) + (乱数表!$V144*(Settings!B12/(((INDEX(出力表!D:D,10))+1)^INDEX(係数表!E:E,10)*INDEX(係数表!F:F,10))))))</f>
        <v>#VALUE!</v>
      </c>
      <c r="AD144" t="e">
        <f>MIN(100, MAX(0, (INDEX(出力表!D:D,10))*AB144/MAX(AC144, Settings!B3)))</f>
        <v>#VALUE!</v>
      </c>
      <c r="AE144">
        <f>MIN(100, MAX(0, 100*BETAINV(乱数表!$K144, MAX(0.00000001, (1/(1+EXP(-(INDEX(係数表!G:G,11) + $B144))))*(EXP(INDEX(係数表!H:H,11) + INDEX(係数表!I:I,11)*LN(INDEX(出力表!C:C,11)+1)))), MAX(0.00000001, (1-(1/(1+EXP(-(INDEX(係数表!G:G,11) + $B144)))))*(EXP(INDEX(係数表!H:H,11) + INDEX(係数表!I:I,11)*LN(INDEX(出力表!C:C,11)+1)))))))</f>
        <v>97.780426648015066</v>
      </c>
      <c r="AF144" t="e">
        <f>MIN(100, MAX(0, (100*(INDEX(出力表!D:D,11))/(EXP(INDEX(係数表!B:B,11) + $C144) + (INDEX(出力表!D:D,11)))) + (乱数表!$W144*(Settings!B12/(((INDEX(出力表!D:D,11))+1)^INDEX(係数表!E:E,11)*INDEX(係数表!F:F,11))))))</f>
        <v>#VALUE!</v>
      </c>
      <c r="AG144" t="e">
        <f>MIN(100, MAX(0, (INDEX(出力表!D:D,11))*AE144/MAX(AF144, Settings!B3)))</f>
        <v>#VALUE!</v>
      </c>
      <c r="AH144">
        <f>MIN(100, MAX(0, 100*BETAINV(乱数表!$L144, MAX(0.00000001, (1/(1+EXP(-(INDEX(係数表!G:G,12) + $B144))))*(EXP(INDEX(係数表!H:H,12) + INDEX(係数表!I:I,12)*LN(INDEX(出力表!C:C,12)+1)))), MAX(0.00000001, (1-(1/(1+EXP(-(INDEX(係数表!G:G,12) + $B144)))))*(EXP(INDEX(係数表!H:H,12) + INDEX(係数表!I:I,12)*LN(INDEX(出力表!C:C,12)+1)))))))</f>
        <v>92.136932105162344</v>
      </c>
      <c r="AI144" t="e">
        <f>MIN(100, MAX(0, (100*(INDEX(出力表!D:D,12))/(EXP(INDEX(係数表!B:B,12) + $C144) + (INDEX(出力表!D:D,12)))) + (乱数表!$X144*(Settings!B12/(((INDEX(出力表!D:D,12))+1)^INDEX(係数表!E:E,12)*INDEX(係数表!F:F,12))))))</f>
        <v>#VALUE!</v>
      </c>
      <c r="AJ144" t="e">
        <f>MIN(100, MAX(0, (INDEX(出力表!D:D,12))*AH144/MAX(AI144, Settings!B3)))</f>
        <v>#VALUE!</v>
      </c>
      <c r="AK144">
        <f>MIN(100, MAX(0, 100*BETAINV(乱数表!$M144, MAX(0.00000001, (1/(1+EXP(-(INDEX(係数表!G:G,13) + $B144))))*(EXP(INDEX(係数表!H:H,13) + INDEX(係数表!I:I,13)*LN(INDEX(出力表!C:C,13)+1)))), MAX(0.00000001, (1-(1/(1+EXP(-(INDEX(係数表!G:G,13) + $B144)))))*(EXP(INDEX(係数表!H:H,13) + INDEX(係数表!I:I,13)*LN(INDEX(出力表!C:C,13)+1)))))))</f>
        <v>71.667069944243039</v>
      </c>
      <c r="AL144" t="e">
        <f>MIN(100, MAX(0, (100*(INDEX(出力表!D:D,13))/(EXP(INDEX(係数表!B:B,13) + $C144) + (INDEX(出力表!D:D,13)))) + (乱数表!$Y144*(Settings!B12/(((INDEX(出力表!D:D,13))+1)^INDEX(係数表!E:E,13)*INDEX(係数表!F:F,13))))))</f>
        <v>#VALUE!</v>
      </c>
      <c r="AM144" t="e">
        <f>MIN(100, MAX(0, (INDEX(出力表!D:D,13))*AK144/MAX(AL144, Settings!B3)))</f>
        <v>#VALUE!</v>
      </c>
      <c r="AN144">
        <f>IF(ISNUMBER(F144), INDEX(出力表!B:B,2)*F144, 0)+IF(ISNUMBER(I144), INDEX(出力表!B:B,3)*I144, 0)+IF(ISNUMBER(L144), INDEX(出力表!B:B,4)*L144, 0)+IF(ISNUMBER(O144), INDEX(出力表!B:B,5)*O144, 0)+IF(ISNUMBER(R144), INDEX(出力表!B:B,6)*R144, 0)+IF(ISNUMBER(U144), INDEX(出力表!B:B,7)*U144, 0)+IF(ISNUMBER(X144), INDEX(出力表!B:B,8)*X144, 0)+IF(ISNUMBER(AA144), INDEX(出力表!B:B,9)*AA144, 0)+IF(ISNUMBER(AD144), INDEX(出力表!B:B,10)*AD144, 0)+IF(ISNUMBER(AG144), INDEX(出力表!B:B,11)*AG144, 0)+IF(ISNUMBER(AJ144), INDEX(出力表!B:B,12)*AJ144, 0)+IF(ISNUMBER(AM144), INDEX(出力表!B:B,13)*AM144, 0)</f>
        <v>0</v>
      </c>
      <c r="AO144">
        <f>IF(ISNUMBER(F144), INDEX(出力表!B:B,2), 0)+IF(ISNUMBER(I144), INDEX(出力表!B:B,3), 0)+IF(ISNUMBER(L144), INDEX(出力表!B:B,4), 0)+IF(ISNUMBER(O144), INDEX(出力表!B:B,5), 0)+IF(ISNUMBER(R144), INDEX(出力表!B:B,6), 0)+IF(ISNUMBER(U144), INDEX(出力表!B:B,7), 0)+IF(ISNUMBER(X144), INDEX(出力表!B:B,8), 0)+IF(ISNUMBER(AA144), INDEX(出力表!B:B,9), 0)+IF(ISNUMBER(AD144), INDEX(出力表!B:B,10), 0)+IF(ISNUMBER(AG144), INDEX(出力表!B:B,11), 0)+IF(ISNUMBER(AJ144), INDEX(出力表!B:B,12), 0)+IF(ISNUMBER(AM144), INDEX(出力表!B:B,13), 0)</f>
        <v>0</v>
      </c>
      <c r="AP144" t="str">
        <f t="shared" si="2"/>
        <v/>
      </c>
    </row>
    <row r="145" spans="1:42" x14ac:dyDescent="0.2">
      <c r="A145">
        <v>144</v>
      </c>
      <c r="B145">
        <f>IF(UPPER(Settings!B4)="TRUE", 乱数表!$Z145*Settings!B10, 0)</f>
        <v>0.58300157217674398</v>
      </c>
      <c r="C145">
        <f>IF(UPPER(Settings!B4)="TRUE", 乱数表!$AA145*Settings!B11, 0)</f>
        <v>3.0527670782496918E-2</v>
      </c>
      <c r="D145">
        <f>MIN(100, MAX(0, 100*BETAINV(乱数表!$B145, MAX(0.00000001, (1/(1+EXP(-(INDEX(係数表!G:G,2) + $B145))))*(EXP(INDEX(係数表!H:H,2) + INDEX(係数表!I:I,2)*LN(INDEX(出力表!C:C,2)+1)))), MAX(0.00000001, (1-(1/(1+EXP(-(INDEX(係数表!G:G,2) + $B145)))))*(EXP(INDEX(係数表!H:H,2) + INDEX(係数表!I:I,2)*LN(INDEX(出力表!C:C,2)+1)))))))</f>
        <v>89.983343640055338</v>
      </c>
      <c r="E145" t="e">
        <f>MIN(100, MAX(0, (100*(INDEX(出力表!D:D,2))/(EXP(INDEX(係数表!B:B,2) + $C145) + (INDEX(出力表!D:D,2)))) + (乱数表!$N145*(Settings!B12/(((INDEX(出力表!D:D,2))+1)^INDEX(係数表!E:E,2)*INDEX(係数表!F:F,2))))))</f>
        <v>#VALUE!</v>
      </c>
      <c r="F145" t="e">
        <f>MIN(100, MAX(0, (INDEX(出力表!D:D,2))*D145/MAX(E145, Settings!B3)))</f>
        <v>#VALUE!</v>
      </c>
      <c r="G145">
        <f>MIN(100, MAX(0, 100*BETAINV(乱数表!$C145, MAX(0.00000001, (1/(1+EXP(-(INDEX(係数表!G:G,3) + $B145))))*(EXP(INDEX(係数表!H:H,3) + INDEX(係数表!I:I,3)*LN(INDEX(出力表!C:C,3)+1)))), MAX(0.00000001, (1-(1/(1+EXP(-(INDEX(係数表!G:G,3) + $B145)))))*(EXP(INDEX(係数表!H:H,3) + INDEX(係数表!I:I,3)*LN(INDEX(出力表!C:C,3)+1)))))))</f>
        <v>99.996339593161252</v>
      </c>
      <c r="H145" t="e">
        <f>MIN(100, MAX(0, (100*(INDEX(出力表!D:D,3))/(EXP(INDEX(係数表!B:B,3) + $C145) + (INDEX(出力表!D:D,3)))) + (乱数表!$O145*(Settings!B12/(((INDEX(出力表!D:D,3))+1)^INDEX(係数表!E:E,3)*INDEX(係数表!F:F,3))))))</f>
        <v>#VALUE!</v>
      </c>
      <c r="I145" t="e">
        <f>MIN(100, MAX(0, (INDEX(出力表!D:D,3))*G145/MAX(H145, Settings!B3)))</f>
        <v>#VALUE!</v>
      </c>
      <c r="J145">
        <f>MIN(100, MAX(0, 100*BETAINV(乱数表!$D145, MAX(0.00000001, (1/(1+EXP(-(INDEX(係数表!G:G,4) + $B145))))*(EXP(INDEX(係数表!H:H,4) + INDEX(係数表!I:I,4)*LN(INDEX(出力表!C:C,4)+1)))), MAX(0.00000001, (1-(1/(1+EXP(-(INDEX(係数表!G:G,4) + $B145)))))*(EXP(INDEX(係数表!H:H,4) + INDEX(係数表!I:I,4)*LN(INDEX(出力表!C:C,4)+1)))))))</f>
        <v>67.705254510902904</v>
      </c>
      <c r="K145" t="e">
        <f>MIN(100, MAX(0, (100*(INDEX(出力表!D:D,4))/(EXP(INDEX(係数表!B:B,4) + $C145) + (INDEX(出力表!D:D,4)))) + (乱数表!$P145*(Settings!B12/(((INDEX(出力表!D:D,4))+1)^INDEX(係数表!E:E,4)*INDEX(係数表!F:F,4))))))</f>
        <v>#VALUE!</v>
      </c>
      <c r="L145" t="e">
        <f>MIN(100, MAX(0, (INDEX(出力表!D:D,4))*J145/MAX(K145, Settings!B3)))</f>
        <v>#VALUE!</v>
      </c>
      <c r="M145">
        <f>MIN(100, MAX(0, 100*BETAINV(乱数表!$E145, MAX(0.00000001, (1/(1+EXP(-(INDEX(係数表!G:G,5) + $B145))))*(EXP(INDEX(係数表!H:H,5) + INDEX(係数表!I:I,5)*LN(INDEX(出力表!C:C,5)+1)))), MAX(0.00000001, (1-(1/(1+EXP(-(INDEX(係数表!G:G,5) + $B145)))))*(EXP(INDEX(係数表!H:H,5) + INDEX(係数表!I:I,5)*LN(INDEX(出力表!C:C,5)+1)))))))</f>
        <v>92.966708469803507</v>
      </c>
      <c r="N145" t="e">
        <f>MIN(100, MAX(0, (100*(INDEX(出力表!D:D,5))/(EXP(INDEX(係数表!B:B,5) + $C145) + (INDEX(出力表!D:D,5)))) + (乱数表!$Q145*(Settings!B12/(((INDEX(出力表!D:D,5))+1)^INDEX(係数表!E:E,5)*INDEX(係数表!F:F,5))))))</f>
        <v>#VALUE!</v>
      </c>
      <c r="O145" t="e">
        <f>MIN(100, MAX(0, (INDEX(出力表!D:D,5))*M145/MAX(N145, Settings!B3)))</f>
        <v>#VALUE!</v>
      </c>
      <c r="P145">
        <f>MIN(100, MAX(0, 100*BETAINV(乱数表!$F145, MAX(0.00000001, (1/(1+EXP(-(INDEX(係数表!G:G,6) + $B145))))*(EXP(INDEX(係数表!H:H,6) + INDEX(係数表!I:I,6)*LN(INDEX(出力表!C:C,6)+1)))), MAX(0.00000001, (1-(1/(1+EXP(-(INDEX(係数表!G:G,6) + $B145)))))*(EXP(INDEX(係数表!H:H,6) + INDEX(係数表!I:I,6)*LN(INDEX(出力表!C:C,6)+1)))))))</f>
        <v>85.901922127356755</v>
      </c>
      <c r="Q145" t="e">
        <f>MIN(100, MAX(0, (100*(INDEX(出力表!D:D,6))/(EXP(INDEX(係数表!B:B,6) + $C145) + (INDEX(出力表!D:D,6)))) + (乱数表!$R145*(Settings!B12/(((INDEX(出力表!D:D,6))+1)^INDEX(係数表!E:E,6)*INDEX(係数表!F:F,6))))))</f>
        <v>#VALUE!</v>
      </c>
      <c r="R145" t="e">
        <f>MIN(100, MAX(0, (INDEX(出力表!D:D,6))*P145/MAX(Q145, Settings!B3)))</f>
        <v>#VALUE!</v>
      </c>
      <c r="S145">
        <f>MIN(100, MAX(0, 100*BETAINV(乱数表!$G145, MAX(0.00000001, (1/(1+EXP(-(INDEX(係数表!G:G,7) + $B145))))*(EXP(INDEX(係数表!H:H,7) + INDEX(係数表!I:I,7)*LN(INDEX(出力表!C:C,7)+1)))), MAX(0.00000001, (1-(1/(1+EXP(-(INDEX(係数表!G:G,7) + $B145)))))*(EXP(INDEX(係数表!H:H,7) + INDEX(係数表!I:I,7)*LN(INDEX(出力表!C:C,7)+1)))))))</f>
        <v>93.710151652254908</v>
      </c>
      <c r="T145" t="e">
        <f>MIN(100, MAX(0, (100*(INDEX(出力表!D:D,7))/(EXP(INDEX(係数表!B:B,7) + $C145) + (INDEX(出力表!D:D,7)))) + (乱数表!$S145*(Settings!B12/(((INDEX(出力表!D:D,7))+1)^INDEX(係数表!E:E,7)*INDEX(係数表!F:F,7))))))</f>
        <v>#VALUE!</v>
      </c>
      <c r="U145" t="e">
        <f>MIN(100, MAX(0, (INDEX(出力表!D:D,7))*S145/MAX(T145, Settings!B3)))</f>
        <v>#VALUE!</v>
      </c>
      <c r="V145">
        <f>MIN(100, MAX(0, 100*BETAINV(乱数表!$H145, MAX(0.00000001, (1/(1+EXP(-(INDEX(係数表!G:G,8) + $B145))))*(EXP(INDEX(係数表!H:H,8) + INDEX(係数表!I:I,8)*LN(INDEX(出力表!C:C,8)+1)))), MAX(0.00000001, (1-(1/(1+EXP(-(INDEX(係数表!G:G,8) + $B145)))))*(EXP(INDEX(係数表!H:H,8) + INDEX(係数表!I:I,8)*LN(INDEX(出力表!C:C,8)+1)))))))</f>
        <v>99.72217176608855</v>
      </c>
      <c r="W145" t="e">
        <f>MIN(100, MAX(0, (100*(INDEX(出力表!D:D,8))/(EXP(INDEX(係数表!B:B,8) + $C145) + (INDEX(出力表!D:D,8)))) + (乱数表!$T145*(Settings!B12/(((INDEX(出力表!D:D,8))+1)^INDEX(係数表!E:E,8)*INDEX(係数表!F:F,8))))))</f>
        <v>#VALUE!</v>
      </c>
      <c r="X145" t="e">
        <f>MIN(100, MAX(0, (INDEX(出力表!D:D,8))*V145/MAX(W145, Settings!B3)))</f>
        <v>#VALUE!</v>
      </c>
      <c r="Y145">
        <f>MIN(100, MAX(0, 100*BETAINV(乱数表!$I145, MAX(0.00000001, (1/(1+EXP(-(INDEX(係数表!G:G,9) + $B145))))*(EXP(INDEX(係数表!H:H,9) + INDEX(係数表!I:I,9)*LN(INDEX(出力表!C:C,9)+1)))), MAX(0.00000001, (1-(1/(1+EXP(-(INDEX(係数表!G:G,9) + $B145)))))*(EXP(INDEX(係数表!H:H,9) + INDEX(係数表!I:I,9)*LN(INDEX(出力表!C:C,9)+1)))))))</f>
        <v>96.641434841854235</v>
      </c>
      <c r="Z145" t="e">
        <f>MIN(100, MAX(0, (100*(INDEX(出力表!D:D,9))/(EXP(INDEX(係数表!B:B,9) + $C145) + (INDEX(出力表!D:D,9)))) + (乱数表!$U145*(Settings!B12/(((INDEX(出力表!D:D,9))+1)^INDEX(係数表!E:E,9)*INDEX(係数表!F:F,9))))))</f>
        <v>#VALUE!</v>
      </c>
      <c r="AA145" t="e">
        <f>MIN(100, MAX(0, (INDEX(出力表!D:D,9))*Y145/MAX(Z145, Settings!B3)))</f>
        <v>#VALUE!</v>
      </c>
      <c r="AB145">
        <f>MIN(100, MAX(0, 100*BETAINV(乱数表!$J145, MAX(0.00000001, (1/(1+EXP(-(INDEX(係数表!G:G,10) + $B145))))*(EXP(INDEX(係数表!H:H,10) + INDEX(係数表!I:I,10)*LN(INDEX(出力表!C:C,10)+1)))), MAX(0.00000001, (1-(1/(1+EXP(-(INDEX(係数表!G:G,10) + $B145)))))*(EXP(INDEX(係数表!H:H,10) + INDEX(係数表!I:I,10)*LN(INDEX(出力表!C:C,10)+1)))))))</f>
        <v>99.854332549066811</v>
      </c>
      <c r="AC145" t="e">
        <f>MIN(100, MAX(0, (100*(INDEX(出力表!D:D,10))/(EXP(INDEX(係数表!B:B,10) + $C145) + (INDEX(出力表!D:D,10)))) + (乱数表!$V145*(Settings!B12/(((INDEX(出力表!D:D,10))+1)^INDEX(係数表!E:E,10)*INDEX(係数表!F:F,10))))))</f>
        <v>#VALUE!</v>
      </c>
      <c r="AD145" t="e">
        <f>MIN(100, MAX(0, (INDEX(出力表!D:D,10))*AB145/MAX(AC145, Settings!B3)))</f>
        <v>#VALUE!</v>
      </c>
      <c r="AE145">
        <f>MIN(100, MAX(0, 100*BETAINV(乱数表!$K145, MAX(0.00000001, (1/(1+EXP(-(INDEX(係数表!G:G,11) + $B145))))*(EXP(INDEX(係数表!H:H,11) + INDEX(係数表!I:I,11)*LN(INDEX(出力表!C:C,11)+1)))), MAX(0.00000001, (1-(1/(1+EXP(-(INDEX(係数表!G:G,11) + $B145)))))*(EXP(INDEX(係数表!H:H,11) + INDEX(係数表!I:I,11)*LN(INDEX(出力表!C:C,11)+1)))))))</f>
        <v>80.778668250665746</v>
      </c>
      <c r="AF145" t="e">
        <f>MIN(100, MAX(0, (100*(INDEX(出力表!D:D,11))/(EXP(INDEX(係数表!B:B,11) + $C145) + (INDEX(出力表!D:D,11)))) + (乱数表!$W145*(Settings!B12/(((INDEX(出力表!D:D,11))+1)^INDEX(係数表!E:E,11)*INDEX(係数表!F:F,11))))))</f>
        <v>#VALUE!</v>
      </c>
      <c r="AG145" t="e">
        <f>MIN(100, MAX(0, (INDEX(出力表!D:D,11))*AE145/MAX(AF145, Settings!B3)))</f>
        <v>#VALUE!</v>
      </c>
      <c r="AH145">
        <f>MIN(100, MAX(0, 100*BETAINV(乱数表!$L145, MAX(0.00000001, (1/(1+EXP(-(INDEX(係数表!G:G,12) + $B145))))*(EXP(INDEX(係数表!H:H,12) + INDEX(係数表!I:I,12)*LN(INDEX(出力表!C:C,12)+1)))), MAX(0.00000001, (1-(1/(1+EXP(-(INDEX(係数表!G:G,12) + $B145)))))*(EXP(INDEX(係数表!H:H,12) + INDEX(係数表!I:I,12)*LN(INDEX(出力表!C:C,12)+1)))))))</f>
        <v>33.154811444152251</v>
      </c>
      <c r="AI145" t="e">
        <f>MIN(100, MAX(0, (100*(INDEX(出力表!D:D,12))/(EXP(INDEX(係数表!B:B,12) + $C145) + (INDEX(出力表!D:D,12)))) + (乱数表!$X145*(Settings!B12/(((INDEX(出力表!D:D,12))+1)^INDEX(係数表!E:E,12)*INDEX(係数表!F:F,12))))))</f>
        <v>#VALUE!</v>
      </c>
      <c r="AJ145" t="e">
        <f>MIN(100, MAX(0, (INDEX(出力表!D:D,12))*AH145/MAX(AI145, Settings!B3)))</f>
        <v>#VALUE!</v>
      </c>
      <c r="AK145">
        <f>MIN(100, MAX(0, 100*BETAINV(乱数表!$M145, MAX(0.00000001, (1/(1+EXP(-(INDEX(係数表!G:G,13) + $B145))))*(EXP(INDEX(係数表!H:H,13) + INDEX(係数表!I:I,13)*LN(INDEX(出力表!C:C,13)+1)))), MAX(0.00000001, (1-(1/(1+EXP(-(INDEX(係数表!G:G,13) + $B145)))))*(EXP(INDEX(係数表!H:H,13) + INDEX(係数表!I:I,13)*LN(INDEX(出力表!C:C,13)+1)))))))</f>
        <v>52.935633779182467</v>
      </c>
      <c r="AL145" t="e">
        <f>MIN(100, MAX(0, (100*(INDEX(出力表!D:D,13))/(EXP(INDEX(係数表!B:B,13) + $C145) + (INDEX(出力表!D:D,13)))) + (乱数表!$Y145*(Settings!B12/(((INDEX(出力表!D:D,13))+1)^INDEX(係数表!E:E,13)*INDEX(係数表!F:F,13))))))</f>
        <v>#VALUE!</v>
      </c>
      <c r="AM145" t="e">
        <f>MIN(100, MAX(0, (INDEX(出力表!D:D,13))*AK145/MAX(AL145, Settings!B3)))</f>
        <v>#VALUE!</v>
      </c>
      <c r="AN145">
        <f>IF(ISNUMBER(F145), INDEX(出力表!B:B,2)*F145, 0)+IF(ISNUMBER(I145), INDEX(出力表!B:B,3)*I145, 0)+IF(ISNUMBER(L145), INDEX(出力表!B:B,4)*L145, 0)+IF(ISNUMBER(O145), INDEX(出力表!B:B,5)*O145, 0)+IF(ISNUMBER(R145), INDEX(出力表!B:B,6)*R145, 0)+IF(ISNUMBER(U145), INDEX(出力表!B:B,7)*U145, 0)+IF(ISNUMBER(X145), INDEX(出力表!B:B,8)*X145, 0)+IF(ISNUMBER(AA145), INDEX(出力表!B:B,9)*AA145, 0)+IF(ISNUMBER(AD145), INDEX(出力表!B:B,10)*AD145, 0)+IF(ISNUMBER(AG145), INDEX(出力表!B:B,11)*AG145, 0)+IF(ISNUMBER(AJ145), INDEX(出力表!B:B,12)*AJ145, 0)+IF(ISNUMBER(AM145), INDEX(出力表!B:B,13)*AM145, 0)</f>
        <v>0</v>
      </c>
      <c r="AO145">
        <f>IF(ISNUMBER(F145), INDEX(出力表!B:B,2), 0)+IF(ISNUMBER(I145), INDEX(出力表!B:B,3), 0)+IF(ISNUMBER(L145), INDEX(出力表!B:B,4), 0)+IF(ISNUMBER(O145), INDEX(出力表!B:B,5), 0)+IF(ISNUMBER(R145), INDEX(出力表!B:B,6), 0)+IF(ISNUMBER(U145), INDEX(出力表!B:B,7), 0)+IF(ISNUMBER(X145), INDEX(出力表!B:B,8), 0)+IF(ISNUMBER(AA145), INDEX(出力表!B:B,9), 0)+IF(ISNUMBER(AD145), INDEX(出力表!B:B,10), 0)+IF(ISNUMBER(AG145), INDEX(出力表!B:B,11), 0)+IF(ISNUMBER(AJ145), INDEX(出力表!B:B,12), 0)+IF(ISNUMBER(AM145), INDEX(出力表!B:B,13), 0)</f>
        <v>0</v>
      </c>
      <c r="AP145" t="str">
        <f t="shared" si="2"/>
        <v/>
      </c>
    </row>
    <row r="146" spans="1:42" x14ac:dyDescent="0.2">
      <c r="A146">
        <v>145</v>
      </c>
      <c r="B146">
        <f>IF(UPPER(Settings!B4)="TRUE", 乱数表!$Z146*Settings!B10, 0)</f>
        <v>0.24753394182400953</v>
      </c>
      <c r="C146">
        <f>IF(UPPER(Settings!B4)="TRUE", 乱数表!$AA146*Settings!B11, 0)</f>
        <v>-5.3328744633885115E-2</v>
      </c>
      <c r="D146">
        <f>MIN(100, MAX(0, 100*BETAINV(乱数表!$B146, MAX(0.00000001, (1/(1+EXP(-(INDEX(係数表!G:G,2) + $B146))))*(EXP(INDEX(係数表!H:H,2) + INDEX(係数表!I:I,2)*LN(INDEX(出力表!C:C,2)+1)))), MAX(0.00000001, (1-(1/(1+EXP(-(INDEX(係数表!G:G,2) + $B146)))))*(EXP(INDEX(係数表!H:H,2) + INDEX(係数表!I:I,2)*LN(INDEX(出力表!C:C,2)+1)))))))</f>
        <v>99.907209682350171</v>
      </c>
      <c r="E146" t="e">
        <f>MIN(100, MAX(0, (100*(INDEX(出力表!D:D,2))/(EXP(INDEX(係数表!B:B,2) + $C146) + (INDEX(出力表!D:D,2)))) + (乱数表!$N146*(Settings!B12/(((INDEX(出力表!D:D,2))+1)^INDEX(係数表!E:E,2)*INDEX(係数表!F:F,2))))))</f>
        <v>#VALUE!</v>
      </c>
      <c r="F146" t="e">
        <f>MIN(100, MAX(0, (INDEX(出力表!D:D,2))*D146/MAX(E146, Settings!B3)))</f>
        <v>#VALUE!</v>
      </c>
      <c r="G146">
        <f>MIN(100, MAX(0, 100*BETAINV(乱数表!$C146, MAX(0.00000001, (1/(1+EXP(-(INDEX(係数表!G:G,3) + $B146))))*(EXP(INDEX(係数表!H:H,3) + INDEX(係数表!I:I,3)*LN(INDEX(出力表!C:C,3)+1)))), MAX(0.00000001, (1-(1/(1+EXP(-(INDEX(係数表!G:G,3) + $B146)))))*(EXP(INDEX(係数表!H:H,3) + INDEX(係数表!I:I,3)*LN(INDEX(出力表!C:C,3)+1)))))))</f>
        <v>82.361088949082898</v>
      </c>
      <c r="H146" t="e">
        <f>MIN(100, MAX(0, (100*(INDEX(出力表!D:D,3))/(EXP(INDEX(係数表!B:B,3) + $C146) + (INDEX(出力表!D:D,3)))) + (乱数表!$O146*(Settings!B12/(((INDEX(出力表!D:D,3))+1)^INDEX(係数表!E:E,3)*INDEX(係数表!F:F,3))))))</f>
        <v>#VALUE!</v>
      </c>
      <c r="I146" t="e">
        <f>MIN(100, MAX(0, (INDEX(出力表!D:D,3))*G146/MAX(H146, Settings!B3)))</f>
        <v>#VALUE!</v>
      </c>
      <c r="J146">
        <f>MIN(100, MAX(0, 100*BETAINV(乱数表!$D146, MAX(0.00000001, (1/(1+EXP(-(INDEX(係数表!G:G,4) + $B146))))*(EXP(INDEX(係数表!H:H,4) + INDEX(係数表!I:I,4)*LN(INDEX(出力表!C:C,4)+1)))), MAX(0.00000001, (1-(1/(1+EXP(-(INDEX(係数表!G:G,4) + $B146)))))*(EXP(INDEX(係数表!H:H,4) + INDEX(係数表!I:I,4)*LN(INDEX(出力表!C:C,4)+1)))))))</f>
        <v>77.567488641863306</v>
      </c>
      <c r="K146" t="e">
        <f>MIN(100, MAX(0, (100*(INDEX(出力表!D:D,4))/(EXP(INDEX(係数表!B:B,4) + $C146) + (INDEX(出力表!D:D,4)))) + (乱数表!$P146*(Settings!B12/(((INDEX(出力表!D:D,4))+1)^INDEX(係数表!E:E,4)*INDEX(係数表!F:F,4))))))</f>
        <v>#VALUE!</v>
      </c>
      <c r="L146" t="e">
        <f>MIN(100, MAX(0, (INDEX(出力表!D:D,4))*J146/MAX(K146, Settings!B3)))</f>
        <v>#VALUE!</v>
      </c>
      <c r="M146">
        <f>MIN(100, MAX(0, 100*BETAINV(乱数表!$E146, MAX(0.00000001, (1/(1+EXP(-(INDEX(係数表!G:G,5) + $B146))))*(EXP(INDEX(係数表!H:H,5) + INDEX(係数表!I:I,5)*LN(INDEX(出力表!C:C,5)+1)))), MAX(0.00000001, (1-(1/(1+EXP(-(INDEX(係数表!G:G,5) + $B146)))))*(EXP(INDEX(係数表!H:H,5) + INDEX(係数表!I:I,5)*LN(INDEX(出力表!C:C,5)+1)))))))</f>
        <v>84.462900571923583</v>
      </c>
      <c r="N146" t="e">
        <f>MIN(100, MAX(0, (100*(INDEX(出力表!D:D,5))/(EXP(INDEX(係数表!B:B,5) + $C146) + (INDEX(出力表!D:D,5)))) + (乱数表!$Q146*(Settings!B12/(((INDEX(出力表!D:D,5))+1)^INDEX(係数表!E:E,5)*INDEX(係数表!F:F,5))))))</f>
        <v>#VALUE!</v>
      </c>
      <c r="O146" t="e">
        <f>MIN(100, MAX(0, (INDEX(出力表!D:D,5))*M146/MAX(N146, Settings!B3)))</f>
        <v>#VALUE!</v>
      </c>
      <c r="P146">
        <f>MIN(100, MAX(0, 100*BETAINV(乱数表!$F146, MAX(0.00000001, (1/(1+EXP(-(INDEX(係数表!G:G,6) + $B146))))*(EXP(INDEX(係数表!H:H,6) + INDEX(係数表!I:I,6)*LN(INDEX(出力表!C:C,6)+1)))), MAX(0.00000001, (1-(1/(1+EXP(-(INDEX(係数表!G:G,6) + $B146)))))*(EXP(INDEX(係数表!H:H,6) + INDEX(係数表!I:I,6)*LN(INDEX(出力表!C:C,6)+1)))))))</f>
        <v>82.713141238281935</v>
      </c>
      <c r="Q146" t="e">
        <f>MIN(100, MAX(0, (100*(INDEX(出力表!D:D,6))/(EXP(INDEX(係数表!B:B,6) + $C146) + (INDEX(出力表!D:D,6)))) + (乱数表!$R146*(Settings!B12/(((INDEX(出力表!D:D,6))+1)^INDEX(係数表!E:E,6)*INDEX(係数表!F:F,6))))))</f>
        <v>#VALUE!</v>
      </c>
      <c r="R146" t="e">
        <f>MIN(100, MAX(0, (INDEX(出力表!D:D,6))*P146/MAX(Q146, Settings!B3)))</f>
        <v>#VALUE!</v>
      </c>
      <c r="S146">
        <f>MIN(100, MAX(0, 100*BETAINV(乱数表!$G146, MAX(0.00000001, (1/(1+EXP(-(INDEX(係数表!G:G,7) + $B146))))*(EXP(INDEX(係数表!H:H,7) + INDEX(係数表!I:I,7)*LN(INDEX(出力表!C:C,7)+1)))), MAX(0.00000001, (1-(1/(1+EXP(-(INDEX(係数表!G:G,7) + $B146)))))*(EXP(INDEX(係数表!H:H,7) + INDEX(係数表!I:I,7)*LN(INDEX(出力表!C:C,7)+1)))))))</f>
        <v>87.181194012589302</v>
      </c>
      <c r="T146" t="e">
        <f>MIN(100, MAX(0, (100*(INDEX(出力表!D:D,7))/(EXP(INDEX(係数表!B:B,7) + $C146) + (INDEX(出力表!D:D,7)))) + (乱数表!$S146*(Settings!B12/(((INDEX(出力表!D:D,7))+1)^INDEX(係数表!E:E,7)*INDEX(係数表!F:F,7))))))</f>
        <v>#VALUE!</v>
      </c>
      <c r="U146" t="e">
        <f>MIN(100, MAX(0, (INDEX(出力表!D:D,7))*S146/MAX(T146, Settings!B3)))</f>
        <v>#VALUE!</v>
      </c>
      <c r="V146">
        <f>MIN(100, MAX(0, 100*BETAINV(乱数表!$H146, MAX(0.00000001, (1/(1+EXP(-(INDEX(係数表!G:G,8) + $B146))))*(EXP(INDEX(係数表!H:H,8) + INDEX(係数表!I:I,8)*LN(INDEX(出力表!C:C,8)+1)))), MAX(0.00000001, (1-(1/(1+EXP(-(INDEX(係数表!G:G,8) + $B146)))))*(EXP(INDEX(係数表!H:H,8) + INDEX(係数表!I:I,8)*LN(INDEX(出力表!C:C,8)+1)))))))</f>
        <v>80.982738842892573</v>
      </c>
      <c r="W146" t="e">
        <f>MIN(100, MAX(0, (100*(INDEX(出力表!D:D,8))/(EXP(INDEX(係数表!B:B,8) + $C146) + (INDEX(出力表!D:D,8)))) + (乱数表!$T146*(Settings!B12/(((INDEX(出力表!D:D,8))+1)^INDEX(係数表!E:E,8)*INDEX(係数表!F:F,8))))))</f>
        <v>#VALUE!</v>
      </c>
      <c r="X146" t="e">
        <f>MIN(100, MAX(0, (INDEX(出力表!D:D,8))*V146/MAX(W146, Settings!B3)))</f>
        <v>#VALUE!</v>
      </c>
      <c r="Y146">
        <f>MIN(100, MAX(0, 100*BETAINV(乱数表!$I146, MAX(0.00000001, (1/(1+EXP(-(INDEX(係数表!G:G,9) + $B146))))*(EXP(INDEX(係数表!H:H,9) + INDEX(係数表!I:I,9)*LN(INDEX(出力表!C:C,9)+1)))), MAX(0.00000001, (1-(1/(1+EXP(-(INDEX(係数表!G:G,9) + $B146)))))*(EXP(INDEX(係数表!H:H,9) + INDEX(係数表!I:I,9)*LN(INDEX(出力表!C:C,9)+1)))))))</f>
        <v>97.486347671602886</v>
      </c>
      <c r="Z146" t="e">
        <f>MIN(100, MAX(0, (100*(INDEX(出力表!D:D,9))/(EXP(INDEX(係数表!B:B,9) + $C146) + (INDEX(出力表!D:D,9)))) + (乱数表!$U146*(Settings!B12/(((INDEX(出力表!D:D,9))+1)^INDEX(係数表!E:E,9)*INDEX(係数表!F:F,9))))))</f>
        <v>#VALUE!</v>
      </c>
      <c r="AA146" t="e">
        <f>MIN(100, MAX(0, (INDEX(出力表!D:D,9))*Y146/MAX(Z146, Settings!B3)))</f>
        <v>#VALUE!</v>
      </c>
      <c r="AB146">
        <f>MIN(100, MAX(0, 100*BETAINV(乱数表!$J146, MAX(0.00000001, (1/(1+EXP(-(INDEX(係数表!G:G,10) + $B146))))*(EXP(INDEX(係数表!H:H,10) + INDEX(係数表!I:I,10)*LN(INDEX(出力表!C:C,10)+1)))), MAX(0.00000001, (1-(1/(1+EXP(-(INDEX(係数表!G:G,10) + $B146)))))*(EXP(INDEX(係数表!H:H,10) + INDEX(係数表!I:I,10)*LN(INDEX(出力表!C:C,10)+1)))))))</f>
        <v>98.428453008925061</v>
      </c>
      <c r="AC146" t="e">
        <f>MIN(100, MAX(0, (100*(INDEX(出力表!D:D,10))/(EXP(INDEX(係数表!B:B,10) + $C146) + (INDEX(出力表!D:D,10)))) + (乱数表!$V146*(Settings!B12/(((INDEX(出力表!D:D,10))+1)^INDEX(係数表!E:E,10)*INDEX(係数表!F:F,10))))))</f>
        <v>#VALUE!</v>
      </c>
      <c r="AD146" t="e">
        <f>MIN(100, MAX(0, (INDEX(出力表!D:D,10))*AB146/MAX(AC146, Settings!B3)))</f>
        <v>#VALUE!</v>
      </c>
      <c r="AE146">
        <f>MIN(100, MAX(0, 100*BETAINV(乱数表!$K146, MAX(0.00000001, (1/(1+EXP(-(INDEX(係数表!G:G,11) + $B146))))*(EXP(INDEX(係数表!H:H,11) + INDEX(係数表!I:I,11)*LN(INDEX(出力表!C:C,11)+1)))), MAX(0.00000001, (1-(1/(1+EXP(-(INDEX(係数表!G:G,11) + $B146)))))*(EXP(INDEX(係数表!H:H,11) + INDEX(係数表!I:I,11)*LN(INDEX(出力表!C:C,11)+1)))))))</f>
        <v>53.7597401776463</v>
      </c>
      <c r="AF146" t="e">
        <f>MIN(100, MAX(0, (100*(INDEX(出力表!D:D,11))/(EXP(INDEX(係数表!B:B,11) + $C146) + (INDEX(出力表!D:D,11)))) + (乱数表!$W146*(Settings!B12/(((INDEX(出力表!D:D,11))+1)^INDEX(係数表!E:E,11)*INDEX(係数表!F:F,11))))))</f>
        <v>#VALUE!</v>
      </c>
      <c r="AG146" t="e">
        <f>MIN(100, MAX(0, (INDEX(出力表!D:D,11))*AE146/MAX(AF146, Settings!B3)))</f>
        <v>#VALUE!</v>
      </c>
      <c r="AH146">
        <f>MIN(100, MAX(0, 100*BETAINV(乱数表!$L146, MAX(0.00000001, (1/(1+EXP(-(INDEX(係数表!G:G,12) + $B146))))*(EXP(INDEX(係数表!H:H,12) + INDEX(係数表!I:I,12)*LN(INDEX(出力表!C:C,12)+1)))), MAX(0.00000001, (1-(1/(1+EXP(-(INDEX(係数表!G:G,12) + $B146)))))*(EXP(INDEX(係数表!H:H,12) + INDEX(係数表!I:I,12)*LN(INDEX(出力表!C:C,12)+1)))))))</f>
        <v>98.061751794913349</v>
      </c>
      <c r="AI146" t="e">
        <f>MIN(100, MAX(0, (100*(INDEX(出力表!D:D,12))/(EXP(INDEX(係数表!B:B,12) + $C146) + (INDEX(出力表!D:D,12)))) + (乱数表!$X146*(Settings!B12/(((INDEX(出力表!D:D,12))+1)^INDEX(係数表!E:E,12)*INDEX(係数表!F:F,12))))))</f>
        <v>#VALUE!</v>
      </c>
      <c r="AJ146" t="e">
        <f>MIN(100, MAX(0, (INDEX(出力表!D:D,12))*AH146/MAX(AI146, Settings!B3)))</f>
        <v>#VALUE!</v>
      </c>
      <c r="AK146">
        <f>MIN(100, MAX(0, 100*BETAINV(乱数表!$M146, MAX(0.00000001, (1/(1+EXP(-(INDEX(係数表!G:G,13) + $B146))))*(EXP(INDEX(係数表!H:H,13) + INDEX(係数表!I:I,13)*LN(INDEX(出力表!C:C,13)+1)))), MAX(0.00000001, (1-(1/(1+EXP(-(INDEX(係数表!G:G,13) + $B146)))))*(EXP(INDEX(係数表!H:H,13) + INDEX(係数表!I:I,13)*LN(INDEX(出力表!C:C,13)+1)))))))</f>
        <v>99.989458877169085</v>
      </c>
      <c r="AL146" t="e">
        <f>MIN(100, MAX(0, (100*(INDEX(出力表!D:D,13))/(EXP(INDEX(係数表!B:B,13) + $C146) + (INDEX(出力表!D:D,13)))) + (乱数表!$Y146*(Settings!B12/(((INDEX(出力表!D:D,13))+1)^INDEX(係数表!E:E,13)*INDEX(係数表!F:F,13))))))</f>
        <v>#VALUE!</v>
      </c>
      <c r="AM146" t="e">
        <f>MIN(100, MAX(0, (INDEX(出力表!D:D,13))*AK146/MAX(AL146, Settings!B3)))</f>
        <v>#VALUE!</v>
      </c>
      <c r="AN146">
        <f>IF(ISNUMBER(F146), INDEX(出力表!B:B,2)*F146, 0)+IF(ISNUMBER(I146), INDEX(出力表!B:B,3)*I146, 0)+IF(ISNUMBER(L146), INDEX(出力表!B:B,4)*L146, 0)+IF(ISNUMBER(O146), INDEX(出力表!B:B,5)*O146, 0)+IF(ISNUMBER(R146), INDEX(出力表!B:B,6)*R146, 0)+IF(ISNUMBER(U146), INDEX(出力表!B:B,7)*U146, 0)+IF(ISNUMBER(X146), INDEX(出力表!B:B,8)*X146, 0)+IF(ISNUMBER(AA146), INDEX(出力表!B:B,9)*AA146, 0)+IF(ISNUMBER(AD146), INDEX(出力表!B:B,10)*AD146, 0)+IF(ISNUMBER(AG146), INDEX(出力表!B:B,11)*AG146, 0)+IF(ISNUMBER(AJ146), INDEX(出力表!B:B,12)*AJ146, 0)+IF(ISNUMBER(AM146), INDEX(出力表!B:B,13)*AM146, 0)</f>
        <v>0</v>
      </c>
      <c r="AO146">
        <f>IF(ISNUMBER(F146), INDEX(出力表!B:B,2), 0)+IF(ISNUMBER(I146), INDEX(出力表!B:B,3), 0)+IF(ISNUMBER(L146), INDEX(出力表!B:B,4), 0)+IF(ISNUMBER(O146), INDEX(出力表!B:B,5), 0)+IF(ISNUMBER(R146), INDEX(出力表!B:B,6), 0)+IF(ISNUMBER(U146), INDEX(出力表!B:B,7), 0)+IF(ISNUMBER(X146), INDEX(出力表!B:B,8), 0)+IF(ISNUMBER(AA146), INDEX(出力表!B:B,9), 0)+IF(ISNUMBER(AD146), INDEX(出力表!B:B,10), 0)+IF(ISNUMBER(AG146), INDEX(出力表!B:B,11), 0)+IF(ISNUMBER(AJ146), INDEX(出力表!B:B,12), 0)+IF(ISNUMBER(AM146), INDEX(出力表!B:B,13), 0)</f>
        <v>0</v>
      </c>
      <c r="AP146" t="str">
        <f t="shared" si="2"/>
        <v/>
      </c>
    </row>
    <row r="147" spans="1:42" x14ac:dyDescent="0.2">
      <c r="A147">
        <v>146</v>
      </c>
      <c r="B147">
        <f>IF(UPPER(Settings!B4)="TRUE", 乱数表!$Z147*Settings!B10, 0)</f>
        <v>1.0023899115458128</v>
      </c>
      <c r="C147">
        <f>IF(UPPER(Settings!B4)="TRUE", 乱数表!$AA147*Settings!B11, 0)</f>
        <v>-0.19322479573167306</v>
      </c>
      <c r="D147">
        <f>MIN(100, MAX(0, 100*BETAINV(乱数表!$B147, MAX(0.00000001, (1/(1+EXP(-(INDEX(係数表!G:G,2) + $B147))))*(EXP(INDEX(係数表!H:H,2) + INDEX(係数表!I:I,2)*LN(INDEX(出力表!C:C,2)+1)))), MAX(0.00000001, (1-(1/(1+EXP(-(INDEX(係数表!G:G,2) + $B147)))))*(EXP(INDEX(係数表!H:H,2) + INDEX(係数表!I:I,2)*LN(INDEX(出力表!C:C,2)+1)))))))</f>
        <v>96.140709904265734</v>
      </c>
      <c r="E147" t="e">
        <f>MIN(100, MAX(0, (100*(INDEX(出力表!D:D,2))/(EXP(INDEX(係数表!B:B,2) + $C147) + (INDEX(出力表!D:D,2)))) + (乱数表!$N147*(Settings!B12/(((INDEX(出力表!D:D,2))+1)^INDEX(係数表!E:E,2)*INDEX(係数表!F:F,2))))))</f>
        <v>#VALUE!</v>
      </c>
      <c r="F147" t="e">
        <f>MIN(100, MAX(0, (INDEX(出力表!D:D,2))*D147/MAX(E147, Settings!B3)))</f>
        <v>#VALUE!</v>
      </c>
      <c r="G147">
        <f>MIN(100, MAX(0, 100*BETAINV(乱数表!$C147, MAX(0.00000001, (1/(1+EXP(-(INDEX(係数表!G:G,3) + $B147))))*(EXP(INDEX(係数表!H:H,3) + INDEX(係数表!I:I,3)*LN(INDEX(出力表!C:C,3)+1)))), MAX(0.00000001, (1-(1/(1+EXP(-(INDEX(係数表!G:G,3) + $B147)))))*(EXP(INDEX(係数表!H:H,3) + INDEX(係数表!I:I,3)*LN(INDEX(出力表!C:C,3)+1)))))))</f>
        <v>97.874503302950586</v>
      </c>
      <c r="H147" t="e">
        <f>MIN(100, MAX(0, (100*(INDEX(出力表!D:D,3))/(EXP(INDEX(係数表!B:B,3) + $C147) + (INDEX(出力表!D:D,3)))) + (乱数表!$O147*(Settings!B12/(((INDEX(出力表!D:D,3))+1)^INDEX(係数表!E:E,3)*INDEX(係数表!F:F,3))))))</f>
        <v>#VALUE!</v>
      </c>
      <c r="I147" t="e">
        <f>MIN(100, MAX(0, (INDEX(出力表!D:D,3))*G147/MAX(H147, Settings!B3)))</f>
        <v>#VALUE!</v>
      </c>
      <c r="J147">
        <f>MIN(100, MAX(0, 100*BETAINV(乱数表!$D147, MAX(0.00000001, (1/(1+EXP(-(INDEX(係数表!G:G,4) + $B147))))*(EXP(INDEX(係数表!H:H,4) + INDEX(係数表!I:I,4)*LN(INDEX(出力表!C:C,4)+1)))), MAX(0.00000001, (1-(1/(1+EXP(-(INDEX(係数表!G:G,4) + $B147)))))*(EXP(INDEX(係数表!H:H,4) + INDEX(係数表!I:I,4)*LN(INDEX(出力表!C:C,4)+1)))))))</f>
        <v>83.459137962866365</v>
      </c>
      <c r="K147" t="e">
        <f>MIN(100, MAX(0, (100*(INDEX(出力表!D:D,4))/(EXP(INDEX(係数表!B:B,4) + $C147) + (INDEX(出力表!D:D,4)))) + (乱数表!$P147*(Settings!B12/(((INDEX(出力表!D:D,4))+1)^INDEX(係数表!E:E,4)*INDEX(係数表!F:F,4))))))</f>
        <v>#VALUE!</v>
      </c>
      <c r="L147" t="e">
        <f>MIN(100, MAX(0, (INDEX(出力表!D:D,4))*J147/MAX(K147, Settings!B3)))</f>
        <v>#VALUE!</v>
      </c>
      <c r="M147">
        <f>MIN(100, MAX(0, 100*BETAINV(乱数表!$E147, MAX(0.00000001, (1/(1+EXP(-(INDEX(係数表!G:G,5) + $B147))))*(EXP(INDEX(係数表!H:H,5) + INDEX(係数表!I:I,5)*LN(INDEX(出力表!C:C,5)+1)))), MAX(0.00000001, (1-(1/(1+EXP(-(INDEX(係数表!G:G,5) + $B147)))))*(EXP(INDEX(係数表!H:H,5) + INDEX(係数表!I:I,5)*LN(INDEX(出力表!C:C,5)+1)))))))</f>
        <v>86.902784953016223</v>
      </c>
      <c r="N147" t="e">
        <f>MIN(100, MAX(0, (100*(INDEX(出力表!D:D,5))/(EXP(INDEX(係数表!B:B,5) + $C147) + (INDEX(出力表!D:D,5)))) + (乱数表!$Q147*(Settings!B12/(((INDEX(出力表!D:D,5))+1)^INDEX(係数表!E:E,5)*INDEX(係数表!F:F,5))))))</f>
        <v>#VALUE!</v>
      </c>
      <c r="O147" t="e">
        <f>MIN(100, MAX(0, (INDEX(出力表!D:D,5))*M147/MAX(N147, Settings!B3)))</f>
        <v>#VALUE!</v>
      </c>
      <c r="P147">
        <f>MIN(100, MAX(0, 100*BETAINV(乱数表!$F147, MAX(0.00000001, (1/(1+EXP(-(INDEX(係数表!G:G,6) + $B147))))*(EXP(INDEX(係数表!H:H,6) + INDEX(係数表!I:I,6)*LN(INDEX(出力表!C:C,6)+1)))), MAX(0.00000001, (1-(1/(1+EXP(-(INDEX(係数表!G:G,6) + $B147)))))*(EXP(INDEX(係数表!H:H,6) + INDEX(係数表!I:I,6)*LN(INDEX(出力表!C:C,6)+1)))))))</f>
        <v>99.908073587515119</v>
      </c>
      <c r="Q147" t="e">
        <f>MIN(100, MAX(0, (100*(INDEX(出力表!D:D,6))/(EXP(INDEX(係数表!B:B,6) + $C147) + (INDEX(出力表!D:D,6)))) + (乱数表!$R147*(Settings!B12/(((INDEX(出力表!D:D,6))+1)^INDEX(係数表!E:E,6)*INDEX(係数表!F:F,6))))))</f>
        <v>#VALUE!</v>
      </c>
      <c r="R147" t="e">
        <f>MIN(100, MAX(0, (INDEX(出力表!D:D,6))*P147/MAX(Q147, Settings!B3)))</f>
        <v>#VALUE!</v>
      </c>
      <c r="S147">
        <f>MIN(100, MAX(0, 100*BETAINV(乱数表!$G147, MAX(0.00000001, (1/(1+EXP(-(INDEX(係数表!G:G,7) + $B147))))*(EXP(INDEX(係数表!H:H,7) + INDEX(係数表!I:I,7)*LN(INDEX(出力表!C:C,7)+1)))), MAX(0.00000001, (1-(1/(1+EXP(-(INDEX(係数表!G:G,7) + $B147)))))*(EXP(INDEX(係数表!H:H,7) + INDEX(係数表!I:I,7)*LN(INDEX(出力表!C:C,7)+1)))))))</f>
        <v>80.059871986798342</v>
      </c>
      <c r="T147" t="e">
        <f>MIN(100, MAX(0, (100*(INDEX(出力表!D:D,7))/(EXP(INDEX(係数表!B:B,7) + $C147) + (INDEX(出力表!D:D,7)))) + (乱数表!$S147*(Settings!B12/(((INDEX(出力表!D:D,7))+1)^INDEX(係数表!E:E,7)*INDEX(係数表!F:F,7))))))</f>
        <v>#VALUE!</v>
      </c>
      <c r="U147" t="e">
        <f>MIN(100, MAX(0, (INDEX(出力表!D:D,7))*S147/MAX(T147, Settings!B3)))</f>
        <v>#VALUE!</v>
      </c>
      <c r="V147">
        <f>MIN(100, MAX(0, 100*BETAINV(乱数表!$H147, MAX(0.00000001, (1/(1+EXP(-(INDEX(係数表!G:G,8) + $B147))))*(EXP(INDEX(係数表!H:H,8) + INDEX(係数表!I:I,8)*LN(INDEX(出力表!C:C,8)+1)))), MAX(0.00000001, (1-(1/(1+EXP(-(INDEX(係数表!G:G,8) + $B147)))))*(EXP(INDEX(係数表!H:H,8) + INDEX(係数表!I:I,8)*LN(INDEX(出力表!C:C,8)+1)))))))</f>
        <v>97.574732523467759</v>
      </c>
      <c r="W147" t="e">
        <f>MIN(100, MAX(0, (100*(INDEX(出力表!D:D,8))/(EXP(INDEX(係数表!B:B,8) + $C147) + (INDEX(出力表!D:D,8)))) + (乱数表!$T147*(Settings!B12/(((INDEX(出力表!D:D,8))+1)^INDEX(係数表!E:E,8)*INDEX(係数表!F:F,8))))))</f>
        <v>#VALUE!</v>
      </c>
      <c r="X147" t="e">
        <f>MIN(100, MAX(0, (INDEX(出力表!D:D,8))*V147/MAX(W147, Settings!B3)))</f>
        <v>#VALUE!</v>
      </c>
      <c r="Y147">
        <f>MIN(100, MAX(0, 100*BETAINV(乱数表!$I147, MAX(0.00000001, (1/(1+EXP(-(INDEX(係数表!G:G,9) + $B147))))*(EXP(INDEX(係数表!H:H,9) + INDEX(係数表!I:I,9)*LN(INDEX(出力表!C:C,9)+1)))), MAX(0.00000001, (1-(1/(1+EXP(-(INDEX(係数表!G:G,9) + $B147)))))*(EXP(INDEX(係数表!H:H,9) + INDEX(係数表!I:I,9)*LN(INDEX(出力表!C:C,9)+1)))))))</f>
        <v>99.833246011461725</v>
      </c>
      <c r="Z147" t="e">
        <f>MIN(100, MAX(0, (100*(INDEX(出力表!D:D,9))/(EXP(INDEX(係数表!B:B,9) + $C147) + (INDEX(出力表!D:D,9)))) + (乱数表!$U147*(Settings!B12/(((INDEX(出力表!D:D,9))+1)^INDEX(係数表!E:E,9)*INDEX(係数表!F:F,9))))))</f>
        <v>#VALUE!</v>
      </c>
      <c r="AA147" t="e">
        <f>MIN(100, MAX(0, (INDEX(出力表!D:D,9))*Y147/MAX(Z147, Settings!B3)))</f>
        <v>#VALUE!</v>
      </c>
      <c r="AB147">
        <f>MIN(100, MAX(0, 100*BETAINV(乱数表!$J147, MAX(0.00000001, (1/(1+EXP(-(INDEX(係数表!G:G,10) + $B147))))*(EXP(INDEX(係数表!H:H,10) + INDEX(係数表!I:I,10)*LN(INDEX(出力表!C:C,10)+1)))), MAX(0.00000001, (1-(1/(1+EXP(-(INDEX(係数表!G:G,10) + $B147)))))*(EXP(INDEX(係数表!H:H,10) + INDEX(係数表!I:I,10)*LN(INDEX(出力表!C:C,10)+1)))))))</f>
        <v>99.999999842473315</v>
      </c>
      <c r="AC147" t="e">
        <f>MIN(100, MAX(0, (100*(INDEX(出力表!D:D,10))/(EXP(INDEX(係数表!B:B,10) + $C147) + (INDEX(出力表!D:D,10)))) + (乱数表!$V147*(Settings!B12/(((INDEX(出力表!D:D,10))+1)^INDEX(係数表!E:E,10)*INDEX(係数表!F:F,10))))))</f>
        <v>#VALUE!</v>
      </c>
      <c r="AD147" t="e">
        <f>MIN(100, MAX(0, (INDEX(出力表!D:D,10))*AB147/MAX(AC147, Settings!B3)))</f>
        <v>#VALUE!</v>
      </c>
      <c r="AE147">
        <f>MIN(100, MAX(0, 100*BETAINV(乱数表!$K147, MAX(0.00000001, (1/(1+EXP(-(INDEX(係数表!G:G,11) + $B147))))*(EXP(INDEX(係数表!H:H,11) + INDEX(係数表!I:I,11)*LN(INDEX(出力表!C:C,11)+1)))), MAX(0.00000001, (1-(1/(1+EXP(-(INDEX(係数表!G:G,11) + $B147)))))*(EXP(INDEX(係数表!H:H,11) + INDEX(係数表!I:I,11)*LN(INDEX(出力表!C:C,11)+1)))))))</f>
        <v>99.993179760419665</v>
      </c>
      <c r="AF147" t="e">
        <f>MIN(100, MAX(0, (100*(INDEX(出力表!D:D,11))/(EXP(INDEX(係数表!B:B,11) + $C147) + (INDEX(出力表!D:D,11)))) + (乱数表!$W147*(Settings!B12/(((INDEX(出力表!D:D,11))+1)^INDEX(係数表!E:E,11)*INDEX(係数表!F:F,11))))))</f>
        <v>#VALUE!</v>
      </c>
      <c r="AG147" t="e">
        <f>MIN(100, MAX(0, (INDEX(出力表!D:D,11))*AE147/MAX(AF147, Settings!B3)))</f>
        <v>#VALUE!</v>
      </c>
      <c r="AH147">
        <f>MIN(100, MAX(0, 100*BETAINV(乱数表!$L147, MAX(0.00000001, (1/(1+EXP(-(INDEX(係数表!G:G,12) + $B147))))*(EXP(INDEX(係数表!H:H,12) + INDEX(係数表!I:I,12)*LN(INDEX(出力表!C:C,12)+1)))), MAX(0.00000001, (1-(1/(1+EXP(-(INDEX(係数表!G:G,12) + $B147)))))*(EXP(INDEX(係数表!H:H,12) + INDEX(係数表!I:I,12)*LN(INDEX(出力表!C:C,12)+1)))))))</f>
        <v>99.8141670634338</v>
      </c>
      <c r="AI147" t="e">
        <f>MIN(100, MAX(0, (100*(INDEX(出力表!D:D,12))/(EXP(INDEX(係数表!B:B,12) + $C147) + (INDEX(出力表!D:D,12)))) + (乱数表!$X147*(Settings!B12/(((INDEX(出力表!D:D,12))+1)^INDEX(係数表!E:E,12)*INDEX(係数表!F:F,12))))))</f>
        <v>#VALUE!</v>
      </c>
      <c r="AJ147" t="e">
        <f>MIN(100, MAX(0, (INDEX(出力表!D:D,12))*AH147/MAX(AI147, Settings!B3)))</f>
        <v>#VALUE!</v>
      </c>
      <c r="AK147">
        <f>MIN(100, MAX(0, 100*BETAINV(乱数表!$M147, MAX(0.00000001, (1/(1+EXP(-(INDEX(係数表!G:G,13) + $B147))))*(EXP(INDEX(係数表!H:H,13) + INDEX(係数表!I:I,13)*LN(INDEX(出力表!C:C,13)+1)))), MAX(0.00000001, (1-(1/(1+EXP(-(INDEX(係数表!G:G,13) + $B147)))))*(EXP(INDEX(係数表!H:H,13) + INDEX(係数表!I:I,13)*LN(INDEX(出力表!C:C,13)+1)))))))</f>
        <v>99.999874014222385</v>
      </c>
      <c r="AL147" t="e">
        <f>MIN(100, MAX(0, (100*(INDEX(出力表!D:D,13))/(EXP(INDEX(係数表!B:B,13) + $C147) + (INDEX(出力表!D:D,13)))) + (乱数表!$Y147*(Settings!B12/(((INDEX(出力表!D:D,13))+1)^INDEX(係数表!E:E,13)*INDEX(係数表!F:F,13))))))</f>
        <v>#VALUE!</v>
      </c>
      <c r="AM147" t="e">
        <f>MIN(100, MAX(0, (INDEX(出力表!D:D,13))*AK147/MAX(AL147, Settings!B3)))</f>
        <v>#VALUE!</v>
      </c>
      <c r="AN147">
        <f>IF(ISNUMBER(F147), INDEX(出力表!B:B,2)*F147, 0)+IF(ISNUMBER(I147), INDEX(出力表!B:B,3)*I147, 0)+IF(ISNUMBER(L147), INDEX(出力表!B:B,4)*L147, 0)+IF(ISNUMBER(O147), INDEX(出力表!B:B,5)*O147, 0)+IF(ISNUMBER(R147), INDEX(出力表!B:B,6)*R147, 0)+IF(ISNUMBER(U147), INDEX(出力表!B:B,7)*U147, 0)+IF(ISNUMBER(X147), INDEX(出力表!B:B,8)*X147, 0)+IF(ISNUMBER(AA147), INDEX(出力表!B:B,9)*AA147, 0)+IF(ISNUMBER(AD147), INDEX(出力表!B:B,10)*AD147, 0)+IF(ISNUMBER(AG147), INDEX(出力表!B:B,11)*AG147, 0)+IF(ISNUMBER(AJ147), INDEX(出力表!B:B,12)*AJ147, 0)+IF(ISNUMBER(AM147), INDEX(出力表!B:B,13)*AM147, 0)</f>
        <v>0</v>
      </c>
      <c r="AO147">
        <f>IF(ISNUMBER(F147), INDEX(出力表!B:B,2), 0)+IF(ISNUMBER(I147), INDEX(出力表!B:B,3), 0)+IF(ISNUMBER(L147), INDEX(出力表!B:B,4), 0)+IF(ISNUMBER(O147), INDEX(出力表!B:B,5), 0)+IF(ISNUMBER(R147), INDEX(出力表!B:B,6), 0)+IF(ISNUMBER(U147), INDEX(出力表!B:B,7), 0)+IF(ISNUMBER(X147), INDEX(出力表!B:B,8), 0)+IF(ISNUMBER(AA147), INDEX(出力表!B:B,9), 0)+IF(ISNUMBER(AD147), INDEX(出力表!B:B,10), 0)+IF(ISNUMBER(AG147), INDEX(出力表!B:B,11), 0)+IF(ISNUMBER(AJ147), INDEX(出力表!B:B,12), 0)+IF(ISNUMBER(AM147), INDEX(出力表!B:B,13), 0)</f>
        <v>0</v>
      </c>
      <c r="AP147" t="str">
        <f t="shared" si="2"/>
        <v/>
      </c>
    </row>
    <row r="148" spans="1:42" x14ac:dyDescent="0.2">
      <c r="A148">
        <v>147</v>
      </c>
      <c r="B148">
        <f>IF(UPPER(Settings!B4)="TRUE", 乱数表!$Z148*Settings!B10, 0)</f>
        <v>-0.11914204255264559</v>
      </c>
      <c r="C148">
        <f>IF(UPPER(Settings!B4)="TRUE", 乱数表!$AA148*Settings!B11, 0)</f>
        <v>-1.4441053360184327E-2</v>
      </c>
      <c r="D148">
        <f>MIN(100, MAX(0, 100*BETAINV(乱数表!$B148, MAX(0.00000001, (1/(1+EXP(-(INDEX(係数表!G:G,2) + $B148))))*(EXP(INDEX(係数表!H:H,2) + INDEX(係数表!I:I,2)*LN(INDEX(出力表!C:C,2)+1)))), MAX(0.00000001, (1-(1/(1+EXP(-(INDEX(係数表!G:G,2) + $B148)))))*(EXP(INDEX(係数表!H:H,2) + INDEX(係数表!I:I,2)*LN(INDEX(出力表!C:C,2)+1)))))))</f>
        <v>83.862590866559316</v>
      </c>
      <c r="E148" t="e">
        <f>MIN(100, MAX(0, (100*(INDEX(出力表!D:D,2))/(EXP(INDEX(係数表!B:B,2) + $C148) + (INDEX(出力表!D:D,2)))) + (乱数表!$N148*(Settings!B12/(((INDEX(出力表!D:D,2))+1)^INDEX(係数表!E:E,2)*INDEX(係数表!F:F,2))))))</f>
        <v>#VALUE!</v>
      </c>
      <c r="F148" t="e">
        <f>MIN(100, MAX(0, (INDEX(出力表!D:D,2))*D148/MAX(E148, Settings!B3)))</f>
        <v>#VALUE!</v>
      </c>
      <c r="G148">
        <f>MIN(100, MAX(0, 100*BETAINV(乱数表!$C148, MAX(0.00000001, (1/(1+EXP(-(INDEX(係数表!G:G,3) + $B148))))*(EXP(INDEX(係数表!H:H,3) + INDEX(係数表!I:I,3)*LN(INDEX(出力表!C:C,3)+1)))), MAX(0.00000001, (1-(1/(1+EXP(-(INDEX(係数表!G:G,3) + $B148)))))*(EXP(INDEX(係数表!H:H,3) + INDEX(係数表!I:I,3)*LN(INDEX(出力表!C:C,3)+1)))))))</f>
        <v>94.064773677615932</v>
      </c>
      <c r="H148" t="e">
        <f>MIN(100, MAX(0, (100*(INDEX(出力表!D:D,3))/(EXP(INDEX(係数表!B:B,3) + $C148) + (INDEX(出力表!D:D,3)))) + (乱数表!$O148*(Settings!B12/(((INDEX(出力表!D:D,3))+1)^INDEX(係数表!E:E,3)*INDEX(係数表!F:F,3))))))</f>
        <v>#VALUE!</v>
      </c>
      <c r="I148" t="e">
        <f>MIN(100, MAX(0, (INDEX(出力表!D:D,3))*G148/MAX(H148, Settings!B3)))</f>
        <v>#VALUE!</v>
      </c>
      <c r="J148">
        <f>MIN(100, MAX(0, 100*BETAINV(乱数表!$D148, MAX(0.00000001, (1/(1+EXP(-(INDEX(係数表!G:G,4) + $B148))))*(EXP(INDEX(係数表!H:H,4) + INDEX(係数表!I:I,4)*LN(INDEX(出力表!C:C,4)+1)))), MAX(0.00000001, (1-(1/(1+EXP(-(INDEX(係数表!G:G,4) + $B148)))))*(EXP(INDEX(係数表!H:H,4) + INDEX(係数表!I:I,4)*LN(INDEX(出力表!C:C,4)+1)))))))</f>
        <v>80.686613200876067</v>
      </c>
      <c r="K148" t="e">
        <f>MIN(100, MAX(0, (100*(INDEX(出力表!D:D,4))/(EXP(INDEX(係数表!B:B,4) + $C148) + (INDEX(出力表!D:D,4)))) + (乱数表!$P148*(Settings!B12/(((INDEX(出力表!D:D,4))+1)^INDEX(係数表!E:E,4)*INDEX(係数表!F:F,4))))))</f>
        <v>#VALUE!</v>
      </c>
      <c r="L148" t="e">
        <f>MIN(100, MAX(0, (INDEX(出力表!D:D,4))*J148/MAX(K148, Settings!B3)))</f>
        <v>#VALUE!</v>
      </c>
      <c r="M148">
        <f>MIN(100, MAX(0, 100*BETAINV(乱数表!$E148, MAX(0.00000001, (1/(1+EXP(-(INDEX(係数表!G:G,5) + $B148))))*(EXP(INDEX(係数表!H:H,5) + INDEX(係数表!I:I,5)*LN(INDEX(出力表!C:C,5)+1)))), MAX(0.00000001, (1-(1/(1+EXP(-(INDEX(係数表!G:G,5) + $B148)))))*(EXP(INDEX(係数表!H:H,5) + INDEX(係数表!I:I,5)*LN(INDEX(出力表!C:C,5)+1)))))))</f>
        <v>80.956025520605891</v>
      </c>
      <c r="N148" t="e">
        <f>MIN(100, MAX(0, (100*(INDEX(出力表!D:D,5))/(EXP(INDEX(係数表!B:B,5) + $C148) + (INDEX(出力表!D:D,5)))) + (乱数表!$Q148*(Settings!B12/(((INDEX(出力表!D:D,5))+1)^INDEX(係数表!E:E,5)*INDEX(係数表!F:F,5))))))</f>
        <v>#VALUE!</v>
      </c>
      <c r="O148" t="e">
        <f>MIN(100, MAX(0, (INDEX(出力表!D:D,5))*M148/MAX(N148, Settings!B3)))</f>
        <v>#VALUE!</v>
      </c>
      <c r="P148">
        <f>MIN(100, MAX(0, 100*BETAINV(乱数表!$F148, MAX(0.00000001, (1/(1+EXP(-(INDEX(係数表!G:G,6) + $B148))))*(EXP(INDEX(係数表!H:H,6) + INDEX(係数表!I:I,6)*LN(INDEX(出力表!C:C,6)+1)))), MAX(0.00000001, (1-(1/(1+EXP(-(INDEX(係数表!G:G,6) + $B148)))))*(EXP(INDEX(係数表!H:H,6) + INDEX(係数表!I:I,6)*LN(INDEX(出力表!C:C,6)+1)))))))</f>
        <v>79.791186481774503</v>
      </c>
      <c r="Q148" t="e">
        <f>MIN(100, MAX(0, (100*(INDEX(出力表!D:D,6))/(EXP(INDEX(係数表!B:B,6) + $C148) + (INDEX(出力表!D:D,6)))) + (乱数表!$R148*(Settings!B12/(((INDEX(出力表!D:D,6))+1)^INDEX(係数表!E:E,6)*INDEX(係数表!F:F,6))))))</f>
        <v>#VALUE!</v>
      </c>
      <c r="R148" t="e">
        <f>MIN(100, MAX(0, (INDEX(出力表!D:D,6))*P148/MAX(Q148, Settings!B3)))</f>
        <v>#VALUE!</v>
      </c>
      <c r="S148">
        <f>MIN(100, MAX(0, 100*BETAINV(乱数表!$G148, MAX(0.00000001, (1/(1+EXP(-(INDEX(係数表!G:G,7) + $B148))))*(EXP(INDEX(係数表!H:H,7) + INDEX(係数表!I:I,7)*LN(INDEX(出力表!C:C,7)+1)))), MAX(0.00000001, (1-(1/(1+EXP(-(INDEX(係数表!G:G,7) + $B148)))))*(EXP(INDEX(係数表!H:H,7) + INDEX(係数表!I:I,7)*LN(INDEX(出力表!C:C,7)+1)))))))</f>
        <v>93.767689849978183</v>
      </c>
      <c r="T148" t="e">
        <f>MIN(100, MAX(0, (100*(INDEX(出力表!D:D,7))/(EXP(INDEX(係数表!B:B,7) + $C148) + (INDEX(出力表!D:D,7)))) + (乱数表!$S148*(Settings!B12/(((INDEX(出力表!D:D,7))+1)^INDEX(係数表!E:E,7)*INDEX(係数表!F:F,7))))))</f>
        <v>#VALUE!</v>
      </c>
      <c r="U148" t="e">
        <f>MIN(100, MAX(0, (INDEX(出力表!D:D,7))*S148/MAX(T148, Settings!B3)))</f>
        <v>#VALUE!</v>
      </c>
      <c r="V148">
        <f>MIN(100, MAX(0, 100*BETAINV(乱数表!$H148, MAX(0.00000001, (1/(1+EXP(-(INDEX(係数表!G:G,8) + $B148))))*(EXP(INDEX(係数表!H:H,8) + INDEX(係数表!I:I,8)*LN(INDEX(出力表!C:C,8)+1)))), MAX(0.00000001, (1-(1/(1+EXP(-(INDEX(係数表!G:G,8) + $B148)))))*(EXP(INDEX(係数表!H:H,8) + INDEX(係数表!I:I,8)*LN(INDEX(出力表!C:C,8)+1)))))))</f>
        <v>97.338819706609428</v>
      </c>
      <c r="W148" t="e">
        <f>MIN(100, MAX(0, (100*(INDEX(出力表!D:D,8))/(EXP(INDEX(係数表!B:B,8) + $C148) + (INDEX(出力表!D:D,8)))) + (乱数表!$T148*(Settings!B12/(((INDEX(出力表!D:D,8))+1)^INDEX(係数表!E:E,8)*INDEX(係数表!F:F,8))))))</f>
        <v>#VALUE!</v>
      </c>
      <c r="X148" t="e">
        <f>MIN(100, MAX(0, (INDEX(出力表!D:D,8))*V148/MAX(W148, Settings!B3)))</f>
        <v>#VALUE!</v>
      </c>
      <c r="Y148">
        <f>MIN(100, MAX(0, 100*BETAINV(乱数表!$I148, MAX(0.00000001, (1/(1+EXP(-(INDEX(係数表!G:G,9) + $B148))))*(EXP(INDEX(係数表!H:H,9) + INDEX(係数表!I:I,9)*LN(INDEX(出力表!C:C,9)+1)))), MAX(0.00000001, (1-(1/(1+EXP(-(INDEX(係数表!G:G,9) + $B148)))))*(EXP(INDEX(係数表!H:H,9) + INDEX(係数表!I:I,9)*LN(INDEX(出力表!C:C,9)+1)))))))</f>
        <v>95.545542006523434</v>
      </c>
      <c r="Z148" t="e">
        <f>MIN(100, MAX(0, (100*(INDEX(出力表!D:D,9))/(EXP(INDEX(係数表!B:B,9) + $C148) + (INDEX(出力表!D:D,9)))) + (乱数表!$U148*(Settings!B12/(((INDEX(出力表!D:D,9))+1)^INDEX(係数表!E:E,9)*INDEX(係数表!F:F,9))))))</f>
        <v>#VALUE!</v>
      </c>
      <c r="AA148" t="e">
        <f>MIN(100, MAX(0, (INDEX(出力表!D:D,9))*Y148/MAX(Z148, Settings!B3)))</f>
        <v>#VALUE!</v>
      </c>
      <c r="AB148">
        <f>MIN(100, MAX(0, 100*BETAINV(乱数表!$J148, MAX(0.00000001, (1/(1+EXP(-(INDEX(係数表!G:G,10) + $B148))))*(EXP(INDEX(係数表!H:H,10) + INDEX(係数表!I:I,10)*LN(INDEX(出力表!C:C,10)+1)))), MAX(0.00000001, (1-(1/(1+EXP(-(INDEX(係数表!G:G,10) + $B148)))))*(EXP(INDEX(係数表!H:H,10) + INDEX(係数表!I:I,10)*LN(INDEX(出力表!C:C,10)+1)))))))</f>
        <v>99.469903460545368</v>
      </c>
      <c r="AC148" t="e">
        <f>MIN(100, MAX(0, (100*(INDEX(出力表!D:D,10))/(EXP(INDEX(係数表!B:B,10) + $C148) + (INDEX(出力表!D:D,10)))) + (乱数表!$V148*(Settings!B12/(((INDEX(出力表!D:D,10))+1)^INDEX(係数表!E:E,10)*INDEX(係数表!F:F,10))))))</f>
        <v>#VALUE!</v>
      </c>
      <c r="AD148" t="e">
        <f>MIN(100, MAX(0, (INDEX(出力表!D:D,10))*AB148/MAX(AC148, Settings!B3)))</f>
        <v>#VALUE!</v>
      </c>
      <c r="AE148">
        <f>MIN(100, MAX(0, 100*BETAINV(乱数表!$K148, MAX(0.00000001, (1/(1+EXP(-(INDEX(係数表!G:G,11) + $B148))))*(EXP(INDEX(係数表!H:H,11) + INDEX(係数表!I:I,11)*LN(INDEX(出力表!C:C,11)+1)))), MAX(0.00000001, (1-(1/(1+EXP(-(INDEX(係数表!G:G,11) + $B148)))))*(EXP(INDEX(係数表!H:H,11) + INDEX(係数表!I:I,11)*LN(INDEX(出力表!C:C,11)+1)))))))</f>
        <v>88.616520369194902</v>
      </c>
      <c r="AF148" t="e">
        <f>MIN(100, MAX(0, (100*(INDEX(出力表!D:D,11))/(EXP(INDEX(係数表!B:B,11) + $C148) + (INDEX(出力表!D:D,11)))) + (乱数表!$W148*(Settings!B12/(((INDEX(出力表!D:D,11))+1)^INDEX(係数表!E:E,11)*INDEX(係数表!F:F,11))))))</f>
        <v>#VALUE!</v>
      </c>
      <c r="AG148" t="e">
        <f>MIN(100, MAX(0, (INDEX(出力表!D:D,11))*AE148/MAX(AF148, Settings!B3)))</f>
        <v>#VALUE!</v>
      </c>
      <c r="AH148">
        <f>MIN(100, MAX(0, 100*BETAINV(乱数表!$L148, MAX(0.00000001, (1/(1+EXP(-(INDEX(係数表!G:G,12) + $B148))))*(EXP(INDEX(係数表!H:H,12) + INDEX(係数表!I:I,12)*LN(INDEX(出力表!C:C,12)+1)))), MAX(0.00000001, (1-(1/(1+EXP(-(INDEX(係数表!G:G,12) + $B148)))))*(EXP(INDEX(係数表!H:H,12) + INDEX(係数表!I:I,12)*LN(INDEX(出力表!C:C,12)+1)))))))</f>
        <v>98.456240189273302</v>
      </c>
      <c r="AI148" t="e">
        <f>MIN(100, MAX(0, (100*(INDEX(出力表!D:D,12))/(EXP(INDEX(係数表!B:B,12) + $C148) + (INDEX(出力表!D:D,12)))) + (乱数表!$X148*(Settings!B12/(((INDEX(出力表!D:D,12))+1)^INDEX(係数表!E:E,12)*INDEX(係数表!F:F,12))))))</f>
        <v>#VALUE!</v>
      </c>
      <c r="AJ148" t="e">
        <f>MIN(100, MAX(0, (INDEX(出力表!D:D,12))*AH148/MAX(AI148, Settings!B3)))</f>
        <v>#VALUE!</v>
      </c>
      <c r="AK148">
        <f>MIN(100, MAX(0, 100*BETAINV(乱数表!$M148, MAX(0.00000001, (1/(1+EXP(-(INDEX(係数表!G:G,13) + $B148))))*(EXP(INDEX(係数表!H:H,13) + INDEX(係数表!I:I,13)*LN(INDEX(出力表!C:C,13)+1)))), MAX(0.00000001, (1-(1/(1+EXP(-(INDEX(係数表!G:G,13) + $B148)))))*(EXP(INDEX(係数表!H:H,13) + INDEX(係数表!I:I,13)*LN(INDEX(出力表!C:C,13)+1)))))))</f>
        <v>98.934800472459798</v>
      </c>
      <c r="AL148" t="e">
        <f>MIN(100, MAX(0, (100*(INDEX(出力表!D:D,13))/(EXP(INDEX(係数表!B:B,13) + $C148) + (INDEX(出力表!D:D,13)))) + (乱数表!$Y148*(Settings!B12/(((INDEX(出力表!D:D,13))+1)^INDEX(係数表!E:E,13)*INDEX(係数表!F:F,13))))))</f>
        <v>#VALUE!</v>
      </c>
      <c r="AM148" t="e">
        <f>MIN(100, MAX(0, (INDEX(出力表!D:D,13))*AK148/MAX(AL148, Settings!B3)))</f>
        <v>#VALUE!</v>
      </c>
      <c r="AN148">
        <f>IF(ISNUMBER(F148), INDEX(出力表!B:B,2)*F148, 0)+IF(ISNUMBER(I148), INDEX(出力表!B:B,3)*I148, 0)+IF(ISNUMBER(L148), INDEX(出力表!B:B,4)*L148, 0)+IF(ISNUMBER(O148), INDEX(出力表!B:B,5)*O148, 0)+IF(ISNUMBER(R148), INDEX(出力表!B:B,6)*R148, 0)+IF(ISNUMBER(U148), INDEX(出力表!B:B,7)*U148, 0)+IF(ISNUMBER(X148), INDEX(出力表!B:B,8)*X148, 0)+IF(ISNUMBER(AA148), INDEX(出力表!B:B,9)*AA148, 0)+IF(ISNUMBER(AD148), INDEX(出力表!B:B,10)*AD148, 0)+IF(ISNUMBER(AG148), INDEX(出力表!B:B,11)*AG148, 0)+IF(ISNUMBER(AJ148), INDEX(出力表!B:B,12)*AJ148, 0)+IF(ISNUMBER(AM148), INDEX(出力表!B:B,13)*AM148, 0)</f>
        <v>0</v>
      </c>
      <c r="AO148">
        <f>IF(ISNUMBER(F148), INDEX(出力表!B:B,2), 0)+IF(ISNUMBER(I148), INDEX(出力表!B:B,3), 0)+IF(ISNUMBER(L148), INDEX(出力表!B:B,4), 0)+IF(ISNUMBER(O148), INDEX(出力表!B:B,5), 0)+IF(ISNUMBER(R148), INDEX(出力表!B:B,6), 0)+IF(ISNUMBER(U148), INDEX(出力表!B:B,7), 0)+IF(ISNUMBER(X148), INDEX(出力表!B:B,8), 0)+IF(ISNUMBER(AA148), INDEX(出力表!B:B,9), 0)+IF(ISNUMBER(AD148), INDEX(出力表!B:B,10), 0)+IF(ISNUMBER(AG148), INDEX(出力表!B:B,11), 0)+IF(ISNUMBER(AJ148), INDEX(出力表!B:B,12), 0)+IF(ISNUMBER(AM148), INDEX(出力表!B:B,13), 0)</f>
        <v>0</v>
      </c>
      <c r="AP148" t="str">
        <f t="shared" si="2"/>
        <v/>
      </c>
    </row>
    <row r="149" spans="1:42" x14ac:dyDescent="0.2">
      <c r="A149">
        <v>148</v>
      </c>
      <c r="B149">
        <f>IF(UPPER(Settings!B4)="TRUE", 乱数表!$Z149*Settings!B10, 0)</f>
        <v>0.36797800408790837</v>
      </c>
      <c r="C149">
        <f>IF(UPPER(Settings!B4)="TRUE", 乱数表!$AA149*Settings!B11, 0)</f>
        <v>-2.5366680812701648E-2</v>
      </c>
      <c r="D149">
        <f>MIN(100, MAX(0, 100*BETAINV(乱数表!$B149, MAX(0.00000001, (1/(1+EXP(-(INDEX(係数表!G:G,2) + $B149))))*(EXP(INDEX(係数表!H:H,2) + INDEX(係数表!I:I,2)*LN(INDEX(出力表!C:C,2)+1)))), MAX(0.00000001, (1-(1/(1+EXP(-(INDEX(係数表!G:G,2) + $B149)))))*(EXP(INDEX(係数表!H:H,2) + INDEX(係数表!I:I,2)*LN(INDEX(出力表!C:C,2)+1)))))))</f>
        <v>75.518043417304654</v>
      </c>
      <c r="E149" t="e">
        <f>MIN(100, MAX(0, (100*(INDEX(出力表!D:D,2))/(EXP(INDEX(係数表!B:B,2) + $C149) + (INDEX(出力表!D:D,2)))) + (乱数表!$N149*(Settings!B12/(((INDEX(出力表!D:D,2))+1)^INDEX(係数表!E:E,2)*INDEX(係数表!F:F,2))))))</f>
        <v>#VALUE!</v>
      </c>
      <c r="F149" t="e">
        <f>MIN(100, MAX(0, (INDEX(出力表!D:D,2))*D149/MAX(E149, Settings!B3)))</f>
        <v>#VALUE!</v>
      </c>
      <c r="G149">
        <f>MIN(100, MAX(0, 100*BETAINV(乱数表!$C149, MAX(0.00000001, (1/(1+EXP(-(INDEX(係数表!G:G,3) + $B149))))*(EXP(INDEX(係数表!H:H,3) + INDEX(係数表!I:I,3)*LN(INDEX(出力表!C:C,3)+1)))), MAX(0.00000001, (1-(1/(1+EXP(-(INDEX(係数表!G:G,3) + $B149)))))*(EXP(INDEX(係数表!H:H,3) + INDEX(係数表!I:I,3)*LN(INDEX(出力表!C:C,3)+1)))))))</f>
        <v>97.841711479342109</v>
      </c>
      <c r="H149" t="e">
        <f>MIN(100, MAX(0, (100*(INDEX(出力表!D:D,3))/(EXP(INDEX(係数表!B:B,3) + $C149) + (INDEX(出力表!D:D,3)))) + (乱数表!$O149*(Settings!B12/(((INDEX(出力表!D:D,3))+1)^INDEX(係数表!E:E,3)*INDEX(係数表!F:F,3))))))</f>
        <v>#VALUE!</v>
      </c>
      <c r="I149" t="e">
        <f>MIN(100, MAX(0, (INDEX(出力表!D:D,3))*G149/MAX(H149, Settings!B3)))</f>
        <v>#VALUE!</v>
      </c>
      <c r="J149">
        <f>MIN(100, MAX(0, 100*BETAINV(乱数表!$D149, MAX(0.00000001, (1/(1+EXP(-(INDEX(係数表!G:G,4) + $B149))))*(EXP(INDEX(係数表!H:H,4) + INDEX(係数表!I:I,4)*LN(INDEX(出力表!C:C,4)+1)))), MAX(0.00000001, (1-(1/(1+EXP(-(INDEX(係数表!G:G,4) + $B149)))))*(EXP(INDEX(係数表!H:H,4) + INDEX(係数表!I:I,4)*LN(INDEX(出力表!C:C,4)+1)))))))</f>
        <v>92.782769288887891</v>
      </c>
      <c r="K149" t="e">
        <f>MIN(100, MAX(0, (100*(INDEX(出力表!D:D,4))/(EXP(INDEX(係数表!B:B,4) + $C149) + (INDEX(出力表!D:D,4)))) + (乱数表!$P149*(Settings!B12/(((INDEX(出力表!D:D,4))+1)^INDEX(係数表!E:E,4)*INDEX(係数表!F:F,4))))))</f>
        <v>#VALUE!</v>
      </c>
      <c r="L149" t="e">
        <f>MIN(100, MAX(0, (INDEX(出力表!D:D,4))*J149/MAX(K149, Settings!B3)))</f>
        <v>#VALUE!</v>
      </c>
      <c r="M149">
        <f>MIN(100, MAX(0, 100*BETAINV(乱数表!$E149, MAX(0.00000001, (1/(1+EXP(-(INDEX(係数表!G:G,5) + $B149))))*(EXP(INDEX(係数表!H:H,5) + INDEX(係数表!I:I,5)*LN(INDEX(出力表!C:C,5)+1)))), MAX(0.00000001, (1-(1/(1+EXP(-(INDEX(係数表!G:G,5) + $B149)))))*(EXP(INDEX(係数表!H:H,5) + INDEX(係数表!I:I,5)*LN(INDEX(出力表!C:C,5)+1)))))))</f>
        <v>99.967141092405527</v>
      </c>
      <c r="N149" t="e">
        <f>MIN(100, MAX(0, (100*(INDEX(出力表!D:D,5))/(EXP(INDEX(係数表!B:B,5) + $C149) + (INDEX(出力表!D:D,5)))) + (乱数表!$Q149*(Settings!B12/(((INDEX(出力表!D:D,5))+1)^INDEX(係数表!E:E,5)*INDEX(係数表!F:F,5))))))</f>
        <v>#VALUE!</v>
      </c>
      <c r="O149" t="e">
        <f>MIN(100, MAX(0, (INDEX(出力表!D:D,5))*M149/MAX(N149, Settings!B3)))</f>
        <v>#VALUE!</v>
      </c>
      <c r="P149">
        <f>MIN(100, MAX(0, 100*BETAINV(乱数表!$F149, MAX(0.00000001, (1/(1+EXP(-(INDEX(係数表!G:G,6) + $B149))))*(EXP(INDEX(係数表!H:H,6) + INDEX(係数表!I:I,6)*LN(INDEX(出力表!C:C,6)+1)))), MAX(0.00000001, (1-(1/(1+EXP(-(INDEX(係数表!G:G,6) + $B149)))))*(EXP(INDEX(係数表!H:H,6) + INDEX(係数表!I:I,6)*LN(INDEX(出力表!C:C,6)+1)))))))</f>
        <v>85.571780646888584</v>
      </c>
      <c r="Q149" t="e">
        <f>MIN(100, MAX(0, (100*(INDEX(出力表!D:D,6))/(EXP(INDEX(係数表!B:B,6) + $C149) + (INDEX(出力表!D:D,6)))) + (乱数表!$R149*(Settings!B12/(((INDEX(出力表!D:D,6))+1)^INDEX(係数表!E:E,6)*INDEX(係数表!F:F,6))))))</f>
        <v>#VALUE!</v>
      </c>
      <c r="R149" t="e">
        <f>MIN(100, MAX(0, (INDEX(出力表!D:D,6))*P149/MAX(Q149, Settings!B3)))</f>
        <v>#VALUE!</v>
      </c>
      <c r="S149">
        <f>MIN(100, MAX(0, 100*BETAINV(乱数表!$G149, MAX(0.00000001, (1/(1+EXP(-(INDEX(係数表!G:G,7) + $B149))))*(EXP(INDEX(係数表!H:H,7) + INDEX(係数表!I:I,7)*LN(INDEX(出力表!C:C,7)+1)))), MAX(0.00000001, (1-(1/(1+EXP(-(INDEX(係数表!G:G,7) + $B149)))))*(EXP(INDEX(係数表!H:H,7) + INDEX(係数表!I:I,7)*LN(INDEX(出力表!C:C,7)+1)))))))</f>
        <v>38.158890545192712</v>
      </c>
      <c r="T149" t="e">
        <f>MIN(100, MAX(0, (100*(INDEX(出力表!D:D,7))/(EXP(INDEX(係数表!B:B,7) + $C149) + (INDEX(出力表!D:D,7)))) + (乱数表!$S149*(Settings!B12/(((INDEX(出力表!D:D,7))+1)^INDEX(係数表!E:E,7)*INDEX(係数表!F:F,7))))))</f>
        <v>#VALUE!</v>
      </c>
      <c r="U149" t="e">
        <f>MIN(100, MAX(0, (INDEX(出力表!D:D,7))*S149/MAX(T149, Settings!B3)))</f>
        <v>#VALUE!</v>
      </c>
      <c r="V149">
        <f>MIN(100, MAX(0, 100*BETAINV(乱数表!$H149, MAX(0.00000001, (1/(1+EXP(-(INDEX(係数表!G:G,8) + $B149))))*(EXP(INDEX(係数表!H:H,8) + INDEX(係数表!I:I,8)*LN(INDEX(出力表!C:C,8)+1)))), MAX(0.00000001, (1-(1/(1+EXP(-(INDEX(係数表!G:G,8) + $B149)))))*(EXP(INDEX(係数表!H:H,8) + INDEX(係数表!I:I,8)*LN(INDEX(出力表!C:C,8)+1)))))))</f>
        <v>71.926814718977852</v>
      </c>
      <c r="W149" t="e">
        <f>MIN(100, MAX(0, (100*(INDEX(出力表!D:D,8))/(EXP(INDEX(係数表!B:B,8) + $C149) + (INDEX(出力表!D:D,8)))) + (乱数表!$T149*(Settings!B12/(((INDEX(出力表!D:D,8))+1)^INDEX(係数表!E:E,8)*INDEX(係数表!F:F,8))))))</f>
        <v>#VALUE!</v>
      </c>
      <c r="X149" t="e">
        <f>MIN(100, MAX(0, (INDEX(出力表!D:D,8))*V149/MAX(W149, Settings!B3)))</f>
        <v>#VALUE!</v>
      </c>
      <c r="Y149">
        <f>MIN(100, MAX(0, 100*BETAINV(乱数表!$I149, MAX(0.00000001, (1/(1+EXP(-(INDEX(係数表!G:G,9) + $B149))))*(EXP(INDEX(係数表!H:H,9) + INDEX(係数表!I:I,9)*LN(INDEX(出力表!C:C,9)+1)))), MAX(0.00000001, (1-(1/(1+EXP(-(INDEX(係数表!G:G,9) + $B149)))))*(EXP(INDEX(係数表!H:H,9) + INDEX(係数表!I:I,9)*LN(INDEX(出力表!C:C,9)+1)))))))</f>
        <v>99.961023202876248</v>
      </c>
      <c r="Z149" t="e">
        <f>MIN(100, MAX(0, (100*(INDEX(出力表!D:D,9))/(EXP(INDEX(係数表!B:B,9) + $C149) + (INDEX(出力表!D:D,9)))) + (乱数表!$U149*(Settings!B12/(((INDEX(出力表!D:D,9))+1)^INDEX(係数表!E:E,9)*INDEX(係数表!F:F,9))))))</f>
        <v>#VALUE!</v>
      </c>
      <c r="AA149" t="e">
        <f>MIN(100, MAX(0, (INDEX(出力表!D:D,9))*Y149/MAX(Z149, Settings!B3)))</f>
        <v>#VALUE!</v>
      </c>
      <c r="AB149">
        <f>MIN(100, MAX(0, 100*BETAINV(乱数表!$J149, MAX(0.00000001, (1/(1+EXP(-(INDEX(係数表!G:G,10) + $B149))))*(EXP(INDEX(係数表!H:H,10) + INDEX(係数表!I:I,10)*LN(INDEX(出力表!C:C,10)+1)))), MAX(0.00000001, (1-(1/(1+EXP(-(INDEX(係数表!G:G,10) + $B149)))))*(EXP(INDEX(係数表!H:H,10) + INDEX(係数表!I:I,10)*LN(INDEX(出力表!C:C,10)+1)))))))</f>
        <v>96.766319274362445</v>
      </c>
      <c r="AC149" t="e">
        <f>MIN(100, MAX(0, (100*(INDEX(出力表!D:D,10))/(EXP(INDEX(係数表!B:B,10) + $C149) + (INDEX(出力表!D:D,10)))) + (乱数表!$V149*(Settings!B12/(((INDEX(出力表!D:D,10))+1)^INDEX(係数表!E:E,10)*INDEX(係数表!F:F,10))))))</f>
        <v>#VALUE!</v>
      </c>
      <c r="AD149" t="e">
        <f>MIN(100, MAX(0, (INDEX(出力表!D:D,10))*AB149/MAX(AC149, Settings!B3)))</f>
        <v>#VALUE!</v>
      </c>
      <c r="AE149">
        <f>MIN(100, MAX(0, 100*BETAINV(乱数表!$K149, MAX(0.00000001, (1/(1+EXP(-(INDEX(係数表!G:G,11) + $B149))))*(EXP(INDEX(係数表!H:H,11) + INDEX(係数表!I:I,11)*LN(INDEX(出力表!C:C,11)+1)))), MAX(0.00000001, (1-(1/(1+EXP(-(INDEX(係数表!G:G,11) + $B149)))))*(EXP(INDEX(係数表!H:H,11) + INDEX(係数表!I:I,11)*LN(INDEX(出力表!C:C,11)+1)))))))</f>
        <v>86.781928275195483</v>
      </c>
      <c r="AF149" t="e">
        <f>MIN(100, MAX(0, (100*(INDEX(出力表!D:D,11))/(EXP(INDEX(係数表!B:B,11) + $C149) + (INDEX(出力表!D:D,11)))) + (乱数表!$W149*(Settings!B12/(((INDEX(出力表!D:D,11))+1)^INDEX(係数表!E:E,11)*INDEX(係数表!F:F,11))))))</f>
        <v>#VALUE!</v>
      </c>
      <c r="AG149" t="e">
        <f>MIN(100, MAX(0, (INDEX(出力表!D:D,11))*AE149/MAX(AF149, Settings!B3)))</f>
        <v>#VALUE!</v>
      </c>
      <c r="AH149">
        <f>MIN(100, MAX(0, 100*BETAINV(乱数表!$L149, MAX(0.00000001, (1/(1+EXP(-(INDEX(係数表!G:G,12) + $B149))))*(EXP(INDEX(係数表!H:H,12) + INDEX(係数表!I:I,12)*LN(INDEX(出力表!C:C,12)+1)))), MAX(0.00000001, (1-(1/(1+EXP(-(INDEX(係数表!G:G,12) + $B149)))))*(EXP(INDEX(係数表!H:H,12) + INDEX(係数表!I:I,12)*LN(INDEX(出力表!C:C,12)+1)))))))</f>
        <v>94.380680027747673</v>
      </c>
      <c r="AI149" t="e">
        <f>MIN(100, MAX(0, (100*(INDEX(出力表!D:D,12))/(EXP(INDEX(係数表!B:B,12) + $C149) + (INDEX(出力表!D:D,12)))) + (乱数表!$X149*(Settings!B12/(((INDEX(出力表!D:D,12))+1)^INDEX(係数表!E:E,12)*INDEX(係数表!F:F,12))))))</f>
        <v>#VALUE!</v>
      </c>
      <c r="AJ149" t="e">
        <f>MIN(100, MAX(0, (INDEX(出力表!D:D,12))*AH149/MAX(AI149, Settings!B3)))</f>
        <v>#VALUE!</v>
      </c>
      <c r="AK149">
        <f>MIN(100, MAX(0, 100*BETAINV(乱数表!$M149, MAX(0.00000001, (1/(1+EXP(-(INDEX(係数表!G:G,13) + $B149))))*(EXP(INDEX(係数表!H:H,13) + INDEX(係数表!I:I,13)*LN(INDEX(出力表!C:C,13)+1)))), MAX(0.00000001, (1-(1/(1+EXP(-(INDEX(係数表!G:G,13) + $B149)))))*(EXP(INDEX(係数表!H:H,13) + INDEX(係数表!I:I,13)*LN(INDEX(出力表!C:C,13)+1)))))))</f>
        <v>43.121035388276667</v>
      </c>
      <c r="AL149" t="e">
        <f>MIN(100, MAX(0, (100*(INDEX(出力表!D:D,13))/(EXP(INDEX(係数表!B:B,13) + $C149) + (INDEX(出力表!D:D,13)))) + (乱数表!$Y149*(Settings!B12/(((INDEX(出力表!D:D,13))+1)^INDEX(係数表!E:E,13)*INDEX(係数表!F:F,13))))))</f>
        <v>#VALUE!</v>
      </c>
      <c r="AM149" t="e">
        <f>MIN(100, MAX(0, (INDEX(出力表!D:D,13))*AK149/MAX(AL149, Settings!B3)))</f>
        <v>#VALUE!</v>
      </c>
      <c r="AN149">
        <f>IF(ISNUMBER(F149), INDEX(出力表!B:B,2)*F149, 0)+IF(ISNUMBER(I149), INDEX(出力表!B:B,3)*I149, 0)+IF(ISNUMBER(L149), INDEX(出力表!B:B,4)*L149, 0)+IF(ISNUMBER(O149), INDEX(出力表!B:B,5)*O149, 0)+IF(ISNUMBER(R149), INDEX(出力表!B:B,6)*R149, 0)+IF(ISNUMBER(U149), INDEX(出力表!B:B,7)*U149, 0)+IF(ISNUMBER(X149), INDEX(出力表!B:B,8)*X149, 0)+IF(ISNUMBER(AA149), INDEX(出力表!B:B,9)*AA149, 0)+IF(ISNUMBER(AD149), INDEX(出力表!B:B,10)*AD149, 0)+IF(ISNUMBER(AG149), INDEX(出力表!B:B,11)*AG149, 0)+IF(ISNUMBER(AJ149), INDEX(出力表!B:B,12)*AJ149, 0)+IF(ISNUMBER(AM149), INDEX(出力表!B:B,13)*AM149, 0)</f>
        <v>0</v>
      </c>
      <c r="AO149">
        <f>IF(ISNUMBER(F149), INDEX(出力表!B:B,2), 0)+IF(ISNUMBER(I149), INDEX(出力表!B:B,3), 0)+IF(ISNUMBER(L149), INDEX(出力表!B:B,4), 0)+IF(ISNUMBER(O149), INDEX(出力表!B:B,5), 0)+IF(ISNUMBER(R149), INDEX(出力表!B:B,6), 0)+IF(ISNUMBER(U149), INDEX(出力表!B:B,7), 0)+IF(ISNUMBER(X149), INDEX(出力表!B:B,8), 0)+IF(ISNUMBER(AA149), INDEX(出力表!B:B,9), 0)+IF(ISNUMBER(AD149), INDEX(出力表!B:B,10), 0)+IF(ISNUMBER(AG149), INDEX(出力表!B:B,11), 0)+IF(ISNUMBER(AJ149), INDEX(出力表!B:B,12), 0)+IF(ISNUMBER(AM149), INDEX(出力表!B:B,13), 0)</f>
        <v>0</v>
      </c>
      <c r="AP149" t="str">
        <f t="shared" si="2"/>
        <v/>
      </c>
    </row>
    <row r="150" spans="1:42" x14ac:dyDescent="0.2">
      <c r="A150">
        <v>149</v>
      </c>
      <c r="B150">
        <f>IF(UPPER(Settings!B4)="TRUE", 乱数表!$Z150*Settings!B10, 0)</f>
        <v>-0.11601913817318017</v>
      </c>
      <c r="C150">
        <f>IF(UPPER(Settings!B4)="TRUE", 乱数表!$AA150*Settings!B11, 0)</f>
        <v>-1.9945109074289466E-2</v>
      </c>
      <c r="D150">
        <f>MIN(100, MAX(0, 100*BETAINV(乱数表!$B150, MAX(0.00000001, (1/(1+EXP(-(INDEX(係数表!G:G,2) + $B150))))*(EXP(INDEX(係数表!H:H,2) + INDEX(係数表!I:I,2)*LN(INDEX(出力表!C:C,2)+1)))), MAX(0.00000001, (1-(1/(1+EXP(-(INDEX(係数表!G:G,2) + $B150)))))*(EXP(INDEX(係数表!H:H,2) + INDEX(係数表!I:I,2)*LN(INDEX(出力表!C:C,2)+1)))))))</f>
        <v>84.32802617187852</v>
      </c>
      <c r="E150" t="e">
        <f>MIN(100, MAX(0, (100*(INDEX(出力表!D:D,2))/(EXP(INDEX(係数表!B:B,2) + $C150) + (INDEX(出力表!D:D,2)))) + (乱数表!$N150*(Settings!B12/(((INDEX(出力表!D:D,2))+1)^INDEX(係数表!E:E,2)*INDEX(係数表!F:F,2))))))</f>
        <v>#VALUE!</v>
      </c>
      <c r="F150" t="e">
        <f>MIN(100, MAX(0, (INDEX(出力表!D:D,2))*D150/MAX(E150, Settings!B3)))</f>
        <v>#VALUE!</v>
      </c>
      <c r="G150">
        <f>MIN(100, MAX(0, 100*BETAINV(乱数表!$C150, MAX(0.00000001, (1/(1+EXP(-(INDEX(係数表!G:G,3) + $B150))))*(EXP(INDEX(係数表!H:H,3) + INDEX(係数表!I:I,3)*LN(INDEX(出力表!C:C,3)+1)))), MAX(0.00000001, (1-(1/(1+EXP(-(INDEX(係数表!G:G,3) + $B150)))))*(EXP(INDEX(係数表!H:H,3) + INDEX(係数表!I:I,3)*LN(INDEX(出力表!C:C,3)+1)))))))</f>
        <v>82.901466035587504</v>
      </c>
      <c r="H150" t="e">
        <f>MIN(100, MAX(0, (100*(INDEX(出力表!D:D,3))/(EXP(INDEX(係数表!B:B,3) + $C150) + (INDEX(出力表!D:D,3)))) + (乱数表!$O150*(Settings!B12/(((INDEX(出力表!D:D,3))+1)^INDEX(係数表!E:E,3)*INDEX(係数表!F:F,3))))))</f>
        <v>#VALUE!</v>
      </c>
      <c r="I150" t="e">
        <f>MIN(100, MAX(0, (INDEX(出力表!D:D,3))*G150/MAX(H150, Settings!B3)))</f>
        <v>#VALUE!</v>
      </c>
      <c r="J150">
        <f>MIN(100, MAX(0, 100*BETAINV(乱数表!$D150, MAX(0.00000001, (1/(1+EXP(-(INDEX(係数表!G:G,4) + $B150))))*(EXP(INDEX(係数表!H:H,4) + INDEX(係数表!I:I,4)*LN(INDEX(出力表!C:C,4)+1)))), MAX(0.00000001, (1-(1/(1+EXP(-(INDEX(係数表!G:G,4) + $B150)))))*(EXP(INDEX(係数表!H:H,4) + INDEX(係数表!I:I,4)*LN(INDEX(出力表!C:C,4)+1)))))))</f>
        <v>94.643779417832505</v>
      </c>
      <c r="K150" t="e">
        <f>MIN(100, MAX(0, (100*(INDEX(出力表!D:D,4))/(EXP(INDEX(係数表!B:B,4) + $C150) + (INDEX(出力表!D:D,4)))) + (乱数表!$P150*(Settings!B12/(((INDEX(出力表!D:D,4))+1)^INDEX(係数表!E:E,4)*INDEX(係数表!F:F,4))))))</f>
        <v>#VALUE!</v>
      </c>
      <c r="L150" t="e">
        <f>MIN(100, MAX(0, (INDEX(出力表!D:D,4))*J150/MAX(K150, Settings!B3)))</f>
        <v>#VALUE!</v>
      </c>
      <c r="M150">
        <f>MIN(100, MAX(0, 100*BETAINV(乱数表!$E150, MAX(0.00000001, (1/(1+EXP(-(INDEX(係数表!G:G,5) + $B150))))*(EXP(INDEX(係数表!H:H,5) + INDEX(係数表!I:I,5)*LN(INDEX(出力表!C:C,5)+1)))), MAX(0.00000001, (1-(1/(1+EXP(-(INDEX(係数表!G:G,5) + $B150)))))*(EXP(INDEX(係数表!H:H,5) + INDEX(係数表!I:I,5)*LN(INDEX(出力表!C:C,5)+1)))))))</f>
        <v>57.233277454808174</v>
      </c>
      <c r="N150" t="e">
        <f>MIN(100, MAX(0, (100*(INDEX(出力表!D:D,5))/(EXP(INDEX(係数表!B:B,5) + $C150) + (INDEX(出力表!D:D,5)))) + (乱数表!$Q150*(Settings!B12/(((INDEX(出力表!D:D,5))+1)^INDEX(係数表!E:E,5)*INDEX(係数表!F:F,5))))))</f>
        <v>#VALUE!</v>
      </c>
      <c r="O150" t="e">
        <f>MIN(100, MAX(0, (INDEX(出力表!D:D,5))*M150/MAX(N150, Settings!B3)))</f>
        <v>#VALUE!</v>
      </c>
      <c r="P150">
        <f>MIN(100, MAX(0, 100*BETAINV(乱数表!$F150, MAX(0.00000001, (1/(1+EXP(-(INDEX(係数表!G:G,6) + $B150))))*(EXP(INDEX(係数表!H:H,6) + INDEX(係数表!I:I,6)*LN(INDEX(出力表!C:C,6)+1)))), MAX(0.00000001, (1-(1/(1+EXP(-(INDEX(係数表!G:G,6) + $B150)))))*(EXP(INDEX(係数表!H:H,6) + INDEX(係数表!I:I,6)*LN(INDEX(出力表!C:C,6)+1)))))))</f>
        <v>93.705503197948573</v>
      </c>
      <c r="Q150" t="e">
        <f>MIN(100, MAX(0, (100*(INDEX(出力表!D:D,6))/(EXP(INDEX(係数表!B:B,6) + $C150) + (INDEX(出力表!D:D,6)))) + (乱数表!$R150*(Settings!B12/(((INDEX(出力表!D:D,6))+1)^INDEX(係数表!E:E,6)*INDEX(係数表!F:F,6))))))</f>
        <v>#VALUE!</v>
      </c>
      <c r="R150" t="e">
        <f>MIN(100, MAX(0, (INDEX(出力表!D:D,6))*P150/MAX(Q150, Settings!B3)))</f>
        <v>#VALUE!</v>
      </c>
      <c r="S150">
        <f>MIN(100, MAX(0, 100*BETAINV(乱数表!$G150, MAX(0.00000001, (1/(1+EXP(-(INDEX(係数表!G:G,7) + $B150))))*(EXP(INDEX(係数表!H:H,7) + INDEX(係数表!I:I,7)*LN(INDEX(出力表!C:C,7)+1)))), MAX(0.00000001, (1-(1/(1+EXP(-(INDEX(係数表!G:G,7) + $B150)))))*(EXP(INDEX(係数表!H:H,7) + INDEX(係数表!I:I,7)*LN(INDEX(出力表!C:C,7)+1)))))))</f>
        <v>82.194641430013647</v>
      </c>
      <c r="T150" t="e">
        <f>MIN(100, MAX(0, (100*(INDEX(出力表!D:D,7))/(EXP(INDEX(係数表!B:B,7) + $C150) + (INDEX(出力表!D:D,7)))) + (乱数表!$S150*(Settings!B12/(((INDEX(出力表!D:D,7))+1)^INDEX(係数表!E:E,7)*INDEX(係数表!F:F,7))))))</f>
        <v>#VALUE!</v>
      </c>
      <c r="U150" t="e">
        <f>MIN(100, MAX(0, (INDEX(出力表!D:D,7))*S150/MAX(T150, Settings!B3)))</f>
        <v>#VALUE!</v>
      </c>
      <c r="V150">
        <f>MIN(100, MAX(0, 100*BETAINV(乱数表!$H150, MAX(0.00000001, (1/(1+EXP(-(INDEX(係数表!G:G,8) + $B150))))*(EXP(INDEX(係数表!H:H,8) + INDEX(係数表!I:I,8)*LN(INDEX(出力表!C:C,8)+1)))), MAX(0.00000001, (1-(1/(1+EXP(-(INDEX(係数表!G:G,8) + $B150)))))*(EXP(INDEX(係数表!H:H,8) + INDEX(係数表!I:I,8)*LN(INDEX(出力表!C:C,8)+1)))))))</f>
        <v>95.32473633854282</v>
      </c>
      <c r="W150" t="e">
        <f>MIN(100, MAX(0, (100*(INDEX(出力表!D:D,8))/(EXP(INDEX(係数表!B:B,8) + $C150) + (INDEX(出力表!D:D,8)))) + (乱数表!$T150*(Settings!B12/(((INDEX(出力表!D:D,8))+1)^INDEX(係数表!E:E,8)*INDEX(係数表!F:F,8))))))</f>
        <v>#VALUE!</v>
      </c>
      <c r="X150" t="e">
        <f>MIN(100, MAX(0, (INDEX(出力表!D:D,8))*V150/MAX(W150, Settings!B3)))</f>
        <v>#VALUE!</v>
      </c>
      <c r="Y150">
        <f>MIN(100, MAX(0, 100*BETAINV(乱数表!$I150, MAX(0.00000001, (1/(1+EXP(-(INDEX(係数表!G:G,9) + $B150))))*(EXP(INDEX(係数表!H:H,9) + INDEX(係数表!I:I,9)*LN(INDEX(出力表!C:C,9)+1)))), MAX(0.00000001, (1-(1/(1+EXP(-(INDEX(係数表!G:G,9) + $B150)))))*(EXP(INDEX(係数表!H:H,9) + INDEX(係数表!I:I,9)*LN(INDEX(出力表!C:C,9)+1)))))))</f>
        <v>99.977530360709693</v>
      </c>
      <c r="Z150" t="e">
        <f>MIN(100, MAX(0, (100*(INDEX(出力表!D:D,9))/(EXP(INDEX(係数表!B:B,9) + $C150) + (INDEX(出力表!D:D,9)))) + (乱数表!$U150*(Settings!B12/(((INDEX(出力表!D:D,9))+1)^INDEX(係数表!E:E,9)*INDEX(係数表!F:F,9))))))</f>
        <v>#VALUE!</v>
      </c>
      <c r="AA150" t="e">
        <f>MIN(100, MAX(0, (INDEX(出力表!D:D,9))*Y150/MAX(Z150, Settings!B3)))</f>
        <v>#VALUE!</v>
      </c>
      <c r="AB150">
        <f>MIN(100, MAX(0, 100*BETAINV(乱数表!$J150, MAX(0.00000001, (1/(1+EXP(-(INDEX(係数表!G:G,10) + $B150))))*(EXP(INDEX(係数表!H:H,10) + INDEX(係数表!I:I,10)*LN(INDEX(出力表!C:C,10)+1)))), MAX(0.00000001, (1-(1/(1+EXP(-(INDEX(係数表!G:G,10) + $B150)))))*(EXP(INDEX(係数表!H:H,10) + INDEX(係数表!I:I,10)*LN(INDEX(出力表!C:C,10)+1)))))))</f>
        <v>98.649782203419605</v>
      </c>
      <c r="AC150" t="e">
        <f>MIN(100, MAX(0, (100*(INDEX(出力表!D:D,10))/(EXP(INDEX(係数表!B:B,10) + $C150) + (INDEX(出力表!D:D,10)))) + (乱数表!$V150*(Settings!B12/(((INDEX(出力表!D:D,10))+1)^INDEX(係数表!E:E,10)*INDEX(係数表!F:F,10))))))</f>
        <v>#VALUE!</v>
      </c>
      <c r="AD150" t="e">
        <f>MIN(100, MAX(0, (INDEX(出力表!D:D,10))*AB150/MAX(AC150, Settings!B3)))</f>
        <v>#VALUE!</v>
      </c>
      <c r="AE150">
        <f>MIN(100, MAX(0, 100*BETAINV(乱数表!$K150, MAX(0.00000001, (1/(1+EXP(-(INDEX(係数表!G:G,11) + $B150))))*(EXP(INDEX(係数表!H:H,11) + INDEX(係数表!I:I,11)*LN(INDEX(出力表!C:C,11)+1)))), MAX(0.00000001, (1-(1/(1+EXP(-(INDEX(係数表!G:G,11) + $B150)))))*(EXP(INDEX(係数表!H:H,11) + INDEX(係数表!I:I,11)*LN(INDEX(出力表!C:C,11)+1)))))))</f>
        <v>98.507510409545333</v>
      </c>
      <c r="AF150" t="e">
        <f>MIN(100, MAX(0, (100*(INDEX(出力表!D:D,11))/(EXP(INDEX(係数表!B:B,11) + $C150) + (INDEX(出力表!D:D,11)))) + (乱数表!$W150*(Settings!B12/(((INDEX(出力表!D:D,11))+1)^INDEX(係数表!E:E,11)*INDEX(係数表!F:F,11))))))</f>
        <v>#VALUE!</v>
      </c>
      <c r="AG150" t="e">
        <f>MIN(100, MAX(0, (INDEX(出力表!D:D,11))*AE150/MAX(AF150, Settings!B3)))</f>
        <v>#VALUE!</v>
      </c>
      <c r="AH150">
        <f>MIN(100, MAX(0, 100*BETAINV(乱数表!$L150, MAX(0.00000001, (1/(1+EXP(-(INDEX(係数表!G:G,12) + $B150))))*(EXP(INDEX(係数表!H:H,12) + INDEX(係数表!I:I,12)*LN(INDEX(出力表!C:C,12)+1)))), MAX(0.00000001, (1-(1/(1+EXP(-(INDEX(係数表!G:G,12) + $B150)))))*(EXP(INDEX(係数表!H:H,12) + INDEX(係数表!I:I,12)*LN(INDEX(出力表!C:C,12)+1)))))))</f>
        <v>82.199745774104329</v>
      </c>
      <c r="AI150" t="e">
        <f>MIN(100, MAX(0, (100*(INDEX(出力表!D:D,12))/(EXP(INDEX(係数表!B:B,12) + $C150) + (INDEX(出力表!D:D,12)))) + (乱数表!$X150*(Settings!B12/(((INDEX(出力表!D:D,12))+1)^INDEX(係数表!E:E,12)*INDEX(係数表!F:F,12))))))</f>
        <v>#VALUE!</v>
      </c>
      <c r="AJ150" t="e">
        <f>MIN(100, MAX(0, (INDEX(出力表!D:D,12))*AH150/MAX(AI150, Settings!B3)))</f>
        <v>#VALUE!</v>
      </c>
      <c r="AK150">
        <f>MIN(100, MAX(0, 100*BETAINV(乱数表!$M150, MAX(0.00000001, (1/(1+EXP(-(INDEX(係数表!G:G,13) + $B150))))*(EXP(INDEX(係数表!H:H,13) + INDEX(係数表!I:I,13)*LN(INDEX(出力表!C:C,13)+1)))), MAX(0.00000001, (1-(1/(1+EXP(-(INDEX(係数表!G:G,13) + $B150)))))*(EXP(INDEX(係数表!H:H,13) + INDEX(係数表!I:I,13)*LN(INDEX(出力表!C:C,13)+1)))))))</f>
        <v>92.729950142217461</v>
      </c>
      <c r="AL150" t="e">
        <f>MIN(100, MAX(0, (100*(INDEX(出力表!D:D,13))/(EXP(INDEX(係数表!B:B,13) + $C150) + (INDEX(出力表!D:D,13)))) + (乱数表!$Y150*(Settings!B12/(((INDEX(出力表!D:D,13))+1)^INDEX(係数表!E:E,13)*INDEX(係数表!F:F,13))))))</f>
        <v>#VALUE!</v>
      </c>
      <c r="AM150" t="e">
        <f>MIN(100, MAX(0, (INDEX(出力表!D:D,13))*AK150/MAX(AL150, Settings!B3)))</f>
        <v>#VALUE!</v>
      </c>
      <c r="AN150">
        <f>IF(ISNUMBER(F150), INDEX(出力表!B:B,2)*F150, 0)+IF(ISNUMBER(I150), INDEX(出力表!B:B,3)*I150, 0)+IF(ISNUMBER(L150), INDEX(出力表!B:B,4)*L150, 0)+IF(ISNUMBER(O150), INDEX(出力表!B:B,5)*O150, 0)+IF(ISNUMBER(R150), INDEX(出力表!B:B,6)*R150, 0)+IF(ISNUMBER(U150), INDEX(出力表!B:B,7)*U150, 0)+IF(ISNUMBER(X150), INDEX(出力表!B:B,8)*X150, 0)+IF(ISNUMBER(AA150), INDEX(出力表!B:B,9)*AA150, 0)+IF(ISNUMBER(AD150), INDEX(出力表!B:B,10)*AD150, 0)+IF(ISNUMBER(AG150), INDEX(出力表!B:B,11)*AG150, 0)+IF(ISNUMBER(AJ150), INDEX(出力表!B:B,12)*AJ150, 0)+IF(ISNUMBER(AM150), INDEX(出力表!B:B,13)*AM150, 0)</f>
        <v>0</v>
      </c>
      <c r="AO150">
        <f>IF(ISNUMBER(F150), INDEX(出力表!B:B,2), 0)+IF(ISNUMBER(I150), INDEX(出力表!B:B,3), 0)+IF(ISNUMBER(L150), INDEX(出力表!B:B,4), 0)+IF(ISNUMBER(O150), INDEX(出力表!B:B,5), 0)+IF(ISNUMBER(R150), INDEX(出力表!B:B,6), 0)+IF(ISNUMBER(U150), INDEX(出力表!B:B,7), 0)+IF(ISNUMBER(X150), INDEX(出力表!B:B,8), 0)+IF(ISNUMBER(AA150), INDEX(出力表!B:B,9), 0)+IF(ISNUMBER(AD150), INDEX(出力表!B:B,10), 0)+IF(ISNUMBER(AG150), INDEX(出力表!B:B,11), 0)+IF(ISNUMBER(AJ150), INDEX(出力表!B:B,12), 0)+IF(ISNUMBER(AM150), INDEX(出力表!B:B,13), 0)</f>
        <v>0</v>
      </c>
      <c r="AP150" t="str">
        <f t="shared" si="2"/>
        <v/>
      </c>
    </row>
    <row r="151" spans="1:42" x14ac:dyDescent="0.2">
      <c r="A151">
        <v>150</v>
      </c>
      <c r="B151">
        <f>IF(UPPER(Settings!B4)="TRUE", 乱数表!$Z151*Settings!B10, 0)</f>
        <v>-0.32235026341263434</v>
      </c>
      <c r="C151">
        <f>IF(UPPER(Settings!B4)="TRUE", 乱数表!$AA151*Settings!B11, 0)</f>
        <v>2.3858870363948001E-3</v>
      </c>
      <c r="D151">
        <f>MIN(100, MAX(0, 100*BETAINV(乱数表!$B151, MAX(0.00000001, (1/(1+EXP(-(INDEX(係数表!G:G,2) + $B151))))*(EXP(INDEX(係数表!H:H,2) + INDEX(係数表!I:I,2)*LN(INDEX(出力表!C:C,2)+1)))), MAX(0.00000001, (1-(1/(1+EXP(-(INDEX(係数表!G:G,2) + $B151)))))*(EXP(INDEX(係数表!H:H,2) + INDEX(係数表!I:I,2)*LN(INDEX(出力表!C:C,2)+1)))))))</f>
        <v>97.62036555799591</v>
      </c>
      <c r="E151" t="e">
        <f>MIN(100, MAX(0, (100*(INDEX(出力表!D:D,2))/(EXP(INDEX(係数表!B:B,2) + $C151) + (INDEX(出力表!D:D,2)))) + (乱数表!$N151*(Settings!B12/(((INDEX(出力表!D:D,2))+1)^INDEX(係数表!E:E,2)*INDEX(係数表!F:F,2))))))</f>
        <v>#VALUE!</v>
      </c>
      <c r="F151" t="e">
        <f>MIN(100, MAX(0, (INDEX(出力表!D:D,2))*D151/MAX(E151, Settings!B3)))</f>
        <v>#VALUE!</v>
      </c>
      <c r="G151">
        <f>MIN(100, MAX(0, 100*BETAINV(乱数表!$C151, MAX(0.00000001, (1/(1+EXP(-(INDEX(係数表!G:G,3) + $B151))))*(EXP(INDEX(係数表!H:H,3) + INDEX(係数表!I:I,3)*LN(INDEX(出力表!C:C,3)+1)))), MAX(0.00000001, (1-(1/(1+EXP(-(INDEX(係数表!G:G,3) + $B151)))))*(EXP(INDEX(係数表!H:H,3) + INDEX(係数表!I:I,3)*LN(INDEX(出力表!C:C,3)+1)))))))</f>
        <v>63.975071232861922</v>
      </c>
      <c r="H151" t="e">
        <f>MIN(100, MAX(0, (100*(INDEX(出力表!D:D,3))/(EXP(INDEX(係数表!B:B,3) + $C151) + (INDEX(出力表!D:D,3)))) + (乱数表!$O151*(Settings!B12/(((INDEX(出力表!D:D,3))+1)^INDEX(係数表!E:E,3)*INDEX(係数表!F:F,3))))))</f>
        <v>#VALUE!</v>
      </c>
      <c r="I151" t="e">
        <f>MIN(100, MAX(0, (INDEX(出力表!D:D,3))*G151/MAX(H151, Settings!B3)))</f>
        <v>#VALUE!</v>
      </c>
      <c r="J151">
        <f>MIN(100, MAX(0, 100*BETAINV(乱数表!$D151, MAX(0.00000001, (1/(1+EXP(-(INDEX(係数表!G:G,4) + $B151))))*(EXP(INDEX(係数表!H:H,4) + INDEX(係数表!I:I,4)*LN(INDEX(出力表!C:C,4)+1)))), MAX(0.00000001, (1-(1/(1+EXP(-(INDEX(係数表!G:G,4) + $B151)))))*(EXP(INDEX(係数表!H:H,4) + INDEX(係数表!I:I,4)*LN(INDEX(出力表!C:C,4)+1)))))))</f>
        <v>94.477827426332141</v>
      </c>
      <c r="K151" t="e">
        <f>MIN(100, MAX(0, (100*(INDEX(出力表!D:D,4))/(EXP(INDEX(係数表!B:B,4) + $C151) + (INDEX(出力表!D:D,4)))) + (乱数表!$P151*(Settings!B12/(((INDEX(出力表!D:D,4))+1)^INDEX(係数表!E:E,4)*INDEX(係数表!F:F,4))))))</f>
        <v>#VALUE!</v>
      </c>
      <c r="L151" t="e">
        <f>MIN(100, MAX(0, (INDEX(出力表!D:D,4))*J151/MAX(K151, Settings!B3)))</f>
        <v>#VALUE!</v>
      </c>
      <c r="M151">
        <f>MIN(100, MAX(0, 100*BETAINV(乱数表!$E151, MAX(0.00000001, (1/(1+EXP(-(INDEX(係数表!G:G,5) + $B151))))*(EXP(INDEX(係数表!H:H,5) + INDEX(係数表!I:I,5)*LN(INDEX(出力表!C:C,5)+1)))), MAX(0.00000001, (1-(1/(1+EXP(-(INDEX(係数表!G:G,5) + $B151)))))*(EXP(INDEX(係数表!H:H,5) + INDEX(係数表!I:I,5)*LN(INDEX(出力表!C:C,5)+1)))))))</f>
        <v>88.709114977453169</v>
      </c>
      <c r="N151" t="e">
        <f>MIN(100, MAX(0, (100*(INDEX(出力表!D:D,5))/(EXP(INDEX(係数表!B:B,5) + $C151) + (INDEX(出力表!D:D,5)))) + (乱数表!$Q151*(Settings!B12/(((INDEX(出力表!D:D,5))+1)^INDEX(係数表!E:E,5)*INDEX(係数表!F:F,5))))))</f>
        <v>#VALUE!</v>
      </c>
      <c r="O151" t="e">
        <f>MIN(100, MAX(0, (INDEX(出力表!D:D,5))*M151/MAX(N151, Settings!B3)))</f>
        <v>#VALUE!</v>
      </c>
      <c r="P151">
        <f>MIN(100, MAX(0, 100*BETAINV(乱数表!$F151, MAX(0.00000001, (1/(1+EXP(-(INDEX(係数表!G:G,6) + $B151))))*(EXP(INDEX(係数表!H:H,6) + INDEX(係数表!I:I,6)*LN(INDEX(出力表!C:C,6)+1)))), MAX(0.00000001, (1-(1/(1+EXP(-(INDEX(係数表!G:G,6) + $B151)))))*(EXP(INDEX(係数表!H:H,6) + INDEX(係数表!I:I,6)*LN(INDEX(出力表!C:C,6)+1)))))))</f>
        <v>65.932811049217506</v>
      </c>
      <c r="Q151" t="e">
        <f>MIN(100, MAX(0, (100*(INDEX(出力表!D:D,6))/(EXP(INDEX(係数表!B:B,6) + $C151) + (INDEX(出力表!D:D,6)))) + (乱数表!$R151*(Settings!B12/(((INDEX(出力表!D:D,6))+1)^INDEX(係数表!E:E,6)*INDEX(係数表!F:F,6))))))</f>
        <v>#VALUE!</v>
      </c>
      <c r="R151" t="e">
        <f>MIN(100, MAX(0, (INDEX(出力表!D:D,6))*P151/MAX(Q151, Settings!B3)))</f>
        <v>#VALUE!</v>
      </c>
      <c r="S151">
        <f>MIN(100, MAX(0, 100*BETAINV(乱数表!$G151, MAX(0.00000001, (1/(1+EXP(-(INDEX(係数表!G:G,7) + $B151))))*(EXP(INDEX(係数表!H:H,7) + INDEX(係数表!I:I,7)*LN(INDEX(出力表!C:C,7)+1)))), MAX(0.00000001, (1-(1/(1+EXP(-(INDEX(係数表!G:G,7) + $B151)))))*(EXP(INDEX(係数表!H:H,7) + INDEX(係数表!I:I,7)*LN(INDEX(出力表!C:C,7)+1)))))))</f>
        <v>78.333209337861447</v>
      </c>
      <c r="T151" t="e">
        <f>MIN(100, MAX(0, (100*(INDEX(出力表!D:D,7))/(EXP(INDEX(係数表!B:B,7) + $C151) + (INDEX(出力表!D:D,7)))) + (乱数表!$S151*(Settings!B12/(((INDEX(出力表!D:D,7))+1)^INDEX(係数表!E:E,7)*INDEX(係数表!F:F,7))))))</f>
        <v>#VALUE!</v>
      </c>
      <c r="U151" t="e">
        <f>MIN(100, MAX(0, (INDEX(出力表!D:D,7))*S151/MAX(T151, Settings!B3)))</f>
        <v>#VALUE!</v>
      </c>
      <c r="V151">
        <f>MIN(100, MAX(0, 100*BETAINV(乱数表!$H151, MAX(0.00000001, (1/(1+EXP(-(INDEX(係数表!G:G,8) + $B151))))*(EXP(INDEX(係数表!H:H,8) + INDEX(係数表!I:I,8)*LN(INDEX(出力表!C:C,8)+1)))), MAX(0.00000001, (1-(1/(1+EXP(-(INDEX(係数表!G:G,8) + $B151)))))*(EXP(INDEX(係数表!H:H,8) + INDEX(係数表!I:I,8)*LN(INDEX(出力表!C:C,8)+1)))))))</f>
        <v>94.858721714943186</v>
      </c>
      <c r="W151" t="e">
        <f>MIN(100, MAX(0, (100*(INDEX(出力表!D:D,8))/(EXP(INDEX(係数表!B:B,8) + $C151) + (INDEX(出力表!D:D,8)))) + (乱数表!$T151*(Settings!B12/(((INDEX(出力表!D:D,8))+1)^INDEX(係数表!E:E,8)*INDEX(係数表!F:F,8))))))</f>
        <v>#VALUE!</v>
      </c>
      <c r="X151" t="e">
        <f>MIN(100, MAX(0, (INDEX(出力表!D:D,8))*V151/MAX(W151, Settings!B3)))</f>
        <v>#VALUE!</v>
      </c>
      <c r="Y151">
        <f>MIN(100, MAX(0, 100*BETAINV(乱数表!$I151, MAX(0.00000001, (1/(1+EXP(-(INDEX(係数表!G:G,9) + $B151))))*(EXP(INDEX(係数表!H:H,9) + INDEX(係数表!I:I,9)*LN(INDEX(出力表!C:C,9)+1)))), MAX(0.00000001, (1-(1/(1+EXP(-(INDEX(係数表!G:G,9) + $B151)))))*(EXP(INDEX(係数表!H:H,9) + INDEX(係数表!I:I,9)*LN(INDEX(出力表!C:C,9)+1)))))))</f>
        <v>79.474997351346843</v>
      </c>
      <c r="Z151" t="e">
        <f>MIN(100, MAX(0, (100*(INDEX(出力表!D:D,9))/(EXP(INDEX(係数表!B:B,9) + $C151) + (INDEX(出力表!D:D,9)))) + (乱数表!$U151*(Settings!B12/(((INDEX(出力表!D:D,9))+1)^INDEX(係数表!E:E,9)*INDEX(係数表!F:F,9))))))</f>
        <v>#VALUE!</v>
      </c>
      <c r="AA151" t="e">
        <f>MIN(100, MAX(0, (INDEX(出力表!D:D,9))*Y151/MAX(Z151, Settings!B3)))</f>
        <v>#VALUE!</v>
      </c>
      <c r="AB151">
        <f>MIN(100, MAX(0, 100*BETAINV(乱数表!$J151, MAX(0.00000001, (1/(1+EXP(-(INDEX(係数表!G:G,10) + $B151))))*(EXP(INDEX(係数表!H:H,10) + INDEX(係数表!I:I,10)*LN(INDEX(出力表!C:C,10)+1)))), MAX(0.00000001, (1-(1/(1+EXP(-(INDEX(係数表!G:G,10) + $B151)))))*(EXP(INDEX(係数表!H:H,10) + INDEX(係数表!I:I,10)*LN(INDEX(出力表!C:C,10)+1)))))))</f>
        <v>97.4214500493418</v>
      </c>
      <c r="AC151" t="e">
        <f>MIN(100, MAX(0, (100*(INDEX(出力表!D:D,10))/(EXP(INDEX(係数表!B:B,10) + $C151) + (INDEX(出力表!D:D,10)))) + (乱数表!$V151*(Settings!B12/(((INDEX(出力表!D:D,10))+1)^INDEX(係数表!E:E,10)*INDEX(係数表!F:F,10))))))</f>
        <v>#VALUE!</v>
      </c>
      <c r="AD151" t="e">
        <f>MIN(100, MAX(0, (INDEX(出力表!D:D,10))*AB151/MAX(AC151, Settings!B3)))</f>
        <v>#VALUE!</v>
      </c>
      <c r="AE151">
        <f>MIN(100, MAX(0, 100*BETAINV(乱数表!$K151, MAX(0.00000001, (1/(1+EXP(-(INDEX(係数表!G:G,11) + $B151))))*(EXP(INDEX(係数表!H:H,11) + INDEX(係数表!I:I,11)*LN(INDEX(出力表!C:C,11)+1)))), MAX(0.00000001, (1-(1/(1+EXP(-(INDEX(係数表!G:G,11) + $B151)))))*(EXP(INDEX(係数表!H:H,11) + INDEX(係数表!I:I,11)*LN(INDEX(出力表!C:C,11)+1)))))))</f>
        <v>86.64974134646738</v>
      </c>
      <c r="AF151" t="e">
        <f>MIN(100, MAX(0, (100*(INDEX(出力表!D:D,11))/(EXP(INDEX(係数表!B:B,11) + $C151) + (INDEX(出力表!D:D,11)))) + (乱数表!$W151*(Settings!B12/(((INDEX(出力表!D:D,11))+1)^INDEX(係数表!E:E,11)*INDEX(係数表!F:F,11))))))</f>
        <v>#VALUE!</v>
      </c>
      <c r="AG151" t="e">
        <f>MIN(100, MAX(0, (INDEX(出力表!D:D,11))*AE151/MAX(AF151, Settings!B3)))</f>
        <v>#VALUE!</v>
      </c>
      <c r="AH151">
        <f>MIN(100, MAX(0, 100*BETAINV(乱数表!$L151, MAX(0.00000001, (1/(1+EXP(-(INDEX(係数表!G:G,12) + $B151))))*(EXP(INDEX(係数表!H:H,12) + INDEX(係数表!I:I,12)*LN(INDEX(出力表!C:C,12)+1)))), MAX(0.00000001, (1-(1/(1+EXP(-(INDEX(係数表!G:G,12) + $B151)))))*(EXP(INDEX(係数表!H:H,12) + INDEX(係数表!I:I,12)*LN(INDEX(出力表!C:C,12)+1)))))))</f>
        <v>77.644339342318204</v>
      </c>
      <c r="AI151" t="e">
        <f>MIN(100, MAX(0, (100*(INDEX(出力表!D:D,12))/(EXP(INDEX(係数表!B:B,12) + $C151) + (INDEX(出力表!D:D,12)))) + (乱数表!$X151*(Settings!B12/(((INDEX(出力表!D:D,12))+1)^INDEX(係数表!E:E,12)*INDEX(係数表!F:F,12))))))</f>
        <v>#VALUE!</v>
      </c>
      <c r="AJ151" t="e">
        <f>MIN(100, MAX(0, (INDEX(出力表!D:D,12))*AH151/MAX(AI151, Settings!B3)))</f>
        <v>#VALUE!</v>
      </c>
      <c r="AK151">
        <f>MIN(100, MAX(0, 100*BETAINV(乱数表!$M151, MAX(0.00000001, (1/(1+EXP(-(INDEX(係数表!G:G,13) + $B151))))*(EXP(INDEX(係数表!H:H,13) + INDEX(係数表!I:I,13)*LN(INDEX(出力表!C:C,13)+1)))), MAX(0.00000001, (1-(1/(1+EXP(-(INDEX(係数表!G:G,13) + $B151)))))*(EXP(INDEX(係数表!H:H,13) + INDEX(係数表!I:I,13)*LN(INDEX(出力表!C:C,13)+1)))))))</f>
        <v>99.246143023083562</v>
      </c>
      <c r="AL151" t="e">
        <f>MIN(100, MAX(0, (100*(INDEX(出力表!D:D,13))/(EXP(INDEX(係数表!B:B,13) + $C151) + (INDEX(出力表!D:D,13)))) + (乱数表!$Y151*(Settings!B12/(((INDEX(出力表!D:D,13))+1)^INDEX(係数表!E:E,13)*INDEX(係数表!F:F,13))))))</f>
        <v>#VALUE!</v>
      </c>
      <c r="AM151" t="e">
        <f>MIN(100, MAX(0, (INDEX(出力表!D:D,13))*AK151/MAX(AL151, Settings!B3)))</f>
        <v>#VALUE!</v>
      </c>
      <c r="AN151">
        <f>IF(ISNUMBER(F151), INDEX(出力表!B:B,2)*F151, 0)+IF(ISNUMBER(I151), INDEX(出力表!B:B,3)*I151, 0)+IF(ISNUMBER(L151), INDEX(出力表!B:B,4)*L151, 0)+IF(ISNUMBER(O151), INDEX(出力表!B:B,5)*O151, 0)+IF(ISNUMBER(R151), INDEX(出力表!B:B,6)*R151, 0)+IF(ISNUMBER(U151), INDEX(出力表!B:B,7)*U151, 0)+IF(ISNUMBER(X151), INDEX(出力表!B:B,8)*X151, 0)+IF(ISNUMBER(AA151), INDEX(出力表!B:B,9)*AA151, 0)+IF(ISNUMBER(AD151), INDEX(出力表!B:B,10)*AD151, 0)+IF(ISNUMBER(AG151), INDEX(出力表!B:B,11)*AG151, 0)+IF(ISNUMBER(AJ151), INDEX(出力表!B:B,12)*AJ151, 0)+IF(ISNUMBER(AM151), INDEX(出力表!B:B,13)*AM151, 0)</f>
        <v>0</v>
      </c>
      <c r="AO151">
        <f>IF(ISNUMBER(F151), INDEX(出力表!B:B,2), 0)+IF(ISNUMBER(I151), INDEX(出力表!B:B,3), 0)+IF(ISNUMBER(L151), INDEX(出力表!B:B,4), 0)+IF(ISNUMBER(O151), INDEX(出力表!B:B,5), 0)+IF(ISNUMBER(R151), INDEX(出力表!B:B,6), 0)+IF(ISNUMBER(U151), INDEX(出力表!B:B,7), 0)+IF(ISNUMBER(X151), INDEX(出力表!B:B,8), 0)+IF(ISNUMBER(AA151), INDEX(出力表!B:B,9), 0)+IF(ISNUMBER(AD151), INDEX(出力表!B:B,10), 0)+IF(ISNUMBER(AG151), INDEX(出力表!B:B,11), 0)+IF(ISNUMBER(AJ151), INDEX(出力表!B:B,12), 0)+IF(ISNUMBER(AM151), INDEX(出力表!B:B,13), 0)</f>
        <v>0</v>
      </c>
      <c r="AP151" t="str">
        <f t="shared" si="2"/>
        <v/>
      </c>
    </row>
    <row r="152" spans="1:42" x14ac:dyDescent="0.2">
      <c r="A152">
        <v>151</v>
      </c>
      <c r="B152">
        <f>IF(UPPER(Settings!B4)="TRUE", 乱数表!$Z152*Settings!B10, 0)</f>
        <v>-0.1371059569408159</v>
      </c>
      <c r="C152">
        <f>IF(UPPER(Settings!B4)="TRUE", 乱数表!$AA152*Settings!B11, 0)</f>
        <v>5.1883778635430255E-2</v>
      </c>
      <c r="D152">
        <f>MIN(100, MAX(0, 100*BETAINV(乱数表!$B152, MAX(0.00000001, (1/(1+EXP(-(INDEX(係数表!G:G,2) + $B152))))*(EXP(INDEX(係数表!H:H,2) + INDEX(係数表!I:I,2)*LN(INDEX(出力表!C:C,2)+1)))), MAX(0.00000001, (1-(1/(1+EXP(-(INDEX(係数表!G:G,2) + $B152)))))*(EXP(INDEX(係数表!H:H,2) + INDEX(係数表!I:I,2)*LN(INDEX(出力表!C:C,2)+1)))))))</f>
        <v>99.534829278457295</v>
      </c>
      <c r="E152" t="e">
        <f>MIN(100, MAX(0, (100*(INDEX(出力表!D:D,2))/(EXP(INDEX(係数表!B:B,2) + $C152) + (INDEX(出力表!D:D,2)))) + (乱数表!$N152*(Settings!B12/(((INDEX(出力表!D:D,2))+1)^INDEX(係数表!E:E,2)*INDEX(係数表!F:F,2))))))</f>
        <v>#VALUE!</v>
      </c>
      <c r="F152" t="e">
        <f>MIN(100, MAX(0, (INDEX(出力表!D:D,2))*D152/MAX(E152, Settings!B3)))</f>
        <v>#VALUE!</v>
      </c>
      <c r="G152">
        <f>MIN(100, MAX(0, 100*BETAINV(乱数表!$C152, MAX(0.00000001, (1/(1+EXP(-(INDEX(係数表!G:G,3) + $B152))))*(EXP(INDEX(係数表!H:H,3) + INDEX(係数表!I:I,3)*LN(INDEX(出力表!C:C,3)+1)))), MAX(0.00000001, (1-(1/(1+EXP(-(INDEX(係数表!G:G,3) + $B152)))))*(EXP(INDEX(係数表!H:H,3) + INDEX(係数表!I:I,3)*LN(INDEX(出力表!C:C,3)+1)))))))</f>
        <v>99.359955744139157</v>
      </c>
      <c r="H152" t="e">
        <f>MIN(100, MAX(0, (100*(INDEX(出力表!D:D,3))/(EXP(INDEX(係数表!B:B,3) + $C152) + (INDEX(出力表!D:D,3)))) + (乱数表!$O152*(Settings!B12/(((INDEX(出力表!D:D,3))+1)^INDEX(係数表!E:E,3)*INDEX(係数表!F:F,3))))))</f>
        <v>#VALUE!</v>
      </c>
      <c r="I152" t="e">
        <f>MIN(100, MAX(0, (INDEX(出力表!D:D,3))*G152/MAX(H152, Settings!B3)))</f>
        <v>#VALUE!</v>
      </c>
      <c r="J152">
        <f>MIN(100, MAX(0, 100*BETAINV(乱数表!$D152, MAX(0.00000001, (1/(1+EXP(-(INDEX(係数表!G:G,4) + $B152))))*(EXP(INDEX(係数表!H:H,4) + INDEX(係数表!I:I,4)*LN(INDEX(出力表!C:C,4)+1)))), MAX(0.00000001, (1-(1/(1+EXP(-(INDEX(係数表!G:G,4) + $B152)))))*(EXP(INDEX(係数表!H:H,4) + INDEX(係数表!I:I,4)*LN(INDEX(出力表!C:C,4)+1)))))))</f>
        <v>82.994834152948599</v>
      </c>
      <c r="K152" t="e">
        <f>MIN(100, MAX(0, (100*(INDEX(出力表!D:D,4))/(EXP(INDEX(係数表!B:B,4) + $C152) + (INDEX(出力表!D:D,4)))) + (乱数表!$P152*(Settings!B12/(((INDEX(出力表!D:D,4))+1)^INDEX(係数表!E:E,4)*INDEX(係数表!F:F,4))))))</f>
        <v>#VALUE!</v>
      </c>
      <c r="L152" t="e">
        <f>MIN(100, MAX(0, (INDEX(出力表!D:D,4))*J152/MAX(K152, Settings!B3)))</f>
        <v>#VALUE!</v>
      </c>
      <c r="M152">
        <f>MIN(100, MAX(0, 100*BETAINV(乱数表!$E152, MAX(0.00000001, (1/(1+EXP(-(INDEX(係数表!G:G,5) + $B152))))*(EXP(INDEX(係数表!H:H,5) + INDEX(係数表!I:I,5)*LN(INDEX(出力表!C:C,5)+1)))), MAX(0.00000001, (1-(1/(1+EXP(-(INDEX(係数表!G:G,5) + $B152)))))*(EXP(INDEX(係数表!H:H,5) + INDEX(係数表!I:I,5)*LN(INDEX(出力表!C:C,5)+1)))))))</f>
        <v>98.08480867830788</v>
      </c>
      <c r="N152" t="e">
        <f>MIN(100, MAX(0, (100*(INDEX(出力表!D:D,5))/(EXP(INDEX(係数表!B:B,5) + $C152) + (INDEX(出力表!D:D,5)))) + (乱数表!$Q152*(Settings!B12/(((INDEX(出力表!D:D,5))+1)^INDEX(係数表!E:E,5)*INDEX(係数表!F:F,5))))))</f>
        <v>#VALUE!</v>
      </c>
      <c r="O152" t="e">
        <f>MIN(100, MAX(0, (INDEX(出力表!D:D,5))*M152/MAX(N152, Settings!B3)))</f>
        <v>#VALUE!</v>
      </c>
      <c r="P152">
        <f>MIN(100, MAX(0, 100*BETAINV(乱数表!$F152, MAX(0.00000001, (1/(1+EXP(-(INDEX(係数表!G:G,6) + $B152))))*(EXP(INDEX(係数表!H:H,6) + INDEX(係数表!I:I,6)*LN(INDEX(出力表!C:C,6)+1)))), MAX(0.00000001, (1-(1/(1+EXP(-(INDEX(係数表!G:G,6) + $B152)))))*(EXP(INDEX(係数表!H:H,6) + INDEX(係数表!I:I,6)*LN(INDEX(出力表!C:C,6)+1)))))))</f>
        <v>54.518553293420879</v>
      </c>
      <c r="Q152" t="e">
        <f>MIN(100, MAX(0, (100*(INDEX(出力表!D:D,6))/(EXP(INDEX(係数表!B:B,6) + $C152) + (INDEX(出力表!D:D,6)))) + (乱数表!$R152*(Settings!B12/(((INDEX(出力表!D:D,6))+1)^INDEX(係数表!E:E,6)*INDEX(係数表!F:F,6))))))</f>
        <v>#VALUE!</v>
      </c>
      <c r="R152" t="e">
        <f>MIN(100, MAX(0, (INDEX(出力表!D:D,6))*P152/MAX(Q152, Settings!B3)))</f>
        <v>#VALUE!</v>
      </c>
      <c r="S152">
        <f>MIN(100, MAX(0, 100*BETAINV(乱数表!$G152, MAX(0.00000001, (1/(1+EXP(-(INDEX(係数表!G:G,7) + $B152))))*(EXP(INDEX(係数表!H:H,7) + INDEX(係数表!I:I,7)*LN(INDEX(出力表!C:C,7)+1)))), MAX(0.00000001, (1-(1/(1+EXP(-(INDEX(係数表!G:G,7) + $B152)))))*(EXP(INDEX(係数表!H:H,7) + INDEX(係数表!I:I,7)*LN(INDEX(出力表!C:C,7)+1)))))))</f>
        <v>98.530890537460252</v>
      </c>
      <c r="T152" t="e">
        <f>MIN(100, MAX(0, (100*(INDEX(出力表!D:D,7))/(EXP(INDEX(係数表!B:B,7) + $C152) + (INDEX(出力表!D:D,7)))) + (乱数表!$S152*(Settings!B12/(((INDEX(出力表!D:D,7))+1)^INDEX(係数表!E:E,7)*INDEX(係数表!F:F,7))))))</f>
        <v>#VALUE!</v>
      </c>
      <c r="U152" t="e">
        <f>MIN(100, MAX(0, (INDEX(出力表!D:D,7))*S152/MAX(T152, Settings!B3)))</f>
        <v>#VALUE!</v>
      </c>
      <c r="V152">
        <f>MIN(100, MAX(0, 100*BETAINV(乱数表!$H152, MAX(0.00000001, (1/(1+EXP(-(INDEX(係数表!G:G,8) + $B152))))*(EXP(INDEX(係数表!H:H,8) + INDEX(係数表!I:I,8)*LN(INDEX(出力表!C:C,8)+1)))), MAX(0.00000001, (1-(1/(1+EXP(-(INDEX(係数表!G:G,8) + $B152)))))*(EXP(INDEX(係数表!H:H,8) + INDEX(係数表!I:I,8)*LN(INDEX(出力表!C:C,8)+1)))))))</f>
        <v>98.830918287917541</v>
      </c>
      <c r="W152" t="e">
        <f>MIN(100, MAX(0, (100*(INDEX(出力表!D:D,8))/(EXP(INDEX(係数表!B:B,8) + $C152) + (INDEX(出力表!D:D,8)))) + (乱数表!$T152*(Settings!B12/(((INDEX(出力表!D:D,8))+1)^INDEX(係数表!E:E,8)*INDEX(係数表!F:F,8))))))</f>
        <v>#VALUE!</v>
      </c>
      <c r="X152" t="e">
        <f>MIN(100, MAX(0, (INDEX(出力表!D:D,8))*V152/MAX(W152, Settings!B3)))</f>
        <v>#VALUE!</v>
      </c>
      <c r="Y152">
        <f>MIN(100, MAX(0, 100*BETAINV(乱数表!$I152, MAX(0.00000001, (1/(1+EXP(-(INDEX(係数表!G:G,9) + $B152))))*(EXP(INDEX(係数表!H:H,9) + INDEX(係数表!I:I,9)*LN(INDEX(出力表!C:C,9)+1)))), MAX(0.00000001, (1-(1/(1+EXP(-(INDEX(係数表!G:G,9) + $B152)))))*(EXP(INDEX(係数表!H:H,9) + INDEX(係数表!I:I,9)*LN(INDEX(出力表!C:C,9)+1)))))))</f>
        <v>99.617699948882361</v>
      </c>
      <c r="Z152" t="e">
        <f>MIN(100, MAX(0, (100*(INDEX(出力表!D:D,9))/(EXP(INDEX(係数表!B:B,9) + $C152) + (INDEX(出力表!D:D,9)))) + (乱数表!$U152*(Settings!B12/(((INDEX(出力表!D:D,9))+1)^INDEX(係数表!E:E,9)*INDEX(係数表!F:F,9))))))</f>
        <v>#VALUE!</v>
      </c>
      <c r="AA152" t="e">
        <f>MIN(100, MAX(0, (INDEX(出力表!D:D,9))*Y152/MAX(Z152, Settings!B3)))</f>
        <v>#VALUE!</v>
      </c>
      <c r="AB152">
        <f>MIN(100, MAX(0, 100*BETAINV(乱数表!$J152, MAX(0.00000001, (1/(1+EXP(-(INDEX(係数表!G:G,10) + $B152))))*(EXP(INDEX(係数表!H:H,10) + INDEX(係数表!I:I,10)*LN(INDEX(出力表!C:C,10)+1)))), MAX(0.00000001, (1-(1/(1+EXP(-(INDEX(係数表!G:G,10) + $B152)))))*(EXP(INDEX(係数表!H:H,10) + INDEX(係数表!I:I,10)*LN(INDEX(出力表!C:C,10)+1)))))))</f>
        <v>99.338120288702385</v>
      </c>
      <c r="AC152" t="e">
        <f>MIN(100, MAX(0, (100*(INDEX(出力表!D:D,10))/(EXP(INDEX(係数表!B:B,10) + $C152) + (INDEX(出力表!D:D,10)))) + (乱数表!$V152*(Settings!B12/(((INDEX(出力表!D:D,10))+1)^INDEX(係数表!E:E,10)*INDEX(係数表!F:F,10))))))</f>
        <v>#VALUE!</v>
      </c>
      <c r="AD152" t="e">
        <f>MIN(100, MAX(0, (INDEX(出力表!D:D,10))*AB152/MAX(AC152, Settings!B3)))</f>
        <v>#VALUE!</v>
      </c>
      <c r="AE152">
        <f>MIN(100, MAX(0, 100*BETAINV(乱数表!$K152, MAX(0.00000001, (1/(1+EXP(-(INDEX(係数表!G:G,11) + $B152))))*(EXP(INDEX(係数表!H:H,11) + INDEX(係数表!I:I,11)*LN(INDEX(出力表!C:C,11)+1)))), MAX(0.00000001, (1-(1/(1+EXP(-(INDEX(係数表!G:G,11) + $B152)))))*(EXP(INDEX(係数表!H:H,11) + INDEX(係数表!I:I,11)*LN(INDEX(出力表!C:C,11)+1)))))))</f>
        <v>66.126744025978496</v>
      </c>
      <c r="AF152" t="e">
        <f>MIN(100, MAX(0, (100*(INDEX(出力表!D:D,11))/(EXP(INDEX(係数表!B:B,11) + $C152) + (INDEX(出力表!D:D,11)))) + (乱数表!$W152*(Settings!B12/(((INDEX(出力表!D:D,11))+1)^INDEX(係数表!E:E,11)*INDEX(係数表!F:F,11))))))</f>
        <v>#VALUE!</v>
      </c>
      <c r="AG152" t="e">
        <f>MIN(100, MAX(0, (INDEX(出力表!D:D,11))*AE152/MAX(AF152, Settings!B3)))</f>
        <v>#VALUE!</v>
      </c>
      <c r="AH152">
        <f>MIN(100, MAX(0, 100*BETAINV(乱数表!$L152, MAX(0.00000001, (1/(1+EXP(-(INDEX(係数表!G:G,12) + $B152))))*(EXP(INDEX(係数表!H:H,12) + INDEX(係数表!I:I,12)*LN(INDEX(出力表!C:C,12)+1)))), MAX(0.00000001, (1-(1/(1+EXP(-(INDEX(係数表!G:G,12) + $B152)))))*(EXP(INDEX(係数表!H:H,12) + INDEX(係数表!I:I,12)*LN(INDEX(出力表!C:C,12)+1)))))))</f>
        <v>91.286212432285723</v>
      </c>
      <c r="AI152" t="e">
        <f>MIN(100, MAX(0, (100*(INDEX(出力表!D:D,12))/(EXP(INDEX(係数表!B:B,12) + $C152) + (INDEX(出力表!D:D,12)))) + (乱数表!$X152*(Settings!B12/(((INDEX(出力表!D:D,12))+1)^INDEX(係数表!E:E,12)*INDEX(係数表!F:F,12))))))</f>
        <v>#VALUE!</v>
      </c>
      <c r="AJ152" t="e">
        <f>MIN(100, MAX(0, (INDEX(出力表!D:D,12))*AH152/MAX(AI152, Settings!B3)))</f>
        <v>#VALUE!</v>
      </c>
      <c r="AK152">
        <f>MIN(100, MAX(0, 100*BETAINV(乱数表!$M152, MAX(0.00000001, (1/(1+EXP(-(INDEX(係数表!G:G,13) + $B152))))*(EXP(INDEX(係数表!H:H,13) + INDEX(係数表!I:I,13)*LN(INDEX(出力表!C:C,13)+1)))), MAX(0.00000001, (1-(1/(1+EXP(-(INDEX(係数表!G:G,13) + $B152)))))*(EXP(INDEX(係数表!H:H,13) + INDEX(係数表!I:I,13)*LN(INDEX(出力表!C:C,13)+1)))))))</f>
        <v>93.896640112126093</v>
      </c>
      <c r="AL152" t="e">
        <f>MIN(100, MAX(0, (100*(INDEX(出力表!D:D,13))/(EXP(INDEX(係数表!B:B,13) + $C152) + (INDEX(出力表!D:D,13)))) + (乱数表!$Y152*(Settings!B12/(((INDEX(出力表!D:D,13))+1)^INDEX(係数表!E:E,13)*INDEX(係数表!F:F,13))))))</f>
        <v>#VALUE!</v>
      </c>
      <c r="AM152" t="e">
        <f>MIN(100, MAX(0, (INDEX(出力表!D:D,13))*AK152/MAX(AL152, Settings!B3)))</f>
        <v>#VALUE!</v>
      </c>
      <c r="AN152">
        <f>IF(ISNUMBER(F152), INDEX(出力表!B:B,2)*F152, 0)+IF(ISNUMBER(I152), INDEX(出力表!B:B,3)*I152, 0)+IF(ISNUMBER(L152), INDEX(出力表!B:B,4)*L152, 0)+IF(ISNUMBER(O152), INDEX(出力表!B:B,5)*O152, 0)+IF(ISNUMBER(R152), INDEX(出力表!B:B,6)*R152, 0)+IF(ISNUMBER(U152), INDEX(出力表!B:B,7)*U152, 0)+IF(ISNUMBER(X152), INDEX(出力表!B:B,8)*X152, 0)+IF(ISNUMBER(AA152), INDEX(出力表!B:B,9)*AA152, 0)+IF(ISNUMBER(AD152), INDEX(出力表!B:B,10)*AD152, 0)+IF(ISNUMBER(AG152), INDEX(出力表!B:B,11)*AG152, 0)+IF(ISNUMBER(AJ152), INDEX(出力表!B:B,12)*AJ152, 0)+IF(ISNUMBER(AM152), INDEX(出力表!B:B,13)*AM152, 0)</f>
        <v>0</v>
      </c>
      <c r="AO152">
        <f>IF(ISNUMBER(F152), INDEX(出力表!B:B,2), 0)+IF(ISNUMBER(I152), INDEX(出力表!B:B,3), 0)+IF(ISNUMBER(L152), INDEX(出力表!B:B,4), 0)+IF(ISNUMBER(O152), INDEX(出力表!B:B,5), 0)+IF(ISNUMBER(R152), INDEX(出力表!B:B,6), 0)+IF(ISNUMBER(U152), INDEX(出力表!B:B,7), 0)+IF(ISNUMBER(X152), INDEX(出力表!B:B,8), 0)+IF(ISNUMBER(AA152), INDEX(出力表!B:B,9), 0)+IF(ISNUMBER(AD152), INDEX(出力表!B:B,10), 0)+IF(ISNUMBER(AG152), INDEX(出力表!B:B,11), 0)+IF(ISNUMBER(AJ152), INDEX(出力表!B:B,12), 0)+IF(ISNUMBER(AM152), INDEX(出力表!B:B,13), 0)</f>
        <v>0</v>
      </c>
      <c r="AP152" t="str">
        <f t="shared" si="2"/>
        <v/>
      </c>
    </row>
    <row r="153" spans="1:42" x14ac:dyDescent="0.2">
      <c r="A153">
        <v>152</v>
      </c>
      <c r="B153">
        <f>IF(UPPER(Settings!B4)="TRUE", 乱数表!$Z153*Settings!B10, 0)</f>
        <v>0.30339917329136429</v>
      </c>
      <c r="C153">
        <f>IF(UPPER(Settings!B4)="TRUE", 乱数表!$AA153*Settings!B11, 0)</f>
        <v>3.1399115594464226E-2</v>
      </c>
      <c r="D153">
        <f>MIN(100, MAX(0, 100*BETAINV(乱数表!$B153, MAX(0.00000001, (1/(1+EXP(-(INDEX(係数表!G:G,2) + $B153))))*(EXP(INDEX(係数表!H:H,2) + INDEX(係数表!I:I,2)*LN(INDEX(出力表!C:C,2)+1)))), MAX(0.00000001, (1-(1/(1+EXP(-(INDEX(係数表!G:G,2) + $B153)))))*(EXP(INDEX(係数表!H:H,2) + INDEX(係数表!I:I,2)*LN(INDEX(出力表!C:C,2)+1)))))))</f>
        <v>97.571997880178216</v>
      </c>
      <c r="E153" t="e">
        <f>MIN(100, MAX(0, (100*(INDEX(出力表!D:D,2))/(EXP(INDEX(係数表!B:B,2) + $C153) + (INDEX(出力表!D:D,2)))) + (乱数表!$N153*(Settings!B12/(((INDEX(出力表!D:D,2))+1)^INDEX(係数表!E:E,2)*INDEX(係数表!F:F,2))))))</f>
        <v>#VALUE!</v>
      </c>
      <c r="F153" t="e">
        <f>MIN(100, MAX(0, (INDEX(出力表!D:D,2))*D153/MAX(E153, Settings!B3)))</f>
        <v>#VALUE!</v>
      </c>
      <c r="G153">
        <f>MIN(100, MAX(0, 100*BETAINV(乱数表!$C153, MAX(0.00000001, (1/(1+EXP(-(INDEX(係数表!G:G,3) + $B153))))*(EXP(INDEX(係数表!H:H,3) + INDEX(係数表!I:I,3)*LN(INDEX(出力表!C:C,3)+1)))), MAX(0.00000001, (1-(1/(1+EXP(-(INDEX(係数表!G:G,3) + $B153)))))*(EXP(INDEX(係数表!H:H,3) + INDEX(係数表!I:I,3)*LN(INDEX(出力表!C:C,3)+1)))))))</f>
        <v>97.010501145366703</v>
      </c>
      <c r="H153" t="e">
        <f>MIN(100, MAX(0, (100*(INDEX(出力表!D:D,3))/(EXP(INDEX(係数表!B:B,3) + $C153) + (INDEX(出力表!D:D,3)))) + (乱数表!$O153*(Settings!B12/(((INDEX(出力表!D:D,3))+1)^INDEX(係数表!E:E,3)*INDEX(係数表!F:F,3))))))</f>
        <v>#VALUE!</v>
      </c>
      <c r="I153" t="e">
        <f>MIN(100, MAX(0, (INDEX(出力表!D:D,3))*G153/MAX(H153, Settings!B3)))</f>
        <v>#VALUE!</v>
      </c>
      <c r="J153">
        <f>MIN(100, MAX(0, 100*BETAINV(乱数表!$D153, MAX(0.00000001, (1/(1+EXP(-(INDEX(係数表!G:G,4) + $B153))))*(EXP(INDEX(係数表!H:H,4) + INDEX(係数表!I:I,4)*LN(INDEX(出力表!C:C,4)+1)))), MAX(0.00000001, (1-(1/(1+EXP(-(INDEX(係数表!G:G,4) + $B153)))))*(EXP(INDEX(係数表!H:H,4) + INDEX(係数表!I:I,4)*LN(INDEX(出力表!C:C,4)+1)))))))</f>
        <v>99.988406024359961</v>
      </c>
      <c r="K153" t="e">
        <f>MIN(100, MAX(0, (100*(INDEX(出力表!D:D,4))/(EXP(INDEX(係数表!B:B,4) + $C153) + (INDEX(出力表!D:D,4)))) + (乱数表!$P153*(Settings!B12/(((INDEX(出力表!D:D,4))+1)^INDEX(係数表!E:E,4)*INDEX(係数表!F:F,4))))))</f>
        <v>#VALUE!</v>
      </c>
      <c r="L153" t="e">
        <f>MIN(100, MAX(0, (INDEX(出力表!D:D,4))*J153/MAX(K153, Settings!B3)))</f>
        <v>#VALUE!</v>
      </c>
      <c r="M153">
        <f>MIN(100, MAX(0, 100*BETAINV(乱数表!$E153, MAX(0.00000001, (1/(1+EXP(-(INDEX(係数表!G:G,5) + $B153))))*(EXP(INDEX(係数表!H:H,5) + INDEX(係数表!I:I,5)*LN(INDEX(出力表!C:C,5)+1)))), MAX(0.00000001, (1-(1/(1+EXP(-(INDEX(係数表!G:G,5) + $B153)))))*(EXP(INDEX(係数表!H:H,5) + INDEX(係数表!I:I,5)*LN(INDEX(出力表!C:C,5)+1)))))))</f>
        <v>99.719361397616524</v>
      </c>
      <c r="N153" t="e">
        <f>MIN(100, MAX(0, (100*(INDEX(出力表!D:D,5))/(EXP(INDEX(係数表!B:B,5) + $C153) + (INDEX(出力表!D:D,5)))) + (乱数表!$Q153*(Settings!B12/(((INDEX(出力表!D:D,5))+1)^INDEX(係数表!E:E,5)*INDEX(係数表!F:F,5))))))</f>
        <v>#VALUE!</v>
      </c>
      <c r="O153" t="e">
        <f>MIN(100, MAX(0, (INDEX(出力表!D:D,5))*M153/MAX(N153, Settings!B3)))</f>
        <v>#VALUE!</v>
      </c>
      <c r="P153">
        <f>MIN(100, MAX(0, 100*BETAINV(乱数表!$F153, MAX(0.00000001, (1/(1+EXP(-(INDEX(係数表!G:G,6) + $B153))))*(EXP(INDEX(係数表!H:H,6) + INDEX(係数表!I:I,6)*LN(INDEX(出力表!C:C,6)+1)))), MAX(0.00000001, (1-(1/(1+EXP(-(INDEX(係数表!G:G,6) + $B153)))))*(EXP(INDEX(係数表!H:H,6) + INDEX(係数表!I:I,6)*LN(INDEX(出力表!C:C,6)+1)))))))</f>
        <v>47.596481077213696</v>
      </c>
      <c r="Q153" t="e">
        <f>MIN(100, MAX(0, (100*(INDEX(出力表!D:D,6))/(EXP(INDEX(係数表!B:B,6) + $C153) + (INDEX(出力表!D:D,6)))) + (乱数表!$R153*(Settings!B12/(((INDEX(出力表!D:D,6))+1)^INDEX(係数表!E:E,6)*INDEX(係数表!F:F,6))))))</f>
        <v>#VALUE!</v>
      </c>
      <c r="R153" t="e">
        <f>MIN(100, MAX(0, (INDEX(出力表!D:D,6))*P153/MAX(Q153, Settings!B3)))</f>
        <v>#VALUE!</v>
      </c>
      <c r="S153">
        <f>MIN(100, MAX(0, 100*BETAINV(乱数表!$G153, MAX(0.00000001, (1/(1+EXP(-(INDEX(係数表!G:G,7) + $B153))))*(EXP(INDEX(係数表!H:H,7) + INDEX(係数表!I:I,7)*LN(INDEX(出力表!C:C,7)+1)))), MAX(0.00000001, (1-(1/(1+EXP(-(INDEX(係数表!G:G,7) + $B153)))))*(EXP(INDEX(係数表!H:H,7) + INDEX(係数表!I:I,7)*LN(INDEX(出力表!C:C,7)+1)))))))</f>
        <v>76.060467172703255</v>
      </c>
      <c r="T153" t="e">
        <f>MIN(100, MAX(0, (100*(INDEX(出力表!D:D,7))/(EXP(INDEX(係数表!B:B,7) + $C153) + (INDEX(出力表!D:D,7)))) + (乱数表!$S153*(Settings!B12/(((INDEX(出力表!D:D,7))+1)^INDEX(係数表!E:E,7)*INDEX(係数表!F:F,7))))))</f>
        <v>#VALUE!</v>
      </c>
      <c r="U153" t="e">
        <f>MIN(100, MAX(0, (INDEX(出力表!D:D,7))*S153/MAX(T153, Settings!B3)))</f>
        <v>#VALUE!</v>
      </c>
      <c r="V153">
        <f>MIN(100, MAX(0, 100*BETAINV(乱数表!$H153, MAX(0.00000001, (1/(1+EXP(-(INDEX(係数表!G:G,8) + $B153))))*(EXP(INDEX(係数表!H:H,8) + INDEX(係数表!I:I,8)*LN(INDEX(出力表!C:C,8)+1)))), MAX(0.00000001, (1-(1/(1+EXP(-(INDEX(係数表!G:G,8) + $B153)))))*(EXP(INDEX(係数表!H:H,8) + INDEX(係数表!I:I,8)*LN(INDEX(出力表!C:C,8)+1)))))))</f>
        <v>83.541797934841881</v>
      </c>
      <c r="W153" t="e">
        <f>MIN(100, MAX(0, (100*(INDEX(出力表!D:D,8))/(EXP(INDEX(係数表!B:B,8) + $C153) + (INDEX(出力表!D:D,8)))) + (乱数表!$T153*(Settings!B12/(((INDEX(出力表!D:D,8))+1)^INDEX(係数表!E:E,8)*INDEX(係数表!F:F,8))))))</f>
        <v>#VALUE!</v>
      </c>
      <c r="X153" t="e">
        <f>MIN(100, MAX(0, (INDEX(出力表!D:D,8))*V153/MAX(W153, Settings!B3)))</f>
        <v>#VALUE!</v>
      </c>
      <c r="Y153">
        <f>MIN(100, MAX(0, 100*BETAINV(乱数表!$I153, MAX(0.00000001, (1/(1+EXP(-(INDEX(係数表!G:G,9) + $B153))))*(EXP(INDEX(係数表!H:H,9) + INDEX(係数表!I:I,9)*LN(INDEX(出力表!C:C,9)+1)))), MAX(0.00000001, (1-(1/(1+EXP(-(INDEX(係数表!G:G,9) + $B153)))))*(EXP(INDEX(係数表!H:H,9) + INDEX(係数表!I:I,9)*LN(INDEX(出力表!C:C,9)+1)))))))</f>
        <v>95.829501969936985</v>
      </c>
      <c r="Z153" t="e">
        <f>MIN(100, MAX(0, (100*(INDEX(出力表!D:D,9))/(EXP(INDEX(係数表!B:B,9) + $C153) + (INDEX(出力表!D:D,9)))) + (乱数表!$U153*(Settings!B12/(((INDEX(出力表!D:D,9))+1)^INDEX(係数表!E:E,9)*INDEX(係数表!F:F,9))))))</f>
        <v>#VALUE!</v>
      </c>
      <c r="AA153" t="e">
        <f>MIN(100, MAX(0, (INDEX(出力表!D:D,9))*Y153/MAX(Z153, Settings!B3)))</f>
        <v>#VALUE!</v>
      </c>
      <c r="AB153">
        <f>MIN(100, MAX(0, 100*BETAINV(乱数表!$J153, MAX(0.00000001, (1/(1+EXP(-(INDEX(係数表!G:G,10) + $B153))))*(EXP(INDEX(係数表!H:H,10) + INDEX(係数表!I:I,10)*LN(INDEX(出力表!C:C,10)+1)))), MAX(0.00000001, (1-(1/(1+EXP(-(INDEX(係数表!G:G,10) + $B153)))))*(EXP(INDEX(係数表!H:H,10) + INDEX(係数表!I:I,10)*LN(INDEX(出力表!C:C,10)+1)))))))</f>
        <v>99.590178114443489</v>
      </c>
      <c r="AC153" t="e">
        <f>MIN(100, MAX(0, (100*(INDEX(出力表!D:D,10))/(EXP(INDEX(係数表!B:B,10) + $C153) + (INDEX(出力表!D:D,10)))) + (乱数表!$V153*(Settings!B12/(((INDEX(出力表!D:D,10))+1)^INDEX(係数表!E:E,10)*INDEX(係数表!F:F,10))))))</f>
        <v>#VALUE!</v>
      </c>
      <c r="AD153" t="e">
        <f>MIN(100, MAX(0, (INDEX(出力表!D:D,10))*AB153/MAX(AC153, Settings!B3)))</f>
        <v>#VALUE!</v>
      </c>
      <c r="AE153">
        <f>MIN(100, MAX(0, 100*BETAINV(乱数表!$K153, MAX(0.00000001, (1/(1+EXP(-(INDEX(係数表!G:G,11) + $B153))))*(EXP(INDEX(係数表!H:H,11) + INDEX(係数表!I:I,11)*LN(INDEX(出力表!C:C,11)+1)))), MAX(0.00000001, (1-(1/(1+EXP(-(INDEX(係数表!G:G,11) + $B153)))))*(EXP(INDEX(係数表!H:H,11) + INDEX(係数表!I:I,11)*LN(INDEX(出力表!C:C,11)+1)))))))</f>
        <v>74.9638317671658</v>
      </c>
      <c r="AF153" t="e">
        <f>MIN(100, MAX(0, (100*(INDEX(出力表!D:D,11))/(EXP(INDEX(係数表!B:B,11) + $C153) + (INDEX(出力表!D:D,11)))) + (乱数表!$W153*(Settings!B12/(((INDEX(出力表!D:D,11))+1)^INDEX(係数表!E:E,11)*INDEX(係数表!F:F,11))))))</f>
        <v>#VALUE!</v>
      </c>
      <c r="AG153" t="e">
        <f>MIN(100, MAX(0, (INDEX(出力表!D:D,11))*AE153/MAX(AF153, Settings!B3)))</f>
        <v>#VALUE!</v>
      </c>
      <c r="AH153">
        <f>MIN(100, MAX(0, 100*BETAINV(乱数表!$L153, MAX(0.00000001, (1/(1+EXP(-(INDEX(係数表!G:G,12) + $B153))))*(EXP(INDEX(係数表!H:H,12) + INDEX(係数表!I:I,12)*LN(INDEX(出力表!C:C,12)+1)))), MAX(0.00000001, (1-(1/(1+EXP(-(INDEX(係数表!G:G,12) + $B153)))))*(EXP(INDEX(係数表!H:H,12) + INDEX(係数表!I:I,12)*LN(INDEX(出力表!C:C,12)+1)))))))</f>
        <v>67.162051605888735</v>
      </c>
      <c r="AI153" t="e">
        <f>MIN(100, MAX(0, (100*(INDEX(出力表!D:D,12))/(EXP(INDEX(係数表!B:B,12) + $C153) + (INDEX(出力表!D:D,12)))) + (乱数表!$X153*(Settings!B12/(((INDEX(出力表!D:D,12))+1)^INDEX(係数表!E:E,12)*INDEX(係数表!F:F,12))))))</f>
        <v>#VALUE!</v>
      </c>
      <c r="AJ153" t="e">
        <f>MIN(100, MAX(0, (INDEX(出力表!D:D,12))*AH153/MAX(AI153, Settings!B3)))</f>
        <v>#VALUE!</v>
      </c>
      <c r="AK153">
        <f>MIN(100, MAX(0, 100*BETAINV(乱数表!$M153, MAX(0.00000001, (1/(1+EXP(-(INDEX(係数表!G:G,13) + $B153))))*(EXP(INDEX(係数表!H:H,13) + INDEX(係数表!I:I,13)*LN(INDEX(出力表!C:C,13)+1)))), MAX(0.00000001, (1-(1/(1+EXP(-(INDEX(係数表!G:G,13) + $B153)))))*(EXP(INDEX(係数表!H:H,13) + INDEX(係数表!I:I,13)*LN(INDEX(出力表!C:C,13)+1)))))))</f>
        <v>99.050844331153073</v>
      </c>
      <c r="AL153" t="e">
        <f>MIN(100, MAX(0, (100*(INDEX(出力表!D:D,13))/(EXP(INDEX(係数表!B:B,13) + $C153) + (INDEX(出力表!D:D,13)))) + (乱数表!$Y153*(Settings!B12/(((INDEX(出力表!D:D,13))+1)^INDEX(係数表!E:E,13)*INDEX(係数表!F:F,13))))))</f>
        <v>#VALUE!</v>
      </c>
      <c r="AM153" t="e">
        <f>MIN(100, MAX(0, (INDEX(出力表!D:D,13))*AK153/MAX(AL153, Settings!B3)))</f>
        <v>#VALUE!</v>
      </c>
      <c r="AN153">
        <f>IF(ISNUMBER(F153), INDEX(出力表!B:B,2)*F153, 0)+IF(ISNUMBER(I153), INDEX(出力表!B:B,3)*I153, 0)+IF(ISNUMBER(L153), INDEX(出力表!B:B,4)*L153, 0)+IF(ISNUMBER(O153), INDEX(出力表!B:B,5)*O153, 0)+IF(ISNUMBER(R153), INDEX(出力表!B:B,6)*R153, 0)+IF(ISNUMBER(U153), INDEX(出力表!B:B,7)*U153, 0)+IF(ISNUMBER(X153), INDEX(出力表!B:B,8)*X153, 0)+IF(ISNUMBER(AA153), INDEX(出力表!B:B,9)*AA153, 0)+IF(ISNUMBER(AD153), INDEX(出力表!B:B,10)*AD153, 0)+IF(ISNUMBER(AG153), INDEX(出力表!B:B,11)*AG153, 0)+IF(ISNUMBER(AJ153), INDEX(出力表!B:B,12)*AJ153, 0)+IF(ISNUMBER(AM153), INDEX(出力表!B:B,13)*AM153, 0)</f>
        <v>0</v>
      </c>
      <c r="AO153">
        <f>IF(ISNUMBER(F153), INDEX(出力表!B:B,2), 0)+IF(ISNUMBER(I153), INDEX(出力表!B:B,3), 0)+IF(ISNUMBER(L153), INDEX(出力表!B:B,4), 0)+IF(ISNUMBER(O153), INDEX(出力表!B:B,5), 0)+IF(ISNUMBER(R153), INDEX(出力表!B:B,6), 0)+IF(ISNUMBER(U153), INDEX(出力表!B:B,7), 0)+IF(ISNUMBER(X153), INDEX(出力表!B:B,8), 0)+IF(ISNUMBER(AA153), INDEX(出力表!B:B,9), 0)+IF(ISNUMBER(AD153), INDEX(出力表!B:B,10), 0)+IF(ISNUMBER(AG153), INDEX(出力表!B:B,11), 0)+IF(ISNUMBER(AJ153), INDEX(出力表!B:B,12), 0)+IF(ISNUMBER(AM153), INDEX(出力表!B:B,13), 0)</f>
        <v>0</v>
      </c>
      <c r="AP153" t="str">
        <f t="shared" si="2"/>
        <v/>
      </c>
    </row>
    <row r="154" spans="1:42" x14ac:dyDescent="0.2">
      <c r="A154">
        <v>153</v>
      </c>
      <c r="B154">
        <f>IF(UPPER(Settings!B4)="TRUE", 乱数表!$Z154*Settings!B10, 0)</f>
        <v>-0.26697613118689389</v>
      </c>
      <c r="C154">
        <f>IF(UPPER(Settings!B4)="TRUE", 乱数表!$AA154*Settings!B11, 0)</f>
        <v>9.4413568227817019E-2</v>
      </c>
      <c r="D154">
        <f>MIN(100, MAX(0, 100*BETAINV(乱数表!$B154, MAX(0.00000001, (1/(1+EXP(-(INDEX(係数表!G:G,2) + $B154))))*(EXP(INDEX(係数表!H:H,2) + INDEX(係数表!I:I,2)*LN(INDEX(出力表!C:C,2)+1)))), MAX(0.00000001, (1-(1/(1+EXP(-(INDEX(係数表!G:G,2) + $B154)))))*(EXP(INDEX(係数表!H:H,2) + INDEX(係数表!I:I,2)*LN(INDEX(出力表!C:C,2)+1)))))))</f>
        <v>89.117642244991529</v>
      </c>
      <c r="E154" t="e">
        <f>MIN(100, MAX(0, (100*(INDEX(出力表!D:D,2))/(EXP(INDEX(係数表!B:B,2) + $C154) + (INDEX(出力表!D:D,2)))) + (乱数表!$N154*(Settings!B12/(((INDEX(出力表!D:D,2))+1)^INDEX(係数表!E:E,2)*INDEX(係数表!F:F,2))))))</f>
        <v>#VALUE!</v>
      </c>
      <c r="F154" t="e">
        <f>MIN(100, MAX(0, (INDEX(出力表!D:D,2))*D154/MAX(E154, Settings!B3)))</f>
        <v>#VALUE!</v>
      </c>
      <c r="G154">
        <f>MIN(100, MAX(0, 100*BETAINV(乱数表!$C154, MAX(0.00000001, (1/(1+EXP(-(INDEX(係数表!G:G,3) + $B154))))*(EXP(INDEX(係数表!H:H,3) + INDEX(係数表!I:I,3)*LN(INDEX(出力表!C:C,3)+1)))), MAX(0.00000001, (1-(1/(1+EXP(-(INDEX(係数表!G:G,3) + $B154)))))*(EXP(INDEX(係数表!H:H,3) + INDEX(係数表!I:I,3)*LN(INDEX(出力表!C:C,3)+1)))))))</f>
        <v>95.756230188978336</v>
      </c>
      <c r="H154" t="e">
        <f>MIN(100, MAX(0, (100*(INDEX(出力表!D:D,3))/(EXP(INDEX(係数表!B:B,3) + $C154) + (INDEX(出力表!D:D,3)))) + (乱数表!$O154*(Settings!B12/(((INDEX(出力表!D:D,3))+1)^INDEX(係数表!E:E,3)*INDEX(係数表!F:F,3))))))</f>
        <v>#VALUE!</v>
      </c>
      <c r="I154" t="e">
        <f>MIN(100, MAX(0, (INDEX(出力表!D:D,3))*G154/MAX(H154, Settings!B3)))</f>
        <v>#VALUE!</v>
      </c>
      <c r="J154">
        <f>MIN(100, MAX(0, 100*BETAINV(乱数表!$D154, MAX(0.00000001, (1/(1+EXP(-(INDEX(係数表!G:G,4) + $B154))))*(EXP(INDEX(係数表!H:H,4) + INDEX(係数表!I:I,4)*LN(INDEX(出力表!C:C,4)+1)))), MAX(0.00000001, (1-(1/(1+EXP(-(INDEX(係数表!G:G,4) + $B154)))))*(EXP(INDEX(係数表!H:H,4) + INDEX(係数表!I:I,4)*LN(INDEX(出力表!C:C,4)+1)))))))</f>
        <v>94.746839229397906</v>
      </c>
      <c r="K154" t="e">
        <f>MIN(100, MAX(0, (100*(INDEX(出力表!D:D,4))/(EXP(INDEX(係数表!B:B,4) + $C154) + (INDEX(出力表!D:D,4)))) + (乱数表!$P154*(Settings!B12/(((INDEX(出力表!D:D,4))+1)^INDEX(係数表!E:E,4)*INDEX(係数表!F:F,4))))))</f>
        <v>#VALUE!</v>
      </c>
      <c r="L154" t="e">
        <f>MIN(100, MAX(0, (INDEX(出力表!D:D,4))*J154/MAX(K154, Settings!B3)))</f>
        <v>#VALUE!</v>
      </c>
      <c r="M154">
        <f>MIN(100, MAX(0, 100*BETAINV(乱数表!$E154, MAX(0.00000001, (1/(1+EXP(-(INDEX(係数表!G:G,5) + $B154))))*(EXP(INDEX(係数表!H:H,5) + INDEX(係数表!I:I,5)*LN(INDEX(出力表!C:C,5)+1)))), MAX(0.00000001, (1-(1/(1+EXP(-(INDEX(係数表!G:G,5) + $B154)))))*(EXP(INDEX(係数表!H:H,5) + INDEX(係数表!I:I,5)*LN(INDEX(出力表!C:C,5)+1)))))))</f>
        <v>92.009645481731695</v>
      </c>
      <c r="N154" t="e">
        <f>MIN(100, MAX(0, (100*(INDEX(出力表!D:D,5))/(EXP(INDEX(係数表!B:B,5) + $C154) + (INDEX(出力表!D:D,5)))) + (乱数表!$Q154*(Settings!B12/(((INDEX(出力表!D:D,5))+1)^INDEX(係数表!E:E,5)*INDEX(係数表!F:F,5))))))</f>
        <v>#VALUE!</v>
      </c>
      <c r="O154" t="e">
        <f>MIN(100, MAX(0, (INDEX(出力表!D:D,5))*M154/MAX(N154, Settings!B3)))</f>
        <v>#VALUE!</v>
      </c>
      <c r="P154">
        <f>MIN(100, MAX(0, 100*BETAINV(乱数表!$F154, MAX(0.00000001, (1/(1+EXP(-(INDEX(係数表!G:G,6) + $B154))))*(EXP(INDEX(係数表!H:H,6) + INDEX(係数表!I:I,6)*LN(INDEX(出力表!C:C,6)+1)))), MAX(0.00000001, (1-(1/(1+EXP(-(INDEX(係数表!G:G,6) + $B154)))))*(EXP(INDEX(係数表!H:H,6) + INDEX(係数表!I:I,6)*LN(INDEX(出力表!C:C,6)+1)))))))</f>
        <v>97.360993949435439</v>
      </c>
      <c r="Q154" t="e">
        <f>MIN(100, MAX(0, (100*(INDEX(出力表!D:D,6))/(EXP(INDEX(係数表!B:B,6) + $C154) + (INDEX(出力表!D:D,6)))) + (乱数表!$R154*(Settings!B12/(((INDEX(出力表!D:D,6))+1)^INDEX(係数表!E:E,6)*INDEX(係数表!F:F,6))))))</f>
        <v>#VALUE!</v>
      </c>
      <c r="R154" t="e">
        <f>MIN(100, MAX(0, (INDEX(出力表!D:D,6))*P154/MAX(Q154, Settings!B3)))</f>
        <v>#VALUE!</v>
      </c>
      <c r="S154">
        <f>MIN(100, MAX(0, 100*BETAINV(乱数表!$G154, MAX(0.00000001, (1/(1+EXP(-(INDEX(係数表!G:G,7) + $B154))))*(EXP(INDEX(係数表!H:H,7) + INDEX(係数表!I:I,7)*LN(INDEX(出力表!C:C,7)+1)))), MAX(0.00000001, (1-(1/(1+EXP(-(INDEX(係数表!G:G,7) + $B154)))))*(EXP(INDEX(係数表!H:H,7) + INDEX(係数表!I:I,7)*LN(INDEX(出力表!C:C,7)+1)))))))</f>
        <v>78.238571719601822</v>
      </c>
      <c r="T154" t="e">
        <f>MIN(100, MAX(0, (100*(INDEX(出力表!D:D,7))/(EXP(INDEX(係数表!B:B,7) + $C154) + (INDEX(出力表!D:D,7)))) + (乱数表!$S154*(Settings!B12/(((INDEX(出力表!D:D,7))+1)^INDEX(係数表!E:E,7)*INDEX(係数表!F:F,7))))))</f>
        <v>#VALUE!</v>
      </c>
      <c r="U154" t="e">
        <f>MIN(100, MAX(0, (INDEX(出力表!D:D,7))*S154/MAX(T154, Settings!B3)))</f>
        <v>#VALUE!</v>
      </c>
      <c r="V154">
        <f>MIN(100, MAX(0, 100*BETAINV(乱数表!$H154, MAX(0.00000001, (1/(1+EXP(-(INDEX(係数表!G:G,8) + $B154))))*(EXP(INDEX(係数表!H:H,8) + INDEX(係数表!I:I,8)*LN(INDEX(出力表!C:C,8)+1)))), MAX(0.00000001, (1-(1/(1+EXP(-(INDEX(係数表!G:G,8) + $B154)))))*(EXP(INDEX(係数表!H:H,8) + INDEX(係数表!I:I,8)*LN(INDEX(出力表!C:C,8)+1)))))))</f>
        <v>77.888629055649886</v>
      </c>
      <c r="W154" t="e">
        <f>MIN(100, MAX(0, (100*(INDEX(出力表!D:D,8))/(EXP(INDEX(係数表!B:B,8) + $C154) + (INDEX(出力表!D:D,8)))) + (乱数表!$T154*(Settings!B12/(((INDEX(出力表!D:D,8))+1)^INDEX(係数表!E:E,8)*INDEX(係数表!F:F,8))))))</f>
        <v>#VALUE!</v>
      </c>
      <c r="X154" t="e">
        <f>MIN(100, MAX(0, (INDEX(出力表!D:D,8))*V154/MAX(W154, Settings!B3)))</f>
        <v>#VALUE!</v>
      </c>
      <c r="Y154">
        <f>MIN(100, MAX(0, 100*BETAINV(乱数表!$I154, MAX(0.00000001, (1/(1+EXP(-(INDEX(係数表!G:G,9) + $B154))))*(EXP(INDEX(係数表!H:H,9) + INDEX(係数表!I:I,9)*LN(INDEX(出力表!C:C,9)+1)))), MAX(0.00000001, (1-(1/(1+EXP(-(INDEX(係数表!G:G,9) + $B154)))))*(EXP(INDEX(係数表!H:H,9) + INDEX(係数表!I:I,9)*LN(INDEX(出力表!C:C,9)+1)))))))</f>
        <v>77.267011094623754</v>
      </c>
      <c r="Z154" t="e">
        <f>MIN(100, MAX(0, (100*(INDEX(出力表!D:D,9))/(EXP(INDEX(係数表!B:B,9) + $C154) + (INDEX(出力表!D:D,9)))) + (乱数表!$U154*(Settings!B12/(((INDEX(出力表!D:D,9))+1)^INDEX(係数表!E:E,9)*INDEX(係数表!F:F,9))))))</f>
        <v>#VALUE!</v>
      </c>
      <c r="AA154" t="e">
        <f>MIN(100, MAX(0, (INDEX(出力表!D:D,9))*Y154/MAX(Z154, Settings!B3)))</f>
        <v>#VALUE!</v>
      </c>
      <c r="AB154">
        <f>MIN(100, MAX(0, 100*BETAINV(乱数表!$J154, MAX(0.00000001, (1/(1+EXP(-(INDEX(係数表!G:G,10) + $B154))))*(EXP(INDEX(係数表!H:H,10) + INDEX(係数表!I:I,10)*LN(INDEX(出力表!C:C,10)+1)))), MAX(0.00000001, (1-(1/(1+EXP(-(INDEX(係数表!G:G,10) + $B154)))))*(EXP(INDEX(係数表!H:H,10) + INDEX(係数表!I:I,10)*LN(INDEX(出力表!C:C,10)+1)))))))</f>
        <v>63.446716042543684</v>
      </c>
      <c r="AC154" t="e">
        <f>MIN(100, MAX(0, (100*(INDEX(出力表!D:D,10))/(EXP(INDEX(係数表!B:B,10) + $C154) + (INDEX(出力表!D:D,10)))) + (乱数表!$V154*(Settings!B12/(((INDEX(出力表!D:D,10))+1)^INDEX(係数表!E:E,10)*INDEX(係数表!F:F,10))))))</f>
        <v>#VALUE!</v>
      </c>
      <c r="AD154" t="e">
        <f>MIN(100, MAX(0, (INDEX(出力表!D:D,10))*AB154/MAX(AC154, Settings!B3)))</f>
        <v>#VALUE!</v>
      </c>
      <c r="AE154">
        <f>MIN(100, MAX(0, 100*BETAINV(乱数表!$K154, MAX(0.00000001, (1/(1+EXP(-(INDEX(係数表!G:G,11) + $B154))))*(EXP(INDEX(係数表!H:H,11) + INDEX(係数表!I:I,11)*LN(INDEX(出力表!C:C,11)+1)))), MAX(0.00000001, (1-(1/(1+EXP(-(INDEX(係数表!G:G,11) + $B154)))))*(EXP(INDEX(係数表!H:H,11) + INDEX(係数表!I:I,11)*LN(INDEX(出力表!C:C,11)+1)))))))</f>
        <v>98.526175712839347</v>
      </c>
      <c r="AF154" t="e">
        <f>MIN(100, MAX(0, (100*(INDEX(出力表!D:D,11))/(EXP(INDEX(係数表!B:B,11) + $C154) + (INDEX(出力表!D:D,11)))) + (乱数表!$W154*(Settings!B12/(((INDEX(出力表!D:D,11))+1)^INDEX(係数表!E:E,11)*INDEX(係数表!F:F,11))))))</f>
        <v>#VALUE!</v>
      </c>
      <c r="AG154" t="e">
        <f>MIN(100, MAX(0, (INDEX(出力表!D:D,11))*AE154/MAX(AF154, Settings!B3)))</f>
        <v>#VALUE!</v>
      </c>
      <c r="AH154">
        <f>MIN(100, MAX(0, 100*BETAINV(乱数表!$L154, MAX(0.00000001, (1/(1+EXP(-(INDEX(係数表!G:G,12) + $B154))))*(EXP(INDEX(係数表!H:H,12) + INDEX(係数表!I:I,12)*LN(INDEX(出力表!C:C,12)+1)))), MAX(0.00000001, (1-(1/(1+EXP(-(INDEX(係数表!G:G,12) + $B154)))))*(EXP(INDEX(係数表!H:H,12) + INDEX(係数表!I:I,12)*LN(INDEX(出力表!C:C,12)+1)))))))</f>
        <v>98.000748983335598</v>
      </c>
      <c r="AI154" t="e">
        <f>MIN(100, MAX(0, (100*(INDEX(出力表!D:D,12))/(EXP(INDEX(係数表!B:B,12) + $C154) + (INDEX(出力表!D:D,12)))) + (乱数表!$X154*(Settings!B12/(((INDEX(出力表!D:D,12))+1)^INDEX(係数表!E:E,12)*INDEX(係数表!F:F,12))))))</f>
        <v>#VALUE!</v>
      </c>
      <c r="AJ154" t="e">
        <f>MIN(100, MAX(0, (INDEX(出力表!D:D,12))*AH154/MAX(AI154, Settings!B3)))</f>
        <v>#VALUE!</v>
      </c>
      <c r="AK154">
        <f>MIN(100, MAX(0, 100*BETAINV(乱数表!$M154, MAX(0.00000001, (1/(1+EXP(-(INDEX(係数表!G:G,13) + $B154))))*(EXP(INDEX(係数表!H:H,13) + INDEX(係数表!I:I,13)*LN(INDEX(出力表!C:C,13)+1)))), MAX(0.00000001, (1-(1/(1+EXP(-(INDEX(係数表!G:G,13) + $B154)))))*(EXP(INDEX(係数表!H:H,13) + INDEX(係数表!I:I,13)*LN(INDEX(出力表!C:C,13)+1)))))))</f>
        <v>99.74663735338936</v>
      </c>
      <c r="AL154" t="e">
        <f>MIN(100, MAX(0, (100*(INDEX(出力表!D:D,13))/(EXP(INDEX(係数表!B:B,13) + $C154) + (INDEX(出力表!D:D,13)))) + (乱数表!$Y154*(Settings!B12/(((INDEX(出力表!D:D,13))+1)^INDEX(係数表!E:E,13)*INDEX(係数表!F:F,13))))))</f>
        <v>#VALUE!</v>
      </c>
      <c r="AM154" t="e">
        <f>MIN(100, MAX(0, (INDEX(出力表!D:D,13))*AK154/MAX(AL154, Settings!B3)))</f>
        <v>#VALUE!</v>
      </c>
      <c r="AN154">
        <f>IF(ISNUMBER(F154), INDEX(出力表!B:B,2)*F154, 0)+IF(ISNUMBER(I154), INDEX(出力表!B:B,3)*I154, 0)+IF(ISNUMBER(L154), INDEX(出力表!B:B,4)*L154, 0)+IF(ISNUMBER(O154), INDEX(出力表!B:B,5)*O154, 0)+IF(ISNUMBER(R154), INDEX(出力表!B:B,6)*R154, 0)+IF(ISNUMBER(U154), INDEX(出力表!B:B,7)*U154, 0)+IF(ISNUMBER(X154), INDEX(出力表!B:B,8)*X154, 0)+IF(ISNUMBER(AA154), INDEX(出力表!B:B,9)*AA154, 0)+IF(ISNUMBER(AD154), INDEX(出力表!B:B,10)*AD154, 0)+IF(ISNUMBER(AG154), INDEX(出力表!B:B,11)*AG154, 0)+IF(ISNUMBER(AJ154), INDEX(出力表!B:B,12)*AJ154, 0)+IF(ISNUMBER(AM154), INDEX(出力表!B:B,13)*AM154, 0)</f>
        <v>0</v>
      </c>
      <c r="AO154">
        <f>IF(ISNUMBER(F154), INDEX(出力表!B:B,2), 0)+IF(ISNUMBER(I154), INDEX(出力表!B:B,3), 0)+IF(ISNUMBER(L154), INDEX(出力表!B:B,4), 0)+IF(ISNUMBER(O154), INDEX(出力表!B:B,5), 0)+IF(ISNUMBER(R154), INDEX(出力表!B:B,6), 0)+IF(ISNUMBER(U154), INDEX(出力表!B:B,7), 0)+IF(ISNUMBER(X154), INDEX(出力表!B:B,8), 0)+IF(ISNUMBER(AA154), INDEX(出力表!B:B,9), 0)+IF(ISNUMBER(AD154), INDEX(出力表!B:B,10), 0)+IF(ISNUMBER(AG154), INDEX(出力表!B:B,11), 0)+IF(ISNUMBER(AJ154), INDEX(出力表!B:B,12), 0)+IF(ISNUMBER(AM154), INDEX(出力表!B:B,13), 0)</f>
        <v>0</v>
      </c>
      <c r="AP154" t="str">
        <f t="shared" si="2"/>
        <v/>
      </c>
    </row>
    <row r="155" spans="1:42" x14ac:dyDescent="0.2">
      <c r="A155">
        <v>154</v>
      </c>
      <c r="B155">
        <f>IF(UPPER(Settings!B4)="TRUE", 乱数表!$Z155*Settings!B10, 0)</f>
        <v>0.32629830471552701</v>
      </c>
      <c r="C155">
        <f>IF(UPPER(Settings!B4)="TRUE", 乱数表!$AA155*Settings!B11, 0)</f>
        <v>7.1207474178482761E-3</v>
      </c>
      <c r="D155">
        <f>MIN(100, MAX(0, 100*BETAINV(乱数表!$B155, MAX(0.00000001, (1/(1+EXP(-(INDEX(係数表!G:G,2) + $B155))))*(EXP(INDEX(係数表!H:H,2) + INDEX(係数表!I:I,2)*LN(INDEX(出力表!C:C,2)+1)))), MAX(0.00000001, (1-(1/(1+EXP(-(INDEX(係数表!G:G,2) + $B155)))))*(EXP(INDEX(係数表!H:H,2) + INDEX(係数表!I:I,2)*LN(INDEX(出力表!C:C,2)+1)))))))</f>
        <v>90.476914191224495</v>
      </c>
      <c r="E155" t="e">
        <f>MIN(100, MAX(0, (100*(INDEX(出力表!D:D,2))/(EXP(INDEX(係数表!B:B,2) + $C155) + (INDEX(出力表!D:D,2)))) + (乱数表!$N155*(Settings!B12/(((INDEX(出力表!D:D,2))+1)^INDEX(係数表!E:E,2)*INDEX(係数表!F:F,2))))))</f>
        <v>#VALUE!</v>
      </c>
      <c r="F155" t="e">
        <f>MIN(100, MAX(0, (INDEX(出力表!D:D,2))*D155/MAX(E155, Settings!B3)))</f>
        <v>#VALUE!</v>
      </c>
      <c r="G155">
        <f>MIN(100, MAX(0, 100*BETAINV(乱数表!$C155, MAX(0.00000001, (1/(1+EXP(-(INDEX(係数表!G:G,3) + $B155))))*(EXP(INDEX(係数表!H:H,3) + INDEX(係数表!I:I,3)*LN(INDEX(出力表!C:C,3)+1)))), MAX(0.00000001, (1-(1/(1+EXP(-(INDEX(係数表!G:G,3) + $B155)))))*(EXP(INDEX(係数表!H:H,3) + INDEX(係数表!I:I,3)*LN(INDEX(出力表!C:C,3)+1)))))))</f>
        <v>99.920110778212063</v>
      </c>
      <c r="H155" t="e">
        <f>MIN(100, MAX(0, (100*(INDEX(出力表!D:D,3))/(EXP(INDEX(係数表!B:B,3) + $C155) + (INDEX(出力表!D:D,3)))) + (乱数表!$O155*(Settings!B12/(((INDEX(出力表!D:D,3))+1)^INDEX(係数表!E:E,3)*INDEX(係数表!F:F,3))))))</f>
        <v>#VALUE!</v>
      </c>
      <c r="I155" t="e">
        <f>MIN(100, MAX(0, (INDEX(出力表!D:D,3))*G155/MAX(H155, Settings!B3)))</f>
        <v>#VALUE!</v>
      </c>
      <c r="J155">
        <f>MIN(100, MAX(0, 100*BETAINV(乱数表!$D155, MAX(0.00000001, (1/(1+EXP(-(INDEX(係数表!G:G,4) + $B155))))*(EXP(INDEX(係数表!H:H,4) + INDEX(係数表!I:I,4)*LN(INDEX(出力表!C:C,4)+1)))), MAX(0.00000001, (1-(1/(1+EXP(-(INDEX(係数表!G:G,4) + $B155)))))*(EXP(INDEX(係数表!H:H,4) + INDEX(係数表!I:I,4)*LN(INDEX(出力表!C:C,4)+1)))))))</f>
        <v>79.739908767389508</v>
      </c>
      <c r="K155" t="e">
        <f>MIN(100, MAX(0, (100*(INDEX(出力表!D:D,4))/(EXP(INDEX(係数表!B:B,4) + $C155) + (INDEX(出力表!D:D,4)))) + (乱数表!$P155*(Settings!B12/(((INDEX(出力表!D:D,4))+1)^INDEX(係数表!E:E,4)*INDEX(係数表!F:F,4))))))</f>
        <v>#VALUE!</v>
      </c>
      <c r="L155" t="e">
        <f>MIN(100, MAX(0, (INDEX(出力表!D:D,4))*J155/MAX(K155, Settings!B3)))</f>
        <v>#VALUE!</v>
      </c>
      <c r="M155">
        <f>MIN(100, MAX(0, 100*BETAINV(乱数表!$E155, MAX(0.00000001, (1/(1+EXP(-(INDEX(係数表!G:G,5) + $B155))))*(EXP(INDEX(係数表!H:H,5) + INDEX(係数表!I:I,5)*LN(INDEX(出力表!C:C,5)+1)))), MAX(0.00000001, (1-(1/(1+EXP(-(INDEX(係数表!G:G,5) + $B155)))))*(EXP(INDEX(係数表!H:H,5) + INDEX(係数表!I:I,5)*LN(INDEX(出力表!C:C,5)+1)))))))</f>
        <v>86.573050328853313</v>
      </c>
      <c r="N155" t="e">
        <f>MIN(100, MAX(0, (100*(INDEX(出力表!D:D,5))/(EXP(INDEX(係数表!B:B,5) + $C155) + (INDEX(出力表!D:D,5)))) + (乱数表!$Q155*(Settings!B12/(((INDEX(出力表!D:D,5))+1)^INDEX(係数表!E:E,5)*INDEX(係数表!F:F,5))))))</f>
        <v>#VALUE!</v>
      </c>
      <c r="O155" t="e">
        <f>MIN(100, MAX(0, (INDEX(出力表!D:D,5))*M155/MAX(N155, Settings!B3)))</f>
        <v>#VALUE!</v>
      </c>
      <c r="P155">
        <f>MIN(100, MAX(0, 100*BETAINV(乱数表!$F155, MAX(0.00000001, (1/(1+EXP(-(INDEX(係数表!G:G,6) + $B155))))*(EXP(INDEX(係数表!H:H,6) + INDEX(係数表!I:I,6)*LN(INDEX(出力表!C:C,6)+1)))), MAX(0.00000001, (1-(1/(1+EXP(-(INDEX(係数表!G:G,6) + $B155)))))*(EXP(INDEX(係数表!H:H,6) + INDEX(係数表!I:I,6)*LN(INDEX(出力表!C:C,6)+1)))))))</f>
        <v>99.514452089094462</v>
      </c>
      <c r="Q155" t="e">
        <f>MIN(100, MAX(0, (100*(INDEX(出力表!D:D,6))/(EXP(INDEX(係数表!B:B,6) + $C155) + (INDEX(出力表!D:D,6)))) + (乱数表!$R155*(Settings!B12/(((INDEX(出力表!D:D,6))+1)^INDEX(係数表!E:E,6)*INDEX(係数表!F:F,6))))))</f>
        <v>#VALUE!</v>
      </c>
      <c r="R155" t="e">
        <f>MIN(100, MAX(0, (INDEX(出力表!D:D,6))*P155/MAX(Q155, Settings!B3)))</f>
        <v>#VALUE!</v>
      </c>
      <c r="S155">
        <f>MIN(100, MAX(0, 100*BETAINV(乱数表!$G155, MAX(0.00000001, (1/(1+EXP(-(INDEX(係数表!G:G,7) + $B155))))*(EXP(INDEX(係数表!H:H,7) + INDEX(係数表!I:I,7)*LN(INDEX(出力表!C:C,7)+1)))), MAX(0.00000001, (1-(1/(1+EXP(-(INDEX(係数表!G:G,7) + $B155)))))*(EXP(INDEX(係数表!H:H,7) + INDEX(係数表!I:I,7)*LN(INDEX(出力表!C:C,7)+1)))))))</f>
        <v>94.6715947448469</v>
      </c>
      <c r="T155" t="e">
        <f>MIN(100, MAX(0, (100*(INDEX(出力表!D:D,7))/(EXP(INDEX(係数表!B:B,7) + $C155) + (INDEX(出力表!D:D,7)))) + (乱数表!$S155*(Settings!B12/(((INDEX(出力表!D:D,7))+1)^INDEX(係数表!E:E,7)*INDEX(係数表!F:F,7))))))</f>
        <v>#VALUE!</v>
      </c>
      <c r="U155" t="e">
        <f>MIN(100, MAX(0, (INDEX(出力表!D:D,7))*S155/MAX(T155, Settings!B3)))</f>
        <v>#VALUE!</v>
      </c>
      <c r="V155">
        <f>MIN(100, MAX(0, 100*BETAINV(乱数表!$H155, MAX(0.00000001, (1/(1+EXP(-(INDEX(係数表!G:G,8) + $B155))))*(EXP(INDEX(係数表!H:H,8) + INDEX(係数表!I:I,8)*LN(INDEX(出力表!C:C,8)+1)))), MAX(0.00000001, (1-(1/(1+EXP(-(INDEX(係数表!G:G,8) + $B155)))))*(EXP(INDEX(係数表!H:H,8) + INDEX(係数表!I:I,8)*LN(INDEX(出力表!C:C,8)+1)))))))</f>
        <v>99.686105587612616</v>
      </c>
      <c r="W155" t="e">
        <f>MIN(100, MAX(0, (100*(INDEX(出力表!D:D,8))/(EXP(INDEX(係数表!B:B,8) + $C155) + (INDEX(出力表!D:D,8)))) + (乱数表!$T155*(Settings!B12/(((INDEX(出力表!D:D,8))+1)^INDEX(係数表!E:E,8)*INDEX(係数表!F:F,8))))))</f>
        <v>#VALUE!</v>
      </c>
      <c r="X155" t="e">
        <f>MIN(100, MAX(0, (INDEX(出力表!D:D,8))*V155/MAX(W155, Settings!B3)))</f>
        <v>#VALUE!</v>
      </c>
      <c r="Y155">
        <f>MIN(100, MAX(0, 100*BETAINV(乱数表!$I155, MAX(0.00000001, (1/(1+EXP(-(INDEX(係数表!G:G,9) + $B155))))*(EXP(INDEX(係数表!H:H,9) + INDEX(係数表!I:I,9)*LN(INDEX(出力表!C:C,9)+1)))), MAX(0.00000001, (1-(1/(1+EXP(-(INDEX(係数表!G:G,9) + $B155)))))*(EXP(INDEX(係数表!H:H,9) + INDEX(係数表!I:I,9)*LN(INDEX(出力表!C:C,9)+1)))))))</f>
        <v>69.119342573830238</v>
      </c>
      <c r="Z155" t="e">
        <f>MIN(100, MAX(0, (100*(INDEX(出力表!D:D,9))/(EXP(INDEX(係数表!B:B,9) + $C155) + (INDEX(出力表!D:D,9)))) + (乱数表!$U155*(Settings!B12/(((INDEX(出力表!D:D,9))+1)^INDEX(係数表!E:E,9)*INDEX(係数表!F:F,9))))))</f>
        <v>#VALUE!</v>
      </c>
      <c r="AA155" t="e">
        <f>MIN(100, MAX(0, (INDEX(出力表!D:D,9))*Y155/MAX(Z155, Settings!B3)))</f>
        <v>#VALUE!</v>
      </c>
      <c r="AB155">
        <f>MIN(100, MAX(0, 100*BETAINV(乱数表!$J155, MAX(0.00000001, (1/(1+EXP(-(INDEX(係数表!G:G,10) + $B155))))*(EXP(INDEX(係数表!H:H,10) + INDEX(係数表!I:I,10)*LN(INDEX(出力表!C:C,10)+1)))), MAX(0.00000001, (1-(1/(1+EXP(-(INDEX(係数表!G:G,10) + $B155)))))*(EXP(INDEX(係数表!H:H,10) + INDEX(係数表!I:I,10)*LN(INDEX(出力表!C:C,10)+1)))))))</f>
        <v>99.197465548458482</v>
      </c>
      <c r="AC155" t="e">
        <f>MIN(100, MAX(0, (100*(INDEX(出力表!D:D,10))/(EXP(INDEX(係数表!B:B,10) + $C155) + (INDEX(出力表!D:D,10)))) + (乱数表!$V155*(Settings!B12/(((INDEX(出力表!D:D,10))+1)^INDEX(係数表!E:E,10)*INDEX(係数表!F:F,10))))))</f>
        <v>#VALUE!</v>
      </c>
      <c r="AD155" t="e">
        <f>MIN(100, MAX(0, (INDEX(出力表!D:D,10))*AB155/MAX(AC155, Settings!B3)))</f>
        <v>#VALUE!</v>
      </c>
      <c r="AE155">
        <f>MIN(100, MAX(0, 100*BETAINV(乱数表!$K155, MAX(0.00000001, (1/(1+EXP(-(INDEX(係数表!G:G,11) + $B155))))*(EXP(INDEX(係数表!H:H,11) + INDEX(係数表!I:I,11)*LN(INDEX(出力表!C:C,11)+1)))), MAX(0.00000001, (1-(1/(1+EXP(-(INDEX(係数表!G:G,11) + $B155)))))*(EXP(INDEX(係数表!H:H,11) + INDEX(係数表!I:I,11)*LN(INDEX(出力表!C:C,11)+1)))))))</f>
        <v>63.290553283369697</v>
      </c>
      <c r="AF155" t="e">
        <f>MIN(100, MAX(0, (100*(INDEX(出力表!D:D,11))/(EXP(INDEX(係数表!B:B,11) + $C155) + (INDEX(出力表!D:D,11)))) + (乱数表!$W155*(Settings!B12/(((INDEX(出力表!D:D,11))+1)^INDEX(係数表!E:E,11)*INDEX(係数表!F:F,11))))))</f>
        <v>#VALUE!</v>
      </c>
      <c r="AG155" t="e">
        <f>MIN(100, MAX(0, (INDEX(出力表!D:D,11))*AE155/MAX(AF155, Settings!B3)))</f>
        <v>#VALUE!</v>
      </c>
      <c r="AH155">
        <f>MIN(100, MAX(0, 100*BETAINV(乱数表!$L155, MAX(0.00000001, (1/(1+EXP(-(INDEX(係数表!G:G,12) + $B155))))*(EXP(INDEX(係数表!H:H,12) + INDEX(係数表!I:I,12)*LN(INDEX(出力表!C:C,12)+1)))), MAX(0.00000001, (1-(1/(1+EXP(-(INDEX(係数表!G:G,12) + $B155)))))*(EXP(INDEX(係数表!H:H,12) + INDEX(係数表!I:I,12)*LN(INDEX(出力表!C:C,12)+1)))))))</f>
        <v>99.984913924073695</v>
      </c>
      <c r="AI155" t="e">
        <f>MIN(100, MAX(0, (100*(INDEX(出力表!D:D,12))/(EXP(INDEX(係数表!B:B,12) + $C155) + (INDEX(出力表!D:D,12)))) + (乱数表!$X155*(Settings!B12/(((INDEX(出力表!D:D,12))+1)^INDEX(係数表!E:E,12)*INDEX(係数表!F:F,12))))))</f>
        <v>#VALUE!</v>
      </c>
      <c r="AJ155" t="e">
        <f>MIN(100, MAX(0, (INDEX(出力表!D:D,12))*AH155/MAX(AI155, Settings!B3)))</f>
        <v>#VALUE!</v>
      </c>
      <c r="AK155">
        <f>MIN(100, MAX(0, 100*BETAINV(乱数表!$M155, MAX(0.00000001, (1/(1+EXP(-(INDEX(係数表!G:G,13) + $B155))))*(EXP(INDEX(係数表!H:H,13) + INDEX(係数表!I:I,13)*LN(INDEX(出力表!C:C,13)+1)))), MAX(0.00000001, (1-(1/(1+EXP(-(INDEX(係数表!G:G,13) + $B155)))))*(EXP(INDEX(係数表!H:H,13) + INDEX(係数表!I:I,13)*LN(INDEX(出力表!C:C,13)+1)))))))</f>
        <v>99.347532165746472</v>
      </c>
      <c r="AL155" t="e">
        <f>MIN(100, MAX(0, (100*(INDEX(出力表!D:D,13))/(EXP(INDEX(係数表!B:B,13) + $C155) + (INDEX(出力表!D:D,13)))) + (乱数表!$Y155*(Settings!B12/(((INDEX(出力表!D:D,13))+1)^INDEX(係数表!E:E,13)*INDEX(係数表!F:F,13))))))</f>
        <v>#VALUE!</v>
      </c>
      <c r="AM155" t="e">
        <f>MIN(100, MAX(0, (INDEX(出力表!D:D,13))*AK155/MAX(AL155, Settings!B3)))</f>
        <v>#VALUE!</v>
      </c>
      <c r="AN155">
        <f>IF(ISNUMBER(F155), INDEX(出力表!B:B,2)*F155, 0)+IF(ISNUMBER(I155), INDEX(出力表!B:B,3)*I155, 0)+IF(ISNUMBER(L155), INDEX(出力表!B:B,4)*L155, 0)+IF(ISNUMBER(O155), INDEX(出力表!B:B,5)*O155, 0)+IF(ISNUMBER(R155), INDEX(出力表!B:B,6)*R155, 0)+IF(ISNUMBER(U155), INDEX(出力表!B:B,7)*U155, 0)+IF(ISNUMBER(X155), INDEX(出力表!B:B,8)*X155, 0)+IF(ISNUMBER(AA155), INDEX(出力表!B:B,9)*AA155, 0)+IF(ISNUMBER(AD155), INDEX(出力表!B:B,10)*AD155, 0)+IF(ISNUMBER(AG155), INDEX(出力表!B:B,11)*AG155, 0)+IF(ISNUMBER(AJ155), INDEX(出力表!B:B,12)*AJ155, 0)+IF(ISNUMBER(AM155), INDEX(出力表!B:B,13)*AM155, 0)</f>
        <v>0</v>
      </c>
      <c r="AO155">
        <f>IF(ISNUMBER(F155), INDEX(出力表!B:B,2), 0)+IF(ISNUMBER(I155), INDEX(出力表!B:B,3), 0)+IF(ISNUMBER(L155), INDEX(出力表!B:B,4), 0)+IF(ISNUMBER(O155), INDEX(出力表!B:B,5), 0)+IF(ISNUMBER(R155), INDEX(出力表!B:B,6), 0)+IF(ISNUMBER(U155), INDEX(出力表!B:B,7), 0)+IF(ISNUMBER(X155), INDEX(出力表!B:B,8), 0)+IF(ISNUMBER(AA155), INDEX(出力表!B:B,9), 0)+IF(ISNUMBER(AD155), INDEX(出力表!B:B,10), 0)+IF(ISNUMBER(AG155), INDEX(出力表!B:B,11), 0)+IF(ISNUMBER(AJ155), INDEX(出力表!B:B,12), 0)+IF(ISNUMBER(AM155), INDEX(出力表!B:B,13), 0)</f>
        <v>0</v>
      </c>
      <c r="AP155" t="str">
        <f t="shared" si="2"/>
        <v/>
      </c>
    </row>
    <row r="156" spans="1:42" x14ac:dyDescent="0.2">
      <c r="A156">
        <v>155</v>
      </c>
      <c r="B156">
        <f>IF(UPPER(Settings!B4)="TRUE", 乱数表!$Z156*Settings!B10, 0)</f>
        <v>0.22382625415414034</v>
      </c>
      <c r="C156">
        <f>IF(UPPER(Settings!B4)="TRUE", 乱数表!$AA156*Settings!B11, 0)</f>
        <v>3.1920401946039866E-2</v>
      </c>
      <c r="D156">
        <f>MIN(100, MAX(0, 100*BETAINV(乱数表!$B156, MAX(0.00000001, (1/(1+EXP(-(INDEX(係数表!G:G,2) + $B156))))*(EXP(INDEX(係数表!H:H,2) + INDEX(係数表!I:I,2)*LN(INDEX(出力表!C:C,2)+1)))), MAX(0.00000001, (1-(1/(1+EXP(-(INDEX(係数表!G:G,2) + $B156)))))*(EXP(INDEX(係数表!H:H,2) + INDEX(係数表!I:I,2)*LN(INDEX(出力表!C:C,2)+1)))))))</f>
        <v>78.273641806742518</v>
      </c>
      <c r="E156" t="e">
        <f>MIN(100, MAX(0, (100*(INDEX(出力表!D:D,2))/(EXP(INDEX(係数表!B:B,2) + $C156) + (INDEX(出力表!D:D,2)))) + (乱数表!$N156*(Settings!B12/(((INDEX(出力表!D:D,2))+1)^INDEX(係数表!E:E,2)*INDEX(係数表!F:F,2))))))</f>
        <v>#VALUE!</v>
      </c>
      <c r="F156" t="e">
        <f>MIN(100, MAX(0, (INDEX(出力表!D:D,2))*D156/MAX(E156, Settings!B3)))</f>
        <v>#VALUE!</v>
      </c>
      <c r="G156">
        <f>MIN(100, MAX(0, 100*BETAINV(乱数表!$C156, MAX(0.00000001, (1/(1+EXP(-(INDEX(係数表!G:G,3) + $B156))))*(EXP(INDEX(係数表!H:H,3) + INDEX(係数表!I:I,3)*LN(INDEX(出力表!C:C,3)+1)))), MAX(0.00000001, (1-(1/(1+EXP(-(INDEX(係数表!G:G,3) + $B156)))))*(EXP(INDEX(係数表!H:H,3) + INDEX(係数表!I:I,3)*LN(INDEX(出力表!C:C,3)+1)))))))</f>
        <v>94.958464231106916</v>
      </c>
      <c r="H156" t="e">
        <f>MIN(100, MAX(0, (100*(INDEX(出力表!D:D,3))/(EXP(INDEX(係数表!B:B,3) + $C156) + (INDEX(出力表!D:D,3)))) + (乱数表!$O156*(Settings!B12/(((INDEX(出力表!D:D,3))+1)^INDEX(係数表!E:E,3)*INDEX(係数表!F:F,3))))))</f>
        <v>#VALUE!</v>
      </c>
      <c r="I156" t="e">
        <f>MIN(100, MAX(0, (INDEX(出力表!D:D,3))*G156/MAX(H156, Settings!B3)))</f>
        <v>#VALUE!</v>
      </c>
      <c r="J156">
        <f>MIN(100, MAX(0, 100*BETAINV(乱数表!$D156, MAX(0.00000001, (1/(1+EXP(-(INDEX(係数表!G:G,4) + $B156))))*(EXP(INDEX(係数表!H:H,4) + INDEX(係数表!I:I,4)*LN(INDEX(出力表!C:C,4)+1)))), MAX(0.00000001, (1-(1/(1+EXP(-(INDEX(係数表!G:G,4) + $B156)))))*(EXP(INDEX(係数表!H:H,4) + INDEX(係数表!I:I,4)*LN(INDEX(出力表!C:C,4)+1)))))))</f>
        <v>90.43283422454374</v>
      </c>
      <c r="K156" t="e">
        <f>MIN(100, MAX(0, (100*(INDEX(出力表!D:D,4))/(EXP(INDEX(係数表!B:B,4) + $C156) + (INDEX(出力表!D:D,4)))) + (乱数表!$P156*(Settings!B12/(((INDEX(出力表!D:D,4))+1)^INDEX(係数表!E:E,4)*INDEX(係数表!F:F,4))))))</f>
        <v>#VALUE!</v>
      </c>
      <c r="L156" t="e">
        <f>MIN(100, MAX(0, (INDEX(出力表!D:D,4))*J156/MAX(K156, Settings!B3)))</f>
        <v>#VALUE!</v>
      </c>
      <c r="M156">
        <f>MIN(100, MAX(0, 100*BETAINV(乱数表!$E156, MAX(0.00000001, (1/(1+EXP(-(INDEX(係数表!G:G,5) + $B156))))*(EXP(INDEX(係数表!H:H,5) + INDEX(係数表!I:I,5)*LN(INDEX(出力表!C:C,5)+1)))), MAX(0.00000001, (1-(1/(1+EXP(-(INDEX(係数表!G:G,5) + $B156)))))*(EXP(INDEX(係数表!H:H,5) + INDEX(係数表!I:I,5)*LN(INDEX(出力表!C:C,5)+1)))))))</f>
        <v>96.78446029225168</v>
      </c>
      <c r="N156" t="e">
        <f>MIN(100, MAX(0, (100*(INDEX(出力表!D:D,5))/(EXP(INDEX(係数表!B:B,5) + $C156) + (INDEX(出力表!D:D,5)))) + (乱数表!$Q156*(Settings!B12/(((INDEX(出力表!D:D,5))+1)^INDEX(係数表!E:E,5)*INDEX(係数表!F:F,5))))))</f>
        <v>#VALUE!</v>
      </c>
      <c r="O156" t="e">
        <f>MIN(100, MAX(0, (INDEX(出力表!D:D,5))*M156/MAX(N156, Settings!B3)))</f>
        <v>#VALUE!</v>
      </c>
      <c r="P156">
        <f>MIN(100, MAX(0, 100*BETAINV(乱数表!$F156, MAX(0.00000001, (1/(1+EXP(-(INDEX(係数表!G:G,6) + $B156))))*(EXP(INDEX(係数表!H:H,6) + INDEX(係数表!I:I,6)*LN(INDEX(出力表!C:C,6)+1)))), MAX(0.00000001, (1-(1/(1+EXP(-(INDEX(係数表!G:G,6) + $B156)))))*(EXP(INDEX(係数表!H:H,6) + INDEX(係数表!I:I,6)*LN(INDEX(出力表!C:C,6)+1)))))))</f>
        <v>47.066490887745289</v>
      </c>
      <c r="Q156" t="e">
        <f>MIN(100, MAX(0, (100*(INDEX(出力表!D:D,6))/(EXP(INDEX(係数表!B:B,6) + $C156) + (INDEX(出力表!D:D,6)))) + (乱数表!$R156*(Settings!B12/(((INDEX(出力表!D:D,6))+1)^INDEX(係数表!E:E,6)*INDEX(係数表!F:F,6))))))</f>
        <v>#VALUE!</v>
      </c>
      <c r="R156" t="e">
        <f>MIN(100, MAX(0, (INDEX(出力表!D:D,6))*P156/MAX(Q156, Settings!B3)))</f>
        <v>#VALUE!</v>
      </c>
      <c r="S156">
        <f>MIN(100, MAX(0, 100*BETAINV(乱数表!$G156, MAX(0.00000001, (1/(1+EXP(-(INDEX(係数表!G:G,7) + $B156))))*(EXP(INDEX(係数表!H:H,7) + INDEX(係数表!I:I,7)*LN(INDEX(出力表!C:C,7)+1)))), MAX(0.00000001, (1-(1/(1+EXP(-(INDEX(係数表!G:G,7) + $B156)))))*(EXP(INDEX(係数表!H:H,7) + INDEX(係数表!I:I,7)*LN(INDEX(出力表!C:C,7)+1)))))))</f>
        <v>99.982685298596749</v>
      </c>
      <c r="T156" t="e">
        <f>MIN(100, MAX(0, (100*(INDEX(出力表!D:D,7))/(EXP(INDEX(係数表!B:B,7) + $C156) + (INDEX(出力表!D:D,7)))) + (乱数表!$S156*(Settings!B12/(((INDEX(出力表!D:D,7))+1)^INDEX(係数表!E:E,7)*INDEX(係数表!F:F,7))))))</f>
        <v>#VALUE!</v>
      </c>
      <c r="U156" t="e">
        <f>MIN(100, MAX(0, (INDEX(出力表!D:D,7))*S156/MAX(T156, Settings!B3)))</f>
        <v>#VALUE!</v>
      </c>
      <c r="V156">
        <f>MIN(100, MAX(0, 100*BETAINV(乱数表!$H156, MAX(0.00000001, (1/(1+EXP(-(INDEX(係数表!G:G,8) + $B156))))*(EXP(INDEX(係数表!H:H,8) + INDEX(係数表!I:I,8)*LN(INDEX(出力表!C:C,8)+1)))), MAX(0.00000001, (1-(1/(1+EXP(-(INDEX(係数表!G:G,8) + $B156)))))*(EXP(INDEX(係数表!H:H,8) + INDEX(係数表!I:I,8)*LN(INDEX(出力表!C:C,8)+1)))))))</f>
        <v>86.640201463121514</v>
      </c>
      <c r="W156" t="e">
        <f>MIN(100, MAX(0, (100*(INDEX(出力表!D:D,8))/(EXP(INDEX(係数表!B:B,8) + $C156) + (INDEX(出力表!D:D,8)))) + (乱数表!$T156*(Settings!B12/(((INDEX(出力表!D:D,8))+1)^INDEX(係数表!E:E,8)*INDEX(係数表!F:F,8))))))</f>
        <v>#VALUE!</v>
      </c>
      <c r="X156" t="e">
        <f>MIN(100, MAX(0, (INDEX(出力表!D:D,8))*V156/MAX(W156, Settings!B3)))</f>
        <v>#VALUE!</v>
      </c>
      <c r="Y156">
        <f>MIN(100, MAX(0, 100*BETAINV(乱数表!$I156, MAX(0.00000001, (1/(1+EXP(-(INDEX(係数表!G:G,9) + $B156))))*(EXP(INDEX(係数表!H:H,9) + INDEX(係数表!I:I,9)*LN(INDEX(出力表!C:C,9)+1)))), MAX(0.00000001, (1-(1/(1+EXP(-(INDEX(係数表!G:G,9) + $B156)))))*(EXP(INDEX(係数表!H:H,9) + INDEX(係数表!I:I,9)*LN(INDEX(出力表!C:C,9)+1)))))))</f>
        <v>74.709251923641389</v>
      </c>
      <c r="Z156" t="e">
        <f>MIN(100, MAX(0, (100*(INDEX(出力表!D:D,9))/(EXP(INDEX(係数表!B:B,9) + $C156) + (INDEX(出力表!D:D,9)))) + (乱数表!$U156*(Settings!B12/(((INDEX(出力表!D:D,9))+1)^INDEX(係数表!E:E,9)*INDEX(係数表!F:F,9))))))</f>
        <v>#VALUE!</v>
      </c>
      <c r="AA156" t="e">
        <f>MIN(100, MAX(0, (INDEX(出力表!D:D,9))*Y156/MAX(Z156, Settings!B3)))</f>
        <v>#VALUE!</v>
      </c>
      <c r="AB156">
        <f>MIN(100, MAX(0, 100*BETAINV(乱数表!$J156, MAX(0.00000001, (1/(1+EXP(-(INDEX(係数表!G:G,10) + $B156))))*(EXP(INDEX(係数表!H:H,10) + INDEX(係数表!I:I,10)*LN(INDEX(出力表!C:C,10)+1)))), MAX(0.00000001, (1-(1/(1+EXP(-(INDEX(係数表!G:G,10) + $B156)))))*(EXP(INDEX(係数表!H:H,10) + INDEX(係数表!I:I,10)*LN(INDEX(出力表!C:C,10)+1)))))))</f>
        <v>94.79045320282448</v>
      </c>
      <c r="AC156" t="e">
        <f>MIN(100, MAX(0, (100*(INDEX(出力表!D:D,10))/(EXP(INDEX(係数表!B:B,10) + $C156) + (INDEX(出力表!D:D,10)))) + (乱数表!$V156*(Settings!B12/(((INDEX(出力表!D:D,10))+1)^INDEX(係数表!E:E,10)*INDEX(係数表!F:F,10))))))</f>
        <v>#VALUE!</v>
      </c>
      <c r="AD156" t="e">
        <f>MIN(100, MAX(0, (INDEX(出力表!D:D,10))*AB156/MAX(AC156, Settings!B3)))</f>
        <v>#VALUE!</v>
      </c>
      <c r="AE156">
        <f>MIN(100, MAX(0, 100*BETAINV(乱数表!$K156, MAX(0.00000001, (1/(1+EXP(-(INDEX(係数表!G:G,11) + $B156))))*(EXP(INDEX(係数表!H:H,11) + INDEX(係数表!I:I,11)*LN(INDEX(出力表!C:C,11)+1)))), MAX(0.00000001, (1-(1/(1+EXP(-(INDEX(係数表!G:G,11) + $B156)))))*(EXP(INDEX(係数表!H:H,11) + INDEX(係数表!I:I,11)*LN(INDEX(出力表!C:C,11)+1)))))))</f>
        <v>89.645667152957586</v>
      </c>
      <c r="AF156" t="e">
        <f>MIN(100, MAX(0, (100*(INDEX(出力表!D:D,11))/(EXP(INDEX(係数表!B:B,11) + $C156) + (INDEX(出力表!D:D,11)))) + (乱数表!$W156*(Settings!B12/(((INDEX(出力表!D:D,11))+1)^INDEX(係数表!E:E,11)*INDEX(係数表!F:F,11))))))</f>
        <v>#VALUE!</v>
      </c>
      <c r="AG156" t="e">
        <f>MIN(100, MAX(0, (INDEX(出力表!D:D,11))*AE156/MAX(AF156, Settings!B3)))</f>
        <v>#VALUE!</v>
      </c>
      <c r="AH156">
        <f>MIN(100, MAX(0, 100*BETAINV(乱数表!$L156, MAX(0.00000001, (1/(1+EXP(-(INDEX(係数表!G:G,12) + $B156))))*(EXP(INDEX(係数表!H:H,12) + INDEX(係数表!I:I,12)*LN(INDEX(出力表!C:C,12)+1)))), MAX(0.00000001, (1-(1/(1+EXP(-(INDEX(係数表!G:G,12) + $B156)))))*(EXP(INDEX(係数表!H:H,12) + INDEX(係数表!I:I,12)*LN(INDEX(出力表!C:C,12)+1)))))))</f>
        <v>99.901870108037642</v>
      </c>
      <c r="AI156" t="e">
        <f>MIN(100, MAX(0, (100*(INDEX(出力表!D:D,12))/(EXP(INDEX(係数表!B:B,12) + $C156) + (INDEX(出力表!D:D,12)))) + (乱数表!$X156*(Settings!B12/(((INDEX(出力表!D:D,12))+1)^INDEX(係数表!E:E,12)*INDEX(係数表!F:F,12))))))</f>
        <v>#VALUE!</v>
      </c>
      <c r="AJ156" t="e">
        <f>MIN(100, MAX(0, (INDEX(出力表!D:D,12))*AH156/MAX(AI156, Settings!B3)))</f>
        <v>#VALUE!</v>
      </c>
      <c r="AK156">
        <f>MIN(100, MAX(0, 100*BETAINV(乱数表!$M156, MAX(0.00000001, (1/(1+EXP(-(INDEX(係数表!G:G,13) + $B156))))*(EXP(INDEX(係数表!H:H,13) + INDEX(係数表!I:I,13)*LN(INDEX(出力表!C:C,13)+1)))), MAX(0.00000001, (1-(1/(1+EXP(-(INDEX(係数表!G:G,13) + $B156)))))*(EXP(INDEX(係数表!H:H,13) + INDEX(係数表!I:I,13)*LN(INDEX(出力表!C:C,13)+1)))))))</f>
        <v>86.638860539421898</v>
      </c>
      <c r="AL156" t="e">
        <f>MIN(100, MAX(0, (100*(INDEX(出力表!D:D,13))/(EXP(INDEX(係数表!B:B,13) + $C156) + (INDEX(出力表!D:D,13)))) + (乱数表!$Y156*(Settings!B12/(((INDEX(出力表!D:D,13))+1)^INDEX(係数表!E:E,13)*INDEX(係数表!F:F,13))))))</f>
        <v>#VALUE!</v>
      </c>
      <c r="AM156" t="e">
        <f>MIN(100, MAX(0, (INDEX(出力表!D:D,13))*AK156/MAX(AL156, Settings!B3)))</f>
        <v>#VALUE!</v>
      </c>
      <c r="AN156">
        <f>IF(ISNUMBER(F156), INDEX(出力表!B:B,2)*F156, 0)+IF(ISNUMBER(I156), INDEX(出力表!B:B,3)*I156, 0)+IF(ISNUMBER(L156), INDEX(出力表!B:B,4)*L156, 0)+IF(ISNUMBER(O156), INDEX(出力表!B:B,5)*O156, 0)+IF(ISNUMBER(R156), INDEX(出力表!B:B,6)*R156, 0)+IF(ISNUMBER(U156), INDEX(出力表!B:B,7)*U156, 0)+IF(ISNUMBER(X156), INDEX(出力表!B:B,8)*X156, 0)+IF(ISNUMBER(AA156), INDEX(出力表!B:B,9)*AA156, 0)+IF(ISNUMBER(AD156), INDEX(出力表!B:B,10)*AD156, 0)+IF(ISNUMBER(AG156), INDEX(出力表!B:B,11)*AG156, 0)+IF(ISNUMBER(AJ156), INDEX(出力表!B:B,12)*AJ156, 0)+IF(ISNUMBER(AM156), INDEX(出力表!B:B,13)*AM156, 0)</f>
        <v>0</v>
      </c>
      <c r="AO156">
        <f>IF(ISNUMBER(F156), INDEX(出力表!B:B,2), 0)+IF(ISNUMBER(I156), INDEX(出力表!B:B,3), 0)+IF(ISNUMBER(L156), INDEX(出力表!B:B,4), 0)+IF(ISNUMBER(O156), INDEX(出力表!B:B,5), 0)+IF(ISNUMBER(R156), INDEX(出力表!B:B,6), 0)+IF(ISNUMBER(U156), INDEX(出力表!B:B,7), 0)+IF(ISNUMBER(X156), INDEX(出力表!B:B,8), 0)+IF(ISNUMBER(AA156), INDEX(出力表!B:B,9), 0)+IF(ISNUMBER(AD156), INDEX(出力表!B:B,10), 0)+IF(ISNUMBER(AG156), INDEX(出力表!B:B,11), 0)+IF(ISNUMBER(AJ156), INDEX(出力表!B:B,12), 0)+IF(ISNUMBER(AM156), INDEX(出力表!B:B,13), 0)</f>
        <v>0</v>
      </c>
      <c r="AP156" t="str">
        <f t="shared" si="2"/>
        <v/>
      </c>
    </row>
    <row r="157" spans="1:42" x14ac:dyDescent="0.2">
      <c r="A157">
        <v>156</v>
      </c>
      <c r="B157">
        <f>IF(UPPER(Settings!B4)="TRUE", 乱数表!$Z157*Settings!B10, 0)</f>
        <v>0.54669579902677001</v>
      </c>
      <c r="C157">
        <f>IF(UPPER(Settings!B4)="TRUE", 乱数表!$AA157*Settings!B11, 0)</f>
        <v>-1.7985952915929464E-2</v>
      </c>
      <c r="D157">
        <f>MIN(100, MAX(0, 100*BETAINV(乱数表!$B157, MAX(0.00000001, (1/(1+EXP(-(INDEX(係数表!G:G,2) + $B157))))*(EXP(INDEX(係数表!H:H,2) + INDEX(係数表!I:I,2)*LN(INDEX(出力表!C:C,2)+1)))), MAX(0.00000001, (1-(1/(1+EXP(-(INDEX(係数表!G:G,2) + $B157)))))*(EXP(INDEX(係数表!H:H,2) + INDEX(係数表!I:I,2)*LN(INDEX(出力表!C:C,2)+1)))))))</f>
        <v>97.127922810247881</v>
      </c>
      <c r="E157" t="e">
        <f>MIN(100, MAX(0, (100*(INDEX(出力表!D:D,2))/(EXP(INDEX(係数表!B:B,2) + $C157) + (INDEX(出力表!D:D,2)))) + (乱数表!$N157*(Settings!B12/(((INDEX(出力表!D:D,2))+1)^INDEX(係数表!E:E,2)*INDEX(係数表!F:F,2))))))</f>
        <v>#VALUE!</v>
      </c>
      <c r="F157" t="e">
        <f>MIN(100, MAX(0, (INDEX(出力表!D:D,2))*D157/MAX(E157, Settings!B3)))</f>
        <v>#VALUE!</v>
      </c>
      <c r="G157">
        <f>MIN(100, MAX(0, 100*BETAINV(乱数表!$C157, MAX(0.00000001, (1/(1+EXP(-(INDEX(係数表!G:G,3) + $B157))))*(EXP(INDEX(係数表!H:H,3) + INDEX(係数表!I:I,3)*LN(INDEX(出力表!C:C,3)+1)))), MAX(0.00000001, (1-(1/(1+EXP(-(INDEX(係数表!G:G,3) + $B157)))))*(EXP(INDEX(係数表!H:H,3) + INDEX(係数表!I:I,3)*LN(INDEX(出力表!C:C,3)+1)))))))</f>
        <v>93.783997471084248</v>
      </c>
      <c r="H157" t="e">
        <f>MIN(100, MAX(0, (100*(INDEX(出力表!D:D,3))/(EXP(INDEX(係数表!B:B,3) + $C157) + (INDEX(出力表!D:D,3)))) + (乱数表!$O157*(Settings!B12/(((INDEX(出力表!D:D,3))+1)^INDEX(係数表!E:E,3)*INDEX(係数表!F:F,3))))))</f>
        <v>#VALUE!</v>
      </c>
      <c r="I157" t="e">
        <f>MIN(100, MAX(0, (INDEX(出力表!D:D,3))*G157/MAX(H157, Settings!B3)))</f>
        <v>#VALUE!</v>
      </c>
      <c r="J157">
        <f>MIN(100, MAX(0, 100*BETAINV(乱数表!$D157, MAX(0.00000001, (1/(1+EXP(-(INDEX(係数表!G:G,4) + $B157))))*(EXP(INDEX(係数表!H:H,4) + INDEX(係数表!I:I,4)*LN(INDEX(出力表!C:C,4)+1)))), MAX(0.00000001, (1-(1/(1+EXP(-(INDEX(係数表!G:G,4) + $B157)))))*(EXP(INDEX(係数表!H:H,4) + INDEX(係数表!I:I,4)*LN(INDEX(出力表!C:C,4)+1)))))))</f>
        <v>91.654437586897089</v>
      </c>
      <c r="K157" t="e">
        <f>MIN(100, MAX(0, (100*(INDEX(出力表!D:D,4))/(EXP(INDEX(係数表!B:B,4) + $C157) + (INDEX(出力表!D:D,4)))) + (乱数表!$P157*(Settings!B12/(((INDEX(出力表!D:D,4))+1)^INDEX(係数表!E:E,4)*INDEX(係数表!F:F,4))))))</f>
        <v>#VALUE!</v>
      </c>
      <c r="L157" t="e">
        <f>MIN(100, MAX(0, (INDEX(出力表!D:D,4))*J157/MAX(K157, Settings!B3)))</f>
        <v>#VALUE!</v>
      </c>
      <c r="M157">
        <f>MIN(100, MAX(0, 100*BETAINV(乱数表!$E157, MAX(0.00000001, (1/(1+EXP(-(INDEX(係数表!G:G,5) + $B157))))*(EXP(INDEX(係数表!H:H,5) + INDEX(係数表!I:I,5)*LN(INDEX(出力表!C:C,5)+1)))), MAX(0.00000001, (1-(1/(1+EXP(-(INDEX(係数表!G:G,5) + $B157)))))*(EXP(INDEX(係数表!H:H,5) + INDEX(係数表!I:I,5)*LN(INDEX(出力表!C:C,5)+1)))))))</f>
        <v>81.954860763039534</v>
      </c>
      <c r="N157" t="e">
        <f>MIN(100, MAX(0, (100*(INDEX(出力表!D:D,5))/(EXP(INDEX(係数表!B:B,5) + $C157) + (INDEX(出力表!D:D,5)))) + (乱数表!$Q157*(Settings!B12/(((INDEX(出力表!D:D,5))+1)^INDEX(係数表!E:E,5)*INDEX(係数表!F:F,5))))))</f>
        <v>#VALUE!</v>
      </c>
      <c r="O157" t="e">
        <f>MIN(100, MAX(0, (INDEX(出力表!D:D,5))*M157/MAX(N157, Settings!B3)))</f>
        <v>#VALUE!</v>
      </c>
      <c r="P157">
        <f>MIN(100, MAX(0, 100*BETAINV(乱数表!$F157, MAX(0.00000001, (1/(1+EXP(-(INDEX(係数表!G:G,6) + $B157))))*(EXP(INDEX(係数表!H:H,6) + INDEX(係数表!I:I,6)*LN(INDEX(出力表!C:C,6)+1)))), MAX(0.00000001, (1-(1/(1+EXP(-(INDEX(係数表!G:G,6) + $B157)))))*(EXP(INDEX(係数表!H:H,6) + INDEX(係数表!I:I,6)*LN(INDEX(出力表!C:C,6)+1)))))))</f>
        <v>98.46812948204331</v>
      </c>
      <c r="Q157" t="e">
        <f>MIN(100, MAX(0, (100*(INDEX(出力表!D:D,6))/(EXP(INDEX(係数表!B:B,6) + $C157) + (INDEX(出力表!D:D,6)))) + (乱数表!$R157*(Settings!B12/(((INDEX(出力表!D:D,6))+1)^INDEX(係数表!E:E,6)*INDEX(係数表!F:F,6))))))</f>
        <v>#VALUE!</v>
      </c>
      <c r="R157" t="e">
        <f>MIN(100, MAX(0, (INDEX(出力表!D:D,6))*P157/MAX(Q157, Settings!B3)))</f>
        <v>#VALUE!</v>
      </c>
      <c r="S157">
        <f>MIN(100, MAX(0, 100*BETAINV(乱数表!$G157, MAX(0.00000001, (1/(1+EXP(-(INDEX(係数表!G:G,7) + $B157))))*(EXP(INDEX(係数表!H:H,7) + INDEX(係数表!I:I,7)*LN(INDEX(出力表!C:C,7)+1)))), MAX(0.00000001, (1-(1/(1+EXP(-(INDEX(係数表!G:G,7) + $B157)))))*(EXP(INDEX(係数表!H:H,7) + INDEX(係数表!I:I,7)*LN(INDEX(出力表!C:C,7)+1)))))))</f>
        <v>93.092422491039656</v>
      </c>
      <c r="T157" t="e">
        <f>MIN(100, MAX(0, (100*(INDEX(出力表!D:D,7))/(EXP(INDEX(係数表!B:B,7) + $C157) + (INDEX(出力表!D:D,7)))) + (乱数表!$S157*(Settings!B12/(((INDEX(出力表!D:D,7))+1)^INDEX(係数表!E:E,7)*INDEX(係数表!F:F,7))))))</f>
        <v>#VALUE!</v>
      </c>
      <c r="U157" t="e">
        <f>MIN(100, MAX(0, (INDEX(出力表!D:D,7))*S157/MAX(T157, Settings!B3)))</f>
        <v>#VALUE!</v>
      </c>
      <c r="V157">
        <f>MIN(100, MAX(0, 100*BETAINV(乱数表!$H157, MAX(0.00000001, (1/(1+EXP(-(INDEX(係数表!G:G,8) + $B157))))*(EXP(INDEX(係数表!H:H,8) + INDEX(係数表!I:I,8)*LN(INDEX(出力表!C:C,8)+1)))), MAX(0.00000001, (1-(1/(1+EXP(-(INDEX(係数表!G:G,8) + $B157)))))*(EXP(INDEX(係数表!H:H,8) + INDEX(係数表!I:I,8)*LN(INDEX(出力表!C:C,8)+1)))))))</f>
        <v>99.906461881005043</v>
      </c>
      <c r="W157" t="e">
        <f>MIN(100, MAX(0, (100*(INDEX(出力表!D:D,8))/(EXP(INDEX(係数表!B:B,8) + $C157) + (INDEX(出力表!D:D,8)))) + (乱数表!$T157*(Settings!B12/(((INDEX(出力表!D:D,8))+1)^INDEX(係数表!E:E,8)*INDEX(係数表!F:F,8))))))</f>
        <v>#VALUE!</v>
      </c>
      <c r="X157" t="e">
        <f>MIN(100, MAX(0, (INDEX(出力表!D:D,8))*V157/MAX(W157, Settings!B3)))</f>
        <v>#VALUE!</v>
      </c>
      <c r="Y157">
        <f>MIN(100, MAX(0, 100*BETAINV(乱数表!$I157, MAX(0.00000001, (1/(1+EXP(-(INDEX(係数表!G:G,9) + $B157))))*(EXP(INDEX(係数表!H:H,9) + INDEX(係数表!I:I,9)*LN(INDEX(出力表!C:C,9)+1)))), MAX(0.00000001, (1-(1/(1+EXP(-(INDEX(係数表!G:G,9) + $B157)))))*(EXP(INDEX(係数表!H:H,9) + INDEX(係数表!I:I,9)*LN(INDEX(出力表!C:C,9)+1)))))))</f>
        <v>78.234250393449528</v>
      </c>
      <c r="Z157" t="e">
        <f>MIN(100, MAX(0, (100*(INDEX(出力表!D:D,9))/(EXP(INDEX(係数表!B:B,9) + $C157) + (INDEX(出力表!D:D,9)))) + (乱数表!$U157*(Settings!B12/(((INDEX(出力表!D:D,9))+1)^INDEX(係数表!E:E,9)*INDEX(係数表!F:F,9))))))</f>
        <v>#VALUE!</v>
      </c>
      <c r="AA157" t="e">
        <f>MIN(100, MAX(0, (INDEX(出力表!D:D,9))*Y157/MAX(Z157, Settings!B3)))</f>
        <v>#VALUE!</v>
      </c>
      <c r="AB157">
        <f>MIN(100, MAX(0, 100*BETAINV(乱数表!$J157, MAX(0.00000001, (1/(1+EXP(-(INDEX(係数表!G:G,10) + $B157))))*(EXP(INDEX(係数表!H:H,10) + INDEX(係数表!I:I,10)*LN(INDEX(出力表!C:C,10)+1)))), MAX(0.00000001, (1-(1/(1+EXP(-(INDEX(係数表!G:G,10) + $B157)))))*(EXP(INDEX(係数表!H:H,10) + INDEX(係数表!I:I,10)*LN(INDEX(出力表!C:C,10)+1)))))))</f>
        <v>98.21405887899904</v>
      </c>
      <c r="AC157" t="e">
        <f>MIN(100, MAX(0, (100*(INDEX(出力表!D:D,10))/(EXP(INDEX(係数表!B:B,10) + $C157) + (INDEX(出力表!D:D,10)))) + (乱数表!$V157*(Settings!B12/(((INDEX(出力表!D:D,10))+1)^INDEX(係数表!E:E,10)*INDEX(係数表!F:F,10))))))</f>
        <v>#VALUE!</v>
      </c>
      <c r="AD157" t="e">
        <f>MIN(100, MAX(0, (INDEX(出力表!D:D,10))*AB157/MAX(AC157, Settings!B3)))</f>
        <v>#VALUE!</v>
      </c>
      <c r="AE157">
        <f>MIN(100, MAX(0, 100*BETAINV(乱数表!$K157, MAX(0.00000001, (1/(1+EXP(-(INDEX(係数表!G:G,11) + $B157))))*(EXP(INDEX(係数表!H:H,11) + INDEX(係数表!I:I,11)*LN(INDEX(出力表!C:C,11)+1)))), MAX(0.00000001, (1-(1/(1+EXP(-(INDEX(係数表!G:G,11) + $B157)))))*(EXP(INDEX(係数表!H:H,11) + INDEX(係数表!I:I,11)*LN(INDEX(出力表!C:C,11)+1)))))))</f>
        <v>95.199590973083232</v>
      </c>
      <c r="AF157" t="e">
        <f>MIN(100, MAX(0, (100*(INDEX(出力表!D:D,11))/(EXP(INDEX(係数表!B:B,11) + $C157) + (INDEX(出力表!D:D,11)))) + (乱数表!$W157*(Settings!B12/(((INDEX(出力表!D:D,11))+1)^INDEX(係数表!E:E,11)*INDEX(係数表!F:F,11))))))</f>
        <v>#VALUE!</v>
      </c>
      <c r="AG157" t="e">
        <f>MIN(100, MAX(0, (INDEX(出力表!D:D,11))*AE157/MAX(AF157, Settings!B3)))</f>
        <v>#VALUE!</v>
      </c>
      <c r="AH157">
        <f>MIN(100, MAX(0, 100*BETAINV(乱数表!$L157, MAX(0.00000001, (1/(1+EXP(-(INDEX(係数表!G:G,12) + $B157))))*(EXP(INDEX(係数表!H:H,12) + INDEX(係数表!I:I,12)*LN(INDEX(出力表!C:C,12)+1)))), MAX(0.00000001, (1-(1/(1+EXP(-(INDEX(係数表!G:G,12) + $B157)))))*(EXP(INDEX(係数表!H:H,12) + INDEX(係数表!I:I,12)*LN(INDEX(出力表!C:C,12)+1)))))))</f>
        <v>94.407984354156369</v>
      </c>
      <c r="AI157" t="e">
        <f>MIN(100, MAX(0, (100*(INDEX(出力表!D:D,12))/(EXP(INDEX(係数表!B:B,12) + $C157) + (INDEX(出力表!D:D,12)))) + (乱数表!$X157*(Settings!B12/(((INDEX(出力表!D:D,12))+1)^INDEX(係数表!E:E,12)*INDEX(係数表!F:F,12))))))</f>
        <v>#VALUE!</v>
      </c>
      <c r="AJ157" t="e">
        <f>MIN(100, MAX(0, (INDEX(出力表!D:D,12))*AH157/MAX(AI157, Settings!B3)))</f>
        <v>#VALUE!</v>
      </c>
      <c r="AK157">
        <f>MIN(100, MAX(0, 100*BETAINV(乱数表!$M157, MAX(0.00000001, (1/(1+EXP(-(INDEX(係数表!G:G,13) + $B157))))*(EXP(INDEX(係数表!H:H,13) + INDEX(係数表!I:I,13)*LN(INDEX(出力表!C:C,13)+1)))), MAX(0.00000001, (1-(1/(1+EXP(-(INDEX(係数表!G:G,13) + $B157)))))*(EXP(INDEX(係数表!H:H,13) + INDEX(係数表!I:I,13)*LN(INDEX(出力表!C:C,13)+1)))))))</f>
        <v>99.468454708826059</v>
      </c>
      <c r="AL157" t="e">
        <f>MIN(100, MAX(0, (100*(INDEX(出力表!D:D,13))/(EXP(INDEX(係数表!B:B,13) + $C157) + (INDEX(出力表!D:D,13)))) + (乱数表!$Y157*(Settings!B12/(((INDEX(出力表!D:D,13))+1)^INDEX(係数表!E:E,13)*INDEX(係数表!F:F,13))))))</f>
        <v>#VALUE!</v>
      </c>
      <c r="AM157" t="e">
        <f>MIN(100, MAX(0, (INDEX(出力表!D:D,13))*AK157/MAX(AL157, Settings!B3)))</f>
        <v>#VALUE!</v>
      </c>
      <c r="AN157">
        <f>IF(ISNUMBER(F157), INDEX(出力表!B:B,2)*F157, 0)+IF(ISNUMBER(I157), INDEX(出力表!B:B,3)*I157, 0)+IF(ISNUMBER(L157), INDEX(出力表!B:B,4)*L157, 0)+IF(ISNUMBER(O157), INDEX(出力表!B:B,5)*O157, 0)+IF(ISNUMBER(R157), INDEX(出力表!B:B,6)*R157, 0)+IF(ISNUMBER(U157), INDEX(出力表!B:B,7)*U157, 0)+IF(ISNUMBER(X157), INDEX(出力表!B:B,8)*X157, 0)+IF(ISNUMBER(AA157), INDEX(出力表!B:B,9)*AA157, 0)+IF(ISNUMBER(AD157), INDEX(出力表!B:B,10)*AD157, 0)+IF(ISNUMBER(AG157), INDEX(出力表!B:B,11)*AG157, 0)+IF(ISNUMBER(AJ157), INDEX(出力表!B:B,12)*AJ157, 0)+IF(ISNUMBER(AM157), INDEX(出力表!B:B,13)*AM157, 0)</f>
        <v>0</v>
      </c>
      <c r="AO157">
        <f>IF(ISNUMBER(F157), INDEX(出力表!B:B,2), 0)+IF(ISNUMBER(I157), INDEX(出力表!B:B,3), 0)+IF(ISNUMBER(L157), INDEX(出力表!B:B,4), 0)+IF(ISNUMBER(O157), INDEX(出力表!B:B,5), 0)+IF(ISNUMBER(R157), INDEX(出力表!B:B,6), 0)+IF(ISNUMBER(U157), INDEX(出力表!B:B,7), 0)+IF(ISNUMBER(X157), INDEX(出力表!B:B,8), 0)+IF(ISNUMBER(AA157), INDEX(出力表!B:B,9), 0)+IF(ISNUMBER(AD157), INDEX(出力表!B:B,10), 0)+IF(ISNUMBER(AG157), INDEX(出力表!B:B,11), 0)+IF(ISNUMBER(AJ157), INDEX(出力表!B:B,12), 0)+IF(ISNUMBER(AM157), INDEX(出力表!B:B,13), 0)</f>
        <v>0</v>
      </c>
      <c r="AP157" t="str">
        <f t="shared" si="2"/>
        <v/>
      </c>
    </row>
    <row r="158" spans="1:42" x14ac:dyDescent="0.2">
      <c r="A158">
        <v>157</v>
      </c>
      <c r="B158">
        <f>IF(UPPER(Settings!B4)="TRUE", 乱数表!$Z158*Settings!B10, 0)</f>
        <v>-0.70026453870022254</v>
      </c>
      <c r="C158">
        <f>IF(UPPER(Settings!B4)="TRUE", 乱数表!$AA158*Settings!B11, 0)</f>
        <v>1.6745334660744491E-2</v>
      </c>
      <c r="D158">
        <f>MIN(100, MAX(0, 100*BETAINV(乱数表!$B158, MAX(0.00000001, (1/(1+EXP(-(INDEX(係数表!G:G,2) + $B158))))*(EXP(INDEX(係数表!H:H,2) + INDEX(係数表!I:I,2)*LN(INDEX(出力表!C:C,2)+1)))), MAX(0.00000001, (1-(1/(1+EXP(-(INDEX(係数表!G:G,2) + $B158)))))*(EXP(INDEX(係数表!H:H,2) + INDEX(係数表!I:I,2)*LN(INDEX(出力表!C:C,2)+1)))))))</f>
        <v>89.807994636244075</v>
      </c>
      <c r="E158" t="e">
        <f>MIN(100, MAX(0, (100*(INDEX(出力表!D:D,2))/(EXP(INDEX(係数表!B:B,2) + $C158) + (INDEX(出力表!D:D,2)))) + (乱数表!$N158*(Settings!B12/(((INDEX(出力表!D:D,2))+1)^INDEX(係数表!E:E,2)*INDEX(係数表!F:F,2))))))</f>
        <v>#VALUE!</v>
      </c>
      <c r="F158" t="e">
        <f>MIN(100, MAX(0, (INDEX(出力表!D:D,2))*D158/MAX(E158, Settings!B3)))</f>
        <v>#VALUE!</v>
      </c>
      <c r="G158">
        <f>MIN(100, MAX(0, 100*BETAINV(乱数表!$C158, MAX(0.00000001, (1/(1+EXP(-(INDEX(係数表!G:G,3) + $B158))))*(EXP(INDEX(係数表!H:H,3) + INDEX(係数表!I:I,3)*LN(INDEX(出力表!C:C,3)+1)))), MAX(0.00000001, (1-(1/(1+EXP(-(INDEX(係数表!G:G,3) + $B158)))))*(EXP(INDEX(係数表!H:H,3) + INDEX(係数表!I:I,3)*LN(INDEX(出力表!C:C,3)+1)))))))</f>
        <v>44.253859165972095</v>
      </c>
      <c r="H158" t="e">
        <f>MIN(100, MAX(0, (100*(INDEX(出力表!D:D,3))/(EXP(INDEX(係数表!B:B,3) + $C158) + (INDEX(出力表!D:D,3)))) + (乱数表!$O158*(Settings!B12/(((INDEX(出力表!D:D,3))+1)^INDEX(係数表!E:E,3)*INDEX(係数表!F:F,3))))))</f>
        <v>#VALUE!</v>
      </c>
      <c r="I158" t="e">
        <f>MIN(100, MAX(0, (INDEX(出力表!D:D,3))*G158/MAX(H158, Settings!B3)))</f>
        <v>#VALUE!</v>
      </c>
      <c r="J158">
        <f>MIN(100, MAX(0, 100*BETAINV(乱数表!$D158, MAX(0.00000001, (1/(1+EXP(-(INDEX(係数表!G:G,4) + $B158))))*(EXP(INDEX(係数表!H:H,4) + INDEX(係数表!I:I,4)*LN(INDEX(出力表!C:C,4)+1)))), MAX(0.00000001, (1-(1/(1+EXP(-(INDEX(係数表!G:G,4) + $B158)))))*(EXP(INDEX(係数表!H:H,4) + INDEX(係数表!I:I,4)*LN(INDEX(出力表!C:C,4)+1)))))))</f>
        <v>78.976073387073441</v>
      </c>
      <c r="K158" t="e">
        <f>MIN(100, MAX(0, (100*(INDEX(出力表!D:D,4))/(EXP(INDEX(係数表!B:B,4) + $C158) + (INDEX(出力表!D:D,4)))) + (乱数表!$P158*(Settings!B12/(((INDEX(出力表!D:D,4))+1)^INDEX(係数表!E:E,4)*INDEX(係数表!F:F,4))))))</f>
        <v>#VALUE!</v>
      </c>
      <c r="L158" t="e">
        <f>MIN(100, MAX(0, (INDEX(出力表!D:D,4))*J158/MAX(K158, Settings!B3)))</f>
        <v>#VALUE!</v>
      </c>
      <c r="M158">
        <f>MIN(100, MAX(0, 100*BETAINV(乱数表!$E158, MAX(0.00000001, (1/(1+EXP(-(INDEX(係数表!G:G,5) + $B158))))*(EXP(INDEX(係数表!H:H,5) + INDEX(係数表!I:I,5)*LN(INDEX(出力表!C:C,5)+1)))), MAX(0.00000001, (1-(1/(1+EXP(-(INDEX(係数表!G:G,5) + $B158)))))*(EXP(INDEX(係数表!H:H,5) + INDEX(係数表!I:I,5)*LN(INDEX(出力表!C:C,5)+1)))))))</f>
        <v>81.360260317833593</v>
      </c>
      <c r="N158" t="e">
        <f>MIN(100, MAX(0, (100*(INDEX(出力表!D:D,5))/(EXP(INDEX(係数表!B:B,5) + $C158) + (INDEX(出力表!D:D,5)))) + (乱数表!$Q158*(Settings!B12/(((INDEX(出力表!D:D,5))+1)^INDEX(係数表!E:E,5)*INDEX(係数表!F:F,5))))))</f>
        <v>#VALUE!</v>
      </c>
      <c r="O158" t="e">
        <f>MIN(100, MAX(0, (INDEX(出力表!D:D,5))*M158/MAX(N158, Settings!B3)))</f>
        <v>#VALUE!</v>
      </c>
      <c r="P158">
        <f>MIN(100, MAX(0, 100*BETAINV(乱数表!$F158, MAX(0.00000001, (1/(1+EXP(-(INDEX(係数表!G:G,6) + $B158))))*(EXP(INDEX(係数表!H:H,6) + INDEX(係数表!I:I,6)*LN(INDEX(出力表!C:C,6)+1)))), MAX(0.00000001, (1-(1/(1+EXP(-(INDEX(係数表!G:G,6) + $B158)))))*(EXP(INDEX(係数表!H:H,6) + INDEX(係数表!I:I,6)*LN(INDEX(出力表!C:C,6)+1)))))))</f>
        <v>70.57600896016632</v>
      </c>
      <c r="Q158" t="e">
        <f>MIN(100, MAX(0, (100*(INDEX(出力表!D:D,6))/(EXP(INDEX(係数表!B:B,6) + $C158) + (INDEX(出力表!D:D,6)))) + (乱数表!$R158*(Settings!B12/(((INDEX(出力表!D:D,6))+1)^INDEX(係数表!E:E,6)*INDEX(係数表!F:F,6))))))</f>
        <v>#VALUE!</v>
      </c>
      <c r="R158" t="e">
        <f>MIN(100, MAX(0, (INDEX(出力表!D:D,6))*P158/MAX(Q158, Settings!B3)))</f>
        <v>#VALUE!</v>
      </c>
      <c r="S158">
        <f>MIN(100, MAX(0, 100*BETAINV(乱数表!$G158, MAX(0.00000001, (1/(1+EXP(-(INDEX(係数表!G:G,7) + $B158))))*(EXP(INDEX(係数表!H:H,7) + INDEX(係数表!I:I,7)*LN(INDEX(出力表!C:C,7)+1)))), MAX(0.00000001, (1-(1/(1+EXP(-(INDEX(係数表!G:G,7) + $B158)))))*(EXP(INDEX(係数表!H:H,7) + INDEX(係数表!I:I,7)*LN(INDEX(出力表!C:C,7)+1)))))))</f>
        <v>93.605023309571266</v>
      </c>
      <c r="T158" t="e">
        <f>MIN(100, MAX(0, (100*(INDEX(出力表!D:D,7))/(EXP(INDEX(係数表!B:B,7) + $C158) + (INDEX(出力表!D:D,7)))) + (乱数表!$S158*(Settings!B12/(((INDEX(出力表!D:D,7))+1)^INDEX(係数表!E:E,7)*INDEX(係数表!F:F,7))))))</f>
        <v>#VALUE!</v>
      </c>
      <c r="U158" t="e">
        <f>MIN(100, MAX(0, (INDEX(出力表!D:D,7))*S158/MAX(T158, Settings!B3)))</f>
        <v>#VALUE!</v>
      </c>
      <c r="V158">
        <f>MIN(100, MAX(0, 100*BETAINV(乱数表!$H158, MAX(0.00000001, (1/(1+EXP(-(INDEX(係数表!G:G,8) + $B158))))*(EXP(INDEX(係数表!H:H,8) + INDEX(係数表!I:I,8)*LN(INDEX(出力表!C:C,8)+1)))), MAX(0.00000001, (1-(1/(1+EXP(-(INDEX(係数表!G:G,8) + $B158)))))*(EXP(INDEX(係数表!H:H,8) + INDEX(係数表!I:I,8)*LN(INDEX(出力表!C:C,8)+1)))))))</f>
        <v>86.576092028779073</v>
      </c>
      <c r="W158" t="e">
        <f>MIN(100, MAX(0, (100*(INDEX(出力表!D:D,8))/(EXP(INDEX(係数表!B:B,8) + $C158) + (INDEX(出力表!D:D,8)))) + (乱数表!$T158*(Settings!B12/(((INDEX(出力表!D:D,8))+1)^INDEX(係数表!E:E,8)*INDEX(係数表!F:F,8))))))</f>
        <v>#VALUE!</v>
      </c>
      <c r="X158" t="e">
        <f>MIN(100, MAX(0, (INDEX(出力表!D:D,8))*V158/MAX(W158, Settings!B3)))</f>
        <v>#VALUE!</v>
      </c>
      <c r="Y158">
        <f>MIN(100, MAX(0, 100*BETAINV(乱数表!$I158, MAX(0.00000001, (1/(1+EXP(-(INDEX(係数表!G:G,9) + $B158))))*(EXP(INDEX(係数表!H:H,9) + INDEX(係数表!I:I,9)*LN(INDEX(出力表!C:C,9)+1)))), MAX(0.00000001, (1-(1/(1+EXP(-(INDEX(係数表!G:G,9) + $B158)))))*(EXP(INDEX(係数表!H:H,9) + INDEX(係数表!I:I,9)*LN(INDEX(出力表!C:C,9)+1)))))))</f>
        <v>88.412759594375373</v>
      </c>
      <c r="Z158" t="e">
        <f>MIN(100, MAX(0, (100*(INDEX(出力表!D:D,9))/(EXP(INDEX(係数表!B:B,9) + $C158) + (INDEX(出力表!D:D,9)))) + (乱数表!$U158*(Settings!B12/(((INDEX(出力表!D:D,9))+1)^INDEX(係数表!E:E,9)*INDEX(係数表!F:F,9))))))</f>
        <v>#VALUE!</v>
      </c>
      <c r="AA158" t="e">
        <f>MIN(100, MAX(0, (INDEX(出力表!D:D,9))*Y158/MAX(Z158, Settings!B3)))</f>
        <v>#VALUE!</v>
      </c>
      <c r="AB158">
        <f>MIN(100, MAX(0, 100*BETAINV(乱数表!$J158, MAX(0.00000001, (1/(1+EXP(-(INDEX(係数表!G:G,10) + $B158))))*(EXP(INDEX(係数表!H:H,10) + INDEX(係数表!I:I,10)*LN(INDEX(出力表!C:C,10)+1)))), MAX(0.00000001, (1-(1/(1+EXP(-(INDEX(係数表!G:G,10) + $B158)))))*(EXP(INDEX(係数表!H:H,10) + INDEX(係数表!I:I,10)*LN(INDEX(出力表!C:C,10)+1)))))))</f>
        <v>83.83273308919054</v>
      </c>
      <c r="AC158" t="e">
        <f>MIN(100, MAX(0, (100*(INDEX(出力表!D:D,10))/(EXP(INDEX(係数表!B:B,10) + $C158) + (INDEX(出力表!D:D,10)))) + (乱数表!$V158*(Settings!B12/(((INDEX(出力表!D:D,10))+1)^INDEX(係数表!E:E,10)*INDEX(係数表!F:F,10))))))</f>
        <v>#VALUE!</v>
      </c>
      <c r="AD158" t="e">
        <f>MIN(100, MAX(0, (INDEX(出力表!D:D,10))*AB158/MAX(AC158, Settings!B3)))</f>
        <v>#VALUE!</v>
      </c>
      <c r="AE158">
        <f>MIN(100, MAX(0, 100*BETAINV(乱数表!$K158, MAX(0.00000001, (1/(1+EXP(-(INDEX(係数表!G:G,11) + $B158))))*(EXP(INDEX(係数表!H:H,11) + INDEX(係数表!I:I,11)*LN(INDEX(出力表!C:C,11)+1)))), MAX(0.00000001, (1-(1/(1+EXP(-(INDEX(係数表!G:G,11) + $B158)))))*(EXP(INDEX(係数表!H:H,11) + INDEX(係数表!I:I,11)*LN(INDEX(出力表!C:C,11)+1)))))))</f>
        <v>91.668964007384318</v>
      </c>
      <c r="AF158" t="e">
        <f>MIN(100, MAX(0, (100*(INDEX(出力表!D:D,11))/(EXP(INDEX(係数表!B:B,11) + $C158) + (INDEX(出力表!D:D,11)))) + (乱数表!$W158*(Settings!B12/(((INDEX(出力表!D:D,11))+1)^INDEX(係数表!E:E,11)*INDEX(係数表!F:F,11))))))</f>
        <v>#VALUE!</v>
      </c>
      <c r="AG158" t="e">
        <f>MIN(100, MAX(0, (INDEX(出力表!D:D,11))*AE158/MAX(AF158, Settings!B3)))</f>
        <v>#VALUE!</v>
      </c>
      <c r="AH158">
        <f>MIN(100, MAX(0, 100*BETAINV(乱数表!$L158, MAX(0.00000001, (1/(1+EXP(-(INDEX(係数表!G:G,12) + $B158))))*(EXP(INDEX(係数表!H:H,12) + INDEX(係数表!I:I,12)*LN(INDEX(出力表!C:C,12)+1)))), MAX(0.00000001, (1-(1/(1+EXP(-(INDEX(係数表!G:G,12) + $B158)))))*(EXP(INDEX(係数表!H:H,12) + INDEX(係数表!I:I,12)*LN(INDEX(出力表!C:C,12)+1)))))))</f>
        <v>91.638033973015652</v>
      </c>
      <c r="AI158" t="e">
        <f>MIN(100, MAX(0, (100*(INDEX(出力表!D:D,12))/(EXP(INDEX(係数表!B:B,12) + $C158) + (INDEX(出力表!D:D,12)))) + (乱数表!$X158*(Settings!B12/(((INDEX(出力表!D:D,12))+1)^INDEX(係数表!E:E,12)*INDEX(係数表!F:F,12))))))</f>
        <v>#VALUE!</v>
      </c>
      <c r="AJ158" t="e">
        <f>MIN(100, MAX(0, (INDEX(出力表!D:D,12))*AH158/MAX(AI158, Settings!B3)))</f>
        <v>#VALUE!</v>
      </c>
      <c r="AK158">
        <f>MIN(100, MAX(0, 100*BETAINV(乱数表!$M158, MAX(0.00000001, (1/(1+EXP(-(INDEX(係数表!G:G,13) + $B158))))*(EXP(INDEX(係数表!H:H,13) + INDEX(係数表!I:I,13)*LN(INDEX(出力表!C:C,13)+1)))), MAX(0.00000001, (1-(1/(1+EXP(-(INDEX(係数表!G:G,13) + $B158)))))*(EXP(INDEX(係数表!H:H,13) + INDEX(係数表!I:I,13)*LN(INDEX(出力表!C:C,13)+1)))))))</f>
        <v>96.635368162673146</v>
      </c>
      <c r="AL158" t="e">
        <f>MIN(100, MAX(0, (100*(INDEX(出力表!D:D,13))/(EXP(INDEX(係数表!B:B,13) + $C158) + (INDEX(出力表!D:D,13)))) + (乱数表!$Y158*(Settings!B12/(((INDEX(出力表!D:D,13))+1)^INDEX(係数表!E:E,13)*INDEX(係数表!F:F,13))))))</f>
        <v>#VALUE!</v>
      </c>
      <c r="AM158" t="e">
        <f>MIN(100, MAX(0, (INDEX(出力表!D:D,13))*AK158/MAX(AL158, Settings!B3)))</f>
        <v>#VALUE!</v>
      </c>
      <c r="AN158">
        <f>IF(ISNUMBER(F158), INDEX(出力表!B:B,2)*F158, 0)+IF(ISNUMBER(I158), INDEX(出力表!B:B,3)*I158, 0)+IF(ISNUMBER(L158), INDEX(出力表!B:B,4)*L158, 0)+IF(ISNUMBER(O158), INDEX(出力表!B:B,5)*O158, 0)+IF(ISNUMBER(R158), INDEX(出力表!B:B,6)*R158, 0)+IF(ISNUMBER(U158), INDEX(出力表!B:B,7)*U158, 0)+IF(ISNUMBER(X158), INDEX(出力表!B:B,8)*X158, 0)+IF(ISNUMBER(AA158), INDEX(出力表!B:B,9)*AA158, 0)+IF(ISNUMBER(AD158), INDEX(出力表!B:B,10)*AD158, 0)+IF(ISNUMBER(AG158), INDEX(出力表!B:B,11)*AG158, 0)+IF(ISNUMBER(AJ158), INDEX(出力表!B:B,12)*AJ158, 0)+IF(ISNUMBER(AM158), INDEX(出力表!B:B,13)*AM158, 0)</f>
        <v>0</v>
      </c>
      <c r="AO158">
        <f>IF(ISNUMBER(F158), INDEX(出力表!B:B,2), 0)+IF(ISNUMBER(I158), INDEX(出力表!B:B,3), 0)+IF(ISNUMBER(L158), INDEX(出力表!B:B,4), 0)+IF(ISNUMBER(O158), INDEX(出力表!B:B,5), 0)+IF(ISNUMBER(R158), INDEX(出力表!B:B,6), 0)+IF(ISNUMBER(U158), INDEX(出力表!B:B,7), 0)+IF(ISNUMBER(X158), INDEX(出力表!B:B,8), 0)+IF(ISNUMBER(AA158), INDEX(出力表!B:B,9), 0)+IF(ISNUMBER(AD158), INDEX(出力表!B:B,10), 0)+IF(ISNUMBER(AG158), INDEX(出力表!B:B,11), 0)+IF(ISNUMBER(AJ158), INDEX(出力表!B:B,12), 0)+IF(ISNUMBER(AM158), INDEX(出力表!B:B,13), 0)</f>
        <v>0</v>
      </c>
      <c r="AP158" t="str">
        <f t="shared" si="2"/>
        <v/>
      </c>
    </row>
    <row r="159" spans="1:42" x14ac:dyDescent="0.2">
      <c r="A159">
        <v>158</v>
      </c>
      <c r="B159">
        <f>IF(UPPER(Settings!B4)="TRUE", 乱数表!$Z159*Settings!B10, 0)</f>
        <v>0.64266682199636005</v>
      </c>
      <c r="C159">
        <f>IF(UPPER(Settings!B4)="TRUE", 乱数表!$AA159*Settings!B11, 0)</f>
        <v>-0.13500838325122119</v>
      </c>
      <c r="D159">
        <f>MIN(100, MAX(0, 100*BETAINV(乱数表!$B159, MAX(0.00000001, (1/(1+EXP(-(INDEX(係数表!G:G,2) + $B159))))*(EXP(INDEX(係数表!H:H,2) + INDEX(係数表!I:I,2)*LN(INDEX(出力表!C:C,2)+1)))), MAX(0.00000001, (1-(1/(1+EXP(-(INDEX(係数表!G:G,2) + $B159)))))*(EXP(INDEX(係数表!H:H,2) + INDEX(係数表!I:I,2)*LN(INDEX(出力表!C:C,2)+1)))))))</f>
        <v>92.490022769796994</v>
      </c>
      <c r="E159" t="e">
        <f>MIN(100, MAX(0, (100*(INDEX(出力表!D:D,2))/(EXP(INDEX(係数表!B:B,2) + $C159) + (INDEX(出力表!D:D,2)))) + (乱数表!$N159*(Settings!B12/(((INDEX(出力表!D:D,2))+1)^INDEX(係数表!E:E,2)*INDEX(係数表!F:F,2))))))</f>
        <v>#VALUE!</v>
      </c>
      <c r="F159" t="e">
        <f>MIN(100, MAX(0, (INDEX(出力表!D:D,2))*D159/MAX(E159, Settings!B3)))</f>
        <v>#VALUE!</v>
      </c>
      <c r="G159">
        <f>MIN(100, MAX(0, 100*BETAINV(乱数表!$C159, MAX(0.00000001, (1/(1+EXP(-(INDEX(係数表!G:G,3) + $B159))))*(EXP(INDEX(係数表!H:H,3) + INDEX(係数表!I:I,3)*LN(INDEX(出力表!C:C,3)+1)))), MAX(0.00000001, (1-(1/(1+EXP(-(INDEX(係数表!G:G,3) + $B159)))))*(EXP(INDEX(係数表!H:H,3) + INDEX(係数表!I:I,3)*LN(INDEX(出力表!C:C,3)+1)))))))</f>
        <v>99.935467100105896</v>
      </c>
      <c r="H159" t="e">
        <f>MIN(100, MAX(0, (100*(INDEX(出力表!D:D,3))/(EXP(INDEX(係数表!B:B,3) + $C159) + (INDEX(出力表!D:D,3)))) + (乱数表!$O159*(Settings!B12/(((INDEX(出力表!D:D,3))+1)^INDEX(係数表!E:E,3)*INDEX(係数表!F:F,3))))))</f>
        <v>#VALUE!</v>
      </c>
      <c r="I159" t="e">
        <f>MIN(100, MAX(0, (INDEX(出力表!D:D,3))*G159/MAX(H159, Settings!B3)))</f>
        <v>#VALUE!</v>
      </c>
      <c r="J159">
        <f>MIN(100, MAX(0, 100*BETAINV(乱数表!$D159, MAX(0.00000001, (1/(1+EXP(-(INDEX(係数表!G:G,4) + $B159))))*(EXP(INDEX(係数表!H:H,4) + INDEX(係数表!I:I,4)*LN(INDEX(出力表!C:C,4)+1)))), MAX(0.00000001, (1-(1/(1+EXP(-(INDEX(係数表!G:G,4) + $B159)))))*(EXP(INDEX(係数表!H:H,4) + INDEX(係数表!I:I,4)*LN(INDEX(出力表!C:C,4)+1)))))))</f>
        <v>99.903550629764325</v>
      </c>
      <c r="K159" t="e">
        <f>MIN(100, MAX(0, (100*(INDEX(出力表!D:D,4))/(EXP(INDEX(係数表!B:B,4) + $C159) + (INDEX(出力表!D:D,4)))) + (乱数表!$P159*(Settings!B12/(((INDEX(出力表!D:D,4))+1)^INDEX(係数表!E:E,4)*INDEX(係数表!F:F,4))))))</f>
        <v>#VALUE!</v>
      </c>
      <c r="L159" t="e">
        <f>MIN(100, MAX(0, (INDEX(出力表!D:D,4))*J159/MAX(K159, Settings!B3)))</f>
        <v>#VALUE!</v>
      </c>
      <c r="M159">
        <f>MIN(100, MAX(0, 100*BETAINV(乱数表!$E159, MAX(0.00000001, (1/(1+EXP(-(INDEX(係数表!G:G,5) + $B159))))*(EXP(INDEX(係数表!H:H,5) + INDEX(係数表!I:I,5)*LN(INDEX(出力表!C:C,5)+1)))), MAX(0.00000001, (1-(1/(1+EXP(-(INDEX(係数表!G:G,5) + $B159)))))*(EXP(INDEX(係数表!H:H,5) + INDEX(係数表!I:I,5)*LN(INDEX(出力表!C:C,5)+1)))))))</f>
        <v>78.185465190886688</v>
      </c>
      <c r="N159" t="e">
        <f>MIN(100, MAX(0, (100*(INDEX(出力表!D:D,5))/(EXP(INDEX(係数表!B:B,5) + $C159) + (INDEX(出力表!D:D,5)))) + (乱数表!$Q159*(Settings!B12/(((INDEX(出力表!D:D,5))+1)^INDEX(係数表!E:E,5)*INDEX(係数表!F:F,5))))))</f>
        <v>#VALUE!</v>
      </c>
      <c r="O159" t="e">
        <f>MIN(100, MAX(0, (INDEX(出力表!D:D,5))*M159/MAX(N159, Settings!B3)))</f>
        <v>#VALUE!</v>
      </c>
      <c r="P159">
        <f>MIN(100, MAX(0, 100*BETAINV(乱数表!$F159, MAX(0.00000001, (1/(1+EXP(-(INDEX(係数表!G:G,6) + $B159))))*(EXP(INDEX(係数表!H:H,6) + INDEX(係数表!I:I,6)*LN(INDEX(出力表!C:C,6)+1)))), MAX(0.00000001, (1-(1/(1+EXP(-(INDEX(係数表!G:G,6) + $B159)))))*(EXP(INDEX(係数表!H:H,6) + INDEX(係数表!I:I,6)*LN(INDEX(出力表!C:C,6)+1)))))))</f>
        <v>98.921009857667741</v>
      </c>
      <c r="Q159" t="e">
        <f>MIN(100, MAX(0, (100*(INDEX(出力表!D:D,6))/(EXP(INDEX(係数表!B:B,6) + $C159) + (INDEX(出力表!D:D,6)))) + (乱数表!$R159*(Settings!B12/(((INDEX(出力表!D:D,6))+1)^INDEX(係数表!E:E,6)*INDEX(係数表!F:F,6))))))</f>
        <v>#VALUE!</v>
      </c>
      <c r="R159" t="e">
        <f>MIN(100, MAX(0, (INDEX(出力表!D:D,6))*P159/MAX(Q159, Settings!B3)))</f>
        <v>#VALUE!</v>
      </c>
      <c r="S159">
        <f>MIN(100, MAX(0, 100*BETAINV(乱数表!$G159, MAX(0.00000001, (1/(1+EXP(-(INDEX(係数表!G:G,7) + $B159))))*(EXP(INDEX(係数表!H:H,7) + INDEX(係数表!I:I,7)*LN(INDEX(出力表!C:C,7)+1)))), MAX(0.00000001, (1-(1/(1+EXP(-(INDEX(係数表!G:G,7) + $B159)))))*(EXP(INDEX(係数表!H:H,7) + INDEX(係数表!I:I,7)*LN(INDEX(出力表!C:C,7)+1)))))))</f>
        <v>83.116137782901532</v>
      </c>
      <c r="T159" t="e">
        <f>MIN(100, MAX(0, (100*(INDEX(出力表!D:D,7))/(EXP(INDEX(係数表!B:B,7) + $C159) + (INDEX(出力表!D:D,7)))) + (乱数表!$S159*(Settings!B12/(((INDEX(出力表!D:D,7))+1)^INDEX(係数表!E:E,7)*INDEX(係数表!F:F,7))))))</f>
        <v>#VALUE!</v>
      </c>
      <c r="U159" t="e">
        <f>MIN(100, MAX(0, (INDEX(出力表!D:D,7))*S159/MAX(T159, Settings!B3)))</f>
        <v>#VALUE!</v>
      </c>
      <c r="V159">
        <f>MIN(100, MAX(0, 100*BETAINV(乱数表!$H159, MAX(0.00000001, (1/(1+EXP(-(INDEX(係数表!G:G,8) + $B159))))*(EXP(INDEX(係数表!H:H,8) + INDEX(係数表!I:I,8)*LN(INDEX(出力表!C:C,8)+1)))), MAX(0.00000001, (1-(1/(1+EXP(-(INDEX(係数表!G:G,8) + $B159)))))*(EXP(INDEX(係数表!H:H,8) + INDEX(係数表!I:I,8)*LN(INDEX(出力表!C:C,8)+1)))))))</f>
        <v>90.597592063369277</v>
      </c>
      <c r="W159" t="e">
        <f>MIN(100, MAX(0, (100*(INDEX(出力表!D:D,8))/(EXP(INDEX(係数表!B:B,8) + $C159) + (INDEX(出力表!D:D,8)))) + (乱数表!$T159*(Settings!B12/(((INDEX(出力表!D:D,8))+1)^INDEX(係数表!E:E,8)*INDEX(係数表!F:F,8))))))</f>
        <v>#VALUE!</v>
      </c>
      <c r="X159" t="e">
        <f>MIN(100, MAX(0, (INDEX(出力表!D:D,8))*V159/MAX(W159, Settings!B3)))</f>
        <v>#VALUE!</v>
      </c>
      <c r="Y159">
        <f>MIN(100, MAX(0, 100*BETAINV(乱数表!$I159, MAX(0.00000001, (1/(1+EXP(-(INDEX(係数表!G:G,9) + $B159))))*(EXP(INDEX(係数表!H:H,9) + INDEX(係数表!I:I,9)*LN(INDEX(出力表!C:C,9)+1)))), MAX(0.00000001, (1-(1/(1+EXP(-(INDEX(係数表!G:G,9) + $B159)))))*(EXP(INDEX(係数表!H:H,9) + INDEX(係数表!I:I,9)*LN(INDEX(出力表!C:C,9)+1)))))))</f>
        <v>89.669139345848563</v>
      </c>
      <c r="Z159" t="e">
        <f>MIN(100, MAX(0, (100*(INDEX(出力表!D:D,9))/(EXP(INDEX(係数表!B:B,9) + $C159) + (INDEX(出力表!D:D,9)))) + (乱数表!$U159*(Settings!B12/(((INDEX(出力表!D:D,9))+1)^INDEX(係数表!E:E,9)*INDEX(係数表!F:F,9))))))</f>
        <v>#VALUE!</v>
      </c>
      <c r="AA159" t="e">
        <f>MIN(100, MAX(0, (INDEX(出力表!D:D,9))*Y159/MAX(Z159, Settings!B3)))</f>
        <v>#VALUE!</v>
      </c>
      <c r="AB159">
        <f>MIN(100, MAX(0, 100*BETAINV(乱数表!$J159, MAX(0.00000001, (1/(1+EXP(-(INDEX(係数表!G:G,10) + $B159))))*(EXP(INDEX(係数表!H:H,10) + INDEX(係数表!I:I,10)*LN(INDEX(出力表!C:C,10)+1)))), MAX(0.00000001, (1-(1/(1+EXP(-(INDEX(係数表!G:G,10) + $B159)))))*(EXP(INDEX(係数表!H:H,10) + INDEX(係数表!I:I,10)*LN(INDEX(出力表!C:C,10)+1)))))))</f>
        <v>98.782391722080476</v>
      </c>
      <c r="AC159" t="e">
        <f>MIN(100, MAX(0, (100*(INDEX(出力表!D:D,10))/(EXP(INDEX(係数表!B:B,10) + $C159) + (INDEX(出力表!D:D,10)))) + (乱数表!$V159*(Settings!B12/(((INDEX(出力表!D:D,10))+1)^INDEX(係数表!E:E,10)*INDEX(係数表!F:F,10))))))</f>
        <v>#VALUE!</v>
      </c>
      <c r="AD159" t="e">
        <f>MIN(100, MAX(0, (INDEX(出力表!D:D,10))*AB159/MAX(AC159, Settings!B3)))</f>
        <v>#VALUE!</v>
      </c>
      <c r="AE159">
        <f>MIN(100, MAX(0, 100*BETAINV(乱数表!$K159, MAX(0.00000001, (1/(1+EXP(-(INDEX(係数表!G:G,11) + $B159))))*(EXP(INDEX(係数表!H:H,11) + INDEX(係数表!I:I,11)*LN(INDEX(出力表!C:C,11)+1)))), MAX(0.00000001, (1-(1/(1+EXP(-(INDEX(係数表!G:G,11) + $B159)))))*(EXP(INDEX(係数表!H:H,11) + INDEX(係数表!I:I,11)*LN(INDEX(出力表!C:C,11)+1)))))))</f>
        <v>99.477369771117949</v>
      </c>
      <c r="AF159" t="e">
        <f>MIN(100, MAX(0, (100*(INDEX(出力表!D:D,11))/(EXP(INDEX(係数表!B:B,11) + $C159) + (INDEX(出力表!D:D,11)))) + (乱数表!$W159*(Settings!B12/(((INDEX(出力表!D:D,11))+1)^INDEX(係数表!E:E,11)*INDEX(係数表!F:F,11))))))</f>
        <v>#VALUE!</v>
      </c>
      <c r="AG159" t="e">
        <f>MIN(100, MAX(0, (INDEX(出力表!D:D,11))*AE159/MAX(AF159, Settings!B3)))</f>
        <v>#VALUE!</v>
      </c>
      <c r="AH159">
        <f>MIN(100, MAX(0, 100*BETAINV(乱数表!$L159, MAX(0.00000001, (1/(1+EXP(-(INDEX(係数表!G:G,12) + $B159))))*(EXP(INDEX(係数表!H:H,12) + INDEX(係数表!I:I,12)*LN(INDEX(出力表!C:C,12)+1)))), MAX(0.00000001, (1-(1/(1+EXP(-(INDEX(係数表!G:G,12) + $B159)))))*(EXP(INDEX(係数表!H:H,12) + INDEX(係数表!I:I,12)*LN(INDEX(出力表!C:C,12)+1)))))))</f>
        <v>90.036778187570093</v>
      </c>
      <c r="AI159" t="e">
        <f>MIN(100, MAX(0, (100*(INDEX(出力表!D:D,12))/(EXP(INDEX(係数表!B:B,12) + $C159) + (INDEX(出力表!D:D,12)))) + (乱数表!$X159*(Settings!B12/(((INDEX(出力表!D:D,12))+1)^INDEX(係数表!E:E,12)*INDEX(係数表!F:F,12))))))</f>
        <v>#VALUE!</v>
      </c>
      <c r="AJ159" t="e">
        <f>MIN(100, MAX(0, (INDEX(出力表!D:D,12))*AH159/MAX(AI159, Settings!B3)))</f>
        <v>#VALUE!</v>
      </c>
      <c r="AK159">
        <f>MIN(100, MAX(0, 100*BETAINV(乱数表!$M159, MAX(0.00000001, (1/(1+EXP(-(INDEX(係数表!G:G,13) + $B159))))*(EXP(INDEX(係数表!H:H,13) + INDEX(係数表!I:I,13)*LN(INDEX(出力表!C:C,13)+1)))), MAX(0.00000001, (1-(1/(1+EXP(-(INDEX(係数表!G:G,13) + $B159)))))*(EXP(INDEX(係数表!H:H,13) + INDEX(係数表!I:I,13)*LN(INDEX(出力表!C:C,13)+1)))))))</f>
        <v>99.994681472081979</v>
      </c>
      <c r="AL159" t="e">
        <f>MIN(100, MAX(0, (100*(INDEX(出力表!D:D,13))/(EXP(INDEX(係数表!B:B,13) + $C159) + (INDEX(出力表!D:D,13)))) + (乱数表!$Y159*(Settings!B12/(((INDEX(出力表!D:D,13))+1)^INDEX(係数表!E:E,13)*INDEX(係数表!F:F,13))))))</f>
        <v>#VALUE!</v>
      </c>
      <c r="AM159" t="e">
        <f>MIN(100, MAX(0, (INDEX(出力表!D:D,13))*AK159/MAX(AL159, Settings!B3)))</f>
        <v>#VALUE!</v>
      </c>
      <c r="AN159">
        <f>IF(ISNUMBER(F159), INDEX(出力表!B:B,2)*F159, 0)+IF(ISNUMBER(I159), INDEX(出力表!B:B,3)*I159, 0)+IF(ISNUMBER(L159), INDEX(出力表!B:B,4)*L159, 0)+IF(ISNUMBER(O159), INDEX(出力表!B:B,5)*O159, 0)+IF(ISNUMBER(R159), INDEX(出力表!B:B,6)*R159, 0)+IF(ISNUMBER(U159), INDEX(出力表!B:B,7)*U159, 0)+IF(ISNUMBER(X159), INDEX(出力表!B:B,8)*X159, 0)+IF(ISNUMBER(AA159), INDEX(出力表!B:B,9)*AA159, 0)+IF(ISNUMBER(AD159), INDEX(出力表!B:B,10)*AD159, 0)+IF(ISNUMBER(AG159), INDEX(出力表!B:B,11)*AG159, 0)+IF(ISNUMBER(AJ159), INDEX(出力表!B:B,12)*AJ159, 0)+IF(ISNUMBER(AM159), INDEX(出力表!B:B,13)*AM159, 0)</f>
        <v>0</v>
      </c>
      <c r="AO159">
        <f>IF(ISNUMBER(F159), INDEX(出力表!B:B,2), 0)+IF(ISNUMBER(I159), INDEX(出力表!B:B,3), 0)+IF(ISNUMBER(L159), INDEX(出力表!B:B,4), 0)+IF(ISNUMBER(O159), INDEX(出力表!B:B,5), 0)+IF(ISNUMBER(R159), INDEX(出力表!B:B,6), 0)+IF(ISNUMBER(U159), INDEX(出力表!B:B,7), 0)+IF(ISNUMBER(X159), INDEX(出力表!B:B,8), 0)+IF(ISNUMBER(AA159), INDEX(出力表!B:B,9), 0)+IF(ISNUMBER(AD159), INDEX(出力表!B:B,10), 0)+IF(ISNUMBER(AG159), INDEX(出力表!B:B,11), 0)+IF(ISNUMBER(AJ159), INDEX(出力表!B:B,12), 0)+IF(ISNUMBER(AM159), INDEX(出力表!B:B,13), 0)</f>
        <v>0</v>
      </c>
      <c r="AP159" t="str">
        <f t="shared" si="2"/>
        <v/>
      </c>
    </row>
    <row r="160" spans="1:42" x14ac:dyDescent="0.2">
      <c r="A160">
        <v>159</v>
      </c>
      <c r="B160">
        <f>IF(UPPER(Settings!B4)="TRUE", 乱数表!$Z160*Settings!B10, 0)</f>
        <v>-0.98658219568527705</v>
      </c>
      <c r="C160">
        <f>IF(UPPER(Settings!B4)="TRUE", 乱数表!$AA160*Settings!B11, 0)</f>
        <v>-9.0126455103798214E-2</v>
      </c>
      <c r="D160">
        <f>MIN(100, MAX(0, 100*BETAINV(乱数表!$B160, MAX(0.00000001, (1/(1+EXP(-(INDEX(係数表!G:G,2) + $B160))))*(EXP(INDEX(係数表!H:H,2) + INDEX(係数表!I:I,2)*LN(INDEX(出力表!C:C,2)+1)))), MAX(0.00000001, (1-(1/(1+EXP(-(INDEX(係数表!G:G,2) + $B160)))))*(EXP(INDEX(係数表!H:H,2) + INDEX(係数表!I:I,2)*LN(INDEX(出力表!C:C,2)+1)))))))</f>
        <v>79.33394297693691</v>
      </c>
      <c r="E160" t="e">
        <f>MIN(100, MAX(0, (100*(INDEX(出力表!D:D,2))/(EXP(INDEX(係数表!B:B,2) + $C160) + (INDEX(出力表!D:D,2)))) + (乱数表!$N160*(Settings!B12/(((INDEX(出力表!D:D,2))+1)^INDEX(係数表!E:E,2)*INDEX(係数表!F:F,2))))))</f>
        <v>#VALUE!</v>
      </c>
      <c r="F160" t="e">
        <f>MIN(100, MAX(0, (INDEX(出力表!D:D,2))*D160/MAX(E160, Settings!B3)))</f>
        <v>#VALUE!</v>
      </c>
      <c r="G160">
        <f>MIN(100, MAX(0, 100*BETAINV(乱数表!$C160, MAX(0.00000001, (1/(1+EXP(-(INDEX(係数表!G:G,3) + $B160))))*(EXP(INDEX(係数表!H:H,3) + INDEX(係数表!I:I,3)*LN(INDEX(出力表!C:C,3)+1)))), MAX(0.00000001, (1-(1/(1+EXP(-(INDEX(係数表!G:G,3) + $B160)))))*(EXP(INDEX(係数表!H:H,3) + INDEX(係数表!I:I,3)*LN(INDEX(出力表!C:C,3)+1)))))))</f>
        <v>74.58292124586356</v>
      </c>
      <c r="H160" t="e">
        <f>MIN(100, MAX(0, (100*(INDEX(出力表!D:D,3))/(EXP(INDEX(係数表!B:B,3) + $C160) + (INDEX(出力表!D:D,3)))) + (乱数表!$O160*(Settings!B12/(((INDEX(出力表!D:D,3))+1)^INDEX(係数表!E:E,3)*INDEX(係数表!F:F,3))))))</f>
        <v>#VALUE!</v>
      </c>
      <c r="I160" t="e">
        <f>MIN(100, MAX(0, (INDEX(出力表!D:D,3))*G160/MAX(H160, Settings!B3)))</f>
        <v>#VALUE!</v>
      </c>
      <c r="J160">
        <f>MIN(100, MAX(0, 100*BETAINV(乱数表!$D160, MAX(0.00000001, (1/(1+EXP(-(INDEX(係数表!G:G,4) + $B160))))*(EXP(INDEX(係数表!H:H,4) + INDEX(係数表!I:I,4)*LN(INDEX(出力表!C:C,4)+1)))), MAX(0.00000001, (1-(1/(1+EXP(-(INDEX(係数表!G:G,4) + $B160)))))*(EXP(INDEX(係数表!H:H,4) + INDEX(係数表!I:I,4)*LN(INDEX(出力表!C:C,4)+1)))))))</f>
        <v>57.575719292177162</v>
      </c>
      <c r="K160" t="e">
        <f>MIN(100, MAX(0, (100*(INDEX(出力表!D:D,4))/(EXP(INDEX(係数表!B:B,4) + $C160) + (INDEX(出力表!D:D,4)))) + (乱数表!$P160*(Settings!B12/(((INDEX(出力表!D:D,4))+1)^INDEX(係数表!E:E,4)*INDEX(係数表!F:F,4))))))</f>
        <v>#VALUE!</v>
      </c>
      <c r="L160" t="e">
        <f>MIN(100, MAX(0, (INDEX(出力表!D:D,4))*J160/MAX(K160, Settings!B3)))</f>
        <v>#VALUE!</v>
      </c>
      <c r="M160">
        <f>MIN(100, MAX(0, 100*BETAINV(乱数表!$E160, MAX(0.00000001, (1/(1+EXP(-(INDEX(係数表!G:G,5) + $B160))))*(EXP(INDEX(係数表!H:H,5) + INDEX(係数表!I:I,5)*LN(INDEX(出力表!C:C,5)+1)))), MAX(0.00000001, (1-(1/(1+EXP(-(INDEX(係数表!G:G,5) + $B160)))))*(EXP(INDEX(係数表!H:H,5) + INDEX(係数表!I:I,5)*LN(INDEX(出力表!C:C,5)+1)))))))</f>
        <v>64.524041886670801</v>
      </c>
      <c r="N160" t="e">
        <f>MIN(100, MAX(0, (100*(INDEX(出力表!D:D,5))/(EXP(INDEX(係数表!B:B,5) + $C160) + (INDEX(出力表!D:D,5)))) + (乱数表!$Q160*(Settings!B12/(((INDEX(出力表!D:D,5))+1)^INDEX(係数表!E:E,5)*INDEX(係数表!F:F,5))))))</f>
        <v>#VALUE!</v>
      </c>
      <c r="O160" t="e">
        <f>MIN(100, MAX(0, (INDEX(出力表!D:D,5))*M160/MAX(N160, Settings!B3)))</f>
        <v>#VALUE!</v>
      </c>
      <c r="P160">
        <f>MIN(100, MAX(0, 100*BETAINV(乱数表!$F160, MAX(0.00000001, (1/(1+EXP(-(INDEX(係数表!G:G,6) + $B160))))*(EXP(INDEX(係数表!H:H,6) + INDEX(係数表!I:I,6)*LN(INDEX(出力表!C:C,6)+1)))), MAX(0.00000001, (1-(1/(1+EXP(-(INDEX(係数表!G:G,6) + $B160)))))*(EXP(INDEX(係数表!H:H,6) + INDEX(係数表!I:I,6)*LN(INDEX(出力表!C:C,6)+1)))))))</f>
        <v>56.461223752095577</v>
      </c>
      <c r="Q160" t="e">
        <f>MIN(100, MAX(0, (100*(INDEX(出力表!D:D,6))/(EXP(INDEX(係数表!B:B,6) + $C160) + (INDEX(出力表!D:D,6)))) + (乱数表!$R160*(Settings!B12/(((INDEX(出力表!D:D,6))+1)^INDEX(係数表!E:E,6)*INDEX(係数表!F:F,6))))))</f>
        <v>#VALUE!</v>
      </c>
      <c r="R160" t="e">
        <f>MIN(100, MAX(0, (INDEX(出力表!D:D,6))*P160/MAX(Q160, Settings!B3)))</f>
        <v>#VALUE!</v>
      </c>
      <c r="S160">
        <f>MIN(100, MAX(0, 100*BETAINV(乱数表!$G160, MAX(0.00000001, (1/(1+EXP(-(INDEX(係数表!G:G,7) + $B160))))*(EXP(INDEX(係数表!H:H,7) + INDEX(係数表!I:I,7)*LN(INDEX(出力表!C:C,7)+1)))), MAX(0.00000001, (1-(1/(1+EXP(-(INDEX(係数表!G:G,7) + $B160)))))*(EXP(INDEX(係数表!H:H,7) + INDEX(係数表!I:I,7)*LN(INDEX(出力表!C:C,7)+1)))))))</f>
        <v>76.329580878704789</v>
      </c>
      <c r="T160" t="e">
        <f>MIN(100, MAX(0, (100*(INDEX(出力表!D:D,7))/(EXP(INDEX(係数表!B:B,7) + $C160) + (INDEX(出力表!D:D,7)))) + (乱数表!$S160*(Settings!B12/(((INDEX(出力表!D:D,7))+1)^INDEX(係数表!E:E,7)*INDEX(係数表!F:F,7))))))</f>
        <v>#VALUE!</v>
      </c>
      <c r="U160" t="e">
        <f>MIN(100, MAX(0, (INDEX(出力表!D:D,7))*S160/MAX(T160, Settings!B3)))</f>
        <v>#VALUE!</v>
      </c>
      <c r="V160">
        <f>MIN(100, MAX(0, 100*BETAINV(乱数表!$H160, MAX(0.00000001, (1/(1+EXP(-(INDEX(係数表!G:G,8) + $B160))))*(EXP(INDEX(係数表!H:H,8) + INDEX(係数表!I:I,8)*LN(INDEX(出力表!C:C,8)+1)))), MAX(0.00000001, (1-(1/(1+EXP(-(INDEX(係数表!G:G,8) + $B160)))))*(EXP(INDEX(係数表!H:H,8) + INDEX(係数表!I:I,8)*LN(INDEX(出力表!C:C,8)+1)))))))</f>
        <v>81.225106726529489</v>
      </c>
      <c r="W160" t="e">
        <f>MIN(100, MAX(0, (100*(INDEX(出力表!D:D,8))/(EXP(INDEX(係数表!B:B,8) + $C160) + (INDEX(出力表!D:D,8)))) + (乱数表!$T160*(Settings!B12/(((INDEX(出力表!D:D,8))+1)^INDEX(係数表!E:E,8)*INDEX(係数表!F:F,8))))))</f>
        <v>#VALUE!</v>
      </c>
      <c r="X160" t="e">
        <f>MIN(100, MAX(0, (INDEX(出力表!D:D,8))*V160/MAX(W160, Settings!B3)))</f>
        <v>#VALUE!</v>
      </c>
      <c r="Y160">
        <f>MIN(100, MAX(0, 100*BETAINV(乱数表!$I160, MAX(0.00000001, (1/(1+EXP(-(INDEX(係数表!G:G,9) + $B160))))*(EXP(INDEX(係数表!H:H,9) + INDEX(係数表!I:I,9)*LN(INDEX(出力表!C:C,9)+1)))), MAX(0.00000001, (1-(1/(1+EXP(-(INDEX(係数表!G:G,9) + $B160)))))*(EXP(INDEX(係数表!H:H,9) + INDEX(係数表!I:I,9)*LN(INDEX(出力表!C:C,9)+1)))))))</f>
        <v>97.276110366248304</v>
      </c>
      <c r="Z160" t="e">
        <f>MIN(100, MAX(0, (100*(INDEX(出力表!D:D,9))/(EXP(INDEX(係数表!B:B,9) + $C160) + (INDEX(出力表!D:D,9)))) + (乱数表!$U160*(Settings!B12/(((INDEX(出力表!D:D,9))+1)^INDEX(係数表!E:E,9)*INDEX(係数表!F:F,9))))))</f>
        <v>#VALUE!</v>
      </c>
      <c r="AA160" t="e">
        <f>MIN(100, MAX(0, (INDEX(出力表!D:D,9))*Y160/MAX(Z160, Settings!B3)))</f>
        <v>#VALUE!</v>
      </c>
      <c r="AB160">
        <f>MIN(100, MAX(0, 100*BETAINV(乱数表!$J160, MAX(0.00000001, (1/(1+EXP(-(INDEX(係数表!G:G,10) + $B160))))*(EXP(INDEX(係数表!H:H,10) + INDEX(係数表!I:I,10)*LN(INDEX(出力表!C:C,10)+1)))), MAX(0.00000001, (1-(1/(1+EXP(-(INDEX(係数表!G:G,10) + $B160)))))*(EXP(INDEX(係数表!H:H,10) + INDEX(係数表!I:I,10)*LN(INDEX(出力表!C:C,10)+1)))))))</f>
        <v>90.940715450679448</v>
      </c>
      <c r="AC160" t="e">
        <f>MIN(100, MAX(0, (100*(INDEX(出力表!D:D,10))/(EXP(INDEX(係数表!B:B,10) + $C160) + (INDEX(出力表!D:D,10)))) + (乱数表!$V160*(Settings!B12/(((INDEX(出力表!D:D,10))+1)^INDEX(係数表!E:E,10)*INDEX(係数表!F:F,10))))))</f>
        <v>#VALUE!</v>
      </c>
      <c r="AD160" t="e">
        <f>MIN(100, MAX(0, (INDEX(出力表!D:D,10))*AB160/MAX(AC160, Settings!B3)))</f>
        <v>#VALUE!</v>
      </c>
      <c r="AE160">
        <f>MIN(100, MAX(0, 100*BETAINV(乱数表!$K160, MAX(0.00000001, (1/(1+EXP(-(INDEX(係数表!G:G,11) + $B160))))*(EXP(INDEX(係数表!H:H,11) + INDEX(係数表!I:I,11)*LN(INDEX(出力表!C:C,11)+1)))), MAX(0.00000001, (1-(1/(1+EXP(-(INDEX(係数表!G:G,11) + $B160)))))*(EXP(INDEX(係数表!H:H,11) + INDEX(係数表!I:I,11)*LN(INDEX(出力表!C:C,11)+1)))))))</f>
        <v>95.434534308227541</v>
      </c>
      <c r="AF160" t="e">
        <f>MIN(100, MAX(0, (100*(INDEX(出力表!D:D,11))/(EXP(INDEX(係数表!B:B,11) + $C160) + (INDEX(出力表!D:D,11)))) + (乱数表!$W160*(Settings!B12/(((INDEX(出力表!D:D,11))+1)^INDEX(係数表!E:E,11)*INDEX(係数表!F:F,11))))))</f>
        <v>#VALUE!</v>
      </c>
      <c r="AG160" t="e">
        <f>MIN(100, MAX(0, (INDEX(出力表!D:D,11))*AE160/MAX(AF160, Settings!B3)))</f>
        <v>#VALUE!</v>
      </c>
      <c r="AH160">
        <f>MIN(100, MAX(0, 100*BETAINV(乱数表!$L160, MAX(0.00000001, (1/(1+EXP(-(INDEX(係数表!G:G,12) + $B160))))*(EXP(INDEX(係数表!H:H,12) + INDEX(係数表!I:I,12)*LN(INDEX(出力表!C:C,12)+1)))), MAX(0.00000001, (1-(1/(1+EXP(-(INDEX(係数表!G:G,12) + $B160)))))*(EXP(INDEX(係数表!H:H,12) + INDEX(係数表!I:I,12)*LN(INDEX(出力表!C:C,12)+1)))))))</f>
        <v>92.246956876245562</v>
      </c>
      <c r="AI160" t="e">
        <f>MIN(100, MAX(0, (100*(INDEX(出力表!D:D,12))/(EXP(INDEX(係数表!B:B,12) + $C160) + (INDEX(出力表!D:D,12)))) + (乱数表!$X160*(Settings!B12/(((INDEX(出力表!D:D,12))+1)^INDEX(係数表!E:E,12)*INDEX(係数表!F:F,12))))))</f>
        <v>#VALUE!</v>
      </c>
      <c r="AJ160" t="e">
        <f>MIN(100, MAX(0, (INDEX(出力表!D:D,12))*AH160/MAX(AI160, Settings!B3)))</f>
        <v>#VALUE!</v>
      </c>
      <c r="AK160">
        <f>MIN(100, MAX(0, 100*BETAINV(乱数表!$M160, MAX(0.00000001, (1/(1+EXP(-(INDEX(係数表!G:G,13) + $B160))))*(EXP(INDEX(係数表!H:H,13) + INDEX(係数表!I:I,13)*LN(INDEX(出力表!C:C,13)+1)))), MAX(0.00000001, (1-(1/(1+EXP(-(INDEX(係数表!G:G,13) + $B160)))))*(EXP(INDEX(係数表!H:H,13) + INDEX(係数表!I:I,13)*LN(INDEX(出力表!C:C,13)+1)))))))</f>
        <v>66.618412863521655</v>
      </c>
      <c r="AL160" t="e">
        <f>MIN(100, MAX(0, (100*(INDEX(出力表!D:D,13))/(EXP(INDEX(係数表!B:B,13) + $C160) + (INDEX(出力表!D:D,13)))) + (乱数表!$Y160*(Settings!B12/(((INDEX(出力表!D:D,13))+1)^INDEX(係数表!E:E,13)*INDEX(係数表!F:F,13))))))</f>
        <v>#VALUE!</v>
      </c>
      <c r="AM160" t="e">
        <f>MIN(100, MAX(0, (INDEX(出力表!D:D,13))*AK160/MAX(AL160, Settings!B3)))</f>
        <v>#VALUE!</v>
      </c>
      <c r="AN160">
        <f>IF(ISNUMBER(F160), INDEX(出力表!B:B,2)*F160, 0)+IF(ISNUMBER(I160), INDEX(出力表!B:B,3)*I160, 0)+IF(ISNUMBER(L160), INDEX(出力表!B:B,4)*L160, 0)+IF(ISNUMBER(O160), INDEX(出力表!B:B,5)*O160, 0)+IF(ISNUMBER(R160), INDEX(出力表!B:B,6)*R160, 0)+IF(ISNUMBER(U160), INDEX(出力表!B:B,7)*U160, 0)+IF(ISNUMBER(X160), INDEX(出力表!B:B,8)*X160, 0)+IF(ISNUMBER(AA160), INDEX(出力表!B:B,9)*AA160, 0)+IF(ISNUMBER(AD160), INDEX(出力表!B:B,10)*AD160, 0)+IF(ISNUMBER(AG160), INDEX(出力表!B:B,11)*AG160, 0)+IF(ISNUMBER(AJ160), INDEX(出力表!B:B,12)*AJ160, 0)+IF(ISNUMBER(AM160), INDEX(出力表!B:B,13)*AM160, 0)</f>
        <v>0</v>
      </c>
      <c r="AO160">
        <f>IF(ISNUMBER(F160), INDEX(出力表!B:B,2), 0)+IF(ISNUMBER(I160), INDEX(出力表!B:B,3), 0)+IF(ISNUMBER(L160), INDEX(出力表!B:B,4), 0)+IF(ISNUMBER(O160), INDEX(出力表!B:B,5), 0)+IF(ISNUMBER(R160), INDEX(出力表!B:B,6), 0)+IF(ISNUMBER(U160), INDEX(出力表!B:B,7), 0)+IF(ISNUMBER(X160), INDEX(出力表!B:B,8), 0)+IF(ISNUMBER(AA160), INDEX(出力表!B:B,9), 0)+IF(ISNUMBER(AD160), INDEX(出力表!B:B,10), 0)+IF(ISNUMBER(AG160), INDEX(出力表!B:B,11), 0)+IF(ISNUMBER(AJ160), INDEX(出力表!B:B,12), 0)+IF(ISNUMBER(AM160), INDEX(出力表!B:B,13), 0)</f>
        <v>0</v>
      </c>
      <c r="AP160" t="str">
        <f t="shared" si="2"/>
        <v/>
      </c>
    </row>
    <row r="161" spans="1:42" x14ac:dyDescent="0.2">
      <c r="A161">
        <v>160</v>
      </c>
      <c r="B161">
        <f>IF(UPPER(Settings!B4)="TRUE", 乱数表!$Z161*Settings!B10, 0)</f>
        <v>0.19626693138544465</v>
      </c>
      <c r="C161">
        <f>IF(UPPER(Settings!B4)="TRUE", 乱数表!$AA161*Settings!B11, 0)</f>
        <v>-2.7640106759308676E-2</v>
      </c>
      <c r="D161">
        <f>MIN(100, MAX(0, 100*BETAINV(乱数表!$B161, MAX(0.00000001, (1/(1+EXP(-(INDEX(係数表!G:G,2) + $B161))))*(EXP(INDEX(係数表!H:H,2) + INDEX(係数表!I:I,2)*LN(INDEX(出力表!C:C,2)+1)))), MAX(0.00000001, (1-(1/(1+EXP(-(INDEX(係数表!G:G,2) + $B161)))))*(EXP(INDEX(係数表!H:H,2) + INDEX(係数表!I:I,2)*LN(INDEX(出力表!C:C,2)+1)))))))</f>
        <v>87.219826503797208</v>
      </c>
      <c r="E161" t="e">
        <f>MIN(100, MAX(0, (100*(INDEX(出力表!D:D,2))/(EXP(INDEX(係数表!B:B,2) + $C161) + (INDEX(出力表!D:D,2)))) + (乱数表!$N161*(Settings!B12/(((INDEX(出力表!D:D,2))+1)^INDEX(係数表!E:E,2)*INDEX(係数表!F:F,2))))))</f>
        <v>#VALUE!</v>
      </c>
      <c r="F161" t="e">
        <f>MIN(100, MAX(0, (INDEX(出力表!D:D,2))*D161/MAX(E161, Settings!B3)))</f>
        <v>#VALUE!</v>
      </c>
      <c r="G161">
        <f>MIN(100, MAX(0, 100*BETAINV(乱数表!$C161, MAX(0.00000001, (1/(1+EXP(-(INDEX(係数表!G:G,3) + $B161))))*(EXP(INDEX(係数表!H:H,3) + INDEX(係数表!I:I,3)*LN(INDEX(出力表!C:C,3)+1)))), MAX(0.00000001, (1-(1/(1+EXP(-(INDEX(係数表!G:G,3) + $B161)))))*(EXP(INDEX(係数表!H:H,3) + INDEX(係数表!I:I,3)*LN(INDEX(出力表!C:C,3)+1)))))))</f>
        <v>80.979749121306028</v>
      </c>
      <c r="H161" t="e">
        <f>MIN(100, MAX(0, (100*(INDEX(出力表!D:D,3))/(EXP(INDEX(係数表!B:B,3) + $C161) + (INDEX(出力表!D:D,3)))) + (乱数表!$O161*(Settings!B12/(((INDEX(出力表!D:D,3))+1)^INDEX(係数表!E:E,3)*INDEX(係数表!F:F,3))))))</f>
        <v>#VALUE!</v>
      </c>
      <c r="I161" t="e">
        <f>MIN(100, MAX(0, (INDEX(出力表!D:D,3))*G161/MAX(H161, Settings!B3)))</f>
        <v>#VALUE!</v>
      </c>
      <c r="J161">
        <f>MIN(100, MAX(0, 100*BETAINV(乱数表!$D161, MAX(0.00000001, (1/(1+EXP(-(INDEX(係数表!G:G,4) + $B161))))*(EXP(INDEX(係数表!H:H,4) + INDEX(係数表!I:I,4)*LN(INDEX(出力表!C:C,4)+1)))), MAX(0.00000001, (1-(1/(1+EXP(-(INDEX(係数表!G:G,4) + $B161)))))*(EXP(INDEX(係数表!H:H,4) + INDEX(係数表!I:I,4)*LN(INDEX(出力表!C:C,4)+1)))))))</f>
        <v>91.322738864691274</v>
      </c>
      <c r="K161" t="e">
        <f>MIN(100, MAX(0, (100*(INDEX(出力表!D:D,4))/(EXP(INDEX(係数表!B:B,4) + $C161) + (INDEX(出力表!D:D,4)))) + (乱数表!$P161*(Settings!B12/(((INDEX(出力表!D:D,4))+1)^INDEX(係数表!E:E,4)*INDEX(係数表!F:F,4))))))</f>
        <v>#VALUE!</v>
      </c>
      <c r="L161" t="e">
        <f>MIN(100, MAX(0, (INDEX(出力表!D:D,4))*J161/MAX(K161, Settings!B3)))</f>
        <v>#VALUE!</v>
      </c>
      <c r="M161">
        <f>MIN(100, MAX(0, 100*BETAINV(乱数表!$E161, MAX(0.00000001, (1/(1+EXP(-(INDEX(係数表!G:G,5) + $B161))))*(EXP(INDEX(係数表!H:H,5) + INDEX(係数表!I:I,5)*LN(INDEX(出力表!C:C,5)+1)))), MAX(0.00000001, (1-(1/(1+EXP(-(INDEX(係数表!G:G,5) + $B161)))))*(EXP(INDEX(係数表!H:H,5) + INDEX(係数表!I:I,5)*LN(INDEX(出力表!C:C,5)+1)))))))</f>
        <v>98.08456031688965</v>
      </c>
      <c r="N161" t="e">
        <f>MIN(100, MAX(0, (100*(INDEX(出力表!D:D,5))/(EXP(INDEX(係数表!B:B,5) + $C161) + (INDEX(出力表!D:D,5)))) + (乱数表!$Q161*(Settings!B12/(((INDEX(出力表!D:D,5))+1)^INDEX(係数表!E:E,5)*INDEX(係数表!F:F,5))))))</f>
        <v>#VALUE!</v>
      </c>
      <c r="O161" t="e">
        <f>MIN(100, MAX(0, (INDEX(出力表!D:D,5))*M161/MAX(N161, Settings!B3)))</f>
        <v>#VALUE!</v>
      </c>
      <c r="P161">
        <f>MIN(100, MAX(0, 100*BETAINV(乱数表!$F161, MAX(0.00000001, (1/(1+EXP(-(INDEX(係数表!G:G,6) + $B161))))*(EXP(INDEX(係数表!H:H,6) + INDEX(係数表!I:I,6)*LN(INDEX(出力表!C:C,6)+1)))), MAX(0.00000001, (1-(1/(1+EXP(-(INDEX(係数表!G:G,6) + $B161)))))*(EXP(INDEX(係数表!H:H,6) + INDEX(係数表!I:I,6)*LN(INDEX(出力表!C:C,6)+1)))))))</f>
        <v>99.95005630566763</v>
      </c>
      <c r="Q161" t="e">
        <f>MIN(100, MAX(0, (100*(INDEX(出力表!D:D,6))/(EXP(INDEX(係数表!B:B,6) + $C161) + (INDEX(出力表!D:D,6)))) + (乱数表!$R161*(Settings!B12/(((INDEX(出力表!D:D,6))+1)^INDEX(係数表!E:E,6)*INDEX(係数表!F:F,6))))))</f>
        <v>#VALUE!</v>
      </c>
      <c r="R161" t="e">
        <f>MIN(100, MAX(0, (INDEX(出力表!D:D,6))*P161/MAX(Q161, Settings!B3)))</f>
        <v>#VALUE!</v>
      </c>
      <c r="S161">
        <f>MIN(100, MAX(0, 100*BETAINV(乱数表!$G161, MAX(0.00000001, (1/(1+EXP(-(INDEX(係数表!G:G,7) + $B161))))*(EXP(INDEX(係数表!H:H,7) + INDEX(係数表!I:I,7)*LN(INDEX(出力表!C:C,7)+1)))), MAX(0.00000001, (1-(1/(1+EXP(-(INDEX(係数表!G:G,7) + $B161)))))*(EXP(INDEX(係数表!H:H,7) + INDEX(係数表!I:I,7)*LN(INDEX(出力表!C:C,7)+1)))))))</f>
        <v>95.604819788372325</v>
      </c>
      <c r="T161" t="e">
        <f>MIN(100, MAX(0, (100*(INDEX(出力表!D:D,7))/(EXP(INDEX(係数表!B:B,7) + $C161) + (INDEX(出力表!D:D,7)))) + (乱数表!$S161*(Settings!B12/(((INDEX(出力表!D:D,7))+1)^INDEX(係数表!E:E,7)*INDEX(係数表!F:F,7))))))</f>
        <v>#VALUE!</v>
      </c>
      <c r="U161" t="e">
        <f>MIN(100, MAX(0, (INDEX(出力表!D:D,7))*S161/MAX(T161, Settings!B3)))</f>
        <v>#VALUE!</v>
      </c>
      <c r="V161">
        <f>MIN(100, MAX(0, 100*BETAINV(乱数表!$H161, MAX(0.00000001, (1/(1+EXP(-(INDEX(係数表!G:G,8) + $B161))))*(EXP(INDEX(係数表!H:H,8) + INDEX(係数表!I:I,8)*LN(INDEX(出力表!C:C,8)+1)))), MAX(0.00000001, (1-(1/(1+EXP(-(INDEX(係数表!G:G,8) + $B161)))))*(EXP(INDEX(係数表!H:H,8) + INDEX(係数表!I:I,8)*LN(INDEX(出力表!C:C,8)+1)))))))</f>
        <v>62.27898191943482</v>
      </c>
      <c r="W161" t="e">
        <f>MIN(100, MAX(0, (100*(INDEX(出力表!D:D,8))/(EXP(INDEX(係数表!B:B,8) + $C161) + (INDEX(出力表!D:D,8)))) + (乱数表!$T161*(Settings!B12/(((INDEX(出力表!D:D,8))+1)^INDEX(係数表!E:E,8)*INDEX(係数表!F:F,8))))))</f>
        <v>#VALUE!</v>
      </c>
      <c r="X161" t="e">
        <f>MIN(100, MAX(0, (INDEX(出力表!D:D,8))*V161/MAX(W161, Settings!B3)))</f>
        <v>#VALUE!</v>
      </c>
      <c r="Y161">
        <f>MIN(100, MAX(0, 100*BETAINV(乱数表!$I161, MAX(0.00000001, (1/(1+EXP(-(INDEX(係数表!G:G,9) + $B161))))*(EXP(INDEX(係数表!H:H,9) + INDEX(係数表!I:I,9)*LN(INDEX(出力表!C:C,9)+1)))), MAX(0.00000001, (1-(1/(1+EXP(-(INDEX(係数表!G:G,9) + $B161)))))*(EXP(INDEX(係数表!H:H,9) + INDEX(係数表!I:I,9)*LN(INDEX(出力表!C:C,9)+1)))))))</f>
        <v>88.068048185921327</v>
      </c>
      <c r="Z161" t="e">
        <f>MIN(100, MAX(0, (100*(INDEX(出力表!D:D,9))/(EXP(INDEX(係数表!B:B,9) + $C161) + (INDEX(出力表!D:D,9)))) + (乱数表!$U161*(Settings!B12/(((INDEX(出力表!D:D,9))+1)^INDEX(係数表!E:E,9)*INDEX(係数表!F:F,9))))))</f>
        <v>#VALUE!</v>
      </c>
      <c r="AA161" t="e">
        <f>MIN(100, MAX(0, (INDEX(出力表!D:D,9))*Y161/MAX(Z161, Settings!B3)))</f>
        <v>#VALUE!</v>
      </c>
      <c r="AB161">
        <f>MIN(100, MAX(0, 100*BETAINV(乱数表!$J161, MAX(0.00000001, (1/(1+EXP(-(INDEX(係数表!G:G,10) + $B161))))*(EXP(INDEX(係数表!H:H,10) + INDEX(係数表!I:I,10)*LN(INDEX(出力表!C:C,10)+1)))), MAX(0.00000001, (1-(1/(1+EXP(-(INDEX(係数表!G:G,10) + $B161)))))*(EXP(INDEX(係数表!H:H,10) + INDEX(係数表!I:I,10)*LN(INDEX(出力表!C:C,10)+1)))))))</f>
        <v>98.551391550543471</v>
      </c>
      <c r="AC161" t="e">
        <f>MIN(100, MAX(0, (100*(INDEX(出力表!D:D,10))/(EXP(INDEX(係数表!B:B,10) + $C161) + (INDEX(出力表!D:D,10)))) + (乱数表!$V161*(Settings!B12/(((INDEX(出力表!D:D,10))+1)^INDEX(係数表!E:E,10)*INDEX(係数表!F:F,10))))))</f>
        <v>#VALUE!</v>
      </c>
      <c r="AD161" t="e">
        <f>MIN(100, MAX(0, (INDEX(出力表!D:D,10))*AB161/MAX(AC161, Settings!B3)))</f>
        <v>#VALUE!</v>
      </c>
      <c r="AE161">
        <f>MIN(100, MAX(0, 100*BETAINV(乱数表!$K161, MAX(0.00000001, (1/(1+EXP(-(INDEX(係数表!G:G,11) + $B161))))*(EXP(INDEX(係数表!H:H,11) + INDEX(係数表!I:I,11)*LN(INDEX(出力表!C:C,11)+1)))), MAX(0.00000001, (1-(1/(1+EXP(-(INDEX(係数表!G:G,11) + $B161)))))*(EXP(INDEX(係数表!H:H,11) + INDEX(係数表!I:I,11)*LN(INDEX(出力表!C:C,11)+1)))))))</f>
        <v>77.623675873358096</v>
      </c>
      <c r="AF161" t="e">
        <f>MIN(100, MAX(0, (100*(INDEX(出力表!D:D,11))/(EXP(INDEX(係数表!B:B,11) + $C161) + (INDEX(出力表!D:D,11)))) + (乱数表!$W161*(Settings!B12/(((INDEX(出力表!D:D,11))+1)^INDEX(係数表!E:E,11)*INDEX(係数表!F:F,11))))))</f>
        <v>#VALUE!</v>
      </c>
      <c r="AG161" t="e">
        <f>MIN(100, MAX(0, (INDEX(出力表!D:D,11))*AE161/MAX(AF161, Settings!B3)))</f>
        <v>#VALUE!</v>
      </c>
      <c r="AH161">
        <f>MIN(100, MAX(0, 100*BETAINV(乱数表!$L161, MAX(0.00000001, (1/(1+EXP(-(INDEX(係数表!G:G,12) + $B161))))*(EXP(INDEX(係数表!H:H,12) + INDEX(係数表!I:I,12)*LN(INDEX(出力表!C:C,12)+1)))), MAX(0.00000001, (1-(1/(1+EXP(-(INDEX(係数表!G:G,12) + $B161)))))*(EXP(INDEX(係数表!H:H,12) + INDEX(係数表!I:I,12)*LN(INDEX(出力表!C:C,12)+1)))))))</f>
        <v>99.825022357051338</v>
      </c>
      <c r="AI161" t="e">
        <f>MIN(100, MAX(0, (100*(INDEX(出力表!D:D,12))/(EXP(INDEX(係数表!B:B,12) + $C161) + (INDEX(出力表!D:D,12)))) + (乱数表!$X161*(Settings!B12/(((INDEX(出力表!D:D,12))+1)^INDEX(係数表!E:E,12)*INDEX(係数表!F:F,12))))))</f>
        <v>#VALUE!</v>
      </c>
      <c r="AJ161" t="e">
        <f>MIN(100, MAX(0, (INDEX(出力表!D:D,12))*AH161/MAX(AI161, Settings!B3)))</f>
        <v>#VALUE!</v>
      </c>
      <c r="AK161">
        <f>MIN(100, MAX(0, 100*BETAINV(乱数表!$M161, MAX(0.00000001, (1/(1+EXP(-(INDEX(係数表!G:G,13) + $B161))))*(EXP(INDEX(係数表!H:H,13) + INDEX(係数表!I:I,13)*LN(INDEX(出力表!C:C,13)+1)))), MAX(0.00000001, (1-(1/(1+EXP(-(INDEX(係数表!G:G,13) + $B161)))))*(EXP(INDEX(係数表!H:H,13) + INDEX(係数表!I:I,13)*LN(INDEX(出力表!C:C,13)+1)))))))</f>
        <v>99.999997951079408</v>
      </c>
      <c r="AL161" t="e">
        <f>MIN(100, MAX(0, (100*(INDEX(出力表!D:D,13))/(EXP(INDEX(係数表!B:B,13) + $C161) + (INDEX(出力表!D:D,13)))) + (乱数表!$Y161*(Settings!B12/(((INDEX(出力表!D:D,13))+1)^INDEX(係数表!E:E,13)*INDEX(係数表!F:F,13))))))</f>
        <v>#VALUE!</v>
      </c>
      <c r="AM161" t="e">
        <f>MIN(100, MAX(0, (INDEX(出力表!D:D,13))*AK161/MAX(AL161, Settings!B3)))</f>
        <v>#VALUE!</v>
      </c>
      <c r="AN161">
        <f>IF(ISNUMBER(F161), INDEX(出力表!B:B,2)*F161, 0)+IF(ISNUMBER(I161), INDEX(出力表!B:B,3)*I161, 0)+IF(ISNUMBER(L161), INDEX(出力表!B:B,4)*L161, 0)+IF(ISNUMBER(O161), INDEX(出力表!B:B,5)*O161, 0)+IF(ISNUMBER(R161), INDEX(出力表!B:B,6)*R161, 0)+IF(ISNUMBER(U161), INDEX(出力表!B:B,7)*U161, 0)+IF(ISNUMBER(X161), INDEX(出力表!B:B,8)*X161, 0)+IF(ISNUMBER(AA161), INDEX(出力表!B:B,9)*AA161, 0)+IF(ISNUMBER(AD161), INDEX(出力表!B:B,10)*AD161, 0)+IF(ISNUMBER(AG161), INDEX(出力表!B:B,11)*AG161, 0)+IF(ISNUMBER(AJ161), INDEX(出力表!B:B,12)*AJ161, 0)+IF(ISNUMBER(AM161), INDEX(出力表!B:B,13)*AM161, 0)</f>
        <v>0</v>
      </c>
      <c r="AO161">
        <f>IF(ISNUMBER(F161), INDEX(出力表!B:B,2), 0)+IF(ISNUMBER(I161), INDEX(出力表!B:B,3), 0)+IF(ISNUMBER(L161), INDEX(出力表!B:B,4), 0)+IF(ISNUMBER(O161), INDEX(出力表!B:B,5), 0)+IF(ISNUMBER(R161), INDEX(出力表!B:B,6), 0)+IF(ISNUMBER(U161), INDEX(出力表!B:B,7), 0)+IF(ISNUMBER(X161), INDEX(出力表!B:B,8), 0)+IF(ISNUMBER(AA161), INDEX(出力表!B:B,9), 0)+IF(ISNUMBER(AD161), INDEX(出力表!B:B,10), 0)+IF(ISNUMBER(AG161), INDEX(出力表!B:B,11), 0)+IF(ISNUMBER(AJ161), INDEX(出力表!B:B,12), 0)+IF(ISNUMBER(AM161), INDEX(出力表!B:B,13), 0)</f>
        <v>0</v>
      </c>
      <c r="AP161" t="str">
        <f t="shared" si="2"/>
        <v/>
      </c>
    </row>
    <row r="162" spans="1:42" x14ac:dyDescent="0.2">
      <c r="A162">
        <v>161</v>
      </c>
      <c r="B162">
        <f>IF(UPPER(Settings!B4)="TRUE", 乱数表!$Z162*Settings!B10, 0)</f>
        <v>8.4231327906488018E-2</v>
      </c>
      <c r="C162">
        <f>IF(UPPER(Settings!B4)="TRUE", 乱数表!$AA162*Settings!B11, 0)</f>
        <v>5.9714132963266227E-2</v>
      </c>
      <c r="D162">
        <f>MIN(100, MAX(0, 100*BETAINV(乱数表!$B162, MAX(0.00000001, (1/(1+EXP(-(INDEX(係数表!G:G,2) + $B162))))*(EXP(INDEX(係数表!H:H,2) + INDEX(係数表!I:I,2)*LN(INDEX(出力表!C:C,2)+1)))), MAX(0.00000001, (1-(1/(1+EXP(-(INDEX(係数表!G:G,2) + $B162)))))*(EXP(INDEX(係数表!H:H,2) + INDEX(係数表!I:I,2)*LN(INDEX(出力表!C:C,2)+1)))))))</f>
        <v>96.249506894520309</v>
      </c>
      <c r="E162" t="e">
        <f>MIN(100, MAX(0, (100*(INDEX(出力表!D:D,2))/(EXP(INDEX(係数表!B:B,2) + $C162) + (INDEX(出力表!D:D,2)))) + (乱数表!$N162*(Settings!B12/(((INDEX(出力表!D:D,2))+1)^INDEX(係数表!E:E,2)*INDEX(係数表!F:F,2))))))</f>
        <v>#VALUE!</v>
      </c>
      <c r="F162" t="e">
        <f>MIN(100, MAX(0, (INDEX(出力表!D:D,2))*D162/MAX(E162, Settings!B3)))</f>
        <v>#VALUE!</v>
      </c>
      <c r="G162">
        <f>MIN(100, MAX(0, 100*BETAINV(乱数表!$C162, MAX(0.00000001, (1/(1+EXP(-(INDEX(係数表!G:G,3) + $B162))))*(EXP(INDEX(係数表!H:H,3) + INDEX(係数表!I:I,3)*LN(INDEX(出力表!C:C,3)+1)))), MAX(0.00000001, (1-(1/(1+EXP(-(INDEX(係数表!G:G,3) + $B162)))))*(EXP(INDEX(係数表!H:H,3) + INDEX(係数表!I:I,3)*LN(INDEX(出力表!C:C,3)+1)))))))</f>
        <v>88.372418001199179</v>
      </c>
      <c r="H162" t="e">
        <f>MIN(100, MAX(0, (100*(INDEX(出力表!D:D,3))/(EXP(INDEX(係数表!B:B,3) + $C162) + (INDEX(出力表!D:D,3)))) + (乱数表!$O162*(Settings!B12/(((INDEX(出力表!D:D,3))+1)^INDEX(係数表!E:E,3)*INDEX(係数表!F:F,3))))))</f>
        <v>#VALUE!</v>
      </c>
      <c r="I162" t="e">
        <f>MIN(100, MAX(0, (INDEX(出力表!D:D,3))*G162/MAX(H162, Settings!B3)))</f>
        <v>#VALUE!</v>
      </c>
      <c r="J162">
        <f>MIN(100, MAX(0, 100*BETAINV(乱数表!$D162, MAX(0.00000001, (1/(1+EXP(-(INDEX(係数表!G:G,4) + $B162))))*(EXP(INDEX(係数表!H:H,4) + INDEX(係数表!I:I,4)*LN(INDEX(出力表!C:C,4)+1)))), MAX(0.00000001, (1-(1/(1+EXP(-(INDEX(係数表!G:G,4) + $B162)))))*(EXP(INDEX(係数表!H:H,4) + INDEX(係数表!I:I,4)*LN(INDEX(出力表!C:C,4)+1)))))))</f>
        <v>99.9679851167066</v>
      </c>
      <c r="K162" t="e">
        <f>MIN(100, MAX(0, (100*(INDEX(出力表!D:D,4))/(EXP(INDEX(係数表!B:B,4) + $C162) + (INDEX(出力表!D:D,4)))) + (乱数表!$P162*(Settings!B12/(((INDEX(出力表!D:D,4))+1)^INDEX(係数表!E:E,4)*INDEX(係数表!F:F,4))))))</f>
        <v>#VALUE!</v>
      </c>
      <c r="L162" t="e">
        <f>MIN(100, MAX(0, (INDEX(出力表!D:D,4))*J162/MAX(K162, Settings!B3)))</f>
        <v>#VALUE!</v>
      </c>
      <c r="M162">
        <f>MIN(100, MAX(0, 100*BETAINV(乱数表!$E162, MAX(0.00000001, (1/(1+EXP(-(INDEX(係数表!G:G,5) + $B162))))*(EXP(INDEX(係数表!H:H,5) + INDEX(係数表!I:I,5)*LN(INDEX(出力表!C:C,5)+1)))), MAX(0.00000001, (1-(1/(1+EXP(-(INDEX(係数表!G:G,5) + $B162)))))*(EXP(INDEX(係数表!H:H,5) + INDEX(係数表!I:I,5)*LN(INDEX(出力表!C:C,5)+1)))))))</f>
        <v>80.243609054252502</v>
      </c>
      <c r="N162" t="e">
        <f>MIN(100, MAX(0, (100*(INDEX(出力表!D:D,5))/(EXP(INDEX(係数表!B:B,5) + $C162) + (INDEX(出力表!D:D,5)))) + (乱数表!$Q162*(Settings!B12/(((INDEX(出力表!D:D,5))+1)^INDEX(係数表!E:E,5)*INDEX(係数表!F:F,5))))))</f>
        <v>#VALUE!</v>
      </c>
      <c r="O162" t="e">
        <f>MIN(100, MAX(0, (INDEX(出力表!D:D,5))*M162/MAX(N162, Settings!B3)))</f>
        <v>#VALUE!</v>
      </c>
      <c r="P162">
        <f>MIN(100, MAX(0, 100*BETAINV(乱数表!$F162, MAX(0.00000001, (1/(1+EXP(-(INDEX(係数表!G:G,6) + $B162))))*(EXP(INDEX(係数表!H:H,6) + INDEX(係数表!I:I,6)*LN(INDEX(出力表!C:C,6)+1)))), MAX(0.00000001, (1-(1/(1+EXP(-(INDEX(係数表!G:G,6) + $B162)))))*(EXP(INDEX(係数表!H:H,6) + INDEX(係数表!I:I,6)*LN(INDEX(出力表!C:C,6)+1)))))))</f>
        <v>69.264442495331664</v>
      </c>
      <c r="Q162" t="e">
        <f>MIN(100, MAX(0, (100*(INDEX(出力表!D:D,6))/(EXP(INDEX(係数表!B:B,6) + $C162) + (INDEX(出力表!D:D,6)))) + (乱数表!$R162*(Settings!B12/(((INDEX(出力表!D:D,6))+1)^INDEX(係数表!E:E,6)*INDEX(係数表!F:F,6))))))</f>
        <v>#VALUE!</v>
      </c>
      <c r="R162" t="e">
        <f>MIN(100, MAX(0, (INDEX(出力表!D:D,6))*P162/MAX(Q162, Settings!B3)))</f>
        <v>#VALUE!</v>
      </c>
      <c r="S162">
        <f>MIN(100, MAX(0, 100*BETAINV(乱数表!$G162, MAX(0.00000001, (1/(1+EXP(-(INDEX(係数表!G:G,7) + $B162))))*(EXP(INDEX(係数表!H:H,7) + INDEX(係数表!I:I,7)*LN(INDEX(出力表!C:C,7)+1)))), MAX(0.00000001, (1-(1/(1+EXP(-(INDEX(係数表!G:G,7) + $B162)))))*(EXP(INDEX(係数表!H:H,7) + INDEX(係数表!I:I,7)*LN(INDEX(出力表!C:C,7)+1)))))))</f>
        <v>99.702448317802094</v>
      </c>
      <c r="T162" t="e">
        <f>MIN(100, MAX(0, (100*(INDEX(出力表!D:D,7))/(EXP(INDEX(係数表!B:B,7) + $C162) + (INDEX(出力表!D:D,7)))) + (乱数表!$S162*(Settings!B12/(((INDEX(出力表!D:D,7))+1)^INDEX(係数表!E:E,7)*INDEX(係数表!F:F,7))))))</f>
        <v>#VALUE!</v>
      </c>
      <c r="U162" t="e">
        <f>MIN(100, MAX(0, (INDEX(出力表!D:D,7))*S162/MAX(T162, Settings!B3)))</f>
        <v>#VALUE!</v>
      </c>
      <c r="V162">
        <f>MIN(100, MAX(0, 100*BETAINV(乱数表!$H162, MAX(0.00000001, (1/(1+EXP(-(INDEX(係数表!G:G,8) + $B162))))*(EXP(INDEX(係数表!H:H,8) + INDEX(係数表!I:I,8)*LN(INDEX(出力表!C:C,8)+1)))), MAX(0.00000001, (1-(1/(1+EXP(-(INDEX(係数表!G:G,8) + $B162)))))*(EXP(INDEX(係数表!H:H,8) + INDEX(係数表!I:I,8)*LN(INDEX(出力表!C:C,8)+1)))))))</f>
        <v>99.77954074180802</v>
      </c>
      <c r="W162" t="e">
        <f>MIN(100, MAX(0, (100*(INDEX(出力表!D:D,8))/(EXP(INDEX(係数表!B:B,8) + $C162) + (INDEX(出力表!D:D,8)))) + (乱数表!$T162*(Settings!B12/(((INDEX(出力表!D:D,8))+1)^INDEX(係数表!E:E,8)*INDEX(係数表!F:F,8))))))</f>
        <v>#VALUE!</v>
      </c>
      <c r="X162" t="e">
        <f>MIN(100, MAX(0, (INDEX(出力表!D:D,8))*V162/MAX(W162, Settings!B3)))</f>
        <v>#VALUE!</v>
      </c>
      <c r="Y162">
        <f>MIN(100, MAX(0, 100*BETAINV(乱数表!$I162, MAX(0.00000001, (1/(1+EXP(-(INDEX(係数表!G:G,9) + $B162))))*(EXP(INDEX(係数表!H:H,9) + INDEX(係数表!I:I,9)*LN(INDEX(出力表!C:C,9)+1)))), MAX(0.00000001, (1-(1/(1+EXP(-(INDEX(係数表!G:G,9) + $B162)))))*(EXP(INDEX(係数表!H:H,9) + INDEX(係数表!I:I,9)*LN(INDEX(出力表!C:C,9)+1)))))))</f>
        <v>67.564782036042288</v>
      </c>
      <c r="Z162" t="e">
        <f>MIN(100, MAX(0, (100*(INDEX(出力表!D:D,9))/(EXP(INDEX(係数表!B:B,9) + $C162) + (INDEX(出力表!D:D,9)))) + (乱数表!$U162*(Settings!B12/(((INDEX(出力表!D:D,9))+1)^INDEX(係数表!E:E,9)*INDEX(係数表!F:F,9))))))</f>
        <v>#VALUE!</v>
      </c>
      <c r="AA162" t="e">
        <f>MIN(100, MAX(0, (INDEX(出力表!D:D,9))*Y162/MAX(Z162, Settings!B3)))</f>
        <v>#VALUE!</v>
      </c>
      <c r="AB162">
        <f>MIN(100, MAX(0, 100*BETAINV(乱数表!$J162, MAX(0.00000001, (1/(1+EXP(-(INDEX(係数表!G:G,10) + $B162))))*(EXP(INDEX(係数表!H:H,10) + INDEX(係数表!I:I,10)*LN(INDEX(出力表!C:C,10)+1)))), MAX(0.00000001, (1-(1/(1+EXP(-(INDEX(係数表!G:G,10) + $B162)))))*(EXP(INDEX(係数表!H:H,10) + INDEX(係数表!I:I,10)*LN(INDEX(出力表!C:C,10)+1)))))))</f>
        <v>93.464241931108532</v>
      </c>
      <c r="AC162" t="e">
        <f>MIN(100, MAX(0, (100*(INDEX(出力表!D:D,10))/(EXP(INDEX(係数表!B:B,10) + $C162) + (INDEX(出力表!D:D,10)))) + (乱数表!$V162*(Settings!B12/(((INDEX(出力表!D:D,10))+1)^INDEX(係数表!E:E,10)*INDEX(係数表!F:F,10))))))</f>
        <v>#VALUE!</v>
      </c>
      <c r="AD162" t="e">
        <f>MIN(100, MAX(0, (INDEX(出力表!D:D,10))*AB162/MAX(AC162, Settings!B3)))</f>
        <v>#VALUE!</v>
      </c>
      <c r="AE162">
        <f>MIN(100, MAX(0, 100*BETAINV(乱数表!$K162, MAX(0.00000001, (1/(1+EXP(-(INDEX(係数表!G:G,11) + $B162))))*(EXP(INDEX(係数表!H:H,11) + INDEX(係数表!I:I,11)*LN(INDEX(出力表!C:C,11)+1)))), MAX(0.00000001, (1-(1/(1+EXP(-(INDEX(係数表!G:G,11) + $B162)))))*(EXP(INDEX(係数表!H:H,11) + INDEX(係数表!I:I,11)*LN(INDEX(出力表!C:C,11)+1)))))))</f>
        <v>98.980564368847084</v>
      </c>
      <c r="AF162" t="e">
        <f>MIN(100, MAX(0, (100*(INDEX(出力表!D:D,11))/(EXP(INDEX(係数表!B:B,11) + $C162) + (INDEX(出力表!D:D,11)))) + (乱数表!$W162*(Settings!B12/(((INDEX(出力表!D:D,11))+1)^INDEX(係数表!E:E,11)*INDEX(係数表!F:F,11))))))</f>
        <v>#VALUE!</v>
      </c>
      <c r="AG162" t="e">
        <f>MIN(100, MAX(0, (INDEX(出力表!D:D,11))*AE162/MAX(AF162, Settings!B3)))</f>
        <v>#VALUE!</v>
      </c>
      <c r="AH162">
        <f>MIN(100, MAX(0, 100*BETAINV(乱数表!$L162, MAX(0.00000001, (1/(1+EXP(-(INDEX(係数表!G:G,12) + $B162))))*(EXP(INDEX(係数表!H:H,12) + INDEX(係数表!I:I,12)*LN(INDEX(出力表!C:C,12)+1)))), MAX(0.00000001, (1-(1/(1+EXP(-(INDEX(係数表!G:G,12) + $B162)))))*(EXP(INDEX(係数表!H:H,12) + INDEX(係数表!I:I,12)*LN(INDEX(出力表!C:C,12)+1)))))))</f>
        <v>99.608625784244865</v>
      </c>
      <c r="AI162" t="e">
        <f>MIN(100, MAX(0, (100*(INDEX(出力表!D:D,12))/(EXP(INDEX(係数表!B:B,12) + $C162) + (INDEX(出力表!D:D,12)))) + (乱数表!$X162*(Settings!B12/(((INDEX(出力表!D:D,12))+1)^INDEX(係数表!E:E,12)*INDEX(係数表!F:F,12))))))</f>
        <v>#VALUE!</v>
      </c>
      <c r="AJ162" t="e">
        <f>MIN(100, MAX(0, (INDEX(出力表!D:D,12))*AH162/MAX(AI162, Settings!B3)))</f>
        <v>#VALUE!</v>
      </c>
      <c r="AK162">
        <f>MIN(100, MAX(0, 100*BETAINV(乱数表!$M162, MAX(0.00000001, (1/(1+EXP(-(INDEX(係数表!G:G,13) + $B162))))*(EXP(INDEX(係数表!H:H,13) + INDEX(係数表!I:I,13)*LN(INDEX(出力表!C:C,13)+1)))), MAX(0.00000001, (1-(1/(1+EXP(-(INDEX(係数表!G:G,13) + $B162)))))*(EXP(INDEX(係数表!H:H,13) + INDEX(係数表!I:I,13)*LN(INDEX(出力表!C:C,13)+1)))))))</f>
        <v>99.785372070174063</v>
      </c>
      <c r="AL162" t="e">
        <f>MIN(100, MAX(0, (100*(INDEX(出力表!D:D,13))/(EXP(INDEX(係数表!B:B,13) + $C162) + (INDEX(出力表!D:D,13)))) + (乱数表!$Y162*(Settings!B12/(((INDEX(出力表!D:D,13))+1)^INDEX(係数表!E:E,13)*INDEX(係数表!F:F,13))))))</f>
        <v>#VALUE!</v>
      </c>
      <c r="AM162" t="e">
        <f>MIN(100, MAX(0, (INDEX(出力表!D:D,13))*AK162/MAX(AL162, Settings!B3)))</f>
        <v>#VALUE!</v>
      </c>
      <c r="AN162">
        <f>IF(ISNUMBER(F162), INDEX(出力表!B:B,2)*F162, 0)+IF(ISNUMBER(I162), INDEX(出力表!B:B,3)*I162, 0)+IF(ISNUMBER(L162), INDEX(出力表!B:B,4)*L162, 0)+IF(ISNUMBER(O162), INDEX(出力表!B:B,5)*O162, 0)+IF(ISNUMBER(R162), INDEX(出力表!B:B,6)*R162, 0)+IF(ISNUMBER(U162), INDEX(出力表!B:B,7)*U162, 0)+IF(ISNUMBER(X162), INDEX(出力表!B:B,8)*X162, 0)+IF(ISNUMBER(AA162), INDEX(出力表!B:B,9)*AA162, 0)+IF(ISNUMBER(AD162), INDEX(出力表!B:B,10)*AD162, 0)+IF(ISNUMBER(AG162), INDEX(出力表!B:B,11)*AG162, 0)+IF(ISNUMBER(AJ162), INDEX(出力表!B:B,12)*AJ162, 0)+IF(ISNUMBER(AM162), INDEX(出力表!B:B,13)*AM162, 0)</f>
        <v>0</v>
      </c>
      <c r="AO162">
        <f>IF(ISNUMBER(F162), INDEX(出力表!B:B,2), 0)+IF(ISNUMBER(I162), INDEX(出力表!B:B,3), 0)+IF(ISNUMBER(L162), INDEX(出力表!B:B,4), 0)+IF(ISNUMBER(O162), INDEX(出力表!B:B,5), 0)+IF(ISNUMBER(R162), INDEX(出力表!B:B,6), 0)+IF(ISNUMBER(U162), INDEX(出力表!B:B,7), 0)+IF(ISNUMBER(X162), INDEX(出力表!B:B,8), 0)+IF(ISNUMBER(AA162), INDEX(出力表!B:B,9), 0)+IF(ISNUMBER(AD162), INDEX(出力表!B:B,10), 0)+IF(ISNUMBER(AG162), INDEX(出力表!B:B,11), 0)+IF(ISNUMBER(AJ162), INDEX(出力表!B:B,12), 0)+IF(ISNUMBER(AM162), INDEX(出力表!B:B,13), 0)</f>
        <v>0</v>
      </c>
      <c r="AP162" t="str">
        <f t="shared" si="2"/>
        <v/>
      </c>
    </row>
    <row r="163" spans="1:42" x14ac:dyDescent="0.2">
      <c r="A163">
        <v>162</v>
      </c>
      <c r="B163">
        <f>IF(UPPER(Settings!B4)="TRUE", 乱数表!$Z163*Settings!B10, 0)</f>
        <v>0.12440482881523489</v>
      </c>
      <c r="C163">
        <f>IF(UPPER(Settings!B4)="TRUE", 乱数表!$AA163*Settings!B11, 0)</f>
        <v>-9.6317417109830647E-2</v>
      </c>
      <c r="D163">
        <f>MIN(100, MAX(0, 100*BETAINV(乱数表!$B163, MAX(0.00000001, (1/(1+EXP(-(INDEX(係数表!G:G,2) + $B163))))*(EXP(INDEX(係数表!H:H,2) + INDEX(係数表!I:I,2)*LN(INDEX(出力表!C:C,2)+1)))), MAX(0.00000001, (1-(1/(1+EXP(-(INDEX(係数表!G:G,2) + $B163)))))*(EXP(INDEX(係数表!H:H,2) + INDEX(係数表!I:I,2)*LN(INDEX(出力表!C:C,2)+1)))))))</f>
        <v>92.641594952965036</v>
      </c>
      <c r="E163" t="e">
        <f>MIN(100, MAX(0, (100*(INDEX(出力表!D:D,2))/(EXP(INDEX(係数表!B:B,2) + $C163) + (INDEX(出力表!D:D,2)))) + (乱数表!$N163*(Settings!B12/(((INDEX(出力表!D:D,2))+1)^INDEX(係数表!E:E,2)*INDEX(係数表!F:F,2))))))</f>
        <v>#VALUE!</v>
      </c>
      <c r="F163" t="e">
        <f>MIN(100, MAX(0, (INDEX(出力表!D:D,2))*D163/MAX(E163, Settings!B3)))</f>
        <v>#VALUE!</v>
      </c>
      <c r="G163">
        <f>MIN(100, MAX(0, 100*BETAINV(乱数表!$C163, MAX(0.00000001, (1/(1+EXP(-(INDEX(係数表!G:G,3) + $B163))))*(EXP(INDEX(係数表!H:H,3) + INDEX(係数表!I:I,3)*LN(INDEX(出力表!C:C,3)+1)))), MAX(0.00000001, (1-(1/(1+EXP(-(INDEX(係数表!G:G,3) + $B163)))))*(EXP(INDEX(係数表!H:H,3) + INDEX(係数表!I:I,3)*LN(INDEX(出力表!C:C,3)+1)))))))</f>
        <v>79.525735820677184</v>
      </c>
      <c r="H163" t="e">
        <f>MIN(100, MAX(0, (100*(INDEX(出力表!D:D,3))/(EXP(INDEX(係数表!B:B,3) + $C163) + (INDEX(出力表!D:D,3)))) + (乱数表!$O163*(Settings!B12/(((INDEX(出力表!D:D,3))+1)^INDEX(係数表!E:E,3)*INDEX(係数表!F:F,3))))))</f>
        <v>#VALUE!</v>
      </c>
      <c r="I163" t="e">
        <f>MIN(100, MAX(0, (INDEX(出力表!D:D,3))*G163/MAX(H163, Settings!B3)))</f>
        <v>#VALUE!</v>
      </c>
      <c r="J163">
        <f>MIN(100, MAX(0, 100*BETAINV(乱数表!$D163, MAX(0.00000001, (1/(1+EXP(-(INDEX(係数表!G:G,4) + $B163))))*(EXP(INDEX(係数表!H:H,4) + INDEX(係数表!I:I,4)*LN(INDEX(出力表!C:C,4)+1)))), MAX(0.00000001, (1-(1/(1+EXP(-(INDEX(係数表!G:G,4) + $B163)))))*(EXP(INDEX(係数表!H:H,4) + INDEX(係数表!I:I,4)*LN(INDEX(出力表!C:C,4)+1)))))))</f>
        <v>72.222901958588508</v>
      </c>
      <c r="K163" t="e">
        <f>MIN(100, MAX(0, (100*(INDEX(出力表!D:D,4))/(EXP(INDEX(係数表!B:B,4) + $C163) + (INDEX(出力表!D:D,4)))) + (乱数表!$P163*(Settings!B12/(((INDEX(出力表!D:D,4))+1)^INDEX(係数表!E:E,4)*INDEX(係数表!F:F,4))))))</f>
        <v>#VALUE!</v>
      </c>
      <c r="L163" t="e">
        <f>MIN(100, MAX(0, (INDEX(出力表!D:D,4))*J163/MAX(K163, Settings!B3)))</f>
        <v>#VALUE!</v>
      </c>
      <c r="M163">
        <f>MIN(100, MAX(0, 100*BETAINV(乱数表!$E163, MAX(0.00000001, (1/(1+EXP(-(INDEX(係数表!G:G,5) + $B163))))*(EXP(INDEX(係数表!H:H,5) + INDEX(係数表!I:I,5)*LN(INDEX(出力表!C:C,5)+1)))), MAX(0.00000001, (1-(1/(1+EXP(-(INDEX(係数表!G:G,5) + $B163)))))*(EXP(INDEX(係数表!H:H,5) + INDEX(係数表!I:I,5)*LN(INDEX(出力表!C:C,5)+1)))))))</f>
        <v>90.877398649597325</v>
      </c>
      <c r="N163" t="e">
        <f>MIN(100, MAX(0, (100*(INDEX(出力表!D:D,5))/(EXP(INDEX(係数表!B:B,5) + $C163) + (INDEX(出力表!D:D,5)))) + (乱数表!$Q163*(Settings!B12/(((INDEX(出力表!D:D,5))+1)^INDEX(係数表!E:E,5)*INDEX(係数表!F:F,5))))))</f>
        <v>#VALUE!</v>
      </c>
      <c r="O163" t="e">
        <f>MIN(100, MAX(0, (INDEX(出力表!D:D,5))*M163/MAX(N163, Settings!B3)))</f>
        <v>#VALUE!</v>
      </c>
      <c r="P163">
        <f>MIN(100, MAX(0, 100*BETAINV(乱数表!$F163, MAX(0.00000001, (1/(1+EXP(-(INDEX(係数表!G:G,6) + $B163))))*(EXP(INDEX(係数表!H:H,6) + INDEX(係数表!I:I,6)*LN(INDEX(出力表!C:C,6)+1)))), MAX(0.00000001, (1-(1/(1+EXP(-(INDEX(係数表!G:G,6) + $B163)))))*(EXP(INDEX(係数表!H:H,6) + INDEX(係数表!I:I,6)*LN(INDEX(出力表!C:C,6)+1)))))))</f>
        <v>71.842658257490783</v>
      </c>
      <c r="Q163" t="e">
        <f>MIN(100, MAX(0, (100*(INDEX(出力表!D:D,6))/(EXP(INDEX(係数表!B:B,6) + $C163) + (INDEX(出力表!D:D,6)))) + (乱数表!$R163*(Settings!B12/(((INDEX(出力表!D:D,6))+1)^INDEX(係数表!E:E,6)*INDEX(係数表!F:F,6))))))</f>
        <v>#VALUE!</v>
      </c>
      <c r="R163" t="e">
        <f>MIN(100, MAX(0, (INDEX(出力表!D:D,6))*P163/MAX(Q163, Settings!B3)))</f>
        <v>#VALUE!</v>
      </c>
      <c r="S163">
        <f>MIN(100, MAX(0, 100*BETAINV(乱数表!$G163, MAX(0.00000001, (1/(1+EXP(-(INDEX(係数表!G:G,7) + $B163))))*(EXP(INDEX(係数表!H:H,7) + INDEX(係数表!I:I,7)*LN(INDEX(出力表!C:C,7)+1)))), MAX(0.00000001, (1-(1/(1+EXP(-(INDEX(係数表!G:G,7) + $B163)))))*(EXP(INDEX(係数表!H:H,7) + INDEX(係数表!I:I,7)*LN(INDEX(出力表!C:C,7)+1)))))))</f>
        <v>89.874683555370211</v>
      </c>
      <c r="T163" t="e">
        <f>MIN(100, MAX(0, (100*(INDEX(出力表!D:D,7))/(EXP(INDEX(係数表!B:B,7) + $C163) + (INDEX(出力表!D:D,7)))) + (乱数表!$S163*(Settings!B12/(((INDEX(出力表!D:D,7))+1)^INDEX(係数表!E:E,7)*INDEX(係数表!F:F,7))))))</f>
        <v>#VALUE!</v>
      </c>
      <c r="U163" t="e">
        <f>MIN(100, MAX(0, (INDEX(出力表!D:D,7))*S163/MAX(T163, Settings!B3)))</f>
        <v>#VALUE!</v>
      </c>
      <c r="V163">
        <f>MIN(100, MAX(0, 100*BETAINV(乱数表!$H163, MAX(0.00000001, (1/(1+EXP(-(INDEX(係数表!G:G,8) + $B163))))*(EXP(INDEX(係数表!H:H,8) + INDEX(係数表!I:I,8)*LN(INDEX(出力表!C:C,8)+1)))), MAX(0.00000001, (1-(1/(1+EXP(-(INDEX(係数表!G:G,8) + $B163)))))*(EXP(INDEX(係数表!H:H,8) + INDEX(係数表!I:I,8)*LN(INDEX(出力表!C:C,8)+1)))))))</f>
        <v>99.671407823397672</v>
      </c>
      <c r="W163" t="e">
        <f>MIN(100, MAX(0, (100*(INDEX(出力表!D:D,8))/(EXP(INDEX(係数表!B:B,8) + $C163) + (INDEX(出力表!D:D,8)))) + (乱数表!$T163*(Settings!B12/(((INDEX(出力表!D:D,8))+1)^INDEX(係数表!E:E,8)*INDEX(係数表!F:F,8))))))</f>
        <v>#VALUE!</v>
      </c>
      <c r="X163" t="e">
        <f>MIN(100, MAX(0, (INDEX(出力表!D:D,8))*V163/MAX(W163, Settings!B3)))</f>
        <v>#VALUE!</v>
      </c>
      <c r="Y163">
        <f>MIN(100, MAX(0, 100*BETAINV(乱数表!$I163, MAX(0.00000001, (1/(1+EXP(-(INDEX(係数表!G:G,9) + $B163))))*(EXP(INDEX(係数表!H:H,9) + INDEX(係数表!I:I,9)*LN(INDEX(出力表!C:C,9)+1)))), MAX(0.00000001, (1-(1/(1+EXP(-(INDEX(係数表!G:G,9) + $B163)))))*(EXP(INDEX(係数表!H:H,9) + INDEX(係数表!I:I,9)*LN(INDEX(出力表!C:C,9)+1)))))))</f>
        <v>70.318488882428881</v>
      </c>
      <c r="Z163" t="e">
        <f>MIN(100, MAX(0, (100*(INDEX(出力表!D:D,9))/(EXP(INDEX(係数表!B:B,9) + $C163) + (INDEX(出力表!D:D,9)))) + (乱数表!$U163*(Settings!B12/(((INDEX(出力表!D:D,9))+1)^INDEX(係数表!E:E,9)*INDEX(係数表!F:F,9))))))</f>
        <v>#VALUE!</v>
      </c>
      <c r="AA163" t="e">
        <f>MIN(100, MAX(0, (INDEX(出力表!D:D,9))*Y163/MAX(Z163, Settings!B3)))</f>
        <v>#VALUE!</v>
      </c>
      <c r="AB163">
        <f>MIN(100, MAX(0, 100*BETAINV(乱数表!$J163, MAX(0.00000001, (1/(1+EXP(-(INDEX(係数表!G:G,10) + $B163))))*(EXP(INDEX(係数表!H:H,10) + INDEX(係数表!I:I,10)*LN(INDEX(出力表!C:C,10)+1)))), MAX(0.00000001, (1-(1/(1+EXP(-(INDEX(係数表!G:G,10) + $B163)))))*(EXP(INDEX(係数表!H:H,10) + INDEX(係数表!I:I,10)*LN(INDEX(出力表!C:C,10)+1)))))))</f>
        <v>93.383215880848226</v>
      </c>
      <c r="AC163" t="e">
        <f>MIN(100, MAX(0, (100*(INDEX(出力表!D:D,10))/(EXP(INDEX(係数表!B:B,10) + $C163) + (INDEX(出力表!D:D,10)))) + (乱数表!$V163*(Settings!B12/(((INDEX(出力表!D:D,10))+1)^INDEX(係数表!E:E,10)*INDEX(係数表!F:F,10))))))</f>
        <v>#VALUE!</v>
      </c>
      <c r="AD163" t="e">
        <f>MIN(100, MAX(0, (INDEX(出力表!D:D,10))*AB163/MAX(AC163, Settings!B3)))</f>
        <v>#VALUE!</v>
      </c>
      <c r="AE163">
        <f>MIN(100, MAX(0, 100*BETAINV(乱数表!$K163, MAX(0.00000001, (1/(1+EXP(-(INDEX(係数表!G:G,11) + $B163))))*(EXP(INDEX(係数表!H:H,11) + INDEX(係数表!I:I,11)*LN(INDEX(出力表!C:C,11)+1)))), MAX(0.00000001, (1-(1/(1+EXP(-(INDEX(係数表!G:G,11) + $B163)))))*(EXP(INDEX(係数表!H:H,11) + INDEX(係数表!I:I,11)*LN(INDEX(出力表!C:C,11)+1)))))))</f>
        <v>94.882837372578251</v>
      </c>
      <c r="AF163" t="e">
        <f>MIN(100, MAX(0, (100*(INDEX(出力表!D:D,11))/(EXP(INDEX(係数表!B:B,11) + $C163) + (INDEX(出力表!D:D,11)))) + (乱数表!$W163*(Settings!B12/(((INDEX(出力表!D:D,11))+1)^INDEX(係数表!E:E,11)*INDEX(係数表!F:F,11))))))</f>
        <v>#VALUE!</v>
      </c>
      <c r="AG163" t="e">
        <f>MIN(100, MAX(0, (INDEX(出力表!D:D,11))*AE163/MAX(AF163, Settings!B3)))</f>
        <v>#VALUE!</v>
      </c>
      <c r="AH163">
        <f>MIN(100, MAX(0, 100*BETAINV(乱数表!$L163, MAX(0.00000001, (1/(1+EXP(-(INDEX(係数表!G:G,12) + $B163))))*(EXP(INDEX(係数表!H:H,12) + INDEX(係数表!I:I,12)*LN(INDEX(出力表!C:C,12)+1)))), MAX(0.00000001, (1-(1/(1+EXP(-(INDEX(係数表!G:G,12) + $B163)))))*(EXP(INDEX(係数表!H:H,12) + INDEX(係数表!I:I,12)*LN(INDEX(出力表!C:C,12)+1)))))))</f>
        <v>99.523548235732619</v>
      </c>
      <c r="AI163" t="e">
        <f>MIN(100, MAX(0, (100*(INDEX(出力表!D:D,12))/(EXP(INDEX(係数表!B:B,12) + $C163) + (INDEX(出力表!D:D,12)))) + (乱数表!$X163*(Settings!B12/(((INDEX(出力表!D:D,12))+1)^INDEX(係数表!E:E,12)*INDEX(係数表!F:F,12))))))</f>
        <v>#VALUE!</v>
      </c>
      <c r="AJ163" t="e">
        <f>MIN(100, MAX(0, (INDEX(出力表!D:D,12))*AH163/MAX(AI163, Settings!B3)))</f>
        <v>#VALUE!</v>
      </c>
      <c r="AK163">
        <f>MIN(100, MAX(0, 100*BETAINV(乱数表!$M163, MAX(0.00000001, (1/(1+EXP(-(INDEX(係数表!G:G,13) + $B163))))*(EXP(INDEX(係数表!H:H,13) + INDEX(係数表!I:I,13)*LN(INDEX(出力表!C:C,13)+1)))), MAX(0.00000001, (1-(1/(1+EXP(-(INDEX(係数表!G:G,13) + $B163)))))*(EXP(INDEX(係数表!H:H,13) + INDEX(係数表!I:I,13)*LN(INDEX(出力表!C:C,13)+1)))))))</f>
        <v>99.332575807963593</v>
      </c>
      <c r="AL163" t="e">
        <f>MIN(100, MAX(0, (100*(INDEX(出力表!D:D,13))/(EXP(INDEX(係数表!B:B,13) + $C163) + (INDEX(出力表!D:D,13)))) + (乱数表!$Y163*(Settings!B12/(((INDEX(出力表!D:D,13))+1)^INDEX(係数表!E:E,13)*INDEX(係数表!F:F,13))))))</f>
        <v>#VALUE!</v>
      </c>
      <c r="AM163" t="e">
        <f>MIN(100, MAX(0, (INDEX(出力表!D:D,13))*AK163/MAX(AL163, Settings!B3)))</f>
        <v>#VALUE!</v>
      </c>
      <c r="AN163">
        <f>IF(ISNUMBER(F163), INDEX(出力表!B:B,2)*F163, 0)+IF(ISNUMBER(I163), INDEX(出力表!B:B,3)*I163, 0)+IF(ISNUMBER(L163), INDEX(出力表!B:B,4)*L163, 0)+IF(ISNUMBER(O163), INDEX(出力表!B:B,5)*O163, 0)+IF(ISNUMBER(R163), INDEX(出力表!B:B,6)*R163, 0)+IF(ISNUMBER(U163), INDEX(出力表!B:B,7)*U163, 0)+IF(ISNUMBER(X163), INDEX(出力表!B:B,8)*X163, 0)+IF(ISNUMBER(AA163), INDEX(出力表!B:B,9)*AA163, 0)+IF(ISNUMBER(AD163), INDEX(出力表!B:B,10)*AD163, 0)+IF(ISNUMBER(AG163), INDEX(出力表!B:B,11)*AG163, 0)+IF(ISNUMBER(AJ163), INDEX(出力表!B:B,12)*AJ163, 0)+IF(ISNUMBER(AM163), INDEX(出力表!B:B,13)*AM163, 0)</f>
        <v>0</v>
      </c>
      <c r="AO163">
        <f>IF(ISNUMBER(F163), INDEX(出力表!B:B,2), 0)+IF(ISNUMBER(I163), INDEX(出力表!B:B,3), 0)+IF(ISNUMBER(L163), INDEX(出力表!B:B,4), 0)+IF(ISNUMBER(O163), INDEX(出力表!B:B,5), 0)+IF(ISNUMBER(R163), INDEX(出力表!B:B,6), 0)+IF(ISNUMBER(U163), INDEX(出力表!B:B,7), 0)+IF(ISNUMBER(X163), INDEX(出力表!B:B,8), 0)+IF(ISNUMBER(AA163), INDEX(出力表!B:B,9), 0)+IF(ISNUMBER(AD163), INDEX(出力表!B:B,10), 0)+IF(ISNUMBER(AG163), INDEX(出力表!B:B,11), 0)+IF(ISNUMBER(AJ163), INDEX(出力表!B:B,12), 0)+IF(ISNUMBER(AM163), INDEX(出力表!B:B,13), 0)</f>
        <v>0</v>
      </c>
      <c r="AP163" t="str">
        <f t="shared" si="2"/>
        <v/>
      </c>
    </row>
    <row r="164" spans="1:42" x14ac:dyDescent="0.2">
      <c r="A164">
        <v>163</v>
      </c>
      <c r="B164">
        <f>IF(UPPER(Settings!B4)="TRUE", 乱数表!$Z164*Settings!B10, 0)</f>
        <v>-0.3956926611882699</v>
      </c>
      <c r="C164">
        <f>IF(UPPER(Settings!B4)="TRUE", 乱数表!$AA164*Settings!B11, 0)</f>
        <v>-5.4495805912798255E-2</v>
      </c>
      <c r="D164">
        <f>MIN(100, MAX(0, 100*BETAINV(乱数表!$B164, MAX(0.00000001, (1/(1+EXP(-(INDEX(係数表!G:G,2) + $B164))))*(EXP(INDEX(係数表!H:H,2) + INDEX(係数表!I:I,2)*LN(INDEX(出力表!C:C,2)+1)))), MAX(0.00000001, (1-(1/(1+EXP(-(INDEX(係数表!G:G,2) + $B164)))))*(EXP(INDEX(係数表!H:H,2) + INDEX(係数表!I:I,2)*LN(INDEX(出力表!C:C,2)+1)))))))</f>
        <v>95.526957033325075</v>
      </c>
      <c r="E164" t="e">
        <f>MIN(100, MAX(0, (100*(INDEX(出力表!D:D,2))/(EXP(INDEX(係数表!B:B,2) + $C164) + (INDEX(出力表!D:D,2)))) + (乱数表!$N164*(Settings!B12/(((INDEX(出力表!D:D,2))+1)^INDEX(係数表!E:E,2)*INDEX(係数表!F:F,2))))))</f>
        <v>#VALUE!</v>
      </c>
      <c r="F164" t="e">
        <f>MIN(100, MAX(0, (INDEX(出力表!D:D,2))*D164/MAX(E164, Settings!B3)))</f>
        <v>#VALUE!</v>
      </c>
      <c r="G164">
        <f>MIN(100, MAX(0, 100*BETAINV(乱数表!$C164, MAX(0.00000001, (1/(1+EXP(-(INDEX(係数表!G:G,3) + $B164))))*(EXP(INDEX(係数表!H:H,3) + INDEX(係数表!I:I,3)*LN(INDEX(出力表!C:C,3)+1)))), MAX(0.00000001, (1-(1/(1+EXP(-(INDEX(係数表!G:G,3) + $B164)))))*(EXP(INDEX(係数表!H:H,3) + INDEX(係数表!I:I,3)*LN(INDEX(出力表!C:C,3)+1)))))))</f>
        <v>84.298421238607446</v>
      </c>
      <c r="H164" t="e">
        <f>MIN(100, MAX(0, (100*(INDEX(出力表!D:D,3))/(EXP(INDEX(係数表!B:B,3) + $C164) + (INDEX(出力表!D:D,3)))) + (乱数表!$O164*(Settings!B12/(((INDEX(出力表!D:D,3))+1)^INDEX(係数表!E:E,3)*INDEX(係数表!F:F,3))))))</f>
        <v>#VALUE!</v>
      </c>
      <c r="I164" t="e">
        <f>MIN(100, MAX(0, (INDEX(出力表!D:D,3))*G164/MAX(H164, Settings!B3)))</f>
        <v>#VALUE!</v>
      </c>
      <c r="J164">
        <f>MIN(100, MAX(0, 100*BETAINV(乱数表!$D164, MAX(0.00000001, (1/(1+EXP(-(INDEX(係数表!G:G,4) + $B164))))*(EXP(INDEX(係数表!H:H,4) + INDEX(係数表!I:I,4)*LN(INDEX(出力表!C:C,4)+1)))), MAX(0.00000001, (1-(1/(1+EXP(-(INDEX(係数表!G:G,4) + $B164)))))*(EXP(INDEX(係数表!H:H,4) + INDEX(係数表!I:I,4)*LN(INDEX(出力表!C:C,4)+1)))))))</f>
        <v>91.357094341142584</v>
      </c>
      <c r="K164" t="e">
        <f>MIN(100, MAX(0, (100*(INDEX(出力表!D:D,4))/(EXP(INDEX(係数表!B:B,4) + $C164) + (INDEX(出力表!D:D,4)))) + (乱数表!$P164*(Settings!B12/(((INDEX(出力表!D:D,4))+1)^INDEX(係数表!E:E,4)*INDEX(係数表!F:F,4))))))</f>
        <v>#VALUE!</v>
      </c>
      <c r="L164" t="e">
        <f>MIN(100, MAX(0, (INDEX(出力表!D:D,4))*J164/MAX(K164, Settings!B3)))</f>
        <v>#VALUE!</v>
      </c>
      <c r="M164">
        <f>MIN(100, MAX(0, 100*BETAINV(乱数表!$E164, MAX(0.00000001, (1/(1+EXP(-(INDEX(係数表!G:G,5) + $B164))))*(EXP(INDEX(係数表!H:H,5) + INDEX(係数表!I:I,5)*LN(INDEX(出力表!C:C,5)+1)))), MAX(0.00000001, (1-(1/(1+EXP(-(INDEX(係数表!G:G,5) + $B164)))))*(EXP(INDEX(係数表!H:H,5) + INDEX(係数表!I:I,5)*LN(INDEX(出力表!C:C,5)+1)))))))</f>
        <v>96.689218771799119</v>
      </c>
      <c r="N164" t="e">
        <f>MIN(100, MAX(0, (100*(INDEX(出力表!D:D,5))/(EXP(INDEX(係数表!B:B,5) + $C164) + (INDEX(出力表!D:D,5)))) + (乱数表!$Q164*(Settings!B12/(((INDEX(出力表!D:D,5))+1)^INDEX(係数表!E:E,5)*INDEX(係数表!F:F,5))))))</f>
        <v>#VALUE!</v>
      </c>
      <c r="O164" t="e">
        <f>MIN(100, MAX(0, (INDEX(出力表!D:D,5))*M164/MAX(N164, Settings!B3)))</f>
        <v>#VALUE!</v>
      </c>
      <c r="P164">
        <f>MIN(100, MAX(0, 100*BETAINV(乱数表!$F164, MAX(0.00000001, (1/(1+EXP(-(INDEX(係数表!G:G,6) + $B164))))*(EXP(INDEX(係数表!H:H,6) + INDEX(係数表!I:I,6)*LN(INDEX(出力表!C:C,6)+1)))), MAX(0.00000001, (1-(1/(1+EXP(-(INDEX(係数表!G:G,6) + $B164)))))*(EXP(INDEX(係数表!H:H,6) + INDEX(係数表!I:I,6)*LN(INDEX(出力表!C:C,6)+1)))))))</f>
        <v>63.52752126726898</v>
      </c>
      <c r="Q164" t="e">
        <f>MIN(100, MAX(0, (100*(INDEX(出力表!D:D,6))/(EXP(INDEX(係数表!B:B,6) + $C164) + (INDEX(出力表!D:D,6)))) + (乱数表!$R164*(Settings!B12/(((INDEX(出力表!D:D,6))+1)^INDEX(係数表!E:E,6)*INDEX(係数表!F:F,6))))))</f>
        <v>#VALUE!</v>
      </c>
      <c r="R164" t="e">
        <f>MIN(100, MAX(0, (INDEX(出力表!D:D,6))*P164/MAX(Q164, Settings!B3)))</f>
        <v>#VALUE!</v>
      </c>
      <c r="S164">
        <f>MIN(100, MAX(0, 100*BETAINV(乱数表!$G164, MAX(0.00000001, (1/(1+EXP(-(INDEX(係数表!G:G,7) + $B164))))*(EXP(INDEX(係数表!H:H,7) + INDEX(係数表!I:I,7)*LN(INDEX(出力表!C:C,7)+1)))), MAX(0.00000001, (1-(1/(1+EXP(-(INDEX(係数表!G:G,7) + $B164)))))*(EXP(INDEX(係数表!H:H,7) + INDEX(係数表!I:I,7)*LN(INDEX(出力表!C:C,7)+1)))))))</f>
        <v>86.511800041962289</v>
      </c>
      <c r="T164" t="e">
        <f>MIN(100, MAX(0, (100*(INDEX(出力表!D:D,7))/(EXP(INDEX(係数表!B:B,7) + $C164) + (INDEX(出力表!D:D,7)))) + (乱数表!$S164*(Settings!B12/(((INDEX(出力表!D:D,7))+1)^INDEX(係数表!E:E,7)*INDEX(係数表!F:F,7))))))</f>
        <v>#VALUE!</v>
      </c>
      <c r="U164" t="e">
        <f>MIN(100, MAX(0, (INDEX(出力表!D:D,7))*S164/MAX(T164, Settings!B3)))</f>
        <v>#VALUE!</v>
      </c>
      <c r="V164">
        <f>MIN(100, MAX(0, 100*BETAINV(乱数表!$H164, MAX(0.00000001, (1/(1+EXP(-(INDEX(係数表!G:G,8) + $B164))))*(EXP(INDEX(係数表!H:H,8) + INDEX(係数表!I:I,8)*LN(INDEX(出力表!C:C,8)+1)))), MAX(0.00000001, (1-(1/(1+EXP(-(INDEX(係数表!G:G,8) + $B164)))))*(EXP(INDEX(係数表!H:H,8) + INDEX(係数表!I:I,8)*LN(INDEX(出力表!C:C,8)+1)))))))</f>
        <v>93.286681164962786</v>
      </c>
      <c r="W164" t="e">
        <f>MIN(100, MAX(0, (100*(INDEX(出力表!D:D,8))/(EXP(INDEX(係数表!B:B,8) + $C164) + (INDEX(出力表!D:D,8)))) + (乱数表!$T164*(Settings!B12/(((INDEX(出力表!D:D,8))+1)^INDEX(係数表!E:E,8)*INDEX(係数表!F:F,8))))))</f>
        <v>#VALUE!</v>
      </c>
      <c r="X164" t="e">
        <f>MIN(100, MAX(0, (INDEX(出力表!D:D,8))*V164/MAX(W164, Settings!B3)))</f>
        <v>#VALUE!</v>
      </c>
      <c r="Y164">
        <f>MIN(100, MAX(0, 100*BETAINV(乱数表!$I164, MAX(0.00000001, (1/(1+EXP(-(INDEX(係数表!G:G,9) + $B164))))*(EXP(INDEX(係数表!H:H,9) + INDEX(係数表!I:I,9)*LN(INDEX(出力表!C:C,9)+1)))), MAX(0.00000001, (1-(1/(1+EXP(-(INDEX(係数表!G:G,9) + $B164)))))*(EXP(INDEX(係数表!H:H,9) + INDEX(係数表!I:I,9)*LN(INDEX(出力表!C:C,9)+1)))))))</f>
        <v>67.121181220284313</v>
      </c>
      <c r="Z164" t="e">
        <f>MIN(100, MAX(0, (100*(INDEX(出力表!D:D,9))/(EXP(INDEX(係数表!B:B,9) + $C164) + (INDEX(出力表!D:D,9)))) + (乱数表!$U164*(Settings!B12/(((INDEX(出力表!D:D,9))+1)^INDEX(係数表!E:E,9)*INDEX(係数表!F:F,9))))))</f>
        <v>#VALUE!</v>
      </c>
      <c r="AA164" t="e">
        <f>MIN(100, MAX(0, (INDEX(出力表!D:D,9))*Y164/MAX(Z164, Settings!B3)))</f>
        <v>#VALUE!</v>
      </c>
      <c r="AB164">
        <f>MIN(100, MAX(0, 100*BETAINV(乱数表!$J164, MAX(0.00000001, (1/(1+EXP(-(INDEX(係数表!G:G,10) + $B164))))*(EXP(INDEX(係数表!H:H,10) + INDEX(係数表!I:I,10)*LN(INDEX(出力表!C:C,10)+1)))), MAX(0.00000001, (1-(1/(1+EXP(-(INDEX(係数表!G:G,10) + $B164)))))*(EXP(INDEX(係数表!H:H,10) + INDEX(係数表!I:I,10)*LN(INDEX(出力表!C:C,10)+1)))))))</f>
        <v>86.700162736418179</v>
      </c>
      <c r="AC164" t="e">
        <f>MIN(100, MAX(0, (100*(INDEX(出力表!D:D,10))/(EXP(INDEX(係数表!B:B,10) + $C164) + (INDEX(出力表!D:D,10)))) + (乱数表!$V164*(Settings!B12/(((INDEX(出力表!D:D,10))+1)^INDEX(係数表!E:E,10)*INDEX(係数表!F:F,10))))))</f>
        <v>#VALUE!</v>
      </c>
      <c r="AD164" t="e">
        <f>MIN(100, MAX(0, (INDEX(出力表!D:D,10))*AB164/MAX(AC164, Settings!B3)))</f>
        <v>#VALUE!</v>
      </c>
      <c r="AE164">
        <f>MIN(100, MAX(0, 100*BETAINV(乱数表!$K164, MAX(0.00000001, (1/(1+EXP(-(INDEX(係数表!G:G,11) + $B164))))*(EXP(INDEX(係数表!H:H,11) + INDEX(係数表!I:I,11)*LN(INDEX(出力表!C:C,11)+1)))), MAX(0.00000001, (1-(1/(1+EXP(-(INDEX(係数表!G:G,11) + $B164)))))*(EXP(INDEX(係数表!H:H,11) + INDEX(係数表!I:I,11)*LN(INDEX(出力表!C:C,11)+1)))))))</f>
        <v>98.117978861731743</v>
      </c>
      <c r="AF164" t="e">
        <f>MIN(100, MAX(0, (100*(INDEX(出力表!D:D,11))/(EXP(INDEX(係数表!B:B,11) + $C164) + (INDEX(出力表!D:D,11)))) + (乱数表!$W164*(Settings!B12/(((INDEX(出力表!D:D,11))+1)^INDEX(係数表!E:E,11)*INDEX(係数表!F:F,11))))))</f>
        <v>#VALUE!</v>
      </c>
      <c r="AG164" t="e">
        <f>MIN(100, MAX(0, (INDEX(出力表!D:D,11))*AE164/MAX(AF164, Settings!B3)))</f>
        <v>#VALUE!</v>
      </c>
      <c r="AH164">
        <f>MIN(100, MAX(0, 100*BETAINV(乱数表!$L164, MAX(0.00000001, (1/(1+EXP(-(INDEX(係数表!G:G,12) + $B164))))*(EXP(INDEX(係数表!H:H,12) + INDEX(係数表!I:I,12)*LN(INDEX(出力表!C:C,12)+1)))), MAX(0.00000001, (1-(1/(1+EXP(-(INDEX(係数表!G:G,12) + $B164)))))*(EXP(INDEX(係数表!H:H,12) + INDEX(係数表!I:I,12)*LN(INDEX(出力表!C:C,12)+1)))))))</f>
        <v>97.020796915248994</v>
      </c>
      <c r="AI164" t="e">
        <f>MIN(100, MAX(0, (100*(INDEX(出力表!D:D,12))/(EXP(INDEX(係数表!B:B,12) + $C164) + (INDEX(出力表!D:D,12)))) + (乱数表!$X164*(Settings!B12/(((INDEX(出力表!D:D,12))+1)^INDEX(係数表!E:E,12)*INDEX(係数表!F:F,12))))))</f>
        <v>#VALUE!</v>
      </c>
      <c r="AJ164" t="e">
        <f>MIN(100, MAX(0, (INDEX(出力表!D:D,12))*AH164/MAX(AI164, Settings!B3)))</f>
        <v>#VALUE!</v>
      </c>
      <c r="AK164">
        <f>MIN(100, MAX(0, 100*BETAINV(乱数表!$M164, MAX(0.00000001, (1/(1+EXP(-(INDEX(係数表!G:G,13) + $B164))))*(EXP(INDEX(係数表!H:H,13) + INDEX(係数表!I:I,13)*LN(INDEX(出力表!C:C,13)+1)))), MAX(0.00000001, (1-(1/(1+EXP(-(INDEX(係数表!G:G,13) + $B164)))))*(EXP(INDEX(係数表!H:H,13) + INDEX(係数表!I:I,13)*LN(INDEX(出力表!C:C,13)+1)))))))</f>
        <v>99.770091979396568</v>
      </c>
      <c r="AL164" t="e">
        <f>MIN(100, MAX(0, (100*(INDEX(出力表!D:D,13))/(EXP(INDEX(係数表!B:B,13) + $C164) + (INDEX(出力表!D:D,13)))) + (乱数表!$Y164*(Settings!B12/(((INDEX(出力表!D:D,13))+1)^INDEX(係数表!E:E,13)*INDEX(係数表!F:F,13))))))</f>
        <v>#VALUE!</v>
      </c>
      <c r="AM164" t="e">
        <f>MIN(100, MAX(0, (INDEX(出力表!D:D,13))*AK164/MAX(AL164, Settings!B3)))</f>
        <v>#VALUE!</v>
      </c>
      <c r="AN164">
        <f>IF(ISNUMBER(F164), INDEX(出力表!B:B,2)*F164, 0)+IF(ISNUMBER(I164), INDEX(出力表!B:B,3)*I164, 0)+IF(ISNUMBER(L164), INDEX(出力表!B:B,4)*L164, 0)+IF(ISNUMBER(O164), INDEX(出力表!B:B,5)*O164, 0)+IF(ISNUMBER(R164), INDEX(出力表!B:B,6)*R164, 0)+IF(ISNUMBER(U164), INDEX(出力表!B:B,7)*U164, 0)+IF(ISNUMBER(X164), INDEX(出力表!B:B,8)*X164, 0)+IF(ISNUMBER(AA164), INDEX(出力表!B:B,9)*AA164, 0)+IF(ISNUMBER(AD164), INDEX(出力表!B:B,10)*AD164, 0)+IF(ISNUMBER(AG164), INDEX(出力表!B:B,11)*AG164, 0)+IF(ISNUMBER(AJ164), INDEX(出力表!B:B,12)*AJ164, 0)+IF(ISNUMBER(AM164), INDEX(出力表!B:B,13)*AM164, 0)</f>
        <v>0</v>
      </c>
      <c r="AO164">
        <f>IF(ISNUMBER(F164), INDEX(出力表!B:B,2), 0)+IF(ISNUMBER(I164), INDEX(出力表!B:B,3), 0)+IF(ISNUMBER(L164), INDEX(出力表!B:B,4), 0)+IF(ISNUMBER(O164), INDEX(出力表!B:B,5), 0)+IF(ISNUMBER(R164), INDEX(出力表!B:B,6), 0)+IF(ISNUMBER(U164), INDEX(出力表!B:B,7), 0)+IF(ISNUMBER(X164), INDEX(出力表!B:B,8), 0)+IF(ISNUMBER(AA164), INDEX(出力表!B:B,9), 0)+IF(ISNUMBER(AD164), INDEX(出力表!B:B,10), 0)+IF(ISNUMBER(AG164), INDEX(出力表!B:B,11), 0)+IF(ISNUMBER(AJ164), INDEX(出力表!B:B,12), 0)+IF(ISNUMBER(AM164), INDEX(出力表!B:B,13), 0)</f>
        <v>0</v>
      </c>
      <c r="AP164" t="str">
        <f t="shared" si="2"/>
        <v/>
      </c>
    </row>
    <row r="165" spans="1:42" x14ac:dyDescent="0.2">
      <c r="A165">
        <v>164</v>
      </c>
      <c r="B165">
        <f>IF(UPPER(Settings!B4)="TRUE", 乱数表!$Z165*Settings!B10, 0)</f>
        <v>0.47632914811105453</v>
      </c>
      <c r="C165">
        <f>IF(UPPER(Settings!B4)="TRUE", 乱数表!$AA165*Settings!B11, 0)</f>
        <v>0.12768475344840272</v>
      </c>
      <c r="D165">
        <f>MIN(100, MAX(0, 100*BETAINV(乱数表!$B165, MAX(0.00000001, (1/(1+EXP(-(INDEX(係数表!G:G,2) + $B165))))*(EXP(INDEX(係数表!H:H,2) + INDEX(係数表!I:I,2)*LN(INDEX(出力表!C:C,2)+1)))), MAX(0.00000001, (1-(1/(1+EXP(-(INDEX(係数表!G:G,2) + $B165)))))*(EXP(INDEX(係数表!H:H,2) + INDEX(係数表!I:I,2)*LN(INDEX(出力表!C:C,2)+1)))))))</f>
        <v>96.350444914648506</v>
      </c>
      <c r="E165" t="e">
        <f>MIN(100, MAX(0, (100*(INDEX(出力表!D:D,2))/(EXP(INDEX(係数表!B:B,2) + $C165) + (INDEX(出力表!D:D,2)))) + (乱数表!$N165*(Settings!B12/(((INDEX(出力表!D:D,2))+1)^INDEX(係数表!E:E,2)*INDEX(係数表!F:F,2))))))</f>
        <v>#VALUE!</v>
      </c>
      <c r="F165" t="e">
        <f>MIN(100, MAX(0, (INDEX(出力表!D:D,2))*D165/MAX(E165, Settings!B3)))</f>
        <v>#VALUE!</v>
      </c>
      <c r="G165">
        <f>MIN(100, MAX(0, 100*BETAINV(乱数表!$C165, MAX(0.00000001, (1/(1+EXP(-(INDEX(係数表!G:G,3) + $B165))))*(EXP(INDEX(係数表!H:H,3) + INDEX(係数表!I:I,3)*LN(INDEX(出力表!C:C,3)+1)))), MAX(0.00000001, (1-(1/(1+EXP(-(INDEX(係数表!G:G,3) + $B165)))))*(EXP(INDEX(係数表!H:H,3) + INDEX(係数表!I:I,3)*LN(INDEX(出力表!C:C,3)+1)))))))</f>
        <v>87.394772450453559</v>
      </c>
      <c r="H165" t="e">
        <f>MIN(100, MAX(0, (100*(INDEX(出力表!D:D,3))/(EXP(INDEX(係数表!B:B,3) + $C165) + (INDEX(出力表!D:D,3)))) + (乱数表!$O165*(Settings!B12/(((INDEX(出力表!D:D,3))+1)^INDEX(係数表!E:E,3)*INDEX(係数表!F:F,3))))))</f>
        <v>#VALUE!</v>
      </c>
      <c r="I165" t="e">
        <f>MIN(100, MAX(0, (INDEX(出力表!D:D,3))*G165/MAX(H165, Settings!B3)))</f>
        <v>#VALUE!</v>
      </c>
      <c r="J165">
        <f>MIN(100, MAX(0, 100*BETAINV(乱数表!$D165, MAX(0.00000001, (1/(1+EXP(-(INDEX(係数表!G:G,4) + $B165))))*(EXP(INDEX(係数表!H:H,4) + INDEX(係数表!I:I,4)*LN(INDEX(出力表!C:C,4)+1)))), MAX(0.00000001, (1-(1/(1+EXP(-(INDEX(係数表!G:G,4) + $B165)))))*(EXP(INDEX(係数表!H:H,4) + INDEX(係数表!I:I,4)*LN(INDEX(出力表!C:C,4)+1)))))))</f>
        <v>99.178303216761137</v>
      </c>
      <c r="K165" t="e">
        <f>MIN(100, MAX(0, (100*(INDEX(出力表!D:D,4))/(EXP(INDEX(係数表!B:B,4) + $C165) + (INDEX(出力表!D:D,4)))) + (乱数表!$P165*(Settings!B12/(((INDEX(出力表!D:D,4))+1)^INDEX(係数表!E:E,4)*INDEX(係数表!F:F,4))))))</f>
        <v>#VALUE!</v>
      </c>
      <c r="L165" t="e">
        <f>MIN(100, MAX(0, (INDEX(出力表!D:D,4))*J165/MAX(K165, Settings!B3)))</f>
        <v>#VALUE!</v>
      </c>
      <c r="M165">
        <f>MIN(100, MAX(0, 100*BETAINV(乱数表!$E165, MAX(0.00000001, (1/(1+EXP(-(INDEX(係数表!G:G,5) + $B165))))*(EXP(INDEX(係数表!H:H,5) + INDEX(係数表!I:I,5)*LN(INDEX(出力表!C:C,5)+1)))), MAX(0.00000001, (1-(1/(1+EXP(-(INDEX(係数表!G:G,5) + $B165)))))*(EXP(INDEX(係数表!H:H,5) + INDEX(係数表!I:I,5)*LN(INDEX(出力表!C:C,5)+1)))))))</f>
        <v>87.868777769070959</v>
      </c>
      <c r="N165" t="e">
        <f>MIN(100, MAX(0, (100*(INDEX(出力表!D:D,5))/(EXP(INDEX(係数表!B:B,5) + $C165) + (INDEX(出力表!D:D,5)))) + (乱数表!$Q165*(Settings!B12/(((INDEX(出力表!D:D,5))+1)^INDEX(係数表!E:E,5)*INDEX(係数表!F:F,5))))))</f>
        <v>#VALUE!</v>
      </c>
      <c r="O165" t="e">
        <f>MIN(100, MAX(0, (INDEX(出力表!D:D,5))*M165/MAX(N165, Settings!B3)))</f>
        <v>#VALUE!</v>
      </c>
      <c r="P165">
        <f>MIN(100, MAX(0, 100*BETAINV(乱数表!$F165, MAX(0.00000001, (1/(1+EXP(-(INDEX(係数表!G:G,6) + $B165))))*(EXP(INDEX(係数表!H:H,6) + INDEX(係数表!I:I,6)*LN(INDEX(出力表!C:C,6)+1)))), MAX(0.00000001, (1-(1/(1+EXP(-(INDEX(係数表!G:G,6) + $B165)))))*(EXP(INDEX(係数表!H:H,6) + INDEX(係数表!I:I,6)*LN(INDEX(出力表!C:C,6)+1)))))))</f>
        <v>90.571895710369333</v>
      </c>
      <c r="Q165" t="e">
        <f>MIN(100, MAX(0, (100*(INDEX(出力表!D:D,6))/(EXP(INDEX(係数表!B:B,6) + $C165) + (INDEX(出力表!D:D,6)))) + (乱数表!$R165*(Settings!B12/(((INDEX(出力表!D:D,6))+1)^INDEX(係数表!E:E,6)*INDEX(係数表!F:F,6))))))</f>
        <v>#VALUE!</v>
      </c>
      <c r="R165" t="e">
        <f>MIN(100, MAX(0, (INDEX(出力表!D:D,6))*P165/MAX(Q165, Settings!B3)))</f>
        <v>#VALUE!</v>
      </c>
      <c r="S165">
        <f>MIN(100, MAX(0, 100*BETAINV(乱数表!$G165, MAX(0.00000001, (1/(1+EXP(-(INDEX(係数表!G:G,7) + $B165))))*(EXP(INDEX(係数表!H:H,7) + INDEX(係数表!I:I,7)*LN(INDEX(出力表!C:C,7)+1)))), MAX(0.00000001, (1-(1/(1+EXP(-(INDEX(係数表!G:G,7) + $B165)))))*(EXP(INDEX(係数表!H:H,7) + INDEX(係数表!I:I,7)*LN(INDEX(出力表!C:C,7)+1)))))))</f>
        <v>95.944541133346519</v>
      </c>
      <c r="T165" t="e">
        <f>MIN(100, MAX(0, (100*(INDEX(出力表!D:D,7))/(EXP(INDEX(係数表!B:B,7) + $C165) + (INDEX(出力表!D:D,7)))) + (乱数表!$S165*(Settings!B12/(((INDEX(出力表!D:D,7))+1)^INDEX(係数表!E:E,7)*INDEX(係数表!F:F,7))))))</f>
        <v>#VALUE!</v>
      </c>
      <c r="U165" t="e">
        <f>MIN(100, MAX(0, (INDEX(出力表!D:D,7))*S165/MAX(T165, Settings!B3)))</f>
        <v>#VALUE!</v>
      </c>
      <c r="V165">
        <f>MIN(100, MAX(0, 100*BETAINV(乱数表!$H165, MAX(0.00000001, (1/(1+EXP(-(INDEX(係数表!G:G,8) + $B165))))*(EXP(INDEX(係数表!H:H,8) + INDEX(係数表!I:I,8)*LN(INDEX(出力表!C:C,8)+1)))), MAX(0.00000001, (1-(1/(1+EXP(-(INDEX(係数表!G:G,8) + $B165)))))*(EXP(INDEX(係数表!H:H,8) + INDEX(係数表!I:I,8)*LN(INDEX(出力表!C:C,8)+1)))))))</f>
        <v>99.994304662739026</v>
      </c>
      <c r="W165" t="e">
        <f>MIN(100, MAX(0, (100*(INDEX(出力表!D:D,8))/(EXP(INDEX(係数表!B:B,8) + $C165) + (INDEX(出力表!D:D,8)))) + (乱数表!$T165*(Settings!B12/(((INDEX(出力表!D:D,8))+1)^INDEX(係数表!E:E,8)*INDEX(係数表!F:F,8))))))</f>
        <v>#VALUE!</v>
      </c>
      <c r="X165" t="e">
        <f>MIN(100, MAX(0, (INDEX(出力表!D:D,8))*V165/MAX(W165, Settings!B3)))</f>
        <v>#VALUE!</v>
      </c>
      <c r="Y165">
        <f>MIN(100, MAX(0, 100*BETAINV(乱数表!$I165, MAX(0.00000001, (1/(1+EXP(-(INDEX(係数表!G:G,9) + $B165))))*(EXP(INDEX(係数表!H:H,9) + INDEX(係数表!I:I,9)*LN(INDEX(出力表!C:C,9)+1)))), MAX(0.00000001, (1-(1/(1+EXP(-(INDEX(係数表!G:G,9) + $B165)))))*(EXP(INDEX(係数表!H:H,9) + INDEX(係数表!I:I,9)*LN(INDEX(出力表!C:C,9)+1)))))))</f>
        <v>99.857239981376253</v>
      </c>
      <c r="Z165" t="e">
        <f>MIN(100, MAX(0, (100*(INDEX(出力表!D:D,9))/(EXP(INDEX(係数表!B:B,9) + $C165) + (INDEX(出力表!D:D,9)))) + (乱数表!$U165*(Settings!B12/(((INDEX(出力表!D:D,9))+1)^INDEX(係数表!E:E,9)*INDEX(係数表!F:F,9))))))</f>
        <v>#VALUE!</v>
      </c>
      <c r="AA165" t="e">
        <f>MIN(100, MAX(0, (INDEX(出力表!D:D,9))*Y165/MAX(Z165, Settings!B3)))</f>
        <v>#VALUE!</v>
      </c>
      <c r="AB165">
        <f>MIN(100, MAX(0, 100*BETAINV(乱数表!$J165, MAX(0.00000001, (1/(1+EXP(-(INDEX(係数表!G:G,10) + $B165))))*(EXP(INDEX(係数表!H:H,10) + INDEX(係数表!I:I,10)*LN(INDEX(出力表!C:C,10)+1)))), MAX(0.00000001, (1-(1/(1+EXP(-(INDEX(係数表!G:G,10) + $B165)))))*(EXP(INDEX(係数表!H:H,10) + INDEX(係数表!I:I,10)*LN(INDEX(出力表!C:C,10)+1)))))))</f>
        <v>84.110950911547874</v>
      </c>
      <c r="AC165" t="e">
        <f>MIN(100, MAX(0, (100*(INDEX(出力表!D:D,10))/(EXP(INDEX(係数表!B:B,10) + $C165) + (INDEX(出力表!D:D,10)))) + (乱数表!$V165*(Settings!B12/(((INDEX(出力表!D:D,10))+1)^INDEX(係数表!E:E,10)*INDEX(係数表!F:F,10))))))</f>
        <v>#VALUE!</v>
      </c>
      <c r="AD165" t="e">
        <f>MIN(100, MAX(0, (INDEX(出力表!D:D,10))*AB165/MAX(AC165, Settings!B3)))</f>
        <v>#VALUE!</v>
      </c>
      <c r="AE165">
        <f>MIN(100, MAX(0, 100*BETAINV(乱数表!$K165, MAX(0.00000001, (1/(1+EXP(-(INDEX(係数表!G:G,11) + $B165))))*(EXP(INDEX(係数表!H:H,11) + INDEX(係数表!I:I,11)*LN(INDEX(出力表!C:C,11)+1)))), MAX(0.00000001, (1-(1/(1+EXP(-(INDEX(係数表!G:G,11) + $B165)))))*(EXP(INDEX(係数表!H:H,11) + INDEX(係数表!I:I,11)*LN(INDEX(出力表!C:C,11)+1)))))))</f>
        <v>99.985662042134834</v>
      </c>
      <c r="AF165" t="e">
        <f>MIN(100, MAX(0, (100*(INDEX(出力表!D:D,11))/(EXP(INDEX(係数表!B:B,11) + $C165) + (INDEX(出力表!D:D,11)))) + (乱数表!$W165*(Settings!B12/(((INDEX(出力表!D:D,11))+1)^INDEX(係数表!E:E,11)*INDEX(係数表!F:F,11))))))</f>
        <v>#VALUE!</v>
      </c>
      <c r="AG165" t="e">
        <f>MIN(100, MAX(0, (INDEX(出力表!D:D,11))*AE165/MAX(AF165, Settings!B3)))</f>
        <v>#VALUE!</v>
      </c>
      <c r="AH165">
        <f>MIN(100, MAX(0, 100*BETAINV(乱数表!$L165, MAX(0.00000001, (1/(1+EXP(-(INDEX(係数表!G:G,12) + $B165))))*(EXP(INDEX(係数表!H:H,12) + INDEX(係数表!I:I,12)*LN(INDEX(出力表!C:C,12)+1)))), MAX(0.00000001, (1-(1/(1+EXP(-(INDEX(係数表!G:G,12) + $B165)))))*(EXP(INDEX(係数表!H:H,12) + INDEX(係数表!I:I,12)*LN(INDEX(出力表!C:C,12)+1)))))))</f>
        <v>99.467693352267688</v>
      </c>
      <c r="AI165" t="e">
        <f>MIN(100, MAX(0, (100*(INDEX(出力表!D:D,12))/(EXP(INDEX(係数表!B:B,12) + $C165) + (INDEX(出力表!D:D,12)))) + (乱数表!$X165*(Settings!B12/(((INDEX(出力表!D:D,12))+1)^INDEX(係数表!E:E,12)*INDEX(係数表!F:F,12))))))</f>
        <v>#VALUE!</v>
      </c>
      <c r="AJ165" t="e">
        <f>MIN(100, MAX(0, (INDEX(出力表!D:D,12))*AH165/MAX(AI165, Settings!B3)))</f>
        <v>#VALUE!</v>
      </c>
      <c r="AK165">
        <f>MIN(100, MAX(0, 100*BETAINV(乱数表!$M165, MAX(0.00000001, (1/(1+EXP(-(INDEX(係数表!G:G,13) + $B165))))*(EXP(INDEX(係数表!H:H,13) + INDEX(係数表!I:I,13)*LN(INDEX(出力表!C:C,13)+1)))), MAX(0.00000001, (1-(1/(1+EXP(-(INDEX(係数表!G:G,13) + $B165)))))*(EXP(INDEX(係数表!H:H,13) + INDEX(係数表!I:I,13)*LN(INDEX(出力表!C:C,13)+1)))))))</f>
        <v>99.99999180486796</v>
      </c>
      <c r="AL165" t="e">
        <f>MIN(100, MAX(0, (100*(INDEX(出力表!D:D,13))/(EXP(INDEX(係数表!B:B,13) + $C165) + (INDEX(出力表!D:D,13)))) + (乱数表!$Y165*(Settings!B12/(((INDEX(出力表!D:D,13))+1)^INDEX(係数表!E:E,13)*INDEX(係数表!F:F,13))))))</f>
        <v>#VALUE!</v>
      </c>
      <c r="AM165" t="e">
        <f>MIN(100, MAX(0, (INDEX(出力表!D:D,13))*AK165/MAX(AL165, Settings!B3)))</f>
        <v>#VALUE!</v>
      </c>
      <c r="AN165">
        <f>IF(ISNUMBER(F165), INDEX(出力表!B:B,2)*F165, 0)+IF(ISNUMBER(I165), INDEX(出力表!B:B,3)*I165, 0)+IF(ISNUMBER(L165), INDEX(出力表!B:B,4)*L165, 0)+IF(ISNUMBER(O165), INDEX(出力表!B:B,5)*O165, 0)+IF(ISNUMBER(R165), INDEX(出力表!B:B,6)*R165, 0)+IF(ISNUMBER(U165), INDEX(出力表!B:B,7)*U165, 0)+IF(ISNUMBER(X165), INDEX(出力表!B:B,8)*X165, 0)+IF(ISNUMBER(AA165), INDEX(出力表!B:B,9)*AA165, 0)+IF(ISNUMBER(AD165), INDEX(出力表!B:B,10)*AD165, 0)+IF(ISNUMBER(AG165), INDEX(出力表!B:B,11)*AG165, 0)+IF(ISNUMBER(AJ165), INDEX(出力表!B:B,12)*AJ165, 0)+IF(ISNUMBER(AM165), INDEX(出力表!B:B,13)*AM165, 0)</f>
        <v>0</v>
      </c>
      <c r="AO165">
        <f>IF(ISNUMBER(F165), INDEX(出力表!B:B,2), 0)+IF(ISNUMBER(I165), INDEX(出力表!B:B,3), 0)+IF(ISNUMBER(L165), INDEX(出力表!B:B,4), 0)+IF(ISNUMBER(O165), INDEX(出力表!B:B,5), 0)+IF(ISNUMBER(R165), INDEX(出力表!B:B,6), 0)+IF(ISNUMBER(U165), INDEX(出力表!B:B,7), 0)+IF(ISNUMBER(X165), INDEX(出力表!B:B,8), 0)+IF(ISNUMBER(AA165), INDEX(出力表!B:B,9), 0)+IF(ISNUMBER(AD165), INDEX(出力表!B:B,10), 0)+IF(ISNUMBER(AG165), INDEX(出力表!B:B,11), 0)+IF(ISNUMBER(AJ165), INDEX(出力表!B:B,12), 0)+IF(ISNUMBER(AM165), INDEX(出力表!B:B,13), 0)</f>
        <v>0</v>
      </c>
      <c r="AP165" t="str">
        <f t="shared" si="2"/>
        <v/>
      </c>
    </row>
    <row r="166" spans="1:42" x14ac:dyDescent="0.2">
      <c r="A166">
        <v>165</v>
      </c>
      <c r="B166">
        <f>IF(UPPER(Settings!B4)="TRUE", 乱数表!$Z166*Settings!B10, 0)</f>
        <v>7.8328050715013281E-2</v>
      </c>
      <c r="C166">
        <f>IF(UPPER(Settings!B4)="TRUE", 乱数表!$AA166*Settings!B11, 0)</f>
        <v>4.7318221785908381E-2</v>
      </c>
      <c r="D166">
        <f>MIN(100, MAX(0, 100*BETAINV(乱数表!$B166, MAX(0.00000001, (1/(1+EXP(-(INDEX(係数表!G:G,2) + $B166))))*(EXP(INDEX(係数表!H:H,2) + INDEX(係数表!I:I,2)*LN(INDEX(出力表!C:C,2)+1)))), MAX(0.00000001, (1-(1/(1+EXP(-(INDEX(係数表!G:G,2) + $B166)))))*(EXP(INDEX(係数表!H:H,2) + INDEX(係数表!I:I,2)*LN(INDEX(出力表!C:C,2)+1)))))))</f>
        <v>92.19112726590923</v>
      </c>
      <c r="E166" t="e">
        <f>MIN(100, MAX(0, (100*(INDEX(出力表!D:D,2))/(EXP(INDEX(係数表!B:B,2) + $C166) + (INDEX(出力表!D:D,2)))) + (乱数表!$N166*(Settings!B12/(((INDEX(出力表!D:D,2))+1)^INDEX(係数表!E:E,2)*INDEX(係数表!F:F,2))))))</f>
        <v>#VALUE!</v>
      </c>
      <c r="F166" t="e">
        <f>MIN(100, MAX(0, (INDEX(出力表!D:D,2))*D166/MAX(E166, Settings!B3)))</f>
        <v>#VALUE!</v>
      </c>
      <c r="G166">
        <f>MIN(100, MAX(0, 100*BETAINV(乱数表!$C166, MAX(0.00000001, (1/(1+EXP(-(INDEX(係数表!G:G,3) + $B166))))*(EXP(INDEX(係数表!H:H,3) + INDEX(係数表!I:I,3)*LN(INDEX(出力表!C:C,3)+1)))), MAX(0.00000001, (1-(1/(1+EXP(-(INDEX(係数表!G:G,3) + $B166)))))*(EXP(INDEX(係数表!H:H,3) + INDEX(係数表!I:I,3)*LN(INDEX(出力表!C:C,3)+1)))))))</f>
        <v>69.969133850150172</v>
      </c>
      <c r="H166" t="e">
        <f>MIN(100, MAX(0, (100*(INDEX(出力表!D:D,3))/(EXP(INDEX(係数表!B:B,3) + $C166) + (INDEX(出力表!D:D,3)))) + (乱数表!$O166*(Settings!B12/(((INDEX(出力表!D:D,3))+1)^INDEX(係数表!E:E,3)*INDEX(係数表!F:F,3))))))</f>
        <v>#VALUE!</v>
      </c>
      <c r="I166" t="e">
        <f>MIN(100, MAX(0, (INDEX(出力表!D:D,3))*G166/MAX(H166, Settings!B3)))</f>
        <v>#VALUE!</v>
      </c>
      <c r="J166">
        <f>MIN(100, MAX(0, 100*BETAINV(乱数表!$D166, MAX(0.00000001, (1/(1+EXP(-(INDEX(係数表!G:G,4) + $B166))))*(EXP(INDEX(係数表!H:H,4) + INDEX(係数表!I:I,4)*LN(INDEX(出力表!C:C,4)+1)))), MAX(0.00000001, (1-(1/(1+EXP(-(INDEX(係数表!G:G,4) + $B166)))))*(EXP(INDEX(係数表!H:H,4) + INDEX(係数表!I:I,4)*LN(INDEX(出力表!C:C,4)+1)))))))</f>
        <v>95.408051623004098</v>
      </c>
      <c r="K166" t="e">
        <f>MIN(100, MAX(0, (100*(INDEX(出力表!D:D,4))/(EXP(INDEX(係数表!B:B,4) + $C166) + (INDEX(出力表!D:D,4)))) + (乱数表!$P166*(Settings!B12/(((INDEX(出力表!D:D,4))+1)^INDEX(係数表!E:E,4)*INDEX(係数表!F:F,4))))))</f>
        <v>#VALUE!</v>
      </c>
      <c r="L166" t="e">
        <f>MIN(100, MAX(0, (INDEX(出力表!D:D,4))*J166/MAX(K166, Settings!B3)))</f>
        <v>#VALUE!</v>
      </c>
      <c r="M166">
        <f>MIN(100, MAX(0, 100*BETAINV(乱数表!$E166, MAX(0.00000001, (1/(1+EXP(-(INDEX(係数表!G:G,5) + $B166))))*(EXP(INDEX(係数表!H:H,5) + INDEX(係数表!I:I,5)*LN(INDEX(出力表!C:C,5)+1)))), MAX(0.00000001, (1-(1/(1+EXP(-(INDEX(係数表!G:G,5) + $B166)))))*(EXP(INDEX(係数表!H:H,5) + INDEX(係数表!I:I,5)*LN(INDEX(出力表!C:C,5)+1)))))))</f>
        <v>65.399362949221867</v>
      </c>
      <c r="N166" t="e">
        <f>MIN(100, MAX(0, (100*(INDEX(出力表!D:D,5))/(EXP(INDEX(係数表!B:B,5) + $C166) + (INDEX(出力表!D:D,5)))) + (乱数表!$Q166*(Settings!B12/(((INDEX(出力表!D:D,5))+1)^INDEX(係数表!E:E,5)*INDEX(係数表!F:F,5))))))</f>
        <v>#VALUE!</v>
      </c>
      <c r="O166" t="e">
        <f>MIN(100, MAX(0, (INDEX(出力表!D:D,5))*M166/MAX(N166, Settings!B3)))</f>
        <v>#VALUE!</v>
      </c>
      <c r="P166">
        <f>MIN(100, MAX(0, 100*BETAINV(乱数表!$F166, MAX(0.00000001, (1/(1+EXP(-(INDEX(係数表!G:G,6) + $B166))))*(EXP(INDEX(係数表!H:H,6) + INDEX(係数表!I:I,6)*LN(INDEX(出力表!C:C,6)+1)))), MAX(0.00000001, (1-(1/(1+EXP(-(INDEX(係数表!G:G,6) + $B166)))))*(EXP(INDEX(係数表!H:H,6) + INDEX(係数表!I:I,6)*LN(INDEX(出力表!C:C,6)+1)))))))</f>
        <v>95.674761874228125</v>
      </c>
      <c r="Q166" t="e">
        <f>MIN(100, MAX(0, (100*(INDEX(出力表!D:D,6))/(EXP(INDEX(係数表!B:B,6) + $C166) + (INDEX(出力表!D:D,6)))) + (乱数表!$R166*(Settings!B12/(((INDEX(出力表!D:D,6))+1)^INDEX(係数表!E:E,6)*INDEX(係数表!F:F,6))))))</f>
        <v>#VALUE!</v>
      </c>
      <c r="R166" t="e">
        <f>MIN(100, MAX(0, (INDEX(出力表!D:D,6))*P166/MAX(Q166, Settings!B3)))</f>
        <v>#VALUE!</v>
      </c>
      <c r="S166">
        <f>MIN(100, MAX(0, 100*BETAINV(乱数表!$G166, MAX(0.00000001, (1/(1+EXP(-(INDEX(係数表!G:G,7) + $B166))))*(EXP(INDEX(係数表!H:H,7) + INDEX(係数表!I:I,7)*LN(INDEX(出力表!C:C,7)+1)))), MAX(0.00000001, (1-(1/(1+EXP(-(INDEX(係数表!G:G,7) + $B166)))))*(EXP(INDEX(係数表!H:H,7) + INDEX(係数表!I:I,7)*LN(INDEX(出力表!C:C,7)+1)))))))</f>
        <v>98.102451715275492</v>
      </c>
      <c r="T166" t="e">
        <f>MIN(100, MAX(0, (100*(INDEX(出力表!D:D,7))/(EXP(INDEX(係数表!B:B,7) + $C166) + (INDEX(出力表!D:D,7)))) + (乱数表!$S166*(Settings!B12/(((INDEX(出力表!D:D,7))+1)^INDEX(係数表!E:E,7)*INDEX(係数表!F:F,7))))))</f>
        <v>#VALUE!</v>
      </c>
      <c r="U166" t="e">
        <f>MIN(100, MAX(0, (INDEX(出力表!D:D,7))*S166/MAX(T166, Settings!B3)))</f>
        <v>#VALUE!</v>
      </c>
      <c r="V166">
        <f>MIN(100, MAX(0, 100*BETAINV(乱数表!$H166, MAX(0.00000001, (1/(1+EXP(-(INDEX(係数表!G:G,8) + $B166))))*(EXP(INDEX(係数表!H:H,8) + INDEX(係数表!I:I,8)*LN(INDEX(出力表!C:C,8)+1)))), MAX(0.00000001, (1-(1/(1+EXP(-(INDEX(係数表!G:G,8) + $B166)))))*(EXP(INDEX(係数表!H:H,8) + INDEX(係数表!I:I,8)*LN(INDEX(出力表!C:C,8)+1)))))))</f>
        <v>94.769933766927238</v>
      </c>
      <c r="W166" t="e">
        <f>MIN(100, MAX(0, (100*(INDEX(出力表!D:D,8))/(EXP(INDEX(係数表!B:B,8) + $C166) + (INDEX(出力表!D:D,8)))) + (乱数表!$T166*(Settings!B12/(((INDEX(出力表!D:D,8))+1)^INDEX(係数表!E:E,8)*INDEX(係数表!F:F,8))))))</f>
        <v>#VALUE!</v>
      </c>
      <c r="X166" t="e">
        <f>MIN(100, MAX(0, (INDEX(出力表!D:D,8))*V166/MAX(W166, Settings!B3)))</f>
        <v>#VALUE!</v>
      </c>
      <c r="Y166">
        <f>MIN(100, MAX(0, 100*BETAINV(乱数表!$I166, MAX(0.00000001, (1/(1+EXP(-(INDEX(係数表!G:G,9) + $B166))))*(EXP(INDEX(係数表!H:H,9) + INDEX(係数表!I:I,9)*LN(INDEX(出力表!C:C,9)+1)))), MAX(0.00000001, (1-(1/(1+EXP(-(INDEX(係数表!G:G,9) + $B166)))))*(EXP(INDEX(係数表!H:H,9) + INDEX(係数表!I:I,9)*LN(INDEX(出力表!C:C,9)+1)))))))</f>
        <v>99.86120906990395</v>
      </c>
      <c r="Z166" t="e">
        <f>MIN(100, MAX(0, (100*(INDEX(出力表!D:D,9))/(EXP(INDEX(係数表!B:B,9) + $C166) + (INDEX(出力表!D:D,9)))) + (乱数表!$U166*(Settings!B12/(((INDEX(出力表!D:D,9))+1)^INDEX(係数表!E:E,9)*INDEX(係数表!F:F,9))))))</f>
        <v>#VALUE!</v>
      </c>
      <c r="AA166" t="e">
        <f>MIN(100, MAX(0, (INDEX(出力表!D:D,9))*Y166/MAX(Z166, Settings!B3)))</f>
        <v>#VALUE!</v>
      </c>
      <c r="AB166">
        <f>MIN(100, MAX(0, 100*BETAINV(乱数表!$J166, MAX(0.00000001, (1/(1+EXP(-(INDEX(係数表!G:G,10) + $B166))))*(EXP(INDEX(係数表!H:H,10) + INDEX(係数表!I:I,10)*LN(INDEX(出力表!C:C,10)+1)))), MAX(0.00000001, (1-(1/(1+EXP(-(INDEX(係数表!G:G,10) + $B166)))))*(EXP(INDEX(係数表!H:H,10) + INDEX(係数表!I:I,10)*LN(INDEX(出力表!C:C,10)+1)))))))</f>
        <v>99.976037249474572</v>
      </c>
      <c r="AC166" t="e">
        <f>MIN(100, MAX(0, (100*(INDEX(出力表!D:D,10))/(EXP(INDEX(係数表!B:B,10) + $C166) + (INDEX(出力表!D:D,10)))) + (乱数表!$V166*(Settings!B12/(((INDEX(出力表!D:D,10))+1)^INDEX(係数表!E:E,10)*INDEX(係数表!F:F,10))))))</f>
        <v>#VALUE!</v>
      </c>
      <c r="AD166" t="e">
        <f>MIN(100, MAX(0, (INDEX(出力表!D:D,10))*AB166/MAX(AC166, Settings!B3)))</f>
        <v>#VALUE!</v>
      </c>
      <c r="AE166">
        <f>MIN(100, MAX(0, 100*BETAINV(乱数表!$K166, MAX(0.00000001, (1/(1+EXP(-(INDEX(係数表!G:G,11) + $B166))))*(EXP(INDEX(係数表!H:H,11) + INDEX(係数表!I:I,11)*LN(INDEX(出力表!C:C,11)+1)))), MAX(0.00000001, (1-(1/(1+EXP(-(INDEX(係数表!G:G,11) + $B166)))))*(EXP(INDEX(係数表!H:H,11) + INDEX(係数表!I:I,11)*LN(INDEX(出力表!C:C,11)+1)))))))</f>
        <v>43.085352288255216</v>
      </c>
      <c r="AF166" t="e">
        <f>MIN(100, MAX(0, (100*(INDEX(出力表!D:D,11))/(EXP(INDEX(係数表!B:B,11) + $C166) + (INDEX(出力表!D:D,11)))) + (乱数表!$W166*(Settings!B12/(((INDEX(出力表!D:D,11))+1)^INDEX(係数表!E:E,11)*INDEX(係数表!F:F,11))))))</f>
        <v>#VALUE!</v>
      </c>
      <c r="AG166" t="e">
        <f>MIN(100, MAX(0, (INDEX(出力表!D:D,11))*AE166/MAX(AF166, Settings!B3)))</f>
        <v>#VALUE!</v>
      </c>
      <c r="AH166">
        <f>MIN(100, MAX(0, 100*BETAINV(乱数表!$L166, MAX(0.00000001, (1/(1+EXP(-(INDEX(係数表!G:G,12) + $B166))))*(EXP(INDEX(係数表!H:H,12) + INDEX(係数表!I:I,12)*LN(INDEX(出力表!C:C,12)+1)))), MAX(0.00000001, (1-(1/(1+EXP(-(INDEX(係数表!G:G,12) + $B166)))))*(EXP(INDEX(係数表!H:H,12) + INDEX(係数表!I:I,12)*LN(INDEX(出力表!C:C,12)+1)))))))</f>
        <v>93.848670456347477</v>
      </c>
      <c r="AI166" t="e">
        <f>MIN(100, MAX(0, (100*(INDEX(出力表!D:D,12))/(EXP(INDEX(係数表!B:B,12) + $C166) + (INDEX(出力表!D:D,12)))) + (乱数表!$X166*(Settings!B12/(((INDEX(出力表!D:D,12))+1)^INDEX(係数表!E:E,12)*INDEX(係数表!F:F,12))))))</f>
        <v>#VALUE!</v>
      </c>
      <c r="AJ166" t="e">
        <f>MIN(100, MAX(0, (INDEX(出力表!D:D,12))*AH166/MAX(AI166, Settings!B3)))</f>
        <v>#VALUE!</v>
      </c>
      <c r="AK166">
        <f>MIN(100, MAX(0, 100*BETAINV(乱数表!$M166, MAX(0.00000001, (1/(1+EXP(-(INDEX(係数表!G:G,13) + $B166))))*(EXP(INDEX(係数表!H:H,13) + INDEX(係数表!I:I,13)*LN(INDEX(出力表!C:C,13)+1)))), MAX(0.00000001, (1-(1/(1+EXP(-(INDEX(係数表!G:G,13) + $B166)))))*(EXP(INDEX(係数表!H:H,13) + INDEX(係数表!I:I,13)*LN(INDEX(出力表!C:C,13)+1)))))))</f>
        <v>93.862977734923874</v>
      </c>
      <c r="AL166" t="e">
        <f>MIN(100, MAX(0, (100*(INDEX(出力表!D:D,13))/(EXP(INDEX(係数表!B:B,13) + $C166) + (INDEX(出力表!D:D,13)))) + (乱数表!$Y166*(Settings!B12/(((INDEX(出力表!D:D,13))+1)^INDEX(係数表!E:E,13)*INDEX(係数表!F:F,13))))))</f>
        <v>#VALUE!</v>
      </c>
      <c r="AM166" t="e">
        <f>MIN(100, MAX(0, (INDEX(出力表!D:D,13))*AK166/MAX(AL166, Settings!B3)))</f>
        <v>#VALUE!</v>
      </c>
      <c r="AN166">
        <f>IF(ISNUMBER(F166), INDEX(出力表!B:B,2)*F166, 0)+IF(ISNUMBER(I166), INDEX(出力表!B:B,3)*I166, 0)+IF(ISNUMBER(L166), INDEX(出力表!B:B,4)*L166, 0)+IF(ISNUMBER(O166), INDEX(出力表!B:B,5)*O166, 0)+IF(ISNUMBER(R166), INDEX(出力表!B:B,6)*R166, 0)+IF(ISNUMBER(U166), INDEX(出力表!B:B,7)*U166, 0)+IF(ISNUMBER(X166), INDEX(出力表!B:B,8)*X166, 0)+IF(ISNUMBER(AA166), INDEX(出力表!B:B,9)*AA166, 0)+IF(ISNUMBER(AD166), INDEX(出力表!B:B,10)*AD166, 0)+IF(ISNUMBER(AG166), INDEX(出力表!B:B,11)*AG166, 0)+IF(ISNUMBER(AJ166), INDEX(出力表!B:B,12)*AJ166, 0)+IF(ISNUMBER(AM166), INDEX(出力表!B:B,13)*AM166, 0)</f>
        <v>0</v>
      </c>
      <c r="AO166">
        <f>IF(ISNUMBER(F166), INDEX(出力表!B:B,2), 0)+IF(ISNUMBER(I166), INDEX(出力表!B:B,3), 0)+IF(ISNUMBER(L166), INDEX(出力表!B:B,4), 0)+IF(ISNUMBER(O166), INDEX(出力表!B:B,5), 0)+IF(ISNUMBER(R166), INDEX(出力表!B:B,6), 0)+IF(ISNUMBER(U166), INDEX(出力表!B:B,7), 0)+IF(ISNUMBER(X166), INDEX(出力表!B:B,8), 0)+IF(ISNUMBER(AA166), INDEX(出力表!B:B,9), 0)+IF(ISNUMBER(AD166), INDEX(出力表!B:B,10), 0)+IF(ISNUMBER(AG166), INDEX(出力表!B:B,11), 0)+IF(ISNUMBER(AJ166), INDEX(出力表!B:B,12), 0)+IF(ISNUMBER(AM166), INDEX(出力表!B:B,13), 0)</f>
        <v>0</v>
      </c>
      <c r="AP166" t="str">
        <f t="shared" si="2"/>
        <v/>
      </c>
    </row>
    <row r="167" spans="1:42" x14ac:dyDescent="0.2">
      <c r="A167">
        <v>166</v>
      </c>
      <c r="B167">
        <f>IF(UPPER(Settings!B4)="TRUE", 乱数表!$Z167*Settings!B10, 0)</f>
        <v>-0.2239609615171414</v>
      </c>
      <c r="C167">
        <f>IF(UPPER(Settings!B4)="TRUE", 乱数表!$AA167*Settings!B11, 0)</f>
        <v>-9.4059439792275254E-2</v>
      </c>
      <c r="D167">
        <f>MIN(100, MAX(0, 100*BETAINV(乱数表!$B167, MAX(0.00000001, (1/(1+EXP(-(INDEX(係数表!G:G,2) + $B167))))*(EXP(INDEX(係数表!H:H,2) + INDEX(係数表!I:I,2)*LN(INDEX(出力表!C:C,2)+1)))), MAX(0.00000001, (1-(1/(1+EXP(-(INDEX(係数表!G:G,2) + $B167)))))*(EXP(INDEX(係数表!H:H,2) + INDEX(係数表!I:I,2)*LN(INDEX(出力表!C:C,2)+1)))))))</f>
        <v>94.33966222314811</v>
      </c>
      <c r="E167" t="e">
        <f>MIN(100, MAX(0, (100*(INDEX(出力表!D:D,2))/(EXP(INDEX(係数表!B:B,2) + $C167) + (INDEX(出力表!D:D,2)))) + (乱数表!$N167*(Settings!B12/(((INDEX(出力表!D:D,2))+1)^INDEX(係数表!E:E,2)*INDEX(係数表!F:F,2))))))</f>
        <v>#VALUE!</v>
      </c>
      <c r="F167" t="e">
        <f>MIN(100, MAX(0, (INDEX(出力表!D:D,2))*D167/MAX(E167, Settings!B3)))</f>
        <v>#VALUE!</v>
      </c>
      <c r="G167">
        <f>MIN(100, MAX(0, 100*BETAINV(乱数表!$C167, MAX(0.00000001, (1/(1+EXP(-(INDEX(係数表!G:G,3) + $B167))))*(EXP(INDEX(係数表!H:H,3) + INDEX(係数表!I:I,3)*LN(INDEX(出力表!C:C,3)+1)))), MAX(0.00000001, (1-(1/(1+EXP(-(INDEX(係数表!G:G,3) + $B167)))))*(EXP(INDEX(係数表!H:H,3) + INDEX(係数表!I:I,3)*LN(INDEX(出力表!C:C,3)+1)))))))</f>
        <v>56.428416463951201</v>
      </c>
      <c r="H167" t="e">
        <f>MIN(100, MAX(0, (100*(INDEX(出力表!D:D,3))/(EXP(INDEX(係数表!B:B,3) + $C167) + (INDEX(出力表!D:D,3)))) + (乱数表!$O167*(Settings!B12/(((INDEX(出力表!D:D,3))+1)^INDEX(係数表!E:E,3)*INDEX(係数表!F:F,3))))))</f>
        <v>#VALUE!</v>
      </c>
      <c r="I167" t="e">
        <f>MIN(100, MAX(0, (INDEX(出力表!D:D,3))*G167/MAX(H167, Settings!B3)))</f>
        <v>#VALUE!</v>
      </c>
      <c r="J167">
        <f>MIN(100, MAX(0, 100*BETAINV(乱数表!$D167, MAX(0.00000001, (1/(1+EXP(-(INDEX(係数表!G:G,4) + $B167))))*(EXP(INDEX(係数表!H:H,4) + INDEX(係数表!I:I,4)*LN(INDEX(出力表!C:C,4)+1)))), MAX(0.00000001, (1-(1/(1+EXP(-(INDEX(係数表!G:G,4) + $B167)))))*(EXP(INDEX(係数表!H:H,4) + INDEX(係数表!I:I,4)*LN(INDEX(出力表!C:C,4)+1)))))))</f>
        <v>99.991365777426125</v>
      </c>
      <c r="K167" t="e">
        <f>MIN(100, MAX(0, (100*(INDEX(出力表!D:D,4))/(EXP(INDEX(係数表!B:B,4) + $C167) + (INDEX(出力表!D:D,4)))) + (乱数表!$P167*(Settings!B12/(((INDEX(出力表!D:D,4))+1)^INDEX(係数表!E:E,4)*INDEX(係数表!F:F,4))))))</f>
        <v>#VALUE!</v>
      </c>
      <c r="L167" t="e">
        <f>MIN(100, MAX(0, (INDEX(出力表!D:D,4))*J167/MAX(K167, Settings!B3)))</f>
        <v>#VALUE!</v>
      </c>
      <c r="M167">
        <f>MIN(100, MAX(0, 100*BETAINV(乱数表!$E167, MAX(0.00000001, (1/(1+EXP(-(INDEX(係数表!G:G,5) + $B167))))*(EXP(INDEX(係数表!H:H,5) + INDEX(係数表!I:I,5)*LN(INDEX(出力表!C:C,5)+1)))), MAX(0.00000001, (1-(1/(1+EXP(-(INDEX(係数表!G:G,5) + $B167)))))*(EXP(INDEX(係数表!H:H,5) + INDEX(係数表!I:I,5)*LN(INDEX(出力表!C:C,5)+1)))))))</f>
        <v>97.340307826843329</v>
      </c>
      <c r="N167" t="e">
        <f>MIN(100, MAX(0, (100*(INDEX(出力表!D:D,5))/(EXP(INDEX(係数表!B:B,5) + $C167) + (INDEX(出力表!D:D,5)))) + (乱数表!$Q167*(Settings!B12/(((INDEX(出力表!D:D,5))+1)^INDEX(係数表!E:E,5)*INDEX(係数表!F:F,5))))))</f>
        <v>#VALUE!</v>
      </c>
      <c r="O167" t="e">
        <f>MIN(100, MAX(0, (INDEX(出力表!D:D,5))*M167/MAX(N167, Settings!B3)))</f>
        <v>#VALUE!</v>
      </c>
      <c r="P167">
        <f>MIN(100, MAX(0, 100*BETAINV(乱数表!$F167, MAX(0.00000001, (1/(1+EXP(-(INDEX(係数表!G:G,6) + $B167))))*(EXP(INDEX(係数表!H:H,6) + INDEX(係数表!I:I,6)*LN(INDEX(出力表!C:C,6)+1)))), MAX(0.00000001, (1-(1/(1+EXP(-(INDEX(係数表!G:G,6) + $B167)))))*(EXP(INDEX(係数表!H:H,6) + INDEX(係数表!I:I,6)*LN(INDEX(出力表!C:C,6)+1)))))))</f>
        <v>73.854109651325189</v>
      </c>
      <c r="Q167" t="e">
        <f>MIN(100, MAX(0, (100*(INDEX(出力表!D:D,6))/(EXP(INDEX(係数表!B:B,6) + $C167) + (INDEX(出力表!D:D,6)))) + (乱数表!$R167*(Settings!B12/(((INDEX(出力表!D:D,6))+1)^INDEX(係数表!E:E,6)*INDEX(係数表!F:F,6))))))</f>
        <v>#VALUE!</v>
      </c>
      <c r="R167" t="e">
        <f>MIN(100, MAX(0, (INDEX(出力表!D:D,6))*P167/MAX(Q167, Settings!B3)))</f>
        <v>#VALUE!</v>
      </c>
      <c r="S167">
        <f>MIN(100, MAX(0, 100*BETAINV(乱数表!$G167, MAX(0.00000001, (1/(1+EXP(-(INDEX(係数表!G:G,7) + $B167))))*(EXP(INDEX(係数表!H:H,7) + INDEX(係数表!I:I,7)*LN(INDEX(出力表!C:C,7)+1)))), MAX(0.00000001, (1-(1/(1+EXP(-(INDEX(係数表!G:G,7) + $B167)))))*(EXP(INDEX(係数表!H:H,7) + INDEX(係数表!I:I,7)*LN(INDEX(出力表!C:C,7)+1)))))))</f>
        <v>54.137732520757218</v>
      </c>
      <c r="T167" t="e">
        <f>MIN(100, MAX(0, (100*(INDEX(出力表!D:D,7))/(EXP(INDEX(係数表!B:B,7) + $C167) + (INDEX(出力表!D:D,7)))) + (乱数表!$S167*(Settings!B12/(((INDEX(出力表!D:D,7))+1)^INDEX(係数表!E:E,7)*INDEX(係数表!F:F,7))))))</f>
        <v>#VALUE!</v>
      </c>
      <c r="U167" t="e">
        <f>MIN(100, MAX(0, (INDEX(出力表!D:D,7))*S167/MAX(T167, Settings!B3)))</f>
        <v>#VALUE!</v>
      </c>
      <c r="V167">
        <f>MIN(100, MAX(0, 100*BETAINV(乱数表!$H167, MAX(0.00000001, (1/(1+EXP(-(INDEX(係数表!G:G,8) + $B167))))*(EXP(INDEX(係数表!H:H,8) + INDEX(係数表!I:I,8)*LN(INDEX(出力表!C:C,8)+1)))), MAX(0.00000001, (1-(1/(1+EXP(-(INDEX(係数表!G:G,8) + $B167)))))*(EXP(INDEX(係数表!H:H,8) + INDEX(係数表!I:I,8)*LN(INDEX(出力表!C:C,8)+1)))))))</f>
        <v>97.173536806765554</v>
      </c>
      <c r="W167" t="e">
        <f>MIN(100, MAX(0, (100*(INDEX(出力表!D:D,8))/(EXP(INDEX(係数表!B:B,8) + $C167) + (INDEX(出力表!D:D,8)))) + (乱数表!$T167*(Settings!B12/(((INDEX(出力表!D:D,8))+1)^INDEX(係数表!E:E,8)*INDEX(係数表!F:F,8))))))</f>
        <v>#VALUE!</v>
      </c>
      <c r="X167" t="e">
        <f>MIN(100, MAX(0, (INDEX(出力表!D:D,8))*V167/MAX(W167, Settings!B3)))</f>
        <v>#VALUE!</v>
      </c>
      <c r="Y167">
        <f>MIN(100, MAX(0, 100*BETAINV(乱数表!$I167, MAX(0.00000001, (1/(1+EXP(-(INDEX(係数表!G:G,9) + $B167))))*(EXP(INDEX(係数表!H:H,9) + INDEX(係数表!I:I,9)*LN(INDEX(出力表!C:C,9)+1)))), MAX(0.00000001, (1-(1/(1+EXP(-(INDEX(係数表!G:G,9) + $B167)))))*(EXP(INDEX(係数表!H:H,9) + INDEX(係数表!I:I,9)*LN(INDEX(出力表!C:C,9)+1)))))))</f>
        <v>67.882985308894646</v>
      </c>
      <c r="Z167" t="e">
        <f>MIN(100, MAX(0, (100*(INDEX(出力表!D:D,9))/(EXP(INDEX(係数表!B:B,9) + $C167) + (INDEX(出力表!D:D,9)))) + (乱数表!$U167*(Settings!B12/(((INDEX(出力表!D:D,9))+1)^INDEX(係数表!E:E,9)*INDEX(係数表!F:F,9))))))</f>
        <v>#VALUE!</v>
      </c>
      <c r="AA167" t="e">
        <f>MIN(100, MAX(0, (INDEX(出力表!D:D,9))*Y167/MAX(Z167, Settings!B3)))</f>
        <v>#VALUE!</v>
      </c>
      <c r="AB167">
        <f>MIN(100, MAX(0, 100*BETAINV(乱数表!$J167, MAX(0.00000001, (1/(1+EXP(-(INDEX(係数表!G:G,10) + $B167))))*(EXP(INDEX(係数表!H:H,10) + INDEX(係数表!I:I,10)*LN(INDEX(出力表!C:C,10)+1)))), MAX(0.00000001, (1-(1/(1+EXP(-(INDEX(係数表!G:G,10) + $B167)))))*(EXP(INDEX(係数表!H:H,10) + INDEX(係数表!I:I,10)*LN(INDEX(出力表!C:C,10)+1)))))))</f>
        <v>80.168567765839086</v>
      </c>
      <c r="AC167" t="e">
        <f>MIN(100, MAX(0, (100*(INDEX(出力表!D:D,10))/(EXP(INDEX(係数表!B:B,10) + $C167) + (INDEX(出力表!D:D,10)))) + (乱数表!$V167*(Settings!B12/(((INDEX(出力表!D:D,10))+1)^INDEX(係数表!E:E,10)*INDEX(係数表!F:F,10))))))</f>
        <v>#VALUE!</v>
      </c>
      <c r="AD167" t="e">
        <f>MIN(100, MAX(0, (INDEX(出力表!D:D,10))*AB167/MAX(AC167, Settings!B3)))</f>
        <v>#VALUE!</v>
      </c>
      <c r="AE167">
        <f>MIN(100, MAX(0, 100*BETAINV(乱数表!$K167, MAX(0.00000001, (1/(1+EXP(-(INDEX(係数表!G:G,11) + $B167))))*(EXP(INDEX(係数表!H:H,11) + INDEX(係数表!I:I,11)*LN(INDEX(出力表!C:C,11)+1)))), MAX(0.00000001, (1-(1/(1+EXP(-(INDEX(係数表!G:G,11) + $B167)))))*(EXP(INDEX(係数表!H:H,11) + INDEX(係数表!I:I,11)*LN(INDEX(出力表!C:C,11)+1)))))))</f>
        <v>85.728847283065861</v>
      </c>
      <c r="AF167" t="e">
        <f>MIN(100, MAX(0, (100*(INDEX(出力表!D:D,11))/(EXP(INDEX(係数表!B:B,11) + $C167) + (INDEX(出力表!D:D,11)))) + (乱数表!$W167*(Settings!B12/(((INDEX(出力表!D:D,11))+1)^INDEX(係数表!E:E,11)*INDEX(係数表!F:F,11))))))</f>
        <v>#VALUE!</v>
      </c>
      <c r="AG167" t="e">
        <f>MIN(100, MAX(0, (INDEX(出力表!D:D,11))*AE167/MAX(AF167, Settings!B3)))</f>
        <v>#VALUE!</v>
      </c>
      <c r="AH167">
        <f>MIN(100, MAX(0, 100*BETAINV(乱数表!$L167, MAX(0.00000001, (1/(1+EXP(-(INDEX(係数表!G:G,12) + $B167))))*(EXP(INDEX(係数表!H:H,12) + INDEX(係数表!I:I,12)*LN(INDEX(出力表!C:C,12)+1)))), MAX(0.00000001, (1-(1/(1+EXP(-(INDEX(係数表!G:G,12) + $B167)))))*(EXP(INDEX(係数表!H:H,12) + INDEX(係数表!I:I,12)*LN(INDEX(出力表!C:C,12)+1)))))))</f>
        <v>90.489535751978593</v>
      </c>
      <c r="AI167" t="e">
        <f>MIN(100, MAX(0, (100*(INDEX(出力表!D:D,12))/(EXP(INDEX(係数表!B:B,12) + $C167) + (INDEX(出力表!D:D,12)))) + (乱数表!$X167*(Settings!B12/(((INDEX(出力表!D:D,12))+1)^INDEX(係数表!E:E,12)*INDEX(係数表!F:F,12))))))</f>
        <v>#VALUE!</v>
      </c>
      <c r="AJ167" t="e">
        <f>MIN(100, MAX(0, (INDEX(出力表!D:D,12))*AH167/MAX(AI167, Settings!B3)))</f>
        <v>#VALUE!</v>
      </c>
      <c r="AK167">
        <f>MIN(100, MAX(0, 100*BETAINV(乱数表!$M167, MAX(0.00000001, (1/(1+EXP(-(INDEX(係数表!G:G,13) + $B167))))*(EXP(INDEX(係数表!H:H,13) + INDEX(係数表!I:I,13)*LN(INDEX(出力表!C:C,13)+1)))), MAX(0.00000001, (1-(1/(1+EXP(-(INDEX(係数表!G:G,13) + $B167)))))*(EXP(INDEX(係数表!H:H,13) + INDEX(係数表!I:I,13)*LN(INDEX(出力表!C:C,13)+1)))))))</f>
        <v>99.7318306769792</v>
      </c>
      <c r="AL167" t="e">
        <f>MIN(100, MAX(0, (100*(INDEX(出力表!D:D,13))/(EXP(INDEX(係数表!B:B,13) + $C167) + (INDEX(出力表!D:D,13)))) + (乱数表!$Y167*(Settings!B12/(((INDEX(出力表!D:D,13))+1)^INDEX(係数表!E:E,13)*INDEX(係数表!F:F,13))))))</f>
        <v>#VALUE!</v>
      </c>
      <c r="AM167" t="e">
        <f>MIN(100, MAX(0, (INDEX(出力表!D:D,13))*AK167/MAX(AL167, Settings!B3)))</f>
        <v>#VALUE!</v>
      </c>
      <c r="AN167">
        <f>IF(ISNUMBER(F167), INDEX(出力表!B:B,2)*F167, 0)+IF(ISNUMBER(I167), INDEX(出力表!B:B,3)*I167, 0)+IF(ISNUMBER(L167), INDEX(出力表!B:B,4)*L167, 0)+IF(ISNUMBER(O167), INDEX(出力表!B:B,5)*O167, 0)+IF(ISNUMBER(R167), INDEX(出力表!B:B,6)*R167, 0)+IF(ISNUMBER(U167), INDEX(出力表!B:B,7)*U167, 0)+IF(ISNUMBER(X167), INDEX(出力表!B:B,8)*X167, 0)+IF(ISNUMBER(AA167), INDEX(出力表!B:B,9)*AA167, 0)+IF(ISNUMBER(AD167), INDEX(出力表!B:B,10)*AD167, 0)+IF(ISNUMBER(AG167), INDEX(出力表!B:B,11)*AG167, 0)+IF(ISNUMBER(AJ167), INDEX(出力表!B:B,12)*AJ167, 0)+IF(ISNUMBER(AM167), INDEX(出力表!B:B,13)*AM167, 0)</f>
        <v>0</v>
      </c>
      <c r="AO167">
        <f>IF(ISNUMBER(F167), INDEX(出力表!B:B,2), 0)+IF(ISNUMBER(I167), INDEX(出力表!B:B,3), 0)+IF(ISNUMBER(L167), INDEX(出力表!B:B,4), 0)+IF(ISNUMBER(O167), INDEX(出力表!B:B,5), 0)+IF(ISNUMBER(R167), INDEX(出力表!B:B,6), 0)+IF(ISNUMBER(U167), INDEX(出力表!B:B,7), 0)+IF(ISNUMBER(X167), INDEX(出力表!B:B,8), 0)+IF(ISNUMBER(AA167), INDEX(出力表!B:B,9), 0)+IF(ISNUMBER(AD167), INDEX(出力表!B:B,10), 0)+IF(ISNUMBER(AG167), INDEX(出力表!B:B,11), 0)+IF(ISNUMBER(AJ167), INDEX(出力表!B:B,12), 0)+IF(ISNUMBER(AM167), INDEX(出力表!B:B,13), 0)</f>
        <v>0</v>
      </c>
      <c r="AP167" t="str">
        <f t="shared" si="2"/>
        <v/>
      </c>
    </row>
    <row r="168" spans="1:42" x14ac:dyDescent="0.2">
      <c r="A168">
        <v>167</v>
      </c>
      <c r="B168">
        <f>IF(UPPER(Settings!B4)="TRUE", 乱数表!$Z168*Settings!B10, 0)</f>
        <v>-0.4540530901863653</v>
      </c>
      <c r="C168">
        <f>IF(UPPER(Settings!B4)="TRUE", 乱数表!$AA168*Settings!B11, 0)</f>
        <v>2.8894812846135053E-2</v>
      </c>
      <c r="D168">
        <f>MIN(100, MAX(0, 100*BETAINV(乱数表!$B168, MAX(0.00000001, (1/(1+EXP(-(INDEX(係数表!G:G,2) + $B168))))*(EXP(INDEX(係数表!H:H,2) + INDEX(係数表!I:I,2)*LN(INDEX(出力表!C:C,2)+1)))), MAX(0.00000001, (1-(1/(1+EXP(-(INDEX(係数表!G:G,2) + $B168)))))*(EXP(INDEX(係数表!H:H,2) + INDEX(係数表!I:I,2)*LN(INDEX(出力表!C:C,2)+1)))))))</f>
        <v>96.943053395812527</v>
      </c>
      <c r="E168" t="e">
        <f>MIN(100, MAX(0, (100*(INDEX(出力表!D:D,2))/(EXP(INDEX(係数表!B:B,2) + $C168) + (INDEX(出力表!D:D,2)))) + (乱数表!$N168*(Settings!B12/(((INDEX(出力表!D:D,2))+1)^INDEX(係数表!E:E,2)*INDEX(係数表!F:F,2))))))</f>
        <v>#VALUE!</v>
      </c>
      <c r="F168" t="e">
        <f>MIN(100, MAX(0, (INDEX(出力表!D:D,2))*D168/MAX(E168, Settings!B3)))</f>
        <v>#VALUE!</v>
      </c>
      <c r="G168">
        <f>MIN(100, MAX(0, 100*BETAINV(乱数表!$C168, MAX(0.00000001, (1/(1+EXP(-(INDEX(係数表!G:G,3) + $B168))))*(EXP(INDEX(係数表!H:H,3) + INDEX(係数表!I:I,3)*LN(INDEX(出力表!C:C,3)+1)))), MAX(0.00000001, (1-(1/(1+EXP(-(INDEX(係数表!G:G,3) + $B168)))))*(EXP(INDEX(係数表!H:H,3) + INDEX(係数表!I:I,3)*LN(INDEX(出力表!C:C,3)+1)))))))</f>
        <v>92.146606873520142</v>
      </c>
      <c r="H168" t="e">
        <f>MIN(100, MAX(0, (100*(INDEX(出力表!D:D,3))/(EXP(INDEX(係数表!B:B,3) + $C168) + (INDEX(出力表!D:D,3)))) + (乱数表!$O168*(Settings!B12/(((INDEX(出力表!D:D,3))+1)^INDEX(係数表!E:E,3)*INDEX(係数表!F:F,3))))))</f>
        <v>#VALUE!</v>
      </c>
      <c r="I168" t="e">
        <f>MIN(100, MAX(0, (INDEX(出力表!D:D,3))*G168/MAX(H168, Settings!B3)))</f>
        <v>#VALUE!</v>
      </c>
      <c r="J168">
        <f>MIN(100, MAX(0, 100*BETAINV(乱数表!$D168, MAX(0.00000001, (1/(1+EXP(-(INDEX(係数表!G:G,4) + $B168))))*(EXP(INDEX(係数表!H:H,4) + INDEX(係数表!I:I,4)*LN(INDEX(出力表!C:C,4)+1)))), MAX(0.00000001, (1-(1/(1+EXP(-(INDEX(係数表!G:G,4) + $B168)))))*(EXP(INDEX(係数表!H:H,4) + INDEX(係数表!I:I,4)*LN(INDEX(出力表!C:C,4)+1)))))))</f>
        <v>45.965710143789664</v>
      </c>
      <c r="K168" t="e">
        <f>MIN(100, MAX(0, (100*(INDEX(出力表!D:D,4))/(EXP(INDEX(係数表!B:B,4) + $C168) + (INDEX(出力表!D:D,4)))) + (乱数表!$P168*(Settings!B12/(((INDEX(出力表!D:D,4))+1)^INDEX(係数表!E:E,4)*INDEX(係数表!F:F,4))))))</f>
        <v>#VALUE!</v>
      </c>
      <c r="L168" t="e">
        <f>MIN(100, MAX(0, (INDEX(出力表!D:D,4))*J168/MAX(K168, Settings!B3)))</f>
        <v>#VALUE!</v>
      </c>
      <c r="M168">
        <f>MIN(100, MAX(0, 100*BETAINV(乱数表!$E168, MAX(0.00000001, (1/(1+EXP(-(INDEX(係数表!G:G,5) + $B168))))*(EXP(INDEX(係数表!H:H,5) + INDEX(係数表!I:I,5)*LN(INDEX(出力表!C:C,5)+1)))), MAX(0.00000001, (1-(1/(1+EXP(-(INDEX(係数表!G:G,5) + $B168)))))*(EXP(INDEX(係数表!H:H,5) + INDEX(係数表!I:I,5)*LN(INDEX(出力表!C:C,5)+1)))))))</f>
        <v>92.603094479383373</v>
      </c>
      <c r="N168" t="e">
        <f>MIN(100, MAX(0, (100*(INDEX(出力表!D:D,5))/(EXP(INDEX(係数表!B:B,5) + $C168) + (INDEX(出力表!D:D,5)))) + (乱数表!$Q168*(Settings!B12/(((INDEX(出力表!D:D,5))+1)^INDEX(係数表!E:E,5)*INDEX(係数表!F:F,5))))))</f>
        <v>#VALUE!</v>
      </c>
      <c r="O168" t="e">
        <f>MIN(100, MAX(0, (INDEX(出力表!D:D,5))*M168/MAX(N168, Settings!B3)))</f>
        <v>#VALUE!</v>
      </c>
      <c r="P168">
        <f>MIN(100, MAX(0, 100*BETAINV(乱数表!$F168, MAX(0.00000001, (1/(1+EXP(-(INDEX(係数表!G:G,6) + $B168))))*(EXP(INDEX(係数表!H:H,6) + INDEX(係数表!I:I,6)*LN(INDEX(出力表!C:C,6)+1)))), MAX(0.00000001, (1-(1/(1+EXP(-(INDEX(係数表!G:G,6) + $B168)))))*(EXP(INDEX(係数表!H:H,6) + INDEX(係数表!I:I,6)*LN(INDEX(出力表!C:C,6)+1)))))))</f>
        <v>83.749321106774801</v>
      </c>
      <c r="Q168" t="e">
        <f>MIN(100, MAX(0, (100*(INDEX(出力表!D:D,6))/(EXP(INDEX(係数表!B:B,6) + $C168) + (INDEX(出力表!D:D,6)))) + (乱数表!$R168*(Settings!B12/(((INDEX(出力表!D:D,6))+1)^INDEX(係数表!E:E,6)*INDEX(係数表!F:F,6))))))</f>
        <v>#VALUE!</v>
      </c>
      <c r="R168" t="e">
        <f>MIN(100, MAX(0, (INDEX(出力表!D:D,6))*P168/MAX(Q168, Settings!B3)))</f>
        <v>#VALUE!</v>
      </c>
      <c r="S168">
        <f>MIN(100, MAX(0, 100*BETAINV(乱数表!$G168, MAX(0.00000001, (1/(1+EXP(-(INDEX(係数表!G:G,7) + $B168))))*(EXP(INDEX(係数表!H:H,7) + INDEX(係数表!I:I,7)*LN(INDEX(出力表!C:C,7)+1)))), MAX(0.00000001, (1-(1/(1+EXP(-(INDEX(係数表!G:G,7) + $B168)))))*(EXP(INDEX(係数表!H:H,7) + INDEX(係数表!I:I,7)*LN(INDEX(出力表!C:C,7)+1)))))))</f>
        <v>93.767885154587489</v>
      </c>
      <c r="T168" t="e">
        <f>MIN(100, MAX(0, (100*(INDEX(出力表!D:D,7))/(EXP(INDEX(係数表!B:B,7) + $C168) + (INDEX(出力表!D:D,7)))) + (乱数表!$S168*(Settings!B12/(((INDEX(出力表!D:D,7))+1)^INDEX(係数表!E:E,7)*INDEX(係数表!F:F,7))))))</f>
        <v>#VALUE!</v>
      </c>
      <c r="U168" t="e">
        <f>MIN(100, MAX(0, (INDEX(出力表!D:D,7))*S168/MAX(T168, Settings!B3)))</f>
        <v>#VALUE!</v>
      </c>
      <c r="V168">
        <f>MIN(100, MAX(0, 100*BETAINV(乱数表!$H168, MAX(0.00000001, (1/(1+EXP(-(INDEX(係数表!G:G,8) + $B168))))*(EXP(INDEX(係数表!H:H,8) + INDEX(係数表!I:I,8)*LN(INDEX(出力表!C:C,8)+1)))), MAX(0.00000001, (1-(1/(1+EXP(-(INDEX(係数表!G:G,8) + $B168)))))*(EXP(INDEX(係数表!H:H,8) + INDEX(係数表!I:I,8)*LN(INDEX(出力表!C:C,8)+1)))))))</f>
        <v>95.845621623245236</v>
      </c>
      <c r="W168" t="e">
        <f>MIN(100, MAX(0, (100*(INDEX(出力表!D:D,8))/(EXP(INDEX(係数表!B:B,8) + $C168) + (INDEX(出力表!D:D,8)))) + (乱数表!$T168*(Settings!B12/(((INDEX(出力表!D:D,8))+1)^INDEX(係数表!E:E,8)*INDEX(係数表!F:F,8))))))</f>
        <v>#VALUE!</v>
      </c>
      <c r="X168" t="e">
        <f>MIN(100, MAX(0, (INDEX(出力表!D:D,8))*V168/MAX(W168, Settings!B3)))</f>
        <v>#VALUE!</v>
      </c>
      <c r="Y168">
        <f>MIN(100, MAX(0, 100*BETAINV(乱数表!$I168, MAX(0.00000001, (1/(1+EXP(-(INDEX(係数表!G:G,9) + $B168))))*(EXP(INDEX(係数表!H:H,9) + INDEX(係数表!I:I,9)*LN(INDEX(出力表!C:C,9)+1)))), MAX(0.00000001, (1-(1/(1+EXP(-(INDEX(係数表!G:G,9) + $B168)))))*(EXP(INDEX(係数表!H:H,9) + INDEX(係数表!I:I,9)*LN(INDEX(出力表!C:C,9)+1)))))))</f>
        <v>99.134123270188709</v>
      </c>
      <c r="Z168" t="e">
        <f>MIN(100, MAX(0, (100*(INDEX(出力表!D:D,9))/(EXP(INDEX(係数表!B:B,9) + $C168) + (INDEX(出力表!D:D,9)))) + (乱数表!$U168*(Settings!B12/(((INDEX(出力表!D:D,9))+1)^INDEX(係数表!E:E,9)*INDEX(係数表!F:F,9))))))</f>
        <v>#VALUE!</v>
      </c>
      <c r="AA168" t="e">
        <f>MIN(100, MAX(0, (INDEX(出力表!D:D,9))*Y168/MAX(Z168, Settings!B3)))</f>
        <v>#VALUE!</v>
      </c>
      <c r="AB168">
        <f>MIN(100, MAX(0, 100*BETAINV(乱数表!$J168, MAX(0.00000001, (1/(1+EXP(-(INDEX(係数表!G:G,10) + $B168))))*(EXP(INDEX(係数表!H:H,10) + INDEX(係数表!I:I,10)*LN(INDEX(出力表!C:C,10)+1)))), MAX(0.00000001, (1-(1/(1+EXP(-(INDEX(係数表!G:G,10) + $B168)))))*(EXP(INDEX(係数表!H:H,10) + INDEX(係数表!I:I,10)*LN(INDEX(出力表!C:C,10)+1)))))))</f>
        <v>98.41011081161983</v>
      </c>
      <c r="AC168" t="e">
        <f>MIN(100, MAX(0, (100*(INDEX(出力表!D:D,10))/(EXP(INDEX(係数表!B:B,10) + $C168) + (INDEX(出力表!D:D,10)))) + (乱数表!$V168*(Settings!B12/(((INDEX(出力表!D:D,10))+1)^INDEX(係数表!E:E,10)*INDEX(係数表!F:F,10))))))</f>
        <v>#VALUE!</v>
      </c>
      <c r="AD168" t="e">
        <f>MIN(100, MAX(0, (INDEX(出力表!D:D,10))*AB168/MAX(AC168, Settings!B3)))</f>
        <v>#VALUE!</v>
      </c>
      <c r="AE168">
        <f>MIN(100, MAX(0, 100*BETAINV(乱数表!$K168, MAX(0.00000001, (1/(1+EXP(-(INDEX(係数表!G:G,11) + $B168))))*(EXP(INDEX(係数表!H:H,11) + INDEX(係数表!I:I,11)*LN(INDEX(出力表!C:C,11)+1)))), MAX(0.00000001, (1-(1/(1+EXP(-(INDEX(係数表!G:G,11) + $B168)))))*(EXP(INDEX(係数表!H:H,11) + INDEX(係数表!I:I,11)*LN(INDEX(出力表!C:C,11)+1)))))))</f>
        <v>56.651594769294832</v>
      </c>
      <c r="AF168" t="e">
        <f>MIN(100, MAX(0, (100*(INDEX(出力表!D:D,11))/(EXP(INDEX(係数表!B:B,11) + $C168) + (INDEX(出力表!D:D,11)))) + (乱数表!$W168*(Settings!B12/(((INDEX(出力表!D:D,11))+1)^INDEX(係数表!E:E,11)*INDEX(係数表!F:F,11))))))</f>
        <v>#VALUE!</v>
      </c>
      <c r="AG168" t="e">
        <f>MIN(100, MAX(0, (INDEX(出力表!D:D,11))*AE168/MAX(AF168, Settings!B3)))</f>
        <v>#VALUE!</v>
      </c>
      <c r="AH168">
        <f>MIN(100, MAX(0, 100*BETAINV(乱数表!$L168, MAX(0.00000001, (1/(1+EXP(-(INDEX(係数表!G:G,12) + $B168))))*(EXP(INDEX(係数表!H:H,12) + INDEX(係数表!I:I,12)*LN(INDEX(出力表!C:C,12)+1)))), MAX(0.00000001, (1-(1/(1+EXP(-(INDEX(係数表!G:G,12) + $B168)))))*(EXP(INDEX(係数表!H:H,12) + INDEX(係数表!I:I,12)*LN(INDEX(出力表!C:C,12)+1)))))))</f>
        <v>88.092805729419254</v>
      </c>
      <c r="AI168" t="e">
        <f>MIN(100, MAX(0, (100*(INDEX(出力表!D:D,12))/(EXP(INDEX(係数表!B:B,12) + $C168) + (INDEX(出力表!D:D,12)))) + (乱数表!$X168*(Settings!B12/(((INDEX(出力表!D:D,12))+1)^INDEX(係数表!E:E,12)*INDEX(係数表!F:F,12))))))</f>
        <v>#VALUE!</v>
      </c>
      <c r="AJ168" t="e">
        <f>MIN(100, MAX(0, (INDEX(出力表!D:D,12))*AH168/MAX(AI168, Settings!B3)))</f>
        <v>#VALUE!</v>
      </c>
      <c r="AK168">
        <f>MIN(100, MAX(0, 100*BETAINV(乱数表!$M168, MAX(0.00000001, (1/(1+EXP(-(INDEX(係数表!G:G,13) + $B168))))*(EXP(INDEX(係数表!H:H,13) + INDEX(係数表!I:I,13)*LN(INDEX(出力表!C:C,13)+1)))), MAX(0.00000001, (1-(1/(1+EXP(-(INDEX(係数表!G:G,13) + $B168)))))*(EXP(INDEX(係数表!H:H,13) + INDEX(係数表!I:I,13)*LN(INDEX(出力表!C:C,13)+1)))))))</f>
        <v>97.377551717964494</v>
      </c>
      <c r="AL168" t="e">
        <f>MIN(100, MAX(0, (100*(INDEX(出力表!D:D,13))/(EXP(INDEX(係数表!B:B,13) + $C168) + (INDEX(出力表!D:D,13)))) + (乱数表!$Y168*(Settings!B12/(((INDEX(出力表!D:D,13))+1)^INDEX(係数表!E:E,13)*INDEX(係数表!F:F,13))))))</f>
        <v>#VALUE!</v>
      </c>
      <c r="AM168" t="e">
        <f>MIN(100, MAX(0, (INDEX(出力表!D:D,13))*AK168/MAX(AL168, Settings!B3)))</f>
        <v>#VALUE!</v>
      </c>
      <c r="AN168">
        <f>IF(ISNUMBER(F168), INDEX(出力表!B:B,2)*F168, 0)+IF(ISNUMBER(I168), INDEX(出力表!B:B,3)*I168, 0)+IF(ISNUMBER(L168), INDEX(出力表!B:B,4)*L168, 0)+IF(ISNUMBER(O168), INDEX(出力表!B:B,5)*O168, 0)+IF(ISNUMBER(R168), INDEX(出力表!B:B,6)*R168, 0)+IF(ISNUMBER(U168), INDEX(出力表!B:B,7)*U168, 0)+IF(ISNUMBER(X168), INDEX(出力表!B:B,8)*X168, 0)+IF(ISNUMBER(AA168), INDEX(出力表!B:B,9)*AA168, 0)+IF(ISNUMBER(AD168), INDEX(出力表!B:B,10)*AD168, 0)+IF(ISNUMBER(AG168), INDEX(出力表!B:B,11)*AG168, 0)+IF(ISNUMBER(AJ168), INDEX(出力表!B:B,12)*AJ168, 0)+IF(ISNUMBER(AM168), INDEX(出力表!B:B,13)*AM168, 0)</f>
        <v>0</v>
      </c>
      <c r="AO168">
        <f>IF(ISNUMBER(F168), INDEX(出力表!B:B,2), 0)+IF(ISNUMBER(I168), INDEX(出力表!B:B,3), 0)+IF(ISNUMBER(L168), INDEX(出力表!B:B,4), 0)+IF(ISNUMBER(O168), INDEX(出力表!B:B,5), 0)+IF(ISNUMBER(R168), INDEX(出力表!B:B,6), 0)+IF(ISNUMBER(U168), INDEX(出力表!B:B,7), 0)+IF(ISNUMBER(X168), INDEX(出力表!B:B,8), 0)+IF(ISNUMBER(AA168), INDEX(出力表!B:B,9), 0)+IF(ISNUMBER(AD168), INDEX(出力表!B:B,10), 0)+IF(ISNUMBER(AG168), INDEX(出力表!B:B,11), 0)+IF(ISNUMBER(AJ168), INDEX(出力表!B:B,12), 0)+IF(ISNUMBER(AM168), INDEX(出力表!B:B,13), 0)</f>
        <v>0</v>
      </c>
      <c r="AP168" t="str">
        <f t="shared" si="2"/>
        <v/>
      </c>
    </row>
    <row r="169" spans="1:42" x14ac:dyDescent="0.2">
      <c r="A169">
        <v>168</v>
      </c>
      <c r="B169">
        <f>IF(UPPER(Settings!B4)="TRUE", 乱数表!$Z169*Settings!B10, 0)</f>
        <v>7.6281059355156264E-2</v>
      </c>
      <c r="C169">
        <f>IF(UPPER(Settings!B4)="TRUE", 乱数表!$AA169*Settings!B11, 0)</f>
        <v>4.1455066957888038E-2</v>
      </c>
      <c r="D169">
        <f>MIN(100, MAX(0, 100*BETAINV(乱数表!$B169, MAX(0.00000001, (1/(1+EXP(-(INDEX(係数表!G:G,2) + $B169))))*(EXP(INDEX(係数表!H:H,2) + INDEX(係数表!I:I,2)*LN(INDEX(出力表!C:C,2)+1)))), MAX(0.00000001, (1-(1/(1+EXP(-(INDEX(係数表!G:G,2) + $B169)))))*(EXP(INDEX(係数表!H:H,2) + INDEX(係数表!I:I,2)*LN(INDEX(出力表!C:C,2)+1)))))))</f>
        <v>85.708727759600805</v>
      </c>
      <c r="E169" t="e">
        <f>MIN(100, MAX(0, (100*(INDEX(出力表!D:D,2))/(EXP(INDEX(係数表!B:B,2) + $C169) + (INDEX(出力表!D:D,2)))) + (乱数表!$N169*(Settings!B12/(((INDEX(出力表!D:D,2))+1)^INDEX(係数表!E:E,2)*INDEX(係数表!F:F,2))))))</f>
        <v>#VALUE!</v>
      </c>
      <c r="F169" t="e">
        <f>MIN(100, MAX(0, (INDEX(出力表!D:D,2))*D169/MAX(E169, Settings!B3)))</f>
        <v>#VALUE!</v>
      </c>
      <c r="G169">
        <f>MIN(100, MAX(0, 100*BETAINV(乱数表!$C169, MAX(0.00000001, (1/(1+EXP(-(INDEX(係数表!G:G,3) + $B169))))*(EXP(INDEX(係数表!H:H,3) + INDEX(係数表!I:I,3)*LN(INDEX(出力表!C:C,3)+1)))), MAX(0.00000001, (1-(1/(1+EXP(-(INDEX(係数表!G:G,3) + $B169)))))*(EXP(INDEX(係数表!H:H,3) + INDEX(係数表!I:I,3)*LN(INDEX(出力表!C:C,3)+1)))))))</f>
        <v>83.909807270418057</v>
      </c>
      <c r="H169" t="e">
        <f>MIN(100, MAX(0, (100*(INDEX(出力表!D:D,3))/(EXP(INDEX(係数表!B:B,3) + $C169) + (INDEX(出力表!D:D,3)))) + (乱数表!$O169*(Settings!B12/(((INDEX(出力表!D:D,3))+1)^INDEX(係数表!E:E,3)*INDEX(係数表!F:F,3))))))</f>
        <v>#VALUE!</v>
      </c>
      <c r="I169" t="e">
        <f>MIN(100, MAX(0, (INDEX(出力表!D:D,3))*G169/MAX(H169, Settings!B3)))</f>
        <v>#VALUE!</v>
      </c>
      <c r="J169">
        <f>MIN(100, MAX(0, 100*BETAINV(乱数表!$D169, MAX(0.00000001, (1/(1+EXP(-(INDEX(係数表!G:G,4) + $B169))))*(EXP(INDEX(係数表!H:H,4) + INDEX(係数表!I:I,4)*LN(INDEX(出力表!C:C,4)+1)))), MAX(0.00000001, (1-(1/(1+EXP(-(INDEX(係数表!G:G,4) + $B169)))))*(EXP(INDEX(係数表!H:H,4) + INDEX(係数表!I:I,4)*LN(INDEX(出力表!C:C,4)+1)))))))</f>
        <v>99.994999054849501</v>
      </c>
      <c r="K169" t="e">
        <f>MIN(100, MAX(0, (100*(INDEX(出力表!D:D,4))/(EXP(INDEX(係数表!B:B,4) + $C169) + (INDEX(出力表!D:D,4)))) + (乱数表!$P169*(Settings!B12/(((INDEX(出力表!D:D,4))+1)^INDEX(係数表!E:E,4)*INDEX(係数表!F:F,4))))))</f>
        <v>#VALUE!</v>
      </c>
      <c r="L169" t="e">
        <f>MIN(100, MAX(0, (INDEX(出力表!D:D,4))*J169/MAX(K169, Settings!B3)))</f>
        <v>#VALUE!</v>
      </c>
      <c r="M169">
        <f>MIN(100, MAX(0, 100*BETAINV(乱数表!$E169, MAX(0.00000001, (1/(1+EXP(-(INDEX(係数表!G:G,5) + $B169))))*(EXP(INDEX(係数表!H:H,5) + INDEX(係数表!I:I,5)*LN(INDEX(出力表!C:C,5)+1)))), MAX(0.00000001, (1-(1/(1+EXP(-(INDEX(係数表!G:G,5) + $B169)))))*(EXP(INDEX(係数表!H:H,5) + INDEX(係数表!I:I,5)*LN(INDEX(出力表!C:C,5)+1)))))))</f>
        <v>93.968816912103279</v>
      </c>
      <c r="N169" t="e">
        <f>MIN(100, MAX(0, (100*(INDEX(出力表!D:D,5))/(EXP(INDEX(係数表!B:B,5) + $C169) + (INDEX(出力表!D:D,5)))) + (乱数表!$Q169*(Settings!B12/(((INDEX(出力表!D:D,5))+1)^INDEX(係数表!E:E,5)*INDEX(係数表!F:F,5))))))</f>
        <v>#VALUE!</v>
      </c>
      <c r="O169" t="e">
        <f>MIN(100, MAX(0, (INDEX(出力表!D:D,5))*M169/MAX(N169, Settings!B3)))</f>
        <v>#VALUE!</v>
      </c>
      <c r="P169">
        <f>MIN(100, MAX(0, 100*BETAINV(乱数表!$F169, MAX(0.00000001, (1/(1+EXP(-(INDEX(係数表!G:G,6) + $B169))))*(EXP(INDEX(係数表!H:H,6) + INDEX(係数表!I:I,6)*LN(INDEX(出力表!C:C,6)+1)))), MAX(0.00000001, (1-(1/(1+EXP(-(INDEX(係数表!G:G,6) + $B169)))))*(EXP(INDEX(係数表!H:H,6) + INDEX(係数表!I:I,6)*LN(INDEX(出力表!C:C,6)+1)))))))</f>
        <v>91.736836673153761</v>
      </c>
      <c r="Q169" t="e">
        <f>MIN(100, MAX(0, (100*(INDEX(出力表!D:D,6))/(EXP(INDEX(係数表!B:B,6) + $C169) + (INDEX(出力表!D:D,6)))) + (乱数表!$R169*(Settings!B12/(((INDEX(出力表!D:D,6))+1)^INDEX(係数表!E:E,6)*INDEX(係数表!F:F,6))))))</f>
        <v>#VALUE!</v>
      </c>
      <c r="R169" t="e">
        <f>MIN(100, MAX(0, (INDEX(出力表!D:D,6))*P169/MAX(Q169, Settings!B3)))</f>
        <v>#VALUE!</v>
      </c>
      <c r="S169">
        <f>MIN(100, MAX(0, 100*BETAINV(乱数表!$G169, MAX(0.00000001, (1/(1+EXP(-(INDEX(係数表!G:G,7) + $B169))))*(EXP(INDEX(係数表!H:H,7) + INDEX(係数表!I:I,7)*LN(INDEX(出力表!C:C,7)+1)))), MAX(0.00000001, (1-(1/(1+EXP(-(INDEX(係数表!G:G,7) + $B169)))))*(EXP(INDEX(係数表!H:H,7) + INDEX(係数表!I:I,7)*LN(INDEX(出力表!C:C,7)+1)))))))</f>
        <v>97.356072114827398</v>
      </c>
      <c r="T169" t="e">
        <f>MIN(100, MAX(0, (100*(INDEX(出力表!D:D,7))/(EXP(INDEX(係数表!B:B,7) + $C169) + (INDEX(出力表!D:D,7)))) + (乱数表!$S169*(Settings!B12/(((INDEX(出力表!D:D,7))+1)^INDEX(係数表!E:E,7)*INDEX(係数表!F:F,7))))))</f>
        <v>#VALUE!</v>
      </c>
      <c r="U169" t="e">
        <f>MIN(100, MAX(0, (INDEX(出力表!D:D,7))*S169/MAX(T169, Settings!B3)))</f>
        <v>#VALUE!</v>
      </c>
      <c r="V169">
        <f>MIN(100, MAX(0, 100*BETAINV(乱数表!$H169, MAX(0.00000001, (1/(1+EXP(-(INDEX(係数表!G:G,8) + $B169))))*(EXP(INDEX(係数表!H:H,8) + INDEX(係数表!I:I,8)*LN(INDEX(出力表!C:C,8)+1)))), MAX(0.00000001, (1-(1/(1+EXP(-(INDEX(係数表!G:G,8) + $B169)))))*(EXP(INDEX(係数表!H:H,8) + INDEX(係数表!I:I,8)*LN(INDEX(出力表!C:C,8)+1)))))))</f>
        <v>83.452490656086468</v>
      </c>
      <c r="W169" t="e">
        <f>MIN(100, MAX(0, (100*(INDEX(出力表!D:D,8))/(EXP(INDEX(係数表!B:B,8) + $C169) + (INDEX(出力表!D:D,8)))) + (乱数表!$T169*(Settings!B12/(((INDEX(出力表!D:D,8))+1)^INDEX(係数表!E:E,8)*INDEX(係数表!F:F,8))))))</f>
        <v>#VALUE!</v>
      </c>
      <c r="X169" t="e">
        <f>MIN(100, MAX(0, (INDEX(出力表!D:D,8))*V169/MAX(W169, Settings!B3)))</f>
        <v>#VALUE!</v>
      </c>
      <c r="Y169">
        <f>MIN(100, MAX(0, 100*BETAINV(乱数表!$I169, MAX(0.00000001, (1/(1+EXP(-(INDEX(係数表!G:G,9) + $B169))))*(EXP(INDEX(係数表!H:H,9) + INDEX(係数表!I:I,9)*LN(INDEX(出力表!C:C,9)+1)))), MAX(0.00000001, (1-(1/(1+EXP(-(INDEX(係数表!G:G,9) + $B169)))))*(EXP(INDEX(係数表!H:H,9) + INDEX(係数表!I:I,9)*LN(INDEX(出力表!C:C,9)+1)))))))</f>
        <v>79.253239766216439</v>
      </c>
      <c r="Z169" t="e">
        <f>MIN(100, MAX(0, (100*(INDEX(出力表!D:D,9))/(EXP(INDEX(係数表!B:B,9) + $C169) + (INDEX(出力表!D:D,9)))) + (乱数表!$U169*(Settings!B12/(((INDEX(出力表!D:D,9))+1)^INDEX(係数表!E:E,9)*INDEX(係数表!F:F,9))))))</f>
        <v>#VALUE!</v>
      </c>
      <c r="AA169" t="e">
        <f>MIN(100, MAX(0, (INDEX(出力表!D:D,9))*Y169/MAX(Z169, Settings!B3)))</f>
        <v>#VALUE!</v>
      </c>
      <c r="AB169">
        <f>MIN(100, MAX(0, 100*BETAINV(乱数表!$J169, MAX(0.00000001, (1/(1+EXP(-(INDEX(係数表!G:G,10) + $B169))))*(EXP(INDEX(係数表!H:H,10) + INDEX(係数表!I:I,10)*LN(INDEX(出力表!C:C,10)+1)))), MAX(0.00000001, (1-(1/(1+EXP(-(INDEX(係数表!G:G,10) + $B169)))))*(EXP(INDEX(係数表!H:H,10) + INDEX(係数表!I:I,10)*LN(INDEX(出力表!C:C,10)+1)))))))</f>
        <v>99.75081886890473</v>
      </c>
      <c r="AC169" t="e">
        <f>MIN(100, MAX(0, (100*(INDEX(出力表!D:D,10))/(EXP(INDEX(係数表!B:B,10) + $C169) + (INDEX(出力表!D:D,10)))) + (乱数表!$V169*(Settings!B12/(((INDEX(出力表!D:D,10))+1)^INDEX(係数表!E:E,10)*INDEX(係数表!F:F,10))))))</f>
        <v>#VALUE!</v>
      </c>
      <c r="AD169" t="e">
        <f>MIN(100, MAX(0, (INDEX(出力表!D:D,10))*AB169/MAX(AC169, Settings!B3)))</f>
        <v>#VALUE!</v>
      </c>
      <c r="AE169">
        <f>MIN(100, MAX(0, 100*BETAINV(乱数表!$K169, MAX(0.00000001, (1/(1+EXP(-(INDEX(係数表!G:G,11) + $B169))))*(EXP(INDEX(係数表!H:H,11) + INDEX(係数表!I:I,11)*LN(INDEX(出力表!C:C,11)+1)))), MAX(0.00000001, (1-(1/(1+EXP(-(INDEX(係数表!G:G,11) + $B169)))))*(EXP(INDEX(係数表!H:H,11) + INDEX(係数表!I:I,11)*LN(INDEX(出力表!C:C,11)+1)))))))</f>
        <v>91.876020518700486</v>
      </c>
      <c r="AF169" t="e">
        <f>MIN(100, MAX(0, (100*(INDEX(出力表!D:D,11))/(EXP(INDEX(係数表!B:B,11) + $C169) + (INDEX(出力表!D:D,11)))) + (乱数表!$W169*(Settings!B12/(((INDEX(出力表!D:D,11))+1)^INDEX(係数表!E:E,11)*INDEX(係数表!F:F,11))))))</f>
        <v>#VALUE!</v>
      </c>
      <c r="AG169" t="e">
        <f>MIN(100, MAX(0, (INDEX(出力表!D:D,11))*AE169/MAX(AF169, Settings!B3)))</f>
        <v>#VALUE!</v>
      </c>
      <c r="AH169">
        <f>MIN(100, MAX(0, 100*BETAINV(乱数表!$L169, MAX(0.00000001, (1/(1+EXP(-(INDEX(係数表!G:G,12) + $B169))))*(EXP(INDEX(係数表!H:H,12) + INDEX(係数表!I:I,12)*LN(INDEX(出力表!C:C,12)+1)))), MAX(0.00000001, (1-(1/(1+EXP(-(INDEX(係数表!G:G,12) + $B169)))))*(EXP(INDEX(係数表!H:H,12) + INDEX(係数表!I:I,12)*LN(INDEX(出力表!C:C,12)+1)))))))</f>
        <v>93.466464063804324</v>
      </c>
      <c r="AI169" t="e">
        <f>MIN(100, MAX(0, (100*(INDEX(出力表!D:D,12))/(EXP(INDEX(係数表!B:B,12) + $C169) + (INDEX(出力表!D:D,12)))) + (乱数表!$X169*(Settings!B12/(((INDEX(出力表!D:D,12))+1)^INDEX(係数表!E:E,12)*INDEX(係数表!F:F,12))))))</f>
        <v>#VALUE!</v>
      </c>
      <c r="AJ169" t="e">
        <f>MIN(100, MAX(0, (INDEX(出力表!D:D,12))*AH169/MAX(AI169, Settings!B3)))</f>
        <v>#VALUE!</v>
      </c>
      <c r="AK169">
        <f>MIN(100, MAX(0, 100*BETAINV(乱数表!$M169, MAX(0.00000001, (1/(1+EXP(-(INDEX(係数表!G:G,13) + $B169))))*(EXP(INDEX(係数表!H:H,13) + INDEX(係数表!I:I,13)*LN(INDEX(出力表!C:C,13)+1)))), MAX(0.00000001, (1-(1/(1+EXP(-(INDEX(係数表!G:G,13) + $B169)))))*(EXP(INDEX(係数表!H:H,13) + INDEX(係数表!I:I,13)*LN(INDEX(出力表!C:C,13)+1)))))))</f>
        <v>96.419032419792245</v>
      </c>
      <c r="AL169" t="e">
        <f>MIN(100, MAX(0, (100*(INDEX(出力表!D:D,13))/(EXP(INDEX(係数表!B:B,13) + $C169) + (INDEX(出力表!D:D,13)))) + (乱数表!$Y169*(Settings!B12/(((INDEX(出力表!D:D,13))+1)^INDEX(係数表!E:E,13)*INDEX(係数表!F:F,13))))))</f>
        <v>#VALUE!</v>
      </c>
      <c r="AM169" t="e">
        <f>MIN(100, MAX(0, (INDEX(出力表!D:D,13))*AK169/MAX(AL169, Settings!B3)))</f>
        <v>#VALUE!</v>
      </c>
      <c r="AN169">
        <f>IF(ISNUMBER(F169), INDEX(出力表!B:B,2)*F169, 0)+IF(ISNUMBER(I169), INDEX(出力表!B:B,3)*I169, 0)+IF(ISNUMBER(L169), INDEX(出力表!B:B,4)*L169, 0)+IF(ISNUMBER(O169), INDEX(出力表!B:B,5)*O169, 0)+IF(ISNUMBER(R169), INDEX(出力表!B:B,6)*R169, 0)+IF(ISNUMBER(U169), INDEX(出力表!B:B,7)*U169, 0)+IF(ISNUMBER(X169), INDEX(出力表!B:B,8)*X169, 0)+IF(ISNUMBER(AA169), INDEX(出力表!B:B,9)*AA169, 0)+IF(ISNUMBER(AD169), INDEX(出力表!B:B,10)*AD169, 0)+IF(ISNUMBER(AG169), INDEX(出力表!B:B,11)*AG169, 0)+IF(ISNUMBER(AJ169), INDEX(出力表!B:B,12)*AJ169, 0)+IF(ISNUMBER(AM169), INDEX(出力表!B:B,13)*AM169, 0)</f>
        <v>0</v>
      </c>
      <c r="AO169">
        <f>IF(ISNUMBER(F169), INDEX(出力表!B:B,2), 0)+IF(ISNUMBER(I169), INDEX(出力表!B:B,3), 0)+IF(ISNUMBER(L169), INDEX(出力表!B:B,4), 0)+IF(ISNUMBER(O169), INDEX(出力表!B:B,5), 0)+IF(ISNUMBER(R169), INDEX(出力表!B:B,6), 0)+IF(ISNUMBER(U169), INDEX(出力表!B:B,7), 0)+IF(ISNUMBER(X169), INDEX(出力表!B:B,8), 0)+IF(ISNUMBER(AA169), INDEX(出力表!B:B,9), 0)+IF(ISNUMBER(AD169), INDEX(出力表!B:B,10), 0)+IF(ISNUMBER(AG169), INDEX(出力表!B:B,11), 0)+IF(ISNUMBER(AJ169), INDEX(出力表!B:B,12), 0)+IF(ISNUMBER(AM169), INDEX(出力表!B:B,13), 0)</f>
        <v>0</v>
      </c>
      <c r="AP169" t="str">
        <f t="shared" si="2"/>
        <v/>
      </c>
    </row>
    <row r="170" spans="1:42" x14ac:dyDescent="0.2">
      <c r="A170">
        <v>169</v>
      </c>
      <c r="B170">
        <f>IF(UPPER(Settings!B4)="TRUE", 乱数表!$Z170*Settings!B10, 0)</f>
        <v>-4.5780988874916342E-2</v>
      </c>
      <c r="C170">
        <f>IF(UPPER(Settings!B4)="TRUE", 乱数表!$AA170*Settings!B11, 0)</f>
        <v>4.0669331344213668E-2</v>
      </c>
      <c r="D170">
        <f>MIN(100, MAX(0, 100*BETAINV(乱数表!$B170, MAX(0.00000001, (1/(1+EXP(-(INDEX(係数表!G:G,2) + $B170))))*(EXP(INDEX(係数表!H:H,2) + INDEX(係数表!I:I,2)*LN(INDEX(出力表!C:C,2)+1)))), MAX(0.00000001, (1-(1/(1+EXP(-(INDEX(係数表!G:G,2) + $B170)))))*(EXP(INDEX(係数表!H:H,2) + INDEX(係数表!I:I,2)*LN(INDEX(出力表!C:C,2)+1)))))))</f>
        <v>92.751585884151552</v>
      </c>
      <c r="E170" t="e">
        <f>MIN(100, MAX(0, (100*(INDEX(出力表!D:D,2))/(EXP(INDEX(係数表!B:B,2) + $C170) + (INDEX(出力表!D:D,2)))) + (乱数表!$N170*(Settings!B12/(((INDEX(出力表!D:D,2))+1)^INDEX(係数表!E:E,2)*INDEX(係数表!F:F,2))))))</f>
        <v>#VALUE!</v>
      </c>
      <c r="F170" t="e">
        <f>MIN(100, MAX(0, (INDEX(出力表!D:D,2))*D170/MAX(E170, Settings!B3)))</f>
        <v>#VALUE!</v>
      </c>
      <c r="G170">
        <f>MIN(100, MAX(0, 100*BETAINV(乱数表!$C170, MAX(0.00000001, (1/(1+EXP(-(INDEX(係数表!G:G,3) + $B170))))*(EXP(INDEX(係数表!H:H,3) + INDEX(係数表!I:I,3)*LN(INDEX(出力表!C:C,3)+1)))), MAX(0.00000001, (1-(1/(1+EXP(-(INDEX(係数表!G:G,3) + $B170)))))*(EXP(INDEX(係数表!H:H,3) + INDEX(係数表!I:I,3)*LN(INDEX(出力表!C:C,3)+1)))))))</f>
        <v>71.050676642198923</v>
      </c>
      <c r="H170" t="e">
        <f>MIN(100, MAX(0, (100*(INDEX(出力表!D:D,3))/(EXP(INDEX(係数表!B:B,3) + $C170) + (INDEX(出力表!D:D,3)))) + (乱数表!$O170*(Settings!B12/(((INDEX(出力表!D:D,3))+1)^INDEX(係数表!E:E,3)*INDEX(係数表!F:F,3))))))</f>
        <v>#VALUE!</v>
      </c>
      <c r="I170" t="e">
        <f>MIN(100, MAX(0, (INDEX(出力表!D:D,3))*G170/MAX(H170, Settings!B3)))</f>
        <v>#VALUE!</v>
      </c>
      <c r="J170">
        <f>MIN(100, MAX(0, 100*BETAINV(乱数表!$D170, MAX(0.00000001, (1/(1+EXP(-(INDEX(係数表!G:G,4) + $B170))))*(EXP(INDEX(係数表!H:H,4) + INDEX(係数表!I:I,4)*LN(INDEX(出力表!C:C,4)+1)))), MAX(0.00000001, (1-(1/(1+EXP(-(INDEX(係数表!G:G,4) + $B170)))))*(EXP(INDEX(係数表!H:H,4) + INDEX(係数表!I:I,4)*LN(INDEX(出力表!C:C,4)+1)))))))</f>
        <v>97.493456411479016</v>
      </c>
      <c r="K170" t="e">
        <f>MIN(100, MAX(0, (100*(INDEX(出力表!D:D,4))/(EXP(INDEX(係数表!B:B,4) + $C170) + (INDEX(出力表!D:D,4)))) + (乱数表!$P170*(Settings!B12/(((INDEX(出力表!D:D,4))+1)^INDEX(係数表!E:E,4)*INDEX(係数表!F:F,4))))))</f>
        <v>#VALUE!</v>
      </c>
      <c r="L170" t="e">
        <f>MIN(100, MAX(0, (INDEX(出力表!D:D,4))*J170/MAX(K170, Settings!B3)))</f>
        <v>#VALUE!</v>
      </c>
      <c r="M170">
        <f>MIN(100, MAX(0, 100*BETAINV(乱数表!$E170, MAX(0.00000001, (1/(1+EXP(-(INDEX(係数表!G:G,5) + $B170))))*(EXP(INDEX(係数表!H:H,5) + INDEX(係数表!I:I,5)*LN(INDEX(出力表!C:C,5)+1)))), MAX(0.00000001, (1-(1/(1+EXP(-(INDEX(係数表!G:G,5) + $B170)))))*(EXP(INDEX(係数表!H:H,5) + INDEX(係数表!I:I,5)*LN(INDEX(出力表!C:C,5)+1)))))))</f>
        <v>78.589326287101613</v>
      </c>
      <c r="N170" t="e">
        <f>MIN(100, MAX(0, (100*(INDEX(出力表!D:D,5))/(EXP(INDEX(係数表!B:B,5) + $C170) + (INDEX(出力表!D:D,5)))) + (乱数表!$Q170*(Settings!B12/(((INDEX(出力表!D:D,5))+1)^INDEX(係数表!E:E,5)*INDEX(係数表!F:F,5))))))</f>
        <v>#VALUE!</v>
      </c>
      <c r="O170" t="e">
        <f>MIN(100, MAX(0, (INDEX(出力表!D:D,5))*M170/MAX(N170, Settings!B3)))</f>
        <v>#VALUE!</v>
      </c>
      <c r="P170">
        <f>MIN(100, MAX(0, 100*BETAINV(乱数表!$F170, MAX(0.00000001, (1/(1+EXP(-(INDEX(係数表!G:G,6) + $B170))))*(EXP(INDEX(係数表!H:H,6) + INDEX(係数表!I:I,6)*LN(INDEX(出力表!C:C,6)+1)))), MAX(0.00000001, (1-(1/(1+EXP(-(INDEX(係数表!G:G,6) + $B170)))))*(EXP(INDEX(係数表!H:H,6) + INDEX(係数表!I:I,6)*LN(INDEX(出力表!C:C,6)+1)))))))</f>
        <v>87.377155824425685</v>
      </c>
      <c r="Q170" t="e">
        <f>MIN(100, MAX(0, (100*(INDEX(出力表!D:D,6))/(EXP(INDEX(係数表!B:B,6) + $C170) + (INDEX(出力表!D:D,6)))) + (乱数表!$R170*(Settings!B12/(((INDEX(出力表!D:D,6))+1)^INDEX(係数表!E:E,6)*INDEX(係数表!F:F,6))))))</f>
        <v>#VALUE!</v>
      </c>
      <c r="R170" t="e">
        <f>MIN(100, MAX(0, (INDEX(出力表!D:D,6))*P170/MAX(Q170, Settings!B3)))</f>
        <v>#VALUE!</v>
      </c>
      <c r="S170">
        <f>MIN(100, MAX(0, 100*BETAINV(乱数表!$G170, MAX(0.00000001, (1/(1+EXP(-(INDEX(係数表!G:G,7) + $B170))))*(EXP(INDEX(係数表!H:H,7) + INDEX(係数表!I:I,7)*LN(INDEX(出力表!C:C,7)+1)))), MAX(0.00000001, (1-(1/(1+EXP(-(INDEX(係数表!G:G,7) + $B170)))))*(EXP(INDEX(係数表!H:H,7) + INDEX(係数表!I:I,7)*LN(INDEX(出力表!C:C,7)+1)))))))</f>
        <v>96.55253749462652</v>
      </c>
      <c r="T170" t="e">
        <f>MIN(100, MAX(0, (100*(INDEX(出力表!D:D,7))/(EXP(INDEX(係数表!B:B,7) + $C170) + (INDEX(出力表!D:D,7)))) + (乱数表!$S170*(Settings!B12/(((INDEX(出力表!D:D,7))+1)^INDEX(係数表!E:E,7)*INDEX(係数表!F:F,7))))))</f>
        <v>#VALUE!</v>
      </c>
      <c r="U170" t="e">
        <f>MIN(100, MAX(0, (INDEX(出力表!D:D,7))*S170/MAX(T170, Settings!B3)))</f>
        <v>#VALUE!</v>
      </c>
      <c r="V170">
        <f>MIN(100, MAX(0, 100*BETAINV(乱数表!$H170, MAX(0.00000001, (1/(1+EXP(-(INDEX(係数表!G:G,8) + $B170))))*(EXP(INDEX(係数表!H:H,8) + INDEX(係数表!I:I,8)*LN(INDEX(出力表!C:C,8)+1)))), MAX(0.00000001, (1-(1/(1+EXP(-(INDEX(係数表!G:G,8) + $B170)))))*(EXP(INDEX(係数表!H:H,8) + INDEX(係数表!I:I,8)*LN(INDEX(出力表!C:C,8)+1)))))))</f>
        <v>83.049853489648456</v>
      </c>
      <c r="W170" t="e">
        <f>MIN(100, MAX(0, (100*(INDEX(出力表!D:D,8))/(EXP(INDEX(係数表!B:B,8) + $C170) + (INDEX(出力表!D:D,8)))) + (乱数表!$T170*(Settings!B12/(((INDEX(出力表!D:D,8))+1)^INDEX(係数表!E:E,8)*INDEX(係数表!F:F,8))))))</f>
        <v>#VALUE!</v>
      </c>
      <c r="X170" t="e">
        <f>MIN(100, MAX(0, (INDEX(出力表!D:D,8))*V170/MAX(W170, Settings!B3)))</f>
        <v>#VALUE!</v>
      </c>
      <c r="Y170">
        <f>MIN(100, MAX(0, 100*BETAINV(乱数表!$I170, MAX(0.00000001, (1/(1+EXP(-(INDEX(係数表!G:G,9) + $B170))))*(EXP(INDEX(係数表!H:H,9) + INDEX(係数表!I:I,9)*LN(INDEX(出力表!C:C,9)+1)))), MAX(0.00000001, (1-(1/(1+EXP(-(INDEX(係数表!G:G,9) + $B170)))))*(EXP(INDEX(係数表!H:H,9) + INDEX(係数表!I:I,9)*LN(INDEX(出力表!C:C,9)+1)))))))</f>
        <v>92.127905401993985</v>
      </c>
      <c r="Z170" t="e">
        <f>MIN(100, MAX(0, (100*(INDEX(出力表!D:D,9))/(EXP(INDEX(係数表!B:B,9) + $C170) + (INDEX(出力表!D:D,9)))) + (乱数表!$U170*(Settings!B12/(((INDEX(出力表!D:D,9))+1)^INDEX(係数表!E:E,9)*INDEX(係数表!F:F,9))))))</f>
        <v>#VALUE!</v>
      </c>
      <c r="AA170" t="e">
        <f>MIN(100, MAX(0, (INDEX(出力表!D:D,9))*Y170/MAX(Z170, Settings!B3)))</f>
        <v>#VALUE!</v>
      </c>
      <c r="AB170">
        <f>MIN(100, MAX(0, 100*BETAINV(乱数表!$J170, MAX(0.00000001, (1/(1+EXP(-(INDEX(係数表!G:G,10) + $B170))))*(EXP(INDEX(係数表!H:H,10) + INDEX(係数表!I:I,10)*LN(INDEX(出力表!C:C,10)+1)))), MAX(0.00000001, (1-(1/(1+EXP(-(INDEX(係数表!G:G,10) + $B170)))))*(EXP(INDEX(係数表!H:H,10) + INDEX(係数表!I:I,10)*LN(INDEX(出力表!C:C,10)+1)))))))</f>
        <v>57.069060511699718</v>
      </c>
      <c r="AC170" t="e">
        <f>MIN(100, MAX(0, (100*(INDEX(出力表!D:D,10))/(EXP(INDEX(係数表!B:B,10) + $C170) + (INDEX(出力表!D:D,10)))) + (乱数表!$V170*(Settings!B12/(((INDEX(出力表!D:D,10))+1)^INDEX(係数表!E:E,10)*INDEX(係数表!F:F,10))))))</f>
        <v>#VALUE!</v>
      </c>
      <c r="AD170" t="e">
        <f>MIN(100, MAX(0, (INDEX(出力表!D:D,10))*AB170/MAX(AC170, Settings!B3)))</f>
        <v>#VALUE!</v>
      </c>
      <c r="AE170">
        <f>MIN(100, MAX(0, 100*BETAINV(乱数表!$K170, MAX(0.00000001, (1/(1+EXP(-(INDEX(係数表!G:G,11) + $B170))))*(EXP(INDEX(係数表!H:H,11) + INDEX(係数表!I:I,11)*LN(INDEX(出力表!C:C,11)+1)))), MAX(0.00000001, (1-(1/(1+EXP(-(INDEX(係数表!G:G,11) + $B170)))))*(EXP(INDEX(係数表!H:H,11) + INDEX(係数表!I:I,11)*LN(INDEX(出力表!C:C,11)+1)))))))</f>
        <v>96.984614908036264</v>
      </c>
      <c r="AF170" t="e">
        <f>MIN(100, MAX(0, (100*(INDEX(出力表!D:D,11))/(EXP(INDEX(係数表!B:B,11) + $C170) + (INDEX(出力表!D:D,11)))) + (乱数表!$W170*(Settings!B12/(((INDEX(出力表!D:D,11))+1)^INDEX(係数表!E:E,11)*INDEX(係数表!F:F,11))))))</f>
        <v>#VALUE!</v>
      </c>
      <c r="AG170" t="e">
        <f>MIN(100, MAX(0, (INDEX(出力表!D:D,11))*AE170/MAX(AF170, Settings!B3)))</f>
        <v>#VALUE!</v>
      </c>
      <c r="AH170">
        <f>MIN(100, MAX(0, 100*BETAINV(乱数表!$L170, MAX(0.00000001, (1/(1+EXP(-(INDEX(係数表!G:G,12) + $B170))))*(EXP(INDEX(係数表!H:H,12) + INDEX(係数表!I:I,12)*LN(INDEX(出力表!C:C,12)+1)))), MAX(0.00000001, (1-(1/(1+EXP(-(INDEX(係数表!G:G,12) + $B170)))))*(EXP(INDEX(係数表!H:H,12) + INDEX(係数表!I:I,12)*LN(INDEX(出力表!C:C,12)+1)))))))</f>
        <v>98.816939416965894</v>
      </c>
      <c r="AI170" t="e">
        <f>MIN(100, MAX(0, (100*(INDEX(出力表!D:D,12))/(EXP(INDEX(係数表!B:B,12) + $C170) + (INDEX(出力表!D:D,12)))) + (乱数表!$X170*(Settings!B12/(((INDEX(出力表!D:D,12))+1)^INDEX(係数表!E:E,12)*INDEX(係数表!F:F,12))))))</f>
        <v>#VALUE!</v>
      </c>
      <c r="AJ170" t="e">
        <f>MIN(100, MAX(0, (INDEX(出力表!D:D,12))*AH170/MAX(AI170, Settings!B3)))</f>
        <v>#VALUE!</v>
      </c>
      <c r="AK170">
        <f>MIN(100, MAX(0, 100*BETAINV(乱数表!$M170, MAX(0.00000001, (1/(1+EXP(-(INDEX(係数表!G:G,13) + $B170))))*(EXP(INDEX(係数表!H:H,13) + INDEX(係数表!I:I,13)*LN(INDEX(出力表!C:C,13)+1)))), MAX(0.00000001, (1-(1/(1+EXP(-(INDEX(係数表!G:G,13) + $B170)))))*(EXP(INDEX(係数表!H:H,13) + INDEX(係数表!I:I,13)*LN(INDEX(出力表!C:C,13)+1)))))))</f>
        <v>51.129001508708846</v>
      </c>
      <c r="AL170" t="e">
        <f>MIN(100, MAX(0, (100*(INDEX(出力表!D:D,13))/(EXP(INDEX(係数表!B:B,13) + $C170) + (INDEX(出力表!D:D,13)))) + (乱数表!$Y170*(Settings!B12/(((INDEX(出力表!D:D,13))+1)^INDEX(係数表!E:E,13)*INDEX(係数表!F:F,13))))))</f>
        <v>#VALUE!</v>
      </c>
      <c r="AM170" t="e">
        <f>MIN(100, MAX(0, (INDEX(出力表!D:D,13))*AK170/MAX(AL170, Settings!B3)))</f>
        <v>#VALUE!</v>
      </c>
      <c r="AN170">
        <f>IF(ISNUMBER(F170), INDEX(出力表!B:B,2)*F170, 0)+IF(ISNUMBER(I170), INDEX(出力表!B:B,3)*I170, 0)+IF(ISNUMBER(L170), INDEX(出力表!B:B,4)*L170, 0)+IF(ISNUMBER(O170), INDEX(出力表!B:B,5)*O170, 0)+IF(ISNUMBER(R170), INDEX(出力表!B:B,6)*R170, 0)+IF(ISNUMBER(U170), INDEX(出力表!B:B,7)*U170, 0)+IF(ISNUMBER(X170), INDEX(出力表!B:B,8)*X170, 0)+IF(ISNUMBER(AA170), INDEX(出力表!B:B,9)*AA170, 0)+IF(ISNUMBER(AD170), INDEX(出力表!B:B,10)*AD170, 0)+IF(ISNUMBER(AG170), INDEX(出力表!B:B,11)*AG170, 0)+IF(ISNUMBER(AJ170), INDEX(出力表!B:B,12)*AJ170, 0)+IF(ISNUMBER(AM170), INDEX(出力表!B:B,13)*AM170, 0)</f>
        <v>0</v>
      </c>
      <c r="AO170">
        <f>IF(ISNUMBER(F170), INDEX(出力表!B:B,2), 0)+IF(ISNUMBER(I170), INDEX(出力表!B:B,3), 0)+IF(ISNUMBER(L170), INDEX(出力表!B:B,4), 0)+IF(ISNUMBER(O170), INDEX(出力表!B:B,5), 0)+IF(ISNUMBER(R170), INDEX(出力表!B:B,6), 0)+IF(ISNUMBER(U170), INDEX(出力表!B:B,7), 0)+IF(ISNUMBER(X170), INDEX(出力表!B:B,8), 0)+IF(ISNUMBER(AA170), INDEX(出力表!B:B,9), 0)+IF(ISNUMBER(AD170), INDEX(出力表!B:B,10), 0)+IF(ISNUMBER(AG170), INDEX(出力表!B:B,11), 0)+IF(ISNUMBER(AJ170), INDEX(出力表!B:B,12), 0)+IF(ISNUMBER(AM170), INDEX(出力表!B:B,13), 0)</f>
        <v>0</v>
      </c>
      <c r="AP170" t="str">
        <f t="shared" si="2"/>
        <v/>
      </c>
    </row>
    <row r="171" spans="1:42" x14ac:dyDescent="0.2">
      <c r="A171">
        <v>170</v>
      </c>
      <c r="B171">
        <f>IF(UPPER(Settings!B4)="TRUE", 乱数表!$Z171*Settings!B10, 0)</f>
        <v>0.54224485942896816</v>
      </c>
      <c r="C171">
        <f>IF(UPPER(Settings!B4)="TRUE", 乱数表!$AA171*Settings!B11, 0)</f>
        <v>8.2083996292506553E-2</v>
      </c>
      <c r="D171">
        <f>MIN(100, MAX(0, 100*BETAINV(乱数表!$B171, MAX(0.00000001, (1/(1+EXP(-(INDEX(係数表!G:G,2) + $B171))))*(EXP(INDEX(係数表!H:H,2) + INDEX(係数表!I:I,2)*LN(INDEX(出力表!C:C,2)+1)))), MAX(0.00000001, (1-(1/(1+EXP(-(INDEX(係数表!G:G,2) + $B171)))))*(EXP(INDEX(係数表!H:H,2) + INDEX(係数表!I:I,2)*LN(INDEX(出力表!C:C,2)+1)))))))</f>
        <v>93.633091396461808</v>
      </c>
      <c r="E171" t="e">
        <f>MIN(100, MAX(0, (100*(INDEX(出力表!D:D,2))/(EXP(INDEX(係数表!B:B,2) + $C171) + (INDEX(出力表!D:D,2)))) + (乱数表!$N171*(Settings!B12/(((INDEX(出力表!D:D,2))+1)^INDEX(係数表!E:E,2)*INDEX(係数表!F:F,2))))))</f>
        <v>#VALUE!</v>
      </c>
      <c r="F171" t="e">
        <f>MIN(100, MAX(0, (INDEX(出力表!D:D,2))*D171/MAX(E171, Settings!B3)))</f>
        <v>#VALUE!</v>
      </c>
      <c r="G171">
        <f>MIN(100, MAX(0, 100*BETAINV(乱数表!$C171, MAX(0.00000001, (1/(1+EXP(-(INDEX(係数表!G:G,3) + $B171))))*(EXP(INDEX(係数表!H:H,3) + INDEX(係数表!I:I,3)*LN(INDEX(出力表!C:C,3)+1)))), MAX(0.00000001, (1-(1/(1+EXP(-(INDEX(係数表!G:G,3) + $B171)))))*(EXP(INDEX(係数表!H:H,3) + INDEX(係数表!I:I,3)*LN(INDEX(出力表!C:C,3)+1)))))))</f>
        <v>99.998730970806932</v>
      </c>
      <c r="H171" t="e">
        <f>MIN(100, MAX(0, (100*(INDEX(出力表!D:D,3))/(EXP(INDEX(係数表!B:B,3) + $C171) + (INDEX(出力表!D:D,3)))) + (乱数表!$O171*(Settings!B12/(((INDEX(出力表!D:D,3))+1)^INDEX(係数表!E:E,3)*INDEX(係数表!F:F,3))))))</f>
        <v>#VALUE!</v>
      </c>
      <c r="I171" t="e">
        <f>MIN(100, MAX(0, (INDEX(出力表!D:D,3))*G171/MAX(H171, Settings!B3)))</f>
        <v>#VALUE!</v>
      </c>
      <c r="J171">
        <f>MIN(100, MAX(0, 100*BETAINV(乱数表!$D171, MAX(0.00000001, (1/(1+EXP(-(INDEX(係数表!G:G,4) + $B171))))*(EXP(INDEX(係数表!H:H,4) + INDEX(係数表!I:I,4)*LN(INDEX(出力表!C:C,4)+1)))), MAX(0.00000001, (1-(1/(1+EXP(-(INDEX(係数表!G:G,4) + $B171)))))*(EXP(INDEX(係数表!H:H,4) + INDEX(係数表!I:I,4)*LN(INDEX(出力表!C:C,4)+1)))))))</f>
        <v>95.769838220565234</v>
      </c>
      <c r="K171" t="e">
        <f>MIN(100, MAX(0, (100*(INDEX(出力表!D:D,4))/(EXP(INDEX(係数表!B:B,4) + $C171) + (INDEX(出力表!D:D,4)))) + (乱数表!$P171*(Settings!B12/(((INDEX(出力表!D:D,4))+1)^INDEX(係数表!E:E,4)*INDEX(係数表!F:F,4))))))</f>
        <v>#VALUE!</v>
      </c>
      <c r="L171" t="e">
        <f>MIN(100, MAX(0, (INDEX(出力表!D:D,4))*J171/MAX(K171, Settings!B3)))</f>
        <v>#VALUE!</v>
      </c>
      <c r="M171">
        <f>MIN(100, MAX(0, 100*BETAINV(乱数表!$E171, MAX(0.00000001, (1/(1+EXP(-(INDEX(係数表!G:G,5) + $B171))))*(EXP(INDEX(係数表!H:H,5) + INDEX(係数表!I:I,5)*LN(INDEX(出力表!C:C,5)+1)))), MAX(0.00000001, (1-(1/(1+EXP(-(INDEX(係数表!G:G,5) + $B171)))))*(EXP(INDEX(係数表!H:H,5) + INDEX(係数表!I:I,5)*LN(INDEX(出力表!C:C,5)+1)))))))</f>
        <v>86.142546008093206</v>
      </c>
      <c r="N171" t="e">
        <f>MIN(100, MAX(0, (100*(INDEX(出力表!D:D,5))/(EXP(INDEX(係数表!B:B,5) + $C171) + (INDEX(出力表!D:D,5)))) + (乱数表!$Q171*(Settings!B12/(((INDEX(出力表!D:D,5))+1)^INDEX(係数表!E:E,5)*INDEX(係数表!F:F,5))))))</f>
        <v>#VALUE!</v>
      </c>
      <c r="O171" t="e">
        <f>MIN(100, MAX(0, (INDEX(出力表!D:D,5))*M171/MAX(N171, Settings!B3)))</f>
        <v>#VALUE!</v>
      </c>
      <c r="P171">
        <f>MIN(100, MAX(0, 100*BETAINV(乱数表!$F171, MAX(0.00000001, (1/(1+EXP(-(INDEX(係数表!G:G,6) + $B171))))*(EXP(INDEX(係数表!H:H,6) + INDEX(係数表!I:I,6)*LN(INDEX(出力表!C:C,6)+1)))), MAX(0.00000001, (1-(1/(1+EXP(-(INDEX(係数表!G:G,6) + $B171)))))*(EXP(INDEX(係数表!H:H,6) + INDEX(係数表!I:I,6)*LN(INDEX(出力表!C:C,6)+1)))))))</f>
        <v>99.999909430646184</v>
      </c>
      <c r="Q171" t="e">
        <f>MIN(100, MAX(0, (100*(INDEX(出力表!D:D,6))/(EXP(INDEX(係数表!B:B,6) + $C171) + (INDEX(出力表!D:D,6)))) + (乱数表!$R171*(Settings!B12/(((INDEX(出力表!D:D,6))+1)^INDEX(係数表!E:E,6)*INDEX(係数表!F:F,6))))))</f>
        <v>#VALUE!</v>
      </c>
      <c r="R171" t="e">
        <f>MIN(100, MAX(0, (INDEX(出力表!D:D,6))*P171/MAX(Q171, Settings!B3)))</f>
        <v>#VALUE!</v>
      </c>
      <c r="S171">
        <f>MIN(100, MAX(0, 100*BETAINV(乱数表!$G171, MAX(0.00000001, (1/(1+EXP(-(INDEX(係数表!G:G,7) + $B171))))*(EXP(INDEX(係数表!H:H,7) + INDEX(係数表!I:I,7)*LN(INDEX(出力表!C:C,7)+1)))), MAX(0.00000001, (1-(1/(1+EXP(-(INDEX(係数表!G:G,7) + $B171)))))*(EXP(INDEX(係数表!H:H,7) + INDEX(係数表!I:I,7)*LN(INDEX(出力表!C:C,7)+1)))))))</f>
        <v>97.509305257852844</v>
      </c>
      <c r="T171" t="e">
        <f>MIN(100, MAX(0, (100*(INDEX(出力表!D:D,7))/(EXP(INDEX(係数表!B:B,7) + $C171) + (INDEX(出力表!D:D,7)))) + (乱数表!$S171*(Settings!B12/(((INDEX(出力表!D:D,7))+1)^INDEX(係数表!E:E,7)*INDEX(係数表!F:F,7))))))</f>
        <v>#VALUE!</v>
      </c>
      <c r="U171" t="e">
        <f>MIN(100, MAX(0, (INDEX(出力表!D:D,7))*S171/MAX(T171, Settings!B3)))</f>
        <v>#VALUE!</v>
      </c>
      <c r="V171">
        <f>MIN(100, MAX(0, 100*BETAINV(乱数表!$H171, MAX(0.00000001, (1/(1+EXP(-(INDEX(係数表!G:G,8) + $B171))))*(EXP(INDEX(係数表!H:H,8) + INDEX(係数表!I:I,8)*LN(INDEX(出力表!C:C,8)+1)))), MAX(0.00000001, (1-(1/(1+EXP(-(INDEX(係数表!G:G,8) + $B171)))))*(EXP(INDEX(係数表!H:H,8) + INDEX(係数表!I:I,8)*LN(INDEX(出力表!C:C,8)+1)))))))</f>
        <v>88.050898200659546</v>
      </c>
      <c r="W171" t="e">
        <f>MIN(100, MAX(0, (100*(INDEX(出力表!D:D,8))/(EXP(INDEX(係数表!B:B,8) + $C171) + (INDEX(出力表!D:D,8)))) + (乱数表!$T171*(Settings!B12/(((INDEX(出力表!D:D,8))+1)^INDEX(係数表!E:E,8)*INDEX(係数表!F:F,8))))))</f>
        <v>#VALUE!</v>
      </c>
      <c r="X171" t="e">
        <f>MIN(100, MAX(0, (INDEX(出力表!D:D,8))*V171/MAX(W171, Settings!B3)))</f>
        <v>#VALUE!</v>
      </c>
      <c r="Y171">
        <f>MIN(100, MAX(0, 100*BETAINV(乱数表!$I171, MAX(0.00000001, (1/(1+EXP(-(INDEX(係数表!G:G,9) + $B171))))*(EXP(INDEX(係数表!H:H,9) + INDEX(係数表!I:I,9)*LN(INDEX(出力表!C:C,9)+1)))), MAX(0.00000001, (1-(1/(1+EXP(-(INDEX(係数表!G:G,9) + $B171)))))*(EXP(INDEX(係数表!H:H,9) + INDEX(係数表!I:I,9)*LN(INDEX(出力表!C:C,9)+1)))))))</f>
        <v>75.954070132628956</v>
      </c>
      <c r="Z171" t="e">
        <f>MIN(100, MAX(0, (100*(INDEX(出力表!D:D,9))/(EXP(INDEX(係数表!B:B,9) + $C171) + (INDEX(出力表!D:D,9)))) + (乱数表!$U171*(Settings!B12/(((INDEX(出力表!D:D,9))+1)^INDEX(係数表!E:E,9)*INDEX(係数表!F:F,9))))))</f>
        <v>#VALUE!</v>
      </c>
      <c r="AA171" t="e">
        <f>MIN(100, MAX(0, (INDEX(出力表!D:D,9))*Y171/MAX(Z171, Settings!B3)))</f>
        <v>#VALUE!</v>
      </c>
      <c r="AB171">
        <f>MIN(100, MAX(0, 100*BETAINV(乱数表!$J171, MAX(0.00000001, (1/(1+EXP(-(INDEX(係数表!G:G,10) + $B171))))*(EXP(INDEX(係数表!H:H,10) + INDEX(係数表!I:I,10)*LN(INDEX(出力表!C:C,10)+1)))), MAX(0.00000001, (1-(1/(1+EXP(-(INDEX(係数表!G:G,10) + $B171)))))*(EXP(INDEX(係数表!H:H,10) + INDEX(係数表!I:I,10)*LN(INDEX(出力表!C:C,10)+1)))))))</f>
        <v>94.618252662346265</v>
      </c>
      <c r="AC171" t="e">
        <f>MIN(100, MAX(0, (100*(INDEX(出力表!D:D,10))/(EXP(INDEX(係数表!B:B,10) + $C171) + (INDEX(出力表!D:D,10)))) + (乱数表!$V171*(Settings!B12/(((INDEX(出力表!D:D,10))+1)^INDEX(係数表!E:E,10)*INDEX(係数表!F:F,10))))))</f>
        <v>#VALUE!</v>
      </c>
      <c r="AD171" t="e">
        <f>MIN(100, MAX(0, (INDEX(出力表!D:D,10))*AB171/MAX(AC171, Settings!B3)))</f>
        <v>#VALUE!</v>
      </c>
      <c r="AE171">
        <f>MIN(100, MAX(0, 100*BETAINV(乱数表!$K171, MAX(0.00000001, (1/(1+EXP(-(INDEX(係数表!G:G,11) + $B171))))*(EXP(INDEX(係数表!H:H,11) + INDEX(係数表!I:I,11)*LN(INDEX(出力表!C:C,11)+1)))), MAX(0.00000001, (1-(1/(1+EXP(-(INDEX(係数表!G:G,11) + $B171)))))*(EXP(INDEX(係数表!H:H,11) + INDEX(係数表!I:I,11)*LN(INDEX(出力表!C:C,11)+1)))))))</f>
        <v>96.25586803917443</v>
      </c>
      <c r="AF171" t="e">
        <f>MIN(100, MAX(0, (100*(INDEX(出力表!D:D,11))/(EXP(INDEX(係数表!B:B,11) + $C171) + (INDEX(出力表!D:D,11)))) + (乱数表!$W171*(Settings!B12/(((INDEX(出力表!D:D,11))+1)^INDEX(係数表!E:E,11)*INDEX(係数表!F:F,11))))))</f>
        <v>#VALUE!</v>
      </c>
      <c r="AG171" t="e">
        <f>MIN(100, MAX(0, (INDEX(出力表!D:D,11))*AE171/MAX(AF171, Settings!B3)))</f>
        <v>#VALUE!</v>
      </c>
      <c r="AH171">
        <f>MIN(100, MAX(0, 100*BETAINV(乱数表!$L171, MAX(0.00000001, (1/(1+EXP(-(INDEX(係数表!G:G,12) + $B171))))*(EXP(INDEX(係数表!H:H,12) + INDEX(係数表!I:I,12)*LN(INDEX(出力表!C:C,12)+1)))), MAX(0.00000001, (1-(1/(1+EXP(-(INDEX(係数表!G:G,12) + $B171)))))*(EXP(INDEX(係数表!H:H,12) + INDEX(係数表!I:I,12)*LN(INDEX(出力表!C:C,12)+1)))))))</f>
        <v>99.580936387068391</v>
      </c>
      <c r="AI171" t="e">
        <f>MIN(100, MAX(0, (100*(INDEX(出力表!D:D,12))/(EXP(INDEX(係数表!B:B,12) + $C171) + (INDEX(出力表!D:D,12)))) + (乱数表!$X171*(Settings!B12/(((INDEX(出力表!D:D,12))+1)^INDEX(係数表!E:E,12)*INDEX(係数表!F:F,12))))))</f>
        <v>#VALUE!</v>
      </c>
      <c r="AJ171" t="e">
        <f>MIN(100, MAX(0, (INDEX(出力表!D:D,12))*AH171/MAX(AI171, Settings!B3)))</f>
        <v>#VALUE!</v>
      </c>
      <c r="AK171">
        <f>MIN(100, MAX(0, 100*BETAINV(乱数表!$M171, MAX(0.00000001, (1/(1+EXP(-(INDEX(係数表!G:G,13) + $B171))))*(EXP(INDEX(係数表!H:H,13) + INDEX(係数表!I:I,13)*LN(INDEX(出力表!C:C,13)+1)))), MAX(0.00000001, (1-(1/(1+EXP(-(INDEX(係数表!G:G,13) + $B171)))))*(EXP(INDEX(係数表!H:H,13) + INDEX(係数表!I:I,13)*LN(INDEX(出力表!C:C,13)+1)))))))</f>
        <v>93.851271988878949</v>
      </c>
      <c r="AL171" t="e">
        <f>MIN(100, MAX(0, (100*(INDEX(出力表!D:D,13))/(EXP(INDEX(係数表!B:B,13) + $C171) + (INDEX(出力表!D:D,13)))) + (乱数表!$Y171*(Settings!B12/(((INDEX(出力表!D:D,13))+1)^INDEX(係数表!E:E,13)*INDEX(係数表!F:F,13))))))</f>
        <v>#VALUE!</v>
      </c>
      <c r="AM171" t="e">
        <f>MIN(100, MAX(0, (INDEX(出力表!D:D,13))*AK171/MAX(AL171, Settings!B3)))</f>
        <v>#VALUE!</v>
      </c>
      <c r="AN171">
        <f>IF(ISNUMBER(F171), INDEX(出力表!B:B,2)*F171, 0)+IF(ISNUMBER(I171), INDEX(出力表!B:B,3)*I171, 0)+IF(ISNUMBER(L171), INDEX(出力表!B:B,4)*L171, 0)+IF(ISNUMBER(O171), INDEX(出力表!B:B,5)*O171, 0)+IF(ISNUMBER(R171), INDEX(出力表!B:B,6)*R171, 0)+IF(ISNUMBER(U171), INDEX(出力表!B:B,7)*U171, 0)+IF(ISNUMBER(X171), INDEX(出力表!B:B,8)*X171, 0)+IF(ISNUMBER(AA171), INDEX(出力表!B:B,9)*AA171, 0)+IF(ISNUMBER(AD171), INDEX(出力表!B:B,10)*AD171, 0)+IF(ISNUMBER(AG171), INDEX(出力表!B:B,11)*AG171, 0)+IF(ISNUMBER(AJ171), INDEX(出力表!B:B,12)*AJ171, 0)+IF(ISNUMBER(AM171), INDEX(出力表!B:B,13)*AM171, 0)</f>
        <v>0</v>
      </c>
      <c r="AO171">
        <f>IF(ISNUMBER(F171), INDEX(出力表!B:B,2), 0)+IF(ISNUMBER(I171), INDEX(出力表!B:B,3), 0)+IF(ISNUMBER(L171), INDEX(出力表!B:B,4), 0)+IF(ISNUMBER(O171), INDEX(出力表!B:B,5), 0)+IF(ISNUMBER(R171), INDEX(出力表!B:B,6), 0)+IF(ISNUMBER(U171), INDEX(出力表!B:B,7), 0)+IF(ISNUMBER(X171), INDEX(出力表!B:B,8), 0)+IF(ISNUMBER(AA171), INDEX(出力表!B:B,9), 0)+IF(ISNUMBER(AD171), INDEX(出力表!B:B,10), 0)+IF(ISNUMBER(AG171), INDEX(出力表!B:B,11), 0)+IF(ISNUMBER(AJ171), INDEX(出力表!B:B,12), 0)+IF(ISNUMBER(AM171), INDEX(出力表!B:B,13), 0)</f>
        <v>0</v>
      </c>
      <c r="AP171" t="str">
        <f t="shared" si="2"/>
        <v/>
      </c>
    </row>
    <row r="172" spans="1:42" x14ac:dyDescent="0.2">
      <c r="A172">
        <v>171</v>
      </c>
      <c r="B172">
        <f>IF(UPPER(Settings!B4)="TRUE", 乱数表!$Z172*Settings!B10, 0)</f>
        <v>-0.40132221227261478</v>
      </c>
      <c r="C172">
        <f>IF(UPPER(Settings!B4)="TRUE", 乱数表!$AA172*Settings!B11, 0)</f>
        <v>4.448876661603985E-2</v>
      </c>
      <c r="D172">
        <f>MIN(100, MAX(0, 100*BETAINV(乱数表!$B172, MAX(0.00000001, (1/(1+EXP(-(INDEX(係数表!G:G,2) + $B172))))*(EXP(INDEX(係数表!H:H,2) + INDEX(係数表!I:I,2)*LN(INDEX(出力表!C:C,2)+1)))), MAX(0.00000001, (1-(1/(1+EXP(-(INDEX(係数表!G:G,2) + $B172)))))*(EXP(INDEX(係数表!H:H,2) + INDEX(係数表!I:I,2)*LN(INDEX(出力表!C:C,2)+1)))))))</f>
        <v>95.016072719798686</v>
      </c>
      <c r="E172" t="e">
        <f>MIN(100, MAX(0, (100*(INDEX(出力表!D:D,2))/(EXP(INDEX(係数表!B:B,2) + $C172) + (INDEX(出力表!D:D,2)))) + (乱数表!$N172*(Settings!B12/(((INDEX(出力表!D:D,2))+1)^INDEX(係数表!E:E,2)*INDEX(係数表!F:F,2))))))</f>
        <v>#VALUE!</v>
      </c>
      <c r="F172" t="e">
        <f>MIN(100, MAX(0, (INDEX(出力表!D:D,2))*D172/MAX(E172, Settings!B3)))</f>
        <v>#VALUE!</v>
      </c>
      <c r="G172">
        <f>MIN(100, MAX(0, 100*BETAINV(乱数表!$C172, MAX(0.00000001, (1/(1+EXP(-(INDEX(係数表!G:G,3) + $B172))))*(EXP(INDEX(係数表!H:H,3) + INDEX(係数表!I:I,3)*LN(INDEX(出力表!C:C,3)+1)))), MAX(0.00000001, (1-(1/(1+EXP(-(INDEX(係数表!G:G,3) + $B172)))))*(EXP(INDEX(係数表!H:H,3) + INDEX(係数表!I:I,3)*LN(INDEX(出力表!C:C,3)+1)))))))</f>
        <v>81.907474635834106</v>
      </c>
      <c r="H172" t="e">
        <f>MIN(100, MAX(0, (100*(INDEX(出力表!D:D,3))/(EXP(INDEX(係数表!B:B,3) + $C172) + (INDEX(出力表!D:D,3)))) + (乱数表!$O172*(Settings!B12/(((INDEX(出力表!D:D,3))+1)^INDEX(係数表!E:E,3)*INDEX(係数表!F:F,3))))))</f>
        <v>#VALUE!</v>
      </c>
      <c r="I172" t="e">
        <f>MIN(100, MAX(0, (INDEX(出力表!D:D,3))*G172/MAX(H172, Settings!B3)))</f>
        <v>#VALUE!</v>
      </c>
      <c r="J172">
        <f>MIN(100, MAX(0, 100*BETAINV(乱数表!$D172, MAX(0.00000001, (1/(1+EXP(-(INDEX(係数表!G:G,4) + $B172))))*(EXP(INDEX(係数表!H:H,4) + INDEX(係数表!I:I,4)*LN(INDEX(出力表!C:C,4)+1)))), MAX(0.00000001, (1-(1/(1+EXP(-(INDEX(係数表!G:G,4) + $B172)))))*(EXP(INDEX(係数表!H:H,4) + INDEX(係数表!I:I,4)*LN(INDEX(出力表!C:C,4)+1)))))))</f>
        <v>64.51341139496158</v>
      </c>
      <c r="K172" t="e">
        <f>MIN(100, MAX(0, (100*(INDEX(出力表!D:D,4))/(EXP(INDEX(係数表!B:B,4) + $C172) + (INDEX(出力表!D:D,4)))) + (乱数表!$P172*(Settings!B12/(((INDEX(出力表!D:D,4))+1)^INDEX(係数表!E:E,4)*INDEX(係数表!F:F,4))))))</f>
        <v>#VALUE!</v>
      </c>
      <c r="L172" t="e">
        <f>MIN(100, MAX(0, (INDEX(出力表!D:D,4))*J172/MAX(K172, Settings!B3)))</f>
        <v>#VALUE!</v>
      </c>
      <c r="M172">
        <f>MIN(100, MAX(0, 100*BETAINV(乱数表!$E172, MAX(0.00000001, (1/(1+EXP(-(INDEX(係数表!G:G,5) + $B172))))*(EXP(INDEX(係数表!H:H,5) + INDEX(係数表!I:I,5)*LN(INDEX(出力表!C:C,5)+1)))), MAX(0.00000001, (1-(1/(1+EXP(-(INDEX(係数表!G:G,5) + $B172)))))*(EXP(INDEX(係数表!H:H,5) + INDEX(係数表!I:I,5)*LN(INDEX(出力表!C:C,5)+1)))))))</f>
        <v>91.411239988967637</v>
      </c>
      <c r="N172" t="e">
        <f>MIN(100, MAX(0, (100*(INDEX(出力表!D:D,5))/(EXP(INDEX(係数表!B:B,5) + $C172) + (INDEX(出力表!D:D,5)))) + (乱数表!$Q172*(Settings!B12/(((INDEX(出力表!D:D,5))+1)^INDEX(係数表!E:E,5)*INDEX(係数表!F:F,5))))))</f>
        <v>#VALUE!</v>
      </c>
      <c r="O172" t="e">
        <f>MIN(100, MAX(0, (INDEX(出力表!D:D,5))*M172/MAX(N172, Settings!B3)))</f>
        <v>#VALUE!</v>
      </c>
      <c r="P172">
        <f>MIN(100, MAX(0, 100*BETAINV(乱数表!$F172, MAX(0.00000001, (1/(1+EXP(-(INDEX(係数表!G:G,6) + $B172))))*(EXP(INDEX(係数表!H:H,6) + INDEX(係数表!I:I,6)*LN(INDEX(出力表!C:C,6)+1)))), MAX(0.00000001, (1-(1/(1+EXP(-(INDEX(係数表!G:G,6) + $B172)))))*(EXP(INDEX(係数表!H:H,6) + INDEX(係数表!I:I,6)*LN(INDEX(出力表!C:C,6)+1)))))))</f>
        <v>32.020301874489476</v>
      </c>
      <c r="Q172" t="e">
        <f>MIN(100, MAX(0, (100*(INDEX(出力表!D:D,6))/(EXP(INDEX(係数表!B:B,6) + $C172) + (INDEX(出力表!D:D,6)))) + (乱数表!$R172*(Settings!B12/(((INDEX(出力表!D:D,6))+1)^INDEX(係数表!E:E,6)*INDEX(係数表!F:F,6))))))</f>
        <v>#VALUE!</v>
      </c>
      <c r="R172" t="e">
        <f>MIN(100, MAX(0, (INDEX(出力表!D:D,6))*P172/MAX(Q172, Settings!B3)))</f>
        <v>#VALUE!</v>
      </c>
      <c r="S172">
        <f>MIN(100, MAX(0, 100*BETAINV(乱数表!$G172, MAX(0.00000001, (1/(1+EXP(-(INDEX(係数表!G:G,7) + $B172))))*(EXP(INDEX(係数表!H:H,7) + INDEX(係数表!I:I,7)*LN(INDEX(出力表!C:C,7)+1)))), MAX(0.00000001, (1-(1/(1+EXP(-(INDEX(係数表!G:G,7) + $B172)))))*(EXP(INDEX(係数表!H:H,7) + INDEX(係数表!I:I,7)*LN(INDEX(出力表!C:C,7)+1)))))))</f>
        <v>76.449788206193986</v>
      </c>
      <c r="T172" t="e">
        <f>MIN(100, MAX(0, (100*(INDEX(出力表!D:D,7))/(EXP(INDEX(係数表!B:B,7) + $C172) + (INDEX(出力表!D:D,7)))) + (乱数表!$S172*(Settings!B12/(((INDEX(出力表!D:D,7))+1)^INDEX(係数表!E:E,7)*INDEX(係数表!F:F,7))))))</f>
        <v>#VALUE!</v>
      </c>
      <c r="U172" t="e">
        <f>MIN(100, MAX(0, (INDEX(出力表!D:D,7))*S172/MAX(T172, Settings!B3)))</f>
        <v>#VALUE!</v>
      </c>
      <c r="V172">
        <f>MIN(100, MAX(0, 100*BETAINV(乱数表!$H172, MAX(0.00000001, (1/(1+EXP(-(INDEX(係数表!G:G,8) + $B172))))*(EXP(INDEX(係数表!H:H,8) + INDEX(係数表!I:I,8)*LN(INDEX(出力表!C:C,8)+1)))), MAX(0.00000001, (1-(1/(1+EXP(-(INDEX(係数表!G:G,8) + $B172)))))*(EXP(INDEX(係数表!H:H,8) + INDEX(係数表!I:I,8)*LN(INDEX(出力表!C:C,8)+1)))))))</f>
        <v>97.697177235787393</v>
      </c>
      <c r="W172" t="e">
        <f>MIN(100, MAX(0, (100*(INDEX(出力表!D:D,8))/(EXP(INDEX(係数表!B:B,8) + $C172) + (INDEX(出力表!D:D,8)))) + (乱数表!$T172*(Settings!B12/(((INDEX(出力表!D:D,8))+1)^INDEX(係数表!E:E,8)*INDEX(係数表!F:F,8))))))</f>
        <v>#VALUE!</v>
      </c>
      <c r="X172" t="e">
        <f>MIN(100, MAX(0, (INDEX(出力表!D:D,8))*V172/MAX(W172, Settings!B3)))</f>
        <v>#VALUE!</v>
      </c>
      <c r="Y172">
        <f>MIN(100, MAX(0, 100*BETAINV(乱数表!$I172, MAX(0.00000001, (1/(1+EXP(-(INDEX(係数表!G:G,9) + $B172))))*(EXP(INDEX(係数表!H:H,9) + INDEX(係数表!I:I,9)*LN(INDEX(出力表!C:C,9)+1)))), MAX(0.00000001, (1-(1/(1+EXP(-(INDEX(係数表!G:G,9) + $B172)))))*(EXP(INDEX(係数表!H:H,9) + INDEX(係数表!I:I,9)*LN(INDEX(出力表!C:C,9)+1)))))))</f>
        <v>45.483369866097753</v>
      </c>
      <c r="Z172" t="e">
        <f>MIN(100, MAX(0, (100*(INDEX(出力表!D:D,9))/(EXP(INDEX(係数表!B:B,9) + $C172) + (INDEX(出力表!D:D,9)))) + (乱数表!$U172*(Settings!B12/(((INDEX(出力表!D:D,9))+1)^INDEX(係数表!E:E,9)*INDEX(係数表!F:F,9))))))</f>
        <v>#VALUE!</v>
      </c>
      <c r="AA172" t="e">
        <f>MIN(100, MAX(0, (INDEX(出力表!D:D,9))*Y172/MAX(Z172, Settings!B3)))</f>
        <v>#VALUE!</v>
      </c>
      <c r="AB172">
        <f>MIN(100, MAX(0, 100*BETAINV(乱数表!$J172, MAX(0.00000001, (1/(1+EXP(-(INDEX(係数表!G:G,10) + $B172))))*(EXP(INDEX(係数表!H:H,10) + INDEX(係数表!I:I,10)*LN(INDEX(出力表!C:C,10)+1)))), MAX(0.00000001, (1-(1/(1+EXP(-(INDEX(係数表!G:G,10) + $B172)))))*(EXP(INDEX(係数表!H:H,10) + INDEX(係数表!I:I,10)*LN(INDEX(出力表!C:C,10)+1)))))))</f>
        <v>83.370482855782029</v>
      </c>
      <c r="AC172" t="e">
        <f>MIN(100, MAX(0, (100*(INDEX(出力表!D:D,10))/(EXP(INDEX(係数表!B:B,10) + $C172) + (INDEX(出力表!D:D,10)))) + (乱数表!$V172*(Settings!B12/(((INDEX(出力表!D:D,10))+1)^INDEX(係数表!E:E,10)*INDEX(係数表!F:F,10))))))</f>
        <v>#VALUE!</v>
      </c>
      <c r="AD172" t="e">
        <f>MIN(100, MAX(0, (INDEX(出力表!D:D,10))*AB172/MAX(AC172, Settings!B3)))</f>
        <v>#VALUE!</v>
      </c>
      <c r="AE172">
        <f>MIN(100, MAX(0, 100*BETAINV(乱数表!$K172, MAX(0.00000001, (1/(1+EXP(-(INDEX(係数表!G:G,11) + $B172))))*(EXP(INDEX(係数表!H:H,11) + INDEX(係数表!I:I,11)*LN(INDEX(出力表!C:C,11)+1)))), MAX(0.00000001, (1-(1/(1+EXP(-(INDEX(係数表!G:G,11) + $B172)))))*(EXP(INDEX(係数表!H:H,11) + INDEX(係数表!I:I,11)*LN(INDEX(出力表!C:C,11)+1)))))))</f>
        <v>67.149981793995011</v>
      </c>
      <c r="AF172" t="e">
        <f>MIN(100, MAX(0, (100*(INDEX(出力表!D:D,11))/(EXP(INDEX(係数表!B:B,11) + $C172) + (INDEX(出力表!D:D,11)))) + (乱数表!$W172*(Settings!B12/(((INDEX(出力表!D:D,11))+1)^INDEX(係数表!E:E,11)*INDEX(係数表!F:F,11))))))</f>
        <v>#VALUE!</v>
      </c>
      <c r="AG172" t="e">
        <f>MIN(100, MAX(0, (INDEX(出力表!D:D,11))*AE172/MAX(AF172, Settings!B3)))</f>
        <v>#VALUE!</v>
      </c>
      <c r="AH172">
        <f>MIN(100, MAX(0, 100*BETAINV(乱数表!$L172, MAX(0.00000001, (1/(1+EXP(-(INDEX(係数表!G:G,12) + $B172))))*(EXP(INDEX(係数表!H:H,12) + INDEX(係数表!I:I,12)*LN(INDEX(出力表!C:C,12)+1)))), MAX(0.00000001, (1-(1/(1+EXP(-(INDEX(係数表!G:G,12) + $B172)))))*(EXP(INDEX(係数表!H:H,12) + INDEX(係数表!I:I,12)*LN(INDEX(出力表!C:C,12)+1)))))))</f>
        <v>83.883749006886873</v>
      </c>
      <c r="AI172" t="e">
        <f>MIN(100, MAX(0, (100*(INDEX(出力表!D:D,12))/(EXP(INDEX(係数表!B:B,12) + $C172) + (INDEX(出力表!D:D,12)))) + (乱数表!$X172*(Settings!B12/(((INDEX(出力表!D:D,12))+1)^INDEX(係数表!E:E,12)*INDEX(係数表!F:F,12))))))</f>
        <v>#VALUE!</v>
      </c>
      <c r="AJ172" t="e">
        <f>MIN(100, MAX(0, (INDEX(出力表!D:D,12))*AH172/MAX(AI172, Settings!B3)))</f>
        <v>#VALUE!</v>
      </c>
      <c r="AK172">
        <f>MIN(100, MAX(0, 100*BETAINV(乱数表!$M172, MAX(0.00000001, (1/(1+EXP(-(INDEX(係数表!G:G,13) + $B172))))*(EXP(INDEX(係数表!H:H,13) + INDEX(係数表!I:I,13)*LN(INDEX(出力表!C:C,13)+1)))), MAX(0.00000001, (1-(1/(1+EXP(-(INDEX(係数表!G:G,13) + $B172)))))*(EXP(INDEX(係数表!H:H,13) + INDEX(係数表!I:I,13)*LN(INDEX(出力表!C:C,13)+1)))))))</f>
        <v>96.883786222494763</v>
      </c>
      <c r="AL172" t="e">
        <f>MIN(100, MAX(0, (100*(INDEX(出力表!D:D,13))/(EXP(INDEX(係数表!B:B,13) + $C172) + (INDEX(出力表!D:D,13)))) + (乱数表!$Y172*(Settings!B12/(((INDEX(出力表!D:D,13))+1)^INDEX(係数表!E:E,13)*INDEX(係数表!F:F,13))))))</f>
        <v>#VALUE!</v>
      </c>
      <c r="AM172" t="e">
        <f>MIN(100, MAX(0, (INDEX(出力表!D:D,13))*AK172/MAX(AL172, Settings!B3)))</f>
        <v>#VALUE!</v>
      </c>
      <c r="AN172">
        <f>IF(ISNUMBER(F172), INDEX(出力表!B:B,2)*F172, 0)+IF(ISNUMBER(I172), INDEX(出力表!B:B,3)*I172, 0)+IF(ISNUMBER(L172), INDEX(出力表!B:B,4)*L172, 0)+IF(ISNUMBER(O172), INDEX(出力表!B:B,5)*O172, 0)+IF(ISNUMBER(R172), INDEX(出力表!B:B,6)*R172, 0)+IF(ISNUMBER(U172), INDEX(出力表!B:B,7)*U172, 0)+IF(ISNUMBER(X172), INDEX(出力表!B:B,8)*X172, 0)+IF(ISNUMBER(AA172), INDEX(出力表!B:B,9)*AA172, 0)+IF(ISNUMBER(AD172), INDEX(出力表!B:B,10)*AD172, 0)+IF(ISNUMBER(AG172), INDEX(出力表!B:B,11)*AG172, 0)+IF(ISNUMBER(AJ172), INDEX(出力表!B:B,12)*AJ172, 0)+IF(ISNUMBER(AM172), INDEX(出力表!B:B,13)*AM172, 0)</f>
        <v>0</v>
      </c>
      <c r="AO172">
        <f>IF(ISNUMBER(F172), INDEX(出力表!B:B,2), 0)+IF(ISNUMBER(I172), INDEX(出力表!B:B,3), 0)+IF(ISNUMBER(L172), INDEX(出力表!B:B,4), 0)+IF(ISNUMBER(O172), INDEX(出力表!B:B,5), 0)+IF(ISNUMBER(R172), INDEX(出力表!B:B,6), 0)+IF(ISNUMBER(U172), INDEX(出力表!B:B,7), 0)+IF(ISNUMBER(X172), INDEX(出力表!B:B,8), 0)+IF(ISNUMBER(AA172), INDEX(出力表!B:B,9), 0)+IF(ISNUMBER(AD172), INDEX(出力表!B:B,10), 0)+IF(ISNUMBER(AG172), INDEX(出力表!B:B,11), 0)+IF(ISNUMBER(AJ172), INDEX(出力表!B:B,12), 0)+IF(ISNUMBER(AM172), INDEX(出力表!B:B,13), 0)</f>
        <v>0</v>
      </c>
      <c r="AP172" t="str">
        <f t="shared" si="2"/>
        <v/>
      </c>
    </row>
    <row r="173" spans="1:42" x14ac:dyDescent="0.2">
      <c r="A173">
        <v>172</v>
      </c>
      <c r="B173">
        <f>IF(UPPER(Settings!B4)="TRUE", 乱数表!$Z173*Settings!B10, 0)</f>
        <v>0.37952663341067239</v>
      </c>
      <c r="C173">
        <f>IF(UPPER(Settings!B4)="TRUE", 乱数表!$AA173*Settings!B11, 0)</f>
        <v>-0.14777361112910933</v>
      </c>
      <c r="D173">
        <f>MIN(100, MAX(0, 100*BETAINV(乱数表!$B173, MAX(0.00000001, (1/(1+EXP(-(INDEX(係数表!G:G,2) + $B173))))*(EXP(INDEX(係数表!H:H,2) + INDEX(係数表!I:I,2)*LN(INDEX(出力表!C:C,2)+1)))), MAX(0.00000001, (1-(1/(1+EXP(-(INDEX(係数表!G:G,2) + $B173)))))*(EXP(INDEX(係数表!H:H,2) + INDEX(係数表!I:I,2)*LN(INDEX(出力表!C:C,2)+1)))))))</f>
        <v>87.444650282340646</v>
      </c>
      <c r="E173" t="e">
        <f>MIN(100, MAX(0, (100*(INDEX(出力表!D:D,2))/(EXP(INDEX(係数表!B:B,2) + $C173) + (INDEX(出力表!D:D,2)))) + (乱数表!$N173*(Settings!B12/(((INDEX(出力表!D:D,2))+1)^INDEX(係数表!E:E,2)*INDEX(係数表!F:F,2))))))</f>
        <v>#VALUE!</v>
      </c>
      <c r="F173" t="e">
        <f>MIN(100, MAX(0, (INDEX(出力表!D:D,2))*D173/MAX(E173, Settings!B3)))</f>
        <v>#VALUE!</v>
      </c>
      <c r="G173">
        <f>MIN(100, MAX(0, 100*BETAINV(乱数表!$C173, MAX(0.00000001, (1/(1+EXP(-(INDEX(係数表!G:G,3) + $B173))))*(EXP(INDEX(係数表!H:H,3) + INDEX(係数表!I:I,3)*LN(INDEX(出力表!C:C,3)+1)))), MAX(0.00000001, (1-(1/(1+EXP(-(INDEX(係数表!G:G,3) + $B173)))))*(EXP(INDEX(係数表!H:H,3) + INDEX(係数表!I:I,3)*LN(INDEX(出力表!C:C,3)+1)))))))</f>
        <v>93.013432291515713</v>
      </c>
      <c r="H173" t="e">
        <f>MIN(100, MAX(0, (100*(INDEX(出力表!D:D,3))/(EXP(INDEX(係数表!B:B,3) + $C173) + (INDEX(出力表!D:D,3)))) + (乱数表!$O173*(Settings!B12/(((INDEX(出力表!D:D,3))+1)^INDEX(係数表!E:E,3)*INDEX(係数表!F:F,3))))))</f>
        <v>#VALUE!</v>
      </c>
      <c r="I173" t="e">
        <f>MIN(100, MAX(0, (INDEX(出力表!D:D,3))*G173/MAX(H173, Settings!B3)))</f>
        <v>#VALUE!</v>
      </c>
      <c r="J173">
        <f>MIN(100, MAX(0, 100*BETAINV(乱数表!$D173, MAX(0.00000001, (1/(1+EXP(-(INDEX(係数表!G:G,4) + $B173))))*(EXP(INDEX(係数表!H:H,4) + INDEX(係数表!I:I,4)*LN(INDEX(出力表!C:C,4)+1)))), MAX(0.00000001, (1-(1/(1+EXP(-(INDEX(係数表!G:G,4) + $B173)))))*(EXP(INDEX(係数表!H:H,4) + INDEX(係数表!I:I,4)*LN(INDEX(出力表!C:C,4)+1)))))))</f>
        <v>94.689926975309419</v>
      </c>
      <c r="K173" t="e">
        <f>MIN(100, MAX(0, (100*(INDEX(出力表!D:D,4))/(EXP(INDEX(係数表!B:B,4) + $C173) + (INDEX(出力表!D:D,4)))) + (乱数表!$P173*(Settings!B12/(((INDEX(出力表!D:D,4))+1)^INDEX(係数表!E:E,4)*INDEX(係数表!F:F,4))))))</f>
        <v>#VALUE!</v>
      </c>
      <c r="L173" t="e">
        <f>MIN(100, MAX(0, (INDEX(出力表!D:D,4))*J173/MAX(K173, Settings!B3)))</f>
        <v>#VALUE!</v>
      </c>
      <c r="M173">
        <f>MIN(100, MAX(0, 100*BETAINV(乱数表!$E173, MAX(0.00000001, (1/(1+EXP(-(INDEX(係数表!G:G,5) + $B173))))*(EXP(INDEX(係数表!H:H,5) + INDEX(係数表!I:I,5)*LN(INDEX(出力表!C:C,5)+1)))), MAX(0.00000001, (1-(1/(1+EXP(-(INDEX(係数表!G:G,5) + $B173)))))*(EXP(INDEX(係数表!H:H,5) + INDEX(係数表!I:I,5)*LN(INDEX(出力表!C:C,5)+1)))))))</f>
        <v>61.82144065069911</v>
      </c>
      <c r="N173" t="e">
        <f>MIN(100, MAX(0, (100*(INDEX(出力表!D:D,5))/(EXP(INDEX(係数表!B:B,5) + $C173) + (INDEX(出力表!D:D,5)))) + (乱数表!$Q173*(Settings!B12/(((INDEX(出力表!D:D,5))+1)^INDEX(係数表!E:E,5)*INDEX(係数表!F:F,5))))))</f>
        <v>#VALUE!</v>
      </c>
      <c r="O173" t="e">
        <f>MIN(100, MAX(0, (INDEX(出力表!D:D,5))*M173/MAX(N173, Settings!B3)))</f>
        <v>#VALUE!</v>
      </c>
      <c r="P173">
        <f>MIN(100, MAX(0, 100*BETAINV(乱数表!$F173, MAX(0.00000001, (1/(1+EXP(-(INDEX(係数表!G:G,6) + $B173))))*(EXP(INDEX(係数表!H:H,6) + INDEX(係数表!I:I,6)*LN(INDEX(出力表!C:C,6)+1)))), MAX(0.00000001, (1-(1/(1+EXP(-(INDEX(係数表!G:G,6) + $B173)))))*(EXP(INDEX(係数表!H:H,6) + INDEX(係数表!I:I,6)*LN(INDEX(出力表!C:C,6)+1)))))))</f>
        <v>99.842712170243971</v>
      </c>
      <c r="Q173" t="e">
        <f>MIN(100, MAX(0, (100*(INDEX(出力表!D:D,6))/(EXP(INDEX(係数表!B:B,6) + $C173) + (INDEX(出力表!D:D,6)))) + (乱数表!$R173*(Settings!B12/(((INDEX(出力表!D:D,6))+1)^INDEX(係数表!E:E,6)*INDEX(係数表!F:F,6))))))</f>
        <v>#VALUE!</v>
      </c>
      <c r="R173" t="e">
        <f>MIN(100, MAX(0, (INDEX(出力表!D:D,6))*P173/MAX(Q173, Settings!B3)))</f>
        <v>#VALUE!</v>
      </c>
      <c r="S173">
        <f>MIN(100, MAX(0, 100*BETAINV(乱数表!$G173, MAX(0.00000001, (1/(1+EXP(-(INDEX(係数表!G:G,7) + $B173))))*(EXP(INDEX(係数表!H:H,7) + INDEX(係数表!I:I,7)*LN(INDEX(出力表!C:C,7)+1)))), MAX(0.00000001, (1-(1/(1+EXP(-(INDEX(係数表!G:G,7) + $B173)))))*(EXP(INDEX(係数表!H:H,7) + INDEX(係数表!I:I,7)*LN(INDEX(出力表!C:C,7)+1)))))))</f>
        <v>93.269557124804521</v>
      </c>
      <c r="T173" t="e">
        <f>MIN(100, MAX(0, (100*(INDEX(出力表!D:D,7))/(EXP(INDEX(係数表!B:B,7) + $C173) + (INDEX(出力表!D:D,7)))) + (乱数表!$S173*(Settings!B12/(((INDEX(出力表!D:D,7))+1)^INDEX(係数表!E:E,7)*INDEX(係数表!F:F,7))))))</f>
        <v>#VALUE!</v>
      </c>
      <c r="U173" t="e">
        <f>MIN(100, MAX(0, (INDEX(出力表!D:D,7))*S173/MAX(T173, Settings!B3)))</f>
        <v>#VALUE!</v>
      </c>
      <c r="V173">
        <f>MIN(100, MAX(0, 100*BETAINV(乱数表!$H173, MAX(0.00000001, (1/(1+EXP(-(INDEX(係数表!G:G,8) + $B173))))*(EXP(INDEX(係数表!H:H,8) + INDEX(係数表!I:I,8)*LN(INDEX(出力表!C:C,8)+1)))), MAX(0.00000001, (1-(1/(1+EXP(-(INDEX(係数表!G:G,8) + $B173)))))*(EXP(INDEX(係数表!H:H,8) + INDEX(係数表!I:I,8)*LN(INDEX(出力表!C:C,8)+1)))))))</f>
        <v>99.110855724364555</v>
      </c>
      <c r="W173" t="e">
        <f>MIN(100, MAX(0, (100*(INDEX(出力表!D:D,8))/(EXP(INDEX(係数表!B:B,8) + $C173) + (INDEX(出力表!D:D,8)))) + (乱数表!$T173*(Settings!B12/(((INDEX(出力表!D:D,8))+1)^INDEX(係数表!E:E,8)*INDEX(係数表!F:F,8))))))</f>
        <v>#VALUE!</v>
      </c>
      <c r="X173" t="e">
        <f>MIN(100, MAX(0, (INDEX(出力表!D:D,8))*V173/MAX(W173, Settings!B3)))</f>
        <v>#VALUE!</v>
      </c>
      <c r="Y173">
        <f>MIN(100, MAX(0, 100*BETAINV(乱数表!$I173, MAX(0.00000001, (1/(1+EXP(-(INDEX(係数表!G:G,9) + $B173))))*(EXP(INDEX(係数表!H:H,9) + INDEX(係数表!I:I,9)*LN(INDEX(出力表!C:C,9)+1)))), MAX(0.00000001, (1-(1/(1+EXP(-(INDEX(係数表!G:G,9) + $B173)))))*(EXP(INDEX(係数表!H:H,9) + INDEX(係数表!I:I,9)*LN(INDEX(出力表!C:C,9)+1)))))))</f>
        <v>93.097141632692797</v>
      </c>
      <c r="Z173" t="e">
        <f>MIN(100, MAX(0, (100*(INDEX(出力表!D:D,9))/(EXP(INDEX(係数表!B:B,9) + $C173) + (INDEX(出力表!D:D,9)))) + (乱数表!$U173*(Settings!B12/(((INDEX(出力表!D:D,9))+1)^INDEX(係数表!E:E,9)*INDEX(係数表!F:F,9))))))</f>
        <v>#VALUE!</v>
      </c>
      <c r="AA173" t="e">
        <f>MIN(100, MAX(0, (INDEX(出力表!D:D,9))*Y173/MAX(Z173, Settings!B3)))</f>
        <v>#VALUE!</v>
      </c>
      <c r="AB173">
        <f>MIN(100, MAX(0, 100*BETAINV(乱数表!$J173, MAX(0.00000001, (1/(1+EXP(-(INDEX(係数表!G:G,10) + $B173))))*(EXP(INDEX(係数表!H:H,10) + INDEX(係数表!I:I,10)*LN(INDEX(出力表!C:C,10)+1)))), MAX(0.00000001, (1-(1/(1+EXP(-(INDEX(係数表!G:G,10) + $B173)))))*(EXP(INDEX(係数表!H:H,10) + INDEX(係数表!I:I,10)*LN(INDEX(出力表!C:C,10)+1)))))))</f>
        <v>95.423166892472295</v>
      </c>
      <c r="AC173" t="e">
        <f>MIN(100, MAX(0, (100*(INDEX(出力表!D:D,10))/(EXP(INDEX(係数表!B:B,10) + $C173) + (INDEX(出力表!D:D,10)))) + (乱数表!$V173*(Settings!B12/(((INDEX(出力表!D:D,10))+1)^INDEX(係数表!E:E,10)*INDEX(係数表!F:F,10))))))</f>
        <v>#VALUE!</v>
      </c>
      <c r="AD173" t="e">
        <f>MIN(100, MAX(0, (INDEX(出力表!D:D,10))*AB173/MAX(AC173, Settings!B3)))</f>
        <v>#VALUE!</v>
      </c>
      <c r="AE173">
        <f>MIN(100, MAX(0, 100*BETAINV(乱数表!$K173, MAX(0.00000001, (1/(1+EXP(-(INDEX(係数表!G:G,11) + $B173))))*(EXP(INDEX(係数表!H:H,11) + INDEX(係数表!I:I,11)*LN(INDEX(出力表!C:C,11)+1)))), MAX(0.00000001, (1-(1/(1+EXP(-(INDEX(係数表!G:G,11) + $B173)))))*(EXP(INDEX(係数表!H:H,11) + INDEX(係数表!I:I,11)*LN(INDEX(出力表!C:C,11)+1)))))))</f>
        <v>97.2876428202798</v>
      </c>
      <c r="AF173" t="e">
        <f>MIN(100, MAX(0, (100*(INDEX(出力表!D:D,11))/(EXP(INDEX(係数表!B:B,11) + $C173) + (INDEX(出力表!D:D,11)))) + (乱数表!$W173*(Settings!B12/(((INDEX(出力表!D:D,11))+1)^INDEX(係数表!E:E,11)*INDEX(係数表!F:F,11))))))</f>
        <v>#VALUE!</v>
      </c>
      <c r="AG173" t="e">
        <f>MIN(100, MAX(0, (INDEX(出力表!D:D,11))*AE173/MAX(AF173, Settings!B3)))</f>
        <v>#VALUE!</v>
      </c>
      <c r="AH173">
        <f>MIN(100, MAX(0, 100*BETAINV(乱数表!$L173, MAX(0.00000001, (1/(1+EXP(-(INDEX(係数表!G:G,12) + $B173))))*(EXP(INDEX(係数表!H:H,12) + INDEX(係数表!I:I,12)*LN(INDEX(出力表!C:C,12)+1)))), MAX(0.00000001, (1-(1/(1+EXP(-(INDEX(係数表!G:G,12) + $B173)))))*(EXP(INDEX(係数表!H:H,12) + INDEX(係数表!I:I,12)*LN(INDEX(出力表!C:C,12)+1)))))))</f>
        <v>94.516606105991514</v>
      </c>
      <c r="AI173" t="e">
        <f>MIN(100, MAX(0, (100*(INDEX(出力表!D:D,12))/(EXP(INDEX(係数表!B:B,12) + $C173) + (INDEX(出力表!D:D,12)))) + (乱数表!$X173*(Settings!B12/(((INDEX(出力表!D:D,12))+1)^INDEX(係数表!E:E,12)*INDEX(係数表!F:F,12))))))</f>
        <v>#VALUE!</v>
      </c>
      <c r="AJ173" t="e">
        <f>MIN(100, MAX(0, (INDEX(出力表!D:D,12))*AH173/MAX(AI173, Settings!B3)))</f>
        <v>#VALUE!</v>
      </c>
      <c r="AK173">
        <f>MIN(100, MAX(0, 100*BETAINV(乱数表!$M173, MAX(0.00000001, (1/(1+EXP(-(INDEX(係数表!G:G,13) + $B173))))*(EXP(INDEX(係数表!H:H,13) + INDEX(係数表!I:I,13)*LN(INDEX(出力表!C:C,13)+1)))), MAX(0.00000001, (1-(1/(1+EXP(-(INDEX(係数表!G:G,13) + $B173)))))*(EXP(INDEX(係数表!H:H,13) + INDEX(係数表!I:I,13)*LN(INDEX(出力表!C:C,13)+1)))))))</f>
        <v>99.352333251132251</v>
      </c>
      <c r="AL173" t="e">
        <f>MIN(100, MAX(0, (100*(INDEX(出力表!D:D,13))/(EXP(INDEX(係数表!B:B,13) + $C173) + (INDEX(出力表!D:D,13)))) + (乱数表!$Y173*(Settings!B12/(((INDEX(出力表!D:D,13))+1)^INDEX(係数表!E:E,13)*INDEX(係数表!F:F,13))))))</f>
        <v>#VALUE!</v>
      </c>
      <c r="AM173" t="e">
        <f>MIN(100, MAX(0, (INDEX(出力表!D:D,13))*AK173/MAX(AL173, Settings!B3)))</f>
        <v>#VALUE!</v>
      </c>
      <c r="AN173">
        <f>IF(ISNUMBER(F173), INDEX(出力表!B:B,2)*F173, 0)+IF(ISNUMBER(I173), INDEX(出力表!B:B,3)*I173, 0)+IF(ISNUMBER(L173), INDEX(出力表!B:B,4)*L173, 0)+IF(ISNUMBER(O173), INDEX(出力表!B:B,5)*O173, 0)+IF(ISNUMBER(R173), INDEX(出力表!B:B,6)*R173, 0)+IF(ISNUMBER(U173), INDEX(出力表!B:B,7)*U173, 0)+IF(ISNUMBER(X173), INDEX(出力表!B:B,8)*X173, 0)+IF(ISNUMBER(AA173), INDEX(出力表!B:B,9)*AA173, 0)+IF(ISNUMBER(AD173), INDEX(出力表!B:B,10)*AD173, 0)+IF(ISNUMBER(AG173), INDEX(出力表!B:B,11)*AG173, 0)+IF(ISNUMBER(AJ173), INDEX(出力表!B:B,12)*AJ173, 0)+IF(ISNUMBER(AM173), INDEX(出力表!B:B,13)*AM173, 0)</f>
        <v>0</v>
      </c>
      <c r="AO173">
        <f>IF(ISNUMBER(F173), INDEX(出力表!B:B,2), 0)+IF(ISNUMBER(I173), INDEX(出力表!B:B,3), 0)+IF(ISNUMBER(L173), INDEX(出力表!B:B,4), 0)+IF(ISNUMBER(O173), INDEX(出力表!B:B,5), 0)+IF(ISNUMBER(R173), INDEX(出力表!B:B,6), 0)+IF(ISNUMBER(U173), INDEX(出力表!B:B,7), 0)+IF(ISNUMBER(X173), INDEX(出力表!B:B,8), 0)+IF(ISNUMBER(AA173), INDEX(出力表!B:B,9), 0)+IF(ISNUMBER(AD173), INDEX(出力表!B:B,10), 0)+IF(ISNUMBER(AG173), INDEX(出力表!B:B,11), 0)+IF(ISNUMBER(AJ173), INDEX(出力表!B:B,12), 0)+IF(ISNUMBER(AM173), INDEX(出力表!B:B,13), 0)</f>
        <v>0</v>
      </c>
      <c r="AP173" t="str">
        <f t="shared" si="2"/>
        <v/>
      </c>
    </row>
    <row r="174" spans="1:42" x14ac:dyDescent="0.2">
      <c r="A174">
        <v>173</v>
      </c>
      <c r="B174">
        <f>IF(UPPER(Settings!B4)="TRUE", 乱数表!$Z174*Settings!B10, 0)</f>
        <v>0.15717893487531479</v>
      </c>
      <c r="C174">
        <f>IF(UPPER(Settings!B4)="TRUE", 乱数表!$AA174*Settings!B11, 0)</f>
        <v>-2.8312320589865818E-2</v>
      </c>
      <c r="D174">
        <f>MIN(100, MAX(0, 100*BETAINV(乱数表!$B174, MAX(0.00000001, (1/(1+EXP(-(INDEX(係数表!G:G,2) + $B174))))*(EXP(INDEX(係数表!H:H,2) + INDEX(係数表!I:I,2)*LN(INDEX(出力表!C:C,2)+1)))), MAX(0.00000001, (1-(1/(1+EXP(-(INDEX(係数表!G:G,2) + $B174)))))*(EXP(INDEX(係数表!H:H,2) + INDEX(係数表!I:I,2)*LN(INDEX(出力表!C:C,2)+1)))))))</f>
        <v>99.900583595775387</v>
      </c>
      <c r="E174" t="e">
        <f>MIN(100, MAX(0, (100*(INDEX(出力表!D:D,2))/(EXP(INDEX(係数表!B:B,2) + $C174) + (INDEX(出力表!D:D,2)))) + (乱数表!$N174*(Settings!B12/(((INDEX(出力表!D:D,2))+1)^INDEX(係数表!E:E,2)*INDEX(係数表!F:F,2))))))</f>
        <v>#VALUE!</v>
      </c>
      <c r="F174" t="e">
        <f>MIN(100, MAX(0, (INDEX(出力表!D:D,2))*D174/MAX(E174, Settings!B3)))</f>
        <v>#VALUE!</v>
      </c>
      <c r="G174">
        <f>MIN(100, MAX(0, 100*BETAINV(乱数表!$C174, MAX(0.00000001, (1/(1+EXP(-(INDEX(係数表!G:G,3) + $B174))))*(EXP(INDEX(係数表!H:H,3) + INDEX(係数表!I:I,3)*LN(INDEX(出力表!C:C,3)+1)))), MAX(0.00000001, (1-(1/(1+EXP(-(INDEX(係数表!G:G,3) + $B174)))))*(EXP(INDEX(係数表!H:H,3) + INDEX(係数表!I:I,3)*LN(INDEX(出力表!C:C,3)+1)))))))</f>
        <v>96.90543282119593</v>
      </c>
      <c r="H174" t="e">
        <f>MIN(100, MAX(0, (100*(INDEX(出力表!D:D,3))/(EXP(INDEX(係数表!B:B,3) + $C174) + (INDEX(出力表!D:D,3)))) + (乱数表!$O174*(Settings!B12/(((INDEX(出力表!D:D,3))+1)^INDEX(係数表!E:E,3)*INDEX(係数表!F:F,3))))))</f>
        <v>#VALUE!</v>
      </c>
      <c r="I174" t="e">
        <f>MIN(100, MAX(0, (INDEX(出力表!D:D,3))*G174/MAX(H174, Settings!B3)))</f>
        <v>#VALUE!</v>
      </c>
      <c r="J174">
        <f>MIN(100, MAX(0, 100*BETAINV(乱数表!$D174, MAX(0.00000001, (1/(1+EXP(-(INDEX(係数表!G:G,4) + $B174))))*(EXP(INDEX(係数表!H:H,4) + INDEX(係数表!I:I,4)*LN(INDEX(出力表!C:C,4)+1)))), MAX(0.00000001, (1-(1/(1+EXP(-(INDEX(係数表!G:G,4) + $B174)))))*(EXP(INDEX(係数表!H:H,4) + INDEX(係数表!I:I,4)*LN(INDEX(出力表!C:C,4)+1)))))))</f>
        <v>79.020977701617383</v>
      </c>
      <c r="K174" t="e">
        <f>MIN(100, MAX(0, (100*(INDEX(出力表!D:D,4))/(EXP(INDEX(係数表!B:B,4) + $C174) + (INDEX(出力表!D:D,4)))) + (乱数表!$P174*(Settings!B12/(((INDEX(出力表!D:D,4))+1)^INDEX(係数表!E:E,4)*INDEX(係数表!F:F,4))))))</f>
        <v>#VALUE!</v>
      </c>
      <c r="L174" t="e">
        <f>MIN(100, MAX(0, (INDEX(出力表!D:D,4))*J174/MAX(K174, Settings!B3)))</f>
        <v>#VALUE!</v>
      </c>
      <c r="M174">
        <f>MIN(100, MAX(0, 100*BETAINV(乱数表!$E174, MAX(0.00000001, (1/(1+EXP(-(INDEX(係数表!G:G,5) + $B174))))*(EXP(INDEX(係数表!H:H,5) + INDEX(係数表!I:I,5)*LN(INDEX(出力表!C:C,5)+1)))), MAX(0.00000001, (1-(1/(1+EXP(-(INDEX(係数表!G:G,5) + $B174)))))*(EXP(INDEX(係数表!H:H,5) + INDEX(係数表!I:I,5)*LN(INDEX(出力表!C:C,5)+1)))))))</f>
        <v>83.203115451956563</v>
      </c>
      <c r="N174" t="e">
        <f>MIN(100, MAX(0, (100*(INDEX(出力表!D:D,5))/(EXP(INDEX(係数表!B:B,5) + $C174) + (INDEX(出力表!D:D,5)))) + (乱数表!$Q174*(Settings!B12/(((INDEX(出力表!D:D,5))+1)^INDEX(係数表!E:E,5)*INDEX(係数表!F:F,5))))))</f>
        <v>#VALUE!</v>
      </c>
      <c r="O174" t="e">
        <f>MIN(100, MAX(0, (INDEX(出力表!D:D,5))*M174/MAX(N174, Settings!B3)))</f>
        <v>#VALUE!</v>
      </c>
      <c r="P174">
        <f>MIN(100, MAX(0, 100*BETAINV(乱数表!$F174, MAX(0.00000001, (1/(1+EXP(-(INDEX(係数表!G:G,6) + $B174))))*(EXP(INDEX(係数表!H:H,6) + INDEX(係数表!I:I,6)*LN(INDEX(出力表!C:C,6)+1)))), MAX(0.00000001, (1-(1/(1+EXP(-(INDEX(係数表!G:G,6) + $B174)))))*(EXP(INDEX(係数表!H:H,6) + INDEX(係数表!I:I,6)*LN(INDEX(出力表!C:C,6)+1)))))))</f>
        <v>68.725045516717728</v>
      </c>
      <c r="Q174" t="e">
        <f>MIN(100, MAX(0, (100*(INDEX(出力表!D:D,6))/(EXP(INDEX(係数表!B:B,6) + $C174) + (INDEX(出力表!D:D,6)))) + (乱数表!$R174*(Settings!B12/(((INDEX(出力表!D:D,6))+1)^INDEX(係数表!E:E,6)*INDEX(係数表!F:F,6))))))</f>
        <v>#VALUE!</v>
      </c>
      <c r="R174" t="e">
        <f>MIN(100, MAX(0, (INDEX(出力表!D:D,6))*P174/MAX(Q174, Settings!B3)))</f>
        <v>#VALUE!</v>
      </c>
      <c r="S174">
        <f>MIN(100, MAX(0, 100*BETAINV(乱数表!$G174, MAX(0.00000001, (1/(1+EXP(-(INDEX(係数表!G:G,7) + $B174))))*(EXP(INDEX(係数表!H:H,7) + INDEX(係数表!I:I,7)*LN(INDEX(出力表!C:C,7)+1)))), MAX(0.00000001, (1-(1/(1+EXP(-(INDEX(係数表!G:G,7) + $B174)))))*(EXP(INDEX(係数表!H:H,7) + INDEX(係数表!I:I,7)*LN(INDEX(出力表!C:C,7)+1)))))))</f>
        <v>71.875450272927637</v>
      </c>
      <c r="T174" t="e">
        <f>MIN(100, MAX(0, (100*(INDEX(出力表!D:D,7))/(EXP(INDEX(係数表!B:B,7) + $C174) + (INDEX(出力表!D:D,7)))) + (乱数表!$S174*(Settings!B12/(((INDEX(出力表!D:D,7))+1)^INDEX(係数表!E:E,7)*INDEX(係数表!F:F,7))))))</f>
        <v>#VALUE!</v>
      </c>
      <c r="U174" t="e">
        <f>MIN(100, MAX(0, (INDEX(出力表!D:D,7))*S174/MAX(T174, Settings!B3)))</f>
        <v>#VALUE!</v>
      </c>
      <c r="V174">
        <f>MIN(100, MAX(0, 100*BETAINV(乱数表!$H174, MAX(0.00000001, (1/(1+EXP(-(INDEX(係数表!G:G,8) + $B174))))*(EXP(INDEX(係数表!H:H,8) + INDEX(係数表!I:I,8)*LN(INDEX(出力表!C:C,8)+1)))), MAX(0.00000001, (1-(1/(1+EXP(-(INDEX(係数表!G:G,8) + $B174)))))*(EXP(INDEX(係数表!H:H,8) + INDEX(係数表!I:I,8)*LN(INDEX(出力表!C:C,8)+1)))))))</f>
        <v>76.304475376791373</v>
      </c>
      <c r="W174" t="e">
        <f>MIN(100, MAX(0, (100*(INDEX(出力表!D:D,8))/(EXP(INDEX(係数表!B:B,8) + $C174) + (INDEX(出力表!D:D,8)))) + (乱数表!$T174*(Settings!B12/(((INDEX(出力表!D:D,8))+1)^INDEX(係数表!E:E,8)*INDEX(係数表!F:F,8))))))</f>
        <v>#VALUE!</v>
      </c>
      <c r="X174" t="e">
        <f>MIN(100, MAX(0, (INDEX(出力表!D:D,8))*V174/MAX(W174, Settings!B3)))</f>
        <v>#VALUE!</v>
      </c>
      <c r="Y174">
        <f>MIN(100, MAX(0, 100*BETAINV(乱数表!$I174, MAX(0.00000001, (1/(1+EXP(-(INDEX(係数表!G:G,9) + $B174))))*(EXP(INDEX(係数表!H:H,9) + INDEX(係数表!I:I,9)*LN(INDEX(出力表!C:C,9)+1)))), MAX(0.00000001, (1-(1/(1+EXP(-(INDEX(係数表!G:G,9) + $B174)))))*(EXP(INDEX(係数表!H:H,9) + INDEX(係数表!I:I,9)*LN(INDEX(出力表!C:C,9)+1)))))))</f>
        <v>83.587297445837294</v>
      </c>
      <c r="Z174" t="e">
        <f>MIN(100, MAX(0, (100*(INDEX(出力表!D:D,9))/(EXP(INDEX(係数表!B:B,9) + $C174) + (INDEX(出力表!D:D,9)))) + (乱数表!$U174*(Settings!B12/(((INDEX(出力表!D:D,9))+1)^INDEX(係数表!E:E,9)*INDEX(係数表!F:F,9))))))</f>
        <v>#VALUE!</v>
      </c>
      <c r="AA174" t="e">
        <f>MIN(100, MAX(0, (INDEX(出力表!D:D,9))*Y174/MAX(Z174, Settings!B3)))</f>
        <v>#VALUE!</v>
      </c>
      <c r="AB174">
        <f>MIN(100, MAX(0, 100*BETAINV(乱数表!$J174, MAX(0.00000001, (1/(1+EXP(-(INDEX(係数表!G:G,10) + $B174))))*(EXP(INDEX(係数表!H:H,10) + INDEX(係数表!I:I,10)*LN(INDEX(出力表!C:C,10)+1)))), MAX(0.00000001, (1-(1/(1+EXP(-(INDEX(係数表!G:G,10) + $B174)))))*(EXP(INDEX(係数表!H:H,10) + INDEX(係数表!I:I,10)*LN(INDEX(出力表!C:C,10)+1)))))))</f>
        <v>80.427905565171187</v>
      </c>
      <c r="AC174" t="e">
        <f>MIN(100, MAX(0, (100*(INDEX(出力表!D:D,10))/(EXP(INDEX(係数表!B:B,10) + $C174) + (INDEX(出力表!D:D,10)))) + (乱数表!$V174*(Settings!B12/(((INDEX(出力表!D:D,10))+1)^INDEX(係数表!E:E,10)*INDEX(係数表!F:F,10))))))</f>
        <v>#VALUE!</v>
      </c>
      <c r="AD174" t="e">
        <f>MIN(100, MAX(0, (INDEX(出力表!D:D,10))*AB174/MAX(AC174, Settings!B3)))</f>
        <v>#VALUE!</v>
      </c>
      <c r="AE174">
        <f>MIN(100, MAX(0, 100*BETAINV(乱数表!$K174, MAX(0.00000001, (1/(1+EXP(-(INDEX(係数表!G:G,11) + $B174))))*(EXP(INDEX(係数表!H:H,11) + INDEX(係数表!I:I,11)*LN(INDEX(出力表!C:C,11)+1)))), MAX(0.00000001, (1-(1/(1+EXP(-(INDEX(係数表!G:G,11) + $B174)))))*(EXP(INDEX(係数表!H:H,11) + INDEX(係数表!I:I,11)*LN(INDEX(出力表!C:C,11)+1)))))))</f>
        <v>85.785852041133197</v>
      </c>
      <c r="AF174" t="e">
        <f>MIN(100, MAX(0, (100*(INDEX(出力表!D:D,11))/(EXP(INDEX(係数表!B:B,11) + $C174) + (INDEX(出力表!D:D,11)))) + (乱数表!$W174*(Settings!B12/(((INDEX(出力表!D:D,11))+1)^INDEX(係数表!E:E,11)*INDEX(係数表!F:F,11))))))</f>
        <v>#VALUE!</v>
      </c>
      <c r="AG174" t="e">
        <f>MIN(100, MAX(0, (INDEX(出力表!D:D,11))*AE174/MAX(AF174, Settings!B3)))</f>
        <v>#VALUE!</v>
      </c>
      <c r="AH174">
        <f>MIN(100, MAX(0, 100*BETAINV(乱数表!$L174, MAX(0.00000001, (1/(1+EXP(-(INDEX(係数表!G:G,12) + $B174))))*(EXP(INDEX(係数表!H:H,12) + INDEX(係数表!I:I,12)*LN(INDEX(出力表!C:C,12)+1)))), MAX(0.00000001, (1-(1/(1+EXP(-(INDEX(係数表!G:G,12) + $B174)))))*(EXP(INDEX(係数表!H:H,12) + INDEX(係数表!I:I,12)*LN(INDEX(出力表!C:C,12)+1)))))))</f>
        <v>95.50595636036411</v>
      </c>
      <c r="AI174" t="e">
        <f>MIN(100, MAX(0, (100*(INDEX(出力表!D:D,12))/(EXP(INDEX(係数表!B:B,12) + $C174) + (INDEX(出力表!D:D,12)))) + (乱数表!$X174*(Settings!B12/(((INDEX(出力表!D:D,12))+1)^INDEX(係数表!E:E,12)*INDEX(係数表!F:F,12))))))</f>
        <v>#VALUE!</v>
      </c>
      <c r="AJ174" t="e">
        <f>MIN(100, MAX(0, (INDEX(出力表!D:D,12))*AH174/MAX(AI174, Settings!B3)))</f>
        <v>#VALUE!</v>
      </c>
      <c r="AK174">
        <f>MIN(100, MAX(0, 100*BETAINV(乱数表!$M174, MAX(0.00000001, (1/(1+EXP(-(INDEX(係数表!G:G,13) + $B174))))*(EXP(INDEX(係数表!H:H,13) + INDEX(係数表!I:I,13)*LN(INDEX(出力表!C:C,13)+1)))), MAX(0.00000001, (1-(1/(1+EXP(-(INDEX(係数表!G:G,13) + $B174)))))*(EXP(INDEX(係数表!H:H,13) + INDEX(係数表!I:I,13)*LN(INDEX(出力表!C:C,13)+1)))))))</f>
        <v>99.27604320867043</v>
      </c>
      <c r="AL174" t="e">
        <f>MIN(100, MAX(0, (100*(INDEX(出力表!D:D,13))/(EXP(INDEX(係数表!B:B,13) + $C174) + (INDEX(出力表!D:D,13)))) + (乱数表!$Y174*(Settings!B12/(((INDEX(出力表!D:D,13))+1)^INDEX(係数表!E:E,13)*INDEX(係数表!F:F,13))))))</f>
        <v>#VALUE!</v>
      </c>
      <c r="AM174" t="e">
        <f>MIN(100, MAX(0, (INDEX(出力表!D:D,13))*AK174/MAX(AL174, Settings!B3)))</f>
        <v>#VALUE!</v>
      </c>
      <c r="AN174">
        <f>IF(ISNUMBER(F174), INDEX(出力表!B:B,2)*F174, 0)+IF(ISNUMBER(I174), INDEX(出力表!B:B,3)*I174, 0)+IF(ISNUMBER(L174), INDEX(出力表!B:B,4)*L174, 0)+IF(ISNUMBER(O174), INDEX(出力表!B:B,5)*O174, 0)+IF(ISNUMBER(R174), INDEX(出力表!B:B,6)*R174, 0)+IF(ISNUMBER(U174), INDEX(出力表!B:B,7)*U174, 0)+IF(ISNUMBER(X174), INDEX(出力表!B:B,8)*X174, 0)+IF(ISNUMBER(AA174), INDEX(出力表!B:B,9)*AA174, 0)+IF(ISNUMBER(AD174), INDEX(出力表!B:B,10)*AD174, 0)+IF(ISNUMBER(AG174), INDEX(出力表!B:B,11)*AG174, 0)+IF(ISNUMBER(AJ174), INDEX(出力表!B:B,12)*AJ174, 0)+IF(ISNUMBER(AM174), INDEX(出力表!B:B,13)*AM174, 0)</f>
        <v>0</v>
      </c>
      <c r="AO174">
        <f>IF(ISNUMBER(F174), INDEX(出力表!B:B,2), 0)+IF(ISNUMBER(I174), INDEX(出力表!B:B,3), 0)+IF(ISNUMBER(L174), INDEX(出力表!B:B,4), 0)+IF(ISNUMBER(O174), INDEX(出力表!B:B,5), 0)+IF(ISNUMBER(R174), INDEX(出力表!B:B,6), 0)+IF(ISNUMBER(U174), INDEX(出力表!B:B,7), 0)+IF(ISNUMBER(X174), INDEX(出力表!B:B,8), 0)+IF(ISNUMBER(AA174), INDEX(出力表!B:B,9), 0)+IF(ISNUMBER(AD174), INDEX(出力表!B:B,10), 0)+IF(ISNUMBER(AG174), INDEX(出力表!B:B,11), 0)+IF(ISNUMBER(AJ174), INDEX(出力表!B:B,12), 0)+IF(ISNUMBER(AM174), INDEX(出力表!B:B,13), 0)</f>
        <v>0</v>
      </c>
      <c r="AP174" t="str">
        <f t="shared" si="2"/>
        <v/>
      </c>
    </row>
    <row r="175" spans="1:42" x14ac:dyDescent="0.2">
      <c r="A175">
        <v>174</v>
      </c>
      <c r="B175">
        <f>IF(UPPER(Settings!B4)="TRUE", 乱数表!$Z175*Settings!B10, 0)</f>
        <v>-0.46252819694212227</v>
      </c>
      <c r="C175">
        <f>IF(UPPER(Settings!B4)="TRUE", 乱数表!$AA175*Settings!B11, 0)</f>
        <v>4.3160037988372736E-2</v>
      </c>
      <c r="D175">
        <f>MIN(100, MAX(0, 100*BETAINV(乱数表!$B175, MAX(0.00000001, (1/(1+EXP(-(INDEX(係数表!G:G,2) + $B175))))*(EXP(INDEX(係数表!H:H,2) + INDEX(係数表!I:I,2)*LN(INDEX(出力表!C:C,2)+1)))), MAX(0.00000001, (1-(1/(1+EXP(-(INDEX(係数表!G:G,2) + $B175)))))*(EXP(INDEX(係数表!H:H,2) + INDEX(係数表!I:I,2)*LN(INDEX(出力表!C:C,2)+1)))))))</f>
        <v>97.004319592713884</v>
      </c>
      <c r="E175" t="e">
        <f>MIN(100, MAX(0, (100*(INDEX(出力表!D:D,2))/(EXP(INDEX(係数表!B:B,2) + $C175) + (INDEX(出力表!D:D,2)))) + (乱数表!$N175*(Settings!B12/(((INDEX(出力表!D:D,2))+1)^INDEX(係数表!E:E,2)*INDEX(係数表!F:F,2))))))</f>
        <v>#VALUE!</v>
      </c>
      <c r="F175" t="e">
        <f>MIN(100, MAX(0, (INDEX(出力表!D:D,2))*D175/MAX(E175, Settings!B3)))</f>
        <v>#VALUE!</v>
      </c>
      <c r="G175">
        <f>MIN(100, MAX(0, 100*BETAINV(乱数表!$C175, MAX(0.00000001, (1/(1+EXP(-(INDEX(係数表!G:G,3) + $B175))))*(EXP(INDEX(係数表!H:H,3) + INDEX(係数表!I:I,3)*LN(INDEX(出力表!C:C,3)+1)))), MAX(0.00000001, (1-(1/(1+EXP(-(INDEX(係数表!G:G,3) + $B175)))))*(EXP(INDEX(係数表!H:H,3) + INDEX(係数表!I:I,3)*LN(INDEX(出力表!C:C,3)+1)))))))</f>
        <v>98.309811901147398</v>
      </c>
      <c r="H175" t="e">
        <f>MIN(100, MAX(0, (100*(INDEX(出力表!D:D,3))/(EXP(INDEX(係数表!B:B,3) + $C175) + (INDEX(出力表!D:D,3)))) + (乱数表!$O175*(Settings!B12/(((INDEX(出力表!D:D,3))+1)^INDEX(係数表!E:E,3)*INDEX(係数表!F:F,3))))))</f>
        <v>#VALUE!</v>
      </c>
      <c r="I175" t="e">
        <f>MIN(100, MAX(0, (INDEX(出力表!D:D,3))*G175/MAX(H175, Settings!B3)))</f>
        <v>#VALUE!</v>
      </c>
      <c r="J175">
        <f>MIN(100, MAX(0, 100*BETAINV(乱数表!$D175, MAX(0.00000001, (1/(1+EXP(-(INDEX(係数表!G:G,4) + $B175))))*(EXP(INDEX(係数表!H:H,4) + INDEX(係数表!I:I,4)*LN(INDEX(出力表!C:C,4)+1)))), MAX(0.00000001, (1-(1/(1+EXP(-(INDEX(係数表!G:G,4) + $B175)))))*(EXP(INDEX(係数表!H:H,4) + INDEX(係数表!I:I,4)*LN(INDEX(出力表!C:C,4)+1)))))))</f>
        <v>82.160963990317953</v>
      </c>
      <c r="K175" t="e">
        <f>MIN(100, MAX(0, (100*(INDEX(出力表!D:D,4))/(EXP(INDEX(係数表!B:B,4) + $C175) + (INDEX(出力表!D:D,4)))) + (乱数表!$P175*(Settings!B12/(((INDEX(出力表!D:D,4))+1)^INDEX(係数表!E:E,4)*INDEX(係数表!F:F,4))))))</f>
        <v>#VALUE!</v>
      </c>
      <c r="L175" t="e">
        <f>MIN(100, MAX(0, (INDEX(出力表!D:D,4))*J175/MAX(K175, Settings!B3)))</f>
        <v>#VALUE!</v>
      </c>
      <c r="M175">
        <f>MIN(100, MAX(0, 100*BETAINV(乱数表!$E175, MAX(0.00000001, (1/(1+EXP(-(INDEX(係数表!G:G,5) + $B175))))*(EXP(INDEX(係数表!H:H,5) + INDEX(係数表!I:I,5)*LN(INDEX(出力表!C:C,5)+1)))), MAX(0.00000001, (1-(1/(1+EXP(-(INDEX(係数表!G:G,5) + $B175)))))*(EXP(INDEX(係数表!H:H,5) + INDEX(係数表!I:I,5)*LN(INDEX(出力表!C:C,5)+1)))))))</f>
        <v>96.691802351764508</v>
      </c>
      <c r="N175" t="e">
        <f>MIN(100, MAX(0, (100*(INDEX(出力表!D:D,5))/(EXP(INDEX(係数表!B:B,5) + $C175) + (INDEX(出力表!D:D,5)))) + (乱数表!$Q175*(Settings!B12/(((INDEX(出力表!D:D,5))+1)^INDEX(係数表!E:E,5)*INDEX(係数表!F:F,5))))))</f>
        <v>#VALUE!</v>
      </c>
      <c r="O175" t="e">
        <f>MIN(100, MAX(0, (INDEX(出力表!D:D,5))*M175/MAX(N175, Settings!B3)))</f>
        <v>#VALUE!</v>
      </c>
      <c r="P175">
        <f>MIN(100, MAX(0, 100*BETAINV(乱数表!$F175, MAX(0.00000001, (1/(1+EXP(-(INDEX(係数表!G:G,6) + $B175))))*(EXP(INDEX(係数表!H:H,6) + INDEX(係数表!I:I,6)*LN(INDEX(出力表!C:C,6)+1)))), MAX(0.00000001, (1-(1/(1+EXP(-(INDEX(係数表!G:G,6) + $B175)))))*(EXP(INDEX(係数表!H:H,6) + INDEX(係数表!I:I,6)*LN(INDEX(出力表!C:C,6)+1)))))))</f>
        <v>66.317799233543511</v>
      </c>
      <c r="Q175" t="e">
        <f>MIN(100, MAX(0, (100*(INDEX(出力表!D:D,6))/(EXP(INDEX(係数表!B:B,6) + $C175) + (INDEX(出力表!D:D,6)))) + (乱数表!$R175*(Settings!B12/(((INDEX(出力表!D:D,6))+1)^INDEX(係数表!E:E,6)*INDEX(係数表!F:F,6))))))</f>
        <v>#VALUE!</v>
      </c>
      <c r="R175" t="e">
        <f>MIN(100, MAX(0, (INDEX(出力表!D:D,6))*P175/MAX(Q175, Settings!B3)))</f>
        <v>#VALUE!</v>
      </c>
      <c r="S175">
        <f>MIN(100, MAX(0, 100*BETAINV(乱数表!$G175, MAX(0.00000001, (1/(1+EXP(-(INDEX(係数表!G:G,7) + $B175))))*(EXP(INDEX(係数表!H:H,7) + INDEX(係数表!I:I,7)*LN(INDEX(出力表!C:C,7)+1)))), MAX(0.00000001, (1-(1/(1+EXP(-(INDEX(係数表!G:G,7) + $B175)))))*(EXP(INDEX(係数表!H:H,7) + INDEX(係数表!I:I,7)*LN(INDEX(出力表!C:C,7)+1)))))))</f>
        <v>73.770626341020289</v>
      </c>
      <c r="T175" t="e">
        <f>MIN(100, MAX(0, (100*(INDEX(出力表!D:D,7))/(EXP(INDEX(係数表!B:B,7) + $C175) + (INDEX(出力表!D:D,7)))) + (乱数表!$S175*(Settings!B12/(((INDEX(出力表!D:D,7))+1)^INDEX(係数表!E:E,7)*INDEX(係数表!F:F,7))))))</f>
        <v>#VALUE!</v>
      </c>
      <c r="U175" t="e">
        <f>MIN(100, MAX(0, (INDEX(出力表!D:D,7))*S175/MAX(T175, Settings!B3)))</f>
        <v>#VALUE!</v>
      </c>
      <c r="V175">
        <f>MIN(100, MAX(0, 100*BETAINV(乱数表!$H175, MAX(0.00000001, (1/(1+EXP(-(INDEX(係数表!G:G,8) + $B175))))*(EXP(INDEX(係数表!H:H,8) + INDEX(係数表!I:I,8)*LN(INDEX(出力表!C:C,8)+1)))), MAX(0.00000001, (1-(1/(1+EXP(-(INDEX(係数表!G:G,8) + $B175)))))*(EXP(INDEX(係数表!H:H,8) + INDEX(係数表!I:I,8)*LN(INDEX(出力表!C:C,8)+1)))))))</f>
        <v>97.098294009838298</v>
      </c>
      <c r="W175" t="e">
        <f>MIN(100, MAX(0, (100*(INDEX(出力表!D:D,8))/(EXP(INDEX(係数表!B:B,8) + $C175) + (INDEX(出力表!D:D,8)))) + (乱数表!$T175*(Settings!B12/(((INDEX(出力表!D:D,8))+1)^INDEX(係数表!E:E,8)*INDEX(係数表!F:F,8))))))</f>
        <v>#VALUE!</v>
      </c>
      <c r="X175" t="e">
        <f>MIN(100, MAX(0, (INDEX(出力表!D:D,8))*V175/MAX(W175, Settings!B3)))</f>
        <v>#VALUE!</v>
      </c>
      <c r="Y175">
        <f>MIN(100, MAX(0, 100*BETAINV(乱数表!$I175, MAX(0.00000001, (1/(1+EXP(-(INDEX(係数表!G:G,9) + $B175))))*(EXP(INDEX(係数表!H:H,9) + INDEX(係数表!I:I,9)*LN(INDEX(出力表!C:C,9)+1)))), MAX(0.00000001, (1-(1/(1+EXP(-(INDEX(係数表!G:G,9) + $B175)))))*(EXP(INDEX(係数表!H:H,9) + INDEX(係数表!I:I,9)*LN(INDEX(出力表!C:C,9)+1)))))))</f>
        <v>77.618645614068498</v>
      </c>
      <c r="Z175" t="e">
        <f>MIN(100, MAX(0, (100*(INDEX(出力表!D:D,9))/(EXP(INDEX(係数表!B:B,9) + $C175) + (INDEX(出力表!D:D,9)))) + (乱数表!$U175*(Settings!B12/(((INDEX(出力表!D:D,9))+1)^INDEX(係数表!E:E,9)*INDEX(係数表!F:F,9))))))</f>
        <v>#VALUE!</v>
      </c>
      <c r="AA175" t="e">
        <f>MIN(100, MAX(0, (INDEX(出力表!D:D,9))*Y175/MAX(Z175, Settings!B3)))</f>
        <v>#VALUE!</v>
      </c>
      <c r="AB175">
        <f>MIN(100, MAX(0, 100*BETAINV(乱数表!$J175, MAX(0.00000001, (1/(1+EXP(-(INDEX(係数表!G:G,10) + $B175))))*(EXP(INDEX(係数表!H:H,10) + INDEX(係数表!I:I,10)*LN(INDEX(出力表!C:C,10)+1)))), MAX(0.00000001, (1-(1/(1+EXP(-(INDEX(係数表!G:G,10) + $B175)))))*(EXP(INDEX(係数表!H:H,10) + INDEX(係数表!I:I,10)*LN(INDEX(出力表!C:C,10)+1)))))))</f>
        <v>99.532608986225583</v>
      </c>
      <c r="AC175" t="e">
        <f>MIN(100, MAX(0, (100*(INDEX(出力表!D:D,10))/(EXP(INDEX(係数表!B:B,10) + $C175) + (INDEX(出力表!D:D,10)))) + (乱数表!$V175*(Settings!B12/(((INDEX(出力表!D:D,10))+1)^INDEX(係数表!E:E,10)*INDEX(係数表!F:F,10))))))</f>
        <v>#VALUE!</v>
      </c>
      <c r="AD175" t="e">
        <f>MIN(100, MAX(0, (INDEX(出力表!D:D,10))*AB175/MAX(AC175, Settings!B3)))</f>
        <v>#VALUE!</v>
      </c>
      <c r="AE175">
        <f>MIN(100, MAX(0, 100*BETAINV(乱数表!$K175, MAX(0.00000001, (1/(1+EXP(-(INDEX(係数表!G:G,11) + $B175))))*(EXP(INDEX(係数表!H:H,11) + INDEX(係数表!I:I,11)*LN(INDEX(出力表!C:C,11)+1)))), MAX(0.00000001, (1-(1/(1+EXP(-(INDEX(係数表!G:G,11) + $B175)))))*(EXP(INDEX(係数表!H:H,11) + INDEX(係数表!I:I,11)*LN(INDEX(出力表!C:C,11)+1)))))))</f>
        <v>93.630933339799412</v>
      </c>
      <c r="AF175" t="e">
        <f>MIN(100, MAX(0, (100*(INDEX(出力表!D:D,11))/(EXP(INDEX(係数表!B:B,11) + $C175) + (INDEX(出力表!D:D,11)))) + (乱数表!$W175*(Settings!B12/(((INDEX(出力表!D:D,11))+1)^INDEX(係数表!E:E,11)*INDEX(係数表!F:F,11))))))</f>
        <v>#VALUE!</v>
      </c>
      <c r="AG175" t="e">
        <f>MIN(100, MAX(0, (INDEX(出力表!D:D,11))*AE175/MAX(AF175, Settings!B3)))</f>
        <v>#VALUE!</v>
      </c>
      <c r="AH175">
        <f>MIN(100, MAX(0, 100*BETAINV(乱数表!$L175, MAX(0.00000001, (1/(1+EXP(-(INDEX(係数表!G:G,12) + $B175))))*(EXP(INDEX(係数表!H:H,12) + INDEX(係数表!I:I,12)*LN(INDEX(出力表!C:C,12)+1)))), MAX(0.00000001, (1-(1/(1+EXP(-(INDEX(係数表!G:G,12) + $B175)))))*(EXP(INDEX(係数表!H:H,12) + INDEX(係数表!I:I,12)*LN(INDEX(出力表!C:C,12)+1)))))))</f>
        <v>81.182981488485154</v>
      </c>
      <c r="AI175" t="e">
        <f>MIN(100, MAX(0, (100*(INDEX(出力表!D:D,12))/(EXP(INDEX(係数表!B:B,12) + $C175) + (INDEX(出力表!D:D,12)))) + (乱数表!$X175*(Settings!B12/(((INDEX(出力表!D:D,12))+1)^INDEX(係数表!E:E,12)*INDEX(係数表!F:F,12))))))</f>
        <v>#VALUE!</v>
      </c>
      <c r="AJ175" t="e">
        <f>MIN(100, MAX(0, (INDEX(出力表!D:D,12))*AH175/MAX(AI175, Settings!B3)))</f>
        <v>#VALUE!</v>
      </c>
      <c r="AK175">
        <f>MIN(100, MAX(0, 100*BETAINV(乱数表!$M175, MAX(0.00000001, (1/(1+EXP(-(INDEX(係数表!G:G,13) + $B175))))*(EXP(INDEX(係数表!H:H,13) + INDEX(係数表!I:I,13)*LN(INDEX(出力表!C:C,13)+1)))), MAX(0.00000001, (1-(1/(1+EXP(-(INDEX(係数表!G:G,13) + $B175)))))*(EXP(INDEX(係数表!H:H,13) + INDEX(係数表!I:I,13)*LN(INDEX(出力表!C:C,13)+1)))))))</f>
        <v>99.751027498087353</v>
      </c>
      <c r="AL175" t="e">
        <f>MIN(100, MAX(0, (100*(INDEX(出力表!D:D,13))/(EXP(INDEX(係数表!B:B,13) + $C175) + (INDEX(出力表!D:D,13)))) + (乱数表!$Y175*(Settings!B12/(((INDEX(出力表!D:D,13))+1)^INDEX(係数表!E:E,13)*INDEX(係数表!F:F,13))))))</f>
        <v>#VALUE!</v>
      </c>
      <c r="AM175" t="e">
        <f>MIN(100, MAX(0, (INDEX(出力表!D:D,13))*AK175/MAX(AL175, Settings!B3)))</f>
        <v>#VALUE!</v>
      </c>
      <c r="AN175">
        <f>IF(ISNUMBER(F175), INDEX(出力表!B:B,2)*F175, 0)+IF(ISNUMBER(I175), INDEX(出力表!B:B,3)*I175, 0)+IF(ISNUMBER(L175), INDEX(出力表!B:B,4)*L175, 0)+IF(ISNUMBER(O175), INDEX(出力表!B:B,5)*O175, 0)+IF(ISNUMBER(R175), INDEX(出力表!B:B,6)*R175, 0)+IF(ISNUMBER(U175), INDEX(出力表!B:B,7)*U175, 0)+IF(ISNUMBER(X175), INDEX(出力表!B:B,8)*X175, 0)+IF(ISNUMBER(AA175), INDEX(出力表!B:B,9)*AA175, 0)+IF(ISNUMBER(AD175), INDEX(出力表!B:B,10)*AD175, 0)+IF(ISNUMBER(AG175), INDEX(出力表!B:B,11)*AG175, 0)+IF(ISNUMBER(AJ175), INDEX(出力表!B:B,12)*AJ175, 0)+IF(ISNUMBER(AM175), INDEX(出力表!B:B,13)*AM175, 0)</f>
        <v>0</v>
      </c>
      <c r="AO175">
        <f>IF(ISNUMBER(F175), INDEX(出力表!B:B,2), 0)+IF(ISNUMBER(I175), INDEX(出力表!B:B,3), 0)+IF(ISNUMBER(L175), INDEX(出力表!B:B,4), 0)+IF(ISNUMBER(O175), INDEX(出力表!B:B,5), 0)+IF(ISNUMBER(R175), INDEX(出力表!B:B,6), 0)+IF(ISNUMBER(U175), INDEX(出力表!B:B,7), 0)+IF(ISNUMBER(X175), INDEX(出力表!B:B,8), 0)+IF(ISNUMBER(AA175), INDEX(出力表!B:B,9), 0)+IF(ISNUMBER(AD175), INDEX(出力表!B:B,10), 0)+IF(ISNUMBER(AG175), INDEX(出力表!B:B,11), 0)+IF(ISNUMBER(AJ175), INDEX(出力表!B:B,12), 0)+IF(ISNUMBER(AM175), INDEX(出力表!B:B,13), 0)</f>
        <v>0</v>
      </c>
      <c r="AP175" t="str">
        <f t="shared" si="2"/>
        <v/>
      </c>
    </row>
    <row r="176" spans="1:42" x14ac:dyDescent="0.2">
      <c r="A176">
        <v>175</v>
      </c>
      <c r="B176">
        <f>IF(UPPER(Settings!B4)="TRUE", 乱数表!$Z176*Settings!B10, 0)</f>
        <v>1.7401882062412707E-2</v>
      </c>
      <c r="C176">
        <f>IF(UPPER(Settings!B4)="TRUE", 乱数表!$AA176*Settings!B11, 0)</f>
        <v>1.9089815493645513E-2</v>
      </c>
      <c r="D176">
        <f>MIN(100, MAX(0, 100*BETAINV(乱数表!$B176, MAX(0.00000001, (1/(1+EXP(-(INDEX(係数表!G:G,2) + $B176))))*(EXP(INDEX(係数表!H:H,2) + INDEX(係数表!I:I,2)*LN(INDEX(出力表!C:C,2)+1)))), MAX(0.00000001, (1-(1/(1+EXP(-(INDEX(係数表!G:G,2) + $B176)))))*(EXP(INDEX(係数表!H:H,2) + INDEX(係数表!I:I,2)*LN(INDEX(出力表!C:C,2)+1)))))))</f>
        <v>98.430255596081523</v>
      </c>
      <c r="E176" t="e">
        <f>MIN(100, MAX(0, (100*(INDEX(出力表!D:D,2))/(EXP(INDEX(係数表!B:B,2) + $C176) + (INDEX(出力表!D:D,2)))) + (乱数表!$N176*(Settings!B12/(((INDEX(出力表!D:D,2))+1)^INDEX(係数表!E:E,2)*INDEX(係数表!F:F,2))))))</f>
        <v>#VALUE!</v>
      </c>
      <c r="F176" t="e">
        <f>MIN(100, MAX(0, (INDEX(出力表!D:D,2))*D176/MAX(E176, Settings!B3)))</f>
        <v>#VALUE!</v>
      </c>
      <c r="G176">
        <f>MIN(100, MAX(0, 100*BETAINV(乱数表!$C176, MAX(0.00000001, (1/(1+EXP(-(INDEX(係数表!G:G,3) + $B176))))*(EXP(INDEX(係数表!H:H,3) + INDEX(係数表!I:I,3)*LN(INDEX(出力表!C:C,3)+1)))), MAX(0.00000001, (1-(1/(1+EXP(-(INDEX(係数表!G:G,3) + $B176)))))*(EXP(INDEX(係数表!H:H,3) + INDEX(係数表!I:I,3)*LN(INDEX(出力表!C:C,3)+1)))))))</f>
        <v>78.284522293007115</v>
      </c>
      <c r="H176" t="e">
        <f>MIN(100, MAX(0, (100*(INDEX(出力表!D:D,3))/(EXP(INDEX(係数表!B:B,3) + $C176) + (INDEX(出力表!D:D,3)))) + (乱数表!$O176*(Settings!B12/(((INDEX(出力表!D:D,3))+1)^INDEX(係数表!E:E,3)*INDEX(係数表!F:F,3))))))</f>
        <v>#VALUE!</v>
      </c>
      <c r="I176" t="e">
        <f>MIN(100, MAX(0, (INDEX(出力表!D:D,3))*G176/MAX(H176, Settings!B3)))</f>
        <v>#VALUE!</v>
      </c>
      <c r="J176">
        <f>MIN(100, MAX(0, 100*BETAINV(乱数表!$D176, MAX(0.00000001, (1/(1+EXP(-(INDEX(係数表!G:G,4) + $B176))))*(EXP(INDEX(係数表!H:H,4) + INDEX(係数表!I:I,4)*LN(INDEX(出力表!C:C,4)+1)))), MAX(0.00000001, (1-(1/(1+EXP(-(INDEX(係数表!G:G,4) + $B176)))))*(EXP(INDEX(係数表!H:H,4) + INDEX(係数表!I:I,4)*LN(INDEX(出力表!C:C,4)+1)))))))</f>
        <v>98.846621055613326</v>
      </c>
      <c r="K176" t="e">
        <f>MIN(100, MAX(0, (100*(INDEX(出力表!D:D,4))/(EXP(INDEX(係数表!B:B,4) + $C176) + (INDEX(出力表!D:D,4)))) + (乱数表!$P176*(Settings!B12/(((INDEX(出力表!D:D,4))+1)^INDEX(係数表!E:E,4)*INDEX(係数表!F:F,4))))))</f>
        <v>#VALUE!</v>
      </c>
      <c r="L176" t="e">
        <f>MIN(100, MAX(0, (INDEX(出力表!D:D,4))*J176/MAX(K176, Settings!B3)))</f>
        <v>#VALUE!</v>
      </c>
      <c r="M176">
        <f>MIN(100, MAX(0, 100*BETAINV(乱数表!$E176, MAX(0.00000001, (1/(1+EXP(-(INDEX(係数表!G:G,5) + $B176))))*(EXP(INDEX(係数表!H:H,5) + INDEX(係数表!I:I,5)*LN(INDEX(出力表!C:C,5)+1)))), MAX(0.00000001, (1-(1/(1+EXP(-(INDEX(係数表!G:G,5) + $B176)))))*(EXP(INDEX(係数表!H:H,5) + INDEX(係数表!I:I,5)*LN(INDEX(出力表!C:C,5)+1)))))))</f>
        <v>85.158557032009099</v>
      </c>
      <c r="N176" t="e">
        <f>MIN(100, MAX(0, (100*(INDEX(出力表!D:D,5))/(EXP(INDEX(係数表!B:B,5) + $C176) + (INDEX(出力表!D:D,5)))) + (乱数表!$Q176*(Settings!B12/(((INDEX(出力表!D:D,5))+1)^INDEX(係数表!E:E,5)*INDEX(係数表!F:F,5))))))</f>
        <v>#VALUE!</v>
      </c>
      <c r="O176" t="e">
        <f>MIN(100, MAX(0, (INDEX(出力表!D:D,5))*M176/MAX(N176, Settings!B3)))</f>
        <v>#VALUE!</v>
      </c>
      <c r="P176">
        <f>MIN(100, MAX(0, 100*BETAINV(乱数表!$F176, MAX(0.00000001, (1/(1+EXP(-(INDEX(係数表!G:G,6) + $B176))))*(EXP(INDEX(係数表!H:H,6) + INDEX(係数表!I:I,6)*LN(INDEX(出力表!C:C,6)+1)))), MAX(0.00000001, (1-(1/(1+EXP(-(INDEX(係数表!G:G,6) + $B176)))))*(EXP(INDEX(係数表!H:H,6) + INDEX(係数表!I:I,6)*LN(INDEX(出力表!C:C,6)+1)))))))</f>
        <v>90.834670475129727</v>
      </c>
      <c r="Q176" t="e">
        <f>MIN(100, MAX(0, (100*(INDEX(出力表!D:D,6))/(EXP(INDEX(係数表!B:B,6) + $C176) + (INDEX(出力表!D:D,6)))) + (乱数表!$R176*(Settings!B12/(((INDEX(出力表!D:D,6))+1)^INDEX(係数表!E:E,6)*INDEX(係数表!F:F,6))))))</f>
        <v>#VALUE!</v>
      </c>
      <c r="R176" t="e">
        <f>MIN(100, MAX(0, (INDEX(出力表!D:D,6))*P176/MAX(Q176, Settings!B3)))</f>
        <v>#VALUE!</v>
      </c>
      <c r="S176">
        <f>MIN(100, MAX(0, 100*BETAINV(乱数表!$G176, MAX(0.00000001, (1/(1+EXP(-(INDEX(係数表!G:G,7) + $B176))))*(EXP(INDEX(係数表!H:H,7) + INDEX(係数表!I:I,7)*LN(INDEX(出力表!C:C,7)+1)))), MAX(0.00000001, (1-(1/(1+EXP(-(INDEX(係数表!G:G,7) + $B176)))))*(EXP(INDEX(係数表!H:H,7) + INDEX(係数表!I:I,7)*LN(INDEX(出力表!C:C,7)+1)))))))</f>
        <v>57.732498205048913</v>
      </c>
      <c r="T176" t="e">
        <f>MIN(100, MAX(0, (100*(INDEX(出力表!D:D,7))/(EXP(INDEX(係数表!B:B,7) + $C176) + (INDEX(出力表!D:D,7)))) + (乱数表!$S176*(Settings!B12/(((INDEX(出力表!D:D,7))+1)^INDEX(係数表!E:E,7)*INDEX(係数表!F:F,7))))))</f>
        <v>#VALUE!</v>
      </c>
      <c r="U176" t="e">
        <f>MIN(100, MAX(0, (INDEX(出力表!D:D,7))*S176/MAX(T176, Settings!B3)))</f>
        <v>#VALUE!</v>
      </c>
      <c r="V176">
        <f>MIN(100, MAX(0, 100*BETAINV(乱数表!$H176, MAX(0.00000001, (1/(1+EXP(-(INDEX(係数表!G:G,8) + $B176))))*(EXP(INDEX(係数表!H:H,8) + INDEX(係数表!I:I,8)*LN(INDEX(出力表!C:C,8)+1)))), MAX(0.00000001, (1-(1/(1+EXP(-(INDEX(係数表!G:G,8) + $B176)))))*(EXP(INDEX(係数表!H:H,8) + INDEX(係数表!I:I,8)*LN(INDEX(出力表!C:C,8)+1)))))))</f>
        <v>95.925316755196803</v>
      </c>
      <c r="W176" t="e">
        <f>MIN(100, MAX(0, (100*(INDEX(出力表!D:D,8))/(EXP(INDEX(係数表!B:B,8) + $C176) + (INDEX(出力表!D:D,8)))) + (乱数表!$T176*(Settings!B12/(((INDEX(出力表!D:D,8))+1)^INDEX(係数表!E:E,8)*INDEX(係数表!F:F,8))))))</f>
        <v>#VALUE!</v>
      </c>
      <c r="X176" t="e">
        <f>MIN(100, MAX(0, (INDEX(出力表!D:D,8))*V176/MAX(W176, Settings!B3)))</f>
        <v>#VALUE!</v>
      </c>
      <c r="Y176">
        <f>MIN(100, MAX(0, 100*BETAINV(乱数表!$I176, MAX(0.00000001, (1/(1+EXP(-(INDEX(係数表!G:G,9) + $B176))))*(EXP(INDEX(係数表!H:H,9) + INDEX(係数表!I:I,9)*LN(INDEX(出力表!C:C,9)+1)))), MAX(0.00000001, (1-(1/(1+EXP(-(INDEX(係数表!G:G,9) + $B176)))))*(EXP(INDEX(係数表!H:H,9) + INDEX(係数表!I:I,9)*LN(INDEX(出力表!C:C,9)+1)))))))</f>
        <v>99.017686010685139</v>
      </c>
      <c r="Z176" t="e">
        <f>MIN(100, MAX(0, (100*(INDEX(出力表!D:D,9))/(EXP(INDEX(係数表!B:B,9) + $C176) + (INDEX(出力表!D:D,9)))) + (乱数表!$U176*(Settings!B12/(((INDEX(出力表!D:D,9))+1)^INDEX(係数表!E:E,9)*INDEX(係数表!F:F,9))))))</f>
        <v>#VALUE!</v>
      </c>
      <c r="AA176" t="e">
        <f>MIN(100, MAX(0, (INDEX(出力表!D:D,9))*Y176/MAX(Z176, Settings!B3)))</f>
        <v>#VALUE!</v>
      </c>
      <c r="AB176">
        <f>MIN(100, MAX(0, 100*BETAINV(乱数表!$J176, MAX(0.00000001, (1/(1+EXP(-(INDEX(係数表!G:G,10) + $B176))))*(EXP(INDEX(係数表!H:H,10) + INDEX(係数表!I:I,10)*LN(INDEX(出力表!C:C,10)+1)))), MAX(0.00000001, (1-(1/(1+EXP(-(INDEX(係数表!G:G,10) + $B176)))))*(EXP(INDEX(係数表!H:H,10) + INDEX(係数表!I:I,10)*LN(INDEX(出力表!C:C,10)+1)))))))</f>
        <v>99.999973124334389</v>
      </c>
      <c r="AC176" t="e">
        <f>MIN(100, MAX(0, (100*(INDEX(出力表!D:D,10))/(EXP(INDEX(係数表!B:B,10) + $C176) + (INDEX(出力表!D:D,10)))) + (乱数表!$V176*(Settings!B12/(((INDEX(出力表!D:D,10))+1)^INDEX(係数表!E:E,10)*INDEX(係数表!F:F,10))))))</f>
        <v>#VALUE!</v>
      </c>
      <c r="AD176" t="e">
        <f>MIN(100, MAX(0, (INDEX(出力表!D:D,10))*AB176/MAX(AC176, Settings!B3)))</f>
        <v>#VALUE!</v>
      </c>
      <c r="AE176">
        <f>MIN(100, MAX(0, 100*BETAINV(乱数表!$K176, MAX(0.00000001, (1/(1+EXP(-(INDEX(係数表!G:G,11) + $B176))))*(EXP(INDEX(係数表!H:H,11) + INDEX(係数表!I:I,11)*LN(INDEX(出力表!C:C,11)+1)))), MAX(0.00000001, (1-(1/(1+EXP(-(INDEX(係数表!G:G,11) + $B176)))))*(EXP(INDEX(係数表!H:H,11) + INDEX(係数表!I:I,11)*LN(INDEX(出力表!C:C,11)+1)))))))</f>
        <v>99.686269869486637</v>
      </c>
      <c r="AF176" t="e">
        <f>MIN(100, MAX(0, (100*(INDEX(出力表!D:D,11))/(EXP(INDEX(係数表!B:B,11) + $C176) + (INDEX(出力表!D:D,11)))) + (乱数表!$W176*(Settings!B12/(((INDEX(出力表!D:D,11))+1)^INDEX(係数表!E:E,11)*INDEX(係数表!F:F,11))))))</f>
        <v>#VALUE!</v>
      </c>
      <c r="AG176" t="e">
        <f>MIN(100, MAX(0, (INDEX(出力表!D:D,11))*AE176/MAX(AF176, Settings!B3)))</f>
        <v>#VALUE!</v>
      </c>
      <c r="AH176">
        <f>MIN(100, MAX(0, 100*BETAINV(乱数表!$L176, MAX(0.00000001, (1/(1+EXP(-(INDEX(係数表!G:G,12) + $B176))))*(EXP(INDEX(係数表!H:H,12) + INDEX(係数表!I:I,12)*LN(INDEX(出力表!C:C,12)+1)))), MAX(0.00000001, (1-(1/(1+EXP(-(INDEX(係数表!G:G,12) + $B176)))))*(EXP(INDEX(係数表!H:H,12) + INDEX(係数表!I:I,12)*LN(INDEX(出力表!C:C,12)+1)))))))</f>
        <v>94.68802479232761</v>
      </c>
      <c r="AI176" t="e">
        <f>MIN(100, MAX(0, (100*(INDEX(出力表!D:D,12))/(EXP(INDEX(係数表!B:B,12) + $C176) + (INDEX(出力表!D:D,12)))) + (乱数表!$X176*(Settings!B12/(((INDEX(出力表!D:D,12))+1)^INDEX(係数表!E:E,12)*INDEX(係数表!F:F,12))))))</f>
        <v>#VALUE!</v>
      </c>
      <c r="AJ176" t="e">
        <f>MIN(100, MAX(0, (INDEX(出力表!D:D,12))*AH176/MAX(AI176, Settings!B3)))</f>
        <v>#VALUE!</v>
      </c>
      <c r="AK176">
        <f>MIN(100, MAX(0, 100*BETAINV(乱数表!$M176, MAX(0.00000001, (1/(1+EXP(-(INDEX(係数表!G:G,13) + $B176))))*(EXP(INDEX(係数表!H:H,13) + INDEX(係数表!I:I,13)*LN(INDEX(出力表!C:C,13)+1)))), MAX(0.00000001, (1-(1/(1+EXP(-(INDEX(係数表!G:G,13) + $B176)))))*(EXP(INDEX(係数表!H:H,13) + INDEX(係数表!I:I,13)*LN(INDEX(出力表!C:C,13)+1)))))))</f>
        <v>99.209989985221753</v>
      </c>
      <c r="AL176" t="e">
        <f>MIN(100, MAX(0, (100*(INDEX(出力表!D:D,13))/(EXP(INDEX(係数表!B:B,13) + $C176) + (INDEX(出力表!D:D,13)))) + (乱数表!$Y176*(Settings!B12/(((INDEX(出力表!D:D,13))+1)^INDEX(係数表!E:E,13)*INDEX(係数表!F:F,13))))))</f>
        <v>#VALUE!</v>
      </c>
      <c r="AM176" t="e">
        <f>MIN(100, MAX(0, (INDEX(出力表!D:D,13))*AK176/MAX(AL176, Settings!B3)))</f>
        <v>#VALUE!</v>
      </c>
      <c r="AN176">
        <f>IF(ISNUMBER(F176), INDEX(出力表!B:B,2)*F176, 0)+IF(ISNUMBER(I176), INDEX(出力表!B:B,3)*I176, 0)+IF(ISNUMBER(L176), INDEX(出力表!B:B,4)*L176, 0)+IF(ISNUMBER(O176), INDEX(出力表!B:B,5)*O176, 0)+IF(ISNUMBER(R176), INDEX(出力表!B:B,6)*R176, 0)+IF(ISNUMBER(U176), INDEX(出力表!B:B,7)*U176, 0)+IF(ISNUMBER(X176), INDEX(出力表!B:B,8)*X176, 0)+IF(ISNUMBER(AA176), INDEX(出力表!B:B,9)*AA176, 0)+IF(ISNUMBER(AD176), INDEX(出力表!B:B,10)*AD176, 0)+IF(ISNUMBER(AG176), INDEX(出力表!B:B,11)*AG176, 0)+IF(ISNUMBER(AJ176), INDEX(出力表!B:B,12)*AJ176, 0)+IF(ISNUMBER(AM176), INDEX(出力表!B:B,13)*AM176, 0)</f>
        <v>0</v>
      </c>
      <c r="AO176">
        <f>IF(ISNUMBER(F176), INDEX(出力表!B:B,2), 0)+IF(ISNUMBER(I176), INDEX(出力表!B:B,3), 0)+IF(ISNUMBER(L176), INDEX(出力表!B:B,4), 0)+IF(ISNUMBER(O176), INDEX(出力表!B:B,5), 0)+IF(ISNUMBER(R176), INDEX(出力表!B:B,6), 0)+IF(ISNUMBER(U176), INDEX(出力表!B:B,7), 0)+IF(ISNUMBER(X176), INDEX(出力表!B:B,8), 0)+IF(ISNUMBER(AA176), INDEX(出力表!B:B,9), 0)+IF(ISNUMBER(AD176), INDEX(出力表!B:B,10), 0)+IF(ISNUMBER(AG176), INDEX(出力表!B:B,11), 0)+IF(ISNUMBER(AJ176), INDEX(出力表!B:B,12), 0)+IF(ISNUMBER(AM176), INDEX(出力表!B:B,13), 0)</f>
        <v>0</v>
      </c>
      <c r="AP176" t="str">
        <f t="shared" si="2"/>
        <v/>
      </c>
    </row>
    <row r="177" spans="1:42" x14ac:dyDescent="0.2">
      <c r="A177">
        <v>176</v>
      </c>
      <c r="B177">
        <f>IF(UPPER(Settings!B4)="TRUE", 乱数表!$Z177*Settings!B10, 0)</f>
        <v>-1.1200962178127005E-2</v>
      </c>
      <c r="C177">
        <f>IF(UPPER(Settings!B4)="TRUE", 乱数表!$AA177*Settings!B11, 0)</f>
        <v>-3.3797542972881865E-2</v>
      </c>
      <c r="D177">
        <f>MIN(100, MAX(0, 100*BETAINV(乱数表!$B177, MAX(0.00000001, (1/(1+EXP(-(INDEX(係数表!G:G,2) + $B177))))*(EXP(INDEX(係数表!H:H,2) + INDEX(係数表!I:I,2)*LN(INDEX(出力表!C:C,2)+1)))), MAX(0.00000001, (1-(1/(1+EXP(-(INDEX(係数表!G:G,2) + $B177)))))*(EXP(INDEX(係数表!H:H,2) + INDEX(係数表!I:I,2)*LN(INDEX(出力表!C:C,2)+1)))))))</f>
        <v>97.637073283860815</v>
      </c>
      <c r="E177" t="e">
        <f>MIN(100, MAX(0, (100*(INDEX(出力表!D:D,2))/(EXP(INDEX(係数表!B:B,2) + $C177) + (INDEX(出力表!D:D,2)))) + (乱数表!$N177*(Settings!B12/(((INDEX(出力表!D:D,2))+1)^INDEX(係数表!E:E,2)*INDEX(係数表!F:F,2))))))</f>
        <v>#VALUE!</v>
      </c>
      <c r="F177" t="e">
        <f>MIN(100, MAX(0, (INDEX(出力表!D:D,2))*D177/MAX(E177, Settings!B3)))</f>
        <v>#VALUE!</v>
      </c>
      <c r="G177">
        <f>MIN(100, MAX(0, 100*BETAINV(乱数表!$C177, MAX(0.00000001, (1/(1+EXP(-(INDEX(係数表!G:G,3) + $B177))))*(EXP(INDEX(係数表!H:H,3) + INDEX(係数表!I:I,3)*LN(INDEX(出力表!C:C,3)+1)))), MAX(0.00000001, (1-(1/(1+EXP(-(INDEX(係数表!G:G,3) + $B177)))))*(EXP(INDEX(係数表!H:H,3) + INDEX(係数表!I:I,3)*LN(INDEX(出力表!C:C,3)+1)))))))</f>
        <v>93.102414345568491</v>
      </c>
      <c r="H177" t="e">
        <f>MIN(100, MAX(0, (100*(INDEX(出力表!D:D,3))/(EXP(INDEX(係数表!B:B,3) + $C177) + (INDEX(出力表!D:D,3)))) + (乱数表!$O177*(Settings!B12/(((INDEX(出力表!D:D,3))+1)^INDEX(係数表!E:E,3)*INDEX(係数表!F:F,3))))))</f>
        <v>#VALUE!</v>
      </c>
      <c r="I177" t="e">
        <f>MIN(100, MAX(0, (INDEX(出力表!D:D,3))*G177/MAX(H177, Settings!B3)))</f>
        <v>#VALUE!</v>
      </c>
      <c r="J177">
        <f>MIN(100, MAX(0, 100*BETAINV(乱数表!$D177, MAX(0.00000001, (1/(1+EXP(-(INDEX(係数表!G:G,4) + $B177))))*(EXP(INDEX(係数表!H:H,4) + INDEX(係数表!I:I,4)*LN(INDEX(出力表!C:C,4)+1)))), MAX(0.00000001, (1-(1/(1+EXP(-(INDEX(係数表!G:G,4) + $B177)))))*(EXP(INDEX(係数表!H:H,4) + INDEX(係数表!I:I,4)*LN(INDEX(出力表!C:C,4)+1)))))))</f>
        <v>56.686835803534422</v>
      </c>
      <c r="K177" t="e">
        <f>MIN(100, MAX(0, (100*(INDEX(出力表!D:D,4))/(EXP(INDEX(係数表!B:B,4) + $C177) + (INDEX(出力表!D:D,4)))) + (乱数表!$P177*(Settings!B12/(((INDEX(出力表!D:D,4))+1)^INDEX(係数表!E:E,4)*INDEX(係数表!F:F,4))))))</f>
        <v>#VALUE!</v>
      </c>
      <c r="L177" t="e">
        <f>MIN(100, MAX(0, (INDEX(出力表!D:D,4))*J177/MAX(K177, Settings!B3)))</f>
        <v>#VALUE!</v>
      </c>
      <c r="M177">
        <f>MIN(100, MAX(0, 100*BETAINV(乱数表!$E177, MAX(0.00000001, (1/(1+EXP(-(INDEX(係数表!G:G,5) + $B177))))*(EXP(INDEX(係数表!H:H,5) + INDEX(係数表!I:I,5)*LN(INDEX(出力表!C:C,5)+1)))), MAX(0.00000001, (1-(1/(1+EXP(-(INDEX(係数表!G:G,5) + $B177)))))*(EXP(INDEX(係数表!H:H,5) + INDEX(係数表!I:I,5)*LN(INDEX(出力表!C:C,5)+1)))))))</f>
        <v>44.375315455970352</v>
      </c>
      <c r="N177" t="e">
        <f>MIN(100, MAX(0, (100*(INDEX(出力表!D:D,5))/(EXP(INDEX(係数表!B:B,5) + $C177) + (INDEX(出力表!D:D,5)))) + (乱数表!$Q177*(Settings!B12/(((INDEX(出力表!D:D,5))+1)^INDEX(係数表!E:E,5)*INDEX(係数表!F:F,5))))))</f>
        <v>#VALUE!</v>
      </c>
      <c r="O177" t="e">
        <f>MIN(100, MAX(0, (INDEX(出力表!D:D,5))*M177/MAX(N177, Settings!B3)))</f>
        <v>#VALUE!</v>
      </c>
      <c r="P177">
        <f>MIN(100, MAX(0, 100*BETAINV(乱数表!$F177, MAX(0.00000001, (1/(1+EXP(-(INDEX(係数表!G:G,6) + $B177))))*(EXP(INDEX(係数表!H:H,6) + INDEX(係数表!I:I,6)*LN(INDEX(出力表!C:C,6)+1)))), MAX(0.00000001, (1-(1/(1+EXP(-(INDEX(係数表!G:G,6) + $B177)))))*(EXP(INDEX(係数表!H:H,6) + INDEX(係数表!I:I,6)*LN(INDEX(出力表!C:C,6)+1)))))))</f>
        <v>97.49881245292957</v>
      </c>
      <c r="Q177" t="e">
        <f>MIN(100, MAX(0, (100*(INDEX(出力表!D:D,6))/(EXP(INDEX(係数表!B:B,6) + $C177) + (INDEX(出力表!D:D,6)))) + (乱数表!$R177*(Settings!B12/(((INDEX(出力表!D:D,6))+1)^INDEX(係数表!E:E,6)*INDEX(係数表!F:F,6))))))</f>
        <v>#VALUE!</v>
      </c>
      <c r="R177" t="e">
        <f>MIN(100, MAX(0, (INDEX(出力表!D:D,6))*P177/MAX(Q177, Settings!B3)))</f>
        <v>#VALUE!</v>
      </c>
      <c r="S177">
        <f>MIN(100, MAX(0, 100*BETAINV(乱数表!$G177, MAX(0.00000001, (1/(1+EXP(-(INDEX(係数表!G:G,7) + $B177))))*(EXP(INDEX(係数表!H:H,7) + INDEX(係数表!I:I,7)*LN(INDEX(出力表!C:C,7)+1)))), MAX(0.00000001, (1-(1/(1+EXP(-(INDEX(係数表!G:G,7) + $B177)))))*(EXP(INDEX(係数表!H:H,7) + INDEX(係数表!I:I,7)*LN(INDEX(出力表!C:C,7)+1)))))))</f>
        <v>92.033173007437512</v>
      </c>
      <c r="T177" t="e">
        <f>MIN(100, MAX(0, (100*(INDEX(出力表!D:D,7))/(EXP(INDEX(係数表!B:B,7) + $C177) + (INDEX(出力表!D:D,7)))) + (乱数表!$S177*(Settings!B12/(((INDEX(出力表!D:D,7))+1)^INDEX(係数表!E:E,7)*INDEX(係数表!F:F,7))))))</f>
        <v>#VALUE!</v>
      </c>
      <c r="U177" t="e">
        <f>MIN(100, MAX(0, (INDEX(出力表!D:D,7))*S177/MAX(T177, Settings!B3)))</f>
        <v>#VALUE!</v>
      </c>
      <c r="V177">
        <f>MIN(100, MAX(0, 100*BETAINV(乱数表!$H177, MAX(0.00000001, (1/(1+EXP(-(INDEX(係数表!G:G,8) + $B177))))*(EXP(INDEX(係数表!H:H,8) + INDEX(係数表!I:I,8)*LN(INDEX(出力表!C:C,8)+1)))), MAX(0.00000001, (1-(1/(1+EXP(-(INDEX(係数表!G:G,8) + $B177)))))*(EXP(INDEX(係数表!H:H,8) + INDEX(係数表!I:I,8)*LN(INDEX(出力表!C:C,8)+1)))))))</f>
        <v>93.836262061136949</v>
      </c>
      <c r="W177" t="e">
        <f>MIN(100, MAX(0, (100*(INDEX(出力表!D:D,8))/(EXP(INDEX(係数表!B:B,8) + $C177) + (INDEX(出力表!D:D,8)))) + (乱数表!$T177*(Settings!B12/(((INDEX(出力表!D:D,8))+1)^INDEX(係数表!E:E,8)*INDEX(係数表!F:F,8))))))</f>
        <v>#VALUE!</v>
      </c>
      <c r="X177" t="e">
        <f>MIN(100, MAX(0, (INDEX(出力表!D:D,8))*V177/MAX(W177, Settings!B3)))</f>
        <v>#VALUE!</v>
      </c>
      <c r="Y177">
        <f>MIN(100, MAX(0, 100*BETAINV(乱数表!$I177, MAX(0.00000001, (1/(1+EXP(-(INDEX(係数表!G:G,9) + $B177))))*(EXP(INDEX(係数表!H:H,9) + INDEX(係数表!I:I,9)*LN(INDEX(出力表!C:C,9)+1)))), MAX(0.00000001, (1-(1/(1+EXP(-(INDEX(係数表!G:G,9) + $B177)))))*(EXP(INDEX(係数表!H:H,9) + INDEX(係数表!I:I,9)*LN(INDEX(出力表!C:C,9)+1)))))))</f>
        <v>96.135282431710806</v>
      </c>
      <c r="Z177" t="e">
        <f>MIN(100, MAX(0, (100*(INDEX(出力表!D:D,9))/(EXP(INDEX(係数表!B:B,9) + $C177) + (INDEX(出力表!D:D,9)))) + (乱数表!$U177*(Settings!B12/(((INDEX(出力表!D:D,9))+1)^INDEX(係数表!E:E,9)*INDEX(係数表!F:F,9))))))</f>
        <v>#VALUE!</v>
      </c>
      <c r="AA177" t="e">
        <f>MIN(100, MAX(0, (INDEX(出力表!D:D,9))*Y177/MAX(Z177, Settings!B3)))</f>
        <v>#VALUE!</v>
      </c>
      <c r="AB177">
        <f>MIN(100, MAX(0, 100*BETAINV(乱数表!$J177, MAX(0.00000001, (1/(1+EXP(-(INDEX(係数表!G:G,10) + $B177))))*(EXP(INDEX(係数表!H:H,10) + INDEX(係数表!I:I,10)*LN(INDEX(出力表!C:C,10)+1)))), MAX(0.00000001, (1-(1/(1+EXP(-(INDEX(係数表!G:G,10) + $B177)))))*(EXP(INDEX(係数表!H:H,10) + INDEX(係数表!I:I,10)*LN(INDEX(出力表!C:C,10)+1)))))))</f>
        <v>98.184327504760688</v>
      </c>
      <c r="AC177" t="e">
        <f>MIN(100, MAX(0, (100*(INDEX(出力表!D:D,10))/(EXP(INDEX(係数表!B:B,10) + $C177) + (INDEX(出力表!D:D,10)))) + (乱数表!$V177*(Settings!B12/(((INDEX(出力表!D:D,10))+1)^INDEX(係数表!E:E,10)*INDEX(係数表!F:F,10))))))</f>
        <v>#VALUE!</v>
      </c>
      <c r="AD177" t="e">
        <f>MIN(100, MAX(0, (INDEX(出力表!D:D,10))*AB177/MAX(AC177, Settings!B3)))</f>
        <v>#VALUE!</v>
      </c>
      <c r="AE177">
        <f>MIN(100, MAX(0, 100*BETAINV(乱数表!$K177, MAX(0.00000001, (1/(1+EXP(-(INDEX(係数表!G:G,11) + $B177))))*(EXP(INDEX(係数表!H:H,11) + INDEX(係数表!I:I,11)*LN(INDEX(出力表!C:C,11)+1)))), MAX(0.00000001, (1-(1/(1+EXP(-(INDEX(係数表!G:G,11) + $B177)))))*(EXP(INDEX(係数表!H:H,11) + INDEX(係数表!I:I,11)*LN(INDEX(出力表!C:C,11)+1)))))))</f>
        <v>81.140210683096839</v>
      </c>
      <c r="AF177" t="e">
        <f>MIN(100, MAX(0, (100*(INDEX(出力表!D:D,11))/(EXP(INDEX(係数表!B:B,11) + $C177) + (INDEX(出力表!D:D,11)))) + (乱数表!$W177*(Settings!B12/(((INDEX(出力表!D:D,11))+1)^INDEX(係数表!E:E,11)*INDEX(係数表!F:F,11))))))</f>
        <v>#VALUE!</v>
      </c>
      <c r="AG177" t="e">
        <f>MIN(100, MAX(0, (INDEX(出力表!D:D,11))*AE177/MAX(AF177, Settings!B3)))</f>
        <v>#VALUE!</v>
      </c>
      <c r="AH177">
        <f>MIN(100, MAX(0, 100*BETAINV(乱数表!$L177, MAX(0.00000001, (1/(1+EXP(-(INDEX(係数表!G:G,12) + $B177))))*(EXP(INDEX(係数表!H:H,12) + INDEX(係数表!I:I,12)*LN(INDEX(出力表!C:C,12)+1)))), MAX(0.00000001, (1-(1/(1+EXP(-(INDEX(係数表!G:G,12) + $B177)))))*(EXP(INDEX(係数表!H:H,12) + INDEX(係数表!I:I,12)*LN(INDEX(出力表!C:C,12)+1)))))))</f>
        <v>99.946241710651648</v>
      </c>
      <c r="AI177" t="e">
        <f>MIN(100, MAX(0, (100*(INDEX(出力表!D:D,12))/(EXP(INDEX(係数表!B:B,12) + $C177) + (INDEX(出力表!D:D,12)))) + (乱数表!$X177*(Settings!B12/(((INDEX(出力表!D:D,12))+1)^INDEX(係数表!E:E,12)*INDEX(係数表!F:F,12))))))</f>
        <v>#VALUE!</v>
      </c>
      <c r="AJ177" t="e">
        <f>MIN(100, MAX(0, (INDEX(出力表!D:D,12))*AH177/MAX(AI177, Settings!B3)))</f>
        <v>#VALUE!</v>
      </c>
      <c r="AK177">
        <f>MIN(100, MAX(0, 100*BETAINV(乱数表!$M177, MAX(0.00000001, (1/(1+EXP(-(INDEX(係数表!G:G,13) + $B177))))*(EXP(INDEX(係数表!H:H,13) + INDEX(係数表!I:I,13)*LN(INDEX(出力表!C:C,13)+1)))), MAX(0.00000001, (1-(1/(1+EXP(-(INDEX(係数表!G:G,13) + $B177)))))*(EXP(INDEX(係数表!H:H,13) + INDEX(係数表!I:I,13)*LN(INDEX(出力表!C:C,13)+1)))))))</f>
        <v>94.06533418145743</v>
      </c>
      <c r="AL177" t="e">
        <f>MIN(100, MAX(0, (100*(INDEX(出力表!D:D,13))/(EXP(INDEX(係数表!B:B,13) + $C177) + (INDEX(出力表!D:D,13)))) + (乱数表!$Y177*(Settings!B12/(((INDEX(出力表!D:D,13))+1)^INDEX(係数表!E:E,13)*INDEX(係数表!F:F,13))))))</f>
        <v>#VALUE!</v>
      </c>
      <c r="AM177" t="e">
        <f>MIN(100, MAX(0, (INDEX(出力表!D:D,13))*AK177/MAX(AL177, Settings!B3)))</f>
        <v>#VALUE!</v>
      </c>
      <c r="AN177">
        <f>IF(ISNUMBER(F177), INDEX(出力表!B:B,2)*F177, 0)+IF(ISNUMBER(I177), INDEX(出力表!B:B,3)*I177, 0)+IF(ISNUMBER(L177), INDEX(出力表!B:B,4)*L177, 0)+IF(ISNUMBER(O177), INDEX(出力表!B:B,5)*O177, 0)+IF(ISNUMBER(R177), INDEX(出力表!B:B,6)*R177, 0)+IF(ISNUMBER(U177), INDEX(出力表!B:B,7)*U177, 0)+IF(ISNUMBER(X177), INDEX(出力表!B:B,8)*X177, 0)+IF(ISNUMBER(AA177), INDEX(出力表!B:B,9)*AA177, 0)+IF(ISNUMBER(AD177), INDEX(出力表!B:B,10)*AD177, 0)+IF(ISNUMBER(AG177), INDEX(出力表!B:B,11)*AG177, 0)+IF(ISNUMBER(AJ177), INDEX(出力表!B:B,12)*AJ177, 0)+IF(ISNUMBER(AM177), INDEX(出力表!B:B,13)*AM177, 0)</f>
        <v>0</v>
      </c>
      <c r="AO177">
        <f>IF(ISNUMBER(F177), INDEX(出力表!B:B,2), 0)+IF(ISNUMBER(I177), INDEX(出力表!B:B,3), 0)+IF(ISNUMBER(L177), INDEX(出力表!B:B,4), 0)+IF(ISNUMBER(O177), INDEX(出力表!B:B,5), 0)+IF(ISNUMBER(R177), INDEX(出力表!B:B,6), 0)+IF(ISNUMBER(U177), INDEX(出力表!B:B,7), 0)+IF(ISNUMBER(X177), INDEX(出力表!B:B,8), 0)+IF(ISNUMBER(AA177), INDEX(出力表!B:B,9), 0)+IF(ISNUMBER(AD177), INDEX(出力表!B:B,10), 0)+IF(ISNUMBER(AG177), INDEX(出力表!B:B,11), 0)+IF(ISNUMBER(AJ177), INDEX(出力表!B:B,12), 0)+IF(ISNUMBER(AM177), INDEX(出力表!B:B,13), 0)</f>
        <v>0</v>
      </c>
      <c r="AP177" t="str">
        <f t="shared" si="2"/>
        <v/>
      </c>
    </row>
    <row r="178" spans="1:42" x14ac:dyDescent="0.2">
      <c r="A178">
        <v>177</v>
      </c>
      <c r="B178">
        <f>IF(UPPER(Settings!B4)="TRUE", 乱数表!$Z178*Settings!B10, 0)</f>
        <v>0.69590159555489373</v>
      </c>
      <c r="C178">
        <f>IF(UPPER(Settings!B4)="TRUE", 乱数表!$AA178*Settings!B11, 0)</f>
        <v>1.7246402705724518E-2</v>
      </c>
      <c r="D178">
        <f>MIN(100, MAX(0, 100*BETAINV(乱数表!$B178, MAX(0.00000001, (1/(1+EXP(-(INDEX(係数表!G:G,2) + $B178))))*(EXP(INDEX(係数表!H:H,2) + INDEX(係数表!I:I,2)*LN(INDEX(出力表!C:C,2)+1)))), MAX(0.00000001, (1-(1/(1+EXP(-(INDEX(係数表!G:G,2) + $B178)))))*(EXP(INDEX(係数表!H:H,2) + INDEX(係数表!I:I,2)*LN(INDEX(出力表!C:C,2)+1)))))))</f>
        <v>97.641242059274674</v>
      </c>
      <c r="E178" t="e">
        <f>MIN(100, MAX(0, (100*(INDEX(出力表!D:D,2))/(EXP(INDEX(係数表!B:B,2) + $C178) + (INDEX(出力表!D:D,2)))) + (乱数表!$N178*(Settings!B12/(((INDEX(出力表!D:D,2))+1)^INDEX(係数表!E:E,2)*INDEX(係数表!F:F,2))))))</f>
        <v>#VALUE!</v>
      </c>
      <c r="F178" t="e">
        <f>MIN(100, MAX(0, (INDEX(出力表!D:D,2))*D178/MAX(E178, Settings!B3)))</f>
        <v>#VALUE!</v>
      </c>
      <c r="G178">
        <f>MIN(100, MAX(0, 100*BETAINV(乱数表!$C178, MAX(0.00000001, (1/(1+EXP(-(INDEX(係数表!G:G,3) + $B178))))*(EXP(INDEX(係数表!H:H,3) + INDEX(係数表!I:I,3)*LN(INDEX(出力表!C:C,3)+1)))), MAX(0.00000001, (1-(1/(1+EXP(-(INDEX(係数表!G:G,3) + $B178)))))*(EXP(INDEX(係数表!H:H,3) + INDEX(係数表!I:I,3)*LN(INDEX(出力表!C:C,3)+1)))))))</f>
        <v>99.638386048438662</v>
      </c>
      <c r="H178" t="e">
        <f>MIN(100, MAX(0, (100*(INDEX(出力表!D:D,3))/(EXP(INDEX(係数表!B:B,3) + $C178) + (INDEX(出力表!D:D,3)))) + (乱数表!$O178*(Settings!B12/(((INDEX(出力表!D:D,3))+1)^INDEX(係数表!E:E,3)*INDEX(係数表!F:F,3))))))</f>
        <v>#VALUE!</v>
      </c>
      <c r="I178" t="e">
        <f>MIN(100, MAX(0, (INDEX(出力表!D:D,3))*G178/MAX(H178, Settings!B3)))</f>
        <v>#VALUE!</v>
      </c>
      <c r="J178">
        <f>MIN(100, MAX(0, 100*BETAINV(乱数表!$D178, MAX(0.00000001, (1/(1+EXP(-(INDEX(係数表!G:G,4) + $B178))))*(EXP(INDEX(係数表!H:H,4) + INDEX(係数表!I:I,4)*LN(INDEX(出力表!C:C,4)+1)))), MAX(0.00000001, (1-(1/(1+EXP(-(INDEX(係数表!G:G,4) + $B178)))))*(EXP(INDEX(係数表!H:H,4) + INDEX(係数表!I:I,4)*LN(INDEX(出力表!C:C,4)+1)))))))</f>
        <v>94.045785876392941</v>
      </c>
      <c r="K178" t="e">
        <f>MIN(100, MAX(0, (100*(INDEX(出力表!D:D,4))/(EXP(INDEX(係数表!B:B,4) + $C178) + (INDEX(出力表!D:D,4)))) + (乱数表!$P178*(Settings!B12/(((INDEX(出力表!D:D,4))+1)^INDEX(係数表!E:E,4)*INDEX(係数表!F:F,4))))))</f>
        <v>#VALUE!</v>
      </c>
      <c r="L178" t="e">
        <f>MIN(100, MAX(0, (INDEX(出力表!D:D,4))*J178/MAX(K178, Settings!B3)))</f>
        <v>#VALUE!</v>
      </c>
      <c r="M178">
        <f>MIN(100, MAX(0, 100*BETAINV(乱数表!$E178, MAX(0.00000001, (1/(1+EXP(-(INDEX(係数表!G:G,5) + $B178))))*(EXP(INDEX(係数表!H:H,5) + INDEX(係数表!I:I,5)*LN(INDEX(出力表!C:C,5)+1)))), MAX(0.00000001, (1-(1/(1+EXP(-(INDEX(係数表!G:G,5) + $B178)))))*(EXP(INDEX(係数表!H:H,5) + INDEX(係数表!I:I,5)*LN(INDEX(出力表!C:C,5)+1)))))))</f>
        <v>99.999681649633402</v>
      </c>
      <c r="N178" t="e">
        <f>MIN(100, MAX(0, (100*(INDEX(出力表!D:D,5))/(EXP(INDEX(係数表!B:B,5) + $C178) + (INDEX(出力表!D:D,5)))) + (乱数表!$Q178*(Settings!B12/(((INDEX(出力表!D:D,5))+1)^INDEX(係数表!E:E,5)*INDEX(係数表!F:F,5))))))</f>
        <v>#VALUE!</v>
      </c>
      <c r="O178" t="e">
        <f>MIN(100, MAX(0, (INDEX(出力表!D:D,5))*M178/MAX(N178, Settings!B3)))</f>
        <v>#VALUE!</v>
      </c>
      <c r="P178">
        <f>MIN(100, MAX(0, 100*BETAINV(乱数表!$F178, MAX(0.00000001, (1/(1+EXP(-(INDEX(係数表!G:G,6) + $B178))))*(EXP(INDEX(係数表!H:H,6) + INDEX(係数表!I:I,6)*LN(INDEX(出力表!C:C,6)+1)))), MAX(0.00000001, (1-(1/(1+EXP(-(INDEX(係数表!G:G,6) + $B178)))))*(EXP(INDEX(係数表!H:H,6) + INDEX(係数表!I:I,6)*LN(INDEX(出力表!C:C,6)+1)))))))</f>
        <v>87.771440488518579</v>
      </c>
      <c r="Q178" t="e">
        <f>MIN(100, MAX(0, (100*(INDEX(出力表!D:D,6))/(EXP(INDEX(係数表!B:B,6) + $C178) + (INDEX(出力表!D:D,6)))) + (乱数表!$R178*(Settings!B12/(((INDEX(出力表!D:D,6))+1)^INDEX(係数表!E:E,6)*INDEX(係数表!F:F,6))))))</f>
        <v>#VALUE!</v>
      </c>
      <c r="R178" t="e">
        <f>MIN(100, MAX(0, (INDEX(出力表!D:D,6))*P178/MAX(Q178, Settings!B3)))</f>
        <v>#VALUE!</v>
      </c>
      <c r="S178">
        <f>MIN(100, MAX(0, 100*BETAINV(乱数表!$G178, MAX(0.00000001, (1/(1+EXP(-(INDEX(係数表!G:G,7) + $B178))))*(EXP(INDEX(係数表!H:H,7) + INDEX(係数表!I:I,7)*LN(INDEX(出力表!C:C,7)+1)))), MAX(0.00000001, (1-(1/(1+EXP(-(INDEX(係数表!G:G,7) + $B178)))))*(EXP(INDEX(係数表!H:H,7) + INDEX(係数表!I:I,7)*LN(INDEX(出力表!C:C,7)+1)))))))</f>
        <v>94.713880097598363</v>
      </c>
      <c r="T178" t="e">
        <f>MIN(100, MAX(0, (100*(INDEX(出力表!D:D,7))/(EXP(INDEX(係数表!B:B,7) + $C178) + (INDEX(出力表!D:D,7)))) + (乱数表!$S178*(Settings!B12/(((INDEX(出力表!D:D,7))+1)^INDEX(係数表!E:E,7)*INDEX(係数表!F:F,7))))))</f>
        <v>#VALUE!</v>
      </c>
      <c r="U178" t="e">
        <f>MIN(100, MAX(0, (INDEX(出力表!D:D,7))*S178/MAX(T178, Settings!B3)))</f>
        <v>#VALUE!</v>
      </c>
      <c r="V178">
        <f>MIN(100, MAX(0, 100*BETAINV(乱数表!$H178, MAX(0.00000001, (1/(1+EXP(-(INDEX(係数表!G:G,8) + $B178))))*(EXP(INDEX(係数表!H:H,8) + INDEX(係数表!I:I,8)*LN(INDEX(出力表!C:C,8)+1)))), MAX(0.00000001, (1-(1/(1+EXP(-(INDEX(係数表!G:G,8) + $B178)))))*(EXP(INDEX(係数表!H:H,8) + INDEX(係数表!I:I,8)*LN(INDEX(出力表!C:C,8)+1)))))))</f>
        <v>68.219126516577404</v>
      </c>
      <c r="W178" t="e">
        <f>MIN(100, MAX(0, (100*(INDEX(出力表!D:D,8))/(EXP(INDEX(係数表!B:B,8) + $C178) + (INDEX(出力表!D:D,8)))) + (乱数表!$T178*(Settings!B12/(((INDEX(出力表!D:D,8))+1)^INDEX(係数表!E:E,8)*INDEX(係数表!F:F,8))))))</f>
        <v>#VALUE!</v>
      </c>
      <c r="X178" t="e">
        <f>MIN(100, MAX(0, (INDEX(出力表!D:D,8))*V178/MAX(W178, Settings!B3)))</f>
        <v>#VALUE!</v>
      </c>
      <c r="Y178">
        <f>MIN(100, MAX(0, 100*BETAINV(乱数表!$I178, MAX(0.00000001, (1/(1+EXP(-(INDEX(係数表!G:G,9) + $B178))))*(EXP(INDEX(係数表!H:H,9) + INDEX(係数表!I:I,9)*LN(INDEX(出力表!C:C,9)+1)))), MAX(0.00000001, (1-(1/(1+EXP(-(INDEX(係数表!G:G,9) + $B178)))))*(EXP(INDEX(係数表!H:H,9) + INDEX(係数表!I:I,9)*LN(INDEX(出力表!C:C,9)+1)))))))</f>
        <v>99.99979884860295</v>
      </c>
      <c r="Z178" t="e">
        <f>MIN(100, MAX(0, (100*(INDEX(出力表!D:D,9))/(EXP(INDEX(係数表!B:B,9) + $C178) + (INDEX(出力表!D:D,9)))) + (乱数表!$U178*(Settings!B12/(((INDEX(出力表!D:D,9))+1)^INDEX(係数表!E:E,9)*INDEX(係数表!F:F,9))))))</f>
        <v>#VALUE!</v>
      </c>
      <c r="AA178" t="e">
        <f>MIN(100, MAX(0, (INDEX(出力表!D:D,9))*Y178/MAX(Z178, Settings!B3)))</f>
        <v>#VALUE!</v>
      </c>
      <c r="AB178">
        <f>MIN(100, MAX(0, 100*BETAINV(乱数表!$J178, MAX(0.00000001, (1/(1+EXP(-(INDEX(係数表!G:G,10) + $B178))))*(EXP(INDEX(係数表!H:H,10) + INDEX(係数表!I:I,10)*LN(INDEX(出力表!C:C,10)+1)))), MAX(0.00000001, (1-(1/(1+EXP(-(INDEX(係数表!G:G,10) + $B178)))))*(EXP(INDEX(係数表!H:H,10) + INDEX(係数表!I:I,10)*LN(INDEX(出力表!C:C,10)+1)))))))</f>
        <v>95.419971726758973</v>
      </c>
      <c r="AC178" t="e">
        <f>MIN(100, MAX(0, (100*(INDEX(出力表!D:D,10))/(EXP(INDEX(係数表!B:B,10) + $C178) + (INDEX(出力表!D:D,10)))) + (乱数表!$V178*(Settings!B12/(((INDEX(出力表!D:D,10))+1)^INDEX(係数表!E:E,10)*INDEX(係数表!F:F,10))))))</f>
        <v>#VALUE!</v>
      </c>
      <c r="AD178" t="e">
        <f>MIN(100, MAX(0, (INDEX(出力表!D:D,10))*AB178/MAX(AC178, Settings!B3)))</f>
        <v>#VALUE!</v>
      </c>
      <c r="AE178">
        <f>MIN(100, MAX(0, 100*BETAINV(乱数表!$K178, MAX(0.00000001, (1/(1+EXP(-(INDEX(係数表!G:G,11) + $B178))))*(EXP(INDEX(係数表!H:H,11) + INDEX(係数表!I:I,11)*LN(INDEX(出力表!C:C,11)+1)))), MAX(0.00000001, (1-(1/(1+EXP(-(INDEX(係数表!G:G,11) + $B178)))))*(EXP(INDEX(係数表!H:H,11) + INDEX(係数表!I:I,11)*LN(INDEX(出力表!C:C,11)+1)))))))</f>
        <v>98.449857785358716</v>
      </c>
      <c r="AF178" t="e">
        <f>MIN(100, MAX(0, (100*(INDEX(出力表!D:D,11))/(EXP(INDEX(係数表!B:B,11) + $C178) + (INDEX(出力表!D:D,11)))) + (乱数表!$W178*(Settings!B12/(((INDEX(出力表!D:D,11))+1)^INDEX(係数表!E:E,11)*INDEX(係数表!F:F,11))))))</f>
        <v>#VALUE!</v>
      </c>
      <c r="AG178" t="e">
        <f>MIN(100, MAX(0, (INDEX(出力表!D:D,11))*AE178/MAX(AF178, Settings!B3)))</f>
        <v>#VALUE!</v>
      </c>
      <c r="AH178">
        <f>MIN(100, MAX(0, 100*BETAINV(乱数表!$L178, MAX(0.00000001, (1/(1+EXP(-(INDEX(係数表!G:G,12) + $B178))))*(EXP(INDEX(係数表!H:H,12) + INDEX(係数表!I:I,12)*LN(INDEX(出力表!C:C,12)+1)))), MAX(0.00000001, (1-(1/(1+EXP(-(INDEX(係数表!G:G,12) + $B178)))))*(EXP(INDEX(係数表!H:H,12) + INDEX(係数表!I:I,12)*LN(INDEX(出力表!C:C,12)+1)))))))</f>
        <v>76.322932294526723</v>
      </c>
      <c r="AI178" t="e">
        <f>MIN(100, MAX(0, (100*(INDEX(出力表!D:D,12))/(EXP(INDEX(係数表!B:B,12) + $C178) + (INDEX(出力表!D:D,12)))) + (乱数表!$X178*(Settings!B12/(((INDEX(出力表!D:D,12))+1)^INDEX(係数表!E:E,12)*INDEX(係数表!F:F,12))))))</f>
        <v>#VALUE!</v>
      </c>
      <c r="AJ178" t="e">
        <f>MIN(100, MAX(0, (INDEX(出力表!D:D,12))*AH178/MAX(AI178, Settings!B3)))</f>
        <v>#VALUE!</v>
      </c>
      <c r="AK178">
        <f>MIN(100, MAX(0, 100*BETAINV(乱数表!$M178, MAX(0.00000001, (1/(1+EXP(-(INDEX(係数表!G:G,13) + $B178))))*(EXP(INDEX(係数表!H:H,13) + INDEX(係数表!I:I,13)*LN(INDEX(出力表!C:C,13)+1)))), MAX(0.00000001, (1-(1/(1+EXP(-(INDEX(係数表!G:G,13) + $B178)))))*(EXP(INDEX(係数表!H:H,13) + INDEX(係数表!I:I,13)*LN(INDEX(出力表!C:C,13)+1)))))))</f>
        <v>99.99990465283939</v>
      </c>
      <c r="AL178" t="e">
        <f>MIN(100, MAX(0, (100*(INDEX(出力表!D:D,13))/(EXP(INDEX(係数表!B:B,13) + $C178) + (INDEX(出力表!D:D,13)))) + (乱数表!$Y178*(Settings!B12/(((INDEX(出力表!D:D,13))+1)^INDEX(係数表!E:E,13)*INDEX(係数表!F:F,13))))))</f>
        <v>#VALUE!</v>
      </c>
      <c r="AM178" t="e">
        <f>MIN(100, MAX(0, (INDEX(出力表!D:D,13))*AK178/MAX(AL178, Settings!B3)))</f>
        <v>#VALUE!</v>
      </c>
      <c r="AN178">
        <f>IF(ISNUMBER(F178), INDEX(出力表!B:B,2)*F178, 0)+IF(ISNUMBER(I178), INDEX(出力表!B:B,3)*I178, 0)+IF(ISNUMBER(L178), INDEX(出力表!B:B,4)*L178, 0)+IF(ISNUMBER(O178), INDEX(出力表!B:B,5)*O178, 0)+IF(ISNUMBER(R178), INDEX(出力表!B:B,6)*R178, 0)+IF(ISNUMBER(U178), INDEX(出力表!B:B,7)*U178, 0)+IF(ISNUMBER(X178), INDEX(出力表!B:B,8)*X178, 0)+IF(ISNUMBER(AA178), INDEX(出力表!B:B,9)*AA178, 0)+IF(ISNUMBER(AD178), INDEX(出力表!B:B,10)*AD178, 0)+IF(ISNUMBER(AG178), INDEX(出力表!B:B,11)*AG178, 0)+IF(ISNUMBER(AJ178), INDEX(出力表!B:B,12)*AJ178, 0)+IF(ISNUMBER(AM178), INDEX(出力表!B:B,13)*AM178, 0)</f>
        <v>0</v>
      </c>
      <c r="AO178">
        <f>IF(ISNUMBER(F178), INDEX(出力表!B:B,2), 0)+IF(ISNUMBER(I178), INDEX(出力表!B:B,3), 0)+IF(ISNUMBER(L178), INDEX(出力表!B:B,4), 0)+IF(ISNUMBER(O178), INDEX(出力表!B:B,5), 0)+IF(ISNUMBER(R178), INDEX(出力表!B:B,6), 0)+IF(ISNUMBER(U178), INDEX(出力表!B:B,7), 0)+IF(ISNUMBER(X178), INDEX(出力表!B:B,8), 0)+IF(ISNUMBER(AA178), INDEX(出力表!B:B,9), 0)+IF(ISNUMBER(AD178), INDEX(出力表!B:B,10), 0)+IF(ISNUMBER(AG178), INDEX(出力表!B:B,11), 0)+IF(ISNUMBER(AJ178), INDEX(出力表!B:B,12), 0)+IF(ISNUMBER(AM178), INDEX(出力表!B:B,13), 0)</f>
        <v>0</v>
      </c>
      <c r="AP178" t="str">
        <f t="shared" si="2"/>
        <v/>
      </c>
    </row>
    <row r="179" spans="1:42" x14ac:dyDescent="0.2">
      <c r="A179">
        <v>178</v>
      </c>
      <c r="B179">
        <f>IF(UPPER(Settings!B4)="TRUE", 乱数表!$Z179*Settings!B10, 0)</f>
        <v>0.12938715279453386</v>
      </c>
      <c r="C179">
        <f>IF(UPPER(Settings!B4)="TRUE", 乱数表!$AA179*Settings!B11, 0)</f>
        <v>3.7960267728867292E-2</v>
      </c>
      <c r="D179">
        <f>MIN(100, MAX(0, 100*BETAINV(乱数表!$B179, MAX(0.00000001, (1/(1+EXP(-(INDEX(係数表!G:G,2) + $B179))))*(EXP(INDEX(係数表!H:H,2) + INDEX(係数表!I:I,2)*LN(INDEX(出力表!C:C,2)+1)))), MAX(0.00000001, (1-(1/(1+EXP(-(INDEX(係数表!G:G,2) + $B179)))))*(EXP(INDEX(係数表!H:H,2) + INDEX(係数表!I:I,2)*LN(INDEX(出力表!C:C,2)+1)))))))</f>
        <v>97.072081077022844</v>
      </c>
      <c r="E179" t="e">
        <f>MIN(100, MAX(0, (100*(INDEX(出力表!D:D,2))/(EXP(INDEX(係数表!B:B,2) + $C179) + (INDEX(出力表!D:D,2)))) + (乱数表!$N179*(Settings!B12/(((INDEX(出力表!D:D,2))+1)^INDEX(係数表!E:E,2)*INDEX(係数表!F:F,2))))))</f>
        <v>#VALUE!</v>
      </c>
      <c r="F179" t="e">
        <f>MIN(100, MAX(0, (INDEX(出力表!D:D,2))*D179/MAX(E179, Settings!B3)))</f>
        <v>#VALUE!</v>
      </c>
      <c r="G179">
        <f>MIN(100, MAX(0, 100*BETAINV(乱数表!$C179, MAX(0.00000001, (1/(1+EXP(-(INDEX(係数表!G:G,3) + $B179))))*(EXP(INDEX(係数表!H:H,3) + INDEX(係数表!I:I,3)*LN(INDEX(出力表!C:C,3)+1)))), MAX(0.00000001, (1-(1/(1+EXP(-(INDEX(係数表!G:G,3) + $B179)))))*(EXP(INDEX(係数表!H:H,3) + INDEX(係数表!I:I,3)*LN(INDEX(出力表!C:C,3)+1)))))))</f>
        <v>89.860357476749726</v>
      </c>
      <c r="H179" t="e">
        <f>MIN(100, MAX(0, (100*(INDEX(出力表!D:D,3))/(EXP(INDEX(係数表!B:B,3) + $C179) + (INDEX(出力表!D:D,3)))) + (乱数表!$O179*(Settings!B12/(((INDEX(出力表!D:D,3))+1)^INDEX(係数表!E:E,3)*INDEX(係数表!F:F,3))))))</f>
        <v>#VALUE!</v>
      </c>
      <c r="I179" t="e">
        <f>MIN(100, MAX(0, (INDEX(出力表!D:D,3))*G179/MAX(H179, Settings!B3)))</f>
        <v>#VALUE!</v>
      </c>
      <c r="J179">
        <f>MIN(100, MAX(0, 100*BETAINV(乱数表!$D179, MAX(0.00000001, (1/(1+EXP(-(INDEX(係数表!G:G,4) + $B179))))*(EXP(INDEX(係数表!H:H,4) + INDEX(係数表!I:I,4)*LN(INDEX(出力表!C:C,4)+1)))), MAX(0.00000001, (1-(1/(1+EXP(-(INDEX(係数表!G:G,4) + $B179)))))*(EXP(INDEX(係数表!H:H,4) + INDEX(係数表!I:I,4)*LN(INDEX(出力表!C:C,4)+1)))))))</f>
        <v>99.364391411476532</v>
      </c>
      <c r="K179" t="e">
        <f>MIN(100, MAX(0, (100*(INDEX(出力表!D:D,4))/(EXP(INDEX(係数表!B:B,4) + $C179) + (INDEX(出力表!D:D,4)))) + (乱数表!$P179*(Settings!B12/(((INDEX(出力表!D:D,4))+1)^INDEX(係数表!E:E,4)*INDEX(係数表!F:F,4))))))</f>
        <v>#VALUE!</v>
      </c>
      <c r="L179" t="e">
        <f>MIN(100, MAX(0, (INDEX(出力表!D:D,4))*J179/MAX(K179, Settings!B3)))</f>
        <v>#VALUE!</v>
      </c>
      <c r="M179">
        <f>MIN(100, MAX(0, 100*BETAINV(乱数表!$E179, MAX(0.00000001, (1/(1+EXP(-(INDEX(係数表!G:G,5) + $B179))))*(EXP(INDEX(係数表!H:H,5) + INDEX(係数表!I:I,5)*LN(INDEX(出力表!C:C,5)+1)))), MAX(0.00000001, (1-(1/(1+EXP(-(INDEX(係数表!G:G,5) + $B179)))))*(EXP(INDEX(係数表!H:H,5) + INDEX(係数表!I:I,5)*LN(INDEX(出力表!C:C,5)+1)))))))</f>
        <v>68.270313414747065</v>
      </c>
      <c r="N179" t="e">
        <f>MIN(100, MAX(0, (100*(INDEX(出力表!D:D,5))/(EXP(INDEX(係数表!B:B,5) + $C179) + (INDEX(出力表!D:D,5)))) + (乱数表!$Q179*(Settings!B12/(((INDEX(出力表!D:D,5))+1)^INDEX(係数表!E:E,5)*INDEX(係数表!F:F,5))))))</f>
        <v>#VALUE!</v>
      </c>
      <c r="O179" t="e">
        <f>MIN(100, MAX(0, (INDEX(出力表!D:D,5))*M179/MAX(N179, Settings!B3)))</f>
        <v>#VALUE!</v>
      </c>
      <c r="P179">
        <f>MIN(100, MAX(0, 100*BETAINV(乱数表!$F179, MAX(0.00000001, (1/(1+EXP(-(INDEX(係数表!G:G,6) + $B179))))*(EXP(INDEX(係数表!H:H,6) + INDEX(係数表!I:I,6)*LN(INDEX(出力表!C:C,6)+1)))), MAX(0.00000001, (1-(1/(1+EXP(-(INDEX(係数表!G:G,6) + $B179)))))*(EXP(INDEX(係数表!H:H,6) + INDEX(係数表!I:I,6)*LN(INDEX(出力表!C:C,6)+1)))))))</f>
        <v>74.257651410834427</v>
      </c>
      <c r="Q179" t="e">
        <f>MIN(100, MAX(0, (100*(INDEX(出力表!D:D,6))/(EXP(INDEX(係数表!B:B,6) + $C179) + (INDEX(出力表!D:D,6)))) + (乱数表!$R179*(Settings!B12/(((INDEX(出力表!D:D,6))+1)^INDEX(係数表!E:E,6)*INDEX(係数表!F:F,6))))))</f>
        <v>#VALUE!</v>
      </c>
      <c r="R179" t="e">
        <f>MIN(100, MAX(0, (INDEX(出力表!D:D,6))*P179/MAX(Q179, Settings!B3)))</f>
        <v>#VALUE!</v>
      </c>
      <c r="S179">
        <f>MIN(100, MAX(0, 100*BETAINV(乱数表!$G179, MAX(0.00000001, (1/(1+EXP(-(INDEX(係数表!G:G,7) + $B179))))*(EXP(INDEX(係数表!H:H,7) + INDEX(係数表!I:I,7)*LN(INDEX(出力表!C:C,7)+1)))), MAX(0.00000001, (1-(1/(1+EXP(-(INDEX(係数表!G:G,7) + $B179)))))*(EXP(INDEX(係数表!H:H,7) + INDEX(係数表!I:I,7)*LN(INDEX(出力表!C:C,7)+1)))))))</f>
        <v>81.743013202891561</v>
      </c>
      <c r="T179" t="e">
        <f>MIN(100, MAX(0, (100*(INDEX(出力表!D:D,7))/(EXP(INDEX(係数表!B:B,7) + $C179) + (INDEX(出力表!D:D,7)))) + (乱数表!$S179*(Settings!B12/(((INDEX(出力表!D:D,7))+1)^INDEX(係数表!E:E,7)*INDEX(係数表!F:F,7))))))</f>
        <v>#VALUE!</v>
      </c>
      <c r="U179" t="e">
        <f>MIN(100, MAX(0, (INDEX(出力表!D:D,7))*S179/MAX(T179, Settings!B3)))</f>
        <v>#VALUE!</v>
      </c>
      <c r="V179">
        <f>MIN(100, MAX(0, 100*BETAINV(乱数表!$H179, MAX(0.00000001, (1/(1+EXP(-(INDEX(係数表!G:G,8) + $B179))))*(EXP(INDEX(係数表!H:H,8) + INDEX(係数表!I:I,8)*LN(INDEX(出力表!C:C,8)+1)))), MAX(0.00000001, (1-(1/(1+EXP(-(INDEX(係数表!G:G,8) + $B179)))))*(EXP(INDEX(係数表!H:H,8) + INDEX(係数表!I:I,8)*LN(INDEX(出力表!C:C,8)+1)))))))</f>
        <v>85.141389191354804</v>
      </c>
      <c r="W179" t="e">
        <f>MIN(100, MAX(0, (100*(INDEX(出力表!D:D,8))/(EXP(INDEX(係数表!B:B,8) + $C179) + (INDEX(出力表!D:D,8)))) + (乱数表!$T179*(Settings!B12/(((INDEX(出力表!D:D,8))+1)^INDEX(係数表!E:E,8)*INDEX(係数表!F:F,8))))))</f>
        <v>#VALUE!</v>
      </c>
      <c r="X179" t="e">
        <f>MIN(100, MAX(0, (INDEX(出力表!D:D,8))*V179/MAX(W179, Settings!B3)))</f>
        <v>#VALUE!</v>
      </c>
      <c r="Y179">
        <f>MIN(100, MAX(0, 100*BETAINV(乱数表!$I179, MAX(0.00000001, (1/(1+EXP(-(INDEX(係数表!G:G,9) + $B179))))*(EXP(INDEX(係数表!H:H,9) + INDEX(係数表!I:I,9)*LN(INDEX(出力表!C:C,9)+1)))), MAX(0.00000001, (1-(1/(1+EXP(-(INDEX(係数表!G:G,9) + $B179)))))*(EXP(INDEX(係数表!H:H,9) + INDEX(係数表!I:I,9)*LN(INDEX(出力表!C:C,9)+1)))))))</f>
        <v>25.598028511967691</v>
      </c>
      <c r="Z179" t="e">
        <f>MIN(100, MAX(0, (100*(INDEX(出力表!D:D,9))/(EXP(INDEX(係数表!B:B,9) + $C179) + (INDEX(出力表!D:D,9)))) + (乱数表!$U179*(Settings!B12/(((INDEX(出力表!D:D,9))+1)^INDEX(係数表!E:E,9)*INDEX(係数表!F:F,9))))))</f>
        <v>#VALUE!</v>
      </c>
      <c r="AA179" t="e">
        <f>MIN(100, MAX(0, (INDEX(出力表!D:D,9))*Y179/MAX(Z179, Settings!B3)))</f>
        <v>#VALUE!</v>
      </c>
      <c r="AB179">
        <f>MIN(100, MAX(0, 100*BETAINV(乱数表!$J179, MAX(0.00000001, (1/(1+EXP(-(INDEX(係数表!G:G,10) + $B179))))*(EXP(INDEX(係数表!H:H,10) + INDEX(係数表!I:I,10)*LN(INDEX(出力表!C:C,10)+1)))), MAX(0.00000001, (1-(1/(1+EXP(-(INDEX(係数表!G:G,10) + $B179)))))*(EXP(INDEX(係数表!H:H,10) + INDEX(係数表!I:I,10)*LN(INDEX(出力表!C:C,10)+1)))))))</f>
        <v>86.81563784532338</v>
      </c>
      <c r="AC179" t="e">
        <f>MIN(100, MAX(0, (100*(INDEX(出力表!D:D,10))/(EXP(INDEX(係数表!B:B,10) + $C179) + (INDEX(出力表!D:D,10)))) + (乱数表!$V179*(Settings!B12/(((INDEX(出力表!D:D,10))+1)^INDEX(係数表!E:E,10)*INDEX(係数表!F:F,10))))))</f>
        <v>#VALUE!</v>
      </c>
      <c r="AD179" t="e">
        <f>MIN(100, MAX(0, (INDEX(出力表!D:D,10))*AB179/MAX(AC179, Settings!B3)))</f>
        <v>#VALUE!</v>
      </c>
      <c r="AE179">
        <f>MIN(100, MAX(0, 100*BETAINV(乱数表!$K179, MAX(0.00000001, (1/(1+EXP(-(INDEX(係数表!G:G,11) + $B179))))*(EXP(INDEX(係数表!H:H,11) + INDEX(係数表!I:I,11)*LN(INDEX(出力表!C:C,11)+1)))), MAX(0.00000001, (1-(1/(1+EXP(-(INDEX(係数表!G:G,11) + $B179)))))*(EXP(INDEX(係数表!H:H,11) + INDEX(係数表!I:I,11)*LN(INDEX(出力表!C:C,11)+1)))))))</f>
        <v>98.587600951317626</v>
      </c>
      <c r="AF179" t="e">
        <f>MIN(100, MAX(0, (100*(INDEX(出力表!D:D,11))/(EXP(INDEX(係数表!B:B,11) + $C179) + (INDEX(出力表!D:D,11)))) + (乱数表!$W179*(Settings!B12/(((INDEX(出力表!D:D,11))+1)^INDEX(係数表!E:E,11)*INDEX(係数表!F:F,11))))))</f>
        <v>#VALUE!</v>
      </c>
      <c r="AG179" t="e">
        <f>MIN(100, MAX(0, (INDEX(出力表!D:D,11))*AE179/MAX(AF179, Settings!B3)))</f>
        <v>#VALUE!</v>
      </c>
      <c r="AH179">
        <f>MIN(100, MAX(0, 100*BETAINV(乱数表!$L179, MAX(0.00000001, (1/(1+EXP(-(INDEX(係数表!G:G,12) + $B179))))*(EXP(INDEX(係数表!H:H,12) + INDEX(係数表!I:I,12)*LN(INDEX(出力表!C:C,12)+1)))), MAX(0.00000001, (1-(1/(1+EXP(-(INDEX(係数表!G:G,12) + $B179)))))*(EXP(INDEX(係数表!H:H,12) + INDEX(係数表!I:I,12)*LN(INDEX(出力表!C:C,12)+1)))))))</f>
        <v>80.074230856720362</v>
      </c>
      <c r="AI179" t="e">
        <f>MIN(100, MAX(0, (100*(INDEX(出力表!D:D,12))/(EXP(INDEX(係数表!B:B,12) + $C179) + (INDEX(出力表!D:D,12)))) + (乱数表!$X179*(Settings!B12/(((INDEX(出力表!D:D,12))+1)^INDEX(係数表!E:E,12)*INDEX(係数表!F:F,12))))))</f>
        <v>#VALUE!</v>
      </c>
      <c r="AJ179" t="e">
        <f>MIN(100, MAX(0, (INDEX(出力表!D:D,12))*AH179/MAX(AI179, Settings!B3)))</f>
        <v>#VALUE!</v>
      </c>
      <c r="AK179">
        <f>MIN(100, MAX(0, 100*BETAINV(乱数表!$M179, MAX(0.00000001, (1/(1+EXP(-(INDEX(係数表!G:G,13) + $B179))))*(EXP(INDEX(係数表!H:H,13) + INDEX(係数表!I:I,13)*LN(INDEX(出力表!C:C,13)+1)))), MAX(0.00000001, (1-(1/(1+EXP(-(INDEX(係数表!G:G,13) + $B179)))))*(EXP(INDEX(係数表!H:H,13) + INDEX(係数表!I:I,13)*LN(INDEX(出力表!C:C,13)+1)))))))</f>
        <v>97.775150591902431</v>
      </c>
      <c r="AL179" t="e">
        <f>MIN(100, MAX(0, (100*(INDEX(出力表!D:D,13))/(EXP(INDEX(係数表!B:B,13) + $C179) + (INDEX(出力表!D:D,13)))) + (乱数表!$Y179*(Settings!B12/(((INDEX(出力表!D:D,13))+1)^INDEX(係数表!E:E,13)*INDEX(係数表!F:F,13))))))</f>
        <v>#VALUE!</v>
      </c>
      <c r="AM179" t="e">
        <f>MIN(100, MAX(0, (INDEX(出力表!D:D,13))*AK179/MAX(AL179, Settings!B3)))</f>
        <v>#VALUE!</v>
      </c>
      <c r="AN179">
        <f>IF(ISNUMBER(F179), INDEX(出力表!B:B,2)*F179, 0)+IF(ISNUMBER(I179), INDEX(出力表!B:B,3)*I179, 0)+IF(ISNUMBER(L179), INDEX(出力表!B:B,4)*L179, 0)+IF(ISNUMBER(O179), INDEX(出力表!B:B,5)*O179, 0)+IF(ISNUMBER(R179), INDEX(出力表!B:B,6)*R179, 0)+IF(ISNUMBER(U179), INDEX(出力表!B:B,7)*U179, 0)+IF(ISNUMBER(X179), INDEX(出力表!B:B,8)*X179, 0)+IF(ISNUMBER(AA179), INDEX(出力表!B:B,9)*AA179, 0)+IF(ISNUMBER(AD179), INDEX(出力表!B:B,10)*AD179, 0)+IF(ISNUMBER(AG179), INDEX(出力表!B:B,11)*AG179, 0)+IF(ISNUMBER(AJ179), INDEX(出力表!B:B,12)*AJ179, 0)+IF(ISNUMBER(AM179), INDEX(出力表!B:B,13)*AM179, 0)</f>
        <v>0</v>
      </c>
      <c r="AO179">
        <f>IF(ISNUMBER(F179), INDEX(出力表!B:B,2), 0)+IF(ISNUMBER(I179), INDEX(出力表!B:B,3), 0)+IF(ISNUMBER(L179), INDEX(出力表!B:B,4), 0)+IF(ISNUMBER(O179), INDEX(出力表!B:B,5), 0)+IF(ISNUMBER(R179), INDEX(出力表!B:B,6), 0)+IF(ISNUMBER(U179), INDEX(出力表!B:B,7), 0)+IF(ISNUMBER(X179), INDEX(出力表!B:B,8), 0)+IF(ISNUMBER(AA179), INDEX(出力表!B:B,9), 0)+IF(ISNUMBER(AD179), INDEX(出力表!B:B,10), 0)+IF(ISNUMBER(AG179), INDEX(出力表!B:B,11), 0)+IF(ISNUMBER(AJ179), INDEX(出力表!B:B,12), 0)+IF(ISNUMBER(AM179), INDEX(出力表!B:B,13), 0)</f>
        <v>0</v>
      </c>
      <c r="AP179" t="str">
        <f t="shared" si="2"/>
        <v/>
      </c>
    </row>
    <row r="180" spans="1:42" x14ac:dyDescent="0.2">
      <c r="A180">
        <v>179</v>
      </c>
      <c r="B180">
        <f>IF(UPPER(Settings!B4)="TRUE", 乱数表!$Z180*Settings!B10, 0)</f>
        <v>-0.21794841399465192</v>
      </c>
      <c r="C180">
        <f>IF(UPPER(Settings!B4)="TRUE", 乱数表!$AA180*Settings!B11, 0)</f>
        <v>0.14176250257034689</v>
      </c>
      <c r="D180">
        <f>MIN(100, MAX(0, 100*BETAINV(乱数表!$B180, MAX(0.00000001, (1/(1+EXP(-(INDEX(係数表!G:G,2) + $B180))))*(EXP(INDEX(係数表!H:H,2) + INDEX(係数表!I:I,2)*LN(INDEX(出力表!C:C,2)+1)))), MAX(0.00000001, (1-(1/(1+EXP(-(INDEX(係数表!G:G,2) + $B180)))))*(EXP(INDEX(係数表!H:H,2) + INDEX(係数表!I:I,2)*LN(INDEX(出力表!C:C,2)+1)))))))</f>
        <v>99.571690304844665</v>
      </c>
      <c r="E180" t="e">
        <f>MIN(100, MAX(0, (100*(INDEX(出力表!D:D,2))/(EXP(INDEX(係数表!B:B,2) + $C180) + (INDEX(出力表!D:D,2)))) + (乱数表!$N180*(Settings!B12/(((INDEX(出力表!D:D,2))+1)^INDEX(係数表!E:E,2)*INDEX(係数表!F:F,2))))))</f>
        <v>#VALUE!</v>
      </c>
      <c r="F180" t="e">
        <f>MIN(100, MAX(0, (INDEX(出力表!D:D,2))*D180/MAX(E180, Settings!B3)))</f>
        <v>#VALUE!</v>
      </c>
      <c r="G180">
        <f>MIN(100, MAX(0, 100*BETAINV(乱数表!$C180, MAX(0.00000001, (1/(1+EXP(-(INDEX(係数表!G:G,3) + $B180))))*(EXP(INDEX(係数表!H:H,3) + INDEX(係数表!I:I,3)*LN(INDEX(出力表!C:C,3)+1)))), MAX(0.00000001, (1-(1/(1+EXP(-(INDEX(係数表!G:G,3) + $B180)))))*(EXP(INDEX(係数表!H:H,3) + INDEX(係数表!I:I,3)*LN(INDEX(出力表!C:C,3)+1)))))))</f>
        <v>60.287775494255683</v>
      </c>
      <c r="H180" t="e">
        <f>MIN(100, MAX(0, (100*(INDEX(出力表!D:D,3))/(EXP(INDEX(係数表!B:B,3) + $C180) + (INDEX(出力表!D:D,3)))) + (乱数表!$O180*(Settings!B12/(((INDEX(出力表!D:D,3))+1)^INDEX(係数表!E:E,3)*INDEX(係数表!F:F,3))))))</f>
        <v>#VALUE!</v>
      </c>
      <c r="I180" t="e">
        <f>MIN(100, MAX(0, (INDEX(出力表!D:D,3))*G180/MAX(H180, Settings!B3)))</f>
        <v>#VALUE!</v>
      </c>
      <c r="J180">
        <f>MIN(100, MAX(0, 100*BETAINV(乱数表!$D180, MAX(0.00000001, (1/(1+EXP(-(INDEX(係数表!G:G,4) + $B180))))*(EXP(INDEX(係数表!H:H,4) + INDEX(係数表!I:I,4)*LN(INDEX(出力表!C:C,4)+1)))), MAX(0.00000001, (1-(1/(1+EXP(-(INDEX(係数表!G:G,4) + $B180)))))*(EXP(INDEX(係数表!H:H,4) + INDEX(係数表!I:I,4)*LN(INDEX(出力表!C:C,4)+1)))))))</f>
        <v>49.559936561572101</v>
      </c>
      <c r="K180" t="e">
        <f>MIN(100, MAX(0, (100*(INDEX(出力表!D:D,4))/(EXP(INDEX(係数表!B:B,4) + $C180) + (INDEX(出力表!D:D,4)))) + (乱数表!$P180*(Settings!B12/(((INDEX(出力表!D:D,4))+1)^INDEX(係数表!E:E,4)*INDEX(係数表!F:F,4))))))</f>
        <v>#VALUE!</v>
      </c>
      <c r="L180" t="e">
        <f>MIN(100, MAX(0, (INDEX(出力表!D:D,4))*J180/MAX(K180, Settings!B3)))</f>
        <v>#VALUE!</v>
      </c>
      <c r="M180">
        <f>MIN(100, MAX(0, 100*BETAINV(乱数表!$E180, MAX(0.00000001, (1/(1+EXP(-(INDEX(係数表!G:G,5) + $B180))))*(EXP(INDEX(係数表!H:H,5) + INDEX(係数表!I:I,5)*LN(INDEX(出力表!C:C,5)+1)))), MAX(0.00000001, (1-(1/(1+EXP(-(INDEX(係数表!G:G,5) + $B180)))))*(EXP(INDEX(係数表!H:H,5) + INDEX(係数表!I:I,5)*LN(INDEX(出力表!C:C,5)+1)))))))</f>
        <v>96.80207416787789</v>
      </c>
      <c r="N180" t="e">
        <f>MIN(100, MAX(0, (100*(INDEX(出力表!D:D,5))/(EXP(INDEX(係数表!B:B,5) + $C180) + (INDEX(出力表!D:D,5)))) + (乱数表!$Q180*(Settings!B12/(((INDEX(出力表!D:D,5))+1)^INDEX(係数表!E:E,5)*INDEX(係数表!F:F,5))))))</f>
        <v>#VALUE!</v>
      </c>
      <c r="O180" t="e">
        <f>MIN(100, MAX(0, (INDEX(出力表!D:D,5))*M180/MAX(N180, Settings!B3)))</f>
        <v>#VALUE!</v>
      </c>
      <c r="P180">
        <f>MIN(100, MAX(0, 100*BETAINV(乱数表!$F180, MAX(0.00000001, (1/(1+EXP(-(INDEX(係数表!G:G,6) + $B180))))*(EXP(INDEX(係数表!H:H,6) + INDEX(係数表!I:I,6)*LN(INDEX(出力表!C:C,6)+1)))), MAX(0.00000001, (1-(1/(1+EXP(-(INDEX(係数表!G:G,6) + $B180)))))*(EXP(INDEX(係数表!H:H,6) + INDEX(係数表!I:I,6)*LN(INDEX(出力表!C:C,6)+1)))))))</f>
        <v>74.280586091278948</v>
      </c>
      <c r="Q180" t="e">
        <f>MIN(100, MAX(0, (100*(INDEX(出力表!D:D,6))/(EXP(INDEX(係数表!B:B,6) + $C180) + (INDEX(出力表!D:D,6)))) + (乱数表!$R180*(Settings!B12/(((INDEX(出力表!D:D,6))+1)^INDEX(係数表!E:E,6)*INDEX(係数表!F:F,6))))))</f>
        <v>#VALUE!</v>
      </c>
      <c r="R180" t="e">
        <f>MIN(100, MAX(0, (INDEX(出力表!D:D,6))*P180/MAX(Q180, Settings!B3)))</f>
        <v>#VALUE!</v>
      </c>
      <c r="S180">
        <f>MIN(100, MAX(0, 100*BETAINV(乱数表!$G180, MAX(0.00000001, (1/(1+EXP(-(INDEX(係数表!G:G,7) + $B180))))*(EXP(INDEX(係数表!H:H,7) + INDEX(係数表!I:I,7)*LN(INDEX(出力表!C:C,7)+1)))), MAX(0.00000001, (1-(1/(1+EXP(-(INDEX(係数表!G:G,7) + $B180)))))*(EXP(INDEX(係数表!H:H,7) + INDEX(係数表!I:I,7)*LN(INDEX(出力表!C:C,7)+1)))))))</f>
        <v>97.037804448974441</v>
      </c>
      <c r="T180" t="e">
        <f>MIN(100, MAX(0, (100*(INDEX(出力表!D:D,7))/(EXP(INDEX(係数表!B:B,7) + $C180) + (INDEX(出力表!D:D,7)))) + (乱数表!$S180*(Settings!B12/(((INDEX(出力表!D:D,7))+1)^INDEX(係数表!E:E,7)*INDEX(係数表!F:F,7))))))</f>
        <v>#VALUE!</v>
      </c>
      <c r="U180" t="e">
        <f>MIN(100, MAX(0, (INDEX(出力表!D:D,7))*S180/MAX(T180, Settings!B3)))</f>
        <v>#VALUE!</v>
      </c>
      <c r="V180">
        <f>MIN(100, MAX(0, 100*BETAINV(乱数表!$H180, MAX(0.00000001, (1/(1+EXP(-(INDEX(係数表!G:G,8) + $B180))))*(EXP(INDEX(係数表!H:H,8) + INDEX(係数表!I:I,8)*LN(INDEX(出力表!C:C,8)+1)))), MAX(0.00000001, (1-(1/(1+EXP(-(INDEX(係数表!G:G,8) + $B180)))))*(EXP(INDEX(係数表!H:H,8) + INDEX(係数表!I:I,8)*LN(INDEX(出力表!C:C,8)+1)))))))</f>
        <v>92.735363657626095</v>
      </c>
      <c r="W180" t="e">
        <f>MIN(100, MAX(0, (100*(INDEX(出力表!D:D,8))/(EXP(INDEX(係数表!B:B,8) + $C180) + (INDEX(出力表!D:D,8)))) + (乱数表!$T180*(Settings!B12/(((INDEX(出力表!D:D,8))+1)^INDEX(係数表!E:E,8)*INDEX(係数表!F:F,8))))))</f>
        <v>#VALUE!</v>
      </c>
      <c r="X180" t="e">
        <f>MIN(100, MAX(0, (INDEX(出力表!D:D,8))*V180/MAX(W180, Settings!B3)))</f>
        <v>#VALUE!</v>
      </c>
      <c r="Y180">
        <f>MIN(100, MAX(0, 100*BETAINV(乱数表!$I180, MAX(0.00000001, (1/(1+EXP(-(INDEX(係数表!G:G,9) + $B180))))*(EXP(INDEX(係数表!H:H,9) + INDEX(係数表!I:I,9)*LN(INDEX(出力表!C:C,9)+1)))), MAX(0.00000001, (1-(1/(1+EXP(-(INDEX(係数表!G:G,9) + $B180)))))*(EXP(INDEX(係数表!H:H,9) + INDEX(係数表!I:I,9)*LN(INDEX(出力表!C:C,9)+1)))))))</f>
        <v>86.700852813523369</v>
      </c>
      <c r="Z180" t="e">
        <f>MIN(100, MAX(0, (100*(INDEX(出力表!D:D,9))/(EXP(INDEX(係数表!B:B,9) + $C180) + (INDEX(出力表!D:D,9)))) + (乱数表!$U180*(Settings!B12/(((INDEX(出力表!D:D,9))+1)^INDEX(係数表!E:E,9)*INDEX(係数表!F:F,9))))))</f>
        <v>#VALUE!</v>
      </c>
      <c r="AA180" t="e">
        <f>MIN(100, MAX(0, (INDEX(出力表!D:D,9))*Y180/MAX(Z180, Settings!B3)))</f>
        <v>#VALUE!</v>
      </c>
      <c r="AB180">
        <f>MIN(100, MAX(0, 100*BETAINV(乱数表!$J180, MAX(0.00000001, (1/(1+EXP(-(INDEX(係数表!G:G,10) + $B180))))*(EXP(INDEX(係数表!H:H,10) + INDEX(係数表!I:I,10)*LN(INDEX(出力表!C:C,10)+1)))), MAX(0.00000001, (1-(1/(1+EXP(-(INDEX(係数表!G:G,10) + $B180)))))*(EXP(INDEX(係数表!H:H,10) + INDEX(係数表!I:I,10)*LN(INDEX(出力表!C:C,10)+1)))))))</f>
        <v>99.332413829367113</v>
      </c>
      <c r="AC180" t="e">
        <f>MIN(100, MAX(0, (100*(INDEX(出力表!D:D,10))/(EXP(INDEX(係数表!B:B,10) + $C180) + (INDEX(出力表!D:D,10)))) + (乱数表!$V180*(Settings!B12/(((INDEX(出力表!D:D,10))+1)^INDEX(係数表!E:E,10)*INDEX(係数表!F:F,10))))))</f>
        <v>#VALUE!</v>
      </c>
      <c r="AD180" t="e">
        <f>MIN(100, MAX(0, (INDEX(出力表!D:D,10))*AB180/MAX(AC180, Settings!B3)))</f>
        <v>#VALUE!</v>
      </c>
      <c r="AE180">
        <f>MIN(100, MAX(0, 100*BETAINV(乱数表!$K180, MAX(0.00000001, (1/(1+EXP(-(INDEX(係数表!G:G,11) + $B180))))*(EXP(INDEX(係数表!H:H,11) + INDEX(係数表!I:I,11)*LN(INDEX(出力表!C:C,11)+1)))), MAX(0.00000001, (1-(1/(1+EXP(-(INDEX(係数表!G:G,11) + $B180)))))*(EXP(INDEX(係数表!H:H,11) + INDEX(係数表!I:I,11)*LN(INDEX(出力表!C:C,11)+1)))))))</f>
        <v>89.864468895931736</v>
      </c>
      <c r="AF180" t="e">
        <f>MIN(100, MAX(0, (100*(INDEX(出力表!D:D,11))/(EXP(INDEX(係数表!B:B,11) + $C180) + (INDEX(出力表!D:D,11)))) + (乱数表!$W180*(Settings!B12/(((INDEX(出力表!D:D,11))+1)^INDEX(係数表!E:E,11)*INDEX(係数表!F:F,11))))))</f>
        <v>#VALUE!</v>
      </c>
      <c r="AG180" t="e">
        <f>MIN(100, MAX(0, (INDEX(出力表!D:D,11))*AE180/MAX(AF180, Settings!B3)))</f>
        <v>#VALUE!</v>
      </c>
      <c r="AH180">
        <f>MIN(100, MAX(0, 100*BETAINV(乱数表!$L180, MAX(0.00000001, (1/(1+EXP(-(INDEX(係数表!G:G,12) + $B180))))*(EXP(INDEX(係数表!H:H,12) + INDEX(係数表!I:I,12)*LN(INDEX(出力表!C:C,12)+1)))), MAX(0.00000001, (1-(1/(1+EXP(-(INDEX(係数表!G:G,12) + $B180)))))*(EXP(INDEX(係数表!H:H,12) + INDEX(係数表!I:I,12)*LN(INDEX(出力表!C:C,12)+1)))))))</f>
        <v>96.430147706493941</v>
      </c>
      <c r="AI180" t="e">
        <f>MIN(100, MAX(0, (100*(INDEX(出力表!D:D,12))/(EXP(INDEX(係数表!B:B,12) + $C180) + (INDEX(出力表!D:D,12)))) + (乱数表!$X180*(Settings!B12/(((INDEX(出力表!D:D,12))+1)^INDEX(係数表!E:E,12)*INDEX(係数表!F:F,12))))))</f>
        <v>#VALUE!</v>
      </c>
      <c r="AJ180" t="e">
        <f>MIN(100, MAX(0, (INDEX(出力表!D:D,12))*AH180/MAX(AI180, Settings!B3)))</f>
        <v>#VALUE!</v>
      </c>
      <c r="AK180">
        <f>MIN(100, MAX(0, 100*BETAINV(乱数表!$M180, MAX(0.00000001, (1/(1+EXP(-(INDEX(係数表!G:G,13) + $B180))))*(EXP(INDEX(係数表!H:H,13) + INDEX(係数表!I:I,13)*LN(INDEX(出力表!C:C,13)+1)))), MAX(0.00000001, (1-(1/(1+EXP(-(INDEX(係数表!G:G,13) + $B180)))))*(EXP(INDEX(係数表!H:H,13) + INDEX(係数表!I:I,13)*LN(INDEX(出力表!C:C,13)+1)))))))</f>
        <v>81.124533003370431</v>
      </c>
      <c r="AL180" t="e">
        <f>MIN(100, MAX(0, (100*(INDEX(出力表!D:D,13))/(EXP(INDEX(係数表!B:B,13) + $C180) + (INDEX(出力表!D:D,13)))) + (乱数表!$Y180*(Settings!B12/(((INDEX(出力表!D:D,13))+1)^INDEX(係数表!E:E,13)*INDEX(係数表!F:F,13))))))</f>
        <v>#VALUE!</v>
      </c>
      <c r="AM180" t="e">
        <f>MIN(100, MAX(0, (INDEX(出力表!D:D,13))*AK180/MAX(AL180, Settings!B3)))</f>
        <v>#VALUE!</v>
      </c>
      <c r="AN180">
        <f>IF(ISNUMBER(F180), INDEX(出力表!B:B,2)*F180, 0)+IF(ISNUMBER(I180), INDEX(出力表!B:B,3)*I180, 0)+IF(ISNUMBER(L180), INDEX(出力表!B:B,4)*L180, 0)+IF(ISNUMBER(O180), INDEX(出力表!B:B,5)*O180, 0)+IF(ISNUMBER(R180), INDEX(出力表!B:B,6)*R180, 0)+IF(ISNUMBER(U180), INDEX(出力表!B:B,7)*U180, 0)+IF(ISNUMBER(X180), INDEX(出力表!B:B,8)*X180, 0)+IF(ISNUMBER(AA180), INDEX(出力表!B:B,9)*AA180, 0)+IF(ISNUMBER(AD180), INDEX(出力表!B:B,10)*AD180, 0)+IF(ISNUMBER(AG180), INDEX(出力表!B:B,11)*AG180, 0)+IF(ISNUMBER(AJ180), INDEX(出力表!B:B,12)*AJ180, 0)+IF(ISNUMBER(AM180), INDEX(出力表!B:B,13)*AM180, 0)</f>
        <v>0</v>
      </c>
      <c r="AO180">
        <f>IF(ISNUMBER(F180), INDEX(出力表!B:B,2), 0)+IF(ISNUMBER(I180), INDEX(出力表!B:B,3), 0)+IF(ISNUMBER(L180), INDEX(出力表!B:B,4), 0)+IF(ISNUMBER(O180), INDEX(出力表!B:B,5), 0)+IF(ISNUMBER(R180), INDEX(出力表!B:B,6), 0)+IF(ISNUMBER(U180), INDEX(出力表!B:B,7), 0)+IF(ISNUMBER(X180), INDEX(出力表!B:B,8), 0)+IF(ISNUMBER(AA180), INDEX(出力表!B:B,9), 0)+IF(ISNUMBER(AD180), INDEX(出力表!B:B,10), 0)+IF(ISNUMBER(AG180), INDEX(出力表!B:B,11), 0)+IF(ISNUMBER(AJ180), INDEX(出力表!B:B,12), 0)+IF(ISNUMBER(AM180), INDEX(出力表!B:B,13), 0)</f>
        <v>0</v>
      </c>
      <c r="AP180" t="str">
        <f t="shared" si="2"/>
        <v/>
      </c>
    </row>
    <row r="181" spans="1:42" x14ac:dyDescent="0.2">
      <c r="A181">
        <v>180</v>
      </c>
      <c r="B181">
        <f>IF(UPPER(Settings!B4)="TRUE", 乱数表!$Z181*Settings!B10, 0)</f>
        <v>0.42168531016857269</v>
      </c>
      <c r="C181">
        <f>IF(UPPER(Settings!B4)="TRUE", 乱数表!$AA181*Settings!B11, 0)</f>
        <v>4.0827595372713889E-2</v>
      </c>
      <c r="D181">
        <f>MIN(100, MAX(0, 100*BETAINV(乱数表!$B181, MAX(0.00000001, (1/(1+EXP(-(INDEX(係数表!G:G,2) + $B181))))*(EXP(INDEX(係数表!H:H,2) + INDEX(係数表!I:I,2)*LN(INDEX(出力表!C:C,2)+1)))), MAX(0.00000001, (1-(1/(1+EXP(-(INDEX(係数表!G:G,2) + $B181)))))*(EXP(INDEX(係数表!H:H,2) + INDEX(係数表!I:I,2)*LN(INDEX(出力表!C:C,2)+1)))))))</f>
        <v>99.032085843413782</v>
      </c>
      <c r="E181" t="e">
        <f>MIN(100, MAX(0, (100*(INDEX(出力表!D:D,2))/(EXP(INDEX(係数表!B:B,2) + $C181) + (INDEX(出力表!D:D,2)))) + (乱数表!$N181*(Settings!B12/(((INDEX(出力表!D:D,2))+1)^INDEX(係数表!E:E,2)*INDEX(係数表!F:F,2))))))</f>
        <v>#VALUE!</v>
      </c>
      <c r="F181" t="e">
        <f>MIN(100, MAX(0, (INDEX(出力表!D:D,2))*D181/MAX(E181, Settings!B3)))</f>
        <v>#VALUE!</v>
      </c>
      <c r="G181">
        <f>MIN(100, MAX(0, 100*BETAINV(乱数表!$C181, MAX(0.00000001, (1/(1+EXP(-(INDEX(係数表!G:G,3) + $B181))))*(EXP(INDEX(係数表!H:H,3) + INDEX(係数表!I:I,3)*LN(INDEX(出力表!C:C,3)+1)))), MAX(0.00000001, (1-(1/(1+EXP(-(INDEX(係数表!G:G,3) + $B181)))))*(EXP(INDEX(係数表!H:H,3) + INDEX(係数表!I:I,3)*LN(INDEX(出力表!C:C,3)+1)))))))</f>
        <v>98.190837492556241</v>
      </c>
      <c r="H181" t="e">
        <f>MIN(100, MAX(0, (100*(INDEX(出力表!D:D,3))/(EXP(INDEX(係数表!B:B,3) + $C181) + (INDEX(出力表!D:D,3)))) + (乱数表!$O181*(Settings!B12/(((INDEX(出力表!D:D,3))+1)^INDEX(係数表!E:E,3)*INDEX(係数表!F:F,3))))))</f>
        <v>#VALUE!</v>
      </c>
      <c r="I181" t="e">
        <f>MIN(100, MAX(0, (INDEX(出力表!D:D,3))*G181/MAX(H181, Settings!B3)))</f>
        <v>#VALUE!</v>
      </c>
      <c r="J181">
        <f>MIN(100, MAX(0, 100*BETAINV(乱数表!$D181, MAX(0.00000001, (1/(1+EXP(-(INDEX(係数表!G:G,4) + $B181))))*(EXP(INDEX(係数表!H:H,4) + INDEX(係数表!I:I,4)*LN(INDEX(出力表!C:C,4)+1)))), MAX(0.00000001, (1-(1/(1+EXP(-(INDEX(係数表!G:G,4) + $B181)))))*(EXP(INDEX(係数表!H:H,4) + INDEX(係数表!I:I,4)*LN(INDEX(出力表!C:C,4)+1)))))))</f>
        <v>99.597001821788808</v>
      </c>
      <c r="K181" t="e">
        <f>MIN(100, MAX(0, (100*(INDEX(出力表!D:D,4))/(EXP(INDEX(係数表!B:B,4) + $C181) + (INDEX(出力表!D:D,4)))) + (乱数表!$P181*(Settings!B12/(((INDEX(出力表!D:D,4))+1)^INDEX(係数表!E:E,4)*INDEX(係数表!F:F,4))))))</f>
        <v>#VALUE!</v>
      </c>
      <c r="L181" t="e">
        <f>MIN(100, MAX(0, (INDEX(出力表!D:D,4))*J181/MAX(K181, Settings!B3)))</f>
        <v>#VALUE!</v>
      </c>
      <c r="M181">
        <f>MIN(100, MAX(0, 100*BETAINV(乱数表!$E181, MAX(0.00000001, (1/(1+EXP(-(INDEX(係数表!G:G,5) + $B181))))*(EXP(INDEX(係数表!H:H,5) + INDEX(係数表!I:I,5)*LN(INDEX(出力表!C:C,5)+1)))), MAX(0.00000001, (1-(1/(1+EXP(-(INDEX(係数表!G:G,5) + $B181)))))*(EXP(INDEX(係数表!H:H,5) + INDEX(係数表!I:I,5)*LN(INDEX(出力表!C:C,5)+1)))))))</f>
        <v>99.827529324654108</v>
      </c>
      <c r="N181" t="e">
        <f>MIN(100, MAX(0, (100*(INDEX(出力表!D:D,5))/(EXP(INDEX(係数表!B:B,5) + $C181) + (INDEX(出力表!D:D,5)))) + (乱数表!$Q181*(Settings!B12/(((INDEX(出力表!D:D,5))+1)^INDEX(係数表!E:E,5)*INDEX(係数表!F:F,5))))))</f>
        <v>#VALUE!</v>
      </c>
      <c r="O181" t="e">
        <f>MIN(100, MAX(0, (INDEX(出力表!D:D,5))*M181/MAX(N181, Settings!B3)))</f>
        <v>#VALUE!</v>
      </c>
      <c r="P181">
        <f>MIN(100, MAX(0, 100*BETAINV(乱数表!$F181, MAX(0.00000001, (1/(1+EXP(-(INDEX(係数表!G:G,6) + $B181))))*(EXP(INDEX(係数表!H:H,6) + INDEX(係数表!I:I,6)*LN(INDEX(出力表!C:C,6)+1)))), MAX(0.00000001, (1-(1/(1+EXP(-(INDEX(係数表!G:G,6) + $B181)))))*(EXP(INDEX(係数表!H:H,6) + INDEX(係数表!I:I,6)*LN(INDEX(出力表!C:C,6)+1)))))))</f>
        <v>82.173917910464539</v>
      </c>
      <c r="Q181" t="e">
        <f>MIN(100, MAX(0, (100*(INDEX(出力表!D:D,6))/(EXP(INDEX(係数表!B:B,6) + $C181) + (INDEX(出力表!D:D,6)))) + (乱数表!$R181*(Settings!B12/(((INDEX(出力表!D:D,6))+1)^INDEX(係数表!E:E,6)*INDEX(係数表!F:F,6))))))</f>
        <v>#VALUE!</v>
      </c>
      <c r="R181" t="e">
        <f>MIN(100, MAX(0, (INDEX(出力表!D:D,6))*P181/MAX(Q181, Settings!B3)))</f>
        <v>#VALUE!</v>
      </c>
      <c r="S181">
        <f>MIN(100, MAX(0, 100*BETAINV(乱数表!$G181, MAX(0.00000001, (1/(1+EXP(-(INDEX(係数表!G:G,7) + $B181))))*(EXP(INDEX(係数表!H:H,7) + INDEX(係数表!I:I,7)*LN(INDEX(出力表!C:C,7)+1)))), MAX(0.00000001, (1-(1/(1+EXP(-(INDEX(係数表!G:G,7) + $B181)))))*(EXP(INDEX(係数表!H:H,7) + INDEX(係数表!I:I,7)*LN(INDEX(出力表!C:C,7)+1)))))))</f>
        <v>88.308980059575433</v>
      </c>
      <c r="T181" t="e">
        <f>MIN(100, MAX(0, (100*(INDEX(出力表!D:D,7))/(EXP(INDEX(係数表!B:B,7) + $C181) + (INDEX(出力表!D:D,7)))) + (乱数表!$S181*(Settings!B12/(((INDEX(出力表!D:D,7))+1)^INDEX(係数表!E:E,7)*INDEX(係数表!F:F,7))))))</f>
        <v>#VALUE!</v>
      </c>
      <c r="U181" t="e">
        <f>MIN(100, MAX(0, (INDEX(出力表!D:D,7))*S181/MAX(T181, Settings!B3)))</f>
        <v>#VALUE!</v>
      </c>
      <c r="V181">
        <f>MIN(100, MAX(0, 100*BETAINV(乱数表!$H181, MAX(0.00000001, (1/(1+EXP(-(INDEX(係数表!G:G,8) + $B181))))*(EXP(INDEX(係数表!H:H,8) + INDEX(係数表!I:I,8)*LN(INDEX(出力表!C:C,8)+1)))), MAX(0.00000001, (1-(1/(1+EXP(-(INDEX(係数表!G:G,8) + $B181)))))*(EXP(INDEX(係数表!H:H,8) + INDEX(係数表!I:I,8)*LN(INDEX(出力表!C:C,8)+1)))))))</f>
        <v>99.992666931131367</v>
      </c>
      <c r="W181" t="e">
        <f>MIN(100, MAX(0, (100*(INDEX(出力表!D:D,8))/(EXP(INDEX(係数表!B:B,8) + $C181) + (INDEX(出力表!D:D,8)))) + (乱数表!$T181*(Settings!B12/(((INDEX(出力表!D:D,8))+1)^INDEX(係数表!E:E,8)*INDEX(係数表!F:F,8))))))</f>
        <v>#VALUE!</v>
      </c>
      <c r="X181" t="e">
        <f>MIN(100, MAX(0, (INDEX(出力表!D:D,8))*V181/MAX(W181, Settings!B3)))</f>
        <v>#VALUE!</v>
      </c>
      <c r="Y181">
        <f>MIN(100, MAX(0, 100*BETAINV(乱数表!$I181, MAX(0.00000001, (1/(1+EXP(-(INDEX(係数表!G:G,9) + $B181))))*(EXP(INDEX(係数表!H:H,9) + INDEX(係数表!I:I,9)*LN(INDEX(出力表!C:C,9)+1)))), MAX(0.00000001, (1-(1/(1+EXP(-(INDEX(係数表!G:G,9) + $B181)))))*(EXP(INDEX(係数表!H:H,9) + INDEX(係数表!I:I,9)*LN(INDEX(出力表!C:C,9)+1)))))))</f>
        <v>90.638712556050166</v>
      </c>
      <c r="Z181" t="e">
        <f>MIN(100, MAX(0, (100*(INDEX(出力表!D:D,9))/(EXP(INDEX(係数表!B:B,9) + $C181) + (INDEX(出力表!D:D,9)))) + (乱数表!$U181*(Settings!B12/(((INDEX(出力表!D:D,9))+1)^INDEX(係数表!E:E,9)*INDEX(係数表!F:F,9))))))</f>
        <v>#VALUE!</v>
      </c>
      <c r="AA181" t="e">
        <f>MIN(100, MAX(0, (INDEX(出力表!D:D,9))*Y181/MAX(Z181, Settings!B3)))</f>
        <v>#VALUE!</v>
      </c>
      <c r="AB181">
        <f>MIN(100, MAX(0, 100*BETAINV(乱数表!$J181, MAX(0.00000001, (1/(1+EXP(-(INDEX(係数表!G:G,10) + $B181))))*(EXP(INDEX(係数表!H:H,10) + INDEX(係数表!I:I,10)*LN(INDEX(出力表!C:C,10)+1)))), MAX(0.00000001, (1-(1/(1+EXP(-(INDEX(係数表!G:G,10) + $B181)))))*(EXP(INDEX(係数表!H:H,10) + INDEX(係数表!I:I,10)*LN(INDEX(出力表!C:C,10)+1)))))))</f>
        <v>99.987778681221499</v>
      </c>
      <c r="AC181" t="e">
        <f>MIN(100, MAX(0, (100*(INDEX(出力表!D:D,10))/(EXP(INDEX(係数表!B:B,10) + $C181) + (INDEX(出力表!D:D,10)))) + (乱数表!$V181*(Settings!B12/(((INDEX(出力表!D:D,10))+1)^INDEX(係数表!E:E,10)*INDEX(係数表!F:F,10))))))</f>
        <v>#VALUE!</v>
      </c>
      <c r="AD181" t="e">
        <f>MIN(100, MAX(0, (INDEX(出力表!D:D,10))*AB181/MAX(AC181, Settings!B3)))</f>
        <v>#VALUE!</v>
      </c>
      <c r="AE181">
        <f>MIN(100, MAX(0, 100*BETAINV(乱数表!$K181, MAX(0.00000001, (1/(1+EXP(-(INDEX(係数表!G:G,11) + $B181))))*(EXP(INDEX(係数表!H:H,11) + INDEX(係数表!I:I,11)*LN(INDEX(出力表!C:C,11)+1)))), MAX(0.00000001, (1-(1/(1+EXP(-(INDEX(係数表!G:G,11) + $B181)))))*(EXP(INDEX(係数表!H:H,11) + INDEX(係数表!I:I,11)*LN(INDEX(出力表!C:C,11)+1)))))))</f>
        <v>85.567717965902176</v>
      </c>
      <c r="AF181" t="e">
        <f>MIN(100, MAX(0, (100*(INDEX(出力表!D:D,11))/(EXP(INDEX(係数表!B:B,11) + $C181) + (INDEX(出力表!D:D,11)))) + (乱数表!$W181*(Settings!B12/(((INDEX(出力表!D:D,11))+1)^INDEX(係数表!E:E,11)*INDEX(係数表!F:F,11))))))</f>
        <v>#VALUE!</v>
      </c>
      <c r="AG181" t="e">
        <f>MIN(100, MAX(0, (INDEX(出力表!D:D,11))*AE181/MAX(AF181, Settings!B3)))</f>
        <v>#VALUE!</v>
      </c>
      <c r="AH181">
        <f>MIN(100, MAX(0, 100*BETAINV(乱数表!$L181, MAX(0.00000001, (1/(1+EXP(-(INDEX(係数表!G:G,12) + $B181))))*(EXP(INDEX(係数表!H:H,12) + INDEX(係数表!I:I,12)*LN(INDEX(出力表!C:C,12)+1)))), MAX(0.00000001, (1-(1/(1+EXP(-(INDEX(係数表!G:G,12) + $B181)))))*(EXP(INDEX(係数表!H:H,12) + INDEX(係数表!I:I,12)*LN(INDEX(出力表!C:C,12)+1)))))))</f>
        <v>85.856923181951146</v>
      </c>
      <c r="AI181" t="e">
        <f>MIN(100, MAX(0, (100*(INDEX(出力表!D:D,12))/(EXP(INDEX(係数表!B:B,12) + $C181) + (INDEX(出力表!D:D,12)))) + (乱数表!$X181*(Settings!B12/(((INDEX(出力表!D:D,12))+1)^INDEX(係数表!E:E,12)*INDEX(係数表!F:F,12))))))</f>
        <v>#VALUE!</v>
      </c>
      <c r="AJ181" t="e">
        <f>MIN(100, MAX(0, (INDEX(出力表!D:D,12))*AH181/MAX(AI181, Settings!B3)))</f>
        <v>#VALUE!</v>
      </c>
      <c r="AK181">
        <f>MIN(100, MAX(0, 100*BETAINV(乱数表!$M181, MAX(0.00000001, (1/(1+EXP(-(INDEX(係数表!G:G,13) + $B181))))*(EXP(INDEX(係数表!H:H,13) + INDEX(係数表!I:I,13)*LN(INDEX(出力表!C:C,13)+1)))), MAX(0.00000001, (1-(1/(1+EXP(-(INDEX(係数表!G:G,13) + $B181)))))*(EXP(INDEX(係数表!H:H,13) + INDEX(係数表!I:I,13)*LN(INDEX(出力表!C:C,13)+1)))))))</f>
        <v>95.372888133882867</v>
      </c>
      <c r="AL181" t="e">
        <f>MIN(100, MAX(0, (100*(INDEX(出力表!D:D,13))/(EXP(INDEX(係数表!B:B,13) + $C181) + (INDEX(出力表!D:D,13)))) + (乱数表!$Y181*(Settings!B12/(((INDEX(出力表!D:D,13))+1)^INDEX(係数表!E:E,13)*INDEX(係数表!F:F,13))))))</f>
        <v>#VALUE!</v>
      </c>
      <c r="AM181" t="e">
        <f>MIN(100, MAX(0, (INDEX(出力表!D:D,13))*AK181/MAX(AL181, Settings!B3)))</f>
        <v>#VALUE!</v>
      </c>
      <c r="AN181">
        <f>IF(ISNUMBER(F181), INDEX(出力表!B:B,2)*F181, 0)+IF(ISNUMBER(I181), INDEX(出力表!B:B,3)*I181, 0)+IF(ISNUMBER(L181), INDEX(出力表!B:B,4)*L181, 0)+IF(ISNUMBER(O181), INDEX(出力表!B:B,5)*O181, 0)+IF(ISNUMBER(R181), INDEX(出力表!B:B,6)*R181, 0)+IF(ISNUMBER(U181), INDEX(出力表!B:B,7)*U181, 0)+IF(ISNUMBER(X181), INDEX(出力表!B:B,8)*X181, 0)+IF(ISNUMBER(AA181), INDEX(出力表!B:B,9)*AA181, 0)+IF(ISNUMBER(AD181), INDEX(出力表!B:B,10)*AD181, 0)+IF(ISNUMBER(AG181), INDEX(出力表!B:B,11)*AG181, 0)+IF(ISNUMBER(AJ181), INDEX(出力表!B:B,12)*AJ181, 0)+IF(ISNUMBER(AM181), INDEX(出力表!B:B,13)*AM181, 0)</f>
        <v>0</v>
      </c>
      <c r="AO181">
        <f>IF(ISNUMBER(F181), INDEX(出力表!B:B,2), 0)+IF(ISNUMBER(I181), INDEX(出力表!B:B,3), 0)+IF(ISNUMBER(L181), INDEX(出力表!B:B,4), 0)+IF(ISNUMBER(O181), INDEX(出力表!B:B,5), 0)+IF(ISNUMBER(R181), INDEX(出力表!B:B,6), 0)+IF(ISNUMBER(U181), INDEX(出力表!B:B,7), 0)+IF(ISNUMBER(X181), INDEX(出力表!B:B,8), 0)+IF(ISNUMBER(AA181), INDEX(出力表!B:B,9), 0)+IF(ISNUMBER(AD181), INDEX(出力表!B:B,10), 0)+IF(ISNUMBER(AG181), INDEX(出力表!B:B,11), 0)+IF(ISNUMBER(AJ181), INDEX(出力表!B:B,12), 0)+IF(ISNUMBER(AM181), INDEX(出力表!B:B,13), 0)</f>
        <v>0</v>
      </c>
      <c r="AP181" t="str">
        <f t="shared" si="2"/>
        <v/>
      </c>
    </row>
    <row r="182" spans="1:42" x14ac:dyDescent="0.2">
      <c r="A182">
        <v>181</v>
      </c>
      <c r="B182">
        <f>IF(UPPER(Settings!B4)="TRUE", 乱数表!$Z182*Settings!B10, 0)</f>
        <v>-5.9839745762124016E-2</v>
      </c>
      <c r="C182">
        <f>IF(UPPER(Settings!B4)="TRUE", 乱数表!$AA182*Settings!B11, 0)</f>
        <v>-7.251398929354036E-2</v>
      </c>
      <c r="D182">
        <f>MIN(100, MAX(0, 100*BETAINV(乱数表!$B182, MAX(0.00000001, (1/(1+EXP(-(INDEX(係数表!G:G,2) + $B182))))*(EXP(INDEX(係数表!H:H,2) + INDEX(係数表!I:I,2)*LN(INDEX(出力表!C:C,2)+1)))), MAX(0.00000001, (1-(1/(1+EXP(-(INDEX(係数表!G:G,2) + $B182)))))*(EXP(INDEX(係数表!H:H,2) + INDEX(係数表!I:I,2)*LN(INDEX(出力表!C:C,2)+1)))))))</f>
        <v>99.61528923092186</v>
      </c>
      <c r="E182" t="e">
        <f>MIN(100, MAX(0, (100*(INDEX(出力表!D:D,2))/(EXP(INDEX(係数表!B:B,2) + $C182) + (INDEX(出力表!D:D,2)))) + (乱数表!$N182*(Settings!B12/(((INDEX(出力表!D:D,2))+1)^INDEX(係数表!E:E,2)*INDEX(係数表!F:F,2))))))</f>
        <v>#VALUE!</v>
      </c>
      <c r="F182" t="e">
        <f>MIN(100, MAX(0, (INDEX(出力表!D:D,2))*D182/MAX(E182, Settings!B3)))</f>
        <v>#VALUE!</v>
      </c>
      <c r="G182">
        <f>MIN(100, MAX(0, 100*BETAINV(乱数表!$C182, MAX(0.00000001, (1/(1+EXP(-(INDEX(係数表!G:G,3) + $B182))))*(EXP(INDEX(係数表!H:H,3) + INDEX(係数表!I:I,3)*LN(INDEX(出力表!C:C,3)+1)))), MAX(0.00000001, (1-(1/(1+EXP(-(INDEX(係数表!G:G,3) + $B182)))))*(EXP(INDEX(係数表!H:H,3) + INDEX(係数表!I:I,3)*LN(INDEX(出力表!C:C,3)+1)))))))</f>
        <v>26.345109448188236</v>
      </c>
      <c r="H182" t="e">
        <f>MIN(100, MAX(0, (100*(INDEX(出力表!D:D,3))/(EXP(INDEX(係数表!B:B,3) + $C182) + (INDEX(出力表!D:D,3)))) + (乱数表!$O182*(Settings!B12/(((INDEX(出力表!D:D,3))+1)^INDEX(係数表!E:E,3)*INDEX(係数表!F:F,3))))))</f>
        <v>#VALUE!</v>
      </c>
      <c r="I182" t="e">
        <f>MIN(100, MAX(0, (INDEX(出力表!D:D,3))*G182/MAX(H182, Settings!B3)))</f>
        <v>#VALUE!</v>
      </c>
      <c r="J182">
        <f>MIN(100, MAX(0, 100*BETAINV(乱数表!$D182, MAX(0.00000001, (1/(1+EXP(-(INDEX(係数表!G:G,4) + $B182))))*(EXP(INDEX(係数表!H:H,4) + INDEX(係数表!I:I,4)*LN(INDEX(出力表!C:C,4)+1)))), MAX(0.00000001, (1-(1/(1+EXP(-(INDEX(係数表!G:G,4) + $B182)))))*(EXP(INDEX(係数表!H:H,4) + INDEX(係数表!I:I,4)*LN(INDEX(出力表!C:C,4)+1)))))))</f>
        <v>99.882240775632326</v>
      </c>
      <c r="K182" t="e">
        <f>MIN(100, MAX(0, (100*(INDEX(出力表!D:D,4))/(EXP(INDEX(係数表!B:B,4) + $C182) + (INDEX(出力表!D:D,4)))) + (乱数表!$P182*(Settings!B12/(((INDEX(出力表!D:D,4))+1)^INDEX(係数表!E:E,4)*INDEX(係数表!F:F,4))))))</f>
        <v>#VALUE!</v>
      </c>
      <c r="L182" t="e">
        <f>MIN(100, MAX(0, (INDEX(出力表!D:D,4))*J182/MAX(K182, Settings!B3)))</f>
        <v>#VALUE!</v>
      </c>
      <c r="M182">
        <f>MIN(100, MAX(0, 100*BETAINV(乱数表!$E182, MAX(0.00000001, (1/(1+EXP(-(INDEX(係数表!G:G,5) + $B182))))*(EXP(INDEX(係数表!H:H,5) + INDEX(係数表!I:I,5)*LN(INDEX(出力表!C:C,5)+1)))), MAX(0.00000001, (1-(1/(1+EXP(-(INDEX(係数表!G:G,5) + $B182)))))*(EXP(INDEX(係数表!H:H,5) + INDEX(係数表!I:I,5)*LN(INDEX(出力表!C:C,5)+1)))))))</f>
        <v>43.409470537072245</v>
      </c>
      <c r="N182" t="e">
        <f>MIN(100, MAX(0, (100*(INDEX(出力表!D:D,5))/(EXP(INDEX(係数表!B:B,5) + $C182) + (INDEX(出力表!D:D,5)))) + (乱数表!$Q182*(Settings!B12/(((INDEX(出力表!D:D,5))+1)^INDEX(係数表!E:E,5)*INDEX(係数表!F:F,5))))))</f>
        <v>#VALUE!</v>
      </c>
      <c r="O182" t="e">
        <f>MIN(100, MAX(0, (INDEX(出力表!D:D,5))*M182/MAX(N182, Settings!B3)))</f>
        <v>#VALUE!</v>
      </c>
      <c r="P182">
        <f>MIN(100, MAX(0, 100*BETAINV(乱数表!$F182, MAX(0.00000001, (1/(1+EXP(-(INDEX(係数表!G:G,6) + $B182))))*(EXP(INDEX(係数表!H:H,6) + INDEX(係数表!I:I,6)*LN(INDEX(出力表!C:C,6)+1)))), MAX(0.00000001, (1-(1/(1+EXP(-(INDEX(係数表!G:G,6) + $B182)))))*(EXP(INDEX(係数表!H:H,6) + INDEX(係数表!I:I,6)*LN(INDEX(出力表!C:C,6)+1)))))))</f>
        <v>98.99786422854298</v>
      </c>
      <c r="Q182" t="e">
        <f>MIN(100, MAX(0, (100*(INDEX(出力表!D:D,6))/(EXP(INDEX(係数表!B:B,6) + $C182) + (INDEX(出力表!D:D,6)))) + (乱数表!$R182*(Settings!B12/(((INDEX(出力表!D:D,6))+1)^INDEX(係数表!E:E,6)*INDEX(係数表!F:F,6))))))</f>
        <v>#VALUE!</v>
      </c>
      <c r="R182" t="e">
        <f>MIN(100, MAX(0, (INDEX(出力表!D:D,6))*P182/MAX(Q182, Settings!B3)))</f>
        <v>#VALUE!</v>
      </c>
      <c r="S182">
        <f>MIN(100, MAX(0, 100*BETAINV(乱数表!$G182, MAX(0.00000001, (1/(1+EXP(-(INDEX(係数表!G:G,7) + $B182))))*(EXP(INDEX(係数表!H:H,7) + INDEX(係数表!I:I,7)*LN(INDEX(出力表!C:C,7)+1)))), MAX(0.00000001, (1-(1/(1+EXP(-(INDEX(係数表!G:G,7) + $B182)))))*(EXP(INDEX(係数表!H:H,7) + INDEX(係数表!I:I,7)*LN(INDEX(出力表!C:C,7)+1)))))))</f>
        <v>89.129843077671936</v>
      </c>
      <c r="T182" t="e">
        <f>MIN(100, MAX(0, (100*(INDEX(出力表!D:D,7))/(EXP(INDEX(係数表!B:B,7) + $C182) + (INDEX(出力表!D:D,7)))) + (乱数表!$S182*(Settings!B12/(((INDEX(出力表!D:D,7))+1)^INDEX(係数表!E:E,7)*INDEX(係数表!F:F,7))))))</f>
        <v>#VALUE!</v>
      </c>
      <c r="U182" t="e">
        <f>MIN(100, MAX(0, (INDEX(出力表!D:D,7))*S182/MAX(T182, Settings!B3)))</f>
        <v>#VALUE!</v>
      </c>
      <c r="V182">
        <f>MIN(100, MAX(0, 100*BETAINV(乱数表!$H182, MAX(0.00000001, (1/(1+EXP(-(INDEX(係数表!G:G,8) + $B182))))*(EXP(INDEX(係数表!H:H,8) + INDEX(係数表!I:I,8)*LN(INDEX(出力表!C:C,8)+1)))), MAX(0.00000001, (1-(1/(1+EXP(-(INDEX(係数表!G:G,8) + $B182)))))*(EXP(INDEX(係数表!H:H,8) + INDEX(係数表!I:I,8)*LN(INDEX(出力表!C:C,8)+1)))))))</f>
        <v>57.998206437371678</v>
      </c>
      <c r="W182" t="e">
        <f>MIN(100, MAX(0, (100*(INDEX(出力表!D:D,8))/(EXP(INDEX(係数表!B:B,8) + $C182) + (INDEX(出力表!D:D,8)))) + (乱数表!$T182*(Settings!B12/(((INDEX(出力表!D:D,8))+1)^INDEX(係数表!E:E,8)*INDEX(係数表!F:F,8))))))</f>
        <v>#VALUE!</v>
      </c>
      <c r="X182" t="e">
        <f>MIN(100, MAX(0, (INDEX(出力表!D:D,8))*V182/MAX(W182, Settings!B3)))</f>
        <v>#VALUE!</v>
      </c>
      <c r="Y182">
        <f>MIN(100, MAX(0, 100*BETAINV(乱数表!$I182, MAX(0.00000001, (1/(1+EXP(-(INDEX(係数表!G:G,9) + $B182))))*(EXP(INDEX(係数表!H:H,9) + INDEX(係数表!I:I,9)*LN(INDEX(出力表!C:C,9)+1)))), MAX(0.00000001, (1-(1/(1+EXP(-(INDEX(係数表!G:G,9) + $B182)))))*(EXP(INDEX(係数表!H:H,9) + INDEX(係数表!I:I,9)*LN(INDEX(出力表!C:C,9)+1)))))))</f>
        <v>77.809609438980686</v>
      </c>
      <c r="Z182" t="e">
        <f>MIN(100, MAX(0, (100*(INDEX(出力表!D:D,9))/(EXP(INDEX(係数表!B:B,9) + $C182) + (INDEX(出力表!D:D,9)))) + (乱数表!$U182*(Settings!B12/(((INDEX(出力表!D:D,9))+1)^INDEX(係数表!E:E,9)*INDEX(係数表!F:F,9))))))</f>
        <v>#VALUE!</v>
      </c>
      <c r="AA182" t="e">
        <f>MIN(100, MAX(0, (INDEX(出力表!D:D,9))*Y182/MAX(Z182, Settings!B3)))</f>
        <v>#VALUE!</v>
      </c>
      <c r="AB182">
        <f>MIN(100, MAX(0, 100*BETAINV(乱数表!$J182, MAX(0.00000001, (1/(1+EXP(-(INDEX(係数表!G:G,10) + $B182))))*(EXP(INDEX(係数表!H:H,10) + INDEX(係数表!I:I,10)*LN(INDEX(出力表!C:C,10)+1)))), MAX(0.00000001, (1-(1/(1+EXP(-(INDEX(係数表!G:G,10) + $B182)))))*(EXP(INDEX(係数表!H:H,10) + INDEX(係数表!I:I,10)*LN(INDEX(出力表!C:C,10)+1)))))))</f>
        <v>94.84891733598964</v>
      </c>
      <c r="AC182" t="e">
        <f>MIN(100, MAX(0, (100*(INDEX(出力表!D:D,10))/(EXP(INDEX(係数表!B:B,10) + $C182) + (INDEX(出力表!D:D,10)))) + (乱数表!$V182*(Settings!B12/(((INDEX(出力表!D:D,10))+1)^INDEX(係数表!E:E,10)*INDEX(係数表!F:F,10))))))</f>
        <v>#VALUE!</v>
      </c>
      <c r="AD182" t="e">
        <f>MIN(100, MAX(0, (INDEX(出力表!D:D,10))*AB182/MAX(AC182, Settings!B3)))</f>
        <v>#VALUE!</v>
      </c>
      <c r="AE182">
        <f>MIN(100, MAX(0, 100*BETAINV(乱数表!$K182, MAX(0.00000001, (1/(1+EXP(-(INDEX(係数表!G:G,11) + $B182))))*(EXP(INDEX(係数表!H:H,11) + INDEX(係数表!I:I,11)*LN(INDEX(出力表!C:C,11)+1)))), MAX(0.00000001, (1-(1/(1+EXP(-(INDEX(係数表!G:G,11) + $B182)))))*(EXP(INDEX(係数表!H:H,11) + INDEX(係数表!I:I,11)*LN(INDEX(出力表!C:C,11)+1)))))))</f>
        <v>87.759708900435086</v>
      </c>
      <c r="AF182" t="e">
        <f>MIN(100, MAX(0, (100*(INDEX(出力表!D:D,11))/(EXP(INDEX(係数表!B:B,11) + $C182) + (INDEX(出力表!D:D,11)))) + (乱数表!$W182*(Settings!B12/(((INDEX(出力表!D:D,11))+1)^INDEX(係数表!E:E,11)*INDEX(係数表!F:F,11))))))</f>
        <v>#VALUE!</v>
      </c>
      <c r="AG182" t="e">
        <f>MIN(100, MAX(0, (INDEX(出力表!D:D,11))*AE182/MAX(AF182, Settings!B3)))</f>
        <v>#VALUE!</v>
      </c>
      <c r="AH182">
        <f>MIN(100, MAX(0, 100*BETAINV(乱数表!$L182, MAX(0.00000001, (1/(1+EXP(-(INDEX(係数表!G:G,12) + $B182))))*(EXP(INDEX(係数表!H:H,12) + INDEX(係数表!I:I,12)*LN(INDEX(出力表!C:C,12)+1)))), MAX(0.00000001, (1-(1/(1+EXP(-(INDEX(係数表!G:G,12) + $B182)))))*(EXP(INDEX(係数表!H:H,12) + INDEX(係数表!I:I,12)*LN(INDEX(出力表!C:C,12)+1)))))))</f>
        <v>98.584740856215845</v>
      </c>
      <c r="AI182" t="e">
        <f>MIN(100, MAX(0, (100*(INDEX(出力表!D:D,12))/(EXP(INDEX(係数表!B:B,12) + $C182) + (INDEX(出力表!D:D,12)))) + (乱数表!$X182*(Settings!B12/(((INDEX(出力表!D:D,12))+1)^INDEX(係数表!E:E,12)*INDEX(係数表!F:F,12))))))</f>
        <v>#VALUE!</v>
      </c>
      <c r="AJ182" t="e">
        <f>MIN(100, MAX(0, (INDEX(出力表!D:D,12))*AH182/MAX(AI182, Settings!B3)))</f>
        <v>#VALUE!</v>
      </c>
      <c r="AK182">
        <f>MIN(100, MAX(0, 100*BETAINV(乱数表!$M182, MAX(0.00000001, (1/(1+EXP(-(INDEX(係数表!G:G,13) + $B182))))*(EXP(INDEX(係数表!H:H,13) + INDEX(係数表!I:I,13)*LN(INDEX(出力表!C:C,13)+1)))), MAX(0.00000001, (1-(1/(1+EXP(-(INDEX(係数表!G:G,13) + $B182)))))*(EXP(INDEX(係数表!H:H,13) + INDEX(係数表!I:I,13)*LN(INDEX(出力表!C:C,13)+1)))))))</f>
        <v>99.978853325079498</v>
      </c>
      <c r="AL182" t="e">
        <f>MIN(100, MAX(0, (100*(INDEX(出力表!D:D,13))/(EXP(INDEX(係数表!B:B,13) + $C182) + (INDEX(出力表!D:D,13)))) + (乱数表!$Y182*(Settings!B12/(((INDEX(出力表!D:D,13))+1)^INDEX(係数表!E:E,13)*INDEX(係数表!F:F,13))))))</f>
        <v>#VALUE!</v>
      </c>
      <c r="AM182" t="e">
        <f>MIN(100, MAX(0, (INDEX(出力表!D:D,13))*AK182/MAX(AL182, Settings!B3)))</f>
        <v>#VALUE!</v>
      </c>
      <c r="AN182">
        <f>IF(ISNUMBER(F182), INDEX(出力表!B:B,2)*F182, 0)+IF(ISNUMBER(I182), INDEX(出力表!B:B,3)*I182, 0)+IF(ISNUMBER(L182), INDEX(出力表!B:B,4)*L182, 0)+IF(ISNUMBER(O182), INDEX(出力表!B:B,5)*O182, 0)+IF(ISNUMBER(R182), INDEX(出力表!B:B,6)*R182, 0)+IF(ISNUMBER(U182), INDEX(出力表!B:B,7)*U182, 0)+IF(ISNUMBER(X182), INDEX(出力表!B:B,8)*X182, 0)+IF(ISNUMBER(AA182), INDEX(出力表!B:B,9)*AA182, 0)+IF(ISNUMBER(AD182), INDEX(出力表!B:B,10)*AD182, 0)+IF(ISNUMBER(AG182), INDEX(出力表!B:B,11)*AG182, 0)+IF(ISNUMBER(AJ182), INDEX(出力表!B:B,12)*AJ182, 0)+IF(ISNUMBER(AM182), INDEX(出力表!B:B,13)*AM182, 0)</f>
        <v>0</v>
      </c>
      <c r="AO182">
        <f>IF(ISNUMBER(F182), INDEX(出力表!B:B,2), 0)+IF(ISNUMBER(I182), INDEX(出力表!B:B,3), 0)+IF(ISNUMBER(L182), INDEX(出力表!B:B,4), 0)+IF(ISNUMBER(O182), INDEX(出力表!B:B,5), 0)+IF(ISNUMBER(R182), INDEX(出力表!B:B,6), 0)+IF(ISNUMBER(U182), INDEX(出力表!B:B,7), 0)+IF(ISNUMBER(X182), INDEX(出力表!B:B,8), 0)+IF(ISNUMBER(AA182), INDEX(出力表!B:B,9), 0)+IF(ISNUMBER(AD182), INDEX(出力表!B:B,10), 0)+IF(ISNUMBER(AG182), INDEX(出力表!B:B,11), 0)+IF(ISNUMBER(AJ182), INDEX(出力表!B:B,12), 0)+IF(ISNUMBER(AM182), INDEX(出力表!B:B,13), 0)</f>
        <v>0</v>
      </c>
      <c r="AP182" t="str">
        <f t="shared" si="2"/>
        <v/>
      </c>
    </row>
    <row r="183" spans="1:42" x14ac:dyDescent="0.2">
      <c r="A183">
        <v>182</v>
      </c>
      <c r="B183">
        <f>IF(UPPER(Settings!B4)="TRUE", 乱数表!$Z183*Settings!B10, 0)</f>
        <v>-0.69754441058651051</v>
      </c>
      <c r="C183">
        <f>IF(UPPER(Settings!B4)="TRUE", 乱数表!$AA183*Settings!B11, 0)</f>
        <v>0.10933166824344391</v>
      </c>
      <c r="D183">
        <f>MIN(100, MAX(0, 100*BETAINV(乱数表!$B183, MAX(0.00000001, (1/(1+EXP(-(INDEX(係数表!G:G,2) + $B183))))*(EXP(INDEX(係数表!H:H,2) + INDEX(係数表!I:I,2)*LN(INDEX(出力表!C:C,2)+1)))), MAX(0.00000001, (1-(1/(1+EXP(-(INDEX(係数表!G:G,2) + $B183)))))*(EXP(INDEX(係数表!H:H,2) + INDEX(係数表!I:I,2)*LN(INDEX(出力表!C:C,2)+1)))))))</f>
        <v>77.997229775576471</v>
      </c>
      <c r="E183" t="e">
        <f>MIN(100, MAX(0, (100*(INDEX(出力表!D:D,2))/(EXP(INDEX(係数表!B:B,2) + $C183) + (INDEX(出力表!D:D,2)))) + (乱数表!$N183*(Settings!B12/(((INDEX(出力表!D:D,2))+1)^INDEX(係数表!E:E,2)*INDEX(係数表!F:F,2))))))</f>
        <v>#VALUE!</v>
      </c>
      <c r="F183" t="e">
        <f>MIN(100, MAX(0, (INDEX(出力表!D:D,2))*D183/MAX(E183, Settings!B3)))</f>
        <v>#VALUE!</v>
      </c>
      <c r="G183">
        <f>MIN(100, MAX(0, 100*BETAINV(乱数表!$C183, MAX(0.00000001, (1/(1+EXP(-(INDEX(係数表!G:G,3) + $B183))))*(EXP(INDEX(係数表!H:H,3) + INDEX(係数表!I:I,3)*LN(INDEX(出力表!C:C,3)+1)))), MAX(0.00000001, (1-(1/(1+EXP(-(INDEX(係数表!G:G,3) + $B183)))))*(EXP(INDEX(係数表!H:H,3) + INDEX(係数表!I:I,3)*LN(INDEX(出力表!C:C,3)+1)))))))</f>
        <v>62.235736811743926</v>
      </c>
      <c r="H183" t="e">
        <f>MIN(100, MAX(0, (100*(INDEX(出力表!D:D,3))/(EXP(INDEX(係数表!B:B,3) + $C183) + (INDEX(出力表!D:D,3)))) + (乱数表!$O183*(Settings!B12/(((INDEX(出力表!D:D,3))+1)^INDEX(係数表!E:E,3)*INDEX(係数表!F:F,3))))))</f>
        <v>#VALUE!</v>
      </c>
      <c r="I183" t="e">
        <f>MIN(100, MAX(0, (INDEX(出力表!D:D,3))*G183/MAX(H183, Settings!B3)))</f>
        <v>#VALUE!</v>
      </c>
      <c r="J183">
        <f>MIN(100, MAX(0, 100*BETAINV(乱数表!$D183, MAX(0.00000001, (1/(1+EXP(-(INDEX(係数表!G:G,4) + $B183))))*(EXP(INDEX(係数表!H:H,4) + INDEX(係数表!I:I,4)*LN(INDEX(出力表!C:C,4)+1)))), MAX(0.00000001, (1-(1/(1+EXP(-(INDEX(係数表!G:G,4) + $B183)))))*(EXP(INDEX(係数表!H:H,4) + INDEX(係数表!I:I,4)*LN(INDEX(出力表!C:C,4)+1)))))))</f>
        <v>88.052837997098749</v>
      </c>
      <c r="K183" t="e">
        <f>MIN(100, MAX(0, (100*(INDEX(出力表!D:D,4))/(EXP(INDEX(係数表!B:B,4) + $C183) + (INDEX(出力表!D:D,4)))) + (乱数表!$P183*(Settings!B12/(((INDEX(出力表!D:D,4))+1)^INDEX(係数表!E:E,4)*INDEX(係数表!F:F,4))))))</f>
        <v>#VALUE!</v>
      </c>
      <c r="L183" t="e">
        <f>MIN(100, MAX(0, (INDEX(出力表!D:D,4))*J183/MAX(K183, Settings!B3)))</f>
        <v>#VALUE!</v>
      </c>
      <c r="M183">
        <f>MIN(100, MAX(0, 100*BETAINV(乱数表!$E183, MAX(0.00000001, (1/(1+EXP(-(INDEX(係数表!G:G,5) + $B183))))*(EXP(INDEX(係数表!H:H,5) + INDEX(係数表!I:I,5)*LN(INDEX(出力表!C:C,5)+1)))), MAX(0.00000001, (1-(1/(1+EXP(-(INDEX(係数表!G:G,5) + $B183)))))*(EXP(INDEX(係数表!H:H,5) + INDEX(係数表!I:I,5)*LN(INDEX(出力表!C:C,5)+1)))))))</f>
        <v>95.593884532078448</v>
      </c>
      <c r="N183" t="e">
        <f>MIN(100, MAX(0, (100*(INDEX(出力表!D:D,5))/(EXP(INDEX(係数表!B:B,5) + $C183) + (INDEX(出力表!D:D,5)))) + (乱数表!$Q183*(Settings!B12/(((INDEX(出力表!D:D,5))+1)^INDEX(係数表!E:E,5)*INDEX(係数表!F:F,5))))))</f>
        <v>#VALUE!</v>
      </c>
      <c r="O183" t="e">
        <f>MIN(100, MAX(0, (INDEX(出力表!D:D,5))*M183/MAX(N183, Settings!B3)))</f>
        <v>#VALUE!</v>
      </c>
      <c r="P183">
        <f>MIN(100, MAX(0, 100*BETAINV(乱数表!$F183, MAX(0.00000001, (1/(1+EXP(-(INDEX(係数表!G:G,6) + $B183))))*(EXP(INDEX(係数表!H:H,6) + INDEX(係数表!I:I,6)*LN(INDEX(出力表!C:C,6)+1)))), MAX(0.00000001, (1-(1/(1+EXP(-(INDEX(係数表!G:G,6) + $B183)))))*(EXP(INDEX(係数表!H:H,6) + INDEX(係数表!I:I,6)*LN(INDEX(出力表!C:C,6)+1)))))))</f>
        <v>91.235845112709768</v>
      </c>
      <c r="Q183" t="e">
        <f>MIN(100, MAX(0, (100*(INDEX(出力表!D:D,6))/(EXP(INDEX(係数表!B:B,6) + $C183) + (INDEX(出力表!D:D,6)))) + (乱数表!$R183*(Settings!B12/(((INDEX(出力表!D:D,6))+1)^INDEX(係数表!E:E,6)*INDEX(係数表!F:F,6))))))</f>
        <v>#VALUE!</v>
      </c>
      <c r="R183" t="e">
        <f>MIN(100, MAX(0, (INDEX(出力表!D:D,6))*P183/MAX(Q183, Settings!B3)))</f>
        <v>#VALUE!</v>
      </c>
      <c r="S183">
        <f>MIN(100, MAX(0, 100*BETAINV(乱数表!$G183, MAX(0.00000001, (1/(1+EXP(-(INDEX(係数表!G:G,7) + $B183))))*(EXP(INDEX(係数表!H:H,7) + INDEX(係数表!I:I,7)*LN(INDEX(出力表!C:C,7)+1)))), MAX(0.00000001, (1-(1/(1+EXP(-(INDEX(係数表!G:G,7) + $B183)))))*(EXP(INDEX(係数表!H:H,7) + INDEX(係数表!I:I,7)*LN(INDEX(出力表!C:C,7)+1)))))))</f>
        <v>90.832977555111398</v>
      </c>
      <c r="T183" t="e">
        <f>MIN(100, MAX(0, (100*(INDEX(出力表!D:D,7))/(EXP(INDEX(係数表!B:B,7) + $C183) + (INDEX(出力表!D:D,7)))) + (乱数表!$S183*(Settings!B12/(((INDEX(出力表!D:D,7))+1)^INDEX(係数表!E:E,7)*INDEX(係数表!F:F,7))))))</f>
        <v>#VALUE!</v>
      </c>
      <c r="U183" t="e">
        <f>MIN(100, MAX(0, (INDEX(出力表!D:D,7))*S183/MAX(T183, Settings!B3)))</f>
        <v>#VALUE!</v>
      </c>
      <c r="V183">
        <f>MIN(100, MAX(0, 100*BETAINV(乱数表!$H183, MAX(0.00000001, (1/(1+EXP(-(INDEX(係数表!G:G,8) + $B183))))*(EXP(INDEX(係数表!H:H,8) + INDEX(係数表!I:I,8)*LN(INDEX(出力表!C:C,8)+1)))), MAX(0.00000001, (1-(1/(1+EXP(-(INDEX(係数表!G:G,8) + $B183)))))*(EXP(INDEX(係数表!H:H,8) + INDEX(係数表!I:I,8)*LN(INDEX(出力表!C:C,8)+1)))))))</f>
        <v>79.343918295984352</v>
      </c>
      <c r="W183" t="e">
        <f>MIN(100, MAX(0, (100*(INDEX(出力表!D:D,8))/(EXP(INDEX(係数表!B:B,8) + $C183) + (INDEX(出力表!D:D,8)))) + (乱数表!$T183*(Settings!B12/(((INDEX(出力表!D:D,8))+1)^INDEX(係数表!E:E,8)*INDEX(係数表!F:F,8))))))</f>
        <v>#VALUE!</v>
      </c>
      <c r="X183" t="e">
        <f>MIN(100, MAX(0, (INDEX(出力表!D:D,8))*V183/MAX(W183, Settings!B3)))</f>
        <v>#VALUE!</v>
      </c>
      <c r="Y183">
        <f>MIN(100, MAX(0, 100*BETAINV(乱数表!$I183, MAX(0.00000001, (1/(1+EXP(-(INDEX(係数表!G:G,9) + $B183))))*(EXP(INDEX(係数表!H:H,9) + INDEX(係数表!I:I,9)*LN(INDEX(出力表!C:C,9)+1)))), MAX(0.00000001, (1-(1/(1+EXP(-(INDEX(係数表!G:G,9) + $B183)))))*(EXP(INDEX(係数表!H:H,9) + INDEX(係数表!I:I,9)*LN(INDEX(出力表!C:C,9)+1)))))))</f>
        <v>65.117903211354658</v>
      </c>
      <c r="Z183" t="e">
        <f>MIN(100, MAX(0, (100*(INDEX(出力表!D:D,9))/(EXP(INDEX(係数表!B:B,9) + $C183) + (INDEX(出力表!D:D,9)))) + (乱数表!$U183*(Settings!B12/(((INDEX(出力表!D:D,9))+1)^INDEX(係数表!E:E,9)*INDEX(係数表!F:F,9))))))</f>
        <v>#VALUE!</v>
      </c>
      <c r="AA183" t="e">
        <f>MIN(100, MAX(0, (INDEX(出力表!D:D,9))*Y183/MAX(Z183, Settings!B3)))</f>
        <v>#VALUE!</v>
      </c>
      <c r="AB183">
        <f>MIN(100, MAX(0, 100*BETAINV(乱数表!$J183, MAX(0.00000001, (1/(1+EXP(-(INDEX(係数表!G:G,10) + $B183))))*(EXP(INDEX(係数表!H:H,10) + INDEX(係数表!I:I,10)*LN(INDEX(出力表!C:C,10)+1)))), MAX(0.00000001, (1-(1/(1+EXP(-(INDEX(係数表!G:G,10) + $B183)))))*(EXP(INDEX(係数表!H:H,10) + INDEX(係数表!I:I,10)*LN(INDEX(出力表!C:C,10)+1)))))))</f>
        <v>88.977028993274004</v>
      </c>
      <c r="AC183" t="e">
        <f>MIN(100, MAX(0, (100*(INDEX(出力表!D:D,10))/(EXP(INDEX(係数表!B:B,10) + $C183) + (INDEX(出力表!D:D,10)))) + (乱数表!$V183*(Settings!B12/(((INDEX(出力表!D:D,10))+1)^INDEX(係数表!E:E,10)*INDEX(係数表!F:F,10))))))</f>
        <v>#VALUE!</v>
      </c>
      <c r="AD183" t="e">
        <f>MIN(100, MAX(0, (INDEX(出力表!D:D,10))*AB183/MAX(AC183, Settings!B3)))</f>
        <v>#VALUE!</v>
      </c>
      <c r="AE183">
        <f>MIN(100, MAX(0, 100*BETAINV(乱数表!$K183, MAX(0.00000001, (1/(1+EXP(-(INDEX(係数表!G:G,11) + $B183))))*(EXP(INDEX(係数表!H:H,11) + INDEX(係数表!I:I,11)*LN(INDEX(出力表!C:C,11)+1)))), MAX(0.00000001, (1-(1/(1+EXP(-(INDEX(係数表!G:G,11) + $B183)))))*(EXP(INDEX(係数表!H:H,11) + INDEX(係数表!I:I,11)*LN(INDEX(出力表!C:C,11)+1)))))))</f>
        <v>83.677726825335682</v>
      </c>
      <c r="AF183" t="e">
        <f>MIN(100, MAX(0, (100*(INDEX(出力表!D:D,11))/(EXP(INDEX(係数表!B:B,11) + $C183) + (INDEX(出力表!D:D,11)))) + (乱数表!$W183*(Settings!B12/(((INDEX(出力表!D:D,11))+1)^INDEX(係数表!E:E,11)*INDEX(係数表!F:F,11))))))</f>
        <v>#VALUE!</v>
      </c>
      <c r="AG183" t="e">
        <f>MIN(100, MAX(0, (INDEX(出力表!D:D,11))*AE183/MAX(AF183, Settings!B3)))</f>
        <v>#VALUE!</v>
      </c>
      <c r="AH183">
        <f>MIN(100, MAX(0, 100*BETAINV(乱数表!$L183, MAX(0.00000001, (1/(1+EXP(-(INDEX(係数表!G:G,12) + $B183))))*(EXP(INDEX(係数表!H:H,12) + INDEX(係数表!I:I,12)*LN(INDEX(出力表!C:C,12)+1)))), MAX(0.00000001, (1-(1/(1+EXP(-(INDEX(係数表!G:G,12) + $B183)))))*(EXP(INDEX(係数表!H:H,12) + INDEX(係数表!I:I,12)*LN(INDEX(出力表!C:C,12)+1)))))))</f>
        <v>64.562993322736645</v>
      </c>
      <c r="AI183" t="e">
        <f>MIN(100, MAX(0, (100*(INDEX(出力表!D:D,12))/(EXP(INDEX(係数表!B:B,12) + $C183) + (INDEX(出力表!D:D,12)))) + (乱数表!$X183*(Settings!B12/(((INDEX(出力表!D:D,12))+1)^INDEX(係数表!E:E,12)*INDEX(係数表!F:F,12))))))</f>
        <v>#VALUE!</v>
      </c>
      <c r="AJ183" t="e">
        <f>MIN(100, MAX(0, (INDEX(出力表!D:D,12))*AH183/MAX(AI183, Settings!B3)))</f>
        <v>#VALUE!</v>
      </c>
      <c r="AK183">
        <f>MIN(100, MAX(0, 100*BETAINV(乱数表!$M183, MAX(0.00000001, (1/(1+EXP(-(INDEX(係数表!G:G,13) + $B183))))*(EXP(INDEX(係数表!H:H,13) + INDEX(係数表!I:I,13)*LN(INDEX(出力表!C:C,13)+1)))), MAX(0.00000001, (1-(1/(1+EXP(-(INDEX(係数表!G:G,13) + $B183)))))*(EXP(INDEX(係数表!H:H,13) + INDEX(係数表!I:I,13)*LN(INDEX(出力表!C:C,13)+1)))))))</f>
        <v>83.789473535345778</v>
      </c>
      <c r="AL183" t="e">
        <f>MIN(100, MAX(0, (100*(INDEX(出力表!D:D,13))/(EXP(INDEX(係数表!B:B,13) + $C183) + (INDEX(出力表!D:D,13)))) + (乱数表!$Y183*(Settings!B12/(((INDEX(出力表!D:D,13))+1)^INDEX(係数表!E:E,13)*INDEX(係数表!F:F,13))))))</f>
        <v>#VALUE!</v>
      </c>
      <c r="AM183" t="e">
        <f>MIN(100, MAX(0, (INDEX(出力表!D:D,13))*AK183/MAX(AL183, Settings!B3)))</f>
        <v>#VALUE!</v>
      </c>
      <c r="AN183">
        <f>IF(ISNUMBER(F183), INDEX(出力表!B:B,2)*F183, 0)+IF(ISNUMBER(I183), INDEX(出力表!B:B,3)*I183, 0)+IF(ISNUMBER(L183), INDEX(出力表!B:B,4)*L183, 0)+IF(ISNUMBER(O183), INDEX(出力表!B:B,5)*O183, 0)+IF(ISNUMBER(R183), INDEX(出力表!B:B,6)*R183, 0)+IF(ISNUMBER(U183), INDEX(出力表!B:B,7)*U183, 0)+IF(ISNUMBER(X183), INDEX(出力表!B:B,8)*X183, 0)+IF(ISNUMBER(AA183), INDEX(出力表!B:B,9)*AA183, 0)+IF(ISNUMBER(AD183), INDEX(出力表!B:B,10)*AD183, 0)+IF(ISNUMBER(AG183), INDEX(出力表!B:B,11)*AG183, 0)+IF(ISNUMBER(AJ183), INDEX(出力表!B:B,12)*AJ183, 0)+IF(ISNUMBER(AM183), INDEX(出力表!B:B,13)*AM183, 0)</f>
        <v>0</v>
      </c>
      <c r="AO183">
        <f>IF(ISNUMBER(F183), INDEX(出力表!B:B,2), 0)+IF(ISNUMBER(I183), INDEX(出力表!B:B,3), 0)+IF(ISNUMBER(L183), INDEX(出力表!B:B,4), 0)+IF(ISNUMBER(O183), INDEX(出力表!B:B,5), 0)+IF(ISNUMBER(R183), INDEX(出力表!B:B,6), 0)+IF(ISNUMBER(U183), INDEX(出力表!B:B,7), 0)+IF(ISNUMBER(X183), INDEX(出力表!B:B,8), 0)+IF(ISNUMBER(AA183), INDEX(出力表!B:B,9), 0)+IF(ISNUMBER(AD183), INDEX(出力表!B:B,10), 0)+IF(ISNUMBER(AG183), INDEX(出力表!B:B,11), 0)+IF(ISNUMBER(AJ183), INDEX(出力表!B:B,12), 0)+IF(ISNUMBER(AM183), INDEX(出力表!B:B,13), 0)</f>
        <v>0</v>
      </c>
      <c r="AP183" t="str">
        <f t="shared" si="2"/>
        <v/>
      </c>
    </row>
    <row r="184" spans="1:42" x14ac:dyDescent="0.2">
      <c r="A184">
        <v>183</v>
      </c>
      <c r="B184">
        <f>IF(UPPER(Settings!B4)="TRUE", 乱数表!$Z184*Settings!B10, 0)</f>
        <v>0.28600233212084319</v>
      </c>
      <c r="C184">
        <f>IF(UPPER(Settings!B4)="TRUE", 乱数表!$AA184*Settings!B11, 0)</f>
        <v>1.9418406291232915E-2</v>
      </c>
      <c r="D184">
        <f>MIN(100, MAX(0, 100*BETAINV(乱数表!$B184, MAX(0.00000001, (1/(1+EXP(-(INDEX(係数表!G:G,2) + $B184))))*(EXP(INDEX(係数表!H:H,2) + INDEX(係数表!I:I,2)*LN(INDEX(出力表!C:C,2)+1)))), MAX(0.00000001, (1-(1/(1+EXP(-(INDEX(係数表!G:G,2) + $B184)))))*(EXP(INDEX(係数表!H:H,2) + INDEX(係数表!I:I,2)*LN(INDEX(出力表!C:C,2)+1)))))))</f>
        <v>99.520989770442085</v>
      </c>
      <c r="E184" t="e">
        <f>MIN(100, MAX(0, (100*(INDEX(出力表!D:D,2))/(EXP(INDEX(係数表!B:B,2) + $C184) + (INDEX(出力表!D:D,2)))) + (乱数表!$N184*(Settings!B12/(((INDEX(出力表!D:D,2))+1)^INDEX(係数表!E:E,2)*INDEX(係数表!F:F,2))))))</f>
        <v>#VALUE!</v>
      </c>
      <c r="F184" t="e">
        <f>MIN(100, MAX(0, (INDEX(出力表!D:D,2))*D184/MAX(E184, Settings!B3)))</f>
        <v>#VALUE!</v>
      </c>
      <c r="G184">
        <f>MIN(100, MAX(0, 100*BETAINV(乱数表!$C184, MAX(0.00000001, (1/(1+EXP(-(INDEX(係数表!G:G,3) + $B184))))*(EXP(INDEX(係数表!H:H,3) + INDEX(係数表!I:I,3)*LN(INDEX(出力表!C:C,3)+1)))), MAX(0.00000001, (1-(1/(1+EXP(-(INDEX(係数表!G:G,3) + $B184)))))*(EXP(INDEX(係数表!H:H,3) + INDEX(係数表!I:I,3)*LN(INDEX(出力表!C:C,3)+1)))))))</f>
        <v>98.110808896587727</v>
      </c>
      <c r="H184" t="e">
        <f>MIN(100, MAX(0, (100*(INDEX(出力表!D:D,3))/(EXP(INDEX(係数表!B:B,3) + $C184) + (INDEX(出力表!D:D,3)))) + (乱数表!$O184*(Settings!B12/(((INDEX(出力表!D:D,3))+1)^INDEX(係数表!E:E,3)*INDEX(係数表!F:F,3))))))</f>
        <v>#VALUE!</v>
      </c>
      <c r="I184" t="e">
        <f>MIN(100, MAX(0, (INDEX(出力表!D:D,3))*G184/MAX(H184, Settings!B3)))</f>
        <v>#VALUE!</v>
      </c>
      <c r="J184">
        <f>MIN(100, MAX(0, 100*BETAINV(乱数表!$D184, MAX(0.00000001, (1/(1+EXP(-(INDEX(係数表!G:G,4) + $B184))))*(EXP(INDEX(係数表!H:H,4) + INDEX(係数表!I:I,4)*LN(INDEX(出力表!C:C,4)+1)))), MAX(0.00000001, (1-(1/(1+EXP(-(INDEX(係数表!G:G,4) + $B184)))))*(EXP(INDEX(係数表!H:H,4) + INDEX(係数表!I:I,4)*LN(INDEX(出力表!C:C,4)+1)))))))</f>
        <v>42.380139828202147</v>
      </c>
      <c r="K184" t="e">
        <f>MIN(100, MAX(0, (100*(INDEX(出力表!D:D,4))/(EXP(INDEX(係数表!B:B,4) + $C184) + (INDEX(出力表!D:D,4)))) + (乱数表!$P184*(Settings!B12/(((INDEX(出力表!D:D,4))+1)^INDEX(係数表!E:E,4)*INDEX(係数表!F:F,4))))))</f>
        <v>#VALUE!</v>
      </c>
      <c r="L184" t="e">
        <f>MIN(100, MAX(0, (INDEX(出力表!D:D,4))*J184/MAX(K184, Settings!B3)))</f>
        <v>#VALUE!</v>
      </c>
      <c r="M184">
        <f>MIN(100, MAX(0, 100*BETAINV(乱数表!$E184, MAX(0.00000001, (1/(1+EXP(-(INDEX(係数表!G:G,5) + $B184))))*(EXP(INDEX(係数表!H:H,5) + INDEX(係数表!I:I,5)*LN(INDEX(出力表!C:C,5)+1)))), MAX(0.00000001, (1-(1/(1+EXP(-(INDEX(係数表!G:G,5) + $B184)))))*(EXP(INDEX(係数表!H:H,5) + INDEX(係数表!I:I,5)*LN(INDEX(出力表!C:C,5)+1)))))))</f>
        <v>96.632096325891808</v>
      </c>
      <c r="N184" t="e">
        <f>MIN(100, MAX(0, (100*(INDEX(出力表!D:D,5))/(EXP(INDEX(係数表!B:B,5) + $C184) + (INDEX(出力表!D:D,5)))) + (乱数表!$Q184*(Settings!B12/(((INDEX(出力表!D:D,5))+1)^INDEX(係数表!E:E,5)*INDEX(係数表!F:F,5))))))</f>
        <v>#VALUE!</v>
      </c>
      <c r="O184" t="e">
        <f>MIN(100, MAX(0, (INDEX(出力表!D:D,5))*M184/MAX(N184, Settings!B3)))</f>
        <v>#VALUE!</v>
      </c>
      <c r="P184">
        <f>MIN(100, MAX(0, 100*BETAINV(乱数表!$F184, MAX(0.00000001, (1/(1+EXP(-(INDEX(係数表!G:G,6) + $B184))))*(EXP(INDEX(係数表!H:H,6) + INDEX(係数表!I:I,6)*LN(INDEX(出力表!C:C,6)+1)))), MAX(0.00000001, (1-(1/(1+EXP(-(INDEX(係数表!G:G,6) + $B184)))))*(EXP(INDEX(係数表!H:H,6) + INDEX(係数表!I:I,6)*LN(INDEX(出力表!C:C,6)+1)))))))</f>
        <v>96.674973576399509</v>
      </c>
      <c r="Q184" t="e">
        <f>MIN(100, MAX(0, (100*(INDEX(出力表!D:D,6))/(EXP(INDEX(係数表!B:B,6) + $C184) + (INDEX(出力表!D:D,6)))) + (乱数表!$R184*(Settings!B12/(((INDEX(出力表!D:D,6))+1)^INDEX(係数表!E:E,6)*INDEX(係数表!F:F,6))))))</f>
        <v>#VALUE!</v>
      </c>
      <c r="R184" t="e">
        <f>MIN(100, MAX(0, (INDEX(出力表!D:D,6))*P184/MAX(Q184, Settings!B3)))</f>
        <v>#VALUE!</v>
      </c>
      <c r="S184">
        <f>MIN(100, MAX(0, 100*BETAINV(乱数表!$G184, MAX(0.00000001, (1/(1+EXP(-(INDEX(係数表!G:G,7) + $B184))))*(EXP(INDEX(係数表!H:H,7) + INDEX(係数表!I:I,7)*LN(INDEX(出力表!C:C,7)+1)))), MAX(0.00000001, (1-(1/(1+EXP(-(INDEX(係数表!G:G,7) + $B184)))))*(EXP(INDEX(係数表!H:H,7) + INDEX(係数表!I:I,7)*LN(INDEX(出力表!C:C,7)+1)))))))</f>
        <v>75.391872983336512</v>
      </c>
      <c r="T184" t="e">
        <f>MIN(100, MAX(0, (100*(INDEX(出力表!D:D,7))/(EXP(INDEX(係数表!B:B,7) + $C184) + (INDEX(出力表!D:D,7)))) + (乱数表!$S184*(Settings!B12/(((INDEX(出力表!D:D,7))+1)^INDEX(係数表!E:E,7)*INDEX(係数表!F:F,7))))))</f>
        <v>#VALUE!</v>
      </c>
      <c r="U184" t="e">
        <f>MIN(100, MAX(0, (INDEX(出力表!D:D,7))*S184/MAX(T184, Settings!B3)))</f>
        <v>#VALUE!</v>
      </c>
      <c r="V184">
        <f>MIN(100, MAX(0, 100*BETAINV(乱数表!$H184, MAX(0.00000001, (1/(1+EXP(-(INDEX(係数表!G:G,8) + $B184))))*(EXP(INDEX(係数表!H:H,8) + INDEX(係数表!I:I,8)*LN(INDEX(出力表!C:C,8)+1)))), MAX(0.00000001, (1-(1/(1+EXP(-(INDEX(係数表!G:G,8) + $B184)))))*(EXP(INDEX(係数表!H:H,8) + INDEX(係数表!I:I,8)*LN(INDEX(出力表!C:C,8)+1)))))))</f>
        <v>92.749396451739798</v>
      </c>
      <c r="W184" t="e">
        <f>MIN(100, MAX(0, (100*(INDEX(出力表!D:D,8))/(EXP(INDEX(係数表!B:B,8) + $C184) + (INDEX(出力表!D:D,8)))) + (乱数表!$T184*(Settings!B12/(((INDEX(出力表!D:D,8))+1)^INDEX(係数表!E:E,8)*INDEX(係数表!F:F,8))))))</f>
        <v>#VALUE!</v>
      </c>
      <c r="X184" t="e">
        <f>MIN(100, MAX(0, (INDEX(出力表!D:D,8))*V184/MAX(W184, Settings!B3)))</f>
        <v>#VALUE!</v>
      </c>
      <c r="Y184">
        <f>MIN(100, MAX(0, 100*BETAINV(乱数表!$I184, MAX(0.00000001, (1/(1+EXP(-(INDEX(係数表!G:G,9) + $B184))))*(EXP(INDEX(係数表!H:H,9) + INDEX(係数表!I:I,9)*LN(INDEX(出力表!C:C,9)+1)))), MAX(0.00000001, (1-(1/(1+EXP(-(INDEX(係数表!G:G,9) + $B184)))))*(EXP(INDEX(係数表!H:H,9) + INDEX(係数表!I:I,9)*LN(INDEX(出力表!C:C,9)+1)))))))</f>
        <v>96.416306437582449</v>
      </c>
      <c r="Z184" t="e">
        <f>MIN(100, MAX(0, (100*(INDEX(出力表!D:D,9))/(EXP(INDEX(係数表!B:B,9) + $C184) + (INDEX(出力表!D:D,9)))) + (乱数表!$U184*(Settings!B12/(((INDEX(出力表!D:D,9))+1)^INDEX(係数表!E:E,9)*INDEX(係数表!F:F,9))))))</f>
        <v>#VALUE!</v>
      </c>
      <c r="AA184" t="e">
        <f>MIN(100, MAX(0, (INDEX(出力表!D:D,9))*Y184/MAX(Z184, Settings!B3)))</f>
        <v>#VALUE!</v>
      </c>
      <c r="AB184">
        <f>MIN(100, MAX(0, 100*BETAINV(乱数表!$J184, MAX(0.00000001, (1/(1+EXP(-(INDEX(係数表!G:G,10) + $B184))))*(EXP(INDEX(係数表!H:H,10) + INDEX(係数表!I:I,10)*LN(INDEX(出力表!C:C,10)+1)))), MAX(0.00000001, (1-(1/(1+EXP(-(INDEX(係数表!G:G,10) + $B184)))))*(EXP(INDEX(係数表!H:H,10) + INDEX(係数表!I:I,10)*LN(INDEX(出力表!C:C,10)+1)))))))</f>
        <v>97.496126452937546</v>
      </c>
      <c r="AC184" t="e">
        <f>MIN(100, MAX(0, (100*(INDEX(出力表!D:D,10))/(EXP(INDEX(係数表!B:B,10) + $C184) + (INDEX(出力表!D:D,10)))) + (乱数表!$V184*(Settings!B12/(((INDEX(出力表!D:D,10))+1)^INDEX(係数表!E:E,10)*INDEX(係数表!F:F,10))))))</f>
        <v>#VALUE!</v>
      </c>
      <c r="AD184" t="e">
        <f>MIN(100, MAX(0, (INDEX(出力表!D:D,10))*AB184/MAX(AC184, Settings!B3)))</f>
        <v>#VALUE!</v>
      </c>
      <c r="AE184">
        <f>MIN(100, MAX(0, 100*BETAINV(乱数表!$K184, MAX(0.00000001, (1/(1+EXP(-(INDEX(係数表!G:G,11) + $B184))))*(EXP(INDEX(係数表!H:H,11) + INDEX(係数表!I:I,11)*LN(INDEX(出力表!C:C,11)+1)))), MAX(0.00000001, (1-(1/(1+EXP(-(INDEX(係数表!G:G,11) + $B184)))))*(EXP(INDEX(係数表!H:H,11) + INDEX(係数表!I:I,11)*LN(INDEX(出力表!C:C,11)+1)))))))</f>
        <v>63.498179911015328</v>
      </c>
      <c r="AF184" t="e">
        <f>MIN(100, MAX(0, (100*(INDEX(出力表!D:D,11))/(EXP(INDEX(係数表!B:B,11) + $C184) + (INDEX(出力表!D:D,11)))) + (乱数表!$W184*(Settings!B12/(((INDEX(出力表!D:D,11))+1)^INDEX(係数表!E:E,11)*INDEX(係数表!F:F,11))))))</f>
        <v>#VALUE!</v>
      </c>
      <c r="AG184" t="e">
        <f>MIN(100, MAX(0, (INDEX(出力表!D:D,11))*AE184/MAX(AF184, Settings!B3)))</f>
        <v>#VALUE!</v>
      </c>
      <c r="AH184">
        <f>MIN(100, MAX(0, 100*BETAINV(乱数表!$L184, MAX(0.00000001, (1/(1+EXP(-(INDEX(係数表!G:G,12) + $B184))))*(EXP(INDEX(係数表!H:H,12) + INDEX(係数表!I:I,12)*LN(INDEX(出力表!C:C,12)+1)))), MAX(0.00000001, (1-(1/(1+EXP(-(INDEX(係数表!G:G,12) + $B184)))))*(EXP(INDEX(係数表!H:H,12) + INDEX(係数表!I:I,12)*LN(INDEX(出力表!C:C,12)+1)))))))</f>
        <v>97.017631480358148</v>
      </c>
      <c r="AI184" t="e">
        <f>MIN(100, MAX(0, (100*(INDEX(出力表!D:D,12))/(EXP(INDEX(係数表!B:B,12) + $C184) + (INDEX(出力表!D:D,12)))) + (乱数表!$X184*(Settings!B12/(((INDEX(出力表!D:D,12))+1)^INDEX(係数表!E:E,12)*INDEX(係数表!F:F,12))))))</f>
        <v>#VALUE!</v>
      </c>
      <c r="AJ184" t="e">
        <f>MIN(100, MAX(0, (INDEX(出力表!D:D,12))*AH184/MAX(AI184, Settings!B3)))</f>
        <v>#VALUE!</v>
      </c>
      <c r="AK184">
        <f>MIN(100, MAX(0, 100*BETAINV(乱数表!$M184, MAX(0.00000001, (1/(1+EXP(-(INDEX(係数表!G:G,13) + $B184))))*(EXP(INDEX(係数表!H:H,13) + INDEX(係数表!I:I,13)*LN(INDEX(出力表!C:C,13)+1)))), MAX(0.00000001, (1-(1/(1+EXP(-(INDEX(係数表!G:G,13) + $B184)))))*(EXP(INDEX(係数表!H:H,13) + INDEX(係数表!I:I,13)*LN(INDEX(出力表!C:C,13)+1)))))))</f>
        <v>88.272647010478181</v>
      </c>
      <c r="AL184" t="e">
        <f>MIN(100, MAX(0, (100*(INDEX(出力表!D:D,13))/(EXP(INDEX(係数表!B:B,13) + $C184) + (INDEX(出力表!D:D,13)))) + (乱数表!$Y184*(Settings!B12/(((INDEX(出力表!D:D,13))+1)^INDEX(係数表!E:E,13)*INDEX(係数表!F:F,13))))))</f>
        <v>#VALUE!</v>
      </c>
      <c r="AM184" t="e">
        <f>MIN(100, MAX(0, (INDEX(出力表!D:D,13))*AK184/MAX(AL184, Settings!B3)))</f>
        <v>#VALUE!</v>
      </c>
      <c r="AN184">
        <f>IF(ISNUMBER(F184), INDEX(出力表!B:B,2)*F184, 0)+IF(ISNUMBER(I184), INDEX(出力表!B:B,3)*I184, 0)+IF(ISNUMBER(L184), INDEX(出力表!B:B,4)*L184, 0)+IF(ISNUMBER(O184), INDEX(出力表!B:B,5)*O184, 0)+IF(ISNUMBER(R184), INDEX(出力表!B:B,6)*R184, 0)+IF(ISNUMBER(U184), INDEX(出力表!B:B,7)*U184, 0)+IF(ISNUMBER(X184), INDEX(出力表!B:B,8)*X184, 0)+IF(ISNUMBER(AA184), INDEX(出力表!B:B,9)*AA184, 0)+IF(ISNUMBER(AD184), INDEX(出力表!B:B,10)*AD184, 0)+IF(ISNUMBER(AG184), INDEX(出力表!B:B,11)*AG184, 0)+IF(ISNUMBER(AJ184), INDEX(出力表!B:B,12)*AJ184, 0)+IF(ISNUMBER(AM184), INDEX(出力表!B:B,13)*AM184, 0)</f>
        <v>0</v>
      </c>
      <c r="AO184">
        <f>IF(ISNUMBER(F184), INDEX(出力表!B:B,2), 0)+IF(ISNUMBER(I184), INDEX(出力表!B:B,3), 0)+IF(ISNUMBER(L184), INDEX(出力表!B:B,4), 0)+IF(ISNUMBER(O184), INDEX(出力表!B:B,5), 0)+IF(ISNUMBER(R184), INDEX(出力表!B:B,6), 0)+IF(ISNUMBER(U184), INDEX(出力表!B:B,7), 0)+IF(ISNUMBER(X184), INDEX(出力表!B:B,8), 0)+IF(ISNUMBER(AA184), INDEX(出力表!B:B,9), 0)+IF(ISNUMBER(AD184), INDEX(出力表!B:B,10), 0)+IF(ISNUMBER(AG184), INDEX(出力表!B:B,11), 0)+IF(ISNUMBER(AJ184), INDEX(出力表!B:B,12), 0)+IF(ISNUMBER(AM184), INDEX(出力表!B:B,13), 0)</f>
        <v>0</v>
      </c>
      <c r="AP184" t="str">
        <f t="shared" si="2"/>
        <v/>
      </c>
    </row>
    <row r="185" spans="1:42" x14ac:dyDescent="0.2">
      <c r="A185">
        <v>184</v>
      </c>
      <c r="B185">
        <f>IF(UPPER(Settings!B4)="TRUE", 乱数表!$Z185*Settings!B10, 0)</f>
        <v>0.17708127252562417</v>
      </c>
      <c r="C185">
        <f>IF(UPPER(Settings!B4)="TRUE", 乱数表!$AA185*Settings!B11, 0)</f>
        <v>-4.0804103749145587E-2</v>
      </c>
      <c r="D185">
        <f>MIN(100, MAX(0, 100*BETAINV(乱数表!$B185, MAX(0.00000001, (1/(1+EXP(-(INDEX(係数表!G:G,2) + $B185))))*(EXP(INDEX(係数表!H:H,2) + INDEX(係数表!I:I,2)*LN(INDEX(出力表!C:C,2)+1)))), MAX(0.00000001, (1-(1/(1+EXP(-(INDEX(係数表!G:G,2) + $B185)))))*(EXP(INDEX(係数表!H:H,2) + INDEX(係数表!I:I,2)*LN(INDEX(出力表!C:C,2)+1)))))))</f>
        <v>89.572250574083569</v>
      </c>
      <c r="E185" t="e">
        <f>MIN(100, MAX(0, (100*(INDEX(出力表!D:D,2))/(EXP(INDEX(係数表!B:B,2) + $C185) + (INDEX(出力表!D:D,2)))) + (乱数表!$N185*(Settings!B12/(((INDEX(出力表!D:D,2))+1)^INDEX(係数表!E:E,2)*INDEX(係数表!F:F,2))))))</f>
        <v>#VALUE!</v>
      </c>
      <c r="F185" t="e">
        <f>MIN(100, MAX(0, (INDEX(出力表!D:D,2))*D185/MAX(E185, Settings!B3)))</f>
        <v>#VALUE!</v>
      </c>
      <c r="G185">
        <f>MIN(100, MAX(0, 100*BETAINV(乱数表!$C185, MAX(0.00000001, (1/(1+EXP(-(INDEX(係数表!G:G,3) + $B185))))*(EXP(INDEX(係数表!H:H,3) + INDEX(係数表!I:I,3)*LN(INDEX(出力表!C:C,3)+1)))), MAX(0.00000001, (1-(1/(1+EXP(-(INDEX(係数表!G:G,3) + $B185)))))*(EXP(INDEX(係数表!H:H,3) + INDEX(係数表!I:I,3)*LN(INDEX(出力表!C:C,3)+1)))))))</f>
        <v>99.560214180551853</v>
      </c>
      <c r="H185" t="e">
        <f>MIN(100, MAX(0, (100*(INDEX(出力表!D:D,3))/(EXP(INDEX(係数表!B:B,3) + $C185) + (INDEX(出力表!D:D,3)))) + (乱数表!$O185*(Settings!B12/(((INDEX(出力表!D:D,3))+1)^INDEX(係数表!E:E,3)*INDEX(係数表!F:F,3))))))</f>
        <v>#VALUE!</v>
      </c>
      <c r="I185" t="e">
        <f>MIN(100, MAX(0, (INDEX(出力表!D:D,3))*G185/MAX(H185, Settings!B3)))</f>
        <v>#VALUE!</v>
      </c>
      <c r="J185">
        <f>MIN(100, MAX(0, 100*BETAINV(乱数表!$D185, MAX(0.00000001, (1/(1+EXP(-(INDEX(係数表!G:G,4) + $B185))))*(EXP(INDEX(係数表!H:H,4) + INDEX(係数表!I:I,4)*LN(INDEX(出力表!C:C,4)+1)))), MAX(0.00000001, (1-(1/(1+EXP(-(INDEX(係数表!G:G,4) + $B185)))))*(EXP(INDEX(係数表!H:H,4) + INDEX(係数表!I:I,4)*LN(INDEX(出力表!C:C,4)+1)))))))</f>
        <v>93.151929666435223</v>
      </c>
      <c r="K185" t="e">
        <f>MIN(100, MAX(0, (100*(INDEX(出力表!D:D,4))/(EXP(INDEX(係数表!B:B,4) + $C185) + (INDEX(出力表!D:D,4)))) + (乱数表!$P185*(Settings!B12/(((INDEX(出力表!D:D,4))+1)^INDEX(係数表!E:E,4)*INDEX(係数表!F:F,4))))))</f>
        <v>#VALUE!</v>
      </c>
      <c r="L185" t="e">
        <f>MIN(100, MAX(0, (INDEX(出力表!D:D,4))*J185/MAX(K185, Settings!B3)))</f>
        <v>#VALUE!</v>
      </c>
      <c r="M185">
        <f>MIN(100, MAX(0, 100*BETAINV(乱数表!$E185, MAX(0.00000001, (1/(1+EXP(-(INDEX(係数表!G:G,5) + $B185))))*(EXP(INDEX(係数表!H:H,5) + INDEX(係数表!I:I,5)*LN(INDEX(出力表!C:C,5)+1)))), MAX(0.00000001, (1-(1/(1+EXP(-(INDEX(係数表!G:G,5) + $B185)))))*(EXP(INDEX(係数表!H:H,5) + INDEX(係数表!I:I,5)*LN(INDEX(出力表!C:C,5)+1)))))))</f>
        <v>89.37539986941043</v>
      </c>
      <c r="N185" t="e">
        <f>MIN(100, MAX(0, (100*(INDEX(出力表!D:D,5))/(EXP(INDEX(係数表!B:B,5) + $C185) + (INDEX(出力表!D:D,5)))) + (乱数表!$Q185*(Settings!B12/(((INDEX(出力表!D:D,5))+1)^INDEX(係数表!E:E,5)*INDEX(係数表!F:F,5))))))</f>
        <v>#VALUE!</v>
      </c>
      <c r="O185" t="e">
        <f>MIN(100, MAX(0, (INDEX(出力表!D:D,5))*M185/MAX(N185, Settings!B3)))</f>
        <v>#VALUE!</v>
      </c>
      <c r="P185">
        <f>MIN(100, MAX(0, 100*BETAINV(乱数表!$F185, MAX(0.00000001, (1/(1+EXP(-(INDEX(係数表!G:G,6) + $B185))))*(EXP(INDEX(係数表!H:H,6) + INDEX(係数表!I:I,6)*LN(INDEX(出力表!C:C,6)+1)))), MAX(0.00000001, (1-(1/(1+EXP(-(INDEX(係数表!G:G,6) + $B185)))))*(EXP(INDEX(係数表!H:H,6) + INDEX(係数表!I:I,6)*LN(INDEX(出力表!C:C,6)+1)))))))</f>
        <v>99.567254034422433</v>
      </c>
      <c r="Q185" t="e">
        <f>MIN(100, MAX(0, (100*(INDEX(出力表!D:D,6))/(EXP(INDEX(係数表!B:B,6) + $C185) + (INDEX(出力表!D:D,6)))) + (乱数表!$R185*(Settings!B12/(((INDEX(出力表!D:D,6))+1)^INDEX(係数表!E:E,6)*INDEX(係数表!F:F,6))))))</f>
        <v>#VALUE!</v>
      </c>
      <c r="R185" t="e">
        <f>MIN(100, MAX(0, (INDEX(出力表!D:D,6))*P185/MAX(Q185, Settings!B3)))</f>
        <v>#VALUE!</v>
      </c>
      <c r="S185">
        <f>MIN(100, MAX(0, 100*BETAINV(乱数表!$G185, MAX(0.00000001, (1/(1+EXP(-(INDEX(係数表!G:G,7) + $B185))))*(EXP(INDEX(係数表!H:H,7) + INDEX(係数表!I:I,7)*LN(INDEX(出力表!C:C,7)+1)))), MAX(0.00000001, (1-(1/(1+EXP(-(INDEX(係数表!G:G,7) + $B185)))))*(EXP(INDEX(係数表!H:H,7) + INDEX(係数表!I:I,7)*LN(INDEX(出力表!C:C,7)+1)))))))</f>
        <v>75.858572637888685</v>
      </c>
      <c r="T185" t="e">
        <f>MIN(100, MAX(0, (100*(INDEX(出力表!D:D,7))/(EXP(INDEX(係数表!B:B,7) + $C185) + (INDEX(出力表!D:D,7)))) + (乱数表!$S185*(Settings!B12/(((INDEX(出力表!D:D,7))+1)^INDEX(係数表!E:E,7)*INDEX(係数表!F:F,7))))))</f>
        <v>#VALUE!</v>
      </c>
      <c r="U185" t="e">
        <f>MIN(100, MAX(0, (INDEX(出力表!D:D,7))*S185/MAX(T185, Settings!B3)))</f>
        <v>#VALUE!</v>
      </c>
      <c r="V185">
        <f>MIN(100, MAX(0, 100*BETAINV(乱数表!$H185, MAX(0.00000001, (1/(1+EXP(-(INDEX(係数表!G:G,8) + $B185))))*(EXP(INDEX(係数表!H:H,8) + INDEX(係数表!I:I,8)*LN(INDEX(出力表!C:C,8)+1)))), MAX(0.00000001, (1-(1/(1+EXP(-(INDEX(係数表!G:G,8) + $B185)))))*(EXP(INDEX(係数表!H:H,8) + INDEX(係数表!I:I,8)*LN(INDEX(出力表!C:C,8)+1)))))))</f>
        <v>94.503235247241932</v>
      </c>
      <c r="W185" t="e">
        <f>MIN(100, MAX(0, (100*(INDEX(出力表!D:D,8))/(EXP(INDEX(係数表!B:B,8) + $C185) + (INDEX(出力表!D:D,8)))) + (乱数表!$T185*(Settings!B12/(((INDEX(出力表!D:D,8))+1)^INDEX(係数表!E:E,8)*INDEX(係数表!F:F,8))))))</f>
        <v>#VALUE!</v>
      </c>
      <c r="X185" t="e">
        <f>MIN(100, MAX(0, (INDEX(出力表!D:D,8))*V185/MAX(W185, Settings!B3)))</f>
        <v>#VALUE!</v>
      </c>
      <c r="Y185">
        <f>MIN(100, MAX(0, 100*BETAINV(乱数表!$I185, MAX(0.00000001, (1/(1+EXP(-(INDEX(係数表!G:G,9) + $B185))))*(EXP(INDEX(係数表!H:H,9) + INDEX(係数表!I:I,9)*LN(INDEX(出力表!C:C,9)+1)))), MAX(0.00000001, (1-(1/(1+EXP(-(INDEX(係数表!G:G,9) + $B185)))))*(EXP(INDEX(係数表!H:H,9) + INDEX(係数表!I:I,9)*LN(INDEX(出力表!C:C,9)+1)))))))</f>
        <v>99.21519123900697</v>
      </c>
      <c r="Z185" t="e">
        <f>MIN(100, MAX(0, (100*(INDEX(出力表!D:D,9))/(EXP(INDEX(係数表!B:B,9) + $C185) + (INDEX(出力表!D:D,9)))) + (乱数表!$U185*(Settings!B12/(((INDEX(出力表!D:D,9))+1)^INDEX(係数表!E:E,9)*INDEX(係数表!F:F,9))))))</f>
        <v>#VALUE!</v>
      </c>
      <c r="AA185" t="e">
        <f>MIN(100, MAX(0, (INDEX(出力表!D:D,9))*Y185/MAX(Z185, Settings!B3)))</f>
        <v>#VALUE!</v>
      </c>
      <c r="AB185">
        <f>MIN(100, MAX(0, 100*BETAINV(乱数表!$J185, MAX(0.00000001, (1/(1+EXP(-(INDEX(係数表!G:G,10) + $B185))))*(EXP(INDEX(係数表!H:H,10) + INDEX(係数表!I:I,10)*LN(INDEX(出力表!C:C,10)+1)))), MAX(0.00000001, (1-(1/(1+EXP(-(INDEX(係数表!G:G,10) + $B185)))))*(EXP(INDEX(係数表!H:H,10) + INDEX(係数表!I:I,10)*LN(INDEX(出力表!C:C,10)+1)))))))</f>
        <v>97.958856526156168</v>
      </c>
      <c r="AC185" t="e">
        <f>MIN(100, MAX(0, (100*(INDEX(出力表!D:D,10))/(EXP(INDEX(係数表!B:B,10) + $C185) + (INDEX(出力表!D:D,10)))) + (乱数表!$V185*(Settings!B12/(((INDEX(出力表!D:D,10))+1)^INDEX(係数表!E:E,10)*INDEX(係数表!F:F,10))))))</f>
        <v>#VALUE!</v>
      </c>
      <c r="AD185" t="e">
        <f>MIN(100, MAX(0, (INDEX(出力表!D:D,10))*AB185/MAX(AC185, Settings!B3)))</f>
        <v>#VALUE!</v>
      </c>
      <c r="AE185">
        <f>MIN(100, MAX(0, 100*BETAINV(乱数表!$K185, MAX(0.00000001, (1/(1+EXP(-(INDEX(係数表!G:G,11) + $B185))))*(EXP(INDEX(係数表!H:H,11) + INDEX(係数表!I:I,11)*LN(INDEX(出力表!C:C,11)+1)))), MAX(0.00000001, (1-(1/(1+EXP(-(INDEX(係数表!G:G,11) + $B185)))))*(EXP(INDEX(係数表!H:H,11) + INDEX(係数表!I:I,11)*LN(INDEX(出力表!C:C,11)+1)))))))</f>
        <v>98.777970045434188</v>
      </c>
      <c r="AF185" t="e">
        <f>MIN(100, MAX(0, (100*(INDEX(出力表!D:D,11))/(EXP(INDEX(係数表!B:B,11) + $C185) + (INDEX(出力表!D:D,11)))) + (乱数表!$W185*(Settings!B12/(((INDEX(出力表!D:D,11))+1)^INDEX(係数表!E:E,11)*INDEX(係数表!F:F,11))))))</f>
        <v>#VALUE!</v>
      </c>
      <c r="AG185" t="e">
        <f>MIN(100, MAX(0, (INDEX(出力表!D:D,11))*AE185/MAX(AF185, Settings!B3)))</f>
        <v>#VALUE!</v>
      </c>
      <c r="AH185">
        <f>MIN(100, MAX(0, 100*BETAINV(乱数表!$L185, MAX(0.00000001, (1/(1+EXP(-(INDEX(係数表!G:G,12) + $B185))))*(EXP(INDEX(係数表!H:H,12) + INDEX(係数表!I:I,12)*LN(INDEX(出力表!C:C,12)+1)))), MAX(0.00000001, (1-(1/(1+EXP(-(INDEX(係数表!G:G,12) + $B185)))))*(EXP(INDEX(係数表!H:H,12) + INDEX(係数表!I:I,12)*LN(INDEX(出力表!C:C,12)+1)))))))</f>
        <v>90.10641282785528</v>
      </c>
      <c r="AI185" t="e">
        <f>MIN(100, MAX(0, (100*(INDEX(出力表!D:D,12))/(EXP(INDEX(係数表!B:B,12) + $C185) + (INDEX(出力表!D:D,12)))) + (乱数表!$X185*(Settings!B12/(((INDEX(出力表!D:D,12))+1)^INDEX(係数表!E:E,12)*INDEX(係数表!F:F,12))))))</f>
        <v>#VALUE!</v>
      </c>
      <c r="AJ185" t="e">
        <f>MIN(100, MAX(0, (INDEX(出力表!D:D,12))*AH185/MAX(AI185, Settings!B3)))</f>
        <v>#VALUE!</v>
      </c>
      <c r="AK185">
        <f>MIN(100, MAX(0, 100*BETAINV(乱数表!$M185, MAX(0.00000001, (1/(1+EXP(-(INDEX(係数表!G:G,13) + $B185))))*(EXP(INDEX(係数表!H:H,13) + INDEX(係数表!I:I,13)*LN(INDEX(出力表!C:C,13)+1)))), MAX(0.00000001, (1-(1/(1+EXP(-(INDEX(係数表!G:G,13) + $B185)))))*(EXP(INDEX(係数表!H:H,13) + INDEX(係数表!I:I,13)*LN(INDEX(出力表!C:C,13)+1)))))))</f>
        <v>90.131253668244057</v>
      </c>
      <c r="AL185" t="e">
        <f>MIN(100, MAX(0, (100*(INDEX(出力表!D:D,13))/(EXP(INDEX(係数表!B:B,13) + $C185) + (INDEX(出力表!D:D,13)))) + (乱数表!$Y185*(Settings!B12/(((INDEX(出力表!D:D,13))+1)^INDEX(係数表!E:E,13)*INDEX(係数表!F:F,13))))))</f>
        <v>#VALUE!</v>
      </c>
      <c r="AM185" t="e">
        <f>MIN(100, MAX(0, (INDEX(出力表!D:D,13))*AK185/MAX(AL185, Settings!B3)))</f>
        <v>#VALUE!</v>
      </c>
      <c r="AN185">
        <f>IF(ISNUMBER(F185), INDEX(出力表!B:B,2)*F185, 0)+IF(ISNUMBER(I185), INDEX(出力表!B:B,3)*I185, 0)+IF(ISNUMBER(L185), INDEX(出力表!B:B,4)*L185, 0)+IF(ISNUMBER(O185), INDEX(出力表!B:B,5)*O185, 0)+IF(ISNUMBER(R185), INDEX(出力表!B:B,6)*R185, 0)+IF(ISNUMBER(U185), INDEX(出力表!B:B,7)*U185, 0)+IF(ISNUMBER(X185), INDEX(出力表!B:B,8)*X185, 0)+IF(ISNUMBER(AA185), INDEX(出力表!B:B,9)*AA185, 0)+IF(ISNUMBER(AD185), INDEX(出力表!B:B,10)*AD185, 0)+IF(ISNUMBER(AG185), INDEX(出力表!B:B,11)*AG185, 0)+IF(ISNUMBER(AJ185), INDEX(出力表!B:B,12)*AJ185, 0)+IF(ISNUMBER(AM185), INDEX(出力表!B:B,13)*AM185, 0)</f>
        <v>0</v>
      </c>
      <c r="AO185">
        <f>IF(ISNUMBER(F185), INDEX(出力表!B:B,2), 0)+IF(ISNUMBER(I185), INDEX(出力表!B:B,3), 0)+IF(ISNUMBER(L185), INDEX(出力表!B:B,4), 0)+IF(ISNUMBER(O185), INDEX(出力表!B:B,5), 0)+IF(ISNUMBER(R185), INDEX(出力表!B:B,6), 0)+IF(ISNUMBER(U185), INDEX(出力表!B:B,7), 0)+IF(ISNUMBER(X185), INDEX(出力表!B:B,8), 0)+IF(ISNUMBER(AA185), INDEX(出力表!B:B,9), 0)+IF(ISNUMBER(AD185), INDEX(出力表!B:B,10), 0)+IF(ISNUMBER(AG185), INDEX(出力表!B:B,11), 0)+IF(ISNUMBER(AJ185), INDEX(出力表!B:B,12), 0)+IF(ISNUMBER(AM185), INDEX(出力表!B:B,13), 0)</f>
        <v>0</v>
      </c>
      <c r="AP185" t="str">
        <f t="shared" si="2"/>
        <v/>
      </c>
    </row>
    <row r="186" spans="1:42" x14ac:dyDescent="0.2">
      <c r="A186">
        <v>185</v>
      </c>
      <c r="B186">
        <f>IF(UPPER(Settings!B4)="TRUE", 乱数表!$Z186*Settings!B10, 0)</f>
        <v>0.57022463027805204</v>
      </c>
      <c r="C186">
        <f>IF(UPPER(Settings!B4)="TRUE", 乱数表!$AA186*Settings!B11, 0)</f>
        <v>7.3453408932485503E-2</v>
      </c>
      <c r="D186">
        <f>MIN(100, MAX(0, 100*BETAINV(乱数表!$B186, MAX(0.00000001, (1/(1+EXP(-(INDEX(係数表!G:G,2) + $B186))))*(EXP(INDEX(係数表!H:H,2) + INDEX(係数表!I:I,2)*LN(INDEX(出力表!C:C,2)+1)))), MAX(0.00000001, (1-(1/(1+EXP(-(INDEX(係数表!G:G,2) + $B186)))))*(EXP(INDEX(係数表!H:H,2) + INDEX(係数表!I:I,2)*LN(INDEX(出力表!C:C,2)+1)))))))</f>
        <v>99.467715442315196</v>
      </c>
      <c r="E186" t="e">
        <f>MIN(100, MAX(0, (100*(INDEX(出力表!D:D,2))/(EXP(INDEX(係数表!B:B,2) + $C186) + (INDEX(出力表!D:D,2)))) + (乱数表!$N186*(Settings!B12/(((INDEX(出力表!D:D,2))+1)^INDEX(係数表!E:E,2)*INDEX(係数表!F:F,2))))))</f>
        <v>#VALUE!</v>
      </c>
      <c r="F186" t="e">
        <f>MIN(100, MAX(0, (INDEX(出力表!D:D,2))*D186/MAX(E186, Settings!B3)))</f>
        <v>#VALUE!</v>
      </c>
      <c r="G186">
        <f>MIN(100, MAX(0, 100*BETAINV(乱数表!$C186, MAX(0.00000001, (1/(1+EXP(-(INDEX(係数表!G:G,3) + $B186))))*(EXP(INDEX(係数表!H:H,3) + INDEX(係数表!I:I,3)*LN(INDEX(出力表!C:C,3)+1)))), MAX(0.00000001, (1-(1/(1+EXP(-(INDEX(係数表!G:G,3) + $B186)))))*(EXP(INDEX(係数表!H:H,3) + INDEX(係数表!I:I,3)*LN(INDEX(出力表!C:C,3)+1)))))))</f>
        <v>99.772143643895745</v>
      </c>
      <c r="H186" t="e">
        <f>MIN(100, MAX(0, (100*(INDEX(出力表!D:D,3))/(EXP(INDEX(係数表!B:B,3) + $C186) + (INDEX(出力表!D:D,3)))) + (乱数表!$O186*(Settings!B12/(((INDEX(出力表!D:D,3))+1)^INDEX(係数表!E:E,3)*INDEX(係数表!F:F,3))))))</f>
        <v>#VALUE!</v>
      </c>
      <c r="I186" t="e">
        <f>MIN(100, MAX(0, (INDEX(出力表!D:D,3))*G186/MAX(H186, Settings!B3)))</f>
        <v>#VALUE!</v>
      </c>
      <c r="J186">
        <f>MIN(100, MAX(0, 100*BETAINV(乱数表!$D186, MAX(0.00000001, (1/(1+EXP(-(INDEX(係数表!G:G,4) + $B186))))*(EXP(INDEX(係数表!H:H,4) + INDEX(係数表!I:I,4)*LN(INDEX(出力表!C:C,4)+1)))), MAX(0.00000001, (1-(1/(1+EXP(-(INDEX(係数表!G:G,4) + $B186)))))*(EXP(INDEX(係数表!H:H,4) + INDEX(係数表!I:I,4)*LN(INDEX(出力表!C:C,4)+1)))))))</f>
        <v>99.470213504420755</v>
      </c>
      <c r="K186" t="e">
        <f>MIN(100, MAX(0, (100*(INDEX(出力表!D:D,4))/(EXP(INDEX(係数表!B:B,4) + $C186) + (INDEX(出力表!D:D,4)))) + (乱数表!$P186*(Settings!B12/(((INDEX(出力表!D:D,4))+1)^INDEX(係数表!E:E,4)*INDEX(係数表!F:F,4))))))</f>
        <v>#VALUE!</v>
      </c>
      <c r="L186" t="e">
        <f>MIN(100, MAX(0, (INDEX(出力表!D:D,4))*J186/MAX(K186, Settings!B3)))</f>
        <v>#VALUE!</v>
      </c>
      <c r="M186">
        <f>MIN(100, MAX(0, 100*BETAINV(乱数表!$E186, MAX(0.00000001, (1/(1+EXP(-(INDEX(係数表!G:G,5) + $B186))))*(EXP(INDEX(係数表!H:H,5) + INDEX(係数表!I:I,5)*LN(INDEX(出力表!C:C,5)+1)))), MAX(0.00000001, (1-(1/(1+EXP(-(INDEX(係数表!G:G,5) + $B186)))))*(EXP(INDEX(係数表!H:H,5) + INDEX(係数表!I:I,5)*LN(INDEX(出力表!C:C,5)+1)))))))</f>
        <v>93.398062052955751</v>
      </c>
      <c r="N186" t="e">
        <f>MIN(100, MAX(0, (100*(INDEX(出力表!D:D,5))/(EXP(INDEX(係数表!B:B,5) + $C186) + (INDEX(出力表!D:D,5)))) + (乱数表!$Q186*(Settings!B12/(((INDEX(出力表!D:D,5))+1)^INDEX(係数表!E:E,5)*INDEX(係数表!F:F,5))))))</f>
        <v>#VALUE!</v>
      </c>
      <c r="O186" t="e">
        <f>MIN(100, MAX(0, (INDEX(出力表!D:D,5))*M186/MAX(N186, Settings!B3)))</f>
        <v>#VALUE!</v>
      </c>
      <c r="P186">
        <f>MIN(100, MAX(0, 100*BETAINV(乱数表!$F186, MAX(0.00000001, (1/(1+EXP(-(INDEX(係数表!G:G,6) + $B186))))*(EXP(INDEX(係数表!H:H,6) + INDEX(係数表!I:I,6)*LN(INDEX(出力表!C:C,6)+1)))), MAX(0.00000001, (1-(1/(1+EXP(-(INDEX(係数表!G:G,6) + $B186)))))*(EXP(INDEX(係数表!H:H,6) + INDEX(係数表!I:I,6)*LN(INDEX(出力表!C:C,6)+1)))))))</f>
        <v>82.662173286817278</v>
      </c>
      <c r="Q186" t="e">
        <f>MIN(100, MAX(0, (100*(INDEX(出力表!D:D,6))/(EXP(INDEX(係数表!B:B,6) + $C186) + (INDEX(出力表!D:D,6)))) + (乱数表!$R186*(Settings!B12/(((INDEX(出力表!D:D,6))+1)^INDEX(係数表!E:E,6)*INDEX(係数表!F:F,6))))))</f>
        <v>#VALUE!</v>
      </c>
      <c r="R186" t="e">
        <f>MIN(100, MAX(0, (INDEX(出力表!D:D,6))*P186/MAX(Q186, Settings!B3)))</f>
        <v>#VALUE!</v>
      </c>
      <c r="S186">
        <f>MIN(100, MAX(0, 100*BETAINV(乱数表!$G186, MAX(0.00000001, (1/(1+EXP(-(INDEX(係数表!G:G,7) + $B186))))*(EXP(INDEX(係数表!H:H,7) + INDEX(係数表!I:I,7)*LN(INDEX(出力表!C:C,7)+1)))), MAX(0.00000001, (1-(1/(1+EXP(-(INDEX(係数表!G:G,7) + $B186)))))*(EXP(INDEX(係数表!H:H,7) + INDEX(係数表!I:I,7)*LN(INDEX(出力表!C:C,7)+1)))))))</f>
        <v>99.999943186502733</v>
      </c>
      <c r="T186" t="e">
        <f>MIN(100, MAX(0, (100*(INDEX(出力表!D:D,7))/(EXP(INDEX(係数表!B:B,7) + $C186) + (INDEX(出力表!D:D,7)))) + (乱数表!$S186*(Settings!B12/(((INDEX(出力表!D:D,7))+1)^INDEX(係数表!E:E,7)*INDEX(係数表!F:F,7))))))</f>
        <v>#VALUE!</v>
      </c>
      <c r="U186" t="e">
        <f>MIN(100, MAX(0, (INDEX(出力表!D:D,7))*S186/MAX(T186, Settings!B3)))</f>
        <v>#VALUE!</v>
      </c>
      <c r="V186">
        <f>MIN(100, MAX(0, 100*BETAINV(乱数表!$H186, MAX(0.00000001, (1/(1+EXP(-(INDEX(係数表!G:G,8) + $B186))))*(EXP(INDEX(係数表!H:H,8) + INDEX(係数表!I:I,8)*LN(INDEX(出力表!C:C,8)+1)))), MAX(0.00000001, (1-(1/(1+EXP(-(INDEX(係数表!G:G,8) + $B186)))))*(EXP(INDEX(係数表!H:H,8) + INDEX(係数表!I:I,8)*LN(INDEX(出力表!C:C,8)+1)))))))</f>
        <v>64.676526112599859</v>
      </c>
      <c r="W186" t="e">
        <f>MIN(100, MAX(0, (100*(INDEX(出力表!D:D,8))/(EXP(INDEX(係数表!B:B,8) + $C186) + (INDEX(出力表!D:D,8)))) + (乱数表!$T186*(Settings!B12/(((INDEX(出力表!D:D,8))+1)^INDEX(係数表!E:E,8)*INDEX(係数表!F:F,8))))))</f>
        <v>#VALUE!</v>
      </c>
      <c r="X186" t="e">
        <f>MIN(100, MAX(0, (INDEX(出力表!D:D,8))*V186/MAX(W186, Settings!B3)))</f>
        <v>#VALUE!</v>
      </c>
      <c r="Y186">
        <f>MIN(100, MAX(0, 100*BETAINV(乱数表!$I186, MAX(0.00000001, (1/(1+EXP(-(INDEX(係数表!G:G,9) + $B186))))*(EXP(INDEX(係数表!H:H,9) + INDEX(係数表!I:I,9)*LN(INDEX(出力表!C:C,9)+1)))), MAX(0.00000001, (1-(1/(1+EXP(-(INDEX(係数表!G:G,9) + $B186)))))*(EXP(INDEX(係数表!H:H,9) + INDEX(係数表!I:I,9)*LN(INDEX(出力表!C:C,9)+1)))))))</f>
        <v>97.220494344391255</v>
      </c>
      <c r="Z186" t="e">
        <f>MIN(100, MAX(0, (100*(INDEX(出力表!D:D,9))/(EXP(INDEX(係数表!B:B,9) + $C186) + (INDEX(出力表!D:D,9)))) + (乱数表!$U186*(Settings!B12/(((INDEX(出力表!D:D,9))+1)^INDEX(係数表!E:E,9)*INDEX(係数表!F:F,9))))))</f>
        <v>#VALUE!</v>
      </c>
      <c r="AA186" t="e">
        <f>MIN(100, MAX(0, (INDEX(出力表!D:D,9))*Y186/MAX(Z186, Settings!B3)))</f>
        <v>#VALUE!</v>
      </c>
      <c r="AB186">
        <f>MIN(100, MAX(0, 100*BETAINV(乱数表!$J186, MAX(0.00000001, (1/(1+EXP(-(INDEX(係数表!G:G,10) + $B186))))*(EXP(INDEX(係数表!H:H,10) + INDEX(係数表!I:I,10)*LN(INDEX(出力表!C:C,10)+1)))), MAX(0.00000001, (1-(1/(1+EXP(-(INDEX(係数表!G:G,10) + $B186)))))*(EXP(INDEX(係数表!H:H,10) + INDEX(係数表!I:I,10)*LN(INDEX(出力表!C:C,10)+1)))))))</f>
        <v>99.685781698532395</v>
      </c>
      <c r="AC186" t="e">
        <f>MIN(100, MAX(0, (100*(INDEX(出力表!D:D,10))/(EXP(INDEX(係数表!B:B,10) + $C186) + (INDEX(出力表!D:D,10)))) + (乱数表!$V186*(Settings!B12/(((INDEX(出力表!D:D,10))+1)^INDEX(係数表!E:E,10)*INDEX(係数表!F:F,10))))))</f>
        <v>#VALUE!</v>
      </c>
      <c r="AD186" t="e">
        <f>MIN(100, MAX(0, (INDEX(出力表!D:D,10))*AB186/MAX(AC186, Settings!B3)))</f>
        <v>#VALUE!</v>
      </c>
      <c r="AE186">
        <f>MIN(100, MAX(0, 100*BETAINV(乱数表!$K186, MAX(0.00000001, (1/(1+EXP(-(INDEX(係数表!G:G,11) + $B186))))*(EXP(INDEX(係数表!H:H,11) + INDEX(係数表!I:I,11)*LN(INDEX(出力表!C:C,11)+1)))), MAX(0.00000001, (1-(1/(1+EXP(-(INDEX(係数表!G:G,11) + $B186)))))*(EXP(INDEX(係数表!H:H,11) + INDEX(係数表!I:I,11)*LN(INDEX(出力表!C:C,11)+1)))))))</f>
        <v>60.788768804620915</v>
      </c>
      <c r="AF186" t="e">
        <f>MIN(100, MAX(0, (100*(INDEX(出力表!D:D,11))/(EXP(INDEX(係数表!B:B,11) + $C186) + (INDEX(出力表!D:D,11)))) + (乱数表!$W186*(Settings!B12/(((INDEX(出力表!D:D,11))+1)^INDEX(係数表!E:E,11)*INDEX(係数表!F:F,11))))))</f>
        <v>#VALUE!</v>
      </c>
      <c r="AG186" t="e">
        <f>MIN(100, MAX(0, (INDEX(出力表!D:D,11))*AE186/MAX(AF186, Settings!B3)))</f>
        <v>#VALUE!</v>
      </c>
      <c r="AH186">
        <f>MIN(100, MAX(0, 100*BETAINV(乱数表!$L186, MAX(0.00000001, (1/(1+EXP(-(INDEX(係数表!G:G,12) + $B186))))*(EXP(INDEX(係数表!H:H,12) + INDEX(係数表!I:I,12)*LN(INDEX(出力表!C:C,12)+1)))), MAX(0.00000001, (1-(1/(1+EXP(-(INDEX(係数表!G:G,12) + $B186)))))*(EXP(INDEX(係数表!H:H,12) + INDEX(係数表!I:I,12)*LN(INDEX(出力表!C:C,12)+1)))))))</f>
        <v>99.999944302541337</v>
      </c>
      <c r="AI186" t="e">
        <f>MIN(100, MAX(0, (100*(INDEX(出力表!D:D,12))/(EXP(INDEX(係数表!B:B,12) + $C186) + (INDEX(出力表!D:D,12)))) + (乱数表!$X186*(Settings!B12/(((INDEX(出力表!D:D,12))+1)^INDEX(係数表!E:E,12)*INDEX(係数表!F:F,12))))))</f>
        <v>#VALUE!</v>
      </c>
      <c r="AJ186" t="e">
        <f>MIN(100, MAX(0, (INDEX(出力表!D:D,12))*AH186/MAX(AI186, Settings!B3)))</f>
        <v>#VALUE!</v>
      </c>
      <c r="AK186">
        <f>MIN(100, MAX(0, 100*BETAINV(乱数表!$M186, MAX(0.00000001, (1/(1+EXP(-(INDEX(係数表!G:G,13) + $B186))))*(EXP(INDEX(係数表!H:H,13) + INDEX(係数表!I:I,13)*LN(INDEX(出力表!C:C,13)+1)))), MAX(0.00000001, (1-(1/(1+EXP(-(INDEX(係数表!G:G,13) + $B186)))))*(EXP(INDEX(係数表!H:H,13) + INDEX(係数表!I:I,13)*LN(INDEX(出力表!C:C,13)+1)))))))</f>
        <v>77.034692659748742</v>
      </c>
      <c r="AL186" t="e">
        <f>MIN(100, MAX(0, (100*(INDEX(出力表!D:D,13))/(EXP(INDEX(係数表!B:B,13) + $C186) + (INDEX(出力表!D:D,13)))) + (乱数表!$Y186*(Settings!B12/(((INDEX(出力表!D:D,13))+1)^INDEX(係数表!E:E,13)*INDEX(係数表!F:F,13))))))</f>
        <v>#VALUE!</v>
      </c>
      <c r="AM186" t="e">
        <f>MIN(100, MAX(0, (INDEX(出力表!D:D,13))*AK186/MAX(AL186, Settings!B3)))</f>
        <v>#VALUE!</v>
      </c>
      <c r="AN186">
        <f>IF(ISNUMBER(F186), INDEX(出力表!B:B,2)*F186, 0)+IF(ISNUMBER(I186), INDEX(出力表!B:B,3)*I186, 0)+IF(ISNUMBER(L186), INDEX(出力表!B:B,4)*L186, 0)+IF(ISNUMBER(O186), INDEX(出力表!B:B,5)*O186, 0)+IF(ISNUMBER(R186), INDEX(出力表!B:B,6)*R186, 0)+IF(ISNUMBER(U186), INDEX(出力表!B:B,7)*U186, 0)+IF(ISNUMBER(X186), INDEX(出力表!B:B,8)*X186, 0)+IF(ISNUMBER(AA186), INDEX(出力表!B:B,9)*AA186, 0)+IF(ISNUMBER(AD186), INDEX(出力表!B:B,10)*AD186, 0)+IF(ISNUMBER(AG186), INDEX(出力表!B:B,11)*AG186, 0)+IF(ISNUMBER(AJ186), INDEX(出力表!B:B,12)*AJ186, 0)+IF(ISNUMBER(AM186), INDEX(出力表!B:B,13)*AM186, 0)</f>
        <v>0</v>
      </c>
      <c r="AO186">
        <f>IF(ISNUMBER(F186), INDEX(出力表!B:B,2), 0)+IF(ISNUMBER(I186), INDEX(出力表!B:B,3), 0)+IF(ISNUMBER(L186), INDEX(出力表!B:B,4), 0)+IF(ISNUMBER(O186), INDEX(出力表!B:B,5), 0)+IF(ISNUMBER(R186), INDEX(出力表!B:B,6), 0)+IF(ISNUMBER(U186), INDEX(出力表!B:B,7), 0)+IF(ISNUMBER(X186), INDEX(出力表!B:B,8), 0)+IF(ISNUMBER(AA186), INDEX(出力表!B:B,9), 0)+IF(ISNUMBER(AD186), INDEX(出力表!B:B,10), 0)+IF(ISNUMBER(AG186), INDEX(出力表!B:B,11), 0)+IF(ISNUMBER(AJ186), INDEX(出力表!B:B,12), 0)+IF(ISNUMBER(AM186), INDEX(出力表!B:B,13), 0)</f>
        <v>0</v>
      </c>
      <c r="AP186" t="str">
        <f t="shared" si="2"/>
        <v/>
      </c>
    </row>
    <row r="187" spans="1:42" x14ac:dyDescent="0.2">
      <c r="A187">
        <v>186</v>
      </c>
      <c r="B187">
        <f>IF(UPPER(Settings!B4)="TRUE", 乱数表!$Z187*Settings!B10, 0)</f>
        <v>-9.9767823052693105E-2</v>
      </c>
      <c r="C187">
        <f>IF(UPPER(Settings!B4)="TRUE", 乱数表!$AA187*Settings!B11, 0)</f>
        <v>7.4788297575073187E-2</v>
      </c>
      <c r="D187">
        <f>MIN(100, MAX(0, 100*BETAINV(乱数表!$B187, MAX(0.00000001, (1/(1+EXP(-(INDEX(係数表!G:G,2) + $B187))))*(EXP(INDEX(係数表!H:H,2) + INDEX(係数表!I:I,2)*LN(INDEX(出力表!C:C,2)+1)))), MAX(0.00000001, (1-(1/(1+EXP(-(INDEX(係数表!G:G,2) + $B187)))))*(EXP(INDEX(係数表!H:H,2) + INDEX(係数表!I:I,2)*LN(INDEX(出力表!C:C,2)+1)))))))</f>
        <v>94.186885586841512</v>
      </c>
      <c r="E187" t="e">
        <f>MIN(100, MAX(0, (100*(INDEX(出力表!D:D,2))/(EXP(INDEX(係数表!B:B,2) + $C187) + (INDEX(出力表!D:D,2)))) + (乱数表!$N187*(Settings!B12/(((INDEX(出力表!D:D,2))+1)^INDEX(係数表!E:E,2)*INDEX(係数表!F:F,2))))))</f>
        <v>#VALUE!</v>
      </c>
      <c r="F187" t="e">
        <f>MIN(100, MAX(0, (INDEX(出力表!D:D,2))*D187/MAX(E187, Settings!B3)))</f>
        <v>#VALUE!</v>
      </c>
      <c r="G187">
        <f>MIN(100, MAX(0, 100*BETAINV(乱数表!$C187, MAX(0.00000001, (1/(1+EXP(-(INDEX(係数表!G:G,3) + $B187))))*(EXP(INDEX(係数表!H:H,3) + INDEX(係数表!I:I,3)*LN(INDEX(出力表!C:C,3)+1)))), MAX(0.00000001, (1-(1/(1+EXP(-(INDEX(係数表!G:G,3) + $B187)))))*(EXP(INDEX(係数表!H:H,3) + INDEX(係数表!I:I,3)*LN(INDEX(出力表!C:C,3)+1)))))))</f>
        <v>68.338588373239489</v>
      </c>
      <c r="H187" t="e">
        <f>MIN(100, MAX(0, (100*(INDEX(出力表!D:D,3))/(EXP(INDEX(係数表!B:B,3) + $C187) + (INDEX(出力表!D:D,3)))) + (乱数表!$O187*(Settings!B12/(((INDEX(出力表!D:D,3))+1)^INDEX(係数表!E:E,3)*INDEX(係数表!F:F,3))))))</f>
        <v>#VALUE!</v>
      </c>
      <c r="I187" t="e">
        <f>MIN(100, MAX(0, (INDEX(出力表!D:D,3))*G187/MAX(H187, Settings!B3)))</f>
        <v>#VALUE!</v>
      </c>
      <c r="J187">
        <f>MIN(100, MAX(0, 100*BETAINV(乱数表!$D187, MAX(0.00000001, (1/(1+EXP(-(INDEX(係数表!G:G,4) + $B187))))*(EXP(INDEX(係数表!H:H,4) + INDEX(係数表!I:I,4)*LN(INDEX(出力表!C:C,4)+1)))), MAX(0.00000001, (1-(1/(1+EXP(-(INDEX(係数表!G:G,4) + $B187)))))*(EXP(INDEX(係数表!H:H,4) + INDEX(係数表!I:I,4)*LN(INDEX(出力表!C:C,4)+1)))))))</f>
        <v>47.746105277991788</v>
      </c>
      <c r="K187" t="e">
        <f>MIN(100, MAX(0, (100*(INDEX(出力表!D:D,4))/(EXP(INDEX(係数表!B:B,4) + $C187) + (INDEX(出力表!D:D,4)))) + (乱数表!$P187*(Settings!B12/(((INDEX(出力表!D:D,4))+1)^INDEX(係数表!E:E,4)*INDEX(係数表!F:F,4))))))</f>
        <v>#VALUE!</v>
      </c>
      <c r="L187" t="e">
        <f>MIN(100, MAX(0, (INDEX(出力表!D:D,4))*J187/MAX(K187, Settings!B3)))</f>
        <v>#VALUE!</v>
      </c>
      <c r="M187">
        <f>MIN(100, MAX(0, 100*BETAINV(乱数表!$E187, MAX(0.00000001, (1/(1+EXP(-(INDEX(係数表!G:G,5) + $B187))))*(EXP(INDEX(係数表!H:H,5) + INDEX(係数表!I:I,5)*LN(INDEX(出力表!C:C,5)+1)))), MAX(0.00000001, (1-(1/(1+EXP(-(INDEX(係数表!G:G,5) + $B187)))))*(EXP(INDEX(係数表!H:H,5) + INDEX(係数表!I:I,5)*LN(INDEX(出力表!C:C,5)+1)))))))</f>
        <v>95.438509520417298</v>
      </c>
      <c r="N187" t="e">
        <f>MIN(100, MAX(0, (100*(INDEX(出力表!D:D,5))/(EXP(INDEX(係数表!B:B,5) + $C187) + (INDEX(出力表!D:D,5)))) + (乱数表!$Q187*(Settings!B12/(((INDEX(出力表!D:D,5))+1)^INDEX(係数表!E:E,5)*INDEX(係数表!F:F,5))))))</f>
        <v>#VALUE!</v>
      </c>
      <c r="O187" t="e">
        <f>MIN(100, MAX(0, (INDEX(出力表!D:D,5))*M187/MAX(N187, Settings!B3)))</f>
        <v>#VALUE!</v>
      </c>
      <c r="P187">
        <f>MIN(100, MAX(0, 100*BETAINV(乱数表!$F187, MAX(0.00000001, (1/(1+EXP(-(INDEX(係数表!G:G,6) + $B187))))*(EXP(INDEX(係数表!H:H,6) + INDEX(係数表!I:I,6)*LN(INDEX(出力表!C:C,6)+1)))), MAX(0.00000001, (1-(1/(1+EXP(-(INDEX(係数表!G:G,6) + $B187)))))*(EXP(INDEX(係数表!H:H,6) + INDEX(係数表!I:I,6)*LN(INDEX(出力表!C:C,6)+1)))))))</f>
        <v>86.352035659415293</v>
      </c>
      <c r="Q187" t="e">
        <f>MIN(100, MAX(0, (100*(INDEX(出力表!D:D,6))/(EXP(INDEX(係数表!B:B,6) + $C187) + (INDEX(出力表!D:D,6)))) + (乱数表!$R187*(Settings!B12/(((INDEX(出力表!D:D,6))+1)^INDEX(係数表!E:E,6)*INDEX(係数表!F:F,6))))))</f>
        <v>#VALUE!</v>
      </c>
      <c r="R187" t="e">
        <f>MIN(100, MAX(0, (INDEX(出力表!D:D,6))*P187/MAX(Q187, Settings!B3)))</f>
        <v>#VALUE!</v>
      </c>
      <c r="S187">
        <f>MIN(100, MAX(0, 100*BETAINV(乱数表!$G187, MAX(0.00000001, (1/(1+EXP(-(INDEX(係数表!G:G,7) + $B187))))*(EXP(INDEX(係数表!H:H,7) + INDEX(係数表!I:I,7)*LN(INDEX(出力表!C:C,7)+1)))), MAX(0.00000001, (1-(1/(1+EXP(-(INDEX(係数表!G:G,7) + $B187)))))*(EXP(INDEX(係数表!H:H,7) + INDEX(係数表!I:I,7)*LN(INDEX(出力表!C:C,7)+1)))))))</f>
        <v>99.957957535660185</v>
      </c>
      <c r="T187" t="e">
        <f>MIN(100, MAX(0, (100*(INDEX(出力表!D:D,7))/(EXP(INDEX(係数表!B:B,7) + $C187) + (INDEX(出力表!D:D,7)))) + (乱数表!$S187*(Settings!B12/(((INDEX(出力表!D:D,7))+1)^INDEX(係数表!E:E,7)*INDEX(係数表!F:F,7))))))</f>
        <v>#VALUE!</v>
      </c>
      <c r="U187" t="e">
        <f>MIN(100, MAX(0, (INDEX(出力表!D:D,7))*S187/MAX(T187, Settings!B3)))</f>
        <v>#VALUE!</v>
      </c>
      <c r="V187">
        <f>MIN(100, MAX(0, 100*BETAINV(乱数表!$H187, MAX(0.00000001, (1/(1+EXP(-(INDEX(係数表!G:G,8) + $B187))))*(EXP(INDEX(係数表!H:H,8) + INDEX(係数表!I:I,8)*LN(INDEX(出力表!C:C,8)+1)))), MAX(0.00000001, (1-(1/(1+EXP(-(INDEX(係数表!G:G,8) + $B187)))))*(EXP(INDEX(係数表!H:H,8) + INDEX(係数表!I:I,8)*LN(INDEX(出力表!C:C,8)+1)))))))</f>
        <v>99.001698369636955</v>
      </c>
      <c r="W187" t="e">
        <f>MIN(100, MAX(0, (100*(INDEX(出力表!D:D,8))/(EXP(INDEX(係数表!B:B,8) + $C187) + (INDEX(出力表!D:D,8)))) + (乱数表!$T187*(Settings!B12/(((INDEX(出力表!D:D,8))+1)^INDEX(係数表!E:E,8)*INDEX(係数表!F:F,8))))))</f>
        <v>#VALUE!</v>
      </c>
      <c r="X187" t="e">
        <f>MIN(100, MAX(0, (INDEX(出力表!D:D,8))*V187/MAX(W187, Settings!B3)))</f>
        <v>#VALUE!</v>
      </c>
      <c r="Y187">
        <f>MIN(100, MAX(0, 100*BETAINV(乱数表!$I187, MAX(0.00000001, (1/(1+EXP(-(INDEX(係数表!G:G,9) + $B187))))*(EXP(INDEX(係数表!H:H,9) + INDEX(係数表!I:I,9)*LN(INDEX(出力表!C:C,9)+1)))), MAX(0.00000001, (1-(1/(1+EXP(-(INDEX(係数表!G:G,9) + $B187)))))*(EXP(INDEX(係数表!H:H,9) + INDEX(係数表!I:I,9)*LN(INDEX(出力表!C:C,9)+1)))))))</f>
        <v>69.868177934678911</v>
      </c>
      <c r="Z187" t="e">
        <f>MIN(100, MAX(0, (100*(INDEX(出力表!D:D,9))/(EXP(INDEX(係数表!B:B,9) + $C187) + (INDEX(出力表!D:D,9)))) + (乱数表!$U187*(Settings!B12/(((INDEX(出力表!D:D,9))+1)^INDEX(係数表!E:E,9)*INDEX(係数表!F:F,9))))))</f>
        <v>#VALUE!</v>
      </c>
      <c r="AA187" t="e">
        <f>MIN(100, MAX(0, (INDEX(出力表!D:D,9))*Y187/MAX(Z187, Settings!B3)))</f>
        <v>#VALUE!</v>
      </c>
      <c r="AB187">
        <f>MIN(100, MAX(0, 100*BETAINV(乱数表!$J187, MAX(0.00000001, (1/(1+EXP(-(INDEX(係数表!G:G,10) + $B187))))*(EXP(INDEX(係数表!H:H,10) + INDEX(係数表!I:I,10)*LN(INDEX(出力表!C:C,10)+1)))), MAX(0.00000001, (1-(1/(1+EXP(-(INDEX(係数表!G:G,10) + $B187)))))*(EXP(INDEX(係数表!H:H,10) + INDEX(係数表!I:I,10)*LN(INDEX(出力表!C:C,10)+1)))))))</f>
        <v>98.86018061671777</v>
      </c>
      <c r="AC187" t="e">
        <f>MIN(100, MAX(0, (100*(INDEX(出力表!D:D,10))/(EXP(INDEX(係数表!B:B,10) + $C187) + (INDEX(出力表!D:D,10)))) + (乱数表!$V187*(Settings!B12/(((INDEX(出力表!D:D,10))+1)^INDEX(係数表!E:E,10)*INDEX(係数表!F:F,10))))))</f>
        <v>#VALUE!</v>
      </c>
      <c r="AD187" t="e">
        <f>MIN(100, MAX(0, (INDEX(出力表!D:D,10))*AB187/MAX(AC187, Settings!B3)))</f>
        <v>#VALUE!</v>
      </c>
      <c r="AE187">
        <f>MIN(100, MAX(0, 100*BETAINV(乱数表!$K187, MAX(0.00000001, (1/(1+EXP(-(INDEX(係数表!G:G,11) + $B187))))*(EXP(INDEX(係数表!H:H,11) + INDEX(係数表!I:I,11)*LN(INDEX(出力表!C:C,11)+1)))), MAX(0.00000001, (1-(1/(1+EXP(-(INDEX(係数表!G:G,11) + $B187)))))*(EXP(INDEX(係数表!H:H,11) + INDEX(係数表!I:I,11)*LN(INDEX(出力表!C:C,11)+1)))))))</f>
        <v>68.393090850493635</v>
      </c>
      <c r="AF187" t="e">
        <f>MIN(100, MAX(0, (100*(INDEX(出力表!D:D,11))/(EXP(INDEX(係数表!B:B,11) + $C187) + (INDEX(出力表!D:D,11)))) + (乱数表!$W187*(Settings!B12/(((INDEX(出力表!D:D,11))+1)^INDEX(係数表!E:E,11)*INDEX(係数表!F:F,11))))))</f>
        <v>#VALUE!</v>
      </c>
      <c r="AG187" t="e">
        <f>MIN(100, MAX(0, (INDEX(出力表!D:D,11))*AE187/MAX(AF187, Settings!B3)))</f>
        <v>#VALUE!</v>
      </c>
      <c r="AH187">
        <f>MIN(100, MAX(0, 100*BETAINV(乱数表!$L187, MAX(0.00000001, (1/(1+EXP(-(INDEX(係数表!G:G,12) + $B187))))*(EXP(INDEX(係数表!H:H,12) + INDEX(係数表!I:I,12)*LN(INDEX(出力表!C:C,12)+1)))), MAX(0.00000001, (1-(1/(1+EXP(-(INDEX(係数表!G:G,12) + $B187)))))*(EXP(INDEX(係数表!H:H,12) + INDEX(係数表!I:I,12)*LN(INDEX(出力表!C:C,12)+1)))))))</f>
        <v>98.428112810802105</v>
      </c>
      <c r="AI187" t="e">
        <f>MIN(100, MAX(0, (100*(INDEX(出力表!D:D,12))/(EXP(INDEX(係数表!B:B,12) + $C187) + (INDEX(出力表!D:D,12)))) + (乱数表!$X187*(Settings!B12/(((INDEX(出力表!D:D,12))+1)^INDEX(係数表!E:E,12)*INDEX(係数表!F:F,12))))))</f>
        <v>#VALUE!</v>
      </c>
      <c r="AJ187" t="e">
        <f>MIN(100, MAX(0, (INDEX(出力表!D:D,12))*AH187/MAX(AI187, Settings!B3)))</f>
        <v>#VALUE!</v>
      </c>
      <c r="AK187">
        <f>MIN(100, MAX(0, 100*BETAINV(乱数表!$M187, MAX(0.00000001, (1/(1+EXP(-(INDEX(係数表!G:G,13) + $B187))))*(EXP(INDEX(係数表!H:H,13) + INDEX(係数表!I:I,13)*LN(INDEX(出力表!C:C,13)+1)))), MAX(0.00000001, (1-(1/(1+EXP(-(INDEX(係数表!G:G,13) + $B187)))))*(EXP(INDEX(係数表!H:H,13) + INDEX(係数表!I:I,13)*LN(INDEX(出力表!C:C,13)+1)))))))</f>
        <v>88.586266264507202</v>
      </c>
      <c r="AL187" t="e">
        <f>MIN(100, MAX(0, (100*(INDEX(出力表!D:D,13))/(EXP(INDEX(係数表!B:B,13) + $C187) + (INDEX(出力表!D:D,13)))) + (乱数表!$Y187*(Settings!B12/(((INDEX(出力表!D:D,13))+1)^INDEX(係数表!E:E,13)*INDEX(係数表!F:F,13))))))</f>
        <v>#VALUE!</v>
      </c>
      <c r="AM187" t="e">
        <f>MIN(100, MAX(0, (INDEX(出力表!D:D,13))*AK187/MAX(AL187, Settings!B3)))</f>
        <v>#VALUE!</v>
      </c>
      <c r="AN187">
        <f>IF(ISNUMBER(F187), INDEX(出力表!B:B,2)*F187, 0)+IF(ISNUMBER(I187), INDEX(出力表!B:B,3)*I187, 0)+IF(ISNUMBER(L187), INDEX(出力表!B:B,4)*L187, 0)+IF(ISNUMBER(O187), INDEX(出力表!B:B,5)*O187, 0)+IF(ISNUMBER(R187), INDEX(出力表!B:B,6)*R187, 0)+IF(ISNUMBER(U187), INDEX(出力表!B:B,7)*U187, 0)+IF(ISNUMBER(X187), INDEX(出力表!B:B,8)*X187, 0)+IF(ISNUMBER(AA187), INDEX(出力表!B:B,9)*AA187, 0)+IF(ISNUMBER(AD187), INDEX(出力表!B:B,10)*AD187, 0)+IF(ISNUMBER(AG187), INDEX(出力表!B:B,11)*AG187, 0)+IF(ISNUMBER(AJ187), INDEX(出力表!B:B,12)*AJ187, 0)+IF(ISNUMBER(AM187), INDEX(出力表!B:B,13)*AM187, 0)</f>
        <v>0</v>
      </c>
      <c r="AO187">
        <f>IF(ISNUMBER(F187), INDEX(出力表!B:B,2), 0)+IF(ISNUMBER(I187), INDEX(出力表!B:B,3), 0)+IF(ISNUMBER(L187), INDEX(出力表!B:B,4), 0)+IF(ISNUMBER(O187), INDEX(出力表!B:B,5), 0)+IF(ISNUMBER(R187), INDEX(出力表!B:B,6), 0)+IF(ISNUMBER(U187), INDEX(出力表!B:B,7), 0)+IF(ISNUMBER(X187), INDEX(出力表!B:B,8), 0)+IF(ISNUMBER(AA187), INDEX(出力表!B:B,9), 0)+IF(ISNUMBER(AD187), INDEX(出力表!B:B,10), 0)+IF(ISNUMBER(AG187), INDEX(出力表!B:B,11), 0)+IF(ISNUMBER(AJ187), INDEX(出力表!B:B,12), 0)+IF(ISNUMBER(AM187), INDEX(出力表!B:B,13), 0)</f>
        <v>0</v>
      </c>
      <c r="AP187" t="str">
        <f t="shared" si="2"/>
        <v/>
      </c>
    </row>
    <row r="188" spans="1:42" x14ac:dyDescent="0.2">
      <c r="A188">
        <v>187</v>
      </c>
      <c r="B188">
        <f>IF(UPPER(Settings!B4)="TRUE", 乱数表!$Z188*Settings!B10, 0)</f>
        <v>6.1439751981570985E-2</v>
      </c>
      <c r="C188">
        <f>IF(UPPER(Settings!B4)="TRUE", 乱数表!$AA188*Settings!B11, 0)</f>
        <v>6.9910255192451101E-2</v>
      </c>
      <c r="D188">
        <f>MIN(100, MAX(0, 100*BETAINV(乱数表!$B188, MAX(0.00000001, (1/(1+EXP(-(INDEX(係数表!G:G,2) + $B188))))*(EXP(INDEX(係数表!H:H,2) + INDEX(係数表!I:I,2)*LN(INDEX(出力表!C:C,2)+1)))), MAX(0.00000001, (1-(1/(1+EXP(-(INDEX(係数表!G:G,2) + $B188)))))*(EXP(INDEX(係数表!H:H,2) + INDEX(係数表!I:I,2)*LN(INDEX(出力表!C:C,2)+1)))))))</f>
        <v>88.050144899310453</v>
      </c>
      <c r="E188" t="e">
        <f>MIN(100, MAX(0, (100*(INDEX(出力表!D:D,2))/(EXP(INDEX(係数表!B:B,2) + $C188) + (INDEX(出力表!D:D,2)))) + (乱数表!$N188*(Settings!B12/(((INDEX(出力表!D:D,2))+1)^INDEX(係数表!E:E,2)*INDEX(係数表!F:F,2))))))</f>
        <v>#VALUE!</v>
      </c>
      <c r="F188" t="e">
        <f>MIN(100, MAX(0, (INDEX(出力表!D:D,2))*D188/MAX(E188, Settings!B3)))</f>
        <v>#VALUE!</v>
      </c>
      <c r="G188">
        <f>MIN(100, MAX(0, 100*BETAINV(乱数表!$C188, MAX(0.00000001, (1/(1+EXP(-(INDEX(係数表!G:G,3) + $B188))))*(EXP(INDEX(係数表!H:H,3) + INDEX(係数表!I:I,3)*LN(INDEX(出力表!C:C,3)+1)))), MAX(0.00000001, (1-(1/(1+EXP(-(INDEX(係数表!G:G,3) + $B188)))))*(EXP(INDEX(係数表!H:H,3) + INDEX(係数表!I:I,3)*LN(INDEX(出力表!C:C,3)+1)))))))</f>
        <v>88.53281502390351</v>
      </c>
      <c r="H188" t="e">
        <f>MIN(100, MAX(0, (100*(INDEX(出力表!D:D,3))/(EXP(INDEX(係数表!B:B,3) + $C188) + (INDEX(出力表!D:D,3)))) + (乱数表!$O188*(Settings!B12/(((INDEX(出力表!D:D,3))+1)^INDEX(係数表!E:E,3)*INDEX(係数表!F:F,3))))))</f>
        <v>#VALUE!</v>
      </c>
      <c r="I188" t="e">
        <f>MIN(100, MAX(0, (INDEX(出力表!D:D,3))*G188/MAX(H188, Settings!B3)))</f>
        <v>#VALUE!</v>
      </c>
      <c r="J188">
        <f>MIN(100, MAX(0, 100*BETAINV(乱数表!$D188, MAX(0.00000001, (1/(1+EXP(-(INDEX(係数表!G:G,4) + $B188))))*(EXP(INDEX(係数表!H:H,4) + INDEX(係数表!I:I,4)*LN(INDEX(出力表!C:C,4)+1)))), MAX(0.00000001, (1-(1/(1+EXP(-(INDEX(係数表!G:G,4) + $B188)))))*(EXP(INDEX(係数表!H:H,4) + INDEX(係数表!I:I,4)*LN(INDEX(出力表!C:C,4)+1)))))))</f>
        <v>99.229215818401457</v>
      </c>
      <c r="K188" t="e">
        <f>MIN(100, MAX(0, (100*(INDEX(出力表!D:D,4))/(EXP(INDEX(係数表!B:B,4) + $C188) + (INDEX(出力表!D:D,4)))) + (乱数表!$P188*(Settings!B12/(((INDEX(出力表!D:D,4))+1)^INDEX(係数表!E:E,4)*INDEX(係数表!F:F,4))))))</f>
        <v>#VALUE!</v>
      </c>
      <c r="L188" t="e">
        <f>MIN(100, MAX(0, (INDEX(出力表!D:D,4))*J188/MAX(K188, Settings!B3)))</f>
        <v>#VALUE!</v>
      </c>
      <c r="M188">
        <f>MIN(100, MAX(0, 100*BETAINV(乱数表!$E188, MAX(0.00000001, (1/(1+EXP(-(INDEX(係数表!G:G,5) + $B188))))*(EXP(INDEX(係数表!H:H,5) + INDEX(係数表!I:I,5)*LN(INDEX(出力表!C:C,5)+1)))), MAX(0.00000001, (1-(1/(1+EXP(-(INDEX(係数表!G:G,5) + $B188)))))*(EXP(INDEX(係数表!H:H,5) + INDEX(係数表!I:I,5)*LN(INDEX(出力表!C:C,5)+1)))))))</f>
        <v>72.526482085909549</v>
      </c>
      <c r="N188" t="e">
        <f>MIN(100, MAX(0, (100*(INDEX(出力表!D:D,5))/(EXP(INDEX(係数表!B:B,5) + $C188) + (INDEX(出力表!D:D,5)))) + (乱数表!$Q188*(Settings!B12/(((INDEX(出力表!D:D,5))+1)^INDEX(係数表!E:E,5)*INDEX(係数表!F:F,5))))))</f>
        <v>#VALUE!</v>
      </c>
      <c r="O188" t="e">
        <f>MIN(100, MAX(0, (INDEX(出力表!D:D,5))*M188/MAX(N188, Settings!B3)))</f>
        <v>#VALUE!</v>
      </c>
      <c r="P188">
        <f>MIN(100, MAX(0, 100*BETAINV(乱数表!$F188, MAX(0.00000001, (1/(1+EXP(-(INDEX(係数表!G:G,6) + $B188))))*(EXP(INDEX(係数表!H:H,6) + INDEX(係数表!I:I,6)*LN(INDEX(出力表!C:C,6)+1)))), MAX(0.00000001, (1-(1/(1+EXP(-(INDEX(係数表!G:G,6) + $B188)))))*(EXP(INDEX(係数表!H:H,6) + INDEX(係数表!I:I,6)*LN(INDEX(出力表!C:C,6)+1)))))))</f>
        <v>86.129401489631832</v>
      </c>
      <c r="Q188" t="e">
        <f>MIN(100, MAX(0, (100*(INDEX(出力表!D:D,6))/(EXP(INDEX(係数表!B:B,6) + $C188) + (INDEX(出力表!D:D,6)))) + (乱数表!$R188*(Settings!B12/(((INDEX(出力表!D:D,6))+1)^INDEX(係数表!E:E,6)*INDEX(係数表!F:F,6))))))</f>
        <v>#VALUE!</v>
      </c>
      <c r="R188" t="e">
        <f>MIN(100, MAX(0, (INDEX(出力表!D:D,6))*P188/MAX(Q188, Settings!B3)))</f>
        <v>#VALUE!</v>
      </c>
      <c r="S188">
        <f>MIN(100, MAX(0, 100*BETAINV(乱数表!$G188, MAX(0.00000001, (1/(1+EXP(-(INDEX(係数表!G:G,7) + $B188))))*(EXP(INDEX(係数表!H:H,7) + INDEX(係数表!I:I,7)*LN(INDEX(出力表!C:C,7)+1)))), MAX(0.00000001, (1-(1/(1+EXP(-(INDEX(係数表!G:G,7) + $B188)))))*(EXP(INDEX(係数表!H:H,7) + INDEX(係数表!I:I,7)*LN(INDEX(出力表!C:C,7)+1)))))))</f>
        <v>98.591937698864953</v>
      </c>
      <c r="T188" t="e">
        <f>MIN(100, MAX(0, (100*(INDEX(出力表!D:D,7))/(EXP(INDEX(係数表!B:B,7) + $C188) + (INDEX(出力表!D:D,7)))) + (乱数表!$S188*(Settings!B12/(((INDEX(出力表!D:D,7))+1)^INDEX(係数表!E:E,7)*INDEX(係数表!F:F,7))))))</f>
        <v>#VALUE!</v>
      </c>
      <c r="U188" t="e">
        <f>MIN(100, MAX(0, (INDEX(出力表!D:D,7))*S188/MAX(T188, Settings!B3)))</f>
        <v>#VALUE!</v>
      </c>
      <c r="V188">
        <f>MIN(100, MAX(0, 100*BETAINV(乱数表!$H188, MAX(0.00000001, (1/(1+EXP(-(INDEX(係数表!G:G,8) + $B188))))*(EXP(INDEX(係数表!H:H,8) + INDEX(係数表!I:I,8)*LN(INDEX(出力表!C:C,8)+1)))), MAX(0.00000001, (1-(1/(1+EXP(-(INDEX(係数表!G:G,8) + $B188)))))*(EXP(INDEX(係数表!H:H,8) + INDEX(係数表!I:I,8)*LN(INDEX(出力表!C:C,8)+1)))))))</f>
        <v>82.969200190785372</v>
      </c>
      <c r="W188" t="e">
        <f>MIN(100, MAX(0, (100*(INDEX(出力表!D:D,8))/(EXP(INDEX(係数表!B:B,8) + $C188) + (INDEX(出力表!D:D,8)))) + (乱数表!$T188*(Settings!B12/(((INDEX(出力表!D:D,8))+1)^INDEX(係数表!E:E,8)*INDEX(係数表!F:F,8))))))</f>
        <v>#VALUE!</v>
      </c>
      <c r="X188" t="e">
        <f>MIN(100, MAX(0, (INDEX(出力表!D:D,8))*V188/MAX(W188, Settings!B3)))</f>
        <v>#VALUE!</v>
      </c>
      <c r="Y188">
        <f>MIN(100, MAX(0, 100*BETAINV(乱数表!$I188, MAX(0.00000001, (1/(1+EXP(-(INDEX(係数表!G:G,9) + $B188))))*(EXP(INDEX(係数表!H:H,9) + INDEX(係数表!I:I,9)*LN(INDEX(出力表!C:C,9)+1)))), MAX(0.00000001, (1-(1/(1+EXP(-(INDEX(係数表!G:G,9) + $B188)))))*(EXP(INDEX(係数表!H:H,9) + INDEX(係数表!I:I,9)*LN(INDEX(出力表!C:C,9)+1)))))))</f>
        <v>73.870866529516007</v>
      </c>
      <c r="Z188" t="e">
        <f>MIN(100, MAX(0, (100*(INDEX(出力表!D:D,9))/(EXP(INDEX(係数表!B:B,9) + $C188) + (INDEX(出力表!D:D,9)))) + (乱数表!$U188*(Settings!B12/(((INDEX(出力表!D:D,9))+1)^INDEX(係数表!E:E,9)*INDEX(係数表!F:F,9))))))</f>
        <v>#VALUE!</v>
      </c>
      <c r="AA188" t="e">
        <f>MIN(100, MAX(0, (INDEX(出力表!D:D,9))*Y188/MAX(Z188, Settings!B3)))</f>
        <v>#VALUE!</v>
      </c>
      <c r="AB188">
        <f>MIN(100, MAX(0, 100*BETAINV(乱数表!$J188, MAX(0.00000001, (1/(1+EXP(-(INDEX(係数表!G:G,10) + $B188))))*(EXP(INDEX(係数表!H:H,10) + INDEX(係数表!I:I,10)*LN(INDEX(出力表!C:C,10)+1)))), MAX(0.00000001, (1-(1/(1+EXP(-(INDEX(係数表!G:G,10) + $B188)))))*(EXP(INDEX(係数表!H:H,10) + INDEX(係数表!I:I,10)*LN(INDEX(出力表!C:C,10)+1)))))))</f>
        <v>93.519419673629073</v>
      </c>
      <c r="AC188" t="e">
        <f>MIN(100, MAX(0, (100*(INDEX(出力表!D:D,10))/(EXP(INDEX(係数表!B:B,10) + $C188) + (INDEX(出力表!D:D,10)))) + (乱数表!$V188*(Settings!B12/(((INDEX(出力表!D:D,10))+1)^INDEX(係数表!E:E,10)*INDEX(係数表!F:F,10))))))</f>
        <v>#VALUE!</v>
      </c>
      <c r="AD188" t="e">
        <f>MIN(100, MAX(0, (INDEX(出力表!D:D,10))*AB188/MAX(AC188, Settings!B3)))</f>
        <v>#VALUE!</v>
      </c>
      <c r="AE188">
        <f>MIN(100, MAX(0, 100*BETAINV(乱数表!$K188, MAX(0.00000001, (1/(1+EXP(-(INDEX(係数表!G:G,11) + $B188))))*(EXP(INDEX(係数表!H:H,11) + INDEX(係数表!I:I,11)*LN(INDEX(出力表!C:C,11)+1)))), MAX(0.00000001, (1-(1/(1+EXP(-(INDEX(係数表!G:G,11) + $B188)))))*(EXP(INDEX(係数表!H:H,11) + INDEX(係数表!I:I,11)*LN(INDEX(出力表!C:C,11)+1)))))))</f>
        <v>89.909348081171586</v>
      </c>
      <c r="AF188" t="e">
        <f>MIN(100, MAX(0, (100*(INDEX(出力表!D:D,11))/(EXP(INDEX(係数表!B:B,11) + $C188) + (INDEX(出力表!D:D,11)))) + (乱数表!$W188*(Settings!B12/(((INDEX(出力表!D:D,11))+1)^INDEX(係数表!E:E,11)*INDEX(係数表!F:F,11))))))</f>
        <v>#VALUE!</v>
      </c>
      <c r="AG188" t="e">
        <f>MIN(100, MAX(0, (INDEX(出力表!D:D,11))*AE188/MAX(AF188, Settings!B3)))</f>
        <v>#VALUE!</v>
      </c>
      <c r="AH188">
        <f>MIN(100, MAX(0, 100*BETAINV(乱数表!$L188, MAX(0.00000001, (1/(1+EXP(-(INDEX(係数表!G:G,12) + $B188))))*(EXP(INDEX(係数表!H:H,12) + INDEX(係数表!I:I,12)*LN(INDEX(出力表!C:C,12)+1)))), MAX(0.00000001, (1-(1/(1+EXP(-(INDEX(係数表!G:G,12) + $B188)))))*(EXP(INDEX(係数表!H:H,12) + INDEX(係数表!I:I,12)*LN(INDEX(出力表!C:C,12)+1)))))))</f>
        <v>94.217326545621745</v>
      </c>
      <c r="AI188" t="e">
        <f>MIN(100, MAX(0, (100*(INDEX(出力表!D:D,12))/(EXP(INDEX(係数表!B:B,12) + $C188) + (INDEX(出力表!D:D,12)))) + (乱数表!$X188*(Settings!B12/(((INDEX(出力表!D:D,12))+1)^INDEX(係数表!E:E,12)*INDEX(係数表!F:F,12))))))</f>
        <v>#VALUE!</v>
      </c>
      <c r="AJ188" t="e">
        <f>MIN(100, MAX(0, (INDEX(出力表!D:D,12))*AH188/MAX(AI188, Settings!B3)))</f>
        <v>#VALUE!</v>
      </c>
      <c r="AK188">
        <f>MIN(100, MAX(0, 100*BETAINV(乱数表!$M188, MAX(0.00000001, (1/(1+EXP(-(INDEX(係数表!G:G,13) + $B188))))*(EXP(INDEX(係数表!H:H,13) + INDEX(係数表!I:I,13)*LN(INDEX(出力表!C:C,13)+1)))), MAX(0.00000001, (1-(1/(1+EXP(-(INDEX(係数表!G:G,13) + $B188)))))*(EXP(INDEX(係数表!H:H,13) + INDEX(係数表!I:I,13)*LN(INDEX(出力表!C:C,13)+1)))))))</f>
        <v>99.999956854909684</v>
      </c>
      <c r="AL188" t="e">
        <f>MIN(100, MAX(0, (100*(INDEX(出力表!D:D,13))/(EXP(INDEX(係数表!B:B,13) + $C188) + (INDEX(出力表!D:D,13)))) + (乱数表!$Y188*(Settings!B12/(((INDEX(出力表!D:D,13))+1)^INDEX(係数表!E:E,13)*INDEX(係数表!F:F,13))))))</f>
        <v>#VALUE!</v>
      </c>
      <c r="AM188" t="e">
        <f>MIN(100, MAX(0, (INDEX(出力表!D:D,13))*AK188/MAX(AL188, Settings!B3)))</f>
        <v>#VALUE!</v>
      </c>
      <c r="AN188">
        <f>IF(ISNUMBER(F188), INDEX(出力表!B:B,2)*F188, 0)+IF(ISNUMBER(I188), INDEX(出力表!B:B,3)*I188, 0)+IF(ISNUMBER(L188), INDEX(出力表!B:B,4)*L188, 0)+IF(ISNUMBER(O188), INDEX(出力表!B:B,5)*O188, 0)+IF(ISNUMBER(R188), INDEX(出力表!B:B,6)*R188, 0)+IF(ISNUMBER(U188), INDEX(出力表!B:B,7)*U188, 0)+IF(ISNUMBER(X188), INDEX(出力表!B:B,8)*X188, 0)+IF(ISNUMBER(AA188), INDEX(出力表!B:B,9)*AA188, 0)+IF(ISNUMBER(AD188), INDEX(出力表!B:B,10)*AD188, 0)+IF(ISNUMBER(AG188), INDEX(出力表!B:B,11)*AG188, 0)+IF(ISNUMBER(AJ188), INDEX(出力表!B:B,12)*AJ188, 0)+IF(ISNUMBER(AM188), INDEX(出力表!B:B,13)*AM188, 0)</f>
        <v>0</v>
      </c>
      <c r="AO188">
        <f>IF(ISNUMBER(F188), INDEX(出力表!B:B,2), 0)+IF(ISNUMBER(I188), INDEX(出力表!B:B,3), 0)+IF(ISNUMBER(L188), INDEX(出力表!B:B,4), 0)+IF(ISNUMBER(O188), INDEX(出力表!B:B,5), 0)+IF(ISNUMBER(R188), INDEX(出力表!B:B,6), 0)+IF(ISNUMBER(U188), INDEX(出力表!B:B,7), 0)+IF(ISNUMBER(X188), INDEX(出力表!B:B,8), 0)+IF(ISNUMBER(AA188), INDEX(出力表!B:B,9), 0)+IF(ISNUMBER(AD188), INDEX(出力表!B:B,10), 0)+IF(ISNUMBER(AG188), INDEX(出力表!B:B,11), 0)+IF(ISNUMBER(AJ188), INDEX(出力表!B:B,12), 0)+IF(ISNUMBER(AM188), INDEX(出力表!B:B,13), 0)</f>
        <v>0</v>
      </c>
      <c r="AP188" t="str">
        <f t="shared" si="2"/>
        <v/>
      </c>
    </row>
    <row r="189" spans="1:42" x14ac:dyDescent="0.2">
      <c r="A189">
        <v>188</v>
      </c>
      <c r="B189">
        <f>IF(UPPER(Settings!B4)="TRUE", 乱数表!$Z189*Settings!B10, 0)</f>
        <v>-0.40675430917966027</v>
      </c>
      <c r="C189">
        <f>IF(UPPER(Settings!B4)="TRUE", 乱数表!$AA189*Settings!B11, 0)</f>
        <v>4.0716224167136592E-2</v>
      </c>
      <c r="D189">
        <f>MIN(100, MAX(0, 100*BETAINV(乱数表!$B189, MAX(0.00000001, (1/(1+EXP(-(INDEX(係数表!G:G,2) + $B189))))*(EXP(INDEX(係数表!H:H,2) + INDEX(係数表!I:I,2)*LN(INDEX(出力表!C:C,2)+1)))), MAX(0.00000001, (1-(1/(1+EXP(-(INDEX(係数表!G:G,2) + $B189)))))*(EXP(INDEX(係数表!H:H,2) + INDEX(係数表!I:I,2)*LN(INDEX(出力表!C:C,2)+1)))))))</f>
        <v>93.275056320442673</v>
      </c>
      <c r="E189" t="e">
        <f>MIN(100, MAX(0, (100*(INDEX(出力表!D:D,2))/(EXP(INDEX(係数表!B:B,2) + $C189) + (INDEX(出力表!D:D,2)))) + (乱数表!$N189*(Settings!B12/(((INDEX(出力表!D:D,2))+1)^INDEX(係数表!E:E,2)*INDEX(係数表!F:F,2))))))</f>
        <v>#VALUE!</v>
      </c>
      <c r="F189" t="e">
        <f>MIN(100, MAX(0, (INDEX(出力表!D:D,2))*D189/MAX(E189, Settings!B3)))</f>
        <v>#VALUE!</v>
      </c>
      <c r="G189">
        <f>MIN(100, MAX(0, 100*BETAINV(乱数表!$C189, MAX(0.00000001, (1/(1+EXP(-(INDEX(係数表!G:G,3) + $B189))))*(EXP(INDEX(係数表!H:H,3) + INDEX(係数表!I:I,3)*LN(INDEX(出力表!C:C,3)+1)))), MAX(0.00000001, (1-(1/(1+EXP(-(INDEX(係数表!G:G,3) + $B189)))))*(EXP(INDEX(係数表!H:H,3) + INDEX(係数表!I:I,3)*LN(INDEX(出力表!C:C,3)+1)))))))</f>
        <v>95.518314410125754</v>
      </c>
      <c r="H189" t="e">
        <f>MIN(100, MAX(0, (100*(INDEX(出力表!D:D,3))/(EXP(INDEX(係数表!B:B,3) + $C189) + (INDEX(出力表!D:D,3)))) + (乱数表!$O189*(Settings!B12/(((INDEX(出力表!D:D,3))+1)^INDEX(係数表!E:E,3)*INDEX(係数表!F:F,3))))))</f>
        <v>#VALUE!</v>
      </c>
      <c r="I189" t="e">
        <f>MIN(100, MAX(0, (INDEX(出力表!D:D,3))*G189/MAX(H189, Settings!B3)))</f>
        <v>#VALUE!</v>
      </c>
      <c r="J189">
        <f>MIN(100, MAX(0, 100*BETAINV(乱数表!$D189, MAX(0.00000001, (1/(1+EXP(-(INDEX(係数表!G:G,4) + $B189))))*(EXP(INDEX(係数表!H:H,4) + INDEX(係数表!I:I,4)*LN(INDEX(出力表!C:C,4)+1)))), MAX(0.00000001, (1-(1/(1+EXP(-(INDEX(係数表!G:G,4) + $B189)))))*(EXP(INDEX(係数表!H:H,4) + INDEX(係数表!I:I,4)*LN(INDEX(出力表!C:C,4)+1)))))))</f>
        <v>94.69816526641614</v>
      </c>
      <c r="K189" t="e">
        <f>MIN(100, MAX(0, (100*(INDEX(出力表!D:D,4))/(EXP(INDEX(係数表!B:B,4) + $C189) + (INDEX(出力表!D:D,4)))) + (乱数表!$P189*(Settings!B12/(((INDEX(出力表!D:D,4))+1)^INDEX(係数表!E:E,4)*INDEX(係数表!F:F,4))))))</f>
        <v>#VALUE!</v>
      </c>
      <c r="L189" t="e">
        <f>MIN(100, MAX(0, (INDEX(出力表!D:D,4))*J189/MAX(K189, Settings!B3)))</f>
        <v>#VALUE!</v>
      </c>
      <c r="M189">
        <f>MIN(100, MAX(0, 100*BETAINV(乱数表!$E189, MAX(0.00000001, (1/(1+EXP(-(INDEX(係数表!G:G,5) + $B189))))*(EXP(INDEX(係数表!H:H,5) + INDEX(係数表!I:I,5)*LN(INDEX(出力表!C:C,5)+1)))), MAX(0.00000001, (1-(1/(1+EXP(-(INDEX(係数表!G:G,5) + $B189)))))*(EXP(INDEX(係数表!H:H,5) + INDEX(係数表!I:I,5)*LN(INDEX(出力表!C:C,5)+1)))))))</f>
        <v>78.168982933364305</v>
      </c>
      <c r="N189" t="e">
        <f>MIN(100, MAX(0, (100*(INDEX(出力表!D:D,5))/(EXP(INDEX(係数表!B:B,5) + $C189) + (INDEX(出力表!D:D,5)))) + (乱数表!$Q189*(Settings!B12/(((INDEX(出力表!D:D,5))+1)^INDEX(係数表!E:E,5)*INDEX(係数表!F:F,5))))))</f>
        <v>#VALUE!</v>
      </c>
      <c r="O189" t="e">
        <f>MIN(100, MAX(0, (INDEX(出力表!D:D,5))*M189/MAX(N189, Settings!B3)))</f>
        <v>#VALUE!</v>
      </c>
      <c r="P189">
        <f>MIN(100, MAX(0, 100*BETAINV(乱数表!$F189, MAX(0.00000001, (1/(1+EXP(-(INDEX(係数表!G:G,6) + $B189))))*(EXP(INDEX(係数表!H:H,6) + INDEX(係数表!I:I,6)*LN(INDEX(出力表!C:C,6)+1)))), MAX(0.00000001, (1-(1/(1+EXP(-(INDEX(係数表!G:G,6) + $B189)))))*(EXP(INDEX(係数表!H:H,6) + INDEX(係数表!I:I,6)*LN(INDEX(出力表!C:C,6)+1)))))))</f>
        <v>42.409709376290571</v>
      </c>
      <c r="Q189" t="e">
        <f>MIN(100, MAX(0, (100*(INDEX(出力表!D:D,6))/(EXP(INDEX(係数表!B:B,6) + $C189) + (INDEX(出力表!D:D,6)))) + (乱数表!$R189*(Settings!B12/(((INDEX(出力表!D:D,6))+1)^INDEX(係数表!E:E,6)*INDEX(係数表!F:F,6))))))</f>
        <v>#VALUE!</v>
      </c>
      <c r="R189" t="e">
        <f>MIN(100, MAX(0, (INDEX(出力表!D:D,6))*P189/MAX(Q189, Settings!B3)))</f>
        <v>#VALUE!</v>
      </c>
      <c r="S189">
        <f>MIN(100, MAX(0, 100*BETAINV(乱数表!$G189, MAX(0.00000001, (1/(1+EXP(-(INDEX(係数表!G:G,7) + $B189))))*(EXP(INDEX(係数表!H:H,7) + INDEX(係数表!I:I,7)*LN(INDEX(出力表!C:C,7)+1)))), MAX(0.00000001, (1-(1/(1+EXP(-(INDEX(係数表!G:G,7) + $B189)))))*(EXP(INDEX(係数表!H:H,7) + INDEX(係数表!I:I,7)*LN(INDEX(出力表!C:C,7)+1)))))))</f>
        <v>43.849342548584488</v>
      </c>
      <c r="T189" t="e">
        <f>MIN(100, MAX(0, (100*(INDEX(出力表!D:D,7))/(EXP(INDEX(係数表!B:B,7) + $C189) + (INDEX(出力表!D:D,7)))) + (乱数表!$S189*(Settings!B12/(((INDEX(出力表!D:D,7))+1)^INDEX(係数表!E:E,7)*INDEX(係数表!F:F,7))))))</f>
        <v>#VALUE!</v>
      </c>
      <c r="U189" t="e">
        <f>MIN(100, MAX(0, (INDEX(出力表!D:D,7))*S189/MAX(T189, Settings!B3)))</f>
        <v>#VALUE!</v>
      </c>
      <c r="V189">
        <f>MIN(100, MAX(0, 100*BETAINV(乱数表!$H189, MAX(0.00000001, (1/(1+EXP(-(INDEX(係数表!G:G,8) + $B189))))*(EXP(INDEX(係数表!H:H,8) + INDEX(係数表!I:I,8)*LN(INDEX(出力表!C:C,8)+1)))), MAX(0.00000001, (1-(1/(1+EXP(-(INDEX(係数表!G:G,8) + $B189)))))*(EXP(INDEX(係数表!H:H,8) + INDEX(係数表!I:I,8)*LN(INDEX(出力表!C:C,8)+1)))))))</f>
        <v>85.034128133706247</v>
      </c>
      <c r="W189" t="e">
        <f>MIN(100, MAX(0, (100*(INDEX(出力表!D:D,8))/(EXP(INDEX(係数表!B:B,8) + $C189) + (INDEX(出力表!D:D,8)))) + (乱数表!$T189*(Settings!B12/(((INDEX(出力表!D:D,8))+1)^INDEX(係数表!E:E,8)*INDEX(係数表!F:F,8))))))</f>
        <v>#VALUE!</v>
      </c>
      <c r="X189" t="e">
        <f>MIN(100, MAX(0, (INDEX(出力表!D:D,8))*V189/MAX(W189, Settings!B3)))</f>
        <v>#VALUE!</v>
      </c>
      <c r="Y189">
        <f>MIN(100, MAX(0, 100*BETAINV(乱数表!$I189, MAX(0.00000001, (1/(1+EXP(-(INDEX(係数表!G:G,9) + $B189))))*(EXP(INDEX(係数表!H:H,9) + INDEX(係数表!I:I,9)*LN(INDEX(出力表!C:C,9)+1)))), MAX(0.00000001, (1-(1/(1+EXP(-(INDEX(係数表!G:G,9) + $B189)))))*(EXP(INDEX(係数表!H:H,9) + INDEX(係数表!I:I,9)*LN(INDEX(出力表!C:C,9)+1)))))))</f>
        <v>61.874089476782487</v>
      </c>
      <c r="Z189" t="e">
        <f>MIN(100, MAX(0, (100*(INDEX(出力表!D:D,9))/(EXP(INDEX(係数表!B:B,9) + $C189) + (INDEX(出力表!D:D,9)))) + (乱数表!$U189*(Settings!B12/(((INDEX(出力表!D:D,9))+1)^INDEX(係数表!E:E,9)*INDEX(係数表!F:F,9))))))</f>
        <v>#VALUE!</v>
      </c>
      <c r="AA189" t="e">
        <f>MIN(100, MAX(0, (INDEX(出力表!D:D,9))*Y189/MAX(Z189, Settings!B3)))</f>
        <v>#VALUE!</v>
      </c>
      <c r="AB189">
        <f>MIN(100, MAX(0, 100*BETAINV(乱数表!$J189, MAX(0.00000001, (1/(1+EXP(-(INDEX(係数表!G:G,10) + $B189))))*(EXP(INDEX(係数表!H:H,10) + INDEX(係数表!I:I,10)*LN(INDEX(出力表!C:C,10)+1)))), MAX(0.00000001, (1-(1/(1+EXP(-(INDEX(係数表!G:G,10) + $B189)))))*(EXP(INDEX(係数表!H:H,10) + INDEX(係数表!I:I,10)*LN(INDEX(出力表!C:C,10)+1)))))))</f>
        <v>89.583982719844613</v>
      </c>
      <c r="AC189" t="e">
        <f>MIN(100, MAX(0, (100*(INDEX(出力表!D:D,10))/(EXP(INDEX(係数表!B:B,10) + $C189) + (INDEX(出力表!D:D,10)))) + (乱数表!$V189*(Settings!B12/(((INDEX(出力表!D:D,10))+1)^INDEX(係数表!E:E,10)*INDEX(係数表!F:F,10))))))</f>
        <v>#VALUE!</v>
      </c>
      <c r="AD189" t="e">
        <f>MIN(100, MAX(0, (INDEX(出力表!D:D,10))*AB189/MAX(AC189, Settings!B3)))</f>
        <v>#VALUE!</v>
      </c>
      <c r="AE189">
        <f>MIN(100, MAX(0, 100*BETAINV(乱数表!$K189, MAX(0.00000001, (1/(1+EXP(-(INDEX(係数表!G:G,11) + $B189))))*(EXP(INDEX(係数表!H:H,11) + INDEX(係数表!I:I,11)*LN(INDEX(出力表!C:C,11)+1)))), MAX(0.00000001, (1-(1/(1+EXP(-(INDEX(係数表!G:G,11) + $B189)))))*(EXP(INDEX(係数表!H:H,11) + INDEX(係数表!I:I,11)*LN(INDEX(出力表!C:C,11)+1)))))))</f>
        <v>90.476263148229691</v>
      </c>
      <c r="AF189" t="e">
        <f>MIN(100, MAX(0, (100*(INDEX(出力表!D:D,11))/(EXP(INDEX(係数表!B:B,11) + $C189) + (INDEX(出力表!D:D,11)))) + (乱数表!$W189*(Settings!B12/(((INDEX(出力表!D:D,11))+1)^INDEX(係数表!E:E,11)*INDEX(係数表!F:F,11))))))</f>
        <v>#VALUE!</v>
      </c>
      <c r="AG189" t="e">
        <f>MIN(100, MAX(0, (INDEX(出力表!D:D,11))*AE189/MAX(AF189, Settings!B3)))</f>
        <v>#VALUE!</v>
      </c>
      <c r="AH189">
        <f>MIN(100, MAX(0, 100*BETAINV(乱数表!$L189, MAX(0.00000001, (1/(1+EXP(-(INDEX(係数表!G:G,12) + $B189))))*(EXP(INDEX(係数表!H:H,12) + INDEX(係数表!I:I,12)*LN(INDEX(出力表!C:C,12)+1)))), MAX(0.00000001, (1-(1/(1+EXP(-(INDEX(係数表!G:G,12) + $B189)))))*(EXP(INDEX(係数表!H:H,12) + INDEX(係数表!I:I,12)*LN(INDEX(出力表!C:C,12)+1)))))))</f>
        <v>86.560343846034755</v>
      </c>
      <c r="AI189" t="e">
        <f>MIN(100, MAX(0, (100*(INDEX(出力表!D:D,12))/(EXP(INDEX(係数表!B:B,12) + $C189) + (INDEX(出力表!D:D,12)))) + (乱数表!$X189*(Settings!B12/(((INDEX(出力表!D:D,12))+1)^INDEX(係数表!E:E,12)*INDEX(係数表!F:F,12))))))</f>
        <v>#VALUE!</v>
      </c>
      <c r="AJ189" t="e">
        <f>MIN(100, MAX(0, (INDEX(出力表!D:D,12))*AH189/MAX(AI189, Settings!B3)))</f>
        <v>#VALUE!</v>
      </c>
      <c r="AK189">
        <f>MIN(100, MAX(0, 100*BETAINV(乱数表!$M189, MAX(0.00000001, (1/(1+EXP(-(INDEX(係数表!G:G,13) + $B189))))*(EXP(INDEX(係数表!H:H,13) + INDEX(係数表!I:I,13)*LN(INDEX(出力表!C:C,13)+1)))), MAX(0.00000001, (1-(1/(1+EXP(-(INDEX(係数表!G:G,13) + $B189)))))*(EXP(INDEX(係数表!H:H,13) + INDEX(係数表!I:I,13)*LN(INDEX(出力表!C:C,13)+1)))))))</f>
        <v>96.878481784463716</v>
      </c>
      <c r="AL189" t="e">
        <f>MIN(100, MAX(0, (100*(INDEX(出力表!D:D,13))/(EXP(INDEX(係数表!B:B,13) + $C189) + (INDEX(出力表!D:D,13)))) + (乱数表!$Y189*(Settings!B12/(((INDEX(出力表!D:D,13))+1)^INDEX(係数表!E:E,13)*INDEX(係数表!F:F,13))))))</f>
        <v>#VALUE!</v>
      </c>
      <c r="AM189" t="e">
        <f>MIN(100, MAX(0, (INDEX(出力表!D:D,13))*AK189/MAX(AL189, Settings!B3)))</f>
        <v>#VALUE!</v>
      </c>
      <c r="AN189">
        <f>IF(ISNUMBER(F189), INDEX(出力表!B:B,2)*F189, 0)+IF(ISNUMBER(I189), INDEX(出力表!B:B,3)*I189, 0)+IF(ISNUMBER(L189), INDEX(出力表!B:B,4)*L189, 0)+IF(ISNUMBER(O189), INDEX(出力表!B:B,5)*O189, 0)+IF(ISNUMBER(R189), INDEX(出力表!B:B,6)*R189, 0)+IF(ISNUMBER(U189), INDEX(出力表!B:B,7)*U189, 0)+IF(ISNUMBER(X189), INDEX(出力表!B:B,8)*X189, 0)+IF(ISNUMBER(AA189), INDEX(出力表!B:B,9)*AA189, 0)+IF(ISNUMBER(AD189), INDEX(出力表!B:B,10)*AD189, 0)+IF(ISNUMBER(AG189), INDEX(出力表!B:B,11)*AG189, 0)+IF(ISNUMBER(AJ189), INDEX(出力表!B:B,12)*AJ189, 0)+IF(ISNUMBER(AM189), INDEX(出力表!B:B,13)*AM189, 0)</f>
        <v>0</v>
      </c>
      <c r="AO189">
        <f>IF(ISNUMBER(F189), INDEX(出力表!B:B,2), 0)+IF(ISNUMBER(I189), INDEX(出力表!B:B,3), 0)+IF(ISNUMBER(L189), INDEX(出力表!B:B,4), 0)+IF(ISNUMBER(O189), INDEX(出力表!B:B,5), 0)+IF(ISNUMBER(R189), INDEX(出力表!B:B,6), 0)+IF(ISNUMBER(U189), INDEX(出力表!B:B,7), 0)+IF(ISNUMBER(X189), INDEX(出力表!B:B,8), 0)+IF(ISNUMBER(AA189), INDEX(出力表!B:B,9), 0)+IF(ISNUMBER(AD189), INDEX(出力表!B:B,10), 0)+IF(ISNUMBER(AG189), INDEX(出力表!B:B,11), 0)+IF(ISNUMBER(AJ189), INDEX(出力表!B:B,12), 0)+IF(ISNUMBER(AM189), INDEX(出力表!B:B,13), 0)</f>
        <v>0</v>
      </c>
      <c r="AP189" t="str">
        <f t="shared" si="2"/>
        <v/>
      </c>
    </row>
    <row r="190" spans="1:42" x14ac:dyDescent="0.2">
      <c r="A190">
        <v>189</v>
      </c>
      <c r="B190">
        <f>IF(UPPER(Settings!B4)="TRUE", 乱数表!$Z190*Settings!B10, 0)</f>
        <v>0.13540012294077952</v>
      </c>
      <c r="C190">
        <f>IF(UPPER(Settings!B4)="TRUE", 乱数表!$AA190*Settings!B11, 0)</f>
        <v>-0.16253565751026217</v>
      </c>
      <c r="D190">
        <f>MIN(100, MAX(0, 100*BETAINV(乱数表!$B190, MAX(0.00000001, (1/(1+EXP(-(INDEX(係数表!G:G,2) + $B190))))*(EXP(INDEX(係数表!H:H,2) + INDEX(係数表!I:I,2)*LN(INDEX(出力表!C:C,2)+1)))), MAX(0.00000001, (1-(1/(1+EXP(-(INDEX(係数表!G:G,2) + $B190)))))*(EXP(INDEX(係数表!H:H,2) + INDEX(係数表!I:I,2)*LN(INDEX(出力表!C:C,2)+1)))))))</f>
        <v>99.965503609177958</v>
      </c>
      <c r="E190" t="e">
        <f>MIN(100, MAX(0, (100*(INDEX(出力表!D:D,2))/(EXP(INDEX(係数表!B:B,2) + $C190) + (INDEX(出力表!D:D,2)))) + (乱数表!$N190*(Settings!B12/(((INDEX(出力表!D:D,2))+1)^INDEX(係数表!E:E,2)*INDEX(係数表!F:F,2))))))</f>
        <v>#VALUE!</v>
      </c>
      <c r="F190" t="e">
        <f>MIN(100, MAX(0, (INDEX(出力表!D:D,2))*D190/MAX(E190, Settings!B3)))</f>
        <v>#VALUE!</v>
      </c>
      <c r="G190">
        <f>MIN(100, MAX(0, 100*BETAINV(乱数表!$C190, MAX(0.00000001, (1/(1+EXP(-(INDEX(係数表!G:G,3) + $B190))))*(EXP(INDEX(係数表!H:H,3) + INDEX(係数表!I:I,3)*LN(INDEX(出力表!C:C,3)+1)))), MAX(0.00000001, (1-(1/(1+EXP(-(INDEX(係数表!G:G,3) + $B190)))))*(EXP(INDEX(係数表!H:H,3) + INDEX(係数表!I:I,3)*LN(INDEX(出力表!C:C,3)+1)))))))</f>
        <v>97.51146451832868</v>
      </c>
      <c r="H190" t="e">
        <f>MIN(100, MAX(0, (100*(INDEX(出力表!D:D,3))/(EXP(INDEX(係数表!B:B,3) + $C190) + (INDEX(出力表!D:D,3)))) + (乱数表!$O190*(Settings!B12/(((INDEX(出力表!D:D,3))+1)^INDEX(係数表!E:E,3)*INDEX(係数表!F:F,3))))))</f>
        <v>#VALUE!</v>
      </c>
      <c r="I190" t="e">
        <f>MIN(100, MAX(0, (INDEX(出力表!D:D,3))*G190/MAX(H190, Settings!B3)))</f>
        <v>#VALUE!</v>
      </c>
      <c r="J190">
        <f>MIN(100, MAX(0, 100*BETAINV(乱数表!$D190, MAX(0.00000001, (1/(1+EXP(-(INDEX(係数表!G:G,4) + $B190))))*(EXP(INDEX(係数表!H:H,4) + INDEX(係数表!I:I,4)*LN(INDEX(出力表!C:C,4)+1)))), MAX(0.00000001, (1-(1/(1+EXP(-(INDEX(係数表!G:G,4) + $B190)))))*(EXP(INDEX(係数表!H:H,4) + INDEX(係数表!I:I,4)*LN(INDEX(出力表!C:C,4)+1)))))))</f>
        <v>84.09171695201762</v>
      </c>
      <c r="K190" t="e">
        <f>MIN(100, MAX(0, (100*(INDEX(出力表!D:D,4))/(EXP(INDEX(係数表!B:B,4) + $C190) + (INDEX(出力表!D:D,4)))) + (乱数表!$P190*(Settings!B12/(((INDEX(出力表!D:D,4))+1)^INDEX(係数表!E:E,4)*INDEX(係数表!F:F,4))))))</f>
        <v>#VALUE!</v>
      </c>
      <c r="L190" t="e">
        <f>MIN(100, MAX(0, (INDEX(出力表!D:D,4))*J190/MAX(K190, Settings!B3)))</f>
        <v>#VALUE!</v>
      </c>
      <c r="M190">
        <f>MIN(100, MAX(0, 100*BETAINV(乱数表!$E190, MAX(0.00000001, (1/(1+EXP(-(INDEX(係数表!G:G,5) + $B190))))*(EXP(INDEX(係数表!H:H,5) + INDEX(係数表!I:I,5)*LN(INDEX(出力表!C:C,5)+1)))), MAX(0.00000001, (1-(1/(1+EXP(-(INDEX(係数表!G:G,5) + $B190)))))*(EXP(INDEX(係数表!H:H,5) + INDEX(係数表!I:I,5)*LN(INDEX(出力表!C:C,5)+1)))))))</f>
        <v>96.166200814802764</v>
      </c>
      <c r="N190" t="e">
        <f>MIN(100, MAX(0, (100*(INDEX(出力表!D:D,5))/(EXP(INDEX(係数表!B:B,5) + $C190) + (INDEX(出力表!D:D,5)))) + (乱数表!$Q190*(Settings!B12/(((INDEX(出力表!D:D,5))+1)^INDEX(係数表!E:E,5)*INDEX(係数表!F:F,5))))))</f>
        <v>#VALUE!</v>
      </c>
      <c r="O190" t="e">
        <f>MIN(100, MAX(0, (INDEX(出力表!D:D,5))*M190/MAX(N190, Settings!B3)))</f>
        <v>#VALUE!</v>
      </c>
      <c r="P190">
        <f>MIN(100, MAX(0, 100*BETAINV(乱数表!$F190, MAX(0.00000001, (1/(1+EXP(-(INDEX(係数表!G:G,6) + $B190))))*(EXP(INDEX(係数表!H:H,6) + INDEX(係数表!I:I,6)*LN(INDEX(出力表!C:C,6)+1)))), MAX(0.00000001, (1-(1/(1+EXP(-(INDEX(係数表!G:G,6) + $B190)))))*(EXP(INDEX(係数表!H:H,6) + INDEX(係数表!I:I,6)*LN(INDEX(出力表!C:C,6)+1)))))))</f>
        <v>90.173859969262921</v>
      </c>
      <c r="Q190" t="e">
        <f>MIN(100, MAX(0, (100*(INDEX(出力表!D:D,6))/(EXP(INDEX(係数表!B:B,6) + $C190) + (INDEX(出力表!D:D,6)))) + (乱数表!$R190*(Settings!B12/(((INDEX(出力表!D:D,6))+1)^INDEX(係数表!E:E,6)*INDEX(係数表!F:F,6))))))</f>
        <v>#VALUE!</v>
      </c>
      <c r="R190" t="e">
        <f>MIN(100, MAX(0, (INDEX(出力表!D:D,6))*P190/MAX(Q190, Settings!B3)))</f>
        <v>#VALUE!</v>
      </c>
      <c r="S190">
        <f>MIN(100, MAX(0, 100*BETAINV(乱数表!$G190, MAX(0.00000001, (1/(1+EXP(-(INDEX(係数表!G:G,7) + $B190))))*(EXP(INDEX(係数表!H:H,7) + INDEX(係数表!I:I,7)*LN(INDEX(出力表!C:C,7)+1)))), MAX(0.00000001, (1-(1/(1+EXP(-(INDEX(係数表!G:G,7) + $B190)))))*(EXP(INDEX(係数表!H:H,7) + INDEX(係数表!I:I,7)*LN(INDEX(出力表!C:C,7)+1)))))))</f>
        <v>99.988583120939424</v>
      </c>
      <c r="T190" t="e">
        <f>MIN(100, MAX(0, (100*(INDEX(出力表!D:D,7))/(EXP(INDEX(係数表!B:B,7) + $C190) + (INDEX(出力表!D:D,7)))) + (乱数表!$S190*(Settings!B12/(((INDEX(出力表!D:D,7))+1)^INDEX(係数表!E:E,7)*INDEX(係数表!F:F,7))))))</f>
        <v>#VALUE!</v>
      </c>
      <c r="U190" t="e">
        <f>MIN(100, MAX(0, (INDEX(出力表!D:D,7))*S190/MAX(T190, Settings!B3)))</f>
        <v>#VALUE!</v>
      </c>
      <c r="V190">
        <f>MIN(100, MAX(0, 100*BETAINV(乱数表!$H190, MAX(0.00000001, (1/(1+EXP(-(INDEX(係数表!G:G,8) + $B190))))*(EXP(INDEX(係数表!H:H,8) + INDEX(係数表!I:I,8)*LN(INDEX(出力表!C:C,8)+1)))), MAX(0.00000001, (1-(1/(1+EXP(-(INDEX(係数表!G:G,8) + $B190)))))*(EXP(INDEX(係数表!H:H,8) + INDEX(係数表!I:I,8)*LN(INDEX(出力表!C:C,8)+1)))))))</f>
        <v>81.423127107596201</v>
      </c>
      <c r="W190" t="e">
        <f>MIN(100, MAX(0, (100*(INDEX(出力表!D:D,8))/(EXP(INDEX(係数表!B:B,8) + $C190) + (INDEX(出力表!D:D,8)))) + (乱数表!$T190*(Settings!B12/(((INDEX(出力表!D:D,8))+1)^INDEX(係数表!E:E,8)*INDEX(係数表!F:F,8))))))</f>
        <v>#VALUE!</v>
      </c>
      <c r="X190" t="e">
        <f>MIN(100, MAX(0, (INDEX(出力表!D:D,8))*V190/MAX(W190, Settings!B3)))</f>
        <v>#VALUE!</v>
      </c>
      <c r="Y190">
        <f>MIN(100, MAX(0, 100*BETAINV(乱数表!$I190, MAX(0.00000001, (1/(1+EXP(-(INDEX(係数表!G:G,9) + $B190))))*(EXP(INDEX(係数表!H:H,9) + INDEX(係数表!I:I,9)*LN(INDEX(出力表!C:C,9)+1)))), MAX(0.00000001, (1-(1/(1+EXP(-(INDEX(係数表!G:G,9) + $B190)))))*(EXP(INDEX(係数表!H:H,9) + INDEX(係数表!I:I,9)*LN(INDEX(出力表!C:C,9)+1)))))))</f>
        <v>97.265110588591014</v>
      </c>
      <c r="Z190" t="e">
        <f>MIN(100, MAX(0, (100*(INDEX(出力表!D:D,9))/(EXP(INDEX(係数表!B:B,9) + $C190) + (INDEX(出力表!D:D,9)))) + (乱数表!$U190*(Settings!B12/(((INDEX(出力表!D:D,9))+1)^INDEX(係数表!E:E,9)*INDEX(係数表!F:F,9))))))</f>
        <v>#VALUE!</v>
      </c>
      <c r="AA190" t="e">
        <f>MIN(100, MAX(0, (INDEX(出力表!D:D,9))*Y190/MAX(Z190, Settings!B3)))</f>
        <v>#VALUE!</v>
      </c>
      <c r="AB190">
        <f>MIN(100, MAX(0, 100*BETAINV(乱数表!$J190, MAX(0.00000001, (1/(1+EXP(-(INDEX(係数表!G:G,10) + $B190))))*(EXP(INDEX(係数表!H:H,10) + INDEX(係数表!I:I,10)*LN(INDEX(出力表!C:C,10)+1)))), MAX(0.00000001, (1-(1/(1+EXP(-(INDEX(係数表!G:G,10) + $B190)))))*(EXP(INDEX(係数表!H:H,10) + INDEX(係数表!I:I,10)*LN(INDEX(出力表!C:C,10)+1)))))))</f>
        <v>99.50438336212018</v>
      </c>
      <c r="AC190" t="e">
        <f>MIN(100, MAX(0, (100*(INDEX(出力表!D:D,10))/(EXP(INDEX(係数表!B:B,10) + $C190) + (INDEX(出力表!D:D,10)))) + (乱数表!$V190*(Settings!B12/(((INDEX(出力表!D:D,10))+1)^INDEX(係数表!E:E,10)*INDEX(係数表!F:F,10))))))</f>
        <v>#VALUE!</v>
      </c>
      <c r="AD190" t="e">
        <f>MIN(100, MAX(0, (INDEX(出力表!D:D,10))*AB190/MAX(AC190, Settings!B3)))</f>
        <v>#VALUE!</v>
      </c>
      <c r="AE190">
        <f>MIN(100, MAX(0, 100*BETAINV(乱数表!$K190, MAX(0.00000001, (1/(1+EXP(-(INDEX(係数表!G:G,11) + $B190))))*(EXP(INDEX(係数表!H:H,11) + INDEX(係数表!I:I,11)*LN(INDEX(出力表!C:C,11)+1)))), MAX(0.00000001, (1-(1/(1+EXP(-(INDEX(係数表!G:G,11) + $B190)))))*(EXP(INDEX(係数表!H:H,11) + INDEX(係数表!I:I,11)*LN(INDEX(出力表!C:C,11)+1)))))))</f>
        <v>96.744442912526168</v>
      </c>
      <c r="AF190" t="e">
        <f>MIN(100, MAX(0, (100*(INDEX(出力表!D:D,11))/(EXP(INDEX(係数表!B:B,11) + $C190) + (INDEX(出力表!D:D,11)))) + (乱数表!$W190*(Settings!B12/(((INDEX(出力表!D:D,11))+1)^INDEX(係数表!E:E,11)*INDEX(係数表!F:F,11))))))</f>
        <v>#VALUE!</v>
      </c>
      <c r="AG190" t="e">
        <f>MIN(100, MAX(0, (INDEX(出力表!D:D,11))*AE190/MAX(AF190, Settings!B3)))</f>
        <v>#VALUE!</v>
      </c>
      <c r="AH190">
        <f>MIN(100, MAX(0, 100*BETAINV(乱数表!$L190, MAX(0.00000001, (1/(1+EXP(-(INDEX(係数表!G:G,12) + $B190))))*(EXP(INDEX(係数表!H:H,12) + INDEX(係数表!I:I,12)*LN(INDEX(出力表!C:C,12)+1)))), MAX(0.00000001, (1-(1/(1+EXP(-(INDEX(係数表!G:G,12) + $B190)))))*(EXP(INDEX(係数表!H:H,12) + INDEX(係数表!I:I,12)*LN(INDEX(出力表!C:C,12)+1)))))))</f>
        <v>99.233138418449357</v>
      </c>
      <c r="AI190" t="e">
        <f>MIN(100, MAX(0, (100*(INDEX(出力表!D:D,12))/(EXP(INDEX(係数表!B:B,12) + $C190) + (INDEX(出力表!D:D,12)))) + (乱数表!$X190*(Settings!B12/(((INDEX(出力表!D:D,12))+1)^INDEX(係数表!E:E,12)*INDEX(係数表!F:F,12))))))</f>
        <v>#VALUE!</v>
      </c>
      <c r="AJ190" t="e">
        <f>MIN(100, MAX(0, (INDEX(出力表!D:D,12))*AH190/MAX(AI190, Settings!B3)))</f>
        <v>#VALUE!</v>
      </c>
      <c r="AK190">
        <f>MIN(100, MAX(0, 100*BETAINV(乱数表!$M190, MAX(0.00000001, (1/(1+EXP(-(INDEX(係数表!G:G,13) + $B190))))*(EXP(INDEX(係数表!H:H,13) + INDEX(係数表!I:I,13)*LN(INDEX(出力表!C:C,13)+1)))), MAX(0.00000001, (1-(1/(1+EXP(-(INDEX(係数表!G:G,13) + $B190)))))*(EXP(INDEX(係数表!H:H,13) + INDEX(係数表!I:I,13)*LN(INDEX(出力表!C:C,13)+1)))))))</f>
        <v>99.889457734696393</v>
      </c>
      <c r="AL190" t="e">
        <f>MIN(100, MAX(0, (100*(INDEX(出力表!D:D,13))/(EXP(INDEX(係数表!B:B,13) + $C190) + (INDEX(出力表!D:D,13)))) + (乱数表!$Y190*(Settings!B12/(((INDEX(出力表!D:D,13))+1)^INDEX(係数表!E:E,13)*INDEX(係数表!F:F,13))))))</f>
        <v>#VALUE!</v>
      </c>
      <c r="AM190" t="e">
        <f>MIN(100, MAX(0, (INDEX(出力表!D:D,13))*AK190/MAX(AL190, Settings!B3)))</f>
        <v>#VALUE!</v>
      </c>
      <c r="AN190">
        <f>IF(ISNUMBER(F190), INDEX(出力表!B:B,2)*F190, 0)+IF(ISNUMBER(I190), INDEX(出力表!B:B,3)*I190, 0)+IF(ISNUMBER(L190), INDEX(出力表!B:B,4)*L190, 0)+IF(ISNUMBER(O190), INDEX(出力表!B:B,5)*O190, 0)+IF(ISNUMBER(R190), INDEX(出力表!B:B,6)*R190, 0)+IF(ISNUMBER(U190), INDEX(出力表!B:B,7)*U190, 0)+IF(ISNUMBER(X190), INDEX(出力表!B:B,8)*X190, 0)+IF(ISNUMBER(AA190), INDEX(出力表!B:B,9)*AA190, 0)+IF(ISNUMBER(AD190), INDEX(出力表!B:B,10)*AD190, 0)+IF(ISNUMBER(AG190), INDEX(出力表!B:B,11)*AG190, 0)+IF(ISNUMBER(AJ190), INDEX(出力表!B:B,12)*AJ190, 0)+IF(ISNUMBER(AM190), INDEX(出力表!B:B,13)*AM190, 0)</f>
        <v>0</v>
      </c>
      <c r="AO190">
        <f>IF(ISNUMBER(F190), INDEX(出力表!B:B,2), 0)+IF(ISNUMBER(I190), INDEX(出力表!B:B,3), 0)+IF(ISNUMBER(L190), INDEX(出力表!B:B,4), 0)+IF(ISNUMBER(O190), INDEX(出力表!B:B,5), 0)+IF(ISNUMBER(R190), INDEX(出力表!B:B,6), 0)+IF(ISNUMBER(U190), INDEX(出力表!B:B,7), 0)+IF(ISNUMBER(X190), INDEX(出力表!B:B,8), 0)+IF(ISNUMBER(AA190), INDEX(出力表!B:B,9), 0)+IF(ISNUMBER(AD190), INDEX(出力表!B:B,10), 0)+IF(ISNUMBER(AG190), INDEX(出力表!B:B,11), 0)+IF(ISNUMBER(AJ190), INDEX(出力表!B:B,12), 0)+IF(ISNUMBER(AM190), INDEX(出力表!B:B,13), 0)</f>
        <v>0</v>
      </c>
      <c r="AP190" t="str">
        <f t="shared" si="2"/>
        <v/>
      </c>
    </row>
    <row r="191" spans="1:42" x14ac:dyDescent="0.2">
      <c r="A191">
        <v>190</v>
      </c>
      <c r="B191">
        <f>IF(UPPER(Settings!B4)="TRUE", 乱数表!$Z191*Settings!B10, 0)</f>
        <v>-0.13618782924935607</v>
      </c>
      <c r="C191">
        <f>IF(UPPER(Settings!B4)="TRUE", 乱数表!$AA191*Settings!B11, 0)</f>
        <v>7.7145460786915671E-2</v>
      </c>
      <c r="D191">
        <f>MIN(100, MAX(0, 100*BETAINV(乱数表!$B191, MAX(0.00000001, (1/(1+EXP(-(INDEX(係数表!G:G,2) + $B191))))*(EXP(INDEX(係数表!H:H,2) + INDEX(係数表!I:I,2)*LN(INDEX(出力表!C:C,2)+1)))), MAX(0.00000001, (1-(1/(1+EXP(-(INDEX(係数表!G:G,2) + $B191)))))*(EXP(INDEX(係数表!H:H,2) + INDEX(係数表!I:I,2)*LN(INDEX(出力表!C:C,2)+1)))))))</f>
        <v>99.811000107671831</v>
      </c>
      <c r="E191" t="e">
        <f>MIN(100, MAX(0, (100*(INDEX(出力表!D:D,2))/(EXP(INDEX(係数表!B:B,2) + $C191) + (INDEX(出力表!D:D,2)))) + (乱数表!$N191*(Settings!B12/(((INDEX(出力表!D:D,2))+1)^INDEX(係数表!E:E,2)*INDEX(係数表!F:F,2))))))</f>
        <v>#VALUE!</v>
      </c>
      <c r="F191" t="e">
        <f>MIN(100, MAX(0, (INDEX(出力表!D:D,2))*D191/MAX(E191, Settings!B3)))</f>
        <v>#VALUE!</v>
      </c>
      <c r="G191">
        <f>MIN(100, MAX(0, 100*BETAINV(乱数表!$C191, MAX(0.00000001, (1/(1+EXP(-(INDEX(係数表!G:G,3) + $B191))))*(EXP(INDEX(係数表!H:H,3) + INDEX(係数表!I:I,3)*LN(INDEX(出力表!C:C,3)+1)))), MAX(0.00000001, (1-(1/(1+EXP(-(INDEX(係数表!G:G,3) + $B191)))))*(EXP(INDEX(係数表!H:H,3) + INDEX(係数表!I:I,3)*LN(INDEX(出力表!C:C,3)+1)))))))</f>
        <v>93.019430152088589</v>
      </c>
      <c r="H191" t="e">
        <f>MIN(100, MAX(0, (100*(INDEX(出力表!D:D,3))/(EXP(INDEX(係数表!B:B,3) + $C191) + (INDEX(出力表!D:D,3)))) + (乱数表!$O191*(Settings!B12/(((INDEX(出力表!D:D,3))+1)^INDEX(係数表!E:E,3)*INDEX(係数表!F:F,3))))))</f>
        <v>#VALUE!</v>
      </c>
      <c r="I191" t="e">
        <f>MIN(100, MAX(0, (INDEX(出力表!D:D,3))*G191/MAX(H191, Settings!B3)))</f>
        <v>#VALUE!</v>
      </c>
      <c r="J191">
        <f>MIN(100, MAX(0, 100*BETAINV(乱数表!$D191, MAX(0.00000001, (1/(1+EXP(-(INDEX(係数表!G:G,4) + $B191))))*(EXP(INDEX(係数表!H:H,4) + INDEX(係数表!I:I,4)*LN(INDEX(出力表!C:C,4)+1)))), MAX(0.00000001, (1-(1/(1+EXP(-(INDEX(係数表!G:G,4) + $B191)))))*(EXP(INDEX(係数表!H:H,4) + INDEX(係数表!I:I,4)*LN(INDEX(出力表!C:C,4)+1)))))))</f>
        <v>96.929496684596216</v>
      </c>
      <c r="K191" t="e">
        <f>MIN(100, MAX(0, (100*(INDEX(出力表!D:D,4))/(EXP(INDEX(係数表!B:B,4) + $C191) + (INDEX(出力表!D:D,4)))) + (乱数表!$P191*(Settings!B12/(((INDEX(出力表!D:D,4))+1)^INDEX(係数表!E:E,4)*INDEX(係数表!F:F,4))))))</f>
        <v>#VALUE!</v>
      </c>
      <c r="L191" t="e">
        <f>MIN(100, MAX(0, (INDEX(出力表!D:D,4))*J191/MAX(K191, Settings!B3)))</f>
        <v>#VALUE!</v>
      </c>
      <c r="M191">
        <f>MIN(100, MAX(0, 100*BETAINV(乱数表!$E191, MAX(0.00000001, (1/(1+EXP(-(INDEX(係数表!G:G,5) + $B191))))*(EXP(INDEX(係数表!H:H,5) + INDEX(係数表!I:I,5)*LN(INDEX(出力表!C:C,5)+1)))), MAX(0.00000001, (1-(1/(1+EXP(-(INDEX(係数表!G:G,5) + $B191)))))*(EXP(INDEX(係数表!H:H,5) + INDEX(係数表!I:I,5)*LN(INDEX(出力表!C:C,5)+1)))))))</f>
        <v>97.53318974464176</v>
      </c>
      <c r="N191" t="e">
        <f>MIN(100, MAX(0, (100*(INDEX(出力表!D:D,5))/(EXP(INDEX(係数表!B:B,5) + $C191) + (INDEX(出力表!D:D,5)))) + (乱数表!$Q191*(Settings!B12/(((INDEX(出力表!D:D,5))+1)^INDEX(係数表!E:E,5)*INDEX(係数表!F:F,5))))))</f>
        <v>#VALUE!</v>
      </c>
      <c r="O191" t="e">
        <f>MIN(100, MAX(0, (INDEX(出力表!D:D,5))*M191/MAX(N191, Settings!B3)))</f>
        <v>#VALUE!</v>
      </c>
      <c r="P191">
        <f>MIN(100, MAX(0, 100*BETAINV(乱数表!$F191, MAX(0.00000001, (1/(1+EXP(-(INDEX(係数表!G:G,6) + $B191))))*(EXP(INDEX(係数表!H:H,6) + INDEX(係数表!I:I,6)*LN(INDEX(出力表!C:C,6)+1)))), MAX(0.00000001, (1-(1/(1+EXP(-(INDEX(係数表!G:G,6) + $B191)))))*(EXP(INDEX(係数表!H:H,6) + INDEX(係数表!I:I,6)*LN(INDEX(出力表!C:C,6)+1)))))))</f>
        <v>96.285804255665667</v>
      </c>
      <c r="Q191" t="e">
        <f>MIN(100, MAX(0, (100*(INDEX(出力表!D:D,6))/(EXP(INDEX(係数表!B:B,6) + $C191) + (INDEX(出力表!D:D,6)))) + (乱数表!$R191*(Settings!B12/(((INDEX(出力表!D:D,6))+1)^INDEX(係数表!E:E,6)*INDEX(係数表!F:F,6))))))</f>
        <v>#VALUE!</v>
      </c>
      <c r="R191" t="e">
        <f>MIN(100, MAX(0, (INDEX(出力表!D:D,6))*P191/MAX(Q191, Settings!B3)))</f>
        <v>#VALUE!</v>
      </c>
      <c r="S191">
        <f>MIN(100, MAX(0, 100*BETAINV(乱数表!$G191, MAX(0.00000001, (1/(1+EXP(-(INDEX(係数表!G:G,7) + $B191))))*(EXP(INDEX(係数表!H:H,7) + INDEX(係数表!I:I,7)*LN(INDEX(出力表!C:C,7)+1)))), MAX(0.00000001, (1-(1/(1+EXP(-(INDEX(係数表!G:G,7) + $B191)))))*(EXP(INDEX(係数表!H:H,7) + INDEX(係数表!I:I,7)*LN(INDEX(出力表!C:C,7)+1)))))))</f>
        <v>97.674225945626432</v>
      </c>
      <c r="T191" t="e">
        <f>MIN(100, MAX(0, (100*(INDEX(出力表!D:D,7))/(EXP(INDEX(係数表!B:B,7) + $C191) + (INDEX(出力表!D:D,7)))) + (乱数表!$S191*(Settings!B12/(((INDEX(出力表!D:D,7))+1)^INDEX(係数表!E:E,7)*INDEX(係数表!F:F,7))))))</f>
        <v>#VALUE!</v>
      </c>
      <c r="U191" t="e">
        <f>MIN(100, MAX(0, (INDEX(出力表!D:D,7))*S191/MAX(T191, Settings!B3)))</f>
        <v>#VALUE!</v>
      </c>
      <c r="V191">
        <f>MIN(100, MAX(0, 100*BETAINV(乱数表!$H191, MAX(0.00000001, (1/(1+EXP(-(INDEX(係数表!G:G,8) + $B191))))*(EXP(INDEX(係数表!H:H,8) + INDEX(係数表!I:I,8)*LN(INDEX(出力表!C:C,8)+1)))), MAX(0.00000001, (1-(1/(1+EXP(-(INDEX(係数表!G:G,8) + $B191)))))*(EXP(INDEX(係数表!H:H,8) + INDEX(係数表!I:I,8)*LN(INDEX(出力表!C:C,8)+1)))))))</f>
        <v>99.655019345762312</v>
      </c>
      <c r="W191" t="e">
        <f>MIN(100, MAX(0, (100*(INDEX(出力表!D:D,8))/(EXP(INDEX(係数表!B:B,8) + $C191) + (INDEX(出力表!D:D,8)))) + (乱数表!$T191*(Settings!B12/(((INDEX(出力表!D:D,8))+1)^INDEX(係数表!E:E,8)*INDEX(係数表!F:F,8))))))</f>
        <v>#VALUE!</v>
      </c>
      <c r="X191" t="e">
        <f>MIN(100, MAX(0, (INDEX(出力表!D:D,8))*V191/MAX(W191, Settings!B3)))</f>
        <v>#VALUE!</v>
      </c>
      <c r="Y191">
        <f>MIN(100, MAX(0, 100*BETAINV(乱数表!$I191, MAX(0.00000001, (1/(1+EXP(-(INDEX(係数表!G:G,9) + $B191))))*(EXP(INDEX(係数表!H:H,9) + INDEX(係数表!I:I,9)*LN(INDEX(出力表!C:C,9)+1)))), MAX(0.00000001, (1-(1/(1+EXP(-(INDEX(係数表!G:G,9) + $B191)))))*(EXP(INDEX(係数表!H:H,9) + INDEX(係数表!I:I,9)*LN(INDEX(出力表!C:C,9)+1)))))))</f>
        <v>99.655145121293302</v>
      </c>
      <c r="Z191" t="e">
        <f>MIN(100, MAX(0, (100*(INDEX(出力表!D:D,9))/(EXP(INDEX(係数表!B:B,9) + $C191) + (INDEX(出力表!D:D,9)))) + (乱数表!$U191*(Settings!B12/(((INDEX(出力表!D:D,9))+1)^INDEX(係数表!E:E,9)*INDEX(係数表!F:F,9))))))</f>
        <v>#VALUE!</v>
      </c>
      <c r="AA191" t="e">
        <f>MIN(100, MAX(0, (INDEX(出力表!D:D,9))*Y191/MAX(Z191, Settings!B3)))</f>
        <v>#VALUE!</v>
      </c>
      <c r="AB191">
        <f>MIN(100, MAX(0, 100*BETAINV(乱数表!$J191, MAX(0.00000001, (1/(1+EXP(-(INDEX(係数表!G:G,10) + $B191))))*(EXP(INDEX(係数表!H:H,10) + INDEX(係数表!I:I,10)*LN(INDEX(出力表!C:C,10)+1)))), MAX(0.00000001, (1-(1/(1+EXP(-(INDEX(係数表!G:G,10) + $B191)))))*(EXP(INDEX(係数表!H:H,10) + INDEX(係数表!I:I,10)*LN(INDEX(出力表!C:C,10)+1)))))))</f>
        <v>92.492689472044958</v>
      </c>
      <c r="AC191" t="e">
        <f>MIN(100, MAX(0, (100*(INDEX(出力表!D:D,10))/(EXP(INDEX(係数表!B:B,10) + $C191) + (INDEX(出力表!D:D,10)))) + (乱数表!$V191*(Settings!B12/(((INDEX(出力表!D:D,10))+1)^INDEX(係数表!E:E,10)*INDEX(係数表!F:F,10))))))</f>
        <v>#VALUE!</v>
      </c>
      <c r="AD191" t="e">
        <f>MIN(100, MAX(0, (INDEX(出力表!D:D,10))*AB191/MAX(AC191, Settings!B3)))</f>
        <v>#VALUE!</v>
      </c>
      <c r="AE191">
        <f>MIN(100, MAX(0, 100*BETAINV(乱数表!$K191, MAX(0.00000001, (1/(1+EXP(-(INDEX(係数表!G:G,11) + $B191))))*(EXP(INDEX(係数表!H:H,11) + INDEX(係数表!I:I,11)*LN(INDEX(出力表!C:C,11)+1)))), MAX(0.00000001, (1-(1/(1+EXP(-(INDEX(係数表!G:G,11) + $B191)))))*(EXP(INDEX(係数表!H:H,11) + INDEX(係数表!I:I,11)*LN(INDEX(出力表!C:C,11)+1)))))))</f>
        <v>94.601360108885558</v>
      </c>
      <c r="AF191" t="e">
        <f>MIN(100, MAX(0, (100*(INDEX(出力表!D:D,11))/(EXP(INDEX(係数表!B:B,11) + $C191) + (INDEX(出力表!D:D,11)))) + (乱数表!$W191*(Settings!B12/(((INDEX(出力表!D:D,11))+1)^INDEX(係数表!E:E,11)*INDEX(係数表!F:F,11))))))</f>
        <v>#VALUE!</v>
      </c>
      <c r="AG191" t="e">
        <f>MIN(100, MAX(0, (INDEX(出力表!D:D,11))*AE191/MAX(AF191, Settings!B3)))</f>
        <v>#VALUE!</v>
      </c>
      <c r="AH191">
        <f>MIN(100, MAX(0, 100*BETAINV(乱数表!$L191, MAX(0.00000001, (1/(1+EXP(-(INDEX(係数表!G:G,12) + $B191))))*(EXP(INDEX(係数表!H:H,12) + INDEX(係数表!I:I,12)*LN(INDEX(出力表!C:C,12)+1)))), MAX(0.00000001, (1-(1/(1+EXP(-(INDEX(係数表!G:G,12) + $B191)))))*(EXP(INDEX(係数表!H:H,12) + INDEX(係数表!I:I,12)*LN(INDEX(出力表!C:C,12)+1)))))))</f>
        <v>84.014763298981379</v>
      </c>
      <c r="AI191" t="e">
        <f>MIN(100, MAX(0, (100*(INDEX(出力表!D:D,12))/(EXP(INDEX(係数表!B:B,12) + $C191) + (INDEX(出力表!D:D,12)))) + (乱数表!$X191*(Settings!B12/(((INDEX(出力表!D:D,12))+1)^INDEX(係数表!E:E,12)*INDEX(係数表!F:F,12))))))</f>
        <v>#VALUE!</v>
      </c>
      <c r="AJ191" t="e">
        <f>MIN(100, MAX(0, (INDEX(出力表!D:D,12))*AH191/MAX(AI191, Settings!B3)))</f>
        <v>#VALUE!</v>
      </c>
      <c r="AK191">
        <f>MIN(100, MAX(0, 100*BETAINV(乱数表!$M191, MAX(0.00000001, (1/(1+EXP(-(INDEX(係数表!G:G,13) + $B191))))*(EXP(INDEX(係数表!H:H,13) + INDEX(係数表!I:I,13)*LN(INDEX(出力表!C:C,13)+1)))), MAX(0.00000001, (1-(1/(1+EXP(-(INDEX(係数表!G:G,13) + $B191)))))*(EXP(INDEX(係数表!H:H,13) + INDEX(係数表!I:I,13)*LN(INDEX(出力表!C:C,13)+1)))))))</f>
        <v>56.288183865837901</v>
      </c>
      <c r="AL191" t="e">
        <f>MIN(100, MAX(0, (100*(INDEX(出力表!D:D,13))/(EXP(INDEX(係数表!B:B,13) + $C191) + (INDEX(出力表!D:D,13)))) + (乱数表!$Y191*(Settings!B12/(((INDEX(出力表!D:D,13))+1)^INDEX(係数表!E:E,13)*INDEX(係数表!F:F,13))))))</f>
        <v>#VALUE!</v>
      </c>
      <c r="AM191" t="e">
        <f>MIN(100, MAX(0, (INDEX(出力表!D:D,13))*AK191/MAX(AL191, Settings!B3)))</f>
        <v>#VALUE!</v>
      </c>
      <c r="AN191">
        <f>IF(ISNUMBER(F191), INDEX(出力表!B:B,2)*F191, 0)+IF(ISNUMBER(I191), INDEX(出力表!B:B,3)*I191, 0)+IF(ISNUMBER(L191), INDEX(出力表!B:B,4)*L191, 0)+IF(ISNUMBER(O191), INDEX(出力表!B:B,5)*O191, 0)+IF(ISNUMBER(R191), INDEX(出力表!B:B,6)*R191, 0)+IF(ISNUMBER(U191), INDEX(出力表!B:B,7)*U191, 0)+IF(ISNUMBER(X191), INDEX(出力表!B:B,8)*X191, 0)+IF(ISNUMBER(AA191), INDEX(出力表!B:B,9)*AA191, 0)+IF(ISNUMBER(AD191), INDEX(出力表!B:B,10)*AD191, 0)+IF(ISNUMBER(AG191), INDEX(出力表!B:B,11)*AG191, 0)+IF(ISNUMBER(AJ191), INDEX(出力表!B:B,12)*AJ191, 0)+IF(ISNUMBER(AM191), INDEX(出力表!B:B,13)*AM191, 0)</f>
        <v>0</v>
      </c>
      <c r="AO191">
        <f>IF(ISNUMBER(F191), INDEX(出力表!B:B,2), 0)+IF(ISNUMBER(I191), INDEX(出力表!B:B,3), 0)+IF(ISNUMBER(L191), INDEX(出力表!B:B,4), 0)+IF(ISNUMBER(O191), INDEX(出力表!B:B,5), 0)+IF(ISNUMBER(R191), INDEX(出力表!B:B,6), 0)+IF(ISNUMBER(U191), INDEX(出力表!B:B,7), 0)+IF(ISNUMBER(X191), INDEX(出力表!B:B,8), 0)+IF(ISNUMBER(AA191), INDEX(出力表!B:B,9), 0)+IF(ISNUMBER(AD191), INDEX(出力表!B:B,10), 0)+IF(ISNUMBER(AG191), INDEX(出力表!B:B,11), 0)+IF(ISNUMBER(AJ191), INDEX(出力表!B:B,12), 0)+IF(ISNUMBER(AM191), INDEX(出力表!B:B,13), 0)</f>
        <v>0</v>
      </c>
      <c r="AP191" t="str">
        <f t="shared" si="2"/>
        <v/>
      </c>
    </row>
    <row r="192" spans="1:42" x14ac:dyDescent="0.2">
      <c r="A192">
        <v>191</v>
      </c>
      <c r="B192">
        <f>IF(UPPER(Settings!B4)="TRUE", 乱数表!$Z192*Settings!B10, 0)</f>
        <v>-0.42767816478962833</v>
      </c>
      <c r="C192">
        <f>IF(UPPER(Settings!B4)="TRUE", 乱数表!$AA192*Settings!B11, 0)</f>
        <v>3.9315177655337687E-2</v>
      </c>
      <c r="D192">
        <f>MIN(100, MAX(0, 100*BETAINV(乱数表!$B192, MAX(0.00000001, (1/(1+EXP(-(INDEX(係数表!G:G,2) + $B192))))*(EXP(INDEX(係数表!H:H,2) + INDEX(係数表!I:I,2)*LN(INDEX(出力表!C:C,2)+1)))), MAX(0.00000001, (1-(1/(1+EXP(-(INDEX(係数表!G:G,2) + $B192)))))*(EXP(INDEX(係数表!H:H,2) + INDEX(係数表!I:I,2)*LN(INDEX(出力表!C:C,2)+1)))))))</f>
        <v>80.809267975443476</v>
      </c>
      <c r="E192" t="e">
        <f>MIN(100, MAX(0, (100*(INDEX(出力表!D:D,2))/(EXP(INDEX(係数表!B:B,2) + $C192) + (INDEX(出力表!D:D,2)))) + (乱数表!$N192*(Settings!B12/(((INDEX(出力表!D:D,2))+1)^INDEX(係数表!E:E,2)*INDEX(係数表!F:F,2))))))</f>
        <v>#VALUE!</v>
      </c>
      <c r="F192" t="e">
        <f>MIN(100, MAX(0, (INDEX(出力表!D:D,2))*D192/MAX(E192, Settings!B3)))</f>
        <v>#VALUE!</v>
      </c>
      <c r="G192">
        <f>MIN(100, MAX(0, 100*BETAINV(乱数表!$C192, MAX(0.00000001, (1/(1+EXP(-(INDEX(係数表!G:G,3) + $B192))))*(EXP(INDEX(係数表!H:H,3) + INDEX(係数表!I:I,3)*LN(INDEX(出力表!C:C,3)+1)))), MAX(0.00000001, (1-(1/(1+EXP(-(INDEX(係数表!G:G,3) + $B192)))))*(EXP(INDEX(係数表!H:H,3) + INDEX(係数表!I:I,3)*LN(INDEX(出力表!C:C,3)+1)))))))</f>
        <v>59.751222334544316</v>
      </c>
      <c r="H192" t="e">
        <f>MIN(100, MAX(0, (100*(INDEX(出力表!D:D,3))/(EXP(INDEX(係数表!B:B,3) + $C192) + (INDEX(出力表!D:D,3)))) + (乱数表!$O192*(Settings!B12/(((INDEX(出力表!D:D,3))+1)^INDEX(係数表!E:E,3)*INDEX(係数表!F:F,3))))))</f>
        <v>#VALUE!</v>
      </c>
      <c r="I192" t="e">
        <f>MIN(100, MAX(0, (INDEX(出力表!D:D,3))*G192/MAX(H192, Settings!B3)))</f>
        <v>#VALUE!</v>
      </c>
      <c r="J192">
        <f>MIN(100, MAX(0, 100*BETAINV(乱数表!$D192, MAX(0.00000001, (1/(1+EXP(-(INDEX(係数表!G:G,4) + $B192))))*(EXP(INDEX(係数表!H:H,4) + INDEX(係数表!I:I,4)*LN(INDEX(出力表!C:C,4)+1)))), MAX(0.00000001, (1-(1/(1+EXP(-(INDEX(係数表!G:G,4) + $B192)))))*(EXP(INDEX(係数表!H:H,4) + INDEX(係数表!I:I,4)*LN(INDEX(出力表!C:C,4)+1)))))))</f>
        <v>92.270616126900464</v>
      </c>
      <c r="K192" t="e">
        <f>MIN(100, MAX(0, (100*(INDEX(出力表!D:D,4))/(EXP(INDEX(係数表!B:B,4) + $C192) + (INDEX(出力表!D:D,4)))) + (乱数表!$P192*(Settings!B12/(((INDEX(出力表!D:D,4))+1)^INDEX(係数表!E:E,4)*INDEX(係数表!F:F,4))))))</f>
        <v>#VALUE!</v>
      </c>
      <c r="L192" t="e">
        <f>MIN(100, MAX(0, (INDEX(出力表!D:D,4))*J192/MAX(K192, Settings!B3)))</f>
        <v>#VALUE!</v>
      </c>
      <c r="M192">
        <f>MIN(100, MAX(0, 100*BETAINV(乱数表!$E192, MAX(0.00000001, (1/(1+EXP(-(INDEX(係数表!G:G,5) + $B192))))*(EXP(INDEX(係数表!H:H,5) + INDEX(係数表!I:I,5)*LN(INDEX(出力表!C:C,5)+1)))), MAX(0.00000001, (1-(1/(1+EXP(-(INDEX(係数表!G:G,5) + $B192)))))*(EXP(INDEX(係数表!H:H,5) + INDEX(係数表!I:I,5)*LN(INDEX(出力表!C:C,5)+1)))))))</f>
        <v>89.000996469619764</v>
      </c>
      <c r="N192" t="e">
        <f>MIN(100, MAX(0, (100*(INDEX(出力表!D:D,5))/(EXP(INDEX(係数表!B:B,5) + $C192) + (INDEX(出力表!D:D,5)))) + (乱数表!$Q192*(Settings!B12/(((INDEX(出力表!D:D,5))+1)^INDEX(係数表!E:E,5)*INDEX(係数表!F:F,5))))))</f>
        <v>#VALUE!</v>
      </c>
      <c r="O192" t="e">
        <f>MIN(100, MAX(0, (INDEX(出力表!D:D,5))*M192/MAX(N192, Settings!B3)))</f>
        <v>#VALUE!</v>
      </c>
      <c r="P192">
        <f>MIN(100, MAX(0, 100*BETAINV(乱数表!$F192, MAX(0.00000001, (1/(1+EXP(-(INDEX(係数表!G:G,6) + $B192))))*(EXP(INDEX(係数表!H:H,6) + INDEX(係数表!I:I,6)*LN(INDEX(出力表!C:C,6)+1)))), MAX(0.00000001, (1-(1/(1+EXP(-(INDEX(係数表!G:G,6) + $B192)))))*(EXP(INDEX(係数表!H:H,6) + INDEX(係数表!I:I,6)*LN(INDEX(出力表!C:C,6)+1)))))))</f>
        <v>72.588767634571767</v>
      </c>
      <c r="Q192" t="e">
        <f>MIN(100, MAX(0, (100*(INDEX(出力表!D:D,6))/(EXP(INDEX(係数表!B:B,6) + $C192) + (INDEX(出力表!D:D,6)))) + (乱数表!$R192*(Settings!B12/(((INDEX(出力表!D:D,6))+1)^INDEX(係数表!E:E,6)*INDEX(係数表!F:F,6))))))</f>
        <v>#VALUE!</v>
      </c>
      <c r="R192" t="e">
        <f>MIN(100, MAX(0, (INDEX(出力表!D:D,6))*P192/MAX(Q192, Settings!B3)))</f>
        <v>#VALUE!</v>
      </c>
      <c r="S192">
        <f>MIN(100, MAX(0, 100*BETAINV(乱数表!$G192, MAX(0.00000001, (1/(1+EXP(-(INDEX(係数表!G:G,7) + $B192))))*(EXP(INDEX(係数表!H:H,7) + INDEX(係数表!I:I,7)*LN(INDEX(出力表!C:C,7)+1)))), MAX(0.00000001, (1-(1/(1+EXP(-(INDEX(係数表!G:G,7) + $B192)))))*(EXP(INDEX(係数表!H:H,7) + INDEX(係数表!I:I,7)*LN(INDEX(出力表!C:C,7)+1)))))))</f>
        <v>98.373377738244173</v>
      </c>
      <c r="T192" t="e">
        <f>MIN(100, MAX(0, (100*(INDEX(出力表!D:D,7))/(EXP(INDEX(係数表!B:B,7) + $C192) + (INDEX(出力表!D:D,7)))) + (乱数表!$S192*(Settings!B12/(((INDEX(出力表!D:D,7))+1)^INDEX(係数表!E:E,7)*INDEX(係数表!F:F,7))))))</f>
        <v>#VALUE!</v>
      </c>
      <c r="U192" t="e">
        <f>MIN(100, MAX(0, (INDEX(出力表!D:D,7))*S192/MAX(T192, Settings!B3)))</f>
        <v>#VALUE!</v>
      </c>
      <c r="V192">
        <f>MIN(100, MAX(0, 100*BETAINV(乱数表!$H192, MAX(0.00000001, (1/(1+EXP(-(INDEX(係数表!G:G,8) + $B192))))*(EXP(INDEX(係数表!H:H,8) + INDEX(係数表!I:I,8)*LN(INDEX(出力表!C:C,8)+1)))), MAX(0.00000001, (1-(1/(1+EXP(-(INDEX(係数表!G:G,8) + $B192)))))*(EXP(INDEX(係数表!H:H,8) + INDEX(係数表!I:I,8)*LN(INDEX(出力表!C:C,8)+1)))))))</f>
        <v>93.634879597525</v>
      </c>
      <c r="W192" t="e">
        <f>MIN(100, MAX(0, (100*(INDEX(出力表!D:D,8))/(EXP(INDEX(係数表!B:B,8) + $C192) + (INDEX(出力表!D:D,8)))) + (乱数表!$T192*(Settings!B12/(((INDEX(出力表!D:D,8))+1)^INDEX(係数表!E:E,8)*INDEX(係数表!F:F,8))))))</f>
        <v>#VALUE!</v>
      </c>
      <c r="X192" t="e">
        <f>MIN(100, MAX(0, (INDEX(出力表!D:D,8))*V192/MAX(W192, Settings!B3)))</f>
        <v>#VALUE!</v>
      </c>
      <c r="Y192">
        <f>MIN(100, MAX(0, 100*BETAINV(乱数表!$I192, MAX(0.00000001, (1/(1+EXP(-(INDEX(係数表!G:G,9) + $B192))))*(EXP(INDEX(係数表!H:H,9) + INDEX(係数表!I:I,9)*LN(INDEX(出力表!C:C,9)+1)))), MAX(0.00000001, (1-(1/(1+EXP(-(INDEX(係数表!G:G,9) + $B192)))))*(EXP(INDEX(係数表!H:H,9) + INDEX(係数表!I:I,9)*LN(INDEX(出力表!C:C,9)+1)))))))</f>
        <v>97.911766520240207</v>
      </c>
      <c r="Z192" t="e">
        <f>MIN(100, MAX(0, (100*(INDEX(出力表!D:D,9))/(EXP(INDEX(係数表!B:B,9) + $C192) + (INDEX(出力表!D:D,9)))) + (乱数表!$U192*(Settings!B12/(((INDEX(出力表!D:D,9))+1)^INDEX(係数表!E:E,9)*INDEX(係数表!F:F,9))))))</f>
        <v>#VALUE!</v>
      </c>
      <c r="AA192" t="e">
        <f>MIN(100, MAX(0, (INDEX(出力表!D:D,9))*Y192/MAX(Z192, Settings!B3)))</f>
        <v>#VALUE!</v>
      </c>
      <c r="AB192">
        <f>MIN(100, MAX(0, 100*BETAINV(乱数表!$J192, MAX(0.00000001, (1/(1+EXP(-(INDEX(係数表!G:G,10) + $B192))))*(EXP(INDEX(係数表!H:H,10) + INDEX(係数表!I:I,10)*LN(INDEX(出力表!C:C,10)+1)))), MAX(0.00000001, (1-(1/(1+EXP(-(INDEX(係数表!G:G,10) + $B192)))))*(EXP(INDEX(係数表!H:H,10) + INDEX(係数表!I:I,10)*LN(INDEX(出力表!C:C,10)+1)))))))</f>
        <v>95.609952163336004</v>
      </c>
      <c r="AC192" t="e">
        <f>MIN(100, MAX(0, (100*(INDEX(出力表!D:D,10))/(EXP(INDEX(係数表!B:B,10) + $C192) + (INDEX(出力表!D:D,10)))) + (乱数表!$V192*(Settings!B12/(((INDEX(出力表!D:D,10))+1)^INDEX(係数表!E:E,10)*INDEX(係数表!F:F,10))))))</f>
        <v>#VALUE!</v>
      </c>
      <c r="AD192" t="e">
        <f>MIN(100, MAX(0, (INDEX(出力表!D:D,10))*AB192/MAX(AC192, Settings!B3)))</f>
        <v>#VALUE!</v>
      </c>
      <c r="AE192">
        <f>MIN(100, MAX(0, 100*BETAINV(乱数表!$K192, MAX(0.00000001, (1/(1+EXP(-(INDEX(係数表!G:G,11) + $B192))))*(EXP(INDEX(係数表!H:H,11) + INDEX(係数表!I:I,11)*LN(INDEX(出力表!C:C,11)+1)))), MAX(0.00000001, (1-(1/(1+EXP(-(INDEX(係数表!G:G,11) + $B192)))))*(EXP(INDEX(係数表!H:H,11) + INDEX(係数表!I:I,11)*LN(INDEX(出力表!C:C,11)+1)))))))</f>
        <v>56.068522375809813</v>
      </c>
      <c r="AF192" t="e">
        <f>MIN(100, MAX(0, (100*(INDEX(出力表!D:D,11))/(EXP(INDEX(係数表!B:B,11) + $C192) + (INDEX(出力表!D:D,11)))) + (乱数表!$W192*(Settings!B12/(((INDEX(出力表!D:D,11))+1)^INDEX(係数表!E:E,11)*INDEX(係数表!F:F,11))))))</f>
        <v>#VALUE!</v>
      </c>
      <c r="AG192" t="e">
        <f>MIN(100, MAX(0, (INDEX(出力表!D:D,11))*AE192/MAX(AF192, Settings!B3)))</f>
        <v>#VALUE!</v>
      </c>
      <c r="AH192">
        <f>MIN(100, MAX(0, 100*BETAINV(乱数表!$L192, MAX(0.00000001, (1/(1+EXP(-(INDEX(係数表!G:G,12) + $B192))))*(EXP(INDEX(係数表!H:H,12) + INDEX(係数表!I:I,12)*LN(INDEX(出力表!C:C,12)+1)))), MAX(0.00000001, (1-(1/(1+EXP(-(INDEX(係数表!G:G,12) + $B192)))))*(EXP(INDEX(係数表!H:H,12) + INDEX(係数表!I:I,12)*LN(INDEX(出力表!C:C,12)+1)))))))</f>
        <v>96.2829692445316</v>
      </c>
      <c r="AI192" t="e">
        <f>MIN(100, MAX(0, (100*(INDEX(出力表!D:D,12))/(EXP(INDEX(係数表!B:B,12) + $C192) + (INDEX(出力表!D:D,12)))) + (乱数表!$X192*(Settings!B12/(((INDEX(出力表!D:D,12))+1)^INDEX(係数表!E:E,12)*INDEX(係数表!F:F,12))))))</f>
        <v>#VALUE!</v>
      </c>
      <c r="AJ192" t="e">
        <f>MIN(100, MAX(0, (INDEX(出力表!D:D,12))*AH192/MAX(AI192, Settings!B3)))</f>
        <v>#VALUE!</v>
      </c>
      <c r="AK192">
        <f>MIN(100, MAX(0, 100*BETAINV(乱数表!$M192, MAX(0.00000001, (1/(1+EXP(-(INDEX(係数表!G:G,13) + $B192))))*(EXP(INDEX(係数表!H:H,13) + INDEX(係数表!I:I,13)*LN(INDEX(出力表!C:C,13)+1)))), MAX(0.00000001, (1-(1/(1+EXP(-(INDEX(係数表!G:G,13) + $B192)))))*(EXP(INDEX(係数表!H:H,13) + INDEX(係数表!I:I,13)*LN(INDEX(出力表!C:C,13)+1)))))))</f>
        <v>98.837424172998169</v>
      </c>
      <c r="AL192" t="e">
        <f>MIN(100, MAX(0, (100*(INDEX(出力表!D:D,13))/(EXP(INDEX(係数表!B:B,13) + $C192) + (INDEX(出力表!D:D,13)))) + (乱数表!$Y192*(Settings!B12/(((INDEX(出力表!D:D,13))+1)^INDEX(係数表!E:E,13)*INDEX(係数表!F:F,13))))))</f>
        <v>#VALUE!</v>
      </c>
      <c r="AM192" t="e">
        <f>MIN(100, MAX(0, (INDEX(出力表!D:D,13))*AK192/MAX(AL192, Settings!B3)))</f>
        <v>#VALUE!</v>
      </c>
      <c r="AN192">
        <f>IF(ISNUMBER(F192), INDEX(出力表!B:B,2)*F192, 0)+IF(ISNUMBER(I192), INDEX(出力表!B:B,3)*I192, 0)+IF(ISNUMBER(L192), INDEX(出力表!B:B,4)*L192, 0)+IF(ISNUMBER(O192), INDEX(出力表!B:B,5)*O192, 0)+IF(ISNUMBER(R192), INDEX(出力表!B:B,6)*R192, 0)+IF(ISNUMBER(U192), INDEX(出力表!B:B,7)*U192, 0)+IF(ISNUMBER(X192), INDEX(出力表!B:B,8)*X192, 0)+IF(ISNUMBER(AA192), INDEX(出力表!B:B,9)*AA192, 0)+IF(ISNUMBER(AD192), INDEX(出力表!B:B,10)*AD192, 0)+IF(ISNUMBER(AG192), INDEX(出力表!B:B,11)*AG192, 0)+IF(ISNUMBER(AJ192), INDEX(出力表!B:B,12)*AJ192, 0)+IF(ISNUMBER(AM192), INDEX(出力表!B:B,13)*AM192, 0)</f>
        <v>0</v>
      </c>
      <c r="AO192">
        <f>IF(ISNUMBER(F192), INDEX(出力表!B:B,2), 0)+IF(ISNUMBER(I192), INDEX(出力表!B:B,3), 0)+IF(ISNUMBER(L192), INDEX(出力表!B:B,4), 0)+IF(ISNUMBER(O192), INDEX(出力表!B:B,5), 0)+IF(ISNUMBER(R192), INDEX(出力表!B:B,6), 0)+IF(ISNUMBER(U192), INDEX(出力表!B:B,7), 0)+IF(ISNUMBER(X192), INDEX(出力表!B:B,8), 0)+IF(ISNUMBER(AA192), INDEX(出力表!B:B,9), 0)+IF(ISNUMBER(AD192), INDEX(出力表!B:B,10), 0)+IF(ISNUMBER(AG192), INDEX(出力表!B:B,11), 0)+IF(ISNUMBER(AJ192), INDEX(出力表!B:B,12), 0)+IF(ISNUMBER(AM192), INDEX(出力表!B:B,13), 0)</f>
        <v>0</v>
      </c>
      <c r="AP192" t="str">
        <f t="shared" si="2"/>
        <v/>
      </c>
    </row>
    <row r="193" spans="1:42" x14ac:dyDescent="0.2">
      <c r="A193">
        <v>192</v>
      </c>
      <c r="B193">
        <f>IF(UPPER(Settings!B4)="TRUE", 乱数表!$Z193*Settings!B10, 0)</f>
        <v>-1.8737932996136457E-2</v>
      </c>
      <c r="C193">
        <f>IF(UPPER(Settings!B4)="TRUE", 乱数表!$AA193*Settings!B11, 0)</f>
        <v>-0.12844498250937686</v>
      </c>
      <c r="D193">
        <f>MIN(100, MAX(0, 100*BETAINV(乱数表!$B193, MAX(0.00000001, (1/(1+EXP(-(INDEX(係数表!G:G,2) + $B193))))*(EXP(INDEX(係数表!H:H,2) + INDEX(係数表!I:I,2)*LN(INDEX(出力表!C:C,2)+1)))), MAX(0.00000001, (1-(1/(1+EXP(-(INDEX(係数表!G:G,2) + $B193)))))*(EXP(INDEX(係数表!H:H,2) + INDEX(係数表!I:I,2)*LN(INDEX(出力表!C:C,2)+1)))))))</f>
        <v>89.675500835915173</v>
      </c>
      <c r="E193" t="e">
        <f>MIN(100, MAX(0, (100*(INDEX(出力表!D:D,2))/(EXP(INDEX(係数表!B:B,2) + $C193) + (INDEX(出力表!D:D,2)))) + (乱数表!$N193*(Settings!B12/(((INDEX(出力表!D:D,2))+1)^INDEX(係数表!E:E,2)*INDEX(係数表!F:F,2))))))</f>
        <v>#VALUE!</v>
      </c>
      <c r="F193" t="e">
        <f>MIN(100, MAX(0, (INDEX(出力表!D:D,2))*D193/MAX(E193, Settings!B3)))</f>
        <v>#VALUE!</v>
      </c>
      <c r="G193">
        <f>MIN(100, MAX(0, 100*BETAINV(乱数表!$C193, MAX(0.00000001, (1/(1+EXP(-(INDEX(係数表!G:G,3) + $B193))))*(EXP(INDEX(係数表!H:H,3) + INDEX(係数表!I:I,3)*LN(INDEX(出力表!C:C,3)+1)))), MAX(0.00000001, (1-(1/(1+EXP(-(INDEX(係数表!G:G,3) + $B193)))))*(EXP(INDEX(係数表!H:H,3) + INDEX(係数表!I:I,3)*LN(INDEX(出力表!C:C,3)+1)))))))</f>
        <v>93.219454004830666</v>
      </c>
      <c r="H193" t="e">
        <f>MIN(100, MAX(0, (100*(INDEX(出力表!D:D,3))/(EXP(INDEX(係数表!B:B,3) + $C193) + (INDEX(出力表!D:D,3)))) + (乱数表!$O193*(Settings!B12/(((INDEX(出力表!D:D,3))+1)^INDEX(係数表!E:E,3)*INDEX(係数表!F:F,3))))))</f>
        <v>#VALUE!</v>
      </c>
      <c r="I193" t="e">
        <f>MIN(100, MAX(0, (INDEX(出力表!D:D,3))*G193/MAX(H193, Settings!B3)))</f>
        <v>#VALUE!</v>
      </c>
      <c r="J193">
        <f>MIN(100, MAX(0, 100*BETAINV(乱数表!$D193, MAX(0.00000001, (1/(1+EXP(-(INDEX(係数表!G:G,4) + $B193))))*(EXP(INDEX(係数表!H:H,4) + INDEX(係数表!I:I,4)*LN(INDEX(出力表!C:C,4)+1)))), MAX(0.00000001, (1-(1/(1+EXP(-(INDEX(係数表!G:G,4) + $B193)))))*(EXP(INDEX(係数表!H:H,4) + INDEX(係数表!I:I,4)*LN(INDEX(出力表!C:C,4)+1)))))))</f>
        <v>74.496469609743173</v>
      </c>
      <c r="K193" t="e">
        <f>MIN(100, MAX(0, (100*(INDEX(出力表!D:D,4))/(EXP(INDEX(係数表!B:B,4) + $C193) + (INDEX(出力表!D:D,4)))) + (乱数表!$P193*(Settings!B12/(((INDEX(出力表!D:D,4))+1)^INDEX(係数表!E:E,4)*INDEX(係数表!F:F,4))))))</f>
        <v>#VALUE!</v>
      </c>
      <c r="L193" t="e">
        <f>MIN(100, MAX(0, (INDEX(出力表!D:D,4))*J193/MAX(K193, Settings!B3)))</f>
        <v>#VALUE!</v>
      </c>
      <c r="M193">
        <f>MIN(100, MAX(0, 100*BETAINV(乱数表!$E193, MAX(0.00000001, (1/(1+EXP(-(INDEX(係数表!G:G,5) + $B193))))*(EXP(INDEX(係数表!H:H,5) + INDEX(係数表!I:I,5)*LN(INDEX(出力表!C:C,5)+1)))), MAX(0.00000001, (1-(1/(1+EXP(-(INDEX(係数表!G:G,5) + $B193)))))*(EXP(INDEX(係数表!H:H,5) + INDEX(係数表!I:I,5)*LN(INDEX(出力表!C:C,5)+1)))))))</f>
        <v>97.031432950427089</v>
      </c>
      <c r="N193" t="e">
        <f>MIN(100, MAX(0, (100*(INDEX(出力表!D:D,5))/(EXP(INDEX(係数表!B:B,5) + $C193) + (INDEX(出力表!D:D,5)))) + (乱数表!$Q193*(Settings!B12/(((INDEX(出力表!D:D,5))+1)^INDEX(係数表!E:E,5)*INDEX(係数表!F:F,5))))))</f>
        <v>#VALUE!</v>
      </c>
      <c r="O193" t="e">
        <f>MIN(100, MAX(0, (INDEX(出力表!D:D,5))*M193/MAX(N193, Settings!B3)))</f>
        <v>#VALUE!</v>
      </c>
      <c r="P193">
        <f>MIN(100, MAX(0, 100*BETAINV(乱数表!$F193, MAX(0.00000001, (1/(1+EXP(-(INDEX(係数表!G:G,6) + $B193))))*(EXP(INDEX(係数表!H:H,6) + INDEX(係数表!I:I,6)*LN(INDEX(出力表!C:C,6)+1)))), MAX(0.00000001, (1-(1/(1+EXP(-(INDEX(係数表!G:G,6) + $B193)))))*(EXP(INDEX(係数表!H:H,6) + INDEX(係数表!I:I,6)*LN(INDEX(出力表!C:C,6)+1)))))))</f>
        <v>95.926518799477577</v>
      </c>
      <c r="Q193" t="e">
        <f>MIN(100, MAX(0, (100*(INDEX(出力表!D:D,6))/(EXP(INDEX(係数表!B:B,6) + $C193) + (INDEX(出力表!D:D,6)))) + (乱数表!$R193*(Settings!B12/(((INDEX(出力表!D:D,6))+1)^INDEX(係数表!E:E,6)*INDEX(係数表!F:F,6))))))</f>
        <v>#VALUE!</v>
      </c>
      <c r="R193" t="e">
        <f>MIN(100, MAX(0, (INDEX(出力表!D:D,6))*P193/MAX(Q193, Settings!B3)))</f>
        <v>#VALUE!</v>
      </c>
      <c r="S193">
        <f>MIN(100, MAX(0, 100*BETAINV(乱数表!$G193, MAX(0.00000001, (1/(1+EXP(-(INDEX(係数表!G:G,7) + $B193))))*(EXP(INDEX(係数表!H:H,7) + INDEX(係数表!I:I,7)*LN(INDEX(出力表!C:C,7)+1)))), MAX(0.00000001, (1-(1/(1+EXP(-(INDEX(係数表!G:G,7) + $B193)))))*(EXP(INDEX(係数表!H:H,7) + INDEX(係数表!I:I,7)*LN(INDEX(出力表!C:C,7)+1)))))))</f>
        <v>80.054838322437831</v>
      </c>
      <c r="T193" t="e">
        <f>MIN(100, MAX(0, (100*(INDEX(出力表!D:D,7))/(EXP(INDEX(係数表!B:B,7) + $C193) + (INDEX(出力表!D:D,7)))) + (乱数表!$S193*(Settings!B12/(((INDEX(出力表!D:D,7))+1)^INDEX(係数表!E:E,7)*INDEX(係数表!F:F,7))))))</f>
        <v>#VALUE!</v>
      </c>
      <c r="U193" t="e">
        <f>MIN(100, MAX(0, (INDEX(出力表!D:D,7))*S193/MAX(T193, Settings!B3)))</f>
        <v>#VALUE!</v>
      </c>
      <c r="V193">
        <f>MIN(100, MAX(0, 100*BETAINV(乱数表!$H193, MAX(0.00000001, (1/(1+EXP(-(INDEX(係数表!G:G,8) + $B193))))*(EXP(INDEX(係数表!H:H,8) + INDEX(係数表!I:I,8)*LN(INDEX(出力表!C:C,8)+1)))), MAX(0.00000001, (1-(1/(1+EXP(-(INDEX(係数表!G:G,8) + $B193)))))*(EXP(INDEX(係数表!H:H,8) + INDEX(係数表!I:I,8)*LN(INDEX(出力表!C:C,8)+1)))))))</f>
        <v>88.577493714193125</v>
      </c>
      <c r="W193" t="e">
        <f>MIN(100, MAX(0, (100*(INDEX(出力表!D:D,8))/(EXP(INDEX(係数表!B:B,8) + $C193) + (INDEX(出力表!D:D,8)))) + (乱数表!$T193*(Settings!B12/(((INDEX(出力表!D:D,8))+1)^INDEX(係数表!E:E,8)*INDEX(係数表!F:F,8))))))</f>
        <v>#VALUE!</v>
      </c>
      <c r="X193" t="e">
        <f>MIN(100, MAX(0, (INDEX(出力表!D:D,8))*V193/MAX(W193, Settings!B3)))</f>
        <v>#VALUE!</v>
      </c>
      <c r="Y193">
        <f>MIN(100, MAX(0, 100*BETAINV(乱数表!$I193, MAX(0.00000001, (1/(1+EXP(-(INDEX(係数表!G:G,9) + $B193))))*(EXP(INDEX(係数表!H:H,9) + INDEX(係数表!I:I,9)*LN(INDEX(出力表!C:C,9)+1)))), MAX(0.00000001, (1-(1/(1+EXP(-(INDEX(係数表!G:G,9) + $B193)))))*(EXP(INDEX(係数表!H:H,9) + INDEX(係数表!I:I,9)*LN(INDEX(出力表!C:C,9)+1)))))))</f>
        <v>87.05862998677172</v>
      </c>
      <c r="Z193" t="e">
        <f>MIN(100, MAX(0, (100*(INDEX(出力表!D:D,9))/(EXP(INDEX(係数表!B:B,9) + $C193) + (INDEX(出力表!D:D,9)))) + (乱数表!$U193*(Settings!B12/(((INDEX(出力表!D:D,9))+1)^INDEX(係数表!E:E,9)*INDEX(係数表!F:F,9))))))</f>
        <v>#VALUE!</v>
      </c>
      <c r="AA193" t="e">
        <f>MIN(100, MAX(0, (INDEX(出力表!D:D,9))*Y193/MAX(Z193, Settings!B3)))</f>
        <v>#VALUE!</v>
      </c>
      <c r="AB193">
        <f>MIN(100, MAX(0, 100*BETAINV(乱数表!$J193, MAX(0.00000001, (1/(1+EXP(-(INDEX(係数表!G:G,10) + $B193))))*(EXP(INDEX(係数表!H:H,10) + INDEX(係数表!I:I,10)*LN(INDEX(出力表!C:C,10)+1)))), MAX(0.00000001, (1-(1/(1+EXP(-(INDEX(係数表!G:G,10) + $B193)))))*(EXP(INDEX(係数表!H:H,10) + INDEX(係数表!I:I,10)*LN(INDEX(出力表!C:C,10)+1)))))))</f>
        <v>96.89575895594389</v>
      </c>
      <c r="AC193" t="e">
        <f>MIN(100, MAX(0, (100*(INDEX(出力表!D:D,10))/(EXP(INDEX(係数表!B:B,10) + $C193) + (INDEX(出力表!D:D,10)))) + (乱数表!$V193*(Settings!B12/(((INDEX(出力表!D:D,10))+1)^INDEX(係数表!E:E,10)*INDEX(係数表!F:F,10))))))</f>
        <v>#VALUE!</v>
      </c>
      <c r="AD193" t="e">
        <f>MIN(100, MAX(0, (INDEX(出力表!D:D,10))*AB193/MAX(AC193, Settings!B3)))</f>
        <v>#VALUE!</v>
      </c>
      <c r="AE193">
        <f>MIN(100, MAX(0, 100*BETAINV(乱数表!$K193, MAX(0.00000001, (1/(1+EXP(-(INDEX(係数表!G:G,11) + $B193))))*(EXP(INDEX(係数表!H:H,11) + INDEX(係数表!I:I,11)*LN(INDEX(出力表!C:C,11)+1)))), MAX(0.00000001, (1-(1/(1+EXP(-(INDEX(係数表!G:G,11) + $B193)))))*(EXP(INDEX(係数表!H:H,11) + INDEX(係数表!I:I,11)*LN(INDEX(出力表!C:C,11)+1)))))))</f>
        <v>89.080333608170235</v>
      </c>
      <c r="AF193" t="e">
        <f>MIN(100, MAX(0, (100*(INDEX(出力表!D:D,11))/(EXP(INDEX(係数表!B:B,11) + $C193) + (INDEX(出力表!D:D,11)))) + (乱数表!$W193*(Settings!B12/(((INDEX(出力表!D:D,11))+1)^INDEX(係数表!E:E,11)*INDEX(係数表!F:F,11))))))</f>
        <v>#VALUE!</v>
      </c>
      <c r="AG193" t="e">
        <f>MIN(100, MAX(0, (INDEX(出力表!D:D,11))*AE193/MAX(AF193, Settings!B3)))</f>
        <v>#VALUE!</v>
      </c>
      <c r="AH193">
        <f>MIN(100, MAX(0, 100*BETAINV(乱数表!$L193, MAX(0.00000001, (1/(1+EXP(-(INDEX(係数表!G:G,12) + $B193))))*(EXP(INDEX(係数表!H:H,12) + INDEX(係数表!I:I,12)*LN(INDEX(出力表!C:C,12)+1)))), MAX(0.00000001, (1-(1/(1+EXP(-(INDEX(係数表!G:G,12) + $B193)))))*(EXP(INDEX(係数表!H:H,12) + INDEX(係数表!I:I,12)*LN(INDEX(出力表!C:C,12)+1)))))))</f>
        <v>91.330232133725389</v>
      </c>
      <c r="AI193" t="e">
        <f>MIN(100, MAX(0, (100*(INDEX(出力表!D:D,12))/(EXP(INDEX(係数表!B:B,12) + $C193) + (INDEX(出力表!D:D,12)))) + (乱数表!$X193*(Settings!B12/(((INDEX(出力表!D:D,12))+1)^INDEX(係数表!E:E,12)*INDEX(係数表!F:F,12))))))</f>
        <v>#VALUE!</v>
      </c>
      <c r="AJ193" t="e">
        <f>MIN(100, MAX(0, (INDEX(出力表!D:D,12))*AH193/MAX(AI193, Settings!B3)))</f>
        <v>#VALUE!</v>
      </c>
      <c r="AK193">
        <f>MIN(100, MAX(0, 100*BETAINV(乱数表!$M193, MAX(0.00000001, (1/(1+EXP(-(INDEX(係数表!G:G,13) + $B193))))*(EXP(INDEX(係数表!H:H,13) + INDEX(係数表!I:I,13)*LN(INDEX(出力表!C:C,13)+1)))), MAX(0.00000001, (1-(1/(1+EXP(-(INDEX(係数表!G:G,13) + $B193)))))*(EXP(INDEX(係数表!H:H,13) + INDEX(係数表!I:I,13)*LN(INDEX(出力表!C:C,13)+1)))))))</f>
        <v>99.999714160589519</v>
      </c>
      <c r="AL193" t="e">
        <f>MIN(100, MAX(0, (100*(INDEX(出力表!D:D,13))/(EXP(INDEX(係数表!B:B,13) + $C193) + (INDEX(出力表!D:D,13)))) + (乱数表!$Y193*(Settings!B12/(((INDEX(出力表!D:D,13))+1)^INDEX(係数表!E:E,13)*INDEX(係数表!F:F,13))))))</f>
        <v>#VALUE!</v>
      </c>
      <c r="AM193" t="e">
        <f>MIN(100, MAX(0, (INDEX(出力表!D:D,13))*AK193/MAX(AL193, Settings!B3)))</f>
        <v>#VALUE!</v>
      </c>
      <c r="AN193">
        <f>IF(ISNUMBER(F193), INDEX(出力表!B:B,2)*F193, 0)+IF(ISNUMBER(I193), INDEX(出力表!B:B,3)*I193, 0)+IF(ISNUMBER(L193), INDEX(出力表!B:B,4)*L193, 0)+IF(ISNUMBER(O193), INDEX(出力表!B:B,5)*O193, 0)+IF(ISNUMBER(R193), INDEX(出力表!B:B,6)*R193, 0)+IF(ISNUMBER(U193), INDEX(出力表!B:B,7)*U193, 0)+IF(ISNUMBER(X193), INDEX(出力表!B:B,8)*X193, 0)+IF(ISNUMBER(AA193), INDEX(出力表!B:B,9)*AA193, 0)+IF(ISNUMBER(AD193), INDEX(出力表!B:B,10)*AD193, 0)+IF(ISNUMBER(AG193), INDEX(出力表!B:B,11)*AG193, 0)+IF(ISNUMBER(AJ193), INDEX(出力表!B:B,12)*AJ193, 0)+IF(ISNUMBER(AM193), INDEX(出力表!B:B,13)*AM193, 0)</f>
        <v>0</v>
      </c>
      <c r="AO193">
        <f>IF(ISNUMBER(F193), INDEX(出力表!B:B,2), 0)+IF(ISNUMBER(I193), INDEX(出力表!B:B,3), 0)+IF(ISNUMBER(L193), INDEX(出力表!B:B,4), 0)+IF(ISNUMBER(O193), INDEX(出力表!B:B,5), 0)+IF(ISNUMBER(R193), INDEX(出力表!B:B,6), 0)+IF(ISNUMBER(U193), INDEX(出力表!B:B,7), 0)+IF(ISNUMBER(X193), INDEX(出力表!B:B,8), 0)+IF(ISNUMBER(AA193), INDEX(出力表!B:B,9), 0)+IF(ISNUMBER(AD193), INDEX(出力表!B:B,10), 0)+IF(ISNUMBER(AG193), INDEX(出力表!B:B,11), 0)+IF(ISNUMBER(AJ193), INDEX(出力表!B:B,12), 0)+IF(ISNUMBER(AM193), INDEX(出力表!B:B,13), 0)</f>
        <v>0</v>
      </c>
      <c r="AP193" t="str">
        <f t="shared" si="2"/>
        <v/>
      </c>
    </row>
    <row r="194" spans="1:42" x14ac:dyDescent="0.2">
      <c r="A194">
        <v>193</v>
      </c>
      <c r="B194">
        <f>IF(UPPER(Settings!B4)="TRUE", 乱数表!$Z194*Settings!B10, 0)</f>
        <v>-0.29475730341866008</v>
      </c>
      <c r="C194">
        <f>IF(UPPER(Settings!B4)="TRUE", 乱数表!$AA194*Settings!B11, 0)</f>
        <v>-3.6569382710533872E-2</v>
      </c>
      <c r="D194">
        <f>MIN(100, MAX(0, 100*BETAINV(乱数表!$B194, MAX(0.00000001, (1/(1+EXP(-(INDEX(係数表!G:G,2) + $B194))))*(EXP(INDEX(係数表!H:H,2) + INDEX(係数表!I:I,2)*LN(INDEX(出力表!C:C,2)+1)))), MAX(0.00000001, (1-(1/(1+EXP(-(INDEX(係数表!G:G,2) + $B194)))))*(EXP(INDEX(係数表!H:H,2) + INDEX(係数表!I:I,2)*LN(INDEX(出力表!C:C,2)+1)))))))</f>
        <v>99.987499086135614</v>
      </c>
      <c r="E194" t="e">
        <f>MIN(100, MAX(0, (100*(INDEX(出力表!D:D,2))/(EXP(INDEX(係数表!B:B,2) + $C194) + (INDEX(出力表!D:D,2)))) + (乱数表!$N194*(Settings!B12/(((INDEX(出力表!D:D,2))+1)^INDEX(係数表!E:E,2)*INDEX(係数表!F:F,2))))))</f>
        <v>#VALUE!</v>
      </c>
      <c r="F194" t="e">
        <f>MIN(100, MAX(0, (INDEX(出力表!D:D,2))*D194/MAX(E194, Settings!B3)))</f>
        <v>#VALUE!</v>
      </c>
      <c r="G194">
        <f>MIN(100, MAX(0, 100*BETAINV(乱数表!$C194, MAX(0.00000001, (1/(1+EXP(-(INDEX(係数表!G:G,3) + $B194))))*(EXP(INDEX(係数表!H:H,3) + INDEX(係数表!I:I,3)*LN(INDEX(出力表!C:C,3)+1)))), MAX(0.00000001, (1-(1/(1+EXP(-(INDEX(係数表!G:G,3) + $B194)))))*(EXP(INDEX(係数表!H:H,3) + INDEX(係数表!I:I,3)*LN(INDEX(出力表!C:C,3)+1)))))))</f>
        <v>85.612789504048664</v>
      </c>
      <c r="H194" t="e">
        <f>MIN(100, MAX(0, (100*(INDEX(出力表!D:D,3))/(EXP(INDEX(係数表!B:B,3) + $C194) + (INDEX(出力表!D:D,3)))) + (乱数表!$O194*(Settings!B12/(((INDEX(出力表!D:D,3))+1)^INDEX(係数表!E:E,3)*INDEX(係数表!F:F,3))))))</f>
        <v>#VALUE!</v>
      </c>
      <c r="I194" t="e">
        <f>MIN(100, MAX(0, (INDEX(出力表!D:D,3))*G194/MAX(H194, Settings!B3)))</f>
        <v>#VALUE!</v>
      </c>
      <c r="J194">
        <f>MIN(100, MAX(0, 100*BETAINV(乱数表!$D194, MAX(0.00000001, (1/(1+EXP(-(INDEX(係数表!G:G,4) + $B194))))*(EXP(INDEX(係数表!H:H,4) + INDEX(係数表!I:I,4)*LN(INDEX(出力表!C:C,4)+1)))), MAX(0.00000001, (1-(1/(1+EXP(-(INDEX(係数表!G:G,4) + $B194)))))*(EXP(INDEX(係数表!H:H,4) + INDEX(係数表!I:I,4)*LN(INDEX(出力表!C:C,4)+1)))))))</f>
        <v>93.751228631431587</v>
      </c>
      <c r="K194" t="e">
        <f>MIN(100, MAX(0, (100*(INDEX(出力表!D:D,4))/(EXP(INDEX(係数表!B:B,4) + $C194) + (INDEX(出力表!D:D,4)))) + (乱数表!$P194*(Settings!B12/(((INDEX(出力表!D:D,4))+1)^INDEX(係数表!E:E,4)*INDEX(係数表!F:F,4))))))</f>
        <v>#VALUE!</v>
      </c>
      <c r="L194" t="e">
        <f>MIN(100, MAX(0, (INDEX(出力表!D:D,4))*J194/MAX(K194, Settings!B3)))</f>
        <v>#VALUE!</v>
      </c>
      <c r="M194">
        <f>MIN(100, MAX(0, 100*BETAINV(乱数表!$E194, MAX(0.00000001, (1/(1+EXP(-(INDEX(係数表!G:G,5) + $B194))))*(EXP(INDEX(係数表!H:H,5) + INDEX(係数表!I:I,5)*LN(INDEX(出力表!C:C,5)+1)))), MAX(0.00000001, (1-(1/(1+EXP(-(INDEX(係数表!G:G,5) + $B194)))))*(EXP(INDEX(係数表!H:H,5) + INDEX(係数表!I:I,5)*LN(INDEX(出力表!C:C,5)+1)))))))</f>
        <v>83.564394564335416</v>
      </c>
      <c r="N194" t="e">
        <f>MIN(100, MAX(0, (100*(INDEX(出力表!D:D,5))/(EXP(INDEX(係数表!B:B,5) + $C194) + (INDEX(出力表!D:D,5)))) + (乱数表!$Q194*(Settings!B12/(((INDEX(出力表!D:D,5))+1)^INDEX(係数表!E:E,5)*INDEX(係数表!F:F,5))))))</f>
        <v>#VALUE!</v>
      </c>
      <c r="O194" t="e">
        <f>MIN(100, MAX(0, (INDEX(出力表!D:D,5))*M194/MAX(N194, Settings!B3)))</f>
        <v>#VALUE!</v>
      </c>
      <c r="P194">
        <f>MIN(100, MAX(0, 100*BETAINV(乱数表!$F194, MAX(0.00000001, (1/(1+EXP(-(INDEX(係数表!G:G,6) + $B194))))*(EXP(INDEX(係数表!H:H,6) + INDEX(係数表!I:I,6)*LN(INDEX(出力表!C:C,6)+1)))), MAX(0.00000001, (1-(1/(1+EXP(-(INDEX(係数表!G:G,6) + $B194)))))*(EXP(INDEX(係数表!H:H,6) + INDEX(係数表!I:I,6)*LN(INDEX(出力表!C:C,6)+1)))))))</f>
        <v>68.635550911377109</v>
      </c>
      <c r="Q194" t="e">
        <f>MIN(100, MAX(0, (100*(INDEX(出力表!D:D,6))/(EXP(INDEX(係数表!B:B,6) + $C194) + (INDEX(出力表!D:D,6)))) + (乱数表!$R194*(Settings!B12/(((INDEX(出力表!D:D,6))+1)^INDEX(係数表!E:E,6)*INDEX(係数表!F:F,6))))))</f>
        <v>#VALUE!</v>
      </c>
      <c r="R194" t="e">
        <f>MIN(100, MAX(0, (INDEX(出力表!D:D,6))*P194/MAX(Q194, Settings!B3)))</f>
        <v>#VALUE!</v>
      </c>
      <c r="S194">
        <f>MIN(100, MAX(0, 100*BETAINV(乱数表!$G194, MAX(0.00000001, (1/(1+EXP(-(INDEX(係数表!G:G,7) + $B194))))*(EXP(INDEX(係数表!H:H,7) + INDEX(係数表!I:I,7)*LN(INDEX(出力表!C:C,7)+1)))), MAX(0.00000001, (1-(1/(1+EXP(-(INDEX(係数表!G:G,7) + $B194)))))*(EXP(INDEX(係数表!H:H,7) + INDEX(係数表!I:I,7)*LN(INDEX(出力表!C:C,7)+1)))))))</f>
        <v>78.249031706678537</v>
      </c>
      <c r="T194" t="e">
        <f>MIN(100, MAX(0, (100*(INDEX(出力表!D:D,7))/(EXP(INDEX(係数表!B:B,7) + $C194) + (INDEX(出力表!D:D,7)))) + (乱数表!$S194*(Settings!B12/(((INDEX(出力表!D:D,7))+1)^INDEX(係数表!E:E,7)*INDEX(係数表!F:F,7))))))</f>
        <v>#VALUE!</v>
      </c>
      <c r="U194" t="e">
        <f>MIN(100, MAX(0, (INDEX(出力表!D:D,7))*S194/MAX(T194, Settings!B3)))</f>
        <v>#VALUE!</v>
      </c>
      <c r="V194">
        <f>MIN(100, MAX(0, 100*BETAINV(乱数表!$H194, MAX(0.00000001, (1/(1+EXP(-(INDEX(係数表!G:G,8) + $B194))))*(EXP(INDEX(係数表!H:H,8) + INDEX(係数表!I:I,8)*LN(INDEX(出力表!C:C,8)+1)))), MAX(0.00000001, (1-(1/(1+EXP(-(INDEX(係数表!G:G,8) + $B194)))))*(EXP(INDEX(係数表!H:H,8) + INDEX(係数表!I:I,8)*LN(INDEX(出力表!C:C,8)+1)))))))</f>
        <v>77.653108124680386</v>
      </c>
      <c r="W194" t="e">
        <f>MIN(100, MAX(0, (100*(INDEX(出力表!D:D,8))/(EXP(INDEX(係数表!B:B,8) + $C194) + (INDEX(出力表!D:D,8)))) + (乱数表!$T194*(Settings!B12/(((INDEX(出力表!D:D,8))+1)^INDEX(係数表!E:E,8)*INDEX(係数表!F:F,8))))))</f>
        <v>#VALUE!</v>
      </c>
      <c r="X194" t="e">
        <f>MIN(100, MAX(0, (INDEX(出力表!D:D,8))*V194/MAX(W194, Settings!B3)))</f>
        <v>#VALUE!</v>
      </c>
      <c r="Y194">
        <f>MIN(100, MAX(0, 100*BETAINV(乱数表!$I194, MAX(0.00000001, (1/(1+EXP(-(INDEX(係数表!G:G,9) + $B194))))*(EXP(INDEX(係数表!H:H,9) + INDEX(係数表!I:I,9)*LN(INDEX(出力表!C:C,9)+1)))), MAX(0.00000001, (1-(1/(1+EXP(-(INDEX(係数表!G:G,9) + $B194)))))*(EXP(INDEX(係数表!H:H,9) + INDEX(係数表!I:I,9)*LN(INDEX(出力表!C:C,9)+1)))))))</f>
        <v>85.897334548984375</v>
      </c>
      <c r="Z194" t="e">
        <f>MIN(100, MAX(0, (100*(INDEX(出力表!D:D,9))/(EXP(INDEX(係数表!B:B,9) + $C194) + (INDEX(出力表!D:D,9)))) + (乱数表!$U194*(Settings!B12/(((INDEX(出力表!D:D,9))+1)^INDEX(係数表!E:E,9)*INDEX(係数表!F:F,9))))))</f>
        <v>#VALUE!</v>
      </c>
      <c r="AA194" t="e">
        <f>MIN(100, MAX(0, (INDEX(出力表!D:D,9))*Y194/MAX(Z194, Settings!B3)))</f>
        <v>#VALUE!</v>
      </c>
      <c r="AB194">
        <f>MIN(100, MAX(0, 100*BETAINV(乱数表!$J194, MAX(0.00000001, (1/(1+EXP(-(INDEX(係数表!G:G,10) + $B194))))*(EXP(INDEX(係数表!H:H,10) + INDEX(係数表!I:I,10)*LN(INDEX(出力表!C:C,10)+1)))), MAX(0.00000001, (1-(1/(1+EXP(-(INDEX(係数表!G:G,10) + $B194)))))*(EXP(INDEX(係数表!H:H,10) + INDEX(係数表!I:I,10)*LN(INDEX(出力表!C:C,10)+1)))))))</f>
        <v>54.068544319985868</v>
      </c>
      <c r="AC194" t="e">
        <f>MIN(100, MAX(0, (100*(INDEX(出力表!D:D,10))/(EXP(INDEX(係数表!B:B,10) + $C194) + (INDEX(出力表!D:D,10)))) + (乱数表!$V194*(Settings!B12/(((INDEX(出力表!D:D,10))+1)^INDEX(係数表!E:E,10)*INDEX(係数表!F:F,10))))))</f>
        <v>#VALUE!</v>
      </c>
      <c r="AD194" t="e">
        <f>MIN(100, MAX(0, (INDEX(出力表!D:D,10))*AB194/MAX(AC194, Settings!B3)))</f>
        <v>#VALUE!</v>
      </c>
      <c r="AE194">
        <f>MIN(100, MAX(0, 100*BETAINV(乱数表!$K194, MAX(0.00000001, (1/(1+EXP(-(INDEX(係数表!G:G,11) + $B194))))*(EXP(INDEX(係数表!H:H,11) + INDEX(係数表!I:I,11)*LN(INDEX(出力表!C:C,11)+1)))), MAX(0.00000001, (1-(1/(1+EXP(-(INDEX(係数表!G:G,11) + $B194)))))*(EXP(INDEX(係数表!H:H,11) + INDEX(係数表!I:I,11)*LN(INDEX(出力表!C:C,11)+1)))))))</f>
        <v>46.21290090408143</v>
      </c>
      <c r="AF194" t="e">
        <f>MIN(100, MAX(0, (100*(INDEX(出力表!D:D,11))/(EXP(INDEX(係数表!B:B,11) + $C194) + (INDEX(出力表!D:D,11)))) + (乱数表!$W194*(Settings!B12/(((INDEX(出力表!D:D,11))+1)^INDEX(係数表!E:E,11)*INDEX(係数表!F:F,11))))))</f>
        <v>#VALUE!</v>
      </c>
      <c r="AG194" t="e">
        <f>MIN(100, MAX(0, (INDEX(出力表!D:D,11))*AE194/MAX(AF194, Settings!B3)))</f>
        <v>#VALUE!</v>
      </c>
      <c r="AH194">
        <f>MIN(100, MAX(0, 100*BETAINV(乱数表!$L194, MAX(0.00000001, (1/(1+EXP(-(INDEX(係数表!G:G,12) + $B194))))*(EXP(INDEX(係数表!H:H,12) + INDEX(係数表!I:I,12)*LN(INDEX(出力表!C:C,12)+1)))), MAX(0.00000001, (1-(1/(1+EXP(-(INDEX(係数表!G:G,12) + $B194)))))*(EXP(INDEX(係数表!H:H,12) + INDEX(係数表!I:I,12)*LN(INDEX(出力表!C:C,12)+1)))))))</f>
        <v>98.429332494853412</v>
      </c>
      <c r="AI194" t="e">
        <f>MIN(100, MAX(0, (100*(INDEX(出力表!D:D,12))/(EXP(INDEX(係数表!B:B,12) + $C194) + (INDEX(出力表!D:D,12)))) + (乱数表!$X194*(Settings!B12/(((INDEX(出力表!D:D,12))+1)^INDEX(係数表!E:E,12)*INDEX(係数表!F:F,12))))))</f>
        <v>#VALUE!</v>
      </c>
      <c r="AJ194" t="e">
        <f>MIN(100, MAX(0, (INDEX(出力表!D:D,12))*AH194/MAX(AI194, Settings!B3)))</f>
        <v>#VALUE!</v>
      </c>
      <c r="AK194">
        <f>MIN(100, MAX(0, 100*BETAINV(乱数表!$M194, MAX(0.00000001, (1/(1+EXP(-(INDEX(係数表!G:G,13) + $B194))))*(EXP(INDEX(係数表!H:H,13) + INDEX(係数表!I:I,13)*LN(INDEX(出力表!C:C,13)+1)))), MAX(0.00000001, (1-(1/(1+EXP(-(INDEX(係数表!G:G,13) + $B194)))))*(EXP(INDEX(係数表!H:H,13) + INDEX(係数表!I:I,13)*LN(INDEX(出力表!C:C,13)+1)))))))</f>
        <v>98.877047851139778</v>
      </c>
      <c r="AL194" t="e">
        <f>MIN(100, MAX(0, (100*(INDEX(出力表!D:D,13))/(EXP(INDEX(係数表!B:B,13) + $C194) + (INDEX(出力表!D:D,13)))) + (乱数表!$Y194*(Settings!B12/(((INDEX(出力表!D:D,13))+1)^INDEX(係数表!E:E,13)*INDEX(係数表!F:F,13))))))</f>
        <v>#VALUE!</v>
      </c>
      <c r="AM194" t="e">
        <f>MIN(100, MAX(0, (INDEX(出力表!D:D,13))*AK194/MAX(AL194, Settings!B3)))</f>
        <v>#VALUE!</v>
      </c>
      <c r="AN194">
        <f>IF(ISNUMBER(F194), INDEX(出力表!B:B,2)*F194, 0)+IF(ISNUMBER(I194), INDEX(出力表!B:B,3)*I194, 0)+IF(ISNUMBER(L194), INDEX(出力表!B:B,4)*L194, 0)+IF(ISNUMBER(O194), INDEX(出力表!B:B,5)*O194, 0)+IF(ISNUMBER(R194), INDEX(出力表!B:B,6)*R194, 0)+IF(ISNUMBER(U194), INDEX(出力表!B:B,7)*U194, 0)+IF(ISNUMBER(X194), INDEX(出力表!B:B,8)*X194, 0)+IF(ISNUMBER(AA194), INDEX(出力表!B:B,9)*AA194, 0)+IF(ISNUMBER(AD194), INDEX(出力表!B:B,10)*AD194, 0)+IF(ISNUMBER(AG194), INDEX(出力表!B:B,11)*AG194, 0)+IF(ISNUMBER(AJ194), INDEX(出力表!B:B,12)*AJ194, 0)+IF(ISNUMBER(AM194), INDEX(出力表!B:B,13)*AM194, 0)</f>
        <v>0</v>
      </c>
      <c r="AO194">
        <f>IF(ISNUMBER(F194), INDEX(出力表!B:B,2), 0)+IF(ISNUMBER(I194), INDEX(出力表!B:B,3), 0)+IF(ISNUMBER(L194), INDEX(出力表!B:B,4), 0)+IF(ISNUMBER(O194), INDEX(出力表!B:B,5), 0)+IF(ISNUMBER(R194), INDEX(出力表!B:B,6), 0)+IF(ISNUMBER(U194), INDEX(出力表!B:B,7), 0)+IF(ISNUMBER(X194), INDEX(出力表!B:B,8), 0)+IF(ISNUMBER(AA194), INDEX(出力表!B:B,9), 0)+IF(ISNUMBER(AD194), INDEX(出力表!B:B,10), 0)+IF(ISNUMBER(AG194), INDEX(出力表!B:B,11), 0)+IF(ISNUMBER(AJ194), INDEX(出力表!B:B,12), 0)+IF(ISNUMBER(AM194), INDEX(出力表!B:B,13), 0)</f>
        <v>0</v>
      </c>
      <c r="AP194" t="str">
        <f t="shared" si="2"/>
        <v/>
      </c>
    </row>
    <row r="195" spans="1:42" x14ac:dyDescent="0.2">
      <c r="A195">
        <v>194</v>
      </c>
      <c r="B195">
        <f>IF(UPPER(Settings!B4)="TRUE", 乱数表!$Z195*Settings!B10, 0)</f>
        <v>-0.56982871304962635</v>
      </c>
      <c r="C195">
        <f>IF(UPPER(Settings!B4)="TRUE", 乱数表!$AA195*Settings!B11, 0)</f>
        <v>8.6465762423203474E-2</v>
      </c>
      <c r="D195">
        <f>MIN(100, MAX(0, 100*BETAINV(乱数表!$B195, MAX(0.00000001, (1/(1+EXP(-(INDEX(係数表!G:G,2) + $B195))))*(EXP(INDEX(係数表!H:H,2) + INDEX(係数表!I:I,2)*LN(INDEX(出力表!C:C,2)+1)))), MAX(0.00000001, (1-(1/(1+EXP(-(INDEX(係数表!G:G,2) + $B195)))))*(EXP(INDEX(係数表!H:H,2) + INDEX(係数表!I:I,2)*LN(INDEX(出力表!C:C,2)+1)))))))</f>
        <v>93.019529758364783</v>
      </c>
      <c r="E195" t="e">
        <f>MIN(100, MAX(0, (100*(INDEX(出力表!D:D,2))/(EXP(INDEX(係数表!B:B,2) + $C195) + (INDEX(出力表!D:D,2)))) + (乱数表!$N195*(Settings!B12/(((INDEX(出力表!D:D,2))+1)^INDEX(係数表!E:E,2)*INDEX(係数表!F:F,2))))))</f>
        <v>#VALUE!</v>
      </c>
      <c r="F195" t="e">
        <f>MIN(100, MAX(0, (INDEX(出力表!D:D,2))*D195/MAX(E195, Settings!B3)))</f>
        <v>#VALUE!</v>
      </c>
      <c r="G195">
        <f>MIN(100, MAX(0, 100*BETAINV(乱数表!$C195, MAX(0.00000001, (1/(1+EXP(-(INDEX(係数表!G:G,3) + $B195))))*(EXP(INDEX(係数表!H:H,3) + INDEX(係数表!I:I,3)*LN(INDEX(出力表!C:C,3)+1)))), MAX(0.00000001, (1-(1/(1+EXP(-(INDEX(係数表!G:G,3) + $B195)))))*(EXP(INDEX(係数表!H:H,3) + INDEX(係数表!I:I,3)*LN(INDEX(出力表!C:C,3)+1)))))))</f>
        <v>93.184819317755199</v>
      </c>
      <c r="H195" t="e">
        <f>MIN(100, MAX(0, (100*(INDEX(出力表!D:D,3))/(EXP(INDEX(係数表!B:B,3) + $C195) + (INDEX(出力表!D:D,3)))) + (乱数表!$O195*(Settings!B12/(((INDEX(出力表!D:D,3))+1)^INDEX(係数表!E:E,3)*INDEX(係数表!F:F,3))))))</f>
        <v>#VALUE!</v>
      </c>
      <c r="I195" t="e">
        <f>MIN(100, MAX(0, (INDEX(出力表!D:D,3))*G195/MAX(H195, Settings!B3)))</f>
        <v>#VALUE!</v>
      </c>
      <c r="J195">
        <f>MIN(100, MAX(0, 100*BETAINV(乱数表!$D195, MAX(0.00000001, (1/(1+EXP(-(INDEX(係数表!G:G,4) + $B195))))*(EXP(INDEX(係数表!H:H,4) + INDEX(係数表!I:I,4)*LN(INDEX(出力表!C:C,4)+1)))), MAX(0.00000001, (1-(1/(1+EXP(-(INDEX(係数表!G:G,4) + $B195)))))*(EXP(INDEX(係数表!H:H,4) + INDEX(係数表!I:I,4)*LN(INDEX(出力表!C:C,4)+1)))))))</f>
        <v>98.316361941670621</v>
      </c>
      <c r="K195" t="e">
        <f>MIN(100, MAX(0, (100*(INDEX(出力表!D:D,4))/(EXP(INDEX(係数表!B:B,4) + $C195) + (INDEX(出力表!D:D,4)))) + (乱数表!$P195*(Settings!B12/(((INDEX(出力表!D:D,4))+1)^INDEX(係数表!E:E,4)*INDEX(係数表!F:F,4))))))</f>
        <v>#VALUE!</v>
      </c>
      <c r="L195" t="e">
        <f>MIN(100, MAX(0, (INDEX(出力表!D:D,4))*J195/MAX(K195, Settings!B3)))</f>
        <v>#VALUE!</v>
      </c>
      <c r="M195">
        <f>MIN(100, MAX(0, 100*BETAINV(乱数表!$E195, MAX(0.00000001, (1/(1+EXP(-(INDEX(係数表!G:G,5) + $B195))))*(EXP(INDEX(係数表!H:H,5) + INDEX(係数表!I:I,5)*LN(INDEX(出力表!C:C,5)+1)))), MAX(0.00000001, (1-(1/(1+EXP(-(INDEX(係数表!G:G,5) + $B195)))))*(EXP(INDEX(係数表!H:H,5) + INDEX(係数表!I:I,5)*LN(INDEX(出力表!C:C,5)+1)))))))</f>
        <v>98.001601018812678</v>
      </c>
      <c r="N195" t="e">
        <f>MIN(100, MAX(0, (100*(INDEX(出力表!D:D,5))/(EXP(INDEX(係数表!B:B,5) + $C195) + (INDEX(出力表!D:D,5)))) + (乱数表!$Q195*(Settings!B12/(((INDEX(出力表!D:D,5))+1)^INDEX(係数表!E:E,5)*INDEX(係数表!F:F,5))))))</f>
        <v>#VALUE!</v>
      </c>
      <c r="O195" t="e">
        <f>MIN(100, MAX(0, (INDEX(出力表!D:D,5))*M195/MAX(N195, Settings!B3)))</f>
        <v>#VALUE!</v>
      </c>
      <c r="P195">
        <f>MIN(100, MAX(0, 100*BETAINV(乱数表!$F195, MAX(0.00000001, (1/(1+EXP(-(INDEX(係数表!G:G,6) + $B195))))*(EXP(INDEX(係数表!H:H,6) + INDEX(係数表!I:I,6)*LN(INDEX(出力表!C:C,6)+1)))), MAX(0.00000001, (1-(1/(1+EXP(-(INDEX(係数表!G:G,6) + $B195)))))*(EXP(INDEX(係数表!H:H,6) + INDEX(係数表!I:I,6)*LN(INDEX(出力表!C:C,6)+1)))))))</f>
        <v>93.892005797558681</v>
      </c>
      <c r="Q195" t="e">
        <f>MIN(100, MAX(0, (100*(INDEX(出力表!D:D,6))/(EXP(INDEX(係数表!B:B,6) + $C195) + (INDEX(出力表!D:D,6)))) + (乱数表!$R195*(Settings!B12/(((INDEX(出力表!D:D,6))+1)^INDEX(係数表!E:E,6)*INDEX(係数表!F:F,6))))))</f>
        <v>#VALUE!</v>
      </c>
      <c r="R195" t="e">
        <f>MIN(100, MAX(0, (INDEX(出力表!D:D,6))*P195/MAX(Q195, Settings!B3)))</f>
        <v>#VALUE!</v>
      </c>
      <c r="S195">
        <f>MIN(100, MAX(0, 100*BETAINV(乱数表!$G195, MAX(0.00000001, (1/(1+EXP(-(INDEX(係数表!G:G,7) + $B195))))*(EXP(INDEX(係数表!H:H,7) + INDEX(係数表!I:I,7)*LN(INDEX(出力表!C:C,7)+1)))), MAX(0.00000001, (1-(1/(1+EXP(-(INDEX(係数表!G:G,7) + $B195)))))*(EXP(INDEX(係数表!H:H,7) + INDEX(係数表!I:I,7)*LN(INDEX(出力表!C:C,7)+1)))))))</f>
        <v>89.225041311073795</v>
      </c>
      <c r="T195" t="e">
        <f>MIN(100, MAX(0, (100*(INDEX(出力表!D:D,7))/(EXP(INDEX(係数表!B:B,7) + $C195) + (INDEX(出力表!D:D,7)))) + (乱数表!$S195*(Settings!B12/(((INDEX(出力表!D:D,7))+1)^INDEX(係数表!E:E,7)*INDEX(係数表!F:F,7))))))</f>
        <v>#VALUE!</v>
      </c>
      <c r="U195" t="e">
        <f>MIN(100, MAX(0, (INDEX(出力表!D:D,7))*S195/MAX(T195, Settings!B3)))</f>
        <v>#VALUE!</v>
      </c>
      <c r="V195">
        <f>MIN(100, MAX(0, 100*BETAINV(乱数表!$H195, MAX(0.00000001, (1/(1+EXP(-(INDEX(係数表!G:G,8) + $B195))))*(EXP(INDEX(係数表!H:H,8) + INDEX(係数表!I:I,8)*LN(INDEX(出力表!C:C,8)+1)))), MAX(0.00000001, (1-(1/(1+EXP(-(INDEX(係数表!G:G,8) + $B195)))))*(EXP(INDEX(係数表!H:H,8) + INDEX(係数表!I:I,8)*LN(INDEX(出力表!C:C,8)+1)))))))</f>
        <v>91.708374052890562</v>
      </c>
      <c r="W195" t="e">
        <f>MIN(100, MAX(0, (100*(INDEX(出力表!D:D,8))/(EXP(INDEX(係数表!B:B,8) + $C195) + (INDEX(出力表!D:D,8)))) + (乱数表!$T195*(Settings!B12/(((INDEX(出力表!D:D,8))+1)^INDEX(係数表!E:E,8)*INDEX(係数表!F:F,8))))))</f>
        <v>#VALUE!</v>
      </c>
      <c r="X195" t="e">
        <f>MIN(100, MAX(0, (INDEX(出力表!D:D,8))*V195/MAX(W195, Settings!B3)))</f>
        <v>#VALUE!</v>
      </c>
      <c r="Y195">
        <f>MIN(100, MAX(0, 100*BETAINV(乱数表!$I195, MAX(0.00000001, (1/(1+EXP(-(INDEX(係数表!G:G,9) + $B195))))*(EXP(INDEX(係数表!H:H,9) + INDEX(係数表!I:I,9)*LN(INDEX(出力表!C:C,9)+1)))), MAX(0.00000001, (1-(1/(1+EXP(-(INDEX(係数表!G:G,9) + $B195)))))*(EXP(INDEX(係数表!H:H,9) + INDEX(係数表!I:I,9)*LN(INDEX(出力表!C:C,9)+1)))))))</f>
        <v>92.260283400339858</v>
      </c>
      <c r="Z195" t="e">
        <f>MIN(100, MAX(0, (100*(INDEX(出力表!D:D,9))/(EXP(INDEX(係数表!B:B,9) + $C195) + (INDEX(出力表!D:D,9)))) + (乱数表!$U195*(Settings!B12/(((INDEX(出力表!D:D,9))+1)^INDEX(係数表!E:E,9)*INDEX(係数表!F:F,9))))))</f>
        <v>#VALUE!</v>
      </c>
      <c r="AA195" t="e">
        <f>MIN(100, MAX(0, (INDEX(出力表!D:D,9))*Y195/MAX(Z195, Settings!B3)))</f>
        <v>#VALUE!</v>
      </c>
      <c r="AB195">
        <f>MIN(100, MAX(0, 100*BETAINV(乱数表!$J195, MAX(0.00000001, (1/(1+EXP(-(INDEX(係数表!G:G,10) + $B195))))*(EXP(INDEX(係数表!H:H,10) + INDEX(係数表!I:I,10)*LN(INDEX(出力表!C:C,10)+1)))), MAX(0.00000001, (1-(1/(1+EXP(-(INDEX(係数表!G:G,10) + $B195)))))*(EXP(INDEX(係数表!H:H,10) + INDEX(係数表!I:I,10)*LN(INDEX(出力表!C:C,10)+1)))))))</f>
        <v>81.110839934291164</v>
      </c>
      <c r="AC195" t="e">
        <f>MIN(100, MAX(0, (100*(INDEX(出力表!D:D,10))/(EXP(INDEX(係数表!B:B,10) + $C195) + (INDEX(出力表!D:D,10)))) + (乱数表!$V195*(Settings!B12/(((INDEX(出力表!D:D,10))+1)^INDEX(係数表!E:E,10)*INDEX(係数表!F:F,10))))))</f>
        <v>#VALUE!</v>
      </c>
      <c r="AD195" t="e">
        <f>MIN(100, MAX(0, (INDEX(出力表!D:D,10))*AB195/MAX(AC195, Settings!B3)))</f>
        <v>#VALUE!</v>
      </c>
      <c r="AE195">
        <f>MIN(100, MAX(0, 100*BETAINV(乱数表!$K195, MAX(0.00000001, (1/(1+EXP(-(INDEX(係数表!G:G,11) + $B195))))*(EXP(INDEX(係数表!H:H,11) + INDEX(係数表!I:I,11)*LN(INDEX(出力表!C:C,11)+1)))), MAX(0.00000001, (1-(1/(1+EXP(-(INDEX(係数表!G:G,11) + $B195)))))*(EXP(INDEX(係数表!H:H,11) + INDEX(係数表!I:I,11)*LN(INDEX(出力表!C:C,11)+1)))))))</f>
        <v>73.670136117730252</v>
      </c>
      <c r="AF195" t="e">
        <f>MIN(100, MAX(0, (100*(INDEX(出力表!D:D,11))/(EXP(INDEX(係数表!B:B,11) + $C195) + (INDEX(出力表!D:D,11)))) + (乱数表!$W195*(Settings!B12/(((INDEX(出力表!D:D,11))+1)^INDEX(係数表!E:E,11)*INDEX(係数表!F:F,11))))))</f>
        <v>#VALUE!</v>
      </c>
      <c r="AG195" t="e">
        <f>MIN(100, MAX(0, (INDEX(出力表!D:D,11))*AE195/MAX(AF195, Settings!B3)))</f>
        <v>#VALUE!</v>
      </c>
      <c r="AH195">
        <f>MIN(100, MAX(0, 100*BETAINV(乱数表!$L195, MAX(0.00000001, (1/(1+EXP(-(INDEX(係数表!G:G,12) + $B195))))*(EXP(INDEX(係数表!H:H,12) + INDEX(係数表!I:I,12)*LN(INDEX(出力表!C:C,12)+1)))), MAX(0.00000001, (1-(1/(1+EXP(-(INDEX(係数表!G:G,12) + $B195)))))*(EXP(INDEX(係数表!H:H,12) + INDEX(係数表!I:I,12)*LN(INDEX(出力表!C:C,12)+1)))))))</f>
        <v>94.27784247337982</v>
      </c>
      <c r="AI195" t="e">
        <f>MIN(100, MAX(0, (100*(INDEX(出力表!D:D,12))/(EXP(INDEX(係数表!B:B,12) + $C195) + (INDEX(出力表!D:D,12)))) + (乱数表!$X195*(Settings!B12/(((INDEX(出力表!D:D,12))+1)^INDEX(係数表!E:E,12)*INDEX(係数表!F:F,12))))))</f>
        <v>#VALUE!</v>
      </c>
      <c r="AJ195" t="e">
        <f>MIN(100, MAX(0, (INDEX(出力表!D:D,12))*AH195/MAX(AI195, Settings!B3)))</f>
        <v>#VALUE!</v>
      </c>
      <c r="AK195">
        <f>MIN(100, MAX(0, 100*BETAINV(乱数表!$M195, MAX(0.00000001, (1/(1+EXP(-(INDEX(係数表!G:G,13) + $B195))))*(EXP(INDEX(係数表!H:H,13) + INDEX(係数表!I:I,13)*LN(INDEX(出力表!C:C,13)+1)))), MAX(0.00000001, (1-(1/(1+EXP(-(INDEX(係数表!G:G,13) + $B195)))))*(EXP(INDEX(係数表!H:H,13) + INDEX(係数表!I:I,13)*LN(INDEX(出力表!C:C,13)+1)))))))</f>
        <v>93.128496111641653</v>
      </c>
      <c r="AL195" t="e">
        <f>MIN(100, MAX(0, (100*(INDEX(出力表!D:D,13))/(EXP(INDEX(係数表!B:B,13) + $C195) + (INDEX(出力表!D:D,13)))) + (乱数表!$Y195*(Settings!B12/(((INDEX(出力表!D:D,13))+1)^INDEX(係数表!E:E,13)*INDEX(係数表!F:F,13))))))</f>
        <v>#VALUE!</v>
      </c>
      <c r="AM195" t="e">
        <f>MIN(100, MAX(0, (INDEX(出力表!D:D,13))*AK195/MAX(AL195, Settings!B3)))</f>
        <v>#VALUE!</v>
      </c>
      <c r="AN195">
        <f>IF(ISNUMBER(F195), INDEX(出力表!B:B,2)*F195, 0)+IF(ISNUMBER(I195), INDEX(出力表!B:B,3)*I195, 0)+IF(ISNUMBER(L195), INDEX(出力表!B:B,4)*L195, 0)+IF(ISNUMBER(O195), INDEX(出力表!B:B,5)*O195, 0)+IF(ISNUMBER(R195), INDEX(出力表!B:B,6)*R195, 0)+IF(ISNUMBER(U195), INDEX(出力表!B:B,7)*U195, 0)+IF(ISNUMBER(X195), INDEX(出力表!B:B,8)*X195, 0)+IF(ISNUMBER(AA195), INDEX(出力表!B:B,9)*AA195, 0)+IF(ISNUMBER(AD195), INDEX(出力表!B:B,10)*AD195, 0)+IF(ISNUMBER(AG195), INDEX(出力表!B:B,11)*AG195, 0)+IF(ISNUMBER(AJ195), INDEX(出力表!B:B,12)*AJ195, 0)+IF(ISNUMBER(AM195), INDEX(出力表!B:B,13)*AM195, 0)</f>
        <v>0</v>
      </c>
      <c r="AO195">
        <f>IF(ISNUMBER(F195), INDEX(出力表!B:B,2), 0)+IF(ISNUMBER(I195), INDEX(出力表!B:B,3), 0)+IF(ISNUMBER(L195), INDEX(出力表!B:B,4), 0)+IF(ISNUMBER(O195), INDEX(出力表!B:B,5), 0)+IF(ISNUMBER(R195), INDEX(出力表!B:B,6), 0)+IF(ISNUMBER(U195), INDEX(出力表!B:B,7), 0)+IF(ISNUMBER(X195), INDEX(出力表!B:B,8), 0)+IF(ISNUMBER(AA195), INDEX(出力表!B:B,9), 0)+IF(ISNUMBER(AD195), INDEX(出力表!B:B,10), 0)+IF(ISNUMBER(AG195), INDEX(出力表!B:B,11), 0)+IF(ISNUMBER(AJ195), INDEX(出力表!B:B,12), 0)+IF(ISNUMBER(AM195), INDEX(出力表!B:B,13), 0)</f>
        <v>0</v>
      </c>
      <c r="AP195" t="str">
        <f t="shared" ref="AP195:AP258" si="3">IF(AO195&gt;0, AN195/AO195, "")</f>
        <v/>
      </c>
    </row>
    <row r="196" spans="1:42" x14ac:dyDescent="0.2">
      <c r="A196">
        <v>195</v>
      </c>
      <c r="B196">
        <f>IF(UPPER(Settings!B4)="TRUE", 乱数表!$Z196*Settings!B10, 0)</f>
        <v>-0.32864511773767535</v>
      </c>
      <c r="C196">
        <f>IF(UPPER(Settings!B4)="TRUE", 乱数表!$AA196*Settings!B11, 0)</f>
        <v>-0.13047910211146677</v>
      </c>
      <c r="D196">
        <f>MIN(100, MAX(0, 100*BETAINV(乱数表!$B196, MAX(0.00000001, (1/(1+EXP(-(INDEX(係数表!G:G,2) + $B196))))*(EXP(INDEX(係数表!H:H,2) + INDEX(係数表!I:I,2)*LN(INDEX(出力表!C:C,2)+1)))), MAX(0.00000001, (1-(1/(1+EXP(-(INDEX(係数表!G:G,2) + $B196)))))*(EXP(INDEX(係数表!H:H,2) + INDEX(係数表!I:I,2)*LN(INDEX(出力表!C:C,2)+1)))))))</f>
        <v>99.805326656586928</v>
      </c>
      <c r="E196" t="e">
        <f>MIN(100, MAX(0, (100*(INDEX(出力表!D:D,2))/(EXP(INDEX(係数表!B:B,2) + $C196) + (INDEX(出力表!D:D,2)))) + (乱数表!$N196*(Settings!B12/(((INDEX(出力表!D:D,2))+1)^INDEX(係数表!E:E,2)*INDEX(係数表!F:F,2))))))</f>
        <v>#VALUE!</v>
      </c>
      <c r="F196" t="e">
        <f>MIN(100, MAX(0, (INDEX(出力表!D:D,2))*D196/MAX(E196, Settings!B3)))</f>
        <v>#VALUE!</v>
      </c>
      <c r="G196">
        <f>MIN(100, MAX(0, 100*BETAINV(乱数表!$C196, MAX(0.00000001, (1/(1+EXP(-(INDEX(係数表!G:G,3) + $B196))))*(EXP(INDEX(係数表!H:H,3) + INDEX(係数表!I:I,3)*LN(INDEX(出力表!C:C,3)+1)))), MAX(0.00000001, (1-(1/(1+EXP(-(INDEX(係数表!G:G,3) + $B196)))))*(EXP(INDEX(係数表!H:H,3) + INDEX(係数表!I:I,3)*LN(INDEX(出力表!C:C,3)+1)))))))</f>
        <v>41.592983086288378</v>
      </c>
      <c r="H196" t="e">
        <f>MIN(100, MAX(0, (100*(INDEX(出力表!D:D,3))/(EXP(INDEX(係数表!B:B,3) + $C196) + (INDEX(出力表!D:D,3)))) + (乱数表!$O196*(Settings!B12/(((INDEX(出力表!D:D,3))+1)^INDEX(係数表!E:E,3)*INDEX(係数表!F:F,3))))))</f>
        <v>#VALUE!</v>
      </c>
      <c r="I196" t="e">
        <f>MIN(100, MAX(0, (INDEX(出力表!D:D,3))*G196/MAX(H196, Settings!B3)))</f>
        <v>#VALUE!</v>
      </c>
      <c r="J196">
        <f>MIN(100, MAX(0, 100*BETAINV(乱数表!$D196, MAX(0.00000001, (1/(1+EXP(-(INDEX(係数表!G:G,4) + $B196))))*(EXP(INDEX(係数表!H:H,4) + INDEX(係数表!I:I,4)*LN(INDEX(出力表!C:C,4)+1)))), MAX(0.00000001, (1-(1/(1+EXP(-(INDEX(係数表!G:G,4) + $B196)))))*(EXP(INDEX(係数表!H:H,4) + INDEX(係数表!I:I,4)*LN(INDEX(出力表!C:C,4)+1)))))))</f>
        <v>97.771405824213446</v>
      </c>
      <c r="K196" t="e">
        <f>MIN(100, MAX(0, (100*(INDEX(出力表!D:D,4))/(EXP(INDEX(係数表!B:B,4) + $C196) + (INDEX(出力表!D:D,4)))) + (乱数表!$P196*(Settings!B12/(((INDEX(出力表!D:D,4))+1)^INDEX(係数表!E:E,4)*INDEX(係数表!F:F,4))))))</f>
        <v>#VALUE!</v>
      </c>
      <c r="L196" t="e">
        <f>MIN(100, MAX(0, (INDEX(出力表!D:D,4))*J196/MAX(K196, Settings!B3)))</f>
        <v>#VALUE!</v>
      </c>
      <c r="M196">
        <f>MIN(100, MAX(0, 100*BETAINV(乱数表!$E196, MAX(0.00000001, (1/(1+EXP(-(INDEX(係数表!G:G,5) + $B196))))*(EXP(INDEX(係数表!H:H,5) + INDEX(係数表!I:I,5)*LN(INDEX(出力表!C:C,5)+1)))), MAX(0.00000001, (1-(1/(1+EXP(-(INDEX(係数表!G:G,5) + $B196)))))*(EXP(INDEX(係数表!H:H,5) + INDEX(係数表!I:I,5)*LN(INDEX(出力表!C:C,5)+1)))))))</f>
        <v>99.836853776709077</v>
      </c>
      <c r="N196" t="e">
        <f>MIN(100, MAX(0, (100*(INDEX(出力表!D:D,5))/(EXP(INDEX(係数表!B:B,5) + $C196) + (INDEX(出力表!D:D,5)))) + (乱数表!$Q196*(Settings!B12/(((INDEX(出力表!D:D,5))+1)^INDEX(係数表!E:E,5)*INDEX(係数表!F:F,5))))))</f>
        <v>#VALUE!</v>
      </c>
      <c r="O196" t="e">
        <f>MIN(100, MAX(0, (INDEX(出力表!D:D,5))*M196/MAX(N196, Settings!B3)))</f>
        <v>#VALUE!</v>
      </c>
      <c r="P196">
        <f>MIN(100, MAX(0, 100*BETAINV(乱数表!$F196, MAX(0.00000001, (1/(1+EXP(-(INDEX(係数表!G:G,6) + $B196))))*(EXP(INDEX(係数表!H:H,6) + INDEX(係数表!I:I,6)*LN(INDEX(出力表!C:C,6)+1)))), MAX(0.00000001, (1-(1/(1+EXP(-(INDEX(係数表!G:G,6) + $B196)))))*(EXP(INDEX(係数表!H:H,6) + INDEX(係数表!I:I,6)*LN(INDEX(出力表!C:C,6)+1)))))))</f>
        <v>87.050217381425682</v>
      </c>
      <c r="Q196" t="e">
        <f>MIN(100, MAX(0, (100*(INDEX(出力表!D:D,6))/(EXP(INDEX(係数表!B:B,6) + $C196) + (INDEX(出力表!D:D,6)))) + (乱数表!$R196*(Settings!B12/(((INDEX(出力表!D:D,6))+1)^INDEX(係数表!E:E,6)*INDEX(係数表!F:F,6))))))</f>
        <v>#VALUE!</v>
      </c>
      <c r="R196" t="e">
        <f>MIN(100, MAX(0, (INDEX(出力表!D:D,6))*P196/MAX(Q196, Settings!B3)))</f>
        <v>#VALUE!</v>
      </c>
      <c r="S196">
        <f>MIN(100, MAX(0, 100*BETAINV(乱数表!$G196, MAX(0.00000001, (1/(1+EXP(-(INDEX(係数表!G:G,7) + $B196))))*(EXP(INDEX(係数表!H:H,7) + INDEX(係数表!I:I,7)*LN(INDEX(出力表!C:C,7)+1)))), MAX(0.00000001, (1-(1/(1+EXP(-(INDEX(係数表!G:G,7) + $B196)))))*(EXP(INDEX(係数表!H:H,7) + INDEX(係数表!I:I,7)*LN(INDEX(出力表!C:C,7)+1)))))))</f>
        <v>81.73674854569478</v>
      </c>
      <c r="T196" t="e">
        <f>MIN(100, MAX(0, (100*(INDEX(出力表!D:D,7))/(EXP(INDEX(係数表!B:B,7) + $C196) + (INDEX(出力表!D:D,7)))) + (乱数表!$S196*(Settings!B12/(((INDEX(出力表!D:D,7))+1)^INDEX(係数表!E:E,7)*INDEX(係数表!F:F,7))))))</f>
        <v>#VALUE!</v>
      </c>
      <c r="U196" t="e">
        <f>MIN(100, MAX(0, (INDEX(出力表!D:D,7))*S196/MAX(T196, Settings!B3)))</f>
        <v>#VALUE!</v>
      </c>
      <c r="V196">
        <f>MIN(100, MAX(0, 100*BETAINV(乱数表!$H196, MAX(0.00000001, (1/(1+EXP(-(INDEX(係数表!G:G,8) + $B196))))*(EXP(INDEX(係数表!H:H,8) + INDEX(係数表!I:I,8)*LN(INDEX(出力表!C:C,8)+1)))), MAX(0.00000001, (1-(1/(1+EXP(-(INDEX(係数表!G:G,8) + $B196)))))*(EXP(INDEX(係数表!H:H,8) + INDEX(係数表!I:I,8)*LN(INDEX(出力表!C:C,8)+1)))))))</f>
        <v>72.729540072889392</v>
      </c>
      <c r="W196" t="e">
        <f>MIN(100, MAX(0, (100*(INDEX(出力表!D:D,8))/(EXP(INDEX(係数表!B:B,8) + $C196) + (INDEX(出力表!D:D,8)))) + (乱数表!$T196*(Settings!B12/(((INDEX(出力表!D:D,8))+1)^INDEX(係数表!E:E,8)*INDEX(係数表!F:F,8))))))</f>
        <v>#VALUE!</v>
      </c>
      <c r="X196" t="e">
        <f>MIN(100, MAX(0, (INDEX(出力表!D:D,8))*V196/MAX(W196, Settings!B3)))</f>
        <v>#VALUE!</v>
      </c>
      <c r="Y196">
        <f>MIN(100, MAX(0, 100*BETAINV(乱数表!$I196, MAX(0.00000001, (1/(1+EXP(-(INDEX(係数表!G:G,9) + $B196))))*(EXP(INDEX(係数表!H:H,9) + INDEX(係数表!I:I,9)*LN(INDEX(出力表!C:C,9)+1)))), MAX(0.00000001, (1-(1/(1+EXP(-(INDEX(係数表!G:G,9) + $B196)))))*(EXP(INDEX(係数表!H:H,9) + INDEX(係数表!I:I,9)*LN(INDEX(出力表!C:C,9)+1)))))))</f>
        <v>93.5260824123921</v>
      </c>
      <c r="Z196" t="e">
        <f>MIN(100, MAX(0, (100*(INDEX(出力表!D:D,9))/(EXP(INDEX(係数表!B:B,9) + $C196) + (INDEX(出力表!D:D,9)))) + (乱数表!$U196*(Settings!B12/(((INDEX(出力表!D:D,9))+1)^INDEX(係数表!E:E,9)*INDEX(係数表!F:F,9))))))</f>
        <v>#VALUE!</v>
      </c>
      <c r="AA196" t="e">
        <f>MIN(100, MAX(0, (INDEX(出力表!D:D,9))*Y196/MAX(Z196, Settings!B3)))</f>
        <v>#VALUE!</v>
      </c>
      <c r="AB196">
        <f>MIN(100, MAX(0, 100*BETAINV(乱数表!$J196, MAX(0.00000001, (1/(1+EXP(-(INDEX(係数表!G:G,10) + $B196))))*(EXP(INDEX(係数表!H:H,10) + INDEX(係数表!I:I,10)*LN(INDEX(出力表!C:C,10)+1)))), MAX(0.00000001, (1-(1/(1+EXP(-(INDEX(係数表!G:G,10) + $B196)))))*(EXP(INDEX(係数表!H:H,10) + INDEX(係数表!I:I,10)*LN(INDEX(出力表!C:C,10)+1)))))))</f>
        <v>81.301798688811772</v>
      </c>
      <c r="AC196" t="e">
        <f>MIN(100, MAX(0, (100*(INDEX(出力表!D:D,10))/(EXP(INDEX(係数表!B:B,10) + $C196) + (INDEX(出力表!D:D,10)))) + (乱数表!$V196*(Settings!B12/(((INDEX(出力表!D:D,10))+1)^INDEX(係数表!E:E,10)*INDEX(係数表!F:F,10))))))</f>
        <v>#VALUE!</v>
      </c>
      <c r="AD196" t="e">
        <f>MIN(100, MAX(0, (INDEX(出力表!D:D,10))*AB196/MAX(AC196, Settings!B3)))</f>
        <v>#VALUE!</v>
      </c>
      <c r="AE196">
        <f>MIN(100, MAX(0, 100*BETAINV(乱数表!$K196, MAX(0.00000001, (1/(1+EXP(-(INDEX(係数表!G:G,11) + $B196))))*(EXP(INDEX(係数表!H:H,11) + INDEX(係数表!I:I,11)*LN(INDEX(出力表!C:C,11)+1)))), MAX(0.00000001, (1-(1/(1+EXP(-(INDEX(係数表!G:G,11) + $B196)))))*(EXP(INDEX(係数表!H:H,11) + INDEX(係数表!I:I,11)*LN(INDEX(出力表!C:C,11)+1)))))))</f>
        <v>98.62987514396697</v>
      </c>
      <c r="AF196" t="e">
        <f>MIN(100, MAX(0, (100*(INDEX(出力表!D:D,11))/(EXP(INDEX(係数表!B:B,11) + $C196) + (INDEX(出力表!D:D,11)))) + (乱数表!$W196*(Settings!B12/(((INDEX(出力表!D:D,11))+1)^INDEX(係数表!E:E,11)*INDEX(係数表!F:F,11))))))</f>
        <v>#VALUE!</v>
      </c>
      <c r="AG196" t="e">
        <f>MIN(100, MAX(0, (INDEX(出力表!D:D,11))*AE196/MAX(AF196, Settings!B3)))</f>
        <v>#VALUE!</v>
      </c>
      <c r="AH196">
        <f>MIN(100, MAX(0, 100*BETAINV(乱数表!$L196, MAX(0.00000001, (1/(1+EXP(-(INDEX(係数表!G:G,12) + $B196))))*(EXP(INDEX(係数表!H:H,12) + INDEX(係数表!I:I,12)*LN(INDEX(出力表!C:C,12)+1)))), MAX(0.00000001, (1-(1/(1+EXP(-(INDEX(係数表!G:G,12) + $B196)))))*(EXP(INDEX(係数表!H:H,12) + INDEX(係数表!I:I,12)*LN(INDEX(出力表!C:C,12)+1)))))))</f>
        <v>96.208748957419786</v>
      </c>
      <c r="AI196" t="e">
        <f>MIN(100, MAX(0, (100*(INDEX(出力表!D:D,12))/(EXP(INDEX(係数表!B:B,12) + $C196) + (INDEX(出力表!D:D,12)))) + (乱数表!$X196*(Settings!B12/(((INDEX(出力表!D:D,12))+1)^INDEX(係数表!E:E,12)*INDEX(係数表!F:F,12))))))</f>
        <v>#VALUE!</v>
      </c>
      <c r="AJ196" t="e">
        <f>MIN(100, MAX(0, (INDEX(出力表!D:D,12))*AH196/MAX(AI196, Settings!B3)))</f>
        <v>#VALUE!</v>
      </c>
      <c r="AK196">
        <f>MIN(100, MAX(0, 100*BETAINV(乱数表!$M196, MAX(0.00000001, (1/(1+EXP(-(INDEX(係数表!G:G,13) + $B196))))*(EXP(INDEX(係数表!H:H,13) + INDEX(係数表!I:I,13)*LN(INDEX(出力表!C:C,13)+1)))), MAX(0.00000001, (1-(1/(1+EXP(-(INDEX(係数表!G:G,13) + $B196)))))*(EXP(INDEX(係数表!H:H,13) + INDEX(係数表!I:I,13)*LN(INDEX(出力表!C:C,13)+1)))))))</f>
        <v>92.462060113477008</v>
      </c>
      <c r="AL196" t="e">
        <f>MIN(100, MAX(0, (100*(INDEX(出力表!D:D,13))/(EXP(INDEX(係数表!B:B,13) + $C196) + (INDEX(出力表!D:D,13)))) + (乱数表!$Y196*(Settings!B12/(((INDEX(出力表!D:D,13))+1)^INDEX(係数表!E:E,13)*INDEX(係数表!F:F,13))))))</f>
        <v>#VALUE!</v>
      </c>
      <c r="AM196" t="e">
        <f>MIN(100, MAX(0, (INDEX(出力表!D:D,13))*AK196/MAX(AL196, Settings!B3)))</f>
        <v>#VALUE!</v>
      </c>
      <c r="AN196">
        <f>IF(ISNUMBER(F196), INDEX(出力表!B:B,2)*F196, 0)+IF(ISNUMBER(I196), INDEX(出力表!B:B,3)*I196, 0)+IF(ISNUMBER(L196), INDEX(出力表!B:B,4)*L196, 0)+IF(ISNUMBER(O196), INDEX(出力表!B:B,5)*O196, 0)+IF(ISNUMBER(R196), INDEX(出力表!B:B,6)*R196, 0)+IF(ISNUMBER(U196), INDEX(出力表!B:B,7)*U196, 0)+IF(ISNUMBER(X196), INDEX(出力表!B:B,8)*X196, 0)+IF(ISNUMBER(AA196), INDEX(出力表!B:B,9)*AA196, 0)+IF(ISNUMBER(AD196), INDEX(出力表!B:B,10)*AD196, 0)+IF(ISNUMBER(AG196), INDEX(出力表!B:B,11)*AG196, 0)+IF(ISNUMBER(AJ196), INDEX(出力表!B:B,12)*AJ196, 0)+IF(ISNUMBER(AM196), INDEX(出力表!B:B,13)*AM196, 0)</f>
        <v>0</v>
      </c>
      <c r="AO196">
        <f>IF(ISNUMBER(F196), INDEX(出力表!B:B,2), 0)+IF(ISNUMBER(I196), INDEX(出力表!B:B,3), 0)+IF(ISNUMBER(L196), INDEX(出力表!B:B,4), 0)+IF(ISNUMBER(O196), INDEX(出力表!B:B,5), 0)+IF(ISNUMBER(R196), INDEX(出力表!B:B,6), 0)+IF(ISNUMBER(U196), INDEX(出力表!B:B,7), 0)+IF(ISNUMBER(X196), INDEX(出力表!B:B,8), 0)+IF(ISNUMBER(AA196), INDEX(出力表!B:B,9), 0)+IF(ISNUMBER(AD196), INDEX(出力表!B:B,10), 0)+IF(ISNUMBER(AG196), INDEX(出力表!B:B,11), 0)+IF(ISNUMBER(AJ196), INDEX(出力表!B:B,12), 0)+IF(ISNUMBER(AM196), INDEX(出力表!B:B,13), 0)</f>
        <v>0</v>
      </c>
      <c r="AP196" t="str">
        <f t="shared" si="3"/>
        <v/>
      </c>
    </row>
    <row r="197" spans="1:42" x14ac:dyDescent="0.2">
      <c r="A197">
        <v>196</v>
      </c>
      <c r="B197">
        <f>IF(UPPER(Settings!B4)="TRUE", 乱数表!$Z197*Settings!B10, 0)</f>
        <v>-0.32638324732679108</v>
      </c>
      <c r="C197">
        <f>IF(UPPER(Settings!B4)="TRUE", 乱数表!$AA197*Settings!B11, 0)</f>
        <v>1.2230427179091744E-4</v>
      </c>
      <c r="D197">
        <f>MIN(100, MAX(0, 100*BETAINV(乱数表!$B197, MAX(0.00000001, (1/(1+EXP(-(INDEX(係数表!G:G,2) + $B197))))*(EXP(INDEX(係数表!H:H,2) + INDEX(係数表!I:I,2)*LN(INDEX(出力表!C:C,2)+1)))), MAX(0.00000001, (1-(1/(1+EXP(-(INDEX(係数表!G:G,2) + $B197)))))*(EXP(INDEX(係数表!H:H,2) + INDEX(係数表!I:I,2)*LN(INDEX(出力表!C:C,2)+1)))))))</f>
        <v>91.220703603580091</v>
      </c>
      <c r="E197" t="e">
        <f>MIN(100, MAX(0, (100*(INDEX(出力表!D:D,2))/(EXP(INDEX(係数表!B:B,2) + $C197) + (INDEX(出力表!D:D,2)))) + (乱数表!$N197*(Settings!B12/(((INDEX(出力表!D:D,2))+1)^INDEX(係数表!E:E,2)*INDEX(係数表!F:F,2))))))</f>
        <v>#VALUE!</v>
      </c>
      <c r="F197" t="e">
        <f>MIN(100, MAX(0, (INDEX(出力表!D:D,2))*D197/MAX(E197, Settings!B3)))</f>
        <v>#VALUE!</v>
      </c>
      <c r="G197">
        <f>MIN(100, MAX(0, 100*BETAINV(乱数表!$C197, MAX(0.00000001, (1/(1+EXP(-(INDEX(係数表!G:G,3) + $B197))))*(EXP(INDEX(係数表!H:H,3) + INDEX(係数表!I:I,3)*LN(INDEX(出力表!C:C,3)+1)))), MAX(0.00000001, (1-(1/(1+EXP(-(INDEX(係数表!G:G,3) + $B197)))))*(EXP(INDEX(係数表!H:H,3) + INDEX(係数表!I:I,3)*LN(INDEX(出力表!C:C,3)+1)))))))</f>
        <v>69.54761917076074</v>
      </c>
      <c r="H197" t="e">
        <f>MIN(100, MAX(0, (100*(INDEX(出力表!D:D,3))/(EXP(INDEX(係数表!B:B,3) + $C197) + (INDEX(出力表!D:D,3)))) + (乱数表!$O197*(Settings!B12/(((INDEX(出力表!D:D,3))+1)^INDEX(係数表!E:E,3)*INDEX(係数表!F:F,3))))))</f>
        <v>#VALUE!</v>
      </c>
      <c r="I197" t="e">
        <f>MIN(100, MAX(0, (INDEX(出力表!D:D,3))*G197/MAX(H197, Settings!B3)))</f>
        <v>#VALUE!</v>
      </c>
      <c r="J197">
        <f>MIN(100, MAX(0, 100*BETAINV(乱数表!$D197, MAX(0.00000001, (1/(1+EXP(-(INDEX(係数表!G:G,4) + $B197))))*(EXP(INDEX(係数表!H:H,4) + INDEX(係数表!I:I,4)*LN(INDEX(出力表!C:C,4)+1)))), MAX(0.00000001, (1-(1/(1+EXP(-(INDEX(係数表!G:G,4) + $B197)))))*(EXP(INDEX(係数表!H:H,4) + INDEX(係数表!I:I,4)*LN(INDEX(出力表!C:C,4)+1)))))))</f>
        <v>96.281958538670636</v>
      </c>
      <c r="K197" t="e">
        <f>MIN(100, MAX(0, (100*(INDEX(出力表!D:D,4))/(EXP(INDEX(係数表!B:B,4) + $C197) + (INDEX(出力表!D:D,4)))) + (乱数表!$P197*(Settings!B12/(((INDEX(出力表!D:D,4))+1)^INDEX(係数表!E:E,4)*INDEX(係数表!F:F,4))))))</f>
        <v>#VALUE!</v>
      </c>
      <c r="L197" t="e">
        <f>MIN(100, MAX(0, (INDEX(出力表!D:D,4))*J197/MAX(K197, Settings!B3)))</f>
        <v>#VALUE!</v>
      </c>
      <c r="M197">
        <f>MIN(100, MAX(0, 100*BETAINV(乱数表!$E197, MAX(0.00000001, (1/(1+EXP(-(INDEX(係数表!G:G,5) + $B197))))*(EXP(INDEX(係数表!H:H,5) + INDEX(係数表!I:I,5)*LN(INDEX(出力表!C:C,5)+1)))), MAX(0.00000001, (1-(1/(1+EXP(-(INDEX(係数表!G:G,5) + $B197)))))*(EXP(INDEX(係数表!H:H,5) + INDEX(係数表!I:I,5)*LN(INDEX(出力表!C:C,5)+1)))))))</f>
        <v>96.386397642070236</v>
      </c>
      <c r="N197" t="e">
        <f>MIN(100, MAX(0, (100*(INDEX(出力表!D:D,5))/(EXP(INDEX(係数表!B:B,5) + $C197) + (INDEX(出力表!D:D,5)))) + (乱数表!$Q197*(Settings!B12/(((INDEX(出力表!D:D,5))+1)^INDEX(係数表!E:E,5)*INDEX(係数表!F:F,5))))))</f>
        <v>#VALUE!</v>
      </c>
      <c r="O197" t="e">
        <f>MIN(100, MAX(0, (INDEX(出力表!D:D,5))*M197/MAX(N197, Settings!B3)))</f>
        <v>#VALUE!</v>
      </c>
      <c r="P197">
        <f>MIN(100, MAX(0, 100*BETAINV(乱数表!$F197, MAX(0.00000001, (1/(1+EXP(-(INDEX(係数表!G:G,6) + $B197))))*(EXP(INDEX(係数表!H:H,6) + INDEX(係数表!I:I,6)*LN(INDEX(出力表!C:C,6)+1)))), MAX(0.00000001, (1-(1/(1+EXP(-(INDEX(係数表!G:G,6) + $B197)))))*(EXP(INDEX(係数表!H:H,6) + INDEX(係数表!I:I,6)*LN(INDEX(出力表!C:C,6)+1)))))))</f>
        <v>52.68809003306221</v>
      </c>
      <c r="Q197" t="e">
        <f>MIN(100, MAX(0, (100*(INDEX(出力表!D:D,6))/(EXP(INDEX(係数表!B:B,6) + $C197) + (INDEX(出力表!D:D,6)))) + (乱数表!$R197*(Settings!B12/(((INDEX(出力表!D:D,6))+1)^INDEX(係数表!E:E,6)*INDEX(係数表!F:F,6))))))</f>
        <v>#VALUE!</v>
      </c>
      <c r="R197" t="e">
        <f>MIN(100, MAX(0, (INDEX(出力表!D:D,6))*P197/MAX(Q197, Settings!B3)))</f>
        <v>#VALUE!</v>
      </c>
      <c r="S197">
        <f>MIN(100, MAX(0, 100*BETAINV(乱数表!$G197, MAX(0.00000001, (1/(1+EXP(-(INDEX(係数表!G:G,7) + $B197))))*(EXP(INDEX(係数表!H:H,7) + INDEX(係数表!I:I,7)*LN(INDEX(出力表!C:C,7)+1)))), MAX(0.00000001, (1-(1/(1+EXP(-(INDEX(係数表!G:G,7) + $B197)))))*(EXP(INDEX(係数表!H:H,7) + INDEX(係数表!I:I,7)*LN(INDEX(出力表!C:C,7)+1)))))))</f>
        <v>96.349820065099109</v>
      </c>
      <c r="T197" t="e">
        <f>MIN(100, MAX(0, (100*(INDEX(出力表!D:D,7))/(EXP(INDEX(係数表!B:B,7) + $C197) + (INDEX(出力表!D:D,7)))) + (乱数表!$S197*(Settings!B12/(((INDEX(出力表!D:D,7))+1)^INDEX(係数表!E:E,7)*INDEX(係数表!F:F,7))))))</f>
        <v>#VALUE!</v>
      </c>
      <c r="U197" t="e">
        <f>MIN(100, MAX(0, (INDEX(出力表!D:D,7))*S197/MAX(T197, Settings!B3)))</f>
        <v>#VALUE!</v>
      </c>
      <c r="V197">
        <f>MIN(100, MAX(0, 100*BETAINV(乱数表!$H197, MAX(0.00000001, (1/(1+EXP(-(INDEX(係数表!G:G,8) + $B197))))*(EXP(INDEX(係数表!H:H,8) + INDEX(係数表!I:I,8)*LN(INDEX(出力表!C:C,8)+1)))), MAX(0.00000001, (1-(1/(1+EXP(-(INDEX(係数表!G:G,8) + $B197)))))*(EXP(INDEX(係数表!H:H,8) + INDEX(係数表!I:I,8)*LN(INDEX(出力表!C:C,8)+1)))))))</f>
        <v>77.875052561924122</v>
      </c>
      <c r="W197" t="e">
        <f>MIN(100, MAX(0, (100*(INDEX(出力表!D:D,8))/(EXP(INDEX(係数表!B:B,8) + $C197) + (INDEX(出力表!D:D,8)))) + (乱数表!$T197*(Settings!B12/(((INDEX(出力表!D:D,8))+1)^INDEX(係数表!E:E,8)*INDEX(係数表!F:F,8))))))</f>
        <v>#VALUE!</v>
      </c>
      <c r="X197" t="e">
        <f>MIN(100, MAX(0, (INDEX(出力表!D:D,8))*V197/MAX(W197, Settings!B3)))</f>
        <v>#VALUE!</v>
      </c>
      <c r="Y197">
        <f>MIN(100, MAX(0, 100*BETAINV(乱数表!$I197, MAX(0.00000001, (1/(1+EXP(-(INDEX(係数表!G:G,9) + $B197))))*(EXP(INDEX(係数表!H:H,9) + INDEX(係数表!I:I,9)*LN(INDEX(出力表!C:C,9)+1)))), MAX(0.00000001, (1-(1/(1+EXP(-(INDEX(係数表!G:G,9) + $B197)))))*(EXP(INDEX(係数表!H:H,9) + INDEX(係数表!I:I,9)*LN(INDEX(出力表!C:C,9)+1)))))))</f>
        <v>83.371380058787921</v>
      </c>
      <c r="Z197" t="e">
        <f>MIN(100, MAX(0, (100*(INDEX(出力表!D:D,9))/(EXP(INDEX(係数表!B:B,9) + $C197) + (INDEX(出力表!D:D,9)))) + (乱数表!$U197*(Settings!B12/(((INDEX(出力表!D:D,9))+1)^INDEX(係数表!E:E,9)*INDEX(係数表!F:F,9))))))</f>
        <v>#VALUE!</v>
      </c>
      <c r="AA197" t="e">
        <f>MIN(100, MAX(0, (INDEX(出力表!D:D,9))*Y197/MAX(Z197, Settings!B3)))</f>
        <v>#VALUE!</v>
      </c>
      <c r="AB197">
        <f>MIN(100, MAX(0, 100*BETAINV(乱数表!$J197, MAX(0.00000001, (1/(1+EXP(-(INDEX(係数表!G:G,10) + $B197))))*(EXP(INDEX(係数表!H:H,10) + INDEX(係数表!I:I,10)*LN(INDEX(出力表!C:C,10)+1)))), MAX(0.00000001, (1-(1/(1+EXP(-(INDEX(係数表!G:G,10) + $B197)))))*(EXP(INDEX(係数表!H:H,10) + INDEX(係数表!I:I,10)*LN(INDEX(出力表!C:C,10)+1)))))))</f>
        <v>84.22809875158049</v>
      </c>
      <c r="AC197" t="e">
        <f>MIN(100, MAX(0, (100*(INDEX(出力表!D:D,10))/(EXP(INDEX(係数表!B:B,10) + $C197) + (INDEX(出力表!D:D,10)))) + (乱数表!$V197*(Settings!B12/(((INDEX(出力表!D:D,10))+1)^INDEX(係数表!E:E,10)*INDEX(係数表!F:F,10))))))</f>
        <v>#VALUE!</v>
      </c>
      <c r="AD197" t="e">
        <f>MIN(100, MAX(0, (INDEX(出力表!D:D,10))*AB197/MAX(AC197, Settings!B3)))</f>
        <v>#VALUE!</v>
      </c>
      <c r="AE197">
        <f>MIN(100, MAX(0, 100*BETAINV(乱数表!$K197, MAX(0.00000001, (1/(1+EXP(-(INDEX(係数表!G:G,11) + $B197))))*(EXP(INDEX(係数表!H:H,11) + INDEX(係数表!I:I,11)*LN(INDEX(出力表!C:C,11)+1)))), MAX(0.00000001, (1-(1/(1+EXP(-(INDEX(係数表!G:G,11) + $B197)))))*(EXP(INDEX(係数表!H:H,11) + INDEX(係数表!I:I,11)*LN(INDEX(出力表!C:C,11)+1)))))))</f>
        <v>73.64926636703008</v>
      </c>
      <c r="AF197" t="e">
        <f>MIN(100, MAX(0, (100*(INDEX(出力表!D:D,11))/(EXP(INDEX(係数表!B:B,11) + $C197) + (INDEX(出力表!D:D,11)))) + (乱数表!$W197*(Settings!B12/(((INDEX(出力表!D:D,11))+1)^INDEX(係数表!E:E,11)*INDEX(係数表!F:F,11))))))</f>
        <v>#VALUE!</v>
      </c>
      <c r="AG197" t="e">
        <f>MIN(100, MAX(0, (INDEX(出力表!D:D,11))*AE197/MAX(AF197, Settings!B3)))</f>
        <v>#VALUE!</v>
      </c>
      <c r="AH197">
        <f>MIN(100, MAX(0, 100*BETAINV(乱数表!$L197, MAX(0.00000001, (1/(1+EXP(-(INDEX(係数表!G:G,12) + $B197))))*(EXP(INDEX(係数表!H:H,12) + INDEX(係数表!I:I,12)*LN(INDEX(出力表!C:C,12)+1)))), MAX(0.00000001, (1-(1/(1+EXP(-(INDEX(係数表!G:G,12) + $B197)))))*(EXP(INDEX(係数表!H:H,12) + INDEX(係数表!I:I,12)*LN(INDEX(出力表!C:C,12)+1)))))))</f>
        <v>83.318520134198963</v>
      </c>
      <c r="AI197" t="e">
        <f>MIN(100, MAX(0, (100*(INDEX(出力表!D:D,12))/(EXP(INDEX(係数表!B:B,12) + $C197) + (INDEX(出力表!D:D,12)))) + (乱数表!$X197*(Settings!B12/(((INDEX(出力表!D:D,12))+1)^INDEX(係数表!E:E,12)*INDEX(係数表!F:F,12))))))</f>
        <v>#VALUE!</v>
      </c>
      <c r="AJ197" t="e">
        <f>MIN(100, MAX(0, (INDEX(出力表!D:D,12))*AH197/MAX(AI197, Settings!B3)))</f>
        <v>#VALUE!</v>
      </c>
      <c r="AK197">
        <f>MIN(100, MAX(0, 100*BETAINV(乱数表!$M197, MAX(0.00000001, (1/(1+EXP(-(INDEX(係数表!G:G,13) + $B197))))*(EXP(INDEX(係数表!H:H,13) + INDEX(係数表!I:I,13)*LN(INDEX(出力表!C:C,13)+1)))), MAX(0.00000001, (1-(1/(1+EXP(-(INDEX(係数表!G:G,13) + $B197)))))*(EXP(INDEX(係数表!H:H,13) + INDEX(係数表!I:I,13)*LN(INDEX(出力表!C:C,13)+1)))))))</f>
        <v>98.653147392392015</v>
      </c>
      <c r="AL197" t="e">
        <f>MIN(100, MAX(0, (100*(INDEX(出力表!D:D,13))/(EXP(INDEX(係数表!B:B,13) + $C197) + (INDEX(出力表!D:D,13)))) + (乱数表!$Y197*(Settings!B12/(((INDEX(出力表!D:D,13))+1)^INDEX(係数表!E:E,13)*INDEX(係数表!F:F,13))))))</f>
        <v>#VALUE!</v>
      </c>
      <c r="AM197" t="e">
        <f>MIN(100, MAX(0, (INDEX(出力表!D:D,13))*AK197/MAX(AL197, Settings!B3)))</f>
        <v>#VALUE!</v>
      </c>
      <c r="AN197">
        <f>IF(ISNUMBER(F197), INDEX(出力表!B:B,2)*F197, 0)+IF(ISNUMBER(I197), INDEX(出力表!B:B,3)*I197, 0)+IF(ISNUMBER(L197), INDEX(出力表!B:B,4)*L197, 0)+IF(ISNUMBER(O197), INDEX(出力表!B:B,5)*O197, 0)+IF(ISNUMBER(R197), INDEX(出力表!B:B,6)*R197, 0)+IF(ISNUMBER(U197), INDEX(出力表!B:B,7)*U197, 0)+IF(ISNUMBER(X197), INDEX(出力表!B:B,8)*X197, 0)+IF(ISNUMBER(AA197), INDEX(出力表!B:B,9)*AA197, 0)+IF(ISNUMBER(AD197), INDEX(出力表!B:B,10)*AD197, 0)+IF(ISNUMBER(AG197), INDEX(出力表!B:B,11)*AG197, 0)+IF(ISNUMBER(AJ197), INDEX(出力表!B:B,12)*AJ197, 0)+IF(ISNUMBER(AM197), INDEX(出力表!B:B,13)*AM197, 0)</f>
        <v>0</v>
      </c>
      <c r="AO197">
        <f>IF(ISNUMBER(F197), INDEX(出力表!B:B,2), 0)+IF(ISNUMBER(I197), INDEX(出力表!B:B,3), 0)+IF(ISNUMBER(L197), INDEX(出力表!B:B,4), 0)+IF(ISNUMBER(O197), INDEX(出力表!B:B,5), 0)+IF(ISNUMBER(R197), INDEX(出力表!B:B,6), 0)+IF(ISNUMBER(U197), INDEX(出力表!B:B,7), 0)+IF(ISNUMBER(X197), INDEX(出力表!B:B,8), 0)+IF(ISNUMBER(AA197), INDEX(出力表!B:B,9), 0)+IF(ISNUMBER(AD197), INDEX(出力表!B:B,10), 0)+IF(ISNUMBER(AG197), INDEX(出力表!B:B,11), 0)+IF(ISNUMBER(AJ197), INDEX(出力表!B:B,12), 0)+IF(ISNUMBER(AM197), INDEX(出力表!B:B,13), 0)</f>
        <v>0</v>
      </c>
      <c r="AP197" t="str">
        <f t="shared" si="3"/>
        <v/>
      </c>
    </row>
    <row r="198" spans="1:42" x14ac:dyDescent="0.2">
      <c r="A198">
        <v>197</v>
      </c>
      <c r="B198">
        <f>IF(UPPER(Settings!B4)="TRUE", 乱数表!$Z198*Settings!B10, 0)</f>
        <v>0.57403174034463456</v>
      </c>
      <c r="C198">
        <f>IF(UPPER(Settings!B4)="TRUE", 乱数表!$AA198*Settings!B11, 0)</f>
        <v>-2.8525296438054546E-2</v>
      </c>
      <c r="D198">
        <f>MIN(100, MAX(0, 100*BETAINV(乱数表!$B198, MAX(0.00000001, (1/(1+EXP(-(INDEX(係数表!G:G,2) + $B198))))*(EXP(INDEX(係数表!H:H,2) + INDEX(係数表!I:I,2)*LN(INDEX(出力表!C:C,2)+1)))), MAX(0.00000001, (1-(1/(1+EXP(-(INDEX(係数表!G:G,2) + $B198)))))*(EXP(INDEX(係数表!H:H,2) + INDEX(係数表!I:I,2)*LN(INDEX(出力表!C:C,2)+1)))))))</f>
        <v>97.586979651638202</v>
      </c>
      <c r="E198" t="e">
        <f>MIN(100, MAX(0, (100*(INDEX(出力表!D:D,2))/(EXP(INDEX(係数表!B:B,2) + $C198) + (INDEX(出力表!D:D,2)))) + (乱数表!$N198*(Settings!B12/(((INDEX(出力表!D:D,2))+1)^INDEX(係数表!E:E,2)*INDEX(係数表!F:F,2))))))</f>
        <v>#VALUE!</v>
      </c>
      <c r="F198" t="e">
        <f>MIN(100, MAX(0, (INDEX(出力表!D:D,2))*D198/MAX(E198, Settings!B3)))</f>
        <v>#VALUE!</v>
      </c>
      <c r="G198">
        <f>MIN(100, MAX(0, 100*BETAINV(乱数表!$C198, MAX(0.00000001, (1/(1+EXP(-(INDEX(係数表!G:G,3) + $B198))))*(EXP(INDEX(係数表!H:H,3) + INDEX(係数表!I:I,3)*LN(INDEX(出力表!C:C,3)+1)))), MAX(0.00000001, (1-(1/(1+EXP(-(INDEX(係数表!G:G,3) + $B198)))))*(EXP(INDEX(係数表!H:H,3) + INDEX(係数表!I:I,3)*LN(INDEX(出力表!C:C,3)+1)))))))</f>
        <v>99.947078969676056</v>
      </c>
      <c r="H198" t="e">
        <f>MIN(100, MAX(0, (100*(INDEX(出力表!D:D,3))/(EXP(INDEX(係数表!B:B,3) + $C198) + (INDEX(出力表!D:D,3)))) + (乱数表!$O198*(Settings!B12/(((INDEX(出力表!D:D,3))+1)^INDEX(係数表!E:E,3)*INDEX(係数表!F:F,3))))))</f>
        <v>#VALUE!</v>
      </c>
      <c r="I198" t="e">
        <f>MIN(100, MAX(0, (INDEX(出力表!D:D,3))*G198/MAX(H198, Settings!B3)))</f>
        <v>#VALUE!</v>
      </c>
      <c r="J198">
        <f>MIN(100, MAX(0, 100*BETAINV(乱数表!$D198, MAX(0.00000001, (1/(1+EXP(-(INDEX(係数表!G:G,4) + $B198))))*(EXP(INDEX(係数表!H:H,4) + INDEX(係数表!I:I,4)*LN(INDEX(出力表!C:C,4)+1)))), MAX(0.00000001, (1-(1/(1+EXP(-(INDEX(係数表!G:G,4) + $B198)))))*(EXP(INDEX(係数表!H:H,4) + INDEX(係数表!I:I,4)*LN(INDEX(出力表!C:C,4)+1)))))))</f>
        <v>99.296675046336787</v>
      </c>
      <c r="K198" t="e">
        <f>MIN(100, MAX(0, (100*(INDEX(出力表!D:D,4))/(EXP(INDEX(係数表!B:B,4) + $C198) + (INDEX(出力表!D:D,4)))) + (乱数表!$P198*(Settings!B12/(((INDEX(出力表!D:D,4))+1)^INDEX(係数表!E:E,4)*INDEX(係数表!F:F,4))))))</f>
        <v>#VALUE!</v>
      </c>
      <c r="L198" t="e">
        <f>MIN(100, MAX(0, (INDEX(出力表!D:D,4))*J198/MAX(K198, Settings!B3)))</f>
        <v>#VALUE!</v>
      </c>
      <c r="M198">
        <f>MIN(100, MAX(0, 100*BETAINV(乱数表!$E198, MAX(0.00000001, (1/(1+EXP(-(INDEX(係数表!G:G,5) + $B198))))*(EXP(INDEX(係数表!H:H,5) + INDEX(係数表!I:I,5)*LN(INDEX(出力表!C:C,5)+1)))), MAX(0.00000001, (1-(1/(1+EXP(-(INDEX(係数表!G:G,5) + $B198)))))*(EXP(INDEX(係数表!H:H,5) + INDEX(係数表!I:I,5)*LN(INDEX(出力表!C:C,5)+1)))))))</f>
        <v>51.514942774885931</v>
      </c>
      <c r="N198" t="e">
        <f>MIN(100, MAX(0, (100*(INDEX(出力表!D:D,5))/(EXP(INDEX(係数表!B:B,5) + $C198) + (INDEX(出力表!D:D,5)))) + (乱数表!$Q198*(Settings!B12/(((INDEX(出力表!D:D,5))+1)^INDEX(係数表!E:E,5)*INDEX(係数表!F:F,5))))))</f>
        <v>#VALUE!</v>
      </c>
      <c r="O198" t="e">
        <f>MIN(100, MAX(0, (INDEX(出力表!D:D,5))*M198/MAX(N198, Settings!B3)))</f>
        <v>#VALUE!</v>
      </c>
      <c r="P198">
        <f>MIN(100, MAX(0, 100*BETAINV(乱数表!$F198, MAX(0.00000001, (1/(1+EXP(-(INDEX(係数表!G:G,6) + $B198))))*(EXP(INDEX(係数表!H:H,6) + INDEX(係数表!I:I,6)*LN(INDEX(出力表!C:C,6)+1)))), MAX(0.00000001, (1-(1/(1+EXP(-(INDEX(係数表!G:G,6) + $B198)))))*(EXP(INDEX(係数表!H:H,6) + INDEX(係数表!I:I,6)*LN(INDEX(出力表!C:C,6)+1)))))))</f>
        <v>99.728977922403161</v>
      </c>
      <c r="Q198" t="e">
        <f>MIN(100, MAX(0, (100*(INDEX(出力表!D:D,6))/(EXP(INDEX(係数表!B:B,6) + $C198) + (INDEX(出力表!D:D,6)))) + (乱数表!$R198*(Settings!B12/(((INDEX(出力表!D:D,6))+1)^INDEX(係数表!E:E,6)*INDEX(係数表!F:F,6))))))</f>
        <v>#VALUE!</v>
      </c>
      <c r="R198" t="e">
        <f>MIN(100, MAX(0, (INDEX(出力表!D:D,6))*P198/MAX(Q198, Settings!B3)))</f>
        <v>#VALUE!</v>
      </c>
      <c r="S198">
        <f>MIN(100, MAX(0, 100*BETAINV(乱数表!$G198, MAX(0.00000001, (1/(1+EXP(-(INDEX(係数表!G:G,7) + $B198))))*(EXP(INDEX(係数表!H:H,7) + INDEX(係数表!I:I,7)*LN(INDEX(出力表!C:C,7)+1)))), MAX(0.00000001, (1-(1/(1+EXP(-(INDEX(係数表!G:G,7) + $B198)))))*(EXP(INDEX(係数表!H:H,7) + INDEX(係数表!I:I,7)*LN(INDEX(出力表!C:C,7)+1)))))))</f>
        <v>74.352133561771467</v>
      </c>
      <c r="T198" t="e">
        <f>MIN(100, MAX(0, (100*(INDEX(出力表!D:D,7))/(EXP(INDEX(係数表!B:B,7) + $C198) + (INDEX(出力表!D:D,7)))) + (乱数表!$S198*(Settings!B12/(((INDEX(出力表!D:D,7))+1)^INDEX(係数表!E:E,7)*INDEX(係数表!F:F,7))))))</f>
        <v>#VALUE!</v>
      </c>
      <c r="U198" t="e">
        <f>MIN(100, MAX(0, (INDEX(出力表!D:D,7))*S198/MAX(T198, Settings!B3)))</f>
        <v>#VALUE!</v>
      </c>
      <c r="V198">
        <f>MIN(100, MAX(0, 100*BETAINV(乱数表!$H198, MAX(0.00000001, (1/(1+EXP(-(INDEX(係数表!G:G,8) + $B198))))*(EXP(INDEX(係数表!H:H,8) + INDEX(係数表!I:I,8)*LN(INDEX(出力表!C:C,8)+1)))), MAX(0.00000001, (1-(1/(1+EXP(-(INDEX(係数表!G:G,8) + $B198)))))*(EXP(INDEX(係数表!H:H,8) + INDEX(係数表!I:I,8)*LN(INDEX(出力表!C:C,8)+1)))))))</f>
        <v>99.967309082912806</v>
      </c>
      <c r="W198" t="e">
        <f>MIN(100, MAX(0, (100*(INDEX(出力表!D:D,8))/(EXP(INDEX(係数表!B:B,8) + $C198) + (INDEX(出力表!D:D,8)))) + (乱数表!$T198*(Settings!B12/(((INDEX(出力表!D:D,8))+1)^INDEX(係数表!E:E,8)*INDEX(係数表!F:F,8))))))</f>
        <v>#VALUE!</v>
      </c>
      <c r="X198" t="e">
        <f>MIN(100, MAX(0, (INDEX(出力表!D:D,8))*V198/MAX(W198, Settings!B3)))</f>
        <v>#VALUE!</v>
      </c>
      <c r="Y198">
        <f>MIN(100, MAX(0, 100*BETAINV(乱数表!$I198, MAX(0.00000001, (1/(1+EXP(-(INDEX(係数表!G:G,9) + $B198))))*(EXP(INDEX(係数表!H:H,9) + INDEX(係数表!I:I,9)*LN(INDEX(出力表!C:C,9)+1)))), MAX(0.00000001, (1-(1/(1+EXP(-(INDEX(係数表!G:G,9) + $B198)))))*(EXP(INDEX(係数表!H:H,9) + INDEX(係数表!I:I,9)*LN(INDEX(出力表!C:C,9)+1)))))))</f>
        <v>97.872320372308906</v>
      </c>
      <c r="Z198" t="e">
        <f>MIN(100, MAX(0, (100*(INDEX(出力表!D:D,9))/(EXP(INDEX(係数表!B:B,9) + $C198) + (INDEX(出力表!D:D,9)))) + (乱数表!$U198*(Settings!B12/(((INDEX(出力表!D:D,9))+1)^INDEX(係数表!E:E,9)*INDEX(係数表!F:F,9))))))</f>
        <v>#VALUE!</v>
      </c>
      <c r="AA198" t="e">
        <f>MIN(100, MAX(0, (INDEX(出力表!D:D,9))*Y198/MAX(Z198, Settings!B3)))</f>
        <v>#VALUE!</v>
      </c>
      <c r="AB198">
        <f>MIN(100, MAX(0, 100*BETAINV(乱数表!$J198, MAX(0.00000001, (1/(1+EXP(-(INDEX(係数表!G:G,10) + $B198))))*(EXP(INDEX(係数表!H:H,10) + INDEX(係数表!I:I,10)*LN(INDEX(出力表!C:C,10)+1)))), MAX(0.00000001, (1-(1/(1+EXP(-(INDEX(係数表!G:G,10) + $B198)))))*(EXP(INDEX(係数表!H:H,10) + INDEX(係数表!I:I,10)*LN(INDEX(出力表!C:C,10)+1)))))))</f>
        <v>94.053338847485762</v>
      </c>
      <c r="AC198" t="e">
        <f>MIN(100, MAX(0, (100*(INDEX(出力表!D:D,10))/(EXP(INDEX(係数表!B:B,10) + $C198) + (INDEX(出力表!D:D,10)))) + (乱数表!$V198*(Settings!B12/(((INDEX(出力表!D:D,10))+1)^INDEX(係数表!E:E,10)*INDEX(係数表!F:F,10))))))</f>
        <v>#VALUE!</v>
      </c>
      <c r="AD198" t="e">
        <f>MIN(100, MAX(0, (INDEX(出力表!D:D,10))*AB198/MAX(AC198, Settings!B3)))</f>
        <v>#VALUE!</v>
      </c>
      <c r="AE198">
        <f>MIN(100, MAX(0, 100*BETAINV(乱数表!$K198, MAX(0.00000001, (1/(1+EXP(-(INDEX(係数表!G:G,11) + $B198))))*(EXP(INDEX(係数表!H:H,11) + INDEX(係数表!I:I,11)*LN(INDEX(出力表!C:C,11)+1)))), MAX(0.00000001, (1-(1/(1+EXP(-(INDEX(係数表!G:G,11) + $B198)))))*(EXP(INDEX(係数表!H:H,11) + INDEX(係数表!I:I,11)*LN(INDEX(出力表!C:C,11)+1)))))))</f>
        <v>99.327904323497734</v>
      </c>
      <c r="AF198" t="e">
        <f>MIN(100, MAX(0, (100*(INDEX(出力表!D:D,11))/(EXP(INDEX(係数表!B:B,11) + $C198) + (INDEX(出力表!D:D,11)))) + (乱数表!$W198*(Settings!B12/(((INDEX(出力表!D:D,11))+1)^INDEX(係数表!E:E,11)*INDEX(係数表!F:F,11))))))</f>
        <v>#VALUE!</v>
      </c>
      <c r="AG198" t="e">
        <f>MIN(100, MAX(0, (INDEX(出力表!D:D,11))*AE198/MAX(AF198, Settings!B3)))</f>
        <v>#VALUE!</v>
      </c>
      <c r="AH198">
        <f>MIN(100, MAX(0, 100*BETAINV(乱数表!$L198, MAX(0.00000001, (1/(1+EXP(-(INDEX(係数表!G:G,12) + $B198))))*(EXP(INDEX(係数表!H:H,12) + INDEX(係数表!I:I,12)*LN(INDEX(出力表!C:C,12)+1)))), MAX(0.00000001, (1-(1/(1+EXP(-(INDEX(係数表!G:G,12) + $B198)))))*(EXP(INDEX(係数表!H:H,12) + INDEX(係数表!I:I,12)*LN(INDEX(出力表!C:C,12)+1)))))))</f>
        <v>97.790707940734549</v>
      </c>
      <c r="AI198" t="e">
        <f>MIN(100, MAX(0, (100*(INDEX(出力表!D:D,12))/(EXP(INDEX(係数表!B:B,12) + $C198) + (INDEX(出力表!D:D,12)))) + (乱数表!$X198*(Settings!B12/(((INDEX(出力表!D:D,12))+1)^INDEX(係数表!E:E,12)*INDEX(係数表!F:F,12))))))</f>
        <v>#VALUE!</v>
      </c>
      <c r="AJ198" t="e">
        <f>MIN(100, MAX(0, (INDEX(出力表!D:D,12))*AH198/MAX(AI198, Settings!B3)))</f>
        <v>#VALUE!</v>
      </c>
      <c r="AK198">
        <f>MIN(100, MAX(0, 100*BETAINV(乱数表!$M198, MAX(0.00000001, (1/(1+EXP(-(INDEX(係数表!G:G,13) + $B198))))*(EXP(INDEX(係数表!H:H,13) + INDEX(係数表!I:I,13)*LN(INDEX(出力表!C:C,13)+1)))), MAX(0.00000001, (1-(1/(1+EXP(-(INDEX(係数表!G:G,13) + $B198)))))*(EXP(INDEX(係数表!H:H,13) + INDEX(係数表!I:I,13)*LN(INDEX(出力表!C:C,13)+1)))))))</f>
        <v>99.998108506050414</v>
      </c>
      <c r="AL198" t="e">
        <f>MIN(100, MAX(0, (100*(INDEX(出力表!D:D,13))/(EXP(INDEX(係数表!B:B,13) + $C198) + (INDEX(出力表!D:D,13)))) + (乱数表!$Y198*(Settings!B12/(((INDEX(出力表!D:D,13))+1)^INDEX(係数表!E:E,13)*INDEX(係数表!F:F,13))))))</f>
        <v>#VALUE!</v>
      </c>
      <c r="AM198" t="e">
        <f>MIN(100, MAX(0, (INDEX(出力表!D:D,13))*AK198/MAX(AL198, Settings!B3)))</f>
        <v>#VALUE!</v>
      </c>
      <c r="AN198">
        <f>IF(ISNUMBER(F198), INDEX(出力表!B:B,2)*F198, 0)+IF(ISNUMBER(I198), INDEX(出力表!B:B,3)*I198, 0)+IF(ISNUMBER(L198), INDEX(出力表!B:B,4)*L198, 0)+IF(ISNUMBER(O198), INDEX(出力表!B:B,5)*O198, 0)+IF(ISNUMBER(R198), INDEX(出力表!B:B,6)*R198, 0)+IF(ISNUMBER(U198), INDEX(出力表!B:B,7)*U198, 0)+IF(ISNUMBER(X198), INDEX(出力表!B:B,8)*X198, 0)+IF(ISNUMBER(AA198), INDEX(出力表!B:B,9)*AA198, 0)+IF(ISNUMBER(AD198), INDEX(出力表!B:B,10)*AD198, 0)+IF(ISNUMBER(AG198), INDEX(出力表!B:B,11)*AG198, 0)+IF(ISNUMBER(AJ198), INDEX(出力表!B:B,12)*AJ198, 0)+IF(ISNUMBER(AM198), INDEX(出力表!B:B,13)*AM198, 0)</f>
        <v>0</v>
      </c>
      <c r="AO198">
        <f>IF(ISNUMBER(F198), INDEX(出力表!B:B,2), 0)+IF(ISNUMBER(I198), INDEX(出力表!B:B,3), 0)+IF(ISNUMBER(L198), INDEX(出力表!B:B,4), 0)+IF(ISNUMBER(O198), INDEX(出力表!B:B,5), 0)+IF(ISNUMBER(R198), INDEX(出力表!B:B,6), 0)+IF(ISNUMBER(U198), INDEX(出力表!B:B,7), 0)+IF(ISNUMBER(X198), INDEX(出力表!B:B,8), 0)+IF(ISNUMBER(AA198), INDEX(出力表!B:B,9), 0)+IF(ISNUMBER(AD198), INDEX(出力表!B:B,10), 0)+IF(ISNUMBER(AG198), INDEX(出力表!B:B,11), 0)+IF(ISNUMBER(AJ198), INDEX(出力表!B:B,12), 0)+IF(ISNUMBER(AM198), INDEX(出力表!B:B,13), 0)</f>
        <v>0</v>
      </c>
      <c r="AP198" t="str">
        <f t="shared" si="3"/>
        <v/>
      </c>
    </row>
    <row r="199" spans="1:42" x14ac:dyDescent="0.2">
      <c r="A199">
        <v>198</v>
      </c>
      <c r="B199">
        <f>IF(UPPER(Settings!B4)="TRUE", 乱数表!$Z199*Settings!B10, 0)</f>
        <v>0.1530701810460971</v>
      </c>
      <c r="C199">
        <f>IF(UPPER(Settings!B4)="TRUE", 乱数表!$AA199*Settings!B11, 0)</f>
        <v>0.10886223117096708</v>
      </c>
      <c r="D199">
        <f>MIN(100, MAX(0, 100*BETAINV(乱数表!$B199, MAX(0.00000001, (1/(1+EXP(-(INDEX(係数表!G:G,2) + $B199))))*(EXP(INDEX(係数表!H:H,2) + INDEX(係数表!I:I,2)*LN(INDEX(出力表!C:C,2)+1)))), MAX(0.00000001, (1-(1/(1+EXP(-(INDEX(係数表!G:G,2) + $B199)))))*(EXP(INDEX(係数表!H:H,2) + INDEX(係数表!I:I,2)*LN(INDEX(出力表!C:C,2)+1)))))))</f>
        <v>98.848786386932034</v>
      </c>
      <c r="E199" t="e">
        <f>MIN(100, MAX(0, (100*(INDEX(出力表!D:D,2))/(EXP(INDEX(係数表!B:B,2) + $C199) + (INDEX(出力表!D:D,2)))) + (乱数表!$N199*(Settings!B12/(((INDEX(出力表!D:D,2))+1)^INDEX(係数表!E:E,2)*INDEX(係数表!F:F,2))))))</f>
        <v>#VALUE!</v>
      </c>
      <c r="F199" t="e">
        <f>MIN(100, MAX(0, (INDEX(出力表!D:D,2))*D199/MAX(E199, Settings!B3)))</f>
        <v>#VALUE!</v>
      </c>
      <c r="G199">
        <f>MIN(100, MAX(0, 100*BETAINV(乱数表!$C199, MAX(0.00000001, (1/(1+EXP(-(INDEX(係数表!G:G,3) + $B199))))*(EXP(INDEX(係数表!H:H,3) + INDEX(係数表!I:I,3)*LN(INDEX(出力表!C:C,3)+1)))), MAX(0.00000001, (1-(1/(1+EXP(-(INDEX(係数表!G:G,3) + $B199)))))*(EXP(INDEX(係数表!H:H,3) + INDEX(係数表!I:I,3)*LN(INDEX(出力表!C:C,3)+1)))))))</f>
        <v>70.262162194021286</v>
      </c>
      <c r="H199" t="e">
        <f>MIN(100, MAX(0, (100*(INDEX(出力表!D:D,3))/(EXP(INDEX(係数表!B:B,3) + $C199) + (INDEX(出力表!D:D,3)))) + (乱数表!$O199*(Settings!B12/(((INDEX(出力表!D:D,3))+1)^INDEX(係数表!E:E,3)*INDEX(係数表!F:F,3))))))</f>
        <v>#VALUE!</v>
      </c>
      <c r="I199" t="e">
        <f>MIN(100, MAX(0, (INDEX(出力表!D:D,3))*G199/MAX(H199, Settings!B3)))</f>
        <v>#VALUE!</v>
      </c>
      <c r="J199">
        <f>MIN(100, MAX(0, 100*BETAINV(乱数表!$D199, MAX(0.00000001, (1/(1+EXP(-(INDEX(係数表!G:G,4) + $B199))))*(EXP(INDEX(係数表!H:H,4) + INDEX(係数表!I:I,4)*LN(INDEX(出力表!C:C,4)+1)))), MAX(0.00000001, (1-(1/(1+EXP(-(INDEX(係数表!G:G,4) + $B199)))))*(EXP(INDEX(係数表!H:H,4) + INDEX(係数表!I:I,4)*LN(INDEX(出力表!C:C,4)+1)))))))</f>
        <v>96.026882055903741</v>
      </c>
      <c r="K199" t="e">
        <f>MIN(100, MAX(0, (100*(INDEX(出力表!D:D,4))/(EXP(INDEX(係数表!B:B,4) + $C199) + (INDEX(出力表!D:D,4)))) + (乱数表!$P199*(Settings!B12/(((INDEX(出力表!D:D,4))+1)^INDEX(係数表!E:E,4)*INDEX(係数表!F:F,4))))))</f>
        <v>#VALUE!</v>
      </c>
      <c r="L199" t="e">
        <f>MIN(100, MAX(0, (INDEX(出力表!D:D,4))*J199/MAX(K199, Settings!B3)))</f>
        <v>#VALUE!</v>
      </c>
      <c r="M199">
        <f>MIN(100, MAX(0, 100*BETAINV(乱数表!$E199, MAX(0.00000001, (1/(1+EXP(-(INDEX(係数表!G:G,5) + $B199))))*(EXP(INDEX(係数表!H:H,5) + INDEX(係数表!I:I,5)*LN(INDEX(出力表!C:C,5)+1)))), MAX(0.00000001, (1-(1/(1+EXP(-(INDEX(係数表!G:G,5) + $B199)))))*(EXP(INDEX(係数表!H:H,5) + INDEX(係数表!I:I,5)*LN(INDEX(出力表!C:C,5)+1)))))))</f>
        <v>94.989435674205964</v>
      </c>
      <c r="N199" t="e">
        <f>MIN(100, MAX(0, (100*(INDEX(出力表!D:D,5))/(EXP(INDEX(係数表!B:B,5) + $C199) + (INDEX(出力表!D:D,5)))) + (乱数表!$Q199*(Settings!B12/(((INDEX(出力表!D:D,5))+1)^INDEX(係数表!E:E,5)*INDEX(係数表!F:F,5))))))</f>
        <v>#VALUE!</v>
      </c>
      <c r="O199" t="e">
        <f>MIN(100, MAX(0, (INDEX(出力表!D:D,5))*M199/MAX(N199, Settings!B3)))</f>
        <v>#VALUE!</v>
      </c>
      <c r="P199">
        <f>MIN(100, MAX(0, 100*BETAINV(乱数表!$F199, MAX(0.00000001, (1/(1+EXP(-(INDEX(係数表!G:G,6) + $B199))))*(EXP(INDEX(係数表!H:H,6) + INDEX(係数表!I:I,6)*LN(INDEX(出力表!C:C,6)+1)))), MAX(0.00000001, (1-(1/(1+EXP(-(INDEX(係数表!G:G,6) + $B199)))))*(EXP(INDEX(係数表!H:H,6) + INDEX(係数表!I:I,6)*LN(INDEX(出力表!C:C,6)+1)))))))</f>
        <v>99.656459302361384</v>
      </c>
      <c r="Q199" t="e">
        <f>MIN(100, MAX(0, (100*(INDEX(出力表!D:D,6))/(EXP(INDEX(係数表!B:B,6) + $C199) + (INDEX(出力表!D:D,6)))) + (乱数表!$R199*(Settings!B12/(((INDEX(出力表!D:D,6))+1)^INDEX(係数表!E:E,6)*INDEX(係数表!F:F,6))))))</f>
        <v>#VALUE!</v>
      </c>
      <c r="R199" t="e">
        <f>MIN(100, MAX(0, (INDEX(出力表!D:D,6))*P199/MAX(Q199, Settings!B3)))</f>
        <v>#VALUE!</v>
      </c>
      <c r="S199">
        <f>MIN(100, MAX(0, 100*BETAINV(乱数表!$G199, MAX(0.00000001, (1/(1+EXP(-(INDEX(係数表!G:G,7) + $B199))))*(EXP(INDEX(係数表!H:H,7) + INDEX(係数表!I:I,7)*LN(INDEX(出力表!C:C,7)+1)))), MAX(0.00000001, (1-(1/(1+EXP(-(INDEX(係数表!G:G,7) + $B199)))))*(EXP(INDEX(係数表!H:H,7) + INDEX(係数表!I:I,7)*LN(INDEX(出力表!C:C,7)+1)))))))</f>
        <v>99.795614913944377</v>
      </c>
      <c r="T199" t="e">
        <f>MIN(100, MAX(0, (100*(INDEX(出力表!D:D,7))/(EXP(INDEX(係数表!B:B,7) + $C199) + (INDEX(出力表!D:D,7)))) + (乱数表!$S199*(Settings!B12/(((INDEX(出力表!D:D,7))+1)^INDEX(係数表!E:E,7)*INDEX(係数表!F:F,7))))))</f>
        <v>#VALUE!</v>
      </c>
      <c r="U199" t="e">
        <f>MIN(100, MAX(0, (INDEX(出力表!D:D,7))*S199/MAX(T199, Settings!B3)))</f>
        <v>#VALUE!</v>
      </c>
      <c r="V199">
        <f>MIN(100, MAX(0, 100*BETAINV(乱数表!$H199, MAX(0.00000001, (1/(1+EXP(-(INDEX(係数表!G:G,8) + $B199))))*(EXP(INDEX(係数表!H:H,8) + INDEX(係数表!I:I,8)*LN(INDEX(出力表!C:C,8)+1)))), MAX(0.00000001, (1-(1/(1+EXP(-(INDEX(係数表!G:G,8) + $B199)))))*(EXP(INDEX(係数表!H:H,8) + INDEX(係数表!I:I,8)*LN(INDEX(出力表!C:C,8)+1)))))))</f>
        <v>94.009988095947804</v>
      </c>
      <c r="W199" t="e">
        <f>MIN(100, MAX(0, (100*(INDEX(出力表!D:D,8))/(EXP(INDEX(係数表!B:B,8) + $C199) + (INDEX(出力表!D:D,8)))) + (乱数表!$T199*(Settings!B12/(((INDEX(出力表!D:D,8))+1)^INDEX(係数表!E:E,8)*INDEX(係数表!F:F,8))))))</f>
        <v>#VALUE!</v>
      </c>
      <c r="X199" t="e">
        <f>MIN(100, MAX(0, (INDEX(出力表!D:D,8))*V199/MAX(W199, Settings!B3)))</f>
        <v>#VALUE!</v>
      </c>
      <c r="Y199">
        <f>MIN(100, MAX(0, 100*BETAINV(乱数表!$I199, MAX(0.00000001, (1/(1+EXP(-(INDEX(係数表!G:G,9) + $B199))))*(EXP(INDEX(係数表!H:H,9) + INDEX(係数表!I:I,9)*LN(INDEX(出力表!C:C,9)+1)))), MAX(0.00000001, (1-(1/(1+EXP(-(INDEX(係数表!G:G,9) + $B199)))))*(EXP(INDEX(係数表!H:H,9) + INDEX(係数表!I:I,9)*LN(INDEX(出力表!C:C,9)+1)))))))</f>
        <v>99.895136333432504</v>
      </c>
      <c r="Z199" t="e">
        <f>MIN(100, MAX(0, (100*(INDEX(出力表!D:D,9))/(EXP(INDEX(係数表!B:B,9) + $C199) + (INDEX(出力表!D:D,9)))) + (乱数表!$U199*(Settings!B12/(((INDEX(出力表!D:D,9))+1)^INDEX(係数表!E:E,9)*INDEX(係数表!F:F,9))))))</f>
        <v>#VALUE!</v>
      </c>
      <c r="AA199" t="e">
        <f>MIN(100, MAX(0, (INDEX(出力表!D:D,9))*Y199/MAX(Z199, Settings!B3)))</f>
        <v>#VALUE!</v>
      </c>
      <c r="AB199">
        <f>MIN(100, MAX(0, 100*BETAINV(乱数表!$J199, MAX(0.00000001, (1/(1+EXP(-(INDEX(係数表!G:G,10) + $B199))))*(EXP(INDEX(係数表!H:H,10) + INDEX(係数表!I:I,10)*LN(INDEX(出力表!C:C,10)+1)))), MAX(0.00000001, (1-(1/(1+EXP(-(INDEX(係数表!G:G,10) + $B199)))))*(EXP(INDEX(係数表!H:H,10) + INDEX(係数表!I:I,10)*LN(INDEX(出力表!C:C,10)+1)))))))</f>
        <v>99.681292718261361</v>
      </c>
      <c r="AC199" t="e">
        <f>MIN(100, MAX(0, (100*(INDEX(出力表!D:D,10))/(EXP(INDEX(係数表!B:B,10) + $C199) + (INDEX(出力表!D:D,10)))) + (乱数表!$V199*(Settings!B12/(((INDEX(出力表!D:D,10))+1)^INDEX(係数表!E:E,10)*INDEX(係数表!F:F,10))))))</f>
        <v>#VALUE!</v>
      </c>
      <c r="AD199" t="e">
        <f>MIN(100, MAX(0, (INDEX(出力表!D:D,10))*AB199/MAX(AC199, Settings!B3)))</f>
        <v>#VALUE!</v>
      </c>
      <c r="AE199">
        <f>MIN(100, MAX(0, 100*BETAINV(乱数表!$K199, MAX(0.00000001, (1/(1+EXP(-(INDEX(係数表!G:G,11) + $B199))))*(EXP(INDEX(係数表!H:H,11) + INDEX(係数表!I:I,11)*LN(INDEX(出力表!C:C,11)+1)))), MAX(0.00000001, (1-(1/(1+EXP(-(INDEX(係数表!G:G,11) + $B199)))))*(EXP(INDEX(係数表!H:H,11) + INDEX(係数表!I:I,11)*LN(INDEX(出力表!C:C,11)+1)))))))</f>
        <v>99.712563649453415</v>
      </c>
      <c r="AF199" t="e">
        <f>MIN(100, MAX(0, (100*(INDEX(出力表!D:D,11))/(EXP(INDEX(係数表!B:B,11) + $C199) + (INDEX(出力表!D:D,11)))) + (乱数表!$W199*(Settings!B12/(((INDEX(出力表!D:D,11))+1)^INDEX(係数表!E:E,11)*INDEX(係数表!F:F,11))))))</f>
        <v>#VALUE!</v>
      </c>
      <c r="AG199" t="e">
        <f>MIN(100, MAX(0, (INDEX(出力表!D:D,11))*AE199/MAX(AF199, Settings!B3)))</f>
        <v>#VALUE!</v>
      </c>
      <c r="AH199">
        <f>MIN(100, MAX(0, 100*BETAINV(乱数表!$L199, MAX(0.00000001, (1/(1+EXP(-(INDEX(係数表!G:G,12) + $B199))))*(EXP(INDEX(係数表!H:H,12) + INDEX(係数表!I:I,12)*LN(INDEX(出力表!C:C,12)+1)))), MAX(0.00000001, (1-(1/(1+EXP(-(INDEX(係数表!G:G,12) + $B199)))))*(EXP(INDEX(係数表!H:H,12) + INDEX(係数表!I:I,12)*LN(INDEX(出力表!C:C,12)+1)))))))</f>
        <v>99.896831768285836</v>
      </c>
      <c r="AI199" t="e">
        <f>MIN(100, MAX(0, (100*(INDEX(出力表!D:D,12))/(EXP(INDEX(係数表!B:B,12) + $C199) + (INDEX(出力表!D:D,12)))) + (乱数表!$X199*(Settings!B12/(((INDEX(出力表!D:D,12))+1)^INDEX(係数表!E:E,12)*INDEX(係数表!F:F,12))))))</f>
        <v>#VALUE!</v>
      </c>
      <c r="AJ199" t="e">
        <f>MIN(100, MAX(0, (INDEX(出力表!D:D,12))*AH199/MAX(AI199, Settings!B3)))</f>
        <v>#VALUE!</v>
      </c>
      <c r="AK199">
        <f>MIN(100, MAX(0, 100*BETAINV(乱数表!$M199, MAX(0.00000001, (1/(1+EXP(-(INDEX(係数表!G:G,13) + $B199))))*(EXP(INDEX(係数表!H:H,13) + INDEX(係数表!I:I,13)*LN(INDEX(出力表!C:C,13)+1)))), MAX(0.00000001, (1-(1/(1+EXP(-(INDEX(係数表!G:G,13) + $B199)))))*(EXP(INDEX(係数表!H:H,13) + INDEX(係数表!I:I,13)*LN(INDEX(出力表!C:C,13)+1)))))))</f>
        <v>99.506075041143973</v>
      </c>
      <c r="AL199" t="e">
        <f>MIN(100, MAX(0, (100*(INDEX(出力表!D:D,13))/(EXP(INDEX(係数表!B:B,13) + $C199) + (INDEX(出力表!D:D,13)))) + (乱数表!$Y199*(Settings!B12/(((INDEX(出力表!D:D,13))+1)^INDEX(係数表!E:E,13)*INDEX(係数表!F:F,13))))))</f>
        <v>#VALUE!</v>
      </c>
      <c r="AM199" t="e">
        <f>MIN(100, MAX(0, (INDEX(出力表!D:D,13))*AK199/MAX(AL199, Settings!B3)))</f>
        <v>#VALUE!</v>
      </c>
      <c r="AN199">
        <f>IF(ISNUMBER(F199), INDEX(出力表!B:B,2)*F199, 0)+IF(ISNUMBER(I199), INDEX(出力表!B:B,3)*I199, 0)+IF(ISNUMBER(L199), INDEX(出力表!B:B,4)*L199, 0)+IF(ISNUMBER(O199), INDEX(出力表!B:B,5)*O199, 0)+IF(ISNUMBER(R199), INDEX(出力表!B:B,6)*R199, 0)+IF(ISNUMBER(U199), INDEX(出力表!B:B,7)*U199, 0)+IF(ISNUMBER(X199), INDEX(出力表!B:B,8)*X199, 0)+IF(ISNUMBER(AA199), INDEX(出力表!B:B,9)*AA199, 0)+IF(ISNUMBER(AD199), INDEX(出力表!B:B,10)*AD199, 0)+IF(ISNUMBER(AG199), INDEX(出力表!B:B,11)*AG199, 0)+IF(ISNUMBER(AJ199), INDEX(出力表!B:B,12)*AJ199, 0)+IF(ISNUMBER(AM199), INDEX(出力表!B:B,13)*AM199, 0)</f>
        <v>0</v>
      </c>
      <c r="AO199">
        <f>IF(ISNUMBER(F199), INDEX(出力表!B:B,2), 0)+IF(ISNUMBER(I199), INDEX(出力表!B:B,3), 0)+IF(ISNUMBER(L199), INDEX(出力表!B:B,4), 0)+IF(ISNUMBER(O199), INDEX(出力表!B:B,5), 0)+IF(ISNUMBER(R199), INDEX(出力表!B:B,6), 0)+IF(ISNUMBER(U199), INDEX(出力表!B:B,7), 0)+IF(ISNUMBER(X199), INDEX(出力表!B:B,8), 0)+IF(ISNUMBER(AA199), INDEX(出力表!B:B,9), 0)+IF(ISNUMBER(AD199), INDEX(出力表!B:B,10), 0)+IF(ISNUMBER(AG199), INDEX(出力表!B:B,11), 0)+IF(ISNUMBER(AJ199), INDEX(出力表!B:B,12), 0)+IF(ISNUMBER(AM199), INDEX(出力表!B:B,13), 0)</f>
        <v>0</v>
      </c>
      <c r="AP199" t="str">
        <f t="shared" si="3"/>
        <v/>
      </c>
    </row>
    <row r="200" spans="1:42" x14ac:dyDescent="0.2">
      <c r="A200">
        <v>199</v>
      </c>
      <c r="B200">
        <f>IF(UPPER(Settings!B4)="TRUE", 乱数表!$Z200*Settings!B10, 0)</f>
        <v>0.15311648190031066</v>
      </c>
      <c r="C200">
        <f>IF(UPPER(Settings!B4)="TRUE", 乱数表!$AA200*Settings!B11, 0)</f>
        <v>0.15062246350329478</v>
      </c>
      <c r="D200">
        <f>MIN(100, MAX(0, 100*BETAINV(乱数表!$B200, MAX(0.00000001, (1/(1+EXP(-(INDEX(係数表!G:G,2) + $B200))))*(EXP(INDEX(係数表!H:H,2) + INDEX(係数表!I:I,2)*LN(INDEX(出力表!C:C,2)+1)))), MAX(0.00000001, (1-(1/(1+EXP(-(INDEX(係数表!G:G,2) + $B200)))))*(EXP(INDEX(係数表!H:H,2) + INDEX(係数表!I:I,2)*LN(INDEX(出力表!C:C,2)+1)))))))</f>
        <v>81.588144120037015</v>
      </c>
      <c r="E200" t="e">
        <f>MIN(100, MAX(0, (100*(INDEX(出力表!D:D,2))/(EXP(INDEX(係数表!B:B,2) + $C200) + (INDEX(出力表!D:D,2)))) + (乱数表!$N200*(Settings!B12/(((INDEX(出力表!D:D,2))+1)^INDEX(係数表!E:E,2)*INDEX(係数表!F:F,2))))))</f>
        <v>#VALUE!</v>
      </c>
      <c r="F200" t="e">
        <f>MIN(100, MAX(0, (INDEX(出力表!D:D,2))*D200/MAX(E200, Settings!B3)))</f>
        <v>#VALUE!</v>
      </c>
      <c r="G200">
        <f>MIN(100, MAX(0, 100*BETAINV(乱数表!$C200, MAX(0.00000001, (1/(1+EXP(-(INDEX(係数表!G:G,3) + $B200))))*(EXP(INDEX(係数表!H:H,3) + INDEX(係数表!I:I,3)*LN(INDEX(出力表!C:C,3)+1)))), MAX(0.00000001, (1-(1/(1+EXP(-(INDEX(係数表!G:G,3) + $B200)))))*(EXP(INDEX(係数表!H:H,3) + INDEX(係数表!I:I,3)*LN(INDEX(出力表!C:C,3)+1)))))))</f>
        <v>99.96881576840029</v>
      </c>
      <c r="H200" t="e">
        <f>MIN(100, MAX(0, (100*(INDEX(出力表!D:D,3))/(EXP(INDEX(係数表!B:B,3) + $C200) + (INDEX(出力表!D:D,3)))) + (乱数表!$O200*(Settings!B12/(((INDEX(出力表!D:D,3))+1)^INDEX(係数表!E:E,3)*INDEX(係数表!F:F,3))))))</f>
        <v>#VALUE!</v>
      </c>
      <c r="I200" t="e">
        <f>MIN(100, MAX(0, (INDEX(出力表!D:D,3))*G200/MAX(H200, Settings!B3)))</f>
        <v>#VALUE!</v>
      </c>
      <c r="J200">
        <f>MIN(100, MAX(0, 100*BETAINV(乱数表!$D200, MAX(0.00000001, (1/(1+EXP(-(INDEX(係数表!G:G,4) + $B200))))*(EXP(INDEX(係数表!H:H,4) + INDEX(係数表!I:I,4)*LN(INDEX(出力表!C:C,4)+1)))), MAX(0.00000001, (1-(1/(1+EXP(-(INDEX(係数表!G:G,4) + $B200)))))*(EXP(INDEX(係数表!H:H,4) + INDEX(係数表!I:I,4)*LN(INDEX(出力表!C:C,4)+1)))))))</f>
        <v>90.82347194818739</v>
      </c>
      <c r="K200" t="e">
        <f>MIN(100, MAX(0, (100*(INDEX(出力表!D:D,4))/(EXP(INDEX(係数表!B:B,4) + $C200) + (INDEX(出力表!D:D,4)))) + (乱数表!$P200*(Settings!B12/(((INDEX(出力表!D:D,4))+1)^INDEX(係数表!E:E,4)*INDEX(係数表!F:F,4))))))</f>
        <v>#VALUE!</v>
      </c>
      <c r="L200" t="e">
        <f>MIN(100, MAX(0, (INDEX(出力表!D:D,4))*J200/MAX(K200, Settings!B3)))</f>
        <v>#VALUE!</v>
      </c>
      <c r="M200">
        <f>MIN(100, MAX(0, 100*BETAINV(乱数表!$E200, MAX(0.00000001, (1/(1+EXP(-(INDEX(係数表!G:G,5) + $B200))))*(EXP(INDEX(係数表!H:H,5) + INDEX(係数表!I:I,5)*LN(INDEX(出力表!C:C,5)+1)))), MAX(0.00000001, (1-(1/(1+EXP(-(INDEX(係数表!G:G,5) + $B200)))))*(EXP(INDEX(係数表!H:H,5) + INDEX(係数表!I:I,5)*LN(INDEX(出力表!C:C,5)+1)))))))</f>
        <v>99.213966063574645</v>
      </c>
      <c r="N200" t="e">
        <f>MIN(100, MAX(0, (100*(INDEX(出力表!D:D,5))/(EXP(INDEX(係数表!B:B,5) + $C200) + (INDEX(出力表!D:D,5)))) + (乱数表!$Q200*(Settings!B12/(((INDEX(出力表!D:D,5))+1)^INDEX(係数表!E:E,5)*INDEX(係数表!F:F,5))))))</f>
        <v>#VALUE!</v>
      </c>
      <c r="O200" t="e">
        <f>MIN(100, MAX(0, (INDEX(出力表!D:D,5))*M200/MAX(N200, Settings!B3)))</f>
        <v>#VALUE!</v>
      </c>
      <c r="P200">
        <f>MIN(100, MAX(0, 100*BETAINV(乱数表!$F200, MAX(0.00000001, (1/(1+EXP(-(INDEX(係数表!G:G,6) + $B200))))*(EXP(INDEX(係数表!H:H,6) + INDEX(係数表!I:I,6)*LN(INDEX(出力表!C:C,6)+1)))), MAX(0.00000001, (1-(1/(1+EXP(-(INDEX(係数表!G:G,6) + $B200)))))*(EXP(INDEX(係数表!H:H,6) + INDEX(係数表!I:I,6)*LN(INDEX(出力表!C:C,6)+1)))))))</f>
        <v>96.086978509751091</v>
      </c>
      <c r="Q200" t="e">
        <f>MIN(100, MAX(0, (100*(INDEX(出力表!D:D,6))/(EXP(INDEX(係数表!B:B,6) + $C200) + (INDEX(出力表!D:D,6)))) + (乱数表!$R200*(Settings!B12/(((INDEX(出力表!D:D,6))+1)^INDEX(係数表!E:E,6)*INDEX(係数表!F:F,6))))))</f>
        <v>#VALUE!</v>
      </c>
      <c r="R200" t="e">
        <f>MIN(100, MAX(0, (INDEX(出力表!D:D,6))*P200/MAX(Q200, Settings!B3)))</f>
        <v>#VALUE!</v>
      </c>
      <c r="S200">
        <f>MIN(100, MAX(0, 100*BETAINV(乱数表!$G200, MAX(0.00000001, (1/(1+EXP(-(INDEX(係数表!G:G,7) + $B200))))*(EXP(INDEX(係数表!H:H,7) + INDEX(係数表!I:I,7)*LN(INDEX(出力表!C:C,7)+1)))), MAX(0.00000001, (1-(1/(1+EXP(-(INDEX(係数表!G:G,7) + $B200)))))*(EXP(INDEX(係数表!H:H,7) + INDEX(係数表!I:I,7)*LN(INDEX(出力表!C:C,7)+1)))))))</f>
        <v>99.029712328408991</v>
      </c>
      <c r="T200" t="e">
        <f>MIN(100, MAX(0, (100*(INDEX(出力表!D:D,7))/(EXP(INDEX(係数表!B:B,7) + $C200) + (INDEX(出力表!D:D,7)))) + (乱数表!$S200*(Settings!B12/(((INDEX(出力表!D:D,7))+1)^INDEX(係数表!E:E,7)*INDEX(係数表!F:F,7))))))</f>
        <v>#VALUE!</v>
      </c>
      <c r="U200" t="e">
        <f>MIN(100, MAX(0, (INDEX(出力表!D:D,7))*S200/MAX(T200, Settings!B3)))</f>
        <v>#VALUE!</v>
      </c>
      <c r="V200">
        <f>MIN(100, MAX(0, 100*BETAINV(乱数表!$H200, MAX(0.00000001, (1/(1+EXP(-(INDEX(係数表!G:G,8) + $B200))))*(EXP(INDEX(係数表!H:H,8) + INDEX(係数表!I:I,8)*LN(INDEX(出力表!C:C,8)+1)))), MAX(0.00000001, (1-(1/(1+EXP(-(INDEX(係数表!G:G,8) + $B200)))))*(EXP(INDEX(係数表!H:H,8) + INDEX(係数表!I:I,8)*LN(INDEX(出力表!C:C,8)+1)))))))</f>
        <v>99.948226932097299</v>
      </c>
      <c r="W200" t="e">
        <f>MIN(100, MAX(0, (100*(INDEX(出力表!D:D,8))/(EXP(INDEX(係数表!B:B,8) + $C200) + (INDEX(出力表!D:D,8)))) + (乱数表!$T200*(Settings!B12/(((INDEX(出力表!D:D,8))+1)^INDEX(係数表!E:E,8)*INDEX(係数表!F:F,8))))))</f>
        <v>#VALUE!</v>
      </c>
      <c r="X200" t="e">
        <f>MIN(100, MAX(0, (INDEX(出力表!D:D,8))*V200/MAX(W200, Settings!B3)))</f>
        <v>#VALUE!</v>
      </c>
      <c r="Y200">
        <f>MIN(100, MAX(0, 100*BETAINV(乱数表!$I200, MAX(0.00000001, (1/(1+EXP(-(INDEX(係数表!G:G,9) + $B200))))*(EXP(INDEX(係数表!H:H,9) + INDEX(係数表!I:I,9)*LN(INDEX(出力表!C:C,9)+1)))), MAX(0.00000001, (1-(1/(1+EXP(-(INDEX(係数表!G:G,9) + $B200)))))*(EXP(INDEX(係数表!H:H,9) + INDEX(係数表!I:I,9)*LN(INDEX(出力表!C:C,9)+1)))))))</f>
        <v>96.557623761917199</v>
      </c>
      <c r="Z200" t="e">
        <f>MIN(100, MAX(0, (100*(INDEX(出力表!D:D,9))/(EXP(INDEX(係数表!B:B,9) + $C200) + (INDEX(出力表!D:D,9)))) + (乱数表!$U200*(Settings!B12/(((INDEX(出力表!D:D,9))+1)^INDEX(係数表!E:E,9)*INDEX(係数表!F:F,9))))))</f>
        <v>#VALUE!</v>
      </c>
      <c r="AA200" t="e">
        <f>MIN(100, MAX(0, (INDEX(出力表!D:D,9))*Y200/MAX(Z200, Settings!B3)))</f>
        <v>#VALUE!</v>
      </c>
      <c r="AB200">
        <f>MIN(100, MAX(0, 100*BETAINV(乱数表!$J200, MAX(0.00000001, (1/(1+EXP(-(INDEX(係数表!G:G,10) + $B200))))*(EXP(INDEX(係数表!H:H,10) + INDEX(係数表!I:I,10)*LN(INDEX(出力表!C:C,10)+1)))), MAX(0.00000001, (1-(1/(1+EXP(-(INDEX(係数表!G:G,10) + $B200)))))*(EXP(INDEX(係数表!H:H,10) + INDEX(係数表!I:I,10)*LN(INDEX(出力表!C:C,10)+1)))))))</f>
        <v>89.648502773356626</v>
      </c>
      <c r="AC200" t="e">
        <f>MIN(100, MAX(0, (100*(INDEX(出力表!D:D,10))/(EXP(INDEX(係数表!B:B,10) + $C200) + (INDEX(出力表!D:D,10)))) + (乱数表!$V200*(Settings!B12/(((INDEX(出力表!D:D,10))+1)^INDEX(係数表!E:E,10)*INDEX(係数表!F:F,10))))))</f>
        <v>#VALUE!</v>
      </c>
      <c r="AD200" t="e">
        <f>MIN(100, MAX(0, (INDEX(出力表!D:D,10))*AB200/MAX(AC200, Settings!B3)))</f>
        <v>#VALUE!</v>
      </c>
      <c r="AE200">
        <f>MIN(100, MAX(0, 100*BETAINV(乱数表!$K200, MAX(0.00000001, (1/(1+EXP(-(INDEX(係数表!G:G,11) + $B200))))*(EXP(INDEX(係数表!H:H,11) + INDEX(係数表!I:I,11)*LN(INDEX(出力表!C:C,11)+1)))), MAX(0.00000001, (1-(1/(1+EXP(-(INDEX(係数表!G:G,11) + $B200)))))*(EXP(INDEX(係数表!H:H,11) + INDEX(係数表!I:I,11)*LN(INDEX(出力表!C:C,11)+1)))))))</f>
        <v>97.632126736035929</v>
      </c>
      <c r="AF200" t="e">
        <f>MIN(100, MAX(0, (100*(INDEX(出力表!D:D,11))/(EXP(INDEX(係数表!B:B,11) + $C200) + (INDEX(出力表!D:D,11)))) + (乱数表!$W200*(Settings!B12/(((INDEX(出力表!D:D,11))+1)^INDEX(係数表!E:E,11)*INDEX(係数表!F:F,11))))))</f>
        <v>#VALUE!</v>
      </c>
      <c r="AG200" t="e">
        <f>MIN(100, MAX(0, (INDEX(出力表!D:D,11))*AE200/MAX(AF200, Settings!B3)))</f>
        <v>#VALUE!</v>
      </c>
      <c r="AH200">
        <f>MIN(100, MAX(0, 100*BETAINV(乱数表!$L200, MAX(0.00000001, (1/(1+EXP(-(INDEX(係数表!G:G,12) + $B200))))*(EXP(INDEX(係数表!H:H,12) + INDEX(係数表!I:I,12)*LN(INDEX(出力表!C:C,12)+1)))), MAX(0.00000001, (1-(1/(1+EXP(-(INDEX(係数表!G:G,12) + $B200)))))*(EXP(INDEX(係数表!H:H,12) + INDEX(係数表!I:I,12)*LN(INDEX(出力表!C:C,12)+1)))))))</f>
        <v>99.240540045018548</v>
      </c>
      <c r="AI200" t="e">
        <f>MIN(100, MAX(0, (100*(INDEX(出力表!D:D,12))/(EXP(INDEX(係数表!B:B,12) + $C200) + (INDEX(出力表!D:D,12)))) + (乱数表!$X200*(Settings!B12/(((INDEX(出力表!D:D,12))+1)^INDEX(係数表!E:E,12)*INDEX(係数表!F:F,12))))))</f>
        <v>#VALUE!</v>
      </c>
      <c r="AJ200" t="e">
        <f>MIN(100, MAX(0, (INDEX(出力表!D:D,12))*AH200/MAX(AI200, Settings!B3)))</f>
        <v>#VALUE!</v>
      </c>
      <c r="AK200">
        <f>MIN(100, MAX(0, 100*BETAINV(乱数表!$M200, MAX(0.00000001, (1/(1+EXP(-(INDEX(係数表!G:G,13) + $B200))))*(EXP(INDEX(係数表!H:H,13) + INDEX(係数表!I:I,13)*LN(INDEX(出力表!C:C,13)+1)))), MAX(0.00000001, (1-(1/(1+EXP(-(INDEX(係数表!G:G,13) + $B200)))))*(EXP(INDEX(係数表!H:H,13) + INDEX(係数表!I:I,13)*LN(INDEX(出力表!C:C,13)+1)))))))</f>
        <v>99.996344889597864</v>
      </c>
      <c r="AL200" t="e">
        <f>MIN(100, MAX(0, (100*(INDEX(出力表!D:D,13))/(EXP(INDEX(係数表!B:B,13) + $C200) + (INDEX(出力表!D:D,13)))) + (乱数表!$Y200*(Settings!B12/(((INDEX(出力表!D:D,13))+1)^INDEX(係数表!E:E,13)*INDEX(係数表!F:F,13))))))</f>
        <v>#VALUE!</v>
      </c>
      <c r="AM200" t="e">
        <f>MIN(100, MAX(0, (INDEX(出力表!D:D,13))*AK200/MAX(AL200, Settings!B3)))</f>
        <v>#VALUE!</v>
      </c>
      <c r="AN200">
        <f>IF(ISNUMBER(F200), INDEX(出力表!B:B,2)*F200, 0)+IF(ISNUMBER(I200), INDEX(出力表!B:B,3)*I200, 0)+IF(ISNUMBER(L200), INDEX(出力表!B:B,4)*L200, 0)+IF(ISNUMBER(O200), INDEX(出力表!B:B,5)*O200, 0)+IF(ISNUMBER(R200), INDEX(出力表!B:B,6)*R200, 0)+IF(ISNUMBER(U200), INDEX(出力表!B:B,7)*U200, 0)+IF(ISNUMBER(X200), INDEX(出力表!B:B,8)*X200, 0)+IF(ISNUMBER(AA200), INDEX(出力表!B:B,9)*AA200, 0)+IF(ISNUMBER(AD200), INDEX(出力表!B:B,10)*AD200, 0)+IF(ISNUMBER(AG200), INDEX(出力表!B:B,11)*AG200, 0)+IF(ISNUMBER(AJ200), INDEX(出力表!B:B,12)*AJ200, 0)+IF(ISNUMBER(AM200), INDEX(出力表!B:B,13)*AM200, 0)</f>
        <v>0</v>
      </c>
      <c r="AO200">
        <f>IF(ISNUMBER(F200), INDEX(出力表!B:B,2), 0)+IF(ISNUMBER(I200), INDEX(出力表!B:B,3), 0)+IF(ISNUMBER(L200), INDEX(出力表!B:B,4), 0)+IF(ISNUMBER(O200), INDEX(出力表!B:B,5), 0)+IF(ISNUMBER(R200), INDEX(出力表!B:B,6), 0)+IF(ISNUMBER(U200), INDEX(出力表!B:B,7), 0)+IF(ISNUMBER(X200), INDEX(出力表!B:B,8), 0)+IF(ISNUMBER(AA200), INDEX(出力表!B:B,9), 0)+IF(ISNUMBER(AD200), INDEX(出力表!B:B,10), 0)+IF(ISNUMBER(AG200), INDEX(出力表!B:B,11), 0)+IF(ISNUMBER(AJ200), INDEX(出力表!B:B,12), 0)+IF(ISNUMBER(AM200), INDEX(出力表!B:B,13), 0)</f>
        <v>0</v>
      </c>
      <c r="AP200" t="str">
        <f t="shared" si="3"/>
        <v/>
      </c>
    </row>
    <row r="201" spans="1:42" x14ac:dyDescent="0.2">
      <c r="A201">
        <v>200</v>
      </c>
      <c r="B201">
        <f>IF(UPPER(Settings!B4)="TRUE", 乱数表!$Z201*Settings!B10, 0)</f>
        <v>4.3424013437904238E-2</v>
      </c>
      <c r="C201">
        <f>IF(UPPER(Settings!B4)="TRUE", 乱数表!$AA201*Settings!B11, 0)</f>
        <v>3.8614522293920671E-2</v>
      </c>
      <c r="D201">
        <f>MIN(100, MAX(0, 100*BETAINV(乱数表!$B201, MAX(0.00000001, (1/(1+EXP(-(INDEX(係数表!G:G,2) + $B201))))*(EXP(INDEX(係数表!H:H,2) + INDEX(係数表!I:I,2)*LN(INDEX(出力表!C:C,2)+1)))), MAX(0.00000001, (1-(1/(1+EXP(-(INDEX(係数表!G:G,2) + $B201)))))*(EXP(INDEX(係数表!H:H,2) + INDEX(係数表!I:I,2)*LN(INDEX(出力表!C:C,2)+1)))))))</f>
        <v>97.256689306097527</v>
      </c>
      <c r="E201" t="e">
        <f>MIN(100, MAX(0, (100*(INDEX(出力表!D:D,2))/(EXP(INDEX(係数表!B:B,2) + $C201) + (INDEX(出力表!D:D,2)))) + (乱数表!$N201*(Settings!B12/(((INDEX(出力表!D:D,2))+1)^INDEX(係数表!E:E,2)*INDEX(係数表!F:F,2))))))</f>
        <v>#VALUE!</v>
      </c>
      <c r="F201" t="e">
        <f>MIN(100, MAX(0, (INDEX(出力表!D:D,2))*D201/MAX(E201, Settings!B3)))</f>
        <v>#VALUE!</v>
      </c>
      <c r="G201">
        <f>MIN(100, MAX(0, 100*BETAINV(乱数表!$C201, MAX(0.00000001, (1/(1+EXP(-(INDEX(係数表!G:G,3) + $B201))))*(EXP(INDEX(係数表!H:H,3) + INDEX(係数表!I:I,3)*LN(INDEX(出力表!C:C,3)+1)))), MAX(0.00000001, (1-(1/(1+EXP(-(INDEX(係数表!G:G,3) + $B201)))))*(EXP(INDEX(係数表!H:H,3) + INDEX(係数表!I:I,3)*LN(INDEX(出力表!C:C,3)+1)))))))</f>
        <v>88.177173992312959</v>
      </c>
      <c r="H201" t="e">
        <f>MIN(100, MAX(0, (100*(INDEX(出力表!D:D,3))/(EXP(INDEX(係数表!B:B,3) + $C201) + (INDEX(出力表!D:D,3)))) + (乱数表!$O201*(Settings!B12/(((INDEX(出力表!D:D,3))+1)^INDEX(係数表!E:E,3)*INDEX(係数表!F:F,3))))))</f>
        <v>#VALUE!</v>
      </c>
      <c r="I201" t="e">
        <f>MIN(100, MAX(0, (INDEX(出力表!D:D,3))*G201/MAX(H201, Settings!B3)))</f>
        <v>#VALUE!</v>
      </c>
      <c r="J201">
        <f>MIN(100, MAX(0, 100*BETAINV(乱数表!$D201, MAX(0.00000001, (1/(1+EXP(-(INDEX(係数表!G:G,4) + $B201))))*(EXP(INDEX(係数表!H:H,4) + INDEX(係数表!I:I,4)*LN(INDEX(出力表!C:C,4)+1)))), MAX(0.00000001, (1-(1/(1+EXP(-(INDEX(係数表!G:G,4) + $B201)))))*(EXP(INDEX(係数表!H:H,4) + INDEX(係数表!I:I,4)*LN(INDEX(出力表!C:C,4)+1)))))))</f>
        <v>71.126375339398038</v>
      </c>
      <c r="K201" t="e">
        <f>MIN(100, MAX(0, (100*(INDEX(出力表!D:D,4))/(EXP(INDEX(係数表!B:B,4) + $C201) + (INDEX(出力表!D:D,4)))) + (乱数表!$P201*(Settings!B12/(((INDEX(出力表!D:D,4))+1)^INDEX(係数表!E:E,4)*INDEX(係数表!F:F,4))))))</f>
        <v>#VALUE!</v>
      </c>
      <c r="L201" t="e">
        <f>MIN(100, MAX(0, (INDEX(出力表!D:D,4))*J201/MAX(K201, Settings!B3)))</f>
        <v>#VALUE!</v>
      </c>
      <c r="M201">
        <f>MIN(100, MAX(0, 100*BETAINV(乱数表!$E201, MAX(0.00000001, (1/(1+EXP(-(INDEX(係数表!G:G,5) + $B201))))*(EXP(INDEX(係数表!H:H,5) + INDEX(係数表!I:I,5)*LN(INDEX(出力表!C:C,5)+1)))), MAX(0.00000001, (1-(1/(1+EXP(-(INDEX(係数表!G:G,5) + $B201)))))*(EXP(INDEX(係数表!H:H,5) + INDEX(係数表!I:I,5)*LN(INDEX(出力表!C:C,5)+1)))))))</f>
        <v>79.70289525329801</v>
      </c>
      <c r="N201" t="e">
        <f>MIN(100, MAX(0, (100*(INDEX(出力表!D:D,5))/(EXP(INDEX(係数表!B:B,5) + $C201) + (INDEX(出力表!D:D,5)))) + (乱数表!$Q201*(Settings!B12/(((INDEX(出力表!D:D,5))+1)^INDEX(係数表!E:E,5)*INDEX(係数表!F:F,5))))))</f>
        <v>#VALUE!</v>
      </c>
      <c r="O201" t="e">
        <f>MIN(100, MAX(0, (INDEX(出力表!D:D,5))*M201/MAX(N201, Settings!B3)))</f>
        <v>#VALUE!</v>
      </c>
      <c r="P201">
        <f>MIN(100, MAX(0, 100*BETAINV(乱数表!$F201, MAX(0.00000001, (1/(1+EXP(-(INDEX(係数表!G:G,6) + $B201))))*(EXP(INDEX(係数表!H:H,6) + INDEX(係数表!I:I,6)*LN(INDEX(出力表!C:C,6)+1)))), MAX(0.00000001, (1-(1/(1+EXP(-(INDEX(係数表!G:G,6) + $B201)))))*(EXP(INDEX(係数表!H:H,6) + INDEX(係数表!I:I,6)*LN(INDEX(出力表!C:C,6)+1)))))))</f>
        <v>95.622269633886319</v>
      </c>
      <c r="Q201" t="e">
        <f>MIN(100, MAX(0, (100*(INDEX(出力表!D:D,6))/(EXP(INDEX(係数表!B:B,6) + $C201) + (INDEX(出力表!D:D,6)))) + (乱数表!$R201*(Settings!B12/(((INDEX(出力表!D:D,6))+1)^INDEX(係数表!E:E,6)*INDEX(係数表!F:F,6))))))</f>
        <v>#VALUE!</v>
      </c>
      <c r="R201" t="e">
        <f>MIN(100, MAX(0, (INDEX(出力表!D:D,6))*P201/MAX(Q201, Settings!B3)))</f>
        <v>#VALUE!</v>
      </c>
      <c r="S201">
        <f>MIN(100, MAX(0, 100*BETAINV(乱数表!$G201, MAX(0.00000001, (1/(1+EXP(-(INDEX(係数表!G:G,7) + $B201))))*(EXP(INDEX(係数表!H:H,7) + INDEX(係数表!I:I,7)*LN(INDEX(出力表!C:C,7)+1)))), MAX(0.00000001, (1-(1/(1+EXP(-(INDEX(係数表!G:G,7) + $B201)))))*(EXP(INDEX(係数表!H:H,7) + INDEX(係数表!I:I,7)*LN(INDEX(出力表!C:C,7)+1)))))))</f>
        <v>99.62881609577299</v>
      </c>
      <c r="T201" t="e">
        <f>MIN(100, MAX(0, (100*(INDEX(出力表!D:D,7))/(EXP(INDEX(係数表!B:B,7) + $C201) + (INDEX(出力表!D:D,7)))) + (乱数表!$S201*(Settings!B12/(((INDEX(出力表!D:D,7))+1)^INDEX(係数表!E:E,7)*INDEX(係数表!F:F,7))))))</f>
        <v>#VALUE!</v>
      </c>
      <c r="U201" t="e">
        <f>MIN(100, MAX(0, (INDEX(出力表!D:D,7))*S201/MAX(T201, Settings!B3)))</f>
        <v>#VALUE!</v>
      </c>
      <c r="V201">
        <f>MIN(100, MAX(0, 100*BETAINV(乱数表!$H201, MAX(0.00000001, (1/(1+EXP(-(INDEX(係数表!G:G,8) + $B201))))*(EXP(INDEX(係数表!H:H,8) + INDEX(係数表!I:I,8)*LN(INDEX(出力表!C:C,8)+1)))), MAX(0.00000001, (1-(1/(1+EXP(-(INDEX(係数表!G:G,8) + $B201)))))*(EXP(INDEX(係数表!H:H,8) + INDEX(係数表!I:I,8)*LN(INDEX(出力表!C:C,8)+1)))))))</f>
        <v>98.469773849297454</v>
      </c>
      <c r="W201" t="e">
        <f>MIN(100, MAX(0, (100*(INDEX(出力表!D:D,8))/(EXP(INDEX(係数表!B:B,8) + $C201) + (INDEX(出力表!D:D,8)))) + (乱数表!$T201*(Settings!B12/(((INDEX(出力表!D:D,8))+1)^INDEX(係数表!E:E,8)*INDEX(係数表!F:F,8))))))</f>
        <v>#VALUE!</v>
      </c>
      <c r="X201" t="e">
        <f>MIN(100, MAX(0, (INDEX(出力表!D:D,8))*V201/MAX(W201, Settings!B3)))</f>
        <v>#VALUE!</v>
      </c>
      <c r="Y201">
        <f>MIN(100, MAX(0, 100*BETAINV(乱数表!$I201, MAX(0.00000001, (1/(1+EXP(-(INDEX(係数表!G:G,9) + $B201))))*(EXP(INDEX(係数表!H:H,9) + INDEX(係数表!I:I,9)*LN(INDEX(出力表!C:C,9)+1)))), MAX(0.00000001, (1-(1/(1+EXP(-(INDEX(係数表!G:G,9) + $B201)))))*(EXP(INDEX(係数表!H:H,9) + INDEX(係数表!I:I,9)*LN(INDEX(出力表!C:C,9)+1)))))))</f>
        <v>87.489236442592471</v>
      </c>
      <c r="Z201" t="e">
        <f>MIN(100, MAX(0, (100*(INDEX(出力表!D:D,9))/(EXP(INDEX(係数表!B:B,9) + $C201) + (INDEX(出力表!D:D,9)))) + (乱数表!$U201*(Settings!B12/(((INDEX(出力表!D:D,9))+1)^INDEX(係数表!E:E,9)*INDEX(係数表!F:F,9))))))</f>
        <v>#VALUE!</v>
      </c>
      <c r="AA201" t="e">
        <f>MIN(100, MAX(0, (INDEX(出力表!D:D,9))*Y201/MAX(Z201, Settings!B3)))</f>
        <v>#VALUE!</v>
      </c>
      <c r="AB201">
        <f>MIN(100, MAX(0, 100*BETAINV(乱数表!$J201, MAX(0.00000001, (1/(1+EXP(-(INDEX(係数表!G:G,10) + $B201))))*(EXP(INDEX(係数表!H:H,10) + INDEX(係数表!I:I,10)*LN(INDEX(出力表!C:C,10)+1)))), MAX(0.00000001, (1-(1/(1+EXP(-(INDEX(係数表!G:G,10) + $B201)))))*(EXP(INDEX(係数表!H:H,10) + INDEX(係数表!I:I,10)*LN(INDEX(出力表!C:C,10)+1)))))))</f>
        <v>99.04944767690175</v>
      </c>
      <c r="AC201" t="e">
        <f>MIN(100, MAX(0, (100*(INDEX(出力表!D:D,10))/(EXP(INDEX(係数表!B:B,10) + $C201) + (INDEX(出力表!D:D,10)))) + (乱数表!$V201*(Settings!B12/(((INDEX(出力表!D:D,10))+1)^INDEX(係数表!E:E,10)*INDEX(係数表!F:F,10))))))</f>
        <v>#VALUE!</v>
      </c>
      <c r="AD201" t="e">
        <f>MIN(100, MAX(0, (INDEX(出力表!D:D,10))*AB201/MAX(AC201, Settings!B3)))</f>
        <v>#VALUE!</v>
      </c>
      <c r="AE201">
        <f>MIN(100, MAX(0, 100*BETAINV(乱数表!$K201, MAX(0.00000001, (1/(1+EXP(-(INDEX(係数表!G:G,11) + $B201))))*(EXP(INDEX(係数表!H:H,11) + INDEX(係数表!I:I,11)*LN(INDEX(出力表!C:C,11)+1)))), MAX(0.00000001, (1-(1/(1+EXP(-(INDEX(係数表!G:G,11) + $B201)))))*(EXP(INDEX(係数表!H:H,11) + INDEX(係数表!I:I,11)*LN(INDEX(出力表!C:C,11)+1)))))))</f>
        <v>68.492045308679266</v>
      </c>
      <c r="AF201" t="e">
        <f>MIN(100, MAX(0, (100*(INDEX(出力表!D:D,11))/(EXP(INDEX(係数表!B:B,11) + $C201) + (INDEX(出力表!D:D,11)))) + (乱数表!$W201*(Settings!B12/(((INDEX(出力表!D:D,11))+1)^INDEX(係数表!E:E,11)*INDEX(係数表!F:F,11))))))</f>
        <v>#VALUE!</v>
      </c>
      <c r="AG201" t="e">
        <f>MIN(100, MAX(0, (INDEX(出力表!D:D,11))*AE201/MAX(AF201, Settings!B3)))</f>
        <v>#VALUE!</v>
      </c>
      <c r="AH201">
        <f>MIN(100, MAX(0, 100*BETAINV(乱数表!$L201, MAX(0.00000001, (1/(1+EXP(-(INDEX(係数表!G:G,12) + $B201))))*(EXP(INDEX(係数表!H:H,12) + INDEX(係数表!I:I,12)*LN(INDEX(出力表!C:C,12)+1)))), MAX(0.00000001, (1-(1/(1+EXP(-(INDEX(係数表!G:G,12) + $B201)))))*(EXP(INDEX(係数表!H:H,12) + INDEX(係数表!I:I,12)*LN(INDEX(出力表!C:C,12)+1)))))))</f>
        <v>89.581296971561599</v>
      </c>
      <c r="AI201" t="e">
        <f>MIN(100, MAX(0, (100*(INDEX(出力表!D:D,12))/(EXP(INDEX(係数表!B:B,12) + $C201) + (INDEX(出力表!D:D,12)))) + (乱数表!$X201*(Settings!B12/(((INDEX(出力表!D:D,12))+1)^INDEX(係数表!E:E,12)*INDEX(係数表!F:F,12))))))</f>
        <v>#VALUE!</v>
      </c>
      <c r="AJ201" t="e">
        <f>MIN(100, MAX(0, (INDEX(出力表!D:D,12))*AH201/MAX(AI201, Settings!B3)))</f>
        <v>#VALUE!</v>
      </c>
      <c r="AK201">
        <f>MIN(100, MAX(0, 100*BETAINV(乱数表!$M201, MAX(0.00000001, (1/(1+EXP(-(INDEX(係数表!G:G,13) + $B201))))*(EXP(INDEX(係数表!H:H,13) + INDEX(係数表!I:I,13)*LN(INDEX(出力表!C:C,13)+1)))), MAX(0.00000001, (1-(1/(1+EXP(-(INDEX(係数表!G:G,13) + $B201)))))*(EXP(INDEX(係数表!H:H,13) + INDEX(係数表!I:I,13)*LN(INDEX(出力表!C:C,13)+1)))))))</f>
        <v>99.381614340585259</v>
      </c>
      <c r="AL201" t="e">
        <f>MIN(100, MAX(0, (100*(INDEX(出力表!D:D,13))/(EXP(INDEX(係数表!B:B,13) + $C201) + (INDEX(出力表!D:D,13)))) + (乱数表!$Y201*(Settings!B12/(((INDEX(出力表!D:D,13))+1)^INDEX(係数表!E:E,13)*INDEX(係数表!F:F,13))))))</f>
        <v>#VALUE!</v>
      </c>
      <c r="AM201" t="e">
        <f>MIN(100, MAX(0, (INDEX(出力表!D:D,13))*AK201/MAX(AL201, Settings!B3)))</f>
        <v>#VALUE!</v>
      </c>
      <c r="AN201">
        <f>IF(ISNUMBER(F201), INDEX(出力表!B:B,2)*F201, 0)+IF(ISNUMBER(I201), INDEX(出力表!B:B,3)*I201, 0)+IF(ISNUMBER(L201), INDEX(出力表!B:B,4)*L201, 0)+IF(ISNUMBER(O201), INDEX(出力表!B:B,5)*O201, 0)+IF(ISNUMBER(R201), INDEX(出力表!B:B,6)*R201, 0)+IF(ISNUMBER(U201), INDEX(出力表!B:B,7)*U201, 0)+IF(ISNUMBER(X201), INDEX(出力表!B:B,8)*X201, 0)+IF(ISNUMBER(AA201), INDEX(出力表!B:B,9)*AA201, 0)+IF(ISNUMBER(AD201), INDEX(出力表!B:B,10)*AD201, 0)+IF(ISNUMBER(AG201), INDEX(出力表!B:B,11)*AG201, 0)+IF(ISNUMBER(AJ201), INDEX(出力表!B:B,12)*AJ201, 0)+IF(ISNUMBER(AM201), INDEX(出力表!B:B,13)*AM201, 0)</f>
        <v>0</v>
      </c>
      <c r="AO201">
        <f>IF(ISNUMBER(F201), INDEX(出力表!B:B,2), 0)+IF(ISNUMBER(I201), INDEX(出力表!B:B,3), 0)+IF(ISNUMBER(L201), INDEX(出力表!B:B,4), 0)+IF(ISNUMBER(O201), INDEX(出力表!B:B,5), 0)+IF(ISNUMBER(R201), INDEX(出力表!B:B,6), 0)+IF(ISNUMBER(U201), INDEX(出力表!B:B,7), 0)+IF(ISNUMBER(X201), INDEX(出力表!B:B,8), 0)+IF(ISNUMBER(AA201), INDEX(出力表!B:B,9), 0)+IF(ISNUMBER(AD201), INDEX(出力表!B:B,10), 0)+IF(ISNUMBER(AG201), INDEX(出力表!B:B,11), 0)+IF(ISNUMBER(AJ201), INDEX(出力表!B:B,12), 0)+IF(ISNUMBER(AM201), INDEX(出力表!B:B,13), 0)</f>
        <v>0</v>
      </c>
      <c r="AP201" t="str">
        <f t="shared" si="3"/>
        <v/>
      </c>
    </row>
    <row r="202" spans="1:42" x14ac:dyDescent="0.2">
      <c r="A202">
        <v>201</v>
      </c>
      <c r="B202">
        <f>IF(UPPER(Settings!B4)="TRUE", 乱数表!$Z202*Settings!B10, 0)</f>
        <v>-0.24021225521353923</v>
      </c>
      <c r="C202">
        <f>IF(UPPER(Settings!B4)="TRUE", 乱数表!$AA202*Settings!B11, 0)</f>
        <v>6.3690191602498877E-2</v>
      </c>
      <c r="D202">
        <f>MIN(100, MAX(0, 100*BETAINV(乱数表!$B202, MAX(0.00000001, (1/(1+EXP(-(INDEX(係数表!G:G,2) + $B202))))*(EXP(INDEX(係数表!H:H,2) + INDEX(係数表!I:I,2)*LN(INDEX(出力表!C:C,2)+1)))), MAX(0.00000001, (1-(1/(1+EXP(-(INDEX(係数表!G:G,2) + $B202)))))*(EXP(INDEX(係数表!H:H,2) + INDEX(係数表!I:I,2)*LN(INDEX(出力表!C:C,2)+1)))))))</f>
        <v>81.834922913249997</v>
      </c>
      <c r="E202" t="e">
        <f>MIN(100, MAX(0, (100*(INDEX(出力表!D:D,2))/(EXP(INDEX(係数表!B:B,2) + $C202) + (INDEX(出力表!D:D,2)))) + (乱数表!$N202*(Settings!B12/(((INDEX(出力表!D:D,2))+1)^INDEX(係数表!E:E,2)*INDEX(係数表!F:F,2))))))</f>
        <v>#VALUE!</v>
      </c>
      <c r="F202" t="e">
        <f>MIN(100, MAX(0, (INDEX(出力表!D:D,2))*D202/MAX(E202, Settings!B3)))</f>
        <v>#VALUE!</v>
      </c>
      <c r="G202">
        <f>MIN(100, MAX(0, 100*BETAINV(乱数表!$C202, MAX(0.00000001, (1/(1+EXP(-(INDEX(係数表!G:G,3) + $B202))))*(EXP(INDEX(係数表!H:H,3) + INDEX(係数表!I:I,3)*LN(INDEX(出力表!C:C,3)+1)))), MAX(0.00000001, (1-(1/(1+EXP(-(INDEX(係数表!G:G,3) + $B202)))))*(EXP(INDEX(係数表!H:H,3) + INDEX(係数表!I:I,3)*LN(INDEX(出力表!C:C,3)+1)))))))</f>
        <v>98.198267145374473</v>
      </c>
      <c r="H202" t="e">
        <f>MIN(100, MAX(0, (100*(INDEX(出力表!D:D,3))/(EXP(INDEX(係数表!B:B,3) + $C202) + (INDEX(出力表!D:D,3)))) + (乱数表!$O202*(Settings!B12/(((INDEX(出力表!D:D,3))+1)^INDEX(係数表!E:E,3)*INDEX(係数表!F:F,3))))))</f>
        <v>#VALUE!</v>
      </c>
      <c r="I202" t="e">
        <f>MIN(100, MAX(0, (INDEX(出力表!D:D,3))*G202/MAX(H202, Settings!B3)))</f>
        <v>#VALUE!</v>
      </c>
      <c r="J202">
        <f>MIN(100, MAX(0, 100*BETAINV(乱数表!$D202, MAX(0.00000001, (1/(1+EXP(-(INDEX(係数表!G:G,4) + $B202))))*(EXP(INDEX(係数表!H:H,4) + INDEX(係数表!I:I,4)*LN(INDEX(出力表!C:C,4)+1)))), MAX(0.00000001, (1-(1/(1+EXP(-(INDEX(係数表!G:G,4) + $B202)))))*(EXP(INDEX(係数表!H:H,4) + INDEX(係数表!I:I,4)*LN(INDEX(出力表!C:C,4)+1)))))))</f>
        <v>97.677367260339139</v>
      </c>
      <c r="K202" t="e">
        <f>MIN(100, MAX(0, (100*(INDEX(出力表!D:D,4))/(EXP(INDEX(係数表!B:B,4) + $C202) + (INDEX(出力表!D:D,4)))) + (乱数表!$P202*(Settings!B12/(((INDEX(出力表!D:D,4))+1)^INDEX(係数表!E:E,4)*INDEX(係数表!F:F,4))))))</f>
        <v>#VALUE!</v>
      </c>
      <c r="L202" t="e">
        <f>MIN(100, MAX(0, (INDEX(出力表!D:D,4))*J202/MAX(K202, Settings!B3)))</f>
        <v>#VALUE!</v>
      </c>
      <c r="M202">
        <f>MIN(100, MAX(0, 100*BETAINV(乱数表!$E202, MAX(0.00000001, (1/(1+EXP(-(INDEX(係数表!G:G,5) + $B202))))*(EXP(INDEX(係数表!H:H,5) + INDEX(係数表!I:I,5)*LN(INDEX(出力表!C:C,5)+1)))), MAX(0.00000001, (1-(1/(1+EXP(-(INDEX(係数表!G:G,5) + $B202)))))*(EXP(INDEX(係数表!H:H,5) + INDEX(係数表!I:I,5)*LN(INDEX(出力表!C:C,5)+1)))))))</f>
        <v>85.216865428613005</v>
      </c>
      <c r="N202" t="e">
        <f>MIN(100, MAX(0, (100*(INDEX(出力表!D:D,5))/(EXP(INDEX(係数表!B:B,5) + $C202) + (INDEX(出力表!D:D,5)))) + (乱数表!$Q202*(Settings!B12/(((INDEX(出力表!D:D,5))+1)^INDEX(係数表!E:E,5)*INDEX(係数表!F:F,5))))))</f>
        <v>#VALUE!</v>
      </c>
      <c r="O202" t="e">
        <f>MIN(100, MAX(0, (INDEX(出力表!D:D,5))*M202/MAX(N202, Settings!B3)))</f>
        <v>#VALUE!</v>
      </c>
      <c r="P202">
        <f>MIN(100, MAX(0, 100*BETAINV(乱数表!$F202, MAX(0.00000001, (1/(1+EXP(-(INDEX(係数表!G:G,6) + $B202))))*(EXP(INDEX(係数表!H:H,6) + INDEX(係数表!I:I,6)*LN(INDEX(出力表!C:C,6)+1)))), MAX(0.00000001, (1-(1/(1+EXP(-(INDEX(係数表!G:G,6) + $B202)))))*(EXP(INDEX(係数表!H:H,6) + INDEX(係数表!I:I,6)*LN(INDEX(出力表!C:C,6)+1)))))))</f>
        <v>86.017369316331099</v>
      </c>
      <c r="Q202" t="e">
        <f>MIN(100, MAX(0, (100*(INDEX(出力表!D:D,6))/(EXP(INDEX(係数表!B:B,6) + $C202) + (INDEX(出力表!D:D,6)))) + (乱数表!$R202*(Settings!B12/(((INDEX(出力表!D:D,6))+1)^INDEX(係数表!E:E,6)*INDEX(係数表!F:F,6))))))</f>
        <v>#VALUE!</v>
      </c>
      <c r="R202" t="e">
        <f>MIN(100, MAX(0, (INDEX(出力表!D:D,6))*P202/MAX(Q202, Settings!B3)))</f>
        <v>#VALUE!</v>
      </c>
      <c r="S202">
        <f>MIN(100, MAX(0, 100*BETAINV(乱数表!$G202, MAX(0.00000001, (1/(1+EXP(-(INDEX(係数表!G:G,7) + $B202))))*(EXP(INDEX(係数表!H:H,7) + INDEX(係数表!I:I,7)*LN(INDEX(出力表!C:C,7)+1)))), MAX(0.00000001, (1-(1/(1+EXP(-(INDEX(係数表!G:G,7) + $B202)))))*(EXP(INDEX(係数表!H:H,7) + INDEX(係数表!I:I,7)*LN(INDEX(出力表!C:C,7)+1)))))))</f>
        <v>99.700944957141587</v>
      </c>
      <c r="T202" t="e">
        <f>MIN(100, MAX(0, (100*(INDEX(出力表!D:D,7))/(EXP(INDEX(係数表!B:B,7) + $C202) + (INDEX(出力表!D:D,7)))) + (乱数表!$S202*(Settings!B12/(((INDEX(出力表!D:D,7))+1)^INDEX(係数表!E:E,7)*INDEX(係数表!F:F,7))))))</f>
        <v>#VALUE!</v>
      </c>
      <c r="U202" t="e">
        <f>MIN(100, MAX(0, (INDEX(出力表!D:D,7))*S202/MAX(T202, Settings!B3)))</f>
        <v>#VALUE!</v>
      </c>
      <c r="V202">
        <f>MIN(100, MAX(0, 100*BETAINV(乱数表!$H202, MAX(0.00000001, (1/(1+EXP(-(INDEX(係数表!G:G,8) + $B202))))*(EXP(INDEX(係数表!H:H,8) + INDEX(係数表!I:I,8)*LN(INDEX(出力表!C:C,8)+1)))), MAX(0.00000001, (1-(1/(1+EXP(-(INDEX(係数表!G:G,8) + $B202)))))*(EXP(INDEX(係数表!H:H,8) + INDEX(係数表!I:I,8)*LN(INDEX(出力表!C:C,8)+1)))))))</f>
        <v>98.490986549628744</v>
      </c>
      <c r="W202" t="e">
        <f>MIN(100, MAX(0, (100*(INDEX(出力表!D:D,8))/(EXP(INDEX(係数表!B:B,8) + $C202) + (INDEX(出力表!D:D,8)))) + (乱数表!$T202*(Settings!B12/(((INDEX(出力表!D:D,8))+1)^INDEX(係数表!E:E,8)*INDEX(係数表!F:F,8))))))</f>
        <v>#VALUE!</v>
      </c>
      <c r="X202" t="e">
        <f>MIN(100, MAX(0, (INDEX(出力表!D:D,8))*V202/MAX(W202, Settings!B3)))</f>
        <v>#VALUE!</v>
      </c>
      <c r="Y202">
        <f>MIN(100, MAX(0, 100*BETAINV(乱数表!$I202, MAX(0.00000001, (1/(1+EXP(-(INDEX(係数表!G:G,9) + $B202))))*(EXP(INDEX(係数表!H:H,9) + INDEX(係数表!I:I,9)*LN(INDEX(出力表!C:C,9)+1)))), MAX(0.00000001, (1-(1/(1+EXP(-(INDEX(係数表!G:G,9) + $B202)))))*(EXP(INDEX(係数表!H:H,9) + INDEX(係数表!I:I,9)*LN(INDEX(出力表!C:C,9)+1)))))))</f>
        <v>82.854669412311793</v>
      </c>
      <c r="Z202" t="e">
        <f>MIN(100, MAX(0, (100*(INDEX(出力表!D:D,9))/(EXP(INDEX(係数表!B:B,9) + $C202) + (INDEX(出力表!D:D,9)))) + (乱数表!$U202*(Settings!B12/(((INDEX(出力表!D:D,9))+1)^INDEX(係数表!E:E,9)*INDEX(係数表!F:F,9))))))</f>
        <v>#VALUE!</v>
      </c>
      <c r="AA202" t="e">
        <f>MIN(100, MAX(0, (INDEX(出力表!D:D,9))*Y202/MAX(Z202, Settings!B3)))</f>
        <v>#VALUE!</v>
      </c>
      <c r="AB202">
        <f>MIN(100, MAX(0, 100*BETAINV(乱数表!$J202, MAX(0.00000001, (1/(1+EXP(-(INDEX(係数表!G:G,10) + $B202))))*(EXP(INDEX(係数表!H:H,10) + INDEX(係数表!I:I,10)*LN(INDEX(出力表!C:C,10)+1)))), MAX(0.00000001, (1-(1/(1+EXP(-(INDEX(係数表!G:G,10) + $B202)))))*(EXP(INDEX(係数表!H:H,10) + INDEX(係数表!I:I,10)*LN(INDEX(出力表!C:C,10)+1)))))))</f>
        <v>99.09914858057256</v>
      </c>
      <c r="AC202" t="e">
        <f>MIN(100, MAX(0, (100*(INDEX(出力表!D:D,10))/(EXP(INDEX(係数表!B:B,10) + $C202) + (INDEX(出力表!D:D,10)))) + (乱数表!$V202*(Settings!B12/(((INDEX(出力表!D:D,10))+1)^INDEX(係数表!E:E,10)*INDEX(係数表!F:F,10))))))</f>
        <v>#VALUE!</v>
      </c>
      <c r="AD202" t="e">
        <f>MIN(100, MAX(0, (INDEX(出力表!D:D,10))*AB202/MAX(AC202, Settings!B3)))</f>
        <v>#VALUE!</v>
      </c>
      <c r="AE202">
        <f>MIN(100, MAX(0, 100*BETAINV(乱数表!$K202, MAX(0.00000001, (1/(1+EXP(-(INDEX(係数表!G:G,11) + $B202))))*(EXP(INDEX(係数表!H:H,11) + INDEX(係数表!I:I,11)*LN(INDEX(出力表!C:C,11)+1)))), MAX(0.00000001, (1-(1/(1+EXP(-(INDEX(係数表!G:G,11) + $B202)))))*(EXP(INDEX(係数表!H:H,11) + INDEX(係数表!I:I,11)*LN(INDEX(出力表!C:C,11)+1)))))))</f>
        <v>97.632399294604326</v>
      </c>
      <c r="AF202" t="e">
        <f>MIN(100, MAX(0, (100*(INDEX(出力表!D:D,11))/(EXP(INDEX(係数表!B:B,11) + $C202) + (INDEX(出力表!D:D,11)))) + (乱数表!$W202*(Settings!B12/(((INDEX(出力表!D:D,11))+1)^INDEX(係数表!E:E,11)*INDEX(係数表!F:F,11))))))</f>
        <v>#VALUE!</v>
      </c>
      <c r="AG202" t="e">
        <f>MIN(100, MAX(0, (INDEX(出力表!D:D,11))*AE202/MAX(AF202, Settings!B3)))</f>
        <v>#VALUE!</v>
      </c>
      <c r="AH202">
        <f>MIN(100, MAX(0, 100*BETAINV(乱数表!$L202, MAX(0.00000001, (1/(1+EXP(-(INDEX(係数表!G:G,12) + $B202))))*(EXP(INDEX(係数表!H:H,12) + INDEX(係数表!I:I,12)*LN(INDEX(出力表!C:C,12)+1)))), MAX(0.00000001, (1-(1/(1+EXP(-(INDEX(係数表!G:G,12) + $B202)))))*(EXP(INDEX(係数表!H:H,12) + INDEX(係数表!I:I,12)*LN(INDEX(出力表!C:C,12)+1)))))))</f>
        <v>95.623211648227311</v>
      </c>
      <c r="AI202" t="e">
        <f>MIN(100, MAX(0, (100*(INDEX(出力表!D:D,12))/(EXP(INDEX(係数表!B:B,12) + $C202) + (INDEX(出力表!D:D,12)))) + (乱数表!$X202*(Settings!B12/(((INDEX(出力表!D:D,12))+1)^INDEX(係数表!E:E,12)*INDEX(係数表!F:F,12))))))</f>
        <v>#VALUE!</v>
      </c>
      <c r="AJ202" t="e">
        <f>MIN(100, MAX(0, (INDEX(出力表!D:D,12))*AH202/MAX(AI202, Settings!B3)))</f>
        <v>#VALUE!</v>
      </c>
      <c r="AK202">
        <f>MIN(100, MAX(0, 100*BETAINV(乱数表!$M202, MAX(0.00000001, (1/(1+EXP(-(INDEX(係数表!G:G,13) + $B202))))*(EXP(INDEX(係数表!H:H,13) + INDEX(係数表!I:I,13)*LN(INDEX(出力表!C:C,13)+1)))), MAX(0.00000001, (1-(1/(1+EXP(-(INDEX(係数表!G:G,13) + $B202)))))*(EXP(INDEX(係数表!H:H,13) + INDEX(係数表!I:I,13)*LN(INDEX(出力表!C:C,13)+1)))))))</f>
        <v>65.62837275005316</v>
      </c>
      <c r="AL202" t="e">
        <f>MIN(100, MAX(0, (100*(INDEX(出力表!D:D,13))/(EXP(INDEX(係数表!B:B,13) + $C202) + (INDEX(出力表!D:D,13)))) + (乱数表!$Y202*(Settings!B12/(((INDEX(出力表!D:D,13))+1)^INDEX(係数表!E:E,13)*INDEX(係数表!F:F,13))))))</f>
        <v>#VALUE!</v>
      </c>
      <c r="AM202" t="e">
        <f>MIN(100, MAX(0, (INDEX(出力表!D:D,13))*AK202/MAX(AL202, Settings!B3)))</f>
        <v>#VALUE!</v>
      </c>
      <c r="AN202">
        <f>IF(ISNUMBER(F202), INDEX(出力表!B:B,2)*F202, 0)+IF(ISNUMBER(I202), INDEX(出力表!B:B,3)*I202, 0)+IF(ISNUMBER(L202), INDEX(出力表!B:B,4)*L202, 0)+IF(ISNUMBER(O202), INDEX(出力表!B:B,5)*O202, 0)+IF(ISNUMBER(R202), INDEX(出力表!B:B,6)*R202, 0)+IF(ISNUMBER(U202), INDEX(出力表!B:B,7)*U202, 0)+IF(ISNUMBER(X202), INDEX(出力表!B:B,8)*X202, 0)+IF(ISNUMBER(AA202), INDEX(出力表!B:B,9)*AA202, 0)+IF(ISNUMBER(AD202), INDEX(出力表!B:B,10)*AD202, 0)+IF(ISNUMBER(AG202), INDEX(出力表!B:B,11)*AG202, 0)+IF(ISNUMBER(AJ202), INDEX(出力表!B:B,12)*AJ202, 0)+IF(ISNUMBER(AM202), INDEX(出力表!B:B,13)*AM202, 0)</f>
        <v>0</v>
      </c>
      <c r="AO202">
        <f>IF(ISNUMBER(F202), INDEX(出力表!B:B,2), 0)+IF(ISNUMBER(I202), INDEX(出力表!B:B,3), 0)+IF(ISNUMBER(L202), INDEX(出力表!B:B,4), 0)+IF(ISNUMBER(O202), INDEX(出力表!B:B,5), 0)+IF(ISNUMBER(R202), INDEX(出力表!B:B,6), 0)+IF(ISNUMBER(U202), INDEX(出力表!B:B,7), 0)+IF(ISNUMBER(X202), INDEX(出力表!B:B,8), 0)+IF(ISNUMBER(AA202), INDEX(出力表!B:B,9), 0)+IF(ISNUMBER(AD202), INDEX(出力表!B:B,10), 0)+IF(ISNUMBER(AG202), INDEX(出力表!B:B,11), 0)+IF(ISNUMBER(AJ202), INDEX(出力表!B:B,12), 0)+IF(ISNUMBER(AM202), INDEX(出力表!B:B,13), 0)</f>
        <v>0</v>
      </c>
      <c r="AP202" t="str">
        <f t="shared" si="3"/>
        <v/>
      </c>
    </row>
    <row r="203" spans="1:42" x14ac:dyDescent="0.2">
      <c r="A203">
        <v>202</v>
      </c>
      <c r="B203">
        <f>IF(UPPER(Settings!B4)="TRUE", 乱数表!$Z203*Settings!B10, 0)</f>
        <v>-0.70833938949268438</v>
      </c>
      <c r="C203">
        <f>IF(UPPER(Settings!B4)="TRUE", 乱数表!$AA203*Settings!B11, 0)</f>
        <v>-0.10682418632925547</v>
      </c>
      <c r="D203">
        <f>MIN(100, MAX(0, 100*BETAINV(乱数表!$B203, MAX(0.00000001, (1/(1+EXP(-(INDEX(係数表!G:G,2) + $B203))))*(EXP(INDEX(係数表!H:H,2) + INDEX(係数表!I:I,2)*LN(INDEX(出力表!C:C,2)+1)))), MAX(0.00000001, (1-(1/(1+EXP(-(INDEX(係数表!G:G,2) + $B203)))))*(EXP(INDEX(係数表!H:H,2) + INDEX(係数表!I:I,2)*LN(INDEX(出力表!C:C,2)+1)))))))</f>
        <v>99.560684393645104</v>
      </c>
      <c r="E203" t="e">
        <f>MIN(100, MAX(0, (100*(INDEX(出力表!D:D,2))/(EXP(INDEX(係数表!B:B,2) + $C203) + (INDEX(出力表!D:D,2)))) + (乱数表!$N203*(Settings!B12/(((INDEX(出力表!D:D,2))+1)^INDEX(係数表!E:E,2)*INDEX(係数表!F:F,2))))))</f>
        <v>#VALUE!</v>
      </c>
      <c r="F203" t="e">
        <f>MIN(100, MAX(0, (INDEX(出力表!D:D,2))*D203/MAX(E203, Settings!B3)))</f>
        <v>#VALUE!</v>
      </c>
      <c r="G203">
        <f>MIN(100, MAX(0, 100*BETAINV(乱数表!$C203, MAX(0.00000001, (1/(1+EXP(-(INDEX(係数表!G:G,3) + $B203))))*(EXP(INDEX(係数表!H:H,3) + INDEX(係数表!I:I,3)*LN(INDEX(出力表!C:C,3)+1)))), MAX(0.00000001, (1-(1/(1+EXP(-(INDEX(係数表!G:G,3) + $B203)))))*(EXP(INDEX(係数表!H:H,3) + INDEX(係数表!I:I,3)*LN(INDEX(出力表!C:C,3)+1)))))))</f>
        <v>95.868195661076811</v>
      </c>
      <c r="H203" t="e">
        <f>MIN(100, MAX(0, (100*(INDEX(出力表!D:D,3))/(EXP(INDEX(係数表!B:B,3) + $C203) + (INDEX(出力表!D:D,3)))) + (乱数表!$O203*(Settings!B12/(((INDEX(出力表!D:D,3))+1)^INDEX(係数表!E:E,3)*INDEX(係数表!F:F,3))))))</f>
        <v>#VALUE!</v>
      </c>
      <c r="I203" t="e">
        <f>MIN(100, MAX(0, (INDEX(出力表!D:D,3))*G203/MAX(H203, Settings!B3)))</f>
        <v>#VALUE!</v>
      </c>
      <c r="J203">
        <f>MIN(100, MAX(0, 100*BETAINV(乱数表!$D203, MAX(0.00000001, (1/(1+EXP(-(INDEX(係数表!G:G,4) + $B203))))*(EXP(INDEX(係数表!H:H,4) + INDEX(係数表!I:I,4)*LN(INDEX(出力表!C:C,4)+1)))), MAX(0.00000001, (1-(1/(1+EXP(-(INDEX(係数表!G:G,4) + $B203)))))*(EXP(INDEX(係数表!H:H,4) + INDEX(係数表!I:I,4)*LN(INDEX(出力表!C:C,4)+1)))))))</f>
        <v>90.048086639217303</v>
      </c>
      <c r="K203" t="e">
        <f>MIN(100, MAX(0, (100*(INDEX(出力表!D:D,4))/(EXP(INDEX(係数表!B:B,4) + $C203) + (INDEX(出力表!D:D,4)))) + (乱数表!$P203*(Settings!B12/(((INDEX(出力表!D:D,4))+1)^INDEX(係数表!E:E,4)*INDEX(係数表!F:F,4))))))</f>
        <v>#VALUE!</v>
      </c>
      <c r="L203" t="e">
        <f>MIN(100, MAX(0, (INDEX(出力表!D:D,4))*J203/MAX(K203, Settings!B3)))</f>
        <v>#VALUE!</v>
      </c>
      <c r="M203">
        <f>MIN(100, MAX(0, 100*BETAINV(乱数表!$E203, MAX(0.00000001, (1/(1+EXP(-(INDEX(係数表!G:G,5) + $B203))))*(EXP(INDEX(係数表!H:H,5) + INDEX(係数表!I:I,5)*LN(INDEX(出力表!C:C,5)+1)))), MAX(0.00000001, (1-(1/(1+EXP(-(INDEX(係数表!G:G,5) + $B203)))))*(EXP(INDEX(係数表!H:H,5) + INDEX(係数表!I:I,5)*LN(INDEX(出力表!C:C,5)+1)))))))</f>
        <v>83.93369915907067</v>
      </c>
      <c r="N203" t="e">
        <f>MIN(100, MAX(0, (100*(INDEX(出力表!D:D,5))/(EXP(INDEX(係数表!B:B,5) + $C203) + (INDEX(出力表!D:D,5)))) + (乱数表!$Q203*(Settings!B12/(((INDEX(出力表!D:D,5))+1)^INDEX(係数表!E:E,5)*INDEX(係数表!F:F,5))))))</f>
        <v>#VALUE!</v>
      </c>
      <c r="O203" t="e">
        <f>MIN(100, MAX(0, (INDEX(出力表!D:D,5))*M203/MAX(N203, Settings!B3)))</f>
        <v>#VALUE!</v>
      </c>
      <c r="P203">
        <f>MIN(100, MAX(0, 100*BETAINV(乱数表!$F203, MAX(0.00000001, (1/(1+EXP(-(INDEX(係数表!G:G,6) + $B203))))*(EXP(INDEX(係数表!H:H,6) + INDEX(係数表!I:I,6)*LN(INDEX(出力表!C:C,6)+1)))), MAX(0.00000001, (1-(1/(1+EXP(-(INDEX(係数表!G:G,6) + $B203)))))*(EXP(INDEX(係数表!H:H,6) + INDEX(係数表!I:I,6)*LN(INDEX(出力表!C:C,6)+1)))))))</f>
        <v>41.346676418296255</v>
      </c>
      <c r="Q203" t="e">
        <f>MIN(100, MAX(0, (100*(INDEX(出力表!D:D,6))/(EXP(INDEX(係数表!B:B,6) + $C203) + (INDEX(出力表!D:D,6)))) + (乱数表!$R203*(Settings!B12/(((INDEX(出力表!D:D,6))+1)^INDEX(係数表!E:E,6)*INDEX(係数表!F:F,6))))))</f>
        <v>#VALUE!</v>
      </c>
      <c r="R203" t="e">
        <f>MIN(100, MAX(0, (INDEX(出力表!D:D,6))*P203/MAX(Q203, Settings!B3)))</f>
        <v>#VALUE!</v>
      </c>
      <c r="S203">
        <f>MIN(100, MAX(0, 100*BETAINV(乱数表!$G203, MAX(0.00000001, (1/(1+EXP(-(INDEX(係数表!G:G,7) + $B203))))*(EXP(INDEX(係数表!H:H,7) + INDEX(係数表!I:I,7)*LN(INDEX(出力表!C:C,7)+1)))), MAX(0.00000001, (1-(1/(1+EXP(-(INDEX(係数表!G:G,7) + $B203)))))*(EXP(INDEX(係数表!H:H,7) + INDEX(係数表!I:I,7)*LN(INDEX(出力表!C:C,7)+1)))))))</f>
        <v>73.003450403616483</v>
      </c>
      <c r="T203" t="e">
        <f>MIN(100, MAX(0, (100*(INDEX(出力表!D:D,7))/(EXP(INDEX(係数表!B:B,7) + $C203) + (INDEX(出力表!D:D,7)))) + (乱数表!$S203*(Settings!B12/(((INDEX(出力表!D:D,7))+1)^INDEX(係数表!E:E,7)*INDEX(係数表!F:F,7))))))</f>
        <v>#VALUE!</v>
      </c>
      <c r="U203" t="e">
        <f>MIN(100, MAX(0, (INDEX(出力表!D:D,7))*S203/MAX(T203, Settings!B3)))</f>
        <v>#VALUE!</v>
      </c>
      <c r="V203">
        <f>MIN(100, MAX(0, 100*BETAINV(乱数表!$H203, MAX(0.00000001, (1/(1+EXP(-(INDEX(係数表!G:G,8) + $B203))))*(EXP(INDEX(係数表!H:H,8) + INDEX(係数表!I:I,8)*LN(INDEX(出力表!C:C,8)+1)))), MAX(0.00000001, (1-(1/(1+EXP(-(INDEX(係数表!G:G,8) + $B203)))))*(EXP(INDEX(係数表!H:H,8) + INDEX(係数表!I:I,8)*LN(INDEX(出力表!C:C,8)+1)))))))</f>
        <v>84.595605202601192</v>
      </c>
      <c r="W203" t="e">
        <f>MIN(100, MAX(0, (100*(INDEX(出力表!D:D,8))/(EXP(INDEX(係数表!B:B,8) + $C203) + (INDEX(出力表!D:D,8)))) + (乱数表!$T203*(Settings!B12/(((INDEX(出力表!D:D,8))+1)^INDEX(係数表!E:E,8)*INDEX(係数表!F:F,8))))))</f>
        <v>#VALUE!</v>
      </c>
      <c r="X203" t="e">
        <f>MIN(100, MAX(0, (INDEX(出力表!D:D,8))*V203/MAX(W203, Settings!B3)))</f>
        <v>#VALUE!</v>
      </c>
      <c r="Y203">
        <f>MIN(100, MAX(0, 100*BETAINV(乱数表!$I203, MAX(0.00000001, (1/(1+EXP(-(INDEX(係数表!G:G,9) + $B203))))*(EXP(INDEX(係数表!H:H,9) + INDEX(係数表!I:I,9)*LN(INDEX(出力表!C:C,9)+1)))), MAX(0.00000001, (1-(1/(1+EXP(-(INDEX(係数表!G:G,9) + $B203)))))*(EXP(INDEX(係数表!H:H,9) + INDEX(係数表!I:I,9)*LN(INDEX(出力表!C:C,9)+1)))))))</f>
        <v>47.231396084148962</v>
      </c>
      <c r="Z203" t="e">
        <f>MIN(100, MAX(0, (100*(INDEX(出力表!D:D,9))/(EXP(INDEX(係数表!B:B,9) + $C203) + (INDEX(出力表!D:D,9)))) + (乱数表!$U203*(Settings!B12/(((INDEX(出力表!D:D,9))+1)^INDEX(係数表!E:E,9)*INDEX(係数表!F:F,9))))))</f>
        <v>#VALUE!</v>
      </c>
      <c r="AA203" t="e">
        <f>MIN(100, MAX(0, (INDEX(出力表!D:D,9))*Y203/MAX(Z203, Settings!B3)))</f>
        <v>#VALUE!</v>
      </c>
      <c r="AB203">
        <f>MIN(100, MAX(0, 100*BETAINV(乱数表!$J203, MAX(0.00000001, (1/(1+EXP(-(INDEX(係数表!G:G,10) + $B203))))*(EXP(INDEX(係数表!H:H,10) + INDEX(係数表!I:I,10)*LN(INDEX(出力表!C:C,10)+1)))), MAX(0.00000001, (1-(1/(1+EXP(-(INDEX(係数表!G:G,10) + $B203)))))*(EXP(INDEX(係数表!H:H,10) + INDEX(係数表!I:I,10)*LN(INDEX(出力表!C:C,10)+1)))))))</f>
        <v>85.966303821569952</v>
      </c>
      <c r="AC203" t="e">
        <f>MIN(100, MAX(0, (100*(INDEX(出力表!D:D,10))/(EXP(INDEX(係数表!B:B,10) + $C203) + (INDEX(出力表!D:D,10)))) + (乱数表!$V203*(Settings!B12/(((INDEX(出力表!D:D,10))+1)^INDEX(係数表!E:E,10)*INDEX(係数表!F:F,10))))))</f>
        <v>#VALUE!</v>
      </c>
      <c r="AD203" t="e">
        <f>MIN(100, MAX(0, (INDEX(出力表!D:D,10))*AB203/MAX(AC203, Settings!B3)))</f>
        <v>#VALUE!</v>
      </c>
      <c r="AE203">
        <f>MIN(100, MAX(0, 100*BETAINV(乱数表!$K203, MAX(0.00000001, (1/(1+EXP(-(INDEX(係数表!G:G,11) + $B203))))*(EXP(INDEX(係数表!H:H,11) + INDEX(係数表!I:I,11)*LN(INDEX(出力表!C:C,11)+1)))), MAX(0.00000001, (1-(1/(1+EXP(-(INDEX(係数表!G:G,11) + $B203)))))*(EXP(INDEX(係数表!H:H,11) + INDEX(係数表!I:I,11)*LN(INDEX(出力表!C:C,11)+1)))))))</f>
        <v>89.275687083382365</v>
      </c>
      <c r="AF203" t="e">
        <f>MIN(100, MAX(0, (100*(INDEX(出力表!D:D,11))/(EXP(INDEX(係数表!B:B,11) + $C203) + (INDEX(出力表!D:D,11)))) + (乱数表!$W203*(Settings!B12/(((INDEX(出力表!D:D,11))+1)^INDEX(係数表!E:E,11)*INDEX(係数表!F:F,11))))))</f>
        <v>#VALUE!</v>
      </c>
      <c r="AG203" t="e">
        <f>MIN(100, MAX(0, (INDEX(出力表!D:D,11))*AE203/MAX(AF203, Settings!B3)))</f>
        <v>#VALUE!</v>
      </c>
      <c r="AH203">
        <f>MIN(100, MAX(0, 100*BETAINV(乱数表!$L203, MAX(0.00000001, (1/(1+EXP(-(INDEX(係数表!G:G,12) + $B203))))*(EXP(INDEX(係数表!H:H,12) + INDEX(係数表!I:I,12)*LN(INDEX(出力表!C:C,12)+1)))), MAX(0.00000001, (1-(1/(1+EXP(-(INDEX(係数表!G:G,12) + $B203)))))*(EXP(INDEX(係数表!H:H,12) + INDEX(係数表!I:I,12)*LN(INDEX(出力表!C:C,12)+1)))))))</f>
        <v>81.041473749936159</v>
      </c>
      <c r="AI203" t="e">
        <f>MIN(100, MAX(0, (100*(INDEX(出力表!D:D,12))/(EXP(INDEX(係数表!B:B,12) + $C203) + (INDEX(出力表!D:D,12)))) + (乱数表!$X203*(Settings!B12/(((INDEX(出力表!D:D,12))+1)^INDEX(係数表!E:E,12)*INDEX(係数表!F:F,12))))))</f>
        <v>#VALUE!</v>
      </c>
      <c r="AJ203" t="e">
        <f>MIN(100, MAX(0, (INDEX(出力表!D:D,12))*AH203/MAX(AI203, Settings!B3)))</f>
        <v>#VALUE!</v>
      </c>
      <c r="AK203">
        <f>MIN(100, MAX(0, 100*BETAINV(乱数表!$M203, MAX(0.00000001, (1/(1+EXP(-(INDEX(係数表!G:G,13) + $B203))))*(EXP(INDEX(係数表!H:H,13) + INDEX(係数表!I:I,13)*LN(INDEX(出力表!C:C,13)+1)))), MAX(0.00000001, (1-(1/(1+EXP(-(INDEX(係数表!G:G,13) + $B203)))))*(EXP(INDEX(係数表!H:H,13) + INDEX(係数表!I:I,13)*LN(INDEX(出力表!C:C,13)+1)))))))</f>
        <v>94.667453297565245</v>
      </c>
      <c r="AL203" t="e">
        <f>MIN(100, MAX(0, (100*(INDEX(出力表!D:D,13))/(EXP(INDEX(係数表!B:B,13) + $C203) + (INDEX(出力表!D:D,13)))) + (乱数表!$Y203*(Settings!B12/(((INDEX(出力表!D:D,13))+1)^INDEX(係数表!E:E,13)*INDEX(係数表!F:F,13))))))</f>
        <v>#VALUE!</v>
      </c>
      <c r="AM203" t="e">
        <f>MIN(100, MAX(0, (INDEX(出力表!D:D,13))*AK203/MAX(AL203, Settings!B3)))</f>
        <v>#VALUE!</v>
      </c>
      <c r="AN203">
        <f>IF(ISNUMBER(F203), INDEX(出力表!B:B,2)*F203, 0)+IF(ISNUMBER(I203), INDEX(出力表!B:B,3)*I203, 0)+IF(ISNUMBER(L203), INDEX(出力表!B:B,4)*L203, 0)+IF(ISNUMBER(O203), INDEX(出力表!B:B,5)*O203, 0)+IF(ISNUMBER(R203), INDEX(出力表!B:B,6)*R203, 0)+IF(ISNUMBER(U203), INDEX(出力表!B:B,7)*U203, 0)+IF(ISNUMBER(X203), INDEX(出力表!B:B,8)*X203, 0)+IF(ISNUMBER(AA203), INDEX(出力表!B:B,9)*AA203, 0)+IF(ISNUMBER(AD203), INDEX(出力表!B:B,10)*AD203, 0)+IF(ISNUMBER(AG203), INDEX(出力表!B:B,11)*AG203, 0)+IF(ISNUMBER(AJ203), INDEX(出力表!B:B,12)*AJ203, 0)+IF(ISNUMBER(AM203), INDEX(出力表!B:B,13)*AM203, 0)</f>
        <v>0</v>
      </c>
      <c r="AO203">
        <f>IF(ISNUMBER(F203), INDEX(出力表!B:B,2), 0)+IF(ISNUMBER(I203), INDEX(出力表!B:B,3), 0)+IF(ISNUMBER(L203), INDEX(出力表!B:B,4), 0)+IF(ISNUMBER(O203), INDEX(出力表!B:B,5), 0)+IF(ISNUMBER(R203), INDEX(出力表!B:B,6), 0)+IF(ISNUMBER(U203), INDEX(出力表!B:B,7), 0)+IF(ISNUMBER(X203), INDEX(出力表!B:B,8), 0)+IF(ISNUMBER(AA203), INDEX(出力表!B:B,9), 0)+IF(ISNUMBER(AD203), INDEX(出力表!B:B,10), 0)+IF(ISNUMBER(AG203), INDEX(出力表!B:B,11), 0)+IF(ISNUMBER(AJ203), INDEX(出力表!B:B,12), 0)+IF(ISNUMBER(AM203), INDEX(出力表!B:B,13), 0)</f>
        <v>0</v>
      </c>
      <c r="AP203" t="str">
        <f t="shared" si="3"/>
        <v/>
      </c>
    </row>
    <row r="204" spans="1:42" x14ac:dyDescent="0.2">
      <c r="A204">
        <v>203</v>
      </c>
      <c r="B204">
        <f>IF(UPPER(Settings!B4)="TRUE", 乱数表!$Z204*Settings!B10, 0)</f>
        <v>0.7410997652842829</v>
      </c>
      <c r="C204">
        <f>IF(UPPER(Settings!B4)="TRUE", 乱数表!$AA204*Settings!B11, 0)</f>
        <v>-3.715562860205664E-3</v>
      </c>
      <c r="D204">
        <f>MIN(100, MAX(0, 100*BETAINV(乱数表!$B204, MAX(0.00000001, (1/(1+EXP(-(INDEX(係数表!G:G,2) + $B204))))*(EXP(INDEX(係数表!H:H,2) + INDEX(係数表!I:I,2)*LN(INDEX(出力表!C:C,2)+1)))), MAX(0.00000001, (1-(1/(1+EXP(-(INDEX(係数表!G:G,2) + $B204)))))*(EXP(INDEX(係数表!H:H,2) + INDEX(係数表!I:I,2)*LN(INDEX(出力表!C:C,2)+1)))))))</f>
        <v>99.743720907714064</v>
      </c>
      <c r="E204" t="e">
        <f>MIN(100, MAX(0, (100*(INDEX(出力表!D:D,2))/(EXP(INDEX(係数表!B:B,2) + $C204) + (INDEX(出力表!D:D,2)))) + (乱数表!$N204*(Settings!B12/(((INDEX(出力表!D:D,2))+1)^INDEX(係数表!E:E,2)*INDEX(係数表!F:F,2))))))</f>
        <v>#VALUE!</v>
      </c>
      <c r="F204" t="e">
        <f>MIN(100, MAX(0, (INDEX(出力表!D:D,2))*D204/MAX(E204, Settings!B3)))</f>
        <v>#VALUE!</v>
      </c>
      <c r="G204">
        <f>MIN(100, MAX(0, 100*BETAINV(乱数表!$C204, MAX(0.00000001, (1/(1+EXP(-(INDEX(係数表!G:G,3) + $B204))))*(EXP(INDEX(係数表!H:H,3) + INDEX(係数表!I:I,3)*LN(INDEX(出力表!C:C,3)+1)))), MAX(0.00000001, (1-(1/(1+EXP(-(INDEX(係数表!G:G,3) + $B204)))))*(EXP(INDEX(係数表!H:H,3) + INDEX(係数表!I:I,3)*LN(INDEX(出力表!C:C,3)+1)))))))</f>
        <v>97.811718848361238</v>
      </c>
      <c r="H204" t="e">
        <f>MIN(100, MAX(0, (100*(INDEX(出力表!D:D,3))/(EXP(INDEX(係数表!B:B,3) + $C204) + (INDEX(出力表!D:D,3)))) + (乱数表!$O204*(Settings!B12/(((INDEX(出力表!D:D,3))+1)^INDEX(係数表!E:E,3)*INDEX(係数表!F:F,3))))))</f>
        <v>#VALUE!</v>
      </c>
      <c r="I204" t="e">
        <f>MIN(100, MAX(0, (INDEX(出力表!D:D,3))*G204/MAX(H204, Settings!B3)))</f>
        <v>#VALUE!</v>
      </c>
      <c r="J204">
        <f>MIN(100, MAX(0, 100*BETAINV(乱数表!$D204, MAX(0.00000001, (1/(1+EXP(-(INDEX(係数表!G:G,4) + $B204))))*(EXP(INDEX(係数表!H:H,4) + INDEX(係数表!I:I,4)*LN(INDEX(出力表!C:C,4)+1)))), MAX(0.00000001, (1-(1/(1+EXP(-(INDEX(係数表!G:G,4) + $B204)))))*(EXP(INDEX(係数表!H:H,4) + INDEX(係数表!I:I,4)*LN(INDEX(出力表!C:C,4)+1)))))))</f>
        <v>99.89617325668209</v>
      </c>
      <c r="K204" t="e">
        <f>MIN(100, MAX(0, (100*(INDEX(出力表!D:D,4))/(EXP(INDEX(係数表!B:B,4) + $C204) + (INDEX(出力表!D:D,4)))) + (乱数表!$P204*(Settings!B12/(((INDEX(出力表!D:D,4))+1)^INDEX(係数表!E:E,4)*INDEX(係数表!F:F,4))))))</f>
        <v>#VALUE!</v>
      </c>
      <c r="L204" t="e">
        <f>MIN(100, MAX(0, (INDEX(出力表!D:D,4))*J204/MAX(K204, Settings!B3)))</f>
        <v>#VALUE!</v>
      </c>
      <c r="M204">
        <f>MIN(100, MAX(0, 100*BETAINV(乱数表!$E204, MAX(0.00000001, (1/(1+EXP(-(INDEX(係数表!G:G,5) + $B204))))*(EXP(INDEX(係数表!H:H,5) + INDEX(係数表!I:I,5)*LN(INDEX(出力表!C:C,5)+1)))), MAX(0.00000001, (1-(1/(1+EXP(-(INDEX(係数表!G:G,5) + $B204)))))*(EXP(INDEX(係数表!H:H,5) + INDEX(係数表!I:I,5)*LN(INDEX(出力表!C:C,5)+1)))))))</f>
        <v>99.850135351918141</v>
      </c>
      <c r="N204" t="e">
        <f>MIN(100, MAX(0, (100*(INDEX(出力表!D:D,5))/(EXP(INDEX(係数表!B:B,5) + $C204) + (INDEX(出力表!D:D,5)))) + (乱数表!$Q204*(Settings!B12/(((INDEX(出力表!D:D,5))+1)^INDEX(係数表!E:E,5)*INDEX(係数表!F:F,5))))))</f>
        <v>#VALUE!</v>
      </c>
      <c r="O204" t="e">
        <f>MIN(100, MAX(0, (INDEX(出力表!D:D,5))*M204/MAX(N204, Settings!B3)))</f>
        <v>#VALUE!</v>
      </c>
      <c r="P204">
        <f>MIN(100, MAX(0, 100*BETAINV(乱数表!$F204, MAX(0.00000001, (1/(1+EXP(-(INDEX(係数表!G:G,6) + $B204))))*(EXP(INDEX(係数表!H:H,6) + INDEX(係数表!I:I,6)*LN(INDEX(出力表!C:C,6)+1)))), MAX(0.00000001, (1-(1/(1+EXP(-(INDEX(係数表!G:G,6) + $B204)))))*(EXP(INDEX(係数表!H:H,6) + INDEX(係数表!I:I,6)*LN(INDEX(出力表!C:C,6)+1)))))))</f>
        <v>99.471333395689072</v>
      </c>
      <c r="Q204" t="e">
        <f>MIN(100, MAX(0, (100*(INDEX(出力表!D:D,6))/(EXP(INDEX(係数表!B:B,6) + $C204) + (INDEX(出力表!D:D,6)))) + (乱数表!$R204*(Settings!B12/(((INDEX(出力表!D:D,6))+1)^INDEX(係数表!E:E,6)*INDEX(係数表!F:F,6))))))</f>
        <v>#VALUE!</v>
      </c>
      <c r="R204" t="e">
        <f>MIN(100, MAX(0, (INDEX(出力表!D:D,6))*P204/MAX(Q204, Settings!B3)))</f>
        <v>#VALUE!</v>
      </c>
      <c r="S204">
        <f>MIN(100, MAX(0, 100*BETAINV(乱数表!$G204, MAX(0.00000001, (1/(1+EXP(-(INDEX(係数表!G:G,7) + $B204))))*(EXP(INDEX(係数表!H:H,7) + INDEX(係数表!I:I,7)*LN(INDEX(出力表!C:C,7)+1)))), MAX(0.00000001, (1-(1/(1+EXP(-(INDEX(係数表!G:G,7) + $B204)))))*(EXP(INDEX(係数表!H:H,7) + INDEX(係数表!I:I,7)*LN(INDEX(出力表!C:C,7)+1)))))))</f>
        <v>88.438661513325684</v>
      </c>
      <c r="T204" t="e">
        <f>MIN(100, MAX(0, (100*(INDEX(出力表!D:D,7))/(EXP(INDEX(係数表!B:B,7) + $C204) + (INDEX(出力表!D:D,7)))) + (乱数表!$S204*(Settings!B12/(((INDEX(出力表!D:D,7))+1)^INDEX(係数表!E:E,7)*INDEX(係数表!F:F,7))))))</f>
        <v>#VALUE!</v>
      </c>
      <c r="U204" t="e">
        <f>MIN(100, MAX(0, (INDEX(出力表!D:D,7))*S204/MAX(T204, Settings!B3)))</f>
        <v>#VALUE!</v>
      </c>
      <c r="V204">
        <f>MIN(100, MAX(0, 100*BETAINV(乱数表!$H204, MAX(0.00000001, (1/(1+EXP(-(INDEX(係数表!G:G,8) + $B204))))*(EXP(INDEX(係数表!H:H,8) + INDEX(係数表!I:I,8)*LN(INDEX(出力表!C:C,8)+1)))), MAX(0.00000001, (1-(1/(1+EXP(-(INDEX(係数表!G:G,8) + $B204)))))*(EXP(INDEX(係数表!H:H,8) + INDEX(係数表!I:I,8)*LN(INDEX(出力表!C:C,8)+1)))))))</f>
        <v>74.753962766967135</v>
      </c>
      <c r="W204" t="e">
        <f>MIN(100, MAX(0, (100*(INDEX(出力表!D:D,8))/(EXP(INDEX(係数表!B:B,8) + $C204) + (INDEX(出力表!D:D,8)))) + (乱数表!$T204*(Settings!B12/(((INDEX(出力表!D:D,8))+1)^INDEX(係数表!E:E,8)*INDEX(係数表!F:F,8))))))</f>
        <v>#VALUE!</v>
      </c>
      <c r="X204" t="e">
        <f>MIN(100, MAX(0, (INDEX(出力表!D:D,8))*V204/MAX(W204, Settings!B3)))</f>
        <v>#VALUE!</v>
      </c>
      <c r="Y204">
        <f>MIN(100, MAX(0, 100*BETAINV(乱数表!$I204, MAX(0.00000001, (1/(1+EXP(-(INDEX(係数表!G:G,9) + $B204))))*(EXP(INDEX(係数表!H:H,9) + INDEX(係数表!I:I,9)*LN(INDEX(出力表!C:C,9)+1)))), MAX(0.00000001, (1-(1/(1+EXP(-(INDEX(係数表!G:G,9) + $B204)))))*(EXP(INDEX(係数表!H:H,9) + INDEX(係数表!I:I,9)*LN(INDEX(出力表!C:C,9)+1)))))))</f>
        <v>99.962108601826571</v>
      </c>
      <c r="Z204" t="e">
        <f>MIN(100, MAX(0, (100*(INDEX(出力表!D:D,9))/(EXP(INDEX(係数表!B:B,9) + $C204) + (INDEX(出力表!D:D,9)))) + (乱数表!$U204*(Settings!B12/(((INDEX(出力表!D:D,9))+1)^INDEX(係数表!E:E,9)*INDEX(係数表!F:F,9))))))</f>
        <v>#VALUE!</v>
      </c>
      <c r="AA204" t="e">
        <f>MIN(100, MAX(0, (INDEX(出力表!D:D,9))*Y204/MAX(Z204, Settings!B3)))</f>
        <v>#VALUE!</v>
      </c>
      <c r="AB204">
        <f>MIN(100, MAX(0, 100*BETAINV(乱数表!$J204, MAX(0.00000001, (1/(1+EXP(-(INDEX(係数表!G:G,10) + $B204))))*(EXP(INDEX(係数表!H:H,10) + INDEX(係数表!I:I,10)*LN(INDEX(出力表!C:C,10)+1)))), MAX(0.00000001, (1-(1/(1+EXP(-(INDEX(係数表!G:G,10) + $B204)))))*(EXP(INDEX(係数表!H:H,10) + INDEX(係数表!I:I,10)*LN(INDEX(出力表!C:C,10)+1)))))))</f>
        <v>99.999672105385272</v>
      </c>
      <c r="AC204" t="e">
        <f>MIN(100, MAX(0, (100*(INDEX(出力表!D:D,10))/(EXP(INDEX(係数表!B:B,10) + $C204) + (INDEX(出力表!D:D,10)))) + (乱数表!$V204*(Settings!B12/(((INDEX(出力表!D:D,10))+1)^INDEX(係数表!E:E,10)*INDEX(係数表!F:F,10))))))</f>
        <v>#VALUE!</v>
      </c>
      <c r="AD204" t="e">
        <f>MIN(100, MAX(0, (INDEX(出力表!D:D,10))*AB204/MAX(AC204, Settings!B3)))</f>
        <v>#VALUE!</v>
      </c>
      <c r="AE204">
        <f>MIN(100, MAX(0, 100*BETAINV(乱数表!$K204, MAX(0.00000001, (1/(1+EXP(-(INDEX(係数表!G:G,11) + $B204))))*(EXP(INDEX(係数表!H:H,11) + INDEX(係数表!I:I,11)*LN(INDEX(出力表!C:C,11)+1)))), MAX(0.00000001, (1-(1/(1+EXP(-(INDEX(係数表!G:G,11) + $B204)))))*(EXP(INDEX(係数表!H:H,11) + INDEX(係数表!I:I,11)*LN(INDEX(出力表!C:C,11)+1)))))))</f>
        <v>99.694509621672751</v>
      </c>
      <c r="AF204" t="e">
        <f>MIN(100, MAX(0, (100*(INDEX(出力表!D:D,11))/(EXP(INDEX(係数表!B:B,11) + $C204) + (INDEX(出力表!D:D,11)))) + (乱数表!$W204*(Settings!B12/(((INDEX(出力表!D:D,11))+1)^INDEX(係数表!E:E,11)*INDEX(係数表!F:F,11))))))</f>
        <v>#VALUE!</v>
      </c>
      <c r="AG204" t="e">
        <f>MIN(100, MAX(0, (INDEX(出力表!D:D,11))*AE204/MAX(AF204, Settings!B3)))</f>
        <v>#VALUE!</v>
      </c>
      <c r="AH204">
        <f>MIN(100, MAX(0, 100*BETAINV(乱数表!$L204, MAX(0.00000001, (1/(1+EXP(-(INDEX(係数表!G:G,12) + $B204))))*(EXP(INDEX(係数表!H:H,12) + INDEX(係数表!I:I,12)*LN(INDEX(出力表!C:C,12)+1)))), MAX(0.00000001, (1-(1/(1+EXP(-(INDEX(係数表!G:G,12) + $B204)))))*(EXP(INDEX(係数表!H:H,12) + INDEX(係数表!I:I,12)*LN(INDEX(出力表!C:C,12)+1)))))))</f>
        <v>99.711235006659308</v>
      </c>
      <c r="AI204" t="e">
        <f>MIN(100, MAX(0, (100*(INDEX(出力表!D:D,12))/(EXP(INDEX(係数表!B:B,12) + $C204) + (INDEX(出力表!D:D,12)))) + (乱数表!$X204*(Settings!B12/(((INDEX(出力表!D:D,12))+1)^INDEX(係数表!E:E,12)*INDEX(係数表!F:F,12))))))</f>
        <v>#VALUE!</v>
      </c>
      <c r="AJ204" t="e">
        <f>MIN(100, MAX(0, (INDEX(出力表!D:D,12))*AH204/MAX(AI204, Settings!B3)))</f>
        <v>#VALUE!</v>
      </c>
      <c r="AK204">
        <f>MIN(100, MAX(0, 100*BETAINV(乱数表!$M204, MAX(0.00000001, (1/(1+EXP(-(INDEX(係数表!G:G,13) + $B204))))*(EXP(INDEX(係数表!H:H,13) + INDEX(係数表!I:I,13)*LN(INDEX(出力表!C:C,13)+1)))), MAX(0.00000001, (1-(1/(1+EXP(-(INDEX(係数表!G:G,13) + $B204)))))*(EXP(INDEX(係数表!H:H,13) + INDEX(係数表!I:I,13)*LN(INDEX(出力表!C:C,13)+1)))))))</f>
        <v>90.31418449421848</v>
      </c>
      <c r="AL204" t="e">
        <f>MIN(100, MAX(0, (100*(INDEX(出力表!D:D,13))/(EXP(INDEX(係数表!B:B,13) + $C204) + (INDEX(出力表!D:D,13)))) + (乱数表!$Y204*(Settings!B12/(((INDEX(出力表!D:D,13))+1)^INDEX(係数表!E:E,13)*INDEX(係数表!F:F,13))))))</f>
        <v>#VALUE!</v>
      </c>
      <c r="AM204" t="e">
        <f>MIN(100, MAX(0, (INDEX(出力表!D:D,13))*AK204/MAX(AL204, Settings!B3)))</f>
        <v>#VALUE!</v>
      </c>
      <c r="AN204">
        <f>IF(ISNUMBER(F204), INDEX(出力表!B:B,2)*F204, 0)+IF(ISNUMBER(I204), INDEX(出力表!B:B,3)*I204, 0)+IF(ISNUMBER(L204), INDEX(出力表!B:B,4)*L204, 0)+IF(ISNUMBER(O204), INDEX(出力表!B:B,5)*O204, 0)+IF(ISNUMBER(R204), INDEX(出力表!B:B,6)*R204, 0)+IF(ISNUMBER(U204), INDEX(出力表!B:B,7)*U204, 0)+IF(ISNUMBER(X204), INDEX(出力表!B:B,8)*X204, 0)+IF(ISNUMBER(AA204), INDEX(出力表!B:B,9)*AA204, 0)+IF(ISNUMBER(AD204), INDEX(出力表!B:B,10)*AD204, 0)+IF(ISNUMBER(AG204), INDEX(出力表!B:B,11)*AG204, 0)+IF(ISNUMBER(AJ204), INDEX(出力表!B:B,12)*AJ204, 0)+IF(ISNUMBER(AM204), INDEX(出力表!B:B,13)*AM204, 0)</f>
        <v>0</v>
      </c>
      <c r="AO204">
        <f>IF(ISNUMBER(F204), INDEX(出力表!B:B,2), 0)+IF(ISNUMBER(I204), INDEX(出力表!B:B,3), 0)+IF(ISNUMBER(L204), INDEX(出力表!B:B,4), 0)+IF(ISNUMBER(O204), INDEX(出力表!B:B,5), 0)+IF(ISNUMBER(R204), INDEX(出力表!B:B,6), 0)+IF(ISNUMBER(U204), INDEX(出力表!B:B,7), 0)+IF(ISNUMBER(X204), INDEX(出力表!B:B,8), 0)+IF(ISNUMBER(AA204), INDEX(出力表!B:B,9), 0)+IF(ISNUMBER(AD204), INDEX(出力表!B:B,10), 0)+IF(ISNUMBER(AG204), INDEX(出力表!B:B,11), 0)+IF(ISNUMBER(AJ204), INDEX(出力表!B:B,12), 0)+IF(ISNUMBER(AM204), INDEX(出力表!B:B,13), 0)</f>
        <v>0</v>
      </c>
      <c r="AP204" t="str">
        <f t="shared" si="3"/>
        <v/>
      </c>
    </row>
    <row r="205" spans="1:42" x14ac:dyDescent="0.2">
      <c r="A205">
        <v>204</v>
      </c>
      <c r="B205">
        <f>IF(UPPER(Settings!B4)="TRUE", 乱数表!$Z205*Settings!B10, 0)</f>
        <v>0.74386212110635963</v>
      </c>
      <c r="C205">
        <f>IF(UPPER(Settings!B4)="TRUE", 乱数表!$AA205*Settings!B11, 0)</f>
        <v>6.3129575825196429E-3</v>
      </c>
      <c r="D205">
        <f>MIN(100, MAX(0, 100*BETAINV(乱数表!$B205, MAX(0.00000001, (1/(1+EXP(-(INDEX(係数表!G:G,2) + $B205))))*(EXP(INDEX(係数表!H:H,2) + INDEX(係数表!I:I,2)*LN(INDEX(出力表!C:C,2)+1)))), MAX(0.00000001, (1-(1/(1+EXP(-(INDEX(係数表!G:G,2) + $B205)))))*(EXP(INDEX(係数表!H:H,2) + INDEX(係数表!I:I,2)*LN(INDEX(出力表!C:C,2)+1)))))))</f>
        <v>99.374022861548426</v>
      </c>
      <c r="E205" t="e">
        <f>MIN(100, MAX(0, (100*(INDEX(出力表!D:D,2))/(EXP(INDEX(係数表!B:B,2) + $C205) + (INDEX(出力表!D:D,2)))) + (乱数表!$N205*(Settings!B12/(((INDEX(出力表!D:D,2))+1)^INDEX(係数表!E:E,2)*INDEX(係数表!F:F,2))))))</f>
        <v>#VALUE!</v>
      </c>
      <c r="F205" t="e">
        <f>MIN(100, MAX(0, (INDEX(出力表!D:D,2))*D205/MAX(E205, Settings!B3)))</f>
        <v>#VALUE!</v>
      </c>
      <c r="G205">
        <f>MIN(100, MAX(0, 100*BETAINV(乱数表!$C205, MAX(0.00000001, (1/(1+EXP(-(INDEX(係数表!G:G,3) + $B205))))*(EXP(INDEX(係数表!H:H,3) + INDEX(係数表!I:I,3)*LN(INDEX(出力表!C:C,3)+1)))), MAX(0.00000001, (1-(1/(1+EXP(-(INDEX(係数表!G:G,3) + $B205)))))*(EXP(INDEX(係数表!H:H,3) + INDEX(係数表!I:I,3)*LN(INDEX(出力表!C:C,3)+1)))))))</f>
        <v>99.694491560303632</v>
      </c>
      <c r="H205" t="e">
        <f>MIN(100, MAX(0, (100*(INDEX(出力表!D:D,3))/(EXP(INDEX(係数表!B:B,3) + $C205) + (INDEX(出力表!D:D,3)))) + (乱数表!$O205*(Settings!B12/(((INDEX(出力表!D:D,3))+1)^INDEX(係数表!E:E,3)*INDEX(係数表!F:F,3))))))</f>
        <v>#VALUE!</v>
      </c>
      <c r="I205" t="e">
        <f>MIN(100, MAX(0, (INDEX(出力表!D:D,3))*G205/MAX(H205, Settings!B3)))</f>
        <v>#VALUE!</v>
      </c>
      <c r="J205">
        <f>MIN(100, MAX(0, 100*BETAINV(乱数表!$D205, MAX(0.00000001, (1/(1+EXP(-(INDEX(係数表!G:G,4) + $B205))))*(EXP(INDEX(係数表!H:H,4) + INDEX(係数表!I:I,4)*LN(INDEX(出力表!C:C,4)+1)))), MAX(0.00000001, (1-(1/(1+EXP(-(INDEX(係数表!G:G,4) + $B205)))))*(EXP(INDEX(係数表!H:H,4) + INDEX(係数表!I:I,4)*LN(INDEX(出力表!C:C,4)+1)))))))</f>
        <v>57.8734463850788</v>
      </c>
      <c r="K205" t="e">
        <f>MIN(100, MAX(0, (100*(INDEX(出力表!D:D,4))/(EXP(INDEX(係数表!B:B,4) + $C205) + (INDEX(出力表!D:D,4)))) + (乱数表!$P205*(Settings!B12/(((INDEX(出力表!D:D,4))+1)^INDEX(係数表!E:E,4)*INDEX(係数表!F:F,4))))))</f>
        <v>#VALUE!</v>
      </c>
      <c r="L205" t="e">
        <f>MIN(100, MAX(0, (INDEX(出力表!D:D,4))*J205/MAX(K205, Settings!B3)))</f>
        <v>#VALUE!</v>
      </c>
      <c r="M205">
        <f>MIN(100, MAX(0, 100*BETAINV(乱数表!$E205, MAX(0.00000001, (1/(1+EXP(-(INDEX(係数表!G:G,5) + $B205))))*(EXP(INDEX(係数表!H:H,5) + INDEX(係数表!I:I,5)*LN(INDEX(出力表!C:C,5)+1)))), MAX(0.00000001, (1-(1/(1+EXP(-(INDEX(係数表!G:G,5) + $B205)))))*(EXP(INDEX(係数表!H:H,5) + INDEX(係数表!I:I,5)*LN(INDEX(出力表!C:C,5)+1)))))))</f>
        <v>95.211625345067375</v>
      </c>
      <c r="N205" t="e">
        <f>MIN(100, MAX(0, (100*(INDEX(出力表!D:D,5))/(EXP(INDEX(係数表!B:B,5) + $C205) + (INDEX(出力表!D:D,5)))) + (乱数表!$Q205*(Settings!B12/(((INDEX(出力表!D:D,5))+1)^INDEX(係数表!E:E,5)*INDEX(係数表!F:F,5))))))</f>
        <v>#VALUE!</v>
      </c>
      <c r="O205" t="e">
        <f>MIN(100, MAX(0, (INDEX(出力表!D:D,5))*M205/MAX(N205, Settings!B3)))</f>
        <v>#VALUE!</v>
      </c>
      <c r="P205">
        <f>MIN(100, MAX(0, 100*BETAINV(乱数表!$F205, MAX(0.00000001, (1/(1+EXP(-(INDEX(係数表!G:G,6) + $B205))))*(EXP(INDEX(係数表!H:H,6) + INDEX(係数表!I:I,6)*LN(INDEX(出力表!C:C,6)+1)))), MAX(0.00000001, (1-(1/(1+EXP(-(INDEX(係数表!G:G,6) + $B205)))))*(EXP(INDEX(係数表!H:H,6) + INDEX(係数表!I:I,6)*LN(INDEX(出力表!C:C,6)+1)))))))</f>
        <v>98.215009183767663</v>
      </c>
      <c r="Q205" t="e">
        <f>MIN(100, MAX(0, (100*(INDEX(出力表!D:D,6))/(EXP(INDEX(係数表!B:B,6) + $C205) + (INDEX(出力表!D:D,6)))) + (乱数表!$R205*(Settings!B12/(((INDEX(出力表!D:D,6))+1)^INDEX(係数表!E:E,6)*INDEX(係数表!F:F,6))))))</f>
        <v>#VALUE!</v>
      </c>
      <c r="R205" t="e">
        <f>MIN(100, MAX(0, (INDEX(出力表!D:D,6))*P205/MAX(Q205, Settings!B3)))</f>
        <v>#VALUE!</v>
      </c>
      <c r="S205">
        <f>MIN(100, MAX(0, 100*BETAINV(乱数表!$G205, MAX(0.00000001, (1/(1+EXP(-(INDEX(係数表!G:G,7) + $B205))))*(EXP(INDEX(係数表!H:H,7) + INDEX(係数表!I:I,7)*LN(INDEX(出力表!C:C,7)+1)))), MAX(0.00000001, (1-(1/(1+EXP(-(INDEX(係数表!G:G,7) + $B205)))))*(EXP(INDEX(係数表!H:H,7) + INDEX(係数表!I:I,7)*LN(INDEX(出力表!C:C,7)+1)))))))</f>
        <v>86.257265555308607</v>
      </c>
      <c r="T205" t="e">
        <f>MIN(100, MAX(0, (100*(INDEX(出力表!D:D,7))/(EXP(INDEX(係数表!B:B,7) + $C205) + (INDEX(出力表!D:D,7)))) + (乱数表!$S205*(Settings!B12/(((INDEX(出力表!D:D,7))+1)^INDEX(係数表!E:E,7)*INDEX(係数表!F:F,7))))))</f>
        <v>#VALUE!</v>
      </c>
      <c r="U205" t="e">
        <f>MIN(100, MAX(0, (INDEX(出力表!D:D,7))*S205/MAX(T205, Settings!B3)))</f>
        <v>#VALUE!</v>
      </c>
      <c r="V205">
        <f>MIN(100, MAX(0, 100*BETAINV(乱数表!$H205, MAX(0.00000001, (1/(1+EXP(-(INDEX(係数表!G:G,8) + $B205))))*(EXP(INDEX(係数表!H:H,8) + INDEX(係数表!I:I,8)*LN(INDEX(出力表!C:C,8)+1)))), MAX(0.00000001, (1-(1/(1+EXP(-(INDEX(係数表!G:G,8) + $B205)))))*(EXP(INDEX(係数表!H:H,8) + INDEX(係数表!I:I,8)*LN(INDEX(出力表!C:C,8)+1)))))))</f>
        <v>98.425655555823141</v>
      </c>
      <c r="W205" t="e">
        <f>MIN(100, MAX(0, (100*(INDEX(出力表!D:D,8))/(EXP(INDEX(係数表!B:B,8) + $C205) + (INDEX(出力表!D:D,8)))) + (乱数表!$T205*(Settings!B12/(((INDEX(出力表!D:D,8))+1)^INDEX(係数表!E:E,8)*INDEX(係数表!F:F,8))))))</f>
        <v>#VALUE!</v>
      </c>
      <c r="X205" t="e">
        <f>MIN(100, MAX(0, (INDEX(出力表!D:D,8))*V205/MAX(W205, Settings!B3)))</f>
        <v>#VALUE!</v>
      </c>
      <c r="Y205">
        <f>MIN(100, MAX(0, 100*BETAINV(乱数表!$I205, MAX(0.00000001, (1/(1+EXP(-(INDEX(係数表!G:G,9) + $B205))))*(EXP(INDEX(係数表!H:H,9) + INDEX(係数表!I:I,9)*LN(INDEX(出力表!C:C,9)+1)))), MAX(0.00000001, (1-(1/(1+EXP(-(INDEX(係数表!G:G,9) + $B205)))))*(EXP(INDEX(係数表!H:H,9) + INDEX(係数表!I:I,9)*LN(INDEX(出力表!C:C,9)+1)))))))</f>
        <v>99.999932664641662</v>
      </c>
      <c r="Z205" t="e">
        <f>MIN(100, MAX(0, (100*(INDEX(出力表!D:D,9))/(EXP(INDEX(係数表!B:B,9) + $C205) + (INDEX(出力表!D:D,9)))) + (乱数表!$U205*(Settings!B12/(((INDEX(出力表!D:D,9))+1)^INDEX(係数表!E:E,9)*INDEX(係数表!F:F,9))))))</f>
        <v>#VALUE!</v>
      </c>
      <c r="AA205" t="e">
        <f>MIN(100, MAX(0, (INDEX(出力表!D:D,9))*Y205/MAX(Z205, Settings!B3)))</f>
        <v>#VALUE!</v>
      </c>
      <c r="AB205">
        <f>MIN(100, MAX(0, 100*BETAINV(乱数表!$J205, MAX(0.00000001, (1/(1+EXP(-(INDEX(係数表!G:G,10) + $B205))))*(EXP(INDEX(係数表!H:H,10) + INDEX(係数表!I:I,10)*LN(INDEX(出力表!C:C,10)+1)))), MAX(0.00000001, (1-(1/(1+EXP(-(INDEX(係数表!G:G,10) + $B205)))))*(EXP(INDEX(係数表!H:H,10) + INDEX(係数表!I:I,10)*LN(INDEX(出力表!C:C,10)+1)))))))</f>
        <v>99.990908247007738</v>
      </c>
      <c r="AC205" t="e">
        <f>MIN(100, MAX(0, (100*(INDEX(出力表!D:D,10))/(EXP(INDEX(係数表!B:B,10) + $C205) + (INDEX(出力表!D:D,10)))) + (乱数表!$V205*(Settings!B12/(((INDEX(出力表!D:D,10))+1)^INDEX(係数表!E:E,10)*INDEX(係数表!F:F,10))))))</f>
        <v>#VALUE!</v>
      </c>
      <c r="AD205" t="e">
        <f>MIN(100, MAX(0, (INDEX(出力表!D:D,10))*AB205/MAX(AC205, Settings!B3)))</f>
        <v>#VALUE!</v>
      </c>
      <c r="AE205">
        <f>MIN(100, MAX(0, 100*BETAINV(乱数表!$K205, MAX(0.00000001, (1/(1+EXP(-(INDEX(係数表!G:G,11) + $B205))))*(EXP(INDEX(係数表!H:H,11) + INDEX(係数表!I:I,11)*LN(INDEX(出力表!C:C,11)+1)))), MAX(0.00000001, (1-(1/(1+EXP(-(INDEX(係数表!G:G,11) + $B205)))))*(EXP(INDEX(係数表!H:H,11) + INDEX(係数表!I:I,11)*LN(INDEX(出力表!C:C,11)+1)))))))</f>
        <v>97.371710889233384</v>
      </c>
      <c r="AF205" t="e">
        <f>MIN(100, MAX(0, (100*(INDEX(出力表!D:D,11))/(EXP(INDEX(係数表!B:B,11) + $C205) + (INDEX(出力表!D:D,11)))) + (乱数表!$W205*(Settings!B12/(((INDEX(出力表!D:D,11))+1)^INDEX(係数表!E:E,11)*INDEX(係数表!F:F,11))))))</f>
        <v>#VALUE!</v>
      </c>
      <c r="AG205" t="e">
        <f>MIN(100, MAX(0, (INDEX(出力表!D:D,11))*AE205/MAX(AF205, Settings!B3)))</f>
        <v>#VALUE!</v>
      </c>
      <c r="AH205">
        <f>MIN(100, MAX(0, 100*BETAINV(乱数表!$L205, MAX(0.00000001, (1/(1+EXP(-(INDEX(係数表!G:G,12) + $B205))))*(EXP(INDEX(係数表!H:H,12) + INDEX(係数表!I:I,12)*LN(INDEX(出力表!C:C,12)+1)))), MAX(0.00000001, (1-(1/(1+EXP(-(INDEX(係数表!G:G,12) + $B205)))))*(EXP(INDEX(係数表!H:H,12) + INDEX(係数表!I:I,12)*LN(INDEX(出力表!C:C,12)+1)))))))</f>
        <v>99.802899017526357</v>
      </c>
      <c r="AI205" t="e">
        <f>MIN(100, MAX(0, (100*(INDEX(出力表!D:D,12))/(EXP(INDEX(係数表!B:B,12) + $C205) + (INDEX(出力表!D:D,12)))) + (乱数表!$X205*(Settings!B12/(((INDEX(出力表!D:D,12))+1)^INDEX(係数表!E:E,12)*INDEX(係数表!F:F,12))))))</f>
        <v>#VALUE!</v>
      </c>
      <c r="AJ205" t="e">
        <f>MIN(100, MAX(0, (INDEX(出力表!D:D,12))*AH205/MAX(AI205, Settings!B3)))</f>
        <v>#VALUE!</v>
      </c>
      <c r="AK205">
        <f>MIN(100, MAX(0, 100*BETAINV(乱数表!$M205, MAX(0.00000001, (1/(1+EXP(-(INDEX(係数表!G:G,13) + $B205))))*(EXP(INDEX(係数表!H:H,13) + INDEX(係数表!I:I,13)*LN(INDEX(出力表!C:C,13)+1)))), MAX(0.00000001, (1-(1/(1+EXP(-(INDEX(係数表!G:G,13) + $B205)))))*(EXP(INDEX(係数表!H:H,13) + INDEX(係数表!I:I,13)*LN(INDEX(出力表!C:C,13)+1)))))))</f>
        <v>99.999981151733891</v>
      </c>
      <c r="AL205" t="e">
        <f>MIN(100, MAX(0, (100*(INDEX(出力表!D:D,13))/(EXP(INDEX(係数表!B:B,13) + $C205) + (INDEX(出力表!D:D,13)))) + (乱数表!$Y205*(Settings!B12/(((INDEX(出力表!D:D,13))+1)^INDEX(係数表!E:E,13)*INDEX(係数表!F:F,13))))))</f>
        <v>#VALUE!</v>
      </c>
      <c r="AM205" t="e">
        <f>MIN(100, MAX(0, (INDEX(出力表!D:D,13))*AK205/MAX(AL205, Settings!B3)))</f>
        <v>#VALUE!</v>
      </c>
      <c r="AN205">
        <f>IF(ISNUMBER(F205), INDEX(出力表!B:B,2)*F205, 0)+IF(ISNUMBER(I205), INDEX(出力表!B:B,3)*I205, 0)+IF(ISNUMBER(L205), INDEX(出力表!B:B,4)*L205, 0)+IF(ISNUMBER(O205), INDEX(出力表!B:B,5)*O205, 0)+IF(ISNUMBER(R205), INDEX(出力表!B:B,6)*R205, 0)+IF(ISNUMBER(U205), INDEX(出力表!B:B,7)*U205, 0)+IF(ISNUMBER(X205), INDEX(出力表!B:B,8)*X205, 0)+IF(ISNUMBER(AA205), INDEX(出力表!B:B,9)*AA205, 0)+IF(ISNUMBER(AD205), INDEX(出力表!B:B,10)*AD205, 0)+IF(ISNUMBER(AG205), INDEX(出力表!B:B,11)*AG205, 0)+IF(ISNUMBER(AJ205), INDEX(出力表!B:B,12)*AJ205, 0)+IF(ISNUMBER(AM205), INDEX(出力表!B:B,13)*AM205, 0)</f>
        <v>0</v>
      </c>
      <c r="AO205">
        <f>IF(ISNUMBER(F205), INDEX(出力表!B:B,2), 0)+IF(ISNUMBER(I205), INDEX(出力表!B:B,3), 0)+IF(ISNUMBER(L205), INDEX(出力表!B:B,4), 0)+IF(ISNUMBER(O205), INDEX(出力表!B:B,5), 0)+IF(ISNUMBER(R205), INDEX(出力表!B:B,6), 0)+IF(ISNUMBER(U205), INDEX(出力表!B:B,7), 0)+IF(ISNUMBER(X205), INDEX(出力表!B:B,8), 0)+IF(ISNUMBER(AA205), INDEX(出力表!B:B,9), 0)+IF(ISNUMBER(AD205), INDEX(出力表!B:B,10), 0)+IF(ISNUMBER(AG205), INDEX(出力表!B:B,11), 0)+IF(ISNUMBER(AJ205), INDEX(出力表!B:B,12), 0)+IF(ISNUMBER(AM205), INDEX(出力表!B:B,13), 0)</f>
        <v>0</v>
      </c>
      <c r="AP205" t="str">
        <f t="shared" si="3"/>
        <v/>
      </c>
    </row>
    <row r="206" spans="1:42" x14ac:dyDescent="0.2">
      <c r="A206">
        <v>205</v>
      </c>
      <c r="B206">
        <f>IF(UPPER(Settings!B4)="TRUE", 乱数表!$Z206*Settings!B10, 0)</f>
        <v>0.13717604507154321</v>
      </c>
      <c r="C206">
        <f>IF(UPPER(Settings!B4)="TRUE", 乱数表!$AA206*Settings!B11, 0)</f>
        <v>-6.2050016006587293E-2</v>
      </c>
      <c r="D206">
        <f>MIN(100, MAX(0, 100*BETAINV(乱数表!$B206, MAX(0.00000001, (1/(1+EXP(-(INDEX(係数表!G:G,2) + $B206))))*(EXP(INDEX(係数表!H:H,2) + INDEX(係数表!I:I,2)*LN(INDEX(出力表!C:C,2)+1)))), MAX(0.00000001, (1-(1/(1+EXP(-(INDEX(係数表!G:G,2) + $B206)))))*(EXP(INDEX(係数表!H:H,2) + INDEX(係数表!I:I,2)*LN(INDEX(出力表!C:C,2)+1)))))))</f>
        <v>94.299012832052483</v>
      </c>
      <c r="E206" t="e">
        <f>MIN(100, MAX(0, (100*(INDEX(出力表!D:D,2))/(EXP(INDEX(係数表!B:B,2) + $C206) + (INDEX(出力表!D:D,2)))) + (乱数表!$N206*(Settings!B12/(((INDEX(出力表!D:D,2))+1)^INDEX(係数表!E:E,2)*INDEX(係数表!F:F,2))))))</f>
        <v>#VALUE!</v>
      </c>
      <c r="F206" t="e">
        <f>MIN(100, MAX(0, (INDEX(出力表!D:D,2))*D206/MAX(E206, Settings!B3)))</f>
        <v>#VALUE!</v>
      </c>
      <c r="G206">
        <f>MIN(100, MAX(0, 100*BETAINV(乱数表!$C206, MAX(0.00000001, (1/(1+EXP(-(INDEX(係数表!G:G,3) + $B206))))*(EXP(INDEX(係数表!H:H,3) + INDEX(係数表!I:I,3)*LN(INDEX(出力表!C:C,3)+1)))), MAX(0.00000001, (1-(1/(1+EXP(-(INDEX(係数表!G:G,3) + $B206)))))*(EXP(INDEX(係数表!H:H,3) + INDEX(係数表!I:I,3)*LN(INDEX(出力表!C:C,3)+1)))))))</f>
        <v>92.972166091963857</v>
      </c>
      <c r="H206" t="e">
        <f>MIN(100, MAX(0, (100*(INDEX(出力表!D:D,3))/(EXP(INDEX(係数表!B:B,3) + $C206) + (INDEX(出力表!D:D,3)))) + (乱数表!$O206*(Settings!B12/(((INDEX(出力表!D:D,3))+1)^INDEX(係数表!E:E,3)*INDEX(係数表!F:F,3))))))</f>
        <v>#VALUE!</v>
      </c>
      <c r="I206" t="e">
        <f>MIN(100, MAX(0, (INDEX(出力表!D:D,3))*G206/MAX(H206, Settings!B3)))</f>
        <v>#VALUE!</v>
      </c>
      <c r="J206">
        <f>MIN(100, MAX(0, 100*BETAINV(乱数表!$D206, MAX(0.00000001, (1/(1+EXP(-(INDEX(係数表!G:G,4) + $B206))))*(EXP(INDEX(係数表!H:H,4) + INDEX(係数表!I:I,4)*LN(INDEX(出力表!C:C,4)+1)))), MAX(0.00000001, (1-(1/(1+EXP(-(INDEX(係数表!G:G,4) + $B206)))))*(EXP(INDEX(係数表!H:H,4) + INDEX(係数表!I:I,4)*LN(INDEX(出力表!C:C,4)+1)))))))</f>
        <v>77.644911639226478</v>
      </c>
      <c r="K206" t="e">
        <f>MIN(100, MAX(0, (100*(INDEX(出力表!D:D,4))/(EXP(INDEX(係数表!B:B,4) + $C206) + (INDEX(出力表!D:D,4)))) + (乱数表!$P206*(Settings!B12/(((INDEX(出力表!D:D,4))+1)^INDEX(係数表!E:E,4)*INDEX(係数表!F:F,4))))))</f>
        <v>#VALUE!</v>
      </c>
      <c r="L206" t="e">
        <f>MIN(100, MAX(0, (INDEX(出力表!D:D,4))*J206/MAX(K206, Settings!B3)))</f>
        <v>#VALUE!</v>
      </c>
      <c r="M206">
        <f>MIN(100, MAX(0, 100*BETAINV(乱数表!$E206, MAX(0.00000001, (1/(1+EXP(-(INDEX(係数表!G:G,5) + $B206))))*(EXP(INDEX(係数表!H:H,5) + INDEX(係数表!I:I,5)*LN(INDEX(出力表!C:C,5)+1)))), MAX(0.00000001, (1-(1/(1+EXP(-(INDEX(係数表!G:G,5) + $B206)))))*(EXP(INDEX(係数表!H:H,5) + INDEX(係数表!I:I,5)*LN(INDEX(出力表!C:C,5)+1)))))))</f>
        <v>88.172669537561831</v>
      </c>
      <c r="N206" t="e">
        <f>MIN(100, MAX(0, (100*(INDEX(出力表!D:D,5))/(EXP(INDEX(係数表!B:B,5) + $C206) + (INDEX(出力表!D:D,5)))) + (乱数表!$Q206*(Settings!B12/(((INDEX(出力表!D:D,5))+1)^INDEX(係数表!E:E,5)*INDEX(係数表!F:F,5))))))</f>
        <v>#VALUE!</v>
      </c>
      <c r="O206" t="e">
        <f>MIN(100, MAX(0, (INDEX(出力表!D:D,5))*M206/MAX(N206, Settings!B3)))</f>
        <v>#VALUE!</v>
      </c>
      <c r="P206">
        <f>MIN(100, MAX(0, 100*BETAINV(乱数表!$F206, MAX(0.00000001, (1/(1+EXP(-(INDEX(係数表!G:G,6) + $B206))))*(EXP(INDEX(係数表!H:H,6) + INDEX(係数表!I:I,6)*LN(INDEX(出力表!C:C,6)+1)))), MAX(0.00000001, (1-(1/(1+EXP(-(INDEX(係数表!G:G,6) + $B206)))))*(EXP(INDEX(係数表!H:H,6) + INDEX(係数表!I:I,6)*LN(INDEX(出力表!C:C,6)+1)))))))</f>
        <v>98.921428378446137</v>
      </c>
      <c r="Q206" t="e">
        <f>MIN(100, MAX(0, (100*(INDEX(出力表!D:D,6))/(EXP(INDEX(係数表!B:B,6) + $C206) + (INDEX(出力表!D:D,6)))) + (乱数表!$R206*(Settings!B12/(((INDEX(出力表!D:D,6))+1)^INDEX(係数表!E:E,6)*INDEX(係数表!F:F,6))))))</f>
        <v>#VALUE!</v>
      </c>
      <c r="R206" t="e">
        <f>MIN(100, MAX(0, (INDEX(出力表!D:D,6))*P206/MAX(Q206, Settings!B3)))</f>
        <v>#VALUE!</v>
      </c>
      <c r="S206">
        <f>MIN(100, MAX(0, 100*BETAINV(乱数表!$G206, MAX(0.00000001, (1/(1+EXP(-(INDEX(係数表!G:G,7) + $B206))))*(EXP(INDEX(係数表!H:H,7) + INDEX(係数表!I:I,7)*LN(INDEX(出力表!C:C,7)+1)))), MAX(0.00000001, (1-(1/(1+EXP(-(INDEX(係数表!G:G,7) + $B206)))))*(EXP(INDEX(係数表!H:H,7) + INDEX(係数表!I:I,7)*LN(INDEX(出力表!C:C,7)+1)))))))</f>
        <v>72.726683476244347</v>
      </c>
      <c r="T206" t="e">
        <f>MIN(100, MAX(0, (100*(INDEX(出力表!D:D,7))/(EXP(INDEX(係数表!B:B,7) + $C206) + (INDEX(出力表!D:D,7)))) + (乱数表!$S206*(Settings!B12/(((INDEX(出力表!D:D,7))+1)^INDEX(係数表!E:E,7)*INDEX(係数表!F:F,7))))))</f>
        <v>#VALUE!</v>
      </c>
      <c r="U206" t="e">
        <f>MIN(100, MAX(0, (INDEX(出力表!D:D,7))*S206/MAX(T206, Settings!B3)))</f>
        <v>#VALUE!</v>
      </c>
      <c r="V206">
        <f>MIN(100, MAX(0, 100*BETAINV(乱数表!$H206, MAX(0.00000001, (1/(1+EXP(-(INDEX(係数表!G:G,8) + $B206))))*(EXP(INDEX(係数表!H:H,8) + INDEX(係数表!I:I,8)*LN(INDEX(出力表!C:C,8)+1)))), MAX(0.00000001, (1-(1/(1+EXP(-(INDEX(係数表!G:G,8) + $B206)))))*(EXP(INDEX(係数表!H:H,8) + INDEX(係数表!I:I,8)*LN(INDEX(出力表!C:C,8)+1)))))))</f>
        <v>99.755605406902731</v>
      </c>
      <c r="W206" t="e">
        <f>MIN(100, MAX(0, (100*(INDEX(出力表!D:D,8))/(EXP(INDEX(係数表!B:B,8) + $C206) + (INDEX(出力表!D:D,8)))) + (乱数表!$T206*(Settings!B12/(((INDEX(出力表!D:D,8))+1)^INDEX(係数表!E:E,8)*INDEX(係数表!F:F,8))))))</f>
        <v>#VALUE!</v>
      </c>
      <c r="X206" t="e">
        <f>MIN(100, MAX(0, (INDEX(出力表!D:D,8))*V206/MAX(W206, Settings!B3)))</f>
        <v>#VALUE!</v>
      </c>
      <c r="Y206">
        <f>MIN(100, MAX(0, 100*BETAINV(乱数表!$I206, MAX(0.00000001, (1/(1+EXP(-(INDEX(係数表!G:G,9) + $B206))))*(EXP(INDEX(係数表!H:H,9) + INDEX(係数表!I:I,9)*LN(INDEX(出力表!C:C,9)+1)))), MAX(0.00000001, (1-(1/(1+EXP(-(INDEX(係数表!G:G,9) + $B206)))))*(EXP(INDEX(係数表!H:H,9) + INDEX(係数表!I:I,9)*LN(INDEX(出力表!C:C,9)+1)))))))</f>
        <v>94.526908367256397</v>
      </c>
      <c r="Z206" t="e">
        <f>MIN(100, MAX(0, (100*(INDEX(出力表!D:D,9))/(EXP(INDEX(係数表!B:B,9) + $C206) + (INDEX(出力表!D:D,9)))) + (乱数表!$U206*(Settings!B12/(((INDEX(出力表!D:D,9))+1)^INDEX(係数表!E:E,9)*INDEX(係数表!F:F,9))))))</f>
        <v>#VALUE!</v>
      </c>
      <c r="AA206" t="e">
        <f>MIN(100, MAX(0, (INDEX(出力表!D:D,9))*Y206/MAX(Z206, Settings!B3)))</f>
        <v>#VALUE!</v>
      </c>
      <c r="AB206">
        <f>MIN(100, MAX(0, 100*BETAINV(乱数表!$J206, MAX(0.00000001, (1/(1+EXP(-(INDEX(係数表!G:G,10) + $B206))))*(EXP(INDEX(係数表!H:H,10) + INDEX(係数表!I:I,10)*LN(INDEX(出力表!C:C,10)+1)))), MAX(0.00000001, (1-(1/(1+EXP(-(INDEX(係数表!G:G,10) + $B206)))))*(EXP(INDEX(係数表!H:H,10) + INDEX(係数表!I:I,10)*LN(INDEX(出力表!C:C,10)+1)))))))</f>
        <v>81.637927809556032</v>
      </c>
      <c r="AC206" t="e">
        <f>MIN(100, MAX(0, (100*(INDEX(出力表!D:D,10))/(EXP(INDEX(係数表!B:B,10) + $C206) + (INDEX(出力表!D:D,10)))) + (乱数表!$V206*(Settings!B12/(((INDEX(出力表!D:D,10))+1)^INDEX(係数表!E:E,10)*INDEX(係数表!F:F,10))))))</f>
        <v>#VALUE!</v>
      </c>
      <c r="AD206" t="e">
        <f>MIN(100, MAX(0, (INDEX(出力表!D:D,10))*AB206/MAX(AC206, Settings!B3)))</f>
        <v>#VALUE!</v>
      </c>
      <c r="AE206">
        <f>MIN(100, MAX(0, 100*BETAINV(乱数表!$K206, MAX(0.00000001, (1/(1+EXP(-(INDEX(係数表!G:G,11) + $B206))))*(EXP(INDEX(係数表!H:H,11) + INDEX(係数表!I:I,11)*LN(INDEX(出力表!C:C,11)+1)))), MAX(0.00000001, (1-(1/(1+EXP(-(INDEX(係数表!G:G,11) + $B206)))))*(EXP(INDEX(係数表!H:H,11) + INDEX(係数表!I:I,11)*LN(INDEX(出力表!C:C,11)+1)))))))</f>
        <v>74.689204507314471</v>
      </c>
      <c r="AF206" t="e">
        <f>MIN(100, MAX(0, (100*(INDEX(出力表!D:D,11))/(EXP(INDEX(係数表!B:B,11) + $C206) + (INDEX(出力表!D:D,11)))) + (乱数表!$W206*(Settings!B12/(((INDEX(出力表!D:D,11))+1)^INDEX(係数表!E:E,11)*INDEX(係数表!F:F,11))))))</f>
        <v>#VALUE!</v>
      </c>
      <c r="AG206" t="e">
        <f>MIN(100, MAX(0, (INDEX(出力表!D:D,11))*AE206/MAX(AF206, Settings!B3)))</f>
        <v>#VALUE!</v>
      </c>
      <c r="AH206">
        <f>MIN(100, MAX(0, 100*BETAINV(乱数表!$L206, MAX(0.00000001, (1/(1+EXP(-(INDEX(係数表!G:G,12) + $B206))))*(EXP(INDEX(係数表!H:H,12) + INDEX(係数表!I:I,12)*LN(INDEX(出力表!C:C,12)+1)))), MAX(0.00000001, (1-(1/(1+EXP(-(INDEX(係数表!G:G,12) + $B206)))))*(EXP(INDEX(係数表!H:H,12) + INDEX(係数表!I:I,12)*LN(INDEX(出力表!C:C,12)+1)))))))</f>
        <v>99.516907367462821</v>
      </c>
      <c r="AI206" t="e">
        <f>MIN(100, MAX(0, (100*(INDEX(出力表!D:D,12))/(EXP(INDEX(係数表!B:B,12) + $C206) + (INDEX(出力表!D:D,12)))) + (乱数表!$X206*(Settings!B12/(((INDEX(出力表!D:D,12))+1)^INDEX(係数表!E:E,12)*INDEX(係数表!F:F,12))))))</f>
        <v>#VALUE!</v>
      </c>
      <c r="AJ206" t="e">
        <f>MIN(100, MAX(0, (INDEX(出力表!D:D,12))*AH206/MAX(AI206, Settings!B3)))</f>
        <v>#VALUE!</v>
      </c>
      <c r="AK206">
        <f>MIN(100, MAX(0, 100*BETAINV(乱数表!$M206, MAX(0.00000001, (1/(1+EXP(-(INDEX(係数表!G:G,13) + $B206))))*(EXP(INDEX(係数表!H:H,13) + INDEX(係数表!I:I,13)*LN(INDEX(出力表!C:C,13)+1)))), MAX(0.00000001, (1-(1/(1+EXP(-(INDEX(係数表!G:G,13) + $B206)))))*(EXP(INDEX(係数表!H:H,13) + INDEX(係数表!I:I,13)*LN(INDEX(出力表!C:C,13)+1)))))))</f>
        <v>90.533881543294456</v>
      </c>
      <c r="AL206" t="e">
        <f>MIN(100, MAX(0, (100*(INDEX(出力表!D:D,13))/(EXP(INDEX(係数表!B:B,13) + $C206) + (INDEX(出力表!D:D,13)))) + (乱数表!$Y206*(Settings!B12/(((INDEX(出力表!D:D,13))+1)^INDEX(係数表!E:E,13)*INDEX(係数表!F:F,13))))))</f>
        <v>#VALUE!</v>
      </c>
      <c r="AM206" t="e">
        <f>MIN(100, MAX(0, (INDEX(出力表!D:D,13))*AK206/MAX(AL206, Settings!B3)))</f>
        <v>#VALUE!</v>
      </c>
      <c r="AN206">
        <f>IF(ISNUMBER(F206), INDEX(出力表!B:B,2)*F206, 0)+IF(ISNUMBER(I206), INDEX(出力表!B:B,3)*I206, 0)+IF(ISNUMBER(L206), INDEX(出力表!B:B,4)*L206, 0)+IF(ISNUMBER(O206), INDEX(出力表!B:B,5)*O206, 0)+IF(ISNUMBER(R206), INDEX(出力表!B:B,6)*R206, 0)+IF(ISNUMBER(U206), INDEX(出力表!B:B,7)*U206, 0)+IF(ISNUMBER(X206), INDEX(出力表!B:B,8)*X206, 0)+IF(ISNUMBER(AA206), INDEX(出力表!B:B,9)*AA206, 0)+IF(ISNUMBER(AD206), INDEX(出力表!B:B,10)*AD206, 0)+IF(ISNUMBER(AG206), INDEX(出力表!B:B,11)*AG206, 0)+IF(ISNUMBER(AJ206), INDEX(出力表!B:B,12)*AJ206, 0)+IF(ISNUMBER(AM206), INDEX(出力表!B:B,13)*AM206, 0)</f>
        <v>0</v>
      </c>
      <c r="AO206">
        <f>IF(ISNUMBER(F206), INDEX(出力表!B:B,2), 0)+IF(ISNUMBER(I206), INDEX(出力表!B:B,3), 0)+IF(ISNUMBER(L206), INDEX(出力表!B:B,4), 0)+IF(ISNUMBER(O206), INDEX(出力表!B:B,5), 0)+IF(ISNUMBER(R206), INDEX(出力表!B:B,6), 0)+IF(ISNUMBER(U206), INDEX(出力表!B:B,7), 0)+IF(ISNUMBER(X206), INDEX(出力表!B:B,8), 0)+IF(ISNUMBER(AA206), INDEX(出力表!B:B,9), 0)+IF(ISNUMBER(AD206), INDEX(出力表!B:B,10), 0)+IF(ISNUMBER(AG206), INDEX(出力表!B:B,11), 0)+IF(ISNUMBER(AJ206), INDEX(出力表!B:B,12), 0)+IF(ISNUMBER(AM206), INDEX(出力表!B:B,13), 0)</f>
        <v>0</v>
      </c>
      <c r="AP206" t="str">
        <f t="shared" si="3"/>
        <v/>
      </c>
    </row>
    <row r="207" spans="1:42" x14ac:dyDescent="0.2">
      <c r="A207">
        <v>206</v>
      </c>
      <c r="B207">
        <f>IF(UPPER(Settings!B4)="TRUE", 乱数表!$Z207*Settings!B10, 0)</f>
        <v>-0.12607632094115423</v>
      </c>
      <c r="C207">
        <f>IF(UPPER(Settings!B4)="TRUE", 乱数表!$AA207*Settings!B11, 0)</f>
        <v>-7.1605383675952011E-2</v>
      </c>
      <c r="D207">
        <f>MIN(100, MAX(0, 100*BETAINV(乱数表!$B207, MAX(0.00000001, (1/(1+EXP(-(INDEX(係数表!G:G,2) + $B207))))*(EXP(INDEX(係数表!H:H,2) + INDEX(係数表!I:I,2)*LN(INDEX(出力表!C:C,2)+1)))), MAX(0.00000001, (1-(1/(1+EXP(-(INDEX(係数表!G:G,2) + $B207)))))*(EXP(INDEX(係数表!H:H,2) + INDEX(係数表!I:I,2)*LN(INDEX(出力表!C:C,2)+1)))))))</f>
        <v>99.728476381290449</v>
      </c>
      <c r="E207" t="e">
        <f>MIN(100, MAX(0, (100*(INDEX(出力表!D:D,2))/(EXP(INDEX(係数表!B:B,2) + $C207) + (INDEX(出力表!D:D,2)))) + (乱数表!$N207*(Settings!B12/(((INDEX(出力表!D:D,2))+1)^INDEX(係数表!E:E,2)*INDEX(係数表!F:F,2))))))</f>
        <v>#VALUE!</v>
      </c>
      <c r="F207" t="e">
        <f>MIN(100, MAX(0, (INDEX(出力表!D:D,2))*D207/MAX(E207, Settings!B3)))</f>
        <v>#VALUE!</v>
      </c>
      <c r="G207">
        <f>MIN(100, MAX(0, 100*BETAINV(乱数表!$C207, MAX(0.00000001, (1/(1+EXP(-(INDEX(係数表!G:G,3) + $B207))))*(EXP(INDEX(係数表!H:H,3) + INDEX(係数表!I:I,3)*LN(INDEX(出力表!C:C,3)+1)))), MAX(0.00000001, (1-(1/(1+EXP(-(INDEX(係数表!G:G,3) + $B207)))))*(EXP(INDEX(係数表!H:H,3) + INDEX(係数表!I:I,3)*LN(INDEX(出力表!C:C,3)+1)))))))</f>
        <v>99.969313895655418</v>
      </c>
      <c r="H207" t="e">
        <f>MIN(100, MAX(0, (100*(INDEX(出力表!D:D,3))/(EXP(INDEX(係数表!B:B,3) + $C207) + (INDEX(出力表!D:D,3)))) + (乱数表!$O207*(Settings!B12/(((INDEX(出力表!D:D,3))+1)^INDEX(係数表!E:E,3)*INDEX(係数表!F:F,3))))))</f>
        <v>#VALUE!</v>
      </c>
      <c r="I207" t="e">
        <f>MIN(100, MAX(0, (INDEX(出力表!D:D,3))*G207/MAX(H207, Settings!B3)))</f>
        <v>#VALUE!</v>
      </c>
      <c r="J207">
        <f>MIN(100, MAX(0, 100*BETAINV(乱数表!$D207, MAX(0.00000001, (1/(1+EXP(-(INDEX(係数表!G:G,4) + $B207))))*(EXP(INDEX(係数表!H:H,4) + INDEX(係数表!I:I,4)*LN(INDEX(出力表!C:C,4)+1)))), MAX(0.00000001, (1-(1/(1+EXP(-(INDEX(係数表!G:G,4) + $B207)))))*(EXP(INDEX(係数表!H:H,4) + INDEX(係数表!I:I,4)*LN(INDEX(出力表!C:C,4)+1)))))))</f>
        <v>93.618984898487639</v>
      </c>
      <c r="K207" t="e">
        <f>MIN(100, MAX(0, (100*(INDEX(出力表!D:D,4))/(EXP(INDEX(係数表!B:B,4) + $C207) + (INDEX(出力表!D:D,4)))) + (乱数表!$P207*(Settings!B12/(((INDEX(出力表!D:D,4))+1)^INDEX(係数表!E:E,4)*INDEX(係数表!F:F,4))))))</f>
        <v>#VALUE!</v>
      </c>
      <c r="L207" t="e">
        <f>MIN(100, MAX(0, (INDEX(出力表!D:D,4))*J207/MAX(K207, Settings!B3)))</f>
        <v>#VALUE!</v>
      </c>
      <c r="M207">
        <f>MIN(100, MAX(0, 100*BETAINV(乱数表!$E207, MAX(0.00000001, (1/(1+EXP(-(INDEX(係数表!G:G,5) + $B207))))*(EXP(INDEX(係数表!H:H,5) + INDEX(係数表!I:I,5)*LN(INDEX(出力表!C:C,5)+1)))), MAX(0.00000001, (1-(1/(1+EXP(-(INDEX(係数表!G:G,5) + $B207)))))*(EXP(INDEX(係数表!H:H,5) + INDEX(係数表!I:I,5)*LN(INDEX(出力表!C:C,5)+1)))))))</f>
        <v>88.603274872197588</v>
      </c>
      <c r="N207" t="e">
        <f>MIN(100, MAX(0, (100*(INDEX(出力表!D:D,5))/(EXP(INDEX(係数表!B:B,5) + $C207) + (INDEX(出力表!D:D,5)))) + (乱数表!$Q207*(Settings!B12/(((INDEX(出力表!D:D,5))+1)^INDEX(係数表!E:E,5)*INDEX(係数表!F:F,5))))))</f>
        <v>#VALUE!</v>
      </c>
      <c r="O207" t="e">
        <f>MIN(100, MAX(0, (INDEX(出力表!D:D,5))*M207/MAX(N207, Settings!B3)))</f>
        <v>#VALUE!</v>
      </c>
      <c r="P207">
        <f>MIN(100, MAX(0, 100*BETAINV(乱数表!$F207, MAX(0.00000001, (1/(1+EXP(-(INDEX(係数表!G:G,6) + $B207))))*(EXP(INDEX(係数表!H:H,6) + INDEX(係数表!I:I,6)*LN(INDEX(出力表!C:C,6)+1)))), MAX(0.00000001, (1-(1/(1+EXP(-(INDEX(係数表!G:G,6) + $B207)))))*(EXP(INDEX(係数表!H:H,6) + INDEX(係数表!I:I,6)*LN(INDEX(出力表!C:C,6)+1)))))))</f>
        <v>92.271751440780065</v>
      </c>
      <c r="Q207" t="e">
        <f>MIN(100, MAX(0, (100*(INDEX(出力表!D:D,6))/(EXP(INDEX(係数表!B:B,6) + $C207) + (INDEX(出力表!D:D,6)))) + (乱数表!$R207*(Settings!B12/(((INDEX(出力表!D:D,6))+1)^INDEX(係数表!E:E,6)*INDEX(係数表!F:F,6))))))</f>
        <v>#VALUE!</v>
      </c>
      <c r="R207" t="e">
        <f>MIN(100, MAX(0, (INDEX(出力表!D:D,6))*P207/MAX(Q207, Settings!B3)))</f>
        <v>#VALUE!</v>
      </c>
      <c r="S207">
        <f>MIN(100, MAX(0, 100*BETAINV(乱数表!$G207, MAX(0.00000001, (1/(1+EXP(-(INDEX(係数表!G:G,7) + $B207))))*(EXP(INDEX(係数表!H:H,7) + INDEX(係数表!I:I,7)*LN(INDEX(出力表!C:C,7)+1)))), MAX(0.00000001, (1-(1/(1+EXP(-(INDEX(係数表!G:G,7) + $B207)))))*(EXP(INDEX(係数表!H:H,7) + INDEX(係数表!I:I,7)*LN(INDEX(出力表!C:C,7)+1)))))))</f>
        <v>90.658869043742499</v>
      </c>
      <c r="T207" t="e">
        <f>MIN(100, MAX(0, (100*(INDEX(出力表!D:D,7))/(EXP(INDEX(係数表!B:B,7) + $C207) + (INDEX(出力表!D:D,7)))) + (乱数表!$S207*(Settings!B12/(((INDEX(出力表!D:D,7))+1)^INDEX(係数表!E:E,7)*INDEX(係数表!F:F,7))))))</f>
        <v>#VALUE!</v>
      </c>
      <c r="U207" t="e">
        <f>MIN(100, MAX(0, (INDEX(出力表!D:D,7))*S207/MAX(T207, Settings!B3)))</f>
        <v>#VALUE!</v>
      </c>
      <c r="V207">
        <f>MIN(100, MAX(0, 100*BETAINV(乱数表!$H207, MAX(0.00000001, (1/(1+EXP(-(INDEX(係数表!G:G,8) + $B207))))*(EXP(INDEX(係数表!H:H,8) + INDEX(係数表!I:I,8)*LN(INDEX(出力表!C:C,8)+1)))), MAX(0.00000001, (1-(1/(1+EXP(-(INDEX(係数表!G:G,8) + $B207)))))*(EXP(INDEX(係数表!H:H,8) + INDEX(係数表!I:I,8)*LN(INDEX(出力表!C:C,8)+1)))))))</f>
        <v>48.56442846615144</v>
      </c>
      <c r="W207" t="e">
        <f>MIN(100, MAX(0, (100*(INDEX(出力表!D:D,8))/(EXP(INDEX(係数表!B:B,8) + $C207) + (INDEX(出力表!D:D,8)))) + (乱数表!$T207*(Settings!B12/(((INDEX(出力表!D:D,8))+1)^INDEX(係数表!E:E,8)*INDEX(係数表!F:F,8))))))</f>
        <v>#VALUE!</v>
      </c>
      <c r="X207" t="e">
        <f>MIN(100, MAX(0, (INDEX(出力表!D:D,8))*V207/MAX(W207, Settings!B3)))</f>
        <v>#VALUE!</v>
      </c>
      <c r="Y207">
        <f>MIN(100, MAX(0, 100*BETAINV(乱数表!$I207, MAX(0.00000001, (1/(1+EXP(-(INDEX(係数表!G:G,9) + $B207))))*(EXP(INDEX(係数表!H:H,9) + INDEX(係数表!I:I,9)*LN(INDEX(出力表!C:C,9)+1)))), MAX(0.00000001, (1-(1/(1+EXP(-(INDEX(係数表!G:G,9) + $B207)))))*(EXP(INDEX(係数表!H:H,9) + INDEX(係数表!I:I,9)*LN(INDEX(出力表!C:C,9)+1)))))))</f>
        <v>98.92164943717286</v>
      </c>
      <c r="Z207" t="e">
        <f>MIN(100, MAX(0, (100*(INDEX(出力表!D:D,9))/(EXP(INDEX(係数表!B:B,9) + $C207) + (INDEX(出力表!D:D,9)))) + (乱数表!$U207*(Settings!B12/(((INDEX(出力表!D:D,9))+1)^INDEX(係数表!E:E,9)*INDEX(係数表!F:F,9))))))</f>
        <v>#VALUE!</v>
      </c>
      <c r="AA207" t="e">
        <f>MIN(100, MAX(0, (INDEX(出力表!D:D,9))*Y207/MAX(Z207, Settings!B3)))</f>
        <v>#VALUE!</v>
      </c>
      <c r="AB207">
        <f>MIN(100, MAX(0, 100*BETAINV(乱数表!$J207, MAX(0.00000001, (1/(1+EXP(-(INDEX(係数表!G:G,10) + $B207))))*(EXP(INDEX(係数表!H:H,10) + INDEX(係数表!I:I,10)*LN(INDEX(出力表!C:C,10)+1)))), MAX(0.00000001, (1-(1/(1+EXP(-(INDEX(係数表!G:G,10) + $B207)))))*(EXP(INDEX(係数表!H:H,10) + INDEX(係数表!I:I,10)*LN(INDEX(出力表!C:C,10)+1)))))))</f>
        <v>58.364198469943787</v>
      </c>
      <c r="AC207" t="e">
        <f>MIN(100, MAX(0, (100*(INDEX(出力表!D:D,10))/(EXP(INDEX(係数表!B:B,10) + $C207) + (INDEX(出力表!D:D,10)))) + (乱数表!$V207*(Settings!B12/(((INDEX(出力表!D:D,10))+1)^INDEX(係数表!E:E,10)*INDEX(係数表!F:F,10))))))</f>
        <v>#VALUE!</v>
      </c>
      <c r="AD207" t="e">
        <f>MIN(100, MAX(0, (INDEX(出力表!D:D,10))*AB207/MAX(AC207, Settings!B3)))</f>
        <v>#VALUE!</v>
      </c>
      <c r="AE207">
        <f>MIN(100, MAX(0, 100*BETAINV(乱数表!$K207, MAX(0.00000001, (1/(1+EXP(-(INDEX(係数表!G:G,11) + $B207))))*(EXP(INDEX(係数表!H:H,11) + INDEX(係数表!I:I,11)*LN(INDEX(出力表!C:C,11)+1)))), MAX(0.00000001, (1-(1/(1+EXP(-(INDEX(係数表!G:G,11) + $B207)))))*(EXP(INDEX(係数表!H:H,11) + INDEX(係数表!I:I,11)*LN(INDEX(出力表!C:C,11)+1)))))))</f>
        <v>65.638039594067806</v>
      </c>
      <c r="AF207" t="e">
        <f>MIN(100, MAX(0, (100*(INDEX(出力表!D:D,11))/(EXP(INDEX(係数表!B:B,11) + $C207) + (INDEX(出力表!D:D,11)))) + (乱数表!$W207*(Settings!B12/(((INDEX(出力表!D:D,11))+1)^INDEX(係数表!E:E,11)*INDEX(係数表!F:F,11))))))</f>
        <v>#VALUE!</v>
      </c>
      <c r="AG207" t="e">
        <f>MIN(100, MAX(0, (INDEX(出力表!D:D,11))*AE207/MAX(AF207, Settings!B3)))</f>
        <v>#VALUE!</v>
      </c>
      <c r="AH207">
        <f>MIN(100, MAX(0, 100*BETAINV(乱数表!$L207, MAX(0.00000001, (1/(1+EXP(-(INDEX(係数表!G:G,12) + $B207))))*(EXP(INDEX(係数表!H:H,12) + INDEX(係数表!I:I,12)*LN(INDEX(出力表!C:C,12)+1)))), MAX(0.00000001, (1-(1/(1+EXP(-(INDEX(係数表!G:G,12) + $B207)))))*(EXP(INDEX(係数表!H:H,12) + INDEX(係数表!I:I,12)*LN(INDEX(出力表!C:C,12)+1)))))))</f>
        <v>80.758953537529706</v>
      </c>
      <c r="AI207" t="e">
        <f>MIN(100, MAX(0, (100*(INDEX(出力表!D:D,12))/(EXP(INDEX(係数表!B:B,12) + $C207) + (INDEX(出力表!D:D,12)))) + (乱数表!$X207*(Settings!B12/(((INDEX(出力表!D:D,12))+1)^INDEX(係数表!E:E,12)*INDEX(係数表!F:F,12))))))</f>
        <v>#VALUE!</v>
      </c>
      <c r="AJ207" t="e">
        <f>MIN(100, MAX(0, (INDEX(出力表!D:D,12))*AH207/MAX(AI207, Settings!B3)))</f>
        <v>#VALUE!</v>
      </c>
      <c r="AK207">
        <f>MIN(100, MAX(0, 100*BETAINV(乱数表!$M207, MAX(0.00000001, (1/(1+EXP(-(INDEX(係数表!G:G,13) + $B207))))*(EXP(INDEX(係数表!H:H,13) + INDEX(係数表!I:I,13)*LN(INDEX(出力表!C:C,13)+1)))), MAX(0.00000001, (1-(1/(1+EXP(-(INDEX(係数表!G:G,13) + $B207)))))*(EXP(INDEX(係数表!H:H,13) + INDEX(係数表!I:I,13)*LN(INDEX(出力表!C:C,13)+1)))))))</f>
        <v>88.548076802968168</v>
      </c>
      <c r="AL207" t="e">
        <f>MIN(100, MAX(0, (100*(INDEX(出力表!D:D,13))/(EXP(INDEX(係数表!B:B,13) + $C207) + (INDEX(出力表!D:D,13)))) + (乱数表!$Y207*(Settings!B12/(((INDEX(出力表!D:D,13))+1)^INDEX(係数表!E:E,13)*INDEX(係数表!F:F,13))))))</f>
        <v>#VALUE!</v>
      </c>
      <c r="AM207" t="e">
        <f>MIN(100, MAX(0, (INDEX(出力表!D:D,13))*AK207/MAX(AL207, Settings!B3)))</f>
        <v>#VALUE!</v>
      </c>
      <c r="AN207">
        <f>IF(ISNUMBER(F207), INDEX(出力表!B:B,2)*F207, 0)+IF(ISNUMBER(I207), INDEX(出力表!B:B,3)*I207, 0)+IF(ISNUMBER(L207), INDEX(出力表!B:B,4)*L207, 0)+IF(ISNUMBER(O207), INDEX(出力表!B:B,5)*O207, 0)+IF(ISNUMBER(R207), INDEX(出力表!B:B,6)*R207, 0)+IF(ISNUMBER(U207), INDEX(出力表!B:B,7)*U207, 0)+IF(ISNUMBER(X207), INDEX(出力表!B:B,8)*X207, 0)+IF(ISNUMBER(AA207), INDEX(出力表!B:B,9)*AA207, 0)+IF(ISNUMBER(AD207), INDEX(出力表!B:B,10)*AD207, 0)+IF(ISNUMBER(AG207), INDEX(出力表!B:B,11)*AG207, 0)+IF(ISNUMBER(AJ207), INDEX(出力表!B:B,12)*AJ207, 0)+IF(ISNUMBER(AM207), INDEX(出力表!B:B,13)*AM207, 0)</f>
        <v>0</v>
      </c>
      <c r="AO207">
        <f>IF(ISNUMBER(F207), INDEX(出力表!B:B,2), 0)+IF(ISNUMBER(I207), INDEX(出力表!B:B,3), 0)+IF(ISNUMBER(L207), INDEX(出力表!B:B,4), 0)+IF(ISNUMBER(O207), INDEX(出力表!B:B,5), 0)+IF(ISNUMBER(R207), INDEX(出力表!B:B,6), 0)+IF(ISNUMBER(U207), INDEX(出力表!B:B,7), 0)+IF(ISNUMBER(X207), INDEX(出力表!B:B,8), 0)+IF(ISNUMBER(AA207), INDEX(出力表!B:B,9), 0)+IF(ISNUMBER(AD207), INDEX(出力表!B:B,10), 0)+IF(ISNUMBER(AG207), INDEX(出力表!B:B,11), 0)+IF(ISNUMBER(AJ207), INDEX(出力表!B:B,12), 0)+IF(ISNUMBER(AM207), INDEX(出力表!B:B,13), 0)</f>
        <v>0</v>
      </c>
      <c r="AP207" t="str">
        <f t="shared" si="3"/>
        <v/>
      </c>
    </row>
    <row r="208" spans="1:42" x14ac:dyDescent="0.2">
      <c r="A208">
        <v>207</v>
      </c>
      <c r="B208">
        <f>IF(UPPER(Settings!B4)="TRUE", 乱数表!$Z208*Settings!B10, 0)</f>
        <v>-2.2688965606224569E-2</v>
      </c>
      <c r="C208">
        <f>IF(UPPER(Settings!B4)="TRUE", 乱数表!$AA208*Settings!B11, 0)</f>
        <v>6.6881893813451609E-3</v>
      </c>
      <c r="D208">
        <f>MIN(100, MAX(0, 100*BETAINV(乱数表!$B208, MAX(0.00000001, (1/(1+EXP(-(INDEX(係数表!G:G,2) + $B208))))*(EXP(INDEX(係数表!H:H,2) + INDEX(係数表!I:I,2)*LN(INDEX(出力表!C:C,2)+1)))), MAX(0.00000001, (1-(1/(1+EXP(-(INDEX(係数表!G:G,2) + $B208)))))*(EXP(INDEX(係数表!H:H,2) + INDEX(係数表!I:I,2)*LN(INDEX(出力表!C:C,2)+1)))))))</f>
        <v>91.340645620948493</v>
      </c>
      <c r="E208" t="e">
        <f>MIN(100, MAX(0, (100*(INDEX(出力表!D:D,2))/(EXP(INDEX(係数表!B:B,2) + $C208) + (INDEX(出力表!D:D,2)))) + (乱数表!$N208*(Settings!B12/(((INDEX(出力表!D:D,2))+1)^INDEX(係数表!E:E,2)*INDEX(係数表!F:F,2))))))</f>
        <v>#VALUE!</v>
      </c>
      <c r="F208" t="e">
        <f>MIN(100, MAX(0, (INDEX(出力表!D:D,2))*D208/MAX(E208, Settings!B3)))</f>
        <v>#VALUE!</v>
      </c>
      <c r="G208">
        <f>MIN(100, MAX(0, 100*BETAINV(乱数表!$C208, MAX(0.00000001, (1/(1+EXP(-(INDEX(係数表!G:G,3) + $B208))))*(EXP(INDEX(係数表!H:H,3) + INDEX(係数表!I:I,3)*LN(INDEX(出力表!C:C,3)+1)))), MAX(0.00000001, (1-(1/(1+EXP(-(INDEX(係数表!G:G,3) + $B208)))))*(EXP(INDEX(係数表!H:H,3) + INDEX(係数表!I:I,3)*LN(INDEX(出力表!C:C,3)+1)))))))</f>
        <v>59.141817514504815</v>
      </c>
      <c r="H208" t="e">
        <f>MIN(100, MAX(0, (100*(INDEX(出力表!D:D,3))/(EXP(INDEX(係数表!B:B,3) + $C208) + (INDEX(出力表!D:D,3)))) + (乱数表!$O208*(Settings!B12/(((INDEX(出力表!D:D,3))+1)^INDEX(係数表!E:E,3)*INDEX(係数表!F:F,3))))))</f>
        <v>#VALUE!</v>
      </c>
      <c r="I208" t="e">
        <f>MIN(100, MAX(0, (INDEX(出力表!D:D,3))*G208/MAX(H208, Settings!B3)))</f>
        <v>#VALUE!</v>
      </c>
      <c r="J208">
        <f>MIN(100, MAX(0, 100*BETAINV(乱数表!$D208, MAX(0.00000001, (1/(1+EXP(-(INDEX(係数表!G:G,4) + $B208))))*(EXP(INDEX(係数表!H:H,4) + INDEX(係数表!I:I,4)*LN(INDEX(出力表!C:C,4)+1)))), MAX(0.00000001, (1-(1/(1+EXP(-(INDEX(係数表!G:G,4) + $B208)))))*(EXP(INDEX(係数表!H:H,4) + INDEX(係数表!I:I,4)*LN(INDEX(出力表!C:C,4)+1)))))))</f>
        <v>62.902055925145518</v>
      </c>
      <c r="K208" t="e">
        <f>MIN(100, MAX(0, (100*(INDEX(出力表!D:D,4))/(EXP(INDEX(係数表!B:B,4) + $C208) + (INDEX(出力表!D:D,4)))) + (乱数表!$P208*(Settings!B12/(((INDEX(出力表!D:D,4))+1)^INDEX(係数表!E:E,4)*INDEX(係数表!F:F,4))))))</f>
        <v>#VALUE!</v>
      </c>
      <c r="L208" t="e">
        <f>MIN(100, MAX(0, (INDEX(出力表!D:D,4))*J208/MAX(K208, Settings!B3)))</f>
        <v>#VALUE!</v>
      </c>
      <c r="M208">
        <f>MIN(100, MAX(0, 100*BETAINV(乱数表!$E208, MAX(0.00000001, (1/(1+EXP(-(INDEX(係数表!G:G,5) + $B208))))*(EXP(INDEX(係数表!H:H,5) + INDEX(係数表!I:I,5)*LN(INDEX(出力表!C:C,5)+1)))), MAX(0.00000001, (1-(1/(1+EXP(-(INDEX(係数表!G:G,5) + $B208)))))*(EXP(INDEX(係数表!H:H,5) + INDEX(係数表!I:I,5)*LN(INDEX(出力表!C:C,5)+1)))))))</f>
        <v>83.154887736513373</v>
      </c>
      <c r="N208" t="e">
        <f>MIN(100, MAX(0, (100*(INDEX(出力表!D:D,5))/(EXP(INDEX(係数表!B:B,5) + $C208) + (INDEX(出力表!D:D,5)))) + (乱数表!$Q208*(Settings!B12/(((INDEX(出力表!D:D,5))+1)^INDEX(係数表!E:E,5)*INDEX(係数表!F:F,5))))))</f>
        <v>#VALUE!</v>
      </c>
      <c r="O208" t="e">
        <f>MIN(100, MAX(0, (INDEX(出力表!D:D,5))*M208/MAX(N208, Settings!B3)))</f>
        <v>#VALUE!</v>
      </c>
      <c r="P208">
        <f>MIN(100, MAX(0, 100*BETAINV(乱数表!$F208, MAX(0.00000001, (1/(1+EXP(-(INDEX(係数表!G:G,6) + $B208))))*(EXP(INDEX(係数表!H:H,6) + INDEX(係数表!I:I,6)*LN(INDEX(出力表!C:C,6)+1)))), MAX(0.00000001, (1-(1/(1+EXP(-(INDEX(係数表!G:G,6) + $B208)))))*(EXP(INDEX(係数表!H:H,6) + INDEX(係数表!I:I,6)*LN(INDEX(出力表!C:C,6)+1)))))))</f>
        <v>90.181706074301687</v>
      </c>
      <c r="Q208" t="e">
        <f>MIN(100, MAX(0, (100*(INDEX(出力表!D:D,6))/(EXP(INDEX(係数表!B:B,6) + $C208) + (INDEX(出力表!D:D,6)))) + (乱数表!$R208*(Settings!B12/(((INDEX(出力表!D:D,6))+1)^INDEX(係数表!E:E,6)*INDEX(係数表!F:F,6))))))</f>
        <v>#VALUE!</v>
      </c>
      <c r="R208" t="e">
        <f>MIN(100, MAX(0, (INDEX(出力表!D:D,6))*P208/MAX(Q208, Settings!B3)))</f>
        <v>#VALUE!</v>
      </c>
      <c r="S208">
        <f>MIN(100, MAX(0, 100*BETAINV(乱数表!$G208, MAX(0.00000001, (1/(1+EXP(-(INDEX(係数表!G:G,7) + $B208))))*(EXP(INDEX(係数表!H:H,7) + INDEX(係数表!I:I,7)*LN(INDEX(出力表!C:C,7)+1)))), MAX(0.00000001, (1-(1/(1+EXP(-(INDEX(係数表!G:G,7) + $B208)))))*(EXP(INDEX(係数表!H:H,7) + INDEX(係数表!I:I,7)*LN(INDEX(出力表!C:C,7)+1)))))))</f>
        <v>98.872861685993826</v>
      </c>
      <c r="T208" t="e">
        <f>MIN(100, MAX(0, (100*(INDEX(出力表!D:D,7))/(EXP(INDEX(係数表!B:B,7) + $C208) + (INDEX(出力表!D:D,7)))) + (乱数表!$S208*(Settings!B12/(((INDEX(出力表!D:D,7))+1)^INDEX(係数表!E:E,7)*INDEX(係数表!F:F,7))))))</f>
        <v>#VALUE!</v>
      </c>
      <c r="U208" t="e">
        <f>MIN(100, MAX(0, (INDEX(出力表!D:D,7))*S208/MAX(T208, Settings!B3)))</f>
        <v>#VALUE!</v>
      </c>
      <c r="V208">
        <f>MIN(100, MAX(0, 100*BETAINV(乱数表!$H208, MAX(0.00000001, (1/(1+EXP(-(INDEX(係数表!G:G,8) + $B208))))*(EXP(INDEX(係数表!H:H,8) + INDEX(係数表!I:I,8)*LN(INDEX(出力表!C:C,8)+1)))), MAX(0.00000001, (1-(1/(1+EXP(-(INDEX(係数表!G:G,8) + $B208)))))*(EXP(INDEX(係数表!H:H,8) + INDEX(係数表!I:I,8)*LN(INDEX(出力表!C:C,8)+1)))))))</f>
        <v>67.736240346391114</v>
      </c>
      <c r="W208" t="e">
        <f>MIN(100, MAX(0, (100*(INDEX(出力表!D:D,8))/(EXP(INDEX(係数表!B:B,8) + $C208) + (INDEX(出力表!D:D,8)))) + (乱数表!$T208*(Settings!B12/(((INDEX(出力表!D:D,8))+1)^INDEX(係数表!E:E,8)*INDEX(係数表!F:F,8))))))</f>
        <v>#VALUE!</v>
      </c>
      <c r="X208" t="e">
        <f>MIN(100, MAX(0, (INDEX(出力表!D:D,8))*V208/MAX(W208, Settings!B3)))</f>
        <v>#VALUE!</v>
      </c>
      <c r="Y208">
        <f>MIN(100, MAX(0, 100*BETAINV(乱数表!$I208, MAX(0.00000001, (1/(1+EXP(-(INDEX(係数表!G:G,9) + $B208))))*(EXP(INDEX(係数表!H:H,9) + INDEX(係数表!I:I,9)*LN(INDEX(出力表!C:C,9)+1)))), MAX(0.00000001, (1-(1/(1+EXP(-(INDEX(係数表!G:G,9) + $B208)))))*(EXP(INDEX(係数表!H:H,9) + INDEX(係数表!I:I,9)*LN(INDEX(出力表!C:C,9)+1)))))))</f>
        <v>81.218715065237035</v>
      </c>
      <c r="Z208" t="e">
        <f>MIN(100, MAX(0, (100*(INDEX(出力表!D:D,9))/(EXP(INDEX(係数表!B:B,9) + $C208) + (INDEX(出力表!D:D,9)))) + (乱数表!$U208*(Settings!B12/(((INDEX(出力表!D:D,9))+1)^INDEX(係数表!E:E,9)*INDEX(係数表!F:F,9))))))</f>
        <v>#VALUE!</v>
      </c>
      <c r="AA208" t="e">
        <f>MIN(100, MAX(0, (INDEX(出力表!D:D,9))*Y208/MAX(Z208, Settings!B3)))</f>
        <v>#VALUE!</v>
      </c>
      <c r="AB208">
        <f>MIN(100, MAX(0, 100*BETAINV(乱数表!$J208, MAX(0.00000001, (1/(1+EXP(-(INDEX(係数表!G:G,10) + $B208))))*(EXP(INDEX(係数表!H:H,10) + INDEX(係数表!I:I,10)*LN(INDEX(出力表!C:C,10)+1)))), MAX(0.00000001, (1-(1/(1+EXP(-(INDEX(係数表!G:G,10) + $B208)))))*(EXP(INDEX(係数表!H:H,10) + INDEX(係数表!I:I,10)*LN(INDEX(出力表!C:C,10)+1)))))))</f>
        <v>98.163084976859523</v>
      </c>
      <c r="AC208" t="e">
        <f>MIN(100, MAX(0, (100*(INDEX(出力表!D:D,10))/(EXP(INDEX(係数表!B:B,10) + $C208) + (INDEX(出力表!D:D,10)))) + (乱数表!$V208*(Settings!B12/(((INDEX(出力表!D:D,10))+1)^INDEX(係数表!E:E,10)*INDEX(係数表!F:F,10))))))</f>
        <v>#VALUE!</v>
      </c>
      <c r="AD208" t="e">
        <f>MIN(100, MAX(0, (INDEX(出力表!D:D,10))*AB208/MAX(AC208, Settings!B3)))</f>
        <v>#VALUE!</v>
      </c>
      <c r="AE208">
        <f>MIN(100, MAX(0, 100*BETAINV(乱数表!$K208, MAX(0.00000001, (1/(1+EXP(-(INDEX(係数表!G:G,11) + $B208))))*(EXP(INDEX(係数表!H:H,11) + INDEX(係数表!I:I,11)*LN(INDEX(出力表!C:C,11)+1)))), MAX(0.00000001, (1-(1/(1+EXP(-(INDEX(係数表!G:G,11) + $B208)))))*(EXP(INDEX(係数表!H:H,11) + INDEX(係数表!I:I,11)*LN(INDEX(出力表!C:C,11)+1)))))))</f>
        <v>99.451838812576426</v>
      </c>
      <c r="AF208" t="e">
        <f>MIN(100, MAX(0, (100*(INDEX(出力表!D:D,11))/(EXP(INDEX(係数表!B:B,11) + $C208) + (INDEX(出力表!D:D,11)))) + (乱数表!$W208*(Settings!B12/(((INDEX(出力表!D:D,11))+1)^INDEX(係数表!E:E,11)*INDEX(係数表!F:F,11))))))</f>
        <v>#VALUE!</v>
      </c>
      <c r="AG208" t="e">
        <f>MIN(100, MAX(0, (INDEX(出力表!D:D,11))*AE208/MAX(AF208, Settings!B3)))</f>
        <v>#VALUE!</v>
      </c>
      <c r="AH208">
        <f>MIN(100, MAX(0, 100*BETAINV(乱数表!$L208, MAX(0.00000001, (1/(1+EXP(-(INDEX(係数表!G:G,12) + $B208))))*(EXP(INDEX(係数表!H:H,12) + INDEX(係数表!I:I,12)*LN(INDEX(出力表!C:C,12)+1)))), MAX(0.00000001, (1-(1/(1+EXP(-(INDEX(係数表!G:G,12) + $B208)))))*(EXP(INDEX(係数表!H:H,12) + INDEX(係数表!I:I,12)*LN(INDEX(出力表!C:C,12)+1)))))))</f>
        <v>99.286193604255345</v>
      </c>
      <c r="AI208" t="e">
        <f>MIN(100, MAX(0, (100*(INDEX(出力表!D:D,12))/(EXP(INDEX(係数表!B:B,12) + $C208) + (INDEX(出力表!D:D,12)))) + (乱数表!$X208*(Settings!B12/(((INDEX(出力表!D:D,12))+1)^INDEX(係数表!E:E,12)*INDEX(係数表!F:F,12))))))</f>
        <v>#VALUE!</v>
      </c>
      <c r="AJ208" t="e">
        <f>MIN(100, MAX(0, (INDEX(出力表!D:D,12))*AH208/MAX(AI208, Settings!B3)))</f>
        <v>#VALUE!</v>
      </c>
      <c r="AK208">
        <f>MIN(100, MAX(0, 100*BETAINV(乱数表!$M208, MAX(0.00000001, (1/(1+EXP(-(INDEX(係数表!G:G,13) + $B208))))*(EXP(INDEX(係数表!H:H,13) + INDEX(係数表!I:I,13)*LN(INDEX(出力表!C:C,13)+1)))), MAX(0.00000001, (1-(1/(1+EXP(-(INDEX(係数表!G:G,13) + $B208)))))*(EXP(INDEX(係数表!H:H,13) + INDEX(係数表!I:I,13)*LN(INDEX(出力表!C:C,13)+1)))))))</f>
        <v>99.348767245904554</v>
      </c>
      <c r="AL208" t="e">
        <f>MIN(100, MAX(0, (100*(INDEX(出力表!D:D,13))/(EXP(INDEX(係数表!B:B,13) + $C208) + (INDEX(出力表!D:D,13)))) + (乱数表!$Y208*(Settings!B12/(((INDEX(出力表!D:D,13))+1)^INDEX(係数表!E:E,13)*INDEX(係数表!F:F,13))))))</f>
        <v>#VALUE!</v>
      </c>
      <c r="AM208" t="e">
        <f>MIN(100, MAX(0, (INDEX(出力表!D:D,13))*AK208/MAX(AL208, Settings!B3)))</f>
        <v>#VALUE!</v>
      </c>
      <c r="AN208">
        <f>IF(ISNUMBER(F208), INDEX(出力表!B:B,2)*F208, 0)+IF(ISNUMBER(I208), INDEX(出力表!B:B,3)*I208, 0)+IF(ISNUMBER(L208), INDEX(出力表!B:B,4)*L208, 0)+IF(ISNUMBER(O208), INDEX(出力表!B:B,5)*O208, 0)+IF(ISNUMBER(R208), INDEX(出力表!B:B,6)*R208, 0)+IF(ISNUMBER(U208), INDEX(出力表!B:B,7)*U208, 0)+IF(ISNUMBER(X208), INDEX(出力表!B:B,8)*X208, 0)+IF(ISNUMBER(AA208), INDEX(出力表!B:B,9)*AA208, 0)+IF(ISNUMBER(AD208), INDEX(出力表!B:B,10)*AD208, 0)+IF(ISNUMBER(AG208), INDEX(出力表!B:B,11)*AG208, 0)+IF(ISNUMBER(AJ208), INDEX(出力表!B:B,12)*AJ208, 0)+IF(ISNUMBER(AM208), INDEX(出力表!B:B,13)*AM208, 0)</f>
        <v>0</v>
      </c>
      <c r="AO208">
        <f>IF(ISNUMBER(F208), INDEX(出力表!B:B,2), 0)+IF(ISNUMBER(I208), INDEX(出力表!B:B,3), 0)+IF(ISNUMBER(L208), INDEX(出力表!B:B,4), 0)+IF(ISNUMBER(O208), INDEX(出力表!B:B,5), 0)+IF(ISNUMBER(R208), INDEX(出力表!B:B,6), 0)+IF(ISNUMBER(U208), INDEX(出力表!B:B,7), 0)+IF(ISNUMBER(X208), INDEX(出力表!B:B,8), 0)+IF(ISNUMBER(AA208), INDEX(出力表!B:B,9), 0)+IF(ISNUMBER(AD208), INDEX(出力表!B:B,10), 0)+IF(ISNUMBER(AG208), INDEX(出力表!B:B,11), 0)+IF(ISNUMBER(AJ208), INDEX(出力表!B:B,12), 0)+IF(ISNUMBER(AM208), INDEX(出力表!B:B,13), 0)</f>
        <v>0</v>
      </c>
      <c r="AP208" t="str">
        <f t="shared" si="3"/>
        <v/>
      </c>
    </row>
    <row r="209" spans="1:42" x14ac:dyDescent="0.2">
      <c r="A209">
        <v>208</v>
      </c>
      <c r="B209">
        <f>IF(UPPER(Settings!B4)="TRUE", 乱数表!$Z209*Settings!B10, 0)</f>
        <v>0.49397111207214423</v>
      </c>
      <c r="C209">
        <f>IF(UPPER(Settings!B4)="TRUE", 乱数表!$AA209*Settings!B11, 0)</f>
        <v>0.13815959826946889</v>
      </c>
      <c r="D209">
        <f>MIN(100, MAX(0, 100*BETAINV(乱数表!$B209, MAX(0.00000001, (1/(1+EXP(-(INDEX(係数表!G:G,2) + $B209))))*(EXP(INDEX(係数表!H:H,2) + INDEX(係数表!I:I,2)*LN(INDEX(出力表!C:C,2)+1)))), MAX(0.00000001, (1-(1/(1+EXP(-(INDEX(係数表!G:G,2) + $B209)))))*(EXP(INDEX(係数表!H:H,2) + INDEX(係数表!I:I,2)*LN(INDEX(出力表!C:C,2)+1)))))))</f>
        <v>94.020091888350748</v>
      </c>
      <c r="E209" t="e">
        <f>MIN(100, MAX(0, (100*(INDEX(出力表!D:D,2))/(EXP(INDEX(係数表!B:B,2) + $C209) + (INDEX(出力表!D:D,2)))) + (乱数表!$N209*(Settings!B12/(((INDEX(出力表!D:D,2))+1)^INDEX(係数表!E:E,2)*INDEX(係数表!F:F,2))))))</f>
        <v>#VALUE!</v>
      </c>
      <c r="F209" t="e">
        <f>MIN(100, MAX(0, (INDEX(出力表!D:D,2))*D209/MAX(E209, Settings!B3)))</f>
        <v>#VALUE!</v>
      </c>
      <c r="G209">
        <f>MIN(100, MAX(0, 100*BETAINV(乱数表!$C209, MAX(0.00000001, (1/(1+EXP(-(INDEX(係数表!G:G,3) + $B209))))*(EXP(INDEX(係数表!H:H,3) + INDEX(係数表!I:I,3)*LN(INDEX(出力表!C:C,3)+1)))), MAX(0.00000001, (1-(1/(1+EXP(-(INDEX(係数表!G:G,3) + $B209)))))*(EXP(INDEX(係数表!H:H,3) + INDEX(係数表!I:I,3)*LN(INDEX(出力表!C:C,3)+1)))))))</f>
        <v>81.633177119816736</v>
      </c>
      <c r="H209" t="e">
        <f>MIN(100, MAX(0, (100*(INDEX(出力表!D:D,3))/(EXP(INDEX(係数表!B:B,3) + $C209) + (INDEX(出力表!D:D,3)))) + (乱数表!$O209*(Settings!B12/(((INDEX(出力表!D:D,3))+1)^INDEX(係数表!E:E,3)*INDEX(係数表!F:F,3))))))</f>
        <v>#VALUE!</v>
      </c>
      <c r="I209" t="e">
        <f>MIN(100, MAX(0, (INDEX(出力表!D:D,3))*G209/MAX(H209, Settings!B3)))</f>
        <v>#VALUE!</v>
      </c>
      <c r="J209">
        <f>MIN(100, MAX(0, 100*BETAINV(乱数表!$D209, MAX(0.00000001, (1/(1+EXP(-(INDEX(係数表!G:G,4) + $B209))))*(EXP(INDEX(係数表!H:H,4) + INDEX(係数表!I:I,4)*LN(INDEX(出力表!C:C,4)+1)))), MAX(0.00000001, (1-(1/(1+EXP(-(INDEX(係数表!G:G,4) + $B209)))))*(EXP(INDEX(係数表!H:H,4) + INDEX(係数表!I:I,4)*LN(INDEX(出力表!C:C,4)+1)))))))</f>
        <v>99.247798518429917</v>
      </c>
      <c r="K209" t="e">
        <f>MIN(100, MAX(0, (100*(INDEX(出力表!D:D,4))/(EXP(INDEX(係数表!B:B,4) + $C209) + (INDEX(出力表!D:D,4)))) + (乱数表!$P209*(Settings!B12/(((INDEX(出力表!D:D,4))+1)^INDEX(係数表!E:E,4)*INDEX(係数表!F:F,4))))))</f>
        <v>#VALUE!</v>
      </c>
      <c r="L209" t="e">
        <f>MIN(100, MAX(0, (INDEX(出力表!D:D,4))*J209/MAX(K209, Settings!B3)))</f>
        <v>#VALUE!</v>
      </c>
      <c r="M209">
        <f>MIN(100, MAX(0, 100*BETAINV(乱数表!$E209, MAX(0.00000001, (1/(1+EXP(-(INDEX(係数表!G:G,5) + $B209))))*(EXP(INDEX(係数表!H:H,5) + INDEX(係数表!I:I,5)*LN(INDEX(出力表!C:C,5)+1)))), MAX(0.00000001, (1-(1/(1+EXP(-(INDEX(係数表!G:G,5) + $B209)))))*(EXP(INDEX(係数表!H:H,5) + INDEX(係数表!I:I,5)*LN(INDEX(出力表!C:C,5)+1)))))))</f>
        <v>98.755911398432644</v>
      </c>
      <c r="N209" t="e">
        <f>MIN(100, MAX(0, (100*(INDEX(出力表!D:D,5))/(EXP(INDEX(係数表!B:B,5) + $C209) + (INDEX(出力表!D:D,5)))) + (乱数表!$Q209*(Settings!B12/(((INDEX(出力表!D:D,5))+1)^INDEX(係数表!E:E,5)*INDEX(係数表!F:F,5))))))</f>
        <v>#VALUE!</v>
      </c>
      <c r="O209" t="e">
        <f>MIN(100, MAX(0, (INDEX(出力表!D:D,5))*M209/MAX(N209, Settings!B3)))</f>
        <v>#VALUE!</v>
      </c>
      <c r="P209">
        <f>MIN(100, MAX(0, 100*BETAINV(乱数表!$F209, MAX(0.00000001, (1/(1+EXP(-(INDEX(係数表!G:G,6) + $B209))))*(EXP(INDEX(係数表!H:H,6) + INDEX(係数表!I:I,6)*LN(INDEX(出力表!C:C,6)+1)))), MAX(0.00000001, (1-(1/(1+EXP(-(INDEX(係数表!G:G,6) + $B209)))))*(EXP(INDEX(係数表!H:H,6) + INDEX(係数表!I:I,6)*LN(INDEX(出力表!C:C,6)+1)))))))</f>
        <v>99.852142749309223</v>
      </c>
      <c r="Q209" t="e">
        <f>MIN(100, MAX(0, (100*(INDEX(出力表!D:D,6))/(EXP(INDEX(係数表!B:B,6) + $C209) + (INDEX(出力表!D:D,6)))) + (乱数表!$R209*(Settings!B12/(((INDEX(出力表!D:D,6))+1)^INDEX(係数表!E:E,6)*INDEX(係数表!F:F,6))))))</f>
        <v>#VALUE!</v>
      </c>
      <c r="R209" t="e">
        <f>MIN(100, MAX(0, (INDEX(出力表!D:D,6))*P209/MAX(Q209, Settings!B3)))</f>
        <v>#VALUE!</v>
      </c>
      <c r="S209">
        <f>MIN(100, MAX(0, 100*BETAINV(乱数表!$G209, MAX(0.00000001, (1/(1+EXP(-(INDEX(係数表!G:G,7) + $B209))))*(EXP(INDEX(係数表!H:H,7) + INDEX(係数表!I:I,7)*LN(INDEX(出力表!C:C,7)+1)))), MAX(0.00000001, (1-(1/(1+EXP(-(INDEX(係数表!G:G,7) + $B209)))))*(EXP(INDEX(係数表!H:H,7) + INDEX(係数表!I:I,7)*LN(INDEX(出力表!C:C,7)+1)))))))</f>
        <v>99.938897823245725</v>
      </c>
      <c r="T209" t="e">
        <f>MIN(100, MAX(0, (100*(INDEX(出力表!D:D,7))/(EXP(INDEX(係数表!B:B,7) + $C209) + (INDEX(出力表!D:D,7)))) + (乱数表!$S209*(Settings!B12/(((INDEX(出力表!D:D,7))+1)^INDEX(係数表!E:E,7)*INDEX(係数表!F:F,7))))))</f>
        <v>#VALUE!</v>
      </c>
      <c r="U209" t="e">
        <f>MIN(100, MAX(0, (INDEX(出力表!D:D,7))*S209/MAX(T209, Settings!B3)))</f>
        <v>#VALUE!</v>
      </c>
      <c r="V209">
        <f>MIN(100, MAX(0, 100*BETAINV(乱数表!$H209, MAX(0.00000001, (1/(1+EXP(-(INDEX(係数表!G:G,8) + $B209))))*(EXP(INDEX(係数表!H:H,8) + INDEX(係数表!I:I,8)*LN(INDEX(出力表!C:C,8)+1)))), MAX(0.00000001, (1-(1/(1+EXP(-(INDEX(係数表!G:G,8) + $B209)))))*(EXP(INDEX(係数表!H:H,8) + INDEX(係数表!I:I,8)*LN(INDEX(出力表!C:C,8)+1)))))))</f>
        <v>98.659118569681013</v>
      </c>
      <c r="W209" t="e">
        <f>MIN(100, MAX(0, (100*(INDEX(出力表!D:D,8))/(EXP(INDEX(係数表!B:B,8) + $C209) + (INDEX(出力表!D:D,8)))) + (乱数表!$T209*(Settings!B12/(((INDEX(出力表!D:D,8))+1)^INDEX(係数表!E:E,8)*INDEX(係数表!F:F,8))))))</f>
        <v>#VALUE!</v>
      </c>
      <c r="X209" t="e">
        <f>MIN(100, MAX(0, (INDEX(出力表!D:D,8))*V209/MAX(W209, Settings!B3)))</f>
        <v>#VALUE!</v>
      </c>
      <c r="Y209">
        <f>MIN(100, MAX(0, 100*BETAINV(乱数表!$I209, MAX(0.00000001, (1/(1+EXP(-(INDEX(係数表!G:G,9) + $B209))))*(EXP(INDEX(係数表!H:H,9) + INDEX(係数表!I:I,9)*LN(INDEX(出力表!C:C,9)+1)))), MAX(0.00000001, (1-(1/(1+EXP(-(INDEX(係数表!G:G,9) + $B209)))))*(EXP(INDEX(係数表!H:H,9) + INDEX(係数表!I:I,9)*LN(INDEX(出力表!C:C,9)+1)))))))</f>
        <v>98.453358952530635</v>
      </c>
      <c r="Z209" t="e">
        <f>MIN(100, MAX(0, (100*(INDEX(出力表!D:D,9))/(EXP(INDEX(係数表!B:B,9) + $C209) + (INDEX(出力表!D:D,9)))) + (乱数表!$U209*(Settings!B12/(((INDEX(出力表!D:D,9))+1)^INDEX(係数表!E:E,9)*INDEX(係数表!F:F,9))))))</f>
        <v>#VALUE!</v>
      </c>
      <c r="AA209" t="e">
        <f>MIN(100, MAX(0, (INDEX(出力表!D:D,9))*Y209/MAX(Z209, Settings!B3)))</f>
        <v>#VALUE!</v>
      </c>
      <c r="AB209">
        <f>MIN(100, MAX(0, 100*BETAINV(乱数表!$J209, MAX(0.00000001, (1/(1+EXP(-(INDEX(係数表!G:G,10) + $B209))))*(EXP(INDEX(係数表!H:H,10) + INDEX(係数表!I:I,10)*LN(INDEX(出力表!C:C,10)+1)))), MAX(0.00000001, (1-(1/(1+EXP(-(INDEX(係数表!G:G,10) + $B209)))))*(EXP(INDEX(係数表!H:H,10) + INDEX(係数表!I:I,10)*LN(INDEX(出力表!C:C,10)+1)))))))</f>
        <v>71.86363017094402</v>
      </c>
      <c r="AC209" t="e">
        <f>MIN(100, MAX(0, (100*(INDEX(出力表!D:D,10))/(EXP(INDEX(係数表!B:B,10) + $C209) + (INDEX(出力表!D:D,10)))) + (乱数表!$V209*(Settings!B12/(((INDEX(出力表!D:D,10))+1)^INDEX(係数表!E:E,10)*INDEX(係数表!F:F,10))))))</f>
        <v>#VALUE!</v>
      </c>
      <c r="AD209" t="e">
        <f>MIN(100, MAX(0, (INDEX(出力表!D:D,10))*AB209/MAX(AC209, Settings!B3)))</f>
        <v>#VALUE!</v>
      </c>
      <c r="AE209">
        <f>MIN(100, MAX(0, 100*BETAINV(乱数表!$K209, MAX(0.00000001, (1/(1+EXP(-(INDEX(係数表!G:G,11) + $B209))))*(EXP(INDEX(係数表!H:H,11) + INDEX(係数表!I:I,11)*LN(INDEX(出力表!C:C,11)+1)))), MAX(0.00000001, (1-(1/(1+EXP(-(INDEX(係数表!G:G,11) + $B209)))))*(EXP(INDEX(係数表!H:H,11) + INDEX(係数表!I:I,11)*LN(INDEX(出力表!C:C,11)+1)))))))</f>
        <v>84.983508766236113</v>
      </c>
      <c r="AF209" t="e">
        <f>MIN(100, MAX(0, (100*(INDEX(出力表!D:D,11))/(EXP(INDEX(係数表!B:B,11) + $C209) + (INDEX(出力表!D:D,11)))) + (乱数表!$W209*(Settings!B12/(((INDEX(出力表!D:D,11))+1)^INDEX(係数表!E:E,11)*INDEX(係数表!F:F,11))))))</f>
        <v>#VALUE!</v>
      </c>
      <c r="AG209" t="e">
        <f>MIN(100, MAX(0, (INDEX(出力表!D:D,11))*AE209/MAX(AF209, Settings!B3)))</f>
        <v>#VALUE!</v>
      </c>
      <c r="AH209">
        <f>MIN(100, MAX(0, 100*BETAINV(乱数表!$L209, MAX(0.00000001, (1/(1+EXP(-(INDEX(係数表!G:G,12) + $B209))))*(EXP(INDEX(係数表!H:H,12) + INDEX(係数表!I:I,12)*LN(INDEX(出力表!C:C,12)+1)))), MAX(0.00000001, (1-(1/(1+EXP(-(INDEX(係数表!G:G,12) + $B209)))))*(EXP(INDEX(係数表!H:H,12) + INDEX(係数表!I:I,12)*LN(INDEX(出力表!C:C,12)+1)))))))</f>
        <v>90.674819870393904</v>
      </c>
      <c r="AI209" t="e">
        <f>MIN(100, MAX(0, (100*(INDEX(出力表!D:D,12))/(EXP(INDEX(係数表!B:B,12) + $C209) + (INDEX(出力表!D:D,12)))) + (乱数表!$X209*(Settings!B12/(((INDEX(出力表!D:D,12))+1)^INDEX(係数表!E:E,12)*INDEX(係数表!F:F,12))))))</f>
        <v>#VALUE!</v>
      </c>
      <c r="AJ209" t="e">
        <f>MIN(100, MAX(0, (INDEX(出力表!D:D,12))*AH209/MAX(AI209, Settings!B3)))</f>
        <v>#VALUE!</v>
      </c>
      <c r="AK209">
        <f>MIN(100, MAX(0, 100*BETAINV(乱数表!$M209, MAX(0.00000001, (1/(1+EXP(-(INDEX(係数表!G:G,13) + $B209))))*(EXP(INDEX(係数表!H:H,13) + INDEX(係数表!I:I,13)*LN(INDEX(出力表!C:C,13)+1)))), MAX(0.00000001, (1-(1/(1+EXP(-(INDEX(係数表!G:G,13) + $B209)))))*(EXP(INDEX(係数表!H:H,13) + INDEX(係数表!I:I,13)*LN(INDEX(出力表!C:C,13)+1)))))))</f>
        <v>99.999999063419523</v>
      </c>
      <c r="AL209" t="e">
        <f>MIN(100, MAX(0, (100*(INDEX(出力表!D:D,13))/(EXP(INDEX(係数表!B:B,13) + $C209) + (INDEX(出力表!D:D,13)))) + (乱数表!$Y209*(Settings!B12/(((INDEX(出力表!D:D,13))+1)^INDEX(係数表!E:E,13)*INDEX(係数表!F:F,13))))))</f>
        <v>#VALUE!</v>
      </c>
      <c r="AM209" t="e">
        <f>MIN(100, MAX(0, (INDEX(出力表!D:D,13))*AK209/MAX(AL209, Settings!B3)))</f>
        <v>#VALUE!</v>
      </c>
      <c r="AN209">
        <f>IF(ISNUMBER(F209), INDEX(出力表!B:B,2)*F209, 0)+IF(ISNUMBER(I209), INDEX(出力表!B:B,3)*I209, 0)+IF(ISNUMBER(L209), INDEX(出力表!B:B,4)*L209, 0)+IF(ISNUMBER(O209), INDEX(出力表!B:B,5)*O209, 0)+IF(ISNUMBER(R209), INDEX(出力表!B:B,6)*R209, 0)+IF(ISNUMBER(U209), INDEX(出力表!B:B,7)*U209, 0)+IF(ISNUMBER(X209), INDEX(出力表!B:B,8)*X209, 0)+IF(ISNUMBER(AA209), INDEX(出力表!B:B,9)*AA209, 0)+IF(ISNUMBER(AD209), INDEX(出力表!B:B,10)*AD209, 0)+IF(ISNUMBER(AG209), INDEX(出力表!B:B,11)*AG209, 0)+IF(ISNUMBER(AJ209), INDEX(出力表!B:B,12)*AJ209, 0)+IF(ISNUMBER(AM209), INDEX(出力表!B:B,13)*AM209, 0)</f>
        <v>0</v>
      </c>
      <c r="AO209">
        <f>IF(ISNUMBER(F209), INDEX(出力表!B:B,2), 0)+IF(ISNUMBER(I209), INDEX(出力表!B:B,3), 0)+IF(ISNUMBER(L209), INDEX(出力表!B:B,4), 0)+IF(ISNUMBER(O209), INDEX(出力表!B:B,5), 0)+IF(ISNUMBER(R209), INDEX(出力表!B:B,6), 0)+IF(ISNUMBER(U209), INDEX(出力表!B:B,7), 0)+IF(ISNUMBER(X209), INDEX(出力表!B:B,8), 0)+IF(ISNUMBER(AA209), INDEX(出力表!B:B,9), 0)+IF(ISNUMBER(AD209), INDEX(出力表!B:B,10), 0)+IF(ISNUMBER(AG209), INDEX(出力表!B:B,11), 0)+IF(ISNUMBER(AJ209), INDEX(出力表!B:B,12), 0)+IF(ISNUMBER(AM209), INDEX(出力表!B:B,13), 0)</f>
        <v>0</v>
      </c>
      <c r="AP209" t="str">
        <f t="shared" si="3"/>
        <v/>
      </c>
    </row>
    <row r="210" spans="1:42" x14ac:dyDescent="0.2">
      <c r="A210">
        <v>209</v>
      </c>
      <c r="B210">
        <f>IF(UPPER(Settings!B4)="TRUE", 乱数表!$Z210*Settings!B10, 0)</f>
        <v>-0.40335333755142722</v>
      </c>
      <c r="C210">
        <f>IF(UPPER(Settings!B4)="TRUE", 乱数表!$AA210*Settings!B11, 0)</f>
        <v>9.5600707081327327E-2</v>
      </c>
      <c r="D210">
        <f>MIN(100, MAX(0, 100*BETAINV(乱数表!$B210, MAX(0.00000001, (1/(1+EXP(-(INDEX(係数表!G:G,2) + $B210))))*(EXP(INDEX(係数表!H:H,2) + INDEX(係数表!I:I,2)*LN(INDEX(出力表!C:C,2)+1)))), MAX(0.00000001, (1-(1/(1+EXP(-(INDEX(係数表!G:G,2) + $B210)))))*(EXP(INDEX(係数表!H:H,2) + INDEX(係数表!I:I,2)*LN(INDEX(出力表!C:C,2)+1)))))))</f>
        <v>73.400990261401418</v>
      </c>
      <c r="E210" t="e">
        <f>MIN(100, MAX(0, (100*(INDEX(出力表!D:D,2))/(EXP(INDEX(係数表!B:B,2) + $C210) + (INDEX(出力表!D:D,2)))) + (乱数表!$N210*(Settings!B12/(((INDEX(出力表!D:D,2))+1)^INDEX(係数表!E:E,2)*INDEX(係数表!F:F,2))))))</f>
        <v>#VALUE!</v>
      </c>
      <c r="F210" t="e">
        <f>MIN(100, MAX(0, (INDEX(出力表!D:D,2))*D210/MAX(E210, Settings!B3)))</f>
        <v>#VALUE!</v>
      </c>
      <c r="G210">
        <f>MIN(100, MAX(0, 100*BETAINV(乱数表!$C210, MAX(0.00000001, (1/(1+EXP(-(INDEX(係数表!G:G,3) + $B210))))*(EXP(INDEX(係数表!H:H,3) + INDEX(係数表!I:I,3)*LN(INDEX(出力表!C:C,3)+1)))), MAX(0.00000001, (1-(1/(1+EXP(-(INDEX(係数表!G:G,3) + $B210)))))*(EXP(INDEX(係数表!H:H,3) + INDEX(係数表!I:I,3)*LN(INDEX(出力表!C:C,3)+1)))))))</f>
        <v>95.465721565006717</v>
      </c>
      <c r="H210" t="e">
        <f>MIN(100, MAX(0, (100*(INDEX(出力表!D:D,3))/(EXP(INDEX(係数表!B:B,3) + $C210) + (INDEX(出力表!D:D,3)))) + (乱数表!$O210*(Settings!B12/(((INDEX(出力表!D:D,3))+1)^INDEX(係数表!E:E,3)*INDEX(係数表!F:F,3))))))</f>
        <v>#VALUE!</v>
      </c>
      <c r="I210" t="e">
        <f>MIN(100, MAX(0, (INDEX(出力表!D:D,3))*G210/MAX(H210, Settings!B3)))</f>
        <v>#VALUE!</v>
      </c>
      <c r="J210">
        <f>MIN(100, MAX(0, 100*BETAINV(乱数表!$D210, MAX(0.00000001, (1/(1+EXP(-(INDEX(係数表!G:G,4) + $B210))))*(EXP(INDEX(係数表!H:H,4) + INDEX(係数表!I:I,4)*LN(INDEX(出力表!C:C,4)+1)))), MAX(0.00000001, (1-(1/(1+EXP(-(INDEX(係数表!G:G,4) + $B210)))))*(EXP(INDEX(係数表!H:H,4) + INDEX(係数表!I:I,4)*LN(INDEX(出力表!C:C,4)+1)))))))</f>
        <v>88.946102650619025</v>
      </c>
      <c r="K210" t="e">
        <f>MIN(100, MAX(0, (100*(INDEX(出力表!D:D,4))/(EXP(INDEX(係数表!B:B,4) + $C210) + (INDEX(出力表!D:D,4)))) + (乱数表!$P210*(Settings!B12/(((INDEX(出力表!D:D,4))+1)^INDEX(係数表!E:E,4)*INDEX(係数表!F:F,4))))))</f>
        <v>#VALUE!</v>
      </c>
      <c r="L210" t="e">
        <f>MIN(100, MAX(0, (INDEX(出力表!D:D,4))*J210/MAX(K210, Settings!B3)))</f>
        <v>#VALUE!</v>
      </c>
      <c r="M210">
        <f>MIN(100, MAX(0, 100*BETAINV(乱数表!$E210, MAX(0.00000001, (1/(1+EXP(-(INDEX(係数表!G:G,5) + $B210))))*(EXP(INDEX(係数表!H:H,5) + INDEX(係数表!I:I,5)*LN(INDEX(出力表!C:C,5)+1)))), MAX(0.00000001, (1-(1/(1+EXP(-(INDEX(係数表!G:G,5) + $B210)))))*(EXP(INDEX(係数表!H:H,5) + INDEX(係数表!I:I,5)*LN(INDEX(出力表!C:C,5)+1)))))))</f>
        <v>47.839031248402009</v>
      </c>
      <c r="N210" t="e">
        <f>MIN(100, MAX(0, (100*(INDEX(出力表!D:D,5))/(EXP(INDEX(係数表!B:B,5) + $C210) + (INDEX(出力表!D:D,5)))) + (乱数表!$Q210*(Settings!B12/(((INDEX(出力表!D:D,5))+1)^INDEX(係数表!E:E,5)*INDEX(係数表!F:F,5))))))</f>
        <v>#VALUE!</v>
      </c>
      <c r="O210" t="e">
        <f>MIN(100, MAX(0, (INDEX(出力表!D:D,5))*M210/MAX(N210, Settings!B3)))</f>
        <v>#VALUE!</v>
      </c>
      <c r="P210">
        <f>MIN(100, MAX(0, 100*BETAINV(乱数表!$F210, MAX(0.00000001, (1/(1+EXP(-(INDEX(係数表!G:G,6) + $B210))))*(EXP(INDEX(係数表!H:H,6) + INDEX(係数表!I:I,6)*LN(INDEX(出力表!C:C,6)+1)))), MAX(0.00000001, (1-(1/(1+EXP(-(INDEX(係数表!G:G,6) + $B210)))))*(EXP(INDEX(係数表!H:H,6) + INDEX(係数表!I:I,6)*LN(INDEX(出力表!C:C,6)+1)))))))</f>
        <v>92.835930365937301</v>
      </c>
      <c r="Q210" t="e">
        <f>MIN(100, MAX(0, (100*(INDEX(出力表!D:D,6))/(EXP(INDEX(係数表!B:B,6) + $C210) + (INDEX(出力表!D:D,6)))) + (乱数表!$R210*(Settings!B12/(((INDEX(出力表!D:D,6))+1)^INDEX(係数表!E:E,6)*INDEX(係数表!F:F,6))))))</f>
        <v>#VALUE!</v>
      </c>
      <c r="R210" t="e">
        <f>MIN(100, MAX(0, (INDEX(出力表!D:D,6))*P210/MAX(Q210, Settings!B3)))</f>
        <v>#VALUE!</v>
      </c>
      <c r="S210">
        <f>MIN(100, MAX(0, 100*BETAINV(乱数表!$G210, MAX(0.00000001, (1/(1+EXP(-(INDEX(係数表!G:G,7) + $B210))))*(EXP(INDEX(係数表!H:H,7) + INDEX(係数表!I:I,7)*LN(INDEX(出力表!C:C,7)+1)))), MAX(0.00000001, (1-(1/(1+EXP(-(INDEX(係数表!G:G,7) + $B210)))))*(EXP(INDEX(係数表!H:H,7) + INDEX(係数表!I:I,7)*LN(INDEX(出力表!C:C,7)+1)))))))</f>
        <v>53.3943208607811</v>
      </c>
      <c r="T210" t="e">
        <f>MIN(100, MAX(0, (100*(INDEX(出力表!D:D,7))/(EXP(INDEX(係数表!B:B,7) + $C210) + (INDEX(出力表!D:D,7)))) + (乱数表!$S210*(Settings!B12/(((INDEX(出力表!D:D,7))+1)^INDEX(係数表!E:E,7)*INDEX(係数表!F:F,7))))))</f>
        <v>#VALUE!</v>
      </c>
      <c r="U210" t="e">
        <f>MIN(100, MAX(0, (INDEX(出力表!D:D,7))*S210/MAX(T210, Settings!B3)))</f>
        <v>#VALUE!</v>
      </c>
      <c r="V210">
        <f>MIN(100, MAX(0, 100*BETAINV(乱数表!$H210, MAX(0.00000001, (1/(1+EXP(-(INDEX(係数表!G:G,8) + $B210))))*(EXP(INDEX(係数表!H:H,8) + INDEX(係数表!I:I,8)*LN(INDEX(出力表!C:C,8)+1)))), MAX(0.00000001, (1-(1/(1+EXP(-(INDEX(係数表!G:G,8) + $B210)))))*(EXP(INDEX(係数表!H:H,8) + INDEX(係数表!I:I,8)*LN(INDEX(出力表!C:C,8)+1)))))))</f>
        <v>85.551789945082547</v>
      </c>
      <c r="W210" t="e">
        <f>MIN(100, MAX(0, (100*(INDEX(出力表!D:D,8))/(EXP(INDEX(係数表!B:B,8) + $C210) + (INDEX(出力表!D:D,8)))) + (乱数表!$T210*(Settings!B12/(((INDEX(出力表!D:D,8))+1)^INDEX(係数表!E:E,8)*INDEX(係数表!F:F,8))))))</f>
        <v>#VALUE!</v>
      </c>
      <c r="X210" t="e">
        <f>MIN(100, MAX(0, (INDEX(出力表!D:D,8))*V210/MAX(W210, Settings!B3)))</f>
        <v>#VALUE!</v>
      </c>
      <c r="Y210">
        <f>MIN(100, MAX(0, 100*BETAINV(乱数表!$I210, MAX(0.00000001, (1/(1+EXP(-(INDEX(係数表!G:G,9) + $B210))))*(EXP(INDEX(係数表!H:H,9) + INDEX(係数表!I:I,9)*LN(INDEX(出力表!C:C,9)+1)))), MAX(0.00000001, (1-(1/(1+EXP(-(INDEX(係数表!G:G,9) + $B210)))))*(EXP(INDEX(係数表!H:H,9) + INDEX(係数表!I:I,9)*LN(INDEX(出力表!C:C,9)+1)))))))</f>
        <v>92.705534031737216</v>
      </c>
      <c r="Z210" t="e">
        <f>MIN(100, MAX(0, (100*(INDEX(出力表!D:D,9))/(EXP(INDEX(係数表!B:B,9) + $C210) + (INDEX(出力表!D:D,9)))) + (乱数表!$U210*(Settings!B12/(((INDEX(出力表!D:D,9))+1)^INDEX(係数表!E:E,9)*INDEX(係数表!F:F,9))))))</f>
        <v>#VALUE!</v>
      </c>
      <c r="AA210" t="e">
        <f>MIN(100, MAX(0, (INDEX(出力表!D:D,9))*Y210/MAX(Z210, Settings!B3)))</f>
        <v>#VALUE!</v>
      </c>
      <c r="AB210">
        <f>MIN(100, MAX(0, 100*BETAINV(乱数表!$J210, MAX(0.00000001, (1/(1+EXP(-(INDEX(係数表!G:G,10) + $B210))))*(EXP(INDEX(係数表!H:H,10) + INDEX(係数表!I:I,10)*LN(INDEX(出力表!C:C,10)+1)))), MAX(0.00000001, (1-(1/(1+EXP(-(INDEX(係数表!G:G,10) + $B210)))))*(EXP(INDEX(係数表!H:H,10) + INDEX(係数表!I:I,10)*LN(INDEX(出力表!C:C,10)+1)))))))</f>
        <v>65.428224176845887</v>
      </c>
      <c r="AC210" t="e">
        <f>MIN(100, MAX(0, (100*(INDEX(出力表!D:D,10))/(EXP(INDEX(係数表!B:B,10) + $C210) + (INDEX(出力表!D:D,10)))) + (乱数表!$V210*(Settings!B12/(((INDEX(出力表!D:D,10))+1)^INDEX(係数表!E:E,10)*INDEX(係数表!F:F,10))))))</f>
        <v>#VALUE!</v>
      </c>
      <c r="AD210" t="e">
        <f>MIN(100, MAX(0, (INDEX(出力表!D:D,10))*AB210/MAX(AC210, Settings!B3)))</f>
        <v>#VALUE!</v>
      </c>
      <c r="AE210">
        <f>MIN(100, MAX(0, 100*BETAINV(乱数表!$K210, MAX(0.00000001, (1/(1+EXP(-(INDEX(係数表!G:G,11) + $B210))))*(EXP(INDEX(係数表!H:H,11) + INDEX(係数表!I:I,11)*LN(INDEX(出力表!C:C,11)+1)))), MAX(0.00000001, (1-(1/(1+EXP(-(INDEX(係数表!G:G,11) + $B210)))))*(EXP(INDEX(係数表!H:H,11) + INDEX(係数表!I:I,11)*LN(INDEX(出力表!C:C,11)+1)))))))</f>
        <v>57.713058735143527</v>
      </c>
      <c r="AF210" t="e">
        <f>MIN(100, MAX(0, (100*(INDEX(出力表!D:D,11))/(EXP(INDEX(係数表!B:B,11) + $C210) + (INDEX(出力表!D:D,11)))) + (乱数表!$W210*(Settings!B12/(((INDEX(出力表!D:D,11))+1)^INDEX(係数表!E:E,11)*INDEX(係数表!F:F,11))))))</f>
        <v>#VALUE!</v>
      </c>
      <c r="AG210" t="e">
        <f>MIN(100, MAX(0, (INDEX(出力表!D:D,11))*AE210/MAX(AF210, Settings!B3)))</f>
        <v>#VALUE!</v>
      </c>
      <c r="AH210">
        <f>MIN(100, MAX(0, 100*BETAINV(乱数表!$L210, MAX(0.00000001, (1/(1+EXP(-(INDEX(係数表!G:G,12) + $B210))))*(EXP(INDEX(係数表!H:H,12) + INDEX(係数表!I:I,12)*LN(INDEX(出力表!C:C,12)+1)))), MAX(0.00000001, (1-(1/(1+EXP(-(INDEX(係数表!G:G,12) + $B210)))))*(EXP(INDEX(係数表!H:H,12) + INDEX(係数表!I:I,12)*LN(INDEX(出力表!C:C,12)+1)))))))</f>
        <v>91.061750251914731</v>
      </c>
      <c r="AI210" t="e">
        <f>MIN(100, MAX(0, (100*(INDEX(出力表!D:D,12))/(EXP(INDEX(係数表!B:B,12) + $C210) + (INDEX(出力表!D:D,12)))) + (乱数表!$X210*(Settings!B12/(((INDEX(出力表!D:D,12))+1)^INDEX(係数表!E:E,12)*INDEX(係数表!F:F,12))))))</f>
        <v>#VALUE!</v>
      </c>
      <c r="AJ210" t="e">
        <f>MIN(100, MAX(0, (INDEX(出力表!D:D,12))*AH210/MAX(AI210, Settings!B3)))</f>
        <v>#VALUE!</v>
      </c>
      <c r="AK210">
        <f>MIN(100, MAX(0, 100*BETAINV(乱数表!$M210, MAX(0.00000001, (1/(1+EXP(-(INDEX(係数表!G:G,13) + $B210))))*(EXP(INDEX(係数表!H:H,13) + INDEX(係数表!I:I,13)*LN(INDEX(出力表!C:C,13)+1)))), MAX(0.00000001, (1-(1/(1+EXP(-(INDEX(係数表!G:G,13) + $B210)))))*(EXP(INDEX(係数表!H:H,13) + INDEX(係数表!I:I,13)*LN(INDEX(出力表!C:C,13)+1)))))))</f>
        <v>41.40351732615985</v>
      </c>
      <c r="AL210" t="e">
        <f>MIN(100, MAX(0, (100*(INDEX(出力表!D:D,13))/(EXP(INDEX(係数表!B:B,13) + $C210) + (INDEX(出力表!D:D,13)))) + (乱数表!$Y210*(Settings!B12/(((INDEX(出力表!D:D,13))+1)^INDEX(係数表!E:E,13)*INDEX(係数表!F:F,13))))))</f>
        <v>#VALUE!</v>
      </c>
      <c r="AM210" t="e">
        <f>MIN(100, MAX(0, (INDEX(出力表!D:D,13))*AK210/MAX(AL210, Settings!B3)))</f>
        <v>#VALUE!</v>
      </c>
      <c r="AN210">
        <f>IF(ISNUMBER(F210), INDEX(出力表!B:B,2)*F210, 0)+IF(ISNUMBER(I210), INDEX(出力表!B:B,3)*I210, 0)+IF(ISNUMBER(L210), INDEX(出力表!B:B,4)*L210, 0)+IF(ISNUMBER(O210), INDEX(出力表!B:B,5)*O210, 0)+IF(ISNUMBER(R210), INDEX(出力表!B:B,6)*R210, 0)+IF(ISNUMBER(U210), INDEX(出力表!B:B,7)*U210, 0)+IF(ISNUMBER(X210), INDEX(出力表!B:B,8)*X210, 0)+IF(ISNUMBER(AA210), INDEX(出力表!B:B,9)*AA210, 0)+IF(ISNUMBER(AD210), INDEX(出力表!B:B,10)*AD210, 0)+IF(ISNUMBER(AG210), INDEX(出力表!B:B,11)*AG210, 0)+IF(ISNUMBER(AJ210), INDEX(出力表!B:B,12)*AJ210, 0)+IF(ISNUMBER(AM210), INDEX(出力表!B:B,13)*AM210, 0)</f>
        <v>0</v>
      </c>
      <c r="AO210">
        <f>IF(ISNUMBER(F210), INDEX(出力表!B:B,2), 0)+IF(ISNUMBER(I210), INDEX(出力表!B:B,3), 0)+IF(ISNUMBER(L210), INDEX(出力表!B:B,4), 0)+IF(ISNUMBER(O210), INDEX(出力表!B:B,5), 0)+IF(ISNUMBER(R210), INDEX(出力表!B:B,6), 0)+IF(ISNUMBER(U210), INDEX(出力表!B:B,7), 0)+IF(ISNUMBER(X210), INDEX(出力表!B:B,8), 0)+IF(ISNUMBER(AA210), INDEX(出力表!B:B,9), 0)+IF(ISNUMBER(AD210), INDEX(出力表!B:B,10), 0)+IF(ISNUMBER(AG210), INDEX(出力表!B:B,11), 0)+IF(ISNUMBER(AJ210), INDEX(出力表!B:B,12), 0)+IF(ISNUMBER(AM210), INDEX(出力表!B:B,13), 0)</f>
        <v>0</v>
      </c>
      <c r="AP210" t="str">
        <f t="shared" si="3"/>
        <v/>
      </c>
    </row>
    <row r="211" spans="1:42" x14ac:dyDescent="0.2">
      <c r="A211">
        <v>210</v>
      </c>
      <c r="B211">
        <f>IF(UPPER(Settings!B4)="TRUE", 乱数表!$Z211*Settings!B10, 0)</f>
        <v>0.13966431150935843</v>
      </c>
      <c r="C211">
        <f>IF(UPPER(Settings!B4)="TRUE", 乱数表!$AA211*Settings!B11, 0)</f>
        <v>9.2744524206400544E-2</v>
      </c>
      <c r="D211">
        <f>MIN(100, MAX(0, 100*BETAINV(乱数表!$B211, MAX(0.00000001, (1/(1+EXP(-(INDEX(係数表!G:G,2) + $B211))))*(EXP(INDEX(係数表!H:H,2) + INDEX(係数表!I:I,2)*LN(INDEX(出力表!C:C,2)+1)))), MAX(0.00000001, (1-(1/(1+EXP(-(INDEX(係数表!G:G,2) + $B211)))))*(EXP(INDEX(係数表!H:H,2) + INDEX(係数表!I:I,2)*LN(INDEX(出力表!C:C,2)+1)))))))</f>
        <v>83.11352103801309</v>
      </c>
      <c r="E211" t="e">
        <f>MIN(100, MAX(0, (100*(INDEX(出力表!D:D,2))/(EXP(INDEX(係数表!B:B,2) + $C211) + (INDEX(出力表!D:D,2)))) + (乱数表!$N211*(Settings!B12/(((INDEX(出力表!D:D,2))+1)^INDEX(係数表!E:E,2)*INDEX(係数表!F:F,2))))))</f>
        <v>#VALUE!</v>
      </c>
      <c r="F211" t="e">
        <f>MIN(100, MAX(0, (INDEX(出力表!D:D,2))*D211/MAX(E211, Settings!B3)))</f>
        <v>#VALUE!</v>
      </c>
      <c r="G211">
        <f>MIN(100, MAX(0, 100*BETAINV(乱数表!$C211, MAX(0.00000001, (1/(1+EXP(-(INDEX(係数表!G:G,3) + $B211))))*(EXP(INDEX(係数表!H:H,3) + INDEX(係数表!I:I,3)*LN(INDEX(出力表!C:C,3)+1)))), MAX(0.00000001, (1-(1/(1+EXP(-(INDEX(係数表!G:G,3) + $B211)))))*(EXP(INDEX(係数表!H:H,3) + INDEX(係数表!I:I,3)*LN(INDEX(出力表!C:C,3)+1)))))))</f>
        <v>94.5046256972077</v>
      </c>
      <c r="H211" t="e">
        <f>MIN(100, MAX(0, (100*(INDEX(出力表!D:D,3))/(EXP(INDEX(係数表!B:B,3) + $C211) + (INDEX(出力表!D:D,3)))) + (乱数表!$O211*(Settings!B12/(((INDEX(出力表!D:D,3))+1)^INDEX(係数表!E:E,3)*INDEX(係数表!F:F,3))))))</f>
        <v>#VALUE!</v>
      </c>
      <c r="I211" t="e">
        <f>MIN(100, MAX(0, (INDEX(出力表!D:D,3))*G211/MAX(H211, Settings!B3)))</f>
        <v>#VALUE!</v>
      </c>
      <c r="J211">
        <f>MIN(100, MAX(0, 100*BETAINV(乱数表!$D211, MAX(0.00000001, (1/(1+EXP(-(INDEX(係数表!G:G,4) + $B211))))*(EXP(INDEX(係数表!H:H,4) + INDEX(係数表!I:I,4)*LN(INDEX(出力表!C:C,4)+1)))), MAX(0.00000001, (1-(1/(1+EXP(-(INDEX(係数表!G:G,4) + $B211)))))*(EXP(INDEX(係数表!H:H,4) + INDEX(係数表!I:I,4)*LN(INDEX(出力表!C:C,4)+1)))))))</f>
        <v>85.232760333745489</v>
      </c>
      <c r="K211" t="e">
        <f>MIN(100, MAX(0, (100*(INDEX(出力表!D:D,4))/(EXP(INDEX(係数表!B:B,4) + $C211) + (INDEX(出力表!D:D,4)))) + (乱数表!$P211*(Settings!B12/(((INDEX(出力表!D:D,4))+1)^INDEX(係数表!E:E,4)*INDEX(係数表!F:F,4))))))</f>
        <v>#VALUE!</v>
      </c>
      <c r="L211" t="e">
        <f>MIN(100, MAX(0, (INDEX(出力表!D:D,4))*J211/MAX(K211, Settings!B3)))</f>
        <v>#VALUE!</v>
      </c>
      <c r="M211">
        <f>MIN(100, MAX(0, 100*BETAINV(乱数表!$E211, MAX(0.00000001, (1/(1+EXP(-(INDEX(係数表!G:G,5) + $B211))))*(EXP(INDEX(係数表!H:H,5) + INDEX(係数表!I:I,5)*LN(INDEX(出力表!C:C,5)+1)))), MAX(0.00000001, (1-(1/(1+EXP(-(INDEX(係数表!G:G,5) + $B211)))))*(EXP(INDEX(係数表!H:H,5) + INDEX(係数表!I:I,5)*LN(INDEX(出力表!C:C,5)+1)))))))</f>
        <v>96.648261026428159</v>
      </c>
      <c r="N211" t="e">
        <f>MIN(100, MAX(0, (100*(INDEX(出力表!D:D,5))/(EXP(INDEX(係数表!B:B,5) + $C211) + (INDEX(出力表!D:D,5)))) + (乱数表!$Q211*(Settings!B12/(((INDEX(出力表!D:D,5))+1)^INDEX(係数表!E:E,5)*INDEX(係数表!F:F,5))))))</f>
        <v>#VALUE!</v>
      </c>
      <c r="O211" t="e">
        <f>MIN(100, MAX(0, (INDEX(出力表!D:D,5))*M211/MAX(N211, Settings!B3)))</f>
        <v>#VALUE!</v>
      </c>
      <c r="P211">
        <f>MIN(100, MAX(0, 100*BETAINV(乱数表!$F211, MAX(0.00000001, (1/(1+EXP(-(INDEX(係数表!G:G,6) + $B211))))*(EXP(INDEX(係数表!H:H,6) + INDEX(係数表!I:I,6)*LN(INDEX(出力表!C:C,6)+1)))), MAX(0.00000001, (1-(1/(1+EXP(-(INDEX(係数表!G:G,6) + $B211)))))*(EXP(INDEX(係数表!H:H,6) + INDEX(係数表!I:I,6)*LN(INDEX(出力表!C:C,6)+1)))))))</f>
        <v>60.250095475233131</v>
      </c>
      <c r="Q211" t="e">
        <f>MIN(100, MAX(0, (100*(INDEX(出力表!D:D,6))/(EXP(INDEX(係数表!B:B,6) + $C211) + (INDEX(出力表!D:D,6)))) + (乱数表!$R211*(Settings!B12/(((INDEX(出力表!D:D,6))+1)^INDEX(係数表!E:E,6)*INDEX(係数表!F:F,6))))))</f>
        <v>#VALUE!</v>
      </c>
      <c r="R211" t="e">
        <f>MIN(100, MAX(0, (INDEX(出力表!D:D,6))*P211/MAX(Q211, Settings!B3)))</f>
        <v>#VALUE!</v>
      </c>
      <c r="S211">
        <f>MIN(100, MAX(0, 100*BETAINV(乱数表!$G211, MAX(0.00000001, (1/(1+EXP(-(INDEX(係数表!G:G,7) + $B211))))*(EXP(INDEX(係数表!H:H,7) + INDEX(係数表!I:I,7)*LN(INDEX(出力表!C:C,7)+1)))), MAX(0.00000001, (1-(1/(1+EXP(-(INDEX(係数表!G:G,7) + $B211)))))*(EXP(INDEX(係数表!H:H,7) + INDEX(係数表!I:I,7)*LN(INDEX(出力表!C:C,7)+1)))))))</f>
        <v>98.597429024587598</v>
      </c>
      <c r="T211" t="e">
        <f>MIN(100, MAX(0, (100*(INDEX(出力表!D:D,7))/(EXP(INDEX(係数表!B:B,7) + $C211) + (INDEX(出力表!D:D,7)))) + (乱数表!$S211*(Settings!B12/(((INDEX(出力表!D:D,7))+1)^INDEX(係数表!E:E,7)*INDEX(係数表!F:F,7))))))</f>
        <v>#VALUE!</v>
      </c>
      <c r="U211" t="e">
        <f>MIN(100, MAX(0, (INDEX(出力表!D:D,7))*S211/MAX(T211, Settings!B3)))</f>
        <v>#VALUE!</v>
      </c>
      <c r="V211">
        <f>MIN(100, MAX(0, 100*BETAINV(乱数表!$H211, MAX(0.00000001, (1/(1+EXP(-(INDEX(係数表!G:G,8) + $B211))))*(EXP(INDEX(係数表!H:H,8) + INDEX(係数表!I:I,8)*LN(INDEX(出力表!C:C,8)+1)))), MAX(0.00000001, (1-(1/(1+EXP(-(INDEX(係数表!G:G,8) + $B211)))))*(EXP(INDEX(係数表!H:H,8) + INDEX(係数表!I:I,8)*LN(INDEX(出力表!C:C,8)+1)))))))</f>
        <v>99.997417717558221</v>
      </c>
      <c r="W211" t="e">
        <f>MIN(100, MAX(0, (100*(INDEX(出力表!D:D,8))/(EXP(INDEX(係数表!B:B,8) + $C211) + (INDEX(出力表!D:D,8)))) + (乱数表!$T211*(Settings!B12/(((INDEX(出力表!D:D,8))+1)^INDEX(係数表!E:E,8)*INDEX(係数表!F:F,8))))))</f>
        <v>#VALUE!</v>
      </c>
      <c r="X211" t="e">
        <f>MIN(100, MAX(0, (INDEX(出力表!D:D,8))*V211/MAX(W211, Settings!B3)))</f>
        <v>#VALUE!</v>
      </c>
      <c r="Y211">
        <f>MIN(100, MAX(0, 100*BETAINV(乱数表!$I211, MAX(0.00000001, (1/(1+EXP(-(INDEX(係数表!G:G,9) + $B211))))*(EXP(INDEX(係数表!H:H,9) + INDEX(係数表!I:I,9)*LN(INDEX(出力表!C:C,9)+1)))), MAX(0.00000001, (1-(1/(1+EXP(-(INDEX(係数表!G:G,9) + $B211)))))*(EXP(INDEX(係数表!H:H,9) + INDEX(係数表!I:I,9)*LN(INDEX(出力表!C:C,9)+1)))))))</f>
        <v>88.705523605460854</v>
      </c>
      <c r="Z211" t="e">
        <f>MIN(100, MAX(0, (100*(INDEX(出力表!D:D,9))/(EXP(INDEX(係数表!B:B,9) + $C211) + (INDEX(出力表!D:D,9)))) + (乱数表!$U211*(Settings!B12/(((INDEX(出力表!D:D,9))+1)^INDEX(係数表!E:E,9)*INDEX(係数表!F:F,9))))))</f>
        <v>#VALUE!</v>
      </c>
      <c r="AA211" t="e">
        <f>MIN(100, MAX(0, (INDEX(出力表!D:D,9))*Y211/MAX(Z211, Settings!B3)))</f>
        <v>#VALUE!</v>
      </c>
      <c r="AB211">
        <f>MIN(100, MAX(0, 100*BETAINV(乱数表!$J211, MAX(0.00000001, (1/(1+EXP(-(INDEX(係数表!G:G,10) + $B211))))*(EXP(INDEX(係数表!H:H,10) + INDEX(係数表!I:I,10)*LN(INDEX(出力表!C:C,10)+1)))), MAX(0.00000001, (1-(1/(1+EXP(-(INDEX(係数表!G:G,10) + $B211)))))*(EXP(INDEX(係数表!H:H,10) + INDEX(係数表!I:I,10)*LN(INDEX(出力表!C:C,10)+1)))))))</f>
        <v>94.339033663365555</v>
      </c>
      <c r="AC211" t="e">
        <f>MIN(100, MAX(0, (100*(INDEX(出力表!D:D,10))/(EXP(INDEX(係数表!B:B,10) + $C211) + (INDEX(出力表!D:D,10)))) + (乱数表!$V211*(Settings!B12/(((INDEX(出力表!D:D,10))+1)^INDEX(係数表!E:E,10)*INDEX(係数表!F:F,10))))))</f>
        <v>#VALUE!</v>
      </c>
      <c r="AD211" t="e">
        <f>MIN(100, MAX(0, (INDEX(出力表!D:D,10))*AB211/MAX(AC211, Settings!B3)))</f>
        <v>#VALUE!</v>
      </c>
      <c r="AE211">
        <f>MIN(100, MAX(0, 100*BETAINV(乱数表!$K211, MAX(0.00000001, (1/(1+EXP(-(INDEX(係数表!G:G,11) + $B211))))*(EXP(INDEX(係数表!H:H,11) + INDEX(係数表!I:I,11)*LN(INDEX(出力表!C:C,11)+1)))), MAX(0.00000001, (1-(1/(1+EXP(-(INDEX(係数表!G:G,11) + $B211)))))*(EXP(INDEX(係数表!H:H,11) + INDEX(係数表!I:I,11)*LN(INDEX(出力表!C:C,11)+1)))))))</f>
        <v>77.519587129565622</v>
      </c>
      <c r="AF211" t="e">
        <f>MIN(100, MAX(0, (100*(INDEX(出力表!D:D,11))/(EXP(INDEX(係数表!B:B,11) + $C211) + (INDEX(出力表!D:D,11)))) + (乱数表!$W211*(Settings!B12/(((INDEX(出力表!D:D,11))+1)^INDEX(係数表!E:E,11)*INDEX(係数表!F:F,11))))))</f>
        <v>#VALUE!</v>
      </c>
      <c r="AG211" t="e">
        <f>MIN(100, MAX(0, (INDEX(出力表!D:D,11))*AE211/MAX(AF211, Settings!B3)))</f>
        <v>#VALUE!</v>
      </c>
      <c r="AH211">
        <f>MIN(100, MAX(0, 100*BETAINV(乱数表!$L211, MAX(0.00000001, (1/(1+EXP(-(INDEX(係数表!G:G,12) + $B211))))*(EXP(INDEX(係数表!H:H,12) + INDEX(係数表!I:I,12)*LN(INDEX(出力表!C:C,12)+1)))), MAX(0.00000001, (1-(1/(1+EXP(-(INDEX(係数表!G:G,12) + $B211)))))*(EXP(INDEX(係数表!H:H,12) + INDEX(係数表!I:I,12)*LN(INDEX(出力表!C:C,12)+1)))))))</f>
        <v>98.9349542329917</v>
      </c>
      <c r="AI211" t="e">
        <f>MIN(100, MAX(0, (100*(INDEX(出力表!D:D,12))/(EXP(INDEX(係数表!B:B,12) + $C211) + (INDEX(出力表!D:D,12)))) + (乱数表!$X211*(Settings!B12/(((INDEX(出力表!D:D,12))+1)^INDEX(係数表!E:E,12)*INDEX(係数表!F:F,12))))))</f>
        <v>#VALUE!</v>
      </c>
      <c r="AJ211" t="e">
        <f>MIN(100, MAX(0, (INDEX(出力表!D:D,12))*AH211/MAX(AI211, Settings!B3)))</f>
        <v>#VALUE!</v>
      </c>
      <c r="AK211">
        <f>MIN(100, MAX(0, 100*BETAINV(乱数表!$M211, MAX(0.00000001, (1/(1+EXP(-(INDEX(係数表!G:G,13) + $B211))))*(EXP(INDEX(係数表!H:H,13) + INDEX(係数表!I:I,13)*LN(INDEX(出力表!C:C,13)+1)))), MAX(0.00000001, (1-(1/(1+EXP(-(INDEX(係数表!G:G,13) + $B211)))))*(EXP(INDEX(係数表!H:H,13) + INDEX(係数表!I:I,13)*LN(INDEX(出力表!C:C,13)+1)))))))</f>
        <v>98.984125431439566</v>
      </c>
      <c r="AL211" t="e">
        <f>MIN(100, MAX(0, (100*(INDEX(出力表!D:D,13))/(EXP(INDEX(係数表!B:B,13) + $C211) + (INDEX(出力表!D:D,13)))) + (乱数表!$Y211*(Settings!B12/(((INDEX(出力表!D:D,13))+1)^INDEX(係数表!E:E,13)*INDEX(係数表!F:F,13))))))</f>
        <v>#VALUE!</v>
      </c>
      <c r="AM211" t="e">
        <f>MIN(100, MAX(0, (INDEX(出力表!D:D,13))*AK211/MAX(AL211, Settings!B3)))</f>
        <v>#VALUE!</v>
      </c>
      <c r="AN211">
        <f>IF(ISNUMBER(F211), INDEX(出力表!B:B,2)*F211, 0)+IF(ISNUMBER(I211), INDEX(出力表!B:B,3)*I211, 0)+IF(ISNUMBER(L211), INDEX(出力表!B:B,4)*L211, 0)+IF(ISNUMBER(O211), INDEX(出力表!B:B,5)*O211, 0)+IF(ISNUMBER(R211), INDEX(出力表!B:B,6)*R211, 0)+IF(ISNUMBER(U211), INDEX(出力表!B:B,7)*U211, 0)+IF(ISNUMBER(X211), INDEX(出力表!B:B,8)*X211, 0)+IF(ISNUMBER(AA211), INDEX(出力表!B:B,9)*AA211, 0)+IF(ISNUMBER(AD211), INDEX(出力表!B:B,10)*AD211, 0)+IF(ISNUMBER(AG211), INDEX(出力表!B:B,11)*AG211, 0)+IF(ISNUMBER(AJ211), INDEX(出力表!B:B,12)*AJ211, 0)+IF(ISNUMBER(AM211), INDEX(出力表!B:B,13)*AM211, 0)</f>
        <v>0</v>
      </c>
      <c r="AO211">
        <f>IF(ISNUMBER(F211), INDEX(出力表!B:B,2), 0)+IF(ISNUMBER(I211), INDEX(出力表!B:B,3), 0)+IF(ISNUMBER(L211), INDEX(出力表!B:B,4), 0)+IF(ISNUMBER(O211), INDEX(出力表!B:B,5), 0)+IF(ISNUMBER(R211), INDEX(出力表!B:B,6), 0)+IF(ISNUMBER(U211), INDEX(出力表!B:B,7), 0)+IF(ISNUMBER(X211), INDEX(出力表!B:B,8), 0)+IF(ISNUMBER(AA211), INDEX(出力表!B:B,9), 0)+IF(ISNUMBER(AD211), INDEX(出力表!B:B,10), 0)+IF(ISNUMBER(AG211), INDEX(出力表!B:B,11), 0)+IF(ISNUMBER(AJ211), INDEX(出力表!B:B,12), 0)+IF(ISNUMBER(AM211), INDEX(出力表!B:B,13), 0)</f>
        <v>0</v>
      </c>
      <c r="AP211" t="str">
        <f t="shared" si="3"/>
        <v/>
      </c>
    </row>
    <row r="212" spans="1:42" x14ac:dyDescent="0.2">
      <c r="A212">
        <v>211</v>
      </c>
      <c r="B212">
        <f>IF(UPPER(Settings!B4)="TRUE", 乱数表!$Z212*Settings!B10, 0)</f>
        <v>0.15927357821437643</v>
      </c>
      <c r="C212">
        <f>IF(UPPER(Settings!B4)="TRUE", 乱数表!$AA212*Settings!B11, 0)</f>
        <v>-7.7564660505457794E-2</v>
      </c>
      <c r="D212">
        <f>MIN(100, MAX(0, 100*BETAINV(乱数表!$B212, MAX(0.00000001, (1/(1+EXP(-(INDEX(係数表!G:G,2) + $B212))))*(EXP(INDEX(係数表!H:H,2) + INDEX(係数表!I:I,2)*LN(INDEX(出力表!C:C,2)+1)))), MAX(0.00000001, (1-(1/(1+EXP(-(INDEX(係数表!G:G,2) + $B212)))))*(EXP(INDEX(係数表!H:H,2) + INDEX(係数表!I:I,2)*LN(INDEX(出力表!C:C,2)+1)))))))</f>
        <v>96.386417131529555</v>
      </c>
      <c r="E212" t="e">
        <f>MIN(100, MAX(0, (100*(INDEX(出力表!D:D,2))/(EXP(INDEX(係数表!B:B,2) + $C212) + (INDEX(出力表!D:D,2)))) + (乱数表!$N212*(Settings!B12/(((INDEX(出力表!D:D,2))+1)^INDEX(係数表!E:E,2)*INDEX(係数表!F:F,2))))))</f>
        <v>#VALUE!</v>
      </c>
      <c r="F212" t="e">
        <f>MIN(100, MAX(0, (INDEX(出力表!D:D,2))*D212/MAX(E212, Settings!B3)))</f>
        <v>#VALUE!</v>
      </c>
      <c r="G212">
        <f>MIN(100, MAX(0, 100*BETAINV(乱数表!$C212, MAX(0.00000001, (1/(1+EXP(-(INDEX(係数表!G:G,3) + $B212))))*(EXP(INDEX(係数表!H:H,3) + INDEX(係数表!I:I,3)*LN(INDEX(出力表!C:C,3)+1)))), MAX(0.00000001, (1-(1/(1+EXP(-(INDEX(係数表!G:G,3) + $B212)))))*(EXP(INDEX(係数表!H:H,3) + INDEX(係数表!I:I,3)*LN(INDEX(出力表!C:C,3)+1)))))))</f>
        <v>90.961426325325178</v>
      </c>
      <c r="H212" t="e">
        <f>MIN(100, MAX(0, (100*(INDEX(出力表!D:D,3))/(EXP(INDEX(係数表!B:B,3) + $C212) + (INDEX(出力表!D:D,3)))) + (乱数表!$O212*(Settings!B12/(((INDEX(出力表!D:D,3))+1)^INDEX(係数表!E:E,3)*INDEX(係数表!F:F,3))))))</f>
        <v>#VALUE!</v>
      </c>
      <c r="I212" t="e">
        <f>MIN(100, MAX(0, (INDEX(出力表!D:D,3))*G212/MAX(H212, Settings!B3)))</f>
        <v>#VALUE!</v>
      </c>
      <c r="J212">
        <f>MIN(100, MAX(0, 100*BETAINV(乱数表!$D212, MAX(0.00000001, (1/(1+EXP(-(INDEX(係数表!G:G,4) + $B212))))*(EXP(INDEX(係数表!H:H,4) + INDEX(係数表!I:I,4)*LN(INDEX(出力表!C:C,4)+1)))), MAX(0.00000001, (1-(1/(1+EXP(-(INDEX(係数表!G:G,4) + $B212)))))*(EXP(INDEX(係数表!H:H,4) + INDEX(係数表!I:I,4)*LN(INDEX(出力表!C:C,4)+1)))))))</f>
        <v>90.487116865646101</v>
      </c>
      <c r="K212" t="e">
        <f>MIN(100, MAX(0, (100*(INDEX(出力表!D:D,4))/(EXP(INDEX(係数表!B:B,4) + $C212) + (INDEX(出力表!D:D,4)))) + (乱数表!$P212*(Settings!B12/(((INDEX(出力表!D:D,4))+1)^INDEX(係数表!E:E,4)*INDEX(係数表!F:F,4))))))</f>
        <v>#VALUE!</v>
      </c>
      <c r="L212" t="e">
        <f>MIN(100, MAX(0, (INDEX(出力表!D:D,4))*J212/MAX(K212, Settings!B3)))</f>
        <v>#VALUE!</v>
      </c>
      <c r="M212">
        <f>MIN(100, MAX(0, 100*BETAINV(乱数表!$E212, MAX(0.00000001, (1/(1+EXP(-(INDEX(係数表!G:G,5) + $B212))))*(EXP(INDEX(係数表!H:H,5) + INDEX(係数表!I:I,5)*LN(INDEX(出力表!C:C,5)+1)))), MAX(0.00000001, (1-(1/(1+EXP(-(INDEX(係数表!G:G,5) + $B212)))))*(EXP(INDEX(係数表!H:H,5) + INDEX(係数表!I:I,5)*LN(INDEX(出力表!C:C,5)+1)))))))</f>
        <v>92.069425228088505</v>
      </c>
      <c r="N212" t="e">
        <f>MIN(100, MAX(0, (100*(INDEX(出力表!D:D,5))/(EXP(INDEX(係数表!B:B,5) + $C212) + (INDEX(出力表!D:D,5)))) + (乱数表!$Q212*(Settings!B12/(((INDEX(出力表!D:D,5))+1)^INDEX(係数表!E:E,5)*INDEX(係数表!F:F,5))))))</f>
        <v>#VALUE!</v>
      </c>
      <c r="O212" t="e">
        <f>MIN(100, MAX(0, (INDEX(出力表!D:D,5))*M212/MAX(N212, Settings!B3)))</f>
        <v>#VALUE!</v>
      </c>
      <c r="P212">
        <f>MIN(100, MAX(0, 100*BETAINV(乱数表!$F212, MAX(0.00000001, (1/(1+EXP(-(INDEX(係数表!G:G,6) + $B212))))*(EXP(INDEX(係数表!H:H,6) + INDEX(係数表!I:I,6)*LN(INDEX(出力表!C:C,6)+1)))), MAX(0.00000001, (1-(1/(1+EXP(-(INDEX(係数表!G:G,6) + $B212)))))*(EXP(INDEX(係数表!H:H,6) + INDEX(係数表!I:I,6)*LN(INDEX(出力表!C:C,6)+1)))))))</f>
        <v>73.297105228139685</v>
      </c>
      <c r="Q212" t="e">
        <f>MIN(100, MAX(0, (100*(INDEX(出力表!D:D,6))/(EXP(INDEX(係数表!B:B,6) + $C212) + (INDEX(出力表!D:D,6)))) + (乱数表!$R212*(Settings!B12/(((INDEX(出力表!D:D,6))+1)^INDEX(係数表!E:E,6)*INDEX(係数表!F:F,6))))))</f>
        <v>#VALUE!</v>
      </c>
      <c r="R212" t="e">
        <f>MIN(100, MAX(0, (INDEX(出力表!D:D,6))*P212/MAX(Q212, Settings!B3)))</f>
        <v>#VALUE!</v>
      </c>
      <c r="S212">
        <f>MIN(100, MAX(0, 100*BETAINV(乱数表!$G212, MAX(0.00000001, (1/(1+EXP(-(INDEX(係数表!G:G,7) + $B212))))*(EXP(INDEX(係数表!H:H,7) + INDEX(係数表!I:I,7)*LN(INDEX(出力表!C:C,7)+1)))), MAX(0.00000001, (1-(1/(1+EXP(-(INDEX(係数表!G:G,7) + $B212)))))*(EXP(INDEX(係数表!H:H,7) + INDEX(係数表!I:I,7)*LN(INDEX(出力表!C:C,7)+1)))))))</f>
        <v>99.989114324640411</v>
      </c>
      <c r="T212" t="e">
        <f>MIN(100, MAX(0, (100*(INDEX(出力表!D:D,7))/(EXP(INDEX(係数表!B:B,7) + $C212) + (INDEX(出力表!D:D,7)))) + (乱数表!$S212*(Settings!B12/(((INDEX(出力表!D:D,7))+1)^INDEX(係数表!E:E,7)*INDEX(係数表!F:F,7))))))</f>
        <v>#VALUE!</v>
      </c>
      <c r="U212" t="e">
        <f>MIN(100, MAX(0, (INDEX(出力表!D:D,7))*S212/MAX(T212, Settings!B3)))</f>
        <v>#VALUE!</v>
      </c>
      <c r="V212">
        <f>MIN(100, MAX(0, 100*BETAINV(乱数表!$H212, MAX(0.00000001, (1/(1+EXP(-(INDEX(係数表!G:G,8) + $B212))))*(EXP(INDEX(係数表!H:H,8) + INDEX(係数表!I:I,8)*LN(INDEX(出力表!C:C,8)+1)))), MAX(0.00000001, (1-(1/(1+EXP(-(INDEX(係数表!G:G,8) + $B212)))))*(EXP(INDEX(係数表!H:H,8) + INDEX(係数表!I:I,8)*LN(INDEX(出力表!C:C,8)+1)))))))</f>
        <v>98.830270159914903</v>
      </c>
      <c r="W212" t="e">
        <f>MIN(100, MAX(0, (100*(INDEX(出力表!D:D,8))/(EXP(INDEX(係数表!B:B,8) + $C212) + (INDEX(出力表!D:D,8)))) + (乱数表!$T212*(Settings!B12/(((INDEX(出力表!D:D,8))+1)^INDEX(係数表!E:E,8)*INDEX(係数表!F:F,8))))))</f>
        <v>#VALUE!</v>
      </c>
      <c r="X212" t="e">
        <f>MIN(100, MAX(0, (INDEX(出力表!D:D,8))*V212/MAX(W212, Settings!B3)))</f>
        <v>#VALUE!</v>
      </c>
      <c r="Y212">
        <f>MIN(100, MAX(0, 100*BETAINV(乱数表!$I212, MAX(0.00000001, (1/(1+EXP(-(INDEX(係数表!G:G,9) + $B212))))*(EXP(INDEX(係数表!H:H,9) + INDEX(係数表!I:I,9)*LN(INDEX(出力表!C:C,9)+1)))), MAX(0.00000001, (1-(1/(1+EXP(-(INDEX(係数表!G:G,9) + $B212)))))*(EXP(INDEX(係数表!H:H,9) + INDEX(係数表!I:I,9)*LN(INDEX(出力表!C:C,9)+1)))))))</f>
        <v>98.910665457920771</v>
      </c>
      <c r="Z212" t="e">
        <f>MIN(100, MAX(0, (100*(INDEX(出力表!D:D,9))/(EXP(INDEX(係数表!B:B,9) + $C212) + (INDEX(出力表!D:D,9)))) + (乱数表!$U212*(Settings!B12/(((INDEX(出力表!D:D,9))+1)^INDEX(係数表!E:E,9)*INDEX(係数表!F:F,9))))))</f>
        <v>#VALUE!</v>
      </c>
      <c r="AA212" t="e">
        <f>MIN(100, MAX(0, (INDEX(出力表!D:D,9))*Y212/MAX(Z212, Settings!B3)))</f>
        <v>#VALUE!</v>
      </c>
      <c r="AB212">
        <f>MIN(100, MAX(0, 100*BETAINV(乱数表!$J212, MAX(0.00000001, (1/(1+EXP(-(INDEX(係数表!G:G,10) + $B212))))*(EXP(INDEX(係数表!H:H,10) + INDEX(係数表!I:I,10)*LN(INDEX(出力表!C:C,10)+1)))), MAX(0.00000001, (1-(1/(1+EXP(-(INDEX(係数表!G:G,10) + $B212)))))*(EXP(INDEX(係数表!H:H,10) + INDEX(係数表!I:I,10)*LN(INDEX(出力表!C:C,10)+1)))))))</f>
        <v>88.909324489959786</v>
      </c>
      <c r="AC212" t="e">
        <f>MIN(100, MAX(0, (100*(INDEX(出力表!D:D,10))/(EXP(INDEX(係数表!B:B,10) + $C212) + (INDEX(出力表!D:D,10)))) + (乱数表!$V212*(Settings!B12/(((INDEX(出力表!D:D,10))+1)^INDEX(係数表!E:E,10)*INDEX(係数表!F:F,10))))))</f>
        <v>#VALUE!</v>
      </c>
      <c r="AD212" t="e">
        <f>MIN(100, MAX(0, (INDEX(出力表!D:D,10))*AB212/MAX(AC212, Settings!B3)))</f>
        <v>#VALUE!</v>
      </c>
      <c r="AE212">
        <f>MIN(100, MAX(0, 100*BETAINV(乱数表!$K212, MAX(0.00000001, (1/(1+EXP(-(INDEX(係数表!G:G,11) + $B212))))*(EXP(INDEX(係数表!H:H,11) + INDEX(係数表!I:I,11)*LN(INDEX(出力表!C:C,11)+1)))), MAX(0.00000001, (1-(1/(1+EXP(-(INDEX(係数表!G:G,11) + $B212)))))*(EXP(INDEX(係数表!H:H,11) + INDEX(係数表!I:I,11)*LN(INDEX(出力表!C:C,11)+1)))))))</f>
        <v>87.120347060924573</v>
      </c>
      <c r="AF212" t="e">
        <f>MIN(100, MAX(0, (100*(INDEX(出力表!D:D,11))/(EXP(INDEX(係数表!B:B,11) + $C212) + (INDEX(出力表!D:D,11)))) + (乱数表!$W212*(Settings!B12/(((INDEX(出力表!D:D,11))+1)^INDEX(係数表!E:E,11)*INDEX(係数表!F:F,11))))))</f>
        <v>#VALUE!</v>
      </c>
      <c r="AG212" t="e">
        <f>MIN(100, MAX(0, (INDEX(出力表!D:D,11))*AE212/MAX(AF212, Settings!B3)))</f>
        <v>#VALUE!</v>
      </c>
      <c r="AH212">
        <f>MIN(100, MAX(0, 100*BETAINV(乱数表!$L212, MAX(0.00000001, (1/(1+EXP(-(INDEX(係数表!G:G,12) + $B212))))*(EXP(INDEX(係数表!H:H,12) + INDEX(係数表!I:I,12)*LN(INDEX(出力表!C:C,12)+1)))), MAX(0.00000001, (1-(1/(1+EXP(-(INDEX(係数表!G:G,12) + $B212)))))*(EXP(INDEX(係数表!H:H,12) + INDEX(係数表!I:I,12)*LN(INDEX(出力表!C:C,12)+1)))))))</f>
        <v>92.673103583371613</v>
      </c>
      <c r="AI212" t="e">
        <f>MIN(100, MAX(0, (100*(INDEX(出力表!D:D,12))/(EXP(INDEX(係数表!B:B,12) + $C212) + (INDEX(出力表!D:D,12)))) + (乱数表!$X212*(Settings!B12/(((INDEX(出力表!D:D,12))+1)^INDEX(係数表!E:E,12)*INDEX(係数表!F:F,12))))))</f>
        <v>#VALUE!</v>
      </c>
      <c r="AJ212" t="e">
        <f>MIN(100, MAX(0, (INDEX(出力表!D:D,12))*AH212/MAX(AI212, Settings!B3)))</f>
        <v>#VALUE!</v>
      </c>
      <c r="AK212">
        <f>MIN(100, MAX(0, 100*BETAINV(乱数表!$M212, MAX(0.00000001, (1/(1+EXP(-(INDEX(係数表!G:G,13) + $B212))))*(EXP(INDEX(係数表!H:H,13) + INDEX(係数表!I:I,13)*LN(INDEX(出力表!C:C,13)+1)))), MAX(0.00000001, (1-(1/(1+EXP(-(INDEX(係数表!G:G,13) + $B212)))))*(EXP(INDEX(係数表!H:H,13) + INDEX(係数表!I:I,13)*LN(INDEX(出力表!C:C,13)+1)))))))</f>
        <v>97.142423376482043</v>
      </c>
      <c r="AL212" t="e">
        <f>MIN(100, MAX(0, (100*(INDEX(出力表!D:D,13))/(EXP(INDEX(係数表!B:B,13) + $C212) + (INDEX(出力表!D:D,13)))) + (乱数表!$Y212*(Settings!B12/(((INDEX(出力表!D:D,13))+1)^INDEX(係数表!E:E,13)*INDEX(係数表!F:F,13))))))</f>
        <v>#VALUE!</v>
      </c>
      <c r="AM212" t="e">
        <f>MIN(100, MAX(0, (INDEX(出力表!D:D,13))*AK212/MAX(AL212, Settings!B3)))</f>
        <v>#VALUE!</v>
      </c>
      <c r="AN212">
        <f>IF(ISNUMBER(F212), INDEX(出力表!B:B,2)*F212, 0)+IF(ISNUMBER(I212), INDEX(出力表!B:B,3)*I212, 0)+IF(ISNUMBER(L212), INDEX(出力表!B:B,4)*L212, 0)+IF(ISNUMBER(O212), INDEX(出力表!B:B,5)*O212, 0)+IF(ISNUMBER(R212), INDEX(出力表!B:B,6)*R212, 0)+IF(ISNUMBER(U212), INDEX(出力表!B:B,7)*U212, 0)+IF(ISNUMBER(X212), INDEX(出力表!B:B,8)*X212, 0)+IF(ISNUMBER(AA212), INDEX(出力表!B:B,9)*AA212, 0)+IF(ISNUMBER(AD212), INDEX(出力表!B:B,10)*AD212, 0)+IF(ISNUMBER(AG212), INDEX(出力表!B:B,11)*AG212, 0)+IF(ISNUMBER(AJ212), INDEX(出力表!B:B,12)*AJ212, 0)+IF(ISNUMBER(AM212), INDEX(出力表!B:B,13)*AM212, 0)</f>
        <v>0</v>
      </c>
      <c r="AO212">
        <f>IF(ISNUMBER(F212), INDEX(出力表!B:B,2), 0)+IF(ISNUMBER(I212), INDEX(出力表!B:B,3), 0)+IF(ISNUMBER(L212), INDEX(出力表!B:B,4), 0)+IF(ISNUMBER(O212), INDEX(出力表!B:B,5), 0)+IF(ISNUMBER(R212), INDEX(出力表!B:B,6), 0)+IF(ISNUMBER(U212), INDEX(出力表!B:B,7), 0)+IF(ISNUMBER(X212), INDEX(出力表!B:B,8), 0)+IF(ISNUMBER(AA212), INDEX(出力表!B:B,9), 0)+IF(ISNUMBER(AD212), INDEX(出力表!B:B,10), 0)+IF(ISNUMBER(AG212), INDEX(出力表!B:B,11), 0)+IF(ISNUMBER(AJ212), INDEX(出力表!B:B,12), 0)+IF(ISNUMBER(AM212), INDEX(出力表!B:B,13), 0)</f>
        <v>0</v>
      </c>
      <c r="AP212" t="str">
        <f t="shared" si="3"/>
        <v/>
      </c>
    </row>
    <row r="213" spans="1:42" x14ac:dyDescent="0.2">
      <c r="A213">
        <v>212</v>
      </c>
      <c r="B213">
        <f>IF(UPPER(Settings!B4)="TRUE", 乱数表!$Z213*Settings!B10, 0)</f>
        <v>-1.1410740986040047</v>
      </c>
      <c r="C213">
        <f>IF(UPPER(Settings!B4)="TRUE", 乱数表!$AA213*Settings!B11, 0)</f>
        <v>3.2095199908604836E-3</v>
      </c>
      <c r="D213">
        <f>MIN(100, MAX(0, 100*BETAINV(乱数表!$B213, MAX(0.00000001, (1/(1+EXP(-(INDEX(係数表!G:G,2) + $B213))))*(EXP(INDEX(係数表!H:H,2) + INDEX(係数表!I:I,2)*LN(INDEX(出力表!C:C,2)+1)))), MAX(0.00000001, (1-(1/(1+EXP(-(INDEX(係数表!G:G,2) + $B213)))))*(EXP(INDEX(係数表!H:H,2) + INDEX(係数表!I:I,2)*LN(INDEX(出力表!C:C,2)+1)))))))</f>
        <v>63.847110179994317</v>
      </c>
      <c r="E213" t="e">
        <f>MIN(100, MAX(0, (100*(INDEX(出力表!D:D,2))/(EXP(INDEX(係数表!B:B,2) + $C213) + (INDEX(出力表!D:D,2)))) + (乱数表!$N213*(Settings!B12/(((INDEX(出力表!D:D,2))+1)^INDEX(係数表!E:E,2)*INDEX(係数表!F:F,2))))))</f>
        <v>#VALUE!</v>
      </c>
      <c r="F213" t="e">
        <f>MIN(100, MAX(0, (INDEX(出力表!D:D,2))*D213/MAX(E213, Settings!B3)))</f>
        <v>#VALUE!</v>
      </c>
      <c r="G213">
        <f>MIN(100, MAX(0, 100*BETAINV(乱数表!$C213, MAX(0.00000001, (1/(1+EXP(-(INDEX(係数表!G:G,3) + $B213))))*(EXP(INDEX(係数表!H:H,3) + INDEX(係数表!I:I,3)*LN(INDEX(出力表!C:C,3)+1)))), MAX(0.00000001, (1-(1/(1+EXP(-(INDEX(係数表!G:G,3) + $B213)))))*(EXP(INDEX(係数表!H:H,3) + INDEX(係数表!I:I,3)*LN(INDEX(出力表!C:C,3)+1)))))))</f>
        <v>99.630066296833974</v>
      </c>
      <c r="H213" t="e">
        <f>MIN(100, MAX(0, (100*(INDEX(出力表!D:D,3))/(EXP(INDEX(係数表!B:B,3) + $C213) + (INDEX(出力表!D:D,3)))) + (乱数表!$O213*(Settings!B12/(((INDEX(出力表!D:D,3))+1)^INDEX(係数表!E:E,3)*INDEX(係数表!F:F,3))))))</f>
        <v>#VALUE!</v>
      </c>
      <c r="I213" t="e">
        <f>MIN(100, MAX(0, (INDEX(出力表!D:D,3))*G213/MAX(H213, Settings!B3)))</f>
        <v>#VALUE!</v>
      </c>
      <c r="J213">
        <f>MIN(100, MAX(0, 100*BETAINV(乱数表!$D213, MAX(0.00000001, (1/(1+EXP(-(INDEX(係数表!G:G,4) + $B213))))*(EXP(INDEX(係数表!H:H,4) + INDEX(係数表!I:I,4)*LN(INDEX(出力表!C:C,4)+1)))), MAX(0.00000001, (1-(1/(1+EXP(-(INDEX(係数表!G:G,4) + $B213)))))*(EXP(INDEX(係数表!H:H,4) + INDEX(係数表!I:I,4)*LN(INDEX(出力表!C:C,4)+1)))))))</f>
        <v>80.239406563127005</v>
      </c>
      <c r="K213" t="e">
        <f>MIN(100, MAX(0, (100*(INDEX(出力表!D:D,4))/(EXP(INDEX(係数表!B:B,4) + $C213) + (INDEX(出力表!D:D,4)))) + (乱数表!$P213*(Settings!B12/(((INDEX(出力表!D:D,4))+1)^INDEX(係数表!E:E,4)*INDEX(係数表!F:F,4))))))</f>
        <v>#VALUE!</v>
      </c>
      <c r="L213" t="e">
        <f>MIN(100, MAX(0, (INDEX(出力表!D:D,4))*J213/MAX(K213, Settings!B3)))</f>
        <v>#VALUE!</v>
      </c>
      <c r="M213">
        <f>MIN(100, MAX(0, 100*BETAINV(乱数表!$E213, MAX(0.00000001, (1/(1+EXP(-(INDEX(係数表!G:G,5) + $B213))))*(EXP(INDEX(係数表!H:H,5) + INDEX(係数表!I:I,5)*LN(INDEX(出力表!C:C,5)+1)))), MAX(0.00000001, (1-(1/(1+EXP(-(INDEX(係数表!G:G,5) + $B213)))))*(EXP(INDEX(係数表!H:H,5) + INDEX(係数表!I:I,5)*LN(INDEX(出力表!C:C,5)+1)))))))</f>
        <v>31.320177900300404</v>
      </c>
      <c r="N213" t="e">
        <f>MIN(100, MAX(0, (100*(INDEX(出力表!D:D,5))/(EXP(INDEX(係数表!B:B,5) + $C213) + (INDEX(出力表!D:D,5)))) + (乱数表!$Q213*(Settings!B12/(((INDEX(出力表!D:D,5))+1)^INDEX(係数表!E:E,5)*INDEX(係数表!F:F,5))))))</f>
        <v>#VALUE!</v>
      </c>
      <c r="O213" t="e">
        <f>MIN(100, MAX(0, (INDEX(出力表!D:D,5))*M213/MAX(N213, Settings!B3)))</f>
        <v>#VALUE!</v>
      </c>
      <c r="P213">
        <f>MIN(100, MAX(0, 100*BETAINV(乱数表!$F213, MAX(0.00000001, (1/(1+EXP(-(INDEX(係数表!G:G,6) + $B213))))*(EXP(INDEX(係数表!H:H,6) + INDEX(係数表!I:I,6)*LN(INDEX(出力表!C:C,6)+1)))), MAX(0.00000001, (1-(1/(1+EXP(-(INDEX(係数表!G:G,6) + $B213)))))*(EXP(INDEX(係数表!H:H,6) + INDEX(係数表!I:I,6)*LN(INDEX(出力表!C:C,6)+1)))))))</f>
        <v>88.344672320454436</v>
      </c>
      <c r="Q213" t="e">
        <f>MIN(100, MAX(0, (100*(INDEX(出力表!D:D,6))/(EXP(INDEX(係数表!B:B,6) + $C213) + (INDEX(出力表!D:D,6)))) + (乱数表!$R213*(Settings!B12/(((INDEX(出力表!D:D,6))+1)^INDEX(係数表!E:E,6)*INDEX(係数表!F:F,6))))))</f>
        <v>#VALUE!</v>
      </c>
      <c r="R213" t="e">
        <f>MIN(100, MAX(0, (INDEX(出力表!D:D,6))*P213/MAX(Q213, Settings!B3)))</f>
        <v>#VALUE!</v>
      </c>
      <c r="S213">
        <f>MIN(100, MAX(0, 100*BETAINV(乱数表!$G213, MAX(0.00000001, (1/(1+EXP(-(INDEX(係数表!G:G,7) + $B213))))*(EXP(INDEX(係数表!H:H,7) + INDEX(係数表!I:I,7)*LN(INDEX(出力表!C:C,7)+1)))), MAX(0.00000001, (1-(1/(1+EXP(-(INDEX(係数表!G:G,7) + $B213)))))*(EXP(INDEX(係数表!H:H,7) + INDEX(係数表!I:I,7)*LN(INDEX(出力表!C:C,7)+1)))))))</f>
        <v>61.500533644110277</v>
      </c>
      <c r="T213" t="e">
        <f>MIN(100, MAX(0, (100*(INDEX(出力表!D:D,7))/(EXP(INDEX(係数表!B:B,7) + $C213) + (INDEX(出力表!D:D,7)))) + (乱数表!$S213*(Settings!B12/(((INDEX(出力表!D:D,7))+1)^INDEX(係数表!E:E,7)*INDEX(係数表!F:F,7))))))</f>
        <v>#VALUE!</v>
      </c>
      <c r="U213" t="e">
        <f>MIN(100, MAX(0, (INDEX(出力表!D:D,7))*S213/MAX(T213, Settings!B3)))</f>
        <v>#VALUE!</v>
      </c>
      <c r="V213">
        <f>MIN(100, MAX(0, 100*BETAINV(乱数表!$H213, MAX(0.00000001, (1/(1+EXP(-(INDEX(係数表!G:G,8) + $B213))))*(EXP(INDEX(係数表!H:H,8) + INDEX(係数表!I:I,8)*LN(INDEX(出力表!C:C,8)+1)))), MAX(0.00000001, (1-(1/(1+EXP(-(INDEX(係数表!G:G,8) + $B213)))))*(EXP(INDEX(係数表!H:H,8) + INDEX(係数表!I:I,8)*LN(INDEX(出力表!C:C,8)+1)))))))</f>
        <v>85.720448887563634</v>
      </c>
      <c r="W213" t="e">
        <f>MIN(100, MAX(0, (100*(INDEX(出力表!D:D,8))/(EXP(INDEX(係数表!B:B,8) + $C213) + (INDEX(出力表!D:D,8)))) + (乱数表!$T213*(Settings!B12/(((INDEX(出力表!D:D,8))+1)^INDEX(係数表!E:E,8)*INDEX(係数表!F:F,8))))))</f>
        <v>#VALUE!</v>
      </c>
      <c r="X213" t="e">
        <f>MIN(100, MAX(0, (INDEX(出力表!D:D,8))*V213/MAX(W213, Settings!B3)))</f>
        <v>#VALUE!</v>
      </c>
      <c r="Y213">
        <f>MIN(100, MAX(0, 100*BETAINV(乱数表!$I213, MAX(0.00000001, (1/(1+EXP(-(INDEX(係数表!G:G,9) + $B213))))*(EXP(INDEX(係数表!H:H,9) + INDEX(係数表!I:I,9)*LN(INDEX(出力表!C:C,9)+1)))), MAX(0.00000001, (1-(1/(1+EXP(-(INDEX(係数表!G:G,9) + $B213)))))*(EXP(INDEX(係数表!H:H,9) + INDEX(係数表!I:I,9)*LN(INDEX(出力表!C:C,9)+1)))))))</f>
        <v>72.946559272615389</v>
      </c>
      <c r="Z213" t="e">
        <f>MIN(100, MAX(0, (100*(INDEX(出力表!D:D,9))/(EXP(INDEX(係数表!B:B,9) + $C213) + (INDEX(出力表!D:D,9)))) + (乱数表!$U213*(Settings!B12/(((INDEX(出力表!D:D,9))+1)^INDEX(係数表!E:E,9)*INDEX(係数表!F:F,9))))))</f>
        <v>#VALUE!</v>
      </c>
      <c r="AA213" t="e">
        <f>MIN(100, MAX(0, (INDEX(出力表!D:D,9))*Y213/MAX(Z213, Settings!B3)))</f>
        <v>#VALUE!</v>
      </c>
      <c r="AB213">
        <f>MIN(100, MAX(0, 100*BETAINV(乱数表!$J213, MAX(0.00000001, (1/(1+EXP(-(INDEX(係数表!G:G,10) + $B213))))*(EXP(INDEX(係数表!H:H,10) + INDEX(係数表!I:I,10)*LN(INDEX(出力表!C:C,10)+1)))), MAX(0.00000001, (1-(1/(1+EXP(-(INDEX(係数表!G:G,10) + $B213)))))*(EXP(INDEX(係数表!H:H,10) + INDEX(係数表!I:I,10)*LN(INDEX(出力表!C:C,10)+1)))))))</f>
        <v>71.826076519990082</v>
      </c>
      <c r="AC213" t="e">
        <f>MIN(100, MAX(0, (100*(INDEX(出力表!D:D,10))/(EXP(INDEX(係数表!B:B,10) + $C213) + (INDEX(出力表!D:D,10)))) + (乱数表!$V213*(Settings!B12/(((INDEX(出力表!D:D,10))+1)^INDEX(係数表!E:E,10)*INDEX(係数表!F:F,10))))))</f>
        <v>#VALUE!</v>
      </c>
      <c r="AD213" t="e">
        <f>MIN(100, MAX(0, (INDEX(出力表!D:D,10))*AB213/MAX(AC213, Settings!B3)))</f>
        <v>#VALUE!</v>
      </c>
      <c r="AE213">
        <f>MIN(100, MAX(0, 100*BETAINV(乱数表!$K213, MAX(0.00000001, (1/(1+EXP(-(INDEX(係数表!G:G,11) + $B213))))*(EXP(INDEX(係数表!H:H,11) + INDEX(係数表!I:I,11)*LN(INDEX(出力表!C:C,11)+1)))), MAX(0.00000001, (1-(1/(1+EXP(-(INDEX(係数表!G:G,11) + $B213)))))*(EXP(INDEX(係数表!H:H,11) + INDEX(係数表!I:I,11)*LN(INDEX(出力表!C:C,11)+1)))))))</f>
        <v>80.124570078065332</v>
      </c>
      <c r="AF213" t="e">
        <f>MIN(100, MAX(0, (100*(INDEX(出力表!D:D,11))/(EXP(INDEX(係数表!B:B,11) + $C213) + (INDEX(出力表!D:D,11)))) + (乱数表!$W213*(Settings!B12/(((INDEX(出力表!D:D,11))+1)^INDEX(係数表!E:E,11)*INDEX(係数表!F:F,11))))))</f>
        <v>#VALUE!</v>
      </c>
      <c r="AG213" t="e">
        <f>MIN(100, MAX(0, (INDEX(出力表!D:D,11))*AE213/MAX(AF213, Settings!B3)))</f>
        <v>#VALUE!</v>
      </c>
      <c r="AH213">
        <f>MIN(100, MAX(0, 100*BETAINV(乱数表!$L213, MAX(0.00000001, (1/(1+EXP(-(INDEX(係数表!G:G,12) + $B213))))*(EXP(INDEX(係数表!H:H,12) + INDEX(係数表!I:I,12)*LN(INDEX(出力表!C:C,12)+1)))), MAX(0.00000001, (1-(1/(1+EXP(-(INDEX(係数表!G:G,12) + $B213)))))*(EXP(INDEX(係数表!H:H,12) + INDEX(係数表!I:I,12)*LN(INDEX(出力表!C:C,12)+1)))))))</f>
        <v>36.347073536994642</v>
      </c>
      <c r="AI213" t="e">
        <f>MIN(100, MAX(0, (100*(INDEX(出力表!D:D,12))/(EXP(INDEX(係数表!B:B,12) + $C213) + (INDEX(出力表!D:D,12)))) + (乱数表!$X213*(Settings!B12/(((INDEX(出力表!D:D,12))+1)^INDEX(係数表!E:E,12)*INDEX(係数表!F:F,12))))))</f>
        <v>#VALUE!</v>
      </c>
      <c r="AJ213" t="e">
        <f>MIN(100, MAX(0, (INDEX(出力表!D:D,12))*AH213/MAX(AI213, Settings!B3)))</f>
        <v>#VALUE!</v>
      </c>
      <c r="AK213">
        <f>MIN(100, MAX(0, 100*BETAINV(乱数表!$M213, MAX(0.00000001, (1/(1+EXP(-(INDEX(係数表!G:G,13) + $B213))))*(EXP(INDEX(係数表!H:H,13) + INDEX(係数表!I:I,13)*LN(INDEX(出力表!C:C,13)+1)))), MAX(0.00000001, (1-(1/(1+EXP(-(INDEX(係数表!G:G,13) + $B213)))))*(EXP(INDEX(係数表!H:H,13) + INDEX(係数表!I:I,13)*LN(INDEX(出力表!C:C,13)+1)))))))</f>
        <v>75.282507687690639</v>
      </c>
      <c r="AL213" t="e">
        <f>MIN(100, MAX(0, (100*(INDEX(出力表!D:D,13))/(EXP(INDEX(係数表!B:B,13) + $C213) + (INDEX(出力表!D:D,13)))) + (乱数表!$Y213*(Settings!B12/(((INDEX(出力表!D:D,13))+1)^INDEX(係数表!E:E,13)*INDEX(係数表!F:F,13))))))</f>
        <v>#VALUE!</v>
      </c>
      <c r="AM213" t="e">
        <f>MIN(100, MAX(0, (INDEX(出力表!D:D,13))*AK213/MAX(AL213, Settings!B3)))</f>
        <v>#VALUE!</v>
      </c>
      <c r="AN213">
        <f>IF(ISNUMBER(F213), INDEX(出力表!B:B,2)*F213, 0)+IF(ISNUMBER(I213), INDEX(出力表!B:B,3)*I213, 0)+IF(ISNUMBER(L213), INDEX(出力表!B:B,4)*L213, 0)+IF(ISNUMBER(O213), INDEX(出力表!B:B,5)*O213, 0)+IF(ISNUMBER(R213), INDEX(出力表!B:B,6)*R213, 0)+IF(ISNUMBER(U213), INDEX(出力表!B:B,7)*U213, 0)+IF(ISNUMBER(X213), INDEX(出力表!B:B,8)*X213, 0)+IF(ISNUMBER(AA213), INDEX(出力表!B:B,9)*AA213, 0)+IF(ISNUMBER(AD213), INDEX(出力表!B:B,10)*AD213, 0)+IF(ISNUMBER(AG213), INDEX(出力表!B:B,11)*AG213, 0)+IF(ISNUMBER(AJ213), INDEX(出力表!B:B,12)*AJ213, 0)+IF(ISNUMBER(AM213), INDEX(出力表!B:B,13)*AM213, 0)</f>
        <v>0</v>
      </c>
      <c r="AO213">
        <f>IF(ISNUMBER(F213), INDEX(出力表!B:B,2), 0)+IF(ISNUMBER(I213), INDEX(出力表!B:B,3), 0)+IF(ISNUMBER(L213), INDEX(出力表!B:B,4), 0)+IF(ISNUMBER(O213), INDEX(出力表!B:B,5), 0)+IF(ISNUMBER(R213), INDEX(出力表!B:B,6), 0)+IF(ISNUMBER(U213), INDEX(出力表!B:B,7), 0)+IF(ISNUMBER(X213), INDEX(出力表!B:B,8), 0)+IF(ISNUMBER(AA213), INDEX(出力表!B:B,9), 0)+IF(ISNUMBER(AD213), INDEX(出力表!B:B,10), 0)+IF(ISNUMBER(AG213), INDEX(出力表!B:B,11), 0)+IF(ISNUMBER(AJ213), INDEX(出力表!B:B,12), 0)+IF(ISNUMBER(AM213), INDEX(出力表!B:B,13), 0)</f>
        <v>0</v>
      </c>
      <c r="AP213" t="str">
        <f t="shared" si="3"/>
        <v/>
      </c>
    </row>
    <row r="214" spans="1:42" x14ac:dyDescent="0.2">
      <c r="A214">
        <v>213</v>
      </c>
      <c r="B214">
        <f>IF(UPPER(Settings!B4)="TRUE", 乱数表!$Z214*Settings!B10, 0)</f>
        <v>-0.20757442692281744</v>
      </c>
      <c r="C214">
        <f>IF(UPPER(Settings!B4)="TRUE", 乱数表!$AA214*Settings!B11, 0)</f>
        <v>-0.13920818439437929</v>
      </c>
      <c r="D214">
        <f>MIN(100, MAX(0, 100*BETAINV(乱数表!$B214, MAX(0.00000001, (1/(1+EXP(-(INDEX(係数表!G:G,2) + $B214))))*(EXP(INDEX(係数表!H:H,2) + INDEX(係数表!I:I,2)*LN(INDEX(出力表!C:C,2)+1)))), MAX(0.00000001, (1-(1/(1+EXP(-(INDEX(係数表!G:G,2) + $B214)))))*(EXP(INDEX(係数表!H:H,2) + INDEX(係数表!I:I,2)*LN(INDEX(出力表!C:C,2)+1)))))))</f>
        <v>80.834433282223031</v>
      </c>
      <c r="E214" t="e">
        <f>MIN(100, MAX(0, (100*(INDEX(出力表!D:D,2))/(EXP(INDEX(係数表!B:B,2) + $C214) + (INDEX(出力表!D:D,2)))) + (乱数表!$N214*(Settings!B12/(((INDEX(出力表!D:D,2))+1)^INDEX(係数表!E:E,2)*INDEX(係数表!F:F,2))))))</f>
        <v>#VALUE!</v>
      </c>
      <c r="F214" t="e">
        <f>MIN(100, MAX(0, (INDEX(出力表!D:D,2))*D214/MAX(E214, Settings!B3)))</f>
        <v>#VALUE!</v>
      </c>
      <c r="G214">
        <f>MIN(100, MAX(0, 100*BETAINV(乱数表!$C214, MAX(0.00000001, (1/(1+EXP(-(INDEX(係数表!G:G,3) + $B214))))*(EXP(INDEX(係数表!H:H,3) + INDEX(係数表!I:I,3)*LN(INDEX(出力表!C:C,3)+1)))), MAX(0.00000001, (1-(1/(1+EXP(-(INDEX(係数表!G:G,3) + $B214)))))*(EXP(INDEX(係数表!H:H,3) + INDEX(係数表!I:I,3)*LN(INDEX(出力表!C:C,3)+1)))))))</f>
        <v>76.766751100345118</v>
      </c>
      <c r="H214" t="e">
        <f>MIN(100, MAX(0, (100*(INDEX(出力表!D:D,3))/(EXP(INDEX(係数表!B:B,3) + $C214) + (INDEX(出力表!D:D,3)))) + (乱数表!$O214*(Settings!B12/(((INDEX(出力表!D:D,3))+1)^INDEX(係数表!E:E,3)*INDEX(係数表!F:F,3))))))</f>
        <v>#VALUE!</v>
      </c>
      <c r="I214" t="e">
        <f>MIN(100, MAX(0, (INDEX(出力表!D:D,3))*G214/MAX(H214, Settings!B3)))</f>
        <v>#VALUE!</v>
      </c>
      <c r="J214">
        <f>MIN(100, MAX(0, 100*BETAINV(乱数表!$D214, MAX(0.00000001, (1/(1+EXP(-(INDEX(係数表!G:G,4) + $B214))))*(EXP(INDEX(係数表!H:H,4) + INDEX(係数表!I:I,4)*LN(INDEX(出力表!C:C,4)+1)))), MAX(0.00000001, (1-(1/(1+EXP(-(INDEX(係数表!G:G,4) + $B214)))))*(EXP(INDEX(係数表!H:H,4) + INDEX(係数表!I:I,4)*LN(INDEX(出力表!C:C,4)+1)))))))</f>
        <v>69.710984339518149</v>
      </c>
      <c r="K214" t="e">
        <f>MIN(100, MAX(0, (100*(INDEX(出力表!D:D,4))/(EXP(INDEX(係数表!B:B,4) + $C214) + (INDEX(出力表!D:D,4)))) + (乱数表!$P214*(Settings!B12/(((INDEX(出力表!D:D,4))+1)^INDEX(係数表!E:E,4)*INDEX(係数表!F:F,4))))))</f>
        <v>#VALUE!</v>
      </c>
      <c r="L214" t="e">
        <f>MIN(100, MAX(0, (INDEX(出力表!D:D,4))*J214/MAX(K214, Settings!B3)))</f>
        <v>#VALUE!</v>
      </c>
      <c r="M214">
        <f>MIN(100, MAX(0, 100*BETAINV(乱数表!$E214, MAX(0.00000001, (1/(1+EXP(-(INDEX(係数表!G:G,5) + $B214))))*(EXP(INDEX(係数表!H:H,5) + INDEX(係数表!I:I,5)*LN(INDEX(出力表!C:C,5)+1)))), MAX(0.00000001, (1-(1/(1+EXP(-(INDEX(係数表!G:G,5) + $B214)))))*(EXP(INDEX(係数表!H:H,5) + INDEX(係数表!I:I,5)*LN(INDEX(出力表!C:C,5)+1)))))))</f>
        <v>99.986968482675351</v>
      </c>
      <c r="N214" t="e">
        <f>MIN(100, MAX(0, (100*(INDEX(出力表!D:D,5))/(EXP(INDEX(係数表!B:B,5) + $C214) + (INDEX(出力表!D:D,5)))) + (乱数表!$Q214*(Settings!B12/(((INDEX(出力表!D:D,5))+1)^INDEX(係数表!E:E,5)*INDEX(係数表!F:F,5))))))</f>
        <v>#VALUE!</v>
      </c>
      <c r="O214" t="e">
        <f>MIN(100, MAX(0, (INDEX(出力表!D:D,5))*M214/MAX(N214, Settings!B3)))</f>
        <v>#VALUE!</v>
      </c>
      <c r="P214">
        <f>MIN(100, MAX(0, 100*BETAINV(乱数表!$F214, MAX(0.00000001, (1/(1+EXP(-(INDEX(係数表!G:G,6) + $B214))))*(EXP(INDEX(係数表!H:H,6) + INDEX(係数表!I:I,6)*LN(INDEX(出力表!C:C,6)+1)))), MAX(0.00000001, (1-(1/(1+EXP(-(INDEX(係数表!G:G,6) + $B214)))))*(EXP(INDEX(係数表!H:H,6) + INDEX(係数表!I:I,6)*LN(INDEX(出力表!C:C,6)+1)))))))</f>
        <v>85.698217997827797</v>
      </c>
      <c r="Q214" t="e">
        <f>MIN(100, MAX(0, (100*(INDEX(出力表!D:D,6))/(EXP(INDEX(係数表!B:B,6) + $C214) + (INDEX(出力表!D:D,6)))) + (乱数表!$R214*(Settings!B12/(((INDEX(出力表!D:D,6))+1)^INDEX(係数表!E:E,6)*INDEX(係数表!F:F,6))))))</f>
        <v>#VALUE!</v>
      </c>
      <c r="R214" t="e">
        <f>MIN(100, MAX(0, (INDEX(出力表!D:D,6))*P214/MAX(Q214, Settings!B3)))</f>
        <v>#VALUE!</v>
      </c>
      <c r="S214">
        <f>MIN(100, MAX(0, 100*BETAINV(乱数表!$G214, MAX(0.00000001, (1/(1+EXP(-(INDEX(係数表!G:G,7) + $B214))))*(EXP(INDEX(係数表!H:H,7) + INDEX(係数表!I:I,7)*LN(INDEX(出力表!C:C,7)+1)))), MAX(0.00000001, (1-(1/(1+EXP(-(INDEX(係数表!G:G,7) + $B214)))))*(EXP(INDEX(係数表!H:H,7) + INDEX(係数表!I:I,7)*LN(INDEX(出力表!C:C,7)+1)))))))</f>
        <v>96.394860216150065</v>
      </c>
      <c r="T214" t="e">
        <f>MIN(100, MAX(0, (100*(INDEX(出力表!D:D,7))/(EXP(INDEX(係数表!B:B,7) + $C214) + (INDEX(出力表!D:D,7)))) + (乱数表!$S214*(Settings!B12/(((INDEX(出力表!D:D,7))+1)^INDEX(係数表!E:E,7)*INDEX(係数表!F:F,7))))))</f>
        <v>#VALUE!</v>
      </c>
      <c r="U214" t="e">
        <f>MIN(100, MAX(0, (INDEX(出力表!D:D,7))*S214/MAX(T214, Settings!B3)))</f>
        <v>#VALUE!</v>
      </c>
      <c r="V214">
        <f>MIN(100, MAX(0, 100*BETAINV(乱数表!$H214, MAX(0.00000001, (1/(1+EXP(-(INDEX(係数表!G:G,8) + $B214))))*(EXP(INDEX(係数表!H:H,8) + INDEX(係数表!I:I,8)*LN(INDEX(出力表!C:C,8)+1)))), MAX(0.00000001, (1-(1/(1+EXP(-(INDEX(係数表!G:G,8) + $B214)))))*(EXP(INDEX(係数表!H:H,8) + INDEX(係数表!I:I,8)*LN(INDEX(出力表!C:C,8)+1)))))))</f>
        <v>86.379756350353318</v>
      </c>
      <c r="W214" t="e">
        <f>MIN(100, MAX(0, (100*(INDEX(出力表!D:D,8))/(EXP(INDEX(係数表!B:B,8) + $C214) + (INDEX(出力表!D:D,8)))) + (乱数表!$T214*(Settings!B12/(((INDEX(出力表!D:D,8))+1)^INDEX(係数表!E:E,8)*INDEX(係数表!F:F,8))))))</f>
        <v>#VALUE!</v>
      </c>
      <c r="X214" t="e">
        <f>MIN(100, MAX(0, (INDEX(出力表!D:D,8))*V214/MAX(W214, Settings!B3)))</f>
        <v>#VALUE!</v>
      </c>
      <c r="Y214">
        <f>MIN(100, MAX(0, 100*BETAINV(乱数表!$I214, MAX(0.00000001, (1/(1+EXP(-(INDEX(係数表!G:G,9) + $B214))))*(EXP(INDEX(係数表!H:H,9) + INDEX(係数表!I:I,9)*LN(INDEX(出力表!C:C,9)+1)))), MAX(0.00000001, (1-(1/(1+EXP(-(INDEX(係数表!G:G,9) + $B214)))))*(EXP(INDEX(係数表!H:H,9) + INDEX(係数表!I:I,9)*LN(INDEX(出力表!C:C,9)+1)))))))</f>
        <v>85.90345485422381</v>
      </c>
      <c r="Z214" t="e">
        <f>MIN(100, MAX(0, (100*(INDEX(出力表!D:D,9))/(EXP(INDEX(係数表!B:B,9) + $C214) + (INDEX(出力表!D:D,9)))) + (乱数表!$U214*(Settings!B12/(((INDEX(出力表!D:D,9))+1)^INDEX(係数表!E:E,9)*INDEX(係数表!F:F,9))))))</f>
        <v>#VALUE!</v>
      </c>
      <c r="AA214" t="e">
        <f>MIN(100, MAX(0, (INDEX(出力表!D:D,9))*Y214/MAX(Z214, Settings!B3)))</f>
        <v>#VALUE!</v>
      </c>
      <c r="AB214">
        <f>MIN(100, MAX(0, 100*BETAINV(乱数表!$J214, MAX(0.00000001, (1/(1+EXP(-(INDEX(係数表!G:G,10) + $B214))))*(EXP(INDEX(係数表!H:H,10) + INDEX(係数表!I:I,10)*LN(INDEX(出力表!C:C,10)+1)))), MAX(0.00000001, (1-(1/(1+EXP(-(INDEX(係数表!G:G,10) + $B214)))))*(EXP(INDEX(係数表!H:H,10) + INDEX(係数表!I:I,10)*LN(INDEX(出力表!C:C,10)+1)))))))</f>
        <v>95.362942095752246</v>
      </c>
      <c r="AC214" t="e">
        <f>MIN(100, MAX(0, (100*(INDEX(出力表!D:D,10))/(EXP(INDEX(係数表!B:B,10) + $C214) + (INDEX(出力表!D:D,10)))) + (乱数表!$V214*(Settings!B12/(((INDEX(出力表!D:D,10))+1)^INDEX(係数表!E:E,10)*INDEX(係数表!F:F,10))))))</f>
        <v>#VALUE!</v>
      </c>
      <c r="AD214" t="e">
        <f>MIN(100, MAX(0, (INDEX(出力表!D:D,10))*AB214/MAX(AC214, Settings!B3)))</f>
        <v>#VALUE!</v>
      </c>
      <c r="AE214">
        <f>MIN(100, MAX(0, 100*BETAINV(乱数表!$K214, MAX(0.00000001, (1/(1+EXP(-(INDEX(係数表!G:G,11) + $B214))))*(EXP(INDEX(係数表!H:H,11) + INDEX(係数表!I:I,11)*LN(INDEX(出力表!C:C,11)+1)))), MAX(0.00000001, (1-(1/(1+EXP(-(INDEX(係数表!G:G,11) + $B214)))))*(EXP(INDEX(係数表!H:H,11) + INDEX(係数表!I:I,11)*LN(INDEX(出力表!C:C,11)+1)))))))</f>
        <v>93.520226959697652</v>
      </c>
      <c r="AF214" t="e">
        <f>MIN(100, MAX(0, (100*(INDEX(出力表!D:D,11))/(EXP(INDEX(係数表!B:B,11) + $C214) + (INDEX(出力表!D:D,11)))) + (乱数表!$W214*(Settings!B12/(((INDEX(出力表!D:D,11))+1)^INDEX(係数表!E:E,11)*INDEX(係数表!F:F,11))))))</f>
        <v>#VALUE!</v>
      </c>
      <c r="AG214" t="e">
        <f>MIN(100, MAX(0, (INDEX(出力表!D:D,11))*AE214/MAX(AF214, Settings!B3)))</f>
        <v>#VALUE!</v>
      </c>
      <c r="AH214">
        <f>MIN(100, MAX(0, 100*BETAINV(乱数表!$L214, MAX(0.00000001, (1/(1+EXP(-(INDEX(係数表!G:G,12) + $B214))))*(EXP(INDEX(係数表!H:H,12) + INDEX(係数表!I:I,12)*LN(INDEX(出力表!C:C,12)+1)))), MAX(0.00000001, (1-(1/(1+EXP(-(INDEX(係数表!G:G,12) + $B214)))))*(EXP(INDEX(係数表!H:H,12) + INDEX(係数表!I:I,12)*LN(INDEX(出力表!C:C,12)+1)))))))</f>
        <v>99.756542085720227</v>
      </c>
      <c r="AI214" t="e">
        <f>MIN(100, MAX(0, (100*(INDEX(出力表!D:D,12))/(EXP(INDEX(係数表!B:B,12) + $C214) + (INDEX(出力表!D:D,12)))) + (乱数表!$X214*(Settings!B12/(((INDEX(出力表!D:D,12))+1)^INDEX(係数表!E:E,12)*INDEX(係数表!F:F,12))))))</f>
        <v>#VALUE!</v>
      </c>
      <c r="AJ214" t="e">
        <f>MIN(100, MAX(0, (INDEX(出力表!D:D,12))*AH214/MAX(AI214, Settings!B3)))</f>
        <v>#VALUE!</v>
      </c>
      <c r="AK214">
        <f>MIN(100, MAX(0, 100*BETAINV(乱数表!$M214, MAX(0.00000001, (1/(1+EXP(-(INDEX(係数表!G:G,13) + $B214))))*(EXP(INDEX(係数表!H:H,13) + INDEX(係数表!I:I,13)*LN(INDEX(出力表!C:C,13)+1)))), MAX(0.00000001, (1-(1/(1+EXP(-(INDEX(係数表!G:G,13) + $B214)))))*(EXP(INDEX(係数表!H:H,13) + INDEX(係数表!I:I,13)*LN(INDEX(出力表!C:C,13)+1)))))))</f>
        <v>69.193627073417858</v>
      </c>
      <c r="AL214" t="e">
        <f>MIN(100, MAX(0, (100*(INDEX(出力表!D:D,13))/(EXP(INDEX(係数表!B:B,13) + $C214) + (INDEX(出力表!D:D,13)))) + (乱数表!$Y214*(Settings!B12/(((INDEX(出力表!D:D,13))+1)^INDEX(係数表!E:E,13)*INDEX(係数表!F:F,13))))))</f>
        <v>#VALUE!</v>
      </c>
      <c r="AM214" t="e">
        <f>MIN(100, MAX(0, (INDEX(出力表!D:D,13))*AK214/MAX(AL214, Settings!B3)))</f>
        <v>#VALUE!</v>
      </c>
      <c r="AN214">
        <f>IF(ISNUMBER(F214), INDEX(出力表!B:B,2)*F214, 0)+IF(ISNUMBER(I214), INDEX(出力表!B:B,3)*I214, 0)+IF(ISNUMBER(L214), INDEX(出力表!B:B,4)*L214, 0)+IF(ISNUMBER(O214), INDEX(出力表!B:B,5)*O214, 0)+IF(ISNUMBER(R214), INDEX(出力表!B:B,6)*R214, 0)+IF(ISNUMBER(U214), INDEX(出力表!B:B,7)*U214, 0)+IF(ISNUMBER(X214), INDEX(出力表!B:B,8)*X214, 0)+IF(ISNUMBER(AA214), INDEX(出力表!B:B,9)*AA214, 0)+IF(ISNUMBER(AD214), INDEX(出力表!B:B,10)*AD214, 0)+IF(ISNUMBER(AG214), INDEX(出力表!B:B,11)*AG214, 0)+IF(ISNUMBER(AJ214), INDEX(出力表!B:B,12)*AJ214, 0)+IF(ISNUMBER(AM214), INDEX(出力表!B:B,13)*AM214, 0)</f>
        <v>0</v>
      </c>
      <c r="AO214">
        <f>IF(ISNUMBER(F214), INDEX(出力表!B:B,2), 0)+IF(ISNUMBER(I214), INDEX(出力表!B:B,3), 0)+IF(ISNUMBER(L214), INDEX(出力表!B:B,4), 0)+IF(ISNUMBER(O214), INDEX(出力表!B:B,5), 0)+IF(ISNUMBER(R214), INDEX(出力表!B:B,6), 0)+IF(ISNUMBER(U214), INDEX(出力表!B:B,7), 0)+IF(ISNUMBER(X214), INDEX(出力表!B:B,8), 0)+IF(ISNUMBER(AA214), INDEX(出力表!B:B,9), 0)+IF(ISNUMBER(AD214), INDEX(出力表!B:B,10), 0)+IF(ISNUMBER(AG214), INDEX(出力表!B:B,11), 0)+IF(ISNUMBER(AJ214), INDEX(出力表!B:B,12), 0)+IF(ISNUMBER(AM214), INDEX(出力表!B:B,13), 0)</f>
        <v>0</v>
      </c>
      <c r="AP214" t="str">
        <f t="shared" si="3"/>
        <v/>
      </c>
    </row>
    <row r="215" spans="1:42" x14ac:dyDescent="0.2">
      <c r="A215">
        <v>214</v>
      </c>
      <c r="B215">
        <f>IF(UPPER(Settings!B4)="TRUE", 乱数表!$Z215*Settings!B10, 0)</f>
        <v>-0.1601571661251657</v>
      </c>
      <c r="C215">
        <f>IF(UPPER(Settings!B4)="TRUE", 乱数表!$AA215*Settings!B11, 0)</f>
        <v>-1.1983297551547201E-2</v>
      </c>
      <c r="D215">
        <f>MIN(100, MAX(0, 100*BETAINV(乱数表!$B215, MAX(0.00000001, (1/(1+EXP(-(INDEX(係数表!G:G,2) + $B215))))*(EXP(INDEX(係数表!H:H,2) + INDEX(係数表!I:I,2)*LN(INDEX(出力表!C:C,2)+1)))), MAX(0.00000001, (1-(1/(1+EXP(-(INDEX(係数表!G:G,2) + $B215)))))*(EXP(INDEX(係数表!H:H,2) + INDEX(係数表!I:I,2)*LN(INDEX(出力表!C:C,2)+1)))))))</f>
        <v>97.644169773562922</v>
      </c>
      <c r="E215" t="e">
        <f>MIN(100, MAX(0, (100*(INDEX(出力表!D:D,2))/(EXP(INDEX(係数表!B:B,2) + $C215) + (INDEX(出力表!D:D,2)))) + (乱数表!$N215*(Settings!B12/(((INDEX(出力表!D:D,2))+1)^INDEX(係数表!E:E,2)*INDEX(係数表!F:F,2))))))</f>
        <v>#VALUE!</v>
      </c>
      <c r="F215" t="e">
        <f>MIN(100, MAX(0, (INDEX(出力表!D:D,2))*D215/MAX(E215, Settings!B3)))</f>
        <v>#VALUE!</v>
      </c>
      <c r="G215">
        <f>MIN(100, MAX(0, 100*BETAINV(乱数表!$C215, MAX(0.00000001, (1/(1+EXP(-(INDEX(係数表!G:G,3) + $B215))))*(EXP(INDEX(係数表!H:H,3) + INDEX(係数表!I:I,3)*LN(INDEX(出力表!C:C,3)+1)))), MAX(0.00000001, (1-(1/(1+EXP(-(INDEX(係数表!G:G,3) + $B215)))))*(EXP(INDEX(係数表!H:H,3) + INDEX(係数表!I:I,3)*LN(INDEX(出力表!C:C,3)+1)))))))</f>
        <v>89.96975131180919</v>
      </c>
      <c r="H215" t="e">
        <f>MIN(100, MAX(0, (100*(INDEX(出力表!D:D,3))/(EXP(INDEX(係数表!B:B,3) + $C215) + (INDEX(出力表!D:D,3)))) + (乱数表!$O215*(Settings!B12/(((INDEX(出力表!D:D,3))+1)^INDEX(係数表!E:E,3)*INDEX(係数表!F:F,3))))))</f>
        <v>#VALUE!</v>
      </c>
      <c r="I215" t="e">
        <f>MIN(100, MAX(0, (INDEX(出力表!D:D,3))*G215/MAX(H215, Settings!B3)))</f>
        <v>#VALUE!</v>
      </c>
      <c r="J215">
        <f>MIN(100, MAX(0, 100*BETAINV(乱数表!$D215, MAX(0.00000001, (1/(1+EXP(-(INDEX(係数表!G:G,4) + $B215))))*(EXP(INDEX(係数表!H:H,4) + INDEX(係数表!I:I,4)*LN(INDEX(出力表!C:C,4)+1)))), MAX(0.00000001, (1-(1/(1+EXP(-(INDEX(係数表!G:G,4) + $B215)))))*(EXP(INDEX(係数表!H:H,4) + INDEX(係数表!I:I,4)*LN(INDEX(出力表!C:C,4)+1)))))))</f>
        <v>64.395507777503667</v>
      </c>
      <c r="K215" t="e">
        <f>MIN(100, MAX(0, (100*(INDEX(出力表!D:D,4))/(EXP(INDEX(係数表!B:B,4) + $C215) + (INDEX(出力表!D:D,4)))) + (乱数表!$P215*(Settings!B12/(((INDEX(出力表!D:D,4))+1)^INDEX(係数表!E:E,4)*INDEX(係数表!F:F,4))))))</f>
        <v>#VALUE!</v>
      </c>
      <c r="L215" t="e">
        <f>MIN(100, MAX(0, (INDEX(出力表!D:D,4))*J215/MAX(K215, Settings!B3)))</f>
        <v>#VALUE!</v>
      </c>
      <c r="M215">
        <f>MIN(100, MAX(0, 100*BETAINV(乱数表!$E215, MAX(0.00000001, (1/(1+EXP(-(INDEX(係数表!G:G,5) + $B215))))*(EXP(INDEX(係数表!H:H,5) + INDEX(係数表!I:I,5)*LN(INDEX(出力表!C:C,5)+1)))), MAX(0.00000001, (1-(1/(1+EXP(-(INDEX(係数表!G:G,5) + $B215)))))*(EXP(INDEX(係数表!H:H,5) + INDEX(係数表!I:I,5)*LN(INDEX(出力表!C:C,5)+1)))))))</f>
        <v>94.583060518172715</v>
      </c>
      <c r="N215" t="e">
        <f>MIN(100, MAX(0, (100*(INDEX(出力表!D:D,5))/(EXP(INDEX(係数表!B:B,5) + $C215) + (INDEX(出力表!D:D,5)))) + (乱数表!$Q215*(Settings!B12/(((INDEX(出力表!D:D,5))+1)^INDEX(係数表!E:E,5)*INDEX(係数表!F:F,5))))))</f>
        <v>#VALUE!</v>
      </c>
      <c r="O215" t="e">
        <f>MIN(100, MAX(0, (INDEX(出力表!D:D,5))*M215/MAX(N215, Settings!B3)))</f>
        <v>#VALUE!</v>
      </c>
      <c r="P215">
        <f>MIN(100, MAX(0, 100*BETAINV(乱数表!$F215, MAX(0.00000001, (1/(1+EXP(-(INDEX(係数表!G:G,6) + $B215))))*(EXP(INDEX(係数表!H:H,6) + INDEX(係数表!I:I,6)*LN(INDEX(出力表!C:C,6)+1)))), MAX(0.00000001, (1-(1/(1+EXP(-(INDEX(係数表!G:G,6) + $B215)))))*(EXP(INDEX(係数表!H:H,6) + INDEX(係数表!I:I,6)*LN(INDEX(出力表!C:C,6)+1)))))))</f>
        <v>90.487014868392109</v>
      </c>
      <c r="Q215" t="e">
        <f>MIN(100, MAX(0, (100*(INDEX(出力表!D:D,6))/(EXP(INDEX(係数表!B:B,6) + $C215) + (INDEX(出力表!D:D,6)))) + (乱数表!$R215*(Settings!B12/(((INDEX(出力表!D:D,6))+1)^INDEX(係数表!E:E,6)*INDEX(係数表!F:F,6))))))</f>
        <v>#VALUE!</v>
      </c>
      <c r="R215" t="e">
        <f>MIN(100, MAX(0, (INDEX(出力表!D:D,6))*P215/MAX(Q215, Settings!B3)))</f>
        <v>#VALUE!</v>
      </c>
      <c r="S215">
        <f>MIN(100, MAX(0, 100*BETAINV(乱数表!$G215, MAX(0.00000001, (1/(1+EXP(-(INDEX(係数表!G:G,7) + $B215))))*(EXP(INDEX(係数表!H:H,7) + INDEX(係数表!I:I,7)*LN(INDEX(出力表!C:C,7)+1)))), MAX(0.00000001, (1-(1/(1+EXP(-(INDEX(係数表!G:G,7) + $B215)))))*(EXP(INDEX(係数表!H:H,7) + INDEX(係数表!I:I,7)*LN(INDEX(出力表!C:C,7)+1)))))))</f>
        <v>93.996227027932107</v>
      </c>
      <c r="T215" t="e">
        <f>MIN(100, MAX(0, (100*(INDEX(出力表!D:D,7))/(EXP(INDEX(係数表!B:B,7) + $C215) + (INDEX(出力表!D:D,7)))) + (乱数表!$S215*(Settings!B12/(((INDEX(出力表!D:D,7))+1)^INDEX(係数表!E:E,7)*INDEX(係数表!F:F,7))))))</f>
        <v>#VALUE!</v>
      </c>
      <c r="U215" t="e">
        <f>MIN(100, MAX(0, (INDEX(出力表!D:D,7))*S215/MAX(T215, Settings!B3)))</f>
        <v>#VALUE!</v>
      </c>
      <c r="V215">
        <f>MIN(100, MAX(0, 100*BETAINV(乱数表!$H215, MAX(0.00000001, (1/(1+EXP(-(INDEX(係数表!G:G,8) + $B215))))*(EXP(INDEX(係数表!H:H,8) + INDEX(係数表!I:I,8)*LN(INDEX(出力表!C:C,8)+1)))), MAX(0.00000001, (1-(1/(1+EXP(-(INDEX(係数表!G:G,8) + $B215)))))*(EXP(INDEX(係数表!H:H,8) + INDEX(係数表!I:I,8)*LN(INDEX(出力表!C:C,8)+1)))))))</f>
        <v>99.99632536995297</v>
      </c>
      <c r="W215" t="e">
        <f>MIN(100, MAX(0, (100*(INDEX(出力表!D:D,8))/(EXP(INDEX(係数表!B:B,8) + $C215) + (INDEX(出力表!D:D,8)))) + (乱数表!$T215*(Settings!B12/(((INDEX(出力表!D:D,8))+1)^INDEX(係数表!E:E,8)*INDEX(係数表!F:F,8))))))</f>
        <v>#VALUE!</v>
      </c>
      <c r="X215" t="e">
        <f>MIN(100, MAX(0, (INDEX(出力表!D:D,8))*V215/MAX(W215, Settings!B3)))</f>
        <v>#VALUE!</v>
      </c>
      <c r="Y215">
        <f>MIN(100, MAX(0, 100*BETAINV(乱数表!$I215, MAX(0.00000001, (1/(1+EXP(-(INDEX(係数表!G:G,9) + $B215))))*(EXP(INDEX(係数表!H:H,9) + INDEX(係数表!I:I,9)*LN(INDEX(出力表!C:C,9)+1)))), MAX(0.00000001, (1-(1/(1+EXP(-(INDEX(係数表!G:G,9) + $B215)))))*(EXP(INDEX(係数表!H:H,9) + INDEX(係数表!I:I,9)*LN(INDEX(出力表!C:C,9)+1)))))))</f>
        <v>66.609966260710422</v>
      </c>
      <c r="Z215" t="e">
        <f>MIN(100, MAX(0, (100*(INDEX(出力表!D:D,9))/(EXP(INDEX(係数表!B:B,9) + $C215) + (INDEX(出力表!D:D,9)))) + (乱数表!$U215*(Settings!B12/(((INDEX(出力表!D:D,9))+1)^INDEX(係数表!E:E,9)*INDEX(係数表!F:F,9))))))</f>
        <v>#VALUE!</v>
      </c>
      <c r="AA215" t="e">
        <f>MIN(100, MAX(0, (INDEX(出力表!D:D,9))*Y215/MAX(Z215, Settings!B3)))</f>
        <v>#VALUE!</v>
      </c>
      <c r="AB215">
        <f>MIN(100, MAX(0, 100*BETAINV(乱数表!$J215, MAX(0.00000001, (1/(1+EXP(-(INDEX(係数表!G:G,10) + $B215))))*(EXP(INDEX(係数表!H:H,10) + INDEX(係数表!I:I,10)*LN(INDEX(出力表!C:C,10)+1)))), MAX(0.00000001, (1-(1/(1+EXP(-(INDEX(係数表!G:G,10) + $B215)))))*(EXP(INDEX(係数表!H:H,10) + INDEX(係数表!I:I,10)*LN(INDEX(出力表!C:C,10)+1)))))))</f>
        <v>99.192289834268578</v>
      </c>
      <c r="AC215" t="e">
        <f>MIN(100, MAX(0, (100*(INDEX(出力表!D:D,10))/(EXP(INDEX(係数表!B:B,10) + $C215) + (INDEX(出力表!D:D,10)))) + (乱数表!$V215*(Settings!B12/(((INDEX(出力表!D:D,10))+1)^INDEX(係数表!E:E,10)*INDEX(係数表!F:F,10))))))</f>
        <v>#VALUE!</v>
      </c>
      <c r="AD215" t="e">
        <f>MIN(100, MAX(0, (INDEX(出力表!D:D,10))*AB215/MAX(AC215, Settings!B3)))</f>
        <v>#VALUE!</v>
      </c>
      <c r="AE215">
        <f>MIN(100, MAX(0, 100*BETAINV(乱数表!$K215, MAX(0.00000001, (1/(1+EXP(-(INDEX(係数表!G:G,11) + $B215))))*(EXP(INDEX(係数表!H:H,11) + INDEX(係数表!I:I,11)*LN(INDEX(出力表!C:C,11)+1)))), MAX(0.00000001, (1-(1/(1+EXP(-(INDEX(係数表!G:G,11) + $B215)))))*(EXP(INDEX(係数表!H:H,11) + INDEX(係数表!I:I,11)*LN(INDEX(出力表!C:C,11)+1)))))))</f>
        <v>85.677854836454571</v>
      </c>
      <c r="AF215" t="e">
        <f>MIN(100, MAX(0, (100*(INDEX(出力表!D:D,11))/(EXP(INDEX(係数表!B:B,11) + $C215) + (INDEX(出力表!D:D,11)))) + (乱数表!$W215*(Settings!B12/(((INDEX(出力表!D:D,11))+1)^INDEX(係数表!E:E,11)*INDEX(係数表!F:F,11))))))</f>
        <v>#VALUE!</v>
      </c>
      <c r="AG215" t="e">
        <f>MIN(100, MAX(0, (INDEX(出力表!D:D,11))*AE215/MAX(AF215, Settings!B3)))</f>
        <v>#VALUE!</v>
      </c>
      <c r="AH215">
        <f>MIN(100, MAX(0, 100*BETAINV(乱数表!$L215, MAX(0.00000001, (1/(1+EXP(-(INDEX(係数表!G:G,12) + $B215))))*(EXP(INDEX(係数表!H:H,12) + INDEX(係数表!I:I,12)*LN(INDEX(出力表!C:C,12)+1)))), MAX(0.00000001, (1-(1/(1+EXP(-(INDEX(係数表!G:G,12) + $B215)))))*(EXP(INDEX(係数表!H:H,12) + INDEX(係数表!I:I,12)*LN(INDEX(出力表!C:C,12)+1)))))))</f>
        <v>68.651271167924392</v>
      </c>
      <c r="AI215" t="e">
        <f>MIN(100, MAX(0, (100*(INDEX(出力表!D:D,12))/(EXP(INDEX(係数表!B:B,12) + $C215) + (INDEX(出力表!D:D,12)))) + (乱数表!$X215*(Settings!B12/(((INDEX(出力表!D:D,12))+1)^INDEX(係数表!E:E,12)*INDEX(係数表!F:F,12))))))</f>
        <v>#VALUE!</v>
      </c>
      <c r="AJ215" t="e">
        <f>MIN(100, MAX(0, (INDEX(出力表!D:D,12))*AH215/MAX(AI215, Settings!B3)))</f>
        <v>#VALUE!</v>
      </c>
      <c r="AK215">
        <f>MIN(100, MAX(0, 100*BETAINV(乱数表!$M215, MAX(0.00000001, (1/(1+EXP(-(INDEX(係数表!G:G,13) + $B215))))*(EXP(INDEX(係数表!H:H,13) + INDEX(係数表!I:I,13)*LN(INDEX(出力表!C:C,13)+1)))), MAX(0.00000001, (1-(1/(1+EXP(-(INDEX(係数表!G:G,13) + $B215)))))*(EXP(INDEX(係数表!H:H,13) + INDEX(係数表!I:I,13)*LN(INDEX(出力表!C:C,13)+1)))))))</f>
        <v>99.953414495714071</v>
      </c>
      <c r="AL215" t="e">
        <f>MIN(100, MAX(0, (100*(INDEX(出力表!D:D,13))/(EXP(INDEX(係数表!B:B,13) + $C215) + (INDEX(出力表!D:D,13)))) + (乱数表!$Y215*(Settings!B12/(((INDEX(出力表!D:D,13))+1)^INDEX(係数表!E:E,13)*INDEX(係数表!F:F,13))))))</f>
        <v>#VALUE!</v>
      </c>
      <c r="AM215" t="e">
        <f>MIN(100, MAX(0, (INDEX(出力表!D:D,13))*AK215/MAX(AL215, Settings!B3)))</f>
        <v>#VALUE!</v>
      </c>
      <c r="AN215">
        <f>IF(ISNUMBER(F215), INDEX(出力表!B:B,2)*F215, 0)+IF(ISNUMBER(I215), INDEX(出力表!B:B,3)*I215, 0)+IF(ISNUMBER(L215), INDEX(出力表!B:B,4)*L215, 0)+IF(ISNUMBER(O215), INDEX(出力表!B:B,5)*O215, 0)+IF(ISNUMBER(R215), INDEX(出力表!B:B,6)*R215, 0)+IF(ISNUMBER(U215), INDEX(出力表!B:B,7)*U215, 0)+IF(ISNUMBER(X215), INDEX(出力表!B:B,8)*X215, 0)+IF(ISNUMBER(AA215), INDEX(出力表!B:B,9)*AA215, 0)+IF(ISNUMBER(AD215), INDEX(出力表!B:B,10)*AD215, 0)+IF(ISNUMBER(AG215), INDEX(出力表!B:B,11)*AG215, 0)+IF(ISNUMBER(AJ215), INDEX(出力表!B:B,12)*AJ215, 0)+IF(ISNUMBER(AM215), INDEX(出力表!B:B,13)*AM215, 0)</f>
        <v>0</v>
      </c>
      <c r="AO215">
        <f>IF(ISNUMBER(F215), INDEX(出力表!B:B,2), 0)+IF(ISNUMBER(I215), INDEX(出力表!B:B,3), 0)+IF(ISNUMBER(L215), INDEX(出力表!B:B,4), 0)+IF(ISNUMBER(O215), INDEX(出力表!B:B,5), 0)+IF(ISNUMBER(R215), INDEX(出力表!B:B,6), 0)+IF(ISNUMBER(U215), INDEX(出力表!B:B,7), 0)+IF(ISNUMBER(X215), INDEX(出力表!B:B,8), 0)+IF(ISNUMBER(AA215), INDEX(出力表!B:B,9), 0)+IF(ISNUMBER(AD215), INDEX(出力表!B:B,10), 0)+IF(ISNUMBER(AG215), INDEX(出力表!B:B,11), 0)+IF(ISNUMBER(AJ215), INDEX(出力表!B:B,12), 0)+IF(ISNUMBER(AM215), INDEX(出力表!B:B,13), 0)</f>
        <v>0</v>
      </c>
      <c r="AP215" t="str">
        <f t="shared" si="3"/>
        <v/>
      </c>
    </row>
    <row r="216" spans="1:42" x14ac:dyDescent="0.2">
      <c r="A216">
        <v>215</v>
      </c>
      <c r="B216">
        <f>IF(UPPER(Settings!B4)="TRUE", 乱数表!$Z216*Settings!B10, 0)</f>
        <v>-0.29506992844065938</v>
      </c>
      <c r="C216">
        <f>IF(UPPER(Settings!B4)="TRUE", 乱数表!$AA216*Settings!B11, 0)</f>
        <v>-8.6398625399328244E-2</v>
      </c>
      <c r="D216">
        <f>MIN(100, MAX(0, 100*BETAINV(乱数表!$B216, MAX(0.00000001, (1/(1+EXP(-(INDEX(係数表!G:G,2) + $B216))))*(EXP(INDEX(係数表!H:H,2) + INDEX(係数表!I:I,2)*LN(INDEX(出力表!C:C,2)+1)))), MAX(0.00000001, (1-(1/(1+EXP(-(INDEX(係数表!G:G,2) + $B216)))))*(EXP(INDEX(係数表!H:H,2) + INDEX(係数表!I:I,2)*LN(INDEX(出力表!C:C,2)+1)))))))</f>
        <v>57.001406752507975</v>
      </c>
      <c r="E216" t="e">
        <f>MIN(100, MAX(0, (100*(INDEX(出力表!D:D,2))/(EXP(INDEX(係数表!B:B,2) + $C216) + (INDEX(出力表!D:D,2)))) + (乱数表!$N216*(Settings!B12/(((INDEX(出力表!D:D,2))+1)^INDEX(係数表!E:E,2)*INDEX(係数表!F:F,2))))))</f>
        <v>#VALUE!</v>
      </c>
      <c r="F216" t="e">
        <f>MIN(100, MAX(0, (INDEX(出力表!D:D,2))*D216/MAX(E216, Settings!B3)))</f>
        <v>#VALUE!</v>
      </c>
      <c r="G216">
        <f>MIN(100, MAX(0, 100*BETAINV(乱数表!$C216, MAX(0.00000001, (1/(1+EXP(-(INDEX(係数表!G:G,3) + $B216))))*(EXP(INDEX(係数表!H:H,3) + INDEX(係数表!I:I,3)*LN(INDEX(出力表!C:C,3)+1)))), MAX(0.00000001, (1-(1/(1+EXP(-(INDEX(係数表!G:G,3) + $B216)))))*(EXP(INDEX(係数表!H:H,3) + INDEX(係数表!I:I,3)*LN(INDEX(出力表!C:C,3)+1)))))))</f>
        <v>56.068708519626</v>
      </c>
      <c r="H216" t="e">
        <f>MIN(100, MAX(0, (100*(INDEX(出力表!D:D,3))/(EXP(INDEX(係数表!B:B,3) + $C216) + (INDEX(出力表!D:D,3)))) + (乱数表!$O216*(Settings!B12/(((INDEX(出力表!D:D,3))+1)^INDEX(係数表!E:E,3)*INDEX(係数表!F:F,3))))))</f>
        <v>#VALUE!</v>
      </c>
      <c r="I216" t="e">
        <f>MIN(100, MAX(0, (INDEX(出力表!D:D,3))*G216/MAX(H216, Settings!B3)))</f>
        <v>#VALUE!</v>
      </c>
      <c r="J216">
        <f>MIN(100, MAX(0, 100*BETAINV(乱数表!$D216, MAX(0.00000001, (1/(1+EXP(-(INDEX(係数表!G:G,4) + $B216))))*(EXP(INDEX(係数表!H:H,4) + INDEX(係数表!I:I,4)*LN(INDEX(出力表!C:C,4)+1)))), MAX(0.00000001, (1-(1/(1+EXP(-(INDEX(係数表!G:G,4) + $B216)))))*(EXP(INDEX(係数表!H:H,4) + INDEX(係数表!I:I,4)*LN(INDEX(出力表!C:C,4)+1)))))))</f>
        <v>89.441524835793999</v>
      </c>
      <c r="K216" t="e">
        <f>MIN(100, MAX(0, (100*(INDEX(出力表!D:D,4))/(EXP(INDEX(係数表!B:B,4) + $C216) + (INDEX(出力表!D:D,4)))) + (乱数表!$P216*(Settings!B12/(((INDEX(出力表!D:D,4))+1)^INDEX(係数表!E:E,4)*INDEX(係数表!F:F,4))))))</f>
        <v>#VALUE!</v>
      </c>
      <c r="L216" t="e">
        <f>MIN(100, MAX(0, (INDEX(出力表!D:D,4))*J216/MAX(K216, Settings!B3)))</f>
        <v>#VALUE!</v>
      </c>
      <c r="M216">
        <f>MIN(100, MAX(0, 100*BETAINV(乱数表!$E216, MAX(0.00000001, (1/(1+EXP(-(INDEX(係数表!G:G,5) + $B216))))*(EXP(INDEX(係数表!H:H,5) + INDEX(係数表!I:I,5)*LN(INDEX(出力表!C:C,5)+1)))), MAX(0.00000001, (1-(1/(1+EXP(-(INDEX(係数表!G:G,5) + $B216)))))*(EXP(INDEX(係数表!H:H,5) + INDEX(係数表!I:I,5)*LN(INDEX(出力表!C:C,5)+1)))))))</f>
        <v>98.027228429277955</v>
      </c>
      <c r="N216" t="e">
        <f>MIN(100, MAX(0, (100*(INDEX(出力表!D:D,5))/(EXP(INDEX(係数表!B:B,5) + $C216) + (INDEX(出力表!D:D,5)))) + (乱数表!$Q216*(Settings!B12/(((INDEX(出力表!D:D,5))+1)^INDEX(係数表!E:E,5)*INDEX(係数表!F:F,5))))))</f>
        <v>#VALUE!</v>
      </c>
      <c r="O216" t="e">
        <f>MIN(100, MAX(0, (INDEX(出力表!D:D,5))*M216/MAX(N216, Settings!B3)))</f>
        <v>#VALUE!</v>
      </c>
      <c r="P216">
        <f>MIN(100, MAX(0, 100*BETAINV(乱数表!$F216, MAX(0.00000001, (1/(1+EXP(-(INDEX(係数表!G:G,6) + $B216))))*(EXP(INDEX(係数表!H:H,6) + INDEX(係数表!I:I,6)*LN(INDEX(出力表!C:C,6)+1)))), MAX(0.00000001, (1-(1/(1+EXP(-(INDEX(係数表!G:G,6) + $B216)))))*(EXP(INDEX(係数表!H:H,6) + INDEX(係数表!I:I,6)*LN(INDEX(出力表!C:C,6)+1)))))))</f>
        <v>80.952282565107623</v>
      </c>
      <c r="Q216" t="e">
        <f>MIN(100, MAX(0, (100*(INDEX(出力表!D:D,6))/(EXP(INDEX(係数表!B:B,6) + $C216) + (INDEX(出力表!D:D,6)))) + (乱数表!$R216*(Settings!B12/(((INDEX(出力表!D:D,6))+1)^INDEX(係数表!E:E,6)*INDEX(係数表!F:F,6))))))</f>
        <v>#VALUE!</v>
      </c>
      <c r="R216" t="e">
        <f>MIN(100, MAX(0, (INDEX(出力表!D:D,6))*P216/MAX(Q216, Settings!B3)))</f>
        <v>#VALUE!</v>
      </c>
      <c r="S216">
        <f>MIN(100, MAX(0, 100*BETAINV(乱数表!$G216, MAX(0.00000001, (1/(1+EXP(-(INDEX(係数表!G:G,7) + $B216))))*(EXP(INDEX(係数表!H:H,7) + INDEX(係数表!I:I,7)*LN(INDEX(出力表!C:C,7)+1)))), MAX(0.00000001, (1-(1/(1+EXP(-(INDEX(係数表!G:G,7) + $B216)))))*(EXP(INDEX(係数表!H:H,7) + INDEX(係数表!I:I,7)*LN(INDEX(出力表!C:C,7)+1)))))))</f>
        <v>50.479364286625874</v>
      </c>
      <c r="T216" t="e">
        <f>MIN(100, MAX(0, (100*(INDEX(出力表!D:D,7))/(EXP(INDEX(係数表!B:B,7) + $C216) + (INDEX(出力表!D:D,7)))) + (乱数表!$S216*(Settings!B12/(((INDEX(出力表!D:D,7))+1)^INDEX(係数表!E:E,7)*INDEX(係数表!F:F,7))))))</f>
        <v>#VALUE!</v>
      </c>
      <c r="U216" t="e">
        <f>MIN(100, MAX(0, (INDEX(出力表!D:D,7))*S216/MAX(T216, Settings!B3)))</f>
        <v>#VALUE!</v>
      </c>
      <c r="V216">
        <f>MIN(100, MAX(0, 100*BETAINV(乱数表!$H216, MAX(0.00000001, (1/(1+EXP(-(INDEX(係数表!G:G,8) + $B216))))*(EXP(INDEX(係数表!H:H,8) + INDEX(係数表!I:I,8)*LN(INDEX(出力表!C:C,8)+1)))), MAX(0.00000001, (1-(1/(1+EXP(-(INDEX(係数表!G:G,8) + $B216)))))*(EXP(INDEX(係数表!H:H,8) + INDEX(係数表!I:I,8)*LN(INDEX(出力表!C:C,8)+1)))))))</f>
        <v>86.032563633452966</v>
      </c>
      <c r="W216" t="e">
        <f>MIN(100, MAX(0, (100*(INDEX(出力表!D:D,8))/(EXP(INDEX(係数表!B:B,8) + $C216) + (INDEX(出力表!D:D,8)))) + (乱数表!$T216*(Settings!B12/(((INDEX(出力表!D:D,8))+1)^INDEX(係数表!E:E,8)*INDEX(係数表!F:F,8))))))</f>
        <v>#VALUE!</v>
      </c>
      <c r="X216" t="e">
        <f>MIN(100, MAX(0, (INDEX(出力表!D:D,8))*V216/MAX(W216, Settings!B3)))</f>
        <v>#VALUE!</v>
      </c>
      <c r="Y216">
        <f>MIN(100, MAX(0, 100*BETAINV(乱数表!$I216, MAX(0.00000001, (1/(1+EXP(-(INDEX(係数表!G:G,9) + $B216))))*(EXP(INDEX(係数表!H:H,9) + INDEX(係数表!I:I,9)*LN(INDEX(出力表!C:C,9)+1)))), MAX(0.00000001, (1-(1/(1+EXP(-(INDEX(係数表!G:G,9) + $B216)))))*(EXP(INDEX(係数表!H:H,9) + INDEX(係数表!I:I,9)*LN(INDEX(出力表!C:C,9)+1)))))))</f>
        <v>23.572682575697083</v>
      </c>
      <c r="Z216" t="e">
        <f>MIN(100, MAX(0, (100*(INDEX(出力表!D:D,9))/(EXP(INDEX(係数表!B:B,9) + $C216) + (INDEX(出力表!D:D,9)))) + (乱数表!$U216*(Settings!B12/(((INDEX(出力表!D:D,9))+1)^INDEX(係数表!E:E,9)*INDEX(係数表!F:F,9))))))</f>
        <v>#VALUE!</v>
      </c>
      <c r="AA216" t="e">
        <f>MIN(100, MAX(0, (INDEX(出力表!D:D,9))*Y216/MAX(Z216, Settings!B3)))</f>
        <v>#VALUE!</v>
      </c>
      <c r="AB216">
        <f>MIN(100, MAX(0, 100*BETAINV(乱数表!$J216, MAX(0.00000001, (1/(1+EXP(-(INDEX(係数表!G:G,10) + $B216))))*(EXP(INDEX(係数表!H:H,10) + INDEX(係数表!I:I,10)*LN(INDEX(出力表!C:C,10)+1)))), MAX(0.00000001, (1-(1/(1+EXP(-(INDEX(係数表!G:G,10) + $B216)))))*(EXP(INDEX(係数表!H:H,10) + INDEX(係数表!I:I,10)*LN(INDEX(出力表!C:C,10)+1)))))))</f>
        <v>88.464006800586233</v>
      </c>
      <c r="AC216" t="e">
        <f>MIN(100, MAX(0, (100*(INDEX(出力表!D:D,10))/(EXP(INDEX(係数表!B:B,10) + $C216) + (INDEX(出力表!D:D,10)))) + (乱数表!$V216*(Settings!B12/(((INDEX(出力表!D:D,10))+1)^INDEX(係数表!E:E,10)*INDEX(係数表!F:F,10))))))</f>
        <v>#VALUE!</v>
      </c>
      <c r="AD216" t="e">
        <f>MIN(100, MAX(0, (INDEX(出力表!D:D,10))*AB216/MAX(AC216, Settings!B3)))</f>
        <v>#VALUE!</v>
      </c>
      <c r="AE216">
        <f>MIN(100, MAX(0, 100*BETAINV(乱数表!$K216, MAX(0.00000001, (1/(1+EXP(-(INDEX(係数表!G:G,11) + $B216))))*(EXP(INDEX(係数表!H:H,11) + INDEX(係数表!I:I,11)*LN(INDEX(出力表!C:C,11)+1)))), MAX(0.00000001, (1-(1/(1+EXP(-(INDEX(係数表!G:G,11) + $B216)))))*(EXP(INDEX(係数表!H:H,11) + INDEX(係数表!I:I,11)*LN(INDEX(出力表!C:C,11)+1)))))))</f>
        <v>91.906319293222722</v>
      </c>
      <c r="AF216" t="e">
        <f>MIN(100, MAX(0, (100*(INDEX(出力表!D:D,11))/(EXP(INDEX(係数表!B:B,11) + $C216) + (INDEX(出力表!D:D,11)))) + (乱数表!$W216*(Settings!B12/(((INDEX(出力表!D:D,11))+1)^INDEX(係数表!E:E,11)*INDEX(係数表!F:F,11))))))</f>
        <v>#VALUE!</v>
      </c>
      <c r="AG216" t="e">
        <f>MIN(100, MAX(0, (INDEX(出力表!D:D,11))*AE216/MAX(AF216, Settings!B3)))</f>
        <v>#VALUE!</v>
      </c>
      <c r="AH216">
        <f>MIN(100, MAX(0, 100*BETAINV(乱数表!$L216, MAX(0.00000001, (1/(1+EXP(-(INDEX(係数表!G:G,12) + $B216))))*(EXP(INDEX(係数表!H:H,12) + INDEX(係数表!I:I,12)*LN(INDEX(出力表!C:C,12)+1)))), MAX(0.00000001, (1-(1/(1+EXP(-(INDEX(係数表!G:G,12) + $B216)))))*(EXP(INDEX(係数表!H:H,12) + INDEX(係数表!I:I,12)*LN(INDEX(出力表!C:C,12)+1)))))))</f>
        <v>93.111132121496055</v>
      </c>
      <c r="AI216" t="e">
        <f>MIN(100, MAX(0, (100*(INDEX(出力表!D:D,12))/(EXP(INDEX(係数表!B:B,12) + $C216) + (INDEX(出力表!D:D,12)))) + (乱数表!$X216*(Settings!B12/(((INDEX(出力表!D:D,12))+1)^INDEX(係数表!E:E,12)*INDEX(係数表!F:F,12))))))</f>
        <v>#VALUE!</v>
      </c>
      <c r="AJ216" t="e">
        <f>MIN(100, MAX(0, (INDEX(出力表!D:D,12))*AH216/MAX(AI216, Settings!B3)))</f>
        <v>#VALUE!</v>
      </c>
      <c r="AK216">
        <f>MIN(100, MAX(0, 100*BETAINV(乱数表!$M216, MAX(0.00000001, (1/(1+EXP(-(INDEX(係数表!G:G,13) + $B216))))*(EXP(INDEX(係数表!H:H,13) + INDEX(係数表!I:I,13)*LN(INDEX(出力表!C:C,13)+1)))), MAX(0.00000001, (1-(1/(1+EXP(-(INDEX(係数表!G:G,13) + $B216)))))*(EXP(INDEX(係数表!H:H,13) + INDEX(係数表!I:I,13)*LN(INDEX(出力表!C:C,13)+1)))))))</f>
        <v>91.023712529488463</v>
      </c>
      <c r="AL216" t="e">
        <f>MIN(100, MAX(0, (100*(INDEX(出力表!D:D,13))/(EXP(INDEX(係数表!B:B,13) + $C216) + (INDEX(出力表!D:D,13)))) + (乱数表!$Y216*(Settings!B12/(((INDEX(出力表!D:D,13))+1)^INDEX(係数表!E:E,13)*INDEX(係数表!F:F,13))))))</f>
        <v>#VALUE!</v>
      </c>
      <c r="AM216" t="e">
        <f>MIN(100, MAX(0, (INDEX(出力表!D:D,13))*AK216/MAX(AL216, Settings!B3)))</f>
        <v>#VALUE!</v>
      </c>
      <c r="AN216">
        <f>IF(ISNUMBER(F216), INDEX(出力表!B:B,2)*F216, 0)+IF(ISNUMBER(I216), INDEX(出力表!B:B,3)*I216, 0)+IF(ISNUMBER(L216), INDEX(出力表!B:B,4)*L216, 0)+IF(ISNUMBER(O216), INDEX(出力表!B:B,5)*O216, 0)+IF(ISNUMBER(R216), INDEX(出力表!B:B,6)*R216, 0)+IF(ISNUMBER(U216), INDEX(出力表!B:B,7)*U216, 0)+IF(ISNUMBER(X216), INDEX(出力表!B:B,8)*X216, 0)+IF(ISNUMBER(AA216), INDEX(出力表!B:B,9)*AA216, 0)+IF(ISNUMBER(AD216), INDEX(出力表!B:B,10)*AD216, 0)+IF(ISNUMBER(AG216), INDEX(出力表!B:B,11)*AG216, 0)+IF(ISNUMBER(AJ216), INDEX(出力表!B:B,12)*AJ216, 0)+IF(ISNUMBER(AM216), INDEX(出力表!B:B,13)*AM216, 0)</f>
        <v>0</v>
      </c>
      <c r="AO216">
        <f>IF(ISNUMBER(F216), INDEX(出力表!B:B,2), 0)+IF(ISNUMBER(I216), INDEX(出力表!B:B,3), 0)+IF(ISNUMBER(L216), INDEX(出力表!B:B,4), 0)+IF(ISNUMBER(O216), INDEX(出力表!B:B,5), 0)+IF(ISNUMBER(R216), INDEX(出力表!B:B,6), 0)+IF(ISNUMBER(U216), INDEX(出力表!B:B,7), 0)+IF(ISNUMBER(X216), INDEX(出力表!B:B,8), 0)+IF(ISNUMBER(AA216), INDEX(出力表!B:B,9), 0)+IF(ISNUMBER(AD216), INDEX(出力表!B:B,10), 0)+IF(ISNUMBER(AG216), INDEX(出力表!B:B,11), 0)+IF(ISNUMBER(AJ216), INDEX(出力表!B:B,12), 0)+IF(ISNUMBER(AM216), INDEX(出力表!B:B,13), 0)</f>
        <v>0</v>
      </c>
      <c r="AP216" t="str">
        <f t="shared" si="3"/>
        <v/>
      </c>
    </row>
    <row r="217" spans="1:42" x14ac:dyDescent="0.2">
      <c r="A217">
        <v>216</v>
      </c>
      <c r="B217">
        <f>IF(UPPER(Settings!B4)="TRUE", 乱数表!$Z217*Settings!B10, 0)</f>
        <v>-0.62430217412313826</v>
      </c>
      <c r="C217">
        <f>IF(UPPER(Settings!B4)="TRUE", 乱数表!$AA217*Settings!B11, 0)</f>
        <v>8.7201166556749726E-2</v>
      </c>
      <c r="D217">
        <f>MIN(100, MAX(0, 100*BETAINV(乱数表!$B217, MAX(0.00000001, (1/(1+EXP(-(INDEX(係数表!G:G,2) + $B217))))*(EXP(INDEX(係数表!H:H,2) + INDEX(係数表!I:I,2)*LN(INDEX(出力表!C:C,2)+1)))), MAX(0.00000001, (1-(1/(1+EXP(-(INDEX(係数表!G:G,2) + $B217)))))*(EXP(INDEX(係数表!H:H,2) + INDEX(係数表!I:I,2)*LN(INDEX(出力表!C:C,2)+1)))))))</f>
        <v>94.648050107849599</v>
      </c>
      <c r="E217" t="e">
        <f>MIN(100, MAX(0, (100*(INDEX(出力表!D:D,2))/(EXP(INDEX(係数表!B:B,2) + $C217) + (INDEX(出力表!D:D,2)))) + (乱数表!$N217*(Settings!B12/(((INDEX(出力表!D:D,2))+1)^INDEX(係数表!E:E,2)*INDEX(係数表!F:F,2))))))</f>
        <v>#VALUE!</v>
      </c>
      <c r="F217" t="e">
        <f>MIN(100, MAX(0, (INDEX(出力表!D:D,2))*D217/MAX(E217, Settings!B3)))</f>
        <v>#VALUE!</v>
      </c>
      <c r="G217">
        <f>MIN(100, MAX(0, 100*BETAINV(乱数表!$C217, MAX(0.00000001, (1/(1+EXP(-(INDEX(係数表!G:G,3) + $B217))))*(EXP(INDEX(係数表!H:H,3) + INDEX(係数表!I:I,3)*LN(INDEX(出力表!C:C,3)+1)))), MAX(0.00000001, (1-(1/(1+EXP(-(INDEX(係数表!G:G,3) + $B217)))))*(EXP(INDEX(係数表!H:H,3) + INDEX(係数表!I:I,3)*LN(INDEX(出力表!C:C,3)+1)))))))</f>
        <v>94.149821563055269</v>
      </c>
      <c r="H217" t="e">
        <f>MIN(100, MAX(0, (100*(INDEX(出力表!D:D,3))/(EXP(INDEX(係数表!B:B,3) + $C217) + (INDEX(出力表!D:D,3)))) + (乱数表!$O217*(Settings!B12/(((INDEX(出力表!D:D,3))+1)^INDEX(係数表!E:E,3)*INDEX(係数表!F:F,3))))))</f>
        <v>#VALUE!</v>
      </c>
      <c r="I217" t="e">
        <f>MIN(100, MAX(0, (INDEX(出力表!D:D,3))*G217/MAX(H217, Settings!B3)))</f>
        <v>#VALUE!</v>
      </c>
      <c r="J217">
        <f>MIN(100, MAX(0, 100*BETAINV(乱数表!$D217, MAX(0.00000001, (1/(1+EXP(-(INDEX(係数表!G:G,4) + $B217))))*(EXP(INDEX(係数表!H:H,4) + INDEX(係数表!I:I,4)*LN(INDEX(出力表!C:C,4)+1)))), MAX(0.00000001, (1-(1/(1+EXP(-(INDEX(係数表!G:G,4) + $B217)))))*(EXP(INDEX(係数表!H:H,4) + INDEX(係数表!I:I,4)*LN(INDEX(出力表!C:C,4)+1)))))))</f>
        <v>53.100689485620542</v>
      </c>
      <c r="K217" t="e">
        <f>MIN(100, MAX(0, (100*(INDEX(出力表!D:D,4))/(EXP(INDEX(係数表!B:B,4) + $C217) + (INDEX(出力表!D:D,4)))) + (乱数表!$P217*(Settings!B12/(((INDEX(出力表!D:D,4))+1)^INDEX(係数表!E:E,4)*INDEX(係数表!F:F,4))))))</f>
        <v>#VALUE!</v>
      </c>
      <c r="L217" t="e">
        <f>MIN(100, MAX(0, (INDEX(出力表!D:D,4))*J217/MAX(K217, Settings!B3)))</f>
        <v>#VALUE!</v>
      </c>
      <c r="M217">
        <f>MIN(100, MAX(0, 100*BETAINV(乱数表!$E217, MAX(0.00000001, (1/(1+EXP(-(INDEX(係数表!G:G,5) + $B217))))*(EXP(INDEX(係数表!H:H,5) + INDEX(係数表!I:I,5)*LN(INDEX(出力表!C:C,5)+1)))), MAX(0.00000001, (1-(1/(1+EXP(-(INDEX(係数表!G:G,5) + $B217)))))*(EXP(INDEX(係数表!H:H,5) + INDEX(係数表!I:I,5)*LN(INDEX(出力表!C:C,5)+1)))))))</f>
        <v>78.597163118391975</v>
      </c>
      <c r="N217" t="e">
        <f>MIN(100, MAX(0, (100*(INDEX(出力表!D:D,5))/(EXP(INDEX(係数表!B:B,5) + $C217) + (INDEX(出力表!D:D,5)))) + (乱数表!$Q217*(Settings!B12/(((INDEX(出力表!D:D,5))+1)^INDEX(係数表!E:E,5)*INDEX(係数表!F:F,5))))))</f>
        <v>#VALUE!</v>
      </c>
      <c r="O217" t="e">
        <f>MIN(100, MAX(0, (INDEX(出力表!D:D,5))*M217/MAX(N217, Settings!B3)))</f>
        <v>#VALUE!</v>
      </c>
      <c r="P217">
        <f>MIN(100, MAX(0, 100*BETAINV(乱数表!$F217, MAX(0.00000001, (1/(1+EXP(-(INDEX(係数表!G:G,6) + $B217))))*(EXP(INDEX(係数表!H:H,6) + INDEX(係数表!I:I,6)*LN(INDEX(出力表!C:C,6)+1)))), MAX(0.00000001, (1-(1/(1+EXP(-(INDEX(係数表!G:G,6) + $B217)))))*(EXP(INDEX(係数表!H:H,6) + INDEX(係数表!I:I,6)*LN(INDEX(出力表!C:C,6)+1)))))))</f>
        <v>87.970519839032974</v>
      </c>
      <c r="Q217" t="e">
        <f>MIN(100, MAX(0, (100*(INDEX(出力表!D:D,6))/(EXP(INDEX(係数表!B:B,6) + $C217) + (INDEX(出力表!D:D,6)))) + (乱数表!$R217*(Settings!B12/(((INDEX(出力表!D:D,6))+1)^INDEX(係数表!E:E,6)*INDEX(係数表!F:F,6))))))</f>
        <v>#VALUE!</v>
      </c>
      <c r="R217" t="e">
        <f>MIN(100, MAX(0, (INDEX(出力表!D:D,6))*P217/MAX(Q217, Settings!B3)))</f>
        <v>#VALUE!</v>
      </c>
      <c r="S217">
        <f>MIN(100, MAX(0, 100*BETAINV(乱数表!$G217, MAX(0.00000001, (1/(1+EXP(-(INDEX(係数表!G:G,7) + $B217))))*(EXP(INDEX(係数表!H:H,7) + INDEX(係数表!I:I,7)*LN(INDEX(出力表!C:C,7)+1)))), MAX(0.00000001, (1-(1/(1+EXP(-(INDEX(係数表!G:G,7) + $B217)))))*(EXP(INDEX(係数表!H:H,7) + INDEX(係数表!I:I,7)*LN(INDEX(出力表!C:C,7)+1)))))))</f>
        <v>81.6621932153665</v>
      </c>
      <c r="T217" t="e">
        <f>MIN(100, MAX(0, (100*(INDEX(出力表!D:D,7))/(EXP(INDEX(係数表!B:B,7) + $C217) + (INDEX(出力表!D:D,7)))) + (乱数表!$S217*(Settings!B12/(((INDEX(出力表!D:D,7))+1)^INDEX(係数表!E:E,7)*INDEX(係数表!F:F,7))))))</f>
        <v>#VALUE!</v>
      </c>
      <c r="U217" t="e">
        <f>MIN(100, MAX(0, (INDEX(出力表!D:D,7))*S217/MAX(T217, Settings!B3)))</f>
        <v>#VALUE!</v>
      </c>
      <c r="V217">
        <f>MIN(100, MAX(0, 100*BETAINV(乱数表!$H217, MAX(0.00000001, (1/(1+EXP(-(INDEX(係数表!G:G,8) + $B217))))*(EXP(INDEX(係数表!H:H,8) + INDEX(係数表!I:I,8)*LN(INDEX(出力表!C:C,8)+1)))), MAX(0.00000001, (1-(1/(1+EXP(-(INDEX(係数表!G:G,8) + $B217)))))*(EXP(INDEX(係数表!H:H,8) + INDEX(係数表!I:I,8)*LN(INDEX(出力表!C:C,8)+1)))))))</f>
        <v>99.152801636632887</v>
      </c>
      <c r="W217" t="e">
        <f>MIN(100, MAX(0, (100*(INDEX(出力表!D:D,8))/(EXP(INDEX(係数表!B:B,8) + $C217) + (INDEX(出力表!D:D,8)))) + (乱数表!$T217*(Settings!B12/(((INDEX(出力表!D:D,8))+1)^INDEX(係数表!E:E,8)*INDEX(係数表!F:F,8))))))</f>
        <v>#VALUE!</v>
      </c>
      <c r="X217" t="e">
        <f>MIN(100, MAX(0, (INDEX(出力表!D:D,8))*V217/MAX(W217, Settings!B3)))</f>
        <v>#VALUE!</v>
      </c>
      <c r="Y217">
        <f>MIN(100, MAX(0, 100*BETAINV(乱数表!$I217, MAX(0.00000001, (1/(1+EXP(-(INDEX(係数表!G:G,9) + $B217))))*(EXP(INDEX(係数表!H:H,9) + INDEX(係数表!I:I,9)*LN(INDEX(出力表!C:C,9)+1)))), MAX(0.00000001, (1-(1/(1+EXP(-(INDEX(係数表!G:G,9) + $B217)))))*(EXP(INDEX(係数表!H:H,9) + INDEX(係数表!I:I,9)*LN(INDEX(出力表!C:C,9)+1)))))))</f>
        <v>97.015997367917834</v>
      </c>
      <c r="Z217" t="e">
        <f>MIN(100, MAX(0, (100*(INDEX(出力表!D:D,9))/(EXP(INDEX(係数表!B:B,9) + $C217) + (INDEX(出力表!D:D,9)))) + (乱数表!$U217*(Settings!B12/(((INDEX(出力表!D:D,9))+1)^INDEX(係数表!E:E,9)*INDEX(係数表!F:F,9))))))</f>
        <v>#VALUE!</v>
      </c>
      <c r="AA217" t="e">
        <f>MIN(100, MAX(0, (INDEX(出力表!D:D,9))*Y217/MAX(Z217, Settings!B3)))</f>
        <v>#VALUE!</v>
      </c>
      <c r="AB217">
        <f>MIN(100, MAX(0, 100*BETAINV(乱数表!$J217, MAX(0.00000001, (1/(1+EXP(-(INDEX(係数表!G:G,10) + $B217))))*(EXP(INDEX(係数表!H:H,10) + INDEX(係数表!I:I,10)*LN(INDEX(出力表!C:C,10)+1)))), MAX(0.00000001, (1-(1/(1+EXP(-(INDEX(係数表!G:G,10) + $B217)))))*(EXP(INDEX(係数表!H:H,10) + INDEX(係数表!I:I,10)*LN(INDEX(出力表!C:C,10)+1)))))))</f>
        <v>78.684501150550744</v>
      </c>
      <c r="AC217" t="e">
        <f>MIN(100, MAX(0, (100*(INDEX(出力表!D:D,10))/(EXP(INDEX(係数表!B:B,10) + $C217) + (INDEX(出力表!D:D,10)))) + (乱数表!$V217*(Settings!B12/(((INDEX(出力表!D:D,10))+1)^INDEX(係数表!E:E,10)*INDEX(係数表!F:F,10))))))</f>
        <v>#VALUE!</v>
      </c>
      <c r="AD217" t="e">
        <f>MIN(100, MAX(0, (INDEX(出力表!D:D,10))*AB217/MAX(AC217, Settings!B3)))</f>
        <v>#VALUE!</v>
      </c>
      <c r="AE217">
        <f>MIN(100, MAX(0, 100*BETAINV(乱数表!$K217, MAX(0.00000001, (1/(1+EXP(-(INDEX(係数表!G:G,11) + $B217))))*(EXP(INDEX(係数表!H:H,11) + INDEX(係数表!I:I,11)*LN(INDEX(出力表!C:C,11)+1)))), MAX(0.00000001, (1-(1/(1+EXP(-(INDEX(係数表!G:G,11) + $B217)))))*(EXP(INDEX(係数表!H:H,11) + INDEX(係数表!I:I,11)*LN(INDEX(出力表!C:C,11)+1)))))))</f>
        <v>96.679766233240642</v>
      </c>
      <c r="AF217" t="e">
        <f>MIN(100, MAX(0, (100*(INDEX(出力表!D:D,11))/(EXP(INDEX(係数表!B:B,11) + $C217) + (INDEX(出力表!D:D,11)))) + (乱数表!$W217*(Settings!B12/(((INDEX(出力表!D:D,11))+1)^INDEX(係数表!E:E,11)*INDEX(係数表!F:F,11))))))</f>
        <v>#VALUE!</v>
      </c>
      <c r="AG217" t="e">
        <f>MIN(100, MAX(0, (INDEX(出力表!D:D,11))*AE217/MAX(AF217, Settings!B3)))</f>
        <v>#VALUE!</v>
      </c>
      <c r="AH217">
        <f>MIN(100, MAX(0, 100*BETAINV(乱数表!$L217, MAX(0.00000001, (1/(1+EXP(-(INDEX(係数表!G:G,12) + $B217))))*(EXP(INDEX(係数表!H:H,12) + INDEX(係数表!I:I,12)*LN(INDEX(出力表!C:C,12)+1)))), MAX(0.00000001, (1-(1/(1+EXP(-(INDEX(係数表!G:G,12) + $B217)))))*(EXP(INDEX(係数表!H:H,12) + INDEX(係数表!I:I,12)*LN(INDEX(出力表!C:C,12)+1)))))))</f>
        <v>97.409615892106899</v>
      </c>
      <c r="AI217" t="e">
        <f>MIN(100, MAX(0, (100*(INDEX(出力表!D:D,12))/(EXP(INDEX(係数表!B:B,12) + $C217) + (INDEX(出力表!D:D,12)))) + (乱数表!$X217*(Settings!B12/(((INDEX(出力表!D:D,12))+1)^INDEX(係数表!E:E,12)*INDEX(係数表!F:F,12))))))</f>
        <v>#VALUE!</v>
      </c>
      <c r="AJ217" t="e">
        <f>MIN(100, MAX(0, (INDEX(出力表!D:D,12))*AH217/MAX(AI217, Settings!B3)))</f>
        <v>#VALUE!</v>
      </c>
      <c r="AK217">
        <f>MIN(100, MAX(0, 100*BETAINV(乱数表!$M217, MAX(0.00000001, (1/(1+EXP(-(INDEX(係数表!G:G,13) + $B217))))*(EXP(INDEX(係数表!H:H,13) + INDEX(係数表!I:I,13)*LN(INDEX(出力表!C:C,13)+1)))), MAX(0.00000001, (1-(1/(1+EXP(-(INDEX(係数表!G:G,13) + $B217)))))*(EXP(INDEX(係数表!H:H,13) + INDEX(係数表!I:I,13)*LN(INDEX(出力表!C:C,13)+1)))))))</f>
        <v>93.91294645791551</v>
      </c>
      <c r="AL217" t="e">
        <f>MIN(100, MAX(0, (100*(INDEX(出力表!D:D,13))/(EXP(INDEX(係数表!B:B,13) + $C217) + (INDEX(出力表!D:D,13)))) + (乱数表!$Y217*(Settings!B12/(((INDEX(出力表!D:D,13))+1)^INDEX(係数表!E:E,13)*INDEX(係数表!F:F,13))))))</f>
        <v>#VALUE!</v>
      </c>
      <c r="AM217" t="e">
        <f>MIN(100, MAX(0, (INDEX(出力表!D:D,13))*AK217/MAX(AL217, Settings!B3)))</f>
        <v>#VALUE!</v>
      </c>
      <c r="AN217">
        <f>IF(ISNUMBER(F217), INDEX(出力表!B:B,2)*F217, 0)+IF(ISNUMBER(I217), INDEX(出力表!B:B,3)*I217, 0)+IF(ISNUMBER(L217), INDEX(出力表!B:B,4)*L217, 0)+IF(ISNUMBER(O217), INDEX(出力表!B:B,5)*O217, 0)+IF(ISNUMBER(R217), INDEX(出力表!B:B,6)*R217, 0)+IF(ISNUMBER(U217), INDEX(出力表!B:B,7)*U217, 0)+IF(ISNUMBER(X217), INDEX(出力表!B:B,8)*X217, 0)+IF(ISNUMBER(AA217), INDEX(出力表!B:B,9)*AA217, 0)+IF(ISNUMBER(AD217), INDEX(出力表!B:B,10)*AD217, 0)+IF(ISNUMBER(AG217), INDEX(出力表!B:B,11)*AG217, 0)+IF(ISNUMBER(AJ217), INDEX(出力表!B:B,12)*AJ217, 0)+IF(ISNUMBER(AM217), INDEX(出力表!B:B,13)*AM217, 0)</f>
        <v>0</v>
      </c>
      <c r="AO217">
        <f>IF(ISNUMBER(F217), INDEX(出力表!B:B,2), 0)+IF(ISNUMBER(I217), INDEX(出力表!B:B,3), 0)+IF(ISNUMBER(L217), INDEX(出力表!B:B,4), 0)+IF(ISNUMBER(O217), INDEX(出力表!B:B,5), 0)+IF(ISNUMBER(R217), INDEX(出力表!B:B,6), 0)+IF(ISNUMBER(U217), INDEX(出力表!B:B,7), 0)+IF(ISNUMBER(X217), INDEX(出力表!B:B,8), 0)+IF(ISNUMBER(AA217), INDEX(出力表!B:B,9), 0)+IF(ISNUMBER(AD217), INDEX(出力表!B:B,10), 0)+IF(ISNUMBER(AG217), INDEX(出力表!B:B,11), 0)+IF(ISNUMBER(AJ217), INDEX(出力表!B:B,12), 0)+IF(ISNUMBER(AM217), INDEX(出力表!B:B,13), 0)</f>
        <v>0</v>
      </c>
      <c r="AP217" t="str">
        <f t="shared" si="3"/>
        <v/>
      </c>
    </row>
    <row r="218" spans="1:42" x14ac:dyDescent="0.2">
      <c r="A218">
        <v>217</v>
      </c>
      <c r="B218">
        <f>IF(UPPER(Settings!B4)="TRUE", 乱数表!$Z218*Settings!B10, 0)</f>
        <v>0.19920889631025418</v>
      </c>
      <c r="C218">
        <f>IF(UPPER(Settings!B4)="TRUE", 乱数表!$AA218*Settings!B11, 0)</f>
        <v>2.1436088075905618E-2</v>
      </c>
      <c r="D218">
        <f>MIN(100, MAX(0, 100*BETAINV(乱数表!$B218, MAX(0.00000001, (1/(1+EXP(-(INDEX(係数表!G:G,2) + $B218))))*(EXP(INDEX(係数表!H:H,2) + INDEX(係数表!I:I,2)*LN(INDEX(出力表!C:C,2)+1)))), MAX(0.00000001, (1-(1/(1+EXP(-(INDEX(係数表!G:G,2) + $B218)))))*(EXP(INDEX(係数表!H:H,2) + INDEX(係数表!I:I,2)*LN(INDEX(出力表!C:C,2)+1)))))))</f>
        <v>93.352953574842871</v>
      </c>
      <c r="E218" t="e">
        <f>MIN(100, MAX(0, (100*(INDEX(出力表!D:D,2))/(EXP(INDEX(係数表!B:B,2) + $C218) + (INDEX(出力表!D:D,2)))) + (乱数表!$N218*(Settings!B12/(((INDEX(出力表!D:D,2))+1)^INDEX(係数表!E:E,2)*INDEX(係数表!F:F,2))))))</f>
        <v>#VALUE!</v>
      </c>
      <c r="F218" t="e">
        <f>MIN(100, MAX(0, (INDEX(出力表!D:D,2))*D218/MAX(E218, Settings!B3)))</f>
        <v>#VALUE!</v>
      </c>
      <c r="G218">
        <f>MIN(100, MAX(0, 100*BETAINV(乱数表!$C218, MAX(0.00000001, (1/(1+EXP(-(INDEX(係数表!G:G,3) + $B218))))*(EXP(INDEX(係数表!H:H,3) + INDEX(係数表!I:I,3)*LN(INDEX(出力表!C:C,3)+1)))), MAX(0.00000001, (1-(1/(1+EXP(-(INDEX(係数表!G:G,3) + $B218)))))*(EXP(INDEX(係数表!H:H,3) + INDEX(係数表!I:I,3)*LN(INDEX(出力表!C:C,3)+1)))))))</f>
        <v>90.197964695706034</v>
      </c>
      <c r="H218" t="e">
        <f>MIN(100, MAX(0, (100*(INDEX(出力表!D:D,3))/(EXP(INDEX(係数表!B:B,3) + $C218) + (INDEX(出力表!D:D,3)))) + (乱数表!$O218*(Settings!B12/(((INDEX(出力表!D:D,3))+1)^INDEX(係数表!E:E,3)*INDEX(係数表!F:F,3))))))</f>
        <v>#VALUE!</v>
      </c>
      <c r="I218" t="e">
        <f>MIN(100, MAX(0, (INDEX(出力表!D:D,3))*G218/MAX(H218, Settings!B3)))</f>
        <v>#VALUE!</v>
      </c>
      <c r="J218">
        <f>MIN(100, MAX(0, 100*BETAINV(乱数表!$D218, MAX(0.00000001, (1/(1+EXP(-(INDEX(係数表!G:G,4) + $B218))))*(EXP(INDEX(係数表!H:H,4) + INDEX(係数表!I:I,4)*LN(INDEX(出力表!C:C,4)+1)))), MAX(0.00000001, (1-(1/(1+EXP(-(INDEX(係数表!G:G,4) + $B218)))))*(EXP(INDEX(係数表!H:H,4) + INDEX(係数表!I:I,4)*LN(INDEX(出力表!C:C,4)+1)))))))</f>
        <v>69.412588380094604</v>
      </c>
      <c r="K218" t="e">
        <f>MIN(100, MAX(0, (100*(INDEX(出力表!D:D,4))/(EXP(INDEX(係数表!B:B,4) + $C218) + (INDEX(出力表!D:D,4)))) + (乱数表!$P218*(Settings!B12/(((INDEX(出力表!D:D,4))+1)^INDEX(係数表!E:E,4)*INDEX(係数表!F:F,4))))))</f>
        <v>#VALUE!</v>
      </c>
      <c r="L218" t="e">
        <f>MIN(100, MAX(0, (INDEX(出力表!D:D,4))*J218/MAX(K218, Settings!B3)))</f>
        <v>#VALUE!</v>
      </c>
      <c r="M218">
        <f>MIN(100, MAX(0, 100*BETAINV(乱数表!$E218, MAX(0.00000001, (1/(1+EXP(-(INDEX(係数表!G:G,5) + $B218))))*(EXP(INDEX(係数表!H:H,5) + INDEX(係数表!I:I,5)*LN(INDEX(出力表!C:C,5)+1)))), MAX(0.00000001, (1-(1/(1+EXP(-(INDEX(係数表!G:G,5) + $B218)))))*(EXP(INDEX(係数表!H:H,5) + INDEX(係数表!I:I,5)*LN(INDEX(出力表!C:C,5)+1)))))))</f>
        <v>99.969864322849673</v>
      </c>
      <c r="N218" t="e">
        <f>MIN(100, MAX(0, (100*(INDEX(出力表!D:D,5))/(EXP(INDEX(係数表!B:B,5) + $C218) + (INDEX(出力表!D:D,5)))) + (乱数表!$Q218*(Settings!B12/(((INDEX(出力表!D:D,5))+1)^INDEX(係数表!E:E,5)*INDEX(係数表!F:F,5))))))</f>
        <v>#VALUE!</v>
      </c>
      <c r="O218" t="e">
        <f>MIN(100, MAX(0, (INDEX(出力表!D:D,5))*M218/MAX(N218, Settings!B3)))</f>
        <v>#VALUE!</v>
      </c>
      <c r="P218">
        <f>MIN(100, MAX(0, 100*BETAINV(乱数表!$F218, MAX(0.00000001, (1/(1+EXP(-(INDEX(係数表!G:G,6) + $B218))))*(EXP(INDEX(係数表!H:H,6) + INDEX(係数表!I:I,6)*LN(INDEX(出力表!C:C,6)+1)))), MAX(0.00000001, (1-(1/(1+EXP(-(INDEX(係数表!G:G,6) + $B218)))))*(EXP(INDEX(係数表!H:H,6) + INDEX(係数表!I:I,6)*LN(INDEX(出力表!C:C,6)+1)))))))</f>
        <v>96.196025846778085</v>
      </c>
      <c r="Q218" t="e">
        <f>MIN(100, MAX(0, (100*(INDEX(出力表!D:D,6))/(EXP(INDEX(係数表!B:B,6) + $C218) + (INDEX(出力表!D:D,6)))) + (乱数表!$R218*(Settings!B12/(((INDEX(出力表!D:D,6))+1)^INDEX(係数表!E:E,6)*INDEX(係数表!F:F,6))))))</f>
        <v>#VALUE!</v>
      </c>
      <c r="R218" t="e">
        <f>MIN(100, MAX(0, (INDEX(出力表!D:D,6))*P218/MAX(Q218, Settings!B3)))</f>
        <v>#VALUE!</v>
      </c>
      <c r="S218">
        <f>MIN(100, MAX(0, 100*BETAINV(乱数表!$G218, MAX(0.00000001, (1/(1+EXP(-(INDEX(係数表!G:G,7) + $B218))))*(EXP(INDEX(係数表!H:H,7) + INDEX(係数表!I:I,7)*LN(INDEX(出力表!C:C,7)+1)))), MAX(0.00000001, (1-(1/(1+EXP(-(INDEX(係数表!G:G,7) + $B218)))))*(EXP(INDEX(係数表!H:H,7) + INDEX(係数表!I:I,7)*LN(INDEX(出力表!C:C,7)+1)))))))</f>
        <v>97.684138839607087</v>
      </c>
      <c r="T218" t="e">
        <f>MIN(100, MAX(0, (100*(INDEX(出力表!D:D,7))/(EXP(INDEX(係数表!B:B,7) + $C218) + (INDEX(出力表!D:D,7)))) + (乱数表!$S218*(Settings!B12/(((INDEX(出力表!D:D,7))+1)^INDEX(係数表!E:E,7)*INDEX(係数表!F:F,7))))))</f>
        <v>#VALUE!</v>
      </c>
      <c r="U218" t="e">
        <f>MIN(100, MAX(0, (INDEX(出力表!D:D,7))*S218/MAX(T218, Settings!B3)))</f>
        <v>#VALUE!</v>
      </c>
      <c r="V218">
        <f>MIN(100, MAX(0, 100*BETAINV(乱数表!$H218, MAX(0.00000001, (1/(1+EXP(-(INDEX(係数表!G:G,8) + $B218))))*(EXP(INDEX(係数表!H:H,8) + INDEX(係数表!I:I,8)*LN(INDEX(出力表!C:C,8)+1)))), MAX(0.00000001, (1-(1/(1+EXP(-(INDEX(係数表!G:G,8) + $B218)))))*(EXP(INDEX(係数表!H:H,8) + INDEX(係数表!I:I,8)*LN(INDEX(出力表!C:C,8)+1)))))))</f>
        <v>95.652840630086104</v>
      </c>
      <c r="W218" t="e">
        <f>MIN(100, MAX(0, (100*(INDEX(出力表!D:D,8))/(EXP(INDEX(係数表!B:B,8) + $C218) + (INDEX(出力表!D:D,8)))) + (乱数表!$T218*(Settings!B12/(((INDEX(出力表!D:D,8))+1)^INDEX(係数表!E:E,8)*INDEX(係数表!F:F,8))))))</f>
        <v>#VALUE!</v>
      </c>
      <c r="X218" t="e">
        <f>MIN(100, MAX(0, (INDEX(出力表!D:D,8))*V218/MAX(W218, Settings!B3)))</f>
        <v>#VALUE!</v>
      </c>
      <c r="Y218">
        <f>MIN(100, MAX(0, 100*BETAINV(乱数表!$I218, MAX(0.00000001, (1/(1+EXP(-(INDEX(係数表!G:G,9) + $B218))))*(EXP(INDEX(係数表!H:H,9) + INDEX(係数表!I:I,9)*LN(INDEX(出力表!C:C,9)+1)))), MAX(0.00000001, (1-(1/(1+EXP(-(INDEX(係数表!G:G,9) + $B218)))))*(EXP(INDEX(係数表!H:H,9) + INDEX(係数表!I:I,9)*LN(INDEX(出力表!C:C,9)+1)))))))</f>
        <v>99.885492127305994</v>
      </c>
      <c r="Z218" t="e">
        <f>MIN(100, MAX(0, (100*(INDEX(出力表!D:D,9))/(EXP(INDEX(係数表!B:B,9) + $C218) + (INDEX(出力表!D:D,9)))) + (乱数表!$U218*(Settings!B12/(((INDEX(出力表!D:D,9))+1)^INDEX(係数表!E:E,9)*INDEX(係数表!F:F,9))))))</f>
        <v>#VALUE!</v>
      </c>
      <c r="AA218" t="e">
        <f>MIN(100, MAX(0, (INDEX(出力表!D:D,9))*Y218/MAX(Z218, Settings!B3)))</f>
        <v>#VALUE!</v>
      </c>
      <c r="AB218">
        <f>MIN(100, MAX(0, 100*BETAINV(乱数表!$J218, MAX(0.00000001, (1/(1+EXP(-(INDEX(係数表!G:G,10) + $B218))))*(EXP(INDEX(係数表!H:H,10) + INDEX(係数表!I:I,10)*LN(INDEX(出力表!C:C,10)+1)))), MAX(0.00000001, (1-(1/(1+EXP(-(INDEX(係数表!G:G,10) + $B218)))))*(EXP(INDEX(係数表!H:H,10) + INDEX(係数表!I:I,10)*LN(INDEX(出力表!C:C,10)+1)))))))</f>
        <v>87.340972348121966</v>
      </c>
      <c r="AC218" t="e">
        <f>MIN(100, MAX(0, (100*(INDEX(出力表!D:D,10))/(EXP(INDEX(係数表!B:B,10) + $C218) + (INDEX(出力表!D:D,10)))) + (乱数表!$V218*(Settings!B12/(((INDEX(出力表!D:D,10))+1)^INDEX(係数表!E:E,10)*INDEX(係数表!F:F,10))))))</f>
        <v>#VALUE!</v>
      </c>
      <c r="AD218" t="e">
        <f>MIN(100, MAX(0, (INDEX(出力表!D:D,10))*AB218/MAX(AC218, Settings!B3)))</f>
        <v>#VALUE!</v>
      </c>
      <c r="AE218">
        <f>MIN(100, MAX(0, 100*BETAINV(乱数表!$K218, MAX(0.00000001, (1/(1+EXP(-(INDEX(係数表!G:G,11) + $B218))))*(EXP(INDEX(係数表!H:H,11) + INDEX(係数表!I:I,11)*LN(INDEX(出力表!C:C,11)+1)))), MAX(0.00000001, (1-(1/(1+EXP(-(INDEX(係数表!G:G,11) + $B218)))))*(EXP(INDEX(係数表!H:H,11) + INDEX(係数表!I:I,11)*LN(INDEX(出力表!C:C,11)+1)))))))</f>
        <v>98.367996942156338</v>
      </c>
      <c r="AF218" t="e">
        <f>MIN(100, MAX(0, (100*(INDEX(出力表!D:D,11))/(EXP(INDEX(係数表!B:B,11) + $C218) + (INDEX(出力表!D:D,11)))) + (乱数表!$W218*(Settings!B12/(((INDEX(出力表!D:D,11))+1)^INDEX(係数表!E:E,11)*INDEX(係数表!F:F,11))))))</f>
        <v>#VALUE!</v>
      </c>
      <c r="AG218" t="e">
        <f>MIN(100, MAX(0, (INDEX(出力表!D:D,11))*AE218/MAX(AF218, Settings!B3)))</f>
        <v>#VALUE!</v>
      </c>
      <c r="AH218">
        <f>MIN(100, MAX(0, 100*BETAINV(乱数表!$L218, MAX(0.00000001, (1/(1+EXP(-(INDEX(係数表!G:G,12) + $B218))))*(EXP(INDEX(係数表!H:H,12) + INDEX(係数表!I:I,12)*LN(INDEX(出力表!C:C,12)+1)))), MAX(0.00000001, (1-(1/(1+EXP(-(INDEX(係数表!G:G,12) + $B218)))))*(EXP(INDEX(係数表!H:H,12) + INDEX(係数表!I:I,12)*LN(INDEX(出力表!C:C,12)+1)))))))</f>
        <v>93.252380053295582</v>
      </c>
      <c r="AI218" t="e">
        <f>MIN(100, MAX(0, (100*(INDEX(出力表!D:D,12))/(EXP(INDEX(係数表!B:B,12) + $C218) + (INDEX(出力表!D:D,12)))) + (乱数表!$X218*(Settings!B12/(((INDEX(出力表!D:D,12))+1)^INDEX(係数表!E:E,12)*INDEX(係数表!F:F,12))))))</f>
        <v>#VALUE!</v>
      </c>
      <c r="AJ218" t="e">
        <f>MIN(100, MAX(0, (INDEX(出力表!D:D,12))*AH218/MAX(AI218, Settings!B3)))</f>
        <v>#VALUE!</v>
      </c>
      <c r="AK218">
        <f>MIN(100, MAX(0, 100*BETAINV(乱数表!$M218, MAX(0.00000001, (1/(1+EXP(-(INDEX(係数表!G:G,13) + $B218))))*(EXP(INDEX(係数表!H:H,13) + INDEX(係数表!I:I,13)*LN(INDEX(出力表!C:C,13)+1)))), MAX(0.00000001, (1-(1/(1+EXP(-(INDEX(係数表!G:G,13) + $B218)))))*(EXP(INDEX(係数表!H:H,13) + INDEX(係数表!I:I,13)*LN(INDEX(出力表!C:C,13)+1)))))))</f>
        <v>72.036003766218386</v>
      </c>
      <c r="AL218" t="e">
        <f>MIN(100, MAX(0, (100*(INDEX(出力表!D:D,13))/(EXP(INDEX(係数表!B:B,13) + $C218) + (INDEX(出力表!D:D,13)))) + (乱数表!$Y218*(Settings!B12/(((INDEX(出力表!D:D,13))+1)^INDEX(係数表!E:E,13)*INDEX(係数表!F:F,13))))))</f>
        <v>#VALUE!</v>
      </c>
      <c r="AM218" t="e">
        <f>MIN(100, MAX(0, (INDEX(出力表!D:D,13))*AK218/MAX(AL218, Settings!B3)))</f>
        <v>#VALUE!</v>
      </c>
      <c r="AN218">
        <f>IF(ISNUMBER(F218), INDEX(出力表!B:B,2)*F218, 0)+IF(ISNUMBER(I218), INDEX(出力表!B:B,3)*I218, 0)+IF(ISNUMBER(L218), INDEX(出力表!B:B,4)*L218, 0)+IF(ISNUMBER(O218), INDEX(出力表!B:B,5)*O218, 0)+IF(ISNUMBER(R218), INDEX(出力表!B:B,6)*R218, 0)+IF(ISNUMBER(U218), INDEX(出力表!B:B,7)*U218, 0)+IF(ISNUMBER(X218), INDEX(出力表!B:B,8)*X218, 0)+IF(ISNUMBER(AA218), INDEX(出力表!B:B,9)*AA218, 0)+IF(ISNUMBER(AD218), INDEX(出力表!B:B,10)*AD218, 0)+IF(ISNUMBER(AG218), INDEX(出力表!B:B,11)*AG218, 0)+IF(ISNUMBER(AJ218), INDEX(出力表!B:B,12)*AJ218, 0)+IF(ISNUMBER(AM218), INDEX(出力表!B:B,13)*AM218, 0)</f>
        <v>0</v>
      </c>
      <c r="AO218">
        <f>IF(ISNUMBER(F218), INDEX(出力表!B:B,2), 0)+IF(ISNUMBER(I218), INDEX(出力表!B:B,3), 0)+IF(ISNUMBER(L218), INDEX(出力表!B:B,4), 0)+IF(ISNUMBER(O218), INDEX(出力表!B:B,5), 0)+IF(ISNUMBER(R218), INDEX(出力表!B:B,6), 0)+IF(ISNUMBER(U218), INDEX(出力表!B:B,7), 0)+IF(ISNUMBER(X218), INDEX(出力表!B:B,8), 0)+IF(ISNUMBER(AA218), INDEX(出力表!B:B,9), 0)+IF(ISNUMBER(AD218), INDEX(出力表!B:B,10), 0)+IF(ISNUMBER(AG218), INDEX(出力表!B:B,11), 0)+IF(ISNUMBER(AJ218), INDEX(出力表!B:B,12), 0)+IF(ISNUMBER(AM218), INDEX(出力表!B:B,13), 0)</f>
        <v>0</v>
      </c>
      <c r="AP218" t="str">
        <f t="shared" si="3"/>
        <v/>
      </c>
    </row>
    <row r="219" spans="1:42" x14ac:dyDescent="0.2">
      <c r="A219">
        <v>218</v>
      </c>
      <c r="B219">
        <f>IF(UPPER(Settings!B4)="TRUE", 乱数表!$Z219*Settings!B10, 0)</f>
        <v>-0.32283607892837501</v>
      </c>
      <c r="C219">
        <f>IF(UPPER(Settings!B4)="TRUE", 乱数表!$AA219*Settings!B11, 0)</f>
        <v>-0.1327758820075591</v>
      </c>
      <c r="D219">
        <f>MIN(100, MAX(0, 100*BETAINV(乱数表!$B219, MAX(0.00000001, (1/(1+EXP(-(INDEX(係数表!G:G,2) + $B219))))*(EXP(INDEX(係数表!H:H,2) + INDEX(係数表!I:I,2)*LN(INDEX(出力表!C:C,2)+1)))), MAX(0.00000001, (1-(1/(1+EXP(-(INDEX(係数表!G:G,2) + $B219)))))*(EXP(INDEX(係数表!H:H,2) + INDEX(係数表!I:I,2)*LN(INDEX(出力表!C:C,2)+1)))))))</f>
        <v>89.177221520181618</v>
      </c>
      <c r="E219" t="e">
        <f>MIN(100, MAX(0, (100*(INDEX(出力表!D:D,2))/(EXP(INDEX(係数表!B:B,2) + $C219) + (INDEX(出力表!D:D,2)))) + (乱数表!$N219*(Settings!B12/(((INDEX(出力表!D:D,2))+1)^INDEX(係数表!E:E,2)*INDEX(係数表!F:F,2))))))</f>
        <v>#VALUE!</v>
      </c>
      <c r="F219" t="e">
        <f>MIN(100, MAX(0, (INDEX(出力表!D:D,2))*D219/MAX(E219, Settings!B3)))</f>
        <v>#VALUE!</v>
      </c>
      <c r="G219">
        <f>MIN(100, MAX(0, 100*BETAINV(乱数表!$C219, MAX(0.00000001, (1/(1+EXP(-(INDEX(係数表!G:G,3) + $B219))))*(EXP(INDEX(係数表!H:H,3) + INDEX(係数表!I:I,3)*LN(INDEX(出力表!C:C,3)+1)))), MAX(0.00000001, (1-(1/(1+EXP(-(INDEX(係数表!G:G,3) + $B219)))))*(EXP(INDEX(係数表!H:H,3) + INDEX(係数表!I:I,3)*LN(INDEX(出力表!C:C,3)+1)))))))</f>
        <v>96.543736308092662</v>
      </c>
      <c r="H219" t="e">
        <f>MIN(100, MAX(0, (100*(INDEX(出力表!D:D,3))/(EXP(INDEX(係数表!B:B,3) + $C219) + (INDEX(出力表!D:D,3)))) + (乱数表!$O219*(Settings!B12/(((INDEX(出力表!D:D,3))+1)^INDEX(係数表!E:E,3)*INDEX(係数表!F:F,3))))))</f>
        <v>#VALUE!</v>
      </c>
      <c r="I219" t="e">
        <f>MIN(100, MAX(0, (INDEX(出力表!D:D,3))*G219/MAX(H219, Settings!B3)))</f>
        <v>#VALUE!</v>
      </c>
      <c r="J219">
        <f>MIN(100, MAX(0, 100*BETAINV(乱数表!$D219, MAX(0.00000001, (1/(1+EXP(-(INDEX(係数表!G:G,4) + $B219))))*(EXP(INDEX(係数表!H:H,4) + INDEX(係数表!I:I,4)*LN(INDEX(出力表!C:C,4)+1)))), MAX(0.00000001, (1-(1/(1+EXP(-(INDEX(係数表!G:G,4) + $B219)))))*(EXP(INDEX(係数表!H:H,4) + INDEX(係数表!I:I,4)*LN(INDEX(出力表!C:C,4)+1)))))))</f>
        <v>92.571623920905211</v>
      </c>
      <c r="K219" t="e">
        <f>MIN(100, MAX(0, (100*(INDEX(出力表!D:D,4))/(EXP(INDEX(係数表!B:B,4) + $C219) + (INDEX(出力表!D:D,4)))) + (乱数表!$P219*(Settings!B12/(((INDEX(出力表!D:D,4))+1)^INDEX(係数表!E:E,4)*INDEX(係数表!F:F,4))))))</f>
        <v>#VALUE!</v>
      </c>
      <c r="L219" t="e">
        <f>MIN(100, MAX(0, (INDEX(出力表!D:D,4))*J219/MAX(K219, Settings!B3)))</f>
        <v>#VALUE!</v>
      </c>
      <c r="M219">
        <f>MIN(100, MAX(0, 100*BETAINV(乱数表!$E219, MAX(0.00000001, (1/(1+EXP(-(INDEX(係数表!G:G,5) + $B219))))*(EXP(INDEX(係数表!H:H,5) + INDEX(係数表!I:I,5)*LN(INDEX(出力表!C:C,5)+1)))), MAX(0.00000001, (1-(1/(1+EXP(-(INDEX(係数表!G:G,5) + $B219)))))*(EXP(INDEX(係数表!H:H,5) + INDEX(係数表!I:I,5)*LN(INDEX(出力表!C:C,5)+1)))))))</f>
        <v>83.42118963475788</v>
      </c>
      <c r="N219" t="e">
        <f>MIN(100, MAX(0, (100*(INDEX(出力表!D:D,5))/(EXP(INDEX(係数表!B:B,5) + $C219) + (INDEX(出力表!D:D,5)))) + (乱数表!$Q219*(Settings!B12/(((INDEX(出力表!D:D,5))+1)^INDEX(係数表!E:E,5)*INDEX(係数表!F:F,5))))))</f>
        <v>#VALUE!</v>
      </c>
      <c r="O219" t="e">
        <f>MIN(100, MAX(0, (INDEX(出力表!D:D,5))*M219/MAX(N219, Settings!B3)))</f>
        <v>#VALUE!</v>
      </c>
      <c r="P219">
        <f>MIN(100, MAX(0, 100*BETAINV(乱数表!$F219, MAX(0.00000001, (1/(1+EXP(-(INDEX(係数表!G:G,6) + $B219))))*(EXP(INDEX(係数表!H:H,6) + INDEX(係数表!I:I,6)*LN(INDEX(出力表!C:C,6)+1)))), MAX(0.00000001, (1-(1/(1+EXP(-(INDEX(係数表!G:G,6) + $B219)))))*(EXP(INDEX(係数表!H:H,6) + INDEX(係数表!I:I,6)*LN(INDEX(出力表!C:C,6)+1)))))))</f>
        <v>72.857806026258856</v>
      </c>
      <c r="Q219" t="e">
        <f>MIN(100, MAX(0, (100*(INDEX(出力表!D:D,6))/(EXP(INDEX(係数表!B:B,6) + $C219) + (INDEX(出力表!D:D,6)))) + (乱数表!$R219*(Settings!B12/(((INDEX(出力表!D:D,6))+1)^INDEX(係数表!E:E,6)*INDEX(係数表!F:F,6))))))</f>
        <v>#VALUE!</v>
      </c>
      <c r="R219" t="e">
        <f>MIN(100, MAX(0, (INDEX(出力表!D:D,6))*P219/MAX(Q219, Settings!B3)))</f>
        <v>#VALUE!</v>
      </c>
      <c r="S219">
        <f>MIN(100, MAX(0, 100*BETAINV(乱数表!$G219, MAX(0.00000001, (1/(1+EXP(-(INDEX(係数表!G:G,7) + $B219))))*(EXP(INDEX(係数表!H:H,7) + INDEX(係数表!I:I,7)*LN(INDEX(出力表!C:C,7)+1)))), MAX(0.00000001, (1-(1/(1+EXP(-(INDEX(係数表!G:G,7) + $B219)))))*(EXP(INDEX(係数表!H:H,7) + INDEX(係数表!I:I,7)*LN(INDEX(出力表!C:C,7)+1)))))))</f>
        <v>97.282421978332124</v>
      </c>
      <c r="T219" t="e">
        <f>MIN(100, MAX(0, (100*(INDEX(出力表!D:D,7))/(EXP(INDEX(係数表!B:B,7) + $C219) + (INDEX(出力表!D:D,7)))) + (乱数表!$S219*(Settings!B12/(((INDEX(出力表!D:D,7))+1)^INDEX(係数表!E:E,7)*INDEX(係数表!F:F,7))))))</f>
        <v>#VALUE!</v>
      </c>
      <c r="U219" t="e">
        <f>MIN(100, MAX(0, (INDEX(出力表!D:D,7))*S219/MAX(T219, Settings!B3)))</f>
        <v>#VALUE!</v>
      </c>
      <c r="V219">
        <f>MIN(100, MAX(0, 100*BETAINV(乱数表!$H219, MAX(0.00000001, (1/(1+EXP(-(INDEX(係数表!G:G,8) + $B219))))*(EXP(INDEX(係数表!H:H,8) + INDEX(係数表!I:I,8)*LN(INDEX(出力表!C:C,8)+1)))), MAX(0.00000001, (1-(1/(1+EXP(-(INDEX(係数表!G:G,8) + $B219)))))*(EXP(INDEX(係数表!H:H,8) + INDEX(係数表!I:I,8)*LN(INDEX(出力表!C:C,8)+1)))))))</f>
        <v>95.768998970603178</v>
      </c>
      <c r="W219" t="e">
        <f>MIN(100, MAX(0, (100*(INDEX(出力表!D:D,8))/(EXP(INDEX(係数表!B:B,8) + $C219) + (INDEX(出力表!D:D,8)))) + (乱数表!$T219*(Settings!B12/(((INDEX(出力表!D:D,8))+1)^INDEX(係数表!E:E,8)*INDEX(係数表!F:F,8))))))</f>
        <v>#VALUE!</v>
      </c>
      <c r="X219" t="e">
        <f>MIN(100, MAX(0, (INDEX(出力表!D:D,8))*V219/MAX(W219, Settings!B3)))</f>
        <v>#VALUE!</v>
      </c>
      <c r="Y219">
        <f>MIN(100, MAX(0, 100*BETAINV(乱数表!$I219, MAX(0.00000001, (1/(1+EXP(-(INDEX(係数表!G:G,9) + $B219))))*(EXP(INDEX(係数表!H:H,9) + INDEX(係数表!I:I,9)*LN(INDEX(出力表!C:C,9)+1)))), MAX(0.00000001, (1-(1/(1+EXP(-(INDEX(係数表!G:G,9) + $B219)))))*(EXP(INDEX(係数表!H:H,9) + INDEX(係数表!I:I,9)*LN(INDEX(出力表!C:C,9)+1)))))))</f>
        <v>85.304778154314263</v>
      </c>
      <c r="Z219" t="e">
        <f>MIN(100, MAX(0, (100*(INDEX(出力表!D:D,9))/(EXP(INDEX(係数表!B:B,9) + $C219) + (INDEX(出力表!D:D,9)))) + (乱数表!$U219*(Settings!B12/(((INDEX(出力表!D:D,9))+1)^INDEX(係数表!E:E,9)*INDEX(係数表!F:F,9))))))</f>
        <v>#VALUE!</v>
      </c>
      <c r="AA219" t="e">
        <f>MIN(100, MAX(0, (INDEX(出力表!D:D,9))*Y219/MAX(Z219, Settings!B3)))</f>
        <v>#VALUE!</v>
      </c>
      <c r="AB219">
        <f>MIN(100, MAX(0, 100*BETAINV(乱数表!$J219, MAX(0.00000001, (1/(1+EXP(-(INDEX(係数表!G:G,10) + $B219))))*(EXP(INDEX(係数表!H:H,10) + INDEX(係数表!I:I,10)*LN(INDEX(出力表!C:C,10)+1)))), MAX(0.00000001, (1-(1/(1+EXP(-(INDEX(係数表!G:G,10) + $B219)))))*(EXP(INDEX(係数表!H:H,10) + INDEX(係数表!I:I,10)*LN(INDEX(出力表!C:C,10)+1)))))))</f>
        <v>58.794936148643998</v>
      </c>
      <c r="AC219" t="e">
        <f>MIN(100, MAX(0, (100*(INDEX(出力表!D:D,10))/(EXP(INDEX(係数表!B:B,10) + $C219) + (INDEX(出力表!D:D,10)))) + (乱数表!$V219*(Settings!B12/(((INDEX(出力表!D:D,10))+1)^INDEX(係数表!E:E,10)*INDEX(係数表!F:F,10))))))</f>
        <v>#VALUE!</v>
      </c>
      <c r="AD219" t="e">
        <f>MIN(100, MAX(0, (INDEX(出力表!D:D,10))*AB219/MAX(AC219, Settings!B3)))</f>
        <v>#VALUE!</v>
      </c>
      <c r="AE219">
        <f>MIN(100, MAX(0, 100*BETAINV(乱数表!$K219, MAX(0.00000001, (1/(1+EXP(-(INDEX(係数表!G:G,11) + $B219))))*(EXP(INDEX(係数表!H:H,11) + INDEX(係数表!I:I,11)*LN(INDEX(出力表!C:C,11)+1)))), MAX(0.00000001, (1-(1/(1+EXP(-(INDEX(係数表!G:G,11) + $B219)))))*(EXP(INDEX(係数表!H:H,11) + INDEX(係数表!I:I,11)*LN(INDEX(出力表!C:C,11)+1)))))))</f>
        <v>87.380239371721188</v>
      </c>
      <c r="AF219" t="e">
        <f>MIN(100, MAX(0, (100*(INDEX(出力表!D:D,11))/(EXP(INDEX(係数表!B:B,11) + $C219) + (INDEX(出力表!D:D,11)))) + (乱数表!$W219*(Settings!B12/(((INDEX(出力表!D:D,11))+1)^INDEX(係数表!E:E,11)*INDEX(係数表!F:F,11))))))</f>
        <v>#VALUE!</v>
      </c>
      <c r="AG219" t="e">
        <f>MIN(100, MAX(0, (INDEX(出力表!D:D,11))*AE219/MAX(AF219, Settings!B3)))</f>
        <v>#VALUE!</v>
      </c>
      <c r="AH219">
        <f>MIN(100, MAX(0, 100*BETAINV(乱数表!$L219, MAX(0.00000001, (1/(1+EXP(-(INDEX(係数表!G:G,12) + $B219))))*(EXP(INDEX(係数表!H:H,12) + INDEX(係数表!I:I,12)*LN(INDEX(出力表!C:C,12)+1)))), MAX(0.00000001, (1-(1/(1+EXP(-(INDEX(係数表!G:G,12) + $B219)))))*(EXP(INDEX(係数表!H:H,12) + INDEX(係数表!I:I,12)*LN(INDEX(出力表!C:C,12)+1)))))))</f>
        <v>93.578873080024707</v>
      </c>
      <c r="AI219" t="e">
        <f>MIN(100, MAX(0, (100*(INDEX(出力表!D:D,12))/(EXP(INDEX(係数表!B:B,12) + $C219) + (INDEX(出力表!D:D,12)))) + (乱数表!$X219*(Settings!B12/(((INDEX(出力表!D:D,12))+1)^INDEX(係数表!E:E,12)*INDEX(係数表!F:F,12))))))</f>
        <v>#VALUE!</v>
      </c>
      <c r="AJ219" t="e">
        <f>MIN(100, MAX(0, (INDEX(出力表!D:D,12))*AH219/MAX(AI219, Settings!B3)))</f>
        <v>#VALUE!</v>
      </c>
      <c r="AK219">
        <f>MIN(100, MAX(0, 100*BETAINV(乱数表!$M219, MAX(0.00000001, (1/(1+EXP(-(INDEX(係数表!G:G,13) + $B219))))*(EXP(INDEX(係数表!H:H,13) + INDEX(係数表!I:I,13)*LN(INDEX(出力表!C:C,13)+1)))), MAX(0.00000001, (1-(1/(1+EXP(-(INDEX(係数表!G:G,13) + $B219)))))*(EXP(INDEX(係数表!H:H,13) + INDEX(係数表!I:I,13)*LN(INDEX(出力表!C:C,13)+1)))))))</f>
        <v>76.388848758950544</v>
      </c>
      <c r="AL219" t="e">
        <f>MIN(100, MAX(0, (100*(INDEX(出力表!D:D,13))/(EXP(INDEX(係数表!B:B,13) + $C219) + (INDEX(出力表!D:D,13)))) + (乱数表!$Y219*(Settings!B12/(((INDEX(出力表!D:D,13))+1)^INDEX(係数表!E:E,13)*INDEX(係数表!F:F,13))))))</f>
        <v>#VALUE!</v>
      </c>
      <c r="AM219" t="e">
        <f>MIN(100, MAX(0, (INDEX(出力表!D:D,13))*AK219/MAX(AL219, Settings!B3)))</f>
        <v>#VALUE!</v>
      </c>
      <c r="AN219">
        <f>IF(ISNUMBER(F219), INDEX(出力表!B:B,2)*F219, 0)+IF(ISNUMBER(I219), INDEX(出力表!B:B,3)*I219, 0)+IF(ISNUMBER(L219), INDEX(出力表!B:B,4)*L219, 0)+IF(ISNUMBER(O219), INDEX(出力表!B:B,5)*O219, 0)+IF(ISNUMBER(R219), INDEX(出力表!B:B,6)*R219, 0)+IF(ISNUMBER(U219), INDEX(出力表!B:B,7)*U219, 0)+IF(ISNUMBER(X219), INDEX(出力表!B:B,8)*X219, 0)+IF(ISNUMBER(AA219), INDEX(出力表!B:B,9)*AA219, 0)+IF(ISNUMBER(AD219), INDEX(出力表!B:B,10)*AD219, 0)+IF(ISNUMBER(AG219), INDEX(出力表!B:B,11)*AG219, 0)+IF(ISNUMBER(AJ219), INDEX(出力表!B:B,12)*AJ219, 0)+IF(ISNUMBER(AM219), INDEX(出力表!B:B,13)*AM219, 0)</f>
        <v>0</v>
      </c>
      <c r="AO219">
        <f>IF(ISNUMBER(F219), INDEX(出力表!B:B,2), 0)+IF(ISNUMBER(I219), INDEX(出力表!B:B,3), 0)+IF(ISNUMBER(L219), INDEX(出力表!B:B,4), 0)+IF(ISNUMBER(O219), INDEX(出力表!B:B,5), 0)+IF(ISNUMBER(R219), INDEX(出力表!B:B,6), 0)+IF(ISNUMBER(U219), INDEX(出力表!B:B,7), 0)+IF(ISNUMBER(X219), INDEX(出力表!B:B,8), 0)+IF(ISNUMBER(AA219), INDEX(出力表!B:B,9), 0)+IF(ISNUMBER(AD219), INDEX(出力表!B:B,10), 0)+IF(ISNUMBER(AG219), INDEX(出力表!B:B,11), 0)+IF(ISNUMBER(AJ219), INDEX(出力表!B:B,12), 0)+IF(ISNUMBER(AM219), INDEX(出力表!B:B,13), 0)</f>
        <v>0</v>
      </c>
      <c r="AP219" t="str">
        <f t="shared" si="3"/>
        <v/>
      </c>
    </row>
    <row r="220" spans="1:42" x14ac:dyDescent="0.2">
      <c r="A220">
        <v>219</v>
      </c>
      <c r="B220">
        <f>IF(UPPER(Settings!B4)="TRUE", 乱数表!$Z220*Settings!B10, 0)</f>
        <v>0.65544706588145007</v>
      </c>
      <c r="C220">
        <f>IF(UPPER(Settings!B4)="TRUE", 乱数表!$AA220*Settings!B11, 0)</f>
        <v>-0.19300981259077282</v>
      </c>
      <c r="D220">
        <f>MIN(100, MAX(0, 100*BETAINV(乱数表!$B220, MAX(0.00000001, (1/(1+EXP(-(INDEX(係数表!G:G,2) + $B220))))*(EXP(INDEX(係数表!H:H,2) + INDEX(係数表!I:I,2)*LN(INDEX(出力表!C:C,2)+1)))), MAX(0.00000001, (1-(1/(1+EXP(-(INDEX(係数表!G:G,2) + $B220)))))*(EXP(INDEX(係数表!H:H,2) + INDEX(係数表!I:I,2)*LN(INDEX(出力表!C:C,2)+1)))))))</f>
        <v>99.987522884495334</v>
      </c>
      <c r="E220" t="e">
        <f>MIN(100, MAX(0, (100*(INDEX(出力表!D:D,2))/(EXP(INDEX(係数表!B:B,2) + $C220) + (INDEX(出力表!D:D,2)))) + (乱数表!$N220*(Settings!B12/(((INDEX(出力表!D:D,2))+1)^INDEX(係数表!E:E,2)*INDEX(係数表!F:F,2))))))</f>
        <v>#VALUE!</v>
      </c>
      <c r="F220" t="e">
        <f>MIN(100, MAX(0, (INDEX(出力表!D:D,2))*D220/MAX(E220, Settings!B3)))</f>
        <v>#VALUE!</v>
      </c>
      <c r="G220">
        <f>MIN(100, MAX(0, 100*BETAINV(乱数表!$C220, MAX(0.00000001, (1/(1+EXP(-(INDEX(係数表!G:G,3) + $B220))))*(EXP(INDEX(係数表!H:H,3) + INDEX(係数表!I:I,3)*LN(INDEX(出力表!C:C,3)+1)))), MAX(0.00000001, (1-(1/(1+EXP(-(INDEX(係数表!G:G,3) + $B220)))))*(EXP(INDEX(係数表!H:H,3) + INDEX(係数表!I:I,3)*LN(INDEX(出力表!C:C,3)+1)))))))</f>
        <v>87.16380427779491</v>
      </c>
      <c r="H220" t="e">
        <f>MIN(100, MAX(0, (100*(INDEX(出力表!D:D,3))/(EXP(INDEX(係数表!B:B,3) + $C220) + (INDEX(出力表!D:D,3)))) + (乱数表!$O220*(Settings!B12/(((INDEX(出力表!D:D,3))+1)^INDEX(係数表!E:E,3)*INDEX(係数表!F:F,3))))))</f>
        <v>#VALUE!</v>
      </c>
      <c r="I220" t="e">
        <f>MIN(100, MAX(0, (INDEX(出力表!D:D,3))*G220/MAX(H220, Settings!B3)))</f>
        <v>#VALUE!</v>
      </c>
      <c r="J220">
        <f>MIN(100, MAX(0, 100*BETAINV(乱数表!$D220, MAX(0.00000001, (1/(1+EXP(-(INDEX(係数表!G:G,4) + $B220))))*(EXP(INDEX(係数表!H:H,4) + INDEX(係数表!I:I,4)*LN(INDEX(出力表!C:C,4)+1)))), MAX(0.00000001, (1-(1/(1+EXP(-(INDEX(係数表!G:G,4) + $B220)))))*(EXP(INDEX(係数表!H:H,4) + INDEX(係数表!I:I,4)*LN(INDEX(出力表!C:C,4)+1)))))))</f>
        <v>98.516981541461305</v>
      </c>
      <c r="K220" t="e">
        <f>MIN(100, MAX(0, (100*(INDEX(出力表!D:D,4))/(EXP(INDEX(係数表!B:B,4) + $C220) + (INDEX(出力表!D:D,4)))) + (乱数表!$P220*(Settings!B12/(((INDEX(出力表!D:D,4))+1)^INDEX(係数表!E:E,4)*INDEX(係数表!F:F,4))))))</f>
        <v>#VALUE!</v>
      </c>
      <c r="L220" t="e">
        <f>MIN(100, MAX(0, (INDEX(出力表!D:D,4))*J220/MAX(K220, Settings!B3)))</f>
        <v>#VALUE!</v>
      </c>
      <c r="M220">
        <f>MIN(100, MAX(0, 100*BETAINV(乱数表!$E220, MAX(0.00000001, (1/(1+EXP(-(INDEX(係数表!G:G,5) + $B220))))*(EXP(INDEX(係数表!H:H,5) + INDEX(係数表!I:I,5)*LN(INDEX(出力表!C:C,5)+1)))), MAX(0.00000001, (1-(1/(1+EXP(-(INDEX(係数表!G:G,5) + $B220)))))*(EXP(INDEX(係数表!H:H,5) + INDEX(係数表!I:I,5)*LN(INDEX(出力表!C:C,5)+1)))))))</f>
        <v>99.929146934440908</v>
      </c>
      <c r="N220" t="e">
        <f>MIN(100, MAX(0, (100*(INDEX(出力表!D:D,5))/(EXP(INDEX(係数表!B:B,5) + $C220) + (INDEX(出力表!D:D,5)))) + (乱数表!$Q220*(Settings!B12/(((INDEX(出力表!D:D,5))+1)^INDEX(係数表!E:E,5)*INDEX(係数表!F:F,5))))))</f>
        <v>#VALUE!</v>
      </c>
      <c r="O220" t="e">
        <f>MIN(100, MAX(0, (INDEX(出力表!D:D,5))*M220/MAX(N220, Settings!B3)))</f>
        <v>#VALUE!</v>
      </c>
      <c r="P220">
        <f>MIN(100, MAX(0, 100*BETAINV(乱数表!$F220, MAX(0.00000001, (1/(1+EXP(-(INDEX(係数表!G:G,6) + $B220))))*(EXP(INDEX(係数表!H:H,6) + INDEX(係数表!I:I,6)*LN(INDEX(出力表!C:C,6)+1)))), MAX(0.00000001, (1-(1/(1+EXP(-(INDEX(係数表!G:G,6) + $B220)))))*(EXP(INDEX(係数表!H:H,6) + INDEX(係数表!I:I,6)*LN(INDEX(出力表!C:C,6)+1)))))))</f>
        <v>99.21559748609782</v>
      </c>
      <c r="Q220" t="e">
        <f>MIN(100, MAX(0, (100*(INDEX(出力表!D:D,6))/(EXP(INDEX(係数表!B:B,6) + $C220) + (INDEX(出力表!D:D,6)))) + (乱数表!$R220*(Settings!B12/(((INDEX(出力表!D:D,6))+1)^INDEX(係数表!E:E,6)*INDEX(係数表!F:F,6))))))</f>
        <v>#VALUE!</v>
      </c>
      <c r="R220" t="e">
        <f>MIN(100, MAX(0, (INDEX(出力表!D:D,6))*P220/MAX(Q220, Settings!B3)))</f>
        <v>#VALUE!</v>
      </c>
      <c r="S220">
        <f>MIN(100, MAX(0, 100*BETAINV(乱数表!$G220, MAX(0.00000001, (1/(1+EXP(-(INDEX(係数表!G:G,7) + $B220))))*(EXP(INDEX(係数表!H:H,7) + INDEX(係数表!I:I,7)*LN(INDEX(出力表!C:C,7)+1)))), MAX(0.00000001, (1-(1/(1+EXP(-(INDEX(係数表!G:G,7) + $B220)))))*(EXP(INDEX(係数表!H:H,7) + INDEX(係数表!I:I,7)*LN(INDEX(出力表!C:C,7)+1)))))))</f>
        <v>98.587162025813484</v>
      </c>
      <c r="T220" t="e">
        <f>MIN(100, MAX(0, (100*(INDEX(出力表!D:D,7))/(EXP(INDEX(係数表!B:B,7) + $C220) + (INDEX(出力表!D:D,7)))) + (乱数表!$S220*(Settings!B12/(((INDEX(出力表!D:D,7))+1)^INDEX(係数表!E:E,7)*INDEX(係数表!F:F,7))))))</f>
        <v>#VALUE!</v>
      </c>
      <c r="U220" t="e">
        <f>MIN(100, MAX(0, (INDEX(出力表!D:D,7))*S220/MAX(T220, Settings!B3)))</f>
        <v>#VALUE!</v>
      </c>
      <c r="V220">
        <f>MIN(100, MAX(0, 100*BETAINV(乱数表!$H220, MAX(0.00000001, (1/(1+EXP(-(INDEX(係数表!G:G,8) + $B220))))*(EXP(INDEX(係数表!H:H,8) + INDEX(係数表!I:I,8)*LN(INDEX(出力表!C:C,8)+1)))), MAX(0.00000001, (1-(1/(1+EXP(-(INDEX(係数表!G:G,8) + $B220)))))*(EXP(INDEX(係数表!H:H,8) + INDEX(係数表!I:I,8)*LN(INDEX(出力表!C:C,8)+1)))))))</f>
        <v>99.389439789806744</v>
      </c>
      <c r="W220" t="e">
        <f>MIN(100, MAX(0, (100*(INDEX(出力表!D:D,8))/(EXP(INDEX(係数表!B:B,8) + $C220) + (INDEX(出力表!D:D,8)))) + (乱数表!$T220*(Settings!B12/(((INDEX(出力表!D:D,8))+1)^INDEX(係数表!E:E,8)*INDEX(係数表!F:F,8))))))</f>
        <v>#VALUE!</v>
      </c>
      <c r="X220" t="e">
        <f>MIN(100, MAX(0, (INDEX(出力表!D:D,8))*V220/MAX(W220, Settings!B3)))</f>
        <v>#VALUE!</v>
      </c>
      <c r="Y220">
        <f>MIN(100, MAX(0, 100*BETAINV(乱数表!$I220, MAX(0.00000001, (1/(1+EXP(-(INDEX(係数表!G:G,9) + $B220))))*(EXP(INDEX(係数表!H:H,9) + INDEX(係数表!I:I,9)*LN(INDEX(出力表!C:C,9)+1)))), MAX(0.00000001, (1-(1/(1+EXP(-(INDEX(係数表!G:G,9) + $B220)))))*(EXP(INDEX(係数表!H:H,9) + INDEX(係数表!I:I,9)*LN(INDEX(出力表!C:C,9)+1)))))))</f>
        <v>87.285394812279563</v>
      </c>
      <c r="Z220" t="e">
        <f>MIN(100, MAX(0, (100*(INDEX(出力表!D:D,9))/(EXP(INDEX(係数表!B:B,9) + $C220) + (INDEX(出力表!D:D,9)))) + (乱数表!$U220*(Settings!B12/(((INDEX(出力表!D:D,9))+1)^INDEX(係数表!E:E,9)*INDEX(係数表!F:F,9))))))</f>
        <v>#VALUE!</v>
      </c>
      <c r="AA220" t="e">
        <f>MIN(100, MAX(0, (INDEX(出力表!D:D,9))*Y220/MAX(Z220, Settings!B3)))</f>
        <v>#VALUE!</v>
      </c>
      <c r="AB220">
        <f>MIN(100, MAX(0, 100*BETAINV(乱数表!$J220, MAX(0.00000001, (1/(1+EXP(-(INDEX(係数表!G:G,10) + $B220))))*(EXP(INDEX(係数表!H:H,10) + INDEX(係数表!I:I,10)*LN(INDEX(出力表!C:C,10)+1)))), MAX(0.00000001, (1-(1/(1+EXP(-(INDEX(係数表!G:G,10) + $B220)))))*(EXP(INDEX(係数表!H:H,10) + INDEX(係数表!I:I,10)*LN(INDEX(出力表!C:C,10)+1)))))))</f>
        <v>82.19204261221536</v>
      </c>
      <c r="AC220" t="e">
        <f>MIN(100, MAX(0, (100*(INDEX(出力表!D:D,10))/(EXP(INDEX(係数表!B:B,10) + $C220) + (INDEX(出力表!D:D,10)))) + (乱数表!$V220*(Settings!B12/(((INDEX(出力表!D:D,10))+1)^INDEX(係数表!E:E,10)*INDEX(係数表!F:F,10))))))</f>
        <v>#VALUE!</v>
      </c>
      <c r="AD220" t="e">
        <f>MIN(100, MAX(0, (INDEX(出力表!D:D,10))*AB220/MAX(AC220, Settings!B3)))</f>
        <v>#VALUE!</v>
      </c>
      <c r="AE220">
        <f>MIN(100, MAX(0, 100*BETAINV(乱数表!$K220, MAX(0.00000001, (1/(1+EXP(-(INDEX(係数表!G:G,11) + $B220))))*(EXP(INDEX(係数表!H:H,11) + INDEX(係数表!I:I,11)*LN(INDEX(出力表!C:C,11)+1)))), MAX(0.00000001, (1-(1/(1+EXP(-(INDEX(係数表!G:G,11) + $B220)))))*(EXP(INDEX(係数表!H:H,11) + INDEX(係数表!I:I,11)*LN(INDEX(出力表!C:C,11)+1)))))))</f>
        <v>99.881485273974562</v>
      </c>
      <c r="AF220" t="e">
        <f>MIN(100, MAX(0, (100*(INDEX(出力表!D:D,11))/(EXP(INDEX(係数表!B:B,11) + $C220) + (INDEX(出力表!D:D,11)))) + (乱数表!$W220*(Settings!B12/(((INDEX(出力表!D:D,11))+1)^INDEX(係数表!E:E,11)*INDEX(係数表!F:F,11))))))</f>
        <v>#VALUE!</v>
      </c>
      <c r="AG220" t="e">
        <f>MIN(100, MAX(0, (INDEX(出力表!D:D,11))*AE220/MAX(AF220, Settings!B3)))</f>
        <v>#VALUE!</v>
      </c>
      <c r="AH220">
        <f>MIN(100, MAX(0, 100*BETAINV(乱数表!$L220, MAX(0.00000001, (1/(1+EXP(-(INDEX(係数表!G:G,12) + $B220))))*(EXP(INDEX(係数表!H:H,12) + INDEX(係数表!I:I,12)*LN(INDEX(出力表!C:C,12)+1)))), MAX(0.00000001, (1-(1/(1+EXP(-(INDEX(係数表!G:G,12) + $B220)))))*(EXP(INDEX(係数表!H:H,12) + INDEX(係数表!I:I,12)*LN(INDEX(出力表!C:C,12)+1)))))))</f>
        <v>89.879926489441786</v>
      </c>
      <c r="AI220" t="e">
        <f>MIN(100, MAX(0, (100*(INDEX(出力表!D:D,12))/(EXP(INDEX(係数表!B:B,12) + $C220) + (INDEX(出力表!D:D,12)))) + (乱数表!$X220*(Settings!B12/(((INDEX(出力表!D:D,12))+1)^INDEX(係数表!E:E,12)*INDEX(係数表!F:F,12))))))</f>
        <v>#VALUE!</v>
      </c>
      <c r="AJ220" t="e">
        <f>MIN(100, MAX(0, (INDEX(出力表!D:D,12))*AH220/MAX(AI220, Settings!B3)))</f>
        <v>#VALUE!</v>
      </c>
      <c r="AK220">
        <f>MIN(100, MAX(0, 100*BETAINV(乱数表!$M220, MAX(0.00000001, (1/(1+EXP(-(INDEX(係数表!G:G,13) + $B220))))*(EXP(INDEX(係数表!H:H,13) + INDEX(係数表!I:I,13)*LN(INDEX(出力表!C:C,13)+1)))), MAX(0.00000001, (1-(1/(1+EXP(-(INDEX(係数表!G:G,13) + $B220)))))*(EXP(INDEX(係数表!H:H,13) + INDEX(係数表!I:I,13)*LN(INDEX(出力表!C:C,13)+1)))))))</f>
        <v>99.999771805014774</v>
      </c>
      <c r="AL220" t="e">
        <f>MIN(100, MAX(0, (100*(INDEX(出力表!D:D,13))/(EXP(INDEX(係数表!B:B,13) + $C220) + (INDEX(出力表!D:D,13)))) + (乱数表!$Y220*(Settings!B12/(((INDEX(出力表!D:D,13))+1)^INDEX(係数表!E:E,13)*INDEX(係数表!F:F,13))))))</f>
        <v>#VALUE!</v>
      </c>
      <c r="AM220" t="e">
        <f>MIN(100, MAX(0, (INDEX(出力表!D:D,13))*AK220/MAX(AL220, Settings!B3)))</f>
        <v>#VALUE!</v>
      </c>
      <c r="AN220">
        <f>IF(ISNUMBER(F220), INDEX(出力表!B:B,2)*F220, 0)+IF(ISNUMBER(I220), INDEX(出力表!B:B,3)*I220, 0)+IF(ISNUMBER(L220), INDEX(出力表!B:B,4)*L220, 0)+IF(ISNUMBER(O220), INDEX(出力表!B:B,5)*O220, 0)+IF(ISNUMBER(R220), INDEX(出力表!B:B,6)*R220, 0)+IF(ISNUMBER(U220), INDEX(出力表!B:B,7)*U220, 0)+IF(ISNUMBER(X220), INDEX(出力表!B:B,8)*X220, 0)+IF(ISNUMBER(AA220), INDEX(出力表!B:B,9)*AA220, 0)+IF(ISNUMBER(AD220), INDEX(出力表!B:B,10)*AD220, 0)+IF(ISNUMBER(AG220), INDEX(出力表!B:B,11)*AG220, 0)+IF(ISNUMBER(AJ220), INDEX(出力表!B:B,12)*AJ220, 0)+IF(ISNUMBER(AM220), INDEX(出力表!B:B,13)*AM220, 0)</f>
        <v>0</v>
      </c>
      <c r="AO220">
        <f>IF(ISNUMBER(F220), INDEX(出力表!B:B,2), 0)+IF(ISNUMBER(I220), INDEX(出力表!B:B,3), 0)+IF(ISNUMBER(L220), INDEX(出力表!B:B,4), 0)+IF(ISNUMBER(O220), INDEX(出力表!B:B,5), 0)+IF(ISNUMBER(R220), INDEX(出力表!B:B,6), 0)+IF(ISNUMBER(U220), INDEX(出力表!B:B,7), 0)+IF(ISNUMBER(X220), INDEX(出力表!B:B,8), 0)+IF(ISNUMBER(AA220), INDEX(出力表!B:B,9), 0)+IF(ISNUMBER(AD220), INDEX(出力表!B:B,10), 0)+IF(ISNUMBER(AG220), INDEX(出力表!B:B,11), 0)+IF(ISNUMBER(AJ220), INDEX(出力表!B:B,12), 0)+IF(ISNUMBER(AM220), INDEX(出力表!B:B,13), 0)</f>
        <v>0</v>
      </c>
      <c r="AP220" t="str">
        <f t="shared" si="3"/>
        <v/>
      </c>
    </row>
    <row r="221" spans="1:42" x14ac:dyDescent="0.2">
      <c r="A221">
        <v>220</v>
      </c>
      <c r="B221">
        <f>IF(UPPER(Settings!B4)="TRUE", 乱数表!$Z221*Settings!B10, 0)</f>
        <v>0.43991116629730076</v>
      </c>
      <c r="C221">
        <f>IF(UPPER(Settings!B4)="TRUE", 乱数表!$AA221*Settings!B11, 0)</f>
        <v>0.10982790044565545</v>
      </c>
      <c r="D221">
        <f>MIN(100, MAX(0, 100*BETAINV(乱数表!$B221, MAX(0.00000001, (1/(1+EXP(-(INDEX(係数表!G:G,2) + $B221))))*(EXP(INDEX(係数表!H:H,2) + INDEX(係数表!I:I,2)*LN(INDEX(出力表!C:C,2)+1)))), MAX(0.00000001, (1-(1/(1+EXP(-(INDEX(係数表!G:G,2) + $B221)))))*(EXP(INDEX(係数表!H:H,2) + INDEX(係数表!I:I,2)*LN(INDEX(出力表!C:C,2)+1)))))))</f>
        <v>99.996740793756359</v>
      </c>
      <c r="E221" t="e">
        <f>MIN(100, MAX(0, (100*(INDEX(出力表!D:D,2))/(EXP(INDEX(係数表!B:B,2) + $C221) + (INDEX(出力表!D:D,2)))) + (乱数表!$N221*(Settings!B12/(((INDEX(出力表!D:D,2))+1)^INDEX(係数表!E:E,2)*INDEX(係数表!F:F,2))))))</f>
        <v>#VALUE!</v>
      </c>
      <c r="F221" t="e">
        <f>MIN(100, MAX(0, (INDEX(出力表!D:D,2))*D221/MAX(E221, Settings!B3)))</f>
        <v>#VALUE!</v>
      </c>
      <c r="G221">
        <f>MIN(100, MAX(0, 100*BETAINV(乱数表!$C221, MAX(0.00000001, (1/(1+EXP(-(INDEX(係数表!G:G,3) + $B221))))*(EXP(INDEX(係数表!H:H,3) + INDEX(係数表!I:I,3)*LN(INDEX(出力表!C:C,3)+1)))), MAX(0.00000001, (1-(1/(1+EXP(-(INDEX(係数表!G:G,3) + $B221)))))*(EXP(INDEX(係数表!H:H,3) + INDEX(係数表!I:I,3)*LN(INDEX(出力表!C:C,3)+1)))))))</f>
        <v>99.984475687715431</v>
      </c>
      <c r="H221" t="e">
        <f>MIN(100, MAX(0, (100*(INDEX(出力表!D:D,3))/(EXP(INDEX(係数表!B:B,3) + $C221) + (INDEX(出力表!D:D,3)))) + (乱数表!$O221*(Settings!B12/(((INDEX(出力表!D:D,3))+1)^INDEX(係数表!E:E,3)*INDEX(係数表!F:F,3))))))</f>
        <v>#VALUE!</v>
      </c>
      <c r="I221" t="e">
        <f>MIN(100, MAX(0, (INDEX(出力表!D:D,3))*G221/MAX(H221, Settings!B3)))</f>
        <v>#VALUE!</v>
      </c>
      <c r="J221">
        <f>MIN(100, MAX(0, 100*BETAINV(乱数表!$D221, MAX(0.00000001, (1/(1+EXP(-(INDEX(係数表!G:G,4) + $B221))))*(EXP(INDEX(係数表!H:H,4) + INDEX(係数表!I:I,4)*LN(INDEX(出力表!C:C,4)+1)))), MAX(0.00000001, (1-(1/(1+EXP(-(INDEX(係数表!G:G,4) + $B221)))))*(EXP(INDEX(係数表!H:H,4) + INDEX(係数表!I:I,4)*LN(INDEX(出力表!C:C,4)+1)))))))</f>
        <v>90.536466425745559</v>
      </c>
      <c r="K221" t="e">
        <f>MIN(100, MAX(0, (100*(INDEX(出力表!D:D,4))/(EXP(INDEX(係数表!B:B,4) + $C221) + (INDEX(出力表!D:D,4)))) + (乱数表!$P221*(Settings!B12/(((INDEX(出力表!D:D,4))+1)^INDEX(係数表!E:E,4)*INDEX(係数表!F:F,4))))))</f>
        <v>#VALUE!</v>
      </c>
      <c r="L221" t="e">
        <f>MIN(100, MAX(0, (INDEX(出力表!D:D,4))*J221/MAX(K221, Settings!B3)))</f>
        <v>#VALUE!</v>
      </c>
      <c r="M221">
        <f>MIN(100, MAX(0, 100*BETAINV(乱数表!$E221, MAX(0.00000001, (1/(1+EXP(-(INDEX(係数表!G:G,5) + $B221))))*(EXP(INDEX(係数表!H:H,5) + INDEX(係数表!I:I,5)*LN(INDEX(出力表!C:C,5)+1)))), MAX(0.00000001, (1-(1/(1+EXP(-(INDEX(係数表!G:G,5) + $B221)))))*(EXP(INDEX(係数表!H:H,5) + INDEX(係数表!I:I,5)*LN(INDEX(出力表!C:C,5)+1)))))))</f>
        <v>43.944863286538876</v>
      </c>
      <c r="N221" t="e">
        <f>MIN(100, MAX(0, (100*(INDEX(出力表!D:D,5))/(EXP(INDEX(係数表!B:B,5) + $C221) + (INDEX(出力表!D:D,5)))) + (乱数表!$Q221*(Settings!B12/(((INDEX(出力表!D:D,5))+1)^INDEX(係数表!E:E,5)*INDEX(係数表!F:F,5))))))</f>
        <v>#VALUE!</v>
      </c>
      <c r="O221" t="e">
        <f>MIN(100, MAX(0, (INDEX(出力表!D:D,5))*M221/MAX(N221, Settings!B3)))</f>
        <v>#VALUE!</v>
      </c>
      <c r="P221">
        <f>MIN(100, MAX(0, 100*BETAINV(乱数表!$F221, MAX(0.00000001, (1/(1+EXP(-(INDEX(係数表!G:G,6) + $B221))))*(EXP(INDEX(係数表!H:H,6) + INDEX(係数表!I:I,6)*LN(INDEX(出力表!C:C,6)+1)))), MAX(0.00000001, (1-(1/(1+EXP(-(INDEX(係数表!G:G,6) + $B221)))))*(EXP(INDEX(係数表!H:H,6) + INDEX(係数表!I:I,6)*LN(INDEX(出力表!C:C,6)+1)))))))</f>
        <v>92.652749385618023</v>
      </c>
      <c r="Q221" t="e">
        <f>MIN(100, MAX(0, (100*(INDEX(出力表!D:D,6))/(EXP(INDEX(係数表!B:B,6) + $C221) + (INDEX(出力表!D:D,6)))) + (乱数表!$R221*(Settings!B12/(((INDEX(出力表!D:D,6))+1)^INDEX(係数表!E:E,6)*INDEX(係数表!F:F,6))))))</f>
        <v>#VALUE!</v>
      </c>
      <c r="R221" t="e">
        <f>MIN(100, MAX(0, (INDEX(出力表!D:D,6))*P221/MAX(Q221, Settings!B3)))</f>
        <v>#VALUE!</v>
      </c>
      <c r="S221">
        <f>MIN(100, MAX(0, 100*BETAINV(乱数表!$G221, MAX(0.00000001, (1/(1+EXP(-(INDEX(係数表!G:G,7) + $B221))))*(EXP(INDEX(係数表!H:H,7) + INDEX(係数表!I:I,7)*LN(INDEX(出力表!C:C,7)+1)))), MAX(0.00000001, (1-(1/(1+EXP(-(INDEX(係数表!G:G,7) + $B221)))))*(EXP(INDEX(係数表!H:H,7) + INDEX(係数表!I:I,7)*LN(INDEX(出力表!C:C,7)+1)))))))</f>
        <v>99.940894612812031</v>
      </c>
      <c r="T221" t="e">
        <f>MIN(100, MAX(0, (100*(INDEX(出力表!D:D,7))/(EXP(INDEX(係数表!B:B,7) + $C221) + (INDEX(出力表!D:D,7)))) + (乱数表!$S221*(Settings!B12/(((INDEX(出力表!D:D,7))+1)^INDEX(係数表!E:E,7)*INDEX(係数表!F:F,7))))))</f>
        <v>#VALUE!</v>
      </c>
      <c r="U221" t="e">
        <f>MIN(100, MAX(0, (INDEX(出力表!D:D,7))*S221/MAX(T221, Settings!B3)))</f>
        <v>#VALUE!</v>
      </c>
      <c r="V221">
        <f>MIN(100, MAX(0, 100*BETAINV(乱数表!$H221, MAX(0.00000001, (1/(1+EXP(-(INDEX(係数表!G:G,8) + $B221))))*(EXP(INDEX(係数表!H:H,8) + INDEX(係数表!I:I,8)*LN(INDEX(出力表!C:C,8)+1)))), MAX(0.00000001, (1-(1/(1+EXP(-(INDEX(係数表!G:G,8) + $B221)))))*(EXP(INDEX(係数表!H:H,8) + INDEX(係数表!I:I,8)*LN(INDEX(出力表!C:C,8)+1)))))))</f>
        <v>99.790353156539965</v>
      </c>
      <c r="W221" t="e">
        <f>MIN(100, MAX(0, (100*(INDEX(出力表!D:D,8))/(EXP(INDEX(係数表!B:B,8) + $C221) + (INDEX(出力表!D:D,8)))) + (乱数表!$T221*(Settings!B12/(((INDEX(出力表!D:D,8))+1)^INDEX(係数表!E:E,8)*INDEX(係数表!F:F,8))))))</f>
        <v>#VALUE!</v>
      </c>
      <c r="X221" t="e">
        <f>MIN(100, MAX(0, (INDEX(出力表!D:D,8))*V221/MAX(W221, Settings!B3)))</f>
        <v>#VALUE!</v>
      </c>
      <c r="Y221">
        <f>MIN(100, MAX(0, 100*BETAINV(乱数表!$I221, MAX(0.00000001, (1/(1+EXP(-(INDEX(係数表!G:G,9) + $B221))))*(EXP(INDEX(係数表!H:H,9) + INDEX(係数表!I:I,9)*LN(INDEX(出力表!C:C,9)+1)))), MAX(0.00000001, (1-(1/(1+EXP(-(INDEX(係数表!G:G,9) + $B221)))))*(EXP(INDEX(係数表!H:H,9) + INDEX(係数表!I:I,9)*LN(INDEX(出力表!C:C,9)+1)))))))</f>
        <v>99.731996630496809</v>
      </c>
      <c r="Z221" t="e">
        <f>MIN(100, MAX(0, (100*(INDEX(出力表!D:D,9))/(EXP(INDEX(係数表!B:B,9) + $C221) + (INDEX(出力表!D:D,9)))) + (乱数表!$U221*(Settings!B12/(((INDEX(出力表!D:D,9))+1)^INDEX(係数表!E:E,9)*INDEX(係数表!F:F,9))))))</f>
        <v>#VALUE!</v>
      </c>
      <c r="AA221" t="e">
        <f>MIN(100, MAX(0, (INDEX(出力表!D:D,9))*Y221/MAX(Z221, Settings!B3)))</f>
        <v>#VALUE!</v>
      </c>
      <c r="AB221">
        <f>MIN(100, MAX(0, 100*BETAINV(乱数表!$J221, MAX(0.00000001, (1/(1+EXP(-(INDEX(係数表!G:G,10) + $B221))))*(EXP(INDEX(係数表!H:H,10) + INDEX(係数表!I:I,10)*LN(INDEX(出力表!C:C,10)+1)))), MAX(0.00000001, (1-(1/(1+EXP(-(INDEX(係数表!G:G,10) + $B221)))))*(EXP(INDEX(係数表!H:H,10) + INDEX(係数表!I:I,10)*LN(INDEX(出力表!C:C,10)+1)))))))</f>
        <v>98.744676965050246</v>
      </c>
      <c r="AC221" t="e">
        <f>MIN(100, MAX(0, (100*(INDEX(出力表!D:D,10))/(EXP(INDEX(係数表!B:B,10) + $C221) + (INDEX(出力表!D:D,10)))) + (乱数表!$V221*(Settings!B12/(((INDEX(出力表!D:D,10))+1)^INDEX(係数表!E:E,10)*INDEX(係数表!F:F,10))))))</f>
        <v>#VALUE!</v>
      </c>
      <c r="AD221" t="e">
        <f>MIN(100, MAX(0, (INDEX(出力表!D:D,10))*AB221/MAX(AC221, Settings!B3)))</f>
        <v>#VALUE!</v>
      </c>
      <c r="AE221">
        <f>MIN(100, MAX(0, 100*BETAINV(乱数表!$K221, MAX(0.00000001, (1/(1+EXP(-(INDEX(係数表!G:G,11) + $B221))))*(EXP(INDEX(係数表!H:H,11) + INDEX(係数表!I:I,11)*LN(INDEX(出力表!C:C,11)+1)))), MAX(0.00000001, (1-(1/(1+EXP(-(INDEX(係数表!G:G,11) + $B221)))))*(EXP(INDEX(係数表!H:H,11) + INDEX(係数表!I:I,11)*LN(INDEX(出力表!C:C,11)+1)))))))</f>
        <v>90.447337491169932</v>
      </c>
      <c r="AF221" t="e">
        <f>MIN(100, MAX(0, (100*(INDEX(出力表!D:D,11))/(EXP(INDEX(係数表!B:B,11) + $C221) + (INDEX(出力表!D:D,11)))) + (乱数表!$W221*(Settings!B12/(((INDEX(出力表!D:D,11))+1)^INDEX(係数表!E:E,11)*INDEX(係数表!F:F,11))))))</f>
        <v>#VALUE!</v>
      </c>
      <c r="AG221" t="e">
        <f>MIN(100, MAX(0, (INDEX(出力表!D:D,11))*AE221/MAX(AF221, Settings!B3)))</f>
        <v>#VALUE!</v>
      </c>
      <c r="AH221">
        <f>MIN(100, MAX(0, 100*BETAINV(乱数表!$L221, MAX(0.00000001, (1/(1+EXP(-(INDEX(係数表!G:G,12) + $B221))))*(EXP(INDEX(係数表!H:H,12) + INDEX(係数表!I:I,12)*LN(INDEX(出力表!C:C,12)+1)))), MAX(0.00000001, (1-(1/(1+EXP(-(INDEX(係数表!G:G,12) + $B221)))))*(EXP(INDEX(係数表!H:H,12) + INDEX(係数表!I:I,12)*LN(INDEX(出力表!C:C,12)+1)))))))</f>
        <v>92.481812979585442</v>
      </c>
      <c r="AI221" t="e">
        <f>MIN(100, MAX(0, (100*(INDEX(出力表!D:D,12))/(EXP(INDEX(係数表!B:B,12) + $C221) + (INDEX(出力表!D:D,12)))) + (乱数表!$X221*(Settings!B12/(((INDEX(出力表!D:D,12))+1)^INDEX(係数表!E:E,12)*INDEX(係数表!F:F,12))))))</f>
        <v>#VALUE!</v>
      </c>
      <c r="AJ221" t="e">
        <f>MIN(100, MAX(0, (INDEX(出力表!D:D,12))*AH221/MAX(AI221, Settings!B3)))</f>
        <v>#VALUE!</v>
      </c>
      <c r="AK221">
        <f>MIN(100, MAX(0, 100*BETAINV(乱数表!$M221, MAX(0.00000001, (1/(1+EXP(-(INDEX(係数表!G:G,13) + $B221))))*(EXP(INDEX(係数表!H:H,13) + INDEX(係数表!I:I,13)*LN(INDEX(出力表!C:C,13)+1)))), MAX(0.00000001, (1-(1/(1+EXP(-(INDEX(係数表!G:G,13) + $B221)))))*(EXP(INDEX(係数表!H:H,13) + INDEX(係数表!I:I,13)*LN(INDEX(出力表!C:C,13)+1)))))))</f>
        <v>48.907603828532594</v>
      </c>
      <c r="AL221" t="e">
        <f>MIN(100, MAX(0, (100*(INDEX(出力表!D:D,13))/(EXP(INDEX(係数表!B:B,13) + $C221) + (INDEX(出力表!D:D,13)))) + (乱数表!$Y221*(Settings!B12/(((INDEX(出力表!D:D,13))+1)^INDEX(係数表!E:E,13)*INDEX(係数表!F:F,13))))))</f>
        <v>#VALUE!</v>
      </c>
      <c r="AM221" t="e">
        <f>MIN(100, MAX(0, (INDEX(出力表!D:D,13))*AK221/MAX(AL221, Settings!B3)))</f>
        <v>#VALUE!</v>
      </c>
      <c r="AN221">
        <f>IF(ISNUMBER(F221), INDEX(出力表!B:B,2)*F221, 0)+IF(ISNUMBER(I221), INDEX(出力表!B:B,3)*I221, 0)+IF(ISNUMBER(L221), INDEX(出力表!B:B,4)*L221, 0)+IF(ISNUMBER(O221), INDEX(出力表!B:B,5)*O221, 0)+IF(ISNUMBER(R221), INDEX(出力表!B:B,6)*R221, 0)+IF(ISNUMBER(U221), INDEX(出力表!B:B,7)*U221, 0)+IF(ISNUMBER(X221), INDEX(出力表!B:B,8)*X221, 0)+IF(ISNUMBER(AA221), INDEX(出力表!B:B,9)*AA221, 0)+IF(ISNUMBER(AD221), INDEX(出力表!B:B,10)*AD221, 0)+IF(ISNUMBER(AG221), INDEX(出力表!B:B,11)*AG221, 0)+IF(ISNUMBER(AJ221), INDEX(出力表!B:B,12)*AJ221, 0)+IF(ISNUMBER(AM221), INDEX(出力表!B:B,13)*AM221, 0)</f>
        <v>0</v>
      </c>
      <c r="AO221">
        <f>IF(ISNUMBER(F221), INDEX(出力表!B:B,2), 0)+IF(ISNUMBER(I221), INDEX(出力表!B:B,3), 0)+IF(ISNUMBER(L221), INDEX(出力表!B:B,4), 0)+IF(ISNUMBER(O221), INDEX(出力表!B:B,5), 0)+IF(ISNUMBER(R221), INDEX(出力表!B:B,6), 0)+IF(ISNUMBER(U221), INDEX(出力表!B:B,7), 0)+IF(ISNUMBER(X221), INDEX(出力表!B:B,8), 0)+IF(ISNUMBER(AA221), INDEX(出力表!B:B,9), 0)+IF(ISNUMBER(AD221), INDEX(出力表!B:B,10), 0)+IF(ISNUMBER(AG221), INDEX(出力表!B:B,11), 0)+IF(ISNUMBER(AJ221), INDEX(出力表!B:B,12), 0)+IF(ISNUMBER(AM221), INDEX(出力表!B:B,13), 0)</f>
        <v>0</v>
      </c>
      <c r="AP221" t="str">
        <f t="shared" si="3"/>
        <v/>
      </c>
    </row>
    <row r="222" spans="1:42" x14ac:dyDescent="0.2">
      <c r="A222">
        <v>221</v>
      </c>
      <c r="B222">
        <f>IF(UPPER(Settings!B4)="TRUE", 乱数表!$Z222*Settings!B10, 0)</f>
        <v>1.0081932077515621</v>
      </c>
      <c r="C222">
        <f>IF(UPPER(Settings!B4)="TRUE", 乱数表!$AA222*Settings!B11, 0)</f>
        <v>8.5857732591654128E-3</v>
      </c>
      <c r="D222">
        <f>MIN(100, MAX(0, 100*BETAINV(乱数表!$B222, MAX(0.00000001, (1/(1+EXP(-(INDEX(係数表!G:G,2) + $B222))))*(EXP(INDEX(係数表!H:H,2) + INDEX(係数表!I:I,2)*LN(INDEX(出力表!C:C,2)+1)))), MAX(0.00000001, (1-(1/(1+EXP(-(INDEX(係数表!G:G,2) + $B222)))))*(EXP(INDEX(係数表!H:H,2) + INDEX(係数表!I:I,2)*LN(INDEX(出力表!C:C,2)+1)))))))</f>
        <v>97.552567444719074</v>
      </c>
      <c r="E222" t="e">
        <f>MIN(100, MAX(0, (100*(INDEX(出力表!D:D,2))/(EXP(INDEX(係数表!B:B,2) + $C222) + (INDEX(出力表!D:D,2)))) + (乱数表!$N222*(Settings!B12/(((INDEX(出力表!D:D,2))+1)^INDEX(係数表!E:E,2)*INDEX(係数表!F:F,2))))))</f>
        <v>#VALUE!</v>
      </c>
      <c r="F222" t="e">
        <f>MIN(100, MAX(0, (INDEX(出力表!D:D,2))*D222/MAX(E222, Settings!B3)))</f>
        <v>#VALUE!</v>
      </c>
      <c r="G222">
        <f>MIN(100, MAX(0, 100*BETAINV(乱数表!$C222, MAX(0.00000001, (1/(1+EXP(-(INDEX(係数表!G:G,3) + $B222))))*(EXP(INDEX(係数表!H:H,3) + INDEX(係数表!I:I,3)*LN(INDEX(出力表!C:C,3)+1)))), MAX(0.00000001, (1-(1/(1+EXP(-(INDEX(係数表!G:G,3) + $B222)))))*(EXP(INDEX(係数表!H:H,3) + INDEX(係数表!I:I,3)*LN(INDEX(出力表!C:C,3)+1)))))))</f>
        <v>96.788351816136426</v>
      </c>
      <c r="H222" t="e">
        <f>MIN(100, MAX(0, (100*(INDEX(出力表!D:D,3))/(EXP(INDEX(係数表!B:B,3) + $C222) + (INDEX(出力表!D:D,3)))) + (乱数表!$O222*(Settings!B12/(((INDEX(出力表!D:D,3))+1)^INDEX(係数表!E:E,3)*INDEX(係数表!F:F,3))))))</f>
        <v>#VALUE!</v>
      </c>
      <c r="I222" t="e">
        <f>MIN(100, MAX(0, (INDEX(出力表!D:D,3))*G222/MAX(H222, Settings!B3)))</f>
        <v>#VALUE!</v>
      </c>
      <c r="J222">
        <f>MIN(100, MAX(0, 100*BETAINV(乱数表!$D222, MAX(0.00000001, (1/(1+EXP(-(INDEX(係数表!G:G,4) + $B222))))*(EXP(INDEX(係数表!H:H,4) + INDEX(係数表!I:I,4)*LN(INDEX(出力表!C:C,4)+1)))), MAX(0.00000001, (1-(1/(1+EXP(-(INDEX(係数表!G:G,4) + $B222)))))*(EXP(INDEX(係数表!H:H,4) + INDEX(係数表!I:I,4)*LN(INDEX(出力表!C:C,4)+1)))))))</f>
        <v>94.807896684609986</v>
      </c>
      <c r="K222" t="e">
        <f>MIN(100, MAX(0, (100*(INDEX(出力表!D:D,4))/(EXP(INDEX(係数表!B:B,4) + $C222) + (INDEX(出力表!D:D,4)))) + (乱数表!$P222*(Settings!B12/(((INDEX(出力表!D:D,4))+1)^INDEX(係数表!E:E,4)*INDEX(係数表!F:F,4))))))</f>
        <v>#VALUE!</v>
      </c>
      <c r="L222" t="e">
        <f>MIN(100, MAX(0, (INDEX(出力表!D:D,4))*J222/MAX(K222, Settings!B3)))</f>
        <v>#VALUE!</v>
      </c>
      <c r="M222">
        <f>MIN(100, MAX(0, 100*BETAINV(乱数表!$E222, MAX(0.00000001, (1/(1+EXP(-(INDEX(係数表!G:G,5) + $B222))))*(EXP(INDEX(係数表!H:H,5) + INDEX(係数表!I:I,5)*LN(INDEX(出力表!C:C,5)+1)))), MAX(0.00000001, (1-(1/(1+EXP(-(INDEX(係数表!G:G,5) + $B222)))))*(EXP(INDEX(係数表!H:H,5) + INDEX(係数表!I:I,5)*LN(INDEX(出力表!C:C,5)+1)))))))</f>
        <v>99.998495365707257</v>
      </c>
      <c r="N222" t="e">
        <f>MIN(100, MAX(0, (100*(INDEX(出力表!D:D,5))/(EXP(INDEX(係数表!B:B,5) + $C222) + (INDEX(出力表!D:D,5)))) + (乱数表!$Q222*(Settings!B12/(((INDEX(出力表!D:D,5))+1)^INDEX(係数表!E:E,5)*INDEX(係数表!F:F,5))))))</f>
        <v>#VALUE!</v>
      </c>
      <c r="O222" t="e">
        <f>MIN(100, MAX(0, (INDEX(出力表!D:D,5))*M222/MAX(N222, Settings!B3)))</f>
        <v>#VALUE!</v>
      </c>
      <c r="P222">
        <f>MIN(100, MAX(0, 100*BETAINV(乱数表!$F222, MAX(0.00000001, (1/(1+EXP(-(INDEX(係数表!G:G,6) + $B222))))*(EXP(INDEX(係数表!H:H,6) + INDEX(係数表!I:I,6)*LN(INDEX(出力表!C:C,6)+1)))), MAX(0.00000001, (1-(1/(1+EXP(-(INDEX(係数表!G:G,6) + $B222)))))*(EXP(INDEX(係数表!H:H,6) + INDEX(係数表!I:I,6)*LN(INDEX(出力表!C:C,6)+1)))))))</f>
        <v>98.680377525997059</v>
      </c>
      <c r="Q222" t="e">
        <f>MIN(100, MAX(0, (100*(INDEX(出力表!D:D,6))/(EXP(INDEX(係数表!B:B,6) + $C222) + (INDEX(出力表!D:D,6)))) + (乱数表!$R222*(Settings!B12/(((INDEX(出力表!D:D,6))+1)^INDEX(係数表!E:E,6)*INDEX(係数表!F:F,6))))))</f>
        <v>#VALUE!</v>
      </c>
      <c r="R222" t="e">
        <f>MIN(100, MAX(0, (INDEX(出力表!D:D,6))*P222/MAX(Q222, Settings!B3)))</f>
        <v>#VALUE!</v>
      </c>
      <c r="S222">
        <f>MIN(100, MAX(0, 100*BETAINV(乱数表!$G222, MAX(0.00000001, (1/(1+EXP(-(INDEX(係数表!G:G,7) + $B222))))*(EXP(INDEX(係数表!H:H,7) + INDEX(係数表!I:I,7)*LN(INDEX(出力表!C:C,7)+1)))), MAX(0.00000001, (1-(1/(1+EXP(-(INDEX(係数表!G:G,7) + $B222)))))*(EXP(INDEX(係数表!H:H,7) + INDEX(係数表!I:I,7)*LN(INDEX(出力表!C:C,7)+1)))))))</f>
        <v>52.050332861492599</v>
      </c>
      <c r="T222" t="e">
        <f>MIN(100, MAX(0, (100*(INDEX(出力表!D:D,7))/(EXP(INDEX(係数表!B:B,7) + $C222) + (INDEX(出力表!D:D,7)))) + (乱数表!$S222*(Settings!B12/(((INDEX(出力表!D:D,7))+1)^INDEX(係数表!E:E,7)*INDEX(係数表!F:F,7))))))</f>
        <v>#VALUE!</v>
      </c>
      <c r="U222" t="e">
        <f>MIN(100, MAX(0, (INDEX(出力表!D:D,7))*S222/MAX(T222, Settings!B3)))</f>
        <v>#VALUE!</v>
      </c>
      <c r="V222">
        <f>MIN(100, MAX(0, 100*BETAINV(乱数表!$H222, MAX(0.00000001, (1/(1+EXP(-(INDEX(係数表!G:G,8) + $B222))))*(EXP(INDEX(係数表!H:H,8) + INDEX(係数表!I:I,8)*LN(INDEX(出力表!C:C,8)+1)))), MAX(0.00000001, (1-(1/(1+EXP(-(INDEX(係数表!G:G,8) + $B222)))))*(EXP(INDEX(係数表!H:H,8) + INDEX(係数表!I:I,8)*LN(INDEX(出力表!C:C,8)+1)))))))</f>
        <v>99.840477886138814</v>
      </c>
      <c r="W222" t="e">
        <f>MIN(100, MAX(0, (100*(INDEX(出力表!D:D,8))/(EXP(INDEX(係数表!B:B,8) + $C222) + (INDEX(出力表!D:D,8)))) + (乱数表!$T222*(Settings!B12/(((INDEX(出力表!D:D,8))+1)^INDEX(係数表!E:E,8)*INDEX(係数表!F:F,8))))))</f>
        <v>#VALUE!</v>
      </c>
      <c r="X222" t="e">
        <f>MIN(100, MAX(0, (INDEX(出力表!D:D,8))*V222/MAX(W222, Settings!B3)))</f>
        <v>#VALUE!</v>
      </c>
      <c r="Y222">
        <f>MIN(100, MAX(0, 100*BETAINV(乱数表!$I222, MAX(0.00000001, (1/(1+EXP(-(INDEX(係数表!G:G,9) + $B222))))*(EXP(INDEX(係数表!H:H,9) + INDEX(係数表!I:I,9)*LN(INDEX(出力表!C:C,9)+1)))), MAX(0.00000001, (1-(1/(1+EXP(-(INDEX(係数表!G:G,9) + $B222)))))*(EXP(INDEX(係数表!H:H,9) + INDEX(係数表!I:I,9)*LN(INDEX(出力表!C:C,9)+1)))))))</f>
        <v>96.371586941391001</v>
      </c>
      <c r="Z222" t="e">
        <f>MIN(100, MAX(0, (100*(INDEX(出力表!D:D,9))/(EXP(INDEX(係数表!B:B,9) + $C222) + (INDEX(出力表!D:D,9)))) + (乱数表!$U222*(Settings!B12/(((INDEX(出力表!D:D,9))+1)^INDEX(係数表!E:E,9)*INDEX(係数表!F:F,9))))))</f>
        <v>#VALUE!</v>
      </c>
      <c r="AA222" t="e">
        <f>MIN(100, MAX(0, (INDEX(出力表!D:D,9))*Y222/MAX(Z222, Settings!B3)))</f>
        <v>#VALUE!</v>
      </c>
      <c r="AB222">
        <f>MIN(100, MAX(0, 100*BETAINV(乱数表!$J222, MAX(0.00000001, (1/(1+EXP(-(INDEX(係数表!G:G,10) + $B222))))*(EXP(INDEX(係数表!H:H,10) + INDEX(係数表!I:I,10)*LN(INDEX(出力表!C:C,10)+1)))), MAX(0.00000001, (1-(1/(1+EXP(-(INDEX(係数表!G:G,10) + $B222)))))*(EXP(INDEX(係数表!H:H,10) + INDEX(係数表!I:I,10)*LN(INDEX(出力表!C:C,10)+1)))))))</f>
        <v>98.571958989050373</v>
      </c>
      <c r="AC222" t="e">
        <f>MIN(100, MAX(0, (100*(INDEX(出力表!D:D,10))/(EXP(INDEX(係数表!B:B,10) + $C222) + (INDEX(出力表!D:D,10)))) + (乱数表!$V222*(Settings!B12/(((INDEX(出力表!D:D,10))+1)^INDEX(係数表!E:E,10)*INDEX(係数表!F:F,10))))))</f>
        <v>#VALUE!</v>
      </c>
      <c r="AD222" t="e">
        <f>MIN(100, MAX(0, (INDEX(出力表!D:D,10))*AB222/MAX(AC222, Settings!B3)))</f>
        <v>#VALUE!</v>
      </c>
      <c r="AE222">
        <f>MIN(100, MAX(0, 100*BETAINV(乱数表!$K222, MAX(0.00000001, (1/(1+EXP(-(INDEX(係数表!G:G,11) + $B222))))*(EXP(INDEX(係数表!H:H,11) + INDEX(係数表!I:I,11)*LN(INDEX(出力表!C:C,11)+1)))), MAX(0.00000001, (1-(1/(1+EXP(-(INDEX(係数表!G:G,11) + $B222)))))*(EXP(INDEX(係数表!H:H,11) + INDEX(係数表!I:I,11)*LN(INDEX(出力表!C:C,11)+1)))))))</f>
        <v>92.313709623068817</v>
      </c>
      <c r="AF222" t="e">
        <f>MIN(100, MAX(0, (100*(INDEX(出力表!D:D,11))/(EXP(INDEX(係数表!B:B,11) + $C222) + (INDEX(出力表!D:D,11)))) + (乱数表!$W222*(Settings!B12/(((INDEX(出力表!D:D,11))+1)^INDEX(係数表!E:E,11)*INDEX(係数表!F:F,11))))))</f>
        <v>#VALUE!</v>
      </c>
      <c r="AG222" t="e">
        <f>MIN(100, MAX(0, (INDEX(出力表!D:D,11))*AE222/MAX(AF222, Settings!B3)))</f>
        <v>#VALUE!</v>
      </c>
      <c r="AH222">
        <f>MIN(100, MAX(0, 100*BETAINV(乱数表!$L222, MAX(0.00000001, (1/(1+EXP(-(INDEX(係数表!G:G,12) + $B222))))*(EXP(INDEX(係数表!H:H,12) + INDEX(係数表!I:I,12)*LN(INDEX(出力表!C:C,12)+1)))), MAX(0.00000001, (1-(1/(1+EXP(-(INDEX(係数表!G:G,12) + $B222)))))*(EXP(INDEX(係数表!H:H,12) + INDEX(係数表!I:I,12)*LN(INDEX(出力表!C:C,12)+1)))))))</f>
        <v>99.927366419400499</v>
      </c>
      <c r="AI222" t="e">
        <f>MIN(100, MAX(0, (100*(INDEX(出力表!D:D,12))/(EXP(INDEX(係数表!B:B,12) + $C222) + (INDEX(出力表!D:D,12)))) + (乱数表!$X222*(Settings!B12/(((INDEX(出力表!D:D,12))+1)^INDEX(係数表!E:E,12)*INDEX(係数表!F:F,12))))))</f>
        <v>#VALUE!</v>
      </c>
      <c r="AJ222" t="e">
        <f>MIN(100, MAX(0, (INDEX(出力表!D:D,12))*AH222/MAX(AI222, Settings!B3)))</f>
        <v>#VALUE!</v>
      </c>
      <c r="AK222">
        <f>MIN(100, MAX(0, 100*BETAINV(乱数表!$M222, MAX(0.00000001, (1/(1+EXP(-(INDEX(係数表!G:G,13) + $B222))))*(EXP(INDEX(係数表!H:H,13) + INDEX(係数表!I:I,13)*LN(INDEX(出力表!C:C,13)+1)))), MAX(0.00000001, (1-(1/(1+EXP(-(INDEX(係数表!G:G,13) + $B222)))))*(EXP(INDEX(係数表!H:H,13) + INDEX(係数表!I:I,13)*LN(INDEX(出力表!C:C,13)+1)))))))</f>
        <v>99.60651757478891</v>
      </c>
      <c r="AL222" t="e">
        <f>MIN(100, MAX(0, (100*(INDEX(出力表!D:D,13))/(EXP(INDEX(係数表!B:B,13) + $C222) + (INDEX(出力表!D:D,13)))) + (乱数表!$Y222*(Settings!B12/(((INDEX(出力表!D:D,13))+1)^INDEX(係数表!E:E,13)*INDEX(係数表!F:F,13))))))</f>
        <v>#VALUE!</v>
      </c>
      <c r="AM222" t="e">
        <f>MIN(100, MAX(0, (INDEX(出力表!D:D,13))*AK222/MAX(AL222, Settings!B3)))</f>
        <v>#VALUE!</v>
      </c>
      <c r="AN222">
        <f>IF(ISNUMBER(F222), INDEX(出力表!B:B,2)*F222, 0)+IF(ISNUMBER(I222), INDEX(出力表!B:B,3)*I222, 0)+IF(ISNUMBER(L222), INDEX(出力表!B:B,4)*L222, 0)+IF(ISNUMBER(O222), INDEX(出力表!B:B,5)*O222, 0)+IF(ISNUMBER(R222), INDEX(出力表!B:B,6)*R222, 0)+IF(ISNUMBER(U222), INDEX(出力表!B:B,7)*U222, 0)+IF(ISNUMBER(X222), INDEX(出力表!B:B,8)*X222, 0)+IF(ISNUMBER(AA222), INDEX(出力表!B:B,9)*AA222, 0)+IF(ISNUMBER(AD222), INDEX(出力表!B:B,10)*AD222, 0)+IF(ISNUMBER(AG222), INDEX(出力表!B:B,11)*AG222, 0)+IF(ISNUMBER(AJ222), INDEX(出力表!B:B,12)*AJ222, 0)+IF(ISNUMBER(AM222), INDEX(出力表!B:B,13)*AM222, 0)</f>
        <v>0</v>
      </c>
      <c r="AO222">
        <f>IF(ISNUMBER(F222), INDEX(出力表!B:B,2), 0)+IF(ISNUMBER(I222), INDEX(出力表!B:B,3), 0)+IF(ISNUMBER(L222), INDEX(出力表!B:B,4), 0)+IF(ISNUMBER(O222), INDEX(出力表!B:B,5), 0)+IF(ISNUMBER(R222), INDEX(出力表!B:B,6), 0)+IF(ISNUMBER(U222), INDEX(出力表!B:B,7), 0)+IF(ISNUMBER(X222), INDEX(出力表!B:B,8), 0)+IF(ISNUMBER(AA222), INDEX(出力表!B:B,9), 0)+IF(ISNUMBER(AD222), INDEX(出力表!B:B,10), 0)+IF(ISNUMBER(AG222), INDEX(出力表!B:B,11), 0)+IF(ISNUMBER(AJ222), INDEX(出力表!B:B,12), 0)+IF(ISNUMBER(AM222), INDEX(出力表!B:B,13), 0)</f>
        <v>0</v>
      </c>
      <c r="AP222" t="str">
        <f t="shared" si="3"/>
        <v/>
      </c>
    </row>
    <row r="223" spans="1:42" x14ac:dyDescent="0.2">
      <c r="A223">
        <v>222</v>
      </c>
      <c r="B223">
        <f>IF(UPPER(Settings!B4)="TRUE", 乱数表!$Z223*Settings!B10, 0)</f>
        <v>9.2814186678826335E-2</v>
      </c>
      <c r="C223">
        <f>IF(UPPER(Settings!B4)="TRUE", 乱数表!$AA223*Settings!B11, 0)</f>
        <v>2.979869040894205E-2</v>
      </c>
      <c r="D223">
        <f>MIN(100, MAX(0, 100*BETAINV(乱数表!$B223, MAX(0.00000001, (1/(1+EXP(-(INDEX(係数表!G:G,2) + $B223))))*(EXP(INDEX(係数表!H:H,2) + INDEX(係数表!I:I,2)*LN(INDEX(出力表!C:C,2)+1)))), MAX(0.00000001, (1-(1/(1+EXP(-(INDEX(係数表!G:G,2) + $B223)))))*(EXP(INDEX(係数表!H:H,2) + INDEX(係数表!I:I,2)*LN(INDEX(出力表!C:C,2)+1)))))))</f>
        <v>99.993964995906197</v>
      </c>
      <c r="E223" t="e">
        <f>MIN(100, MAX(0, (100*(INDEX(出力表!D:D,2))/(EXP(INDEX(係数表!B:B,2) + $C223) + (INDEX(出力表!D:D,2)))) + (乱数表!$N223*(Settings!B12/(((INDEX(出力表!D:D,2))+1)^INDEX(係数表!E:E,2)*INDEX(係数表!F:F,2))))))</f>
        <v>#VALUE!</v>
      </c>
      <c r="F223" t="e">
        <f>MIN(100, MAX(0, (INDEX(出力表!D:D,2))*D223/MAX(E223, Settings!B3)))</f>
        <v>#VALUE!</v>
      </c>
      <c r="G223">
        <f>MIN(100, MAX(0, 100*BETAINV(乱数表!$C223, MAX(0.00000001, (1/(1+EXP(-(INDEX(係数表!G:G,3) + $B223))))*(EXP(INDEX(係数表!H:H,3) + INDEX(係数表!I:I,3)*LN(INDEX(出力表!C:C,3)+1)))), MAX(0.00000001, (1-(1/(1+EXP(-(INDEX(係数表!G:G,3) + $B223)))))*(EXP(INDEX(係数表!H:H,3) + INDEX(係数表!I:I,3)*LN(INDEX(出力表!C:C,3)+1)))))))</f>
        <v>93.501820718686503</v>
      </c>
      <c r="H223" t="e">
        <f>MIN(100, MAX(0, (100*(INDEX(出力表!D:D,3))/(EXP(INDEX(係数表!B:B,3) + $C223) + (INDEX(出力表!D:D,3)))) + (乱数表!$O223*(Settings!B12/(((INDEX(出力表!D:D,3))+1)^INDEX(係数表!E:E,3)*INDEX(係数表!F:F,3))))))</f>
        <v>#VALUE!</v>
      </c>
      <c r="I223" t="e">
        <f>MIN(100, MAX(0, (INDEX(出力表!D:D,3))*G223/MAX(H223, Settings!B3)))</f>
        <v>#VALUE!</v>
      </c>
      <c r="J223">
        <f>MIN(100, MAX(0, 100*BETAINV(乱数表!$D223, MAX(0.00000001, (1/(1+EXP(-(INDEX(係数表!G:G,4) + $B223))))*(EXP(INDEX(係数表!H:H,4) + INDEX(係数表!I:I,4)*LN(INDEX(出力表!C:C,4)+1)))), MAX(0.00000001, (1-(1/(1+EXP(-(INDEX(係数表!G:G,4) + $B223)))))*(EXP(INDEX(係数表!H:H,4) + INDEX(係数表!I:I,4)*LN(INDEX(出力表!C:C,4)+1)))))))</f>
        <v>96.386892606677947</v>
      </c>
      <c r="K223" t="e">
        <f>MIN(100, MAX(0, (100*(INDEX(出力表!D:D,4))/(EXP(INDEX(係数表!B:B,4) + $C223) + (INDEX(出力表!D:D,4)))) + (乱数表!$P223*(Settings!B12/(((INDEX(出力表!D:D,4))+1)^INDEX(係数表!E:E,4)*INDEX(係数表!F:F,4))))))</f>
        <v>#VALUE!</v>
      </c>
      <c r="L223" t="e">
        <f>MIN(100, MAX(0, (INDEX(出力表!D:D,4))*J223/MAX(K223, Settings!B3)))</f>
        <v>#VALUE!</v>
      </c>
      <c r="M223">
        <f>MIN(100, MAX(0, 100*BETAINV(乱数表!$E223, MAX(0.00000001, (1/(1+EXP(-(INDEX(係数表!G:G,5) + $B223))))*(EXP(INDEX(係数表!H:H,5) + INDEX(係数表!I:I,5)*LN(INDEX(出力表!C:C,5)+1)))), MAX(0.00000001, (1-(1/(1+EXP(-(INDEX(係数表!G:G,5) + $B223)))))*(EXP(INDEX(係数表!H:H,5) + INDEX(係数表!I:I,5)*LN(INDEX(出力表!C:C,5)+1)))))))</f>
        <v>65.127713003194771</v>
      </c>
      <c r="N223" t="e">
        <f>MIN(100, MAX(0, (100*(INDEX(出力表!D:D,5))/(EXP(INDEX(係数表!B:B,5) + $C223) + (INDEX(出力表!D:D,5)))) + (乱数表!$Q223*(Settings!B12/(((INDEX(出力表!D:D,5))+1)^INDEX(係数表!E:E,5)*INDEX(係数表!F:F,5))))))</f>
        <v>#VALUE!</v>
      </c>
      <c r="O223" t="e">
        <f>MIN(100, MAX(0, (INDEX(出力表!D:D,5))*M223/MAX(N223, Settings!B3)))</f>
        <v>#VALUE!</v>
      </c>
      <c r="P223">
        <f>MIN(100, MAX(0, 100*BETAINV(乱数表!$F223, MAX(0.00000001, (1/(1+EXP(-(INDEX(係数表!G:G,6) + $B223))))*(EXP(INDEX(係数表!H:H,6) + INDEX(係数表!I:I,6)*LN(INDEX(出力表!C:C,6)+1)))), MAX(0.00000001, (1-(1/(1+EXP(-(INDEX(係数表!G:G,6) + $B223)))))*(EXP(INDEX(係数表!H:H,6) + INDEX(係数表!I:I,6)*LN(INDEX(出力表!C:C,6)+1)))))))</f>
        <v>90.105498953563114</v>
      </c>
      <c r="Q223" t="e">
        <f>MIN(100, MAX(0, (100*(INDEX(出力表!D:D,6))/(EXP(INDEX(係数表!B:B,6) + $C223) + (INDEX(出力表!D:D,6)))) + (乱数表!$R223*(Settings!B12/(((INDEX(出力表!D:D,6))+1)^INDEX(係数表!E:E,6)*INDEX(係数表!F:F,6))))))</f>
        <v>#VALUE!</v>
      </c>
      <c r="R223" t="e">
        <f>MIN(100, MAX(0, (INDEX(出力表!D:D,6))*P223/MAX(Q223, Settings!B3)))</f>
        <v>#VALUE!</v>
      </c>
      <c r="S223">
        <f>MIN(100, MAX(0, 100*BETAINV(乱数表!$G223, MAX(0.00000001, (1/(1+EXP(-(INDEX(係数表!G:G,7) + $B223))))*(EXP(INDEX(係数表!H:H,7) + INDEX(係数表!I:I,7)*LN(INDEX(出力表!C:C,7)+1)))), MAX(0.00000001, (1-(1/(1+EXP(-(INDEX(係数表!G:G,7) + $B223)))))*(EXP(INDEX(係数表!H:H,7) + INDEX(係数表!I:I,7)*LN(INDEX(出力表!C:C,7)+1)))))))</f>
        <v>92.515671753971461</v>
      </c>
      <c r="T223" t="e">
        <f>MIN(100, MAX(0, (100*(INDEX(出力表!D:D,7))/(EXP(INDEX(係数表!B:B,7) + $C223) + (INDEX(出力表!D:D,7)))) + (乱数表!$S223*(Settings!B12/(((INDEX(出力表!D:D,7))+1)^INDEX(係数表!E:E,7)*INDEX(係数表!F:F,7))))))</f>
        <v>#VALUE!</v>
      </c>
      <c r="U223" t="e">
        <f>MIN(100, MAX(0, (INDEX(出力表!D:D,7))*S223/MAX(T223, Settings!B3)))</f>
        <v>#VALUE!</v>
      </c>
      <c r="V223">
        <f>MIN(100, MAX(0, 100*BETAINV(乱数表!$H223, MAX(0.00000001, (1/(1+EXP(-(INDEX(係数表!G:G,8) + $B223))))*(EXP(INDEX(係数表!H:H,8) + INDEX(係数表!I:I,8)*LN(INDEX(出力表!C:C,8)+1)))), MAX(0.00000001, (1-(1/(1+EXP(-(INDEX(係数表!G:G,8) + $B223)))))*(EXP(INDEX(係数表!H:H,8) + INDEX(係数表!I:I,8)*LN(INDEX(出力表!C:C,8)+1)))))))</f>
        <v>35.831805905052065</v>
      </c>
      <c r="W223" t="e">
        <f>MIN(100, MAX(0, (100*(INDEX(出力表!D:D,8))/(EXP(INDEX(係数表!B:B,8) + $C223) + (INDEX(出力表!D:D,8)))) + (乱数表!$T223*(Settings!B12/(((INDEX(出力表!D:D,8))+1)^INDEX(係数表!E:E,8)*INDEX(係数表!F:F,8))))))</f>
        <v>#VALUE!</v>
      </c>
      <c r="X223" t="e">
        <f>MIN(100, MAX(0, (INDEX(出力表!D:D,8))*V223/MAX(W223, Settings!B3)))</f>
        <v>#VALUE!</v>
      </c>
      <c r="Y223">
        <f>MIN(100, MAX(0, 100*BETAINV(乱数表!$I223, MAX(0.00000001, (1/(1+EXP(-(INDEX(係数表!G:G,9) + $B223))))*(EXP(INDEX(係数表!H:H,9) + INDEX(係数表!I:I,9)*LN(INDEX(出力表!C:C,9)+1)))), MAX(0.00000001, (1-(1/(1+EXP(-(INDEX(係数表!G:G,9) + $B223)))))*(EXP(INDEX(係数表!H:H,9) + INDEX(係数表!I:I,9)*LN(INDEX(出力表!C:C,9)+1)))))))</f>
        <v>91.084627426119496</v>
      </c>
      <c r="Z223" t="e">
        <f>MIN(100, MAX(0, (100*(INDEX(出力表!D:D,9))/(EXP(INDEX(係数表!B:B,9) + $C223) + (INDEX(出力表!D:D,9)))) + (乱数表!$U223*(Settings!B12/(((INDEX(出力表!D:D,9))+1)^INDEX(係数表!E:E,9)*INDEX(係数表!F:F,9))))))</f>
        <v>#VALUE!</v>
      </c>
      <c r="AA223" t="e">
        <f>MIN(100, MAX(0, (INDEX(出力表!D:D,9))*Y223/MAX(Z223, Settings!B3)))</f>
        <v>#VALUE!</v>
      </c>
      <c r="AB223">
        <f>MIN(100, MAX(0, 100*BETAINV(乱数表!$J223, MAX(0.00000001, (1/(1+EXP(-(INDEX(係数表!G:G,10) + $B223))))*(EXP(INDEX(係数表!H:H,10) + INDEX(係数表!I:I,10)*LN(INDEX(出力表!C:C,10)+1)))), MAX(0.00000001, (1-(1/(1+EXP(-(INDEX(係数表!G:G,10) + $B223)))))*(EXP(INDEX(係数表!H:H,10) + INDEX(係数表!I:I,10)*LN(INDEX(出力表!C:C,10)+1)))))))</f>
        <v>81.105232418613397</v>
      </c>
      <c r="AC223" t="e">
        <f>MIN(100, MAX(0, (100*(INDEX(出力表!D:D,10))/(EXP(INDEX(係数表!B:B,10) + $C223) + (INDEX(出力表!D:D,10)))) + (乱数表!$V223*(Settings!B12/(((INDEX(出力表!D:D,10))+1)^INDEX(係数表!E:E,10)*INDEX(係数表!F:F,10))))))</f>
        <v>#VALUE!</v>
      </c>
      <c r="AD223" t="e">
        <f>MIN(100, MAX(0, (INDEX(出力表!D:D,10))*AB223/MAX(AC223, Settings!B3)))</f>
        <v>#VALUE!</v>
      </c>
      <c r="AE223">
        <f>MIN(100, MAX(0, 100*BETAINV(乱数表!$K223, MAX(0.00000001, (1/(1+EXP(-(INDEX(係数表!G:G,11) + $B223))))*(EXP(INDEX(係数表!H:H,11) + INDEX(係数表!I:I,11)*LN(INDEX(出力表!C:C,11)+1)))), MAX(0.00000001, (1-(1/(1+EXP(-(INDEX(係数表!G:G,11) + $B223)))))*(EXP(INDEX(係数表!H:H,11) + INDEX(係数表!I:I,11)*LN(INDEX(出力表!C:C,11)+1)))))))</f>
        <v>85.009229777395873</v>
      </c>
      <c r="AF223" t="e">
        <f>MIN(100, MAX(0, (100*(INDEX(出力表!D:D,11))/(EXP(INDEX(係数表!B:B,11) + $C223) + (INDEX(出力表!D:D,11)))) + (乱数表!$W223*(Settings!B12/(((INDEX(出力表!D:D,11))+1)^INDEX(係数表!E:E,11)*INDEX(係数表!F:F,11))))))</f>
        <v>#VALUE!</v>
      </c>
      <c r="AG223" t="e">
        <f>MIN(100, MAX(0, (INDEX(出力表!D:D,11))*AE223/MAX(AF223, Settings!B3)))</f>
        <v>#VALUE!</v>
      </c>
      <c r="AH223">
        <f>MIN(100, MAX(0, 100*BETAINV(乱数表!$L223, MAX(0.00000001, (1/(1+EXP(-(INDEX(係数表!G:G,12) + $B223))))*(EXP(INDEX(係数表!H:H,12) + INDEX(係数表!I:I,12)*LN(INDEX(出力表!C:C,12)+1)))), MAX(0.00000001, (1-(1/(1+EXP(-(INDEX(係数表!G:G,12) + $B223)))))*(EXP(INDEX(係数表!H:H,12) + INDEX(係数表!I:I,12)*LN(INDEX(出力表!C:C,12)+1)))))))</f>
        <v>98.275394098287052</v>
      </c>
      <c r="AI223" t="e">
        <f>MIN(100, MAX(0, (100*(INDEX(出力表!D:D,12))/(EXP(INDEX(係数表!B:B,12) + $C223) + (INDEX(出力表!D:D,12)))) + (乱数表!$X223*(Settings!B12/(((INDEX(出力表!D:D,12))+1)^INDEX(係数表!E:E,12)*INDEX(係数表!F:F,12))))))</f>
        <v>#VALUE!</v>
      </c>
      <c r="AJ223" t="e">
        <f>MIN(100, MAX(0, (INDEX(出力表!D:D,12))*AH223/MAX(AI223, Settings!B3)))</f>
        <v>#VALUE!</v>
      </c>
      <c r="AK223">
        <f>MIN(100, MAX(0, 100*BETAINV(乱数表!$M223, MAX(0.00000001, (1/(1+EXP(-(INDEX(係数表!G:G,13) + $B223))))*(EXP(INDEX(係数表!H:H,13) + INDEX(係数表!I:I,13)*LN(INDEX(出力表!C:C,13)+1)))), MAX(0.00000001, (1-(1/(1+EXP(-(INDEX(係数表!G:G,13) + $B223)))))*(EXP(INDEX(係数表!H:H,13) + INDEX(係数表!I:I,13)*LN(INDEX(出力表!C:C,13)+1)))))))</f>
        <v>97.476691200004637</v>
      </c>
      <c r="AL223" t="e">
        <f>MIN(100, MAX(0, (100*(INDEX(出力表!D:D,13))/(EXP(INDEX(係数表!B:B,13) + $C223) + (INDEX(出力表!D:D,13)))) + (乱数表!$Y223*(Settings!B12/(((INDEX(出力表!D:D,13))+1)^INDEX(係数表!E:E,13)*INDEX(係数表!F:F,13))))))</f>
        <v>#VALUE!</v>
      </c>
      <c r="AM223" t="e">
        <f>MIN(100, MAX(0, (INDEX(出力表!D:D,13))*AK223/MAX(AL223, Settings!B3)))</f>
        <v>#VALUE!</v>
      </c>
      <c r="AN223">
        <f>IF(ISNUMBER(F223), INDEX(出力表!B:B,2)*F223, 0)+IF(ISNUMBER(I223), INDEX(出力表!B:B,3)*I223, 0)+IF(ISNUMBER(L223), INDEX(出力表!B:B,4)*L223, 0)+IF(ISNUMBER(O223), INDEX(出力表!B:B,5)*O223, 0)+IF(ISNUMBER(R223), INDEX(出力表!B:B,6)*R223, 0)+IF(ISNUMBER(U223), INDEX(出力表!B:B,7)*U223, 0)+IF(ISNUMBER(X223), INDEX(出力表!B:B,8)*X223, 0)+IF(ISNUMBER(AA223), INDEX(出力表!B:B,9)*AA223, 0)+IF(ISNUMBER(AD223), INDEX(出力表!B:B,10)*AD223, 0)+IF(ISNUMBER(AG223), INDEX(出力表!B:B,11)*AG223, 0)+IF(ISNUMBER(AJ223), INDEX(出力表!B:B,12)*AJ223, 0)+IF(ISNUMBER(AM223), INDEX(出力表!B:B,13)*AM223, 0)</f>
        <v>0</v>
      </c>
      <c r="AO223">
        <f>IF(ISNUMBER(F223), INDEX(出力表!B:B,2), 0)+IF(ISNUMBER(I223), INDEX(出力表!B:B,3), 0)+IF(ISNUMBER(L223), INDEX(出力表!B:B,4), 0)+IF(ISNUMBER(O223), INDEX(出力表!B:B,5), 0)+IF(ISNUMBER(R223), INDEX(出力表!B:B,6), 0)+IF(ISNUMBER(U223), INDEX(出力表!B:B,7), 0)+IF(ISNUMBER(X223), INDEX(出力表!B:B,8), 0)+IF(ISNUMBER(AA223), INDEX(出力表!B:B,9), 0)+IF(ISNUMBER(AD223), INDEX(出力表!B:B,10), 0)+IF(ISNUMBER(AG223), INDEX(出力表!B:B,11), 0)+IF(ISNUMBER(AJ223), INDEX(出力表!B:B,12), 0)+IF(ISNUMBER(AM223), INDEX(出力表!B:B,13), 0)</f>
        <v>0</v>
      </c>
      <c r="AP223" t="str">
        <f t="shared" si="3"/>
        <v/>
      </c>
    </row>
    <row r="224" spans="1:42" x14ac:dyDescent="0.2">
      <c r="A224">
        <v>223</v>
      </c>
      <c r="B224">
        <f>IF(UPPER(Settings!B4)="TRUE", 乱数表!$Z224*Settings!B10, 0)</f>
        <v>-0.15609201608584747</v>
      </c>
      <c r="C224">
        <f>IF(UPPER(Settings!B4)="TRUE", 乱数表!$AA224*Settings!B11, 0)</f>
        <v>-7.315161698198086E-2</v>
      </c>
      <c r="D224">
        <f>MIN(100, MAX(0, 100*BETAINV(乱数表!$B224, MAX(0.00000001, (1/(1+EXP(-(INDEX(係数表!G:G,2) + $B224))))*(EXP(INDEX(係数表!H:H,2) + INDEX(係数表!I:I,2)*LN(INDEX(出力表!C:C,2)+1)))), MAX(0.00000001, (1-(1/(1+EXP(-(INDEX(係数表!G:G,2) + $B224)))))*(EXP(INDEX(係数表!H:H,2) + INDEX(係数表!I:I,2)*LN(INDEX(出力表!C:C,2)+1)))))))</f>
        <v>98.396207305002477</v>
      </c>
      <c r="E224" t="e">
        <f>MIN(100, MAX(0, (100*(INDEX(出力表!D:D,2))/(EXP(INDEX(係数表!B:B,2) + $C224) + (INDEX(出力表!D:D,2)))) + (乱数表!$N224*(Settings!B12/(((INDEX(出力表!D:D,2))+1)^INDEX(係数表!E:E,2)*INDEX(係数表!F:F,2))))))</f>
        <v>#VALUE!</v>
      </c>
      <c r="F224" t="e">
        <f>MIN(100, MAX(0, (INDEX(出力表!D:D,2))*D224/MAX(E224, Settings!B3)))</f>
        <v>#VALUE!</v>
      </c>
      <c r="G224">
        <f>MIN(100, MAX(0, 100*BETAINV(乱数表!$C224, MAX(0.00000001, (1/(1+EXP(-(INDEX(係数表!G:G,3) + $B224))))*(EXP(INDEX(係数表!H:H,3) + INDEX(係数表!I:I,3)*LN(INDEX(出力表!C:C,3)+1)))), MAX(0.00000001, (1-(1/(1+EXP(-(INDEX(係数表!G:G,3) + $B224)))))*(EXP(INDEX(係数表!H:H,3) + INDEX(係数表!I:I,3)*LN(INDEX(出力表!C:C,3)+1)))))))</f>
        <v>64.212746955814637</v>
      </c>
      <c r="H224" t="e">
        <f>MIN(100, MAX(0, (100*(INDEX(出力表!D:D,3))/(EXP(INDEX(係数表!B:B,3) + $C224) + (INDEX(出力表!D:D,3)))) + (乱数表!$O224*(Settings!B12/(((INDEX(出力表!D:D,3))+1)^INDEX(係数表!E:E,3)*INDEX(係数表!F:F,3))))))</f>
        <v>#VALUE!</v>
      </c>
      <c r="I224" t="e">
        <f>MIN(100, MAX(0, (INDEX(出力表!D:D,3))*G224/MAX(H224, Settings!B3)))</f>
        <v>#VALUE!</v>
      </c>
      <c r="J224">
        <f>MIN(100, MAX(0, 100*BETAINV(乱数表!$D224, MAX(0.00000001, (1/(1+EXP(-(INDEX(係数表!G:G,4) + $B224))))*(EXP(INDEX(係数表!H:H,4) + INDEX(係数表!I:I,4)*LN(INDEX(出力表!C:C,4)+1)))), MAX(0.00000001, (1-(1/(1+EXP(-(INDEX(係数表!G:G,4) + $B224)))))*(EXP(INDEX(係数表!H:H,4) + INDEX(係数表!I:I,4)*LN(INDEX(出力表!C:C,4)+1)))))))</f>
        <v>98.287758328149522</v>
      </c>
      <c r="K224" t="e">
        <f>MIN(100, MAX(0, (100*(INDEX(出力表!D:D,4))/(EXP(INDEX(係数表!B:B,4) + $C224) + (INDEX(出力表!D:D,4)))) + (乱数表!$P224*(Settings!B12/(((INDEX(出力表!D:D,4))+1)^INDEX(係数表!E:E,4)*INDEX(係数表!F:F,4))))))</f>
        <v>#VALUE!</v>
      </c>
      <c r="L224" t="e">
        <f>MIN(100, MAX(0, (INDEX(出力表!D:D,4))*J224/MAX(K224, Settings!B3)))</f>
        <v>#VALUE!</v>
      </c>
      <c r="M224">
        <f>MIN(100, MAX(0, 100*BETAINV(乱数表!$E224, MAX(0.00000001, (1/(1+EXP(-(INDEX(係数表!G:G,5) + $B224))))*(EXP(INDEX(係数表!H:H,5) + INDEX(係数表!I:I,5)*LN(INDEX(出力表!C:C,5)+1)))), MAX(0.00000001, (1-(1/(1+EXP(-(INDEX(係数表!G:G,5) + $B224)))))*(EXP(INDEX(係数表!H:H,5) + INDEX(係数表!I:I,5)*LN(INDEX(出力表!C:C,5)+1)))))))</f>
        <v>98.336608665001535</v>
      </c>
      <c r="N224" t="e">
        <f>MIN(100, MAX(0, (100*(INDEX(出力表!D:D,5))/(EXP(INDEX(係数表!B:B,5) + $C224) + (INDEX(出力表!D:D,5)))) + (乱数表!$Q224*(Settings!B12/(((INDEX(出力表!D:D,5))+1)^INDEX(係数表!E:E,5)*INDEX(係数表!F:F,5))))))</f>
        <v>#VALUE!</v>
      </c>
      <c r="O224" t="e">
        <f>MIN(100, MAX(0, (INDEX(出力表!D:D,5))*M224/MAX(N224, Settings!B3)))</f>
        <v>#VALUE!</v>
      </c>
      <c r="P224">
        <f>MIN(100, MAX(0, 100*BETAINV(乱数表!$F224, MAX(0.00000001, (1/(1+EXP(-(INDEX(係数表!G:G,6) + $B224))))*(EXP(INDEX(係数表!H:H,6) + INDEX(係数表!I:I,6)*LN(INDEX(出力表!C:C,6)+1)))), MAX(0.00000001, (1-(1/(1+EXP(-(INDEX(係数表!G:G,6) + $B224)))))*(EXP(INDEX(係数表!H:H,6) + INDEX(係数表!I:I,6)*LN(INDEX(出力表!C:C,6)+1)))))))</f>
        <v>76.22017798056136</v>
      </c>
      <c r="Q224" t="e">
        <f>MIN(100, MAX(0, (100*(INDEX(出力表!D:D,6))/(EXP(INDEX(係数表!B:B,6) + $C224) + (INDEX(出力表!D:D,6)))) + (乱数表!$R224*(Settings!B12/(((INDEX(出力表!D:D,6))+1)^INDEX(係数表!E:E,6)*INDEX(係数表!F:F,6))))))</f>
        <v>#VALUE!</v>
      </c>
      <c r="R224" t="e">
        <f>MIN(100, MAX(0, (INDEX(出力表!D:D,6))*P224/MAX(Q224, Settings!B3)))</f>
        <v>#VALUE!</v>
      </c>
      <c r="S224">
        <f>MIN(100, MAX(0, 100*BETAINV(乱数表!$G224, MAX(0.00000001, (1/(1+EXP(-(INDEX(係数表!G:G,7) + $B224))))*(EXP(INDEX(係数表!H:H,7) + INDEX(係数表!I:I,7)*LN(INDEX(出力表!C:C,7)+1)))), MAX(0.00000001, (1-(1/(1+EXP(-(INDEX(係数表!G:G,7) + $B224)))))*(EXP(INDEX(係数表!H:H,7) + INDEX(係数表!I:I,7)*LN(INDEX(出力表!C:C,7)+1)))))))</f>
        <v>90.679969460746776</v>
      </c>
      <c r="T224" t="e">
        <f>MIN(100, MAX(0, (100*(INDEX(出力表!D:D,7))/(EXP(INDEX(係数表!B:B,7) + $C224) + (INDEX(出力表!D:D,7)))) + (乱数表!$S224*(Settings!B12/(((INDEX(出力表!D:D,7))+1)^INDEX(係数表!E:E,7)*INDEX(係数表!F:F,7))))))</f>
        <v>#VALUE!</v>
      </c>
      <c r="U224" t="e">
        <f>MIN(100, MAX(0, (INDEX(出力表!D:D,7))*S224/MAX(T224, Settings!B3)))</f>
        <v>#VALUE!</v>
      </c>
      <c r="V224">
        <f>MIN(100, MAX(0, 100*BETAINV(乱数表!$H224, MAX(0.00000001, (1/(1+EXP(-(INDEX(係数表!G:G,8) + $B224))))*(EXP(INDEX(係数表!H:H,8) + INDEX(係数表!I:I,8)*LN(INDEX(出力表!C:C,8)+1)))), MAX(0.00000001, (1-(1/(1+EXP(-(INDEX(係数表!G:G,8) + $B224)))))*(EXP(INDEX(係数表!H:H,8) + INDEX(係数表!I:I,8)*LN(INDEX(出力表!C:C,8)+1)))))))</f>
        <v>51.763236306211709</v>
      </c>
      <c r="W224" t="e">
        <f>MIN(100, MAX(0, (100*(INDEX(出力表!D:D,8))/(EXP(INDEX(係数表!B:B,8) + $C224) + (INDEX(出力表!D:D,8)))) + (乱数表!$T224*(Settings!B12/(((INDEX(出力表!D:D,8))+1)^INDEX(係数表!E:E,8)*INDEX(係数表!F:F,8))))))</f>
        <v>#VALUE!</v>
      </c>
      <c r="X224" t="e">
        <f>MIN(100, MAX(0, (INDEX(出力表!D:D,8))*V224/MAX(W224, Settings!B3)))</f>
        <v>#VALUE!</v>
      </c>
      <c r="Y224">
        <f>MIN(100, MAX(0, 100*BETAINV(乱数表!$I224, MAX(0.00000001, (1/(1+EXP(-(INDEX(係数表!G:G,9) + $B224))))*(EXP(INDEX(係数表!H:H,9) + INDEX(係数表!I:I,9)*LN(INDEX(出力表!C:C,9)+1)))), MAX(0.00000001, (1-(1/(1+EXP(-(INDEX(係数表!G:G,9) + $B224)))))*(EXP(INDEX(係数表!H:H,9) + INDEX(係数表!I:I,9)*LN(INDEX(出力表!C:C,9)+1)))))))</f>
        <v>99.4584844831829</v>
      </c>
      <c r="Z224" t="e">
        <f>MIN(100, MAX(0, (100*(INDEX(出力表!D:D,9))/(EXP(INDEX(係数表!B:B,9) + $C224) + (INDEX(出力表!D:D,9)))) + (乱数表!$U224*(Settings!B12/(((INDEX(出力表!D:D,9))+1)^INDEX(係数表!E:E,9)*INDEX(係数表!F:F,9))))))</f>
        <v>#VALUE!</v>
      </c>
      <c r="AA224" t="e">
        <f>MIN(100, MAX(0, (INDEX(出力表!D:D,9))*Y224/MAX(Z224, Settings!B3)))</f>
        <v>#VALUE!</v>
      </c>
      <c r="AB224">
        <f>MIN(100, MAX(0, 100*BETAINV(乱数表!$J224, MAX(0.00000001, (1/(1+EXP(-(INDEX(係数表!G:G,10) + $B224))))*(EXP(INDEX(係数表!H:H,10) + INDEX(係数表!I:I,10)*LN(INDEX(出力表!C:C,10)+1)))), MAX(0.00000001, (1-(1/(1+EXP(-(INDEX(係数表!G:G,10) + $B224)))))*(EXP(INDEX(係数表!H:H,10) + INDEX(係数表!I:I,10)*LN(INDEX(出力表!C:C,10)+1)))))))</f>
        <v>93.443426838112956</v>
      </c>
      <c r="AC224" t="e">
        <f>MIN(100, MAX(0, (100*(INDEX(出力表!D:D,10))/(EXP(INDEX(係数表!B:B,10) + $C224) + (INDEX(出力表!D:D,10)))) + (乱数表!$V224*(Settings!B12/(((INDEX(出力表!D:D,10))+1)^INDEX(係数表!E:E,10)*INDEX(係数表!F:F,10))))))</f>
        <v>#VALUE!</v>
      </c>
      <c r="AD224" t="e">
        <f>MIN(100, MAX(0, (INDEX(出力表!D:D,10))*AB224/MAX(AC224, Settings!B3)))</f>
        <v>#VALUE!</v>
      </c>
      <c r="AE224">
        <f>MIN(100, MAX(0, 100*BETAINV(乱数表!$K224, MAX(0.00000001, (1/(1+EXP(-(INDEX(係数表!G:G,11) + $B224))))*(EXP(INDEX(係数表!H:H,11) + INDEX(係数表!I:I,11)*LN(INDEX(出力表!C:C,11)+1)))), MAX(0.00000001, (1-(1/(1+EXP(-(INDEX(係数表!G:G,11) + $B224)))))*(EXP(INDEX(係数表!H:H,11) + INDEX(係数表!I:I,11)*LN(INDEX(出力表!C:C,11)+1)))))))</f>
        <v>62.914933724968535</v>
      </c>
      <c r="AF224" t="e">
        <f>MIN(100, MAX(0, (100*(INDEX(出力表!D:D,11))/(EXP(INDEX(係数表!B:B,11) + $C224) + (INDEX(出力表!D:D,11)))) + (乱数表!$W224*(Settings!B12/(((INDEX(出力表!D:D,11))+1)^INDEX(係数表!E:E,11)*INDEX(係数表!F:F,11))))))</f>
        <v>#VALUE!</v>
      </c>
      <c r="AG224" t="e">
        <f>MIN(100, MAX(0, (INDEX(出力表!D:D,11))*AE224/MAX(AF224, Settings!B3)))</f>
        <v>#VALUE!</v>
      </c>
      <c r="AH224">
        <f>MIN(100, MAX(0, 100*BETAINV(乱数表!$L224, MAX(0.00000001, (1/(1+EXP(-(INDEX(係数表!G:G,12) + $B224))))*(EXP(INDEX(係数表!H:H,12) + INDEX(係数表!I:I,12)*LN(INDEX(出力表!C:C,12)+1)))), MAX(0.00000001, (1-(1/(1+EXP(-(INDEX(係数表!G:G,12) + $B224)))))*(EXP(INDEX(係数表!H:H,12) + INDEX(係数表!I:I,12)*LN(INDEX(出力表!C:C,12)+1)))))))</f>
        <v>97.206399346370915</v>
      </c>
      <c r="AI224" t="e">
        <f>MIN(100, MAX(0, (100*(INDEX(出力表!D:D,12))/(EXP(INDEX(係数表!B:B,12) + $C224) + (INDEX(出力表!D:D,12)))) + (乱数表!$X224*(Settings!B12/(((INDEX(出力表!D:D,12))+1)^INDEX(係数表!E:E,12)*INDEX(係数表!F:F,12))))))</f>
        <v>#VALUE!</v>
      </c>
      <c r="AJ224" t="e">
        <f>MIN(100, MAX(0, (INDEX(出力表!D:D,12))*AH224/MAX(AI224, Settings!B3)))</f>
        <v>#VALUE!</v>
      </c>
      <c r="AK224">
        <f>MIN(100, MAX(0, 100*BETAINV(乱数表!$M224, MAX(0.00000001, (1/(1+EXP(-(INDEX(係数表!G:G,13) + $B224))))*(EXP(INDEX(係数表!H:H,13) + INDEX(係数表!I:I,13)*LN(INDEX(出力表!C:C,13)+1)))), MAX(0.00000001, (1-(1/(1+EXP(-(INDEX(係数表!G:G,13) + $B224)))))*(EXP(INDEX(係数表!H:H,13) + INDEX(係数表!I:I,13)*LN(INDEX(出力表!C:C,13)+1)))))))</f>
        <v>94.395743993553708</v>
      </c>
      <c r="AL224" t="e">
        <f>MIN(100, MAX(0, (100*(INDEX(出力表!D:D,13))/(EXP(INDEX(係数表!B:B,13) + $C224) + (INDEX(出力表!D:D,13)))) + (乱数表!$Y224*(Settings!B12/(((INDEX(出力表!D:D,13))+1)^INDEX(係数表!E:E,13)*INDEX(係数表!F:F,13))))))</f>
        <v>#VALUE!</v>
      </c>
      <c r="AM224" t="e">
        <f>MIN(100, MAX(0, (INDEX(出力表!D:D,13))*AK224/MAX(AL224, Settings!B3)))</f>
        <v>#VALUE!</v>
      </c>
      <c r="AN224">
        <f>IF(ISNUMBER(F224), INDEX(出力表!B:B,2)*F224, 0)+IF(ISNUMBER(I224), INDEX(出力表!B:B,3)*I224, 0)+IF(ISNUMBER(L224), INDEX(出力表!B:B,4)*L224, 0)+IF(ISNUMBER(O224), INDEX(出力表!B:B,5)*O224, 0)+IF(ISNUMBER(R224), INDEX(出力表!B:B,6)*R224, 0)+IF(ISNUMBER(U224), INDEX(出力表!B:B,7)*U224, 0)+IF(ISNUMBER(X224), INDEX(出力表!B:B,8)*X224, 0)+IF(ISNUMBER(AA224), INDEX(出力表!B:B,9)*AA224, 0)+IF(ISNUMBER(AD224), INDEX(出力表!B:B,10)*AD224, 0)+IF(ISNUMBER(AG224), INDEX(出力表!B:B,11)*AG224, 0)+IF(ISNUMBER(AJ224), INDEX(出力表!B:B,12)*AJ224, 0)+IF(ISNUMBER(AM224), INDEX(出力表!B:B,13)*AM224, 0)</f>
        <v>0</v>
      </c>
      <c r="AO224">
        <f>IF(ISNUMBER(F224), INDEX(出力表!B:B,2), 0)+IF(ISNUMBER(I224), INDEX(出力表!B:B,3), 0)+IF(ISNUMBER(L224), INDEX(出力表!B:B,4), 0)+IF(ISNUMBER(O224), INDEX(出力表!B:B,5), 0)+IF(ISNUMBER(R224), INDEX(出力表!B:B,6), 0)+IF(ISNUMBER(U224), INDEX(出力表!B:B,7), 0)+IF(ISNUMBER(X224), INDEX(出力表!B:B,8), 0)+IF(ISNUMBER(AA224), INDEX(出力表!B:B,9), 0)+IF(ISNUMBER(AD224), INDEX(出力表!B:B,10), 0)+IF(ISNUMBER(AG224), INDEX(出力表!B:B,11), 0)+IF(ISNUMBER(AJ224), INDEX(出力表!B:B,12), 0)+IF(ISNUMBER(AM224), INDEX(出力表!B:B,13), 0)</f>
        <v>0</v>
      </c>
      <c r="AP224" t="str">
        <f t="shared" si="3"/>
        <v/>
      </c>
    </row>
    <row r="225" spans="1:42" x14ac:dyDescent="0.2">
      <c r="A225">
        <v>224</v>
      </c>
      <c r="B225">
        <f>IF(UPPER(Settings!B4)="TRUE", 乱数表!$Z225*Settings!B10, 0)</f>
        <v>-0.10904897781987478</v>
      </c>
      <c r="C225">
        <f>IF(UPPER(Settings!B4)="TRUE", 乱数表!$AA225*Settings!B11, 0)</f>
        <v>2.9509017203767435E-2</v>
      </c>
      <c r="D225">
        <f>MIN(100, MAX(0, 100*BETAINV(乱数表!$B225, MAX(0.00000001, (1/(1+EXP(-(INDEX(係数表!G:G,2) + $B225))))*(EXP(INDEX(係数表!H:H,2) + INDEX(係数表!I:I,2)*LN(INDEX(出力表!C:C,2)+1)))), MAX(0.00000001, (1-(1/(1+EXP(-(INDEX(係数表!G:G,2) + $B225)))))*(EXP(INDEX(係数表!H:H,2) + INDEX(係数表!I:I,2)*LN(INDEX(出力表!C:C,2)+1)))))))</f>
        <v>98.080250389799218</v>
      </c>
      <c r="E225" t="e">
        <f>MIN(100, MAX(0, (100*(INDEX(出力表!D:D,2))/(EXP(INDEX(係数表!B:B,2) + $C225) + (INDEX(出力表!D:D,2)))) + (乱数表!$N225*(Settings!B12/(((INDEX(出力表!D:D,2))+1)^INDEX(係数表!E:E,2)*INDEX(係数表!F:F,2))))))</f>
        <v>#VALUE!</v>
      </c>
      <c r="F225" t="e">
        <f>MIN(100, MAX(0, (INDEX(出力表!D:D,2))*D225/MAX(E225, Settings!B3)))</f>
        <v>#VALUE!</v>
      </c>
      <c r="G225">
        <f>MIN(100, MAX(0, 100*BETAINV(乱数表!$C225, MAX(0.00000001, (1/(1+EXP(-(INDEX(係数表!G:G,3) + $B225))))*(EXP(INDEX(係数表!H:H,3) + INDEX(係数表!I:I,3)*LN(INDEX(出力表!C:C,3)+1)))), MAX(0.00000001, (1-(1/(1+EXP(-(INDEX(係数表!G:G,3) + $B225)))))*(EXP(INDEX(係数表!H:H,3) + INDEX(係数表!I:I,3)*LN(INDEX(出力表!C:C,3)+1)))))))</f>
        <v>99.09924085449147</v>
      </c>
      <c r="H225" t="e">
        <f>MIN(100, MAX(0, (100*(INDEX(出力表!D:D,3))/(EXP(INDEX(係数表!B:B,3) + $C225) + (INDEX(出力表!D:D,3)))) + (乱数表!$O225*(Settings!B12/(((INDEX(出力表!D:D,3))+1)^INDEX(係数表!E:E,3)*INDEX(係数表!F:F,3))))))</f>
        <v>#VALUE!</v>
      </c>
      <c r="I225" t="e">
        <f>MIN(100, MAX(0, (INDEX(出力表!D:D,3))*G225/MAX(H225, Settings!B3)))</f>
        <v>#VALUE!</v>
      </c>
      <c r="J225">
        <f>MIN(100, MAX(0, 100*BETAINV(乱数表!$D225, MAX(0.00000001, (1/(1+EXP(-(INDEX(係数表!G:G,4) + $B225))))*(EXP(INDEX(係数表!H:H,4) + INDEX(係数表!I:I,4)*LN(INDEX(出力表!C:C,4)+1)))), MAX(0.00000001, (1-(1/(1+EXP(-(INDEX(係数表!G:G,4) + $B225)))))*(EXP(INDEX(係数表!H:H,4) + INDEX(係数表!I:I,4)*LN(INDEX(出力表!C:C,4)+1)))))))</f>
        <v>54.933310189317652</v>
      </c>
      <c r="K225" t="e">
        <f>MIN(100, MAX(0, (100*(INDEX(出力表!D:D,4))/(EXP(INDEX(係数表!B:B,4) + $C225) + (INDEX(出力表!D:D,4)))) + (乱数表!$P225*(Settings!B12/(((INDEX(出力表!D:D,4))+1)^INDEX(係数表!E:E,4)*INDEX(係数表!F:F,4))))))</f>
        <v>#VALUE!</v>
      </c>
      <c r="L225" t="e">
        <f>MIN(100, MAX(0, (INDEX(出力表!D:D,4))*J225/MAX(K225, Settings!B3)))</f>
        <v>#VALUE!</v>
      </c>
      <c r="M225">
        <f>MIN(100, MAX(0, 100*BETAINV(乱数表!$E225, MAX(0.00000001, (1/(1+EXP(-(INDEX(係数表!G:G,5) + $B225))))*(EXP(INDEX(係数表!H:H,5) + INDEX(係数表!I:I,5)*LN(INDEX(出力表!C:C,5)+1)))), MAX(0.00000001, (1-(1/(1+EXP(-(INDEX(係数表!G:G,5) + $B225)))))*(EXP(INDEX(係数表!H:H,5) + INDEX(係数表!I:I,5)*LN(INDEX(出力表!C:C,5)+1)))))))</f>
        <v>94.060706566484413</v>
      </c>
      <c r="N225" t="e">
        <f>MIN(100, MAX(0, (100*(INDEX(出力表!D:D,5))/(EXP(INDEX(係数表!B:B,5) + $C225) + (INDEX(出力表!D:D,5)))) + (乱数表!$Q225*(Settings!B12/(((INDEX(出力表!D:D,5))+1)^INDEX(係数表!E:E,5)*INDEX(係数表!F:F,5))))))</f>
        <v>#VALUE!</v>
      </c>
      <c r="O225" t="e">
        <f>MIN(100, MAX(0, (INDEX(出力表!D:D,5))*M225/MAX(N225, Settings!B3)))</f>
        <v>#VALUE!</v>
      </c>
      <c r="P225">
        <f>MIN(100, MAX(0, 100*BETAINV(乱数表!$F225, MAX(0.00000001, (1/(1+EXP(-(INDEX(係数表!G:G,6) + $B225))))*(EXP(INDEX(係数表!H:H,6) + INDEX(係数表!I:I,6)*LN(INDEX(出力表!C:C,6)+1)))), MAX(0.00000001, (1-(1/(1+EXP(-(INDEX(係数表!G:G,6) + $B225)))))*(EXP(INDEX(係数表!H:H,6) + INDEX(係数表!I:I,6)*LN(INDEX(出力表!C:C,6)+1)))))))</f>
        <v>79.006326088704597</v>
      </c>
      <c r="Q225" t="e">
        <f>MIN(100, MAX(0, (100*(INDEX(出力表!D:D,6))/(EXP(INDEX(係数表!B:B,6) + $C225) + (INDEX(出力表!D:D,6)))) + (乱数表!$R225*(Settings!B12/(((INDEX(出力表!D:D,6))+1)^INDEX(係数表!E:E,6)*INDEX(係数表!F:F,6))))))</f>
        <v>#VALUE!</v>
      </c>
      <c r="R225" t="e">
        <f>MIN(100, MAX(0, (INDEX(出力表!D:D,6))*P225/MAX(Q225, Settings!B3)))</f>
        <v>#VALUE!</v>
      </c>
      <c r="S225">
        <f>MIN(100, MAX(0, 100*BETAINV(乱数表!$G225, MAX(0.00000001, (1/(1+EXP(-(INDEX(係数表!G:G,7) + $B225))))*(EXP(INDEX(係数表!H:H,7) + INDEX(係数表!I:I,7)*LN(INDEX(出力表!C:C,7)+1)))), MAX(0.00000001, (1-(1/(1+EXP(-(INDEX(係数表!G:G,7) + $B225)))))*(EXP(INDEX(係数表!H:H,7) + INDEX(係数表!I:I,7)*LN(INDEX(出力表!C:C,7)+1)))))))</f>
        <v>98.310828960852703</v>
      </c>
      <c r="T225" t="e">
        <f>MIN(100, MAX(0, (100*(INDEX(出力表!D:D,7))/(EXP(INDEX(係数表!B:B,7) + $C225) + (INDEX(出力表!D:D,7)))) + (乱数表!$S225*(Settings!B12/(((INDEX(出力表!D:D,7))+1)^INDEX(係数表!E:E,7)*INDEX(係数表!F:F,7))))))</f>
        <v>#VALUE!</v>
      </c>
      <c r="U225" t="e">
        <f>MIN(100, MAX(0, (INDEX(出力表!D:D,7))*S225/MAX(T225, Settings!B3)))</f>
        <v>#VALUE!</v>
      </c>
      <c r="V225">
        <f>MIN(100, MAX(0, 100*BETAINV(乱数表!$H225, MAX(0.00000001, (1/(1+EXP(-(INDEX(係数表!G:G,8) + $B225))))*(EXP(INDEX(係数表!H:H,8) + INDEX(係数表!I:I,8)*LN(INDEX(出力表!C:C,8)+1)))), MAX(0.00000001, (1-(1/(1+EXP(-(INDEX(係数表!G:G,8) + $B225)))))*(EXP(INDEX(係数表!H:H,8) + INDEX(係数表!I:I,8)*LN(INDEX(出力表!C:C,8)+1)))))))</f>
        <v>99.608501262927874</v>
      </c>
      <c r="W225" t="e">
        <f>MIN(100, MAX(0, (100*(INDEX(出力表!D:D,8))/(EXP(INDEX(係数表!B:B,8) + $C225) + (INDEX(出力表!D:D,8)))) + (乱数表!$T225*(Settings!B12/(((INDEX(出力表!D:D,8))+1)^INDEX(係数表!E:E,8)*INDEX(係数表!F:F,8))))))</f>
        <v>#VALUE!</v>
      </c>
      <c r="X225" t="e">
        <f>MIN(100, MAX(0, (INDEX(出力表!D:D,8))*V225/MAX(W225, Settings!B3)))</f>
        <v>#VALUE!</v>
      </c>
      <c r="Y225">
        <f>MIN(100, MAX(0, 100*BETAINV(乱数表!$I225, MAX(0.00000001, (1/(1+EXP(-(INDEX(係数表!G:G,9) + $B225))))*(EXP(INDEX(係数表!H:H,9) + INDEX(係数表!I:I,9)*LN(INDEX(出力表!C:C,9)+1)))), MAX(0.00000001, (1-(1/(1+EXP(-(INDEX(係数表!G:G,9) + $B225)))))*(EXP(INDEX(係数表!H:H,9) + INDEX(係数表!I:I,9)*LN(INDEX(出力表!C:C,9)+1)))))))</f>
        <v>90.692301526550324</v>
      </c>
      <c r="Z225" t="e">
        <f>MIN(100, MAX(0, (100*(INDEX(出力表!D:D,9))/(EXP(INDEX(係数表!B:B,9) + $C225) + (INDEX(出力表!D:D,9)))) + (乱数表!$U225*(Settings!B12/(((INDEX(出力表!D:D,9))+1)^INDEX(係数表!E:E,9)*INDEX(係数表!F:F,9))))))</f>
        <v>#VALUE!</v>
      </c>
      <c r="AA225" t="e">
        <f>MIN(100, MAX(0, (INDEX(出力表!D:D,9))*Y225/MAX(Z225, Settings!B3)))</f>
        <v>#VALUE!</v>
      </c>
      <c r="AB225">
        <f>MIN(100, MAX(0, 100*BETAINV(乱数表!$J225, MAX(0.00000001, (1/(1+EXP(-(INDEX(係数表!G:G,10) + $B225))))*(EXP(INDEX(係数表!H:H,10) + INDEX(係数表!I:I,10)*LN(INDEX(出力表!C:C,10)+1)))), MAX(0.00000001, (1-(1/(1+EXP(-(INDEX(係数表!G:G,10) + $B225)))))*(EXP(INDEX(係数表!H:H,10) + INDEX(係数表!I:I,10)*LN(INDEX(出力表!C:C,10)+1)))))))</f>
        <v>99.114482299353284</v>
      </c>
      <c r="AC225" t="e">
        <f>MIN(100, MAX(0, (100*(INDEX(出力表!D:D,10))/(EXP(INDEX(係数表!B:B,10) + $C225) + (INDEX(出力表!D:D,10)))) + (乱数表!$V225*(Settings!B12/(((INDEX(出力表!D:D,10))+1)^INDEX(係数表!E:E,10)*INDEX(係数表!F:F,10))))))</f>
        <v>#VALUE!</v>
      </c>
      <c r="AD225" t="e">
        <f>MIN(100, MAX(0, (INDEX(出力表!D:D,10))*AB225/MAX(AC225, Settings!B3)))</f>
        <v>#VALUE!</v>
      </c>
      <c r="AE225">
        <f>MIN(100, MAX(0, 100*BETAINV(乱数表!$K225, MAX(0.00000001, (1/(1+EXP(-(INDEX(係数表!G:G,11) + $B225))))*(EXP(INDEX(係数表!H:H,11) + INDEX(係数表!I:I,11)*LN(INDEX(出力表!C:C,11)+1)))), MAX(0.00000001, (1-(1/(1+EXP(-(INDEX(係数表!G:G,11) + $B225)))))*(EXP(INDEX(係数表!H:H,11) + INDEX(係数表!I:I,11)*LN(INDEX(出力表!C:C,11)+1)))))))</f>
        <v>74.123267072489639</v>
      </c>
      <c r="AF225" t="e">
        <f>MIN(100, MAX(0, (100*(INDEX(出力表!D:D,11))/(EXP(INDEX(係数表!B:B,11) + $C225) + (INDEX(出力表!D:D,11)))) + (乱数表!$W225*(Settings!B12/(((INDEX(出力表!D:D,11))+1)^INDEX(係数表!E:E,11)*INDEX(係数表!F:F,11))))))</f>
        <v>#VALUE!</v>
      </c>
      <c r="AG225" t="e">
        <f>MIN(100, MAX(0, (INDEX(出力表!D:D,11))*AE225/MAX(AF225, Settings!B3)))</f>
        <v>#VALUE!</v>
      </c>
      <c r="AH225">
        <f>MIN(100, MAX(0, 100*BETAINV(乱数表!$L225, MAX(0.00000001, (1/(1+EXP(-(INDEX(係数表!G:G,12) + $B225))))*(EXP(INDEX(係数表!H:H,12) + INDEX(係数表!I:I,12)*LN(INDEX(出力表!C:C,12)+1)))), MAX(0.00000001, (1-(1/(1+EXP(-(INDEX(係数表!G:G,12) + $B225)))))*(EXP(INDEX(係数表!H:H,12) + INDEX(係数表!I:I,12)*LN(INDEX(出力表!C:C,12)+1)))))))</f>
        <v>99.866072549473145</v>
      </c>
      <c r="AI225" t="e">
        <f>MIN(100, MAX(0, (100*(INDEX(出力表!D:D,12))/(EXP(INDEX(係数表!B:B,12) + $C225) + (INDEX(出力表!D:D,12)))) + (乱数表!$X225*(Settings!B12/(((INDEX(出力表!D:D,12))+1)^INDEX(係数表!E:E,12)*INDEX(係数表!F:F,12))))))</f>
        <v>#VALUE!</v>
      </c>
      <c r="AJ225" t="e">
        <f>MIN(100, MAX(0, (INDEX(出力表!D:D,12))*AH225/MAX(AI225, Settings!B3)))</f>
        <v>#VALUE!</v>
      </c>
      <c r="AK225">
        <f>MIN(100, MAX(0, 100*BETAINV(乱数表!$M225, MAX(0.00000001, (1/(1+EXP(-(INDEX(係数表!G:G,13) + $B225))))*(EXP(INDEX(係数表!H:H,13) + INDEX(係数表!I:I,13)*LN(INDEX(出力表!C:C,13)+1)))), MAX(0.00000001, (1-(1/(1+EXP(-(INDEX(係数表!G:G,13) + $B225)))))*(EXP(INDEX(係数表!H:H,13) + INDEX(係数表!I:I,13)*LN(INDEX(出力表!C:C,13)+1)))))))</f>
        <v>99.821022847824608</v>
      </c>
      <c r="AL225" t="e">
        <f>MIN(100, MAX(0, (100*(INDEX(出力表!D:D,13))/(EXP(INDEX(係数表!B:B,13) + $C225) + (INDEX(出力表!D:D,13)))) + (乱数表!$Y225*(Settings!B12/(((INDEX(出力表!D:D,13))+1)^INDEX(係数表!E:E,13)*INDEX(係数表!F:F,13))))))</f>
        <v>#VALUE!</v>
      </c>
      <c r="AM225" t="e">
        <f>MIN(100, MAX(0, (INDEX(出力表!D:D,13))*AK225/MAX(AL225, Settings!B3)))</f>
        <v>#VALUE!</v>
      </c>
      <c r="AN225">
        <f>IF(ISNUMBER(F225), INDEX(出力表!B:B,2)*F225, 0)+IF(ISNUMBER(I225), INDEX(出力表!B:B,3)*I225, 0)+IF(ISNUMBER(L225), INDEX(出力表!B:B,4)*L225, 0)+IF(ISNUMBER(O225), INDEX(出力表!B:B,5)*O225, 0)+IF(ISNUMBER(R225), INDEX(出力表!B:B,6)*R225, 0)+IF(ISNUMBER(U225), INDEX(出力表!B:B,7)*U225, 0)+IF(ISNUMBER(X225), INDEX(出力表!B:B,8)*X225, 0)+IF(ISNUMBER(AA225), INDEX(出力表!B:B,9)*AA225, 0)+IF(ISNUMBER(AD225), INDEX(出力表!B:B,10)*AD225, 0)+IF(ISNUMBER(AG225), INDEX(出力表!B:B,11)*AG225, 0)+IF(ISNUMBER(AJ225), INDEX(出力表!B:B,12)*AJ225, 0)+IF(ISNUMBER(AM225), INDEX(出力表!B:B,13)*AM225, 0)</f>
        <v>0</v>
      </c>
      <c r="AO225">
        <f>IF(ISNUMBER(F225), INDEX(出力表!B:B,2), 0)+IF(ISNUMBER(I225), INDEX(出力表!B:B,3), 0)+IF(ISNUMBER(L225), INDEX(出力表!B:B,4), 0)+IF(ISNUMBER(O225), INDEX(出力表!B:B,5), 0)+IF(ISNUMBER(R225), INDEX(出力表!B:B,6), 0)+IF(ISNUMBER(U225), INDEX(出力表!B:B,7), 0)+IF(ISNUMBER(X225), INDEX(出力表!B:B,8), 0)+IF(ISNUMBER(AA225), INDEX(出力表!B:B,9), 0)+IF(ISNUMBER(AD225), INDEX(出力表!B:B,10), 0)+IF(ISNUMBER(AG225), INDEX(出力表!B:B,11), 0)+IF(ISNUMBER(AJ225), INDEX(出力表!B:B,12), 0)+IF(ISNUMBER(AM225), INDEX(出力表!B:B,13), 0)</f>
        <v>0</v>
      </c>
      <c r="AP225" t="str">
        <f t="shared" si="3"/>
        <v/>
      </c>
    </row>
    <row r="226" spans="1:42" x14ac:dyDescent="0.2">
      <c r="A226">
        <v>225</v>
      </c>
      <c r="B226">
        <f>IF(UPPER(Settings!B4)="TRUE", 乱数表!$Z226*Settings!B10, 0)</f>
        <v>0.1775188000959935</v>
      </c>
      <c r="C226">
        <f>IF(UPPER(Settings!B4)="TRUE", 乱数表!$AA226*Settings!B11, 0)</f>
        <v>7.6205315706472194E-3</v>
      </c>
      <c r="D226">
        <f>MIN(100, MAX(0, 100*BETAINV(乱数表!$B226, MAX(0.00000001, (1/(1+EXP(-(INDEX(係数表!G:G,2) + $B226))))*(EXP(INDEX(係数表!H:H,2) + INDEX(係数表!I:I,2)*LN(INDEX(出力表!C:C,2)+1)))), MAX(0.00000001, (1-(1/(1+EXP(-(INDEX(係数表!G:G,2) + $B226)))))*(EXP(INDEX(係数表!H:H,2) + INDEX(係数表!I:I,2)*LN(INDEX(出力表!C:C,2)+1)))))))</f>
        <v>67.247965972195232</v>
      </c>
      <c r="E226" t="e">
        <f>MIN(100, MAX(0, (100*(INDEX(出力表!D:D,2))/(EXP(INDEX(係数表!B:B,2) + $C226) + (INDEX(出力表!D:D,2)))) + (乱数表!$N226*(Settings!B12/(((INDEX(出力表!D:D,2))+1)^INDEX(係数表!E:E,2)*INDEX(係数表!F:F,2))))))</f>
        <v>#VALUE!</v>
      </c>
      <c r="F226" t="e">
        <f>MIN(100, MAX(0, (INDEX(出力表!D:D,2))*D226/MAX(E226, Settings!B3)))</f>
        <v>#VALUE!</v>
      </c>
      <c r="G226">
        <f>MIN(100, MAX(0, 100*BETAINV(乱数表!$C226, MAX(0.00000001, (1/(1+EXP(-(INDEX(係数表!G:G,3) + $B226))))*(EXP(INDEX(係数表!H:H,3) + INDEX(係数表!I:I,3)*LN(INDEX(出力表!C:C,3)+1)))), MAX(0.00000001, (1-(1/(1+EXP(-(INDEX(係数表!G:G,3) + $B226)))))*(EXP(INDEX(係数表!H:H,3) + INDEX(係数表!I:I,3)*LN(INDEX(出力表!C:C,3)+1)))))))</f>
        <v>99.944767313268244</v>
      </c>
      <c r="H226" t="e">
        <f>MIN(100, MAX(0, (100*(INDEX(出力表!D:D,3))/(EXP(INDEX(係数表!B:B,3) + $C226) + (INDEX(出力表!D:D,3)))) + (乱数表!$O226*(Settings!B12/(((INDEX(出力表!D:D,3))+1)^INDEX(係数表!E:E,3)*INDEX(係数表!F:F,3))))))</f>
        <v>#VALUE!</v>
      </c>
      <c r="I226" t="e">
        <f>MIN(100, MAX(0, (INDEX(出力表!D:D,3))*G226/MAX(H226, Settings!B3)))</f>
        <v>#VALUE!</v>
      </c>
      <c r="J226">
        <f>MIN(100, MAX(0, 100*BETAINV(乱数表!$D226, MAX(0.00000001, (1/(1+EXP(-(INDEX(係数表!G:G,4) + $B226))))*(EXP(INDEX(係数表!H:H,4) + INDEX(係数表!I:I,4)*LN(INDEX(出力表!C:C,4)+1)))), MAX(0.00000001, (1-(1/(1+EXP(-(INDEX(係数表!G:G,4) + $B226)))))*(EXP(INDEX(係数表!H:H,4) + INDEX(係数表!I:I,4)*LN(INDEX(出力表!C:C,4)+1)))))))</f>
        <v>99.998674013009975</v>
      </c>
      <c r="K226" t="e">
        <f>MIN(100, MAX(0, (100*(INDEX(出力表!D:D,4))/(EXP(INDEX(係数表!B:B,4) + $C226) + (INDEX(出力表!D:D,4)))) + (乱数表!$P226*(Settings!B12/(((INDEX(出力表!D:D,4))+1)^INDEX(係数表!E:E,4)*INDEX(係数表!F:F,4))))))</f>
        <v>#VALUE!</v>
      </c>
      <c r="L226" t="e">
        <f>MIN(100, MAX(0, (INDEX(出力表!D:D,4))*J226/MAX(K226, Settings!B3)))</f>
        <v>#VALUE!</v>
      </c>
      <c r="M226">
        <f>MIN(100, MAX(0, 100*BETAINV(乱数表!$E226, MAX(0.00000001, (1/(1+EXP(-(INDEX(係数表!G:G,5) + $B226))))*(EXP(INDEX(係数表!H:H,5) + INDEX(係数表!I:I,5)*LN(INDEX(出力表!C:C,5)+1)))), MAX(0.00000001, (1-(1/(1+EXP(-(INDEX(係数表!G:G,5) + $B226)))))*(EXP(INDEX(係数表!H:H,5) + INDEX(係数表!I:I,5)*LN(INDEX(出力表!C:C,5)+1)))))))</f>
        <v>98.072962447632378</v>
      </c>
      <c r="N226" t="e">
        <f>MIN(100, MAX(0, (100*(INDEX(出力表!D:D,5))/(EXP(INDEX(係数表!B:B,5) + $C226) + (INDEX(出力表!D:D,5)))) + (乱数表!$Q226*(Settings!B12/(((INDEX(出力表!D:D,5))+1)^INDEX(係数表!E:E,5)*INDEX(係数表!F:F,5))))))</f>
        <v>#VALUE!</v>
      </c>
      <c r="O226" t="e">
        <f>MIN(100, MAX(0, (INDEX(出力表!D:D,5))*M226/MAX(N226, Settings!B3)))</f>
        <v>#VALUE!</v>
      </c>
      <c r="P226">
        <f>MIN(100, MAX(0, 100*BETAINV(乱数表!$F226, MAX(0.00000001, (1/(1+EXP(-(INDEX(係数表!G:G,6) + $B226))))*(EXP(INDEX(係数表!H:H,6) + INDEX(係数表!I:I,6)*LN(INDEX(出力表!C:C,6)+1)))), MAX(0.00000001, (1-(1/(1+EXP(-(INDEX(係数表!G:G,6) + $B226)))))*(EXP(INDEX(係数表!H:H,6) + INDEX(係数表!I:I,6)*LN(INDEX(出力表!C:C,6)+1)))))))</f>
        <v>78.735186684046255</v>
      </c>
      <c r="Q226" t="e">
        <f>MIN(100, MAX(0, (100*(INDEX(出力表!D:D,6))/(EXP(INDEX(係数表!B:B,6) + $C226) + (INDEX(出力表!D:D,6)))) + (乱数表!$R226*(Settings!B12/(((INDEX(出力表!D:D,6))+1)^INDEX(係数表!E:E,6)*INDEX(係数表!F:F,6))))))</f>
        <v>#VALUE!</v>
      </c>
      <c r="R226" t="e">
        <f>MIN(100, MAX(0, (INDEX(出力表!D:D,6))*P226/MAX(Q226, Settings!B3)))</f>
        <v>#VALUE!</v>
      </c>
      <c r="S226">
        <f>MIN(100, MAX(0, 100*BETAINV(乱数表!$G226, MAX(0.00000001, (1/(1+EXP(-(INDEX(係数表!G:G,7) + $B226))))*(EXP(INDEX(係数表!H:H,7) + INDEX(係数表!I:I,7)*LN(INDEX(出力表!C:C,7)+1)))), MAX(0.00000001, (1-(1/(1+EXP(-(INDEX(係数表!G:G,7) + $B226)))))*(EXP(INDEX(係数表!H:H,7) + INDEX(係数表!I:I,7)*LN(INDEX(出力表!C:C,7)+1)))))))</f>
        <v>86.768859641197366</v>
      </c>
      <c r="T226" t="e">
        <f>MIN(100, MAX(0, (100*(INDEX(出力表!D:D,7))/(EXP(INDEX(係数表!B:B,7) + $C226) + (INDEX(出力表!D:D,7)))) + (乱数表!$S226*(Settings!B12/(((INDEX(出力表!D:D,7))+1)^INDEX(係数表!E:E,7)*INDEX(係数表!F:F,7))))))</f>
        <v>#VALUE!</v>
      </c>
      <c r="U226" t="e">
        <f>MIN(100, MAX(0, (INDEX(出力表!D:D,7))*S226/MAX(T226, Settings!B3)))</f>
        <v>#VALUE!</v>
      </c>
      <c r="V226">
        <f>MIN(100, MAX(0, 100*BETAINV(乱数表!$H226, MAX(0.00000001, (1/(1+EXP(-(INDEX(係数表!G:G,8) + $B226))))*(EXP(INDEX(係数表!H:H,8) + INDEX(係数表!I:I,8)*LN(INDEX(出力表!C:C,8)+1)))), MAX(0.00000001, (1-(1/(1+EXP(-(INDEX(係数表!G:G,8) + $B226)))))*(EXP(INDEX(係数表!H:H,8) + INDEX(係数表!I:I,8)*LN(INDEX(出力表!C:C,8)+1)))))))</f>
        <v>92.239101184926824</v>
      </c>
      <c r="W226" t="e">
        <f>MIN(100, MAX(0, (100*(INDEX(出力表!D:D,8))/(EXP(INDEX(係数表!B:B,8) + $C226) + (INDEX(出力表!D:D,8)))) + (乱数表!$T226*(Settings!B12/(((INDEX(出力表!D:D,8))+1)^INDEX(係数表!E:E,8)*INDEX(係数表!F:F,8))))))</f>
        <v>#VALUE!</v>
      </c>
      <c r="X226" t="e">
        <f>MIN(100, MAX(0, (INDEX(出力表!D:D,8))*V226/MAX(W226, Settings!B3)))</f>
        <v>#VALUE!</v>
      </c>
      <c r="Y226">
        <f>MIN(100, MAX(0, 100*BETAINV(乱数表!$I226, MAX(0.00000001, (1/(1+EXP(-(INDEX(係数表!G:G,9) + $B226))))*(EXP(INDEX(係数表!H:H,9) + INDEX(係数表!I:I,9)*LN(INDEX(出力表!C:C,9)+1)))), MAX(0.00000001, (1-(1/(1+EXP(-(INDEX(係数表!G:G,9) + $B226)))))*(EXP(INDEX(係数表!H:H,9) + INDEX(係数表!I:I,9)*LN(INDEX(出力表!C:C,9)+1)))))))</f>
        <v>50.391977413890054</v>
      </c>
      <c r="Z226" t="e">
        <f>MIN(100, MAX(0, (100*(INDEX(出力表!D:D,9))/(EXP(INDEX(係数表!B:B,9) + $C226) + (INDEX(出力表!D:D,9)))) + (乱数表!$U226*(Settings!B12/(((INDEX(出力表!D:D,9))+1)^INDEX(係数表!E:E,9)*INDEX(係数表!F:F,9))))))</f>
        <v>#VALUE!</v>
      </c>
      <c r="AA226" t="e">
        <f>MIN(100, MAX(0, (INDEX(出力表!D:D,9))*Y226/MAX(Z226, Settings!B3)))</f>
        <v>#VALUE!</v>
      </c>
      <c r="AB226">
        <f>MIN(100, MAX(0, 100*BETAINV(乱数表!$J226, MAX(0.00000001, (1/(1+EXP(-(INDEX(係数表!G:G,10) + $B226))))*(EXP(INDEX(係数表!H:H,10) + INDEX(係数表!I:I,10)*LN(INDEX(出力表!C:C,10)+1)))), MAX(0.00000001, (1-(1/(1+EXP(-(INDEX(係数表!G:G,10) + $B226)))))*(EXP(INDEX(係数表!H:H,10) + INDEX(係数表!I:I,10)*LN(INDEX(出力表!C:C,10)+1)))))))</f>
        <v>99.008398186909133</v>
      </c>
      <c r="AC226" t="e">
        <f>MIN(100, MAX(0, (100*(INDEX(出力表!D:D,10))/(EXP(INDEX(係数表!B:B,10) + $C226) + (INDEX(出力表!D:D,10)))) + (乱数表!$V226*(Settings!B12/(((INDEX(出力表!D:D,10))+1)^INDEX(係数表!E:E,10)*INDEX(係数表!F:F,10))))))</f>
        <v>#VALUE!</v>
      </c>
      <c r="AD226" t="e">
        <f>MIN(100, MAX(0, (INDEX(出力表!D:D,10))*AB226/MAX(AC226, Settings!B3)))</f>
        <v>#VALUE!</v>
      </c>
      <c r="AE226">
        <f>MIN(100, MAX(0, 100*BETAINV(乱数表!$K226, MAX(0.00000001, (1/(1+EXP(-(INDEX(係数表!G:G,11) + $B226))))*(EXP(INDEX(係数表!H:H,11) + INDEX(係数表!I:I,11)*LN(INDEX(出力表!C:C,11)+1)))), MAX(0.00000001, (1-(1/(1+EXP(-(INDEX(係数表!G:G,11) + $B226)))))*(EXP(INDEX(係数表!H:H,11) + INDEX(係数表!I:I,11)*LN(INDEX(出力表!C:C,11)+1)))))))</f>
        <v>72.701070659636045</v>
      </c>
      <c r="AF226" t="e">
        <f>MIN(100, MAX(0, (100*(INDEX(出力表!D:D,11))/(EXP(INDEX(係数表!B:B,11) + $C226) + (INDEX(出力表!D:D,11)))) + (乱数表!$W226*(Settings!B12/(((INDEX(出力表!D:D,11))+1)^INDEX(係数表!E:E,11)*INDEX(係数表!F:F,11))))))</f>
        <v>#VALUE!</v>
      </c>
      <c r="AG226" t="e">
        <f>MIN(100, MAX(0, (INDEX(出力表!D:D,11))*AE226/MAX(AF226, Settings!B3)))</f>
        <v>#VALUE!</v>
      </c>
      <c r="AH226">
        <f>MIN(100, MAX(0, 100*BETAINV(乱数表!$L226, MAX(0.00000001, (1/(1+EXP(-(INDEX(係数表!G:G,12) + $B226))))*(EXP(INDEX(係数表!H:H,12) + INDEX(係数表!I:I,12)*LN(INDEX(出力表!C:C,12)+1)))), MAX(0.00000001, (1-(1/(1+EXP(-(INDEX(係数表!G:G,12) + $B226)))))*(EXP(INDEX(係数表!H:H,12) + INDEX(係数表!I:I,12)*LN(INDEX(出力表!C:C,12)+1)))))))</f>
        <v>79.221364076886118</v>
      </c>
      <c r="AI226" t="e">
        <f>MIN(100, MAX(0, (100*(INDEX(出力表!D:D,12))/(EXP(INDEX(係数表!B:B,12) + $C226) + (INDEX(出力表!D:D,12)))) + (乱数表!$X226*(Settings!B12/(((INDEX(出力表!D:D,12))+1)^INDEX(係数表!E:E,12)*INDEX(係数表!F:F,12))))))</f>
        <v>#VALUE!</v>
      </c>
      <c r="AJ226" t="e">
        <f>MIN(100, MAX(0, (INDEX(出力表!D:D,12))*AH226/MAX(AI226, Settings!B3)))</f>
        <v>#VALUE!</v>
      </c>
      <c r="AK226">
        <f>MIN(100, MAX(0, 100*BETAINV(乱数表!$M226, MAX(0.00000001, (1/(1+EXP(-(INDEX(係数表!G:G,13) + $B226))))*(EXP(INDEX(係数表!H:H,13) + INDEX(係数表!I:I,13)*LN(INDEX(出力表!C:C,13)+1)))), MAX(0.00000001, (1-(1/(1+EXP(-(INDEX(係数表!G:G,13) + $B226)))))*(EXP(INDEX(係数表!H:H,13) + INDEX(係数表!I:I,13)*LN(INDEX(出力表!C:C,13)+1)))))))</f>
        <v>99.997915044830648</v>
      </c>
      <c r="AL226" t="e">
        <f>MIN(100, MAX(0, (100*(INDEX(出力表!D:D,13))/(EXP(INDEX(係数表!B:B,13) + $C226) + (INDEX(出力表!D:D,13)))) + (乱数表!$Y226*(Settings!B12/(((INDEX(出力表!D:D,13))+1)^INDEX(係数表!E:E,13)*INDEX(係数表!F:F,13))))))</f>
        <v>#VALUE!</v>
      </c>
      <c r="AM226" t="e">
        <f>MIN(100, MAX(0, (INDEX(出力表!D:D,13))*AK226/MAX(AL226, Settings!B3)))</f>
        <v>#VALUE!</v>
      </c>
      <c r="AN226">
        <f>IF(ISNUMBER(F226), INDEX(出力表!B:B,2)*F226, 0)+IF(ISNUMBER(I226), INDEX(出力表!B:B,3)*I226, 0)+IF(ISNUMBER(L226), INDEX(出力表!B:B,4)*L226, 0)+IF(ISNUMBER(O226), INDEX(出力表!B:B,5)*O226, 0)+IF(ISNUMBER(R226), INDEX(出力表!B:B,6)*R226, 0)+IF(ISNUMBER(U226), INDEX(出力表!B:B,7)*U226, 0)+IF(ISNUMBER(X226), INDEX(出力表!B:B,8)*X226, 0)+IF(ISNUMBER(AA226), INDEX(出力表!B:B,9)*AA226, 0)+IF(ISNUMBER(AD226), INDEX(出力表!B:B,10)*AD226, 0)+IF(ISNUMBER(AG226), INDEX(出力表!B:B,11)*AG226, 0)+IF(ISNUMBER(AJ226), INDEX(出力表!B:B,12)*AJ226, 0)+IF(ISNUMBER(AM226), INDEX(出力表!B:B,13)*AM226, 0)</f>
        <v>0</v>
      </c>
      <c r="AO226">
        <f>IF(ISNUMBER(F226), INDEX(出力表!B:B,2), 0)+IF(ISNUMBER(I226), INDEX(出力表!B:B,3), 0)+IF(ISNUMBER(L226), INDEX(出力表!B:B,4), 0)+IF(ISNUMBER(O226), INDEX(出力表!B:B,5), 0)+IF(ISNUMBER(R226), INDEX(出力表!B:B,6), 0)+IF(ISNUMBER(U226), INDEX(出力表!B:B,7), 0)+IF(ISNUMBER(X226), INDEX(出力表!B:B,8), 0)+IF(ISNUMBER(AA226), INDEX(出力表!B:B,9), 0)+IF(ISNUMBER(AD226), INDEX(出力表!B:B,10), 0)+IF(ISNUMBER(AG226), INDEX(出力表!B:B,11), 0)+IF(ISNUMBER(AJ226), INDEX(出力表!B:B,12), 0)+IF(ISNUMBER(AM226), INDEX(出力表!B:B,13), 0)</f>
        <v>0</v>
      </c>
      <c r="AP226" t="str">
        <f t="shared" si="3"/>
        <v/>
      </c>
    </row>
    <row r="227" spans="1:42" x14ac:dyDescent="0.2">
      <c r="A227">
        <v>226</v>
      </c>
      <c r="B227">
        <f>IF(UPPER(Settings!B4)="TRUE", 乱数表!$Z227*Settings!B10, 0)</f>
        <v>0.50698135019819135</v>
      </c>
      <c r="C227">
        <f>IF(UPPER(Settings!B4)="TRUE", 乱数表!$AA227*Settings!B11, 0)</f>
        <v>-6.8772258813911927E-2</v>
      </c>
      <c r="D227">
        <f>MIN(100, MAX(0, 100*BETAINV(乱数表!$B227, MAX(0.00000001, (1/(1+EXP(-(INDEX(係数表!G:G,2) + $B227))))*(EXP(INDEX(係数表!H:H,2) + INDEX(係数表!I:I,2)*LN(INDEX(出力表!C:C,2)+1)))), MAX(0.00000001, (1-(1/(1+EXP(-(INDEX(係数表!G:G,2) + $B227)))))*(EXP(INDEX(係数表!H:H,2) + INDEX(係数表!I:I,2)*LN(INDEX(出力表!C:C,2)+1)))))))</f>
        <v>96.987038526441722</v>
      </c>
      <c r="E227" t="e">
        <f>MIN(100, MAX(0, (100*(INDEX(出力表!D:D,2))/(EXP(INDEX(係数表!B:B,2) + $C227) + (INDEX(出力表!D:D,2)))) + (乱数表!$N227*(Settings!B12/(((INDEX(出力表!D:D,2))+1)^INDEX(係数表!E:E,2)*INDEX(係数表!F:F,2))))))</f>
        <v>#VALUE!</v>
      </c>
      <c r="F227" t="e">
        <f>MIN(100, MAX(0, (INDEX(出力表!D:D,2))*D227/MAX(E227, Settings!B3)))</f>
        <v>#VALUE!</v>
      </c>
      <c r="G227">
        <f>MIN(100, MAX(0, 100*BETAINV(乱数表!$C227, MAX(0.00000001, (1/(1+EXP(-(INDEX(係数表!G:G,3) + $B227))))*(EXP(INDEX(係数表!H:H,3) + INDEX(係数表!I:I,3)*LN(INDEX(出力表!C:C,3)+1)))), MAX(0.00000001, (1-(1/(1+EXP(-(INDEX(係数表!G:G,3) + $B227)))))*(EXP(INDEX(係数表!H:H,3) + INDEX(係数表!I:I,3)*LN(INDEX(出力表!C:C,3)+1)))))))</f>
        <v>63.01429555534007</v>
      </c>
      <c r="H227" t="e">
        <f>MIN(100, MAX(0, (100*(INDEX(出力表!D:D,3))/(EXP(INDEX(係数表!B:B,3) + $C227) + (INDEX(出力表!D:D,3)))) + (乱数表!$O227*(Settings!B12/(((INDEX(出力表!D:D,3))+1)^INDEX(係数表!E:E,3)*INDEX(係数表!F:F,3))))))</f>
        <v>#VALUE!</v>
      </c>
      <c r="I227" t="e">
        <f>MIN(100, MAX(0, (INDEX(出力表!D:D,3))*G227/MAX(H227, Settings!B3)))</f>
        <v>#VALUE!</v>
      </c>
      <c r="J227">
        <f>MIN(100, MAX(0, 100*BETAINV(乱数表!$D227, MAX(0.00000001, (1/(1+EXP(-(INDEX(係数表!G:G,4) + $B227))))*(EXP(INDEX(係数表!H:H,4) + INDEX(係数表!I:I,4)*LN(INDEX(出力表!C:C,4)+1)))), MAX(0.00000001, (1-(1/(1+EXP(-(INDEX(係数表!G:G,4) + $B227)))))*(EXP(INDEX(係数表!H:H,4) + INDEX(係数表!I:I,4)*LN(INDEX(出力表!C:C,4)+1)))))))</f>
        <v>56.124302194794481</v>
      </c>
      <c r="K227" t="e">
        <f>MIN(100, MAX(0, (100*(INDEX(出力表!D:D,4))/(EXP(INDEX(係数表!B:B,4) + $C227) + (INDEX(出力表!D:D,4)))) + (乱数表!$P227*(Settings!B12/(((INDEX(出力表!D:D,4))+1)^INDEX(係数表!E:E,4)*INDEX(係数表!F:F,4))))))</f>
        <v>#VALUE!</v>
      </c>
      <c r="L227" t="e">
        <f>MIN(100, MAX(0, (INDEX(出力表!D:D,4))*J227/MAX(K227, Settings!B3)))</f>
        <v>#VALUE!</v>
      </c>
      <c r="M227">
        <f>MIN(100, MAX(0, 100*BETAINV(乱数表!$E227, MAX(0.00000001, (1/(1+EXP(-(INDEX(係数表!G:G,5) + $B227))))*(EXP(INDEX(係数表!H:H,5) + INDEX(係数表!I:I,5)*LN(INDEX(出力表!C:C,5)+1)))), MAX(0.00000001, (1-(1/(1+EXP(-(INDEX(係数表!G:G,5) + $B227)))))*(EXP(INDEX(係数表!H:H,5) + INDEX(係数表!I:I,5)*LN(INDEX(出力表!C:C,5)+1)))))))</f>
        <v>99.44549243826259</v>
      </c>
      <c r="N227" t="e">
        <f>MIN(100, MAX(0, (100*(INDEX(出力表!D:D,5))/(EXP(INDEX(係数表!B:B,5) + $C227) + (INDEX(出力表!D:D,5)))) + (乱数表!$Q227*(Settings!B12/(((INDEX(出力表!D:D,5))+1)^INDEX(係数表!E:E,5)*INDEX(係数表!F:F,5))))))</f>
        <v>#VALUE!</v>
      </c>
      <c r="O227" t="e">
        <f>MIN(100, MAX(0, (INDEX(出力表!D:D,5))*M227/MAX(N227, Settings!B3)))</f>
        <v>#VALUE!</v>
      </c>
      <c r="P227">
        <f>MIN(100, MAX(0, 100*BETAINV(乱数表!$F227, MAX(0.00000001, (1/(1+EXP(-(INDEX(係数表!G:G,6) + $B227))))*(EXP(INDEX(係数表!H:H,6) + INDEX(係数表!I:I,6)*LN(INDEX(出力表!C:C,6)+1)))), MAX(0.00000001, (1-(1/(1+EXP(-(INDEX(係数表!G:G,6) + $B227)))))*(EXP(INDEX(係数表!H:H,6) + INDEX(係数表!I:I,6)*LN(INDEX(出力表!C:C,6)+1)))))))</f>
        <v>95.479200521810441</v>
      </c>
      <c r="Q227" t="e">
        <f>MIN(100, MAX(0, (100*(INDEX(出力表!D:D,6))/(EXP(INDEX(係数表!B:B,6) + $C227) + (INDEX(出力表!D:D,6)))) + (乱数表!$R227*(Settings!B12/(((INDEX(出力表!D:D,6))+1)^INDEX(係数表!E:E,6)*INDEX(係数表!F:F,6))))))</f>
        <v>#VALUE!</v>
      </c>
      <c r="R227" t="e">
        <f>MIN(100, MAX(0, (INDEX(出力表!D:D,6))*P227/MAX(Q227, Settings!B3)))</f>
        <v>#VALUE!</v>
      </c>
      <c r="S227">
        <f>MIN(100, MAX(0, 100*BETAINV(乱数表!$G227, MAX(0.00000001, (1/(1+EXP(-(INDEX(係数表!G:G,7) + $B227))))*(EXP(INDEX(係数表!H:H,7) + INDEX(係数表!I:I,7)*LN(INDEX(出力表!C:C,7)+1)))), MAX(0.00000001, (1-(1/(1+EXP(-(INDEX(係数表!G:G,7) + $B227)))))*(EXP(INDEX(係数表!H:H,7) + INDEX(係数表!I:I,7)*LN(INDEX(出力表!C:C,7)+1)))))))</f>
        <v>98.525711310719743</v>
      </c>
      <c r="T227" t="e">
        <f>MIN(100, MAX(0, (100*(INDEX(出力表!D:D,7))/(EXP(INDEX(係数表!B:B,7) + $C227) + (INDEX(出力表!D:D,7)))) + (乱数表!$S227*(Settings!B12/(((INDEX(出力表!D:D,7))+1)^INDEX(係数表!E:E,7)*INDEX(係数表!F:F,7))))))</f>
        <v>#VALUE!</v>
      </c>
      <c r="U227" t="e">
        <f>MIN(100, MAX(0, (INDEX(出力表!D:D,7))*S227/MAX(T227, Settings!B3)))</f>
        <v>#VALUE!</v>
      </c>
      <c r="V227">
        <f>MIN(100, MAX(0, 100*BETAINV(乱数表!$H227, MAX(0.00000001, (1/(1+EXP(-(INDEX(係数表!G:G,8) + $B227))))*(EXP(INDEX(係数表!H:H,8) + INDEX(係数表!I:I,8)*LN(INDEX(出力表!C:C,8)+1)))), MAX(0.00000001, (1-(1/(1+EXP(-(INDEX(係数表!G:G,8) + $B227)))))*(EXP(INDEX(係数表!H:H,8) + INDEX(係数表!I:I,8)*LN(INDEX(出力表!C:C,8)+1)))))))</f>
        <v>98.738230614518827</v>
      </c>
      <c r="W227" t="e">
        <f>MIN(100, MAX(0, (100*(INDEX(出力表!D:D,8))/(EXP(INDEX(係数表!B:B,8) + $C227) + (INDEX(出力表!D:D,8)))) + (乱数表!$T227*(Settings!B12/(((INDEX(出力表!D:D,8))+1)^INDEX(係数表!E:E,8)*INDEX(係数表!F:F,8))))))</f>
        <v>#VALUE!</v>
      </c>
      <c r="X227" t="e">
        <f>MIN(100, MAX(0, (INDEX(出力表!D:D,8))*V227/MAX(W227, Settings!B3)))</f>
        <v>#VALUE!</v>
      </c>
      <c r="Y227">
        <f>MIN(100, MAX(0, 100*BETAINV(乱数表!$I227, MAX(0.00000001, (1/(1+EXP(-(INDEX(係数表!G:G,9) + $B227))))*(EXP(INDEX(係数表!H:H,9) + INDEX(係数表!I:I,9)*LN(INDEX(出力表!C:C,9)+1)))), MAX(0.00000001, (1-(1/(1+EXP(-(INDEX(係数表!G:G,9) + $B227)))))*(EXP(INDEX(係数表!H:H,9) + INDEX(係数表!I:I,9)*LN(INDEX(出力表!C:C,9)+1)))))))</f>
        <v>99.922441559878934</v>
      </c>
      <c r="Z227" t="e">
        <f>MIN(100, MAX(0, (100*(INDEX(出力表!D:D,9))/(EXP(INDEX(係数表!B:B,9) + $C227) + (INDEX(出力表!D:D,9)))) + (乱数表!$U227*(Settings!B12/(((INDEX(出力表!D:D,9))+1)^INDEX(係数表!E:E,9)*INDEX(係数表!F:F,9))))))</f>
        <v>#VALUE!</v>
      </c>
      <c r="AA227" t="e">
        <f>MIN(100, MAX(0, (INDEX(出力表!D:D,9))*Y227/MAX(Z227, Settings!B3)))</f>
        <v>#VALUE!</v>
      </c>
      <c r="AB227">
        <f>MIN(100, MAX(0, 100*BETAINV(乱数表!$J227, MAX(0.00000001, (1/(1+EXP(-(INDEX(係数表!G:G,10) + $B227))))*(EXP(INDEX(係数表!H:H,10) + INDEX(係数表!I:I,10)*LN(INDEX(出力表!C:C,10)+1)))), MAX(0.00000001, (1-(1/(1+EXP(-(INDEX(係数表!G:G,10) + $B227)))))*(EXP(INDEX(係数表!H:H,10) + INDEX(係数表!I:I,10)*LN(INDEX(出力表!C:C,10)+1)))))))</f>
        <v>75.017349042449226</v>
      </c>
      <c r="AC227" t="e">
        <f>MIN(100, MAX(0, (100*(INDEX(出力表!D:D,10))/(EXP(INDEX(係数表!B:B,10) + $C227) + (INDEX(出力表!D:D,10)))) + (乱数表!$V227*(Settings!B12/(((INDEX(出力表!D:D,10))+1)^INDEX(係数表!E:E,10)*INDEX(係数表!F:F,10))))))</f>
        <v>#VALUE!</v>
      </c>
      <c r="AD227" t="e">
        <f>MIN(100, MAX(0, (INDEX(出力表!D:D,10))*AB227/MAX(AC227, Settings!B3)))</f>
        <v>#VALUE!</v>
      </c>
      <c r="AE227">
        <f>MIN(100, MAX(0, 100*BETAINV(乱数表!$K227, MAX(0.00000001, (1/(1+EXP(-(INDEX(係数表!G:G,11) + $B227))))*(EXP(INDEX(係数表!H:H,11) + INDEX(係数表!I:I,11)*LN(INDEX(出力表!C:C,11)+1)))), MAX(0.00000001, (1-(1/(1+EXP(-(INDEX(係数表!G:G,11) + $B227)))))*(EXP(INDEX(係数表!H:H,11) + INDEX(係数表!I:I,11)*LN(INDEX(出力表!C:C,11)+1)))))))</f>
        <v>96.274883780993605</v>
      </c>
      <c r="AF227" t="e">
        <f>MIN(100, MAX(0, (100*(INDEX(出力表!D:D,11))/(EXP(INDEX(係数表!B:B,11) + $C227) + (INDEX(出力表!D:D,11)))) + (乱数表!$W227*(Settings!B12/(((INDEX(出力表!D:D,11))+1)^INDEX(係数表!E:E,11)*INDEX(係数表!F:F,11))))))</f>
        <v>#VALUE!</v>
      </c>
      <c r="AG227" t="e">
        <f>MIN(100, MAX(0, (INDEX(出力表!D:D,11))*AE227/MAX(AF227, Settings!B3)))</f>
        <v>#VALUE!</v>
      </c>
      <c r="AH227">
        <f>MIN(100, MAX(0, 100*BETAINV(乱数表!$L227, MAX(0.00000001, (1/(1+EXP(-(INDEX(係数表!G:G,12) + $B227))))*(EXP(INDEX(係数表!H:H,12) + INDEX(係数表!I:I,12)*LN(INDEX(出力表!C:C,12)+1)))), MAX(0.00000001, (1-(1/(1+EXP(-(INDEX(係数表!G:G,12) + $B227)))))*(EXP(INDEX(係数表!H:H,12) + INDEX(係数表!I:I,12)*LN(INDEX(出力表!C:C,12)+1)))))))</f>
        <v>99.933483749871883</v>
      </c>
      <c r="AI227" t="e">
        <f>MIN(100, MAX(0, (100*(INDEX(出力表!D:D,12))/(EXP(INDEX(係数表!B:B,12) + $C227) + (INDEX(出力表!D:D,12)))) + (乱数表!$X227*(Settings!B12/(((INDEX(出力表!D:D,12))+1)^INDEX(係数表!E:E,12)*INDEX(係数表!F:F,12))))))</f>
        <v>#VALUE!</v>
      </c>
      <c r="AJ227" t="e">
        <f>MIN(100, MAX(0, (INDEX(出力表!D:D,12))*AH227/MAX(AI227, Settings!B3)))</f>
        <v>#VALUE!</v>
      </c>
      <c r="AK227">
        <f>MIN(100, MAX(0, 100*BETAINV(乱数表!$M227, MAX(0.00000001, (1/(1+EXP(-(INDEX(係数表!G:G,13) + $B227))))*(EXP(INDEX(係数表!H:H,13) + INDEX(係数表!I:I,13)*LN(INDEX(出力表!C:C,13)+1)))), MAX(0.00000001, (1-(1/(1+EXP(-(INDEX(係数表!G:G,13) + $B227)))))*(EXP(INDEX(係数表!H:H,13) + INDEX(係数表!I:I,13)*LN(INDEX(出力表!C:C,13)+1)))))))</f>
        <v>87.57592617491467</v>
      </c>
      <c r="AL227" t="e">
        <f>MIN(100, MAX(0, (100*(INDEX(出力表!D:D,13))/(EXP(INDEX(係数表!B:B,13) + $C227) + (INDEX(出力表!D:D,13)))) + (乱数表!$Y227*(Settings!B12/(((INDEX(出力表!D:D,13))+1)^INDEX(係数表!E:E,13)*INDEX(係数表!F:F,13))))))</f>
        <v>#VALUE!</v>
      </c>
      <c r="AM227" t="e">
        <f>MIN(100, MAX(0, (INDEX(出力表!D:D,13))*AK227/MAX(AL227, Settings!B3)))</f>
        <v>#VALUE!</v>
      </c>
      <c r="AN227">
        <f>IF(ISNUMBER(F227), INDEX(出力表!B:B,2)*F227, 0)+IF(ISNUMBER(I227), INDEX(出力表!B:B,3)*I227, 0)+IF(ISNUMBER(L227), INDEX(出力表!B:B,4)*L227, 0)+IF(ISNUMBER(O227), INDEX(出力表!B:B,5)*O227, 0)+IF(ISNUMBER(R227), INDEX(出力表!B:B,6)*R227, 0)+IF(ISNUMBER(U227), INDEX(出力表!B:B,7)*U227, 0)+IF(ISNUMBER(X227), INDEX(出力表!B:B,8)*X227, 0)+IF(ISNUMBER(AA227), INDEX(出力表!B:B,9)*AA227, 0)+IF(ISNUMBER(AD227), INDEX(出力表!B:B,10)*AD227, 0)+IF(ISNUMBER(AG227), INDEX(出力表!B:B,11)*AG227, 0)+IF(ISNUMBER(AJ227), INDEX(出力表!B:B,12)*AJ227, 0)+IF(ISNUMBER(AM227), INDEX(出力表!B:B,13)*AM227, 0)</f>
        <v>0</v>
      </c>
      <c r="AO227">
        <f>IF(ISNUMBER(F227), INDEX(出力表!B:B,2), 0)+IF(ISNUMBER(I227), INDEX(出力表!B:B,3), 0)+IF(ISNUMBER(L227), INDEX(出力表!B:B,4), 0)+IF(ISNUMBER(O227), INDEX(出力表!B:B,5), 0)+IF(ISNUMBER(R227), INDEX(出力表!B:B,6), 0)+IF(ISNUMBER(U227), INDEX(出力表!B:B,7), 0)+IF(ISNUMBER(X227), INDEX(出力表!B:B,8), 0)+IF(ISNUMBER(AA227), INDEX(出力表!B:B,9), 0)+IF(ISNUMBER(AD227), INDEX(出力表!B:B,10), 0)+IF(ISNUMBER(AG227), INDEX(出力表!B:B,11), 0)+IF(ISNUMBER(AJ227), INDEX(出力表!B:B,12), 0)+IF(ISNUMBER(AM227), INDEX(出力表!B:B,13), 0)</f>
        <v>0</v>
      </c>
      <c r="AP227" t="str">
        <f t="shared" si="3"/>
        <v/>
      </c>
    </row>
    <row r="228" spans="1:42" x14ac:dyDescent="0.2">
      <c r="A228">
        <v>227</v>
      </c>
      <c r="B228">
        <f>IF(UPPER(Settings!B4)="TRUE", 乱数表!$Z228*Settings!B10, 0)</f>
        <v>0.16173750794784622</v>
      </c>
      <c r="C228">
        <f>IF(UPPER(Settings!B4)="TRUE", 乱数表!$AA228*Settings!B11, 0)</f>
        <v>-4.4155694217924736E-3</v>
      </c>
      <c r="D228">
        <f>MIN(100, MAX(0, 100*BETAINV(乱数表!$B228, MAX(0.00000001, (1/(1+EXP(-(INDEX(係数表!G:G,2) + $B228))))*(EXP(INDEX(係数表!H:H,2) + INDEX(係数表!I:I,2)*LN(INDEX(出力表!C:C,2)+1)))), MAX(0.00000001, (1-(1/(1+EXP(-(INDEX(係数表!G:G,2) + $B228)))))*(EXP(INDEX(係数表!H:H,2) + INDEX(係数表!I:I,2)*LN(INDEX(出力表!C:C,2)+1)))))))</f>
        <v>96.319329454567935</v>
      </c>
      <c r="E228" t="e">
        <f>MIN(100, MAX(0, (100*(INDEX(出力表!D:D,2))/(EXP(INDEX(係数表!B:B,2) + $C228) + (INDEX(出力表!D:D,2)))) + (乱数表!$N228*(Settings!B12/(((INDEX(出力表!D:D,2))+1)^INDEX(係数表!E:E,2)*INDEX(係数表!F:F,2))))))</f>
        <v>#VALUE!</v>
      </c>
      <c r="F228" t="e">
        <f>MIN(100, MAX(0, (INDEX(出力表!D:D,2))*D228/MAX(E228, Settings!B3)))</f>
        <v>#VALUE!</v>
      </c>
      <c r="G228">
        <f>MIN(100, MAX(0, 100*BETAINV(乱数表!$C228, MAX(0.00000001, (1/(1+EXP(-(INDEX(係数表!G:G,3) + $B228))))*(EXP(INDEX(係数表!H:H,3) + INDEX(係数表!I:I,3)*LN(INDEX(出力表!C:C,3)+1)))), MAX(0.00000001, (1-(1/(1+EXP(-(INDEX(係数表!G:G,3) + $B228)))))*(EXP(INDEX(係数表!H:H,3) + INDEX(係数表!I:I,3)*LN(INDEX(出力表!C:C,3)+1)))))))</f>
        <v>93.436147008798585</v>
      </c>
      <c r="H228" t="e">
        <f>MIN(100, MAX(0, (100*(INDEX(出力表!D:D,3))/(EXP(INDEX(係数表!B:B,3) + $C228) + (INDEX(出力表!D:D,3)))) + (乱数表!$O228*(Settings!B12/(((INDEX(出力表!D:D,3))+1)^INDEX(係数表!E:E,3)*INDEX(係数表!F:F,3))))))</f>
        <v>#VALUE!</v>
      </c>
      <c r="I228" t="e">
        <f>MIN(100, MAX(0, (INDEX(出力表!D:D,3))*G228/MAX(H228, Settings!B3)))</f>
        <v>#VALUE!</v>
      </c>
      <c r="J228">
        <f>MIN(100, MAX(0, 100*BETAINV(乱数表!$D228, MAX(0.00000001, (1/(1+EXP(-(INDEX(係数表!G:G,4) + $B228))))*(EXP(INDEX(係数表!H:H,4) + INDEX(係数表!I:I,4)*LN(INDEX(出力表!C:C,4)+1)))), MAX(0.00000001, (1-(1/(1+EXP(-(INDEX(係数表!G:G,4) + $B228)))))*(EXP(INDEX(係数表!H:H,4) + INDEX(係数表!I:I,4)*LN(INDEX(出力表!C:C,4)+1)))))))</f>
        <v>78.553504995881667</v>
      </c>
      <c r="K228" t="e">
        <f>MIN(100, MAX(0, (100*(INDEX(出力表!D:D,4))/(EXP(INDEX(係数表!B:B,4) + $C228) + (INDEX(出力表!D:D,4)))) + (乱数表!$P228*(Settings!B12/(((INDEX(出力表!D:D,4))+1)^INDEX(係数表!E:E,4)*INDEX(係数表!F:F,4))))))</f>
        <v>#VALUE!</v>
      </c>
      <c r="L228" t="e">
        <f>MIN(100, MAX(0, (INDEX(出力表!D:D,4))*J228/MAX(K228, Settings!B3)))</f>
        <v>#VALUE!</v>
      </c>
      <c r="M228">
        <f>MIN(100, MAX(0, 100*BETAINV(乱数表!$E228, MAX(0.00000001, (1/(1+EXP(-(INDEX(係数表!G:G,5) + $B228))))*(EXP(INDEX(係数表!H:H,5) + INDEX(係数表!I:I,5)*LN(INDEX(出力表!C:C,5)+1)))), MAX(0.00000001, (1-(1/(1+EXP(-(INDEX(係数表!G:G,5) + $B228)))))*(EXP(INDEX(係数表!H:H,5) + INDEX(係数表!I:I,5)*LN(INDEX(出力表!C:C,5)+1)))))))</f>
        <v>86.302604949084866</v>
      </c>
      <c r="N228" t="e">
        <f>MIN(100, MAX(0, (100*(INDEX(出力表!D:D,5))/(EXP(INDEX(係数表!B:B,5) + $C228) + (INDEX(出力表!D:D,5)))) + (乱数表!$Q228*(Settings!B12/(((INDEX(出力表!D:D,5))+1)^INDEX(係数表!E:E,5)*INDEX(係数表!F:F,5))))))</f>
        <v>#VALUE!</v>
      </c>
      <c r="O228" t="e">
        <f>MIN(100, MAX(0, (INDEX(出力表!D:D,5))*M228/MAX(N228, Settings!B3)))</f>
        <v>#VALUE!</v>
      </c>
      <c r="P228">
        <f>MIN(100, MAX(0, 100*BETAINV(乱数表!$F228, MAX(0.00000001, (1/(1+EXP(-(INDEX(係数表!G:G,6) + $B228))))*(EXP(INDEX(係数表!H:H,6) + INDEX(係数表!I:I,6)*LN(INDEX(出力表!C:C,6)+1)))), MAX(0.00000001, (1-(1/(1+EXP(-(INDEX(係数表!G:G,6) + $B228)))))*(EXP(INDEX(係数表!H:H,6) + INDEX(係数表!I:I,6)*LN(INDEX(出力表!C:C,6)+1)))))))</f>
        <v>96.541418422522327</v>
      </c>
      <c r="Q228" t="e">
        <f>MIN(100, MAX(0, (100*(INDEX(出力表!D:D,6))/(EXP(INDEX(係数表!B:B,6) + $C228) + (INDEX(出力表!D:D,6)))) + (乱数表!$R228*(Settings!B12/(((INDEX(出力表!D:D,6))+1)^INDEX(係数表!E:E,6)*INDEX(係数表!F:F,6))))))</f>
        <v>#VALUE!</v>
      </c>
      <c r="R228" t="e">
        <f>MIN(100, MAX(0, (INDEX(出力表!D:D,6))*P228/MAX(Q228, Settings!B3)))</f>
        <v>#VALUE!</v>
      </c>
      <c r="S228">
        <f>MIN(100, MAX(0, 100*BETAINV(乱数表!$G228, MAX(0.00000001, (1/(1+EXP(-(INDEX(係数表!G:G,7) + $B228))))*(EXP(INDEX(係数表!H:H,7) + INDEX(係数表!I:I,7)*LN(INDEX(出力表!C:C,7)+1)))), MAX(0.00000001, (1-(1/(1+EXP(-(INDEX(係数表!G:G,7) + $B228)))))*(EXP(INDEX(係数表!H:H,7) + INDEX(係数表!I:I,7)*LN(INDEX(出力表!C:C,7)+1)))))))</f>
        <v>80.558941636042704</v>
      </c>
      <c r="T228" t="e">
        <f>MIN(100, MAX(0, (100*(INDEX(出力表!D:D,7))/(EXP(INDEX(係数表!B:B,7) + $C228) + (INDEX(出力表!D:D,7)))) + (乱数表!$S228*(Settings!B12/(((INDEX(出力表!D:D,7))+1)^INDEX(係数表!E:E,7)*INDEX(係数表!F:F,7))))))</f>
        <v>#VALUE!</v>
      </c>
      <c r="U228" t="e">
        <f>MIN(100, MAX(0, (INDEX(出力表!D:D,7))*S228/MAX(T228, Settings!B3)))</f>
        <v>#VALUE!</v>
      </c>
      <c r="V228">
        <f>MIN(100, MAX(0, 100*BETAINV(乱数表!$H228, MAX(0.00000001, (1/(1+EXP(-(INDEX(係数表!G:G,8) + $B228))))*(EXP(INDEX(係数表!H:H,8) + INDEX(係数表!I:I,8)*LN(INDEX(出力表!C:C,8)+1)))), MAX(0.00000001, (1-(1/(1+EXP(-(INDEX(係数表!G:G,8) + $B228)))))*(EXP(INDEX(係数表!H:H,8) + INDEX(係数表!I:I,8)*LN(INDEX(出力表!C:C,8)+1)))))))</f>
        <v>96.630539036689342</v>
      </c>
      <c r="W228" t="e">
        <f>MIN(100, MAX(0, (100*(INDEX(出力表!D:D,8))/(EXP(INDEX(係数表!B:B,8) + $C228) + (INDEX(出力表!D:D,8)))) + (乱数表!$T228*(Settings!B12/(((INDEX(出力表!D:D,8))+1)^INDEX(係数表!E:E,8)*INDEX(係数表!F:F,8))))))</f>
        <v>#VALUE!</v>
      </c>
      <c r="X228" t="e">
        <f>MIN(100, MAX(0, (INDEX(出力表!D:D,8))*V228/MAX(W228, Settings!B3)))</f>
        <v>#VALUE!</v>
      </c>
      <c r="Y228">
        <f>MIN(100, MAX(0, 100*BETAINV(乱数表!$I228, MAX(0.00000001, (1/(1+EXP(-(INDEX(係数表!G:G,9) + $B228))))*(EXP(INDEX(係数表!H:H,9) + INDEX(係数表!I:I,9)*LN(INDEX(出力表!C:C,9)+1)))), MAX(0.00000001, (1-(1/(1+EXP(-(INDEX(係数表!G:G,9) + $B228)))))*(EXP(INDEX(係数表!H:H,9) + INDEX(係数表!I:I,9)*LN(INDEX(出力表!C:C,9)+1)))))))</f>
        <v>71.067139661815006</v>
      </c>
      <c r="Z228" t="e">
        <f>MIN(100, MAX(0, (100*(INDEX(出力表!D:D,9))/(EXP(INDEX(係数表!B:B,9) + $C228) + (INDEX(出力表!D:D,9)))) + (乱数表!$U228*(Settings!B12/(((INDEX(出力表!D:D,9))+1)^INDEX(係数表!E:E,9)*INDEX(係数表!F:F,9))))))</f>
        <v>#VALUE!</v>
      </c>
      <c r="AA228" t="e">
        <f>MIN(100, MAX(0, (INDEX(出力表!D:D,9))*Y228/MAX(Z228, Settings!B3)))</f>
        <v>#VALUE!</v>
      </c>
      <c r="AB228">
        <f>MIN(100, MAX(0, 100*BETAINV(乱数表!$J228, MAX(0.00000001, (1/(1+EXP(-(INDEX(係数表!G:G,10) + $B228))))*(EXP(INDEX(係数表!H:H,10) + INDEX(係数表!I:I,10)*LN(INDEX(出力表!C:C,10)+1)))), MAX(0.00000001, (1-(1/(1+EXP(-(INDEX(係数表!G:G,10) + $B228)))))*(EXP(INDEX(係数表!H:H,10) + INDEX(係数表!I:I,10)*LN(INDEX(出力表!C:C,10)+1)))))))</f>
        <v>83.004079619528738</v>
      </c>
      <c r="AC228" t="e">
        <f>MIN(100, MAX(0, (100*(INDEX(出力表!D:D,10))/(EXP(INDEX(係数表!B:B,10) + $C228) + (INDEX(出力表!D:D,10)))) + (乱数表!$V228*(Settings!B12/(((INDEX(出力表!D:D,10))+1)^INDEX(係数表!E:E,10)*INDEX(係数表!F:F,10))))))</f>
        <v>#VALUE!</v>
      </c>
      <c r="AD228" t="e">
        <f>MIN(100, MAX(0, (INDEX(出力表!D:D,10))*AB228/MAX(AC228, Settings!B3)))</f>
        <v>#VALUE!</v>
      </c>
      <c r="AE228">
        <f>MIN(100, MAX(0, 100*BETAINV(乱数表!$K228, MAX(0.00000001, (1/(1+EXP(-(INDEX(係数表!G:G,11) + $B228))))*(EXP(INDEX(係数表!H:H,11) + INDEX(係数表!I:I,11)*LN(INDEX(出力表!C:C,11)+1)))), MAX(0.00000001, (1-(1/(1+EXP(-(INDEX(係数表!G:G,11) + $B228)))))*(EXP(INDEX(係数表!H:H,11) + INDEX(係数表!I:I,11)*LN(INDEX(出力表!C:C,11)+1)))))))</f>
        <v>98.133135734199527</v>
      </c>
      <c r="AF228" t="e">
        <f>MIN(100, MAX(0, (100*(INDEX(出力表!D:D,11))/(EXP(INDEX(係数表!B:B,11) + $C228) + (INDEX(出力表!D:D,11)))) + (乱数表!$W228*(Settings!B12/(((INDEX(出力表!D:D,11))+1)^INDEX(係数表!E:E,11)*INDEX(係数表!F:F,11))))))</f>
        <v>#VALUE!</v>
      </c>
      <c r="AG228" t="e">
        <f>MIN(100, MAX(0, (INDEX(出力表!D:D,11))*AE228/MAX(AF228, Settings!B3)))</f>
        <v>#VALUE!</v>
      </c>
      <c r="AH228">
        <f>MIN(100, MAX(0, 100*BETAINV(乱数表!$L228, MAX(0.00000001, (1/(1+EXP(-(INDEX(係数表!G:G,12) + $B228))))*(EXP(INDEX(係数表!H:H,12) + INDEX(係数表!I:I,12)*LN(INDEX(出力表!C:C,12)+1)))), MAX(0.00000001, (1-(1/(1+EXP(-(INDEX(係数表!G:G,12) + $B228)))))*(EXP(INDEX(係数表!H:H,12) + INDEX(係数表!I:I,12)*LN(INDEX(出力表!C:C,12)+1)))))))</f>
        <v>73.830025003804707</v>
      </c>
      <c r="AI228" t="e">
        <f>MIN(100, MAX(0, (100*(INDEX(出力表!D:D,12))/(EXP(INDEX(係数表!B:B,12) + $C228) + (INDEX(出力表!D:D,12)))) + (乱数表!$X228*(Settings!B12/(((INDEX(出力表!D:D,12))+1)^INDEX(係数表!E:E,12)*INDEX(係数表!F:F,12))))))</f>
        <v>#VALUE!</v>
      </c>
      <c r="AJ228" t="e">
        <f>MIN(100, MAX(0, (INDEX(出力表!D:D,12))*AH228/MAX(AI228, Settings!B3)))</f>
        <v>#VALUE!</v>
      </c>
      <c r="AK228">
        <f>MIN(100, MAX(0, 100*BETAINV(乱数表!$M228, MAX(0.00000001, (1/(1+EXP(-(INDEX(係数表!G:G,13) + $B228))))*(EXP(INDEX(係数表!H:H,13) + INDEX(係数表!I:I,13)*LN(INDEX(出力表!C:C,13)+1)))), MAX(0.00000001, (1-(1/(1+EXP(-(INDEX(係数表!G:G,13) + $B228)))))*(EXP(INDEX(係数表!H:H,13) + INDEX(係数表!I:I,13)*LN(INDEX(出力表!C:C,13)+1)))))))</f>
        <v>88.435957205023101</v>
      </c>
      <c r="AL228" t="e">
        <f>MIN(100, MAX(0, (100*(INDEX(出力表!D:D,13))/(EXP(INDEX(係数表!B:B,13) + $C228) + (INDEX(出力表!D:D,13)))) + (乱数表!$Y228*(Settings!B12/(((INDEX(出力表!D:D,13))+1)^INDEX(係数表!E:E,13)*INDEX(係数表!F:F,13))))))</f>
        <v>#VALUE!</v>
      </c>
      <c r="AM228" t="e">
        <f>MIN(100, MAX(0, (INDEX(出力表!D:D,13))*AK228/MAX(AL228, Settings!B3)))</f>
        <v>#VALUE!</v>
      </c>
      <c r="AN228">
        <f>IF(ISNUMBER(F228), INDEX(出力表!B:B,2)*F228, 0)+IF(ISNUMBER(I228), INDEX(出力表!B:B,3)*I228, 0)+IF(ISNUMBER(L228), INDEX(出力表!B:B,4)*L228, 0)+IF(ISNUMBER(O228), INDEX(出力表!B:B,5)*O228, 0)+IF(ISNUMBER(R228), INDEX(出力表!B:B,6)*R228, 0)+IF(ISNUMBER(U228), INDEX(出力表!B:B,7)*U228, 0)+IF(ISNUMBER(X228), INDEX(出力表!B:B,8)*X228, 0)+IF(ISNUMBER(AA228), INDEX(出力表!B:B,9)*AA228, 0)+IF(ISNUMBER(AD228), INDEX(出力表!B:B,10)*AD228, 0)+IF(ISNUMBER(AG228), INDEX(出力表!B:B,11)*AG228, 0)+IF(ISNUMBER(AJ228), INDEX(出力表!B:B,12)*AJ228, 0)+IF(ISNUMBER(AM228), INDEX(出力表!B:B,13)*AM228, 0)</f>
        <v>0</v>
      </c>
      <c r="AO228">
        <f>IF(ISNUMBER(F228), INDEX(出力表!B:B,2), 0)+IF(ISNUMBER(I228), INDEX(出力表!B:B,3), 0)+IF(ISNUMBER(L228), INDEX(出力表!B:B,4), 0)+IF(ISNUMBER(O228), INDEX(出力表!B:B,5), 0)+IF(ISNUMBER(R228), INDEX(出力表!B:B,6), 0)+IF(ISNUMBER(U228), INDEX(出力表!B:B,7), 0)+IF(ISNUMBER(X228), INDEX(出力表!B:B,8), 0)+IF(ISNUMBER(AA228), INDEX(出力表!B:B,9), 0)+IF(ISNUMBER(AD228), INDEX(出力表!B:B,10), 0)+IF(ISNUMBER(AG228), INDEX(出力表!B:B,11), 0)+IF(ISNUMBER(AJ228), INDEX(出力表!B:B,12), 0)+IF(ISNUMBER(AM228), INDEX(出力表!B:B,13), 0)</f>
        <v>0</v>
      </c>
      <c r="AP228" t="str">
        <f t="shared" si="3"/>
        <v/>
      </c>
    </row>
    <row r="229" spans="1:42" x14ac:dyDescent="0.2">
      <c r="A229">
        <v>228</v>
      </c>
      <c r="B229">
        <f>IF(UPPER(Settings!B4)="TRUE", 乱数表!$Z229*Settings!B10, 0)</f>
        <v>-0.47234407679683216</v>
      </c>
      <c r="C229">
        <f>IF(UPPER(Settings!B4)="TRUE", 乱数表!$AA229*Settings!B11, 0)</f>
        <v>3.0881559195121804E-3</v>
      </c>
      <c r="D229">
        <f>MIN(100, MAX(0, 100*BETAINV(乱数表!$B229, MAX(0.00000001, (1/(1+EXP(-(INDEX(係数表!G:G,2) + $B229))))*(EXP(INDEX(係数表!H:H,2) + INDEX(係数表!I:I,2)*LN(INDEX(出力表!C:C,2)+1)))), MAX(0.00000001, (1-(1/(1+EXP(-(INDEX(係数表!G:G,2) + $B229)))))*(EXP(INDEX(係数表!H:H,2) + INDEX(係数表!I:I,2)*LN(INDEX(出力表!C:C,2)+1)))))))</f>
        <v>92.401419721173738</v>
      </c>
      <c r="E229" t="e">
        <f>MIN(100, MAX(0, (100*(INDEX(出力表!D:D,2))/(EXP(INDEX(係数表!B:B,2) + $C229) + (INDEX(出力表!D:D,2)))) + (乱数表!$N229*(Settings!B12/(((INDEX(出力表!D:D,2))+1)^INDEX(係数表!E:E,2)*INDEX(係数表!F:F,2))))))</f>
        <v>#VALUE!</v>
      </c>
      <c r="F229" t="e">
        <f>MIN(100, MAX(0, (INDEX(出力表!D:D,2))*D229/MAX(E229, Settings!B3)))</f>
        <v>#VALUE!</v>
      </c>
      <c r="G229">
        <f>MIN(100, MAX(0, 100*BETAINV(乱数表!$C229, MAX(0.00000001, (1/(1+EXP(-(INDEX(係数表!G:G,3) + $B229))))*(EXP(INDEX(係数表!H:H,3) + INDEX(係数表!I:I,3)*LN(INDEX(出力表!C:C,3)+1)))), MAX(0.00000001, (1-(1/(1+EXP(-(INDEX(係数表!G:G,3) + $B229)))))*(EXP(INDEX(係数表!H:H,3) + INDEX(係数表!I:I,3)*LN(INDEX(出力表!C:C,3)+1)))))))</f>
        <v>68.888340273228863</v>
      </c>
      <c r="H229" t="e">
        <f>MIN(100, MAX(0, (100*(INDEX(出力表!D:D,3))/(EXP(INDEX(係数表!B:B,3) + $C229) + (INDEX(出力表!D:D,3)))) + (乱数表!$O229*(Settings!B12/(((INDEX(出力表!D:D,3))+1)^INDEX(係数表!E:E,3)*INDEX(係数表!F:F,3))))))</f>
        <v>#VALUE!</v>
      </c>
      <c r="I229" t="e">
        <f>MIN(100, MAX(0, (INDEX(出力表!D:D,3))*G229/MAX(H229, Settings!B3)))</f>
        <v>#VALUE!</v>
      </c>
      <c r="J229">
        <f>MIN(100, MAX(0, 100*BETAINV(乱数表!$D229, MAX(0.00000001, (1/(1+EXP(-(INDEX(係数表!G:G,4) + $B229))))*(EXP(INDEX(係数表!H:H,4) + INDEX(係数表!I:I,4)*LN(INDEX(出力表!C:C,4)+1)))), MAX(0.00000001, (1-(1/(1+EXP(-(INDEX(係数表!G:G,4) + $B229)))))*(EXP(INDEX(係数表!H:H,4) + INDEX(係数表!I:I,4)*LN(INDEX(出力表!C:C,4)+1)))))))</f>
        <v>76.711091614497533</v>
      </c>
      <c r="K229" t="e">
        <f>MIN(100, MAX(0, (100*(INDEX(出力表!D:D,4))/(EXP(INDEX(係数表!B:B,4) + $C229) + (INDEX(出力表!D:D,4)))) + (乱数表!$P229*(Settings!B12/(((INDEX(出力表!D:D,4))+1)^INDEX(係数表!E:E,4)*INDEX(係数表!F:F,4))))))</f>
        <v>#VALUE!</v>
      </c>
      <c r="L229" t="e">
        <f>MIN(100, MAX(0, (INDEX(出力表!D:D,4))*J229/MAX(K229, Settings!B3)))</f>
        <v>#VALUE!</v>
      </c>
      <c r="M229">
        <f>MIN(100, MAX(0, 100*BETAINV(乱数表!$E229, MAX(0.00000001, (1/(1+EXP(-(INDEX(係数表!G:G,5) + $B229))))*(EXP(INDEX(係数表!H:H,5) + INDEX(係数表!I:I,5)*LN(INDEX(出力表!C:C,5)+1)))), MAX(0.00000001, (1-(1/(1+EXP(-(INDEX(係数表!G:G,5) + $B229)))))*(EXP(INDEX(係数表!H:H,5) + INDEX(係数表!I:I,5)*LN(INDEX(出力表!C:C,5)+1)))))))</f>
        <v>92.486124573785204</v>
      </c>
      <c r="N229" t="e">
        <f>MIN(100, MAX(0, (100*(INDEX(出力表!D:D,5))/(EXP(INDEX(係数表!B:B,5) + $C229) + (INDEX(出力表!D:D,5)))) + (乱数表!$Q229*(Settings!B12/(((INDEX(出力表!D:D,5))+1)^INDEX(係数表!E:E,5)*INDEX(係数表!F:F,5))))))</f>
        <v>#VALUE!</v>
      </c>
      <c r="O229" t="e">
        <f>MIN(100, MAX(0, (INDEX(出力表!D:D,5))*M229/MAX(N229, Settings!B3)))</f>
        <v>#VALUE!</v>
      </c>
      <c r="P229">
        <f>MIN(100, MAX(0, 100*BETAINV(乱数表!$F229, MAX(0.00000001, (1/(1+EXP(-(INDEX(係数表!G:G,6) + $B229))))*(EXP(INDEX(係数表!H:H,6) + INDEX(係数表!I:I,6)*LN(INDEX(出力表!C:C,6)+1)))), MAX(0.00000001, (1-(1/(1+EXP(-(INDEX(係数表!G:G,6) + $B229)))))*(EXP(INDEX(係数表!H:H,6) + INDEX(係数表!I:I,6)*LN(INDEX(出力表!C:C,6)+1)))))))</f>
        <v>81.341494609926926</v>
      </c>
      <c r="Q229" t="e">
        <f>MIN(100, MAX(0, (100*(INDEX(出力表!D:D,6))/(EXP(INDEX(係数表!B:B,6) + $C229) + (INDEX(出力表!D:D,6)))) + (乱数表!$R229*(Settings!B12/(((INDEX(出力表!D:D,6))+1)^INDEX(係数表!E:E,6)*INDEX(係数表!F:F,6))))))</f>
        <v>#VALUE!</v>
      </c>
      <c r="R229" t="e">
        <f>MIN(100, MAX(0, (INDEX(出力表!D:D,6))*P229/MAX(Q229, Settings!B3)))</f>
        <v>#VALUE!</v>
      </c>
      <c r="S229">
        <f>MIN(100, MAX(0, 100*BETAINV(乱数表!$G229, MAX(0.00000001, (1/(1+EXP(-(INDEX(係数表!G:G,7) + $B229))))*(EXP(INDEX(係数表!H:H,7) + INDEX(係数表!I:I,7)*LN(INDEX(出力表!C:C,7)+1)))), MAX(0.00000001, (1-(1/(1+EXP(-(INDEX(係数表!G:G,7) + $B229)))))*(EXP(INDEX(係数表!H:H,7) + INDEX(係数表!I:I,7)*LN(INDEX(出力表!C:C,7)+1)))))))</f>
        <v>96.379611638113374</v>
      </c>
      <c r="T229" t="e">
        <f>MIN(100, MAX(0, (100*(INDEX(出力表!D:D,7))/(EXP(INDEX(係数表!B:B,7) + $C229) + (INDEX(出力表!D:D,7)))) + (乱数表!$S229*(Settings!B12/(((INDEX(出力表!D:D,7))+1)^INDEX(係数表!E:E,7)*INDEX(係数表!F:F,7))))))</f>
        <v>#VALUE!</v>
      </c>
      <c r="U229" t="e">
        <f>MIN(100, MAX(0, (INDEX(出力表!D:D,7))*S229/MAX(T229, Settings!B3)))</f>
        <v>#VALUE!</v>
      </c>
      <c r="V229">
        <f>MIN(100, MAX(0, 100*BETAINV(乱数表!$H229, MAX(0.00000001, (1/(1+EXP(-(INDEX(係数表!G:G,8) + $B229))))*(EXP(INDEX(係数表!H:H,8) + INDEX(係数表!I:I,8)*LN(INDEX(出力表!C:C,8)+1)))), MAX(0.00000001, (1-(1/(1+EXP(-(INDEX(係数表!G:G,8) + $B229)))))*(EXP(INDEX(係数表!H:H,8) + INDEX(係数表!I:I,8)*LN(INDEX(出力表!C:C,8)+1)))))))</f>
        <v>99.234571782166569</v>
      </c>
      <c r="W229" t="e">
        <f>MIN(100, MAX(0, (100*(INDEX(出力表!D:D,8))/(EXP(INDEX(係数表!B:B,8) + $C229) + (INDEX(出力表!D:D,8)))) + (乱数表!$T229*(Settings!B12/(((INDEX(出力表!D:D,8))+1)^INDEX(係数表!E:E,8)*INDEX(係数表!F:F,8))))))</f>
        <v>#VALUE!</v>
      </c>
      <c r="X229" t="e">
        <f>MIN(100, MAX(0, (INDEX(出力表!D:D,8))*V229/MAX(W229, Settings!B3)))</f>
        <v>#VALUE!</v>
      </c>
      <c r="Y229">
        <f>MIN(100, MAX(0, 100*BETAINV(乱数表!$I229, MAX(0.00000001, (1/(1+EXP(-(INDEX(係数表!G:G,9) + $B229))))*(EXP(INDEX(係数表!H:H,9) + INDEX(係数表!I:I,9)*LN(INDEX(出力表!C:C,9)+1)))), MAX(0.00000001, (1-(1/(1+EXP(-(INDEX(係数表!G:G,9) + $B229)))))*(EXP(INDEX(係数表!H:H,9) + INDEX(係数表!I:I,9)*LN(INDEX(出力表!C:C,9)+1)))))))</f>
        <v>71.28928346221528</v>
      </c>
      <c r="Z229" t="e">
        <f>MIN(100, MAX(0, (100*(INDEX(出力表!D:D,9))/(EXP(INDEX(係数表!B:B,9) + $C229) + (INDEX(出力表!D:D,9)))) + (乱数表!$U229*(Settings!B12/(((INDEX(出力表!D:D,9))+1)^INDEX(係数表!E:E,9)*INDEX(係数表!F:F,9))))))</f>
        <v>#VALUE!</v>
      </c>
      <c r="AA229" t="e">
        <f>MIN(100, MAX(0, (INDEX(出力表!D:D,9))*Y229/MAX(Z229, Settings!B3)))</f>
        <v>#VALUE!</v>
      </c>
      <c r="AB229">
        <f>MIN(100, MAX(0, 100*BETAINV(乱数表!$J229, MAX(0.00000001, (1/(1+EXP(-(INDEX(係数表!G:G,10) + $B229))))*(EXP(INDEX(係数表!H:H,10) + INDEX(係数表!I:I,10)*LN(INDEX(出力表!C:C,10)+1)))), MAX(0.00000001, (1-(1/(1+EXP(-(INDEX(係数表!G:G,10) + $B229)))))*(EXP(INDEX(係数表!H:H,10) + INDEX(係数表!I:I,10)*LN(INDEX(出力表!C:C,10)+1)))))))</f>
        <v>41.775621040328318</v>
      </c>
      <c r="AC229" t="e">
        <f>MIN(100, MAX(0, (100*(INDEX(出力表!D:D,10))/(EXP(INDEX(係数表!B:B,10) + $C229) + (INDEX(出力表!D:D,10)))) + (乱数表!$V229*(Settings!B12/(((INDEX(出力表!D:D,10))+1)^INDEX(係数表!E:E,10)*INDEX(係数表!F:F,10))))))</f>
        <v>#VALUE!</v>
      </c>
      <c r="AD229" t="e">
        <f>MIN(100, MAX(0, (INDEX(出力表!D:D,10))*AB229/MAX(AC229, Settings!B3)))</f>
        <v>#VALUE!</v>
      </c>
      <c r="AE229">
        <f>MIN(100, MAX(0, 100*BETAINV(乱数表!$K229, MAX(0.00000001, (1/(1+EXP(-(INDEX(係数表!G:G,11) + $B229))))*(EXP(INDEX(係数表!H:H,11) + INDEX(係数表!I:I,11)*LN(INDEX(出力表!C:C,11)+1)))), MAX(0.00000001, (1-(1/(1+EXP(-(INDEX(係数表!G:G,11) + $B229)))))*(EXP(INDEX(係数表!H:H,11) + INDEX(係数表!I:I,11)*LN(INDEX(出力表!C:C,11)+1)))))))</f>
        <v>67.288752228567546</v>
      </c>
      <c r="AF229" t="e">
        <f>MIN(100, MAX(0, (100*(INDEX(出力表!D:D,11))/(EXP(INDEX(係数表!B:B,11) + $C229) + (INDEX(出力表!D:D,11)))) + (乱数表!$W229*(Settings!B12/(((INDEX(出力表!D:D,11))+1)^INDEX(係数表!E:E,11)*INDEX(係数表!F:F,11))))))</f>
        <v>#VALUE!</v>
      </c>
      <c r="AG229" t="e">
        <f>MIN(100, MAX(0, (INDEX(出力表!D:D,11))*AE229/MAX(AF229, Settings!B3)))</f>
        <v>#VALUE!</v>
      </c>
      <c r="AH229">
        <f>MIN(100, MAX(0, 100*BETAINV(乱数表!$L229, MAX(0.00000001, (1/(1+EXP(-(INDEX(係数表!G:G,12) + $B229))))*(EXP(INDEX(係数表!H:H,12) + INDEX(係数表!I:I,12)*LN(INDEX(出力表!C:C,12)+1)))), MAX(0.00000001, (1-(1/(1+EXP(-(INDEX(係数表!G:G,12) + $B229)))))*(EXP(INDEX(係数表!H:H,12) + INDEX(係数表!I:I,12)*LN(INDEX(出力表!C:C,12)+1)))))))</f>
        <v>93.543076454615587</v>
      </c>
      <c r="AI229" t="e">
        <f>MIN(100, MAX(0, (100*(INDEX(出力表!D:D,12))/(EXP(INDEX(係数表!B:B,12) + $C229) + (INDEX(出力表!D:D,12)))) + (乱数表!$X229*(Settings!B12/(((INDEX(出力表!D:D,12))+1)^INDEX(係数表!E:E,12)*INDEX(係数表!F:F,12))))))</f>
        <v>#VALUE!</v>
      </c>
      <c r="AJ229" t="e">
        <f>MIN(100, MAX(0, (INDEX(出力表!D:D,12))*AH229/MAX(AI229, Settings!B3)))</f>
        <v>#VALUE!</v>
      </c>
      <c r="AK229">
        <f>MIN(100, MAX(0, 100*BETAINV(乱数表!$M229, MAX(0.00000001, (1/(1+EXP(-(INDEX(係数表!G:G,13) + $B229))))*(EXP(INDEX(係数表!H:H,13) + INDEX(係数表!I:I,13)*LN(INDEX(出力表!C:C,13)+1)))), MAX(0.00000001, (1-(1/(1+EXP(-(INDEX(係数表!G:G,13) + $B229)))))*(EXP(INDEX(係数表!H:H,13) + INDEX(係数表!I:I,13)*LN(INDEX(出力表!C:C,13)+1)))))))</f>
        <v>34.290155836482825</v>
      </c>
      <c r="AL229" t="e">
        <f>MIN(100, MAX(0, (100*(INDEX(出力表!D:D,13))/(EXP(INDEX(係数表!B:B,13) + $C229) + (INDEX(出力表!D:D,13)))) + (乱数表!$Y229*(Settings!B12/(((INDEX(出力表!D:D,13))+1)^INDEX(係数表!E:E,13)*INDEX(係数表!F:F,13))))))</f>
        <v>#VALUE!</v>
      </c>
      <c r="AM229" t="e">
        <f>MIN(100, MAX(0, (INDEX(出力表!D:D,13))*AK229/MAX(AL229, Settings!B3)))</f>
        <v>#VALUE!</v>
      </c>
      <c r="AN229">
        <f>IF(ISNUMBER(F229), INDEX(出力表!B:B,2)*F229, 0)+IF(ISNUMBER(I229), INDEX(出力表!B:B,3)*I229, 0)+IF(ISNUMBER(L229), INDEX(出力表!B:B,4)*L229, 0)+IF(ISNUMBER(O229), INDEX(出力表!B:B,5)*O229, 0)+IF(ISNUMBER(R229), INDEX(出力表!B:B,6)*R229, 0)+IF(ISNUMBER(U229), INDEX(出力表!B:B,7)*U229, 0)+IF(ISNUMBER(X229), INDEX(出力表!B:B,8)*X229, 0)+IF(ISNUMBER(AA229), INDEX(出力表!B:B,9)*AA229, 0)+IF(ISNUMBER(AD229), INDEX(出力表!B:B,10)*AD229, 0)+IF(ISNUMBER(AG229), INDEX(出力表!B:B,11)*AG229, 0)+IF(ISNUMBER(AJ229), INDEX(出力表!B:B,12)*AJ229, 0)+IF(ISNUMBER(AM229), INDEX(出力表!B:B,13)*AM229, 0)</f>
        <v>0</v>
      </c>
      <c r="AO229">
        <f>IF(ISNUMBER(F229), INDEX(出力表!B:B,2), 0)+IF(ISNUMBER(I229), INDEX(出力表!B:B,3), 0)+IF(ISNUMBER(L229), INDEX(出力表!B:B,4), 0)+IF(ISNUMBER(O229), INDEX(出力表!B:B,5), 0)+IF(ISNUMBER(R229), INDEX(出力表!B:B,6), 0)+IF(ISNUMBER(U229), INDEX(出力表!B:B,7), 0)+IF(ISNUMBER(X229), INDEX(出力表!B:B,8), 0)+IF(ISNUMBER(AA229), INDEX(出力表!B:B,9), 0)+IF(ISNUMBER(AD229), INDEX(出力表!B:B,10), 0)+IF(ISNUMBER(AG229), INDEX(出力表!B:B,11), 0)+IF(ISNUMBER(AJ229), INDEX(出力表!B:B,12), 0)+IF(ISNUMBER(AM229), INDEX(出力表!B:B,13), 0)</f>
        <v>0</v>
      </c>
      <c r="AP229" t="str">
        <f t="shared" si="3"/>
        <v/>
      </c>
    </row>
    <row r="230" spans="1:42" x14ac:dyDescent="0.2">
      <c r="A230">
        <v>229</v>
      </c>
      <c r="B230">
        <f>IF(UPPER(Settings!B4)="TRUE", 乱数表!$Z230*Settings!B10, 0)</f>
        <v>-0.13444203845351274</v>
      </c>
      <c r="C230">
        <f>IF(UPPER(Settings!B4)="TRUE", 乱数表!$AA230*Settings!B11, 0)</f>
        <v>9.166861168943797E-5</v>
      </c>
      <c r="D230">
        <f>MIN(100, MAX(0, 100*BETAINV(乱数表!$B230, MAX(0.00000001, (1/(1+EXP(-(INDEX(係数表!G:G,2) + $B230))))*(EXP(INDEX(係数表!H:H,2) + INDEX(係数表!I:I,2)*LN(INDEX(出力表!C:C,2)+1)))), MAX(0.00000001, (1-(1/(1+EXP(-(INDEX(係数表!G:G,2) + $B230)))))*(EXP(INDEX(係数表!H:H,2) + INDEX(係数表!I:I,2)*LN(INDEX(出力表!C:C,2)+1)))))))</f>
        <v>98.114175240229713</v>
      </c>
      <c r="E230" t="e">
        <f>MIN(100, MAX(0, (100*(INDEX(出力表!D:D,2))/(EXP(INDEX(係数表!B:B,2) + $C230) + (INDEX(出力表!D:D,2)))) + (乱数表!$N230*(Settings!B12/(((INDEX(出力表!D:D,2))+1)^INDEX(係数表!E:E,2)*INDEX(係数表!F:F,2))))))</f>
        <v>#VALUE!</v>
      </c>
      <c r="F230" t="e">
        <f>MIN(100, MAX(0, (INDEX(出力表!D:D,2))*D230/MAX(E230, Settings!B3)))</f>
        <v>#VALUE!</v>
      </c>
      <c r="G230">
        <f>MIN(100, MAX(0, 100*BETAINV(乱数表!$C230, MAX(0.00000001, (1/(1+EXP(-(INDEX(係数表!G:G,3) + $B230))))*(EXP(INDEX(係数表!H:H,3) + INDEX(係数表!I:I,3)*LN(INDEX(出力表!C:C,3)+1)))), MAX(0.00000001, (1-(1/(1+EXP(-(INDEX(係数表!G:G,3) + $B230)))))*(EXP(INDEX(係数表!H:H,3) + INDEX(係数表!I:I,3)*LN(INDEX(出力表!C:C,3)+1)))))))</f>
        <v>98.656180962645237</v>
      </c>
      <c r="H230" t="e">
        <f>MIN(100, MAX(0, (100*(INDEX(出力表!D:D,3))/(EXP(INDEX(係数表!B:B,3) + $C230) + (INDEX(出力表!D:D,3)))) + (乱数表!$O230*(Settings!B12/(((INDEX(出力表!D:D,3))+1)^INDEX(係数表!E:E,3)*INDEX(係数表!F:F,3))))))</f>
        <v>#VALUE!</v>
      </c>
      <c r="I230" t="e">
        <f>MIN(100, MAX(0, (INDEX(出力表!D:D,3))*G230/MAX(H230, Settings!B3)))</f>
        <v>#VALUE!</v>
      </c>
      <c r="J230">
        <f>MIN(100, MAX(0, 100*BETAINV(乱数表!$D230, MAX(0.00000001, (1/(1+EXP(-(INDEX(係数表!G:G,4) + $B230))))*(EXP(INDEX(係数表!H:H,4) + INDEX(係数表!I:I,4)*LN(INDEX(出力表!C:C,4)+1)))), MAX(0.00000001, (1-(1/(1+EXP(-(INDEX(係数表!G:G,4) + $B230)))))*(EXP(INDEX(係数表!H:H,4) + INDEX(係数表!I:I,4)*LN(INDEX(出力表!C:C,4)+1)))))))</f>
        <v>98.727190314774347</v>
      </c>
      <c r="K230" t="e">
        <f>MIN(100, MAX(0, (100*(INDEX(出力表!D:D,4))/(EXP(INDEX(係数表!B:B,4) + $C230) + (INDEX(出力表!D:D,4)))) + (乱数表!$P230*(Settings!B12/(((INDEX(出力表!D:D,4))+1)^INDEX(係数表!E:E,4)*INDEX(係数表!F:F,4))))))</f>
        <v>#VALUE!</v>
      </c>
      <c r="L230" t="e">
        <f>MIN(100, MAX(0, (INDEX(出力表!D:D,4))*J230/MAX(K230, Settings!B3)))</f>
        <v>#VALUE!</v>
      </c>
      <c r="M230">
        <f>MIN(100, MAX(0, 100*BETAINV(乱数表!$E230, MAX(0.00000001, (1/(1+EXP(-(INDEX(係数表!G:G,5) + $B230))))*(EXP(INDEX(係数表!H:H,5) + INDEX(係数表!I:I,5)*LN(INDEX(出力表!C:C,5)+1)))), MAX(0.00000001, (1-(1/(1+EXP(-(INDEX(係数表!G:G,5) + $B230)))))*(EXP(INDEX(係数表!H:H,5) + INDEX(係数表!I:I,5)*LN(INDEX(出力表!C:C,5)+1)))))))</f>
        <v>82.440107555359916</v>
      </c>
      <c r="N230" t="e">
        <f>MIN(100, MAX(0, (100*(INDEX(出力表!D:D,5))/(EXP(INDEX(係数表!B:B,5) + $C230) + (INDEX(出力表!D:D,5)))) + (乱数表!$Q230*(Settings!B12/(((INDEX(出力表!D:D,5))+1)^INDEX(係数表!E:E,5)*INDEX(係数表!F:F,5))))))</f>
        <v>#VALUE!</v>
      </c>
      <c r="O230" t="e">
        <f>MIN(100, MAX(0, (INDEX(出力表!D:D,5))*M230/MAX(N230, Settings!B3)))</f>
        <v>#VALUE!</v>
      </c>
      <c r="P230">
        <f>MIN(100, MAX(0, 100*BETAINV(乱数表!$F230, MAX(0.00000001, (1/(1+EXP(-(INDEX(係数表!G:G,6) + $B230))))*(EXP(INDEX(係数表!H:H,6) + INDEX(係数表!I:I,6)*LN(INDEX(出力表!C:C,6)+1)))), MAX(0.00000001, (1-(1/(1+EXP(-(INDEX(係数表!G:G,6) + $B230)))))*(EXP(INDEX(係数表!H:H,6) + INDEX(係数表!I:I,6)*LN(INDEX(出力表!C:C,6)+1)))))))</f>
        <v>99.439085199864792</v>
      </c>
      <c r="Q230" t="e">
        <f>MIN(100, MAX(0, (100*(INDEX(出力表!D:D,6))/(EXP(INDEX(係数表!B:B,6) + $C230) + (INDEX(出力表!D:D,6)))) + (乱数表!$R230*(Settings!B12/(((INDEX(出力表!D:D,6))+1)^INDEX(係数表!E:E,6)*INDEX(係数表!F:F,6))))))</f>
        <v>#VALUE!</v>
      </c>
      <c r="R230" t="e">
        <f>MIN(100, MAX(0, (INDEX(出力表!D:D,6))*P230/MAX(Q230, Settings!B3)))</f>
        <v>#VALUE!</v>
      </c>
      <c r="S230">
        <f>MIN(100, MAX(0, 100*BETAINV(乱数表!$G230, MAX(0.00000001, (1/(1+EXP(-(INDEX(係数表!G:G,7) + $B230))))*(EXP(INDEX(係数表!H:H,7) + INDEX(係数表!I:I,7)*LN(INDEX(出力表!C:C,7)+1)))), MAX(0.00000001, (1-(1/(1+EXP(-(INDEX(係数表!G:G,7) + $B230)))))*(EXP(INDEX(係数表!H:H,7) + INDEX(係数表!I:I,7)*LN(INDEX(出力表!C:C,7)+1)))))))</f>
        <v>94.234924523019473</v>
      </c>
      <c r="T230" t="e">
        <f>MIN(100, MAX(0, (100*(INDEX(出力表!D:D,7))/(EXP(INDEX(係数表!B:B,7) + $C230) + (INDEX(出力表!D:D,7)))) + (乱数表!$S230*(Settings!B12/(((INDEX(出力表!D:D,7))+1)^INDEX(係数表!E:E,7)*INDEX(係数表!F:F,7))))))</f>
        <v>#VALUE!</v>
      </c>
      <c r="U230" t="e">
        <f>MIN(100, MAX(0, (INDEX(出力表!D:D,7))*S230/MAX(T230, Settings!B3)))</f>
        <v>#VALUE!</v>
      </c>
      <c r="V230">
        <f>MIN(100, MAX(0, 100*BETAINV(乱数表!$H230, MAX(0.00000001, (1/(1+EXP(-(INDEX(係数表!G:G,8) + $B230))))*(EXP(INDEX(係数表!H:H,8) + INDEX(係数表!I:I,8)*LN(INDEX(出力表!C:C,8)+1)))), MAX(0.00000001, (1-(1/(1+EXP(-(INDEX(係数表!G:G,8) + $B230)))))*(EXP(INDEX(係数表!H:H,8) + INDEX(係数表!I:I,8)*LN(INDEX(出力表!C:C,8)+1)))))))</f>
        <v>96.599392712564367</v>
      </c>
      <c r="W230" t="e">
        <f>MIN(100, MAX(0, (100*(INDEX(出力表!D:D,8))/(EXP(INDEX(係数表!B:B,8) + $C230) + (INDEX(出力表!D:D,8)))) + (乱数表!$T230*(Settings!B12/(((INDEX(出力表!D:D,8))+1)^INDEX(係数表!E:E,8)*INDEX(係数表!F:F,8))))))</f>
        <v>#VALUE!</v>
      </c>
      <c r="X230" t="e">
        <f>MIN(100, MAX(0, (INDEX(出力表!D:D,8))*V230/MAX(W230, Settings!B3)))</f>
        <v>#VALUE!</v>
      </c>
      <c r="Y230">
        <f>MIN(100, MAX(0, 100*BETAINV(乱数表!$I230, MAX(0.00000001, (1/(1+EXP(-(INDEX(係数表!G:G,9) + $B230))))*(EXP(INDEX(係数表!H:H,9) + INDEX(係数表!I:I,9)*LN(INDEX(出力表!C:C,9)+1)))), MAX(0.00000001, (1-(1/(1+EXP(-(INDEX(係数表!G:G,9) + $B230)))))*(EXP(INDEX(係数表!H:H,9) + INDEX(係数表!I:I,9)*LN(INDEX(出力表!C:C,9)+1)))))))</f>
        <v>73.635760905048713</v>
      </c>
      <c r="Z230" t="e">
        <f>MIN(100, MAX(0, (100*(INDEX(出力表!D:D,9))/(EXP(INDEX(係数表!B:B,9) + $C230) + (INDEX(出力表!D:D,9)))) + (乱数表!$U230*(Settings!B12/(((INDEX(出力表!D:D,9))+1)^INDEX(係数表!E:E,9)*INDEX(係数表!F:F,9))))))</f>
        <v>#VALUE!</v>
      </c>
      <c r="AA230" t="e">
        <f>MIN(100, MAX(0, (INDEX(出力表!D:D,9))*Y230/MAX(Z230, Settings!B3)))</f>
        <v>#VALUE!</v>
      </c>
      <c r="AB230">
        <f>MIN(100, MAX(0, 100*BETAINV(乱数表!$J230, MAX(0.00000001, (1/(1+EXP(-(INDEX(係数表!G:G,10) + $B230))))*(EXP(INDEX(係数表!H:H,10) + INDEX(係数表!I:I,10)*LN(INDEX(出力表!C:C,10)+1)))), MAX(0.00000001, (1-(1/(1+EXP(-(INDEX(係数表!G:G,10) + $B230)))))*(EXP(INDEX(係数表!H:H,10) + INDEX(係数表!I:I,10)*LN(INDEX(出力表!C:C,10)+1)))))))</f>
        <v>97.815190552512533</v>
      </c>
      <c r="AC230" t="e">
        <f>MIN(100, MAX(0, (100*(INDEX(出力表!D:D,10))/(EXP(INDEX(係数表!B:B,10) + $C230) + (INDEX(出力表!D:D,10)))) + (乱数表!$V230*(Settings!B12/(((INDEX(出力表!D:D,10))+1)^INDEX(係数表!E:E,10)*INDEX(係数表!F:F,10))))))</f>
        <v>#VALUE!</v>
      </c>
      <c r="AD230" t="e">
        <f>MIN(100, MAX(0, (INDEX(出力表!D:D,10))*AB230/MAX(AC230, Settings!B3)))</f>
        <v>#VALUE!</v>
      </c>
      <c r="AE230">
        <f>MIN(100, MAX(0, 100*BETAINV(乱数表!$K230, MAX(0.00000001, (1/(1+EXP(-(INDEX(係数表!G:G,11) + $B230))))*(EXP(INDEX(係数表!H:H,11) + INDEX(係数表!I:I,11)*LN(INDEX(出力表!C:C,11)+1)))), MAX(0.00000001, (1-(1/(1+EXP(-(INDEX(係数表!G:G,11) + $B230)))))*(EXP(INDEX(係数表!H:H,11) + INDEX(係数表!I:I,11)*LN(INDEX(出力表!C:C,11)+1)))))))</f>
        <v>82.657522597617827</v>
      </c>
      <c r="AF230" t="e">
        <f>MIN(100, MAX(0, (100*(INDEX(出力表!D:D,11))/(EXP(INDEX(係数表!B:B,11) + $C230) + (INDEX(出力表!D:D,11)))) + (乱数表!$W230*(Settings!B12/(((INDEX(出力表!D:D,11))+1)^INDEX(係数表!E:E,11)*INDEX(係数表!F:F,11))))))</f>
        <v>#VALUE!</v>
      </c>
      <c r="AG230" t="e">
        <f>MIN(100, MAX(0, (INDEX(出力表!D:D,11))*AE230/MAX(AF230, Settings!B3)))</f>
        <v>#VALUE!</v>
      </c>
      <c r="AH230">
        <f>MIN(100, MAX(0, 100*BETAINV(乱数表!$L230, MAX(0.00000001, (1/(1+EXP(-(INDEX(係数表!G:G,12) + $B230))))*(EXP(INDEX(係数表!H:H,12) + INDEX(係数表!I:I,12)*LN(INDEX(出力表!C:C,12)+1)))), MAX(0.00000001, (1-(1/(1+EXP(-(INDEX(係数表!G:G,12) + $B230)))))*(EXP(INDEX(係数表!H:H,12) + INDEX(係数表!I:I,12)*LN(INDEX(出力表!C:C,12)+1)))))))</f>
        <v>95.912128242700589</v>
      </c>
      <c r="AI230" t="e">
        <f>MIN(100, MAX(0, (100*(INDEX(出力表!D:D,12))/(EXP(INDEX(係数表!B:B,12) + $C230) + (INDEX(出力表!D:D,12)))) + (乱数表!$X230*(Settings!B12/(((INDEX(出力表!D:D,12))+1)^INDEX(係数表!E:E,12)*INDEX(係数表!F:F,12))))))</f>
        <v>#VALUE!</v>
      </c>
      <c r="AJ230" t="e">
        <f>MIN(100, MAX(0, (INDEX(出力表!D:D,12))*AH230/MAX(AI230, Settings!B3)))</f>
        <v>#VALUE!</v>
      </c>
      <c r="AK230">
        <f>MIN(100, MAX(0, 100*BETAINV(乱数表!$M230, MAX(0.00000001, (1/(1+EXP(-(INDEX(係数表!G:G,13) + $B230))))*(EXP(INDEX(係数表!H:H,13) + INDEX(係数表!I:I,13)*LN(INDEX(出力表!C:C,13)+1)))), MAX(0.00000001, (1-(1/(1+EXP(-(INDEX(係数表!G:G,13) + $B230)))))*(EXP(INDEX(係数表!H:H,13) + INDEX(係数表!I:I,13)*LN(INDEX(出力表!C:C,13)+1)))))))</f>
        <v>67.961372584606039</v>
      </c>
      <c r="AL230" t="e">
        <f>MIN(100, MAX(0, (100*(INDEX(出力表!D:D,13))/(EXP(INDEX(係数表!B:B,13) + $C230) + (INDEX(出力表!D:D,13)))) + (乱数表!$Y230*(Settings!B12/(((INDEX(出力表!D:D,13))+1)^INDEX(係数表!E:E,13)*INDEX(係数表!F:F,13))))))</f>
        <v>#VALUE!</v>
      </c>
      <c r="AM230" t="e">
        <f>MIN(100, MAX(0, (INDEX(出力表!D:D,13))*AK230/MAX(AL230, Settings!B3)))</f>
        <v>#VALUE!</v>
      </c>
      <c r="AN230">
        <f>IF(ISNUMBER(F230), INDEX(出力表!B:B,2)*F230, 0)+IF(ISNUMBER(I230), INDEX(出力表!B:B,3)*I230, 0)+IF(ISNUMBER(L230), INDEX(出力表!B:B,4)*L230, 0)+IF(ISNUMBER(O230), INDEX(出力表!B:B,5)*O230, 0)+IF(ISNUMBER(R230), INDEX(出力表!B:B,6)*R230, 0)+IF(ISNUMBER(U230), INDEX(出力表!B:B,7)*U230, 0)+IF(ISNUMBER(X230), INDEX(出力表!B:B,8)*X230, 0)+IF(ISNUMBER(AA230), INDEX(出力表!B:B,9)*AA230, 0)+IF(ISNUMBER(AD230), INDEX(出力表!B:B,10)*AD230, 0)+IF(ISNUMBER(AG230), INDEX(出力表!B:B,11)*AG230, 0)+IF(ISNUMBER(AJ230), INDEX(出力表!B:B,12)*AJ230, 0)+IF(ISNUMBER(AM230), INDEX(出力表!B:B,13)*AM230, 0)</f>
        <v>0</v>
      </c>
      <c r="AO230">
        <f>IF(ISNUMBER(F230), INDEX(出力表!B:B,2), 0)+IF(ISNUMBER(I230), INDEX(出力表!B:B,3), 0)+IF(ISNUMBER(L230), INDEX(出力表!B:B,4), 0)+IF(ISNUMBER(O230), INDEX(出力表!B:B,5), 0)+IF(ISNUMBER(R230), INDEX(出力表!B:B,6), 0)+IF(ISNUMBER(U230), INDEX(出力表!B:B,7), 0)+IF(ISNUMBER(X230), INDEX(出力表!B:B,8), 0)+IF(ISNUMBER(AA230), INDEX(出力表!B:B,9), 0)+IF(ISNUMBER(AD230), INDEX(出力表!B:B,10), 0)+IF(ISNUMBER(AG230), INDEX(出力表!B:B,11), 0)+IF(ISNUMBER(AJ230), INDEX(出力表!B:B,12), 0)+IF(ISNUMBER(AM230), INDEX(出力表!B:B,13), 0)</f>
        <v>0</v>
      </c>
      <c r="AP230" t="str">
        <f t="shared" si="3"/>
        <v/>
      </c>
    </row>
    <row r="231" spans="1:42" x14ac:dyDescent="0.2">
      <c r="A231">
        <v>230</v>
      </c>
      <c r="B231">
        <f>IF(UPPER(Settings!B4)="TRUE", 乱数表!$Z231*Settings!B10, 0)</f>
        <v>0.24061794142115822</v>
      </c>
      <c r="C231">
        <f>IF(UPPER(Settings!B4)="TRUE", 乱数表!$AA231*Settings!B11, 0)</f>
        <v>3.0913863680094088E-2</v>
      </c>
      <c r="D231">
        <f>MIN(100, MAX(0, 100*BETAINV(乱数表!$B231, MAX(0.00000001, (1/(1+EXP(-(INDEX(係数表!G:G,2) + $B231))))*(EXP(INDEX(係数表!H:H,2) + INDEX(係数表!I:I,2)*LN(INDEX(出力表!C:C,2)+1)))), MAX(0.00000001, (1-(1/(1+EXP(-(INDEX(係数表!G:G,2) + $B231)))))*(EXP(INDEX(係数表!H:H,2) + INDEX(係数表!I:I,2)*LN(INDEX(出力表!C:C,2)+1)))))))</f>
        <v>99.983714390189334</v>
      </c>
      <c r="E231" t="e">
        <f>MIN(100, MAX(0, (100*(INDEX(出力表!D:D,2))/(EXP(INDEX(係数表!B:B,2) + $C231) + (INDEX(出力表!D:D,2)))) + (乱数表!$N231*(Settings!B12/(((INDEX(出力表!D:D,2))+1)^INDEX(係数表!E:E,2)*INDEX(係数表!F:F,2))))))</f>
        <v>#VALUE!</v>
      </c>
      <c r="F231" t="e">
        <f>MIN(100, MAX(0, (INDEX(出力表!D:D,2))*D231/MAX(E231, Settings!B3)))</f>
        <v>#VALUE!</v>
      </c>
      <c r="G231">
        <f>MIN(100, MAX(0, 100*BETAINV(乱数表!$C231, MAX(0.00000001, (1/(1+EXP(-(INDEX(係数表!G:G,3) + $B231))))*(EXP(INDEX(係数表!H:H,3) + INDEX(係数表!I:I,3)*LN(INDEX(出力表!C:C,3)+1)))), MAX(0.00000001, (1-(1/(1+EXP(-(INDEX(係数表!G:G,3) + $B231)))))*(EXP(INDEX(係数表!H:H,3) + INDEX(係数表!I:I,3)*LN(INDEX(出力表!C:C,3)+1)))))))</f>
        <v>95.159093998252985</v>
      </c>
      <c r="H231" t="e">
        <f>MIN(100, MAX(0, (100*(INDEX(出力表!D:D,3))/(EXP(INDEX(係数表!B:B,3) + $C231) + (INDEX(出力表!D:D,3)))) + (乱数表!$O231*(Settings!B12/(((INDEX(出力表!D:D,3))+1)^INDEX(係数表!E:E,3)*INDEX(係数表!F:F,3))))))</f>
        <v>#VALUE!</v>
      </c>
      <c r="I231" t="e">
        <f>MIN(100, MAX(0, (INDEX(出力表!D:D,3))*G231/MAX(H231, Settings!B3)))</f>
        <v>#VALUE!</v>
      </c>
      <c r="J231">
        <f>MIN(100, MAX(0, 100*BETAINV(乱数表!$D231, MAX(0.00000001, (1/(1+EXP(-(INDEX(係数表!G:G,4) + $B231))))*(EXP(INDEX(係数表!H:H,4) + INDEX(係数表!I:I,4)*LN(INDEX(出力表!C:C,4)+1)))), MAX(0.00000001, (1-(1/(1+EXP(-(INDEX(係数表!G:G,4) + $B231)))))*(EXP(INDEX(係数表!H:H,4) + INDEX(係数表!I:I,4)*LN(INDEX(出力表!C:C,4)+1)))))))</f>
        <v>80.307900627639256</v>
      </c>
      <c r="K231" t="e">
        <f>MIN(100, MAX(0, (100*(INDEX(出力表!D:D,4))/(EXP(INDEX(係数表!B:B,4) + $C231) + (INDEX(出力表!D:D,4)))) + (乱数表!$P231*(Settings!B12/(((INDEX(出力表!D:D,4))+1)^INDEX(係数表!E:E,4)*INDEX(係数表!F:F,4))))))</f>
        <v>#VALUE!</v>
      </c>
      <c r="L231" t="e">
        <f>MIN(100, MAX(0, (INDEX(出力表!D:D,4))*J231/MAX(K231, Settings!B3)))</f>
        <v>#VALUE!</v>
      </c>
      <c r="M231">
        <f>MIN(100, MAX(0, 100*BETAINV(乱数表!$E231, MAX(0.00000001, (1/(1+EXP(-(INDEX(係数表!G:G,5) + $B231))))*(EXP(INDEX(係数表!H:H,5) + INDEX(係数表!I:I,5)*LN(INDEX(出力表!C:C,5)+1)))), MAX(0.00000001, (1-(1/(1+EXP(-(INDEX(係数表!G:G,5) + $B231)))))*(EXP(INDEX(係数表!H:H,5) + INDEX(係数表!I:I,5)*LN(INDEX(出力表!C:C,5)+1)))))))</f>
        <v>96.699941790388294</v>
      </c>
      <c r="N231" t="e">
        <f>MIN(100, MAX(0, (100*(INDEX(出力表!D:D,5))/(EXP(INDEX(係数表!B:B,5) + $C231) + (INDEX(出力表!D:D,5)))) + (乱数表!$Q231*(Settings!B12/(((INDEX(出力表!D:D,5))+1)^INDEX(係数表!E:E,5)*INDEX(係数表!F:F,5))))))</f>
        <v>#VALUE!</v>
      </c>
      <c r="O231" t="e">
        <f>MIN(100, MAX(0, (INDEX(出力表!D:D,5))*M231/MAX(N231, Settings!B3)))</f>
        <v>#VALUE!</v>
      </c>
      <c r="P231">
        <f>MIN(100, MAX(0, 100*BETAINV(乱数表!$F231, MAX(0.00000001, (1/(1+EXP(-(INDEX(係数表!G:G,6) + $B231))))*(EXP(INDEX(係数表!H:H,6) + INDEX(係数表!I:I,6)*LN(INDEX(出力表!C:C,6)+1)))), MAX(0.00000001, (1-(1/(1+EXP(-(INDEX(係数表!G:G,6) + $B231)))))*(EXP(INDEX(係数表!H:H,6) + INDEX(係数表!I:I,6)*LN(INDEX(出力表!C:C,6)+1)))))))</f>
        <v>86.848251428020035</v>
      </c>
      <c r="Q231" t="e">
        <f>MIN(100, MAX(0, (100*(INDEX(出力表!D:D,6))/(EXP(INDEX(係数表!B:B,6) + $C231) + (INDEX(出力表!D:D,6)))) + (乱数表!$R231*(Settings!B12/(((INDEX(出力表!D:D,6))+1)^INDEX(係数表!E:E,6)*INDEX(係数表!F:F,6))))))</f>
        <v>#VALUE!</v>
      </c>
      <c r="R231" t="e">
        <f>MIN(100, MAX(0, (INDEX(出力表!D:D,6))*P231/MAX(Q231, Settings!B3)))</f>
        <v>#VALUE!</v>
      </c>
      <c r="S231">
        <f>MIN(100, MAX(0, 100*BETAINV(乱数表!$G231, MAX(0.00000001, (1/(1+EXP(-(INDEX(係数表!G:G,7) + $B231))))*(EXP(INDEX(係数表!H:H,7) + INDEX(係数表!I:I,7)*LN(INDEX(出力表!C:C,7)+1)))), MAX(0.00000001, (1-(1/(1+EXP(-(INDEX(係数表!G:G,7) + $B231)))))*(EXP(INDEX(係数表!H:H,7) + INDEX(係数表!I:I,7)*LN(INDEX(出力表!C:C,7)+1)))))))</f>
        <v>87.352491390865936</v>
      </c>
      <c r="T231" t="e">
        <f>MIN(100, MAX(0, (100*(INDEX(出力表!D:D,7))/(EXP(INDEX(係数表!B:B,7) + $C231) + (INDEX(出力表!D:D,7)))) + (乱数表!$S231*(Settings!B12/(((INDEX(出力表!D:D,7))+1)^INDEX(係数表!E:E,7)*INDEX(係数表!F:F,7))))))</f>
        <v>#VALUE!</v>
      </c>
      <c r="U231" t="e">
        <f>MIN(100, MAX(0, (INDEX(出力表!D:D,7))*S231/MAX(T231, Settings!B3)))</f>
        <v>#VALUE!</v>
      </c>
      <c r="V231">
        <f>MIN(100, MAX(0, 100*BETAINV(乱数表!$H231, MAX(0.00000001, (1/(1+EXP(-(INDEX(係数表!G:G,8) + $B231))))*(EXP(INDEX(係数表!H:H,8) + INDEX(係数表!I:I,8)*LN(INDEX(出力表!C:C,8)+1)))), MAX(0.00000001, (1-(1/(1+EXP(-(INDEX(係数表!G:G,8) + $B231)))))*(EXP(INDEX(係数表!H:H,8) + INDEX(係数表!I:I,8)*LN(INDEX(出力表!C:C,8)+1)))))))</f>
        <v>82.660232855744979</v>
      </c>
      <c r="W231" t="e">
        <f>MIN(100, MAX(0, (100*(INDEX(出力表!D:D,8))/(EXP(INDEX(係数表!B:B,8) + $C231) + (INDEX(出力表!D:D,8)))) + (乱数表!$T231*(Settings!B12/(((INDEX(出力表!D:D,8))+1)^INDEX(係数表!E:E,8)*INDEX(係数表!F:F,8))))))</f>
        <v>#VALUE!</v>
      </c>
      <c r="X231" t="e">
        <f>MIN(100, MAX(0, (INDEX(出力表!D:D,8))*V231/MAX(W231, Settings!B3)))</f>
        <v>#VALUE!</v>
      </c>
      <c r="Y231">
        <f>MIN(100, MAX(0, 100*BETAINV(乱数表!$I231, MAX(0.00000001, (1/(1+EXP(-(INDEX(係数表!G:G,9) + $B231))))*(EXP(INDEX(係数表!H:H,9) + INDEX(係数表!I:I,9)*LN(INDEX(出力表!C:C,9)+1)))), MAX(0.00000001, (1-(1/(1+EXP(-(INDEX(係数表!G:G,9) + $B231)))))*(EXP(INDEX(係数表!H:H,9) + INDEX(係数表!I:I,9)*LN(INDEX(出力表!C:C,9)+1)))))))</f>
        <v>74.833041121256358</v>
      </c>
      <c r="Z231" t="e">
        <f>MIN(100, MAX(0, (100*(INDEX(出力表!D:D,9))/(EXP(INDEX(係数表!B:B,9) + $C231) + (INDEX(出力表!D:D,9)))) + (乱数表!$U231*(Settings!B12/(((INDEX(出力表!D:D,9))+1)^INDEX(係数表!E:E,9)*INDEX(係数表!F:F,9))))))</f>
        <v>#VALUE!</v>
      </c>
      <c r="AA231" t="e">
        <f>MIN(100, MAX(0, (INDEX(出力表!D:D,9))*Y231/MAX(Z231, Settings!B3)))</f>
        <v>#VALUE!</v>
      </c>
      <c r="AB231">
        <f>MIN(100, MAX(0, 100*BETAINV(乱数表!$J231, MAX(0.00000001, (1/(1+EXP(-(INDEX(係数表!G:G,10) + $B231))))*(EXP(INDEX(係数表!H:H,10) + INDEX(係数表!I:I,10)*LN(INDEX(出力表!C:C,10)+1)))), MAX(0.00000001, (1-(1/(1+EXP(-(INDEX(係数表!G:G,10) + $B231)))))*(EXP(INDEX(係数表!H:H,10) + INDEX(係数表!I:I,10)*LN(INDEX(出力表!C:C,10)+1)))))))</f>
        <v>94.686445988431785</v>
      </c>
      <c r="AC231" t="e">
        <f>MIN(100, MAX(0, (100*(INDEX(出力表!D:D,10))/(EXP(INDEX(係数表!B:B,10) + $C231) + (INDEX(出力表!D:D,10)))) + (乱数表!$V231*(Settings!B12/(((INDEX(出力表!D:D,10))+1)^INDEX(係数表!E:E,10)*INDEX(係数表!F:F,10))))))</f>
        <v>#VALUE!</v>
      </c>
      <c r="AD231" t="e">
        <f>MIN(100, MAX(0, (INDEX(出力表!D:D,10))*AB231/MAX(AC231, Settings!B3)))</f>
        <v>#VALUE!</v>
      </c>
      <c r="AE231">
        <f>MIN(100, MAX(0, 100*BETAINV(乱数表!$K231, MAX(0.00000001, (1/(1+EXP(-(INDEX(係数表!G:G,11) + $B231))))*(EXP(INDEX(係数表!H:H,11) + INDEX(係数表!I:I,11)*LN(INDEX(出力表!C:C,11)+1)))), MAX(0.00000001, (1-(1/(1+EXP(-(INDEX(係数表!G:G,11) + $B231)))))*(EXP(INDEX(係数表!H:H,11) + INDEX(係数表!I:I,11)*LN(INDEX(出力表!C:C,11)+1)))))))</f>
        <v>94.076242865540024</v>
      </c>
      <c r="AF231" t="e">
        <f>MIN(100, MAX(0, (100*(INDEX(出力表!D:D,11))/(EXP(INDEX(係数表!B:B,11) + $C231) + (INDEX(出力表!D:D,11)))) + (乱数表!$W231*(Settings!B12/(((INDEX(出力表!D:D,11))+1)^INDEX(係数表!E:E,11)*INDEX(係数表!F:F,11))))))</f>
        <v>#VALUE!</v>
      </c>
      <c r="AG231" t="e">
        <f>MIN(100, MAX(0, (INDEX(出力表!D:D,11))*AE231/MAX(AF231, Settings!B3)))</f>
        <v>#VALUE!</v>
      </c>
      <c r="AH231">
        <f>MIN(100, MAX(0, 100*BETAINV(乱数表!$L231, MAX(0.00000001, (1/(1+EXP(-(INDEX(係数表!G:G,12) + $B231))))*(EXP(INDEX(係数表!H:H,12) + INDEX(係数表!I:I,12)*LN(INDEX(出力表!C:C,12)+1)))), MAX(0.00000001, (1-(1/(1+EXP(-(INDEX(係数表!G:G,12) + $B231)))))*(EXP(INDEX(係数表!H:H,12) + INDEX(係数表!I:I,12)*LN(INDEX(出力表!C:C,12)+1)))))))</f>
        <v>98.86464593222297</v>
      </c>
      <c r="AI231" t="e">
        <f>MIN(100, MAX(0, (100*(INDEX(出力表!D:D,12))/(EXP(INDEX(係数表!B:B,12) + $C231) + (INDEX(出力表!D:D,12)))) + (乱数表!$X231*(Settings!B12/(((INDEX(出力表!D:D,12))+1)^INDEX(係数表!E:E,12)*INDEX(係数表!F:F,12))))))</f>
        <v>#VALUE!</v>
      </c>
      <c r="AJ231" t="e">
        <f>MIN(100, MAX(0, (INDEX(出力表!D:D,12))*AH231/MAX(AI231, Settings!B3)))</f>
        <v>#VALUE!</v>
      </c>
      <c r="AK231">
        <f>MIN(100, MAX(0, 100*BETAINV(乱数表!$M231, MAX(0.00000001, (1/(1+EXP(-(INDEX(係数表!G:G,13) + $B231))))*(EXP(INDEX(係数表!H:H,13) + INDEX(係数表!I:I,13)*LN(INDEX(出力表!C:C,13)+1)))), MAX(0.00000001, (1-(1/(1+EXP(-(INDEX(係数表!G:G,13) + $B231)))))*(EXP(INDEX(係数表!H:H,13) + INDEX(係数表!I:I,13)*LN(INDEX(出力表!C:C,13)+1)))))))</f>
        <v>99.974332046531543</v>
      </c>
      <c r="AL231" t="e">
        <f>MIN(100, MAX(0, (100*(INDEX(出力表!D:D,13))/(EXP(INDEX(係数表!B:B,13) + $C231) + (INDEX(出力表!D:D,13)))) + (乱数表!$Y231*(Settings!B12/(((INDEX(出力表!D:D,13))+1)^INDEX(係数表!E:E,13)*INDEX(係数表!F:F,13))))))</f>
        <v>#VALUE!</v>
      </c>
      <c r="AM231" t="e">
        <f>MIN(100, MAX(0, (INDEX(出力表!D:D,13))*AK231/MAX(AL231, Settings!B3)))</f>
        <v>#VALUE!</v>
      </c>
      <c r="AN231">
        <f>IF(ISNUMBER(F231), INDEX(出力表!B:B,2)*F231, 0)+IF(ISNUMBER(I231), INDEX(出力表!B:B,3)*I231, 0)+IF(ISNUMBER(L231), INDEX(出力表!B:B,4)*L231, 0)+IF(ISNUMBER(O231), INDEX(出力表!B:B,5)*O231, 0)+IF(ISNUMBER(R231), INDEX(出力表!B:B,6)*R231, 0)+IF(ISNUMBER(U231), INDEX(出力表!B:B,7)*U231, 0)+IF(ISNUMBER(X231), INDEX(出力表!B:B,8)*X231, 0)+IF(ISNUMBER(AA231), INDEX(出力表!B:B,9)*AA231, 0)+IF(ISNUMBER(AD231), INDEX(出力表!B:B,10)*AD231, 0)+IF(ISNUMBER(AG231), INDEX(出力表!B:B,11)*AG231, 0)+IF(ISNUMBER(AJ231), INDEX(出力表!B:B,12)*AJ231, 0)+IF(ISNUMBER(AM231), INDEX(出力表!B:B,13)*AM231, 0)</f>
        <v>0</v>
      </c>
      <c r="AO231">
        <f>IF(ISNUMBER(F231), INDEX(出力表!B:B,2), 0)+IF(ISNUMBER(I231), INDEX(出力表!B:B,3), 0)+IF(ISNUMBER(L231), INDEX(出力表!B:B,4), 0)+IF(ISNUMBER(O231), INDEX(出力表!B:B,5), 0)+IF(ISNUMBER(R231), INDEX(出力表!B:B,6), 0)+IF(ISNUMBER(U231), INDEX(出力表!B:B,7), 0)+IF(ISNUMBER(X231), INDEX(出力表!B:B,8), 0)+IF(ISNUMBER(AA231), INDEX(出力表!B:B,9), 0)+IF(ISNUMBER(AD231), INDEX(出力表!B:B,10), 0)+IF(ISNUMBER(AG231), INDEX(出力表!B:B,11), 0)+IF(ISNUMBER(AJ231), INDEX(出力表!B:B,12), 0)+IF(ISNUMBER(AM231), INDEX(出力表!B:B,13), 0)</f>
        <v>0</v>
      </c>
      <c r="AP231" t="str">
        <f t="shared" si="3"/>
        <v/>
      </c>
    </row>
    <row r="232" spans="1:42" x14ac:dyDescent="0.2">
      <c r="A232">
        <v>231</v>
      </c>
      <c r="B232">
        <f>IF(UPPER(Settings!B4)="TRUE", 乱数表!$Z232*Settings!B10, 0)</f>
        <v>0.53430592745829164</v>
      </c>
      <c r="C232">
        <f>IF(UPPER(Settings!B4)="TRUE", 乱数表!$AA232*Settings!B11, 0)</f>
        <v>-1.2755487145305234E-2</v>
      </c>
      <c r="D232">
        <f>MIN(100, MAX(0, 100*BETAINV(乱数表!$B232, MAX(0.00000001, (1/(1+EXP(-(INDEX(係数表!G:G,2) + $B232))))*(EXP(INDEX(係数表!H:H,2) + INDEX(係数表!I:I,2)*LN(INDEX(出力表!C:C,2)+1)))), MAX(0.00000001, (1-(1/(1+EXP(-(INDEX(係数表!G:G,2) + $B232)))))*(EXP(INDEX(係数表!H:H,2) + INDEX(係数表!I:I,2)*LN(INDEX(出力表!C:C,2)+1)))))))</f>
        <v>99.52153292505534</v>
      </c>
      <c r="E232" t="e">
        <f>MIN(100, MAX(0, (100*(INDEX(出力表!D:D,2))/(EXP(INDEX(係数表!B:B,2) + $C232) + (INDEX(出力表!D:D,2)))) + (乱数表!$N232*(Settings!B12/(((INDEX(出力表!D:D,2))+1)^INDEX(係数表!E:E,2)*INDEX(係数表!F:F,2))))))</f>
        <v>#VALUE!</v>
      </c>
      <c r="F232" t="e">
        <f>MIN(100, MAX(0, (INDEX(出力表!D:D,2))*D232/MAX(E232, Settings!B3)))</f>
        <v>#VALUE!</v>
      </c>
      <c r="G232">
        <f>MIN(100, MAX(0, 100*BETAINV(乱数表!$C232, MAX(0.00000001, (1/(1+EXP(-(INDEX(係数表!G:G,3) + $B232))))*(EXP(INDEX(係数表!H:H,3) + INDEX(係数表!I:I,3)*LN(INDEX(出力表!C:C,3)+1)))), MAX(0.00000001, (1-(1/(1+EXP(-(INDEX(係数表!G:G,3) + $B232)))))*(EXP(INDEX(係数表!H:H,3) + INDEX(係数表!I:I,3)*LN(INDEX(出力表!C:C,3)+1)))))))</f>
        <v>39.885263240289433</v>
      </c>
      <c r="H232" t="e">
        <f>MIN(100, MAX(0, (100*(INDEX(出力表!D:D,3))/(EXP(INDEX(係数表!B:B,3) + $C232) + (INDEX(出力表!D:D,3)))) + (乱数表!$O232*(Settings!B12/(((INDEX(出力表!D:D,3))+1)^INDEX(係数表!E:E,3)*INDEX(係数表!F:F,3))))))</f>
        <v>#VALUE!</v>
      </c>
      <c r="I232" t="e">
        <f>MIN(100, MAX(0, (INDEX(出力表!D:D,3))*G232/MAX(H232, Settings!B3)))</f>
        <v>#VALUE!</v>
      </c>
      <c r="J232">
        <f>MIN(100, MAX(0, 100*BETAINV(乱数表!$D232, MAX(0.00000001, (1/(1+EXP(-(INDEX(係数表!G:G,4) + $B232))))*(EXP(INDEX(係数表!H:H,4) + INDEX(係数表!I:I,4)*LN(INDEX(出力表!C:C,4)+1)))), MAX(0.00000001, (1-(1/(1+EXP(-(INDEX(係数表!G:G,4) + $B232)))))*(EXP(INDEX(係数表!H:H,4) + INDEX(係数表!I:I,4)*LN(INDEX(出力表!C:C,4)+1)))))))</f>
        <v>99.755442595541325</v>
      </c>
      <c r="K232" t="e">
        <f>MIN(100, MAX(0, (100*(INDEX(出力表!D:D,4))/(EXP(INDEX(係数表!B:B,4) + $C232) + (INDEX(出力表!D:D,4)))) + (乱数表!$P232*(Settings!B12/(((INDEX(出力表!D:D,4))+1)^INDEX(係数表!E:E,4)*INDEX(係数表!F:F,4))))))</f>
        <v>#VALUE!</v>
      </c>
      <c r="L232" t="e">
        <f>MIN(100, MAX(0, (INDEX(出力表!D:D,4))*J232/MAX(K232, Settings!B3)))</f>
        <v>#VALUE!</v>
      </c>
      <c r="M232">
        <f>MIN(100, MAX(0, 100*BETAINV(乱数表!$E232, MAX(0.00000001, (1/(1+EXP(-(INDEX(係数表!G:G,5) + $B232))))*(EXP(INDEX(係数表!H:H,5) + INDEX(係数表!I:I,5)*LN(INDEX(出力表!C:C,5)+1)))), MAX(0.00000001, (1-(1/(1+EXP(-(INDEX(係数表!G:G,5) + $B232)))))*(EXP(INDEX(係数表!H:H,5) + INDEX(係数表!I:I,5)*LN(INDEX(出力表!C:C,5)+1)))))))</f>
        <v>69.078701941464885</v>
      </c>
      <c r="N232" t="e">
        <f>MIN(100, MAX(0, (100*(INDEX(出力表!D:D,5))/(EXP(INDEX(係数表!B:B,5) + $C232) + (INDEX(出力表!D:D,5)))) + (乱数表!$Q232*(Settings!B12/(((INDEX(出力表!D:D,5))+1)^INDEX(係数表!E:E,5)*INDEX(係数表!F:F,5))))))</f>
        <v>#VALUE!</v>
      </c>
      <c r="O232" t="e">
        <f>MIN(100, MAX(0, (INDEX(出力表!D:D,5))*M232/MAX(N232, Settings!B3)))</f>
        <v>#VALUE!</v>
      </c>
      <c r="P232">
        <f>MIN(100, MAX(0, 100*BETAINV(乱数表!$F232, MAX(0.00000001, (1/(1+EXP(-(INDEX(係数表!G:G,6) + $B232))))*(EXP(INDEX(係数表!H:H,6) + INDEX(係数表!I:I,6)*LN(INDEX(出力表!C:C,6)+1)))), MAX(0.00000001, (1-(1/(1+EXP(-(INDEX(係数表!G:G,6) + $B232)))))*(EXP(INDEX(係数表!H:H,6) + INDEX(係数表!I:I,6)*LN(INDEX(出力表!C:C,6)+1)))))))</f>
        <v>87.268975092819687</v>
      </c>
      <c r="Q232" t="e">
        <f>MIN(100, MAX(0, (100*(INDEX(出力表!D:D,6))/(EXP(INDEX(係数表!B:B,6) + $C232) + (INDEX(出力表!D:D,6)))) + (乱数表!$R232*(Settings!B12/(((INDEX(出力表!D:D,6))+1)^INDEX(係数表!E:E,6)*INDEX(係数表!F:F,6))))))</f>
        <v>#VALUE!</v>
      </c>
      <c r="R232" t="e">
        <f>MIN(100, MAX(0, (INDEX(出力表!D:D,6))*P232/MAX(Q232, Settings!B3)))</f>
        <v>#VALUE!</v>
      </c>
      <c r="S232">
        <f>MIN(100, MAX(0, 100*BETAINV(乱数表!$G232, MAX(0.00000001, (1/(1+EXP(-(INDEX(係数表!G:G,7) + $B232))))*(EXP(INDEX(係数表!H:H,7) + INDEX(係数表!I:I,7)*LN(INDEX(出力表!C:C,7)+1)))), MAX(0.00000001, (1-(1/(1+EXP(-(INDEX(係数表!G:G,7) + $B232)))))*(EXP(INDEX(係数表!H:H,7) + INDEX(係数表!I:I,7)*LN(INDEX(出力表!C:C,7)+1)))))))</f>
        <v>99.844737614207446</v>
      </c>
      <c r="T232" t="e">
        <f>MIN(100, MAX(0, (100*(INDEX(出力表!D:D,7))/(EXP(INDEX(係数表!B:B,7) + $C232) + (INDEX(出力表!D:D,7)))) + (乱数表!$S232*(Settings!B12/(((INDEX(出力表!D:D,7))+1)^INDEX(係数表!E:E,7)*INDEX(係数表!F:F,7))))))</f>
        <v>#VALUE!</v>
      </c>
      <c r="U232" t="e">
        <f>MIN(100, MAX(0, (INDEX(出力表!D:D,7))*S232/MAX(T232, Settings!B3)))</f>
        <v>#VALUE!</v>
      </c>
      <c r="V232">
        <f>MIN(100, MAX(0, 100*BETAINV(乱数表!$H232, MAX(0.00000001, (1/(1+EXP(-(INDEX(係数表!G:G,8) + $B232))))*(EXP(INDEX(係数表!H:H,8) + INDEX(係数表!I:I,8)*LN(INDEX(出力表!C:C,8)+1)))), MAX(0.00000001, (1-(1/(1+EXP(-(INDEX(係数表!G:G,8) + $B232)))))*(EXP(INDEX(係数表!H:H,8) + INDEX(係数表!I:I,8)*LN(INDEX(出力表!C:C,8)+1)))))))</f>
        <v>94.242374594368755</v>
      </c>
      <c r="W232" t="e">
        <f>MIN(100, MAX(0, (100*(INDEX(出力表!D:D,8))/(EXP(INDEX(係数表!B:B,8) + $C232) + (INDEX(出力表!D:D,8)))) + (乱数表!$T232*(Settings!B12/(((INDEX(出力表!D:D,8))+1)^INDEX(係数表!E:E,8)*INDEX(係数表!F:F,8))))))</f>
        <v>#VALUE!</v>
      </c>
      <c r="X232" t="e">
        <f>MIN(100, MAX(0, (INDEX(出力表!D:D,8))*V232/MAX(W232, Settings!B3)))</f>
        <v>#VALUE!</v>
      </c>
      <c r="Y232">
        <f>MIN(100, MAX(0, 100*BETAINV(乱数表!$I232, MAX(0.00000001, (1/(1+EXP(-(INDEX(係数表!G:G,9) + $B232))))*(EXP(INDEX(係数表!H:H,9) + INDEX(係数表!I:I,9)*LN(INDEX(出力表!C:C,9)+1)))), MAX(0.00000001, (1-(1/(1+EXP(-(INDEX(係数表!G:G,9) + $B232)))))*(EXP(INDEX(係数表!H:H,9) + INDEX(係数表!I:I,9)*LN(INDEX(出力表!C:C,9)+1)))))))</f>
        <v>72.892170992978876</v>
      </c>
      <c r="Z232" t="e">
        <f>MIN(100, MAX(0, (100*(INDEX(出力表!D:D,9))/(EXP(INDEX(係数表!B:B,9) + $C232) + (INDEX(出力表!D:D,9)))) + (乱数表!$U232*(Settings!B12/(((INDEX(出力表!D:D,9))+1)^INDEX(係数表!E:E,9)*INDEX(係数表!F:F,9))))))</f>
        <v>#VALUE!</v>
      </c>
      <c r="AA232" t="e">
        <f>MIN(100, MAX(0, (INDEX(出力表!D:D,9))*Y232/MAX(Z232, Settings!B3)))</f>
        <v>#VALUE!</v>
      </c>
      <c r="AB232">
        <f>MIN(100, MAX(0, 100*BETAINV(乱数表!$J232, MAX(0.00000001, (1/(1+EXP(-(INDEX(係数表!G:G,10) + $B232))))*(EXP(INDEX(係数表!H:H,10) + INDEX(係数表!I:I,10)*LN(INDEX(出力表!C:C,10)+1)))), MAX(0.00000001, (1-(1/(1+EXP(-(INDEX(係数表!G:G,10) + $B232)))))*(EXP(INDEX(係数表!H:H,10) + INDEX(係数表!I:I,10)*LN(INDEX(出力表!C:C,10)+1)))))))</f>
        <v>82.518170306338618</v>
      </c>
      <c r="AC232" t="e">
        <f>MIN(100, MAX(0, (100*(INDEX(出力表!D:D,10))/(EXP(INDEX(係数表!B:B,10) + $C232) + (INDEX(出力表!D:D,10)))) + (乱数表!$V232*(Settings!B12/(((INDEX(出力表!D:D,10))+1)^INDEX(係数表!E:E,10)*INDEX(係数表!F:F,10))))))</f>
        <v>#VALUE!</v>
      </c>
      <c r="AD232" t="e">
        <f>MIN(100, MAX(0, (INDEX(出力表!D:D,10))*AB232/MAX(AC232, Settings!B3)))</f>
        <v>#VALUE!</v>
      </c>
      <c r="AE232">
        <f>MIN(100, MAX(0, 100*BETAINV(乱数表!$K232, MAX(0.00000001, (1/(1+EXP(-(INDEX(係数表!G:G,11) + $B232))))*(EXP(INDEX(係数表!H:H,11) + INDEX(係数表!I:I,11)*LN(INDEX(出力表!C:C,11)+1)))), MAX(0.00000001, (1-(1/(1+EXP(-(INDEX(係数表!G:G,11) + $B232)))))*(EXP(INDEX(係数表!H:H,11) + INDEX(係数表!I:I,11)*LN(INDEX(出力表!C:C,11)+1)))))))</f>
        <v>98.975471287493576</v>
      </c>
      <c r="AF232" t="e">
        <f>MIN(100, MAX(0, (100*(INDEX(出力表!D:D,11))/(EXP(INDEX(係数表!B:B,11) + $C232) + (INDEX(出力表!D:D,11)))) + (乱数表!$W232*(Settings!B12/(((INDEX(出力表!D:D,11))+1)^INDEX(係数表!E:E,11)*INDEX(係数表!F:F,11))))))</f>
        <v>#VALUE!</v>
      </c>
      <c r="AG232" t="e">
        <f>MIN(100, MAX(0, (INDEX(出力表!D:D,11))*AE232/MAX(AF232, Settings!B3)))</f>
        <v>#VALUE!</v>
      </c>
      <c r="AH232">
        <f>MIN(100, MAX(0, 100*BETAINV(乱数表!$L232, MAX(0.00000001, (1/(1+EXP(-(INDEX(係数表!G:G,12) + $B232))))*(EXP(INDEX(係数表!H:H,12) + INDEX(係数表!I:I,12)*LN(INDEX(出力表!C:C,12)+1)))), MAX(0.00000001, (1-(1/(1+EXP(-(INDEX(係数表!G:G,12) + $B232)))))*(EXP(INDEX(係数表!H:H,12) + INDEX(係数表!I:I,12)*LN(INDEX(出力表!C:C,12)+1)))))))</f>
        <v>90.605360742120695</v>
      </c>
      <c r="AI232" t="e">
        <f>MIN(100, MAX(0, (100*(INDEX(出力表!D:D,12))/(EXP(INDEX(係数表!B:B,12) + $C232) + (INDEX(出力表!D:D,12)))) + (乱数表!$X232*(Settings!B12/(((INDEX(出力表!D:D,12))+1)^INDEX(係数表!E:E,12)*INDEX(係数表!F:F,12))))))</f>
        <v>#VALUE!</v>
      </c>
      <c r="AJ232" t="e">
        <f>MIN(100, MAX(0, (INDEX(出力表!D:D,12))*AH232/MAX(AI232, Settings!B3)))</f>
        <v>#VALUE!</v>
      </c>
      <c r="AK232">
        <f>MIN(100, MAX(0, 100*BETAINV(乱数表!$M232, MAX(0.00000001, (1/(1+EXP(-(INDEX(係数表!G:G,13) + $B232))))*(EXP(INDEX(係数表!H:H,13) + INDEX(係数表!I:I,13)*LN(INDEX(出力表!C:C,13)+1)))), MAX(0.00000001, (1-(1/(1+EXP(-(INDEX(係数表!G:G,13) + $B232)))))*(EXP(INDEX(係数表!H:H,13) + INDEX(係数表!I:I,13)*LN(INDEX(出力表!C:C,13)+1)))))))</f>
        <v>95.700844416321885</v>
      </c>
      <c r="AL232" t="e">
        <f>MIN(100, MAX(0, (100*(INDEX(出力表!D:D,13))/(EXP(INDEX(係数表!B:B,13) + $C232) + (INDEX(出力表!D:D,13)))) + (乱数表!$Y232*(Settings!B12/(((INDEX(出力表!D:D,13))+1)^INDEX(係数表!E:E,13)*INDEX(係数表!F:F,13))))))</f>
        <v>#VALUE!</v>
      </c>
      <c r="AM232" t="e">
        <f>MIN(100, MAX(0, (INDEX(出力表!D:D,13))*AK232/MAX(AL232, Settings!B3)))</f>
        <v>#VALUE!</v>
      </c>
      <c r="AN232">
        <f>IF(ISNUMBER(F232), INDEX(出力表!B:B,2)*F232, 0)+IF(ISNUMBER(I232), INDEX(出力表!B:B,3)*I232, 0)+IF(ISNUMBER(L232), INDEX(出力表!B:B,4)*L232, 0)+IF(ISNUMBER(O232), INDEX(出力表!B:B,5)*O232, 0)+IF(ISNUMBER(R232), INDEX(出力表!B:B,6)*R232, 0)+IF(ISNUMBER(U232), INDEX(出力表!B:B,7)*U232, 0)+IF(ISNUMBER(X232), INDEX(出力表!B:B,8)*X232, 0)+IF(ISNUMBER(AA232), INDEX(出力表!B:B,9)*AA232, 0)+IF(ISNUMBER(AD232), INDEX(出力表!B:B,10)*AD232, 0)+IF(ISNUMBER(AG232), INDEX(出力表!B:B,11)*AG232, 0)+IF(ISNUMBER(AJ232), INDEX(出力表!B:B,12)*AJ232, 0)+IF(ISNUMBER(AM232), INDEX(出力表!B:B,13)*AM232, 0)</f>
        <v>0</v>
      </c>
      <c r="AO232">
        <f>IF(ISNUMBER(F232), INDEX(出力表!B:B,2), 0)+IF(ISNUMBER(I232), INDEX(出力表!B:B,3), 0)+IF(ISNUMBER(L232), INDEX(出力表!B:B,4), 0)+IF(ISNUMBER(O232), INDEX(出力表!B:B,5), 0)+IF(ISNUMBER(R232), INDEX(出力表!B:B,6), 0)+IF(ISNUMBER(U232), INDEX(出力表!B:B,7), 0)+IF(ISNUMBER(X232), INDEX(出力表!B:B,8), 0)+IF(ISNUMBER(AA232), INDEX(出力表!B:B,9), 0)+IF(ISNUMBER(AD232), INDEX(出力表!B:B,10), 0)+IF(ISNUMBER(AG232), INDEX(出力表!B:B,11), 0)+IF(ISNUMBER(AJ232), INDEX(出力表!B:B,12), 0)+IF(ISNUMBER(AM232), INDEX(出力表!B:B,13), 0)</f>
        <v>0</v>
      </c>
      <c r="AP232" t="str">
        <f t="shared" si="3"/>
        <v/>
      </c>
    </row>
    <row r="233" spans="1:42" x14ac:dyDescent="0.2">
      <c r="A233">
        <v>232</v>
      </c>
      <c r="B233">
        <f>IF(UPPER(Settings!B4)="TRUE", 乱数表!$Z233*Settings!B10, 0)</f>
        <v>-0.83033456529983718</v>
      </c>
      <c r="C233">
        <f>IF(UPPER(Settings!B4)="TRUE", 乱数表!$AA233*Settings!B11, 0)</f>
        <v>-0.18599736517013316</v>
      </c>
      <c r="D233">
        <f>MIN(100, MAX(0, 100*BETAINV(乱数表!$B233, MAX(0.00000001, (1/(1+EXP(-(INDEX(係数表!G:G,2) + $B233))))*(EXP(INDEX(係数表!H:H,2) + INDEX(係数表!I:I,2)*LN(INDEX(出力表!C:C,2)+1)))), MAX(0.00000001, (1-(1/(1+EXP(-(INDEX(係数表!G:G,2) + $B233)))))*(EXP(INDEX(係数表!H:H,2) + INDEX(係数表!I:I,2)*LN(INDEX(出力表!C:C,2)+1)))))))</f>
        <v>81.637625640378914</v>
      </c>
      <c r="E233" t="e">
        <f>MIN(100, MAX(0, (100*(INDEX(出力表!D:D,2))/(EXP(INDEX(係数表!B:B,2) + $C233) + (INDEX(出力表!D:D,2)))) + (乱数表!$N233*(Settings!B12/(((INDEX(出力表!D:D,2))+1)^INDEX(係数表!E:E,2)*INDEX(係数表!F:F,2))))))</f>
        <v>#VALUE!</v>
      </c>
      <c r="F233" t="e">
        <f>MIN(100, MAX(0, (INDEX(出力表!D:D,2))*D233/MAX(E233, Settings!B3)))</f>
        <v>#VALUE!</v>
      </c>
      <c r="G233">
        <f>MIN(100, MAX(0, 100*BETAINV(乱数表!$C233, MAX(0.00000001, (1/(1+EXP(-(INDEX(係数表!G:G,3) + $B233))))*(EXP(INDEX(係数表!H:H,3) + INDEX(係数表!I:I,3)*LN(INDEX(出力表!C:C,3)+1)))), MAX(0.00000001, (1-(1/(1+EXP(-(INDEX(係数表!G:G,3) + $B233)))))*(EXP(INDEX(係数表!H:H,3) + INDEX(係数表!I:I,3)*LN(INDEX(出力表!C:C,3)+1)))))))</f>
        <v>64.237346665566804</v>
      </c>
      <c r="H233" t="e">
        <f>MIN(100, MAX(0, (100*(INDEX(出力表!D:D,3))/(EXP(INDEX(係数表!B:B,3) + $C233) + (INDEX(出力表!D:D,3)))) + (乱数表!$O233*(Settings!B12/(((INDEX(出力表!D:D,3))+1)^INDEX(係数表!E:E,3)*INDEX(係数表!F:F,3))))))</f>
        <v>#VALUE!</v>
      </c>
      <c r="I233" t="e">
        <f>MIN(100, MAX(0, (INDEX(出力表!D:D,3))*G233/MAX(H233, Settings!B3)))</f>
        <v>#VALUE!</v>
      </c>
      <c r="J233">
        <f>MIN(100, MAX(0, 100*BETAINV(乱数表!$D233, MAX(0.00000001, (1/(1+EXP(-(INDEX(係数表!G:G,4) + $B233))))*(EXP(INDEX(係数表!H:H,4) + INDEX(係数表!I:I,4)*LN(INDEX(出力表!C:C,4)+1)))), MAX(0.00000001, (1-(1/(1+EXP(-(INDEX(係数表!G:G,4) + $B233)))))*(EXP(INDEX(係数表!H:H,4) + INDEX(係数表!I:I,4)*LN(INDEX(出力表!C:C,4)+1)))))))</f>
        <v>93.925376593101035</v>
      </c>
      <c r="K233" t="e">
        <f>MIN(100, MAX(0, (100*(INDEX(出力表!D:D,4))/(EXP(INDEX(係数表!B:B,4) + $C233) + (INDEX(出力表!D:D,4)))) + (乱数表!$P233*(Settings!B12/(((INDEX(出力表!D:D,4))+1)^INDEX(係数表!E:E,4)*INDEX(係数表!F:F,4))))))</f>
        <v>#VALUE!</v>
      </c>
      <c r="L233" t="e">
        <f>MIN(100, MAX(0, (INDEX(出力表!D:D,4))*J233/MAX(K233, Settings!B3)))</f>
        <v>#VALUE!</v>
      </c>
      <c r="M233">
        <f>MIN(100, MAX(0, 100*BETAINV(乱数表!$E233, MAX(0.00000001, (1/(1+EXP(-(INDEX(係数表!G:G,5) + $B233))))*(EXP(INDEX(係数表!H:H,5) + INDEX(係数表!I:I,5)*LN(INDEX(出力表!C:C,5)+1)))), MAX(0.00000001, (1-(1/(1+EXP(-(INDEX(係数表!G:G,5) + $B233)))))*(EXP(INDEX(係数表!H:H,5) + INDEX(係数表!I:I,5)*LN(INDEX(出力表!C:C,5)+1)))))))</f>
        <v>71.1691794096037</v>
      </c>
      <c r="N233" t="e">
        <f>MIN(100, MAX(0, (100*(INDEX(出力表!D:D,5))/(EXP(INDEX(係数表!B:B,5) + $C233) + (INDEX(出力表!D:D,5)))) + (乱数表!$Q233*(Settings!B12/(((INDEX(出力表!D:D,5))+1)^INDEX(係数表!E:E,5)*INDEX(係数表!F:F,5))))))</f>
        <v>#VALUE!</v>
      </c>
      <c r="O233" t="e">
        <f>MIN(100, MAX(0, (INDEX(出力表!D:D,5))*M233/MAX(N233, Settings!B3)))</f>
        <v>#VALUE!</v>
      </c>
      <c r="P233">
        <f>MIN(100, MAX(0, 100*BETAINV(乱数表!$F233, MAX(0.00000001, (1/(1+EXP(-(INDEX(係数表!G:G,6) + $B233))))*(EXP(INDEX(係数表!H:H,6) + INDEX(係数表!I:I,6)*LN(INDEX(出力表!C:C,6)+1)))), MAX(0.00000001, (1-(1/(1+EXP(-(INDEX(係数表!G:G,6) + $B233)))))*(EXP(INDEX(係数表!H:H,6) + INDEX(係数表!I:I,6)*LN(INDEX(出力表!C:C,6)+1)))))))</f>
        <v>81.130822444972466</v>
      </c>
      <c r="Q233" t="e">
        <f>MIN(100, MAX(0, (100*(INDEX(出力表!D:D,6))/(EXP(INDEX(係数表!B:B,6) + $C233) + (INDEX(出力表!D:D,6)))) + (乱数表!$R233*(Settings!B12/(((INDEX(出力表!D:D,6))+1)^INDEX(係数表!E:E,6)*INDEX(係数表!F:F,6))))))</f>
        <v>#VALUE!</v>
      </c>
      <c r="R233" t="e">
        <f>MIN(100, MAX(0, (INDEX(出力表!D:D,6))*P233/MAX(Q233, Settings!B3)))</f>
        <v>#VALUE!</v>
      </c>
      <c r="S233">
        <f>MIN(100, MAX(0, 100*BETAINV(乱数表!$G233, MAX(0.00000001, (1/(1+EXP(-(INDEX(係数表!G:G,7) + $B233))))*(EXP(INDEX(係数表!H:H,7) + INDEX(係数表!I:I,7)*LN(INDEX(出力表!C:C,7)+1)))), MAX(0.00000001, (1-(1/(1+EXP(-(INDEX(係数表!G:G,7) + $B233)))))*(EXP(INDEX(係数表!H:H,7) + INDEX(係数表!I:I,7)*LN(INDEX(出力表!C:C,7)+1)))))))</f>
        <v>84.801520458905927</v>
      </c>
      <c r="T233" t="e">
        <f>MIN(100, MAX(0, (100*(INDEX(出力表!D:D,7))/(EXP(INDEX(係数表!B:B,7) + $C233) + (INDEX(出力表!D:D,7)))) + (乱数表!$S233*(Settings!B12/(((INDEX(出力表!D:D,7))+1)^INDEX(係数表!E:E,7)*INDEX(係数表!F:F,7))))))</f>
        <v>#VALUE!</v>
      </c>
      <c r="U233" t="e">
        <f>MIN(100, MAX(0, (INDEX(出力表!D:D,7))*S233/MAX(T233, Settings!B3)))</f>
        <v>#VALUE!</v>
      </c>
      <c r="V233">
        <f>MIN(100, MAX(0, 100*BETAINV(乱数表!$H233, MAX(0.00000001, (1/(1+EXP(-(INDEX(係数表!G:G,8) + $B233))))*(EXP(INDEX(係数表!H:H,8) + INDEX(係数表!I:I,8)*LN(INDEX(出力表!C:C,8)+1)))), MAX(0.00000001, (1-(1/(1+EXP(-(INDEX(係数表!G:G,8) + $B233)))))*(EXP(INDEX(係数表!H:H,8) + INDEX(係数表!I:I,8)*LN(INDEX(出力表!C:C,8)+1)))))))</f>
        <v>86.184995880655109</v>
      </c>
      <c r="W233" t="e">
        <f>MIN(100, MAX(0, (100*(INDEX(出力表!D:D,8))/(EXP(INDEX(係数表!B:B,8) + $C233) + (INDEX(出力表!D:D,8)))) + (乱数表!$T233*(Settings!B12/(((INDEX(出力表!D:D,8))+1)^INDEX(係数表!E:E,8)*INDEX(係数表!F:F,8))))))</f>
        <v>#VALUE!</v>
      </c>
      <c r="X233" t="e">
        <f>MIN(100, MAX(0, (INDEX(出力表!D:D,8))*V233/MAX(W233, Settings!B3)))</f>
        <v>#VALUE!</v>
      </c>
      <c r="Y233">
        <f>MIN(100, MAX(0, 100*BETAINV(乱数表!$I233, MAX(0.00000001, (1/(1+EXP(-(INDEX(係数表!G:G,9) + $B233))))*(EXP(INDEX(係数表!H:H,9) + INDEX(係数表!I:I,9)*LN(INDEX(出力表!C:C,9)+1)))), MAX(0.00000001, (1-(1/(1+EXP(-(INDEX(係数表!G:G,9) + $B233)))))*(EXP(INDEX(係数表!H:H,9) + INDEX(係数表!I:I,9)*LN(INDEX(出力表!C:C,9)+1)))))))</f>
        <v>78.289836799815646</v>
      </c>
      <c r="Z233" t="e">
        <f>MIN(100, MAX(0, (100*(INDEX(出力表!D:D,9))/(EXP(INDEX(係数表!B:B,9) + $C233) + (INDEX(出力表!D:D,9)))) + (乱数表!$U233*(Settings!B12/(((INDEX(出力表!D:D,9))+1)^INDEX(係数表!E:E,9)*INDEX(係数表!F:F,9))))))</f>
        <v>#VALUE!</v>
      </c>
      <c r="AA233" t="e">
        <f>MIN(100, MAX(0, (INDEX(出力表!D:D,9))*Y233/MAX(Z233, Settings!B3)))</f>
        <v>#VALUE!</v>
      </c>
      <c r="AB233">
        <f>MIN(100, MAX(0, 100*BETAINV(乱数表!$J233, MAX(0.00000001, (1/(1+EXP(-(INDEX(係数表!G:G,10) + $B233))))*(EXP(INDEX(係数表!H:H,10) + INDEX(係数表!I:I,10)*LN(INDEX(出力表!C:C,10)+1)))), MAX(0.00000001, (1-(1/(1+EXP(-(INDEX(係数表!G:G,10) + $B233)))))*(EXP(INDEX(係数表!H:H,10) + INDEX(係数表!I:I,10)*LN(INDEX(出力表!C:C,10)+1)))))))</f>
        <v>66.800195213456831</v>
      </c>
      <c r="AC233" t="e">
        <f>MIN(100, MAX(0, (100*(INDEX(出力表!D:D,10))/(EXP(INDEX(係数表!B:B,10) + $C233) + (INDEX(出力表!D:D,10)))) + (乱数表!$V233*(Settings!B12/(((INDEX(出力表!D:D,10))+1)^INDEX(係数表!E:E,10)*INDEX(係数表!F:F,10))))))</f>
        <v>#VALUE!</v>
      </c>
      <c r="AD233" t="e">
        <f>MIN(100, MAX(0, (INDEX(出力表!D:D,10))*AB233/MAX(AC233, Settings!B3)))</f>
        <v>#VALUE!</v>
      </c>
      <c r="AE233">
        <f>MIN(100, MAX(0, 100*BETAINV(乱数表!$K233, MAX(0.00000001, (1/(1+EXP(-(INDEX(係数表!G:G,11) + $B233))))*(EXP(INDEX(係数表!H:H,11) + INDEX(係数表!I:I,11)*LN(INDEX(出力表!C:C,11)+1)))), MAX(0.00000001, (1-(1/(1+EXP(-(INDEX(係数表!G:G,11) + $B233)))))*(EXP(INDEX(係数表!H:H,11) + INDEX(係数表!I:I,11)*LN(INDEX(出力表!C:C,11)+1)))))))</f>
        <v>85.552281854526399</v>
      </c>
      <c r="AF233" t="e">
        <f>MIN(100, MAX(0, (100*(INDEX(出力表!D:D,11))/(EXP(INDEX(係数表!B:B,11) + $C233) + (INDEX(出力表!D:D,11)))) + (乱数表!$W233*(Settings!B12/(((INDEX(出力表!D:D,11))+1)^INDEX(係数表!E:E,11)*INDEX(係数表!F:F,11))))))</f>
        <v>#VALUE!</v>
      </c>
      <c r="AG233" t="e">
        <f>MIN(100, MAX(0, (INDEX(出力表!D:D,11))*AE233/MAX(AF233, Settings!B3)))</f>
        <v>#VALUE!</v>
      </c>
      <c r="AH233">
        <f>MIN(100, MAX(0, 100*BETAINV(乱数表!$L233, MAX(0.00000001, (1/(1+EXP(-(INDEX(係数表!G:G,12) + $B233))))*(EXP(INDEX(係数表!H:H,12) + INDEX(係数表!I:I,12)*LN(INDEX(出力表!C:C,12)+1)))), MAX(0.00000001, (1-(1/(1+EXP(-(INDEX(係数表!G:G,12) + $B233)))))*(EXP(INDEX(係数表!H:H,12) + INDEX(係数表!I:I,12)*LN(INDEX(出力表!C:C,12)+1)))))))</f>
        <v>83.541560201363282</v>
      </c>
      <c r="AI233" t="e">
        <f>MIN(100, MAX(0, (100*(INDEX(出力表!D:D,12))/(EXP(INDEX(係数表!B:B,12) + $C233) + (INDEX(出力表!D:D,12)))) + (乱数表!$X233*(Settings!B12/(((INDEX(出力表!D:D,12))+1)^INDEX(係数表!E:E,12)*INDEX(係数表!F:F,12))))))</f>
        <v>#VALUE!</v>
      </c>
      <c r="AJ233" t="e">
        <f>MIN(100, MAX(0, (INDEX(出力表!D:D,12))*AH233/MAX(AI233, Settings!B3)))</f>
        <v>#VALUE!</v>
      </c>
      <c r="AK233">
        <f>MIN(100, MAX(0, 100*BETAINV(乱数表!$M233, MAX(0.00000001, (1/(1+EXP(-(INDEX(係数表!G:G,13) + $B233))))*(EXP(INDEX(係数表!H:H,13) + INDEX(係数表!I:I,13)*LN(INDEX(出力表!C:C,13)+1)))), MAX(0.00000001, (1-(1/(1+EXP(-(INDEX(係数表!G:G,13) + $B233)))))*(EXP(INDEX(係数表!H:H,13) + INDEX(係数表!I:I,13)*LN(INDEX(出力表!C:C,13)+1)))))))</f>
        <v>80.706250341569088</v>
      </c>
      <c r="AL233" t="e">
        <f>MIN(100, MAX(0, (100*(INDEX(出力表!D:D,13))/(EXP(INDEX(係数表!B:B,13) + $C233) + (INDEX(出力表!D:D,13)))) + (乱数表!$Y233*(Settings!B12/(((INDEX(出力表!D:D,13))+1)^INDEX(係数表!E:E,13)*INDEX(係数表!F:F,13))))))</f>
        <v>#VALUE!</v>
      </c>
      <c r="AM233" t="e">
        <f>MIN(100, MAX(0, (INDEX(出力表!D:D,13))*AK233/MAX(AL233, Settings!B3)))</f>
        <v>#VALUE!</v>
      </c>
      <c r="AN233">
        <f>IF(ISNUMBER(F233), INDEX(出力表!B:B,2)*F233, 0)+IF(ISNUMBER(I233), INDEX(出力表!B:B,3)*I233, 0)+IF(ISNUMBER(L233), INDEX(出力表!B:B,4)*L233, 0)+IF(ISNUMBER(O233), INDEX(出力表!B:B,5)*O233, 0)+IF(ISNUMBER(R233), INDEX(出力表!B:B,6)*R233, 0)+IF(ISNUMBER(U233), INDEX(出力表!B:B,7)*U233, 0)+IF(ISNUMBER(X233), INDEX(出力表!B:B,8)*X233, 0)+IF(ISNUMBER(AA233), INDEX(出力表!B:B,9)*AA233, 0)+IF(ISNUMBER(AD233), INDEX(出力表!B:B,10)*AD233, 0)+IF(ISNUMBER(AG233), INDEX(出力表!B:B,11)*AG233, 0)+IF(ISNUMBER(AJ233), INDEX(出力表!B:B,12)*AJ233, 0)+IF(ISNUMBER(AM233), INDEX(出力表!B:B,13)*AM233, 0)</f>
        <v>0</v>
      </c>
      <c r="AO233">
        <f>IF(ISNUMBER(F233), INDEX(出力表!B:B,2), 0)+IF(ISNUMBER(I233), INDEX(出力表!B:B,3), 0)+IF(ISNUMBER(L233), INDEX(出力表!B:B,4), 0)+IF(ISNUMBER(O233), INDEX(出力表!B:B,5), 0)+IF(ISNUMBER(R233), INDEX(出力表!B:B,6), 0)+IF(ISNUMBER(U233), INDEX(出力表!B:B,7), 0)+IF(ISNUMBER(X233), INDEX(出力表!B:B,8), 0)+IF(ISNUMBER(AA233), INDEX(出力表!B:B,9), 0)+IF(ISNUMBER(AD233), INDEX(出力表!B:B,10), 0)+IF(ISNUMBER(AG233), INDEX(出力表!B:B,11), 0)+IF(ISNUMBER(AJ233), INDEX(出力表!B:B,12), 0)+IF(ISNUMBER(AM233), INDEX(出力表!B:B,13), 0)</f>
        <v>0</v>
      </c>
      <c r="AP233" t="str">
        <f t="shared" si="3"/>
        <v/>
      </c>
    </row>
    <row r="234" spans="1:42" x14ac:dyDescent="0.2">
      <c r="A234">
        <v>233</v>
      </c>
      <c r="B234">
        <f>IF(UPPER(Settings!B4)="TRUE", 乱数表!$Z234*Settings!B10, 0)</f>
        <v>-0.39278478412911655</v>
      </c>
      <c r="C234">
        <f>IF(UPPER(Settings!B4)="TRUE", 乱数表!$AA234*Settings!B11, 0)</f>
        <v>-1.1717093447816613E-2</v>
      </c>
      <c r="D234">
        <f>MIN(100, MAX(0, 100*BETAINV(乱数表!$B234, MAX(0.00000001, (1/(1+EXP(-(INDEX(係数表!G:G,2) + $B234))))*(EXP(INDEX(係数表!H:H,2) + INDEX(係数表!I:I,2)*LN(INDEX(出力表!C:C,2)+1)))), MAX(0.00000001, (1-(1/(1+EXP(-(INDEX(係数表!G:G,2) + $B234)))))*(EXP(INDEX(係数表!H:H,2) + INDEX(係数表!I:I,2)*LN(INDEX(出力表!C:C,2)+1)))))))</f>
        <v>92.787881888930485</v>
      </c>
      <c r="E234" t="e">
        <f>MIN(100, MAX(0, (100*(INDEX(出力表!D:D,2))/(EXP(INDEX(係数表!B:B,2) + $C234) + (INDEX(出力表!D:D,2)))) + (乱数表!$N234*(Settings!B12/(((INDEX(出力表!D:D,2))+1)^INDEX(係数表!E:E,2)*INDEX(係数表!F:F,2))))))</f>
        <v>#VALUE!</v>
      </c>
      <c r="F234" t="e">
        <f>MIN(100, MAX(0, (INDEX(出力表!D:D,2))*D234/MAX(E234, Settings!B3)))</f>
        <v>#VALUE!</v>
      </c>
      <c r="G234">
        <f>MIN(100, MAX(0, 100*BETAINV(乱数表!$C234, MAX(0.00000001, (1/(1+EXP(-(INDEX(係数表!G:G,3) + $B234))))*(EXP(INDEX(係数表!H:H,3) + INDEX(係数表!I:I,3)*LN(INDEX(出力表!C:C,3)+1)))), MAX(0.00000001, (1-(1/(1+EXP(-(INDEX(係数表!G:G,3) + $B234)))))*(EXP(INDEX(係数表!H:H,3) + INDEX(係数表!I:I,3)*LN(INDEX(出力表!C:C,3)+1)))))))</f>
        <v>77.462626413958432</v>
      </c>
      <c r="H234" t="e">
        <f>MIN(100, MAX(0, (100*(INDEX(出力表!D:D,3))/(EXP(INDEX(係数表!B:B,3) + $C234) + (INDEX(出力表!D:D,3)))) + (乱数表!$O234*(Settings!B12/(((INDEX(出力表!D:D,3))+1)^INDEX(係数表!E:E,3)*INDEX(係数表!F:F,3))))))</f>
        <v>#VALUE!</v>
      </c>
      <c r="I234" t="e">
        <f>MIN(100, MAX(0, (INDEX(出力表!D:D,3))*G234/MAX(H234, Settings!B3)))</f>
        <v>#VALUE!</v>
      </c>
      <c r="J234">
        <f>MIN(100, MAX(0, 100*BETAINV(乱数表!$D234, MAX(0.00000001, (1/(1+EXP(-(INDEX(係数表!G:G,4) + $B234))))*(EXP(INDEX(係数表!H:H,4) + INDEX(係数表!I:I,4)*LN(INDEX(出力表!C:C,4)+1)))), MAX(0.00000001, (1-(1/(1+EXP(-(INDEX(係数表!G:G,4) + $B234)))))*(EXP(INDEX(係数表!H:H,4) + INDEX(係数表!I:I,4)*LN(INDEX(出力表!C:C,4)+1)))))))</f>
        <v>85.487356291375264</v>
      </c>
      <c r="K234" t="e">
        <f>MIN(100, MAX(0, (100*(INDEX(出力表!D:D,4))/(EXP(INDEX(係数表!B:B,4) + $C234) + (INDEX(出力表!D:D,4)))) + (乱数表!$P234*(Settings!B12/(((INDEX(出力表!D:D,4))+1)^INDEX(係数表!E:E,4)*INDEX(係数表!F:F,4))))))</f>
        <v>#VALUE!</v>
      </c>
      <c r="L234" t="e">
        <f>MIN(100, MAX(0, (INDEX(出力表!D:D,4))*J234/MAX(K234, Settings!B3)))</f>
        <v>#VALUE!</v>
      </c>
      <c r="M234">
        <f>MIN(100, MAX(0, 100*BETAINV(乱数表!$E234, MAX(0.00000001, (1/(1+EXP(-(INDEX(係数表!G:G,5) + $B234))))*(EXP(INDEX(係数表!H:H,5) + INDEX(係数表!I:I,5)*LN(INDEX(出力表!C:C,5)+1)))), MAX(0.00000001, (1-(1/(1+EXP(-(INDEX(係数表!G:G,5) + $B234)))))*(EXP(INDEX(係数表!H:H,5) + INDEX(係数表!I:I,5)*LN(INDEX(出力表!C:C,5)+1)))))))</f>
        <v>87.485385347618447</v>
      </c>
      <c r="N234" t="e">
        <f>MIN(100, MAX(0, (100*(INDEX(出力表!D:D,5))/(EXP(INDEX(係数表!B:B,5) + $C234) + (INDEX(出力表!D:D,5)))) + (乱数表!$Q234*(Settings!B12/(((INDEX(出力表!D:D,5))+1)^INDEX(係数表!E:E,5)*INDEX(係数表!F:F,5))))))</f>
        <v>#VALUE!</v>
      </c>
      <c r="O234" t="e">
        <f>MIN(100, MAX(0, (INDEX(出力表!D:D,5))*M234/MAX(N234, Settings!B3)))</f>
        <v>#VALUE!</v>
      </c>
      <c r="P234">
        <f>MIN(100, MAX(0, 100*BETAINV(乱数表!$F234, MAX(0.00000001, (1/(1+EXP(-(INDEX(係数表!G:G,6) + $B234))))*(EXP(INDEX(係数表!H:H,6) + INDEX(係数表!I:I,6)*LN(INDEX(出力表!C:C,6)+1)))), MAX(0.00000001, (1-(1/(1+EXP(-(INDEX(係数表!G:G,6) + $B234)))))*(EXP(INDEX(係数表!H:H,6) + INDEX(係数表!I:I,6)*LN(INDEX(出力表!C:C,6)+1)))))))</f>
        <v>79.799289893034242</v>
      </c>
      <c r="Q234" t="e">
        <f>MIN(100, MAX(0, (100*(INDEX(出力表!D:D,6))/(EXP(INDEX(係数表!B:B,6) + $C234) + (INDEX(出力表!D:D,6)))) + (乱数表!$R234*(Settings!B12/(((INDEX(出力表!D:D,6))+1)^INDEX(係数表!E:E,6)*INDEX(係数表!F:F,6))))))</f>
        <v>#VALUE!</v>
      </c>
      <c r="R234" t="e">
        <f>MIN(100, MAX(0, (INDEX(出力表!D:D,6))*P234/MAX(Q234, Settings!B3)))</f>
        <v>#VALUE!</v>
      </c>
      <c r="S234">
        <f>MIN(100, MAX(0, 100*BETAINV(乱数表!$G234, MAX(0.00000001, (1/(1+EXP(-(INDEX(係数表!G:G,7) + $B234))))*(EXP(INDEX(係数表!H:H,7) + INDEX(係数表!I:I,7)*LN(INDEX(出力表!C:C,7)+1)))), MAX(0.00000001, (1-(1/(1+EXP(-(INDEX(係数表!G:G,7) + $B234)))))*(EXP(INDEX(係数表!H:H,7) + INDEX(係数表!I:I,7)*LN(INDEX(出力表!C:C,7)+1)))))))</f>
        <v>99.594776554045154</v>
      </c>
      <c r="T234" t="e">
        <f>MIN(100, MAX(0, (100*(INDEX(出力表!D:D,7))/(EXP(INDEX(係数表!B:B,7) + $C234) + (INDEX(出力表!D:D,7)))) + (乱数表!$S234*(Settings!B12/(((INDEX(出力表!D:D,7))+1)^INDEX(係数表!E:E,7)*INDEX(係数表!F:F,7))))))</f>
        <v>#VALUE!</v>
      </c>
      <c r="U234" t="e">
        <f>MIN(100, MAX(0, (INDEX(出力表!D:D,7))*S234/MAX(T234, Settings!B3)))</f>
        <v>#VALUE!</v>
      </c>
      <c r="V234">
        <f>MIN(100, MAX(0, 100*BETAINV(乱数表!$H234, MAX(0.00000001, (1/(1+EXP(-(INDEX(係数表!G:G,8) + $B234))))*(EXP(INDEX(係数表!H:H,8) + INDEX(係数表!I:I,8)*LN(INDEX(出力表!C:C,8)+1)))), MAX(0.00000001, (1-(1/(1+EXP(-(INDEX(係数表!G:G,8) + $B234)))))*(EXP(INDEX(係数表!H:H,8) + INDEX(係数表!I:I,8)*LN(INDEX(出力表!C:C,8)+1)))))))</f>
        <v>72.909143060507546</v>
      </c>
      <c r="W234" t="e">
        <f>MIN(100, MAX(0, (100*(INDEX(出力表!D:D,8))/(EXP(INDEX(係数表!B:B,8) + $C234) + (INDEX(出力表!D:D,8)))) + (乱数表!$T234*(Settings!B12/(((INDEX(出力表!D:D,8))+1)^INDEX(係数表!E:E,8)*INDEX(係数表!F:F,8))))))</f>
        <v>#VALUE!</v>
      </c>
      <c r="X234" t="e">
        <f>MIN(100, MAX(0, (INDEX(出力表!D:D,8))*V234/MAX(W234, Settings!B3)))</f>
        <v>#VALUE!</v>
      </c>
      <c r="Y234">
        <f>MIN(100, MAX(0, 100*BETAINV(乱数表!$I234, MAX(0.00000001, (1/(1+EXP(-(INDEX(係数表!G:G,9) + $B234))))*(EXP(INDEX(係数表!H:H,9) + INDEX(係数表!I:I,9)*LN(INDEX(出力表!C:C,9)+1)))), MAX(0.00000001, (1-(1/(1+EXP(-(INDEX(係数表!G:G,9) + $B234)))))*(EXP(INDEX(係数表!H:H,9) + INDEX(係数表!I:I,9)*LN(INDEX(出力表!C:C,9)+1)))))))</f>
        <v>96.690568240019317</v>
      </c>
      <c r="Z234" t="e">
        <f>MIN(100, MAX(0, (100*(INDEX(出力表!D:D,9))/(EXP(INDEX(係数表!B:B,9) + $C234) + (INDEX(出力表!D:D,9)))) + (乱数表!$U234*(Settings!B12/(((INDEX(出力表!D:D,9))+1)^INDEX(係数表!E:E,9)*INDEX(係数表!F:F,9))))))</f>
        <v>#VALUE!</v>
      </c>
      <c r="AA234" t="e">
        <f>MIN(100, MAX(0, (INDEX(出力表!D:D,9))*Y234/MAX(Z234, Settings!B3)))</f>
        <v>#VALUE!</v>
      </c>
      <c r="AB234">
        <f>MIN(100, MAX(0, 100*BETAINV(乱数表!$J234, MAX(0.00000001, (1/(1+EXP(-(INDEX(係数表!G:G,10) + $B234))))*(EXP(INDEX(係数表!H:H,10) + INDEX(係数表!I:I,10)*LN(INDEX(出力表!C:C,10)+1)))), MAX(0.00000001, (1-(1/(1+EXP(-(INDEX(係数表!G:G,10) + $B234)))))*(EXP(INDEX(係数表!H:H,10) + INDEX(係数表!I:I,10)*LN(INDEX(出力表!C:C,10)+1)))))))</f>
        <v>80.321150126949092</v>
      </c>
      <c r="AC234" t="e">
        <f>MIN(100, MAX(0, (100*(INDEX(出力表!D:D,10))/(EXP(INDEX(係数表!B:B,10) + $C234) + (INDEX(出力表!D:D,10)))) + (乱数表!$V234*(Settings!B12/(((INDEX(出力表!D:D,10))+1)^INDEX(係数表!E:E,10)*INDEX(係数表!F:F,10))))))</f>
        <v>#VALUE!</v>
      </c>
      <c r="AD234" t="e">
        <f>MIN(100, MAX(0, (INDEX(出力表!D:D,10))*AB234/MAX(AC234, Settings!B3)))</f>
        <v>#VALUE!</v>
      </c>
      <c r="AE234">
        <f>MIN(100, MAX(0, 100*BETAINV(乱数表!$K234, MAX(0.00000001, (1/(1+EXP(-(INDEX(係数表!G:G,11) + $B234))))*(EXP(INDEX(係数表!H:H,11) + INDEX(係数表!I:I,11)*LN(INDEX(出力表!C:C,11)+1)))), MAX(0.00000001, (1-(1/(1+EXP(-(INDEX(係数表!G:G,11) + $B234)))))*(EXP(INDEX(係数表!H:H,11) + INDEX(係数表!I:I,11)*LN(INDEX(出力表!C:C,11)+1)))))))</f>
        <v>98.005474811581749</v>
      </c>
      <c r="AF234" t="e">
        <f>MIN(100, MAX(0, (100*(INDEX(出力表!D:D,11))/(EXP(INDEX(係数表!B:B,11) + $C234) + (INDEX(出力表!D:D,11)))) + (乱数表!$W234*(Settings!B12/(((INDEX(出力表!D:D,11))+1)^INDEX(係数表!E:E,11)*INDEX(係数表!F:F,11))))))</f>
        <v>#VALUE!</v>
      </c>
      <c r="AG234" t="e">
        <f>MIN(100, MAX(0, (INDEX(出力表!D:D,11))*AE234/MAX(AF234, Settings!B3)))</f>
        <v>#VALUE!</v>
      </c>
      <c r="AH234">
        <f>MIN(100, MAX(0, 100*BETAINV(乱数表!$L234, MAX(0.00000001, (1/(1+EXP(-(INDEX(係数表!G:G,12) + $B234))))*(EXP(INDEX(係数表!H:H,12) + INDEX(係数表!I:I,12)*LN(INDEX(出力表!C:C,12)+1)))), MAX(0.00000001, (1-(1/(1+EXP(-(INDEX(係数表!G:G,12) + $B234)))))*(EXP(INDEX(係数表!H:H,12) + INDEX(係数表!I:I,12)*LN(INDEX(出力表!C:C,12)+1)))))))</f>
        <v>99.522273152864983</v>
      </c>
      <c r="AI234" t="e">
        <f>MIN(100, MAX(0, (100*(INDEX(出力表!D:D,12))/(EXP(INDEX(係数表!B:B,12) + $C234) + (INDEX(出力表!D:D,12)))) + (乱数表!$X234*(Settings!B12/(((INDEX(出力表!D:D,12))+1)^INDEX(係数表!E:E,12)*INDEX(係数表!F:F,12))))))</f>
        <v>#VALUE!</v>
      </c>
      <c r="AJ234" t="e">
        <f>MIN(100, MAX(0, (INDEX(出力表!D:D,12))*AH234/MAX(AI234, Settings!B3)))</f>
        <v>#VALUE!</v>
      </c>
      <c r="AK234">
        <f>MIN(100, MAX(0, 100*BETAINV(乱数表!$M234, MAX(0.00000001, (1/(1+EXP(-(INDEX(係数表!G:G,13) + $B234))))*(EXP(INDEX(係数表!H:H,13) + INDEX(係数表!I:I,13)*LN(INDEX(出力表!C:C,13)+1)))), MAX(0.00000001, (1-(1/(1+EXP(-(INDEX(係数表!G:G,13) + $B234)))))*(EXP(INDEX(係数表!H:H,13) + INDEX(係数表!I:I,13)*LN(INDEX(出力表!C:C,13)+1)))))))</f>
        <v>84.483115288527415</v>
      </c>
      <c r="AL234" t="e">
        <f>MIN(100, MAX(0, (100*(INDEX(出力表!D:D,13))/(EXP(INDEX(係数表!B:B,13) + $C234) + (INDEX(出力表!D:D,13)))) + (乱数表!$Y234*(Settings!B12/(((INDEX(出力表!D:D,13))+1)^INDEX(係数表!E:E,13)*INDEX(係数表!F:F,13))))))</f>
        <v>#VALUE!</v>
      </c>
      <c r="AM234" t="e">
        <f>MIN(100, MAX(0, (INDEX(出力表!D:D,13))*AK234/MAX(AL234, Settings!B3)))</f>
        <v>#VALUE!</v>
      </c>
      <c r="AN234">
        <f>IF(ISNUMBER(F234), INDEX(出力表!B:B,2)*F234, 0)+IF(ISNUMBER(I234), INDEX(出力表!B:B,3)*I234, 0)+IF(ISNUMBER(L234), INDEX(出力表!B:B,4)*L234, 0)+IF(ISNUMBER(O234), INDEX(出力表!B:B,5)*O234, 0)+IF(ISNUMBER(R234), INDEX(出力表!B:B,6)*R234, 0)+IF(ISNUMBER(U234), INDEX(出力表!B:B,7)*U234, 0)+IF(ISNUMBER(X234), INDEX(出力表!B:B,8)*X234, 0)+IF(ISNUMBER(AA234), INDEX(出力表!B:B,9)*AA234, 0)+IF(ISNUMBER(AD234), INDEX(出力表!B:B,10)*AD234, 0)+IF(ISNUMBER(AG234), INDEX(出力表!B:B,11)*AG234, 0)+IF(ISNUMBER(AJ234), INDEX(出力表!B:B,12)*AJ234, 0)+IF(ISNUMBER(AM234), INDEX(出力表!B:B,13)*AM234, 0)</f>
        <v>0</v>
      </c>
      <c r="AO234">
        <f>IF(ISNUMBER(F234), INDEX(出力表!B:B,2), 0)+IF(ISNUMBER(I234), INDEX(出力表!B:B,3), 0)+IF(ISNUMBER(L234), INDEX(出力表!B:B,4), 0)+IF(ISNUMBER(O234), INDEX(出力表!B:B,5), 0)+IF(ISNUMBER(R234), INDEX(出力表!B:B,6), 0)+IF(ISNUMBER(U234), INDEX(出力表!B:B,7), 0)+IF(ISNUMBER(X234), INDEX(出力表!B:B,8), 0)+IF(ISNUMBER(AA234), INDEX(出力表!B:B,9), 0)+IF(ISNUMBER(AD234), INDEX(出力表!B:B,10), 0)+IF(ISNUMBER(AG234), INDEX(出力表!B:B,11), 0)+IF(ISNUMBER(AJ234), INDEX(出力表!B:B,12), 0)+IF(ISNUMBER(AM234), INDEX(出力表!B:B,13), 0)</f>
        <v>0</v>
      </c>
      <c r="AP234" t="str">
        <f t="shared" si="3"/>
        <v/>
      </c>
    </row>
    <row r="235" spans="1:42" x14ac:dyDescent="0.2">
      <c r="A235">
        <v>234</v>
      </c>
      <c r="B235">
        <f>IF(UPPER(Settings!B4)="TRUE", 乱数表!$Z235*Settings!B10, 0)</f>
        <v>-0.1369843884797079</v>
      </c>
      <c r="C235">
        <f>IF(UPPER(Settings!B4)="TRUE", 乱数表!$AA235*Settings!B11, 0)</f>
        <v>9.1627377886498718E-2</v>
      </c>
      <c r="D235">
        <f>MIN(100, MAX(0, 100*BETAINV(乱数表!$B235, MAX(0.00000001, (1/(1+EXP(-(INDEX(係数表!G:G,2) + $B235))))*(EXP(INDEX(係数表!H:H,2) + INDEX(係数表!I:I,2)*LN(INDEX(出力表!C:C,2)+1)))), MAX(0.00000001, (1-(1/(1+EXP(-(INDEX(係数表!G:G,2) + $B235)))))*(EXP(INDEX(係数表!H:H,2) + INDEX(係数表!I:I,2)*LN(INDEX(出力表!C:C,2)+1)))))))</f>
        <v>62.823435583730124</v>
      </c>
      <c r="E235" t="e">
        <f>MIN(100, MAX(0, (100*(INDEX(出力表!D:D,2))/(EXP(INDEX(係数表!B:B,2) + $C235) + (INDEX(出力表!D:D,2)))) + (乱数表!$N235*(Settings!B12/(((INDEX(出力表!D:D,2))+1)^INDEX(係数表!E:E,2)*INDEX(係数表!F:F,2))))))</f>
        <v>#VALUE!</v>
      </c>
      <c r="F235" t="e">
        <f>MIN(100, MAX(0, (INDEX(出力表!D:D,2))*D235/MAX(E235, Settings!B3)))</f>
        <v>#VALUE!</v>
      </c>
      <c r="G235">
        <f>MIN(100, MAX(0, 100*BETAINV(乱数表!$C235, MAX(0.00000001, (1/(1+EXP(-(INDEX(係数表!G:G,3) + $B235))))*(EXP(INDEX(係数表!H:H,3) + INDEX(係数表!I:I,3)*LN(INDEX(出力表!C:C,3)+1)))), MAX(0.00000001, (1-(1/(1+EXP(-(INDEX(係数表!G:G,3) + $B235)))))*(EXP(INDEX(係数表!H:H,3) + INDEX(係数表!I:I,3)*LN(INDEX(出力表!C:C,3)+1)))))))</f>
        <v>92.850031425394562</v>
      </c>
      <c r="H235" t="e">
        <f>MIN(100, MAX(0, (100*(INDEX(出力表!D:D,3))/(EXP(INDEX(係数表!B:B,3) + $C235) + (INDEX(出力表!D:D,3)))) + (乱数表!$O235*(Settings!B12/(((INDEX(出力表!D:D,3))+1)^INDEX(係数表!E:E,3)*INDEX(係数表!F:F,3))))))</f>
        <v>#VALUE!</v>
      </c>
      <c r="I235" t="e">
        <f>MIN(100, MAX(0, (INDEX(出力表!D:D,3))*G235/MAX(H235, Settings!B3)))</f>
        <v>#VALUE!</v>
      </c>
      <c r="J235">
        <f>MIN(100, MAX(0, 100*BETAINV(乱数表!$D235, MAX(0.00000001, (1/(1+EXP(-(INDEX(係数表!G:G,4) + $B235))))*(EXP(INDEX(係数表!H:H,4) + INDEX(係数表!I:I,4)*LN(INDEX(出力表!C:C,4)+1)))), MAX(0.00000001, (1-(1/(1+EXP(-(INDEX(係数表!G:G,4) + $B235)))))*(EXP(INDEX(係数表!H:H,4) + INDEX(係数表!I:I,4)*LN(INDEX(出力表!C:C,4)+1)))))))</f>
        <v>94.789041570084393</v>
      </c>
      <c r="K235" t="e">
        <f>MIN(100, MAX(0, (100*(INDEX(出力表!D:D,4))/(EXP(INDEX(係数表!B:B,4) + $C235) + (INDEX(出力表!D:D,4)))) + (乱数表!$P235*(Settings!B12/(((INDEX(出力表!D:D,4))+1)^INDEX(係数表!E:E,4)*INDEX(係数表!F:F,4))))))</f>
        <v>#VALUE!</v>
      </c>
      <c r="L235" t="e">
        <f>MIN(100, MAX(0, (INDEX(出力表!D:D,4))*J235/MAX(K235, Settings!B3)))</f>
        <v>#VALUE!</v>
      </c>
      <c r="M235">
        <f>MIN(100, MAX(0, 100*BETAINV(乱数表!$E235, MAX(0.00000001, (1/(1+EXP(-(INDEX(係数表!G:G,5) + $B235))))*(EXP(INDEX(係数表!H:H,5) + INDEX(係数表!I:I,5)*LN(INDEX(出力表!C:C,5)+1)))), MAX(0.00000001, (1-(1/(1+EXP(-(INDEX(係数表!G:G,5) + $B235)))))*(EXP(INDEX(係数表!H:H,5) + INDEX(係数表!I:I,5)*LN(INDEX(出力表!C:C,5)+1)))))))</f>
        <v>92.216431194819108</v>
      </c>
      <c r="N235" t="e">
        <f>MIN(100, MAX(0, (100*(INDEX(出力表!D:D,5))/(EXP(INDEX(係数表!B:B,5) + $C235) + (INDEX(出力表!D:D,5)))) + (乱数表!$Q235*(Settings!B12/(((INDEX(出力表!D:D,5))+1)^INDEX(係数表!E:E,5)*INDEX(係数表!F:F,5))))))</f>
        <v>#VALUE!</v>
      </c>
      <c r="O235" t="e">
        <f>MIN(100, MAX(0, (INDEX(出力表!D:D,5))*M235/MAX(N235, Settings!B3)))</f>
        <v>#VALUE!</v>
      </c>
      <c r="P235">
        <f>MIN(100, MAX(0, 100*BETAINV(乱数表!$F235, MAX(0.00000001, (1/(1+EXP(-(INDEX(係数表!G:G,6) + $B235))))*(EXP(INDEX(係数表!H:H,6) + INDEX(係数表!I:I,6)*LN(INDEX(出力表!C:C,6)+1)))), MAX(0.00000001, (1-(1/(1+EXP(-(INDEX(係数表!G:G,6) + $B235)))))*(EXP(INDEX(係数表!H:H,6) + INDEX(係数表!I:I,6)*LN(INDEX(出力表!C:C,6)+1)))))))</f>
        <v>99.666164115099178</v>
      </c>
      <c r="Q235" t="e">
        <f>MIN(100, MAX(0, (100*(INDEX(出力表!D:D,6))/(EXP(INDEX(係数表!B:B,6) + $C235) + (INDEX(出力表!D:D,6)))) + (乱数表!$R235*(Settings!B12/(((INDEX(出力表!D:D,6))+1)^INDEX(係数表!E:E,6)*INDEX(係数表!F:F,6))))))</f>
        <v>#VALUE!</v>
      </c>
      <c r="R235" t="e">
        <f>MIN(100, MAX(0, (INDEX(出力表!D:D,6))*P235/MAX(Q235, Settings!B3)))</f>
        <v>#VALUE!</v>
      </c>
      <c r="S235">
        <f>MIN(100, MAX(0, 100*BETAINV(乱数表!$G235, MAX(0.00000001, (1/(1+EXP(-(INDEX(係数表!G:G,7) + $B235))))*(EXP(INDEX(係数表!H:H,7) + INDEX(係数表!I:I,7)*LN(INDEX(出力表!C:C,7)+1)))), MAX(0.00000001, (1-(1/(1+EXP(-(INDEX(係数表!G:G,7) + $B235)))))*(EXP(INDEX(係数表!H:H,7) + INDEX(係数表!I:I,7)*LN(INDEX(出力表!C:C,7)+1)))))))</f>
        <v>74.327289401539957</v>
      </c>
      <c r="T235" t="e">
        <f>MIN(100, MAX(0, (100*(INDEX(出力表!D:D,7))/(EXP(INDEX(係数表!B:B,7) + $C235) + (INDEX(出力表!D:D,7)))) + (乱数表!$S235*(Settings!B12/(((INDEX(出力表!D:D,7))+1)^INDEX(係数表!E:E,7)*INDEX(係数表!F:F,7))))))</f>
        <v>#VALUE!</v>
      </c>
      <c r="U235" t="e">
        <f>MIN(100, MAX(0, (INDEX(出力表!D:D,7))*S235/MAX(T235, Settings!B3)))</f>
        <v>#VALUE!</v>
      </c>
      <c r="V235">
        <f>MIN(100, MAX(0, 100*BETAINV(乱数表!$H235, MAX(0.00000001, (1/(1+EXP(-(INDEX(係数表!G:G,8) + $B235))))*(EXP(INDEX(係数表!H:H,8) + INDEX(係数表!I:I,8)*LN(INDEX(出力表!C:C,8)+1)))), MAX(0.00000001, (1-(1/(1+EXP(-(INDEX(係数表!G:G,8) + $B235)))))*(EXP(INDEX(係数表!H:H,8) + INDEX(係数表!I:I,8)*LN(INDEX(出力表!C:C,8)+1)))))))</f>
        <v>93.07362580961923</v>
      </c>
      <c r="W235" t="e">
        <f>MIN(100, MAX(0, (100*(INDEX(出力表!D:D,8))/(EXP(INDEX(係数表!B:B,8) + $C235) + (INDEX(出力表!D:D,8)))) + (乱数表!$T235*(Settings!B12/(((INDEX(出力表!D:D,8))+1)^INDEX(係数表!E:E,8)*INDEX(係数表!F:F,8))))))</f>
        <v>#VALUE!</v>
      </c>
      <c r="X235" t="e">
        <f>MIN(100, MAX(0, (INDEX(出力表!D:D,8))*V235/MAX(W235, Settings!B3)))</f>
        <v>#VALUE!</v>
      </c>
      <c r="Y235">
        <f>MIN(100, MAX(0, 100*BETAINV(乱数表!$I235, MAX(0.00000001, (1/(1+EXP(-(INDEX(係数表!G:G,9) + $B235))))*(EXP(INDEX(係数表!H:H,9) + INDEX(係数表!I:I,9)*LN(INDEX(出力表!C:C,9)+1)))), MAX(0.00000001, (1-(1/(1+EXP(-(INDEX(係数表!G:G,9) + $B235)))))*(EXP(INDEX(係数表!H:H,9) + INDEX(係数表!I:I,9)*LN(INDEX(出力表!C:C,9)+1)))))))</f>
        <v>45.711513710358645</v>
      </c>
      <c r="Z235" t="e">
        <f>MIN(100, MAX(0, (100*(INDEX(出力表!D:D,9))/(EXP(INDEX(係数表!B:B,9) + $C235) + (INDEX(出力表!D:D,9)))) + (乱数表!$U235*(Settings!B12/(((INDEX(出力表!D:D,9))+1)^INDEX(係数表!E:E,9)*INDEX(係数表!F:F,9))))))</f>
        <v>#VALUE!</v>
      </c>
      <c r="AA235" t="e">
        <f>MIN(100, MAX(0, (INDEX(出力表!D:D,9))*Y235/MAX(Z235, Settings!B3)))</f>
        <v>#VALUE!</v>
      </c>
      <c r="AB235">
        <f>MIN(100, MAX(0, 100*BETAINV(乱数表!$J235, MAX(0.00000001, (1/(1+EXP(-(INDEX(係数表!G:G,10) + $B235))))*(EXP(INDEX(係数表!H:H,10) + INDEX(係数表!I:I,10)*LN(INDEX(出力表!C:C,10)+1)))), MAX(0.00000001, (1-(1/(1+EXP(-(INDEX(係数表!G:G,10) + $B235)))))*(EXP(INDEX(係数表!H:H,10) + INDEX(係数表!I:I,10)*LN(INDEX(出力表!C:C,10)+1)))))))</f>
        <v>99.970734675612377</v>
      </c>
      <c r="AC235" t="e">
        <f>MIN(100, MAX(0, (100*(INDEX(出力表!D:D,10))/(EXP(INDEX(係数表!B:B,10) + $C235) + (INDEX(出力表!D:D,10)))) + (乱数表!$V235*(Settings!B12/(((INDEX(出力表!D:D,10))+1)^INDEX(係数表!E:E,10)*INDEX(係数表!F:F,10))))))</f>
        <v>#VALUE!</v>
      </c>
      <c r="AD235" t="e">
        <f>MIN(100, MAX(0, (INDEX(出力表!D:D,10))*AB235/MAX(AC235, Settings!B3)))</f>
        <v>#VALUE!</v>
      </c>
      <c r="AE235">
        <f>MIN(100, MAX(0, 100*BETAINV(乱数表!$K235, MAX(0.00000001, (1/(1+EXP(-(INDEX(係数表!G:G,11) + $B235))))*(EXP(INDEX(係数表!H:H,11) + INDEX(係数表!I:I,11)*LN(INDEX(出力表!C:C,11)+1)))), MAX(0.00000001, (1-(1/(1+EXP(-(INDEX(係数表!G:G,11) + $B235)))))*(EXP(INDEX(係数表!H:H,11) + INDEX(係数表!I:I,11)*LN(INDEX(出力表!C:C,11)+1)))))))</f>
        <v>49.901137007871135</v>
      </c>
      <c r="AF235" t="e">
        <f>MIN(100, MAX(0, (100*(INDEX(出力表!D:D,11))/(EXP(INDEX(係数表!B:B,11) + $C235) + (INDEX(出力表!D:D,11)))) + (乱数表!$W235*(Settings!B12/(((INDEX(出力表!D:D,11))+1)^INDEX(係数表!E:E,11)*INDEX(係数表!F:F,11))))))</f>
        <v>#VALUE!</v>
      </c>
      <c r="AG235" t="e">
        <f>MIN(100, MAX(0, (INDEX(出力表!D:D,11))*AE235/MAX(AF235, Settings!B3)))</f>
        <v>#VALUE!</v>
      </c>
      <c r="AH235">
        <f>MIN(100, MAX(0, 100*BETAINV(乱数表!$L235, MAX(0.00000001, (1/(1+EXP(-(INDEX(係数表!G:G,12) + $B235))))*(EXP(INDEX(係数表!H:H,12) + INDEX(係数表!I:I,12)*LN(INDEX(出力表!C:C,12)+1)))), MAX(0.00000001, (1-(1/(1+EXP(-(INDEX(係数表!G:G,12) + $B235)))))*(EXP(INDEX(係数表!H:H,12) + INDEX(係数表!I:I,12)*LN(INDEX(出力表!C:C,12)+1)))))))</f>
        <v>77.444744880340977</v>
      </c>
      <c r="AI235" t="e">
        <f>MIN(100, MAX(0, (100*(INDEX(出力表!D:D,12))/(EXP(INDEX(係数表!B:B,12) + $C235) + (INDEX(出力表!D:D,12)))) + (乱数表!$X235*(Settings!B12/(((INDEX(出力表!D:D,12))+1)^INDEX(係数表!E:E,12)*INDEX(係数表!F:F,12))))))</f>
        <v>#VALUE!</v>
      </c>
      <c r="AJ235" t="e">
        <f>MIN(100, MAX(0, (INDEX(出力表!D:D,12))*AH235/MAX(AI235, Settings!B3)))</f>
        <v>#VALUE!</v>
      </c>
      <c r="AK235">
        <f>MIN(100, MAX(0, 100*BETAINV(乱数表!$M235, MAX(0.00000001, (1/(1+EXP(-(INDEX(係数表!G:G,13) + $B235))))*(EXP(INDEX(係数表!H:H,13) + INDEX(係数表!I:I,13)*LN(INDEX(出力表!C:C,13)+1)))), MAX(0.00000001, (1-(1/(1+EXP(-(INDEX(係数表!G:G,13) + $B235)))))*(EXP(INDEX(係数表!H:H,13) + INDEX(係数表!I:I,13)*LN(INDEX(出力表!C:C,13)+1)))))))</f>
        <v>66.674002389424786</v>
      </c>
      <c r="AL235" t="e">
        <f>MIN(100, MAX(0, (100*(INDEX(出力表!D:D,13))/(EXP(INDEX(係数表!B:B,13) + $C235) + (INDEX(出力表!D:D,13)))) + (乱数表!$Y235*(Settings!B12/(((INDEX(出力表!D:D,13))+1)^INDEX(係数表!E:E,13)*INDEX(係数表!F:F,13))))))</f>
        <v>#VALUE!</v>
      </c>
      <c r="AM235" t="e">
        <f>MIN(100, MAX(0, (INDEX(出力表!D:D,13))*AK235/MAX(AL235, Settings!B3)))</f>
        <v>#VALUE!</v>
      </c>
      <c r="AN235">
        <f>IF(ISNUMBER(F235), INDEX(出力表!B:B,2)*F235, 0)+IF(ISNUMBER(I235), INDEX(出力表!B:B,3)*I235, 0)+IF(ISNUMBER(L235), INDEX(出力表!B:B,4)*L235, 0)+IF(ISNUMBER(O235), INDEX(出力表!B:B,5)*O235, 0)+IF(ISNUMBER(R235), INDEX(出力表!B:B,6)*R235, 0)+IF(ISNUMBER(U235), INDEX(出力表!B:B,7)*U235, 0)+IF(ISNUMBER(X235), INDEX(出力表!B:B,8)*X235, 0)+IF(ISNUMBER(AA235), INDEX(出力表!B:B,9)*AA235, 0)+IF(ISNUMBER(AD235), INDEX(出力表!B:B,10)*AD235, 0)+IF(ISNUMBER(AG235), INDEX(出力表!B:B,11)*AG235, 0)+IF(ISNUMBER(AJ235), INDEX(出力表!B:B,12)*AJ235, 0)+IF(ISNUMBER(AM235), INDEX(出力表!B:B,13)*AM235, 0)</f>
        <v>0</v>
      </c>
      <c r="AO235">
        <f>IF(ISNUMBER(F235), INDEX(出力表!B:B,2), 0)+IF(ISNUMBER(I235), INDEX(出力表!B:B,3), 0)+IF(ISNUMBER(L235), INDEX(出力表!B:B,4), 0)+IF(ISNUMBER(O235), INDEX(出力表!B:B,5), 0)+IF(ISNUMBER(R235), INDEX(出力表!B:B,6), 0)+IF(ISNUMBER(U235), INDEX(出力表!B:B,7), 0)+IF(ISNUMBER(X235), INDEX(出力表!B:B,8), 0)+IF(ISNUMBER(AA235), INDEX(出力表!B:B,9), 0)+IF(ISNUMBER(AD235), INDEX(出力表!B:B,10), 0)+IF(ISNUMBER(AG235), INDEX(出力表!B:B,11), 0)+IF(ISNUMBER(AJ235), INDEX(出力表!B:B,12), 0)+IF(ISNUMBER(AM235), INDEX(出力表!B:B,13), 0)</f>
        <v>0</v>
      </c>
      <c r="AP235" t="str">
        <f t="shared" si="3"/>
        <v/>
      </c>
    </row>
    <row r="236" spans="1:42" x14ac:dyDescent="0.2">
      <c r="A236">
        <v>235</v>
      </c>
      <c r="B236">
        <f>IF(UPPER(Settings!B4)="TRUE", 乱数表!$Z236*Settings!B10, 0)</f>
        <v>-9.610323489184347E-2</v>
      </c>
      <c r="C236">
        <f>IF(UPPER(Settings!B4)="TRUE", 乱数表!$AA236*Settings!B11, 0)</f>
        <v>-8.5448309505191167E-2</v>
      </c>
      <c r="D236">
        <f>MIN(100, MAX(0, 100*BETAINV(乱数表!$B236, MAX(0.00000001, (1/(1+EXP(-(INDEX(係数表!G:G,2) + $B236))))*(EXP(INDEX(係数表!H:H,2) + INDEX(係数表!I:I,2)*LN(INDEX(出力表!C:C,2)+1)))), MAX(0.00000001, (1-(1/(1+EXP(-(INDEX(係数表!G:G,2) + $B236)))))*(EXP(INDEX(係数表!H:H,2) + INDEX(係数表!I:I,2)*LN(INDEX(出力表!C:C,2)+1)))))))</f>
        <v>85.540293895126254</v>
      </c>
      <c r="E236" t="e">
        <f>MIN(100, MAX(0, (100*(INDEX(出力表!D:D,2))/(EXP(INDEX(係数表!B:B,2) + $C236) + (INDEX(出力表!D:D,2)))) + (乱数表!$N236*(Settings!B12/(((INDEX(出力表!D:D,2))+1)^INDEX(係数表!E:E,2)*INDEX(係数表!F:F,2))))))</f>
        <v>#VALUE!</v>
      </c>
      <c r="F236" t="e">
        <f>MIN(100, MAX(0, (INDEX(出力表!D:D,2))*D236/MAX(E236, Settings!B3)))</f>
        <v>#VALUE!</v>
      </c>
      <c r="G236">
        <f>MIN(100, MAX(0, 100*BETAINV(乱数表!$C236, MAX(0.00000001, (1/(1+EXP(-(INDEX(係数表!G:G,3) + $B236))))*(EXP(INDEX(係数表!H:H,3) + INDEX(係数表!I:I,3)*LN(INDEX(出力表!C:C,3)+1)))), MAX(0.00000001, (1-(1/(1+EXP(-(INDEX(係数表!G:G,3) + $B236)))))*(EXP(INDEX(係数表!H:H,3) + INDEX(係数表!I:I,3)*LN(INDEX(出力表!C:C,3)+1)))))))</f>
        <v>78.523151869202806</v>
      </c>
      <c r="H236" t="e">
        <f>MIN(100, MAX(0, (100*(INDEX(出力表!D:D,3))/(EXP(INDEX(係数表!B:B,3) + $C236) + (INDEX(出力表!D:D,3)))) + (乱数表!$O236*(Settings!B12/(((INDEX(出力表!D:D,3))+1)^INDEX(係数表!E:E,3)*INDEX(係数表!F:F,3))))))</f>
        <v>#VALUE!</v>
      </c>
      <c r="I236" t="e">
        <f>MIN(100, MAX(0, (INDEX(出力表!D:D,3))*G236/MAX(H236, Settings!B3)))</f>
        <v>#VALUE!</v>
      </c>
      <c r="J236">
        <f>MIN(100, MAX(0, 100*BETAINV(乱数表!$D236, MAX(0.00000001, (1/(1+EXP(-(INDEX(係数表!G:G,4) + $B236))))*(EXP(INDEX(係数表!H:H,4) + INDEX(係数表!I:I,4)*LN(INDEX(出力表!C:C,4)+1)))), MAX(0.00000001, (1-(1/(1+EXP(-(INDEX(係数表!G:G,4) + $B236)))))*(EXP(INDEX(係数表!H:H,4) + INDEX(係数表!I:I,4)*LN(INDEX(出力表!C:C,4)+1)))))))</f>
        <v>83.651090367741403</v>
      </c>
      <c r="K236" t="e">
        <f>MIN(100, MAX(0, (100*(INDEX(出力表!D:D,4))/(EXP(INDEX(係数表!B:B,4) + $C236) + (INDEX(出力表!D:D,4)))) + (乱数表!$P236*(Settings!B12/(((INDEX(出力表!D:D,4))+1)^INDEX(係数表!E:E,4)*INDEX(係数表!F:F,4))))))</f>
        <v>#VALUE!</v>
      </c>
      <c r="L236" t="e">
        <f>MIN(100, MAX(0, (INDEX(出力表!D:D,4))*J236/MAX(K236, Settings!B3)))</f>
        <v>#VALUE!</v>
      </c>
      <c r="M236">
        <f>MIN(100, MAX(0, 100*BETAINV(乱数表!$E236, MAX(0.00000001, (1/(1+EXP(-(INDEX(係数表!G:G,5) + $B236))))*(EXP(INDEX(係数表!H:H,5) + INDEX(係数表!I:I,5)*LN(INDEX(出力表!C:C,5)+1)))), MAX(0.00000001, (1-(1/(1+EXP(-(INDEX(係数表!G:G,5) + $B236)))))*(EXP(INDEX(係数表!H:H,5) + INDEX(係数表!I:I,5)*LN(INDEX(出力表!C:C,5)+1)))))))</f>
        <v>98.577559022300136</v>
      </c>
      <c r="N236" t="e">
        <f>MIN(100, MAX(0, (100*(INDEX(出力表!D:D,5))/(EXP(INDEX(係数表!B:B,5) + $C236) + (INDEX(出力表!D:D,5)))) + (乱数表!$Q236*(Settings!B12/(((INDEX(出力表!D:D,5))+1)^INDEX(係数表!E:E,5)*INDEX(係数表!F:F,5))))))</f>
        <v>#VALUE!</v>
      </c>
      <c r="O236" t="e">
        <f>MIN(100, MAX(0, (INDEX(出力表!D:D,5))*M236/MAX(N236, Settings!B3)))</f>
        <v>#VALUE!</v>
      </c>
      <c r="P236">
        <f>MIN(100, MAX(0, 100*BETAINV(乱数表!$F236, MAX(0.00000001, (1/(1+EXP(-(INDEX(係数表!G:G,6) + $B236))))*(EXP(INDEX(係数表!H:H,6) + INDEX(係数表!I:I,6)*LN(INDEX(出力表!C:C,6)+1)))), MAX(0.00000001, (1-(1/(1+EXP(-(INDEX(係数表!G:G,6) + $B236)))))*(EXP(INDEX(係数表!H:H,6) + INDEX(係数表!I:I,6)*LN(INDEX(出力表!C:C,6)+1)))))))</f>
        <v>94.834804890601816</v>
      </c>
      <c r="Q236" t="e">
        <f>MIN(100, MAX(0, (100*(INDEX(出力表!D:D,6))/(EXP(INDEX(係数表!B:B,6) + $C236) + (INDEX(出力表!D:D,6)))) + (乱数表!$R236*(Settings!B12/(((INDEX(出力表!D:D,6))+1)^INDEX(係数表!E:E,6)*INDEX(係数表!F:F,6))))))</f>
        <v>#VALUE!</v>
      </c>
      <c r="R236" t="e">
        <f>MIN(100, MAX(0, (INDEX(出力表!D:D,6))*P236/MAX(Q236, Settings!B3)))</f>
        <v>#VALUE!</v>
      </c>
      <c r="S236">
        <f>MIN(100, MAX(0, 100*BETAINV(乱数表!$G236, MAX(0.00000001, (1/(1+EXP(-(INDEX(係数表!G:G,7) + $B236))))*(EXP(INDEX(係数表!H:H,7) + INDEX(係数表!I:I,7)*LN(INDEX(出力表!C:C,7)+1)))), MAX(0.00000001, (1-(1/(1+EXP(-(INDEX(係数表!G:G,7) + $B236)))))*(EXP(INDEX(係数表!H:H,7) + INDEX(係数表!I:I,7)*LN(INDEX(出力表!C:C,7)+1)))))))</f>
        <v>31.28146406454923</v>
      </c>
      <c r="T236" t="e">
        <f>MIN(100, MAX(0, (100*(INDEX(出力表!D:D,7))/(EXP(INDEX(係数表!B:B,7) + $C236) + (INDEX(出力表!D:D,7)))) + (乱数表!$S236*(Settings!B12/(((INDEX(出力表!D:D,7))+1)^INDEX(係数表!E:E,7)*INDEX(係数表!F:F,7))))))</f>
        <v>#VALUE!</v>
      </c>
      <c r="U236" t="e">
        <f>MIN(100, MAX(0, (INDEX(出力表!D:D,7))*S236/MAX(T236, Settings!B3)))</f>
        <v>#VALUE!</v>
      </c>
      <c r="V236">
        <f>MIN(100, MAX(0, 100*BETAINV(乱数表!$H236, MAX(0.00000001, (1/(1+EXP(-(INDEX(係数表!G:G,8) + $B236))))*(EXP(INDEX(係数表!H:H,8) + INDEX(係数表!I:I,8)*LN(INDEX(出力表!C:C,8)+1)))), MAX(0.00000001, (1-(1/(1+EXP(-(INDEX(係数表!G:G,8) + $B236)))))*(EXP(INDEX(係数表!H:H,8) + INDEX(係数表!I:I,8)*LN(INDEX(出力表!C:C,8)+1)))))))</f>
        <v>62.596705944159289</v>
      </c>
      <c r="W236" t="e">
        <f>MIN(100, MAX(0, (100*(INDEX(出力表!D:D,8))/(EXP(INDEX(係数表!B:B,8) + $C236) + (INDEX(出力表!D:D,8)))) + (乱数表!$T236*(Settings!B12/(((INDEX(出力表!D:D,8))+1)^INDEX(係数表!E:E,8)*INDEX(係数表!F:F,8))))))</f>
        <v>#VALUE!</v>
      </c>
      <c r="X236" t="e">
        <f>MIN(100, MAX(0, (INDEX(出力表!D:D,8))*V236/MAX(W236, Settings!B3)))</f>
        <v>#VALUE!</v>
      </c>
      <c r="Y236">
        <f>MIN(100, MAX(0, 100*BETAINV(乱数表!$I236, MAX(0.00000001, (1/(1+EXP(-(INDEX(係数表!G:G,9) + $B236))))*(EXP(INDEX(係数表!H:H,9) + INDEX(係数表!I:I,9)*LN(INDEX(出力表!C:C,9)+1)))), MAX(0.00000001, (1-(1/(1+EXP(-(INDEX(係数表!G:G,9) + $B236)))))*(EXP(INDEX(係数表!H:H,9) + INDEX(係数表!I:I,9)*LN(INDEX(出力表!C:C,9)+1)))))))</f>
        <v>98.905490824392928</v>
      </c>
      <c r="Z236" t="e">
        <f>MIN(100, MAX(0, (100*(INDEX(出力表!D:D,9))/(EXP(INDEX(係数表!B:B,9) + $C236) + (INDEX(出力表!D:D,9)))) + (乱数表!$U236*(Settings!B12/(((INDEX(出力表!D:D,9))+1)^INDEX(係数表!E:E,9)*INDEX(係数表!F:F,9))))))</f>
        <v>#VALUE!</v>
      </c>
      <c r="AA236" t="e">
        <f>MIN(100, MAX(0, (INDEX(出力表!D:D,9))*Y236/MAX(Z236, Settings!B3)))</f>
        <v>#VALUE!</v>
      </c>
      <c r="AB236">
        <f>MIN(100, MAX(0, 100*BETAINV(乱数表!$J236, MAX(0.00000001, (1/(1+EXP(-(INDEX(係数表!G:G,10) + $B236))))*(EXP(INDEX(係数表!H:H,10) + INDEX(係数表!I:I,10)*LN(INDEX(出力表!C:C,10)+1)))), MAX(0.00000001, (1-(1/(1+EXP(-(INDEX(係数表!G:G,10) + $B236)))))*(EXP(INDEX(係数表!H:H,10) + INDEX(係数表!I:I,10)*LN(INDEX(出力表!C:C,10)+1)))))))</f>
        <v>97.291761668439221</v>
      </c>
      <c r="AC236" t="e">
        <f>MIN(100, MAX(0, (100*(INDEX(出力表!D:D,10))/(EXP(INDEX(係数表!B:B,10) + $C236) + (INDEX(出力表!D:D,10)))) + (乱数表!$V236*(Settings!B12/(((INDEX(出力表!D:D,10))+1)^INDEX(係数表!E:E,10)*INDEX(係数表!F:F,10))))))</f>
        <v>#VALUE!</v>
      </c>
      <c r="AD236" t="e">
        <f>MIN(100, MAX(0, (INDEX(出力表!D:D,10))*AB236/MAX(AC236, Settings!B3)))</f>
        <v>#VALUE!</v>
      </c>
      <c r="AE236">
        <f>MIN(100, MAX(0, 100*BETAINV(乱数表!$K236, MAX(0.00000001, (1/(1+EXP(-(INDEX(係数表!G:G,11) + $B236))))*(EXP(INDEX(係数表!H:H,11) + INDEX(係数表!I:I,11)*LN(INDEX(出力表!C:C,11)+1)))), MAX(0.00000001, (1-(1/(1+EXP(-(INDEX(係数表!G:G,11) + $B236)))))*(EXP(INDEX(係数表!H:H,11) + INDEX(係数表!I:I,11)*LN(INDEX(出力表!C:C,11)+1)))))))</f>
        <v>79.064134597328419</v>
      </c>
      <c r="AF236" t="e">
        <f>MIN(100, MAX(0, (100*(INDEX(出力表!D:D,11))/(EXP(INDEX(係数表!B:B,11) + $C236) + (INDEX(出力表!D:D,11)))) + (乱数表!$W236*(Settings!B12/(((INDEX(出力表!D:D,11))+1)^INDEX(係数表!E:E,11)*INDEX(係数表!F:F,11))))))</f>
        <v>#VALUE!</v>
      </c>
      <c r="AG236" t="e">
        <f>MIN(100, MAX(0, (INDEX(出力表!D:D,11))*AE236/MAX(AF236, Settings!B3)))</f>
        <v>#VALUE!</v>
      </c>
      <c r="AH236">
        <f>MIN(100, MAX(0, 100*BETAINV(乱数表!$L236, MAX(0.00000001, (1/(1+EXP(-(INDEX(係数表!G:G,12) + $B236))))*(EXP(INDEX(係数表!H:H,12) + INDEX(係数表!I:I,12)*LN(INDEX(出力表!C:C,12)+1)))), MAX(0.00000001, (1-(1/(1+EXP(-(INDEX(係数表!G:G,12) + $B236)))))*(EXP(INDEX(係数表!H:H,12) + INDEX(係数表!I:I,12)*LN(INDEX(出力表!C:C,12)+1)))))))</f>
        <v>75.223159301096359</v>
      </c>
      <c r="AI236" t="e">
        <f>MIN(100, MAX(0, (100*(INDEX(出力表!D:D,12))/(EXP(INDEX(係数表!B:B,12) + $C236) + (INDEX(出力表!D:D,12)))) + (乱数表!$X236*(Settings!B12/(((INDEX(出力表!D:D,12))+1)^INDEX(係数表!E:E,12)*INDEX(係数表!F:F,12))))))</f>
        <v>#VALUE!</v>
      </c>
      <c r="AJ236" t="e">
        <f>MIN(100, MAX(0, (INDEX(出力表!D:D,12))*AH236/MAX(AI236, Settings!B3)))</f>
        <v>#VALUE!</v>
      </c>
      <c r="AK236">
        <f>MIN(100, MAX(0, 100*BETAINV(乱数表!$M236, MAX(0.00000001, (1/(1+EXP(-(INDEX(係数表!G:G,13) + $B236))))*(EXP(INDEX(係数表!H:H,13) + INDEX(係数表!I:I,13)*LN(INDEX(出力表!C:C,13)+1)))), MAX(0.00000001, (1-(1/(1+EXP(-(INDEX(係数表!G:G,13) + $B236)))))*(EXP(INDEX(係数表!H:H,13) + INDEX(係数表!I:I,13)*LN(INDEX(出力表!C:C,13)+1)))))))</f>
        <v>98.611915736564953</v>
      </c>
      <c r="AL236" t="e">
        <f>MIN(100, MAX(0, (100*(INDEX(出力表!D:D,13))/(EXP(INDEX(係数表!B:B,13) + $C236) + (INDEX(出力表!D:D,13)))) + (乱数表!$Y236*(Settings!B12/(((INDEX(出力表!D:D,13))+1)^INDEX(係数表!E:E,13)*INDEX(係数表!F:F,13))))))</f>
        <v>#VALUE!</v>
      </c>
      <c r="AM236" t="e">
        <f>MIN(100, MAX(0, (INDEX(出力表!D:D,13))*AK236/MAX(AL236, Settings!B3)))</f>
        <v>#VALUE!</v>
      </c>
      <c r="AN236">
        <f>IF(ISNUMBER(F236), INDEX(出力表!B:B,2)*F236, 0)+IF(ISNUMBER(I236), INDEX(出力表!B:B,3)*I236, 0)+IF(ISNUMBER(L236), INDEX(出力表!B:B,4)*L236, 0)+IF(ISNUMBER(O236), INDEX(出力表!B:B,5)*O236, 0)+IF(ISNUMBER(R236), INDEX(出力表!B:B,6)*R236, 0)+IF(ISNUMBER(U236), INDEX(出力表!B:B,7)*U236, 0)+IF(ISNUMBER(X236), INDEX(出力表!B:B,8)*X236, 0)+IF(ISNUMBER(AA236), INDEX(出力表!B:B,9)*AA236, 0)+IF(ISNUMBER(AD236), INDEX(出力表!B:B,10)*AD236, 0)+IF(ISNUMBER(AG236), INDEX(出力表!B:B,11)*AG236, 0)+IF(ISNUMBER(AJ236), INDEX(出力表!B:B,12)*AJ236, 0)+IF(ISNUMBER(AM236), INDEX(出力表!B:B,13)*AM236, 0)</f>
        <v>0</v>
      </c>
      <c r="AO236">
        <f>IF(ISNUMBER(F236), INDEX(出力表!B:B,2), 0)+IF(ISNUMBER(I236), INDEX(出力表!B:B,3), 0)+IF(ISNUMBER(L236), INDEX(出力表!B:B,4), 0)+IF(ISNUMBER(O236), INDEX(出力表!B:B,5), 0)+IF(ISNUMBER(R236), INDEX(出力表!B:B,6), 0)+IF(ISNUMBER(U236), INDEX(出力表!B:B,7), 0)+IF(ISNUMBER(X236), INDEX(出力表!B:B,8), 0)+IF(ISNUMBER(AA236), INDEX(出力表!B:B,9), 0)+IF(ISNUMBER(AD236), INDEX(出力表!B:B,10), 0)+IF(ISNUMBER(AG236), INDEX(出力表!B:B,11), 0)+IF(ISNUMBER(AJ236), INDEX(出力表!B:B,12), 0)+IF(ISNUMBER(AM236), INDEX(出力表!B:B,13), 0)</f>
        <v>0</v>
      </c>
      <c r="AP236" t="str">
        <f t="shared" si="3"/>
        <v/>
      </c>
    </row>
    <row r="237" spans="1:42" x14ac:dyDescent="0.2">
      <c r="A237">
        <v>236</v>
      </c>
      <c r="B237">
        <f>IF(UPPER(Settings!B4)="TRUE", 乱数表!$Z237*Settings!B10, 0)</f>
        <v>-3.1669233370933886E-2</v>
      </c>
      <c r="C237">
        <f>IF(UPPER(Settings!B4)="TRUE", 乱数表!$AA237*Settings!B11, 0)</f>
        <v>-4.1698346200565166E-2</v>
      </c>
      <c r="D237">
        <f>MIN(100, MAX(0, 100*BETAINV(乱数表!$B237, MAX(0.00000001, (1/(1+EXP(-(INDEX(係数表!G:G,2) + $B237))))*(EXP(INDEX(係数表!H:H,2) + INDEX(係数表!I:I,2)*LN(INDEX(出力表!C:C,2)+1)))), MAX(0.00000001, (1-(1/(1+EXP(-(INDEX(係数表!G:G,2) + $B237)))))*(EXP(INDEX(係数表!H:H,2) + INDEX(係数表!I:I,2)*LN(INDEX(出力表!C:C,2)+1)))))))</f>
        <v>92.39988513880057</v>
      </c>
      <c r="E237" t="e">
        <f>MIN(100, MAX(0, (100*(INDEX(出力表!D:D,2))/(EXP(INDEX(係数表!B:B,2) + $C237) + (INDEX(出力表!D:D,2)))) + (乱数表!$N237*(Settings!B12/(((INDEX(出力表!D:D,2))+1)^INDEX(係数表!E:E,2)*INDEX(係数表!F:F,2))))))</f>
        <v>#VALUE!</v>
      </c>
      <c r="F237" t="e">
        <f>MIN(100, MAX(0, (INDEX(出力表!D:D,2))*D237/MAX(E237, Settings!B3)))</f>
        <v>#VALUE!</v>
      </c>
      <c r="G237">
        <f>MIN(100, MAX(0, 100*BETAINV(乱数表!$C237, MAX(0.00000001, (1/(1+EXP(-(INDEX(係数表!G:G,3) + $B237))))*(EXP(INDEX(係数表!H:H,3) + INDEX(係数表!I:I,3)*LN(INDEX(出力表!C:C,3)+1)))), MAX(0.00000001, (1-(1/(1+EXP(-(INDEX(係数表!G:G,3) + $B237)))))*(EXP(INDEX(係数表!H:H,3) + INDEX(係数表!I:I,3)*LN(INDEX(出力表!C:C,3)+1)))))))</f>
        <v>53.590385390375687</v>
      </c>
      <c r="H237" t="e">
        <f>MIN(100, MAX(0, (100*(INDEX(出力表!D:D,3))/(EXP(INDEX(係数表!B:B,3) + $C237) + (INDEX(出力表!D:D,3)))) + (乱数表!$O237*(Settings!B12/(((INDEX(出力表!D:D,3))+1)^INDEX(係数表!E:E,3)*INDEX(係数表!F:F,3))))))</f>
        <v>#VALUE!</v>
      </c>
      <c r="I237" t="e">
        <f>MIN(100, MAX(0, (INDEX(出力表!D:D,3))*G237/MAX(H237, Settings!B3)))</f>
        <v>#VALUE!</v>
      </c>
      <c r="J237">
        <f>MIN(100, MAX(0, 100*BETAINV(乱数表!$D237, MAX(0.00000001, (1/(1+EXP(-(INDEX(係数表!G:G,4) + $B237))))*(EXP(INDEX(係数表!H:H,4) + INDEX(係数表!I:I,4)*LN(INDEX(出力表!C:C,4)+1)))), MAX(0.00000001, (1-(1/(1+EXP(-(INDEX(係数表!G:G,4) + $B237)))))*(EXP(INDEX(係数表!H:H,4) + INDEX(係数表!I:I,4)*LN(INDEX(出力表!C:C,4)+1)))))))</f>
        <v>90.684842366180945</v>
      </c>
      <c r="K237" t="e">
        <f>MIN(100, MAX(0, (100*(INDEX(出力表!D:D,4))/(EXP(INDEX(係数表!B:B,4) + $C237) + (INDEX(出力表!D:D,4)))) + (乱数表!$P237*(Settings!B12/(((INDEX(出力表!D:D,4))+1)^INDEX(係数表!E:E,4)*INDEX(係数表!F:F,4))))))</f>
        <v>#VALUE!</v>
      </c>
      <c r="L237" t="e">
        <f>MIN(100, MAX(0, (INDEX(出力表!D:D,4))*J237/MAX(K237, Settings!B3)))</f>
        <v>#VALUE!</v>
      </c>
      <c r="M237">
        <f>MIN(100, MAX(0, 100*BETAINV(乱数表!$E237, MAX(0.00000001, (1/(1+EXP(-(INDEX(係数表!G:G,5) + $B237))))*(EXP(INDEX(係数表!H:H,5) + INDEX(係数表!I:I,5)*LN(INDEX(出力表!C:C,5)+1)))), MAX(0.00000001, (1-(1/(1+EXP(-(INDEX(係数表!G:G,5) + $B237)))))*(EXP(INDEX(係数表!H:H,5) + INDEX(係数表!I:I,5)*LN(INDEX(出力表!C:C,5)+1)))))))</f>
        <v>92.795990517972498</v>
      </c>
      <c r="N237" t="e">
        <f>MIN(100, MAX(0, (100*(INDEX(出力表!D:D,5))/(EXP(INDEX(係数表!B:B,5) + $C237) + (INDEX(出力表!D:D,5)))) + (乱数表!$Q237*(Settings!B12/(((INDEX(出力表!D:D,5))+1)^INDEX(係数表!E:E,5)*INDEX(係数表!F:F,5))))))</f>
        <v>#VALUE!</v>
      </c>
      <c r="O237" t="e">
        <f>MIN(100, MAX(0, (INDEX(出力表!D:D,5))*M237/MAX(N237, Settings!B3)))</f>
        <v>#VALUE!</v>
      </c>
      <c r="P237">
        <f>MIN(100, MAX(0, 100*BETAINV(乱数表!$F237, MAX(0.00000001, (1/(1+EXP(-(INDEX(係数表!G:G,6) + $B237))))*(EXP(INDEX(係数表!H:H,6) + INDEX(係数表!I:I,6)*LN(INDEX(出力表!C:C,6)+1)))), MAX(0.00000001, (1-(1/(1+EXP(-(INDEX(係数表!G:G,6) + $B237)))))*(EXP(INDEX(係数表!H:H,6) + INDEX(係数表!I:I,6)*LN(INDEX(出力表!C:C,6)+1)))))))</f>
        <v>89.798983917571434</v>
      </c>
      <c r="Q237" t="e">
        <f>MIN(100, MAX(0, (100*(INDEX(出力表!D:D,6))/(EXP(INDEX(係数表!B:B,6) + $C237) + (INDEX(出力表!D:D,6)))) + (乱数表!$R237*(Settings!B12/(((INDEX(出力表!D:D,6))+1)^INDEX(係数表!E:E,6)*INDEX(係数表!F:F,6))))))</f>
        <v>#VALUE!</v>
      </c>
      <c r="R237" t="e">
        <f>MIN(100, MAX(0, (INDEX(出力表!D:D,6))*P237/MAX(Q237, Settings!B3)))</f>
        <v>#VALUE!</v>
      </c>
      <c r="S237">
        <f>MIN(100, MAX(0, 100*BETAINV(乱数表!$G237, MAX(0.00000001, (1/(1+EXP(-(INDEX(係数表!G:G,7) + $B237))))*(EXP(INDEX(係数表!H:H,7) + INDEX(係数表!I:I,7)*LN(INDEX(出力表!C:C,7)+1)))), MAX(0.00000001, (1-(1/(1+EXP(-(INDEX(係数表!G:G,7) + $B237)))))*(EXP(INDEX(係数表!H:H,7) + INDEX(係数表!I:I,7)*LN(INDEX(出力表!C:C,7)+1)))))))</f>
        <v>88.14247396733677</v>
      </c>
      <c r="T237" t="e">
        <f>MIN(100, MAX(0, (100*(INDEX(出力表!D:D,7))/(EXP(INDEX(係数表!B:B,7) + $C237) + (INDEX(出力表!D:D,7)))) + (乱数表!$S237*(Settings!B12/(((INDEX(出力表!D:D,7))+1)^INDEX(係数表!E:E,7)*INDEX(係数表!F:F,7))))))</f>
        <v>#VALUE!</v>
      </c>
      <c r="U237" t="e">
        <f>MIN(100, MAX(0, (INDEX(出力表!D:D,7))*S237/MAX(T237, Settings!B3)))</f>
        <v>#VALUE!</v>
      </c>
      <c r="V237">
        <f>MIN(100, MAX(0, 100*BETAINV(乱数表!$H237, MAX(0.00000001, (1/(1+EXP(-(INDEX(係数表!G:G,8) + $B237))))*(EXP(INDEX(係数表!H:H,8) + INDEX(係数表!I:I,8)*LN(INDEX(出力表!C:C,8)+1)))), MAX(0.00000001, (1-(1/(1+EXP(-(INDEX(係数表!G:G,8) + $B237)))))*(EXP(INDEX(係数表!H:H,8) + INDEX(係数表!I:I,8)*LN(INDEX(出力表!C:C,8)+1)))))))</f>
        <v>99.792701848950998</v>
      </c>
      <c r="W237" t="e">
        <f>MIN(100, MAX(0, (100*(INDEX(出力表!D:D,8))/(EXP(INDEX(係数表!B:B,8) + $C237) + (INDEX(出力表!D:D,8)))) + (乱数表!$T237*(Settings!B12/(((INDEX(出力表!D:D,8))+1)^INDEX(係数表!E:E,8)*INDEX(係数表!F:F,8))))))</f>
        <v>#VALUE!</v>
      </c>
      <c r="X237" t="e">
        <f>MIN(100, MAX(0, (INDEX(出力表!D:D,8))*V237/MAX(W237, Settings!B3)))</f>
        <v>#VALUE!</v>
      </c>
      <c r="Y237">
        <f>MIN(100, MAX(0, 100*BETAINV(乱数表!$I237, MAX(0.00000001, (1/(1+EXP(-(INDEX(係数表!G:G,9) + $B237))))*(EXP(INDEX(係数表!H:H,9) + INDEX(係数表!I:I,9)*LN(INDEX(出力表!C:C,9)+1)))), MAX(0.00000001, (1-(1/(1+EXP(-(INDEX(係数表!G:G,9) + $B237)))))*(EXP(INDEX(係数表!H:H,9) + INDEX(係数表!I:I,9)*LN(INDEX(出力表!C:C,9)+1)))))))</f>
        <v>98.391841165919729</v>
      </c>
      <c r="Z237" t="e">
        <f>MIN(100, MAX(0, (100*(INDEX(出力表!D:D,9))/(EXP(INDEX(係数表!B:B,9) + $C237) + (INDEX(出力表!D:D,9)))) + (乱数表!$U237*(Settings!B12/(((INDEX(出力表!D:D,9))+1)^INDEX(係数表!E:E,9)*INDEX(係数表!F:F,9))))))</f>
        <v>#VALUE!</v>
      </c>
      <c r="AA237" t="e">
        <f>MIN(100, MAX(0, (INDEX(出力表!D:D,9))*Y237/MAX(Z237, Settings!B3)))</f>
        <v>#VALUE!</v>
      </c>
      <c r="AB237">
        <f>MIN(100, MAX(0, 100*BETAINV(乱数表!$J237, MAX(0.00000001, (1/(1+EXP(-(INDEX(係数表!G:G,10) + $B237))))*(EXP(INDEX(係数表!H:H,10) + INDEX(係数表!I:I,10)*LN(INDEX(出力表!C:C,10)+1)))), MAX(0.00000001, (1-(1/(1+EXP(-(INDEX(係数表!G:G,10) + $B237)))))*(EXP(INDEX(係数表!H:H,10) + INDEX(係数表!I:I,10)*LN(INDEX(出力表!C:C,10)+1)))))))</f>
        <v>78.659570432286202</v>
      </c>
      <c r="AC237" t="e">
        <f>MIN(100, MAX(0, (100*(INDEX(出力表!D:D,10))/(EXP(INDEX(係数表!B:B,10) + $C237) + (INDEX(出力表!D:D,10)))) + (乱数表!$V237*(Settings!B12/(((INDEX(出力表!D:D,10))+1)^INDEX(係数表!E:E,10)*INDEX(係数表!F:F,10))))))</f>
        <v>#VALUE!</v>
      </c>
      <c r="AD237" t="e">
        <f>MIN(100, MAX(0, (INDEX(出力表!D:D,10))*AB237/MAX(AC237, Settings!B3)))</f>
        <v>#VALUE!</v>
      </c>
      <c r="AE237">
        <f>MIN(100, MAX(0, 100*BETAINV(乱数表!$K237, MAX(0.00000001, (1/(1+EXP(-(INDEX(係数表!G:G,11) + $B237))))*(EXP(INDEX(係数表!H:H,11) + INDEX(係数表!I:I,11)*LN(INDEX(出力表!C:C,11)+1)))), MAX(0.00000001, (1-(1/(1+EXP(-(INDEX(係数表!G:G,11) + $B237)))))*(EXP(INDEX(係数表!H:H,11) + INDEX(係数表!I:I,11)*LN(INDEX(出力表!C:C,11)+1)))))))</f>
        <v>84.839614567732283</v>
      </c>
      <c r="AF237" t="e">
        <f>MIN(100, MAX(0, (100*(INDEX(出力表!D:D,11))/(EXP(INDEX(係数表!B:B,11) + $C237) + (INDEX(出力表!D:D,11)))) + (乱数表!$W237*(Settings!B12/(((INDEX(出力表!D:D,11))+1)^INDEX(係数表!E:E,11)*INDEX(係数表!F:F,11))))))</f>
        <v>#VALUE!</v>
      </c>
      <c r="AG237" t="e">
        <f>MIN(100, MAX(0, (INDEX(出力表!D:D,11))*AE237/MAX(AF237, Settings!B3)))</f>
        <v>#VALUE!</v>
      </c>
      <c r="AH237">
        <f>MIN(100, MAX(0, 100*BETAINV(乱数表!$L237, MAX(0.00000001, (1/(1+EXP(-(INDEX(係数表!G:G,12) + $B237))))*(EXP(INDEX(係数表!H:H,12) + INDEX(係数表!I:I,12)*LN(INDEX(出力表!C:C,12)+1)))), MAX(0.00000001, (1-(1/(1+EXP(-(INDEX(係数表!G:G,12) + $B237)))))*(EXP(INDEX(係数表!H:H,12) + INDEX(係数表!I:I,12)*LN(INDEX(出力表!C:C,12)+1)))))))</f>
        <v>99.028434352627286</v>
      </c>
      <c r="AI237" t="e">
        <f>MIN(100, MAX(0, (100*(INDEX(出力表!D:D,12))/(EXP(INDEX(係数表!B:B,12) + $C237) + (INDEX(出力表!D:D,12)))) + (乱数表!$X237*(Settings!B12/(((INDEX(出力表!D:D,12))+1)^INDEX(係数表!E:E,12)*INDEX(係数表!F:F,12))))))</f>
        <v>#VALUE!</v>
      </c>
      <c r="AJ237" t="e">
        <f>MIN(100, MAX(0, (INDEX(出力表!D:D,12))*AH237/MAX(AI237, Settings!B3)))</f>
        <v>#VALUE!</v>
      </c>
      <c r="AK237">
        <f>MIN(100, MAX(0, 100*BETAINV(乱数表!$M237, MAX(0.00000001, (1/(1+EXP(-(INDEX(係数表!G:G,13) + $B237))))*(EXP(INDEX(係数表!H:H,13) + INDEX(係数表!I:I,13)*LN(INDEX(出力表!C:C,13)+1)))), MAX(0.00000001, (1-(1/(1+EXP(-(INDEX(係数表!G:G,13) + $B237)))))*(EXP(INDEX(係数表!H:H,13) + INDEX(係数表!I:I,13)*LN(INDEX(出力表!C:C,13)+1)))))))</f>
        <v>96.989242841392837</v>
      </c>
      <c r="AL237" t="e">
        <f>MIN(100, MAX(0, (100*(INDEX(出力表!D:D,13))/(EXP(INDEX(係数表!B:B,13) + $C237) + (INDEX(出力表!D:D,13)))) + (乱数表!$Y237*(Settings!B12/(((INDEX(出力表!D:D,13))+1)^INDEX(係数表!E:E,13)*INDEX(係数表!F:F,13))))))</f>
        <v>#VALUE!</v>
      </c>
      <c r="AM237" t="e">
        <f>MIN(100, MAX(0, (INDEX(出力表!D:D,13))*AK237/MAX(AL237, Settings!B3)))</f>
        <v>#VALUE!</v>
      </c>
      <c r="AN237">
        <f>IF(ISNUMBER(F237), INDEX(出力表!B:B,2)*F237, 0)+IF(ISNUMBER(I237), INDEX(出力表!B:B,3)*I237, 0)+IF(ISNUMBER(L237), INDEX(出力表!B:B,4)*L237, 0)+IF(ISNUMBER(O237), INDEX(出力表!B:B,5)*O237, 0)+IF(ISNUMBER(R237), INDEX(出力表!B:B,6)*R237, 0)+IF(ISNUMBER(U237), INDEX(出力表!B:B,7)*U237, 0)+IF(ISNUMBER(X237), INDEX(出力表!B:B,8)*X237, 0)+IF(ISNUMBER(AA237), INDEX(出力表!B:B,9)*AA237, 0)+IF(ISNUMBER(AD237), INDEX(出力表!B:B,10)*AD237, 0)+IF(ISNUMBER(AG237), INDEX(出力表!B:B,11)*AG237, 0)+IF(ISNUMBER(AJ237), INDEX(出力表!B:B,12)*AJ237, 0)+IF(ISNUMBER(AM237), INDEX(出力表!B:B,13)*AM237, 0)</f>
        <v>0</v>
      </c>
      <c r="AO237">
        <f>IF(ISNUMBER(F237), INDEX(出力表!B:B,2), 0)+IF(ISNUMBER(I237), INDEX(出力表!B:B,3), 0)+IF(ISNUMBER(L237), INDEX(出力表!B:B,4), 0)+IF(ISNUMBER(O237), INDEX(出力表!B:B,5), 0)+IF(ISNUMBER(R237), INDEX(出力表!B:B,6), 0)+IF(ISNUMBER(U237), INDEX(出力表!B:B,7), 0)+IF(ISNUMBER(X237), INDEX(出力表!B:B,8), 0)+IF(ISNUMBER(AA237), INDEX(出力表!B:B,9), 0)+IF(ISNUMBER(AD237), INDEX(出力表!B:B,10), 0)+IF(ISNUMBER(AG237), INDEX(出力表!B:B,11), 0)+IF(ISNUMBER(AJ237), INDEX(出力表!B:B,12), 0)+IF(ISNUMBER(AM237), INDEX(出力表!B:B,13), 0)</f>
        <v>0</v>
      </c>
      <c r="AP237" t="str">
        <f t="shared" si="3"/>
        <v/>
      </c>
    </row>
    <row r="238" spans="1:42" x14ac:dyDescent="0.2">
      <c r="A238">
        <v>237</v>
      </c>
      <c r="B238">
        <f>IF(UPPER(Settings!B4)="TRUE", 乱数表!$Z238*Settings!B10, 0)</f>
        <v>0.43566956327447437</v>
      </c>
      <c r="C238">
        <f>IF(UPPER(Settings!B4)="TRUE", 乱数表!$AA238*Settings!B11, 0)</f>
        <v>-3.6044121549976653E-2</v>
      </c>
      <c r="D238">
        <f>MIN(100, MAX(0, 100*BETAINV(乱数表!$B238, MAX(0.00000001, (1/(1+EXP(-(INDEX(係数表!G:G,2) + $B238))))*(EXP(INDEX(係数表!H:H,2) + INDEX(係数表!I:I,2)*LN(INDEX(出力表!C:C,2)+1)))), MAX(0.00000001, (1-(1/(1+EXP(-(INDEX(係数表!G:G,2) + $B238)))))*(EXP(INDEX(係数表!H:H,2) + INDEX(係数表!I:I,2)*LN(INDEX(出力表!C:C,2)+1)))))))</f>
        <v>89.087027324308565</v>
      </c>
      <c r="E238" t="e">
        <f>MIN(100, MAX(0, (100*(INDEX(出力表!D:D,2))/(EXP(INDEX(係数表!B:B,2) + $C238) + (INDEX(出力表!D:D,2)))) + (乱数表!$N238*(Settings!B12/(((INDEX(出力表!D:D,2))+1)^INDEX(係数表!E:E,2)*INDEX(係数表!F:F,2))))))</f>
        <v>#VALUE!</v>
      </c>
      <c r="F238" t="e">
        <f>MIN(100, MAX(0, (INDEX(出力表!D:D,2))*D238/MAX(E238, Settings!B3)))</f>
        <v>#VALUE!</v>
      </c>
      <c r="G238">
        <f>MIN(100, MAX(0, 100*BETAINV(乱数表!$C238, MAX(0.00000001, (1/(1+EXP(-(INDEX(係数表!G:G,3) + $B238))))*(EXP(INDEX(係数表!H:H,3) + INDEX(係数表!I:I,3)*LN(INDEX(出力表!C:C,3)+1)))), MAX(0.00000001, (1-(1/(1+EXP(-(INDEX(係数表!G:G,3) + $B238)))))*(EXP(INDEX(係数表!H:H,3) + INDEX(係数表!I:I,3)*LN(INDEX(出力表!C:C,3)+1)))))))</f>
        <v>75.571381765815488</v>
      </c>
      <c r="H238" t="e">
        <f>MIN(100, MAX(0, (100*(INDEX(出力表!D:D,3))/(EXP(INDEX(係数表!B:B,3) + $C238) + (INDEX(出力表!D:D,3)))) + (乱数表!$O238*(Settings!B12/(((INDEX(出力表!D:D,3))+1)^INDEX(係数表!E:E,3)*INDEX(係数表!F:F,3))))))</f>
        <v>#VALUE!</v>
      </c>
      <c r="I238" t="e">
        <f>MIN(100, MAX(0, (INDEX(出力表!D:D,3))*G238/MAX(H238, Settings!B3)))</f>
        <v>#VALUE!</v>
      </c>
      <c r="J238">
        <f>MIN(100, MAX(0, 100*BETAINV(乱数表!$D238, MAX(0.00000001, (1/(1+EXP(-(INDEX(係数表!G:G,4) + $B238))))*(EXP(INDEX(係数表!H:H,4) + INDEX(係数表!I:I,4)*LN(INDEX(出力表!C:C,4)+1)))), MAX(0.00000001, (1-(1/(1+EXP(-(INDEX(係数表!G:G,4) + $B238)))))*(EXP(INDEX(係数表!H:H,4) + INDEX(係数表!I:I,4)*LN(INDEX(出力表!C:C,4)+1)))))))</f>
        <v>99.984762709830875</v>
      </c>
      <c r="K238" t="e">
        <f>MIN(100, MAX(0, (100*(INDEX(出力表!D:D,4))/(EXP(INDEX(係数表!B:B,4) + $C238) + (INDEX(出力表!D:D,4)))) + (乱数表!$P238*(Settings!B12/(((INDEX(出力表!D:D,4))+1)^INDEX(係数表!E:E,4)*INDEX(係数表!F:F,4))))))</f>
        <v>#VALUE!</v>
      </c>
      <c r="L238" t="e">
        <f>MIN(100, MAX(0, (INDEX(出力表!D:D,4))*J238/MAX(K238, Settings!B3)))</f>
        <v>#VALUE!</v>
      </c>
      <c r="M238">
        <f>MIN(100, MAX(0, 100*BETAINV(乱数表!$E238, MAX(0.00000001, (1/(1+EXP(-(INDEX(係数表!G:G,5) + $B238))))*(EXP(INDEX(係数表!H:H,5) + INDEX(係数表!I:I,5)*LN(INDEX(出力表!C:C,5)+1)))), MAX(0.00000001, (1-(1/(1+EXP(-(INDEX(係数表!G:G,5) + $B238)))))*(EXP(INDEX(係数表!H:H,5) + INDEX(係数表!I:I,5)*LN(INDEX(出力表!C:C,5)+1)))))))</f>
        <v>99.869881760621169</v>
      </c>
      <c r="N238" t="e">
        <f>MIN(100, MAX(0, (100*(INDEX(出力表!D:D,5))/(EXP(INDEX(係数表!B:B,5) + $C238) + (INDEX(出力表!D:D,5)))) + (乱数表!$Q238*(Settings!B12/(((INDEX(出力表!D:D,5))+1)^INDEX(係数表!E:E,5)*INDEX(係数表!F:F,5))))))</f>
        <v>#VALUE!</v>
      </c>
      <c r="O238" t="e">
        <f>MIN(100, MAX(0, (INDEX(出力表!D:D,5))*M238/MAX(N238, Settings!B3)))</f>
        <v>#VALUE!</v>
      </c>
      <c r="P238">
        <f>MIN(100, MAX(0, 100*BETAINV(乱数表!$F238, MAX(0.00000001, (1/(1+EXP(-(INDEX(係数表!G:G,6) + $B238))))*(EXP(INDEX(係数表!H:H,6) + INDEX(係数表!I:I,6)*LN(INDEX(出力表!C:C,6)+1)))), MAX(0.00000001, (1-(1/(1+EXP(-(INDEX(係数表!G:G,6) + $B238)))))*(EXP(INDEX(係数表!H:H,6) + INDEX(係数表!I:I,6)*LN(INDEX(出力表!C:C,6)+1)))))))</f>
        <v>89.922172377981582</v>
      </c>
      <c r="Q238" t="e">
        <f>MIN(100, MAX(0, (100*(INDEX(出力表!D:D,6))/(EXP(INDEX(係数表!B:B,6) + $C238) + (INDEX(出力表!D:D,6)))) + (乱数表!$R238*(Settings!B12/(((INDEX(出力表!D:D,6))+1)^INDEX(係数表!E:E,6)*INDEX(係数表!F:F,6))))))</f>
        <v>#VALUE!</v>
      </c>
      <c r="R238" t="e">
        <f>MIN(100, MAX(0, (INDEX(出力表!D:D,6))*P238/MAX(Q238, Settings!B3)))</f>
        <v>#VALUE!</v>
      </c>
      <c r="S238">
        <f>MIN(100, MAX(0, 100*BETAINV(乱数表!$G238, MAX(0.00000001, (1/(1+EXP(-(INDEX(係数表!G:G,7) + $B238))))*(EXP(INDEX(係数表!H:H,7) + INDEX(係数表!I:I,7)*LN(INDEX(出力表!C:C,7)+1)))), MAX(0.00000001, (1-(1/(1+EXP(-(INDEX(係数表!G:G,7) + $B238)))))*(EXP(INDEX(係数表!H:H,7) + INDEX(係数表!I:I,7)*LN(INDEX(出力表!C:C,7)+1)))))))</f>
        <v>99.641258555320192</v>
      </c>
      <c r="T238" t="e">
        <f>MIN(100, MAX(0, (100*(INDEX(出力表!D:D,7))/(EXP(INDEX(係数表!B:B,7) + $C238) + (INDEX(出力表!D:D,7)))) + (乱数表!$S238*(Settings!B12/(((INDEX(出力表!D:D,7))+1)^INDEX(係数表!E:E,7)*INDEX(係数表!F:F,7))))))</f>
        <v>#VALUE!</v>
      </c>
      <c r="U238" t="e">
        <f>MIN(100, MAX(0, (INDEX(出力表!D:D,7))*S238/MAX(T238, Settings!B3)))</f>
        <v>#VALUE!</v>
      </c>
      <c r="V238">
        <f>MIN(100, MAX(0, 100*BETAINV(乱数表!$H238, MAX(0.00000001, (1/(1+EXP(-(INDEX(係数表!G:G,8) + $B238))))*(EXP(INDEX(係数表!H:H,8) + INDEX(係数表!I:I,8)*LN(INDEX(出力表!C:C,8)+1)))), MAX(0.00000001, (1-(1/(1+EXP(-(INDEX(係数表!G:G,8) + $B238)))))*(EXP(INDEX(係数表!H:H,8) + INDEX(係数表!I:I,8)*LN(INDEX(出力表!C:C,8)+1)))))))</f>
        <v>87.022405511943248</v>
      </c>
      <c r="W238" t="e">
        <f>MIN(100, MAX(0, (100*(INDEX(出力表!D:D,8))/(EXP(INDEX(係数表!B:B,8) + $C238) + (INDEX(出力表!D:D,8)))) + (乱数表!$T238*(Settings!B12/(((INDEX(出力表!D:D,8))+1)^INDEX(係数表!E:E,8)*INDEX(係数表!F:F,8))))))</f>
        <v>#VALUE!</v>
      </c>
      <c r="X238" t="e">
        <f>MIN(100, MAX(0, (INDEX(出力表!D:D,8))*V238/MAX(W238, Settings!B3)))</f>
        <v>#VALUE!</v>
      </c>
      <c r="Y238">
        <f>MIN(100, MAX(0, 100*BETAINV(乱数表!$I238, MAX(0.00000001, (1/(1+EXP(-(INDEX(係数表!G:G,9) + $B238))))*(EXP(INDEX(係数表!H:H,9) + INDEX(係数表!I:I,9)*LN(INDEX(出力表!C:C,9)+1)))), MAX(0.00000001, (1-(1/(1+EXP(-(INDEX(係数表!G:G,9) + $B238)))))*(EXP(INDEX(係数表!H:H,9) + INDEX(係数表!I:I,9)*LN(INDEX(出力表!C:C,9)+1)))))))</f>
        <v>98.389011478439571</v>
      </c>
      <c r="Z238" t="e">
        <f>MIN(100, MAX(0, (100*(INDEX(出力表!D:D,9))/(EXP(INDEX(係数表!B:B,9) + $C238) + (INDEX(出力表!D:D,9)))) + (乱数表!$U238*(Settings!B12/(((INDEX(出力表!D:D,9))+1)^INDEX(係数表!E:E,9)*INDEX(係数表!F:F,9))))))</f>
        <v>#VALUE!</v>
      </c>
      <c r="AA238" t="e">
        <f>MIN(100, MAX(0, (INDEX(出力表!D:D,9))*Y238/MAX(Z238, Settings!B3)))</f>
        <v>#VALUE!</v>
      </c>
      <c r="AB238">
        <f>MIN(100, MAX(0, 100*BETAINV(乱数表!$J238, MAX(0.00000001, (1/(1+EXP(-(INDEX(係数表!G:G,10) + $B238))))*(EXP(INDEX(係数表!H:H,10) + INDEX(係数表!I:I,10)*LN(INDEX(出力表!C:C,10)+1)))), MAX(0.00000001, (1-(1/(1+EXP(-(INDEX(係数表!G:G,10) + $B238)))))*(EXP(INDEX(係数表!H:H,10) + INDEX(係数表!I:I,10)*LN(INDEX(出力表!C:C,10)+1)))))))</f>
        <v>90.212609879071735</v>
      </c>
      <c r="AC238" t="e">
        <f>MIN(100, MAX(0, (100*(INDEX(出力表!D:D,10))/(EXP(INDEX(係数表!B:B,10) + $C238) + (INDEX(出力表!D:D,10)))) + (乱数表!$V238*(Settings!B12/(((INDEX(出力表!D:D,10))+1)^INDEX(係数表!E:E,10)*INDEX(係数表!F:F,10))))))</f>
        <v>#VALUE!</v>
      </c>
      <c r="AD238" t="e">
        <f>MIN(100, MAX(0, (INDEX(出力表!D:D,10))*AB238/MAX(AC238, Settings!B3)))</f>
        <v>#VALUE!</v>
      </c>
      <c r="AE238">
        <f>MIN(100, MAX(0, 100*BETAINV(乱数表!$K238, MAX(0.00000001, (1/(1+EXP(-(INDEX(係数表!G:G,11) + $B238))))*(EXP(INDEX(係数表!H:H,11) + INDEX(係数表!I:I,11)*LN(INDEX(出力表!C:C,11)+1)))), MAX(0.00000001, (1-(1/(1+EXP(-(INDEX(係数表!G:G,11) + $B238)))))*(EXP(INDEX(係数表!H:H,11) + INDEX(係数表!I:I,11)*LN(INDEX(出力表!C:C,11)+1)))))))</f>
        <v>99.734364174890828</v>
      </c>
      <c r="AF238" t="e">
        <f>MIN(100, MAX(0, (100*(INDEX(出力表!D:D,11))/(EXP(INDEX(係数表!B:B,11) + $C238) + (INDEX(出力表!D:D,11)))) + (乱数表!$W238*(Settings!B12/(((INDEX(出力表!D:D,11))+1)^INDEX(係数表!E:E,11)*INDEX(係数表!F:F,11))))))</f>
        <v>#VALUE!</v>
      </c>
      <c r="AG238" t="e">
        <f>MIN(100, MAX(0, (INDEX(出力表!D:D,11))*AE238/MAX(AF238, Settings!B3)))</f>
        <v>#VALUE!</v>
      </c>
      <c r="AH238">
        <f>MIN(100, MAX(0, 100*BETAINV(乱数表!$L238, MAX(0.00000001, (1/(1+EXP(-(INDEX(係数表!G:G,12) + $B238))))*(EXP(INDEX(係数表!H:H,12) + INDEX(係数表!I:I,12)*LN(INDEX(出力表!C:C,12)+1)))), MAX(0.00000001, (1-(1/(1+EXP(-(INDEX(係数表!G:G,12) + $B238)))))*(EXP(INDEX(係数表!H:H,12) + INDEX(係数表!I:I,12)*LN(INDEX(出力表!C:C,12)+1)))))))</f>
        <v>73.23249982213737</v>
      </c>
      <c r="AI238" t="e">
        <f>MIN(100, MAX(0, (100*(INDEX(出力表!D:D,12))/(EXP(INDEX(係数表!B:B,12) + $C238) + (INDEX(出力表!D:D,12)))) + (乱数表!$X238*(Settings!B12/(((INDEX(出力表!D:D,12))+1)^INDEX(係数表!E:E,12)*INDEX(係数表!F:F,12))))))</f>
        <v>#VALUE!</v>
      </c>
      <c r="AJ238" t="e">
        <f>MIN(100, MAX(0, (INDEX(出力表!D:D,12))*AH238/MAX(AI238, Settings!B3)))</f>
        <v>#VALUE!</v>
      </c>
      <c r="AK238">
        <f>MIN(100, MAX(0, 100*BETAINV(乱数表!$M238, MAX(0.00000001, (1/(1+EXP(-(INDEX(係数表!G:G,13) + $B238))))*(EXP(INDEX(係数表!H:H,13) + INDEX(係数表!I:I,13)*LN(INDEX(出力表!C:C,13)+1)))), MAX(0.00000001, (1-(1/(1+EXP(-(INDEX(係数表!G:G,13) + $B238)))))*(EXP(INDEX(係数表!H:H,13) + INDEX(係数表!I:I,13)*LN(INDEX(出力表!C:C,13)+1)))))))</f>
        <v>97.619540982612989</v>
      </c>
      <c r="AL238" t="e">
        <f>MIN(100, MAX(0, (100*(INDEX(出力表!D:D,13))/(EXP(INDEX(係数表!B:B,13) + $C238) + (INDEX(出力表!D:D,13)))) + (乱数表!$Y238*(Settings!B12/(((INDEX(出力表!D:D,13))+1)^INDEX(係数表!E:E,13)*INDEX(係数表!F:F,13))))))</f>
        <v>#VALUE!</v>
      </c>
      <c r="AM238" t="e">
        <f>MIN(100, MAX(0, (INDEX(出力表!D:D,13))*AK238/MAX(AL238, Settings!B3)))</f>
        <v>#VALUE!</v>
      </c>
      <c r="AN238">
        <f>IF(ISNUMBER(F238), INDEX(出力表!B:B,2)*F238, 0)+IF(ISNUMBER(I238), INDEX(出力表!B:B,3)*I238, 0)+IF(ISNUMBER(L238), INDEX(出力表!B:B,4)*L238, 0)+IF(ISNUMBER(O238), INDEX(出力表!B:B,5)*O238, 0)+IF(ISNUMBER(R238), INDEX(出力表!B:B,6)*R238, 0)+IF(ISNUMBER(U238), INDEX(出力表!B:B,7)*U238, 0)+IF(ISNUMBER(X238), INDEX(出力表!B:B,8)*X238, 0)+IF(ISNUMBER(AA238), INDEX(出力表!B:B,9)*AA238, 0)+IF(ISNUMBER(AD238), INDEX(出力表!B:B,10)*AD238, 0)+IF(ISNUMBER(AG238), INDEX(出力表!B:B,11)*AG238, 0)+IF(ISNUMBER(AJ238), INDEX(出力表!B:B,12)*AJ238, 0)+IF(ISNUMBER(AM238), INDEX(出力表!B:B,13)*AM238, 0)</f>
        <v>0</v>
      </c>
      <c r="AO238">
        <f>IF(ISNUMBER(F238), INDEX(出力表!B:B,2), 0)+IF(ISNUMBER(I238), INDEX(出力表!B:B,3), 0)+IF(ISNUMBER(L238), INDEX(出力表!B:B,4), 0)+IF(ISNUMBER(O238), INDEX(出力表!B:B,5), 0)+IF(ISNUMBER(R238), INDEX(出力表!B:B,6), 0)+IF(ISNUMBER(U238), INDEX(出力表!B:B,7), 0)+IF(ISNUMBER(X238), INDEX(出力表!B:B,8), 0)+IF(ISNUMBER(AA238), INDEX(出力表!B:B,9), 0)+IF(ISNUMBER(AD238), INDEX(出力表!B:B,10), 0)+IF(ISNUMBER(AG238), INDEX(出力表!B:B,11), 0)+IF(ISNUMBER(AJ238), INDEX(出力表!B:B,12), 0)+IF(ISNUMBER(AM238), INDEX(出力表!B:B,13), 0)</f>
        <v>0</v>
      </c>
      <c r="AP238" t="str">
        <f t="shared" si="3"/>
        <v/>
      </c>
    </row>
    <row r="239" spans="1:42" x14ac:dyDescent="0.2">
      <c r="A239">
        <v>238</v>
      </c>
      <c r="B239">
        <f>IF(UPPER(Settings!B4)="TRUE", 乱数表!$Z239*Settings!B10, 0)</f>
        <v>0.94397847750537101</v>
      </c>
      <c r="C239">
        <f>IF(UPPER(Settings!B4)="TRUE", 乱数表!$AA239*Settings!B11, 0)</f>
        <v>-5.036101942129375E-2</v>
      </c>
      <c r="D239">
        <f>MIN(100, MAX(0, 100*BETAINV(乱数表!$B239, MAX(0.00000001, (1/(1+EXP(-(INDEX(係数表!G:G,2) + $B239))))*(EXP(INDEX(係数表!H:H,2) + INDEX(係数表!I:I,2)*LN(INDEX(出力表!C:C,2)+1)))), MAX(0.00000001, (1-(1/(1+EXP(-(INDEX(係数表!G:G,2) + $B239)))))*(EXP(INDEX(係数表!H:H,2) + INDEX(係数表!I:I,2)*LN(INDEX(出力表!C:C,2)+1)))))))</f>
        <v>99.999147498716511</v>
      </c>
      <c r="E239" t="e">
        <f>MIN(100, MAX(0, (100*(INDEX(出力表!D:D,2))/(EXP(INDEX(係数表!B:B,2) + $C239) + (INDEX(出力表!D:D,2)))) + (乱数表!$N239*(Settings!B12/(((INDEX(出力表!D:D,2))+1)^INDEX(係数表!E:E,2)*INDEX(係数表!F:F,2))))))</f>
        <v>#VALUE!</v>
      </c>
      <c r="F239" t="e">
        <f>MIN(100, MAX(0, (INDEX(出力表!D:D,2))*D239/MAX(E239, Settings!B3)))</f>
        <v>#VALUE!</v>
      </c>
      <c r="G239">
        <f>MIN(100, MAX(0, 100*BETAINV(乱数表!$C239, MAX(0.00000001, (1/(1+EXP(-(INDEX(係数表!G:G,3) + $B239))))*(EXP(INDEX(係数表!H:H,3) + INDEX(係数表!I:I,3)*LN(INDEX(出力表!C:C,3)+1)))), MAX(0.00000001, (1-(1/(1+EXP(-(INDEX(係数表!G:G,3) + $B239)))))*(EXP(INDEX(係数表!H:H,3) + INDEX(係数表!I:I,3)*LN(INDEX(出力表!C:C,3)+1)))))))</f>
        <v>99.847422497736687</v>
      </c>
      <c r="H239" t="e">
        <f>MIN(100, MAX(0, (100*(INDEX(出力表!D:D,3))/(EXP(INDEX(係数表!B:B,3) + $C239) + (INDEX(出力表!D:D,3)))) + (乱数表!$O239*(Settings!B12/(((INDEX(出力表!D:D,3))+1)^INDEX(係数表!E:E,3)*INDEX(係数表!F:F,3))))))</f>
        <v>#VALUE!</v>
      </c>
      <c r="I239" t="e">
        <f>MIN(100, MAX(0, (INDEX(出力表!D:D,3))*G239/MAX(H239, Settings!B3)))</f>
        <v>#VALUE!</v>
      </c>
      <c r="J239">
        <f>MIN(100, MAX(0, 100*BETAINV(乱数表!$D239, MAX(0.00000001, (1/(1+EXP(-(INDEX(係数表!G:G,4) + $B239))))*(EXP(INDEX(係数表!H:H,4) + INDEX(係数表!I:I,4)*LN(INDEX(出力表!C:C,4)+1)))), MAX(0.00000001, (1-(1/(1+EXP(-(INDEX(係数表!G:G,4) + $B239)))))*(EXP(INDEX(係数表!H:H,4) + INDEX(係数表!I:I,4)*LN(INDEX(出力表!C:C,4)+1)))))))</f>
        <v>93.4468810011263</v>
      </c>
      <c r="K239" t="e">
        <f>MIN(100, MAX(0, (100*(INDEX(出力表!D:D,4))/(EXP(INDEX(係数表!B:B,4) + $C239) + (INDEX(出力表!D:D,4)))) + (乱数表!$P239*(Settings!B12/(((INDEX(出力表!D:D,4))+1)^INDEX(係数表!E:E,4)*INDEX(係数表!F:F,4))))))</f>
        <v>#VALUE!</v>
      </c>
      <c r="L239" t="e">
        <f>MIN(100, MAX(0, (INDEX(出力表!D:D,4))*J239/MAX(K239, Settings!B3)))</f>
        <v>#VALUE!</v>
      </c>
      <c r="M239">
        <f>MIN(100, MAX(0, 100*BETAINV(乱数表!$E239, MAX(0.00000001, (1/(1+EXP(-(INDEX(係数表!G:G,5) + $B239))))*(EXP(INDEX(係数表!H:H,5) + INDEX(係数表!I:I,5)*LN(INDEX(出力表!C:C,5)+1)))), MAX(0.00000001, (1-(1/(1+EXP(-(INDEX(係数表!G:G,5) + $B239)))))*(EXP(INDEX(係数表!H:H,5) + INDEX(係数表!I:I,5)*LN(INDEX(出力表!C:C,5)+1)))))))</f>
        <v>99.624970911861212</v>
      </c>
      <c r="N239" t="e">
        <f>MIN(100, MAX(0, (100*(INDEX(出力表!D:D,5))/(EXP(INDEX(係数表!B:B,5) + $C239) + (INDEX(出力表!D:D,5)))) + (乱数表!$Q239*(Settings!B12/(((INDEX(出力表!D:D,5))+1)^INDEX(係数表!E:E,5)*INDEX(係数表!F:F,5))))))</f>
        <v>#VALUE!</v>
      </c>
      <c r="O239" t="e">
        <f>MIN(100, MAX(0, (INDEX(出力表!D:D,5))*M239/MAX(N239, Settings!B3)))</f>
        <v>#VALUE!</v>
      </c>
      <c r="P239">
        <f>MIN(100, MAX(0, 100*BETAINV(乱数表!$F239, MAX(0.00000001, (1/(1+EXP(-(INDEX(係数表!G:G,6) + $B239))))*(EXP(INDEX(係数表!H:H,6) + INDEX(係数表!I:I,6)*LN(INDEX(出力表!C:C,6)+1)))), MAX(0.00000001, (1-(1/(1+EXP(-(INDEX(係数表!G:G,6) + $B239)))))*(EXP(INDEX(係数表!H:H,6) + INDEX(係数表!I:I,6)*LN(INDEX(出力表!C:C,6)+1)))))))</f>
        <v>69.84042970363258</v>
      </c>
      <c r="Q239" t="e">
        <f>MIN(100, MAX(0, (100*(INDEX(出力表!D:D,6))/(EXP(INDEX(係数表!B:B,6) + $C239) + (INDEX(出力表!D:D,6)))) + (乱数表!$R239*(Settings!B12/(((INDEX(出力表!D:D,6))+1)^INDEX(係数表!E:E,6)*INDEX(係数表!F:F,6))))))</f>
        <v>#VALUE!</v>
      </c>
      <c r="R239" t="e">
        <f>MIN(100, MAX(0, (INDEX(出力表!D:D,6))*P239/MAX(Q239, Settings!B3)))</f>
        <v>#VALUE!</v>
      </c>
      <c r="S239">
        <f>MIN(100, MAX(0, 100*BETAINV(乱数表!$G239, MAX(0.00000001, (1/(1+EXP(-(INDEX(係数表!G:G,7) + $B239))))*(EXP(INDEX(係数表!H:H,7) + INDEX(係数表!I:I,7)*LN(INDEX(出力表!C:C,7)+1)))), MAX(0.00000001, (1-(1/(1+EXP(-(INDEX(係数表!G:G,7) + $B239)))))*(EXP(INDEX(係数表!H:H,7) + INDEX(係数表!I:I,7)*LN(INDEX(出力表!C:C,7)+1)))))))</f>
        <v>99.569444538817464</v>
      </c>
      <c r="T239" t="e">
        <f>MIN(100, MAX(0, (100*(INDEX(出力表!D:D,7))/(EXP(INDEX(係数表!B:B,7) + $C239) + (INDEX(出力表!D:D,7)))) + (乱数表!$S239*(Settings!B12/(((INDEX(出力表!D:D,7))+1)^INDEX(係数表!E:E,7)*INDEX(係数表!F:F,7))))))</f>
        <v>#VALUE!</v>
      </c>
      <c r="U239" t="e">
        <f>MIN(100, MAX(0, (INDEX(出力表!D:D,7))*S239/MAX(T239, Settings!B3)))</f>
        <v>#VALUE!</v>
      </c>
      <c r="V239">
        <f>MIN(100, MAX(0, 100*BETAINV(乱数表!$H239, MAX(0.00000001, (1/(1+EXP(-(INDEX(係数表!G:G,8) + $B239))))*(EXP(INDEX(係数表!H:H,8) + INDEX(係数表!I:I,8)*LN(INDEX(出力表!C:C,8)+1)))), MAX(0.00000001, (1-(1/(1+EXP(-(INDEX(係数表!G:G,8) + $B239)))))*(EXP(INDEX(係数表!H:H,8) + INDEX(係数表!I:I,8)*LN(INDEX(出力表!C:C,8)+1)))))))</f>
        <v>95.060678638793547</v>
      </c>
      <c r="W239" t="e">
        <f>MIN(100, MAX(0, (100*(INDEX(出力表!D:D,8))/(EXP(INDEX(係数表!B:B,8) + $C239) + (INDEX(出力表!D:D,8)))) + (乱数表!$T239*(Settings!B12/(((INDEX(出力表!D:D,8))+1)^INDEX(係数表!E:E,8)*INDEX(係数表!F:F,8))))))</f>
        <v>#VALUE!</v>
      </c>
      <c r="X239" t="e">
        <f>MIN(100, MAX(0, (INDEX(出力表!D:D,8))*V239/MAX(W239, Settings!B3)))</f>
        <v>#VALUE!</v>
      </c>
      <c r="Y239">
        <f>MIN(100, MAX(0, 100*BETAINV(乱数表!$I239, MAX(0.00000001, (1/(1+EXP(-(INDEX(係数表!G:G,9) + $B239))))*(EXP(INDEX(係数表!H:H,9) + INDEX(係数表!I:I,9)*LN(INDEX(出力表!C:C,9)+1)))), MAX(0.00000001, (1-(1/(1+EXP(-(INDEX(係数表!G:G,9) + $B239)))))*(EXP(INDEX(係数表!H:H,9) + INDEX(係数表!I:I,9)*LN(INDEX(出力表!C:C,9)+1)))))))</f>
        <v>99.566182556354804</v>
      </c>
      <c r="Z239" t="e">
        <f>MIN(100, MAX(0, (100*(INDEX(出力表!D:D,9))/(EXP(INDEX(係数表!B:B,9) + $C239) + (INDEX(出力表!D:D,9)))) + (乱数表!$U239*(Settings!B12/(((INDEX(出力表!D:D,9))+1)^INDEX(係数表!E:E,9)*INDEX(係数表!F:F,9))))))</f>
        <v>#VALUE!</v>
      </c>
      <c r="AA239" t="e">
        <f>MIN(100, MAX(0, (INDEX(出力表!D:D,9))*Y239/MAX(Z239, Settings!B3)))</f>
        <v>#VALUE!</v>
      </c>
      <c r="AB239">
        <f>MIN(100, MAX(0, 100*BETAINV(乱数表!$J239, MAX(0.00000001, (1/(1+EXP(-(INDEX(係数表!G:G,10) + $B239))))*(EXP(INDEX(係数表!H:H,10) + INDEX(係数表!I:I,10)*LN(INDEX(出力表!C:C,10)+1)))), MAX(0.00000001, (1-(1/(1+EXP(-(INDEX(係数表!G:G,10) + $B239)))))*(EXP(INDEX(係数表!H:H,10) + INDEX(係数表!I:I,10)*LN(INDEX(出力表!C:C,10)+1)))))))</f>
        <v>98.989320928189983</v>
      </c>
      <c r="AC239" t="e">
        <f>MIN(100, MAX(0, (100*(INDEX(出力表!D:D,10))/(EXP(INDEX(係数表!B:B,10) + $C239) + (INDEX(出力表!D:D,10)))) + (乱数表!$V239*(Settings!B12/(((INDEX(出力表!D:D,10))+1)^INDEX(係数表!E:E,10)*INDEX(係数表!F:F,10))))))</f>
        <v>#VALUE!</v>
      </c>
      <c r="AD239" t="e">
        <f>MIN(100, MAX(0, (INDEX(出力表!D:D,10))*AB239/MAX(AC239, Settings!B3)))</f>
        <v>#VALUE!</v>
      </c>
      <c r="AE239">
        <f>MIN(100, MAX(0, 100*BETAINV(乱数表!$K239, MAX(0.00000001, (1/(1+EXP(-(INDEX(係数表!G:G,11) + $B239))))*(EXP(INDEX(係数表!H:H,11) + INDEX(係数表!I:I,11)*LN(INDEX(出力表!C:C,11)+1)))), MAX(0.00000001, (1-(1/(1+EXP(-(INDEX(係数表!G:G,11) + $B239)))))*(EXP(INDEX(係数表!H:H,11) + INDEX(係数表!I:I,11)*LN(INDEX(出力表!C:C,11)+1)))))))</f>
        <v>99.639747309518214</v>
      </c>
      <c r="AF239" t="e">
        <f>MIN(100, MAX(0, (100*(INDEX(出力表!D:D,11))/(EXP(INDEX(係数表!B:B,11) + $C239) + (INDEX(出力表!D:D,11)))) + (乱数表!$W239*(Settings!B12/(((INDEX(出力表!D:D,11))+1)^INDEX(係数表!E:E,11)*INDEX(係数表!F:F,11))))))</f>
        <v>#VALUE!</v>
      </c>
      <c r="AG239" t="e">
        <f>MIN(100, MAX(0, (INDEX(出力表!D:D,11))*AE239/MAX(AF239, Settings!B3)))</f>
        <v>#VALUE!</v>
      </c>
      <c r="AH239">
        <f>MIN(100, MAX(0, 100*BETAINV(乱数表!$L239, MAX(0.00000001, (1/(1+EXP(-(INDEX(係数表!G:G,12) + $B239))))*(EXP(INDEX(係数表!H:H,12) + INDEX(係数表!I:I,12)*LN(INDEX(出力表!C:C,12)+1)))), MAX(0.00000001, (1-(1/(1+EXP(-(INDEX(係数表!G:G,12) + $B239)))))*(EXP(INDEX(係数表!H:H,12) + INDEX(係数表!I:I,12)*LN(INDEX(出力表!C:C,12)+1)))))))</f>
        <v>99.357293089105852</v>
      </c>
      <c r="AI239" t="e">
        <f>MIN(100, MAX(0, (100*(INDEX(出力表!D:D,12))/(EXP(INDEX(係数表!B:B,12) + $C239) + (INDEX(出力表!D:D,12)))) + (乱数表!$X239*(Settings!B12/(((INDEX(出力表!D:D,12))+1)^INDEX(係数表!E:E,12)*INDEX(係数表!F:F,12))))))</f>
        <v>#VALUE!</v>
      </c>
      <c r="AJ239" t="e">
        <f>MIN(100, MAX(0, (INDEX(出力表!D:D,12))*AH239/MAX(AI239, Settings!B3)))</f>
        <v>#VALUE!</v>
      </c>
      <c r="AK239">
        <f>MIN(100, MAX(0, 100*BETAINV(乱数表!$M239, MAX(0.00000001, (1/(1+EXP(-(INDEX(係数表!G:G,13) + $B239))))*(EXP(INDEX(係数表!H:H,13) + INDEX(係数表!I:I,13)*LN(INDEX(出力表!C:C,13)+1)))), MAX(0.00000001, (1-(1/(1+EXP(-(INDEX(係数表!G:G,13) + $B239)))))*(EXP(INDEX(係数表!H:H,13) + INDEX(係数表!I:I,13)*LN(INDEX(出力表!C:C,13)+1)))))))</f>
        <v>97.988697920466905</v>
      </c>
      <c r="AL239" t="e">
        <f>MIN(100, MAX(0, (100*(INDEX(出力表!D:D,13))/(EXP(INDEX(係数表!B:B,13) + $C239) + (INDEX(出力表!D:D,13)))) + (乱数表!$Y239*(Settings!B12/(((INDEX(出力表!D:D,13))+1)^INDEX(係数表!E:E,13)*INDEX(係数表!F:F,13))))))</f>
        <v>#VALUE!</v>
      </c>
      <c r="AM239" t="e">
        <f>MIN(100, MAX(0, (INDEX(出力表!D:D,13))*AK239/MAX(AL239, Settings!B3)))</f>
        <v>#VALUE!</v>
      </c>
      <c r="AN239">
        <f>IF(ISNUMBER(F239), INDEX(出力表!B:B,2)*F239, 0)+IF(ISNUMBER(I239), INDEX(出力表!B:B,3)*I239, 0)+IF(ISNUMBER(L239), INDEX(出力表!B:B,4)*L239, 0)+IF(ISNUMBER(O239), INDEX(出力表!B:B,5)*O239, 0)+IF(ISNUMBER(R239), INDEX(出力表!B:B,6)*R239, 0)+IF(ISNUMBER(U239), INDEX(出力表!B:B,7)*U239, 0)+IF(ISNUMBER(X239), INDEX(出力表!B:B,8)*X239, 0)+IF(ISNUMBER(AA239), INDEX(出力表!B:B,9)*AA239, 0)+IF(ISNUMBER(AD239), INDEX(出力表!B:B,10)*AD239, 0)+IF(ISNUMBER(AG239), INDEX(出力表!B:B,11)*AG239, 0)+IF(ISNUMBER(AJ239), INDEX(出力表!B:B,12)*AJ239, 0)+IF(ISNUMBER(AM239), INDEX(出力表!B:B,13)*AM239, 0)</f>
        <v>0</v>
      </c>
      <c r="AO239">
        <f>IF(ISNUMBER(F239), INDEX(出力表!B:B,2), 0)+IF(ISNUMBER(I239), INDEX(出力表!B:B,3), 0)+IF(ISNUMBER(L239), INDEX(出力表!B:B,4), 0)+IF(ISNUMBER(O239), INDEX(出力表!B:B,5), 0)+IF(ISNUMBER(R239), INDEX(出力表!B:B,6), 0)+IF(ISNUMBER(U239), INDEX(出力表!B:B,7), 0)+IF(ISNUMBER(X239), INDEX(出力表!B:B,8), 0)+IF(ISNUMBER(AA239), INDEX(出力表!B:B,9), 0)+IF(ISNUMBER(AD239), INDEX(出力表!B:B,10), 0)+IF(ISNUMBER(AG239), INDEX(出力表!B:B,11), 0)+IF(ISNUMBER(AJ239), INDEX(出力表!B:B,12), 0)+IF(ISNUMBER(AM239), INDEX(出力表!B:B,13), 0)</f>
        <v>0</v>
      </c>
      <c r="AP239" t="str">
        <f t="shared" si="3"/>
        <v/>
      </c>
    </row>
    <row r="240" spans="1:42" x14ac:dyDescent="0.2">
      <c r="A240">
        <v>239</v>
      </c>
      <c r="B240">
        <f>IF(UPPER(Settings!B4)="TRUE", 乱数表!$Z240*Settings!B10, 0)</f>
        <v>-6.847058833306631E-2</v>
      </c>
      <c r="C240">
        <f>IF(UPPER(Settings!B4)="TRUE", 乱数表!$AA240*Settings!B11, 0)</f>
        <v>-0.10169777163591379</v>
      </c>
      <c r="D240">
        <f>MIN(100, MAX(0, 100*BETAINV(乱数表!$B240, MAX(0.00000001, (1/(1+EXP(-(INDEX(係数表!G:G,2) + $B240))))*(EXP(INDEX(係数表!H:H,2) + INDEX(係数表!I:I,2)*LN(INDEX(出力表!C:C,2)+1)))), MAX(0.00000001, (1-(1/(1+EXP(-(INDEX(係数表!G:G,2) + $B240)))))*(EXP(INDEX(係数表!H:H,2) + INDEX(係数表!I:I,2)*LN(INDEX(出力表!C:C,2)+1)))))))</f>
        <v>77.944529045260637</v>
      </c>
      <c r="E240" t="e">
        <f>MIN(100, MAX(0, (100*(INDEX(出力表!D:D,2))/(EXP(INDEX(係数表!B:B,2) + $C240) + (INDEX(出力表!D:D,2)))) + (乱数表!$N240*(Settings!B12/(((INDEX(出力表!D:D,2))+1)^INDEX(係数表!E:E,2)*INDEX(係数表!F:F,2))))))</f>
        <v>#VALUE!</v>
      </c>
      <c r="F240" t="e">
        <f>MIN(100, MAX(0, (INDEX(出力表!D:D,2))*D240/MAX(E240, Settings!B3)))</f>
        <v>#VALUE!</v>
      </c>
      <c r="G240">
        <f>MIN(100, MAX(0, 100*BETAINV(乱数表!$C240, MAX(0.00000001, (1/(1+EXP(-(INDEX(係数表!G:G,3) + $B240))))*(EXP(INDEX(係数表!H:H,3) + INDEX(係数表!I:I,3)*LN(INDEX(出力表!C:C,3)+1)))), MAX(0.00000001, (1-(1/(1+EXP(-(INDEX(係数表!G:G,3) + $B240)))))*(EXP(INDEX(係数表!H:H,3) + INDEX(係数表!I:I,3)*LN(INDEX(出力表!C:C,3)+1)))))))</f>
        <v>99.703690018324835</v>
      </c>
      <c r="H240" t="e">
        <f>MIN(100, MAX(0, (100*(INDEX(出力表!D:D,3))/(EXP(INDEX(係数表!B:B,3) + $C240) + (INDEX(出力表!D:D,3)))) + (乱数表!$O240*(Settings!B12/(((INDEX(出力表!D:D,3))+1)^INDEX(係数表!E:E,3)*INDEX(係数表!F:F,3))))))</f>
        <v>#VALUE!</v>
      </c>
      <c r="I240" t="e">
        <f>MIN(100, MAX(0, (INDEX(出力表!D:D,3))*G240/MAX(H240, Settings!B3)))</f>
        <v>#VALUE!</v>
      </c>
      <c r="J240">
        <f>MIN(100, MAX(0, 100*BETAINV(乱数表!$D240, MAX(0.00000001, (1/(1+EXP(-(INDEX(係数表!G:G,4) + $B240))))*(EXP(INDEX(係数表!H:H,4) + INDEX(係数表!I:I,4)*LN(INDEX(出力表!C:C,4)+1)))), MAX(0.00000001, (1-(1/(1+EXP(-(INDEX(係数表!G:G,4) + $B240)))))*(EXP(INDEX(係数表!H:H,4) + INDEX(係数表!I:I,4)*LN(INDEX(出力表!C:C,4)+1)))))))</f>
        <v>45.799378212875631</v>
      </c>
      <c r="K240" t="e">
        <f>MIN(100, MAX(0, (100*(INDEX(出力表!D:D,4))/(EXP(INDEX(係数表!B:B,4) + $C240) + (INDEX(出力表!D:D,4)))) + (乱数表!$P240*(Settings!B12/(((INDEX(出力表!D:D,4))+1)^INDEX(係数表!E:E,4)*INDEX(係数表!F:F,4))))))</f>
        <v>#VALUE!</v>
      </c>
      <c r="L240" t="e">
        <f>MIN(100, MAX(0, (INDEX(出力表!D:D,4))*J240/MAX(K240, Settings!B3)))</f>
        <v>#VALUE!</v>
      </c>
      <c r="M240">
        <f>MIN(100, MAX(0, 100*BETAINV(乱数表!$E240, MAX(0.00000001, (1/(1+EXP(-(INDEX(係数表!G:G,5) + $B240))))*(EXP(INDEX(係数表!H:H,5) + INDEX(係数表!I:I,5)*LN(INDEX(出力表!C:C,5)+1)))), MAX(0.00000001, (1-(1/(1+EXP(-(INDEX(係数表!G:G,5) + $B240)))))*(EXP(INDEX(係数表!H:H,5) + INDEX(係数表!I:I,5)*LN(INDEX(出力表!C:C,5)+1)))))))</f>
        <v>93.182975652019707</v>
      </c>
      <c r="N240" t="e">
        <f>MIN(100, MAX(0, (100*(INDEX(出力表!D:D,5))/(EXP(INDEX(係数表!B:B,5) + $C240) + (INDEX(出力表!D:D,5)))) + (乱数表!$Q240*(Settings!B12/(((INDEX(出力表!D:D,5))+1)^INDEX(係数表!E:E,5)*INDEX(係数表!F:F,5))))))</f>
        <v>#VALUE!</v>
      </c>
      <c r="O240" t="e">
        <f>MIN(100, MAX(0, (INDEX(出力表!D:D,5))*M240/MAX(N240, Settings!B3)))</f>
        <v>#VALUE!</v>
      </c>
      <c r="P240">
        <f>MIN(100, MAX(0, 100*BETAINV(乱数表!$F240, MAX(0.00000001, (1/(1+EXP(-(INDEX(係数表!G:G,6) + $B240))))*(EXP(INDEX(係数表!H:H,6) + INDEX(係数表!I:I,6)*LN(INDEX(出力表!C:C,6)+1)))), MAX(0.00000001, (1-(1/(1+EXP(-(INDEX(係数表!G:G,6) + $B240)))))*(EXP(INDEX(係数表!H:H,6) + INDEX(係数表!I:I,6)*LN(INDEX(出力表!C:C,6)+1)))))))</f>
        <v>92.97811917290187</v>
      </c>
      <c r="Q240" t="e">
        <f>MIN(100, MAX(0, (100*(INDEX(出力表!D:D,6))/(EXP(INDEX(係数表!B:B,6) + $C240) + (INDEX(出力表!D:D,6)))) + (乱数表!$R240*(Settings!B12/(((INDEX(出力表!D:D,6))+1)^INDEX(係数表!E:E,6)*INDEX(係数表!F:F,6))))))</f>
        <v>#VALUE!</v>
      </c>
      <c r="R240" t="e">
        <f>MIN(100, MAX(0, (INDEX(出力表!D:D,6))*P240/MAX(Q240, Settings!B3)))</f>
        <v>#VALUE!</v>
      </c>
      <c r="S240">
        <f>MIN(100, MAX(0, 100*BETAINV(乱数表!$G240, MAX(0.00000001, (1/(1+EXP(-(INDEX(係数表!G:G,7) + $B240))))*(EXP(INDEX(係数表!H:H,7) + INDEX(係数表!I:I,7)*LN(INDEX(出力表!C:C,7)+1)))), MAX(0.00000001, (1-(1/(1+EXP(-(INDEX(係数表!G:G,7) + $B240)))))*(EXP(INDEX(係数表!H:H,7) + INDEX(係数表!I:I,7)*LN(INDEX(出力表!C:C,7)+1)))))))</f>
        <v>74.909482548884995</v>
      </c>
      <c r="T240" t="e">
        <f>MIN(100, MAX(0, (100*(INDEX(出力表!D:D,7))/(EXP(INDEX(係数表!B:B,7) + $C240) + (INDEX(出力表!D:D,7)))) + (乱数表!$S240*(Settings!B12/(((INDEX(出力表!D:D,7))+1)^INDEX(係数表!E:E,7)*INDEX(係数表!F:F,7))))))</f>
        <v>#VALUE!</v>
      </c>
      <c r="U240" t="e">
        <f>MIN(100, MAX(0, (INDEX(出力表!D:D,7))*S240/MAX(T240, Settings!B3)))</f>
        <v>#VALUE!</v>
      </c>
      <c r="V240">
        <f>MIN(100, MAX(0, 100*BETAINV(乱数表!$H240, MAX(0.00000001, (1/(1+EXP(-(INDEX(係数表!G:G,8) + $B240))))*(EXP(INDEX(係数表!H:H,8) + INDEX(係数表!I:I,8)*LN(INDEX(出力表!C:C,8)+1)))), MAX(0.00000001, (1-(1/(1+EXP(-(INDEX(係数表!G:G,8) + $B240)))))*(EXP(INDEX(係数表!H:H,8) + INDEX(係数表!I:I,8)*LN(INDEX(出力表!C:C,8)+1)))))))</f>
        <v>89.893793566351079</v>
      </c>
      <c r="W240" t="e">
        <f>MIN(100, MAX(0, (100*(INDEX(出力表!D:D,8))/(EXP(INDEX(係数表!B:B,8) + $C240) + (INDEX(出力表!D:D,8)))) + (乱数表!$T240*(Settings!B12/(((INDEX(出力表!D:D,8))+1)^INDEX(係数表!E:E,8)*INDEX(係数表!F:F,8))))))</f>
        <v>#VALUE!</v>
      </c>
      <c r="X240" t="e">
        <f>MIN(100, MAX(0, (INDEX(出力表!D:D,8))*V240/MAX(W240, Settings!B3)))</f>
        <v>#VALUE!</v>
      </c>
      <c r="Y240">
        <f>MIN(100, MAX(0, 100*BETAINV(乱数表!$I240, MAX(0.00000001, (1/(1+EXP(-(INDEX(係数表!G:G,9) + $B240))))*(EXP(INDEX(係数表!H:H,9) + INDEX(係数表!I:I,9)*LN(INDEX(出力表!C:C,9)+1)))), MAX(0.00000001, (1-(1/(1+EXP(-(INDEX(係数表!G:G,9) + $B240)))))*(EXP(INDEX(係数表!H:H,9) + INDEX(係数表!I:I,9)*LN(INDEX(出力表!C:C,9)+1)))))))</f>
        <v>81.652103071962642</v>
      </c>
      <c r="Z240" t="e">
        <f>MIN(100, MAX(0, (100*(INDEX(出力表!D:D,9))/(EXP(INDEX(係数表!B:B,9) + $C240) + (INDEX(出力表!D:D,9)))) + (乱数表!$U240*(Settings!B12/(((INDEX(出力表!D:D,9))+1)^INDEX(係数表!E:E,9)*INDEX(係数表!F:F,9))))))</f>
        <v>#VALUE!</v>
      </c>
      <c r="AA240" t="e">
        <f>MIN(100, MAX(0, (INDEX(出力表!D:D,9))*Y240/MAX(Z240, Settings!B3)))</f>
        <v>#VALUE!</v>
      </c>
      <c r="AB240">
        <f>MIN(100, MAX(0, 100*BETAINV(乱数表!$J240, MAX(0.00000001, (1/(1+EXP(-(INDEX(係数表!G:G,10) + $B240))))*(EXP(INDEX(係数表!H:H,10) + INDEX(係数表!I:I,10)*LN(INDEX(出力表!C:C,10)+1)))), MAX(0.00000001, (1-(1/(1+EXP(-(INDEX(係数表!G:G,10) + $B240)))))*(EXP(INDEX(係数表!H:H,10) + INDEX(係数表!I:I,10)*LN(INDEX(出力表!C:C,10)+1)))))))</f>
        <v>81.233724334800158</v>
      </c>
      <c r="AC240" t="e">
        <f>MIN(100, MAX(0, (100*(INDEX(出力表!D:D,10))/(EXP(INDEX(係数表!B:B,10) + $C240) + (INDEX(出力表!D:D,10)))) + (乱数表!$V240*(Settings!B12/(((INDEX(出力表!D:D,10))+1)^INDEX(係数表!E:E,10)*INDEX(係数表!F:F,10))))))</f>
        <v>#VALUE!</v>
      </c>
      <c r="AD240" t="e">
        <f>MIN(100, MAX(0, (INDEX(出力表!D:D,10))*AB240/MAX(AC240, Settings!B3)))</f>
        <v>#VALUE!</v>
      </c>
      <c r="AE240">
        <f>MIN(100, MAX(0, 100*BETAINV(乱数表!$K240, MAX(0.00000001, (1/(1+EXP(-(INDEX(係数表!G:G,11) + $B240))))*(EXP(INDEX(係数表!H:H,11) + INDEX(係数表!I:I,11)*LN(INDEX(出力表!C:C,11)+1)))), MAX(0.00000001, (1-(1/(1+EXP(-(INDEX(係数表!G:G,11) + $B240)))))*(EXP(INDEX(係数表!H:H,11) + INDEX(係数表!I:I,11)*LN(INDEX(出力表!C:C,11)+1)))))))</f>
        <v>80.1474015731322</v>
      </c>
      <c r="AF240" t="e">
        <f>MIN(100, MAX(0, (100*(INDEX(出力表!D:D,11))/(EXP(INDEX(係数表!B:B,11) + $C240) + (INDEX(出力表!D:D,11)))) + (乱数表!$W240*(Settings!B12/(((INDEX(出力表!D:D,11))+1)^INDEX(係数表!E:E,11)*INDEX(係数表!F:F,11))))))</f>
        <v>#VALUE!</v>
      </c>
      <c r="AG240" t="e">
        <f>MIN(100, MAX(0, (INDEX(出力表!D:D,11))*AE240/MAX(AF240, Settings!B3)))</f>
        <v>#VALUE!</v>
      </c>
      <c r="AH240">
        <f>MIN(100, MAX(0, 100*BETAINV(乱数表!$L240, MAX(0.00000001, (1/(1+EXP(-(INDEX(係数表!G:G,12) + $B240))))*(EXP(INDEX(係数表!H:H,12) + INDEX(係数表!I:I,12)*LN(INDEX(出力表!C:C,12)+1)))), MAX(0.00000001, (1-(1/(1+EXP(-(INDEX(係数表!G:G,12) + $B240)))))*(EXP(INDEX(係数表!H:H,12) + INDEX(係数表!I:I,12)*LN(INDEX(出力表!C:C,12)+1)))))))</f>
        <v>94.104485077891212</v>
      </c>
      <c r="AI240" t="e">
        <f>MIN(100, MAX(0, (100*(INDEX(出力表!D:D,12))/(EXP(INDEX(係数表!B:B,12) + $C240) + (INDEX(出力表!D:D,12)))) + (乱数表!$X240*(Settings!B12/(((INDEX(出力表!D:D,12))+1)^INDEX(係数表!E:E,12)*INDEX(係数表!F:F,12))))))</f>
        <v>#VALUE!</v>
      </c>
      <c r="AJ240" t="e">
        <f>MIN(100, MAX(0, (INDEX(出力表!D:D,12))*AH240/MAX(AI240, Settings!B3)))</f>
        <v>#VALUE!</v>
      </c>
      <c r="AK240">
        <f>MIN(100, MAX(0, 100*BETAINV(乱数表!$M240, MAX(0.00000001, (1/(1+EXP(-(INDEX(係数表!G:G,13) + $B240))))*(EXP(INDEX(係数表!H:H,13) + INDEX(係数表!I:I,13)*LN(INDEX(出力表!C:C,13)+1)))), MAX(0.00000001, (1-(1/(1+EXP(-(INDEX(係数表!G:G,13) + $B240)))))*(EXP(INDEX(係数表!H:H,13) + INDEX(係数表!I:I,13)*LN(INDEX(出力表!C:C,13)+1)))))))</f>
        <v>72.701521887281473</v>
      </c>
      <c r="AL240" t="e">
        <f>MIN(100, MAX(0, (100*(INDEX(出力表!D:D,13))/(EXP(INDEX(係数表!B:B,13) + $C240) + (INDEX(出力表!D:D,13)))) + (乱数表!$Y240*(Settings!B12/(((INDEX(出力表!D:D,13))+1)^INDEX(係数表!E:E,13)*INDEX(係数表!F:F,13))))))</f>
        <v>#VALUE!</v>
      </c>
      <c r="AM240" t="e">
        <f>MIN(100, MAX(0, (INDEX(出力表!D:D,13))*AK240/MAX(AL240, Settings!B3)))</f>
        <v>#VALUE!</v>
      </c>
      <c r="AN240">
        <f>IF(ISNUMBER(F240), INDEX(出力表!B:B,2)*F240, 0)+IF(ISNUMBER(I240), INDEX(出力表!B:B,3)*I240, 0)+IF(ISNUMBER(L240), INDEX(出力表!B:B,4)*L240, 0)+IF(ISNUMBER(O240), INDEX(出力表!B:B,5)*O240, 0)+IF(ISNUMBER(R240), INDEX(出力表!B:B,6)*R240, 0)+IF(ISNUMBER(U240), INDEX(出力表!B:B,7)*U240, 0)+IF(ISNUMBER(X240), INDEX(出力表!B:B,8)*X240, 0)+IF(ISNUMBER(AA240), INDEX(出力表!B:B,9)*AA240, 0)+IF(ISNUMBER(AD240), INDEX(出力表!B:B,10)*AD240, 0)+IF(ISNUMBER(AG240), INDEX(出力表!B:B,11)*AG240, 0)+IF(ISNUMBER(AJ240), INDEX(出力表!B:B,12)*AJ240, 0)+IF(ISNUMBER(AM240), INDEX(出力表!B:B,13)*AM240, 0)</f>
        <v>0</v>
      </c>
      <c r="AO240">
        <f>IF(ISNUMBER(F240), INDEX(出力表!B:B,2), 0)+IF(ISNUMBER(I240), INDEX(出力表!B:B,3), 0)+IF(ISNUMBER(L240), INDEX(出力表!B:B,4), 0)+IF(ISNUMBER(O240), INDEX(出力表!B:B,5), 0)+IF(ISNUMBER(R240), INDEX(出力表!B:B,6), 0)+IF(ISNUMBER(U240), INDEX(出力表!B:B,7), 0)+IF(ISNUMBER(X240), INDEX(出力表!B:B,8), 0)+IF(ISNUMBER(AA240), INDEX(出力表!B:B,9), 0)+IF(ISNUMBER(AD240), INDEX(出力表!B:B,10), 0)+IF(ISNUMBER(AG240), INDEX(出力表!B:B,11), 0)+IF(ISNUMBER(AJ240), INDEX(出力表!B:B,12), 0)+IF(ISNUMBER(AM240), INDEX(出力表!B:B,13), 0)</f>
        <v>0</v>
      </c>
      <c r="AP240" t="str">
        <f t="shared" si="3"/>
        <v/>
      </c>
    </row>
    <row r="241" spans="1:42" x14ac:dyDescent="0.2">
      <c r="A241">
        <v>240</v>
      </c>
      <c r="B241">
        <f>IF(UPPER(Settings!B4)="TRUE", 乱数表!$Z241*Settings!B10, 0)</f>
        <v>-0.41531125414506631</v>
      </c>
      <c r="C241">
        <f>IF(UPPER(Settings!B4)="TRUE", 乱数表!$AA241*Settings!B11, 0)</f>
        <v>-1.5428446910561283E-2</v>
      </c>
      <c r="D241">
        <f>MIN(100, MAX(0, 100*BETAINV(乱数表!$B241, MAX(0.00000001, (1/(1+EXP(-(INDEX(係数表!G:G,2) + $B241))))*(EXP(INDEX(係数表!H:H,2) + INDEX(係数表!I:I,2)*LN(INDEX(出力表!C:C,2)+1)))), MAX(0.00000001, (1-(1/(1+EXP(-(INDEX(係数表!G:G,2) + $B241)))))*(EXP(INDEX(係数表!H:H,2) + INDEX(係数表!I:I,2)*LN(INDEX(出力表!C:C,2)+1)))))))</f>
        <v>98.229036384394092</v>
      </c>
      <c r="E241" t="e">
        <f>MIN(100, MAX(0, (100*(INDEX(出力表!D:D,2))/(EXP(INDEX(係数表!B:B,2) + $C241) + (INDEX(出力表!D:D,2)))) + (乱数表!$N241*(Settings!B12/(((INDEX(出力表!D:D,2))+1)^INDEX(係数表!E:E,2)*INDEX(係数表!F:F,2))))))</f>
        <v>#VALUE!</v>
      </c>
      <c r="F241" t="e">
        <f>MIN(100, MAX(0, (INDEX(出力表!D:D,2))*D241/MAX(E241, Settings!B3)))</f>
        <v>#VALUE!</v>
      </c>
      <c r="G241">
        <f>MIN(100, MAX(0, 100*BETAINV(乱数表!$C241, MAX(0.00000001, (1/(1+EXP(-(INDEX(係数表!G:G,3) + $B241))))*(EXP(INDEX(係数表!H:H,3) + INDEX(係数表!I:I,3)*LN(INDEX(出力表!C:C,3)+1)))), MAX(0.00000001, (1-(1/(1+EXP(-(INDEX(係数表!G:G,3) + $B241)))))*(EXP(INDEX(係数表!H:H,3) + INDEX(係数表!I:I,3)*LN(INDEX(出力表!C:C,3)+1)))))))</f>
        <v>76.142256734834035</v>
      </c>
      <c r="H241" t="e">
        <f>MIN(100, MAX(0, (100*(INDEX(出力表!D:D,3))/(EXP(INDEX(係数表!B:B,3) + $C241) + (INDEX(出力表!D:D,3)))) + (乱数表!$O241*(Settings!B12/(((INDEX(出力表!D:D,3))+1)^INDEX(係数表!E:E,3)*INDEX(係数表!F:F,3))))))</f>
        <v>#VALUE!</v>
      </c>
      <c r="I241" t="e">
        <f>MIN(100, MAX(0, (INDEX(出力表!D:D,3))*G241/MAX(H241, Settings!B3)))</f>
        <v>#VALUE!</v>
      </c>
      <c r="J241">
        <f>MIN(100, MAX(0, 100*BETAINV(乱数表!$D241, MAX(0.00000001, (1/(1+EXP(-(INDEX(係数表!G:G,4) + $B241))))*(EXP(INDEX(係数表!H:H,4) + INDEX(係数表!I:I,4)*LN(INDEX(出力表!C:C,4)+1)))), MAX(0.00000001, (1-(1/(1+EXP(-(INDEX(係数表!G:G,4) + $B241)))))*(EXP(INDEX(係数表!H:H,4) + INDEX(係数表!I:I,4)*LN(INDEX(出力表!C:C,4)+1)))))))</f>
        <v>99.562307157933233</v>
      </c>
      <c r="K241" t="e">
        <f>MIN(100, MAX(0, (100*(INDEX(出力表!D:D,4))/(EXP(INDEX(係数表!B:B,4) + $C241) + (INDEX(出力表!D:D,4)))) + (乱数表!$P241*(Settings!B12/(((INDEX(出力表!D:D,4))+1)^INDEX(係数表!E:E,4)*INDEX(係数表!F:F,4))))))</f>
        <v>#VALUE!</v>
      </c>
      <c r="L241" t="e">
        <f>MIN(100, MAX(0, (INDEX(出力表!D:D,4))*J241/MAX(K241, Settings!B3)))</f>
        <v>#VALUE!</v>
      </c>
      <c r="M241">
        <f>MIN(100, MAX(0, 100*BETAINV(乱数表!$E241, MAX(0.00000001, (1/(1+EXP(-(INDEX(係数表!G:G,5) + $B241))))*(EXP(INDEX(係数表!H:H,5) + INDEX(係数表!I:I,5)*LN(INDEX(出力表!C:C,5)+1)))), MAX(0.00000001, (1-(1/(1+EXP(-(INDEX(係数表!G:G,5) + $B241)))))*(EXP(INDEX(係数表!H:H,5) + INDEX(係数表!I:I,5)*LN(INDEX(出力表!C:C,5)+1)))))))</f>
        <v>91.739982397072723</v>
      </c>
      <c r="N241" t="e">
        <f>MIN(100, MAX(0, (100*(INDEX(出力表!D:D,5))/(EXP(INDEX(係数表!B:B,5) + $C241) + (INDEX(出力表!D:D,5)))) + (乱数表!$Q241*(Settings!B12/(((INDEX(出力表!D:D,5))+1)^INDEX(係数表!E:E,5)*INDEX(係数表!F:F,5))))))</f>
        <v>#VALUE!</v>
      </c>
      <c r="O241" t="e">
        <f>MIN(100, MAX(0, (INDEX(出力表!D:D,5))*M241/MAX(N241, Settings!B3)))</f>
        <v>#VALUE!</v>
      </c>
      <c r="P241">
        <f>MIN(100, MAX(0, 100*BETAINV(乱数表!$F241, MAX(0.00000001, (1/(1+EXP(-(INDEX(係数表!G:G,6) + $B241))))*(EXP(INDEX(係数表!H:H,6) + INDEX(係数表!I:I,6)*LN(INDEX(出力表!C:C,6)+1)))), MAX(0.00000001, (1-(1/(1+EXP(-(INDEX(係数表!G:G,6) + $B241)))))*(EXP(INDEX(係数表!H:H,6) + INDEX(係数表!I:I,6)*LN(INDEX(出力表!C:C,6)+1)))))))</f>
        <v>77.63653165188849</v>
      </c>
      <c r="Q241" t="e">
        <f>MIN(100, MAX(0, (100*(INDEX(出力表!D:D,6))/(EXP(INDEX(係数表!B:B,6) + $C241) + (INDEX(出力表!D:D,6)))) + (乱数表!$R241*(Settings!B12/(((INDEX(出力表!D:D,6))+1)^INDEX(係数表!E:E,6)*INDEX(係数表!F:F,6))))))</f>
        <v>#VALUE!</v>
      </c>
      <c r="R241" t="e">
        <f>MIN(100, MAX(0, (INDEX(出力表!D:D,6))*P241/MAX(Q241, Settings!B3)))</f>
        <v>#VALUE!</v>
      </c>
      <c r="S241">
        <f>MIN(100, MAX(0, 100*BETAINV(乱数表!$G241, MAX(0.00000001, (1/(1+EXP(-(INDEX(係数表!G:G,7) + $B241))))*(EXP(INDEX(係数表!H:H,7) + INDEX(係数表!I:I,7)*LN(INDEX(出力表!C:C,7)+1)))), MAX(0.00000001, (1-(1/(1+EXP(-(INDEX(係数表!G:G,7) + $B241)))))*(EXP(INDEX(係数表!H:H,7) + INDEX(係数表!I:I,7)*LN(INDEX(出力表!C:C,7)+1)))))))</f>
        <v>57.663210108960648</v>
      </c>
      <c r="T241" t="e">
        <f>MIN(100, MAX(0, (100*(INDEX(出力表!D:D,7))/(EXP(INDEX(係数表!B:B,7) + $C241) + (INDEX(出力表!D:D,7)))) + (乱数表!$S241*(Settings!B12/(((INDEX(出力表!D:D,7))+1)^INDEX(係数表!E:E,7)*INDEX(係数表!F:F,7))))))</f>
        <v>#VALUE!</v>
      </c>
      <c r="U241" t="e">
        <f>MIN(100, MAX(0, (INDEX(出力表!D:D,7))*S241/MAX(T241, Settings!B3)))</f>
        <v>#VALUE!</v>
      </c>
      <c r="V241">
        <f>MIN(100, MAX(0, 100*BETAINV(乱数表!$H241, MAX(0.00000001, (1/(1+EXP(-(INDEX(係数表!G:G,8) + $B241))))*(EXP(INDEX(係数表!H:H,8) + INDEX(係数表!I:I,8)*LN(INDEX(出力表!C:C,8)+1)))), MAX(0.00000001, (1-(1/(1+EXP(-(INDEX(係数表!G:G,8) + $B241)))))*(EXP(INDEX(係数表!H:H,8) + INDEX(係数表!I:I,8)*LN(INDEX(出力表!C:C,8)+1)))))))</f>
        <v>85.02546399071403</v>
      </c>
      <c r="W241" t="e">
        <f>MIN(100, MAX(0, (100*(INDEX(出力表!D:D,8))/(EXP(INDEX(係数表!B:B,8) + $C241) + (INDEX(出力表!D:D,8)))) + (乱数表!$T241*(Settings!B12/(((INDEX(出力表!D:D,8))+1)^INDEX(係数表!E:E,8)*INDEX(係数表!F:F,8))))))</f>
        <v>#VALUE!</v>
      </c>
      <c r="X241" t="e">
        <f>MIN(100, MAX(0, (INDEX(出力表!D:D,8))*V241/MAX(W241, Settings!B3)))</f>
        <v>#VALUE!</v>
      </c>
      <c r="Y241">
        <f>MIN(100, MAX(0, 100*BETAINV(乱数表!$I241, MAX(0.00000001, (1/(1+EXP(-(INDEX(係数表!G:G,9) + $B241))))*(EXP(INDEX(係数表!H:H,9) + INDEX(係数表!I:I,9)*LN(INDEX(出力表!C:C,9)+1)))), MAX(0.00000001, (1-(1/(1+EXP(-(INDEX(係数表!G:G,9) + $B241)))))*(EXP(INDEX(係数表!H:H,9) + INDEX(係数表!I:I,9)*LN(INDEX(出力表!C:C,9)+1)))))))</f>
        <v>60.356695566690902</v>
      </c>
      <c r="Z241" t="e">
        <f>MIN(100, MAX(0, (100*(INDEX(出力表!D:D,9))/(EXP(INDEX(係数表!B:B,9) + $C241) + (INDEX(出力表!D:D,9)))) + (乱数表!$U241*(Settings!B12/(((INDEX(出力表!D:D,9))+1)^INDEX(係数表!E:E,9)*INDEX(係数表!F:F,9))))))</f>
        <v>#VALUE!</v>
      </c>
      <c r="AA241" t="e">
        <f>MIN(100, MAX(0, (INDEX(出力表!D:D,9))*Y241/MAX(Z241, Settings!B3)))</f>
        <v>#VALUE!</v>
      </c>
      <c r="AB241">
        <f>MIN(100, MAX(0, 100*BETAINV(乱数表!$J241, MAX(0.00000001, (1/(1+EXP(-(INDEX(係数表!G:G,10) + $B241))))*(EXP(INDEX(係数表!H:H,10) + INDEX(係数表!I:I,10)*LN(INDEX(出力表!C:C,10)+1)))), MAX(0.00000001, (1-(1/(1+EXP(-(INDEX(係数表!G:G,10) + $B241)))))*(EXP(INDEX(係数表!H:H,10) + INDEX(係数表!I:I,10)*LN(INDEX(出力表!C:C,10)+1)))))))</f>
        <v>93.439572197329653</v>
      </c>
      <c r="AC241" t="e">
        <f>MIN(100, MAX(0, (100*(INDEX(出力表!D:D,10))/(EXP(INDEX(係数表!B:B,10) + $C241) + (INDEX(出力表!D:D,10)))) + (乱数表!$V241*(Settings!B12/(((INDEX(出力表!D:D,10))+1)^INDEX(係数表!E:E,10)*INDEX(係数表!F:F,10))))))</f>
        <v>#VALUE!</v>
      </c>
      <c r="AD241" t="e">
        <f>MIN(100, MAX(0, (INDEX(出力表!D:D,10))*AB241/MAX(AC241, Settings!B3)))</f>
        <v>#VALUE!</v>
      </c>
      <c r="AE241">
        <f>MIN(100, MAX(0, 100*BETAINV(乱数表!$K241, MAX(0.00000001, (1/(1+EXP(-(INDEX(係数表!G:G,11) + $B241))))*(EXP(INDEX(係数表!H:H,11) + INDEX(係数表!I:I,11)*LN(INDEX(出力表!C:C,11)+1)))), MAX(0.00000001, (1-(1/(1+EXP(-(INDEX(係数表!G:G,11) + $B241)))))*(EXP(INDEX(係数表!H:H,11) + INDEX(係数表!I:I,11)*LN(INDEX(出力表!C:C,11)+1)))))))</f>
        <v>85.648860678161697</v>
      </c>
      <c r="AF241" t="e">
        <f>MIN(100, MAX(0, (100*(INDEX(出力表!D:D,11))/(EXP(INDEX(係数表!B:B,11) + $C241) + (INDEX(出力表!D:D,11)))) + (乱数表!$W241*(Settings!B12/(((INDEX(出力表!D:D,11))+1)^INDEX(係数表!E:E,11)*INDEX(係数表!F:F,11))))))</f>
        <v>#VALUE!</v>
      </c>
      <c r="AG241" t="e">
        <f>MIN(100, MAX(0, (INDEX(出力表!D:D,11))*AE241/MAX(AF241, Settings!B3)))</f>
        <v>#VALUE!</v>
      </c>
      <c r="AH241">
        <f>MIN(100, MAX(0, 100*BETAINV(乱数表!$L241, MAX(0.00000001, (1/(1+EXP(-(INDEX(係数表!G:G,12) + $B241))))*(EXP(INDEX(係数表!H:H,12) + INDEX(係数表!I:I,12)*LN(INDEX(出力表!C:C,12)+1)))), MAX(0.00000001, (1-(1/(1+EXP(-(INDEX(係数表!G:G,12) + $B241)))))*(EXP(INDEX(係数表!H:H,12) + INDEX(係数表!I:I,12)*LN(INDEX(出力表!C:C,12)+1)))))))</f>
        <v>61.291947492535861</v>
      </c>
      <c r="AI241" t="e">
        <f>MIN(100, MAX(0, (100*(INDEX(出力表!D:D,12))/(EXP(INDEX(係数表!B:B,12) + $C241) + (INDEX(出力表!D:D,12)))) + (乱数表!$X241*(Settings!B12/(((INDEX(出力表!D:D,12))+1)^INDEX(係数表!E:E,12)*INDEX(係数表!F:F,12))))))</f>
        <v>#VALUE!</v>
      </c>
      <c r="AJ241" t="e">
        <f>MIN(100, MAX(0, (INDEX(出力表!D:D,12))*AH241/MAX(AI241, Settings!B3)))</f>
        <v>#VALUE!</v>
      </c>
      <c r="AK241">
        <f>MIN(100, MAX(0, 100*BETAINV(乱数表!$M241, MAX(0.00000001, (1/(1+EXP(-(INDEX(係数表!G:G,13) + $B241))))*(EXP(INDEX(係数表!H:H,13) + INDEX(係数表!I:I,13)*LN(INDEX(出力表!C:C,13)+1)))), MAX(0.00000001, (1-(1/(1+EXP(-(INDEX(係数表!G:G,13) + $B241)))))*(EXP(INDEX(係数表!H:H,13) + INDEX(係数表!I:I,13)*LN(INDEX(出力表!C:C,13)+1)))))))</f>
        <v>85.663507518364156</v>
      </c>
      <c r="AL241" t="e">
        <f>MIN(100, MAX(0, (100*(INDEX(出力表!D:D,13))/(EXP(INDEX(係数表!B:B,13) + $C241) + (INDEX(出力表!D:D,13)))) + (乱数表!$Y241*(Settings!B12/(((INDEX(出力表!D:D,13))+1)^INDEX(係数表!E:E,13)*INDEX(係数表!F:F,13))))))</f>
        <v>#VALUE!</v>
      </c>
      <c r="AM241" t="e">
        <f>MIN(100, MAX(0, (INDEX(出力表!D:D,13))*AK241/MAX(AL241, Settings!B3)))</f>
        <v>#VALUE!</v>
      </c>
      <c r="AN241">
        <f>IF(ISNUMBER(F241), INDEX(出力表!B:B,2)*F241, 0)+IF(ISNUMBER(I241), INDEX(出力表!B:B,3)*I241, 0)+IF(ISNUMBER(L241), INDEX(出力表!B:B,4)*L241, 0)+IF(ISNUMBER(O241), INDEX(出力表!B:B,5)*O241, 0)+IF(ISNUMBER(R241), INDEX(出力表!B:B,6)*R241, 0)+IF(ISNUMBER(U241), INDEX(出力表!B:B,7)*U241, 0)+IF(ISNUMBER(X241), INDEX(出力表!B:B,8)*X241, 0)+IF(ISNUMBER(AA241), INDEX(出力表!B:B,9)*AA241, 0)+IF(ISNUMBER(AD241), INDEX(出力表!B:B,10)*AD241, 0)+IF(ISNUMBER(AG241), INDEX(出力表!B:B,11)*AG241, 0)+IF(ISNUMBER(AJ241), INDEX(出力表!B:B,12)*AJ241, 0)+IF(ISNUMBER(AM241), INDEX(出力表!B:B,13)*AM241, 0)</f>
        <v>0</v>
      </c>
      <c r="AO241">
        <f>IF(ISNUMBER(F241), INDEX(出力表!B:B,2), 0)+IF(ISNUMBER(I241), INDEX(出力表!B:B,3), 0)+IF(ISNUMBER(L241), INDEX(出力表!B:B,4), 0)+IF(ISNUMBER(O241), INDEX(出力表!B:B,5), 0)+IF(ISNUMBER(R241), INDEX(出力表!B:B,6), 0)+IF(ISNUMBER(U241), INDEX(出力表!B:B,7), 0)+IF(ISNUMBER(X241), INDEX(出力表!B:B,8), 0)+IF(ISNUMBER(AA241), INDEX(出力表!B:B,9), 0)+IF(ISNUMBER(AD241), INDEX(出力表!B:B,10), 0)+IF(ISNUMBER(AG241), INDEX(出力表!B:B,11), 0)+IF(ISNUMBER(AJ241), INDEX(出力表!B:B,12), 0)+IF(ISNUMBER(AM241), INDEX(出力表!B:B,13), 0)</f>
        <v>0</v>
      </c>
      <c r="AP241" t="str">
        <f t="shared" si="3"/>
        <v/>
      </c>
    </row>
    <row r="242" spans="1:42" x14ac:dyDescent="0.2">
      <c r="A242">
        <v>241</v>
      </c>
      <c r="B242">
        <f>IF(UPPER(Settings!B4)="TRUE", 乱数表!$Z242*Settings!B10, 0)</f>
        <v>0.1107982812355805</v>
      </c>
      <c r="C242">
        <f>IF(UPPER(Settings!B4)="TRUE", 乱数表!$AA242*Settings!B11, 0)</f>
        <v>5.126655655639515E-2</v>
      </c>
      <c r="D242">
        <f>MIN(100, MAX(0, 100*BETAINV(乱数表!$B242, MAX(0.00000001, (1/(1+EXP(-(INDEX(係数表!G:G,2) + $B242))))*(EXP(INDEX(係数表!H:H,2) + INDEX(係数表!I:I,2)*LN(INDEX(出力表!C:C,2)+1)))), MAX(0.00000001, (1-(1/(1+EXP(-(INDEX(係数表!G:G,2) + $B242)))))*(EXP(INDEX(係数表!H:H,2) + INDEX(係数表!I:I,2)*LN(INDEX(出力表!C:C,2)+1)))))))</f>
        <v>97.241734042820156</v>
      </c>
      <c r="E242" t="e">
        <f>MIN(100, MAX(0, (100*(INDEX(出力表!D:D,2))/(EXP(INDEX(係数表!B:B,2) + $C242) + (INDEX(出力表!D:D,2)))) + (乱数表!$N242*(Settings!B12/(((INDEX(出力表!D:D,2))+1)^INDEX(係数表!E:E,2)*INDEX(係数表!F:F,2))))))</f>
        <v>#VALUE!</v>
      </c>
      <c r="F242" t="e">
        <f>MIN(100, MAX(0, (INDEX(出力表!D:D,2))*D242/MAX(E242, Settings!B3)))</f>
        <v>#VALUE!</v>
      </c>
      <c r="G242">
        <f>MIN(100, MAX(0, 100*BETAINV(乱数表!$C242, MAX(0.00000001, (1/(1+EXP(-(INDEX(係数表!G:G,3) + $B242))))*(EXP(INDEX(係数表!H:H,3) + INDEX(係数表!I:I,3)*LN(INDEX(出力表!C:C,3)+1)))), MAX(0.00000001, (1-(1/(1+EXP(-(INDEX(係数表!G:G,3) + $B242)))))*(EXP(INDEX(係数表!H:H,3) + INDEX(係数表!I:I,3)*LN(INDEX(出力表!C:C,3)+1)))))))</f>
        <v>64.542814928254145</v>
      </c>
      <c r="H242" t="e">
        <f>MIN(100, MAX(0, (100*(INDEX(出力表!D:D,3))/(EXP(INDEX(係数表!B:B,3) + $C242) + (INDEX(出力表!D:D,3)))) + (乱数表!$O242*(Settings!B12/(((INDEX(出力表!D:D,3))+1)^INDEX(係数表!E:E,3)*INDEX(係数表!F:F,3))))))</f>
        <v>#VALUE!</v>
      </c>
      <c r="I242" t="e">
        <f>MIN(100, MAX(0, (INDEX(出力表!D:D,3))*G242/MAX(H242, Settings!B3)))</f>
        <v>#VALUE!</v>
      </c>
      <c r="J242">
        <f>MIN(100, MAX(0, 100*BETAINV(乱数表!$D242, MAX(0.00000001, (1/(1+EXP(-(INDEX(係数表!G:G,4) + $B242))))*(EXP(INDEX(係数表!H:H,4) + INDEX(係数表!I:I,4)*LN(INDEX(出力表!C:C,4)+1)))), MAX(0.00000001, (1-(1/(1+EXP(-(INDEX(係数表!G:G,4) + $B242)))))*(EXP(INDEX(係数表!H:H,4) + INDEX(係数表!I:I,4)*LN(INDEX(出力表!C:C,4)+1)))))))</f>
        <v>83.451158250946122</v>
      </c>
      <c r="K242" t="e">
        <f>MIN(100, MAX(0, (100*(INDEX(出力表!D:D,4))/(EXP(INDEX(係数表!B:B,4) + $C242) + (INDEX(出力表!D:D,4)))) + (乱数表!$P242*(Settings!B12/(((INDEX(出力表!D:D,4))+1)^INDEX(係数表!E:E,4)*INDEX(係数表!F:F,4))))))</f>
        <v>#VALUE!</v>
      </c>
      <c r="L242" t="e">
        <f>MIN(100, MAX(0, (INDEX(出力表!D:D,4))*J242/MAX(K242, Settings!B3)))</f>
        <v>#VALUE!</v>
      </c>
      <c r="M242">
        <f>MIN(100, MAX(0, 100*BETAINV(乱数表!$E242, MAX(0.00000001, (1/(1+EXP(-(INDEX(係数表!G:G,5) + $B242))))*(EXP(INDEX(係数表!H:H,5) + INDEX(係数表!I:I,5)*LN(INDEX(出力表!C:C,5)+1)))), MAX(0.00000001, (1-(1/(1+EXP(-(INDEX(係数表!G:G,5) + $B242)))))*(EXP(INDEX(係数表!H:H,5) + INDEX(係数表!I:I,5)*LN(INDEX(出力表!C:C,5)+1)))))))</f>
        <v>86.165440074218239</v>
      </c>
      <c r="N242" t="e">
        <f>MIN(100, MAX(0, (100*(INDEX(出力表!D:D,5))/(EXP(INDEX(係数表!B:B,5) + $C242) + (INDEX(出力表!D:D,5)))) + (乱数表!$Q242*(Settings!B12/(((INDEX(出力表!D:D,5))+1)^INDEX(係数表!E:E,5)*INDEX(係数表!F:F,5))))))</f>
        <v>#VALUE!</v>
      </c>
      <c r="O242" t="e">
        <f>MIN(100, MAX(0, (INDEX(出力表!D:D,5))*M242/MAX(N242, Settings!B3)))</f>
        <v>#VALUE!</v>
      </c>
      <c r="P242">
        <f>MIN(100, MAX(0, 100*BETAINV(乱数表!$F242, MAX(0.00000001, (1/(1+EXP(-(INDEX(係数表!G:G,6) + $B242))))*(EXP(INDEX(係数表!H:H,6) + INDEX(係数表!I:I,6)*LN(INDEX(出力表!C:C,6)+1)))), MAX(0.00000001, (1-(1/(1+EXP(-(INDEX(係数表!G:G,6) + $B242)))))*(EXP(INDEX(係数表!H:H,6) + INDEX(係数表!I:I,6)*LN(INDEX(出力表!C:C,6)+1)))))))</f>
        <v>93.010768163190264</v>
      </c>
      <c r="Q242" t="e">
        <f>MIN(100, MAX(0, (100*(INDEX(出力表!D:D,6))/(EXP(INDEX(係数表!B:B,6) + $C242) + (INDEX(出力表!D:D,6)))) + (乱数表!$R242*(Settings!B12/(((INDEX(出力表!D:D,6))+1)^INDEX(係数表!E:E,6)*INDEX(係数表!F:F,6))))))</f>
        <v>#VALUE!</v>
      </c>
      <c r="R242" t="e">
        <f>MIN(100, MAX(0, (INDEX(出力表!D:D,6))*P242/MAX(Q242, Settings!B3)))</f>
        <v>#VALUE!</v>
      </c>
      <c r="S242">
        <f>MIN(100, MAX(0, 100*BETAINV(乱数表!$G242, MAX(0.00000001, (1/(1+EXP(-(INDEX(係数表!G:G,7) + $B242))))*(EXP(INDEX(係数表!H:H,7) + INDEX(係数表!I:I,7)*LN(INDEX(出力表!C:C,7)+1)))), MAX(0.00000001, (1-(1/(1+EXP(-(INDEX(係数表!G:G,7) + $B242)))))*(EXP(INDEX(係数表!H:H,7) + INDEX(係数表!I:I,7)*LN(INDEX(出力表!C:C,7)+1)))))))</f>
        <v>99.684788652370898</v>
      </c>
      <c r="T242" t="e">
        <f>MIN(100, MAX(0, (100*(INDEX(出力表!D:D,7))/(EXP(INDEX(係数表!B:B,7) + $C242) + (INDEX(出力表!D:D,7)))) + (乱数表!$S242*(Settings!B12/(((INDEX(出力表!D:D,7))+1)^INDEX(係数表!E:E,7)*INDEX(係数表!F:F,7))))))</f>
        <v>#VALUE!</v>
      </c>
      <c r="U242" t="e">
        <f>MIN(100, MAX(0, (INDEX(出力表!D:D,7))*S242/MAX(T242, Settings!B3)))</f>
        <v>#VALUE!</v>
      </c>
      <c r="V242">
        <f>MIN(100, MAX(0, 100*BETAINV(乱数表!$H242, MAX(0.00000001, (1/(1+EXP(-(INDEX(係数表!G:G,8) + $B242))))*(EXP(INDEX(係数表!H:H,8) + INDEX(係数表!I:I,8)*LN(INDEX(出力表!C:C,8)+1)))), MAX(0.00000001, (1-(1/(1+EXP(-(INDEX(係数表!G:G,8) + $B242)))))*(EXP(INDEX(係数表!H:H,8) + INDEX(係数表!I:I,8)*LN(INDEX(出力表!C:C,8)+1)))))))</f>
        <v>83.871554598349178</v>
      </c>
      <c r="W242" t="e">
        <f>MIN(100, MAX(0, (100*(INDEX(出力表!D:D,8))/(EXP(INDEX(係数表!B:B,8) + $C242) + (INDEX(出力表!D:D,8)))) + (乱数表!$T242*(Settings!B12/(((INDEX(出力表!D:D,8))+1)^INDEX(係数表!E:E,8)*INDEX(係数表!F:F,8))))))</f>
        <v>#VALUE!</v>
      </c>
      <c r="X242" t="e">
        <f>MIN(100, MAX(0, (INDEX(出力表!D:D,8))*V242/MAX(W242, Settings!B3)))</f>
        <v>#VALUE!</v>
      </c>
      <c r="Y242">
        <f>MIN(100, MAX(0, 100*BETAINV(乱数表!$I242, MAX(0.00000001, (1/(1+EXP(-(INDEX(係数表!G:G,9) + $B242))))*(EXP(INDEX(係数表!H:H,9) + INDEX(係数表!I:I,9)*LN(INDEX(出力表!C:C,9)+1)))), MAX(0.00000001, (1-(1/(1+EXP(-(INDEX(係数表!G:G,9) + $B242)))))*(EXP(INDEX(係数表!H:H,9) + INDEX(係数表!I:I,9)*LN(INDEX(出力表!C:C,9)+1)))))))</f>
        <v>85.053582416347922</v>
      </c>
      <c r="Z242" t="e">
        <f>MIN(100, MAX(0, (100*(INDEX(出力表!D:D,9))/(EXP(INDEX(係数表!B:B,9) + $C242) + (INDEX(出力表!D:D,9)))) + (乱数表!$U242*(Settings!B12/(((INDEX(出力表!D:D,9))+1)^INDEX(係数表!E:E,9)*INDEX(係数表!F:F,9))))))</f>
        <v>#VALUE!</v>
      </c>
      <c r="AA242" t="e">
        <f>MIN(100, MAX(0, (INDEX(出力表!D:D,9))*Y242/MAX(Z242, Settings!B3)))</f>
        <v>#VALUE!</v>
      </c>
      <c r="AB242">
        <f>MIN(100, MAX(0, 100*BETAINV(乱数表!$J242, MAX(0.00000001, (1/(1+EXP(-(INDEX(係数表!G:G,10) + $B242))))*(EXP(INDEX(係数表!H:H,10) + INDEX(係数表!I:I,10)*LN(INDEX(出力表!C:C,10)+1)))), MAX(0.00000001, (1-(1/(1+EXP(-(INDEX(係数表!G:G,10) + $B242)))))*(EXP(INDEX(係数表!H:H,10) + INDEX(係数表!I:I,10)*LN(INDEX(出力表!C:C,10)+1)))))))</f>
        <v>95.00081158933942</v>
      </c>
      <c r="AC242" t="e">
        <f>MIN(100, MAX(0, (100*(INDEX(出力表!D:D,10))/(EXP(INDEX(係数表!B:B,10) + $C242) + (INDEX(出力表!D:D,10)))) + (乱数表!$V242*(Settings!B12/(((INDEX(出力表!D:D,10))+1)^INDEX(係数表!E:E,10)*INDEX(係数表!F:F,10))))))</f>
        <v>#VALUE!</v>
      </c>
      <c r="AD242" t="e">
        <f>MIN(100, MAX(0, (INDEX(出力表!D:D,10))*AB242/MAX(AC242, Settings!B3)))</f>
        <v>#VALUE!</v>
      </c>
      <c r="AE242">
        <f>MIN(100, MAX(0, 100*BETAINV(乱数表!$K242, MAX(0.00000001, (1/(1+EXP(-(INDEX(係数表!G:G,11) + $B242))))*(EXP(INDEX(係数表!H:H,11) + INDEX(係数表!I:I,11)*LN(INDEX(出力表!C:C,11)+1)))), MAX(0.00000001, (1-(1/(1+EXP(-(INDEX(係数表!G:G,11) + $B242)))))*(EXP(INDEX(係数表!H:H,11) + INDEX(係数表!I:I,11)*LN(INDEX(出力表!C:C,11)+1)))))))</f>
        <v>98.077877166455593</v>
      </c>
      <c r="AF242" t="e">
        <f>MIN(100, MAX(0, (100*(INDEX(出力表!D:D,11))/(EXP(INDEX(係数表!B:B,11) + $C242) + (INDEX(出力表!D:D,11)))) + (乱数表!$W242*(Settings!B12/(((INDEX(出力表!D:D,11))+1)^INDEX(係数表!E:E,11)*INDEX(係数表!F:F,11))))))</f>
        <v>#VALUE!</v>
      </c>
      <c r="AG242" t="e">
        <f>MIN(100, MAX(0, (INDEX(出力表!D:D,11))*AE242/MAX(AF242, Settings!B3)))</f>
        <v>#VALUE!</v>
      </c>
      <c r="AH242">
        <f>MIN(100, MAX(0, 100*BETAINV(乱数表!$L242, MAX(0.00000001, (1/(1+EXP(-(INDEX(係数表!G:G,12) + $B242))))*(EXP(INDEX(係数表!H:H,12) + INDEX(係数表!I:I,12)*LN(INDEX(出力表!C:C,12)+1)))), MAX(0.00000001, (1-(1/(1+EXP(-(INDEX(係数表!G:G,12) + $B242)))))*(EXP(INDEX(係数表!H:H,12) + INDEX(係数表!I:I,12)*LN(INDEX(出力表!C:C,12)+1)))))))</f>
        <v>98.84852354579526</v>
      </c>
      <c r="AI242" t="e">
        <f>MIN(100, MAX(0, (100*(INDEX(出力表!D:D,12))/(EXP(INDEX(係数表!B:B,12) + $C242) + (INDEX(出力表!D:D,12)))) + (乱数表!$X242*(Settings!B12/(((INDEX(出力表!D:D,12))+1)^INDEX(係数表!E:E,12)*INDEX(係数表!F:F,12))))))</f>
        <v>#VALUE!</v>
      </c>
      <c r="AJ242" t="e">
        <f>MIN(100, MAX(0, (INDEX(出力表!D:D,12))*AH242/MAX(AI242, Settings!B3)))</f>
        <v>#VALUE!</v>
      </c>
      <c r="AK242">
        <f>MIN(100, MAX(0, 100*BETAINV(乱数表!$M242, MAX(0.00000001, (1/(1+EXP(-(INDEX(係数表!G:G,13) + $B242))))*(EXP(INDEX(係数表!H:H,13) + INDEX(係数表!I:I,13)*LN(INDEX(出力表!C:C,13)+1)))), MAX(0.00000001, (1-(1/(1+EXP(-(INDEX(係数表!G:G,13) + $B242)))))*(EXP(INDEX(係数表!H:H,13) + INDEX(係数表!I:I,13)*LN(INDEX(出力表!C:C,13)+1)))))))</f>
        <v>96.632694577573417</v>
      </c>
      <c r="AL242" t="e">
        <f>MIN(100, MAX(0, (100*(INDEX(出力表!D:D,13))/(EXP(INDEX(係数表!B:B,13) + $C242) + (INDEX(出力表!D:D,13)))) + (乱数表!$Y242*(Settings!B12/(((INDEX(出力表!D:D,13))+1)^INDEX(係数表!E:E,13)*INDEX(係数表!F:F,13))))))</f>
        <v>#VALUE!</v>
      </c>
      <c r="AM242" t="e">
        <f>MIN(100, MAX(0, (INDEX(出力表!D:D,13))*AK242/MAX(AL242, Settings!B3)))</f>
        <v>#VALUE!</v>
      </c>
      <c r="AN242">
        <f>IF(ISNUMBER(F242), INDEX(出力表!B:B,2)*F242, 0)+IF(ISNUMBER(I242), INDEX(出力表!B:B,3)*I242, 0)+IF(ISNUMBER(L242), INDEX(出力表!B:B,4)*L242, 0)+IF(ISNUMBER(O242), INDEX(出力表!B:B,5)*O242, 0)+IF(ISNUMBER(R242), INDEX(出力表!B:B,6)*R242, 0)+IF(ISNUMBER(U242), INDEX(出力表!B:B,7)*U242, 0)+IF(ISNUMBER(X242), INDEX(出力表!B:B,8)*X242, 0)+IF(ISNUMBER(AA242), INDEX(出力表!B:B,9)*AA242, 0)+IF(ISNUMBER(AD242), INDEX(出力表!B:B,10)*AD242, 0)+IF(ISNUMBER(AG242), INDEX(出力表!B:B,11)*AG242, 0)+IF(ISNUMBER(AJ242), INDEX(出力表!B:B,12)*AJ242, 0)+IF(ISNUMBER(AM242), INDEX(出力表!B:B,13)*AM242, 0)</f>
        <v>0</v>
      </c>
      <c r="AO242">
        <f>IF(ISNUMBER(F242), INDEX(出力表!B:B,2), 0)+IF(ISNUMBER(I242), INDEX(出力表!B:B,3), 0)+IF(ISNUMBER(L242), INDEX(出力表!B:B,4), 0)+IF(ISNUMBER(O242), INDEX(出力表!B:B,5), 0)+IF(ISNUMBER(R242), INDEX(出力表!B:B,6), 0)+IF(ISNUMBER(U242), INDEX(出力表!B:B,7), 0)+IF(ISNUMBER(X242), INDEX(出力表!B:B,8), 0)+IF(ISNUMBER(AA242), INDEX(出力表!B:B,9), 0)+IF(ISNUMBER(AD242), INDEX(出力表!B:B,10), 0)+IF(ISNUMBER(AG242), INDEX(出力表!B:B,11), 0)+IF(ISNUMBER(AJ242), INDEX(出力表!B:B,12), 0)+IF(ISNUMBER(AM242), INDEX(出力表!B:B,13), 0)</f>
        <v>0</v>
      </c>
      <c r="AP242" t="str">
        <f t="shared" si="3"/>
        <v/>
      </c>
    </row>
    <row r="243" spans="1:42" x14ac:dyDescent="0.2">
      <c r="A243">
        <v>242</v>
      </c>
      <c r="B243">
        <f>IF(UPPER(Settings!B4)="TRUE", 乱数表!$Z243*Settings!B10, 0)</f>
        <v>-0.15394810640921097</v>
      </c>
      <c r="C243">
        <f>IF(UPPER(Settings!B4)="TRUE", 乱数表!$AA243*Settings!B11, 0)</f>
        <v>4.9780302425960737E-2</v>
      </c>
      <c r="D243">
        <f>MIN(100, MAX(0, 100*BETAINV(乱数表!$B243, MAX(0.00000001, (1/(1+EXP(-(INDEX(係数表!G:G,2) + $B243))))*(EXP(INDEX(係数表!H:H,2) + INDEX(係数表!I:I,2)*LN(INDEX(出力表!C:C,2)+1)))), MAX(0.00000001, (1-(1/(1+EXP(-(INDEX(係数表!G:G,2) + $B243)))))*(EXP(INDEX(係数表!H:H,2) + INDEX(係数表!I:I,2)*LN(INDEX(出力表!C:C,2)+1)))))))</f>
        <v>97.495336505724609</v>
      </c>
      <c r="E243" t="e">
        <f>MIN(100, MAX(0, (100*(INDEX(出力表!D:D,2))/(EXP(INDEX(係数表!B:B,2) + $C243) + (INDEX(出力表!D:D,2)))) + (乱数表!$N243*(Settings!B12/(((INDEX(出力表!D:D,2))+1)^INDEX(係数表!E:E,2)*INDEX(係数表!F:F,2))))))</f>
        <v>#VALUE!</v>
      </c>
      <c r="F243" t="e">
        <f>MIN(100, MAX(0, (INDEX(出力表!D:D,2))*D243/MAX(E243, Settings!B3)))</f>
        <v>#VALUE!</v>
      </c>
      <c r="G243">
        <f>MIN(100, MAX(0, 100*BETAINV(乱数表!$C243, MAX(0.00000001, (1/(1+EXP(-(INDEX(係数表!G:G,3) + $B243))))*(EXP(INDEX(係数表!H:H,3) + INDEX(係数表!I:I,3)*LN(INDEX(出力表!C:C,3)+1)))), MAX(0.00000001, (1-(1/(1+EXP(-(INDEX(係数表!G:G,3) + $B243)))))*(EXP(INDEX(係数表!H:H,3) + INDEX(係数表!I:I,3)*LN(INDEX(出力表!C:C,3)+1)))))))</f>
        <v>81.872010853962237</v>
      </c>
      <c r="H243" t="e">
        <f>MIN(100, MAX(0, (100*(INDEX(出力表!D:D,3))/(EXP(INDEX(係数表!B:B,3) + $C243) + (INDEX(出力表!D:D,3)))) + (乱数表!$O243*(Settings!B12/(((INDEX(出力表!D:D,3))+1)^INDEX(係数表!E:E,3)*INDEX(係数表!F:F,3))))))</f>
        <v>#VALUE!</v>
      </c>
      <c r="I243" t="e">
        <f>MIN(100, MAX(0, (INDEX(出力表!D:D,3))*G243/MAX(H243, Settings!B3)))</f>
        <v>#VALUE!</v>
      </c>
      <c r="J243">
        <f>MIN(100, MAX(0, 100*BETAINV(乱数表!$D243, MAX(0.00000001, (1/(1+EXP(-(INDEX(係数表!G:G,4) + $B243))))*(EXP(INDEX(係数表!H:H,4) + INDEX(係数表!I:I,4)*LN(INDEX(出力表!C:C,4)+1)))), MAX(0.00000001, (1-(1/(1+EXP(-(INDEX(係数表!G:G,4) + $B243)))))*(EXP(INDEX(係数表!H:H,4) + INDEX(係数表!I:I,4)*LN(INDEX(出力表!C:C,4)+1)))))))</f>
        <v>94.772542204095757</v>
      </c>
      <c r="K243" t="e">
        <f>MIN(100, MAX(0, (100*(INDEX(出力表!D:D,4))/(EXP(INDEX(係数表!B:B,4) + $C243) + (INDEX(出力表!D:D,4)))) + (乱数表!$P243*(Settings!B12/(((INDEX(出力表!D:D,4))+1)^INDEX(係数表!E:E,4)*INDEX(係数表!F:F,4))))))</f>
        <v>#VALUE!</v>
      </c>
      <c r="L243" t="e">
        <f>MIN(100, MAX(0, (INDEX(出力表!D:D,4))*J243/MAX(K243, Settings!B3)))</f>
        <v>#VALUE!</v>
      </c>
      <c r="M243">
        <f>MIN(100, MAX(0, 100*BETAINV(乱数表!$E243, MAX(0.00000001, (1/(1+EXP(-(INDEX(係数表!G:G,5) + $B243))))*(EXP(INDEX(係数表!H:H,5) + INDEX(係数表!I:I,5)*LN(INDEX(出力表!C:C,5)+1)))), MAX(0.00000001, (1-(1/(1+EXP(-(INDEX(係数表!G:G,5) + $B243)))))*(EXP(INDEX(係数表!H:H,5) + INDEX(係数表!I:I,5)*LN(INDEX(出力表!C:C,5)+1)))))))</f>
        <v>93.06822908963612</v>
      </c>
      <c r="N243" t="e">
        <f>MIN(100, MAX(0, (100*(INDEX(出力表!D:D,5))/(EXP(INDEX(係数表!B:B,5) + $C243) + (INDEX(出力表!D:D,5)))) + (乱数表!$Q243*(Settings!B12/(((INDEX(出力表!D:D,5))+1)^INDEX(係数表!E:E,5)*INDEX(係数表!F:F,5))))))</f>
        <v>#VALUE!</v>
      </c>
      <c r="O243" t="e">
        <f>MIN(100, MAX(0, (INDEX(出力表!D:D,5))*M243/MAX(N243, Settings!B3)))</f>
        <v>#VALUE!</v>
      </c>
      <c r="P243">
        <f>MIN(100, MAX(0, 100*BETAINV(乱数表!$F243, MAX(0.00000001, (1/(1+EXP(-(INDEX(係数表!G:G,6) + $B243))))*(EXP(INDEX(係数表!H:H,6) + INDEX(係数表!I:I,6)*LN(INDEX(出力表!C:C,6)+1)))), MAX(0.00000001, (1-(1/(1+EXP(-(INDEX(係数表!G:G,6) + $B243)))))*(EXP(INDEX(係数表!H:H,6) + INDEX(係数表!I:I,6)*LN(INDEX(出力表!C:C,6)+1)))))))</f>
        <v>98.016745915665894</v>
      </c>
      <c r="Q243" t="e">
        <f>MIN(100, MAX(0, (100*(INDEX(出力表!D:D,6))/(EXP(INDEX(係数表!B:B,6) + $C243) + (INDEX(出力表!D:D,6)))) + (乱数表!$R243*(Settings!B12/(((INDEX(出力表!D:D,6))+1)^INDEX(係数表!E:E,6)*INDEX(係数表!F:F,6))))))</f>
        <v>#VALUE!</v>
      </c>
      <c r="R243" t="e">
        <f>MIN(100, MAX(0, (INDEX(出力表!D:D,6))*P243/MAX(Q243, Settings!B3)))</f>
        <v>#VALUE!</v>
      </c>
      <c r="S243">
        <f>MIN(100, MAX(0, 100*BETAINV(乱数表!$G243, MAX(0.00000001, (1/(1+EXP(-(INDEX(係数表!G:G,7) + $B243))))*(EXP(INDEX(係数表!H:H,7) + INDEX(係数表!I:I,7)*LN(INDEX(出力表!C:C,7)+1)))), MAX(0.00000001, (1-(1/(1+EXP(-(INDEX(係数表!G:G,7) + $B243)))))*(EXP(INDEX(係数表!H:H,7) + INDEX(係数表!I:I,7)*LN(INDEX(出力表!C:C,7)+1)))))))</f>
        <v>70.718797058052886</v>
      </c>
      <c r="T243" t="e">
        <f>MIN(100, MAX(0, (100*(INDEX(出力表!D:D,7))/(EXP(INDEX(係数表!B:B,7) + $C243) + (INDEX(出力表!D:D,7)))) + (乱数表!$S243*(Settings!B12/(((INDEX(出力表!D:D,7))+1)^INDEX(係数表!E:E,7)*INDEX(係数表!F:F,7))))))</f>
        <v>#VALUE!</v>
      </c>
      <c r="U243" t="e">
        <f>MIN(100, MAX(0, (INDEX(出力表!D:D,7))*S243/MAX(T243, Settings!B3)))</f>
        <v>#VALUE!</v>
      </c>
      <c r="V243">
        <f>MIN(100, MAX(0, 100*BETAINV(乱数表!$H243, MAX(0.00000001, (1/(1+EXP(-(INDEX(係数表!G:G,8) + $B243))))*(EXP(INDEX(係数表!H:H,8) + INDEX(係数表!I:I,8)*LN(INDEX(出力表!C:C,8)+1)))), MAX(0.00000001, (1-(1/(1+EXP(-(INDEX(係数表!G:G,8) + $B243)))))*(EXP(INDEX(係数表!H:H,8) + INDEX(係数表!I:I,8)*LN(INDEX(出力表!C:C,8)+1)))))))</f>
        <v>74.830783948378595</v>
      </c>
      <c r="W243" t="e">
        <f>MIN(100, MAX(0, (100*(INDEX(出力表!D:D,8))/(EXP(INDEX(係数表!B:B,8) + $C243) + (INDEX(出力表!D:D,8)))) + (乱数表!$T243*(Settings!B12/(((INDEX(出力表!D:D,8))+1)^INDEX(係数表!E:E,8)*INDEX(係数表!F:F,8))))))</f>
        <v>#VALUE!</v>
      </c>
      <c r="X243" t="e">
        <f>MIN(100, MAX(0, (INDEX(出力表!D:D,8))*V243/MAX(W243, Settings!B3)))</f>
        <v>#VALUE!</v>
      </c>
      <c r="Y243">
        <f>MIN(100, MAX(0, 100*BETAINV(乱数表!$I243, MAX(0.00000001, (1/(1+EXP(-(INDEX(係数表!G:G,9) + $B243))))*(EXP(INDEX(係数表!H:H,9) + INDEX(係数表!I:I,9)*LN(INDEX(出力表!C:C,9)+1)))), MAX(0.00000001, (1-(1/(1+EXP(-(INDEX(係数表!G:G,9) + $B243)))))*(EXP(INDEX(係数表!H:H,9) + INDEX(係数表!I:I,9)*LN(INDEX(出力表!C:C,9)+1)))))))</f>
        <v>89.477104970384204</v>
      </c>
      <c r="Z243" t="e">
        <f>MIN(100, MAX(0, (100*(INDEX(出力表!D:D,9))/(EXP(INDEX(係数表!B:B,9) + $C243) + (INDEX(出力表!D:D,9)))) + (乱数表!$U243*(Settings!B12/(((INDEX(出力表!D:D,9))+1)^INDEX(係数表!E:E,9)*INDEX(係数表!F:F,9))))))</f>
        <v>#VALUE!</v>
      </c>
      <c r="AA243" t="e">
        <f>MIN(100, MAX(0, (INDEX(出力表!D:D,9))*Y243/MAX(Z243, Settings!B3)))</f>
        <v>#VALUE!</v>
      </c>
      <c r="AB243">
        <f>MIN(100, MAX(0, 100*BETAINV(乱数表!$J243, MAX(0.00000001, (1/(1+EXP(-(INDEX(係数表!G:G,10) + $B243))))*(EXP(INDEX(係数表!H:H,10) + INDEX(係数表!I:I,10)*LN(INDEX(出力表!C:C,10)+1)))), MAX(0.00000001, (1-(1/(1+EXP(-(INDEX(係数表!G:G,10) + $B243)))))*(EXP(INDEX(係数表!H:H,10) + INDEX(係数表!I:I,10)*LN(INDEX(出力表!C:C,10)+1)))))))</f>
        <v>98.385614771751165</v>
      </c>
      <c r="AC243" t="e">
        <f>MIN(100, MAX(0, (100*(INDEX(出力表!D:D,10))/(EXP(INDEX(係数表!B:B,10) + $C243) + (INDEX(出力表!D:D,10)))) + (乱数表!$V243*(Settings!B12/(((INDEX(出力表!D:D,10))+1)^INDEX(係数表!E:E,10)*INDEX(係数表!F:F,10))))))</f>
        <v>#VALUE!</v>
      </c>
      <c r="AD243" t="e">
        <f>MIN(100, MAX(0, (INDEX(出力表!D:D,10))*AB243/MAX(AC243, Settings!B3)))</f>
        <v>#VALUE!</v>
      </c>
      <c r="AE243">
        <f>MIN(100, MAX(0, 100*BETAINV(乱数表!$K243, MAX(0.00000001, (1/(1+EXP(-(INDEX(係数表!G:G,11) + $B243))))*(EXP(INDEX(係数表!H:H,11) + INDEX(係数表!I:I,11)*LN(INDEX(出力表!C:C,11)+1)))), MAX(0.00000001, (1-(1/(1+EXP(-(INDEX(係数表!G:G,11) + $B243)))))*(EXP(INDEX(係数表!H:H,11) + INDEX(係数表!I:I,11)*LN(INDEX(出力表!C:C,11)+1)))))))</f>
        <v>64.960352955804751</v>
      </c>
      <c r="AF243" t="e">
        <f>MIN(100, MAX(0, (100*(INDEX(出力表!D:D,11))/(EXP(INDEX(係数表!B:B,11) + $C243) + (INDEX(出力表!D:D,11)))) + (乱数表!$W243*(Settings!B12/(((INDEX(出力表!D:D,11))+1)^INDEX(係数表!E:E,11)*INDEX(係数表!F:F,11))))))</f>
        <v>#VALUE!</v>
      </c>
      <c r="AG243" t="e">
        <f>MIN(100, MAX(0, (INDEX(出力表!D:D,11))*AE243/MAX(AF243, Settings!B3)))</f>
        <v>#VALUE!</v>
      </c>
      <c r="AH243">
        <f>MIN(100, MAX(0, 100*BETAINV(乱数表!$L243, MAX(0.00000001, (1/(1+EXP(-(INDEX(係数表!G:G,12) + $B243))))*(EXP(INDEX(係数表!H:H,12) + INDEX(係数表!I:I,12)*LN(INDEX(出力表!C:C,12)+1)))), MAX(0.00000001, (1-(1/(1+EXP(-(INDEX(係数表!G:G,12) + $B243)))))*(EXP(INDEX(係数表!H:H,12) + INDEX(係数表!I:I,12)*LN(INDEX(出力表!C:C,12)+1)))))))</f>
        <v>85.16962514314352</v>
      </c>
      <c r="AI243" t="e">
        <f>MIN(100, MAX(0, (100*(INDEX(出力表!D:D,12))/(EXP(INDEX(係数表!B:B,12) + $C243) + (INDEX(出力表!D:D,12)))) + (乱数表!$X243*(Settings!B12/(((INDEX(出力表!D:D,12))+1)^INDEX(係数表!E:E,12)*INDEX(係数表!F:F,12))))))</f>
        <v>#VALUE!</v>
      </c>
      <c r="AJ243" t="e">
        <f>MIN(100, MAX(0, (INDEX(出力表!D:D,12))*AH243/MAX(AI243, Settings!B3)))</f>
        <v>#VALUE!</v>
      </c>
      <c r="AK243">
        <f>MIN(100, MAX(0, 100*BETAINV(乱数表!$M243, MAX(0.00000001, (1/(1+EXP(-(INDEX(係数表!G:G,13) + $B243))))*(EXP(INDEX(係数表!H:H,13) + INDEX(係数表!I:I,13)*LN(INDEX(出力表!C:C,13)+1)))), MAX(0.00000001, (1-(1/(1+EXP(-(INDEX(係数表!G:G,13) + $B243)))))*(EXP(INDEX(係数表!H:H,13) + INDEX(係数表!I:I,13)*LN(INDEX(出力表!C:C,13)+1)))))))</f>
        <v>64.637000466554099</v>
      </c>
      <c r="AL243" t="e">
        <f>MIN(100, MAX(0, (100*(INDEX(出力表!D:D,13))/(EXP(INDEX(係数表!B:B,13) + $C243) + (INDEX(出力表!D:D,13)))) + (乱数表!$Y243*(Settings!B12/(((INDEX(出力表!D:D,13))+1)^INDEX(係数表!E:E,13)*INDEX(係数表!F:F,13))))))</f>
        <v>#VALUE!</v>
      </c>
      <c r="AM243" t="e">
        <f>MIN(100, MAX(0, (INDEX(出力表!D:D,13))*AK243/MAX(AL243, Settings!B3)))</f>
        <v>#VALUE!</v>
      </c>
      <c r="AN243">
        <f>IF(ISNUMBER(F243), INDEX(出力表!B:B,2)*F243, 0)+IF(ISNUMBER(I243), INDEX(出力表!B:B,3)*I243, 0)+IF(ISNUMBER(L243), INDEX(出力表!B:B,4)*L243, 0)+IF(ISNUMBER(O243), INDEX(出力表!B:B,5)*O243, 0)+IF(ISNUMBER(R243), INDEX(出力表!B:B,6)*R243, 0)+IF(ISNUMBER(U243), INDEX(出力表!B:B,7)*U243, 0)+IF(ISNUMBER(X243), INDEX(出力表!B:B,8)*X243, 0)+IF(ISNUMBER(AA243), INDEX(出力表!B:B,9)*AA243, 0)+IF(ISNUMBER(AD243), INDEX(出力表!B:B,10)*AD243, 0)+IF(ISNUMBER(AG243), INDEX(出力表!B:B,11)*AG243, 0)+IF(ISNUMBER(AJ243), INDEX(出力表!B:B,12)*AJ243, 0)+IF(ISNUMBER(AM243), INDEX(出力表!B:B,13)*AM243, 0)</f>
        <v>0</v>
      </c>
      <c r="AO243">
        <f>IF(ISNUMBER(F243), INDEX(出力表!B:B,2), 0)+IF(ISNUMBER(I243), INDEX(出力表!B:B,3), 0)+IF(ISNUMBER(L243), INDEX(出力表!B:B,4), 0)+IF(ISNUMBER(O243), INDEX(出力表!B:B,5), 0)+IF(ISNUMBER(R243), INDEX(出力表!B:B,6), 0)+IF(ISNUMBER(U243), INDEX(出力表!B:B,7), 0)+IF(ISNUMBER(X243), INDEX(出力表!B:B,8), 0)+IF(ISNUMBER(AA243), INDEX(出力表!B:B,9), 0)+IF(ISNUMBER(AD243), INDEX(出力表!B:B,10), 0)+IF(ISNUMBER(AG243), INDEX(出力表!B:B,11), 0)+IF(ISNUMBER(AJ243), INDEX(出力表!B:B,12), 0)+IF(ISNUMBER(AM243), INDEX(出力表!B:B,13), 0)</f>
        <v>0</v>
      </c>
      <c r="AP243" t="str">
        <f t="shared" si="3"/>
        <v/>
      </c>
    </row>
    <row r="244" spans="1:42" x14ac:dyDescent="0.2">
      <c r="A244">
        <v>243</v>
      </c>
      <c r="B244">
        <f>IF(UPPER(Settings!B4)="TRUE", 乱数表!$Z244*Settings!B10, 0)</f>
        <v>4.3695120645545822E-2</v>
      </c>
      <c r="C244">
        <f>IF(UPPER(Settings!B4)="TRUE", 乱数表!$AA244*Settings!B11, 0)</f>
        <v>0.12756752993610021</v>
      </c>
      <c r="D244">
        <f>MIN(100, MAX(0, 100*BETAINV(乱数表!$B244, MAX(0.00000001, (1/(1+EXP(-(INDEX(係数表!G:G,2) + $B244))))*(EXP(INDEX(係数表!H:H,2) + INDEX(係数表!I:I,2)*LN(INDEX(出力表!C:C,2)+1)))), MAX(0.00000001, (1-(1/(1+EXP(-(INDEX(係数表!G:G,2) + $B244)))))*(EXP(INDEX(係数表!H:H,2) + INDEX(係数表!I:I,2)*LN(INDEX(出力表!C:C,2)+1)))))))</f>
        <v>81.55487186293557</v>
      </c>
      <c r="E244" t="e">
        <f>MIN(100, MAX(0, (100*(INDEX(出力表!D:D,2))/(EXP(INDEX(係数表!B:B,2) + $C244) + (INDEX(出力表!D:D,2)))) + (乱数表!$N244*(Settings!B12/(((INDEX(出力表!D:D,2))+1)^INDEX(係数表!E:E,2)*INDEX(係数表!F:F,2))))))</f>
        <v>#VALUE!</v>
      </c>
      <c r="F244" t="e">
        <f>MIN(100, MAX(0, (INDEX(出力表!D:D,2))*D244/MAX(E244, Settings!B3)))</f>
        <v>#VALUE!</v>
      </c>
      <c r="G244">
        <f>MIN(100, MAX(0, 100*BETAINV(乱数表!$C244, MAX(0.00000001, (1/(1+EXP(-(INDEX(係数表!G:G,3) + $B244))))*(EXP(INDEX(係数表!H:H,3) + INDEX(係数表!I:I,3)*LN(INDEX(出力表!C:C,3)+1)))), MAX(0.00000001, (1-(1/(1+EXP(-(INDEX(係数表!G:G,3) + $B244)))))*(EXP(INDEX(係数表!H:H,3) + INDEX(係数表!I:I,3)*LN(INDEX(出力表!C:C,3)+1)))))))</f>
        <v>95.574505804397347</v>
      </c>
      <c r="H244" t="e">
        <f>MIN(100, MAX(0, (100*(INDEX(出力表!D:D,3))/(EXP(INDEX(係数表!B:B,3) + $C244) + (INDEX(出力表!D:D,3)))) + (乱数表!$O244*(Settings!B12/(((INDEX(出力表!D:D,3))+1)^INDEX(係数表!E:E,3)*INDEX(係数表!F:F,3))))))</f>
        <v>#VALUE!</v>
      </c>
      <c r="I244" t="e">
        <f>MIN(100, MAX(0, (INDEX(出力表!D:D,3))*G244/MAX(H244, Settings!B3)))</f>
        <v>#VALUE!</v>
      </c>
      <c r="J244">
        <f>MIN(100, MAX(0, 100*BETAINV(乱数表!$D244, MAX(0.00000001, (1/(1+EXP(-(INDEX(係数表!G:G,4) + $B244))))*(EXP(INDEX(係数表!H:H,4) + INDEX(係数表!I:I,4)*LN(INDEX(出力表!C:C,4)+1)))), MAX(0.00000001, (1-(1/(1+EXP(-(INDEX(係数表!G:G,4) + $B244)))))*(EXP(INDEX(係数表!H:H,4) + INDEX(係数表!I:I,4)*LN(INDEX(出力表!C:C,4)+1)))))))</f>
        <v>63.291326834394845</v>
      </c>
      <c r="K244" t="e">
        <f>MIN(100, MAX(0, (100*(INDEX(出力表!D:D,4))/(EXP(INDEX(係数表!B:B,4) + $C244) + (INDEX(出力表!D:D,4)))) + (乱数表!$P244*(Settings!B12/(((INDEX(出力表!D:D,4))+1)^INDEX(係数表!E:E,4)*INDEX(係数表!F:F,4))))))</f>
        <v>#VALUE!</v>
      </c>
      <c r="L244" t="e">
        <f>MIN(100, MAX(0, (INDEX(出力表!D:D,4))*J244/MAX(K244, Settings!B3)))</f>
        <v>#VALUE!</v>
      </c>
      <c r="M244">
        <f>MIN(100, MAX(0, 100*BETAINV(乱数表!$E244, MAX(0.00000001, (1/(1+EXP(-(INDEX(係数表!G:G,5) + $B244))))*(EXP(INDEX(係数表!H:H,5) + INDEX(係数表!I:I,5)*LN(INDEX(出力表!C:C,5)+1)))), MAX(0.00000001, (1-(1/(1+EXP(-(INDEX(係数表!G:G,5) + $B244)))))*(EXP(INDEX(係数表!H:H,5) + INDEX(係数表!I:I,5)*LN(INDEX(出力表!C:C,5)+1)))))))</f>
        <v>99.999983715633348</v>
      </c>
      <c r="N244" t="e">
        <f>MIN(100, MAX(0, (100*(INDEX(出力表!D:D,5))/(EXP(INDEX(係数表!B:B,5) + $C244) + (INDEX(出力表!D:D,5)))) + (乱数表!$Q244*(Settings!B12/(((INDEX(出力表!D:D,5))+1)^INDEX(係数表!E:E,5)*INDEX(係数表!F:F,5))))))</f>
        <v>#VALUE!</v>
      </c>
      <c r="O244" t="e">
        <f>MIN(100, MAX(0, (INDEX(出力表!D:D,5))*M244/MAX(N244, Settings!B3)))</f>
        <v>#VALUE!</v>
      </c>
      <c r="P244">
        <f>MIN(100, MAX(0, 100*BETAINV(乱数表!$F244, MAX(0.00000001, (1/(1+EXP(-(INDEX(係数表!G:G,6) + $B244))))*(EXP(INDEX(係数表!H:H,6) + INDEX(係数表!I:I,6)*LN(INDEX(出力表!C:C,6)+1)))), MAX(0.00000001, (1-(1/(1+EXP(-(INDEX(係数表!G:G,6) + $B244)))))*(EXP(INDEX(係数表!H:H,6) + INDEX(係数表!I:I,6)*LN(INDEX(出力表!C:C,6)+1)))))))</f>
        <v>79.746667758594185</v>
      </c>
      <c r="Q244" t="e">
        <f>MIN(100, MAX(0, (100*(INDEX(出力表!D:D,6))/(EXP(INDEX(係数表!B:B,6) + $C244) + (INDEX(出力表!D:D,6)))) + (乱数表!$R244*(Settings!B12/(((INDEX(出力表!D:D,6))+1)^INDEX(係数表!E:E,6)*INDEX(係数表!F:F,6))))))</f>
        <v>#VALUE!</v>
      </c>
      <c r="R244" t="e">
        <f>MIN(100, MAX(0, (INDEX(出力表!D:D,6))*P244/MAX(Q244, Settings!B3)))</f>
        <v>#VALUE!</v>
      </c>
      <c r="S244">
        <f>MIN(100, MAX(0, 100*BETAINV(乱数表!$G244, MAX(0.00000001, (1/(1+EXP(-(INDEX(係数表!G:G,7) + $B244))))*(EXP(INDEX(係数表!H:H,7) + INDEX(係数表!I:I,7)*LN(INDEX(出力表!C:C,7)+1)))), MAX(0.00000001, (1-(1/(1+EXP(-(INDEX(係数表!G:G,7) + $B244)))))*(EXP(INDEX(係数表!H:H,7) + INDEX(係数表!I:I,7)*LN(INDEX(出力表!C:C,7)+1)))))))</f>
        <v>96.654438277100468</v>
      </c>
      <c r="T244" t="e">
        <f>MIN(100, MAX(0, (100*(INDEX(出力表!D:D,7))/(EXP(INDEX(係数表!B:B,7) + $C244) + (INDEX(出力表!D:D,7)))) + (乱数表!$S244*(Settings!B12/(((INDEX(出力表!D:D,7))+1)^INDEX(係数表!E:E,7)*INDEX(係数表!F:F,7))))))</f>
        <v>#VALUE!</v>
      </c>
      <c r="U244" t="e">
        <f>MIN(100, MAX(0, (INDEX(出力表!D:D,7))*S244/MAX(T244, Settings!B3)))</f>
        <v>#VALUE!</v>
      </c>
      <c r="V244">
        <f>MIN(100, MAX(0, 100*BETAINV(乱数表!$H244, MAX(0.00000001, (1/(1+EXP(-(INDEX(係数表!G:G,8) + $B244))))*(EXP(INDEX(係数表!H:H,8) + INDEX(係数表!I:I,8)*LN(INDEX(出力表!C:C,8)+1)))), MAX(0.00000001, (1-(1/(1+EXP(-(INDEX(係数表!G:G,8) + $B244)))))*(EXP(INDEX(係数表!H:H,8) + INDEX(係数表!I:I,8)*LN(INDEX(出力表!C:C,8)+1)))))))</f>
        <v>97.753152622881089</v>
      </c>
      <c r="W244" t="e">
        <f>MIN(100, MAX(0, (100*(INDEX(出力表!D:D,8))/(EXP(INDEX(係数表!B:B,8) + $C244) + (INDEX(出力表!D:D,8)))) + (乱数表!$T244*(Settings!B12/(((INDEX(出力表!D:D,8))+1)^INDEX(係数表!E:E,8)*INDEX(係数表!F:F,8))))))</f>
        <v>#VALUE!</v>
      </c>
      <c r="X244" t="e">
        <f>MIN(100, MAX(0, (INDEX(出力表!D:D,8))*V244/MAX(W244, Settings!B3)))</f>
        <v>#VALUE!</v>
      </c>
      <c r="Y244">
        <f>MIN(100, MAX(0, 100*BETAINV(乱数表!$I244, MAX(0.00000001, (1/(1+EXP(-(INDEX(係数表!G:G,9) + $B244))))*(EXP(INDEX(係数表!H:H,9) + INDEX(係数表!I:I,9)*LN(INDEX(出力表!C:C,9)+1)))), MAX(0.00000001, (1-(1/(1+EXP(-(INDEX(係数表!G:G,9) + $B244)))))*(EXP(INDEX(係数表!H:H,9) + INDEX(係数表!I:I,9)*LN(INDEX(出力表!C:C,9)+1)))))))</f>
        <v>81.099895069030097</v>
      </c>
      <c r="Z244" t="e">
        <f>MIN(100, MAX(0, (100*(INDEX(出力表!D:D,9))/(EXP(INDEX(係数表!B:B,9) + $C244) + (INDEX(出力表!D:D,9)))) + (乱数表!$U244*(Settings!B12/(((INDEX(出力表!D:D,9))+1)^INDEX(係数表!E:E,9)*INDEX(係数表!F:F,9))))))</f>
        <v>#VALUE!</v>
      </c>
      <c r="AA244" t="e">
        <f>MIN(100, MAX(0, (INDEX(出力表!D:D,9))*Y244/MAX(Z244, Settings!B3)))</f>
        <v>#VALUE!</v>
      </c>
      <c r="AB244">
        <f>MIN(100, MAX(0, 100*BETAINV(乱数表!$J244, MAX(0.00000001, (1/(1+EXP(-(INDEX(係数表!G:G,10) + $B244))))*(EXP(INDEX(係数表!H:H,10) + INDEX(係数表!I:I,10)*LN(INDEX(出力表!C:C,10)+1)))), MAX(0.00000001, (1-(1/(1+EXP(-(INDEX(係数表!G:G,10) + $B244)))))*(EXP(INDEX(係数表!H:H,10) + INDEX(係数表!I:I,10)*LN(INDEX(出力表!C:C,10)+1)))))))</f>
        <v>95.199164305995126</v>
      </c>
      <c r="AC244" t="e">
        <f>MIN(100, MAX(0, (100*(INDEX(出力表!D:D,10))/(EXP(INDEX(係数表!B:B,10) + $C244) + (INDEX(出力表!D:D,10)))) + (乱数表!$V244*(Settings!B12/(((INDEX(出力表!D:D,10))+1)^INDEX(係数表!E:E,10)*INDEX(係数表!F:F,10))))))</f>
        <v>#VALUE!</v>
      </c>
      <c r="AD244" t="e">
        <f>MIN(100, MAX(0, (INDEX(出力表!D:D,10))*AB244/MAX(AC244, Settings!B3)))</f>
        <v>#VALUE!</v>
      </c>
      <c r="AE244">
        <f>MIN(100, MAX(0, 100*BETAINV(乱数表!$K244, MAX(0.00000001, (1/(1+EXP(-(INDEX(係数表!G:G,11) + $B244))))*(EXP(INDEX(係数表!H:H,11) + INDEX(係数表!I:I,11)*LN(INDEX(出力表!C:C,11)+1)))), MAX(0.00000001, (1-(1/(1+EXP(-(INDEX(係数表!G:G,11) + $B244)))))*(EXP(INDEX(係数表!H:H,11) + INDEX(係数表!I:I,11)*LN(INDEX(出力表!C:C,11)+1)))))))</f>
        <v>92.994205414306691</v>
      </c>
      <c r="AF244" t="e">
        <f>MIN(100, MAX(0, (100*(INDEX(出力表!D:D,11))/(EXP(INDEX(係数表!B:B,11) + $C244) + (INDEX(出力表!D:D,11)))) + (乱数表!$W244*(Settings!B12/(((INDEX(出力表!D:D,11))+1)^INDEX(係数表!E:E,11)*INDEX(係数表!F:F,11))))))</f>
        <v>#VALUE!</v>
      </c>
      <c r="AG244" t="e">
        <f>MIN(100, MAX(0, (INDEX(出力表!D:D,11))*AE244/MAX(AF244, Settings!B3)))</f>
        <v>#VALUE!</v>
      </c>
      <c r="AH244">
        <f>MIN(100, MAX(0, 100*BETAINV(乱数表!$L244, MAX(0.00000001, (1/(1+EXP(-(INDEX(係数表!G:G,12) + $B244))))*(EXP(INDEX(係数表!H:H,12) + INDEX(係数表!I:I,12)*LN(INDEX(出力表!C:C,12)+1)))), MAX(0.00000001, (1-(1/(1+EXP(-(INDEX(係数表!G:G,12) + $B244)))))*(EXP(INDEX(係数表!H:H,12) + INDEX(係数表!I:I,12)*LN(INDEX(出力表!C:C,12)+1)))))))</f>
        <v>96.989675528671199</v>
      </c>
      <c r="AI244" t="e">
        <f>MIN(100, MAX(0, (100*(INDEX(出力表!D:D,12))/(EXP(INDEX(係数表!B:B,12) + $C244) + (INDEX(出力表!D:D,12)))) + (乱数表!$X244*(Settings!B12/(((INDEX(出力表!D:D,12))+1)^INDEX(係数表!E:E,12)*INDEX(係数表!F:F,12))))))</f>
        <v>#VALUE!</v>
      </c>
      <c r="AJ244" t="e">
        <f>MIN(100, MAX(0, (INDEX(出力表!D:D,12))*AH244/MAX(AI244, Settings!B3)))</f>
        <v>#VALUE!</v>
      </c>
      <c r="AK244">
        <f>MIN(100, MAX(0, 100*BETAINV(乱数表!$M244, MAX(0.00000001, (1/(1+EXP(-(INDEX(係数表!G:G,13) + $B244))))*(EXP(INDEX(係数表!H:H,13) + INDEX(係数表!I:I,13)*LN(INDEX(出力表!C:C,13)+1)))), MAX(0.00000001, (1-(1/(1+EXP(-(INDEX(係数表!G:G,13) + $B244)))))*(EXP(INDEX(係数表!H:H,13) + INDEX(係数表!I:I,13)*LN(INDEX(出力表!C:C,13)+1)))))))</f>
        <v>99.598495274637841</v>
      </c>
      <c r="AL244" t="e">
        <f>MIN(100, MAX(0, (100*(INDEX(出力表!D:D,13))/(EXP(INDEX(係数表!B:B,13) + $C244) + (INDEX(出力表!D:D,13)))) + (乱数表!$Y244*(Settings!B12/(((INDEX(出力表!D:D,13))+1)^INDEX(係数表!E:E,13)*INDEX(係数表!F:F,13))))))</f>
        <v>#VALUE!</v>
      </c>
      <c r="AM244" t="e">
        <f>MIN(100, MAX(0, (INDEX(出力表!D:D,13))*AK244/MAX(AL244, Settings!B3)))</f>
        <v>#VALUE!</v>
      </c>
      <c r="AN244">
        <f>IF(ISNUMBER(F244), INDEX(出力表!B:B,2)*F244, 0)+IF(ISNUMBER(I244), INDEX(出力表!B:B,3)*I244, 0)+IF(ISNUMBER(L244), INDEX(出力表!B:B,4)*L244, 0)+IF(ISNUMBER(O244), INDEX(出力表!B:B,5)*O244, 0)+IF(ISNUMBER(R244), INDEX(出力表!B:B,6)*R244, 0)+IF(ISNUMBER(U244), INDEX(出力表!B:B,7)*U244, 0)+IF(ISNUMBER(X244), INDEX(出力表!B:B,8)*X244, 0)+IF(ISNUMBER(AA244), INDEX(出力表!B:B,9)*AA244, 0)+IF(ISNUMBER(AD244), INDEX(出力表!B:B,10)*AD244, 0)+IF(ISNUMBER(AG244), INDEX(出力表!B:B,11)*AG244, 0)+IF(ISNUMBER(AJ244), INDEX(出力表!B:B,12)*AJ244, 0)+IF(ISNUMBER(AM244), INDEX(出力表!B:B,13)*AM244, 0)</f>
        <v>0</v>
      </c>
      <c r="AO244">
        <f>IF(ISNUMBER(F244), INDEX(出力表!B:B,2), 0)+IF(ISNUMBER(I244), INDEX(出力表!B:B,3), 0)+IF(ISNUMBER(L244), INDEX(出力表!B:B,4), 0)+IF(ISNUMBER(O244), INDEX(出力表!B:B,5), 0)+IF(ISNUMBER(R244), INDEX(出力表!B:B,6), 0)+IF(ISNUMBER(U244), INDEX(出力表!B:B,7), 0)+IF(ISNUMBER(X244), INDEX(出力表!B:B,8), 0)+IF(ISNUMBER(AA244), INDEX(出力表!B:B,9), 0)+IF(ISNUMBER(AD244), INDEX(出力表!B:B,10), 0)+IF(ISNUMBER(AG244), INDEX(出力表!B:B,11), 0)+IF(ISNUMBER(AJ244), INDEX(出力表!B:B,12), 0)+IF(ISNUMBER(AM244), INDEX(出力表!B:B,13), 0)</f>
        <v>0</v>
      </c>
      <c r="AP244" t="str">
        <f t="shared" si="3"/>
        <v/>
      </c>
    </row>
    <row r="245" spans="1:42" x14ac:dyDescent="0.2">
      <c r="A245">
        <v>244</v>
      </c>
      <c r="B245">
        <f>IF(UPPER(Settings!B4)="TRUE", 乱数表!$Z245*Settings!B10, 0)</f>
        <v>-7.7436621113737142E-2</v>
      </c>
      <c r="C245">
        <f>IF(UPPER(Settings!B4)="TRUE", 乱数表!$AA245*Settings!B11, 0)</f>
        <v>-2.9896848384892441E-2</v>
      </c>
      <c r="D245">
        <f>MIN(100, MAX(0, 100*BETAINV(乱数表!$B245, MAX(0.00000001, (1/(1+EXP(-(INDEX(係数表!G:G,2) + $B245))))*(EXP(INDEX(係数表!H:H,2) + INDEX(係数表!I:I,2)*LN(INDEX(出力表!C:C,2)+1)))), MAX(0.00000001, (1-(1/(1+EXP(-(INDEX(係数表!G:G,2) + $B245)))))*(EXP(INDEX(係数表!H:H,2) + INDEX(係数表!I:I,2)*LN(INDEX(出力表!C:C,2)+1)))))))</f>
        <v>97.487777449882415</v>
      </c>
      <c r="E245" t="e">
        <f>MIN(100, MAX(0, (100*(INDEX(出力表!D:D,2))/(EXP(INDEX(係数表!B:B,2) + $C245) + (INDEX(出力表!D:D,2)))) + (乱数表!$N245*(Settings!B12/(((INDEX(出力表!D:D,2))+1)^INDEX(係数表!E:E,2)*INDEX(係数表!F:F,2))))))</f>
        <v>#VALUE!</v>
      </c>
      <c r="F245" t="e">
        <f>MIN(100, MAX(0, (INDEX(出力表!D:D,2))*D245/MAX(E245, Settings!B3)))</f>
        <v>#VALUE!</v>
      </c>
      <c r="G245">
        <f>MIN(100, MAX(0, 100*BETAINV(乱数表!$C245, MAX(0.00000001, (1/(1+EXP(-(INDEX(係数表!G:G,3) + $B245))))*(EXP(INDEX(係数表!H:H,3) + INDEX(係数表!I:I,3)*LN(INDEX(出力表!C:C,3)+1)))), MAX(0.00000001, (1-(1/(1+EXP(-(INDEX(係数表!G:G,3) + $B245)))))*(EXP(INDEX(係数表!H:H,3) + INDEX(係数表!I:I,3)*LN(INDEX(出力表!C:C,3)+1)))))))</f>
        <v>88.643279165006945</v>
      </c>
      <c r="H245" t="e">
        <f>MIN(100, MAX(0, (100*(INDEX(出力表!D:D,3))/(EXP(INDEX(係数表!B:B,3) + $C245) + (INDEX(出力表!D:D,3)))) + (乱数表!$O245*(Settings!B12/(((INDEX(出力表!D:D,3))+1)^INDEX(係数表!E:E,3)*INDEX(係数表!F:F,3))))))</f>
        <v>#VALUE!</v>
      </c>
      <c r="I245" t="e">
        <f>MIN(100, MAX(0, (INDEX(出力表!D:D,3))*G245/MAX(H245, Settings!B3)))</f>
        <v>#VALUE!</v>
      </c>
      <c r="J245">
        <f>MIN(100, MAX(0, 100*BETAINV(乱数表!$D245, MAX(0.00000001, (1/(1+EXP(-(INDEX(係数表!G:G,4) + $B245))))*(EXP(INDEX(係数表!H:H,4) + INDEX(係数表!I:I,4)*LN(INDEX(出力表!C:C,4)+1)))), MAX(0.00000001, (1-(1/(1+EXP(-(INDEX(係数表!G:G,4) + $B245)))))*(EXP(INDEX(係数表!H:H,4) + INDEX(係数表!I:I,4)*LN(INDEX(出力表!C:C,4)+1)))))))</f>
        <v>99.909752106106382</v>
      </c>
      <c r="K245" t="e">
        <f>MIN(100, MAX(0, (100*(INDEX(出力表!D:D,4))/(EXP(INDEX(係数表!B:B,4) + $C245) + (INDEX(出力表!D:D,4)))) + (乱数表!$P245*(Settings!B12/(((INDEX(出力表!D:D,4))+1)^INDEX(係数表!E:E,4)*INDEX(係数表!F:F,4))))))</f>
        <v>#VALUE!</v>
      </c>
      <c r="L245" t="e">
        <f>MIN(100, MAX(0, (INDEX(出力表!D:D,4))*J245/MAX(K245, Settings!B3)))</f>
        <v>#VALUE!</v>
      </c>
      <c r="M245">
        <f>MIN(100, MAX(0, 100*BETAINV(乱数表!$E245, MAX(0.00000001, (1/(1+EXP(-(INDEX(係数表!G:G,5) + $B245))))*(EXP(INDEX(係数表!H:H,5) + INDEX(係数表!I:I,5)*LN(INDEX(出力表!C:C,5)+1)))), MAX(0.00000001, (1-(1/(1+EXP(-(INDEX(係数表!G:G,5) + $B245)))))*(EXP(INDEX(係数表!H:H,5) + INDEX(係数表!I:I,5)*LN(INDEX(出力表!C:C,5)+1)))))))</f>
        <v>99.673184711253526</v>
      </c>
      <c r="N245" t="e">
        <f>MIN(100, MAX(0, (100*(INDEX(出力表!D:D,5))/(EXP(INDEX(係数表!B:B,5) + $C245) + (INDEX(出力表!D:D,5)))) + (乱数表!$Q245*(Settings!B12/(((INDEX(出力表!D:D,5))+1)^INDEX(係数表!E:E,5)*INDEX(係数表!F:F,5))))))</f>
        <v>#VALUE!</v>
      </c>
      <c r="O245" t="e">
        <f>MIN(100, MAX(0, (INDEX(出力表!D:D,5))*M245/MAX(N245, Settings!B3)))</f>
        <v>#VALUE!</v>
      </c>
      <c r="P245">
        <f>MIN(100, MAX(0, 100*BETAINV(乱数表!$F245, MAX(0.00000001, (1/(1+EXP(-(INDEX(係数表!G:G,6) + $B245))))*(EXP(INDEX(係数表!H:H,6) + INDEX(係数表!I:I,6)*LN(INDEX(出力表!C:C,6)+1)))), MAX(0.00000001, (1-(1/(1+EXP(-(INDEX(係数表!G:G,6) + $B245)))))*(EXP(INDEX(係数表!H:H,6) + INDEX(係数表!I:I,6)*LN(INDEX(出力表!C:C,6)+1)))))))</f>
        <v>63.504563763359045</v>
      </c>
      <c r="Q245" t="e">
        <f>MIN(100, MAX(0, (100*(INDEX(出力表!D:D,6))/(EXP(INDEX(係数表!B:B,6) + $C245) + (INDEX(出力表!D:D,6)))) + (乱数表!$R245*(Settings!B12/(((INDEX(出力表!D:D,6))+1)^INDEX(係数表!E:E,6)*INDEX(係数表!F:F,6))))))</f>
        <v>#VALUE!</v>
      </c>
      <c r="R245" t="e">
        <f>MIN(100, MAX(0, (INDEX(出力表!D:D,6))*P245/MAX(Q245, Settings!B3)))</f>
        <v>#VALUE!</v>
      </c>
      <c r="S245">
        <f>MIN(100, MAX(0, 100*BETAINV(乱数表!$G245, MAX(0.00000001, (1/(1+EXP(-(INDEX(係数表!G:G,7) + $B245))))*(EXP(INDEX(係数表!H:H,7) + INDEX(係数表!I:I,7)*LN(INDEX(出力表!C:C,7)+1)))), MAX(0.00000001, (1-(1/(1+EXP(-(INDEX(係数表!G:G,7) + $B245)))))*(EXP(INDEX(係数表!H:H,7) + INDEX(係数表!I:I,7)*LN(INDEX(出力表!C:C,7)+1)))))))</f>
        <v>90.417585870574541</v>
      </c>
      <c r="T245" t="e">
        <f>MIN(100, MAX(0, (100*(INDEX(出力表!D:D,7))/(EXP(INDEX(係数表!B:B,7) + $C245) + (INDEX(出力表!D:D,7)))) + (乱数表!$S245*(Settings!B12/(((INDEX(出力表!D:D,7))+1)^INDEX(係数表!E:E,7)*INDEX(係数表!F:F,7))))))</f>
        <v>#VALUE!</v>
      </c>
      <c r="U245" t="e">
        <f>MIN(100, MAX(0, (INDEX(出力表!D:D,7))*S245/MAX(T245, Settings!B3)))</f>
        <v>#VALUE!</v>
      </c>
      <c r="V245">
        <f>MIN(100, MAX(0, 100*BETAINV(乱数表!$H245, MAX(0.00000001, (1/(1+EXP(-(INDEX(係数表!G:G,8) + $B245))))*(EXP(INDEX(係数表!H:H,8) + INDEX(係数表!I:I,8)*LN(INDEX(出力表!C:C,8)+1)))), MAX(0.00000001, (1-(1/(1+EXP(-(INDEX(係数表!G:G,8) + $B245)))))*(EXP(INDEX(係数表!H:H,8) + INDEX(係数表!I:I,8)*LN(INDEX(出力表!C:C,8)+1)))))))</f>
        <v>88.668636344764678</v>
      </c>
      <c r="W245" t="e">
        <f>MIN(100, MAX(0, (100*(INDEX(出力表!D:D,8))/(EXP(INDEX(係数表!B:B,8) + $C245) + (INDEX(出力表!D:D,8)))) + (乱数表!$T245*(Settings!B12/(((INDEX(出力表!D:D,8))+1)^INDEX(係数表!E:E,8)*INDEX(係数表!F:F,8))))))</f>
        <v>#VALUE!</v>
      </c>
      <c r="X245" t="e">
        <f>MIN(100, MAX(0, (INDEX(出力表!D:D,8))*V245/MAX(W245, Settings!B3)))</f>
        <v>#VALUE!</v>
      </c>
      <c r="Y245">
        <f>MIN(100, MAX(0, 100*BETAINV(乱数表!$I245, MAX(0.00000001, (1/(1+EXP(-(INDEX(係数表!G:G,9) + $B245))))*(EXP(INDEX(係数表!H:H,9) + INDEX(係数表!I:I,9)*LN(INDEX(出力表!C:C,9)+1)))), MAX(0.00000001, (1-(1/(1+EXP(-(INDEX(係数表!G:G,9) + $B245)))))*(EXP(INDEX(係数表!H:H,9) + INDEX(係数表!I:I,9)*LN(INDEX(出力表!C:C,9)+1)))))))</f>
        <v>86.323058633828481</v>
      </c>
      <c r="Z245" t="e">
        <f>MIN(100, MAX(0, (100*(INDEX(出力表!D:D,9))/(EXP(INDEX(係数表!B:B,9) + $C245) + (INDEX(出力表!D:D,9)))) + (乱数表!$U245*(Settings!B12/(((INDEX(出力表!D:D,9))+1)^INDEX(係数表!E:E,9)*INDEX(係数表!F:F,9))))))</f>
        <v>#VALUE!</v>
      </c>
      <c r="AA245" t="e">
        <f>MIN(100, MAX(0, (INDEX(出力表!D:D,9))*Y245/MAX(Z245, Settings!B3)))</f>
        <v>#VALUE!</v>
      </c>
      <c r="AB245">
        <f>MIN(100, MAX(0, 100*BETAINV(乱数表!$J245, MAX(0.00000001, (1/(1+EXP(-(INDEX(係数表!G:G,10) + $B245))))*(EXP(INDEX(係数表!H:H,10) + INDEX(係数表!I:I,10)*LN(INDEX(出力表!C:C,10)+1)))), MAX(0.00000001, (1-(1/(1+EXP(-(INDEX(係数表!G:G,10) + $B245)))))*(EXP(INDEX(係数表!H:H,10) + INDEX(係数表!I:I,10)*LN(INDEX(出力表!C:C,10)+1)))))))</f>
        <v>86.928419299897314</v>
      </c>
      <c r="AC245" t="e">
        <f>MIN(100, MAX(0, (100*(INDEX(出力表!D:D,10))/(EXP(INDEX(係数表!B:B,10) + $C245) + (INDEX(出力表!D:D,10)))) + (乱数表!$V245*(Settings!B12/(((INDEX(出力表!D:D,10))+1)^INDEX(係数表!E:E,10)*INDEX(係数表!F:F,10))))))</f>
        <v>#VALUE!</v>
      </c>
      <c r="AD245" t="e">
        <f>MIN(100, MAX(0, (INDEX(出力表!D:D,10))*AB245/MAX(AC245, Settings!B3)))</f>
        <v>#VALUE!</v>
      </c>
      <c r="AE245">
        <f>MIN(100, MAX(0, 100*BETAINV(乱数表!$K245, MAX(0.00000001, (1/(1+EXP(-(INDEX(係数表!G:G,11) + $B245))))*(EXP(INDEX(係数表!H:H,11) + INDEX(係数表!I:I,11)*LN(INDEX(出力表!C:C,11)+1)))), MAX(0.00000001, (1-(1/(1+EXP(-(INDEX(係数表!G:G,11) + $B245)))))*(EXP(INDEX(係数表!H:H,11) + INDEX(係数表!I:I,11)*LN(INDEX(出力表!C:C,11)+1)))))))</f>
        <v>95.449180254369679</v>
      </c>
      <c r="AF245" t="e">
        <f>MIN(100, MAX(0, (100*(INDEX(出力表!D:D,11))/(EXP(INDEX(係数表!B:B,11) + $C245) + (INDEX(出力表!D:D,11)))) + (乱数表!$W245*(Settings!B12/(((INDEX(出力表!D:D,11))+1)^INDEX(係数表!E:E,11)*INDEX(係数表!F:F,11))))))</f>
        <v>#VALUE!</v>
      </c>
      <c r="AG245" t="e">
        <f>MIN(100, MAX(0, (INDEX(出力表!D:D,11))*AE245/MAX(AF245, Settings!B3)))</f>
        <v>#VALUE!</v>
      </c>
      <c r="AH245">
        <f>MIN(100, MAX(0, 100*BETAINV(乱数表!$L245, MAX(0.00000001, (1/(1+EXP(-(INDEX(係数表!G:G,12) + $B245))))*(EXP(INDEX(係数表!H:H,12) + INDEX(係数表!I:I,12)*LN(INDEX(出力表!C:C,12)+1)))), MAX(0.00000001, (1-(1/(1+EXP(-(INDEX(係数表!G:G,12) + $B245)))))*(EXP(INDEX(係数表!H:H,12) + INDEX(係数表!I:I,12)*LN(INDEX(出力表!C:C,12)+1)))))))</f>
        <v>89.929941693302055</v>
      </c>
      <c r="AI245" t="e">
        <f>MIN(100, MAX(0, (100*(INDEX(出力表!D:D,12))/(EXP(INDEX(係数表!B:B,12) + $C245) + (INDEX(出力表!D:D,12)))) + (乱数表!$X245*(Settings!B12/(((INDEX(出力表!D:D,12))+1)^INDEX(係数表!E:E,12)*INDEX(係数表!F:F,12))))))</f>
        <v>#VALUE!</v>
      </c>
      <c r="AJ245" t="e">
        <f>MIN(100, MAX(0, (INDEX(出力表!D:D,12))*AH245/MAX(AI245, Settings!B3)))</f>
        <v>#VALUE!</v>
      </c>
      <c r="AK245">
        <f>MIN(100, MAX(0, 100*BETAINV(乱数表!$M245, MAX(0.00000001, (1/(1+EXP(-(INDEX(係数表!G:G,13) + $B245))))*(EXP(INDEX(係数表!H:H,13) + INDEX(係数表!I:I,13)*LN(INDEX(出力表!C:C,13)+1)))), MAX(0.00000001, (1-(1/(1+EXP(-(INDEX(係数表!G:G,13) + $B245)))))*(EXP(INDEX(係数表!H:H,13) + INDEX(係数表!I:I,13)*LN(INDEX(出力表!C:C,13)+1)))))))</f>
        <v>99.967946260116875</v>
      </c>
      <c r="AL245" t="e">
        <f>MIN(100, MAX(0, (100*(INDEX(出力表!D:D,13))/(EXP(INDEX(係数表!B:B,13) + $C245) + (INDEX(出力表!D:D,13)))) + (乱数表!$Y245*(Settings!B12/(((INDEX(出力表!D:D,13))+1)^INDEX(係数表!E:E,13)*INDEX(係数表!F:F,13))))))</f>
        <v>#VALUE!</v>
      </c>
      <c r="AM245" t="e">
        <f>MIN(100, MAX(0, (INDEX(出力表!D:D,13))*AK245/MAX(AL245, Settings!B3)))</f>
        <v>#VALUE!</v>
      </c>
      <c r="AN245">
        <f>IF(ISNUMBER(F245), INDEX(出力表!B:B,2)*F245, 0)+IF(ISNUMBER(I245), INDEX(出力表!B:B,3)*I245, 0)+IF(ISNUMBER(L245), INDEX(出力表!B:B,4)*L245, 0)+IF(ISNUMBER(O245), INDEX(出力表!B:B,5)*O245, 0)+IF(ISNUMBER(R245), INDEX(出力表!B:B,6)*R245, 0)+IF(ISNUMBER(U245), INDEX(出力表!B:B,7)*U245, 0)+IF(ISNUMBER(X245), INDEX(出力表!B:B,8)*X245, 0)+IF(ISNUMBER(AA245), INDEX(出力表!B:B,9)*AA245, 0)+IF(ISNUMBER(AD245), INDEX(出力表!B:B,10)*AD245, 0)+IF(ISNUMBER(AG245), INDEX(出力表!B:B,11)*AG245, 0)+IF(ISNUMBER(AJ245), INDEX(出力表!B:B,12)*AJ245, 0)+IF(ISNUMBER(AM245), INDEX(出力表!B:B,13)*AM245, 0)</f>
        <v>0</v>
      </c>
      <c r="AO245">
        <f>IF(ISNUMBER(F245), INDEX(出力表!B:B,2), 0)+IF(ISNUMBER(I245), INDEX(出力表!B:B,3), 0)+IF(ISNUMBER(L245), INDEX(出力表!B:B,4), 0)+IF(ISNUMBER(O245), INDEX(出力表!B:B,5), 0)+IF(ISNUMBER(R245), INDEX(出力表!B:B,6), 0)+IF(ISNUMBER(U245), INDEX(出力表!B:B,7), 0)+IF(ISNUMBER(X245), INDEX(出力表!B:B,8), 0)+IF(ISNUMBER(AA245), INDEX(出力表!B:B,9), 0)+IF(ISNUMBER(AD245), INDEX(出力表!B:B,10), 0)+IF(ISNUMBER(AG245), INDEX(出力表!B:B,11), 0)+IF(ISNUMBER(AJ245), INDEX(出力表!B:B,12), 0)+IF(ISNUMBER(AM245), INDEX(出力表!B:B,13), 0)</f>
        <v>0</v>
      </c>
      <c r="AP245" t="str">
        <f t="shared" si="3"/>
        <v/>
      </c>
    </row>
    <row r="246" spans="1:42" x14ac:dyDescent="0.2">
      <c r="A246">
        <v>245</v>
      </c>
      <c r="B246">
        <f>IF(UPPER(Settings!B4)="TRUE", 乱数表!$Z246*Settings!B10, 0)</f>
        <v>-0.32300617614872279</v>
      </c>
      <c r="C246">
        <f>IF(UPPER(Settings!B4)="TRUE", 乱数表!$AA246*Settings!B11, 0)</f>
        <v>-4.8883352075982399E-2</v>
      </c>
      <c r="D246">
        <f>MIN(100, MAX(0, 100*BETAINV(乱数表!$B246, MAX(0.00000001, (1/(1+EXP(-(INDEX(係数表!G:G,2) + $B246))))*(EXP(INDEX(係数表!H:H,2) + INDEX(係数表!I:I,2)*LN(INDEX(出力表!C:C,2)+1)))), MAX(0.00000001, (1-(1/(1+EXP(-(INDEX(係数表!G:G,2) + $B246)))))*(EXP(INDEX(係数表!H:H,2) + INDEX(係数表!I:I,2)*LN(INDEX(出力表!C:C,2)+1)))))))</f>
        <v>84.767093962345925</v>
      </c>
      <c r="E246" t="e">
        <f>MIN(100, MAX(0, (100*(INDEX(出力表!D:D,2))/(EXP(INDEX(係数表!B:B,2) + $C246) + (INDEX(出力表!D:D,2)))) + (乱数表!$N246*(Settings!B12/(((INDEX(出力表!D:D,2))+1)^INDEX(係数表!E:E,2)*INDEX(係数表!F:F,2))))))</f>
        <v>#VALUE!</v>
      </c>
      <c r="F246" t="e">
        <f>MIN(100, MAX(0, (INDEX(出力表!D:D,2))*D246/MAX(E246, Settings!B3)))</f>
        <v>#VALUE!</v>
      </c>
      <c r="G246">
        <f>MIN(100, MAX(0, 100*BETAINV(乱数表!$C246, MAX(0.00000001, (1/(1+EXP(-(INDEX(係数表!G:G,3) + $B246))))*(EXP(INDEX(係数表!H:H,3) + INDEX(係数表!I:I,3)*LN(INDEX(出力表!C:C,3)+1)))), MAX(0.00000001, (1-(1/(1+EXP(-(INDEX(係数表!G:G,3) + $B246)))))*(EXP(INDEX(係数表!H:H,3) + INDEX(係数表!I:I,3)*LN(INDEX(出力表!C:C,3)+1)))))))</f>
        <v>96.523081402425674</v>
      </c>
      <c r="H246" t="e">
        <f>MIN(100, MAX(0, (100*(INDEX(出力表!D:D,3))/(EXP(INDEX(係数表!B:B,3) + $C246) + (INDEX(出力表!D:D,3)))) + (乱数表!$O246*(Settings!B12/(((INDEX(出力表!D:D,3))+1)^INDEX(係数表!E:E,3)*INDEX(係数表!F:F,3))))))</f>
        <v>#VALUE!</v>
      </c>
      <c r="I246" t="e">
        <f>MIN(100, MAX(0, (INDEX(出力表!D:D,3))*G246/MAX(H246, Settings!B3)))</f>
        <v>#VALUE!</v>
      </c>
      <c r="J246">
        <f>MIN(100, MAX(0, 100*BETAINV(乱数表!$D246, MAX(0.00000001, (1/(1+EXP(-(INDEX(係数表!G:G,4) + $B246))))*(EXP(INDEX(係数表!H:H,4) + INDEX(係数表!I:I,4)*LN(INDEX(出力表!C:C,4)+1)))), MAX(0.00000001, (1-(1/(1+EXP(-(INDEX(係数表!G:G,4) + $B246)))))*(EXP(INDEX(係数表!H:H,4) + INDEX(係数表!I:I,4)*LN(INDEX(出力表!C:C,4)+1)))))))</f>
        <v>99.00938700369359</v>
      </c>
      <c r="K246" t="e">
        <f>MIN(100, MAX(0, (100*(INDEX(出力表!D:D,4))/(EXP(INDEX(係数表!B:B,4) + $C246) + (INDEX(出力表!D:D,4)))) + (乱数表!$P246*(Settings!B12/(((INDEX(出力表!D:D,4))+1)^INDEX(係数表!E:E,4)*INDEX(係数表!F:F,4))))))</f>
        <v>#VALUE!</v>
      </c>
      <c r="L246" t="e">
        <f>MIN(100, MAX(0, (INDEX(出力表!D:D,4))*J246/MAX(K246, Settings!B3)))</f>
        <v>#VALUE!</v>
      </c>
      <c r="M246">
        <f>MIN(100, MAX(0, 100*BETAINV(乱数表!$E246, MAX(0.00000001, (1/(1+EXP(-(INDEX(係数表!G:G,5) + $B246))))*(EXP(INDEX(係数表!H:H,5) + INDEX(係数表!I:I,5)*LN(INDEX(出力表!C:C,5)+1)))), MAX(0.00000001, (1-(1/(1+EXP(-(INDEX(係数表!G:G,5) + $B246)))))*(EXP(INDEX(係数表!H:H,5) + INDEX(係数表!I:I,5)*LN(INDEX(出力表!C:C,5)+1)))))))</f>
        <v>96.483365349553225</v>
      </c>
      <c r="N246" t="e">
        <f>MIN(100, MAX(0, (100*(INDEX(出力表!D:D,5))/(EXP(INDEX(係数表!B:B,5) + $C246) + (INDEX(出力表!D:D,5)))) + (乱数表!$Q246*(Settings!B12/(((INDEX(出力表!D:D,5))+1)^INDEX(係数表!E:E,5)*INDEX(係数表!F:F,5))))))</f>
        <v>#VALUE!</v>
      </c>
      <c r="O246" t="e">
        <f>MIN(100, MAX(0, (INDEX(出力表!D:D,5))*M246/MAX(N246, Settings!B3)))</f>
        <v>#VALUE!</v>
      </c>
      <c r="P246">
        <f>MIN(100, MAX(0, 100*BETAINV(乱数表!$F246, MAX(0.00000001, (1/(1+EXP(-(INDEX(係数表!G:G,6) + $B246))))*(EXP(INDEX(係数表!H:H,6) + INDEX(係数表!I:I,6)*LN(INDEX(出力表!C:C,6)+1)))), MAX(0.00000001, (1-(1/(1+EXP(-(INDEX(係数表!G:G,6) + $B246)))))*(EXP(INDEX(係数表!H:H,6) + INDEX(係数表!I:I,6)*LN(INDEX(出力表!C:C,6)+1)))))))</f>
        <v>96.75843684544374</v>
      </c>
      <c r="Q246" t="e">
        <f>MIN(100, MAX(0, (100*(INDEX(出力表!D:D,6))/(EXP(INDEX(係数表!B:B,6) + $C246) + (INDEX(出力表!D:D,6)))) + (乱数表!$R246*(Settings!B12/(((INDEX(出力表!D:D,6))+1)^INDEX(係数表!E:E,6)*INDEX(係数表!F:F,6))))))</f>
        <v>#VALUE!</v>
      </c>
      <c r="R246" t="e">
        <f>MIN(100, MAX(0, (INDEX(出力表!D:D,6))*P246/MAX(Q246, Settings!B3)))</f>
        <v>#VALUE!</v>
      </c>
      <c r="S246">
        <f>MIN(100, MAX(0, 100*BETAINV(乱数表!$G246, MAX(0.00000001, (1/(1+EXP(-(INDEX(係数表!G:G,7) + $B246))))*(EXP(INDEX(係数表!H:H,7) + INDEX(係数表!I:I,7)*LN(INDEX(出力表!C:C,7)+1)))), MAX(0.00000001, (1-(1/(1+EXP(-(INDEX(係数表!G:G,7) + $B246)))))*(EXP(INDEX(係数表!H:H,7) + INDEX(係数表!I:I,7)*LN(INDEX(出力表!C:C,7)+1)))))))</f>
        <v>99.324192586362159</v>
      </c>
      <c r="T246" t="e">
        <f>MIN(100, MAX(0, (100*(INDEX(出力表!D:D,7))/(EXP(INDEX(係数表!B:B,7) + $C246) + (INDEX(出力表!D:D,7)))) + (乱数表!$S246*(Settings!B12/(((INDEX(出力表!D:D,7))+1)^INDEX(係数表!E:E,7)*INDEX(係数表!F:F,7))))))</f>
        <v>#VALUE!</v>
      </c>
      <c r="U246" t="e">
        <f>MIN(100, MAX(0, (INDEX(出力表!D:D,7))*S246/MAX(T246, Settings!B3)))</f>
        <v>#VALUE!</v>
      </c>
      <c r="V246">
        <f>MIN(100, MAX(0, 100*BETAINV(乱数表!$H246, MAX(0.00000001, (1/(1+EXP(-(INDEX(係数表!G:G,8) + $B246))))*(EXP(INDEX(係数表!H:H,8) + INDEX(係数表!I:I,8)*LN(INDEX(出力表!C:C,8)+1)))), MAX(0.00000001, (1-(1/(1+EXP(-(INDEX(係数表!G:G,8) + $B246)))))*(EXP(INDEX(係数表!H:H,8) + INDEX(係数表!I:I,8)*LN(INDEX(出力表!C:C,8)+1)))))))</f>
        <v>92.862386815501807</v>
      </c>
      <c r="W246" t="e">
        <f>MIN(100, MAX(0, (100*(INDEX(出力表!D:D,8))/(EXP(INDEX(係数表!B:B,8) + $C246) + (INDEX(出力表!D:D,8)))) + (乱数表!$T246*(Settings!B12/(((INDEX(出力表!D:D,8))+1)^INDEX(係数表!E:E,8)*INDEX(係数表!F:F,8))))))</f>
        <v>#VALUE!</v>
      </c>
      <c r="X246" t="e">
        <f>MIN(100, MAX(0, (INDEX(出力表!D:D,8))*V246/MAX(W246, Settings!B3)))</f>
        <v>#VALUE!</v>
      </c>
      <c r="Y246">
        <f>MIN(100, MAX(0, 100*BETAINV(乱数表!$I246, MAX(0.00000001, (1/(1+EXP(-(INDEX(係数表!G:G,9) + $B246))))*(EXP(INDEX(係数表!H:H,9) + INDEX(係数表!I:I,9)*LN(INDEX(出力表!C:C,9)+1)))), MAX(0.00000001, (1-(1/(1+EXP(-(INDEX(係数表!G:G,9) + $B246)))))*(EXP(INDEX(係数表!H:H,9) + INDEX(係数表!I:I,9)*LN(INDEX(出力表!C:C,9)+1)))))))</f>
        <v>74.775011798898149</v>
      </c>
      <c r="Z246" t="e">
        <f>MIN(100, MAX(0, (100*(INDEX(出力表!D:D,9))/(EXP(INDEX(係数表!B:B,9) + $C246) + (INDEX(出力表!D:D,9)))) + (乱数表!$U246*(Settings!B12/(((INDEX(出力表!D:D,9))+1)^INDEX(係数表!E:E,9)*INDEX(係数表!F:F,9))))))</f>
        <v>#VALUE!</v>
      </c>
      <c r="AA246" t="e">
        <f>MIN(100, MAX(0, (INDEX(出力表!D:D,9))*Y246/MAX(Z246, Settings!B3)))</f>
        <v>#VALUE!</v>
      </c>
      <c r="AB246">
        <f>MIN(100, MAX(0, 100*BETAINV(乱数表!$J246, MAX(0.00000001, (1/(1+EXP(-(INDEX(係数表!G:G,10) + $B246))))*(EXP(INDEX(係数表!H:H,10) + INDEX(係数表!I:I,10)*LN(INDEX(出力表!C:C,10)+1)))), MAX(0.00000001, (1-(1/(1+EXP(-(INDEX(係数表!G:G,10) + $B246)))))*(EXP(INDEX(係数表!H:H,10) + INDEX(係数表!I:I,10)*LN(INDEX(出力表!C:C,10)+1)))))))</f>
        <v>98.407317848359583</v>
      </c>
      <c r="AC246" t="e">
        <f>MIN(100, MAX(0, (100*(INDEX(出力表!D:D,10))/(EXP(INDEX(係数表!B:B,10) + $C246) + (INDEX(出力表!D:D,10)))) + (乱数表!$V246*(Settings!B12/(((INDEX(出力表!D:D,10))+1)^INDEX(係数表!E:E,10)*INDEX(係数表!F:F,10))))))</f>
        <v>#VALUE!</v>
      </c>
      <c r="AD246" t="e">
        <f>MIN(100, MAX(0, (INDEX(出力表!D:D,10))*AB246/MAX(AC246, Settings!B3)))</f>
        <v>#VALUE!</v>
      </c>
      <c r="AE246">
        <f>MIN(100, MAX(0, 100*BETAINV(乱数表!$K246, MAX(0.00000001, (1/(1+EXP(-(INDEX(係数表!G:G,11) + $B246))))*(EXP(INDEX(係数表!H:H,11) + INDEX(係数表!I:I,11)*LN(INDEX(出力表!C:C,11)+1)))), MAX(0.00000001, (1-(1/(1+EXP(-(INDEX(係数表!G:G,11) + $B246)))))*(EXP(INDEX(係数表!H:H,11) + INDEX(係数表!I:I,11)*LN(INDEX(出力表!C:C,11)+1)))))))</f>
        <v>70.360778936653162</v>
      </c>
      <c r="AF246" t="e">
        <f>MIN(100, MAX(0, (100*(INDEX(出力表!D:D,11))/(EXP(INDEX(係数表!B:B,11) + $C246) + (INDEX(出力表!D:D,11)))) + (乱数表!$W246*(Settings!B12/(((INDEX(出力表!D:D,11))+1)^INDEX(係数表!E:E,11)*INDEX(係数表!F:F,11))))))</f>
        <v>#VALUE!</v>
      </c>
      <c r="AG246" t="e">
        <f>MIN(100, MAX(0, (INDEX(出力表!D:D,11))*AE246/MAX(AF246, Settings!B3)))</f>
        <v>#VALUE!</v>
      </c>
      <c r="AH246">
        <f>MIN(100, MAX(0, 100*BETAINV(乱数表!$L246, MAX(0.00000001, (1/(1+EXP(-(INDEX(係数表!G:G,12) + $B246))))*(EXP(INDEX(係数表!H:H,12) + INDEX(係数表!I:I,12)*LN(INDEX(出力表!C:C,12)+1)))), MAX(0.00000001, (1-(1/(1+EXP(-(INDEX(係数表!G:G,12) + $B246)))))*(EXP(INDEX(係数表!H:H,12) + INDEX(係数表!I:I,12)*LN(INDEX(出力表!C:C,12)+1)))))))</f>
        <v>90.572377112452102</v>
      </c>
      <c r="AI246" t="e">
        <f>MIN(100, MAX(0, (100*(INDEX(出力表!D:D,12))/(EXP(INDEX(係数表!B:B,12) + $C246) + (INDEX(出力表!D:D,12)))) + (乱数表!$X246*(Settings!B12/(((INDEX(出力表!D:D,12))+1)^INDEX(係数表!E:E,12)*INDEX(係数表!F:F,12))))))</f>
        <v>#VALUE!</v>
      </c>
      <c r="AJ246" t="e">
        <f>MIN(100, MAX(0, (INDEX(出力表!D:D,12))*AH246/MAX(AI246, Settings!B3)))</f>
        <v>#VALUE!</v>
      </c>
      <c r="AK246">
        <f>MIN(100, MAX(0, 100*BETAINV(乱数表!$M246, MAX(0.00000001, (1/(1+EXP(-(INDEX(係数表!G:G,13) + $B246))))*(EXP(INDEX(係数表!H:H,13) + INDEX(係数表!I:I,13)*LN(INDEX(出力表!C:C,13)+1)))), MAX(0.00000001, (1-(1/(1+EXP(-(INDEX(係数表!G:G,13) + $B246)))))*(EXP(INDEX(係数表!H:H,13) + INDEX(係数表!I:I,13)*LN(INDEX(出力表!C:C,13)+1)))))))</f>
        <v>69.875726709894536</v>
      </c>
      <c r="AL246" t="e">
        <f>MIN(100, MAX(0, (100*(INDEX(出力表!D:D,13))/(EXP(INDEX(係数表!B:B,13) + $C246) + (INDEX(出力表!D:D,13)))) + (乱数表!$Y246*(Settings!B12/(((INDEX(出力表!D:D,13))+1)^INDEX(係数表!E:E,13)*INDEX(係数表!F:F,13))))))</f>
        <v>#VALUE!</v>
      </c>
      <c r="AM246" t="e">
        <f>MIN(100, MAX(0, (INDEX(出力表!D:D,13))*AK246/MAX(AL246, Settings!B3)))</f>
        <v>#VALUE!</v>
      </c>
      <c r="AN246">
        <f>IF(ISNUMBER(F246), INDEX(出力表!B:B,2)*F246, 0)+IF(ISNUMBER(I246), INDEX(出力表!B:B,3)*I246, 0)+IF(ISNUMBER(L246), INDEX(出力表!B:B,4)*L246, 0)+IF(ISNUMBER(O246), INDEX(出力表!B:B,5)*O246, 0)+IF(ISNUMBER(R246), INDEX(出力表!B:B,6)*R246, 0)+IF(ISNUMBER(U246), INDEX(出力表!B:B,7)*U246, 0)+IF(ISNUMBER(X246), INDEX(出力表!B:B,8)*X246, 0)+IF(ISNUMBER(AA246), INDEX(出力表!B:B,9)*AA246, 0)+IF(ISNUMBER(AD246), INDEX(出力表!B:B,10)*AD246, 0)+IF(ISNUMBER(AG246), INDEX(出力表!B:B,11)*AG246, 0)+IF(ISNUMBER(AJ246), INDEX(出力表!B:B,12)*AJ246, 0)+IF(ISNUMBER(AM246), INDEX(出力表!B:B,13)*AM246, 0)</f>
        <v>0</v>
      </c>
      <c r="AO246">
        <f>IF(ISNUMBER(F246), INDEX(出力表!B:B,2), 0)+IF(ISNUMBER(I246), INDEX(出力表!B:B,3), 0)+IF(ISNUMBER(L246), INDEX(出力表!B:B,4), 0)+IF(ISNUMBER(O246), INDEX(出力表!B:B,5), 0)+IF(ISNUMBER(R246), INDEX(出力表!B:B,6), 0)+IF(ISNUMBER(U246), INDEX(出力表!B:B,7), 0)+IF(ISNUMBER(X246), INDEX(出力表!B:B,8), 0)+IF(ISNUMBER(AA246), INDEX(出力表!B:B,9), 0)+IF(ISNUMBER(AD246), INDEX(出力表!B:B,10), 0)+IF(ISNUMBER(AG246), INDEX(出力表!B:B,11), 0)+IF(ISNUMBER(AJ246), INDEX(出力表!B:B,12), 0)+IF(ISNUMBER(AM246), INDEX(出力表!B:B,13), 0)</f>
        <v>0</v>
      </c>
      <c r="AP246" t="str">
        <f t="shared" si="3"/>
        <v/>
      </c>
    </row>
    <row r="247" spans="1:42" x14ac:dyDescent="0.2">
      <c r="A247">
        <v>246</v>
      </c>
      <c r="B247">
        <f>IF(UPPER(Settings!B4)="TRUE", 乱数表!$Z247*Settings!B10, 0)</f>
        <v>-0.31636488252530731</v>
      </c>
      <c r="C247">
        <f>IF(UPPER(Settings!B4)="TRUE", 乱数表!$AA247*Settings!B11, 0)</f>
        <v>-1.4542406627198778E-3</v>
      </c>
      <c r="D247">
        <f>MIN(100, MAX(0, 100*BETAINV(乱数表!$B247, MAX(0.00000001, (1/(1+EXP(-(INDEX(係数表!G:G,2) + $B247))))*(EXP(INDEX(係数表!H:H,2) + INDEX(係数表!I:I,2)*LN(INDEX(出力表!C:C,2)+1)))), MAX(0.00000001, (1-(1/(1+EXP(-(INDEX(係数表!G:G,2) + $B247)))))*(EXP(INDEX(係数表!H:H,2) + INDEX(係数表!I:I,2)*LN(INDEX(出力表!C:C,2)+1)))))))</f>
        <v>97.53305355222372</v>
      </c>
      <c r="E247" t="e">
        <f>MIN(100, MAX(0, (100*(INDEX(出力表!D:D,2))/(EXP(INDEX(係数表!B:B,2) + $C247) + (INDEX(出力表!D:D,2)))) + (乱数表!$N247*(Settings!B12/(((INDEX(出力表!D:D,2))+1)^INDEX(係数表!E:E,2)*INDEX(係数表!F:F,2))))))</f>
        <v>#VALUE!</v>
      </c>
      <c r="F247" t="e">
        <f>MIN(100, MAX(0, (INDEX(出力表!D:D,2))*D247/MAX(E247, Settings!B3)))</f>
        <v>#VALUE!</v>
      </c>
      <c r="G247">
        <f>MIN(100, MAX(0, 100*BETAINV(乱数表!$C247, MAX(0.00000001, (1/(1+EXP(-(INDEX(係数表!G:G,3) + $B247))))*(EXP(INDEX(係数表!H:H,3) + INDEX(係数表!I:I,3)*LN(INDEX(出力表!C:C,3)+1)))), MAX(0.00000001, (1-(1/(1+EXP(-(INDEX(係数表!G:G,3) + $B247)))))*(EXP(INDEX(係数表!H:H,3) + INDEX(係数表!I:I,3)*LN(INDEX(出力表!C:C,3)+1)))))))</f>
        <v>76.158169147495641</v>
      </c>
      <c r="H247" t="e">
        <f>MIN(100, MAX(0, (100*(INDEX(出力表!D:D,3))/(EXP(INDEX(係数表!B:B,3) + $C247) + (INDEX(出力表!D:D,3)))) + (乱数表!$O247*(Settings!B12/(((INDEX(出力表!D:D,3))+1)^INDEX(係数表!E:E,3)*INDEX(係数表!F:F,3))))))</f>
        <v>#VALUE!</v>
      </c>
      <c r="I247" t="e">
        <f>MIN(100, MAX(0, (INDEX(出力表!D:D,3))*G247/MAX(H247, Settings!B3)))</f>
        <v>#VALUE!</v>
      </c>
      <c r="J247">
        <f>MIN(100, MAX(0, 100*BETAINV(乱数表!$D247, MAX(0.00000001, (1/(1+EXP(-(INDEX(係数表!G:G,4) + $B247))))*(EXP(INDEX(係数表!H:H,4) + INDEX(係数表!I:I,4)*LN(INDEX(出力表!C:C,4)+1)))), MAX(0.00000001, (1-(1/(1+EXP(-(INDEX(係数表!G:G,4) + $B247)))))*(EXP(INDEX(係数表!H:H,4) + INDEX(係数表!I:I,4)*LN(INDEX(出力表!C:C,4)+1)))))))</f>
        <v>98.16509561216094</v>
      </c>
      <c r="K247" t="e">
        <f>MIN(100, MAX(0, (100*(INDEX(出力表!D:D,4))/(EXP(INDEX(係数表!B:B,4) + $C247) + (INDEX(出力表!D:D,4)))) + (乱数表!$P247*(Settings!B12/(((INDEX(出力表!D:D,4))+1)^INDEX(係数表!E:E,4)*INDEX(係数表!F:F,4))))))</f>
        <v>#VALUE!</v>
      </c>
      <c r="L247" t="e">
        <f>MIN(100, MAX(0, (INDEX(出力表!D:D,4))*J247/MAX(K247, Settings!B3)))</f>
        <v>#VALUE!</v>
      </c>
      <c r="M247">
        <f>MIN(100, MAX(0, 100*BETAINV(乱数表!$E247, MAX(0.00000001, (1/(1+EXP(-(INDEX(係数表!G:G,5) + $B247))))*(EXP(INDEX(係数表!H:H,5) + INDEX(係数表!I:I,5)*LN(INDEX(出力表!C:C,5)+1)))), MAX(0.00000001, (1-(1/(1+EXP(-(INDEX(係数表!G:G,5) + $B247)))))*(EXP(INDEX(係数表!H:H,5) + INDEX(係数表!I:I,5)*LN(INDEX(出力表!C:C,5)+1)))))))</f>
        <v>98.005433955816315</v>
      </c>
      <c r="N247" t="e">
        <f>MIN(100, MAX(0, (100*(INDEX(出力表!D:D,5))/(EXP(INDEX(係数表!B:B,5) + $C247) + (INDEX(出力表!D:D,5)))) + (乱数表!$Q247*(Settings!B12/(((INDEX(出力表!D:D,5))+1)^INDEX(係数表!E:E,5)*INDEX(係数表!F:F,5))))))</f>
        <v>#VALUE!</v>
      </c>
      <c r="O247" t="e">
        <f>MIN(100, MAX(0, (INDEX(出力表!D:D,5))*M247/MAX(N247, Settings!B3)))</f>
        <v>#VALUE!</v>
      </c>
      <c r="P247">
        <f>MIN(100, MAX(0, 100*BETAINV(乱数表!$F247, MAX(0.00000001, (1/(1+EXP(-(INDEX(係数表!G:G,6) + $B247))))*(EXP(INDEX(係数表!H:H,6) + INDEX(係数表!I:I,6)*LN(INDEX(出力表!C:C,6)+1)))), MAX(0.00000001, (1-(1/(1+EXP(-(INDEX(係数表!G:G,6) + $B247)))))*(EXP(INDEX(係数表!H:H,6) + INDEX(係数表!I:I,6)*LN(INDEX(出力表!C:C,6)+1)))))))</f>
        <v>68.839597540838426</v>
      </c>
      <c r="Q247" t="e">
        <f>MIN(100, MAX(0, (100*(INDEX(出力表!D:D,6))/(EXP(INDEX(係数表!B:B,6) + $C247) + (INDEX(出力表!D:D,6)))) + (乱数表!$R247*(Settings!B12/(((INDEX(出力表!D:D,6))+1)^INDEX(係数表!E:E,6)*INDEX(係数表!F:F,6))))))</f>
        <v>#VALUE!</v>
      </c>
      <c r="R247" t="e">
        <f>MIN(100, MAX(0, (INDEX(出力表!D:D,6))*P247/MAX(Q247, Settings!B3)))</f>
        <v>#VALUE!</v>
      </c>
      <c r="S247">
        <f>MIN(100, MAX(0, 100*BETAINV(乱数表!$G247, MAX(0.00000001, (1/(1+EXP(-(INDEX(係数表!G:G,7) + $B247))))*(EXP(INDEX(係数表!H:H,7) + INDEX(係数表!I:I,7)*LN(INDEX(出力表!C:C,7)+1)))), MAX(0.00000001, (1-(1/(1+EXP(-(INDEX(係数表!G:G,7) + $B247)))))*(EXP(INDEX(係数表!H:H,7) + INDEX(係数表!I:I,7)*LN(INDEX(出力表!C:C,7)+1)))))))</f>
        <v>92.745851481931837</v>
      </c>
      <c r="T247" t="e">
        <f>MIN(100, MAX(0, (100*(INDEX(出力表!D:D,7))/(EXP(INDEX(係数表!B:B,7) + $C247) + (INDEX(出力表!D:D,7)))) + (乱数表!$S247*(Settings!B12/(((INDEX(出力表!D:D,7))+1)^INDEX(係数表!E:E,7)*INDEX(係数表!F:F,7))))))</f>
        <v>#VALUE!</v>
      </c>
      <c r="U247" t="e">
        <f>MIN(100, MAX(0, (INDEX(出力表!D:D,7))*S247/MAX(T247, Settings!B3)))</f>
        <v>#VALUE!</v>
      </c>
      <c r="V247">
        <f>MIN(100, MAX(0, 100*BETAINV(乱数表!$H247, MAX(0.00000001, (1/(1+EXP(-(INDEX(係数表!G:G,8) + $B247))))*(EXP(INDEX(係数表!H:H,8) + INDEX(係数表!I:I,8)*LN(INDEX(出力表!C:C,8)+1)))), MAX(0.00000001, (1-(1/(1+EXP(-(INDEX(係数表!G:G,8) + $B247)))))*(EXP(INDEX(係数表!H:H,8) + INDEX(係数表!I:I,8)*LN(INDEX(出力表!C:C,8)+1)))))))</f>
        <v>92.517893998893271</v>
      </c>
      <c r="W247" t="e">
        <f>MIN(100, MAX(0, (100*(INDEX(出力表!D:D,8))/(EXP(INDEX(係数表!B:B,8) + $C247) + (INDEX(出力表!D:D,8)))) + (乱数表!$T247*(Settings!B12/(((INDEX(出力表!D:D,8))+1)^INDEX(係数表!E:E,8)*INDEX(係数表!F:F,8))))))</f>
        <v>#VALUE!</v>
      </c>
      <c r="X247" t="e">
        <f>MIN(100, MAX(0, (INDEX(出力表!D:D,8))*V247/MAX(W247, Settings!B3)))</f>
        <v>#VALUE!</v>
      </c>
      <c r="Y247">
        <f>MIN(100, MAX(0, 100*BETAINV(乱数表!$I247, MAX(0.00000001, (1/(1+EXP(-(INDEX(係数表!G:G,9) + $B247))))*(EXP(INDEX(係数表!H:H,9) + INDEX(係数表!I:I,9)*LN(INDEX(出力表!C:C,9)+1)))), MAX(0.00000001, (1-(1/(1+EXP(-(INDEX(係数表!G:G,9) + $B247)))))*(EXP(INDEX(係数表!H:H,9) + INDEX(係数表!I:I,9)*LN(INDEX(出力表!C:C,9)+1)))))))</f>
        <v>81.898083740510643</v>
      </c>
      <c r="Z247" t="e">
        <f>MIN(100, MAX(0, (100*(INDEX(出力表!D:D,9))/(EXP(INDEX(係数表!B:B,9) + $C247) + (INDEX(出力表!D:D,9)))) + (乱数表!$U247*(Settings!B12/(((INDEX(出力表!D:D,9))+1)^INDEX(係数表!E:E,9)*INDEX(係数表!F:F,9))))))</f>
        <v>#VALUE!</v>
      </c>
      <c r="AA247" t="e">
        <f>MIN(100, MAX(0, (INDEX(出力表!D:D,9))*Y247/MAX(Z247, Settings!B3)))</f>
        <v>#VALUE!</v>
      </c>
      <c r="AB247">
        <f>MIN(100, MAX(0, 100*BETAINV(乱数表!$J247, MAX(0.00000001, (1/(1+EXP(-(INDEX(係数表!G:G,10) + $B247))))*(EXP(INDEX(係数表!H:H,10) + INDEX(係数表!I:I,10)*LN(INDEX(出力表!C:C,10)+1)))), MAX(0.00000001, (1-(1/(1+EXP(-(INDEX(係数表!G:G,10) + $B247)))))*(EXP(INDEX(係数表!H:H,10) + INDEX(係数表!I:I,10)*LN(INDEX(出力表!C:C,10)+1)))))))</f>
        <v>99.616430318705014</v>
      </c>
      <c r="AC247" t="e">
        <f>MIN(100, MAX(0, (100*(INDEX(出力表!D:D,10))/(EXP(INDEX(係数表!B:B,10) + $C247) + (INDEX(出力表!D:D,10)))) + (乱数表!$V247*(Settings!B12/(((INDEX(出力表!D:D,10))+1)^INDEX(係数表!E:E,10)*INDEX(係数表!F:F,10))))))</f>
        <v>#VALUE!</v>
      </c>
      <c r="AD247" t="e">
        <f>MIN(100, MAX(0, (INDEX(出力表!D:D,10))*AB247/MAX(AC247, Settings!B3)))</f>
        <v>#VALUE!</v>
      </c>
      <c r="AE247">
        <f>MIN(100, MAX(0, 100*BETAINV(乱数表!$K247, MAX(0.00000001, (1/(1+EXP(-(INDEX(係数表!G:G,11) + $B247))))*(EXP(INDEX(係数表!H:H,11) + INDEX(係数表!I:I,11)*LN(INDEX(出力表!C:C,11)+1)))), MAX(0.00000001, (1-(1/(1+EXP(-(INDEX(係数表!G:G,11) + $B247)))))*(EXP(INDEX(係数表!H:H,11) + INDEX(係数表!I:I,11)*LN(INDEX(出力表!C:C,11)+1)))))))</f>
        <v>87.220084749504352</v>
      </c>
      <c r="AF247" t="e">
        <f>MIN(100, MAX(0, (100*(INDEX(出力表!D:D,11))/(EXP(INDEX(係数表!B:B,11) + $C247) + (INDEX(出力表!D:D,11)))) + (乱数表!$W247*(Settings!B12/(((INDEX(出力表!D:D,11))+1)^INDEX(係数表!E:E,11)*INDEX(係数表!F:F,11))))))</f>
        <v>#VALUE!</v>
      </c>
      <c r="AG247" t="e">
        <f>MIN(100, MAX(0, (INDEX(出力表!D:D,11))*AE247/MAX(AF247, Settings!B3)))</f>
        <v>#VALUE!</v>
      </c>
      <c r="AH247">
        <f>MIN(100, MAX(0, 100*BETAINV(乱数表!$L247, MAX(0.00000001, (1/(1+EXP(-(INDEX(係数表!G:G,12) + $B247))))*(EXP(INDEX(係数表!H:H,12) + INDEX(係数表!I:I,12)*LN(INDEX(出力表!C:C,12)+1)))), MAX(0.00000001, (1-(1/(1+EXP(-(INDEX(係数表!G:G,12) + $B247)))))*(EXP(INDEX(係数表!H:H,12) + INDEX(係数表!I:I,12)*LN(INDEX(出力表!C:C,12)+1)))))))</f>
        <v>98.052087840876695</v>
      </c>
      <c r="AI247" t="e">
        <f>MIN(100, MAX(0, (100*(INDEX(出力表!D:D,12))/(EXP(INDEX(係数表!B:B,12) + $C247) + (INDEX(出力表!D:D,12)))) + (乱数表!$X247*(Settings!B12/(((INDEX(出力表!D:D,12))+1)^INDEX(係数表!E:E,12)*INDEX(係数表!F:F,12))))))</f>
        <v>#VALUE!</v>
      </c>
      <c r="AJ247" t="e">
        <f>MIN(100, MAX(0, (INDEX(出力表!D:D,12))*AH247/MAX(AI247, Settings!B3)))</f>
        <v>#VALUE!</v>
      </c>
      <c r="AK247">
        <f>MIN(100, MAX(0, 100*BETAINV(乱数表!$M247, MAX(0.00000001, (1/(1+EXP(-(INDEX(係数表!G:G,13) + $B247))))*(EXP(INDEX(係数表!H:H,13) + INDEX(係数表!I:I,13)*LN(INDEX(出力表!C:C,13)+1)))), MAX(0.00000001, (1-(1/(1+EXP(-(INDEX(係数表!G:G,13) + $B247)))))*(EXP(INDEX(係数表!H:H,13) + INDEX(係数表!I:I,13)*LN(INDEX(出力表!C:C,13)+1)))))))</f>
        <v>89.217236944542648</v>
      </c>
      <c r="AL247" t="e">
        <f>MIN(100, MAX(0, (100*(INDEX(出力表!D:D,13))/(EXP(INDEX(係数表!B:B,13) + $C247) + (INDEX(出力表!D:D,13)))) + (乱数表!$Y247*(Settings!B12/(((INDEX(出力表!D:D,13))+1)^INDEX(係数表!E:E,13)*INDEX(係数表!F:F,13))))))</f>
        <v>#VALUE!</v>
      </c>
      <c r="AM247" t="e">
        <f>MIN(100, MAX(0, (INDEX(出力表!D:D,13))*AK247/MAX(AL247, Settings!B3)))</f>
        <v>#VALUE!</v>
      </c>
      <c r="AN247">
        <f>IF(ISNUMBER(F247), INDEX(出力表!B:B,2)*F247, 0)+IF(ISNUMBER(I247), INDEX(出力表!B:B,3)*I247, 0)+IF(ISNUMBER(L247), INDEX(出力表!B:B,4)*L247, 0)+IF(ISNUMBER(O247), INDEX(出力表!B:B,5)*O247, 0)+IF(ISNUMBER(R247), INDEX(出力表!B:B,6)*R247, 0)+IF(ISNUMBER(U247), INDEX(出力表!B:B,7)*U247, 0)+IF(ISNUMBER(X247), INDEX(出力表!B:B,8)*X247, 0)+IF(ISNUMBER(AA247), INDEX(出力表!B:B,9)*AA247, 0)+IF(ISNUMBER(AD247), INDEX(出力表!B:B,10)*AD247, 0)+IF(ISNUMBER(AG247), INDEX(出力表!B:B,11)*AG247, 0)+IF(ISNUMBER(AJ247), INDEX(出力表!B:B,12)*AJ247, 0)+IF(ISNUMBER(AM247), INDEX(出力表!B:B,13)*AM247, 0)</f>
        <v>0</v>
      </c>
      <c r="AO247">
        <f>IF(ISNUMBER(F247), INDEX(出力表!B:B,2), 0)+IF(ISNUMBER(I247), INDEX(出力表!B:B,3), 0)+IF(ISNUMBER(L247), INDEX(出力表!B:B,4), 0)+IF(ISNUMBER(O247), INDEX(出力表!B:B,5), 0)+IF(ISNUMBER(R247), INDEX(出力表!B:B,6), 0)+IF(ISNUMBER(U247), INDEX(出力表!B:B,7), 0)+IF(ISNUMBER(X247), INDEX(出力表!B:B,8), 0)+IF(ISNUMBER(AA247), INDEX(出力表!B:B,9), 0)+IF(ISNUMBER(AD247), INDEX(出力表!B:B,10), 0)+IF(ISNUMBER(AG247), INDEX(出力表!B:B,11), 0)+IF(ISNUMBER(AJ247), INDEX(出力表!B:B,12), 0)+IF(ISNUMBER(AM247), INDEX(出力表!B:B,13), 0)</f>
        <v>0</v>
      </c>
      <c r="AP247" t="str">
        <f t="shared" si="3"/>
        <v/>
      </c>
    </row>
    <row r="248" spans="1:42" x14ac:dyDescent="0.2">
      <c r="A248">
        <v>247</v>
      </c>
      <c r="B248">
        <f>IF(UPPER(Settings!B4)="TRUE", 乱数表!$Z248*Settings!B10, 0)</f>
        <v>-0.72650820767746638</v>
      </c>
      <c r="C248">
        <f>IF(UPPER(Settings!B4)="TRUE", 乱数表!$AA248*Settings!B11, 0)</f>
        <v>-3.6728093747463657E-2</v>
      </c>
      <c r="D248">
        <f>MIN(100, MAX(0, 100*BETAINV(乱数表!$B248, MAX(0.00000001, (1/(1+EXP(-(INDEX(係数表!G:G,2) + $B248))))*(EXP(INDEX(係数表!H:H,2) + INDEX(係数表!I:I,2)*LN(INDEX(出力表!C:C,2)+1)))), MAX(0.00000001, (1-(1/(1+EXP(-(INDEX(係数表!G:G,2) + $B248)))))*(EXP(INDEX(係数表!H:H,2) + INDEX(係数表!I:I,2)*LN(INDEX(出力表!C:C,2)+1)))))))</f>
        <v>82.154221951867541</v>
      </c>
      <c r="E248" t="e">
        <f>MIN(100, MAX(0, (100*(INDEX(出力表!D:D,2))/(EXP(INDEX(係数表!B:B,2) + $C248) + (INDEX(出力表!D:D,2)))) + (乱数表!$N248*(Settings!B12/(((INDEX(出力表!D:D,2))+1)^INDEX(係数表!E:E,2)*INDEX(係数表!F:F,2))))))</f>
        <v>#VALUE!</v>
      </c>
      <c r="F248" t="e">
        <f>MIN(100, MAX(0, (INDEX(出力表!D:D,2))*D248/MAX(E248, Settings!B3)))</f>
        <v>#VALUE!</v>
      </c>
      <c r="G248">
        <f>MIN(100, MAX(0, 100*BETAINV(乱数表!$C248, MAX(0.00000001, (1/(1+EXP(-(INDEX(係数表!G:G,3) + $B248))))*(EXP(INDEX(係数表!H:H,3) + INDEX(係数表!I:I,3)*LN(INDEX(出力表!C:C,3)+1)))), MAX(0.00000001, (1-(1/(1+EXP(-(INDEX(係数表!G:G,3) + $B248)))))*(EXP(INDEX(係数表!H:H,3) + INDEX(係数表!I:I,3)*LN(INDEX(出力表!C:C,3)+1)))))))</f>
        <v>83.138404670450512</v>
      </c>
      <c r="H248" t="e">
        <f>MIN(100, MAX(0, (100*(INDEX(出力表!D:D,3))/(EXP(INDEX(係数表!B:B,3) + $C248) + (INDEX(出力表!D:D,3)))) + (乱数表!$O248*(Settings!B12/(((INDEX(出力表!D:D,3))+1)^INDEX(係数表!E:E,3)*INDEX(係数表!F:F,3))))))</f>
        <v>#VALUE!</v>
      </c>
      <c r="I248" t="e">
        <f>MIN(100, MAX(0, (INDEX(出力表!D:D,3))*G248/MAX(H248, Settings!B3)))</f>
        <v>#VALUE!</v>
      </c>
      <c r="J248">
        <f>MIN(100, MAX(0, 100*BETAINV(乱数表!$D248, MAX(0.00000001, (1/(1+EXP(-(INDEX(係数表!G:G,4) + $B248))))*(EXP(INDEX(係数表!H:H,4) + INDEX(係数表!I:I,4)*LN(INDEX(出力表!C:C,4)+1)))), MAX(0.00000001, (1-(1/(1+EXP(-(INDEX(係数表!G:G,4) + $B248)))))*(EXP(INDEX(係数表!H:H,4) + INDEX(係数表!I:I,4)*LN(INDEX(出力表!C:C,4)+1)))))))</f>
        <v>76.662269537105004</v>
      </c>
      <c r="K248" t="e">
        <f>MIN(100, MAX(0, (100*(INDEX(出力表!D:D,4))/(EXP(INDEX(係数表!B:B,4) + $C248) + (INDEX(出力表!D:D,4)))) + (乱数表!$P248*(Settings!B12/(((INDEX(出力表!D:D,4))+1)^INDEX(係数表!E:E,4)*INDEX(係数表!F:F,4))))))</f>
        <v>#VALUE!</v>
      </c>
      <c r="L248" t="e">
        <f>MIN(100, MAX(0, (INDEX(出力表!D:D,4))*J248/MAX(K248, Settings!B3)))</f>
        <v>#VALUE!</v>
      </c>
      <c r="M248">
        <f>MIN(100, MAX(0, 100*BETAINV(乱数表!$E248, MAX(0.00000001, (1/(1+EXP(-(INDEX(係数表!G:G,5) + $B248))))*(EXP(INDEX(係数表!H:H,5) + INDEX(係数表!I:I,5)*LN(INDEX(出力表!C:C,5)+1)))), MAX(0.00000001, (1-(1/(1+EXP(-(INDEX(係数表!G:G,5) + $B248)))))*(EXP(INDEX(係数表!H:H,5) + INDEX(係数表!I:I,5)*LN(INDEX(出力表!C:C,5)+1)))))))</f>
        <v>97.56464913273696</v>
      </c>
      <c r="N248" t="e">
        <f>MIN(100, MAX(0, (100*(INDEX(出力表!D:D,5))/(EXP(INDEX(係数表!B:B,5) + $C248) + (INDEX(出力表!D:D,5)))) + (乱数表!$Q248*(Settings!B12/(((INDEX(出力表!D:D,5))+1)^INDEX(係数表!E:E,5)*INDEX(係数表!F:F,5))))))</f>
        <v>#VALUE!</v>
      </c>
      <c r="O248" t="e">
        <f>MIN(100, MAX(0, (INDEX(出力表!D:D,5))*M248/MAX(N248, Settings!B3)))</f>
        <v>#VALUE!</v>
      </c>
      <c r="P248">
        <f>MIN(100, MAX(0, 100*BETAINV(乱数表!$F248, MAX(0.00000001, (1/(1+EXP(-(INDEX(係数表!G:G,6) + $B248))))*(EXP(INDEX(係数表!H:H,6) + INDEX(係数表!I:I,6)*LN(INDEX(出力表!C:C,6)+1)))), MAX(0.00000001, (1-(1/(1+EXP(-(INDEX(係数表!G:G,6) + $B248)))))*(EXP(INDEX(係数表!H:H,6) + INDEX(係数表!I:I,6)*LN(INDEX(出力表!C:C,6)+1)))))))</f>
        <v>93.081249478950511</v>
      </c>
      <c r="Q248" t="e">
        <f>MIN(100, MAX(0, (100*(INDEX(出力表!D:D,6))/(EXP(INDEX(係数表!B:B,6) + $C248) + (INDEX(出力表!D:D,6)))) + (乱数表!$R248*(Settings!B12/(((INDEX(出力表!D:D,6))+1)^INDEX(係数表!E:E,6)*INDEX(係数表!F:F,6))))))</f>
        <v>#VALUE!</v>
      </c>
      <c r="R248" t="e">
        <f>MIN(100, MAX(0, (INDEX(出力表!D:D,6))*P248/MAX(Q248, Settings!B3)))</f>
        <v>#VALUE!</v>
      </c>
      <c r="S248">
        <f>MIN(100, MAX(0, 100*BETAINV(乱数表!$G248, MAX(0.00000001, (1/(1+EXP(-(INDEX(係数表!G:G,7) + $B248))))*(EXP(INDEX(係数表!H:H,7) + INDEX(係数表!I:I,7)*LN(INDEX(出力表!C:C,7)+1)))), MAX(0.00000001, (1-(1/(1+EXP(-(INDEX(係数表!G:G,7) + $B248)))))*(EXP(INDEX(係数表!H:H,7) + INDEX(係数表!I:I,7)*LN(INDEX(出力表!C:C,7)+1)))))))</f>
        <v>46.905822756237306</v>
      </c>
      <c r="T248" t="e">
        <f>MIN(100, MAX(0, (100*(INDEX(出力表!D:D,7))/(EXP(INDEX(係数表!B:B,7) + $C248) + (INDEX(出力表!D:D,7)))) + (乱数表!$S248*(Settings!B12/(((INDEX(出力表!D:D,7))+1)^INDEX(係数表!E:E,7)*INDEX(係数表!F:F,7))))))</f>
        <v>#VALUE!</v>
      </c>
      <c r="U248" t="e">
        <f>MIN(100, MAX(0, (INDEX(出力表!D:D,7))*S248/MAX(T248, Settings!B3)))</f>
        <v>#VALUE!</v>
      </c>
      <c r="V248">
        <f>MIN(100, MAX(0, 100*BETAINV(乱数表!$H248, MAX(0.00000001, (1/(1+EXP(-(INDEX(係数表!G:G,8) + $B248))))*(EXP(INDEX(係数表!H:H,8) + INDEX(係数表!I:I,8)*LN(INDEX(出力表!C:C,8)+1)))), MAX(0.00000001, (1-(1/(1+EXP(-(INDEX(係数表!G:G,8) + $B248)))))*(EXP(INDEX(係数表!H:H,8) + INDEX(係数表!I:I,8)*LN(INDEX(出力表!C:C,8)+1)))))))</f>
        <v>42.276971846203622</v>
      </c>
      <c r="W248" t="e">
        <f>MIN(100, MAX(0, (100*(INDEX(出力表!D:D,8))/(EXP(INDEX(係数表!B:B,8) + $C248) + (INDEX(出力表!D:D,8)))) + (乱数表!$T248*(Settings!B12/(((INDEX(出力表!D:D,8))+1)^INDEX(係数表!E:E,8)*INDEX(係数表!F:F,8))))))</f>
        <v>#VALUE!</v>
      </c>
      <c r="X248" t="e">
        <f>MIN(100, MAX(0, (INDEX(出力表!D:D,8))*V248/MAX(W248, Settings!B3)))</f>
        <v>#VALUE!</v>
      </c>
      <c r="Y248">
        <f>MIN(100, MAX(0, 100*BETAINV(乱数表!$I248, MAX(0.00000001, (1/(1+EXP(-(INDEX(係数表!G:G,9) + $B248))))*(EXP(INDEX(係数表!H:H,9) + INDEX(係数表!I:I,9)*LN(INDEX(出力表!C:C,9)+1)))), MAX(0.00000001, (1-(1/(1+EXP(-(INDEX(係数表!G:G,9) + $B248)))))*(EXP(INDEX(係数表!H:H,9) + INDEX(係数表!I:I,9)*LN(INDEX(出力表!C:C,9)+1)))))))</f>
        <v>85.927385752074969</v>
      </c>
      <c r="Z248" t="e">
        <f>MIN(100, MAX(0, (100*(INDEX(出力表!D:D,9))/(EXP(INDEX(係数表!B:B,9) + $C248) + (INDEX(出力表!D:D,9)))) + (乱数表!$U248*(Settings!B12/(((INDEX(出力表!D:D,9))+1)^INDEX(係数表!E:E,9)*INDEX(係数表!F:F,9))))))</f>
        <v>#VALUE!</v>
      </c>
      <c r="AA248" t="e">
        <f>MIN(100, MAX(0, (INDEX(出力表!D:D,9))*Y248/MAX(Z248, Settings!B3)))</f>
        <v>#VALUE!</v>
      </c>
      <c r="AB248">
        <f>MIN(100, MAX(0, 100*BETAINV(乱数表!$J248, MAX(0.00000001, (1/(1+EXP(-(INDEX(係数表!G:G,10) + $B248))))*(EXP(INDEX(係数表!H:H,10) + INDEX(係数表!I:I,10)*LN(INDEX(出力表!C:C,10)+1)))), MAX(0.00000001, (1-(1/(1+EXP(-(INDEX(係数表!G:G,10) + $B248)))))*(EXP(INDEX(係数表!H:H,10) + INDEX(係数表!I:I,10)*LN(INDEX(出力表!C:C,10)+1)))))))</f>
        <v>80.238796484538781</v>
      </c>
      <c r="AC248" t="e">
        <f>MIN(100, MAX(0, (100*(INDEX(出力表!D:D,10))/(EXP(INDEX(係数表!B:B,10) + $C248) + (INDEX(出力表!D:D,10)))) + (乱数表!$V248*(Settings!B12/(((INDEX(出力表!D:D,10))+1)^INDEX(係数表!E:E,10)*INDEX(係数表!F:F,10))))))</f>
        <v>#VALUE!</v>
      </c>
      <c r="AD248" t="e">
        <f>MIN(100, MAX(0, (INDEX(出力表!D:D,10))*AB248/MAX(AC248, Settings!B3)))</f>
        <v>#VALUE!</v>
      </c>
      <c r="AE248">
        <f>MIN(100, MAX(0, 100*BETAINV(乱数表!$K248, MAX(0.00000001, (1/(1+EXP(-(INDEX(係数表!G:G,11) + $B248))))*(EXP(INDEX(係数表!H:H,11) + INDEX(係数表!I:I,11)*LN(INDEX(出力表!C:C,11)+1)))), MAX(0.00000001, (1-(1/(1+EXP(-(INDEX(係数表!G:G,11) + $B248)))))*(EXP(INDEX(係数表!H:H,11) + INDEX(係数表!I:I,11)*LN(INDEX(出力表!C:C,11)+1)))))))</f>
        <v>93.817769244933629</v>
      </c>
      <c r="AF248" t="e">
        <f>MIN(100, MAX(0, (100*(INDEX(出力表!D:D,11))/(EXP(INDEX(係数表!B:B,11) + $C248) + (INDEX(出力表!D:D,11)))) + (乱数表!$W248*(Settings!B12/(((INDEX(出力表!D:D,11))+1)^INDEX(係数表!E:E,11)*INDEX(係数表!F:F,11))))))</f>
        <v>#VALUE!</v>
      </c>
      <c r="AG248" t="e">
        <f>MIN(100, MAX(0, (INDEX(出力表!D:D,11))*AE248/MAX(AF248, Settings!B3)))</f>
        <v>#VALUE!</v>
      </c>
      <c r="AH248">
        <f>MIN(100, MAX(0, 100*BETAINV(乱数表!$L248, MAX(0.00000001, (1/(1+EXP(-(INDEX(係数表!G:G,12) + $B248))))*(EXP(INDEX(係数表!H:H,12) + INDEX(係数表!I:I,12)*LN(INDEX(出力表!C:C,12)+1)))), MAX(0.00000001, (1-(1/(1+EXP(-(INDEX(係数表!G:G,12) + $B248)))))*(EXP(INDEX(係数表!H:H,12) + INDEX(係数表!I:I,12)*LN(INDEX(出力表!C:C,12)+1)))))))</f>
        <v>91.786551160685235</v>
      </c>
      <c r="AI248" t="e">
        <f>MIN(100, MAX(0, (100*(INDEX(出力表!D:D,12))/(EXP(INDEX(係数表!B:B,12) + $C248) + (INDEX(出力表!D:D,12)))) + (乱数表!$X248*(Settings!B12/(((INDEX(出力表!D:D,12))+1)^INDEX(係数表!E:E,12)*INDEX(係数表!F:F,12))))))</f>
        <v>#VALUE!</v>
      </c>
      <c r="AJ248" t="e">
        <f>MIN(100, MAX(0, (INDEX(出力表!D:D,12))*AH248/MAX(AI248, Settings!B3)))</f>
        <v>#VALUE!</v>
      </c>
      <c r="AK248">
        <f>MIN(100, MAX(0, 100*BETAINV(乱数表!$M248, MAX(0.00000001, (1/(1+EXP(-(INDEX(係数表!G:G,13) + $B248))))*(EXP(INDEX(係数表!H:H,13) + INDEX(係数表!I:I,13)*LN(INDEX(出力表!C:C,13)+1)))), MAX(0.00000001, (1-(1/(1+EXP(-(INDEX(係数表!G:G,13) + $B248)))))*(EXP(INDEX(係数表!H:H,13) + INDEX(係数表!I:I,13)*LN(INDEX(出力表!C:C,13)+1)))))))</f>
        <v>98.487846379116377</v>
      </c>
      <c r="AL248" t="e">
        <f>MIN(100, MAX(0, (100*(INDEX(出力表!D:D,13))/(EXP(INDEX(係数表!B:B,13) + $C248) + (INDEX(出力表!D:D,13)))) + (乱数表!$Y248*(Settings!B12/(((INDEX(出力表!D:D,13))+1)^INDEX(係数表!E:E,13)*INDEX(係数表!F:F,13))))))</f>
        <v>#VALUE!</v>
      </c>
      <c r="AM248" t="e">
        <f>MIN(100, MAX(0, (INDEX(出力表!D:D,13))*AK248/MAX(AL248, Settings!B3)))</f>
        <v>#VALUE!</v>
      </c>
      <c r="AN248">
        <f>IF(ISNUMBER(F248), INDEX(出力表!B:B,2)*F248, 0)+IF(ISNUMBER(I248), INDEX(出力表!B:B,3)*I248, 0)+IF(ISNUMBER(L248), INDEX(出力表!B:B,4)*L248, 0)+IF(ISNUMBER(O248), INDEX(出力表!B:B,5)*O248, 0)+IF(ISNUMBER(R248), INDEX(出力表!B:B,6)*R248, 0)+IF(ISNUMBER(U248), INDEX(出力表!B:B,7)*U248, 0)+IF(ISNUMBER(X248), INDEX(出力表!B:B,8)*X248, 0)+IF(ISNUMBER(AA248), INDEX(出力表!B:B,9)*AA248, 0)+IF(ISNUMBER(AD248), INDEX(出力表!B:B,10)*AD248, 0)+IF(ISNUMBER(AG248), INDEX(出力表!B:B,11)*AG248, 0)+IF(ISNUMBER(AJ248), INDEX(出力表!B:B,12)*AJ248, 0)+IF(ISNUMBER(AM248), INDEX(出力表!B:B,13)*AM248, 0)</f>
        <v>0</v>
      </c>
      <c r="AO248">
        <f>IF(ISNUMBER(F248), INDEX(出力表!B:B,2), 0)+IF(ISNUMBER(I248), INDEX(出力表!B:B,3), 0)+IF(ISNUMBER(L248), INDEX(出力表!B:B,4), 0)+IF(ISNUMBER(O248), INDEX(出力表!B:B,5), 0)+IF(ISNUMBER(R248), INDEX(出力表!B:B,6), 0)+IF(ISNUMBER(U248), INDEX(出力表!B:B,7), 0)+IF(ISNUMBER(X248), INDEX(出力表!B:B,8), 0)+IF(ISNUMBER(AA248), INDEX(出力表!B:B,9), 0)+IF(ISNUMBER(AD248), INDEX(出力表!B:B,10), 0)+IF(ISNUMBER(AG248), INDEX(出力表!B:B,11), 0)+IF(ISNUMBER(AJ248), INDEX(出力表!B:B,12), 0)+IF(ISNUMBER(AM248), INDEX(出力表!B:B,13), 0)</f>
        <v>0</v>
      </c>
      <c r="AP248" t="str">
        <f t="shared" si="3"/>
        <v/>
      </c>
    </row>
    <row r="249" spans="1:42" x14ac:dyDescent="0.2">
      <c r="A249">
        <v>248</v>
      </c>
      <c r="B249">
        <f>IF(UPPER(Settings!B4)="TRUE", 乱数表!$Z249*Settings!B10, 0)</f>
        <v>-0.20186617287641609</v>
      </c>
      <c r="C249">
        <f>IF(UPPER(Settings!B4)="TRUE", 乱数表!$AA249*Settings!B11, 0)</f>
        <v>-8.161448212890967E-3</v>
      </c>
      <c r="D249">
        <f>MIN(100, MAX(0, 100*BETAINV(乱数表!$B249, MAX(0.00000001, (1/(1+EXP(-(INDEX(係数表!G:G,2) + $B249))))*(EXP(INDEX(係数表!H:H,2) + INDEX(係数表!I:I,2)*LN(INDEX(出力表!C:C,2)+1)))), MAX(0.00000001, (1-(1/(1+EXP(-(INDEX(係数表!G:G,2) + $B249)))))*(EXP(INDEX(係数表!H:H,2) + INDEX(係数表!I:I,2)*LN(INDEX(出力表!C:C,2)+1)))))))</f>
        <v>99.972722559121394</v>
      </c>
      <c r="E249" t="e">
        <f>MIN(100, MAX(0, (100*(INDEX(出力表!D:D,2))/(EXP(INDEX(係数表!B:B,2) + $C249) + (INDEX(出力表!D:D,2)))) + (乱数表!$N249*(Settings!B12/(((INDEX(出力表!D:D,2))+1)^INDEX(係数表!E:E,2)*INDEX(係数表!F:F,2))))))</f>
        <v>#VALUE!</v>
      </c>
      <c r="F249" t="e">
        <f>MIN(100, MAX(0, (INDEX(出力表!D:D,2))*D249/MAX(E249, Settings!B3)))</f>
        <v>#VALUE!</v>
      </c>
      <c r="G249">
        <f>MIN(100, MAX(0, 100*BETAINV(乱数表!$C249, MAX(0.00000001, (1/(1+EXP(-(INDEX(係数表!G:G,3) + $B249))))*(EXP(INDEX(係数表!H:H,3) + INDEX(係数表!I:I,3)*LN(INDEX(出力表!C:C,3)+1)))), MAX(0.00000001, (1-(1/(1+EXP(-(INDEX(係数表!G:G,3) + $B249)))))*(EXP(INDEX(係数表!H:H,3) + INDEX(係数表!I:I,3)*LN(INDEX(出力表!C:C,3)+1)))))))</f>
        <v>49.777747396880009</v>
      </c>
      <c r="H249" t="e">
        <f>MIN(100, MAX(0, (100*(INDEX(出力表!D:D,3))/(EXP(INDEX(係数表!B:B,3) + $C249) + (INDEX(出力表!D:D,3)))) + (乱数表!$O249*(Settings!B12/(((INDEX(出力表!D:D,3))+1)^INDEX(係数表!E:E,3)*INDEX(係数表!F:F,3))))))</f>
        <v>#VALUE!</v>
      </c>
      <c r="I249" t="e">
        <f>MIN(100, MAX(0, (INDEX(出力表!D:D,3))*G249/MAX(H249, Settings!B3)))</f>
        <v>#VALUE!</v>
      </c>
      <c r="J249">
        <f>MIN(100, MAX(0, 100*BETAINV(乱数表!$D249, MAX(0.00000001, (1/(1+EXP(-(INDEX(係数表!G:G,4) + $B249))))*(EXP(INDEX(係数表!H:H,4) + INDEX(係数表!I:I,4)*LN(INDEX(出力表!C:C,4)+1)))), MAX(0.00000001, (1-(1/(1+EXP(-(INDEX(係数表!G:G,4) + $B249)))))*(EXP(INDEX(係数表!H:H,4) + INDEX(係数表!I:I,4)*LN(INDEX(出力表!C:C,4)+1)))))))</f>
        <v>97.169819495532451</v>
      </c>
      <c r="K249" t="e">
        <f>MIN(100, MAX(0, (100*(INDEX(出力表!D:D,4))/(EXP(INDEX(係数表!B:B,4) + $C249) + (INDEX(出力表!D:D,4)))) + (乱数表!$P249*(Settings!B12/(((INDEX(出力表!D:D,4))+1)^INDEX(係数表!E:E,4)*INDEX(係数表!F:F,4))))))</f>
        <v>#VALUE!</v>
      </c>
      <c r="L249" t="e">
        <f>MIN(100, MAX(0, (INDEX(出力表!D:D,4))*J249/MAX(K249, Settings!B3)))</f>
        <v>#VALUE!</v>
      </c>
      <c r="M249">
        <f>MIN(100, MAX(0, 100*BETAINV(乱数表!$E249, MAX(0.00000001, (1/(1+EXP(-(INDEX(係数表!G:G,5) + $B249))))*(EXP(INDEX(係数表!H:H,5) + INDEX(係数表!I:I,5)*LN(INDEX(出力表!C:C,5)+1)))), MAX(0.00000001, (1-(1/(1+EXP(-(INDEX(係数表!G:G,5) + $B249)))))*(EXP(INDEX(係数表!H:H,5) + INDEX(係数表!I:I,5)*LN(INDEX(出力表!C:C,5)+1)))))))</f>
        <v>93.478636161049749</v>
      </c>
      <c r="N249" t="e">
        <f>MIN(100, MAX(0, (100*(INDEX(出力表!D:D,5))/(EXP(INDEX(係数表!B:B,5) + $C249) + (INDEX(出力表!D:D,5)))) + (乱数表!$Q249*(Settings!B12/(((INDEX(出力表!D:D,5))+1)^INDEX(係数表!E:E,5)*INDEX(係数表!F:F,5))))))</f>
        <v>#VALUE!</v>
      </c>
      <c r="O249" t="e">
        <f>MIN(100, MAX(0, (INDEX(出力表!D:D,5))*M249/MAX(N249, Settings!B3)))</f>
        <v>#VALUE!</v>
      </c>
      <c r="P249">
        <f>MIN(100, MAX(0, 100*BETAINV(乱数表!$F249, MAX(0.00000001, (1/(1+EXP(-(INDEX(係数表!G:G,6) + $B249))))*(EXP(INDEX(係数表!H:H,6) + INDEX(係数表!I:I,6)*LN(INDEX(出力表!C:C,6)+1)))), MAX(0.00000001, (1-(1/(1+EXP(-(INDEX(係数表!G:G,6) + $B249)))))*(EXP(INDEX(係数表!H:H,6) + INDEX(係数表!I:I,6)*LN(INDEX(出力表!C:C,6)+1)))))))</f>
        <v>49.113701350332732</v>
      </c>
      <c r="Q249" t="e">
        <f>MIN(100, MAX(0, (100*(INDEX(出力表!D:D,6))/(EXP(INDEX(係数表!B:B,6) + $C249) + (INDEX(出力表!D:D,6)))) + (乱数表!$R249*(Settings!B12/(((INDEX(出力表!D:D,6))+1)^INDEX(係数表!E:E,6)*INDEX(係数表!F:F,6))))))</f>
        <v>#VALUE!</v>
      </c>
      <c r="R249" t="e">
        <f>MIN(100, MAX(0, (INDEX(出力表!D:D,6))*P249/MAX(Q249, Settings!B3)))</f>
        <v>#VALUE!</v>
      </c>
      <c r="S249">
        <f>MIN(100, MAX(0, 100*BETAINV(乱数表!$G249, MAX(0.00000001, (1/(1+EXP(-(INDEX(係数表!G:G,7) + $B249))))*(EXP(INDEX(係数表!H:H,7) + INDEX(係数表!I:I,7)*LN(INDEX(出力表!C:C,7)+1)))), MAX(0.00000001, (1-(1/(1+EXP(-(INDEX(係数表!G:G,7) + $B249)))))*(EXP(INDEX(係数表!H:H,7) + INDEX(係数表!I:I,7)*LN(INDEX(出力表!C:C,7)+1)))))))</f>
        <v>91.208970977714031</v>
      </c>
      <c r="T249" t="e">
        <f>MIN(100, MAX(0, (100*(INDEX(出力表!D:D,7))/(EXP(INDEX(係数表!B:B,7) + $C249) + (INDEX(出力表!D:D,7)))) + (乱数表!$S249*(Settings!B12/(((INDEX(出力表!D:D,7))+1)^INDEX(係数表!E:E,7)*INDEX(係数表!F:F,7))))))</f>
        <v>#VALUE!</v>
      </c>
      <c r="U249" t="e">
        <f>MIN(100, MAX(0, (INDEX(出力表!D:D,7))*S249/MAX(T249, Settings!B3)))</f>
        <v>#VALUE!</v>
      </c>
      <c r="V249">
        <f>MIN(100, MAX(0, 100*BETAINV(乱数表!$H249, MAX(0.00000001, (1/(1+EXP(-(INDEX(係数表!G:G,8) + $B249))))*(EXP(INDEX(係数表!H:H,8) + INDEX(係数表!I:I,8)*LN(INDEX(出力表!C:C,8)+1)))), MAX(0.00000001, (1-(1/(1+EXP(-(INDEX(係数表!G:G,8) + $B249)))))*(EXP(INDEX(係数表!H:H,8) + INDEX(係数表!I:I,8)*LN(INDEX(出力表!C:C,8)+1)))))))</f>
        <v>89.014820176270447</v>
      </c>
      <c r="W249" t="e">
        <f>MIN(100, MAX(0, (100*(INDEX(出力表!D:D,8))/(EXP(INDEX(係数表!B:B,8) + $C249) + (INDEX(出力表!D:D,8)))) + (乱数表!$T249*(Settings!B12/(((INDEX(出力表!D:D,8))+1)^INDEX(係数表!E:E,8)*INDEX(係数表!F:F,8))))))</f>
        <v>#VALUE!</v>
      </c>
      <c r="X249" t="e">
        <f>MIN(100, MAX(0, (INDEX(出力表!D:D,8))*V249/MAX(W249, Settings!B3)))</f>
        <v>#VALUE!</v>
      </c>
      <c r="Y249">
        <f>MIN(100, MAX(0, 100*BETAINV(乱数表!$I249, MAX(0.00000001, (1/(1+EXP(-(INDEX(係数表!G:G,9) + $B249))))*(EXP(INDEX(係数表!H:H,9) + INDEX(係数表!I:I,9)*LN(INDEX(出力表!C:C,9)+1)))), MAX(0.00000001, (1-(1/(1+EXP(-(INDEX(係数表!G:G,9) + $B249)))))*(EXP(INDEX(係数表!H:H,9) + INDEX(係数表!I:I,9)*LN(INDEX(出力表!C:C,9)+1)))))))</f>
        <v>34.300668226428819</v>
      </c>
      <c r="Z249" t="e">
        <f>MIN(100, MAX(0, (100*(INDEX(出力表!D:D,9))/(EXP(INDEX(係数表!B:B,9) + $C249) + (INDEX(出力表!D:D,9)))) + (乱数表!$U249*(Settings!B12/(((INDEX(出力表!D:D,9))+1)^INDEX(係数表!E:E,9)*INDEX(係数表!F:F,9))))))</f>
        <v>#VALUE!</v>
      </c>
      <c r="AA249" t="e">
        <f>MIN(100, MAX(0, (INDEX(出力表!D:D,9))*Y249/MAX(Z249, Settings!B3)))</f>
        <v>#VALUE!</v>
      </c>
      <c r="AB249">
        <f>MIN(100, MAX(0, 100*BETAINV(乱数表!$J249, MAX(0.00000001, (1/(1+EXP(-(INDEX(係数表!G:G,10) + $B249))))*(EXP(INDEX(係数表!H:H,10) + INDEX(係数表!I:I,10)*LN(INDEX(出力表!C:C,10)+1)))), MAX(0.00000001, (1-(1/(1+EXP(-(INDEX(係数表!G:G,10) + $B249)))))*(EXP(INDEX(係数表!H:H,10) + INDEX(係数表!I:I,10)*LN(INDEX(出力表!C:C,10)+1)))))))</f>
        <v>73.396759377215787</v>
      </c>
      <c r="AC249" t="e">
        <f>MIN(100, MAX(0, (100*(INDEX(出力表!D:D,10))/(EXP(INDEX(係数表!B:B,10) + $C249) + (INDEX(出力表!D:D,10)))) + (乱数表!$V249*(Settings!B12/(((INDEX(出力表!D:D,10))+1)^INDEX(係数表!E:E,10)*INDEX(係数表!F:F,10))))))</f>
        <v>#VALUE!</v>
      </c>
      <c r="AD249" t="e">
        <f>MIN(100, MAX(0, (INDEX(出力表!D:D,10))*AB249/MAX(AC249, Settings!B3)))</f>
        <v>#VALUE!</v>
      </c>
      <c r="AE249">
        <f>MIN(100, MAX(0, 100*BETAINV(乱数表!$K249, MAX(0.00000001, (1/(1+EXP(-(INDEX(係数表!G:G,11) + $B249))))*(EXP(INDEX(係数表!H:H,11) + INDEX(係数表!I:I,11)*LN(INDEX(出力表!C:C,11)+1)))), MAX(0.00000001, (1-(1/(1+EXP(-(INDEX(係数表!G:G,11) + $B249)))))*(EXP(INDEX(係数表!H:H,11) + INDEX(係数表!I:I,11)*LN(INDEX(出力表!C:C,11)+1)))))))</f>
        <v>98.489629878280496</v>
      </c>
      <c r="AF249" t="e">
        <f>MIN(100, MAX(0, (100*(INDEX(出力表!D:D,11))/(EXP(INDEX(係数表!B:B,11) + $C249) + (INDEX(出力表!D:D,11)))) + (乱数表!$W249*(Settings!B12/(((INDEX(出力表!D:D,11))+1)^INDEX(係数表!E:E,11)*INDEX(係数表!F:F,11))))))</f>
        <v>#VALUE!</v>
      </c>
      <c r="AG249" t="e">
        <f>MIN(100, MAX(0, (INDEX(出力表!D:D,11))*AE249/MAX(AF249, Settings!B3)))</f>
        <v>#VALUE!</v>
      </c>
      <c r="AH249">
        <f>MIN(100, MAX(0, 100*BETAINV(乱数表!$L249, MAX(0.00000001, (1/(1+EXP(-(INDEX(係数表!G:G,12) + $B249))))*(EXP(INDEX(係数表!H:H,12) + INDEX(係数表!I:I,12)*LN(INDEX(出力表!C:C,12)+1)))), MAX(0.00000001, (1-(1/(1+EXP(-(INDEX(係数表!G:G,12) + $B249)))))*(EXP(INDEX(係数表!H:H,12) + INDEX(係数表!I:I,12)*LN(INDEX(出力表!C:C,12)+1)))))))</f>
        <v>99.544188297736042</v>
      </c>
      <c r="AI249" t="e">
        <f>MIN(100, MAX(0, (100*(INDEX(出力表!D:D,12))/(EXP(INDEX(係数表!B:B,12) + $C249) + (INDEX(出力表!D:D,12)))) + (乱数表!$X249*(Settings!B12/(((INDEX(出力表!D:D,12))+1)^INDEX(係数表!E:E,12)*INDEX(係数表!F:F,12))))))</f>
        <v>#VALUE!</v>
      </c>
      <c r="AJ249" t="e">
        <f>MIN(100, MAX(0, (INDEX(出力表!D:D,12))*AH249/MAX(AI249, Settings!B3)))</f>
        <v>#VALUE!</v>
      </c>
      <c r="AK249">
        <f>MIN(100, MAX(0, 100*BETAINV(乱数表!$M249, MAX(0.00000001, (1/(1+EXP(-(INDEX(係数表!G:G,13) + $B249))))*(EXP(INDEX(係数表!H:H,13) + INDEX(係数表!I:I,13)*LN(INDEX(出力表!C:C,13)+1)))), MAX(0.00000001, (1-(1/(1+EXP(-(INDEX(係数表!G:G,13) + $B249)))))*(EXP(INDEX(係数表!H:H,13) + INDEX(係数表!I:I,13)*LN(INDEX(出力表!C:C,13)+1)))))))</f>
        <v>98.752964879279091</v>
      </c>
      <c r="AL249" t="e">
        <f>MIN(100, MAX(0, (100*(INDEX(出力表!D:D,13))/(EXP(INDEX(係数表!B:B,13) + $C249) + (INDEX(出力表!D:D,13)))) + (乱数表!$Y249*(Settings!B12/(((INDEX(出力表!D:D,13))+1)^INDEX(係数表!E:E,13)*INDEX(係数表!F:F,13))))))</f>
        <v>#VALUE!</v>
      </c>
      <c r="AM249" t="e">
        <f>MIN(100, MAX(0, (INDEX(出力表!D:D,13))*AK249/MAX(AL249, Settings!B3)))</f>
        <v>#VALUE!</v>
      </c>
      <c r="AN249">
        <f>IF(ISNUMBER(F249), INDEX(出力表!B:B,2)*F249, 0)+IF(ISNUMBER(I249), INDEX(出力表!B:B,3)*I249, 0)+IF(ISNUMBER(L249), INDEX(出力表!B:B,4)*L249, 0)+IF(ISNUMBER(O249), INDEX(出力表!B:B,5)*O249, 0)+IF(ISNUMBER(R249), INDEX(出力表!B:B,6)*R249, 0)+IF(ISNUMBER(U249), INDEX(出力表!B:B,7)*U249, 0)+IF(ISNUMBER(X249), INDEX(出力表!B:B,8)*X249, 0)+IF(ISNUMBER(AA249), INDEX(出力表!B:B,9)*AA249, 0)+IF(ISNUMBER(AD249), INDEX(出力表!B:B,10)*AD249, 0)+IF(ISNUMBER(AG249), INDEX(出力表!B:B,11)*AG249, 0)+IF(ISNUMBER(AJ249), INDEX(出力表!B:B,12)*AJ249, 0)+IF(ISNUMBER(AM249), INDEX(出力表!B:B,13)*AM249, 0)</f>
        <v>0</v>
      </c>
      <c r="AO249">
        <f>IF(ISNUMBER(F249), INDEX(出力表!B:B,2), 0)+IF(ISNUMBER(I249), INDEX(出力表!B:B,3), 0)+IF(ISNUMBER(L249), INDEX(出力表!B:B,4), 0)+IF(ISNUMBER(O249), INDEX(出力表!B:B,5), 0)+IF(ISNUMBER(R249), INDEX(出力表!B:B,6), 0)+IF(ISNUMBER(U249), INDEX(出力表!B:B,7), 0)+IF(ISNUMBER(X249), INDEX(出力表!B:B,8), 0)+IF(ISNUMBER(AA249), INDEX(出力表!B:B,9), 0)+IF(ISNUMBER(AD249), INDEX(出力表!B:B,10), 0)+IF(ISNUMBER(AG249), INDEX(出力表!B:B,11), 0)+IF(ISNUMBER(AJ249), INDEX(出力表!B:B,12), 0)+IF(ISNUMBER(AM249), INDEX(出力表!B:B,13), 0)</f>
        <v>0</v>
      </c>
      <c r="AP249" t="str">
        <f t="shared" si="3"/>
        <v/>
      </c>
    </row>
    <row r="250" spans="1:42" x14ac:dyDescent="0.2">
      <c r="A250">
        <v>249</v>
      </c>
      <c r="B250">
        <f>IF(UPPER(Settings!B4)="TRUE", 乱数表!$Z250*Settings!B10, 0)</f>
        <v>6.2150410068046003E-2</v>
      </c>
      <c r="C250">
        <f>IF(UPPER(Settings!B4)="TRUE", 乱数表!$AA250*Settings!B11, 0)</f>
        <v>-0.11135144511522717</v>
      </c>
      <c r="D250">
        <f>MIN(100, MAX(0, 100*BETAINV(乱数表!$B250, MAX(0.00000001, (1/(1+EXP(-(INDEX(係数表!G:G,2) + $B250))))*(EXP(INDEX(係数表!H:H,2) + INDEX(係数表!I:I,2)*LN(INDEX(出力表!C:C,2)+1)))), MAX(0.00000001, (1-(1/(1+EXP(-(INDEX(係数表!G:G,2) + $B250)))))*(EXP(INDEX(係数表!H:H,2) + INDEX(係数表!I:I,2)*LN(INDEX(出力表!C:C,2)+1)))))))</f>
        <v>99.995039958960945</v>
      </c>
      <c r="E250" t="e">
        <f>MIN(100, MAX(0, (100*(INDEX(出力表!D:D,2))/(EXP(INDEX(係数表!B:B,2) + $C250) + (INDEX(出力表!D:D,2)))) + (乱数表!$N250*(Settings!B12/(((INDEX(出力表!D:D,2))+1)^INDEX(係数表!E:E,2)*INDEX(係数表!F:F,2))))))</f>
        <v>#VALUE!</v>
      </c>
      <c r="F250" t="e">
        <f>MIN(100, MAX(0, (INDEX(出力表!D:D,2))*D250/MAX(E250, Settings!B3)))</f>
        <v>#VALUE!</v>
      </c>
      <c r="G250">
        <f>MIN(100, MAX(0, 100*BETAINV(乱数表!$C250, MAX(0.00000001, (1/(1+EXP(-(INDEX(係数表!G:G,3) + $B250))))*(EXP(INDEX(係数表!H:H,3) + INDEX(係数表!I:I,3)*LN(INDEX(出力表!C:C,3)+1)))), MAX(0.00000001, (1-(1/(1+EXP(-(INDEX(係数表!G:G,3) + $B250)))))*(EXP(INDEX(係数表!H:H,3) + INDEX(係数表!I:I,3)*LN(INDEX(出力表!C:C,3)+1)))))))</f>
        <v>77.054966055248926</v>
      </c>
      <c r="H250" t="e">
        <f>MIN(100, MAX(0, (100*(INDEX(出力表!D:D,3))/(EXP(INDEX(係数表!B:B,3) + $C250) + (INDEX(出力表!D:D,3)))) + (乱数表!$O250*(Settings!B12/(((INDEX(出力表!D:D,3))+1)^INDEX(係数表!E:E,3)*INDEX(係数表!F:F,3))))))</f>
        <v>#VALUE!</v>
      </c>
      <c r="I250" t="e">
        <f>MIN(100, MAX(0, (INDEX(出力表!D:D,3))*G250/MAX(H250, Settings!B3)))</f>
        <v>#VALUE!</v>
      </c>
      <c r="J250">
        <f>MIN(100, MAX(0, 100*BETAINV(乱数表!$D250, MAX(0.00000001, (1/(1+EXP(-(INDEX(係数表!G:G,4) + $B250))))*(EXP(INDEX(係数表!H:H,4) + INDEX(係数表!I:I,4)*LN(INDEX(出力表!C:C,4)+1)))), MAX(0.00000001, (1-(1/(1+EXP(-(INDEX(係数表!G:G,4) + $B250)))))*(EXP(INDEX(係数表!H:H,4) + INDEX(係数表!I:I,4)*LN(INDEX(出力表!C:C,4)+1)))))))</f>
        <v>84.932685333944377</v>
      </c>
      <c r="K250" t="e">
        <f>MIN(100, MAX(0, (100*(INDEX(出力表!D:D,4))/(EXP(INDEX(係数表!B:B,4) + $C250) + (INDEX(出力表!D:D,4)))) + (乱数表!$P250*(Settings!B12/(((INDEX(出力表!D:D,4))+1)^INDEX(係数表!E:E,4)*INDEX(係数表!F:F,4))))))</f>
        <v>#VALUE!</v>
      </c>
      <c r="L250" t="e">
        <f>MIN(100, MAX(0, (INDEX(出力表!D:D,4))*J250/MAX(K250, Settings!B3)))</f>
        <v>#VALUE!</v>
      </c>
      <c r="M250">
        <f>MIN(100, MAX(0, 100*BETAINV(乱数表!$E250, MAX(0.00000001, (1/(1+EXP(-(INDEX(係数表!G:G,5) + $B250))))*(EXP(INDEX(係数表!H:H,5) + INDEX(係数表!I:I,5)*LN(INDEX(出力表!C:C,5)+1)))), MAX(0.00000001, (1-(1/(1+EXP(-(INDEX(係数表!G:G,5) + $B250)))))*(EXP(INDEX(係数表!H:H,5) + INDEX(係数表!I:I,5)*LN(INDEX(出力表!C:C,5)+1)))))))</f>
        <v>88.999252365423729</v>
      </c>
      <c r="N250" t="e">
        <f>MIN(100, MAX(0, (100*(INDEX(出力表!D:D,5))/(EXP(INDEX(係数表!B:B,5) + $C250) + (INDEX(出力表!D:D,5)))) + (乱数表!$Q250*(Settings!B12/(((INDEX(出力表!D:D,5))+1)^INDEX(係数表!E:E,5)*INDEX(係数表!F:F,5))))))</f>
        <v>#VALUE!</v>
      </c>
      <c r="O250" t="e">
        <f>MIN(100, MAX(0, (INDEX(出力表!D:D,5))*M250/MAX(N250, Settings!B3)))</f>
        <v>#VALUE!</v>
      </c>
      <c r="P250">
        <f>MIN(100, MAX(0, 100*BETAINV(乱数表!$F250, MAX(0.00000001, (1/(1+EXP(-(INDEX(係数表!G:G,6) + $B250))))*(EXP(INDEX(係数表!H:H,6) + INDEX(係数表!I:I,6)*LN(INDEX(出力表!C:C,6)+1)))), MAX(0.00000001, (1-(1/(1+EXP(-(INDEX(係数表!G:G,6) + $B250)))))*(EXP(INDEX(係数表!H:H,6) + INDEX(係数表!I:I,6)*LN(INDEX(出力表!C:C,6)+1)))))))</f>
        <v>99.275171475857135</v>
      </c>
      <c r="Q250" t="e">
        <f>MIN(100, MAX(0, (100*(INDEX(出力表!D:D,6))/(EXP(INDEX(係数表!B:B,6) + $C250) + (INDEX(出力表!D:D,6)))) + (乱数表!$R250*(Settings!B12/(((INDEX(出力表!D:D,6))+1)^INDEX(係数表!E:E,6)*INDEX(係数表!F:F,6))))))</f>
        <v>#VALUE!</v>
      </c>
      <c r="R250" t="e">
        <f>MIN(100, MAX(0, (INDEX(出力表!D:D,6))*P250/MAX(Q250, Settings!B3)))</f>
        <v>#VALUE!</v>
      </c>
      <c r="S250">
        <f>MIN(100, MAX(0, 100*BETAINV(乱数表!$G250, MAX(0.00000001, (1/(1+EXP(-(INDEX(係数表!G:G,7) + $B250))))*(EXP(INDEX(係数表!H:H,7) + INDEX(係数表!I:I,7)*LN(INDEX(出力表!C:C,7)+1)))), MAX(0.00000001, (1-(1/(1+EXP(-(INDEX(係数表!G:G,7) + $B250)))))*(EXP(INDEX(係数表!H:H,7) + INDEX(係数表!I:I,7)*LN(INDEX(出力表!C:C,7)+1)))))))</f>
        <v>97.680335658533082</v>
      </c>
      <c r="T250" t="e">
        <f>MIN(100, MAX(0, (100*(INDEX(出力表!D:D,7))/(EXP(INDEX(係数表!B:B,7) + $C250) + (INDEX(出力表!D:D,7)))) + (乱数表!$S250*(Settings!B12/(((INDEX(出力表!D:D,7))+1)^INDEX(係数表!E:E,7)*INDEX(係数表!F:F,7))))))</f>
        <v>#VALUE!</v>
      </c>
      <c r="U250" t="e">
        <f>MIN(100, MAX(0, (INDEX(出力表!D:D,7))*S250/MAX(T250, Settings!B3)))</f>
        <v>#VALUE!</v>
      </c>
      <c r="V250">
        <f>MIN(100, MAX(0, 100*BETAINV(乱数表!$H250, MAX(0.00000001, (1/(1+EXP(-(INDEX(係数表!G:G,8) + $B250))))*(EXP(INDEX(係数表!H:H,8) + INDEX(係数表!I:I,8)*LN(INDEX(出力表!C:C,8)+1)))), MAX(0.00000001, (1-(1/(1+EXP(-(INDEX(係数表!G:G,8) + $B250)))))*(EXP(INDEX(係数表!H:H,8) + INDEX(係数表!I:I,8)*LN(INDEX(出力表!C:C,8)+1)))))))</f>
        <v>96.117328285376288</v>
      </c>
      <c r="W250" t="e">
        <f>MIN(100, MAX(0, (100*(INDEX(出力表!D:D,8))/(EXP(INDEX(係数表!B:B,8) + $C250) + (INDEX(出力表!D:D,8)))) + (乱数表!$T250*(Settings!B12/(((INDEX(出力表!D:D,8))+1)^INDEX(係数表!E:E,8)*INDEX(係数表!F:F,8))))))</f>
        <v>#VALUE!</v>
      </c>
      <c r="X250" t="e">
        <f>MIN(100, MAX(0, (INDEX(出力表!D:D,8))*V250/MAX(W250, Settings!B3)))</f>
        <v>#VALUE!</v>
      </c>
      <c r="Y250">
        <f>MIN(100, MAX(0, 100*BETAINV(乱数表!$I250, MAX(0.00000001, (1/(1+EXP(-(INDEX(係数表!G:G,9) + $B250))))*(EXP(INDEX(係数表!H:H,9) + INDEX(係数表!I:I,9)*LN(INDEX(出力表!C:C,9)+1)))), MAX(0.00000001, (1-(1/(1+EXP(-(INDEX(係数表!G:G,9) + $B250)))))*(EXP(INDEX(係数表!H:H,9) + INDEX(係数表!I:I,9)*LN(INDEX(出力表!C:C,9)+1)))))))</f>
        <v>98.381276391226407</v>
      </c>
      <c r="Z250" t="e">
        <f>MIN(100, MAX(0, (100*(INDEX(出力表!D:D,9))/(EXP(INDEX(係数表!B:B,9) + $C250) + (INDEX(出力表!D:D,9)))) + (乱数表!$U250*(Settings!B12/(((INDEX(出力表!D:D,9))+1)^INDEX(係数表!E:E,9)*INDEX(係数表!F:F,9))))))</f>
        <v>#VALUE!</v>
      </c>
      <c r="AA250" t="e">
        <f>MIN(100, MAX(0, (INDEX(出力表!D:D,9))*Y250/MAX(Z250, Settings!B3)))</f>
        <v>#VALUE!</v>
      </c>
      <c r="AB250">
        <f>MIN(100, MAX(0, 100*BETAINV(乱数表!$J250, MAX(0.00000001, (1/(1+EXP(-(INDEX(係数表!G:G,10) + $B250))))*(EXP(INDEX(係数表!H:H,10) + INDEX(係数表!I:I,10)*LN(INDEX(出力表!C:C,10)+1)))), MAX(0.00000001, (1-(1/(1+EXP(-(INDEX(係数表!G:G,10) + $B250)))))*(EXP(INDEX(係数表!H:H,10) + INDEX(係数表!I:I,10)*LN(INDEX(出力表!C:C,10)+1)))))))</f>
        <v>60.646169778653992</v>
      </c>
      <c r="AC250" t="e">
        <f>MIN(100, MAX(0, (100*(INDEX(出力表!D:D,10))/(EXP(INDEX(係数表!B:B,10) + $C250) + (INDEX(出力表!D:D,10)))) + (乱数表!$V250*(Settings!B12/(((INDEX(出力表!D:D,10))+1)^INDEX(係数表!E:E,10)*INDEX(係数表!F:F,10))))))</f>
        <v>#VALUE!</v>
      </c>
      <c r="AD250" t="e">
        <f>MIN(100, MAX(0, (INDEX(出力表!D:D,10))*AB250/MAX(AC250, Settings!B3)))</f>
        <v>#VALUE!</v>
      </c>
      <c r="AE250">
        <f>MIN(100, MAX(0, 100*BETAINV(乱数表!$K250, MAX(0.00000001, (1/(1+EXP(-(INDEX(係数表!G:G,11) + $B250))))*(EXP(INDEX(係数表!H:H,11) + INDEX(係数表!I:I,11)*LN(INDEX(出力表!C:C,11)+1)))), MAX(0.00000001, (1-(1/(1+EXP(-(INDEX(係数表!G:G,11) + $B250)))))*(EXP(INDEX(係数表!H:H,11) + INDEX(係数表!I:I,11)*LN(INDEX(出力表!C:C,11)+1)))))))</f>
        <v>98.304550999928836</v>
      </c>
      <c r="AF250" t="e">
        <f>MIN(100, MAX(0, (100*(INDEX(出力表!D:D,11))/(EXP(INDEX(係数表!B:B,11) + $C250) + (INDEX(出力表!D:D,11)))) + (乱数表!$W250*(Settings!B12/(((INDEX(出力表!D:D,11))+1)^INDEX(係数表!E:E,11)*INDEX(係数表!F:F,11))))))</f>
        <v>#VALUE!</v>
      </c>
      <c r="AG250" t="e">
        <f>MIN(100, MAX(0, (INDEX(出力表!D:D,11))*AE250/MAX(AF250, Settings!B3)))</f>
        <v>#VALUE!</v>
      </c>
      <c r="AH250">
        <f>MIN(100, MAX(0, 100*BETAINV(乱数表!$L250, MAX(0.00000001, (1/(1+EXP(-(INDEX(係数表!G:G,12) + $B250))))*(EXP(INDEX(係数表!H:H,12) + INDEX(係数表!I:I,12)*LN(INDEX(出力表!C:C,12)+1)))), MAX(0.00000001, (1-(1/(1+EXP(-(INDEX(係数表!G:G,12) + $B250)))))*(EXP(INDEX(係数表!H:H,12) + INDEX(係数表!I:I,12)*LN(INDEX(出力表!C:C,12)+1)))))))</f>
        <v>85.282551752995559</v>
      </c>
      <c r="AI250" t="e">
        <f>MIN(100, MAX(0, (100*(INDEX(出力表!D:D,12))/(EXP(INDEX(係数表!B:B,12) + $C250) + (INDEX(出力表!D:D,12)))) + (乱数表!$X250*(Settings!B12/(((INDEX(出力表!D:D,12))+1)^INDEX(係数表!E:E,12)*INDEX(係数表!F:F,12))))))</f>
        <v>#VALUE!</v>
      </c>
      <c r="AJ250" t="e">
        <f>MIN(100, MAX(0, (INDEX(出力表!D:D,12))*AH250/MAX(AI250, Settings!B3)))</f>
        <v>#VALUE!</v>
      </c>
      <c r="AK250">
        <f>MIN(100, MAX(0, 100*BETAINV(乱数表!$M250, MAX(0.00000001, (1/(1+EXP(-(INDEX(係数表!G:G,13) + $B250))))*(EXP(INDEX(係数表!H:H,13) + INDEX(係数表!I:I,13)*LN(INDEX(出力表!C:C,13)+1)))), MAX(0.00000001, (1-(1/(1+EXP(-(INDEX(係数表!G:G,13) + $B250)))))*(EXP(INDEX(係数表!H:H,13) + INDEX(係数表!I:I,13)*LN(INDEX(出力表!C:C,13)+1)))))))</f>
        <v>99.755160620411274</v>
      </c>
      <c r="AL250" t="e">
        <f>MIN(100, MAX(0, (100*(INDEX(出力表!D:D,13))/(EXP(INDEX(係数表!B:B,13) + $C250) + (INDEX(出力表!D:D,13)))) + (乱数表!$Y250*(Settings!B12/(((INDEX(出力表!D:D,13))+1)^INDEX(係数表!E:E,13)*INDEX(係数表!F:F,13))))))</f>
        <v>#VALUE!</v>
      </c>
      <c r="AM250" t="e">
        <f>MIN(100, MAX(0, (INDEX(出力表!D:D,13))*AK250/MAX(AL250, Settings!B3)))</f>
        <v>#VALUE!</v>
      </c>
      <c r="AN250">
        <f>IF(ISNUMBER(F250), INDEX(出力表!B:B,2)*F250, 0)+IF(ISNUMBER(I250), INDEX(出力表!B:B,3)*I250, 0)+IF(ISNUMBER(L250), INDEX(出力表!B:B,4)*L250, 0)+IF(ISNUMBER(O250), INDEX(出力表!B:B,5)*O250, 0)+IF(ISNUMBER(R250), INDEX(出力表!B:B,6)*R250, 0)+IF(ISNUMBER(U250), INDEX(出力表!B:B,7)*U250, 0)+IF(ISNUMBER(X250), INDEX(出力表!B:B,8)*X250, 0)+IF(ISNUMBER(AA250), INDEX(出力表!B:B,9)*AA250, 0)+IF(ISNUMBER(AD250), INDEX(出力表!B:B,10)*AD250, 0)+IF(ISNUMBER(AG250), INDEX(出力表!B:B,11)*AG250, 0)+IF(ISNUMBER(AJ250), INDEX(出力表!B:B,12)*AJ250, 0)+IF(ISNUMBER(AM250), INDEX(出力表!B:B,13)*AM250, 0)</f>
        <v>0</v>
      </c>
      <c r="AO250">
        <f>IF(ISNUMBER(F250), INDEX(出力表!B:B,2), 0)+IF(ISNUMBER(I250), INDEX(出力表!B:B,3), 0)+IF(ISNUMBER(L250), INDEX(出力表!B:B,4), 0)+IF(ISNUMBER(O250), INDEX(出力表!B:B,5), 0)+IF(ISNUMBER(R250), INDEX(出力表!B:B,6), 0)+IF(ISNUMBER(U250), INDEX(出力表!B:B,7), 0)+IF(ISNUMBER(X250), INDEX(出力表!B:B,8), 0)+IF(ISNUMBER(AA250), INDEX(出力表!B:B,9), 0)+IF(ISNUMBER(AD250), INDEX(出力表!B:B,10), 0)+IF(ISNUMBER(AG250), INDEX(出力表!B:B,11), 0)+IF(ISNUMBER(AJ250), INDEX(出力表!B:B,12), 0)+IF(ISNUMBER(AM250), INDEX(出力表!B:B,13), 0)</f>
        <v>0</v>
      </c>
      <c r="AP250" t="str">
        <f t="shared" si="3"/>
        <v/>
      </c>
    </row>
    <row r="251" spans="1:42" x14ac:dyDescent="0.2">
      <c r="A251">
        <v>250</v>
      </c>
      <c r="B251">
        <f>IF(UPPER(Settings!B4)="TRUE", 乱数表!$Z251*Settings!B10, 0)</f>
        <v>6.9164678671297108E-3</v>
      </c>
      <c r="C251">
        <f>IF(UPPER(Settings!B4)="TRUE", 乱数表!$AA251*Settings!B11, 0)</f>
        <v>4.9293013593842631E-2</v>
      </c>
      <c r="D251">
        <f>MIN(100, MAX(0, 100*BETAINV(乱数表!$B251, MAX(0.00000001, (1/(1+EXP(-(INDEX(係数表!G:G,2) + $B251))))*(EXP(INDEX(係数表!H:H,2) + INDEX(係数表!I:I,2)*LN(INDEX(出力表!C:C,2)+1)))), MAX(0.00000001, (1-(1/(1+EXP(-(INDEX(係数表!G:G,2) + $B251)))))*(EXP(INDEX(係数表!H:H,2) + INDEX(係数表!I:I,2)*LN(INDEX(出力表!C:C,2)+1)))))))</f>
        <v>98.97893291920623</v>
      </c>
      <c r="E251" t="e">
        <f>MIN(100, MAX(0, (100*(INDEX(出力表!D:D,2))/(EXP(INDEX(係数表!B:B,2) + $C251) + (INDEX(出力表!D:D,2)))) + (乱数表!$N251*(Settings!B12/(((INDEX(出力表!D:D,2))+1)^INDEX(係数表!E:E,2)*INDEX(係数表!F:F,2))))))</f>
        <v>#VALUE!</v>
      </c>
      <c r="F251" t="e">
        <f>MIN(100, MAX(0, (INDEX(出力表!D:D,2))*D251/MAX(E251, Settings!B3)))</f>
        <v>#VALUE!</v>
      </c>
      <c r="G251">
        <f>MIN(100, MAX(0, 100*BETAINV(乱数表!$C251, MAX(0.00000001, (1/(1+EXP(-(INDEX(係数表!G:G,3) + $B251))))*(EXP(INDEX(係数表!H:H,3) + INDEX(係数表!I:I,3)*LN(INDEX(出力表!C:C,3)+1)))), MAX(0.00000001, (1-(1/(1+EXP(-(INDEX(係数表!G:G,3) + $B251)))))*(EXP(INDEX(係数表!H:H,3) + INDEX(係数表!I:I,3)*LN(INDEX(出力表!C:C,3)+1)))))))</f>
        <v>97.301590873348061</v>
      </c>
      <c r="H251" t="e">
        <f>MIN(100, MAX(0, (100*(INDEX(出力表!D:D,3))/(EXP(INDEX(係数表!B:B,3) + $C251) + (INDEX(出力表!D:D,3)))) + (乱数表!$O251*(Settings!B12/(((INDEX(出力表!D:D,3))+1)^INDEX(係数表!E:E,3)*INDEX(係数表!F:F,3))))))</f>
        <v>#VALUE!</v>
      </c>
      <c r="I251" t="e">
        <f>MIN(100, MAX(0, (INDEX(出力表!D:D,3))*G251/MAX(H251, Settings!B3)))</f>
        <v>#VALUE!</v>
      </c>
      <c r="J251">
        <f>MIN(100, MAX(0, 100*BETAINV(乱数表!$D251, MAX(0.00000001, (1/(1+EXP(-(INDEX(係数表!G:G,4) + $B251))))*(EXP(INDEX(係数表!H:H,4) + INDEX(係数表!I:I,4)*LN(INDEX(出力表!C:C,4)+1)))), MAX(0.00000001, (1-(1/(1+EXP(-(INDEX(係数表!G:G,4) + $B251)))))*(EXP(INDEX(係数表!H:H,4) + INDEX(係数表!I:I,4)*LN(INDEX(出力表!C:C,4)+1)))))))</f>
        <v>83.44848251507527</v>
      </c>
      <c r="K251" t="e">
        <f>MIN(100, MAX(0, (100*(INDEX(出力表!D:D,4))/(EXP(INDEX(係数表!B:B,4) + $C251) + (INDEX(出力表!D:D,4)))) + (乱数表!$P251*(Settings!B12/(((INDEX(出力表!D:D,4))+1)^INDEX(係数表!E:E,4)*INDEX(係数表!F:F,4))))))</f>
        <v>#VALUE!</v>
      </c>
      <c r="L251" t="e">
        <f>MIN(100, MAX(0, (INDEX(出力表!D:D,4))*J251/MAX(K251, Settings!B3)))</f>
        <v>#VALUE!</v>
      </c>
      <c r="M251">
        <f>MIN(100, MAX(0, 100*BETAINV(乱数表!$E251, MAX(0.00000001, (1/(1+EXP(-(INDEX(係数表!G:G,5) + $B251))))*(EXP(INDEX(係数表!H:H,5) + INDEX(係数表!I:I,5)*LN(INDEX(出力表!C:C,5)+1)))), MAX(0.00000001, (1-(1/(1+EXP(-(INDEX(係数表!G:G,5) + $B251)))))*(EXP(INDEX(係数表!H:H,5) + INDEX(係数表!I:I,5)*LN(INDEX(出力表!C:C,5)+1)))))))</f>
        <v>98.110965048885618</v>
      </c>
      <c r="N251" t="e">
        <f>MIN(100, MAX(0, (100*(INDEX(出力表!D:D,5))/(EXP(INDEX(係数表!B:B,5) + $C251) + (INDEX(出力表!D:D,5)))) + (乱数表!$Q251*(Settings!B12/(((INDEX(出力表!D:D,5))+1)^INDEX(係数表!E:E,5)*INDEX(係数表!F:F,5))))))</f>
        <v>#VALUE!</v>
      </c>
      <c r="O251" t="e">
        <f>MIN(100, MAX(0, (INDEX(出力表!D:D,5))*M251/MAX(N251, Settings!B3)))</f>
        <v>#VALUE!</v>
      </c>
      <c r="P251">
        <f>MIN(100, MAX(0, 100*BETAINV(乱数表!$F251, MAX(0.00000001, (1/(1+EXP(-(INDEX(係数表!G:G,6) + $B251))))*(EXP(INDEX(係数表!H:H,6) + INDEX(係数表!I:I,6)*LN(INDEX(出力表!C:C,6)+1)))), MAX(0.00000001, (1-(1/(1+EXP(-(INDEX(係数表!G:G,6) + $B251)))))*(EXP(INDEX(係数表!H:H,6) + INDEX(係数表!I:I,6)*LN(INDEX(出力表!C:C,6)+1)))))))</f>
        <v>98.861284342184348</v>
      </c>
      <c r="Q251" t="e">
        <f>MIN(100, MAX(0, (100*(INDEX(出力表!D:D,6))/(EXP(INDEX(係数表!B:B,6) + $C251) + (INDEX(出力表!D:D,6)))) + (乱数表!$R251*(Settings!B12/(((INDEX(出力表!D:D,6))+1)^INDEX(係数表!E:E,6)*INDEX(係数表!F:F,6))))))</f>
        <v>#VALUE!</v>
      </c>
      <c r="R251" t="e">
        <f>MIN(100, MAX(0, (INDEX(出力表!D:D,6))*P251/MAX(Q251, Settings!B3)))</f>
        <v>#VALUE!</v>
      </c>
      <c r="S251">
        <f>MIN(100, MAX(0, 100*BETAINV(乱数表!$G251, MAX(0.00000001, (1/(1+EXP(-(INDEX(係数表!G:G,7) + $B251))))*(EXP(INDEX(係数表!H:H,7) + INDEX(係数表!I:I,7)*LN(INDEX(出力表!C:C,7)+1)))), MAX(0.00000001, (1-(1/(1+EXP(-(INDEX(係数表!G:G,7) + $B251)))))*(EXP(INDEX(係数表!H:H,7) + INDEX(係数表!I:I,7)*LN(INDEX(出力表!C:C,7)+1)))))))</f>
        <v>92.715382721476232</v>
      </c>
      <c r="T251" t="e">
        <f>MIN(100, MAX(0, (100*(INDEX(出力表!D:D,7))/(EXP(INDEX(係数表!B:B,7) + $C251) + (INDEX(出力表!D:D,7)))) + (乱数表!$S251*(Settings!B12/(((INDEX(出力表!D:D,7))+1)^INDEX(係数表!E:E,7)*INDEX(係数表!F:F,7))))))</f>
        <v>#VALUE!</v>
      </c>
      <c r="U251" t="e">
        <f>MIN(100, MAX(0, (INDEX(出力表!D:D,7))*S251/MAX(T251, Settings!B3)))</f>
        <v>#VALUE!</v>
      </c>
      <c r="V251">
        <f>MIN(100, MAX(0, 100*BETAINV(乱数表!$H251, MAX(0.00000001, (1/(1+EXP(-(INDEX(係数表!G:G,8) + $B251))))*(EXP(INDEX(係数表!H:H,8) + INDEX(係数表!I:I,8)*LN(INDEX(出力表!C:C,8)+1)))), MAX(0.00000001, (1-(1/(1+EXP(-(INDEX(係数表!G:G,8) + $B251)))))*(EXP(INDEX(係数表!H:H,8) + INDEX(係数表!I:I,8)*LN(INDEX(出力表!C:C,8)+1)))))))</f>
        <v>85.744320628023985</v>
      </c>
      <c r="W251" t="e">
        <f>MIN(100, MAX(0, (100*(INDEX(出力表!D:D,8))/(EXP(INDEX(係数表!B:B,8) + $C251) + (INDEX(出力表!D:D,8)))) + (乱数表!$T251*(Settings!B12/(((INDEX(出力表!D:D,8))+1)^INDEX(係数表!E:E,8)*INDEX(係数表!F:F,8))))))</f>
        <v>#VALUE!</v>
      </c>
      <c r="X251" t="e">
        <f>MIN(100, MAX(0, (INDEX(出力表!D:D,8))*V251/MAX(W251, Settings!B3)))</f>
        <v>#VALUE!</v>
      </c>
      <c r="Y251">
        <f>MIN(100, MAX(0, 100*BETAINV(乱数表!$I251, MAX(0.00000001, (1/(1+EXP(-(INDEX(係数表!G:G,9) + $B251))))*(EXP(INDEX(係数表!H:H,9) + INDEX(係数表!I:I,9)*LN(INDEX(出力表!C:C,9)+1)))), MAX(0.00000001, (1-(1/(1+EXP(-(INDEX(係数表!G:G,9) + $B251)))))*(EXP(INDEX(係数表!H:H,9) + INDEX(係数表!I:I,9)*LN(INDEX(出力表!C:C,9)+1)))))))</f>
        <v>65.166748656880699</v>
      </c>
      <c r="Z251" t="e">
        <f>MIN(100, MAX(0, (100*(INDEX(出力表!D:D,9))/(EXP(INDEX(係数表!B:B,9) + $C251) + (INDEX(出力表!D:D,9)))) + (乱数表!$U251*(Settings!B12/(((INDEX(出力表!D:D,9))+1)^INDEX(係数表!E:E,9)*INDEX(係数表!F:F,9))))))</f>
        <v>#VALUE!</v>
      </c>
      <c r="AA251" t="e">
        <f>MIN(100, MAX(0, (INDEX(出力表!D:D,9))*Y251/MAX(Z251, Settings!B3)))</f>
        <v>#VALUE!</v>
      </c>
      <c r="AB251">
        <f>MIN(100, MAX(0, 100*BETAINV(乱数表!$J251, MAX(0.00000001, (1/(1+EXP(-(INDEX(係数表!G:G,10) + $B251))))*(EXP(INDEX(係数表!H:H,10) + INDEX(係数表!I:I,10)*LN(INDEX(出力表!C:C,10)+1)))), MAX(0.00000001, (1-(1/(1+EXP(-(INDEX(係数表!G:G,10) + $B251)))))*(EXP(INDEX(係数表!H:H,10) + INDEX(係数表!I:I,10)*LN(INDEX(出力表!C:C,10)+1)))))))</f>
        <v>99.298403400052777</v>
      </c>
      <c r="AC251" t="e">
        <f>MIN(100, MAX(0, (100*(INDEX(出力表!D:D,10))/(EXP(INDEX(係数表!B:B,10) + $C251) + (INDEX(出力表!D:D,10)))) + (乱数表!$V251*(Settings!B12/(((INDEX(出力表!D:D,10))+1)^INDEX(係数表!E:E,10)*INDEX(係数表!F:F,10))))))</f>
        <v>#VALUE!</v>
      </c>
      <c r="AD251" t="e">
        <f>MIN(100, MAX(0, (INDEX(出力表!D:D,10))*AB251/MAX(AC251, Settings!B3)))</f>
        <v>#VALUE!</v>
      </c>
      <c r="AE251">
        <f>MIN(100, MAX(0, 100*BETAINV(乱数表!$K251, MAX(0.00000001, (1/(1+EXP(-(INDEX(係数表!G:G,11) + $B251))))*(EXP(INDEX(係数表!H:H,11) + INDEX(係数表!I:I,11)*LN(INDEX(出力表!C:C,11)+1)))), MAX(0.00000001, (1-(1/(1+EXP(-(INDEX(係数表!G:G,11) + $B251)))))*(EXP(INDEX(係数表!H:H,11) + INDEX(係数表!I:I,11)*LN(INDEX(出力表!C:C,11)+1)))))))</f>
        <v>95.964485345814339</v>
      </c>
      <c r="AF251" t="e">
        <f>MIN(100, MAX(0, (100*(INDEX(出力表!D:D,11))/(EXP(INDEX(係数表!B:B,11) + $C251) + (INDEX(出力表!D:D,11)))) + (乱数表!$W251*(Settings!B12/(((INDEX(出力表!D:D,11))+1)^INDEX(係数表!E:E,11)*INDEX(係数表!F:F,11))))))</f>
        <v>#VALUE!</v>
      </c>
      <c r="AG251" t="e">
        <f>MIN(100, MAX(0, (INDEX(出力表!D:D,11))*AE251/MAX(AF251, Settings!B3)))</f>
        <v>#VALUE!</v>
      </c>
      <c r="AH251">
        <f>MIN(100, MAX(0, 100*BETAINV(乱数表!$L251, MAX(0.00000001, (1/(1+EXP(-(INDEX(係数表!G:G,12) + $B251))))*(EXP(INDEX(係数表!H:H,12) + INDEX(係数表!I:I,12)*LN(INDEX(出力表!C:C,12)+1)))), MAX(0.00000001, (1-(1/(1+EXP(-(INDEX(係数表!G:G,12) + $B251)))))*(EXP(INDEX(係数表!H:H,12) + INDEX(係数表!I:I,12)*LN(INDEX(出力表!C:C,12)+1)))))))</f>
        <v>77.775980046548199</v>
      </c>
      <c r="AI251" t="e">
        <f>MIN(100, MAX(0, (100*(INDEX(出力表!D:D,12))/(EXP(INDEX(係数表!B:B,12) + $C251) + (INDEX(出力表!D:D,12)))) + (乱数表!$X251*(Settings!B12/(((INDEX(出力表!D:D,12))+1)^INDEX(係数表!E:E,12)*INDEX(係数表!F:F,12))))))</f>
        <v>#VALUE!</v>
      </c>
      <c r="AJ251" t="e">
        <f>MIN(100, MAX(0, (INDEX(出力表!D:D,12))*AH251/MAX(AI251, Settings!B3)))</f>
        <v>#VALUE!</v>
      </c>
      <c r="AK251">
        <f>MIN(100, MAX(0, 100*BETAINV(乱数表!$M251, MAX(0.00000001, (1/(1+EXP(-(INDEX(係数表!G:G,13) + $B251))))*(EXP(INDEX(係数表!H:H,13) + INDEX(係数表!I:I,13)*LN(INDEX(出力表!C:C,13)+1)))), MAX(0.00000001, (1-(1/(1+EXP(-(INDEX(係数表!G:G,13) + $B251)))))*(EXP(INDEX(係数表!H:H,13) + INDEX(係数表!I:I,13)*LN(INDEX(出力表!C:C,13)+1)))))))</f>
        <v>99.986047977449829</v>
      </c>
      <c r="AL251" t="e">
        <f>MIN(100, MAX(0, (100*(INDEX(出力表!D:D,13))/(EXP(INDEX(係数表!B:B,13) + $C251) + (INDEX(出力表!D:D,13)))) + (乱数表!$Y251*(Settings!B12/(((INDEX(出力表!D:D,13))+1)^INDEX(係数表!E:E,13)*INDEX(係数表!F:F,13))))))</f>
        <v>#VALUE!</v>
      </c>
      <c r="AM251" t="e">
        <f>MIN(100, MAX(0, (INDEX(出力表!D:D,13))*AK251/MAX(AL251, Settings!B3)))</f>
        <v>#VALUE!</v>
      </c>
      <c r="AN251">
        <f>IF(ISNUMBER(F251), INDEX(出力表!B:B,2)*F251, 0)+IF(ISNUMBER(I251), INDEX(出力表!B:B,3)*I251, 0)+IF(ISNUMBER(L251), INDEX(出力表!B:B,4)*L251, 0)+IF(ISNUMBER(O251), INDEX(出力表!B:B,5)*O251, 0)+IF(ISNUMBER(R251), INDEX(出力表!B:B,6)*R251, 0)+IF(ISNUMBER(U251), INDEX(出力表!B:B,7)*U251, 0)+IF(ISNUMBER(X251), INDEX(出力表!B:B,8)*X251, 0)+IF(ISNUMBER(AA251), INDEX(出力表!B:B,9)*AA251, 0)+IF(ISNUMBER(AD251), INDEX(出力表!B:B,10)*AD251, 0)+IF(ISNUMBER(AG251), INDEX(出力表!B:B,11)*AG251, 0)+IF(ISNUMBER(AJ251), INDEX(出力表!B:B,12)*AJ251, 0)+IF(ISNUMBER(AM251), INDEX(出力表!B:B,13)*AM251, 0)</f>
        <v>0</v>
      </c>
      <c r="AO251">
        <f>IF(ISNUMBER(F251), INDEX(出力表!B:B,2), 0)+IF(ISNUMBER(I251), INDEX(出力表!B:B,3), 0)+IF(ISNUMBER(L251), INDEX(出力表!B:B,4), 0)+IF(ISNUMBER(O251), INDEX(出力表!B:B,5), 0)+IF(ISNUMBER(R251), INDEX(出力表!B:B,6), 0)+IF(ISNUMBER(U251), INDEX(出力表!B:B,7), 0)+IF(ISNUMBER(X251), INDEX(出力表!B:B,8), 0)+IF(ISNUMBER(AA251), INDEX(出力表!B:B,9), 0)+IF(ISNUMBER(AD251), INDEX(出力表!B:B,10), 0)+IF(ISNUMBER(AG251), INDEX(出力表!B:B,11), 0)+IF(ISNUMBER(AJ251), INDEX(出力表!B:B,12), 0)+IF(ISNUMBER(AM251), INDEX(出力表!B:B,13), 0)</f>
        <v>0</v>
      </c>
      <c r="AP251" t="str">
        <f t="shared" si="3"/>
        <v/>
      </c>
    </row>
    <row r="252" spans="1:42" x14ac:dyDescent="0.2">
      <c r="A252">
        <v>251</v>
      </c>
      <c r="B252">
        <f>IF(UPPER(Settings!B4)="TRUE", 乱数表!$Z252*Settings!B10, 0)</f>
        <v>0.22857826920406207</v>
      </c>
      <c r="C252">
        <f>IF(UPPER(Settings!B4)="TRUE", 乱数表!$AA252*Settings!B11, 0)</f>
        <v>2.5124292788829473E-2</v>
      </c>
      <c r="D252">
        <f>MIN(100, MAX(0, 100*BETAINV(乱数表!$B252, MAX(0.00000001, (1/(1+EXP(-(INDEX(係数表!G:G,2) + $B252))))*(EXP(INDEX(係数表!H:H,2) + INDEX(係数表!I:I,2)*LN(INDEX(出力表!C:C,2)+1)))), MAX(0.00000001, (1-(1/(1+EXP(-(INDEX(係数表!G:G,2) + $B252)))))*(EXP(INDEX(係数表!H:H,2) + INDEX(係数表!I:I,2)*LN(INDEX(出力表!C:C,2)+1)))))))</f>
        <v>89.829407332744026</v>
      </c>
      <c r="E252" t="e">
        <f>MIN(100, MAX(0, (100*(INDEX(出力表!D:D,2))/(EXP(INDEX(係数表!B:B,2) + $C252) + (INDEX(出力表!D:D,2)))) + (乱数表!$N252*(Settings!B12/(((INDEX(出力表!D:D,2))+1)^INDEX(係数表!E:E,2)*INDEX(係数表!F:F,2))))))</f>
        <v>#VALUE!</v>
      </c>
      <c r="F252" t="e">
        <f>MIN(100, MAX(0, (INDEX(出力表!D:D,2))*D252/MAX(E252, Settings!B3)))</f>
        <v>#VALUE!</v>
      </c>
      <c r="G252">
        <f>MIN(100, MAX(0, 100*BETAINV(乱数表!$C252, MAX(0.00000001, (1/(1+EXP(-(INDEX(係数表!G:G,3) + $B252))))*(EXP(INDEX(係数表!H:H,3) + INDEX(係数表!I:I,3)*LN(INDEX(出力表!C:C,3)+1)))), MAX(0.00000001, (1-(1/(1+EXP(-(INDEX(係数表!G:G,3) + $B252)))))*(EXP(INDEX(係数表!H:H,3) + INDEX(係数表!I:I,3)*LN(INDEX(出力表!C:C,3)+1)))))))</f>
        <v>99.389855256046431</v>
      </c>
      <c r="H252" t="e">
        <f>MIN(100, MAX(0, (100*(INDEX(出力表!D:D,3))/(EXP(INDEX(係数表!B:B,3) + $C252) + (INDEX(出力表!D:D,3)))) + (乱数表!$O252*(Settings!B12/(((INDEX(出力表!D:D,3))+1)^INDEX(係数表!E:E,3)*INDEX(係数表!F:F,3))))))</f>
        <v>#VALUE!</v>
      </c>
      <c r="I252" t="e">
        <f>MIN(100, MAX(0, (INDEX(出力表!D:D,3))*G252/MAX(H252, Settings!B3)))</f>
        <v>#VALUE!</v>
      </c>
      <c r="J252">
        <f>MIN(100, MAX(0, 100*BETAINV(乱数表!$D252, MAX(0.00000001, (1/(1+EXP(-(INDEX(係数表!G:G,4) + $B252))))*(EXP(INDEX(係数表!H:H,4) + INDEX(係数表!I:I,4)*LN(INDEX(出力表!C:C,4)+1)))), MAX(0.00000001, (1-(1/(1+EXP(-(INDEX(係数表!G:G,4) + $B252)))))*(EXP(INDEX(係数表!H:H,4) + INDEX(係数表!I:I,4)*LN(INDEX(出力表!C:C,4)+1)))))))</f>
        <v>99.999993724899255</v>
      </c>
      <c r="K252" t="e">
        <f>MIN(100, MAX(0, (100*(INDEX(出力表!D:D,4))/(EXP(INDEX(係数表!B:B,4) + $C252) + (INDEX(出力表!D:D,4)))) + (乱数表!$P252*(Settings!B12/(((INDEX(出力表!D:D,4))+1)^INDEX(係数表!E:E,4)*INDEX(係数表!F:F,4))))))</f>
        <v>#VALUE!</v>
      </c>
      <c r="L252" t="e">
        <f>MIN(100, MAX(0, (INDEX(出力表!D:D,4))*J252/MAX(K252, Settings!B3)))</f>
        <v>#VALUE!</v>
      </c>
      <c r="M252">
        <f>MIN(100, MAX(0, 100*BETAINV(乱数表!$E252, MAX(0.00000001, (1/(1+EXP(-(INDEX(係数表!G:G,5) + $B252))))*(EXP(INDEX(係数表!H:H,5) + INDEX(係数表!I:I,5)*LN(INDEX(出力表!C:C,5)+1)))), MAX(0.00000001, (1-(1/(1+EXP(-(INDEX(係数表!G:G,5) + $B252)))))*(EXP(INDEX(係数表!H:H,5) + INDEX(係数表!I:I,5)*LN(INDEX(出力表!C:C,5)+1)))))))</f>
        <v>94.751741473371681</v>
      </c>
      <c r="N252" t="e">
        <f>MIN(100, MAX(0, (100*(INDEX(出力表!D:D,5))/(EXP(INDEX(係数表!B:B,5) + $C252) + (INDEX(出力表!D:D,5)))) + (乱数表!$Q252*(Settings!B12/(((INDEX(出力表!D:D,5))+1)^INDEX(係数表!E:E,5)*INDEX(係数表!F:F,5))))))</f>
        <v>#VALUE!</v>
      </c>
      <c r="O252" t="e">
        <f>MIN(100, MAX(0, (INDEX(出力表!D:D,5))*M252/MAX(N252, Settings!B3)))</f>
        <v>#VALUE!</v>
      </c>
      <c r="P252">
        <f>MIN(100, MAX(0, 100*BETAINV(乱数表!$F252, MAX(0.00000001, (1/(1+EXP(-(INDEX(係数表!G:G,6) + $B252))))*(EXP(INDEX(係数表!H:H,6) + INDEX(係数表!I:I,6)*LN(INDEX(出力表!C:C,6)+1)))), MAX(0.00000001, (1-(1/(1+EXP(-(INDEX(係数表!G:G,6) + $B252)))))*(EXP(INDEX(係数表!H:H,6) + INDEX(係数表!I:I,6)*LN(INDEX(出力表!C:C,6)+1)))))))</f>
        <v>99.828804247406964</v>
      </c>
      <c r="Q252" t="e">
        <f>MIN(100, MAX(0, (100*(INDEX(出力表!D:D,6))/(EXP(INDEX(係数表!B:B,6) + $C252) + (INDEX(出力表!D:D,6)))) + (乱数表!$R252*(Settings!B12/(((INDEX(出力表!D:D,6))+1)^INDEX(係数表!E:E,6)*INDEX(係数表!F:F,6))))))</f>
        <v>#VALUE!</v>
      </c>
      <c r="R252" t="e">
        <f>MIN(100, MAX(0, (INDEX(出力表!D:D,6))*P252/MAX(Q252, Settings!B3)))</f>
        <v>#VALUE!</v>
      </c>
      <c r="S252">
        <f>MIN(100, MAX(0, 100*BETAINV(乱数表!$G252, MAX(0.00000001, (1/(1+EXP(-(INDEX(係数表!G:G,7) + $B252))))*(EXP(INDEX(係数表!H:H,7) + INDEX(係数表!I:I,7)*LN(INDEX(出力表!C:C,7)+1)))), MAX(0.00000001, (1-(1/(1+EXP(-(INDEX(係数表!G:G,7) + $B252)))))*(EXP(INDEX(係数表!H:H,7) + INDEX(係数表!I:I,7)*LN(INDEX(出力表!C:C,7)+1)))))))</f>
        <v>97.511808766144696</v>
      </c>
      <c r="T252" t="e">
        <f>MIN(100, MAX(0, (100*(INDEX(出力表!D:D,7))/(EXP(INDEX(係数表!B:B,7) + $C252) + (INDEX(出力表!D:D,7)))) + (乱数表!$S252*(Settings!B12/(((INDEX(出力表!D:D,7))+1)^INDEX(係数表!E:E,7)*INDEX(係数表!F:F,7))))))</f>
        <v>#VALUE!</v>
      </c>
      <c r="U252" t="e">
        <f>MIN(100, MAX(0, (INDEX(出力表!D:D,7))*S252/MAX(T252, Settings!B3)))</f>
        <v>#VALUE!</v>
      </c>
      <c r="V252">
        <f>MIN(100, MAX(0, 100*BETAINV(乱数表!$H252, MAX(0.00000001, (1/(1+EXP(-(INDEX(係数表!G:G,8) + $B252))))*(EXP(INDEX(係数表!H:H,8) + INDEX(係数表!I:I,8)*LN(INDEX(出力表!C:C,8)+1)))), MAX(0.00000001, (1-(1/(1+EXP(-(INDEX(係数表!G:G,8) + $B252)))))*(EXP(INDEX(係数表!H:H,8) + INDEX(係数表!I:I,8)*LN(INDEX(出力表!C:C,8)+1)))))))</f>
        <v>98.40793592733597</v>
      </c>
      <c r="W252" t="e">
        <f>MIN(100, MAX(0, (100*(INDEX(出力表!D:D,8))/(EXP(INDEX(係数表!B:B,8) + $C252) + (INDEX(出力表!D:D,8)))) + (乱数表!$T252*(Settings!B12/(((INDEX(出力表!D:D,8))+1)^INDEX(係数表!E:E,8)*INDEX(係数表!F:F,8))))))</f>
        <v>#VALUE!</v>
      </c>
      <c r="X252" t="e">
        <f>MIN(100, MAX(0, (INDEX(出力表!D:D,8))*V252/MAX(W252, Settings!B3)))</f>
        <v>#VALUE!</v>
      </c>
      <c r="Y252">
        <f>MIN(100, MAX(0, 100*BETAINV(乱数表!$I252, MAX(0.00000001, (1/(1+EXP(-(INDEX(係数表!G:G,9) + $B252))))*(EXP(INDEX(係数表!H:H,9) + INDEX(係数表!I:I,9)*LN(INDEX(出力表!C:C,9)+1)))), MAX(0.00000001, (1-(1/(1+EXP(-(INDEX(係数表!G:G,9) + $B252)))))*(EXP(INDEX(係数表!H:H,9) + INDEX(係数表!I:I,9)*LN(INDEX(出力表!C:C,9)+1)))))))</f>
        <v>86.327083372997038</v>
      </c>
      <c r="Z252" t="e">
        <f>MIN(100, MAX(0, (100*(INDEX(出力表!D:D,9))/(EXP(INDEX(係数表!B:B,9) + $C252) + (INDEX(出力表!D:D,9)))) + (乱数表!$U252*(Settings!B12/(((INDEX(出力表!D:D,9))+1)^INDEX(係数表!E:E,9)*INDEX(係数表!F:F,9))))))</f>
        <v>#VALUE!</v>
      </c>
      <c r="AA252" t="e">
        <f>MIN(100, MAX(0, (INDEX(出力表!D:D,9))*Y252/MAX(Z252, Settings!B3)))</f>
        <v>#VALUE!</v>
      </c>
      <c r="AB252">
        <f>MIN(100, MAX(0, 100*BETAINV(乱数表!$J252, MAX(0.00000001, (1/(1+EXP(-(INDEX(係数表!G:G,10) + $B252))))*(EXP(INDEX(係数表!H:H,10) + INDEX(係数表!I:I,10)*LN(INDEX(出力表!C:C,10)+1)))), MAX(0.00000001, (1-(1/(1+EXP(-(INDEX(係数表!G:G,10) + $B252)))))*(EXP(INDEX(係数表!H:H,10) + INDEX(係数表!I:I,10)*LN(INDEX(出力表!C:C,10)+1)))))))</f>
        <v>88.177003822817241</v>
      </c>
      <c r="AC252" t="e">
        <f>MIN(100, MAX(0, (100*(INDEX(出力表!D:D,10))/(EXP(INDEX(係数表!B:B,10) + $C252) + (INDEX(出力表!D:D,10)))) + (乱数表!$V252*(Settings!B12/(((INDEX(出力表!D:D,10))+1)^INDEX(係数表!E:E,10)*INDEX(係数表!F:F,10))))))</f>
        <v>#VALUE!</v>
      </c>
      <c r="AD252" t="e">
        <f>MIN(100, MAX(0, (INDEX(出力表!D:D,10))*AB252/MAX(AC252, Settings!B3)))</f>
        <v>#VALUE!</v>
      </c>
      <c r="AE252">
        <f>MIN(100, MAX(0, 100*BETAINV(乱数表!$K252, MAX(0.00000001, (1/(1+EXP(-(INDEX(係数表!G:G,11) + $B252))))*(EXP(INDEX(係数表!H:H,11) + INDEX(係数表!I:I,11)*LN(INDEX(出力表!C:C,11)+1)))), MAX(0.00000001, (1-(1/(1+EXP(-(INDEX(係数表!G:G,11) + $B252)))))*(EXP(INDEX(係数表!H:H,11) + INDEX(係数表!I:I,11)*LN(INDEX(出力表!C:C,11)+1)))))))</f>
        <v>80.612063756544913</v>
      </c>
      <c r="AF252" t="e">
        <f>MIN(100, MAX(0, (100*(INDEX(出力表!D:D,11))/(EXP(INDEX(係数表!B:B,11) + $C252) + (INDEX(出力表!D:D,11)))) + (乱数表!$W252*(Settings!B12/(((INDEX(出力表!D:D,11))+1)^INDEX(係数表!E:E,11)*INDEX(係数表!F:F,11))))))</f>
        <v>#VALUE!</v>
      </c>
      <c r="AG252" t="e">
        <f>MIN(100, MAX(0, (INDEX(出力表!D:D,11))*AE252/MAX(AF252, Settings!B3)))</f>
        <v>#VALUE!</v>
      </c>
      <c r="AH252">
        <f>MIN(100, MAX(0, 100*BETAINV(乱数表!$L252, MAX(0.00000001, (1/(1+EXP(-(INDEX(係数表!G:G,12) + $B252))))*(EXP(INDEX(係数表!H:H,12) + INDEX(係数表!I:I,12)*LN(INDEX(出力表!C:C,12)+1)))), MAX(0.00000001, (1-(1/(1+EXP(-(INDEX(係数表!G:G,12) + $B252)))))*(EXP(INDEX(係数表!H:H,12) + INDEX(係数表!I:I,12)*LN(INDEX(出力表!C:C,12)+1)))))))</f>
        <v>98.367830056896651</v>
      </c>
      <c r="AI252" t="e">
        <f>MIN(100, MAX(0, (100*(INDEX(出力表!D:D,12))/(EXP(INDEX(係数表!B:B,12) + $C252) + (INDEX(出力表!D:D,12)))) + (乱数表!$X252*(Settings!B12/(((INDEX(出力表!D:D,12))+1)^INDEX(係数表!E:E,12)*INDEX(係数表!F:F,12))))))</f>
        <v>#VALUE!</v>
      </c>
      <c r="AJ252" t="e">
        <f>MIN(100, MAX(0, (INDEX(出力表!D:D,12))*AH252/MAX(AI252, Settings!B3)))</f>
        <v>#VALUE!</v>
      </c>
      <c r="AK252">
        <f>MIN(100, MAX(0, 100*BETAINV(乱数表!$M252, MAX(0.00000001, (1/(1+EXP(-(INDEX(係数表!G:G,13) + $B252))))*(EXP(INDEX(係数表!H:H,13) + INDEX(係数表!I:I,13)*LN(INDEX(出力表!C:C,13)+1)))), MAX(0.00000001, (1-(1/(1+EXP(-(INDEX(係数表!G:G,13) + $B252)))))*(EXP(INDEX(係数表!H:H,13) + INDEX(係数表!I:I,13)*LN(INDEX(出力表!C:C,13)+1)))))))</f>
        <v>99.998749466747739</v>
      </c>
      <c r="AL252" t="e">
        <f>MIN(100, MAX(0, (100*(INDEX(出力表!D:D,13))/(EXP(INDEX(係数表!B:B,13) + $C252) + (INDEX(出力表!D:D,13)))) + (乱数表!$Y252*(Settings!B12/(((INDEX(出力表!D:D,13))+1)^INDEX(係数表!E:E,13)*INDEX(係数表!F:F,13))))))</f>
        <v>#VALUE!</v>
      </c>
      <c r="AM252" t="e">
        <f>MIN(100, MAX(0, (INDEX(出力表!D:D,13))*AK252/MAX(AL252, Settings!B3)))</f>
        <v>#VALUE!</v>
      </c>
      <c r="AN252">
        <f>IF(ISNUMBER(F252), INDEX(出力表!B:B,2)*F252, 0)+IF(ISNUMBER(I252), INDEX(出力表!B:B,3)*I252, 0)+IF(ISNUMBER(L252), INDEX(出力表!B:B,4)*L252, 0)+IF(ISNUMBER(O252), INDEX(出力表!B:B,5)*O252, 0)+IF(ISNUMBER(R252), INDEX(出力表!B:B,6)*R252, 0)+IF(ISNUMBER(U252), INDEX(出力表!B:B,7)*U252, 0)+IF(ISNUMBER(X252), INDEX(出力表!B:B,8)*X252, 0)+IF(ISNUMBER(AA252), INDEX(出力表!B:B,9)*AA252, 0)+IF(ISNUMBER(AD252), INDEX(出力表!B:B,10)*AD252, 0)+IF(ISNUMBER(AG252), INDEX(出力表!B:B,11)*AG252, 0)+IF(ISNUMBER(AJ252), INDEX(出力表!B:B,12)*AJ252, 0)+IF(ISNUMBER(AM252), INDEX(出力表!B:B,13)*AM252, 0)</f>
        <v>0</v>
      </c>
      <c r="AO252">
        <f>IF(ISNUMBER(F252), INDEX(出力表!B:B,2), 0)+IF(ISNUMBER(I252), INDEX(出力表!B:B,3), 0)+IF(ISNUMBER(L252), INDEX(出力表!B:B,4), 0)+IF(ISNUMBER(O252), INDEX(出力表!B:B,5), 0)+IF(ISNUMBER(R252), INDEX(出力表!B:B,6), 0)+IF(ISNUMBER(U252), INDEX(出力表!B:B,7), 0)+IF(ISNUMBER(X252), INDEX(出力表!B:B,8), 0)+IF(ISNUMBER(AA252), INDEX(出力表!B:B,9), 0)+IF(ISNUMBER(AD252), INDEX(出力表!B:B,10), 0)+IF(ISNUMBER(AG252), INDEX(出力表!B:B,11), 0)+IF(ISNUMBER(AJ252), INDEX(出力表!B:B,12), 0)+IF(ISNUMBER(AM252), INDEX(出力表!B:B,13), 0)</f>
        <v>0</v>
      </c>
      <c r="AP252" t="str">
        <f t="shared" si="3"/>
        <v/>
      </c>
    </row>
    <row r="253" spans="1:42" x14ac:dyDescent="0.2">
      <c r="A253">
        <v>252</v>
      </c>
      <c r="B253">
        <f>IF(UPPER(Settings!B4)="TRUE", 乱数表!$Z253*Settings!B10, 0)</f>
        <v>0.38240358942751584</v>
      </c>
      <c r="C253">
        <f>IF(UPPER(Settings!B4)="TRUE", 乱数表!$AA253*Settings!B11, 0)</f>
        <v>-6.728454068334358E-2</v>
      </c>
      <c r="D253">
        <f>MIN(100, MAX(0, 100*BETAINV(乱数表!$B253, MAX(0.00000001, (1/(1+EXP(-(INDEX(係数表!G:G,2) + $B253))))*(EXP(INDEX(係数表!H:H,2) + INDEX(係数表!I:I,2)*LN(INDEX(出力表!C:C,2)+1)))), MAX(0.00000001, (1-(1/(1+EXP(-(INDEX(係数表!G:G,2) + $B253)))))*(EXP(INDEX(係数表!H:H,2) + INDEX(係数表!I:I,2)*LN(INDEX(出力表!C:C,2)+1)))))))</f>
        <v>89.8507848498935</v>
      </c>
      <c r="E253" t="e">
        <f>MIN(100, MAX(0, (100*(INDEX(出力表!D:D,2))/(EXP(INDEX(係数表!B:B,2) + $C253) + (INDEX(出力表!D:D,2)))) + (乱数表!$N253*(Settings!B12/(((INDEX(出力表!D:D,2))+1)^INDEX(係数表!E:E,2)*INDEX(係数表!F:F,2))))))</f>
        <v>#VALUE!</v>
      </c>
      <c r="F253" t="e">
        <f>MIN(100, MAX(0, (INDEX(出力表!D:D,2))*D253/MAX(E253, Settings!B3)))</f>
        <v>#VALUE!</v>
      </c>
      <c r="G253">
        <f>MIN(100, MAX(0, 100*BETAINV(乱数表!$C253, MAX(0.00000001, (1/(1+EXP(-(INDEX(係数表!G:G,3) + $B253))))*(EXP(INDEX(係数表!H:H,3) + INDEX(係数表!I:I,3)*LN(INDEX(出力表!C:C,3)+1)))), MAX(0.00000001, (1-(1/(1+EXP(-(INDEX(係数表!G:G,3) + $B253)))))*(EXP(INDEX(係数表!H:H,3) + INDEX(係数表!I:I,3)*LN(INDEX(出力表!C:C,3)+1)))))))</f>
        <v>95.887095084482738</v>
      </c>
      <c r="H253" t="e">
        <f>MIN(100, MAX(0, (100*(INDEX(出力表!D:D,3))/(EXP(INDEX(係数表!B:B,3) + $C253) + (INDEX(出力表!D:D,3)))) + (乱数表!$O253*(Settings!B12/(((INDEX(出力表!D:D,3))+1)^INDEX(係数表!E:E,3)*INDEX(係数表!F:F,3))))))</f>
        <v>#VALUE!</v>
      </c>
      <c r="I253" t="e">
        <f>MIN(100, MAX(0, (INDEX(出力表!D:D,3))*G253/MAX(H253, Settings!B3)))</f>
        <v>#VALUE!</v>
      </c>
      <c r="J253">
        <f>MIN(100, MAX(0, 100*BETAINV(乱数表!$D253, MAX(0.00000001, (1/(1+EXP(-(INDEX(係数表!G:G,4) + $B253))))*(EXP(INDEX(係数表!H:H,4) + INDEX(係数表!I:I,4)*LN(INDEX(出力表!C:C,4)+1)))), MAX(0.00000001, (1-(1/(1+EXP(-(INDEX(係数表!G:G,4) + $B253)))))*(EXP(INDEX(係数表!H:H,4) + INDEX(係数表!I:I,4)*LN(INDEX(出力表!C:C,4)+1)))))))</f>
        <v>99.999379742609534</v>
      </c>
      <c r="K253" t="e">
        <f>MIN(100, MAX(0, (100*(INDEX(出力表!D:D,4))/(EXP(INDEX(係数表!B:B,4) + $C253) + (INDEX(出力表!D:D,4)))) + (乱数表!$P253*(Settings!B12/(((INDEX(出力表!D:D,4))+1)^INDEX(係数表!E:E,4)*INDEX(係数表!F:F,4))))))</f>
        <v>#VALUE!</v>
      </c>
      <c r="L253" t="e">
        <f>MIN(100, MAX(0, (INDEX(出力表!D:D,4))*J253/MAX(K253, Settings!B3)))</f>
        <v>#VALUE!</v>
      </c>
      <c r="M253">
        <f>MIN(100, MAX(0, 100*BETAINV(乱数表!$E253, MAX(0.00000001, (1/(1+EXP(-(INDEX(係数表!G:G,5) + $B253))))*(EXP(INDEX(係数表!H:H,5) + INDEX(係数表!I:I,5)*LN(INDEX(出力表!C:C,5)+1)))), MAX(0.00000001, (1-(1/(1+EXP(-(INDEX(係数表!G:G,5) + $B253)))))*(EXP(INDEX(係数表!H:H,5) + INDEX(係数表!I:I,5)*LN(INDEX(出力表!C:C,5)+1)))))))</f>
        <v>39.29976177422229</v>
      </c>
      <c r="N253" t="e">
        <f>MIN(100, MAX(0, (100*(INDEX(出力表!D:D,5))/(EXP(INDEX(係数表!B:B,5) + $C253) + (INDEX(出力表!D:D,5)))) + (乱数表!$Q253*(Settings!B12/(((INDEX(出力表!D:D,5))+1)^INDEX(係数表!E:E,5)*INDEX(係数表!F:F,5))))))</f>
        <v>#VALUE!</v>
      </c>
      <c r="O253" t="e">
        <f>MIN(100, MAX(0, (INDEX(出力表!D:D,5))*M253/MAX(N253, Settings!B3)))</f>
        <v>#VALUE!</v>
      </c>
      <c r="P253">
        <f>MIN(100, MAX(0, 100*BETAINV(乱数表!$F253, MAX(0.00000001, (1/(1+EXP(-(INDEX(係数表!G:G,6) + $B253))))*(EXP(INDEX(係数表!H:H,6) + INDEX(係数表!I:I,6)*LN(INDEX(出力表!C:C,6)+1)))), MAX(0.00000001, (1-(1/(1+EXP(-(INDEX(係数表!G:G,6) + $B253)))))*(EXP(INDEX(係数表!H:H,6) + INDEX(係数表!I:I,6)*LN(INDEX(出力表!C:C,6)+1)))))))</f>
        <v>92.630684868916191</v>
      </c>
      <c r="Q253" t="e">
        <f>MIN(100, MAX(0, (100*(INDEX(出力表!D:D,6))/(EXP(INDEX(係数表!B:B,6) + $C253) + (INDEX(出力表!D:D,6)))) + (乱数表!$R253*(Settings!B12/(((INDEX(出力表!D:D,6))+1)^INDEX(係数表!E:E,6)*INDEX(係数表!F:F,6))))))</f>
        <v>#VALUE!</v>
      </c>
      <c r="R253" t="e">
        <f>MIN(100, MAX(0, (INDEX(出力表!D:D,6))*P253/MAX(Q253, Settings!B3)))</f>
        <v>#VALUE!</v>
      </c>
      <c r="S253">
        <f>MIN(100, MAX(0, 100*BETAINV(乱数表!$G253, MAX(0.00000001, (1/(1+EXP(-(INDEX(係数表!G:G,7) + $B253))))*(EXP(INDEX(係数表!H:H,7) + INDEX(係数表!I:I,7)*LN(INDEX(出力表!C:C,7)+1)))), MAX(0.00000001, (1-(1/(1+EXP(-(INDEX(係数表!G:G,7) + $B253)))))*(EXP(INDEX(係数表!H:H,7) + INDEX(係数表!I:I,7)*LN(INDEX(出力表!C:C,7)+1)))))))</f>
        <v>96.078935576314024</v>
      </c>
      <c r="T253" t="e">
        <f>MIN(100, MAX(0, (100*(INDEX(出力表!D:D,7))/(EXP(INDEX(係数表!B:B,7) + $C253) + (INDEX(出力表!D:D,7)))) + (乱数表!$S253*(Settings!B12/(((INDEX(出力表!D:D,7))+1)^INDEX(係数表!E:E,7)*INDEX(係数表!F:F,7))))))</f>
        <v>#VALUE!</v>
      </c>
      <c r="U253" t="e">
        <f>MIN(100, MAX(0, (INDEX(出力表!D:D,7))*S253/MAX(T253, Settings!B3)))</f>
        <v>#VALUE!</v>
      </c>
      <c r="V253">
        <f>MIN(100, MAX(0, 100*BETAINV(乱数表!$H253, MAX(0.00000001, (1/(1+EXP(-(INDEX(係数表!G:G,8) + $B253))))*(EXP(INDEX(係数表!H:H,8) + INDEX(係数表!I:I,8)*LN(INDEX(出力表!C:C,8)+1)))), MAX(0.00000001, (1-(1/(1+EXP(-(INDEX(係数表!G:G,8) + $B253)))))*(EXP(INDEX(係数表!H:H,8) + INDEX(係数表!I:I,8)*LN(INDEX(出力表!C:C,8)+1)))))))</f>
        <v>99.925246698910627</v>
      </c>
      <c r="W253" t="e">
        <f>MIN(100, MAX(0, (100*(INDEX(出力表!D:D,8))/(EXP(INDEX(係数表!B:B,8) + $C253) + (INDEX(出力表!D:D,8)))) + (乱数表!$T253*(Settings!B12/(((INDEX(出力表!D:D,8))+1)^INDEX(係数表!E:E,8)*INDEX(係数表!F:F,8))))))</f>
        <v>#VALUE!</v>
      </c>
      <c r="X253" t="e">
        <f>MIN(100, MAX(0, (INDEX(出力表!D:D,8))*V253/MAX(W253, Settings!B3)))</f>
        <v>#VALUE!</v>
      </c>
      <c r="Y253">
        <f>MIN(100, MAX(0, 100*BETAINV(乱数表!$I253, MAX(0.00000001, (1/(1+EXP(-(INDEX(係数表!G:G,9) + $B253))))*(EXP(INDEX(係数表!H:H,9) + INDEX(係数表!I:I,9)*LN(INDEX(出力表!C:C,9)+1)))), MAX(0.00000001, (1-(1/(1+EXP(-(INDEX(係数表!G:G,9) + $B253)))))*(EXP(INDEX(係数表!H:H,9) + INDEX(係数表!I:I,9)*LN(INDEX(出力表!C:C,9)+1)))))))</f>
        <v>97.633220521208131</v>
      </c>
      <c r="Z253" t="e">
        <f>MIN(100, MAX(0, (100*(INDEX(出力表!D:D,9))/(EXP(INDEX(係数表!B:B,9) + $C253) + (INDEX(出力表!D:D,9)))) + (乱数表!$U253*(Settings!B12/(((INDEX(出力表!D:D,9))+1)^INDEX(係数表!E:E,9)*INDEX(係数表!F:F,9))))))</f>
        <v>#VALUE!</v>
      </c>
      <c r="AA253" t="e">
        <f>MIN(100, MAX(0, (INDEX(出力表!D:D,9))*Y253/MAX(Z253, Settings!B3)))</f>
        <v>#VALUE!</v>
      </c>
      <c r="AB253">
        <f>MIN(100, MAX(0, 100*BETAINV(乱数表!$J253, MAX(0.00000001, (1/(1+EXP(-(INDEX(係数表!G:G,10) + $B253))))*(EXP(INDEX(係数表!H:H,10) + INDEX(係数表!I:I,10)*LN(INDEX(出力表!C:C,10)+1)))), MAX(0.00000001, (1-(1/(1+EXP(-(INDEX(係数表!G:G,10) + $B253)))))*(EXP(INDEX(係数表!H:H,10) + INDEX(係数表!I:I,10)*LN(INDEX(出力表!C:C,10)+1)))))))</f>
        <v>99.204504742548522</v>
      </c>
      <c r="AC253" t="e">
        <f>MIN(100, MAX(0, (100*(INDEX(出力表!D:D,10))/(EXP(INDEX(係数表!B:B,10) + $C253) + (INDEX(出力表!D:D,10)))) + (乱数表!$V253*(Settings!B12/(((INDEX(出力表!D:D,10))+1)^INDEX(係数表!E:E,10)*INDEX(係数表!F:F,10))))))</f>
        <v>#VALUE!</v>
      </c>
      <c r="AD253" t="e">
        <f>MIN(100, MAX(0, (INDEX(出力表!D:D,10))*AB253/MAX(AC253, Settings!B3)))</f>
        <v>#VALUE!</v>
      </c>
      <c r="AE253">
        <f>MIN(100, MAX(0, 100*BETAINV(乱数表!$K253, MAX(0.00000001, (1/(1+EXP(-(INDEX(係数表!G:G,11) + $B253))))*(EXP(INDEX(係数表!H:H,11) + INDEX(係数表!I:I,11)*LN(INDEX(出力表!C:C,11)+1)))), MAX(0.00000001, (1-(1/(1+EXP(-(INDEX(係数表!G:G,11) + $B253)))))*(EXP(INDEX(係数表!H:H,11) + INDEX(係数表!I:I,11)*LN(INDEX(出力表!C:C,11)+1)))))))</f>
        <v>83.169804550171705</v>
      </c>
      <c r="AF253" t="e">
        <f>MIN(100, MAX(0, (100*(INDEX(出力表!D:D,11))/(EXP(INDEX(係数表!B:B,11) + $C253) + (INDEX(出力表!D:D,11)))) + (乱数表!$W253*(Settings!B12/(((INDEX(出力表!D:D,11))+1)^INDEX(係数表!E:E,11)*INDEX(係数表!F:F,11))))))</f>
        <v>#VALUE!</v>
      </c>
      <c r="AG253" t="e">
        <f>MIN(100, MAX(0, (INDEX(出力表!D:D,11))*AE253/MAX(AF253, Settings!B3)))</f>
        <v>#VALUE!</v>
      </c>
      <c r="AH253">
        <f>MIN(100, MAX(0, 100*BETAINV(乱数表!$L253, MAX(0.00000001, (1/(1+EXP(-(INDEX(係数表!G:G,12) + $B253))))*(EXP(INDEX(係数表!H:H,12) + INDEX(係数表!I:I,12)*LN(INDEX(出力表!C:C,12)+1)))), MAX(0.00000001, (1-(1/(1+EXP(-(INDEX(係数表!G:G,12) + $B253)))))*(EXP(INDEX(係数表!H:H,12) + INDEX(係数表!I:I,12)*LN(INDEX(出力表!C:C,12)+1)))))))</f>
        <v>99.710867855618091</v>
      </c>
      <c r="AI253" t="e">
        <f>MIN(100, MAX(0, (100*(INDEX(出力表!D:D,12))/(EXP(INDEX(係数表!B:B,12) + $C253) + (INDEX(出力表!D:D,12)))) + (乱数表!$X253*(Settings!B12/(((INDEX(出力表!D:D,12))+1)^INDEX(係数表!E:E,12)*INDEX(係数表!F:F,12))))))</f>
        <v>#VALUE!</v>
      </c>
      <c r="AJ253" t="e">
        <f>MIN(100, MAX(0, (INDEX(出力表!D:D,12))*AH253/MAX(AI253, Settings!B3)))</f>
        <v>#VALUE!</v>
      </c>
      <c r="AK253">
        <f>MIN(100, MAX(0, 100*BETAINV(乱数表!$M253, MAX(0.00000001, (1/(1+EXP(-(INDEX(係数表!G:G,13) + $B253))))*(EXP(INDEX(係数表!H:H,13) + INDEX(係数表!I:I,13)*LN(INDEX(出力表!C:C,13)+1)))), MAX(0.00000001, (1-(1/(1+EXP(-(INDEX(係数表!G:G,13) + $B253)))))*(EXP(INDEX(係数表!H:H,13) + INDEX(係数表!I:I,13)*LN(INDEX(出力表!C:C,13)+1)))))))</f>
        <v>83.19452838178276</v>
      </c>
      <c r="AL253" t="e">
        <f>MIN(100, MAX(0, (100*(INDEX(出力表!D:D,13))/(EXP(INDEX(係数表!B:B,13) + $C253) + (INDEX(出力表!D:D,13)))) + (乱数表!$Y253*(Settings!B12/(((INDEX(出力表!D:D,13))+1)^INDEX(係数表!E:E,13)*INDEX(係数表!F:F,13))))))</f>
        <v>#VALUE!</v>
      </c>
      <c r="AM253" t="e">
        <f>MIN(100, MAX(0, (INDEX(出力表!D:D,13))*AK253/MAX(AL253, Settings!B3)))</f>
        <v>#VALUE!</v>
      </c>
      <c r="AN253">
        <f>IF(ISNUMBER(F253), INDEX(出力表!B:B,2)*F253, 0)+IF(ISNUMBER(I253), INDEX(出力表!B:B,3)*I253, 0)+IF(ISNUMBER(L253), INDEX(出力表!B:B,4)*L253, 0)+IF(ISNUMBER(O253), INDEX(出力表!B:B,5)*O253, 0)+IF(ISNUMBER(R253), INDEX(出力表!B:B,6)*R253, 0)+IF(ISNUMBER(U253), INDEX(出力表!B:B,7)*U253, 0)+IF(ISNUMBER(X253), INDEX(出力表!B:B,8)*X253, 0)+IF(ISNUMBER(AA253), INDEX(出力表!B:B,9)*AA253, 0)+IF(ISNUMBER(AD253), INDEX(出力表!B:B,10)*AD253, 0)+IF(ISNUMBER(AG253), INDEX(出力表!B:B,11)*AG253, 0)+IF(ISNUMBER(AJ253), INDEX(出力表!B:B,12)*AJ253, 0)+IF(ISNUMBER(AM253), INDEX(出力表!B:B,13)*AM253, 0)</f>
        <v>0</v>
      </c>
      <c r="AO253">
        <f>IF(ISNUMBER(F253), INDEX(出力表!B:B,2), 0)+IF(ISNUMBER(I253), INDEX(出力表!B:B,3), 0)+IF(ISNUMBER(L253), INDEX(出力表!B:B,4), 0)+IF(ISNUMBER(O253), INDEX(出力表!B:B,5), 0)+IF(ISNUMBER(R253), INDEX(出力表!B:B,6), 0)+IF(ISNUMBER(U253), INDEX(出力表!B:B,7), 0)+IF(ISNUMBER(X253), INDEX(出力表!B:B,8), 0)+IF(ISNUMBER(AA253), INDEX(出力表!B:B,9), 0)+IF(ISNUMBER(AD253), INDEX(出力表!B:B,10), 0)+IF(ISNUMBER(AG253), INDEX(出力表!B:B,11), 0)+IF(ISNUMBER(AJ253), INDEX(出力表!B:B,12), 0)+IF(ISNUMBER(AM253), INDEX(出力表!B:B,13), 0)</f>
        <v>0</v>
      </c>
      <c r="AP253" t="str">
        <f t="shared" si="3"/>
        <v/>
      </c>
    </row>
    <row r="254" spans="1:42" x14ac:dyDescent="0.2">
      <c r="A254">
        <v>253</v>
      </c>
      <c r="B254">
        <f>IF(UPPER(Settings!B4)="TRUE", 乱数表!$Z254*Settings!B10, 0)</f>
        <v>0.57463463472781573</v>
      </c>
      <c r="C254">
        <f>IF(UPPER(Settings!B4)="TRUE", 乱数表!$AA254*Settings!B11, 0)</f>
        <v>-8.014672505506322E-2</v>
      </c>
      <c r="D254">
        <f>MIN(100, MAX(0, 100*BETAINV(乱数表!$B254, MAX(0.00000001, (1/(1+EXP(-(INDEX(係数表!G:G,2) + $B254))))*(EXP(INDEX(係数表!H:H,2) + INDEX(係数表!I:I,2)*LN(INDEX(出力表!C:C,2)+1)))), MAX(0.00000001, (1-(1/(1+EXP(-(INDEX(係数表!G:G,2) + $B254)))))*(EXP(INDEX(係数表!H:H,2) + INDEX(係数表!I:I,2)*LN(INDEX(出力表!C:C,2)+1)))))))</f>
        <v>99.469318524752737</v>
      </c>
      <c r="E254" t="e">
        <f>MIN(100, MAX(0, (100*(INDEX(出力表!D:D,2))/(EXP(INDEX(係数表!B:B,2) + $C254) + (INDEX(出力表!D:D,2)))) + (乱数表!$N254*(Settings!B12/(((INDEX(出力表!D:D,2))+1)^INDEX(係数表!E:E,2)*INDEX(係数表!F:F,2))))))</f>
        <v>#VALUE!</v>
      </c>
      <c r="F254" t="e">
        <f>MIN(100, MAX(0, (INDEX(出力表!D:D,2))*D254/MAX(E254, Settings!B3)))</f>
        <v>#VALUE!</v>
      </c>
      <c r="G254">
        <f>MIN(100, MAX(0, 100*BETAINV(乱数表!$C254, MAX(0.00000001, (1/(1+EXP(-(INDEX(係数表!G:G,3) + $B254))))*(EXP(INDEX(係数表!H:H,3) + INDEX(係数表!I:I,3)*LN(INDEX(出力表!C:C,3)+1)))), MAX(0.00000001, (1-(1/(1+EXP(-(INDEX(係数表!G:G,3) + $B254)))))*(EXP(INDEX(係数表!H:H,3) + INDEX(係数表!I:I,3)*LN(INDEX(出力表!C:C,3)+1)))))))</f>
        <v>98.062612974992547</v>
      </c>
      <c r="H254" t="e">
        <f>MIN(100, MAX(0, (100*(INDEX(出力表!D:D,3))/(EXP(INDEX(係数表!B:B,3) + $C254) + (INDEX(出力表!D:D,3)))) + (乱数表!$O254*(Settings!B12/(((INDEX(出力表!D:D,3))+1)^INDEX(係数表!E:E,3)*INDEX(係数表!F:F,3))))))</f>
        <v>#VALUE!</v>
      </c>
      <c r="I254" t="e">
        <f>MIN(100, MAX(0, (INDEX(出力表!D:D,3))*G254/MAX(H254, Settings!B3)))</f>
        <v>#VALUE!</v>
      </c>
      <c r="J254">
        <f>MIN(100, MAX(0, 100*BETAINV(乱数表!$D254, MAX(0.00000001, (1/(1+EXP(-(INDEX(係数表!G:G,4) + $B254))))*(EXP(INDEX(係数表!H:H,4) + INDEX(係数表!I:I,4)*LN(INDEX(出力表!C:C,4)+1)))), MAX(0.00000001, (1-(1/(1+EXP(-(INDEX(係数表!G:G,4) + $B254)))))*(EXP(INDEX(係数表!H:H,4) + INDEX(係数表!I:I,4)*LN(INDEX(出力表!C:C,4)+1)))))))</f>
        <v>96.891810956537654</v>
      </c>
      <c r="K254" t="e">
        <f>MIN(100, MAX(0, (100*(INDEX(出力表!D:D,4))/(EXP(INDEX(係数表!B:B,4) + $C254) + (INDEX(出力表!D:D,4)))) + (乱数表!$P254*(Settings!B12/(((INDEX(出力表!D:D,4))+1)^INDEX(係数表!E:E,4)*INDEX(係数表!F:F,4))))))</f>
        <v>#VALUE!</v>
      </c>
      <c r="L254" t="e">
        <f>MIN(100, MAX(0, (INDEX(出力表!D:D,4))*J254/MAX(K254, Settings!B3)))</f>
        <v>#VALUE!</v>
      </c>
      <c r="M254">
        <f>MIN(100, MAX(0, 100*BETAINV(乱数表!$E254, MAX(0.00000001, (1/(1+EXP(-(INDEX(係数表!G:G,5) + $B254))))*(EXP(INDEX(係数表!H:H,5) + INDEX(係数表!I:I,5)*LN(INDEX(出力表!C:C,5)+1)))), MAX(0.00000001, (1-(1/(1+EXP(-(INDEX(係数表!G:G,5) + $B254)))))*(EXP(INDEX(係数表!H:H,5) + INDEX(係数表!I:I,5)*LN(INDEX(出力表!C:C,5)+1)))))))</f>
        <v>99.348774573964107</v>
      </c>
      <c r="N254" t="e">
        <f>MIN(100, MAX(0, (100*(INDEX(出力表!D:D,5))/(EXP(INDEX(係数表!B:B,5) + $C254) + (INDEX(出力表!D:D,5)))) + (乱数表!$Q254*(Settings!B12/(((INDEX(出力表!D:D,5))+1)^INDEX(係数表!E:E,5)*INDEX(係数表!F:F,5))))))</f>
        <v>#VALUE!</v>
      </c>
      <c r="O254" t="e">
        <f>MIN(100, MAX(0, (INDEX(出力表!D:D,5))*M254/MAX(N254, Settings!B3)))</f>
        <v>#VALUE!</v>
      </c>
      <c r="P254">
        <f>MIN(100, MAX(0, 100*BETAINV(乱数表!$F254, MAX(0.00000001, (1/(1+EXP(-(INDEX(係数表!G:G,6) + $B254))))*(EXP(INDEX(係数表!H:H,6) + INDEX(係数表!I:I,6)*LN(INDEX(出力表!C:C,6)+1)))), MAX(0.00000001, (1-(1/(1+EXP(-(INDEX(係数表!G:G,6) + $B254)))))*(EXP(INDEX(係数表!H:H,6) + INDEX(係数表!I:I,6)*LN(INDEX(出力表!C:C,6)+1)))))))</f>
        <v>92.2594449789826</v>
      </c>
      <c r="Q254" t="e">
        <f>MIN(100, MAX(0, (100*(INDEX(出力表!D:D,6))/(EXP(INDEX(係数表!B:B,6) + $C254) + (INDEX(出力表!D:D,6)))) + (乱数表!$R254*(Settings!B12/(((INDEX(出力表!D:D,6))+1)^INDEX(係数表!E:E,6)*INDEX(係数表!F:F,6))))))</f>
        <v>#VALUE!</v>
      </c>
      <c r="R254" t="e">
        <f>MIN(100, MAX(0, (INDEX(出力表!D:D,6))*P254/MAX(Q254, Settings!B3)))</f>
        <v>#VALUE!</v>
      </c>
      <c r="S254">
        <f>MIN(100, MAX(0, 100*BETAINV(乱数表!$G254, MAX(0.00000001, (1/(1+EXP(-(INDEX(係数表!G:G,7) + $B254))))*(EXP(INDEX(係数表!H:H,7) + INDEX(係数表!I:I,7)*LN(INDEX(出力表!C:C,7)+1)))), MAX(0.00000001, (1-(1/(1+EXP(-(INDEX(係数表!G:G,7) + $B254)))))*(EXP(INDEX(係数表!H:H,7) + INDEX(係数表!I:I,7)*LN(INDEX(出力表!C:C,7)+1)))))))</f>
        <v>99.947670328161323</v>
      </c>
      <c r="T254" t="e">
        <f>MIN(100, MAX(0, (100*(INDEX(出力表!D:D,7))/(EXP(INDEX(係数表!B:B,7) + $C254) + (INDEX(出力表!D:D,7)))) + (乱数表!$S254*(Settings!B12/(((INDEX(出力表!D:D,7))+1)^INDEX(係数表!E:E,7)*INDEX(係数表!F:F,7))))))</f>
        <v>#VALUE!</v>
      </c>
      <c r="U254" t="e">
        <f>MIN(100, MAX(0, (INDEX(出力表!D:D,7))*S254/MAX(T254, Settings!B3)))</f>
        <v>#VALUE!</v>
      </c>
      <c r="V254">
        <f>MIN(100, MAX(0, 100*BETAINV(乱数表!$H254, MAX(0.00000001, (1/(1+EXP(-(INDEX(係数表!G:G,8) + $B254))))*(EXP(INDEX(係数表!H:H,8) + INDEX(係数表!I:I,8)*LN(INDEX(出力表!C:C,8)+1)))), MAX(0.00000001, (1-(1/(1+EXP(-(INDEX(係数表!G:G,8) + $B254)))))*(EXP(INDEX(係数表!H:H,8) + INDEX(係数表!I:I,8)*LN(INDEX(出力表!C:C,8)+1)))))))</f>
        <v>95.192665430868246</v>
      </c>
      <c r="W254" t="e">
        <f>MIN(100, MAX(0, (100*(INDEX(出力表!D:D,8))/(EXP(INDEX(係数表!B:B,8) + $C254) + (INDEX(出力表!D:D,8)))) + (乱数表!$T254*(Settings!B12/(((INDEX(出力表!D:D,8))+1)^INDEX(係数表!E:E,8)*INDEX(係数表!F:F,8))))))</f>
        <v>#VALUE!</v>
      </c>
      <c r="X254" t="e">
        <f>MIN(100, MAX(0, (INDEX(出力表!D:D,8))*V254/MAX(W254, Settings!B3)))</f>
        <v>#VALUE!</v>
      </c>
      <c r="Y254">
        <f>MIN(100, MAX(0, 100*BETAINV(乱数表!$I254, MAX(0.00000001, (1/(1+EXP(-(INDEX(係数表!G:G,9) + $B254))))*(EXP(INDEX(係数表!H:H,9) + INDEX(係数表!I:I,9)*LN(INDEX(出力表!C:C,9)+1)))), MAX(0.00000001, (1-(1/(1+EXP(-(INDEX(係数表!G:G,9) + $B254)))))*(EXP(INDEX(係数表!H:H,9) + INDEX(係数表!I:I,9)*LN(INDEX(出力表!C:C,9)+1)))))))</f>
        <v>98.207810937744114</v>
      </c>
      <c r="Z254" t="e">
        <f>MIN(100, MAX(0, (100*(INDEX(出力表!D:D,9))/(EXP(INDEX(係数表!B:B,9) + $C254) + (INDEX(出力表!D:D,9)))) + (乱数表!$U254*(Settings!B12/(((INDEX(出力表!D:D,9))+1)^INDEX(係数表!E:E,9)*INDEX(係数表!F:F,9))))))</f>
        <v>#VALUE!</v>
      </c>
      <c r="AA254" t="e">
        <f>MIN(100, MAX(0, (INDEX(出力表!D:D,9))*Y254/MAX(Z254, Settings!B3)))</f>
        <v>#VALUE!</v>
      </c>
      <c r="AB254">
        <f>MIN(100, MAX(0, 100*BETAINV(乱数表!$J254, MAX(0.00000001, (1/(1+EXP(-(INDEX(係数表!G:G,10) + $B254))))*(EXP(INDEX(係数表!H:H,10) + INDEX(係数表!I:I,10)*LN(INDEX(出力表!C:C,10)+1)))), MAX(0.00000001, (1-(1/(1+EXP(-(INDEX(係数表!G:G,10) + $B254)))))*(EXP(INDEX(係数表!H:H,10) + INDEX(係数表!I:I,10)*LN(INDEX(出力表!C:C,10)+1)))))))</f>
        <v>92.684176252165926</v>
      </c>
      <c r="AC254" t="e">
        <f>MIN(100, MAX(0, (100*(INDEX(出力表!D:D,10))/(EXP(INDEX(係数表!B:B,10) + $C254) + (INDEX(出力表!D:D,10)))) + (乱数表!$V254*(Settings!B12/(((INDEX(出力表!D:D,10))+1)^INDEX(係数表!E:E,10)*INDEX(係数表!F:F,10))))))</f>
        <v>#VALUE!</v>
      </c>
      <c r="AD254" t="e">
        <f>MIN(100, MAX(0, (INDEX(出力表!D:D,10))*AB254/MAX(AC254, Settings!B3)))</f>
        <v>#VALUE!</v>
      </c>
      <c r="AE254">
        <f>MIN(100, MAX(0, 100*BETAINV(乱数表!$K254, MAX(0.00000001, (1/(1+EXP(-(INDEX(係数表!G:G,11) + $B254))))*(EXP(INDEX(係数表!H:H,11) + INDEX(係数表!I:I,11)*LN(INDEX(出力表!C:C,11)+1)))), MAX(0.00000001, (1-(1/(1+EXP(-(INDEX(係数表!G:G,11) + $B254)))))*(EXP(INDEX(係数表!H:H,11) + INDEX(係数表!I:I,11)*LN(INDEX(出力表!C:C,11)+1)))))))</f>
        <v>97.434876217575123</v>
      </c>
      <c r="AF254" t="e">
        <f>MIN(100, MAX(0, (100*(INDEX(出力表!D:D,11))/(EXP(INDEX(係数表!B:B,11) + $C254) + (INDEX(出力表!D:D,11)))) + (乱数表!$W254*(Settings!B12/(((INDEX(出力表!D:D,11))+1)^INDEX(係数表!E:E,11)*INDEX(係数表!F:F,11))))))</f>
        <v>#VALUE!</v>
      </c>
      <c r="AG254" t="e">
        <f>MIN(100, MAX(0, (INDEX(出力表!D:D,11))*AE254/MAX(AF254, Settings!B3)))</f>
        <v>#VALUE!</v>
      </c>
      <c r="AH254">
        <f>MIN(100, MAX(0, 100*BETAINV(乱数表!$L254, MAX(0.00000001, (1/(1+EXP(-(INDEX(係数表!G:G,12) + $B254))))*(EXP(INDEX(係数表!H:H,12) + INDEX(係数表!I:I,12)*LN(INDEX(出力表!C:C,12)+1)))), MAX(0.00000001, (1-(1/(1+EXP(-(INDEX(係数表!G:G,12) + $B254)))))*(EXP(INDEX(係数表!H:H,12) + INDEX(係数表!I:I,12)*LN(INDEX(出力表!C:C,12)+1)))))))</f>
        <v>90.825868536077166</v>
      </c>
      <c r="AI254" t="e">
        <f>MIN(100, MAX(0, (100*(INDEX(出力表!D:D,12))/(EXP(INDEX(係数表!B:B,12) + $C254) + (INDEX(出力表!D:D,12)))) + (乱数表!$X254*(Settings!B12/(((INDEX(出力表!D:D,12))+1)^INDEX(係数表!E:E,12)*INDEX(係数表!F:F,12))))))</f>
        <v>#VALUE!</v>
      </c>
      <c r="AJ254" t="e">
        <f>MIN(100, MAX(0, (INDEX(出力表!D:D,12))*AH254/MAX(AI254, Settings!B3)))</f>
        <v>#VALUE!</v>
      </c>
      <c r="AK254">
        <f>MIN(100, MAX(0, 100*BETAINV(乱数表!$M254, MAX(0.00000001, (1/(1+EXP(-(INDEX(係数表!G:G,13) + $B254))))*(EXP(INDEX(係数表!H:H,13) + INDEX(係数表!I:I,13)*LN(INDEX(出力表!C:C,13)+1)))), MAX(0.00000001, (1-(1/(1+EXP(-(INDEX(係数表!G:G,13) + $B254)))))*(EXP(INDEX(係数表!H:H,13) + INDEX(係数表!I:I,13)*LN(INDEX(出力表!C:C,13)+1)))))))</f>
        <v>98.215341177880319</v>
      </c>
      <c r="AL254" t="e">
        <f>MIN(100, MAX(0, (100*(INDEX(出力表!D:D,13))/(EXP(INDEX(係数表!B:B,13) + $C254) + (INDEX(出力表!D:D,13)))) + (乱数表!$Y254*(Settings!B12/(((INDEX(出力表!D:D,13))+1)^INDEX(係数表!E:E,13)*INDEX(係数表!F:F,13))))))</f>
        <v>#VALUE!</v>
      </c>
      <c r="AM254" t="e">
        <f>MIN(100, MAX(0, (INDEX(出力表!D:D,13))*AK254/MAX(AL254, Settings!B3)))</f>
        <v>#VALUE!</v>
      </c>
      <c r="AN254">
        <f>IF(ISNUMBER(F254), INDEX(出力表!B:B,2)*F254, 0)+IF(ISNUMBER(I254), INDEX(出力表!B:B,3)*I254, 0)+IF(ISNUMBER(L254), INDEX(出力表!B:B,4)*L254, 0)+IF(ISNUMBER(O254), INDEX(出力表!B:B,5)*O254, 0)+IF(ISNUMBER(R254), INDEX(出力表!B:B,6)*R254, 0)+IF(ISNUMBER(U254), INDEX(出力表!B:B,7)*U254, 0)+IF(ISNUMBER(X254), INDEX(出力表!B:B,8)*X254, 0)+IF(ISNUMBER(AA254), INDEX(出力表!B:B,9)*AA254, 0)+IF(ISNUMBER(AD254), INDEX(出力表!B:B,10)*AD254, 0)+IF(ISNUMBER(AG254), INDEX(出力表!B:B,11)*AG254, 0)+IF(ISNUMBER(AJ254), INDEX(出力表!B:B,12)*AJ254, 0)+IF(ISNUMBER(AM254), INDEX(出力表!B:B,13)*AM254, 0)</f>
        <v>0</v>
      </c>
      <c r="AO254">
        <f>IF(ISNUMBER(F254), INDEX(出力表!B:B,2), 0)+IF(ISNUMBER(I254), INDEX(出力表!B:B,3), 0)+IF(ISNUMBER(L254), INDEX(出力表!B:B,4), 0)+IF(ISNUMBER(O254), INDEX(出力表!B:B,5), 0)+IF(ISNUMBER(R254), INDEX(出力表!B:B,6), 0)+IF(ISNUMBER(U254), INDEX(出力表!B:B,7), 0)+IF(ISNUMBER(X254), INDEX(出力表!B:B,8), 0)+IF(ISNUMBER(AA254), INDEX(出力表!B:B,9), 0)+IF(ISNUMBER(AD254), INDEX(出力表!B:B,10), 0)+IF(ISNUMBER(AG254), INDEX(出力表!B:B,11), 0)+IF(ISNUMBER(AJ254), INDEX(出力表!B:B,12), 0)+IF(ISNUMBER(AM254), INDEX(出力表!B:B,13), 0)</f>
        <v>0</v>
      </c>
      <c r="AP254" t="str">
        <f t="shared" si="3"/>
        <v/>
      </c>
    </row>
    <row r="255" spans="1:42" x14ac:dyDescent="0.2">
      <c r="A255">
        <v>254</v>
      </c>
      <c r="B255">
        <f>IF(UPPER(Settings!B4)="TRUE", 乱数表!$Z255*Settings!B10, 0)</f>
        <v>0.53401639316436</v>
      </c>
      <c r="C255">
        <f>IF(UPPER(Settings!B4)="TRUE", 乱数表!$AA255*Settings!B11, 0)</f>
        <v>2.1557919116878949E-2</v>
      </c>
      <c r="D255">
        <f>MIN(100, MAX(0, 100*BETAINV(乱数表!$B255, MAX(0.00000001, (1/(1+EXP(-(INDEX(係数表!G:G,2) + $B255))))*(EXP(INDEX(係数表!H:H,2) + INDEX(係数表!I:I,2)*LN(INDEX(出力表!C:C,2)+1)))), MAX(0.00000001, (1-(1/(1+EXP(-(INDEX(係数表!G:G,2) + $B255)))))*(EXP(INDEX(係数表!H:H,2) + INDEX(係数表!I:I,2)*LN(INDEX(出力表!C:C,2)+1)))))))</f>
        <v>93.626307519440687</v>
      </c>
      <c r="E255" t="e">
        <f>MIN(100, MAX(0, (100*(INDEX(出力表!D:D,2))/(EXP(INDEX(係数表!B:B,2) + $C255) + (INDEX(出力表!D:D,2)))) + (乱数表!$N255*(Settings!B12/(((INDEX(出力表!D:D,2))+1)^INDEX(係数表!E:E,2)*INDEX(係数表!F:F,2))))))</f>
        <v>#VALUE!</v>
      </c>
      <c r="F255" t="e">
        <f>MIN(100, MAX(0, (INDEX(出力表!D:D,2))*D255/MAX(E255, Settings!B3)))</f>
        <v>#VALUE!</v>
      </c>
      <c r="G255">
        <f>MIN(100, MAX(0, 100*BETAINV(乱数表!$C255, MAX(0.00000001, (1/(1+EXP(-(INDEX(係数表!G:G,3) + $B255))))*(EXP(INDEX(係数表!H:H,3) + INDEX(係数表!I:I,3)*LN(INDEX(出力表!C:C,3)+1)))), MAX(0.00000001, (1-(1/(1+EXP(-(INDEX(係数表!G:G,3) + $B255)))))*(EXP(INDEX(係数表!H:H,3) + INDEX(係数表!I:I,3)*LN(INDEX(出力表!C:C,3)+1)))))))</f>
        <v>29.134101728156669</v>
      </c>
      <c r="H255" t="e">
        <f>MIN(100, MAX(0, (100*(INDEX(出力表!D:D,3))/(EXP(INDEX(係数表!B:B,3) + $C255) + (INDEX(出力表!D:D,3)))) + (乱数表!$O255*(Settings!B12/(((INDEX(出力表!D:D,3))+1)^INDEX(係数表!E:E,3)*INDEX(係数表!F:F,3))))))</f>
        <v>#VALUE!</v>
      </c>
      <c r="I255" t="e">
        <f>MIN(100, MAX(0, (INDEX(出力表!D:D,3))*G255/MAX(H255, Settings!B3)))</f>
        <v>#VALUE!</v>
      </c>
      <c r="J255">
        <f>MIN(100, MAX(0, 100*BETAINV(乱数表!$D255, MAX(0.00000001, (1/(1+EXP(-(INDEX(係数表!G:G,4) + $B255))))*(EXP(INDEX(係数表!H:H,4) + INDEX(係数表!I:I,4)*LN(INDEX(出力表!C:C,4)+1)))), MAX(0.00000001, (1-(1/(1+EXP(-(INDEX(係数表!G:G,4) + $B255)))))*(EXP(INDEX(係数表!H:H,4) + INDEX(係数表!I:I,4)*LN(INDEX(出力表!C:C,4)+1)))))))</f>
        <v>99.629931697892005</v>
      </c>
      <c r="K255" t="e">
        <f>MIN(100, MAX(0, (100*(INDEX(出力表!D:D,4))/(EXP(INDEX(係数表!B:B,4) + $C255) + (INDEX(出力表!D:D,4)))) + (乱数表!$P255*(Settings!B12/(((INDEX(出力表!D:D,4))+1)^INDEX(係数表!E:E,4)*INDEX(係数表!F:F,4))))))</f>
        <v>#VALUE!</v>
      </c>
      <c r="L255" t="e">
        <f>MIN(100, MAX(0, (INDEX(出力表!D:D,4))*J255/MAX(K255, Settings!B3)))</f>
        <v>#VALUE!</v>
      </c>
      <c r="M255">
        <f>MIN(100, MAX(0, 100*BETAINV(乱数表!$E255, MAX(0.00000001, (1/(1+EXP(-(INDEX(係数表!G:G,5) + $B255))))*(EXP(INDEX(係数表!H:H,5) + INDEX(係数表!I:I,5)*LN(INDEX(出力表!C:C,5)+1)))), MAX(0.00000001, (1-(1/(1+EXP(-(INDEX(係数表!G:G,5) + $B255)))))*(EXP(INDEX(係数表!H:H,5) + INDEX(係数表!I:I,5)*LN(INDEX(出力表!C:C,5)+1)))))))</f>
        <v>95.369428197364954</v>
      </c>
      <c r="N255" t="e">
        <f>MIN(100, MAX(0, (100*(INDEX(出力表!D:D,5))/(EXP(INDEX(係数表!B:B,5) + $C255) + (INDEX(出力表!D:D,5)))) + (乱数表!$Q255*(Settings!B12/(((INDEX(出力表!D:D,5))+1)^INDEX(係数表!E:E,5)*INDEX(係数表!F:F,5))))))</f>
        <v>#VALUE!</v>
      </c>
      <c r="O255" t="e">
        <f>MIN(100, MAX(0, (INDEX(出力表!D:D,5))*M255/MAX(N255, Settings!B3)))</f>
        <v>#VALUE!</v>
      </c>
      <c r="P255">
        <f>MIN(100, MAX(0, 100*BETAINV(乱数表!$F255, MAX(0.00000001, (1/(1+EXP(-(INDEX(係数表!G:G,6) + $B255))))*(EXP(INDEX(係数表!H:H,6) + INDEX(係数表!I:I,6)*LN(INDEX(出力表!C:C,6)+1)))), MAX(0.00000001, (1-(1/(1+EXP(-(INDEX(係数表!G:G,6) + $B255)))))*(EXP(INDEX(係数表!H:H,6) + INDEX(係数表!I:I,6)*LN(INDEX(出力表!C:C,6)+1)))))))</f>
        <v>99.982163534522599</v>
      </c>
      <c r="Q255" t="e">
        <f>MIN(100, MAX(0, (100*(INDEX(出力表!D:D,6))/(EXP(INDEX(係数表!B:B,6) + $C255) + (INDEX(出力表!D:D,6)))) + (乱数表!$R255*(Settings!B12/(((INDEX(出力表!D:D,6))+1)^INDEX(係数表!E:E,6)*INDEX(係数表!F:F,6))))))</f>
        <v>#VALUE!</v>
      </c>
      <c r="R255" t="e">
        <f>MIN(100, MAX(0, (INDEX(出力表!D:D,6))*P255/MAX(Q255, Settings!B3)))</f>
        <v>#VALUE!</v>
      </c>
      <c r="S255">
        <f>MIN(100, MAX(0, 100*BETAINV(乱数表!$G255, MAX(0.00000001, (1/(1+EXP(-(INDEX(係数表!G:G,7) + $B255))))*(EXP(INDEX(係数表!H:H,7) + INDEX(係数表!I:I,7)*LN(INDEX(出力表!C:C,7)+1)))), MAX(0.00000001, (1-(1/(1+EXP(-(INDEX(係数表!G:G,7) + $B255)))))*(EXP(INDEX(係数表!H:H,7) + INDEX(係数表!I:I,7)*LN(INDEX(出力表!C:C,7)+1)))))))</f>
        <v>90.916872037211533</v>
      </c>
      <c r="T255" t="e">
        <f>MIN(100, MAX(0, (100*(INDEX(出力表!D:D,7))/(EXP(INDEX(係数表!B:B,7) + $C255) + (INDEX(出力表!D:D,7)))) + (乱数表!$S255*(Settings!B12/(((INDEX(出力表!D:D,7))+1)^INDEX(係数表!E:E,7)*INDEX(係数表!F:F,7))))))</f>
        <v>#VALUE!</v>
      </c>
      <c r="U255" t="e">
        <f>MIN(100, MAX(0, (INDEX(出力表!D:D,7))*S255/MAX(T255, Settings!B3)))</f>
        <v>#VALUE!</v>
      </c>
      <c r="V255">
        <f>MIN(100, MAX(0, 100*BETAINV(乱数表!$H255, MAX(0.00000001, (1/(1+EXP(-(INDEX(係数表!G:G,8) + $B255))))*(EXP(INDEX(係数表!H:H,8) + INDEX(係数表!I:I,8)*LN(INDEX(出力表!C:C,8)+1)))), MAX(0.00000001, (1-(1/(1+EXP(-(INDEX(係数表!G:G,8) + $B255)))))*(EXP(INDEX(係数表!H:H,8) + INDEX(係数表!I:I,8)*LN(INDEX(出力表!C:C,8)+1)))))))</f>
        <v>94.731759319812497</v>
      </c>
      <c r="W255" t="e">
        <f>MIN(100, MAX(0, (100*(INDEX(出力表!D:D,8))/(EXP(INDEX(係数表!B:B,8) + $C255) + (INDEX(出力表!D:D,8)))) + (乱数表!$T255*(Settings!B12/(((INDEX(出力表!D:D,8))+1)^INDEX(係数表!E:E,8)*INDEX(係数表!F:F,8))))))</f>
        <v>#VALUE!</v>
      </c>
      <c r="X255" t="e">
        <f>MIN(100, MAX(0, (INDEX(出力表!D:D,8))*V255/MAX(W255, Settings!B3)))</f>
        <v>#VALUE!</v>
      </c>
      <c r="Y255">
        <f>MIN(100, MAX(0, 100*BETAINV(乱数表!$I255, MAX(0.00000001, (1/(1+EXP(-(INDEX(係数表!G:G,9) + $B255))))*(EXP(INDEX(係数表!H:H,9) + INDEX(係数表!I:I,9)*LN(INDEX(出力表!C:C,9)+1)))), MAX(0.00000001, (1-(1/(1+EXP(-(INDEX(係数表!G:G,9) + $B255)))))*(EXP(INDEX(係数表!H:H,9) + INDEX(係数表!I:I,9)*LN(INDEX(出力表!C:C,9)+1)))))))</f>
        <v>99.707079719042781</v>
      </c>
      <c r="Z255" t="e">
        <f>MIN(100, MAX(0, (100*(INDEX(出力表!D:D,9))/(EXP(INDEX(係数表!B:B,9) + $C255) + (INDEX(出力表!D:D,9)))) + (乱数表!$U255*(Settings!B12/(((INDEX(出力表!D:D,9))+1)^INDEX(係数表!E:E,9)*INDEX(係数表!F:F,9))))))</f>
        <v>#VALUE!</v>
      </c>
      <c r="AA255" t="e">
        <f>MIN(100, MAX(0, (INDEX(出力表!D:D,9))*Y255/MAX(Z255, Settings!B3)))</f>
        <v>#VALUE!</v>
      </c>
      <c r="AB255">
        <f>MIN(100, MAX(0, 100*BETAINV(乱数表!$J255, MAX(0.00000001, (1/(1+EXP(-(INDEX(係数表!G:G,10) + $B255))))*(EXP(INDEX(係数表!H:H,10) + INDEX(係数表!I:I,10)*LN(INDEX(出力表!C:C,10)+1)))), MAX(0.00000001, (1-(1/(1+EXP(-(INDEX(係数表!G:G,10) + $B255)))))*(EXP(INDEX(係数表!H:H,10) + INDEX(係数表!I:I,10)*LN(INDEX(出力表!C:C,10)+1)))))))</f>
        <v>84.092482524280499</v>
      </c>
      <c r="AC255" t="e">
        <f>MIN(100, MAX(0, (100*(INDEX(出力表!D:D,10))/(EXP(INDEX(係数表!B:B,10) + $C255) + (INDEX(出力表!D:D,10)))) + (乱数表!$V255*(Settings!B12/(((INDEX(出力表!D:D,10))+1)^INDEX(係数表!E:E,10)*INDEX(係数表!F:F,10))))))</f>
        <v>#VALUE!</v>
      </c>
      <c r="AD255" t="e">
        <f>MIN(100, MAX(0, (INDEX(出力表!D:D,10))*AB255/MAX(AC255, Settings!B3)))</f>
        <v>#VALUE!</v>
      </c>
      <c r="AE255">
        <f>MIN(100, MAX(0, 100*BETAINV(乱数表!$K255, MAX(0.00000001, (1/(1+EXP(-(INDEX(係数表!G:G,11) + $B255))))*(EXP(INDEX(係数表!H:H,11) + INDEX(係数表!I:I,11)*LN(INDEX(出力表!C:C,11)+1)))), MAX(0.00000001, (1-(1/(1+EXP(-(INDEX(係数表!G:G,11) + $B255)))))*(EXP(INDEX(係数表!H:H,11) + INDEX(係数表!I:I,11)*LN(INDEX(出力表!C:C,11)+1)))))))</f>
        <v>99.585686667706611</v>
      </c>
      <c r="AF255" t="e">
        <f>MIN(100, MAX(0, (100*(INDEX(出力表!D:D,11))/(EXP(INDEX(係数表!B:B,11) + $C255) + (INDEX(出力表!D:D,11)))) + (乱数表!$W255*(Settings!B12/(((INDEX(出力表!D:D,11))+1)^INDEX(係数表!E:E,11)*INDEX(係数表!F:F,11))))))</f>
        <v>#VALUE!</v>
      </c>
      <c r="AG255" t="e">
        <f>MIN(100, MAX(0, (INDEX(出力表!D:D,11))*AE255/MAX(AF255, Settings!B3)))</f>
        <v>#VALUE!</v>
      </c>
      <c r="AH255">
        <f>MIN(100, MAX(0, 100*BETAINV(乱数表!$L255, MAX(0.00000001, (1/(1+EXP(-(INDEX(係数表!G:G,12) + $B255))))*(EXP(INDEX(係数表!H:H,12) + INDEX(係数表!I:I,12)*LN(INDEX(出力表!C:C,12)+1)))), MAX(0.00000001, (1-(1/(1+EXP(-(INDEX(係数表!G:G,12) + $B255)))))*(EXP(INDEX(係数表!H:H,12) + INDEX(係数表!I:I,12)*LN(INDEX(出力表!C:C,12)+1)))))))</f>
        <v>99.375662730313621</v>
      </c>
      <c r="AI255" t="e">
        <f>MIN(100, MAX(0, (100*(INDEX(出力表!D:D,12))/(EXP(INDEX(係数表!B:B,12) + $C255) + (INDEX(出力表!D:D,12)))) + (乱数表!$X255*(Settings!B12/(((INDEX(出力表!D:D,12))+1)^INDEX(係数表!E:E,12)*INDEX(係数表!F:F,12))))))</f>
        <v>#VALUE!</v>
      </c>
      <c r="AJ255" t="e">
        <f>MIN(100, MAX(0, (INDEX(出力表!D:D,12))*AH255/MAX(AI255, Settings!B3)))</f>
        <v>#VALUE!</v>
      </c>
      <c r="AK255">
        <f>MIN(100, MAX(0, 100*BETAINV(乱数表!$M255, MAX(0.00000001, (1/(1+EXP(-(INDEX(係数表!G:G,13) + $B255))))*(EXP(INDEX(係数表!H:H,13) + INDEX(係数表!I:I,13)*LN(INDEX(出力表!C:C,13)+1)))), MAX(0.00000001, (1-(1/(1+EXP(-(INDEX(係数表!G:G,13) + $B255)))))*(EXP(INDEX(係数表!H:H,13) + INDEX(係数表!I:I,13)*LN(INDEX(出力表!C:C,13)+1)))))))</f>
        <v>98.480068537398154</v>
      </c>
      <c r="AL255" t="e">
        <f>MIN(100, MAX(0, (100*(INDEX(出力表!D:D,13))/(EXP(INDEX(係数表!B:B,13) + $C255) + (INDEX(出力表!D:D,13)))) + (乱数表!$Y255*(Settings!B12/(((INDEX(出力表!D:D,13))+1)^INDEX(係数表!E:E,13)*INDEX(係数表!F:F,13))))))</f>
        <v>#VALUE!</v>
      </c>
      <c r="AM255" t="e">
        <f>MIN(100, MAX(0, (INDEX(出力表!D:D,13))*AK255/MAX(AL255, Settings!B3)))</f>
        <v>#VALUE!</v>
      </c>
      <c r="AN255">
        <f>IF(ISNUMBER(F255), INDEX(出力表!B:B,2)*F255, 0)+IF(ISNUMBER(I255), INDEX(出力表!B:B,3)*I255, 0)+IF(ISNUMBER(L255), INDEX(出力表!B:B,4)*L255, 0)+IF(ISNUMBER(O255), INDEX(出力表!B:B,5)*O255, 0)+IF(ISNUMBER(R255), INDEX(出力表!B:B,6)*R255, 0)+IF(ISNUMBER(U255), INDEX(出力表!B:B,7)*U255, 0)+IF(ISNUMBER(X255), INDEX(出力表!B:B,8)*X255, 0)+IF(ISNUMBER(AA255), INDEX(出力表!B:B,9)*AA255, 0)+IF(ISNUMBER(AD255), INDEX(出力表!B:B,10)*AD255, 0)+IF(ISNUMBER(AG255), INDEX(出力表!B:B,11)*AG255, 0)+IF(ISNUMBER(AJ255), INDEX(出力表!B:B,12)*AJ255, 0)+IF(ISNUMBER(AM255), INDEX(出力表!B:B,13)*AM255, 0)</f>
        <v>0</v>
      </c>
      <c r="AO255">
        <f>IF(ISNUMBER(F255), INDEX(出力表!B:B,2), 0)+IF(ISNUMBER(I255), INDEX(出力表!B:B,3), 0)+IF(ISNUMBER(L255), INDEX(出力表!B:B,4), 0)+IF(ISNUMBER(O255), INDEX(出力表!B:B,5), 0)+IF(ISNUMBER(R255), INDEX(出力表!B:B,6), 0)+IF(ISNUMBER(U255), INDEX(出力表!B:B,7), 0)+IF(ISNUMBER(X255), INDEX(出力表!B:B,8), 0)+IF(ISNUMBER(AA255), INDEX(出力表!B:B,9), 0)+IF(ISNUMBER(AD255), INDEX(出力表!B:B,10), 0)+IF(ISNUMBER(AG255), INDEX(出力表!B:B,11), 0)+IF(ISNUMBER(AJ255), INDEX(出力表!B:B,12), 0)+IF(ISNUMBER(AM255), INDEX(出力表!B:B,13), 0)</f>
        <v>0</v>
      </c>
      <c r="AP255" t="str">
        <f t="shared" si="3"/>
        <v/>
      </c>
    </row>
    <row r="256" spans="1:42" x14ac:dyDescent="0.2">
      <c r="A256">
        <v>255</v>
      </c>
      <c r="B256">
        <f>IF(UPPER(Settings!B4)="TRUE", 乱数表!$Z256*Settings!B10, 0)</f>
        <v>0.16112987513946589</v>
      </c>
      <c r="C256">
        <f>IF(UPPER(Settings!B4)="TRUE", 乱数表!$AA256*Settings!B11, 0)</f>
        <v>-4.4681962120837151E-2</v>
      </c>
      <c r="D256">
        <f>MIN(100, MAX(0, 100*BETAINV(乱数表!$B256, MAX(0.00000001, (1/(1+EXP(-(INDEX(係数表!G:G,2) + $B256))))*(EXP(INDEX(係数表!H:H,2) + INDEX(係数表!I:I,2)*LN(INDEX(出力表!C:C,2)+1)))), MAX(0.00000001, (1-(1/(1+EXP(-(INDEX(係数表!G:G,2) + $B256)))))*(EXP(INDEX(係数表!H:H,2) + INDEX(係数表!I:I,2)*LN(INDEX(出力表!C:C,2)+1)))))))</f>
        <v>97.287582782108146</v>
      </c>
      <c r="E256" t="e">
        <f>MIN(100, MAX(0, (100*(INDEX(出力表!D:D,2))/(EXP(INDEX(係数表!B:B,2) + $C256) + (INDEX(出力表!D:D,2)))) + (乱数表!$N256*(Settings!B12/(((INDEX(出力表!D:D,2))+1)^INDEX(係数表!E:E,2)*INDEX(係数表!F:F,2))))))</f>
        <v>#VALUE!</v>
      </c>
      <c r="F256" t="e">
        <f>MIN(100, MAX(0, (INDEX(出力表!D:D,2))*D256/MAX(E256, Settings!B3)))</f>
        <v>#VALUE!</v>
      </c>
      <c r="G256">
        <f>MIN(100, MAX(0, 100*BETAINV(乱数表!$C256, MAX(0.00000001, (1/(1+EXP(-(INDEX(係数表!G:G,3) + $B256))))*(EXP(INDEX(係数表!H:H,3) + INDEX(係数表!I:I,3)*LN(INDEX(出力表!C:C,3)+1)))), MAX(0.00000001, (1-(1/(1+EXP(-(INDEX(係数表!G:G,3) + $B256)))))*(EXP(INDEX(係数表!H:H,3) + INDEX(係数表!I:I,3)*LN(INDEX(出力表!C:C,3)+1)))))))</f>
        <v>74.488253369828229</v>
      </c>
      <c r="H256" t="e">
        <f>MIN(100, MAX(0, (100*(INDEX(出力表!D:D,3))/(EXP(INDEX(係数表!B:B,3) + $C256) + (INDEX(出力表!D:D,3)))) + (乱数表!$O256*(Settings!B12/(((INDEX(出力表!D:D,3))+1)^INDEX(係数表!E:E,3)*INDEX(係数表!F:F,3))))))</f>
        <v>#VALUE!</v>
      </c>
      <c r="I256" t="e">
        <f>MIN(100, MAX(0, (INDEX(出力表!D:D,3))*G256/MAX(H256, Settings!B3)))</f>
        <v>#VALUE!</v>
      </c>
      <c r="J256">
        <f>MIN(100, MAX(0, 100*BETAINV(乱数表!$D256, MAX(0.00000001, (1/(1+EXP(-(INDEX(係数表!G:G,4) + $B256))))*(EXP(INDEX(係数表!H:H,4) + INDEX(係数表!I:I,4)*LN(INDEX(出力表!C:C,4)+1)))), MAX(0.00000001, (1-(1/(1+EXP(-(INDEX(係数表!G:G,4) + $B256)))))*(EXP(INDEX(係数表!H:H,4) + INDEX(係数表!I:I,4)*LN(INDEX(出力表!C:C,4)+1)))))))</f>
        <v>87.868017948940192</v>
      </c>
      <c r="K256" t="e">
        <f>MIN(100, MAX(0, (100*(INDEX(出力表!D:D,4))/(EXP(INDEX(係数表!B:B,4) + $C256) + (INDEX(出力表!D:D,4)))) + (乱数表!$P256*(Settings!B12/(((INDEX(出力表!D:D,4))+1)^INDEX(係数表!E:E,4)*INDEX(係数表!F:F,4))))))</f>
        <v>#VALUE!</v>
      </c>
      <c r="L256" t="e">
        <f>MIN(100, MAX(0, (INDEX(出力表!D:D,4))*J256/MAX(K256, Settings!B3)))</f>
        <v>#VALUE!</v>
      </c>
      <c r="M256">
        <f>MIN(100, MAX(0, 100*BETAINV(乱数表!$E256, MAX(0.00000001, (1/(1+EXP(-(INDEX(係数表!G:G,5) + $B256))))*(EXP(INDEX(係数表!H:H,5) + INDEX(係数表!I:I,5)*LN(INDEX(出力表!C:C,5)+1)))), MAX(0.00000001, (1-(1/(1+EXP(-(INDEX(係数表!G:G,5) + $B256)))))*(EXP(INDEX(係数表!H:H,5) + INDEX(係数表!I:I,5)*LN(INDEX(出力表!C:C,5)+1)))))))</f>
        <v>99.962243202605578</v>
      </c>
      <c r="N256" t="e">
        <f>MIN(100, MAX(0, (100*(INDEX(出力表!D:D,5))/(EXP(INDEX(係数表!B:B,5) + $C256) + (INDEX(出力表!D:D,5)))) + (乱数表!$Q256*(Settings!B12/(((INDEX(出力表!D:D,5))+1)^INDEX(係数表!E:E,5)*INDEX(係数表!F:F,5))))))</f>
        <v>#VALUE!</v>
      </c>
      <c r="O256" t="e">
        <f>MIN(100, MAX(0, (INDEX(出力表!D:D,5))*M256/MAX(N256, Settings!B3)))</f>
        <v>#VALUE!</v>
      </c>
      <c r="P256">
        <f>MIN(100, MAX(0, 100*BETAINV(乱数表!$F256, MAX(0.00000001, (1/(1+EXP(-(INDEX(係数表!G:G,6) + $B256))))*(EXP(INDEX(係数表!H:H,6) + INDEX(係数表!I:I,6)*LN(INDEX(出力表!C:C,6)+1)))), MAX(0.00000001, (1-(1/(1+EXP(-(INDEX(係数表!G:G,6) + $B256)))))*(EXP(INDEX(係数表!H:H,6) + INDEX(係数表!I:I,6)*LN(INDEX(出力表!C:C,6)+1)))))))</f>
        <v>87.691280349613621</v>
      </c>
      <c r="Q256" t="e">
        <f>MIN(100, MAX(0, (100*(INDEX(出力表!D:D,6))/(EXP(INDEX(係数表!B:B,6) + $C256) + (INDEX(出力表!D:D,6)))) + (乱数表!$R256*(Settings!B12/(((INDEX(出力表!D:D,6))+1)^INDEX(係数表!E:E,6)*INDEX(係数表!F:F,6))))))</f>
        <v>#VALUE!</v>
      </c>
      <c r="R256" t="e">
        <f>MIN(100, MAX(0, (INDEX(出力表!D:D,6))*P256/MAX(Q256, Settings!B3)))</f>
        <v>#VALUE!</v>
      </c>
      <c r="S256">
        <f>MIN(100, MAX(0, 100*BETAINV(乱数表!$G256, MAX(0.00000001, (1/(1+EXP(-(INDEX(係数表!G:G,7) + $B256))))*(EXP(INDEX(係数表!H:H,7) + INDEX(係数表!I:I,7)*LN(INDEX(出力表!C:C,7)+1)))), MAX(0.00000001, (1-(1/(1+EXP(-(INDEX(係数表!G:G,7) + $B256)))))*(EXP(INDEX(係数表!H:H,7) + INDEX(係数表!I:I,7)*LN(INDEX(出力表!C:C,7)+1)))))))</f>
        <v>92.055767275040054</v>
      </c>
      <c r="T256" t="e">
        <f>MIN(100, MAX(0, (100*(INDEX(出力表!D:D,7))/(EXP(INDEX(係数表!B:B,7) + $C256) + (INDEX(出力表!D:D,7)))) + (乱数表!$S256*(Settings!B12/(((INDEX(出力表!D:D,7))+1)^INDEX(係数表!E:E,7)*INDEX(係数表!F:F,7))))))</f>
        <v>#VALUE!</v>
      </c>
      <c r="U256" t="e">
        <f>MIN(100, MAX(0, (INDEX(出力表!D:D,7))*S256/MAX(T256, Settings!B3)))</f>
        <v>#VALUE!</v>
      </c>
      <c r="V256">
        <f>MIN(100, MAX(0, 100*BETAINV(乱数表!$H256, MAX(0.00000001, (1/(1+EXP(-(INDEX(係数表!G:G,8) + $B256))))*(EXP(INDEX(係数表!H:H,8) + INDEX(係数表!I:I,8)*LN(INDEX(出力表!C:C,8)+1)))), MAX(0.00000001, (1-(1/(1+EXP(-(INDEX(係数表!G:G,8) + $B256)))))*(EXP(INDEX(係数表!H:H,8) + INDEX(係数表!I:I,8)*LN(INDEX(出力表!C:C,8)+1)))))))</f>
        <v>93.82411161188719</v>
      </c>
      <c r="W256" t="e">
        <f>MIN(100, MAX(0, (100*(INDEX(出力表!D:D,8))/(EXP(INDEX(係数表!B:B,8) + $C256) + (INDEX(出力表!D:D,8)))) + (乱数表!$T256*(Settings!B12/(((INDEX(出力表!D:D,8))+1)^INDEX(係数表!E:E,8)*INDEX(係数表!F:F,8))))))</f>
        <v>#VALUE!</v>
      </c>
      <c r="X256" t="e">
        <f>MIN(100, MAX(0, (INDEX(出力表!D:D,8))*V256/MAX(W256, Settings!B3)))</f>
        <v>#VALUE!</v>
      </c>
      <c r="Y256">
        <f>MIN(100, MAX(0, 100*BETAINV(乱数表!$I256, MAX(0.00000001, (1/(1+EXP(-(INDEX(係数表!G:G,9) + $B256))))*(EXP(INDEX(係数表!H:H,9) + INDEX(係数表!I:I,9)*LN(INDEX(出力表!C:C,9)+1)))), MAX(0.00000001, (1-(1/(1+EXP(-(INDEX(係数表!G:G,9) + $B256)))))*(EXP(INDEX(係数表!H:H,9) + INDEX(係数表!I:I,9)*LN(INDEX(出力表!C:C,9)+1)))))))</f>
        <v>37.452665958805191</v>
      </c>
      <c r="Z256" t="e">
        <f>MIN(100, MAX(0, (100*(INDEX(出力表!D:D,9))/(EXP(INDEX(係数表!B:B,9) + $C256) + (INDEX(出力表!D:D,9)))) + (乱数表!$U256*(Settings!B12/(((INDEX(出力表!D:D,9))+1)^INDEX(係数表!E:E,9)*INDEX(係数表!F:F,9))))))</f>
        <v>#VALUE!</v>
      </c>
      <c r="AA256" t="e">
        <f>MIN(100, MAX(0, (INDEX(出力表!D:D,9))*Y256/MAX(Z256, Settings!B3)))</f>
        <v>#VALUE!</v>
      </c>
      <c r="AB256">
        <f>MIN(100, MAX(0, 100*BETAINV(乱数表!$J256, MAX(0.00000001, (1/(1+EXP(-(INDEX(係数表!G:G,10) + $B256))))*(EXP(INDEX(係数表!H:H,10) + INDEX(係数表!I:I,10)*LN(INDEX(出力表!C:C,10)+1)))), MAX(0.00000001, (1-(1/(1+EXP(-(INDEX(係数表!G:G,10) + $B256)))))*(EXP(INDEX(係数表!H:H,10) + INDEX(係数表!I:I,10)*LN(INDEX(出力表!C:C,10)+1)))))))</f>
        <v>81.800286143694933</v>
      </c>
      <c r="AC256" t="e">
        <f>MIN(100, MAX(0, (100*(INDEX(出力表!D:D,10))/(EXP(INDEX(係数表!B:B,10) + $C256) + (INDEX(出力表!D:D,10)))) + (乱数表!$V256*(Settings!B12/(((INDEX(出力表!D:D,10))+1)^INDEX(係数表!E:E,10)*INDEX(係数表!F:F,10))))))</f>
        <v>#VALUE!</v>
      </c>
      <c r="AD256" t="e">
        <f>MIN(100, MAX(0, (INDEX(出力表!D:D,10))*AB256/MAX(AC256, Settings!B3)))</f>
        <v>#VALUE!</v>
      </c>
      <c r="AE256">
        <f>MIN(100, MAX(0, 100*BETAINV(乱数表!$K256, MAX(0.00000001, (1/(1+EXP(-(INDEX(係数表!G:G,11) + $B256))))*(EXP(INDEX(係数表!H:H,11) + INDEX(係数表!I:I,11)*LN(INDEX(出力表!C:C,11)+1)))), MAX(0.00000001, (1-(1/(1+EXP(-(INDEX(係数表!G:G,11) + $B256)))))*(EXP(INDEX(係数表!H:H,11) + INDEX(係数表!I:I,11)*LN(INDEX(出力表!C:C,11)+1)))))))</f>
        <v>99.999027029798853</v>
      </c>
      <c r="AF256" t="e">
        <f>MIN(100, MAX(0, (100*(INDEX(出力表!D:D,11))/(EXP(INDEX(係数表!B:B,11) + $C256) + (INDEX(出力表!D:D,11)))) + (乱数表!$W256*(Settings!B12/(((INDEX(出力表!D:D,11))+1)^INDEX(係数表!E:E,11)*INDEX(係数表!F:F,11))))))</f>
        <v>#VALUE!</v>
      </c>
      <c r="AG256" t="e">
        <f>MIN(100, MAX(0, (INDEX(出力表!D:D,11))*AE256/MAX(AF256, Settings!B3)))</f>
        <v>#VALUE!</v>
      </c>
      <c r="AH256">
        <f>MIN(100, MAX(0, 100*BETAINV(乱数表!$L256, MAX(0.00000001, (1/(1+EXP(-(INDEX(係数表!G:G,12) + $B256))))*(EXP(INDEX(係数表!H:H,12) + INDEX(係数表!I:I,12)*LN(INDEX(出力表!C:C,12)+1)))), MAX(0.00000001, (1-(1/(1+EXP(-(INDEX(係数表!G:G,12) + $B256)))))*(EXP(INDEX(係数表!H:H,12) + INDEX(係数表!I:I,12)*LN(INDEX(出力表!C:C,12)+1)))))))</f>
        <v>86.043941328530508</v>
      </c>
      <c r="AI256" t="e">
        <f>MIN(100, MAX(0, (100*(INDEX(出力表!D:D,12))/(EXP(INDEX(係数表!B:B,12) + $C256) + (INDEX(出力表!D:D,12)))) + (乱数表!$X256*(Settings!B12/(((INDEX(出力表!D:D,12))+1)^INDEX(係数表!E:E,12)*INDEX(係数表!F:F,12))))))</f>
        <v>#VALUE!</v>
      </c>
      <c r="AJ256" t="e">
        <f>MIN(100, MAX(0, (INDEX(出力表!D:D,12))*AH256/MAX(AI256, Settings!B3)))</f>
        <v>#VALUE!</v>
      </c>
      <c r="AK256">
        <f>MIN(100, MAX(0, 100*BETAINV(乱数表!$M256, MAX(0.00000001, (1/(1+EXP(-(INDEX(係数表!G:G,13) + $B256))))*(EXP(INDEX(係数表!H:H,13) + INDEX(係数表!I:I,13)*LN(INDEX(出力表!C:C,13)+1)))), MAX(0.00000001, (1-(1/(1+EXP(-(INDEX(係数表!G:G,13) + $B256)))))*(EXP(INDEX(係数表!H:H,13) + INDEX(係数表!I:I,13)*LN(INDEX(出力表!C:C,13)+1)))))))</f>
        <v>99.511655068963705</v>
      </c>
      <c r="AL256" t="e">
        <f>MIN(100, MAX(0, (100*(INDEX(出力表!D:D,13))/(EXP(INDEX(係数表!B:B,13) + $C256) + (INDEX(出力表!D:D,13)))) + (乱数表!$Y256*(Settings!B12/(((INDEX(出力表!D:D,13))+1)^INDEX(係数表!E:E,13)*INDEX(係数表!F:F,13))))))</f>
        <v>#VALUE!</v>
      </c>
      <c r="AM256" t="e">
        <f>MIN(100, MAX(0, (INDEX(出力表!D:D,13))*AK256/MAX(AL256, Settings!B3)))</f>
        <v>#VALUE!</v>
      </c>
      <c r="AN256">
        <f>IF(ISNUMBER(F256), INDEX(出力表!B:B,2)*F256, 0)+IF(ISNUMBER(I256), INDEX(出力表!B:B,3)*I256, 0)+IF(ISNUMBER(L256), INDEX(出力表!B:B,4)*L256, 0)+IF(ISNUMBER(O256), INDEX(出力表!B:B,5)*O256, 0)+IF(ISNUMBER(R256), INDEX(出力表!B:B,6)*R256, 0)+IF(ISNUMBER(U256), INDEX(出力表!B:B,7)*U256, 0)+IF(ISNUMBER(X256), INDEX(出力表!B:B,8)*X256, 0)+IF(ISNUMBER(AA256), INDEX(出力表!B:B,9)*AA256, 0)+IF(ISNUMBER(AD256), INDEX(出力表!B:B,10)*AD256, 0)+IF(ISNUMBER(AG256), INDEX(出力表!B:B,11)*AG256, 0)+IF(ISNUMBER(AJ256), INDEX(出力表!B:B,12)*AJ256, 0)+IF(ISNUMBER(AM256), INDEX(出力表!B:B,13)*AM256, 0)</f>
        <v>0</v>
      </c>
      <c r="AO256">
        <f>IF(ISNUMBER(F256), INDEX(出力表!B:B,2), 0)+IF(ISNUMBER(I256), INDEX(出力表!B:B,3), 0)+IF(ISNUMBER(L256), INDEX(出力表!B:B,4), 0)+IF(ISNUMBER(O256), INDEX(出力表!B:B,5), 0)+IF(ISNUMBER(R256), INDEX(出力表!B:B,6), 0)+IF(ISNUMBER(U256), INDEX(出力表!B:B,7), 0)+IF(ISNUMBER(X256), INDEX(出力表!B:B,8), 0)+IF(ISNUMBER(AA256), INDEX(出力表!B:B,9), 0)+IF(ISNUMBER(AD256), INDEX(出力表!B:B,10), 0)+IF(ISNUMBER(AG256), INDEX(出力表!B:B,11), 0)+IF(ISNUMBER(AJ256), INDEX(出力表!B:B,12), 0)+IF(ISNUMBER(AM256), INDEX(出力表!B:B,13), 0)</f>
        <v>0</v>
      </c>
      <c r="AP256" t="str">
        <f t="shared" si="3"/>
        <v/>
      </c>
    </row>
    <row r="257" spans="1:42" x14ac:dyDescent="0.2">
      <c r="A257">
        <v>256</v>
      </c>
      <c r="B257">
        <f>IF(UPPER(Settings!B4)="TRUE", 乱数表!$Z257*Settings!B10, 0)</f>
        <v>6.7101990526073241E-2</v>
      </c>
      <c r="C257">
        <f>IF(UPPER(Settings!B4)="TRUE", 乱数表!$AA257*Settings!B11, 0)</f>
        <v>-0.10369079169963337</v>
      </c>
      <c r="D257">
        <f>MIN(100, MAX(0, 100*BETAINV(乱数表!$B257, MAX(0.00000001, (1/(1+EXP(-(INDEX(係数表!G:G,2) + $B257))))*(EXP(INDEX(係数表!H:H,2) + INDEX(係数表!I:I,2)*LN(INDEX(出力表!C:C,2)+1)))), MAX(0.00000001, (1-(1/(1+EXP(-(INDEX(係数表!G:G,2) + $B257)))))*(EXP(INDEX(係数表!H:H,2) + INDEX(係数表!I:I,2)*LN(INDEX(出力表!C:C,2)+1)))))))</f>
        <v>99.532467428552025</v>
      </c>
      <c r="E257" t="e">
        <f>MIN(100, MAX(0, (100*(INDEX(出力表!D:D,2))/(EXP(INDEX(係数表!B:B,2) + $C257) + (INDEX(出力表!D:D,2)))) + (乱数表!$N257*(Settings!B12/(((INDEX(出力表!D:D,2))+1)^INDEX(係数表!E:E,2)*INDEX(係数表!F:F,2))))))</f>
        <v>#VALUE!</v>
      </c>
      <c r="F257" t="e">
        <f>MIN(100, MAX(0, (INDEX(出力表!D:D,2))*D257/MAX(E257, Settings!B3)))</f>
        <v>#VALUE!</v>
      </c>
      <c r="G257">
        <f>MIN(100, MAX(0, 100*BETAINV(乱数表!$C257, MAX(0.00000001, (1/(1+EXP(-(INDEX(係数表!G:G,3) + $B257))))*(EXP(INDEX(係数表!H:H,3) + INDEX(係数表!I:I,3)*LN(INDEX(出力表!C:C,3)+1)))), MAX(0.00000001, (1-(1/(1+EXP(-(INDEX(係数表!G:G,3) + $B257)))))*(EXP(INDEX(係数表!H:H,3) + INDEX(係数表!I:I,3)*LN(INDEX(出力表!C:C,3)+1)))))))</f>
        <v>99.344466352897953</v>
      </c>
      <c r="H257" t="e">
        <f>MIN(100, MAX(0, (100*(INDEX(出力表!D:D,3))/(EXP(INDEX(係数表!B:B,3) + $C257) + (INDEX(出力表!D:D,3)))) + (乱数表!$O257*(Settings!B12/(((INDEX(出力表!D:D,3))+1)^INDEX(係数表!E:E,3)*INDEX(係数表!F:F,3))))))</f>
        <v>#VALUE!</v>
      </c>
      <c r="I257" t="e">
        <f>MIN(100, MAX(0, (INDEX(出力表!D:D,3))*G257/MAX(H257, Settings!B3)))</f>
        <v>#VALUE!</v>
      </c>
      <c r="J257">
        <f>MIN(100, MAX(0, 100*BETAINV(乱数表!$D257, MAX(0.00000001, (1/(1+EXP(-(INDEX(係数表!G:G,4) + $B257))))*(EXP(INDEX(係数表!H:H,4) + INDEX(係数表!I:I,4)*LN(INDEX(出力表!C:C,4)+1)))), MAX(0.00000001, (1-(1/(1+EXP(-(INDEX(係数表!G:G,4) + $B257)))))*(EXP(INDEX(係数表!H:H,4) + INDEX(係数表!I:I,4)*LN(INDEX(出力表!C:C,4)+1)))))))</f>
        <v>81.179871118193276</v>
      </c>
      <c r="K257" t="e">
        <f>MIN(100, MAX(0, (100*(INDEX(出力表!D:D,4))/(EXP(INDEX(係数表!B:B,4) + $C257) + (INDEX(出力表!D:D,4)))) + (乱数表!$P257*(Settings!B12/(((INDEX(出力表!D:D,4))+1)^INDEX(係数表!E:E,4)*INDEX(係数表!F:F,4))))))</f>
        <v>#VALUE!</v>
      </c>
      <c r="L257" t="e">
        <f>MIN(100, MAX(0, (INDEX(出力表!D:D,4))*J257/MAX(K257, Settings!B3)))</f>
        <v>#VALUE!</v>
      </c>
      <c r="M257">
        <f>MIN(100, MAX(0, 100*BETAINV(乱数表!$E257, MAX(0.00000001, (1/(1+EXP(-(INDEX(係数表!G:G,5) + $B257))))*(EXP(INDEX(係数表!H:H,5) + INDEX(係数表!I:I,5)*LN(INDEX(出力表!C:C,5)+1)))), MAX(0.00000001, (1-(1/(1+EXP(-(INDEX(係数表!G:G,5) + $B257)))))*(EXP(INDEX(係数表!H:H,5) + INDEX(係数表!I:I,5)*LN(INDEX(出力表!C:C,5)+1)))))))</f>
        <v>73.389929094938552</v>
      </c>
      <c r="N257" t="e">
        <f>MIN(100, MAX(0, (100*(INDEX(出力表!D:D,5))/(EXP(INDEX(係数表!B:B,5) + $C257) + (INDEX(出力表!D:D,5)))) + (乱数表!$Q257*(Settings!B12/(((INDEX(出力表!D:D,5))+1)^INDEX(係数表!E:E,5)*INDEX(係数表!F:F,5))))))</f>
        <v>#VALUE!</v>
      </c>
      <c r="O257" t="e">
        <f>MIN(100, MAX(0, (INDEX(出力表!D:D,5))*M257/MAX(N257, Settings!B3)))</f>
        <v>#VALUE!</v>
      </c>
      <c r="P257">
        <f>MIN(100, MAX(0, 100*BETAINV(乱数表!$F257, MAX(0.00000001, (1/(1+EXP(-(INDEX(係数表!G:G,6) + $B257))))*(EXP(INDEX(係数表!H:H,6) + INDEX(係数表!I:I,6)*LN(INDEX(出力表!C:C,6)+1)))), MAX(0.00000001, (1-(1/(1+EXP(-(INDEX(係数表!G:G,6) + $B257)))))*(EXP(INDEX(係数表!H:H,6) + INDEX(係数表!I:I,6)*LN(INDEX(出力表!C:C,6)+1)))))))</f>
        <v>99.807949350677703</v>
      </c>
      <c r="Q257" t="e">
        <f>MIN(100, MAX(0, (100*(INDEX(出力表!D:D,6))/(EXP(INDEX(係数表!B:B,6) + $C257) + (INDEX(出力表!D:D,6)))) + (乱数表!$R257*(Settings!B12/(((INDEX(出力表!D:D,6))+1)^INDEX(係数表!E:E,6)*INDEX(係数表!F:F,6))))))</f>
        <v>#VALUE!</v>
      </c>
      <c r="R257" t="e">
        <f>MIN(100, MAX(0, (INDEX(出力表!D:D,6))*P257/MAX(Q257, Settings!B3)))</f>
        <v>#VALUE!</v>
      </c>
      <c r="S257">
        <f>MIN(100, MAX(0, 100*BETAINV(乱数表!$G257, MAX(0.00000001, (1/(1+EXP(-(INDEX(係数表!G:G,7) + $B257))))*(EXP(INDEX(係数表!H:H,7) + INDEX(係数表!I:I,7)*LN(INDEX(出力表!C:C,7)+1)))), MAX(0.00000001, (1-(1/(1+EXP(-(INDEX(係数表!G:G,7) + $B257)))))*(EXP(INDEX(係数表!H:H,7) + INDEX(係数表!I:I,7)*LN(INDEX(出力表!C:C,7)+1)))))))</f>
        <v>99.03966484429526</v>
      </c>
      <c r="T257" t="e">
        <f>MIN(100, MAX(0, (100*(INDEX(出力表!D:D,7))/(EXP(INDEX(係数表!B:B,7) + $C257) + (INDEX(出力表!D:D,7)))) + (乱数表!$S257*(Settings!B12/(((INDEX(出力表!D:D,7))+1)^INDEX(係数表!E:E,7)*INDEX(係数表!F:F,7))))))</f>
        <v>#VALUE!</v>
      </c>
      <c r="U257" t="e">
        <f>MIN(100, MAX(0, (INDEX(出力表!D:D,7))*S257/MAX(T257, Settings!B3)))</f>
        <v>#VALUE!</v>
      </c>
      <c r="V257">
        <f>MIN(100, MAX(0, 100*BETAINV(乱数表!$H257, MAX(0.00000001, (1/(1+EXP(-(INDEX(係数表!G:G,8) + $B257))))*(EXP(INDEX(係数表!H:H,8) + INDEX(係数表!I:I,8)*LN(INDEX(出力表!C:C,8)+1)))), MAX(0.00000001, (1-(1/(1+EXP(-(INDEX(係数表!G:G,8) + $B257)))))*(EXP(INDEX(係数表!H:H,8) + INDEX(係数表!I:I,8)*LN(INDEX(出力表!C:C,8)+1)))))))</f>
        <v>59.249394647455098</v>
      </c>
      <c r="W257" t="e">
        <f>MIN(100, MAX(0, (100*(INDEX(出力表!D:D,8))/(EXP(INDEX(係数表!B:B,8) + $C257) + (INDEX(出力表!D:D,8)))) + (乱数表!$T257*(Settings!B12/(((INDEX(出力表!D:D,8))+1)^INDEX(係数表!E:E,8)*INDEX(係数表!F:F,8))))))</f>
        <v>#VALUE!</v>
      </c>
      <c r="X257" t="e">
        <f>MIN(100, MAX(0, (INDEX(出力表!D:D,8))*V257/MAX(W257, Settings!B3)))</f>
        <v>#VALUE!</v>
      </c>
      <c r="Y257">
        <f>MIN(100, MAX(0, 100*BETAINV(乱数表!$I257, MAX(0.00000001, (1/(1+EXP(-(INDEX(係数表!G:G,9) + $B257))))*(EXP(INDEX(係数表!H:H,9) + INDEX(係数表!I:I,9)*LN(INDEX(出力表!C:C,9)+1)))), MAX(0.00000001, (1-(1/(1+EXP(-(INDEX(係数表!G:G,9) + $B257)))))*(EXP(INDEX(係数表!H:H,9) + INDEX(係数表!I:I,9)*LN(INDEX(出力表!C:C,9)+1)))))))</f>
        <v>99.330379324657954</v>
      </c>
      <c r="Z257" t="e">
        <f>MIN(100, MAX(0, (100*(INDEX(出力表!D:D,9))/(EXP(INDEX(係数表!B:B,9) + $C257) + (INDEX(出力表!D:D,9)))) + (乱数表!$U257*(Settings!B12/(((INDEX(出力表!D:D,9))+1)^INDEX(係数表!E:E,9)*INDEX(係数表!F:F,9))))))</f>
        <v>#VALUE!</v>
      </c>
      <c r="AA257" t="e">
        <f>MIN(100, MAX(0, (INDEX(出力表!D:D,9))*Y257/MAX(Z257, Settings!B3)))</f>
        <v>#VALUE!</v>
      </c>
      <c r="AB257">
        <f>MIN(100, MAX(0, 100*BETAINV(乱数表!$J257, MAX(0.00000001, (1/(1+EXP(-(INDEX(係数表!G:G,10) + $B257))))*(EXP(INDEX(係数表!H:H,10) + INDEX(係数表!I:I,10)*LN(INDEX(出力表!C:C,10)+1)))), MAX(0.00000001, (1-(1/(1+EXP(-(INDEX(係数表!G:G,10) + $B257)))))*(EXP(INDEX(係数表!H:H,10) + INDEX(係数表!I:I,10)*LN(INDEX(出力表!C:C,10)+1)))))))</f>
        <v>94.49700971438692</v>
      </c>
      <c r="AC257" t="e">
        <f>MIN(100, MAX(0, (100*(INDEX(出力表!D:D,10))/(EXP(INDEX(係数表!B:B,10) + $C257) + (INDEX(出力表!D:D,10)))) + (乱数表!$V257*(Settings!B12/(((INDEX(出力表!D:D,10))+1)^INDEX(係数表!E:E,10)*INDEX(係数表!F:F,10))))))</f>
        <v>#VALUE!</v>
      </c>
      <c r="AD257" t="e">
        <f>MIN(100, MAX(0, (INDEX(出力表!D:D,10))*AB257/MAX(AC257, Settings!B3)))</f>
        <v>#VALUE!</v>
      </c>
      <c r="AE257">
        <f>MIN(100, MAX(0, 100*BETAINV(乱数表!$K257, MAX(0.00000001, (1/(1+EXP(-(INDEX(係数表!G:G,11) + $B257))))*(EXP(INDEX(係数表!H:H,11) + INDEX(係数表!I:I,11)*LN(INDEX(出力表!C:C,11)+1)))), MAX(0.00000001, (1-(1/(1+EXP(-(INDEX(係数表!G:G,11) + $B257)))))*(EXP(INDEX(係数表!H:H,11) + INDEX(係数表!I:I,11)*LN(INDEX(出力表!C:C,11)+1)))))))</f>
        <v>87.428555696269257</v>
      </c>
      <c r="AF257" t="e">
        <f>MIN(100, MAX(0, (100*(INDEX(出力表!D:D,11))/(EXP(INDEX(係数表!B:B,11) + $C257) + (INDEX(出力表!D:D,11)))) + (乱数表!$W257*(Settings!B12/(((INDEX(出力表!D:D,11))+1)^INDEX(係数表!E:E,11)*INDEX(係数表!F:F,11))))))</f>
        <v>#VALUE!</v>
      </c>
      <c r="AG257" t="e">
        <f>MIN(100, MAX(0, (INDEX(出力表!D:D,11))*AE257/MAX(AF257, Settings!B3)))</f>
        <v>#VALUE!</v>
      </c>
      <c r="AH257">
        <f>MIN(100, MAX(0, 100*BETAINV(乱数表!$L257, MAX(0.00000001, (1/(1+EXP(-(INDEX(係数表!G:G,12) + $B257))))*(EXP(INDEX(係数表!H:H,12) + INDEX(係数表!I:I,12)*LN(INDEX(出力表!C:C,12)+1)))), MAX(0.00000001, (1-(1/(1+EXP(-(INDEX(係数表!G:G,12) + $B257)))))*(EXP(INDEX(係数表!H:H,12) + INDEX(係数表!I:I,12)*LN(INDEX(出力表!C:C,12)+1)))))))</f>
        <v>86.989762400234312</v>
      </c>
      <c r="AI257" t="e">
        <f>MIN(100, MAX(0, (100*(INDEX(出力表!D:D,12))/(EXP(INDEX(係数表!B:B,12) + $C257) + (INDEX(出力表!D:D,12)))) + (乱数表!$X257*(Settings!B12/(((INDEX(出力表!D:D,12))+1)^INDEX(係数表!E:E,12)*INDEX(係数表!F:F,12))))))</f>
        <v>#VALUE!</v>
      </c>
      <c r="AJ257" t="e">
        <f>MIN(100, MAX(0, (INDEX(出力表!D:D,12))*AH257/MAX(AI257, Settings!B3)))</f>
        <v>#VALUE!</v>
      </c>
      <c r="AK257">
        <f>MIN(100, MAX(0, 100*BETAINV(乱数表!$M257, MAX(0.00000001, (1/(1+EXP(-(INDEX(係数表!G:G,13) + $B257))))*(EXP(INDEX(係数表!H:H,13) + INDEX(係数表!I:I,13)*LN(INDEX(出力表!C:C,13)+1)))), MAX(0.00000001, (1-(1/(1+EXP(-(INDEX(係数表!G:G,13) + $B257)))))*(EXP(INDEX(係数表!H:H,13) + INDEX(係数表!I:I,13)*LN(INDEX(出力表!C:C,13)+1)))))))</f>
        <v>99.935019401644084</v>
      </c>
      <c r="AL257" t="e">
        <f>MIN(100, MAX(0, (100*(INDEX(出力表!D:D,13))/(EXP(INDEX(係数表!B:B,13) + $C257) + (INDEX(出力表!D:D,13)))) + (乱数表!$Y257*(Settings!B12/(((INDEX(出力表!D:D,13))+1)^INDEX(係数表!E:E,13)*INDEX(係数表!F:F,13))))))</f>
        <v>#VALUE!</v>
      </c>
      <c r="AM257" t="e">
        <f>MIN(100, MAX(0, (INDEX(出力表!D:D,13))*AK257/MAX(AL257, Settings!B3)))</f>
        <v>#VALUE!</v>
      </c>
      <c r="AN257">
        <f>IF(ISNUMBER(F257), INDEX(出力表!B:B,2)*F257, 0)+IF(ISNUMBER(I257), INDEX(出力表!B:B,3)*I257, 0)+IF(ISNUMBER(L257), INDEX(出力表!B:B,4)*L257, 0)+IF(ISNUMBER(O257), INDEX(出力表!B:B,5)*O257, 0)+IF(ISNUMBER(R257), INDEX(出力表!B:B,6)*R257, 0)+IF(ISNUMBER(U257), INDEX(出力表!B:B,7)*U257, 0)+IF(ISNUMBER(X257), INDEX(出力表!B:B,8)*X257, 0)+IF(ISNUMBER(AA257), INDEX(出力表!B:B,9)*AA257, 0)+IF(ISNUMBER(AD257), INDEX(出力表!B:B,10)*AD257, 0)+IF(ISNUMBER(AG257), INDEX(出力表!B:B,11)*AG257, 0)+IF(ISNUMBER(AJ257), INDEX(出力表!B:B,12)*AJ257, 0)+IF(ISNUMBER(AM257), INDEX(出力表!B:B,13)*AM257, 0)</f>
        <v>0</v>
      </c>
      <c r="AO257">
        <f>IF(ISNUMBER(F257), INDEX(出力表!B:B,2), 0)+IF(ISNUMBER(I257), INDEX(出力表!B:B,3), 0)+IF(ISNUMBER(L257), INDEX(出力表!B:B,4), 0)+IF(ISNUMBER(O257), INDEX(出力表!B:B,5), 0)+IF(ISNUMBER(R257), INDEX(出力表!B:B,6), 0)+IF(ISNUMBER(U257), INDEX(出力表!B:B,7), 0)+IF(ISNUMBER(X257), INDEX(出力表!B:B,8), 0)+IF(ISNUMBER(AA257), INDEX(出力表!B:B,9), 0)+IF(ISNUMBER(AD257), INDEX(出力表!B:B,10), 0)+IF(ISNUMBER(AG257), INDEX(出力表!B:B,11), 0)+IF(ISNUMBER(AJ257), INDEX(出力表!B:B,12), 0)+IF(ISNUMBER(AM257), INDEX(出力表!B:B,13), 0)</f>
        <v>0</v>
      </c>
      <c r="AP257" t="str">
        <f t="shared" si="3"/>
        <v/>
      </c>
    </row>
    <row r="258" spans="1:42" x14ac:dyDescent="0.2">
      <c r="A258">
        <v>257</v>
      </c>
      <c r="B258">
        <f>IF(UPPER(Settings!B4)="TRUE", 乱数表!$Z258*Settings!B10, 0)</f>
        <v>-0.21987995243176192</v>
      </c>
      <c r="C258">
        <f>IF(UPPER(Settings!B4)="TRUE", 乱数表!$AA258*Settings!B11, 0)</f>
        <v>-2.9837461136104481E-2</v>
      </c>
      <c r="D258">
        <f>MIN(100, MAX(0, 100*BETAINV(乱数表!$B258, MAX(0.00000001, (1/(1+EXP(-(INDEX(係数表!G:G,2) + $B258))))*(EXP(INDEX(係数表!H:H,2) + INDEX(係数表!I:I,2)*LN(INDEX(出力表!C:C,2)+1)))), MAX(0.00000001, (1-(1/(1+EXP(-(INDEX(係数表!G:G,2) + $B258)))))*(EXP(INDEX(係数表!H:H,2) + INDEX(係数表!I:I,2)*LN(INDEX(出力表!C:C,2)+1)))))))</f>
        <v>76.669305021001477</v>
      </c>
      <c r="E258" t="e">
        <f>MIN(100, MAX(0, (100*(INDEX(出力表!D:D,2))/(EXP(INDEX(係数表!B:B,2) + $C258) + (INDEX(出力表!D:D,2)))) + (乱数表!$N258*(Settings!B12/(((INDEX(出力表!D:D,2))+1)^INDEX(係数表!E:E,2)*INDEX(係数表!F:F,2))))))</f>
        <v>#VALUE!</v>
      </c>
      <c r="F258" t="e">
        <f>MIN(100, MAX(0, (INDEX(出力表!D:D,2))*D258/MAX(E258, Settings!B3)))</f>
        <v>#VALUE!</v>
      </c>
      <c r="G258">
        <f>MIN(100, MAX(0, 100*BETAINV(乱数表!$C258, MAX(0.00000001, (1/(1+EXP(-(INDEX(係数表!G:G,3) + $B258))))*(EXP(INDEX(係数表!H:H,3) + INDEX(係数表!I:I,3)*LN(INDEX(出力表!C:C,3)+1)))), MAX(0.00000001, (1-(1/(1+EXP(-(INDEX(係数表!G:G,3) + $B258)))))*(EXP(INDEX(係数表!H:H,3) + INDEX(係数表!I:I,3)*LN(INDEX(出力表!C:C,3)+1)))))))</f>
        <v>58.359742872925082</v>
      </c>
      <c r="H258" t="e">
        <f>MIN(100, MAX(0, (100*(INDEX(出力表!D:D,3))/(EXP(INDEX(係数表!B:B,3) + $C258) + (INDEX(出力表!D:D,3)))) + (乱数表!$O258*(Settings!B12/(((INDEX(出力表!D:D,3))+1)^INDEX(係数表!E:E,3)*INDEX(係数表!F:F,3))))))</f>
        <v>#VALUE!</v>
      </c>
      <c r="I258" t="e">
        <f>MIN(100, MAX(0, (INDEX(出力表!D:D,3))*G258/MAX(H258, Settings!B3)))</f>
        <v>#VALUE!</v>
      </c>
      <c r="J258">
        <f>MIN(100, MAX(0, 100*BETAINV(乱数表!$D258, MAX(0.00000001, (1/(1+EXP(-(INDEX(係数表!G:G,4) + $B258))))*(EXP(INDEX(係数表!H:H,4) + INDEX(係数表!I:I,4)*LN(INDEX(出力表!C:C,4)+1)))), MAX(0.00000001, (1-(1/(1+EXP(-(INDEX(係数表!G:G,4) + $B258)))))*(EXP(INDEX(係数表!H:H,4) + INDEX(係数表!I:I,4)*LN(INDEX(出力表!C:C,4)+1)))))))</f>
        <v>93.121724710191785</v>
      </c>
      <c r="K258" t="e">
        <f>MIN(100, MAX(0, (100*(INDEX(出力表!D:D,4))/(EXP(INDEX(係数表!B:B,4) + $C258) + (INDEX(出力表!D:D,4)))) + (乱数表!$P258*(Settings!B12/(((INDEX(出力表!D:D,4))+1)^INDEX(係数表!E:E,4)*INDEX(係数表!F:F,4))))))</f>
        <v>#VALUE!</v>
      </c>
      <c r="L258" t="e">
        <f>MIN(100, MAX(0, (INDEX(出力表!D:D,4))*J258/MAX(K258, Settings!B3)))</f>
        <v>#VALUE!</v>
      </c>
      <c r="M258">
        <f>MIN(100, MAX(0, 100*BETAINV(乱数表!$E258, MAX(0.00000001, (1/(1+EXP(-(INDEX(係数表!G:G,5) + $B258))))*(EXP(INDEX(係数表!H:H,5) + INDEX(係数表!I:I,5)*LN(INDEX(出力表!C:C,5)+1)))), MAX(0.00000001, (1-(1/(1+EXP(-(INDEX(係数表!G:G,5) + $B258)))))*(EXP(INDEX(係数表!H:H,5) + INDEX(係数表!I:I,5)*LN(INDEX(出力表!C:C,5)+1)))))))</f>
        <v>85.154605726321762</v>
      </c>
      <c r="N258" t="e">
        <f>MIN(100, MAX(0, (100*(INDEX(出力表!D:D,5))/(EXP(INDEX(係数表!B:B,5) + $C258) + (INDEX(出力表!D:D,5)))) + (乱数表!$Q258*(Settings!B12/(((INDEX(出力表!D:D,5))+1)^INDEX(係数表!E:E,5)*INDEX(係数表!F:F,5))))))</f>
        <v>#VALUE!</v>
      </c>
      <c r="O258" t="e">
        <f>MIN(100, MAX(0, (INDEX(出力表!D:D,5))*M258/MAX(N258, Settings!B3)))</f>
        <v>#VALUE!</v>
      </c>
      <c r="P258">
        <f>MIN(100, MAX(0, 100*BETAINV(乱数表!$F258, MAX(0.00000001, (1/(1+EXP(-(INDEX(係数表!G:G,6) + $B258))))*(EXP(INDEX(係数表!H:H,6) + INDEX(係数表!I:I,6)*LN(INDEX(出力表!C:C,6)+1)))), MAX(0.00000001, (1-(1/(1+EXP(-(INDEX(係数表!G:G,6) + $B258)))))*(EXP(INDEX(係数表!H:H,6) + INDEX(係数表!I:I,6)*LN(INDEX(出力表!C:C,6)+1)))))))</f>
        <v>92.831204681473764</v>
      </c>
      <c r="Q258" t="e">
        <f>MIN(100, MAX(0, (100*(INDEX(出力表!D:D,6))/(EXP(INDEX(係数表!B:B,6) + $C258) + (INDEX(出力表!D:D,6)))) + (乱数表!$R258*(Settings!B12/(((INDEX(出力表!D:D,6))+1)^INDEX(係数表!E:E,6)*INDEX(係数表!F:F,6))))))</f>
        <v>#VALUE!</v>
      </c>
      <c r="R258" t="e">
        <f>MIN(100, MAX(0, (INDEX(出力表!D:D,6))*P258/MAX(Q258, Settings!B3)))</f>
        <v>#VALUE!</v>
      </c>
      <c r="S258">
        <f>MIN(100, MAX(0, 100*BETAINV(乱数表!$G258, MAX(0.00000001, (1/(1+EXP(-(INDEX(係数表!G:G,7) + $B258))))*(EXP(INDEX(係数表!H:H,7) + INDEX(係数表!I:I,7)*LN(INDEX(出力表!C:C,7)+1)))), MAX(0.00000001, (1-(1/(1+EXP(-(INDEX(係数表!G:G,7) + $B258)))))*(EXP(INDEX(係数表!H:H,7) + INDEX(係数表!I:I,7)*LN(INDEX(出力表!C:C,7)+1)))))))</f>
        <v>98.950840271756107</v>
      </c>
      <c r="T258" t="e">
        <f>MIN(100, MAX(0, (100*(INDEX(出力表!D:D,7))/(EXP(INDEX(係数表!B:B,7) + $C258) + (INDEX(出力表!D:D,7)))) + (乱数表!$S258*(Settings!B12/(((INDEX(出力表!D:D,7))+1)^INDEX(係数表!E:E,7)*INDEX(係数表!F:F,7))))))</f>
        <v>#VALUE!</v>
      </c>
      <c r="U258" t="e">
        <f>MIN(100, MAX(0, (INDEX(出力表!D:D,7))*S258/MAX(T258, Settings!B3)))</f>
        <v>#VALUE!</v>
      </c>
      <c r="V258">
        <f>MIN(100, MAX(0, 100*BETAINV(乱数表!$H258, MAX(0.00000001, (1/(1+EXP(-(INDEX(係数表!G:G,8) + $B258))))*(EXP(INDEX(係数表!H:H,8) + INDEX(係数表!I:I,8)*LN(INDEX(出力表!C:C,8)+1)))), MAX(0.00000001, (1-(1/(1+EXP(-(INDEX(係数表!G:G,8) + $B258)))))*(EXP(INDEX(係数表!H:H,8) + INDEX(係数表!I:I,8)*LN(INDEX(出力表!C:C,8)+1)))))))</f>
        <v>82.175360766306</v>
      </c>
      <c r="W258" t="e">
        <f>MIN(100, MAX(0, (100*(INDEX(出力表!D:D,8))/(EXP(INDEX(係数表!B:B,8) + $C258) + (INDEX(出力表!D:D,8)))) + (乱数表!$T258*(Settings!B12/(((INDEX(出力表!D:D,8))+1)^INDEX(係数表!E:E,8)*INDEX(係数表!F:F,8))))))</f>
        <v>#VALUE!</v>
      </c>
      <c r="X258" t="e">
        <f>MIN(100, MAX(0, (INDEX(出力表!D:D,8))*V258/MAX(W258, Settings!B3)))</f>
        <v>#VALUE!</v>
      </c>
      <c r="Y258">
        <f>MIN(100, MAX(0, 100*BETAINV(乱数表!$I258, MAX(0.00000001, (1/(1+EXP(-(INDEX(係数表!G:G,9) + $B258))))*(EXP(INDEX(係数表!H:H,9) + INDEX(係数表!I:I,9)*LN(INDEX(出力表!C:C,9)+1)))), MAX(0.00000001, (1-(1/(1+EXP(-(INDEX(係数表!G:G,9) + $B258)))))*(EXP(INDEX(係数表!H:H,9) + INDEX(係数表!I:I,9)*LN(INDEX(出力表!C:C,9)+1)))))))</f>
        <v>88.110199270030805</v>
      </c>
      <c r="Z258" t="e">
        <f>MIN(100, MAX(0, (100*(INDEX(出力表!D:D,9))/(EXP(INDEX(係数表!B:B,9) + $C258) + (INDEX(出力表!D:D,9)))) + (乱数表!$U258*(Settings!B12/(((INDEX(出力表!D:D,9))+1)^INDEX(係数表!E:E,9)*INDEX(係数表!F:F,9))))))</f>
        <v>#VALUE!</v>
      </c>
      <c r="AA258" t="e">
        <f>MIN(100, MAX(0, (INDEX(出力表!D:D,9))*Y258/MAX(Z258, Settings!B3)))</f>
        <v>#VALUE!</v>
      </c>
      <c r="AB258">
        <f>MIN(100, MAX(0, 100*BETAINV(乱数表!$J258, MAX(0.00000001, (1/(1+EXP(-(INDEX(係数表!G:G,10) + $B258))))*(EXP(INDEX(係数表!H:H,10) + INDEX(係数表!I:I,10)*LN(INDEX(出力表!C:C,10)+1)))), MAX(0.00000001, (1-(1/(1+EXP(-(INDEX(係数表!G:G,10) + $B258)))))*(EXP(INDEX(係数表!H:H,10) + INDEX(係数表!I:I,10)*LN(INDEX(出力表!C:C,10)+1)))))))</f>
        <v>95.456256011161187</v>
      </c>
      <c r="AC258" t="e">
        <f>MIN(100, MAX(0, (100*(INDEX(出力表!D:D,10))/(EXP(INDEX(係数表!B:B,10) + $C258) + (INDEX(出力表!D:D,10)))) + (乱数表!$V258*(Settings!B12/(((INDEX(出力表!D:D,10))+1)^INDEX(係数表!E:E,10)*INDEX(係数表!F:F,10))))))</f>
        <v>#VALUE!</v>
      </c>
      <c r="AD258" t="e">
        <f>MIN(100, MAX(0, (INDEX(出力表!D:D,10))*AB258/MAX(AC258, Settings!B3)))</f>
        <v>#VALUE!</v>
      </c>
      <c r="AE258">
        <f>MIN(100, MAX(0, 100*BETAINV(乱数表!$K258, MAX(0.00000001, (1/(1+EXP(-(INDEX(係数表!G:G,11) + $B258))))*(EXP(INDEX(係数表!H:H,11) + INDEX(係数表!I:I,11)*LN(INDEX(出力表!C:C,11)+1)))), MAX(0.00000001, (1-(1/(1+EXP(-(INDEX(係数表!G:G,11) + $B258)))))*(EXP(INDEX(係数表!H:H,11) + INDEX(係数表!I:I,11)*LN(INDEX(出力表!C:C,11)+1)))))))</f>
        <v>74.858786992352876</v>
      </c>
      <c r="AF258" t="e">
        <f>MIN(100, MAX(0, (100*(INDEX(出力表!D:D,11))/(EXP(INDEX(係数表!B:B,11) + $C258) + (INDEX(出力表!D:D,11)))) + (乱数表!$W258*(Settings!B12/(((INDEX(出力表!D:D,11))+1)^INDEX(係数表!E:E,11)*INDEX(係数表!F:F,11))))))</f>
        <v>#VALUE!</v>
      </c>
      <c r="AG258" t="e">
        <f>MIN(100, MAX(0, (INDEX(出力表!D:D,11))*AE258/MAX(AF258, Settings!B3)))</f>
        <v>#VALUE!</v>
      </c>
      <c r="AH258">
        <f>MIN(100, MAX(0, 100*BETAINV(乱数表!$L258, MAX(0.00000001, (1/(1+EXP(-(INDEX(係数表!G:G,12) + $B258))))*(EXP(INDEX(係数表!H:H,12) + INDEX(係数表!I:I,12)*LN(INDEX(出力表!C:C,12)+1)))), MAX(0.00000001, (1-(1/(1+EXP(-(INDEX(係数表!G:G,12) + $B258)))))*(EXP(INDEX(係数表!H:H,12) + INDEX(係数表!I:I,12)*LN(INDEX(出力表!C:C,12)+1)))))))</f>
        <v>94.459573477013308</v>
      </c>
      <c r="AI258" t="e">
        <f>MIN(100, MAX(0, (100*(INDEX(出力表!D:D,12))/(EXP(INDEX(係数表!B:B,12) + $C258) + (INDEX(出力表!D:D,12)))) + (乱数表!$X258*(Settings!B12/(((INDEX(出力表!D:D,12))+1)^INDEX(係数表!E:E,12)*INDEX(係数表!F:F,12))))))</f>
        <v>#VALUE!</v>
      </c>
      <c r="AJ258" t="e">
        <f>MIN(100, MAX(0, (INDEX(出力表!D:D,12))*AH258/MAX(AI258, Settings!B3)))</f>
        <v>#VALUE!</v>
      </c>
      <c r="AK258">
        <f>MIN(100, MAX(0, 100*BETAINV(乱数表!$M258, MAX(0.00000001, (1/(1+EXP(-(INDEX(係数表!G:G,13) + $B258))))*(EXP(INDEX(係数表!H:H,13) + INDEX(係数表!I:I,13)*LN(INDEX(出力表!C:C,13)+1)))), MAX(0.00000001, (1-(1/(1+EXP(-(INDEX(係数表!G:G,13) + $B258)))))*(EXP(INDEX(係数表!H:H,13) + INDEX(係数表!I:I,13)*LN(INDEX(出力表!C:C,13)+1)))))))</f>
        <v>82.808248611059838</v>
      </c>
      <c r="AL258" t="e">
        <f>MIN(100, MAX(0, (100*(INDEX(出力表!D:D,13))/(EXP(INDEX(係数表!B:B,13) + $C258) + (INDEX(出力表!D:D,13)))) + (乱数表!$Y258*(Settings!B12/(((INDEX(出力表!D:D,13))+1)^INDEX(係数表!E:E,13)*INDEX(係数表!F:F,13))))))</f>
        <v>#VALUE!</v>
      </c>
      <c r="AM258" t="e">
        <f>MIN(100, MAX(0, (INDEX(出力表!D:D,13))*AK258/MAX(AL258, Settings!B3)))</f>
        <v>#VALUE!</v>
      </c>
      <c r="AN258">
        <f>IF(ISNUMBER(F258), INDEX(出力表!B:B,2)*F258, 0)+IF(ISNUMBER(I258), INDEX(出力表!B:B,3)*I258, 0)+IF(ISNUMBER(L258), INDEX(出力表!B:B,4)*L258, 0)+IF(ISNUMBER(O258), INDEX(出力表!B:B,5)*O258, 0)+IF(ISNUMBER(R258), INDEX(出力表!B:B,6)*R258, 0)+IF(ISNUMBER(U258), INDEX(出力表!B:B,7)*U258, 0)+IF(ISNUMBER(X258), INDEX(出力表!B:B,8)*X258, 0)+IF(ISNUMBER(AA258), INDEX(出力表!B:B,9)*AA258, 0)+IF(ISNUMBER(AD258), INDEX(出力表!B:B,10)*AD258, 0)+IF(ISNUMBER(AG258), INDEX(出力表!B:B,11)*AG258, 0)+IF(ISNUMBER(AJ258), INDEX(出力表!B:B,12)*AJ258, 0)+IF(ISNUMBER(AM258), INDEX(出力表!B:B,13)*AM258, 0)</f>
        <v>0</v>
      </c>
      <c r="AO258">
        <f>IF(ISNUMBER(F258), INDEX(出力表!B:B,2), 0)+IF(ISNUMBER(I258), INDEX(出力表!B:B,3), 0)+IF(ISNUMBER(L258), INDEX(出力表!B:B,4), 0)+IF(ISNUMBER(O258), INDEX(出力表!B:B,5), 0)+IF(ISNUMBER(R258), INDEX(出力表!B:B,6), 0)+IF(ISNUMBER(U258), INDEX(出力表!B:B,7), 0)+IF(ISNUMBER(X258), INDEX(出力表!B:B,8), 0)+IF(ISNUMBER(AA258), INDEX(出力表!B:B,9), 0)+IF(ISNUMBER(AD258), INDEX(出力表!B:B,10), 0)+IF(ISNUMBER(AG258), INDEX(出力表!B:B,11), 0)+IF(ISNUMBER(AJ258), INDEX(出力表!B:B,12), 0)+IF(ISNUMBER(AM258), INDEX(出力表!B:B,13), 0)</f>
        <v>0</v>
      </c>
      <c r="AP258" t="str">
        <f t="shared" si="3"/>
        <v/>
      </c>
    </row>
    <row r="259" spans="1:42" x14ac:dyDescent="0.2">
      <c r="A259">
        <v>258</v>
      </c>
      <c r="B259">
        <f>IF(UPPER(Settings!B4)="TRUE", 乱数表!$Z259*Settings!B10, 0)</f>
        <v>-0.22110515315302634</v>
      </c>
      <c r="C259">
        <f>IF(UPPER(Settings!B4)="TRUE", 乱数表!$AA259*Settings!B11, 0)</f>
        <v>-3.8658259697874883E-2</v>
      </c>
      <c r="D259">
        <f>MIN(100, MAX(0, 100*BETAINV(乱数表!$B259, MAX(0.00000001, (1/(1+EXP(-(INDEX(係数表!G:G,2) + $B259))))*(EXP(INDEX(係数表!H:H,2) + INDEX(係数表!I:I,2)*LN(INDEX(出力表!C:C,2)+1)))), MAX(0.00000001, (1-(1/(1+EXP(-(INDEX(係数表!G:G,2) + $B259)))))*(EXP(INDEX(係数表!H:H,2) + INDEX(係数表!I:I,2)*LN(INDEX(出力表!C:C,2)+1)))))))</f>
        <v>90.371449695990123</v>
      </c>
      <c r="E259" t="e">
        <f>MIN(100, MAX(0, (100*(INDEX(出力表!D:D,2))/(EXP(INDEX(係数表!B:B,2) + $C259) + (INDEX(出力表!D:D,2)))) + (乱数表!$N259*(Settings!B12/(((INDEX(出力表!D:D,2))+1)^INDEX(係数表!E:E,2)*INDEX(係数表!F:F,2))))))</f>
        <v>#VALUE!</v>
      </c>
      <c r="F259" t="e">
        <f>MIN(100, MAX(0, (INDEX(出力表!D:D,2))*D259/MAX(E259, Settings!B3)))</f>
        <v>#VALUE!</v>
      </c>
      <c r="G259">
        <f>MIN(100, MAX(0, 100*BETAINV(乱数表!$C259, MAX(0.00000001, (1/(1+EXP(-(INDEX(係数表!G:G,3) + $B259))))*(EXP(INDEX(係数表!H:H,3) + INDEX(係数表!I:I,3)*LN(INDEX(出力表!C:C,3)+1)))), MAX(0.00000001, (1-(1/(1+EXP(-(INDEX(係数表!G:G,3) + $B259)))))*(EXP(INDEX(係数表!H:H,3) + INDEX(係数表!I:I,3)*LN(INDEX(出力表!C:C,3)+1)))))))</f>
        <v>75.711977619192325</v>
      </c>
      <c r="H259" t="e">
        <f>MIN(100, MAX(0, (100*(INDEX(出力表!D:D,3))/(EXP(INDEX(係数表!B:B,3) + $C259) + (INDEX(出力表!D:D,3)))) + (乱数表!$O259*(Settings!B12/(((INDEX(出力表!D:D,3))+1)^INDEX(係数表!E:E,3)*INDEX(係数表!F:F,3))))))</f>
        <v>#VALUE!</v>
      </c>
      <c r="I259" t="e">
        <f>MIN(100, MAX(0, (INDEX(出力表!D:D,3))*G259/MAX(H259, Settings!B3)))</f>
        <v>#VALUE!</v>
      </c>
      <c r="J259">
        <f>MIN(100, MAX(0, 100*BETAINV(乱数表!$D259, MAX(0.00000001, (1/(1+EXP(-(INDEX(係数表!G:G,4) + $B259))))*(EXP(INDEX(係数表!H:H,4) + INDEX(係数表!I:I,4)*LN(INDEX(出力表!C:C,4)+1)))), MAX(0.00000001, (1-(1/(1+EXP(-(INDEX(係数表!G:G,4) + $B259)))))*(EXP(INDEX(係数表!H:H,4) + INDEX(係数表!I:I,4)*LN(INDEX(出力表!C:C,4)+1)))))))</f>
        <v>82.27370507317967</v>
      </c>
      <c r="K259" t="e">
        <f>MIN(100, MAX(0, (100*(INDEX(出力表!D:D,4))/(EXP(INDEX(係数表!B:B,4) + $C259) + (INDEX(出力表!D:D,4)))) + (乱数表!$P259*(Settings!B12/(((INDEX(出力表!D:D,4))+1)^INDEX(係数表!E:E,4)*INDEX(係数表!F:F,4))))))</f>
        <v>#VALUE!</v>
      </c>
      <c r="L259" t="e">
        <f>MIN(100, MAX(0, (INDEX(出力表!D:D,4))*J259/MAX(K259, Settings!B3)))</f>
        <v>#VALUE!</v>
      </c>
      <c r="M259">
        <f>MIN(100, MAX(0, 100*BETAINV(乱数表!$E259, MAX(0.00000001, (1/(1+EXP(-(INDEX(係数表!G:G,5) + $B259))))*(EXP(INDEX(係数表!H:H,5) + INDEX(係数表!I:I,5)*LN(INDEX(出力表!C:C,5)+1)))), MAX(0.00000001, (1-(1/(1+EXP(-(INDEX(係数表!G:G,5) + $B259)))))*(EXP(INDEX(係数表!H:H,5) + INDEX(係数表!I:I,5)*LN(INDEX(出力表!C:C,5)+1)))))))</f>
        <v>99.205997755241597</v>
      </c>
      <c r="N259" t="e">
        <f>MIN(100, MAX(0, (100*(INDEX(出力表!D:D,5))/(EXP(INDEX(係数表!B:B,5) + $C259) + (INDEX(出力表!D:D,5)))) + (乱数表!$Q259*(Settings!B12/(((INDEX(出力表!D:D,5))+1)^INDEX(係数表!E:E,5)*INDEX(係数表!F:F,5))))))</f>
        <v>#VALUE!</v>
      </c>
      <c r="O259" t="e">
        <f>MIN(100, MAX(0, (INDEX(出力表!D:D,5))*M259/MAX(N259, Settings!B3)))</f>
        <v>#VALUE!</v>
      </c>
      <c r="P259">
        <f>MIN(100, MAX(0, 100*BETAINV(乱数表!$F259, MAX(0.00000001, (1/(1+EXP(-(INDEX(係数表!G:G,6) + $B259))))*(EXP(INDEX(係数表!H:H,6) + INDEX(係数表!I:I,6)*LN(INDEX(出力表!C:C,6)+1)))), MAX(0.00000001, (1-(1/(1+EXP(-(INDEX(係数表!G:G,6) + $B259)))))*(EXP(INDEX(係数表!H:H,6) + INDEX(係数表!I:I,6)*LN(INDEX(出力表!C:C,6)+1)))))))</f>
        <v>92.165172739182339</v>
      </c>
      <c r="Q259" t="e">
        <f>MIN(100, MAX(0, (100*(INDEX(出力表!D:D,6))/(EXP(INDEX(係数表!B:B,6) + $C259) + (INDEX(出力表!D:D,6)))) + (乱数表!$R259*(Settings!B12/(((INDEX(出力表!D:D,6))+1)^INDEX(係数表!E:E,6)*INDEX(係数表!F:F,6))))))</f>
        <v>#VALUE!</v>
      </c>
      <c r="R259" t="e">
        <f>MIN(100, MAX(0, (INDEX(出力表!D:D,6))*P259/MAX(Q259, Settings!B3)))</f>
        <v>#VALUE!</v>
      </c>
      <c r="S259">
        <f>MIN(100, MAX(0, 100*BETAINV(乱数表!$G259, MAX(0.00000001, (1/(1+EXP(-(INDEX(係数表!G:G,7) + $B259))))*(EXP(INDEX(係数表!H:H,7) + INDEX(係数表!I:I,7)*LN(INDEX(出力表!C:C,7)+1)))), MAX(0.00000001, (1-(1/(1+EXP(-(INDEX(係数表!G:G,7) + $B259)))))*(EXP(INDEX(係数表!H:H,7) + INDEX(係数表!I:I,7)*LN(INDEX(出力表!C:C,7)+1)))))))</f>
        <v>91.676524601835638</v>
      </c>
      <c r="T259" t="e">
        <f>MIN(100, MAX(0, (100*(INDEX(出力表!D:D,7))/(EXP(INDEX(係数表!B:B,7) + $C259) + (INDEX(出力表!D:D,7)))) + (乱数表!$S259*(Settings!B12/(((INDEX(出力表!D:D,7))+1)^INDEX(係数表!E:E,7)*INDEX(係数表!F:F,7))))))</f>
        <v>#VALUE!</v>
      </c>
      <c r="U259" t="e">
        <f>MIN(100, MAX(0, (INDEX(出力表!D:D,7))*S259/MAX(T259, Settings!B3)))</f>
        <v>#VALUE!</v>
      </c>
      <c r="V259">
        <f>MIN(100, MAX(0, 100*BETAINV(乱数表!$H259, MAX(0.00000001, (1/(1+EXP(-(INDEX(係数表!G:G,8) + $B259))))*(EXP(INDEX(係数表!H:H,8) + INDEX(係数表!I:I,8)*LN(INDEX(出力表!C:C,8)+1)))), MAX(0.00000001, (1-(1/(1+EXP(-(INDEX(係数表!G:G,8) + $B259)))))*(EXP(INDEX(係数表!H:H,8) + INDEX(係数表!I:I,8)*LN(INDEX(出力表!C:C,8)+1)))))))</f>
        <v>72.509302556761625</v>
      </c>
      <c r="W259" t="e">
        <f>MIN(100, MAX(0, (100*(INDEX(出力表!D:D,8))/(EXP(INDEX(係数表!B:B,8) + $C259) + (INDEX(出力表!D:D,8)))) + (乱数表!$T259*(Settings!B12/(((INDEX(出力表!D:D,8))+1)^INDEX(係数表!E:E,8)*INDEX(係数表!F:F,8))))))</f>
        <v>#VALUE!</v>
      </c>
      <c r="X259" t="e">
        <f>MIN(100, MAX(0, (INDEX(出力表!D:D,8))*V259/MAX(W259, Settings!B3)))</f>
        <v>#VALUE!</v>
      </c>
      <c r="Y259">
        <f>MIN(100, MAX(0, 100*BETAINV(乱数表!$I259, MAX(0.00000001, (1/(1+EXP(-(INDEX(係数表!G:G,9) + $B259))))*(EXP(INDEX(係数表!H:H,9) + INDEX(係数表!I:I,9)*LN(INDEX(出力表!C:C,9)+1)))), MAX(0.00000001, (1-(1/(1+EXP(-(INDEX(係数表!G:G,9) + $B259)))))*(EXP(INDEX(係数表!H:H,9) + INDEX(係数表!I:I,9)*LN(INDEX(出力表!C:C,9)+1)))))))</f>
        <v>78.549785295974246</v>
      </c>
      <c r="Z259" t="e">
        <f>MIN(100, MAX(0, (100*(INDEX(出力表!D:D,9))/(EXP(INDEX(係数表!B:B,9) + $C259) + (INDEX(出力表!D:D,9)))) + (乱数表!$U259*(Settings!B12/(((INDEX(出力表!D:D,9))+1)^INDEX(係数表!E:E,9)*INDEX(係数表!F:F,9))))))</f>
        <v>#VALUE!</v>
      </c>
      <c r="AA259" t="e">
        <f>MIN(100, MAX(0, (INDEX(出力表!D:D,9))*Y259/MAX(Z259, Settings!B3)))</f>
        <v>#VALUE!</v>
      </c>
      <c r="AB259">
        <f>MIN(100, MAX(0, 100*BETAINV(乱数表!$J259, MAX(0.00000001, (1/(1+EXP(-(INDEX(係数表!G:G,10) + $B259))))*(EXP(INDEX(係数表!H:H,10) + INDEX(係数表!I:I,10)*LN(INDEX(出力表!C:C,10)+1)))), MAX(0.00000001, (1-(1/(1+EXP(-(INDEX(係数表!G:G,10) + $B259)))))*(EXP(INDEX(係数表!H:H,10) + INDEX(係数表!I:I,10)*LN(INDEX(出力表!C:C,10)+1)))))))</f>
        <v>99.718876986657065</v>
      </c>
      <c r="AC259" t="e">
        <f>MIN(100, MAX(0, (100*(INDEX(出力表!D:D,10))/(EXP(INDEX(係数表!B:B,10) + $C259) + (INDEX(出力表!D:D,10)))) + (乱数表!$V259*(Settings!B12/(((INDEX(出力表!D:D,10))+1)^INDEX(係数表!E:E,10)*INDEX(係数表!F:F,10))))))</f>
        <v>#VALUE!</v>
      </c>
      <c r="AD259" t="e">
        <f>MIN(100, MAX(0, (INDEX(出力表!D:D,10))*AB259/MAX(AC259, Settings!B3)))</f>
        <v>#VALUE!</v>
      </c>
      <c r="AE259">
        <f>MIN(100, MAX(0, 100*BETAINV(乱数表!$K259, MAX(0.00000001, (1/(1+EXP(-(INDEX(係数表!G:G,11) + $B259))))*(EXP(INDEX(係数表!H:H,11) + INDEX(係数表!I:I,11)*LN(INDEX(出力表!C:C,11)+1)))), MAX(0.00000001, (1-(1/(1+EXP(-(INDEX(係数表!G:G,11) + $B259)))))*(EXP(INDEX(係数表!H:H,11) + INDEX(係数表!I:I,11)*LN(INDEX(出力表!C:C,11)+1)))))))</f>
        <v>95.526173445370588</v>
      </c>
      <c r="AF259" t="e">
        <f>MIN(100, MAX(0, (100*(INDEX(出力表!D:D,11))/(EXP(INDEX(係数表!B:B,11) + $C259) + (INDEX(出力表!D:D,11)))) + (乱数表!$W259*(Settings!B12/(((INDEX(出力表!D:D,11))+1)^INDEX(係数表!E:E,11)*INDEX(係数表!F:F,11))))))</f>
        <v>#VALUE!</v>
      </c>
      <c r="AG259" t="e">
        <f>MIN(100, MAX(0, (INDEX(出力表!D:D,11))*AE259/MAX(AF259, Settings!B3)))</f>
        <v>#VALUE!</v>
      </c>
      <c r="AH259">
        <f>MIN(100, MAX(0, 100*BETAINV(乱数表!$L259, MAX(0.00000001, (1/(1+EXP(-(INDEX(係数表!G:G,12) + $B259))))*(EXP(INDEX(係数表!H:H,12) + INDEX(係数表!I:I,12)*LN(INDEX(出力表!C:C,12)+1)))), MAX(0.00000001, (1-(1/(1+EXP(-(INDEX(係数表!G:G,12) + $B259)))))*(EXP(INDEX(係数表!H:H,12) + INDEX(係数表!I:I,12)*LN(INDEX(出力表!C:C,12)+1)))))))</f>
        <v>81.551521594921667</v>
      </c>
      <c r="AI259" t="e">
        <f>MIN(100, MAX(0, (100*(INDEX(出力表!D:D,12))/(EXP(INDEX(係数表!B:B,12) + $C259) + (INDEX(出力表!D:D,12)))) + (乱数表!$X259*(Settings!B12/(((INDEX(出力表!D:D,12))+1)^INDEX(係数表!E:E,12)*INDEX(係数表!F:F,12))))))</f>
        <v>#VALUE!</v>
      </c>
      <c r="AJ259" t="e">
        <f>MIN(100, MAX(0, (INDEX(出力表!D:D,12))*AH259/MAX(AI259, Settings!B3)))</f>
        <v>#VALUE!</v>
      </c>
      <c r="AK259">
        <f>MIN(100, MAX(0, 100*BETAINV(乱数表!$M259, MAX(0.00000001, (1/(1+EXP(-(INDEX(係数表!G:G,13) + $B259))))*(EXP(INDEX(係数表!H:H,13) + INDEX(係数表!I:I,13)*LN(INDEX(出力表!C:C,13)+1)))), MAX(0.00000001, (1-(1/(1+EXP(-(INDEX(係数表!G:G,13) + $B259)))))*(EXP(INDEX(係数表!H:H,13) + INDEX(係数表!I:I,13)*LN(INDEX(出力表!C:C,13)+1)))))))</f>
        <v>62.141939837650419</v>
      </c>
      <c r="AL259" t="e">
        <f>MIN(100, MAX(0, (100*(INDEX(出力表!D:D,13))/(EXP(INDEX(係数表!B:B,13) + $C259) + (INDEX(出力表!D:D,13)))) + (乱数表!$Y259*(Settings!B12/(((INDEX(出力表!D:D,13))+1)^INDEX(係数表!E:E,13)*INDEX(係数表!F:F,13))))))</f>
        <v>#VALUE!</v>
      </c>
      <c r="AM259" t="e">
        <f>MIN(100, MAX(0, (INDEX(出力表!D:D,13))*AK259/MAX(AL259, Settings!B3)))</f>
        <v>#VALUE!</v>
      </c>
      <c r="AN259">
        <f>IF(ISNUMBER(F259), INDEX(出力表!B:B,2)*F259, 0)+IF(ISNUMBER(I259), INDEX(出力表!B:B,3)*I259, 0)+IF(ISNUMBER(L259), INDEX(出力表!B:B,4)*L259, 0)+IF(ISNUMBER(O259), INDEX(出力表!B:B,5)*O259, 0)+IF(ISNUMBER(R259), INDEX(出力表!B:B,6)*R259, 0)+IF(ISNUMBER(U259), INDEX(出力表!B:B,7)*U259, 0)+IF(ISNUMBER(X259), INDEX(出力表!B:B,8)*X259, 0)+IF(ISNUMBER(AA259), INDEX(出力表!B:B,9)*AA259, 0)+IF(ISNUMBER(AD259), INDEX(出力表!B:B,10)*AD259, 0)+IF(ISNUMBER(AG259), INDEX(出力表!B:B,11)*AG259, 0)+IF(ISNUMBER(AJ259), INDEX(出力表!B:B,12)*AJ259, 0)+IF(ISNUMBER(AM259), INDEX(出力表!B:B,13)*AM259, 0)</f>
        <v>0</v>
      </c>
      <c r="AO259">
        <f>IF(ISNUMBER(F259), INDEX(出力表!B:B,2), 0)+IF(ISNUMBER(I259), INDEX(出力表!B:B,3), 0)+IF(ISNUMBER(L259), INDEX(出力表!B:B,4), 0)+IF(ISNUMBER(O259), INDEX(出力表!B:B,5), 0)+IF(ISNUMBER(R259), INDEX(出力表!B:B,6), 0)+IF(ISNUMBER(U259), INDEX(出力表!B:B,7), 0)+IF(ISNUMBER(X259), INDEX(出力表!B:B,8), 0)+IF(ISNUMBER(AA259), INDEX(出力表!B:B,9), 0)+IF(ISNUMBER(AD259), INDEX(出力表!B:B,10), 0)+IF(ISNUMBER(AG259), INDEX(出力表!B:B,11), 0)+IF(ISNUMBER(AJ259), INDEX(出力表!B:B,12), 0)+IF(ISNUMBER(AM259), INDEX(出力表!B:B,13), 0)</f>
        <v>0</v>
      </c>
      <c r="AP259" t="str">
        <f t="shared" ref="AP259:AP322" si="4">IF(AO259&gt;0, AN259/AO259, "")</f>
        <v/>
      </c>
    </row>
    <row r="260" spans="1:42" x14ac:dyDescent="0.2">
      <c r="A260">
        <v>259</v>
      </c>
      <c r="B260">
        <f>IF(UPPER(Settings!B4)="TRUE", 乱数表!$Z260*Settings!B10, 0)</f>
        <v>6.2991679848925716E-3</v>
      </c>
      <c r="C260">
        <f>IF(UPPER(Settings!B4)="TRUE", 乱数表!$AA260*Settings!B11, 0)</f>
        <v>8.2368890918634211E-2</v>
      </c>
      <c r="D260">
        <f>MIN(100, MAX(0, 100*BETAINV(乱数表!$B260, MAX(0.00000001, (1/(1+EXP(-(INDEX(係数表!G:G,2) + $B260))))*(EXP(INDEX(係数表!H:H,2) + INDEX(係数表!I:I,2)*LN(INDEX(出力表!C:C,2)+1)))), MAX(0.00000001, (1-(1/(1+EXP(-(INDEX(係数表!G:G,2) + $B260)))))*(EXP(INDEX(係数表!H:H,2) + INDEX(係数表!I:I,2)*LN(INDEX(出力表!C:C,2)+1)))))))</f>
        <v>94.925625675835633</v>
      </c>
      <c r="E260" t="e">
        <f>MIN(100, MAX(0, (100*(INDEX(出力表!D:D,2))/(EXP(INDEX(係数表!B:B,2) + $C260) + (INDEX(出力表!D:D,2)))) + (乱数表!$N260*(Settings!B12/(((INDEX(出力表!D:D,2))+1)^INDEX(係数表!E:E,2)*INDEX(係数表!F:F,2))))))</f>
        <v>#VALUE!</v>
      </c>
      <c r="F260" t="e">
        <f>MIN(100, MAX(0, (INDEX(出力表!D:D,2))*D260/MAX(E260, Settings!B3)))</f>
        <v>#VALUE!</v>
      </c>
      <c r="G260">
        <f>MIN(100, MAX(0, 100*BETAINV(乱数表!$C260, MAX(0.00000001, (1/(1+EXP(-(INDEX(係数表!G:G,3) + $B260))))*(EXP(INDEX(係数表!H:H,3) + INDEX(係数表!I:I,3)*LN(INDEX(出力表!C:C,3)+1)))), MAX(0.00000001, (1-(1/(1+EXP(-(INDEX(係数表!G:G,3) + $B260)))))*(EXP(INDEX(係数表!H:H,3) + INDEX(係数表!I:I,3)*LN(INDEX(出力表!C:C,3)+1)))))))</f>
        <v>99.970278196934117</v>
      </c>
      <c r="H260" t="e">
        <f>MIN(100, MAX(0, (100*(INDEX(出力表!D:D,3))/(EXP(INDEX(係数表!B:B,3) + $C260) + (INDEX(出力表!D:D,3)))) + (乱数表!$O260*(Settings!B12/(((INDEX(出力表!D:D,3))+1)^INDEX(係数表!E:E,3)*INDEX(係数表!F:F,3))))))</f>
        <v>#VALUE!</v>
      </c>
      <c r="I260" t="e">
        <f>MIN(100, MAX(0, (INDEX(出力表!D:D,3))*G260/MAX(H260, Settings!B3)))</f>
        <v>#VALUE!</v>
      </c>
      <c r="J260">
        <f>MIN(100, MAX(0, 100*BETAINV(乱数表!$D260, MAX(0.00000001, (1/(1+EXP(-(INDEX(係数表!G:G,4) + $B260))))*(EXP(INDEX(係数表!H:H,4) + INDEX(係数表!I:I,4)*LN(INDEX(出力表!C:C,4)+1)))), MAX(0.00000001, (1-(1/(1+EXP(-(INDEX(係数表!G:G,4) + $B260)))))*(EXP(INDEX(係数表!H:H,4) + INDEX(係数表!I:I,4)*LN(INDEX(出力表!C:C,4)+1)))))))</f>
        <v>59.005954386537397</v>
      </c>
      <c r="K260" t="e">
        <f>MIN(100, MAX(0, (100*(INDEX(出力表!D:D,4))/(EXP(INDEX(係数表!B:B,4) + $C260) + (INDEX(出力表!D:D,4)))) + (乱数表!$P260*(Settings!B12/(((INDEX(出力表!D:D,4))+1)^INDEX(係数表!E:E,4)*INDEX(係数表!F:F,4))))))</f>
        <v>#VALUE!</v>
      </c>
      <c r="L260" t="e">
        <f>MIN(100, MAX(0, (INDEX(出力表!D:D,4))*J260/MAX(K260, Settings!B3)))</f>
        <v>#VALUE!</v>
      </c>
      <c r="M260">
        <f>MIN(100, MAX(0, 100*BETAINV(乱数表!$E260, MAX(0.00000001, (1/(1+EXP(-(INDEX(係数表!G:G,5) + $B260))))*(EXP(INDEX(係数表!H:H,5) + INDEX(係数表!I:I,5)*LN(INDEX(出力表!C:C,5)+1)))), MAX(0.00000001, (1-(1/(1+EXP(-(INDEX(係数表!G:G,5) + $B260)))))*(EXP(INDEX(係数表!H:H,5) + INDEX(係数表!I:I,5)*LN(INDEX(出力表!C:C,5)+1)))))))</f>
        <v>98.811504435821803</v>
      </c>
      <c r="N260" t="e">
        <f>MIN(100, MAX(0, (100*(INDEX(出力表!D:D,5))/(EXP(INDEX(係数表!B:B,5) + $C260) + (INDEX(出力表!D:D,5)))) + (乱数表!$Q260*(Settings!B12/(((INDEX(出力表!D:D,5))+1)^INDEX(係数表!E:E,5)*INDEX(係数表!F:F,5))))))</f>
        <v>#VALUE!</v>
      </c>
      <c r="O260" t="e">
        <f>MIN(100, MAX(0, (INDEX(出力表!D:D,5))*M260/MAX(N260, Settings!B3)))</f>
        <v>#VALUE!</v>
      </c>
      <c r="P260">
        <f>MIN(100, MAX(0, 100*BETAINV(乱数表!$F260, MAX(0.00000001, (1/(1+EXP(-(INDEX(係数表!G:G,6) + $B260))))*(EXP(INDEX(係数表!H:H,6) + INDEX(係数表!I:I,6)*LN(INDEX(出力表!C:C,6)+1)))), MAX(0.00000001, (1-(1/(1+EXP(-(INDEX(係数表!G:G,6) + $B260)))))*(EXP(INDEX(係数表!H:H,6) + INDEX(係数表!I:I,6)*LN(INDEX(出力表!C:C,6)+1)))))))</f>
        <v>97.704556410218586</v>
      </c>
      <c r="Q260" t="e">
        <f>MIN(100, MAX(0, (100*(INDEX(出力表!D:D,6))/(EXP(INDEX(係数表!B:B,6) + $C260) + (INDEX(出力表!D:D,6)))) + (乱数表!$R260*(Settings!B12/(((INDEX(出力表!D:D,6))+1)^INDEX(係数表!E:E,6)*INDEX(係数表!F:F,6))))))</f>
        <v>#VALUE!</v>
      </c>
      <c r="R260" t="e">
        <f>MIN(100, MAX(0, (INDEX(出力表!D:D,6))*P260/MAX(Q260, Settings!B3)))</f>
        <v>#VALUE!</v>
      </c>
      <c r="S260">
        <f>MIN(100, MAX(0, 100*BETAINV(乱数表!$G260, MAX(0.00000001, (1/(1+EXP(-(INDEX(係数表!G:G,7) + $B260))))*(EXP(INDEX(係数表!H:H,7) + INDEX(係数表!I:I,7)*LN(INDEX(出力表!C:C,7)+1)))), MAX(0.00000001, (1-(1/(1+EXP(-(INDEX(係数表!G:G,7) + $B260)))))*(EXP(INDEX(係数表!H:H,7) + INDEX(係数表!I:I,7)*LN(INDEX(出力表!C:C,7)+1)))))))</f>
        <v>86.726291924391617</v>
      </c>
      <c r="T260" t="e">
        <f>MIN(100, MAX(0, (100*(INDEX(出力表!D:D,7))/(EXP(INDEX(係数表!B:B,7) + $C260) + (INDEX(出力表!D:D,7)))) + (乱数表!$S260*(Settings!B12/(((INDEX(出力表!D:D,7))+1)^INDEX(係数表!E:E,7)*INDEX(係数表!F:F,7))))))</f>
        <v>#VALUE!</v>
      </c>
      <c r="U260" t="e">
        <f>MIN(100, MAX(0, (INDEX(出力表!D:D,7))*S260/MAX(T260, Settings!B3)))</f>
        <v>#VALUE!</v>
      </c>
      <c r="V260">
        <f>MIN(100, MAX(0, 100*BETAINV(乱数表!$H260, MAX(0.00000001, (1/(1+EXP(-(INDEX(係数表!G:G,8) + $B260))))*(EXP(INDEX(係数表!H:H,8) + INDEX(係数表!I:I,8)*LN(INDEX(出力表!C:C,8)+1)))), MAX(0.00000001, (1-(1/(1+EXP(-(INDEX(係数表!G:G,8) + $B260)))))*(EXP(INDEX(係数表!H:H,8) + INDEX(係数表!I:I,8)*LN(INDEX(出力表!C:C,8)+1)))))))</f>
        <v>88.329189115879373</v>
      </c>
      <c r="W260" t="e">
        <f>MIN(100, MAX(0, (100*(INDEX(出力表!D:D,8))/(EXP(INDEX(係数表!B:B,8) + $C260) + (INDEX(出力表!D:D,8)))) + (乱数表!$T260*(Settings!B12/(((INDEX(出力表!D:D,8))+1)^INDEX(係数表!E:E,8)*INDEX(係数表!F:F,8))))))</f>
        <v>#VALUE!</v>
      </c>
      <c r="X260" t="e">
        <f>MIN(100, MAX(0, (INDEX(出力表!D:D,8))*V260/MAX(W260, Settings!B3)))</f>
        <v>#VALUE!</v>
      </c>
      <c r="Y260">
        <f>MIN(100, MAX(0, 100*BETAINV(乱数表!$I260, MAX(0.00000001, (1/(1+EXP(-(INDEX(係数表!G:G,9) + $B260))))*(EXP(INDEX(係数表!H:H,9) + INDEX(係数表!I:I,9)*LN(INDEX(出力表!C:C,9)+1)))), MAX(0.00000001, (1-(1/(1+EXP(-(INDEX(係数表!G:G,9) + $B260)))))*(EXP(INDEX(係数表!H:H,9) + INDEX(係数表!I:I,9)*LN(INDEX(出力表!C:C,9)+1)))))))</f>
        <v>73.497223251471993</v>
      </c>
      <c r="Z260" t="e">
        <f>MIN(100, MAX(0, (100*(INDEX(出力表!D:D,9))/(EXP(INDEX(係数表!B:B,9) + $C260) + (INDEX(出力表!D:D,9)))) + (乱数表!$U260*(Settings!B12/(((INDEX(出力表!D:D,9))+1)^INDEX(係数表!E:E,9)*INDEX(係数表!F:F,9))))))</f>
        <v>#VALUE!</v>
      </c>
      <c r="AA260" t="e">
        <f>MIN(100, MAX(0, (INDEX(出力表!D:D,9))*Y260/MAX(Z260, Settings!B3)))</f>
        <v>#VALUE!</v>
      </c>
      <c r="AB260">
        <f>MIN(100, MAX(0, 100*BETAINV(乱数表!$J260, MAX(0.00000001, (1/(1+EXP(-(INDEX(係数表!G:G,10) + $B260))))*(EXP(INDEX(係数表!H:H,10) + INDEX(係数表!I:I,10)*LN(INDEX(出力表!C:C,10)+1)))), MAX(0.00000001, (1-(1/(1+EXP(-(INDEX(係数表!G:G,10) + $B260)))))*(EXP(INDEX(係数表!H:H,10) + INDEX(係数表!I:I,10)*LN(INDEX(出力表!C:C,10)+1)))))))</f>
        <v>99.999418062512731</v>
      </c>
      <c r="AC260" t="e">
        <f>MIN(100, MAX(0, (100*(INDEX(出力表!D:D,10))/(EXP(INDEX(係数表!B:B,10) + $C260) + (INDEX(出力表!D:D,10)))) + (乱数表!$V260*(Settings!B12/(((INDEX(出力表!D:D,10))+1)^INDEX(係数表!E:E,10)*INDEX(係数表!F:F,10))))))</f>
        <v>#VALUE!</v>
      </c>
      <c r="AD260" t="e">
        <f>MIN(100, MAX(0, (INDEX(出力表!D:D,10))*AB260/MAX(AC260, Settings!B3)))</f>
        <v>#VALUE!</v>
      </c>
      <c r="AE260">
        <f>MIN(100, MAX(0, 100*BETAINV(乱数表!$K260, MAX(0.00000001, (1/(1+EXP(-(INDEX(係数表!G:G,11) + $B260))))*(EXP(INDEX(係数表!H:H,11) + INDEX(係数表!I:I,11)*LN(INDEX(出力表!C:C,11)+1)))), MAX(0.00000001, (1-(1/(1+EXP(-(INDEX(係数表!G:G,11) + $B260)))))*(EXP(INDEX(係数表!H:H,11) + INDEX(係数表!I:I,11)*LN(INDEX(出力表!C:C,11)+1)))))))</f>
        <v>89.914482783393424</v>
      </c>
      <c r="AF260" t="e">
        <f>MIN(100, MAX(0, (100*(INDEX(出力表!D:D,11))/(EXP(INDEX(係数表!B:B,11) + $C260) + (INDEX(出力表!D:D,11)))) + (乱数表!$W260*(Settings!B12/(((INDEX(出力表!D:D,11))+1)^INDEX(係数表!E:E,11)*INDEX(係数表!F:F,11))))))</f>
        <v>#VALUE!</v>
      </c>
      <c r="AG260" t="e">
        <f>MIN(100, MAX(0, (INDEX(出力表!D:D,11))*AE260/MAX(AF260, Settings!B3)))</f>
        <v>#VALUE!</v>
      </c>
      <c r="AH260">
        <f>MIN(100, MAX(0, 100*BETAINV(乱数表!$L260, MAX(0.00000001, (1/(1+EXP(-(INDEX(係数表!G:G,12) + $B260))))*(EXP(INDEX(係数表!H:H,12) + INDEX(係数表!I:I,12)*LN(INDEX(出力表!C:C,12)+1)))), MAX(0.00000001, (1-(1/(1+EXP(-(INDEX(係数表!G:G,12) + $B260)))))*(EXP(INDEX(係数表!H:H,12) + INDEX(係数表!I:I,12)*LN(INDEX(出力表!C:C,12)+1)))))))</f>
        <v>98.214155177708079</v>
      </c>
      <c r="AI260" t="e">
        <f>MIN(100, MAX(0, (100*(INDEX(出力表!D:D,12))/(EXP(INDEX(係数表!B:B,12) + $C260) + (INDEX(出力表!D:D,12)))) + (乱数表!$X260*(Settings!B12/(((INDEX(出力表!D:D,12))+1)^INDEX(係数表!E:E,12)*INDEX(係数表!F:F,12))))))</f>
        <v>#VALUE!</v>
      </c>
      <c r="AJ260" t="e">
        <f>MIN(100, MAX(0, (INDEX(出力表!D:D,12))*AH260/MAX(AI260, Settings!B3)))</f>
        <v>#VALUE!</v>
      </c>
      <c r="AK260">
        <f>MIN(100, MAX(0, 100*BETAINV(乱数表!$M260, MAX(0.00000001, (1/(1+EXP(-(INDEX(係数表!G:G,13) + $B260))))*(EXP(INDEX(係数表!H:H,13) + INDEX(係数表!I:I,13)*LN(INDEX(出力表!C:C,13)+1)))), MAX(0.00000001, (1-(1/(1+EXP(-(INDEX(係数表!G:G,13) + $B260)))))*(EXP(INDEX(係数表!H:H,13) + INDEX(係数表!I:I,13)*LN(INDEX(出力表!C:C,13)+1)))))))</f>
        <v>95.193553527562102</v>
      </c>
      <c r="AL260" t="e">
        <f>MIN(100, MAX(0, (100*(INDEX(出力表!D:D,13))/(EXP(INDEX(係数表!B:B,13) + $C260) + (INDEX(出力表!D:D,13)))) + (乱数表!$Y260*(Settings!B12/(((INDEX(出力表!D:D,13))+1)^INDEX(係数表!E:E,13)*INDEX(係数表!F:F,13))))))</f>
        <v>#VALUE!</v>
      </c>
      <c r="AM260" t="e">
        <f>MIN(100, MAX(0, (INDEX(出力表!D:D,13))*AK260/MAX(AL260, Settings!B3)))</f>
        <v>#VALUE!</v>
      </c>
      <c r="AN260">
        <f>IF(ISNUMBER(F260), INDEX(出力表!B:B,2)*F260, 0)+IF(ISNUMBER(I260), INDEX(出力表!B:B,3)*I260, 0)+IF(ISNUMBER(L260), INDEX(出力表!B:B,4)*L260, 0)+IF(ISNUMBER(O260), INDEX(出力表!B:B,5)*O260, 0)+IF(ISNUMBER(R260), INDEX(出力表!B:B,6)*R260, 0)+IF(ISNUMBER(U260), INDEX(出力表!B:B,7)*U260, 0)+IF(ISNUMBER(X260), INDEX(出力表!B:B,8)*X260, 0)+IF(ISNUMBER(AA260), INDEX(出力表!B:B,9)*AA260, 0)+IF(ISNUMBER(AD260), INDEX(出力表!B:B,10)*AD260, 0)+IF(ISNUMBER(AG260), INDEX(出力表!B:B,11)*AG260, 0)+IF(ISNUMBER(AJ260), INDEX(出力表!B:B,12)*AJ260, 0)+IF(ISNUMBER(AM260), INDEX(出力表!B:B,13)*AM260, 0)</f>
        <v>0</v>
      </c>
      <c r="AO260">
        <f>IF(ISNUMBER(F260), INDEX(出力表!B:B,2), 0)+IF(ISNUMBER(I260), INDEX(出力表!B:B,3), 0)+IF(ISNUMBER(L260), INDEX(出力表!B:B,4), 0)+IF(ISNUMBER(O260), INDEX(出力表!B:B,5), 0)+IF(ISNUMBER(R260), INDEX(出力表!B:B,6), 0)+IF(ISNUMBER(U260), INDEX(出力表!B:B,7), 0)+IF(ISNUMBER(X260), INDEX(出力表!B:B,8), 0)+IF(ISNUMBER(AA260), INDEX(出力表!B:B,9), 0)+IF(ISNUMBER(AD260), INDEX(出力表!B:B,10), 0)+IF(ISNUMBER(AG260), INDEX(出力表!B:B,11), 0)+IF(ISNUMBER(AJ260), INDEX(出力表!B:B,12), 0)+IF(ISNUMBER(AM260), INDEX(出力表!B:B,13), 0)</f>
        <v>0</v>
      </c>
      <c r="AP260" t="str">
        <f t="shared" si="4"/>
        <v/>
      </c>
    </row>
    <row r="261" spans="1:42" x14ac:dyDescent="0.2">
      <c r="A261">
        <v>260</v>
      </c>
      <c r="B261">
        <f>IF(UPPER(Settings!B4)="TRUE", 乱数表!$Z261*Settings!B10, 0)</f>
        <v>-0.3057485201827157</v>
      </c>
      <c r="C261">
        <f>IF(UPPER(Settings!B4)="TRUE", 乱数表!$AA261*Settings!B11, 0)</f>
        <v>-4.3396362785125778E-2</v>
      </c>
      <c r="D261">
        <f>MIN(100, MAX(0, 100*BETAINV(乱数表!$B261, MAX(0.00000001, (1/(1+EXP(-(INDEX(係数表!G:G,2) + $B261))))*(EXP(INDEX(係数表!H:H,2) + INDEX(係数表!I:I,2)*LN(INDEX(出力表!C:C,2)+1)))), MAX(0.00000001, (1-(1/(1+EXP(-(INDEX(係数表!G:G,2) + $B261)))))*(EXP(INDEX(係数表!H:H,2) + INDEX(係数表!I:I,2)*LN(INDEX(出力表!C:C,2)+1)))))))</f>
        <v>99.353815604744327</v>
      </c>
      <c r="E261" t="e">
        <f>MIN(100, MAX(0, (100*(INDEX(出力表!D:D,2))/(EXP(INDEX(係数表!B:B,2) + $C261) + (INDEX(出力表!D:D,2)))) + (乱数表!$N261*(Settings!B12/(((INDEX(出力表!D:D,2))+1)^INDEX(係数表!E:E,2)*INDEX(係数表!F:F,2))))))</f>
        <v>#VALUE!</v>
      </c>
      <c r="F261" t="e">
        <f>MIN(100, MAX(0, (INDEX(出力表!D:D,2))*D261/MAX(E261, Settings!B3)))</f>
        <v>#VALUE!</v>
      </c>
      <c r="G261">
        <f>MIN(100, MAX(0, 100*BETAINV(乱数表!$C261, MAX(0.00000001, (1/(1+EXP(-(INDEX(係数表!G:G,3) + $B261))))*(EXP(INDEX(係数表!H:H,3) + INDEX(係数表!I:I,3)*LN(INDEX(出力表!C:C,3)+1)))), MAX(0.00000001, (1-(1/(1+EXP(-(INDEX(係数表!G:G,3) + $B261)))))*(EXP(INDEX(係数表!H:H,3) + INDEX(係数表!I:I,3)*LN(INDEX(出力表!C:C,3)+1)))))))</f>
        <v>90.364998662045366</v>
      </c>
      <c r="H261" t="e">
        <f>MIN(100, MAX(0, (100*(INDEX(出力表!D:D,3))/(EXP(INDEX(係数表!B:B,3) + $C261) + (INDEX(出力表!D:D,3)))) + (乱数表!$O261*(Settings!B12/(((INDEX(出力表!D:D,3))+1)^INDEX(係数表!E:E,3)*INDEX(係数表!F:F,3))))))</f>
        <v>#VALUE!</v>
      </c>
      <c r="I261" t="e">
        <f>MIN(100, MAX(0, (INDEX(出力表!D:D,3))*G261/MAX(H261, Settings!B3)))</f>
        <v>#VALUE!</v>
      </c>
      <c r="J261">
        <f>MIN(100, MAX(0, 100*BETAINV(乱数表!$D261, MAX(0.00000001, (1/(1+EXP(-(INDEX(係数表!G:G,4) + $B261))))*(EXP(INDEX(係数表!H:H,4) + INDEX(係数表!I:I,4)*LN(INDEX(出力表!C:C,4)+1)))), MAX(0.00000001, (1-(1/(1+EXP(-(INDEX(係数表!G:G,4) + $B261)))))*(EXP(INDEX(係数表!H:H,4) + INDEX(係数表!I:I,4)*LN(INDEX(出力表!C:C,4)+1)))))))</f>
        <v>99.870595929401006</v>
      </c>
      <c r="K261" t="e">
        <f>MIN(100, MAX(0, (100*(INDEX(出力表!D:D,4))/(EXP(INDEX(係数表!B:B,4) + $C261) + (INDEX(出力表!D:D,4)))) + (乱数表!$P261*(Settings!B12/(((INDEX(出力表!D:D,4))+1)^INDEX(係数表!E:E,4)*INDEX(係数表!F:F,4))))))</f>
        <v>#VALUE!</v>
      </c>
      <c r="L261" t="e">
        <f>MIN(100, MAX(0, (INDEX(出力表!D:D,4))*J261/MAX(K261, Settings!B3)))</f>
        <v>#VALUE!</v>
      </c>
      <c r="M261">
        <f>MIN(100, MAX(0, 100*BETAINV(乱数表!$E261, MAX(0.00000001, (1/(1+EXP(-(INDEX(係数表!G:G,5) + $B261))))*(EXP(INDEX(係数表!H:H,5) + INDEX(係数表!I:I,5)*LN(INDEX(出力表!C:C,5)+1)))), MAX(0.00000001, (1-(1/(1+EXP(-(INDEX(係数表!G:G,5) + $B261)))))*(EXP(INDEX(係数表!H:H,5) + INDEX(係数表!I:I,5)*LN(INDEX(出力表!C:C,5)+1)))))))</f>
        <v>89.137240789680618</v>
      </c>
      <c r="N261" t="e">
        <f>MIN(100, MAX(0, (100*(INDEX(出力表!D:D,5))/(EXP(INDEX(係数表!B:B,5) + $C261) + (INDEX(出力表!D:D,5)))) + (乱数表!$Q261*(Settings!B12/(((INDEX(出力表!D:D,5))+1)^INDEX(係数表!E:E,5)*INDEX(係数表!F:F,5))))))</f>
        <v>#VALUE!</v>
      </c>
      <c r="O261" t="e">
        <f>MIN(100, MAX(0, (INDEX(出力表!D:D,5))*M261/MAX(N261, Settings!B3)))</f>
        <v>#VALUE!</v>
      </c>
      <c r="P261">
        <f>MIN(100, MAX(0, 100*BETAINV(乱数表!$F261, MAX(0.00000001, (1/(1+EXP(-(INDEX(係数表!G:G,6) + $B261))))*(EXP(INDEX(係数表!H:H,6) + INDEX(係数表!I:I,6)*LN(INDEX(出力表!C:C,6)+1)))), MAX(0.00000001, (1-(1/(1+EXP(-(INDEX(係数表!G:G,6) + $B261)))))*(EXP(INDEX(係数表!H:H,6) + INDEX(係数表!I:I,6)*LN(INDEX(出力表!C:C,6)+1)))))))</f>
        <v>83.949378442810954</v>
      </c>
      <c r="Q261" t="e">
        <f>MIN(100, MAX(0, (100*(INDEX(出力表!D:D,6))/(EXP(INDEX(係数表!B:B,6) + $C261) + (INDEX(出力表!D:D,6)))) + (乱数表!$R261*(Settings!B12/(((INDEX(出力表!D:D,6))+1)^INDEX(係数表!E:E,6)*INDEX(係数表!F:F,6))))))</f>
        <v>#VALUE!</v>
      </c>
      <c r="R261" t="e">
        <f>MIN(100, MAX(0, (INDEX(出力表!D:D,6))*P261/MAX(Q261, Settings!B3)))</f>
        <v>#VALUE!</v>
      </c>
      <c r="S261">
        <f>MIN(100, MAX(0, 100*BETAINV(乱数表!$G261, MAX(0.00000001, (1/(1+EXP(-(INDEX(係数表!G:G,7) + $B261))))*(EXP(INDEX(係数表!H:H,7) + INDEX(係数表!I:I,7)*LN(INDEX(出力表!C:C,7)+1)))), MAX(0.00000001, (1-(1/(1+EXP(-(INDEX(係数表!G:G,7) + $B261)))))*(EXP(INDEX(係数表!H:H,7) + INDEX(係数表!I:I,7)*LN(INDEX(出力表!C:C,7)+1)))))))</f>
        <v>91.857703995349695</v>
      </c>
      <c r="T261" t="e">
        <f>MIN(100, MAX(0, (100*(INDEX(出力表!D:D,7))/(EXP(INDEX(係数表!B:B,7) + $C261) + (INDEX(出力表!D:D,7)))) + (乱数表!$S261*(Settings!B12/(((INDEX(出力表!D:D,7))+1)^INDEX(係数表!E:E,7)*INDEX(係数表!F:F,7))))))</f>
        <v>#VALUE!</v>
      </c>
      <c r="U261" t="e">
        <f>MIN(100, MAX(0, (INDEX(出力表!D:D,7))*S261/MAX(T261, Settings!B3)))</f>
        <v>#VALUE!</v>
      </c>
      <c r="V261">
        <f>MIN(100, MAX(0, 100*BETAINV(乱数表!$H261, MAX(0.00000001, (1/(1+EXP(-(INDEX(係数表!G:G,8) + $B261))))*(EXP(INDEX(係数表!H:H,8) + INDEX(係数表!I:I,8)*LN(INDEX(出力表!C:C,8)+1)))), MAX(0.00000001, (1-(1/(1+EXP(-(INDEX(係数表!G:G,8) + $B261)))))*(EXP(INDEX(係数表!H:H,8) + INDEX(係数表!I:I,8)*LN(INDEX(出力表!C:C,8)+1)))))))</f>
        <v>85.723958024280847</v>
      </c>
      <c r="W261" t="e">
        <f>MIN(100, MAX(0, (100*(INDEX(出力表!D:D,8))/(EXP(INDEX(係数表!B:B,8) + $C261) + (INDEX(出力表!D:D,8)))) + (乱数表!$T261*(Settings!B12/(((INDEX(出力表!D:D,8))+1)^INDEX(係数表!E:E,8)*INDEX(係数表!F:F,8))))))</f>
        <v>#VALUE!</v>
      </c>
      <c r="X261" t="e">
        <f>MIN(100, MAX(0, (INDEX(出力表!D:D,8))*V261/MAX(W261, Settings!B3)))</f>
        <v>#VALUE!</v>
      </c>
      <c r="Y261">
        <f>MIN(100, MAX(0, 100*BETAINV(乱数表!$I261, MAX(0.00000001, (1/(1+EXP(-(INDEX(係数表!G:G,9) + $B261))))*(EXP(INDEX(係数表!H:H,9) + INDEX(係数表!I:I,9)*LN(INDEX(出力表!C:C,9)+1)))), MAX(0.00000001, (1-(1/(1+EXP(-(INDEX(係数表!G:G,9) + $B261)))))*(EXP(INDEX(係数表!H:H,9) + INDEX(係数表!I:I,9)*LN(INDEX(出力表!C:C,9)+1)))))))</f>
        <v>90.358502107257721</v>
      </c>
      <c r="Z261" t="e">
        <f>MIN(100, MAX(0, (100*(INDEX(出力表!D:D,9))/(EXP(INDEX(係数表!B:B,9) + $C261) + (INDEX(出力表!D:D,9)))) + (乱数表!$U261*(Settings!B12/(((INDEX(出力表!D:D,9))+1)^INDEX(係数表!E:E,9)*INDEX(係数表!F:F,9))))))</f>
        <v>#VALUE!</v>
      </c>
      <c r="AA261" t="e">
        <f>MIN(100, MAX(0, (INDEX(出力表!D:D,9))*Y261/MAX(Z261, Settings!B3)))</f>
        <v>#VALUE!</v>
      </c>
      <c r="AB261">
        <f>MIN(100, MAX(0, 100*BETAINV(乱数表!$J261, MAX(0.00000001, (1/(1+EXP(-(INDEX(係数表!G:G,10) + $B261))))*(EXP(INDEX(係数表!H:H,10) + INDEX(係数表!I:I,10)*LN(INDEX(出力表!C:C,10)+1)))), MAX(0.00000001, (1-(1/(1+EXP(-(INDEX(係数表!G:G,10) + $B261)))))*(EXP(INDEX(係数表!H:H,10) + INDEX(係数表!I:I,10)*LN(INDEX(出力表!C:C,10)+1)))))))</f>
        <v>79.754830382438612</v>
      </c>
      <c r="AC261" t="e">
        <f>MIN(100, MAX(0, (100*(INDEX(出力表!D:D,10))/(EXP(INDEX(係数表!B:B,10) + $C261) + (INDEX(出力表!D:D,10)))) + (乱数表!$V261*(Settings!B12/(((INDEX(出力表!D:D,10))+1)^INDEX(係数表!E:E,10)*INDEX(係数表!F:F,10))))))</f>
        <v>#VALUE!</v>
      </c>
      <c r="AD261" t="e">
        <f>MIN(100, MAX(0, (INDEX(出力表!D:D,10))*AB261/MAX(AC261, Settings!B3)))</f>
        <v>#VALUE!</v>
      </c>
      <c r="AE261">
        <f>MIN(100, MAX(0, 100*BETAINV(乱数表!$K261, MAX(0.00000001, (1/(1+EXP(-(INDEX(係数表!G:G,11) + $B261))))*(EXP(INDEX(係数表!H:H,11) + INDEX(係数表!I:I,11)*LN(INDEX(出力表!C:C,11)+1)))), MAX(0.00000001, (1-(1/(1+EXP(-(INDEX(係数表!G:G,11) + $B261)))))*(EXP(INDEX(係数表!H:H,11) + INDEX(係数表!I:I,11)*LN(INDEX(出力表!C:C,11)+1)))))))</f>
        <v>99.091233468869348</v>
      </c>
      <c r="AF261" t="e">
        <f>MIN(100, MAX(0, (100*(INDEX(出力表!D:D,11))/(EXP(INDEX(係数表!B:B,11) + $C261) + (INDEX(出力表!D:D,11)))) + (乱数表!$W261*(Settings!B12/(((INDEX(出力表!D:D,11))+1)^INDEX(係数表!E:E,11)*INDEX(係数表!F:F,11))))))</f>
        <v>#VALUE!</v>
      </c>
      <c r="AG261" t="e">
        <f>MIN(100, MAX(0, (INDEX(出力表!D:D,11))*AE261/MAX(AF261, Settings!B3)))</f>
        <v>#VALUE!</v>
      </c>
      <c r="AH261">
        <f>MIN(100, MAX(0, 100*BETAINV(乱数表!$L261, MAX(0.00000001, (1/(1+EXP(-(INDEX(係数表!G:G,12) + $B261))))*(EXP(INDEX(係数表!H:H,12) + INDEX(係数表!I:I,12)*LN(INDEX(出力表!C:C,12)+1)))), MAX(0.00000001, (1-(1/(1+EXP(-(INDEX(係数表!G:G,12) + $B261)))))*(EXP(INDEX(係数表!H:H,12) + INDEX(係数表!I:I,12)*LN(INDEX(出力表!C:C,12)+1)))))))</f>
        <v>68.369754837796677</v>
      </c>
      <c r="AI261" t="e">
        <f>MIN(100, MAX(0, (100*(INDEX(出力表!D:D,12))/(EXP(INDEX(係数表!B:B,12) + $C261) + (INDEX(出力表!D:D,12)))) + (乱数表!$X261*(Settings!B12/(((INDEX(出力表!D:D,12))+1)^INDEX(係数表!E:E,12)*INDEX(係数表!F:F,12))))))</f>
        <v>#VALUE!</v>
      </c>
      <c r="AJ261" t="e">
        <f>MIN(100, MAX(0, (INDEX(出力表!D:D,12))*AH261/MAX(AI261, Settings!B3)))</f>
        <v>#VALUE!</v>
      </c>
      <c r="AK261">
        <f>MIN(100, MAX(0, 100*BETAINV(乱数表!$M261, MAX(0.00000001, (1/(1+EXP(-(INDEX(係数表!G:G,13) + $B261))))*(EXP(INDEX(係数表!H:H,13) + INDEX(係数表!I:I,13)*LN(INDEX(出力表!C:C,13)+1)))), MAX(0.00000001, (1-(1/(1+EXP(-(INDEX(係数表!G:G,13) + $B261)))))*(EXP(INDEX(係数表!H:H,13) + INDEX(係数表!I:I,13)*LN(INDEX(出力表!C:C,13)+1)))))))</f>
        <v>99.792383217654873</v>
      </c>
      <c r="AL261" t="e">
        <f>MIN(100, MAX(0, (100*(INDEX(出力表!D:D,13))/(EXP(INDEX(係数表!B:B,13) + $C261) + (INDEX(出力表!D:D,13)))) + (乱数表!$Y261*(Settings!B12/(((INDEX(出力表!D:D,13))+1)^INDEX(係数表!E:E,13)*INDEX(係数表!F:F,13))))))</f>
        <v>#VALUE!</v>
      </c>
      <c r="AM261" t="e">
        <f>MIN(100, MAX(0, (INDEX(出力表!D:D,13))*AK261/MAX(AL261, Settings!B3)))</f>
        <v>#VALUE!</v>
      </c>
      <c r="AN261">
        <f>IF(ISNUMBER(F261), INDEX(出力表!B:B,2)*F261, 0)+IF(ISNUMBER(I261), INDEX(出力表!B:B,3)*I261, 0)+IF(ISNUMBER(L261), INDEX(出力表!B:B,4)*L261, 0)+IF(ISNUMBER(O261), INDEX(出力表!B:B,5)*O261, 0)+IF(ISNUMBER(R261), INDEX(出力表!B:B,6)*R261, 0)+IF(ISNUMBER(U261), INDEX(出力表!B:B,7)*U261, 0)+IF(ISNUMBER(X261), INDEX(出力表!B:B,8)*X261, 0)+IF(ISNUMBER(AA261), INDEX(出力表!B:B,9)*AA261, 0)+IF(ISNUMBER(AD261), INDEX(出力表!B:B,10)*AD261, 0)+IF(ISNUMBER(AG261), INDEX(出力表!B:B,11)*AG261, 0)+IF(ISNUMBER(AJ261), INDEX(出力表!B:B,12)*AJ261, 0)+IF(ISNUMBER(AM261), INDEX(出力表!B:B,13)*AM261, 0)</f>
        <v>0</v>
      </c>
      <c r="AO261">
        <f>IF(ISNUMBER(F261), INDEX(出力表!B:B,2), 0)+IF(ISNUMBER(I261), INDEX(出力表!B:B,3), 0)+IF(ISNUMBER(L261), INDEX(出力表!B:B,4), 0)+IF(ISNUMBER(O261), INDEX(出力表!B:B,5), 0)+IF(ISNUMBER(R261), INDEX(出力表!B:B,6), 0)+IF(ISNUMBER(U261), INDEX(出力表!B:B,7), 0)+IF(ISNUMBER(X261), INDEX(出力表!B:B,8), 0)+IF(ISNUMBER(AA261), INDEX(出力表!B:B,9), 0)+IF(ISNUMBER(AD261), INDEX(出力表!B:B,10), 0)+IF(ISNUMBER(AG261), INDEX(出力表!B:B,11), 0)+IF(ISNUMBER(AJ261), INDEX(出力表!B:B,12), 0)+IF(ISNUMBER(AM261), INDEX(出力表!B:B,13), 0)</f>
        <v>0</v>
      </c>
      <c r="AP261" t="str">
        <f t="shared" si="4"/>
        <v/>
      </c>
    </row>
    <row r="262" spans="1:42" x14ac:dyDescent="0.2">
      <c r="A262">
        <v>261</v>
      </c>
      <c r="B262">
        <f>IF(UPPER(Settings!B4)="TRUE", 乱数表!$Z262*Settings!B10, 0)</f>
        <v>-9.4926162923300875E-2</v>
      </c>
      <c r="C262">
        <f>IF(UPPER(Settings!B4)="TRUE", 乱数表!$AA262*Settings!B11, 0)</f>
        <v>-1.0306385104905938E-2</v>
      </c>
      <c r="D262">
        <f>MIN(100, MAX(0, 100*BETAINV(乱数表!$B262, MAX(0.00000001, (1/(1+EXP(-(INDEX(係数表!G:G,2) + $B262))))*(EXP(INDEX(係数表!H:H,2) + INDEX(係数表!I:I,2)*LN(INDEX(出力表!C:C,2)+1)))), MAX(0.00000001, (1-(1/(1+EXP(-(INDEX(係数表!G:G,2) + $B262)))))*(EXP(INDEX(係数表!H:H,2) + INDEX(係数表!I:I,2)*LN(INDEX(出力表!C:C,2)+1)))))))</f>
        <v>99.91284273438086</v>
      </c>
      <c r="E262" t="e">
        <f>MIN(100, MAX(0, (100*(INDEX(出力表!D:D,2))/(EXP(INDEX(係数表!B:B,2) + $C262) + (INDEX(出力表!D:D,2)))) + (乱数表!$N262*(Settings!B12/(((INDEX(出力表!D:D,2))+1)^INDEX(係数表!E:E,2)*INDEX(係数表!F:F,2))))))</f>
        <v>#VALUE!</v>
      </c>
      <c r="F262" t="e">
        <f>MIN(100, MAX(0, (INDEX(出力表!D:D,2))*D262/MAX(E262, Settings!B3)))</f>
        <v>#VALUE!</v>
      </c>
      <c r="G262">
        <f>MIN(100, MAX(0, 100*BETAINV(乱数表!$C262, MAX(0.00000001, (1/(1+EXP(-(INDEX(係数表!G:G,3) + $B262))))*(EXP(INDEX(係数表!H:H,3) + INDEX(係数表!I:I,3)*LN(INDEX(出力表!C:C,3)+1)))), MAX(0.00000001, (1-(1/(1+EXP(-(INDEX(係数表!G:G,3) + $B262)))))*(EXP(INDEX(係数表!H:H,3) + INDEX(係数表!I:I,3)*LN(INDEX(出力表!C:C,3)+1)))))))</f>
        <v>78.479820930230346</v>
      </c>
      <c r="H262" t="e">
        <f>MIN(100, MAX(0, (100*(INDEX(出力表!D:D,3))/(EXP(INDEX(係数表!B:B,3) + $C262) + (INDEX(出力表!D:D,3)))) + (乱数表!$O262*(Settings!B12/(((INDEX(出力表!D:D,3))+1)^INDEX(係数表!E:E,3)*INDEX(係数表!F:F,3))))))</f>
        <v>#VALUE!</v>
      </c>
      <c r="I262" t="e">
        <f>MIN(100, MAX(0, (INDEX(出力表!D:D,3))*G262/MAX(H262, Settings!B3)))</f>
        <v>#VALUE!</v>
      </c>
      <c r="J262">
        <f>MIN(100, MAX(0, 100*BETAINV(乱数表!$D262, MAX(0.00000001, (1/(1+EXP(-(INDEX(係数表!G:G,4) + $B262))))*(EXP(INDEX(係数表!H:H,4) + INDEX(係数表!I:I,4)*LN(INDEX(出力表!C:C,4)+1)))), MAX(0.00000001, (1-(1/(1+EXP(-(INDEX(係数表!G:G,4) + $B262)))))*(EXP(INDEX(係数表!H:H,4) + INDEX(係数表!I:I,4)*LN(INDEX(出力表!C:C,4)+1)))))))</f>
        <v>96.066390051010728</v>
      </c>
      <c r="K262" t="e">
        <f>MIN(100, MAX(0, (100*(INDEX(出力表!D:D,4))/(EXP(INDEX(係数表!B:B,4) + $C262) + (INDEX(出力表!D:D,4)))) + (乱数表!$P262*(Settings!B12/(((INDEX(出力表!D:D,4))+1)^INDEX(係数表!E:E,4)*INDEX(係数表!F:F,4))))))</f>
        <v>#VALUE!</v>
      </c>
      <c r="L262" t="e">
        <f>MIN(100, MAX(0, (INDEX(出力表!D:D,4))*J262/MAX(K262, Settings!B3)))</f>
        <v>#VALUE!</v>
      </c>
      <c r="M262">
        <f>MIN(100, MAX(0, 100*BETAINV(乱数表!$E262, MAX(0.00000001, (1/(1+EXP(-(INDEX(係数表!G:G,5) + $B262))))*(EXP(INDEX(係数表!H:H,5) + INDEX(係数表!I:I,5)*LN(INDEX(出力表!C:C,5)+1)))), MAX(0.00000001, (1-(1/(1+EXP(-(INDEX(係数表!G:G,5) + $B262)))))*(EXP(INDEX(係数表!H:H,5) + INDEX(係数表!I:I,5)*LN(INDEX(出力表!C:C,5)+1)))))))</f>
        <v>44.055919781466208</v>
      </c>
      <c r="N262" t="e">
        <f>MIN(100, MAX(0, (100*(INDEX(出力表!D:D,5))/(EXP(INDEX(係数表!B:B,5) + $C262) + (INDEX(出力表!D:D,5)))) + (乱数表!$Q262*(Settings!B12/(((INDEX(出力表!D:D,5))+1)^INDEX(係数表!E:E,5)*INDEX(係数表!F:F,5))))))</f>
        <v>#VALUE!</v>
      </c>
      <c r="O262" t="e">
        <f>MIN(100, MAX(0, (INDEX(出力表!D:D,5))*M262/MAX(N262, Settings!B3)))</f>
        <v>#VALUE!</v>
      </c>
      <c r="P262">
        <f>MIN(100, MAX(0, 100*BETAINV(乱数表!$F262, MAX(0.00000001, (1/(1+EXP(-(INDEX(係数表!G:G,6) + $B262))))*(EXP(INDEX(係数表!H:H,6) + INDEX(係数表!I:I,6)*LN(INDEX(出力表!C:C,6)+1)))), MAX(0.00000001, (1-(1/(1+EXP(-(INDEX(係数表!G:G,6) + $B262)))))*(EXP(INDEX(係数表!H:H,6) + INDEX(係数表!I:I,6)*LN(INDEX(出力表!C:C,6)+1)))))))</f>
        <v>85.951976760561763</v>
      </c>
      <c r="Q262" t="e">
        <f>MIN(100, MAX(0, (100*(INDEX(出力表!D:D,6))/(EXP(INDEX(係数表!B:B,6) + $C262) + (INDEX(出力表!D:D,6)))) + (乱数表!$R262*(Settings!B12/(((INDEX(出力表!D:D,6))+1)^INDEX(係数表!E:E,6)*INDEX(係数表!F:F,6))))))</f>
        <v>#VALUE!</v>
      </c>
      <c r="R262" t="e">
        <f>MIN(100, MAX(0, (INDEX(出力表!D:D,6))*P262/MAX(Q262, Settings!B3)))</f>
        <v>#VALUE!</v>
      </c>
      <c r="S262">
        <f>MIN(100, MAX(0, 100*BETAINV(乱数表!$G262, MAX(0.00000001, (1/(1+EXP(-(INDEX(係数表!G:G,7) + $B262))))*(EXP(INDEX(係数表!H:H,7) + INDEX(係数表!I:I,7)*LN(INDEX(出力表!C:C,7)+1)))), MAX(0.00000001, (1-(1/(1+EXP(-(INDEX(係数表!G:G,7) + $B262)))))*(EXP(INDEX(係数表!H:H,7) + INDEX(係数表!I:I,7)*LN(INDEX(出力表!C:C,7)+1)))))))</f>
        <v>85.427667148947322</v>
      </c>
      <c r="T262" t="e">
        <f>MIN(100, MAX(0, (100*(INDEX(出力表!D:D,7))/(EXP(INDEX(係数表!B:B,7) + $C262) + (INDEX(出力表!D:D,7)))) + (乱数表!$S262*(Settings!B12/(((INDEX(出力表!D:D,7))+1)^INDEX(係数表!E:E,7)*INDEX(係数表!F:F,7))))))</f>
        <v>#VALUE!</v>
      </c>
      <c r="U262" t="e">
        <f>MIN(100, MAX(0, (INDEX(出力表!D:D,7))*S262/MAX(T262, Settings!B3)))</f>
        <v>#VALUE!</v>
      </c>
      <c r="V262">
        <f>MIN(100, MAX(0, 100*BETAINV(乱数表!$H262, MAX(0.00000001, (1/(1+EXP(-(INDEX(係数表!G:G,8) + $B262))))*(EXP(INDEX(係数表!H:H,8) + INDEX(係数表!I:I,8)*LN(INDEX(出力表!C:C,8)+1)))), MAX(0.00000001, (1-(1/(1+EXP(-(INDEX(係数表!G:G,8) + $B262)))))*(EXP(INDEX(係数表!H:H,8) + INDEX(係数表!I:I,8)*LN(INDEX(出力表!C:C,8)+1)))))))</f>
        <v>71.838170289216549</v>
      </c>
      <c r="W262" t="e">
        <f>MIN(100, MAX(0, (100*(INDEX(出力表!D:D,8))/(EXP(INDEX(係数表!B:B,8) + $C262) + (INDEX(出力表!D:D,8)))) + (乱数表!$T262*(Settings!B12/(((INDEX(出力表!D:D,8))+1)^INDEX(係数表!E:E,8)*INDEX(係数表!F:F,8))))))</f>
        <v>#VALUE!</v>
      </c>
      <c r="X262" t="e">
        <f>MIN(100, MAX(0, (INDEX(出力表!D:D,8))*V262/MAX(W262, Settings!B3)))</f>
        <v>#VALUE!</v>
      </c>
      <c r="Y262">
        <f>MIN(100, MAX(0, 100*BETAINV(乱数表!$I262, MAX(0.00000001, (1/(1+EXP(-(INDEX(係数表!G:G,9) + $B262))))*(EXP(INDEX(係数表!H:H,9) + INDEX(係数表!I:I,9)*LN(INDEX(出力表!C:C,9)+1)))), MAX(0.00000001, (1-(1/(1+EXP(-(INDEX(係数表!G:G,9) + $B262)))))*(EXP(INDEX(係数表!H:H,9) + INDEX(係数表!I:I,9)*LN(INDEX(出力表!C:C,9)+1)))))))</f>
        <v>98.392464608213672</v>
      </c>
      <c r="Z262" t="e">
        <f>MIN(100, MAX(0, (100*(INDEX(出力表!D:D,9))/(EXP(INDEX(係数表!B:B,9) + $C262) + (INDEX(出力表!D:D,9)))) + (乱数表!$U262*(Settings!B12/(((INDEX(出力表!D:D,9))+1)^INDEX(係数表!E:E,9)*INDEX(係数表!F:F,9))))))</f>
        <v>#VALUE!</v>
      </c>
      <c r="AA262" t="e">
        <f>MIN(100, MAX(0, (INDEX(出力表!D:D,9))*Y262/MAX(Z262, Settings!B3)))</f>
        <v>#VALUE!</v>
      </c>
      <c r="AB262">
        <f>MIN(100, MAX(0, 100*BETAINV(乱数表!$J262, MAX(0.00000001, (1/(1+EXP(-(INDEX(係数表!G:G,10) + $B262))))*(EXP(INDEX(係数表!H:H,10) + INDEX(係数表!I:I,10)*LN(INDEX(出力表!C:C,10)+1)))), MAX(0.00000001, (1-(1/(1+EXP(-(INDEX(係数表!G:G,10) + $B262)))))*(EXP(INDEX(係数表!H:H,10) + INDEX(係数表!I:I,10)*LN(INDEX(出力表!C:C,10)+1)))))))</f>
        <v>98.818207151292754</v>
      </c>
      <c r="AC262" t="e">
        <f>MIN(100, MAX(0, (100*(INDEX(出力表!D:D,10))/(EXP(INDEX(係数表!B:B,10) + $C262) + (INDEX(出力表!D:D,10)))) + (乱数表!$V262*(Settings!B12/(((INDEX(出力表!D:D,10))+1)^INDEX(係数表!E:E,10)*INDEX(係数表!F:F,10))))))</f>
        <v>#VALUE!</v>
      </c>
      <c r="AD262" t="e">
        <f>MIN(100, MAX(0, (INDEX(出力表!D:D,10))*AB262/MAX(AC262, Settings!B3)))</f>
        <v>#VALUE!</v>
      </c>
      <c r="AE262">
        <f>MIN(100, MAX(0, 100*BETAINV(乱数表!$K262, MAX(0.00000001, (1/(1+EXP(-(INDEX(係数表!G:G,11) + $B262))))*(EXP(INDEX(係数表!H:H,11) + INDEX(係数表!I:I,11)*LN(INDEX(出力表!C:C,11)+1)))), MAX(0.00000001, (1-(1/(1+EXP(-(INDEX(係数表!G:G,11) + $B262)))))*(EXP(INDEX(係数表!H:H,11) + INDEX(係数表!I:I,11)*LN(INDEX(出力表!C:C,11)+1)))))))</f>
        <v>99.540687406401631</v>
      </c>
      <c r="AF262" t="e">
        <f>MIN(100, MAX(0, (100*(INDEX(出力表!D:D,11))/(EXP(INDEX(係数表!B:B,11) + $C262) + (INDEX(出力表!D:D,11)))) + (乱数表!$W262*(Settings!B12/(((INDEX(出力表!D:D,11))+1)^INDEX(係数表!E:E,11)*INDEX(係数表!F:F,11))))))</f>
        <v>#VALUE!</v>
      </c>
      <c r="AG262" t="e">
        <f>MIN(100, MAX(0, (INDEX(出力表!D:D,11))*AE262/MAX(AF262, Settings!B3)))</f>
        <v>#VALUE!</v>
      </c>
      <c r="AH262">
        <f>MIN(100, MAX(0, 100*BETAINV(乱数表!$L262, MAX(0.00000001, (1/(1+EXP(-(INDEX(係数表!G:G,12) + $B262))))*(EXP(INDEX(係数表!H:H,12) + INDEX(係数表!I:I,12)*LN(INDEX(出力表!C:C,12)+1)))), MAX(0.00000001, (1-(1/(1+EXP(-(INDEX(係数表!G:G,12) + $B262)))))*(EXP(INDEX(係数表!H:H,12) + INDEX(係数表!I:I,12)*LN(INDEX(出力表!C:C,12)+1)))))))</f>
        <v>80.705592282030821</v>
      </c>
      <c r="AI262" t="e">
        <f>MIN(100, MAX(0, (100*(INDEX(出力表!D:D,12))/(EXP(INDEX(係数表!B:B,12) + $C262) + (INDEX(出力表!D:D,12)))) + (乱数表!$X262*(Settings!B12/(((INDEX(出力表!D:D,12))+1)^INDEX(係数表!E:E,12)*INDEX(係数表!F:F,12))))))</f>
        <v>#VALUE!</v>
      </c>
      <c r="AJ262" t="e">
        <f>MIN(100, MAX(0, (INDEX(出力表!D:D,12))*AH262/MAX(AI262, Settings!B3)))</f>
        <v>#VALUE!</v>
      </c>
      <c r="AK262">
        <f>MIN(100, MAX(0, 100*BETAINV(乱数表!$M262, MAX(0.00000001, (1/(1+EXP(-(INDEX(係数表!G:G,13) + $B262))))*(EXP(INDEX(係数表!H:H,13) + INDEX(係数表!I:I,13)*LN(INDEX(出力表!C:C,13)+1)))), MAX(0.00000001, (1-(1/(1+EXP(-(INDEX(係数表!G:G,13) + $B262)))))*(EXP(INDEX(係数表!H:H,13) + INDEX(係数表!I:I,13)*LN(INDEX(出力表!C:C,13)+1)))))))</f>
        <v>80.905931568255582</v>
      </c>
      <c r="AL262" t="e">
        <f>MIN(100, MAX(0, (100*(INDEX(出力表!D:D,13))/(EXP(INDEX(係数表!B:B,13) + $C262) + (INDEX(出力表!D:D,13)))) + (乱数表!$Y262*(Settings!B12/(((INDEX(出力表!D:D,13))+1)^INDEX(係数表!E:E,13)*INDEX(係数表!F:F,13))))))</f>
        <v>#VALUE!</v>
      </c>
      <c r="AM262" t="e">
        <f>MIN(100, MAX(0, (INDEX(出力表!D:D,13))*AK262/MAX(AL262, Settings!B3)))</f>
        <v>#VALUE!</v>
      </c>
      <c r="AN262">
        <f>IF(ISNUMBER(F262), INDEX(出力表!B:B,2)*F262, 0)+IF(ISNUMBER(I262), INDEX(出力表!B:B,3)*I262, 0)+IF(ISNUMBER(L262), INDEX(出力表!B:B,4)*L262, 0)+IF(ISNUMBER(O262), INDEX(出力表!B:B,5)*O262, 0)+IF(ISNUMBER(R262), INDEX(出力表!B:B,6)*R262, 0)+IF(ISNUMBER(U262), INDEX(出力表!B:B,7)*U262, 0)+IF(ISNUMBER(X262), INDEX(出力表!B:B,8)*X262, 0)+IF(ISNUMBER(AA262), INDEX(出力表!B:B,9)*AA262, 0)+IF(ISNUMBER(AD262), INDEX(出力表!B:B,10)*AD262, 0)+IF(ISNUMBER(AG262), INDEX(出力表!B:B,11)*AG262, 0)+IF(ISNUMBER(AJ262), INDEX(出力表!B:B,12)*AJ262, 0)+IF(ISNUMBER(AM262), INDEX(出力表!B:B,13)*AM262, 0)</f>
        <v>0</v>
      </c>
      <c r="AO262">
        <f>IF(ISNUMBER(F262), INDEX(出力表!B:B,2), 0)+IF(ISNUMBER(I262), INDEX(出力表!B:B,3), 0)+IF(ISNUMBER(L262), INDEX(出力表!B:B,4), 0)+IF(ISNUMBER(O262), INDEX(出力表!B:B,5), 0)+IF(ISNUMBER(R262), INDEX(出力表!B:B,6), 0)+IF(ISNUMBER(U262), INDEX(出力表!B:B,7), 0)+IF(ISNUMBER(X262), INDEX(出力表!B:B,8), 0)+IF(ISNUMBER(AA262), INDEX(出力表!B:B,9), 0)+IF(ISNUMBER(AD262), INDEX(出力表!B:B,10), 0)+IF(ISNUMBER(AG262), INDEX(出力表!B:B,11), 0)+IF(ISNUMBER(AJ262), INDEX(出力表!B:B,12), 0)+IF(ISNUMBER(AM262), INDEX(出力表!B:B,13), 0)</f>
        <v>0</v>
      </c>
      <c r="AP262" t="str">
        <f t="shared" si="4"/>
        <v/>
      </c>
    </row>
    <row r="263" spans="1:42" x14ac:dyDescent="0.2">
      <c r="A263">
        <v>262</v>
      </c>
      <c r="B263">
        <f>IF(UPPER(Settings!B4)="TRUE", 乱数表!$Z263*Settings!B10, 0)</f>
        <v>-0.34484629392589367</v>
      </c>
      <c r="C263">
        <f>IF(UPPER(Settings!B4)="TRUE", 乱数表!$AA263*Settings!B11, 0)</f>
        <v>-0.10831527343465258</v>
      </c>
      <c r="D263">
        <f>MIN(100, MAX(0, 100*BETAINV(乱数表!$B263, MAX(0.00000001, (1/(1+EXP(-(INDEX(係数表!G:G,2) + $B263))))*(EXP(INDEX(係数表!H:H,2) + INDEX(係数表!I:I,2)*LN(INDEX(出力表!C:C,2)+1)))), MAX(0.00000001, (1-(1/(1+EXP(-(INDEX(係数表!G:G,2) + $B263)))))*(EXP(INDEX(係数表!H:H,2) + INDEX(係数表!I:I,2)*LN(INDEX(出力表!C:C,2)+1)))))))</f>
        <v>99.389270454352172</v>
      </c>
      <c r="E263" t="e">
        <f>MIN(100, MAX(0, (100*(INDEX(出力表!D:D,2))/(EXP(INDEX(係数表!B:B,2) + $C263) + (INDEX(出力表!D:D,2)))) + (乱数表!$N263*(Settings!B12/(((INDEX(出力表!D:D,2))+1)^INDEX(係数表!E:E,2)*INDEX(係数表!F:F,2))))))</f>
        <v>#VALUE!</v>
      </c>
      <c r="F263" t="e">
        <f>MIN(100, MAX(0, (INDEX(出力表!D:D,2))*D263/MAX(E263, Settings!B3)))</f>
        <v>#VALUE!</v>
      </c>
      <c r="G263">
        <f>MIN(100, MAX(0, 100*BETAINV(乱数表!$C263, MAX(0.00000001, (1/(1+EXP(-(INDEX(係数表!G:G,3) + $B263))))*(EXP(INDEX(係数表!H:H,3) + INDEX(係数表!I:I,3)*LN(INDEX(出力表!C:C,3)+1)))), MAX(0.00000001, (1-(1/(1+EXP(-(INDEX(係数表!G:G,3) + $B263)))))*(EXP(INDEX(係数表!H:H,3) + INDEX(係数表!I:I,3)*LN(INDEX(出力表!C:C,3)+1)))))))</f>
        <v>91.087306510296528</v>
      </c>
      <c r="H263" t="e">
        <f>MIN(100, MAX(0, (100*(INDEX(出力表!D:D,3))/(EXP(INDEX(係数表!B:B,3) + $C263) + (INDEX(出力表!D:D,3)))) + (乱数表!$O263*(Settings!B12/(((INDEX(出力表!D:D,3))+1)^INDEX(係数表!E:E,3)*INDEX(係数表!F:F,3))))))</f>
        <v>#VALUE!</v>
      </c>
      <c r="I263" t="e">
        <f>MIN(100, MAX(0, (INDEX(出力表!D:D,3))*G263/MAX(H263, Settings!B3)))</f>
        <v>#VALUE!</v>
      </c>
      <c r="J263">
        <f>MIN(100, MAX(0, 100*BETAINV(乱数表!$D263, MAX(0.00000001, (1/(1+EXP(-(INDEX(係数表!G:G,4) + $B263))))*(EXP(INDEX(係数表!H:H,4) + INDEX(係数表!I:I,4)*LN(INDEX(出力表!C:C,4)+1)))), MAX(0.00000001, (1-(1/(1+EXP(-(INDEX(係数表!G:G,4) + $B263)))))*(EXP(INDEX(係数表!H:H,4) + INDEX(係数表!I:I,4)*LN(INDEX(出力表!C:C,4)+1)))))))</f>
        <v>97.90612936343426</v>
      </c>
      <c r="K263" t="e">
        <f>MIN(100, MAX(0, (100*(INDEX(出力表!D:D,4))/(EXP(INDEX(係数表!B:B,4) + $C263) + (INDEX(出力表!D:D,4)))) + (乱数表!$P263*(Settings!B12/(((INDEX(出力表!D:D,4))+1)^INDEX(係数表!E:E,4)*INDEX(係数表!F:F,4))))))</f>
        <v>#VALUE!</v>
      </c>
      <c r="L263" t="e">
        <f>MIN(100, MAX(0, (INDEX(出力表!D:D,4))*J263/MAX(K263, Settings!B3)))</f>
        <v>#VALUE!</v>
      </c>
      <c r="M263">
        <f>MIN(100, MAX(0, 100*BETAINV(乱数表!$E263, MAX(0.00000001, (1/(1+EXP(-(INDEX(係数表!G:G,5) + $B263))))*(EXP(INDEX(係数表!H:H,5) + INDEX(係数表!I:I,5)*LN(INDEX(出力表!C:C,5)+1)))), MAX(0.00000001, (1-(1/(1+EXP(-(INDEX(係数表!G:G,5) + $B263)))))*(EXP(INDEX(係数表!H:H,5) + INDEX(係数表!I:I,5)*LN(INDEX(出力表!C:C,5)+1)))))))</f>
        <v>75.444766730193393</v>
      </c>
      <c r="N263" t="e">
        <f>MIN(100, MAX(0, (100*(INDEX(出力表!D:D,5))/(EXP(INDEX(係数表!B:B,5) + $C263) + (INDEX(出力表!D:D,5)))) + (乱数表!$Q263*(Settings!B12/(((INDEX(出力表!D:D,5))+1)^INDEX(係数表!E:E,5)*INDEX(係数表!F:F,5))))))</f>
        <v>#VALUE!</v>
      </c>
      <c r="O263" t="e">
        <f>MIN(100, MAX(0, (INDEX(出力表!D:D,5))*M263/MAX(N263, Settings!B3)))</f>
        <v>#VALUE!</v>
      </c>
      <c r="P263">
        <f>MIN(100, MAX(0, 100*BETAINV(乱数表!$F263, MAX(0.00000001, (1/(1+EXP(-(INDEX(係数表!G:G,6) + $B263))))*(EXP(INDEX(係数表!H:H,6) + INDEX(係数表!I:I,6)*LN(INDEX(出力表!C:C,6)+1)))), MAX(0.00000001, (1-(1/(1+EXP(-(INDEX(係数表!G:G,6) + $B263)))))*(EXP(INDEX(係数表!H:H,6) + INDEX(係数表!I:I,6)*LN(INDEX(出力表!C:C,6)+1)))))))</f>
        <v>84.724718544509187</v>
      </c>
      <c r="Q263" t="e">
        <f>MIN(100, MAX(0, (100*(INDEX(出力表!D:D,6))/(EXP(INDEX(係数表!B:B,6) + $C263) + (INDEX(出力表!D:D,6)))) + (乱数表!$R263*(Settings!B12/(((INDEX(出力表!D:D,6))+1)^INDEX(係数表!E:E,6)*INDEX(係数表!F:F,6))))))</f>
        <v>#VALUE!</v>
      </c>
      <c r="R263" t="e">
        <f>MIN(100, MAX(0, (INDEX(出力表!D:D,6))*P263/MAX(Q263, Settings!B3)))</f>
        <v>#VALUE!</v>
      </c>
      <c r="S263">
        <f>MIN(100, MAX(0, 100*BETAINV(乱数表!$G263, MAX(0.00000001, (1/(1+EXP(-(INDEX(係数表!G:G,7) + $B263))))*(EXP(INDEX(係数表!H:H,7) + INDEX(係数表!I:I,7)*LN(INDEX(出力表!C:C,7)+1)))), MAX(0.00000001, (1-(1/(1+EXP(-(INDEX(係数表!G:G,7) + $B263)))))*(EXP(INDEX(係数表!H:H,7) + INDEX(係数表!I:I,7)*LN(INDEX(出力表!C:C,7)+1)))))))</f>
        <v>68.086283040029755</v>
      </c>
      <c r="T263" t="e">
        <f>MIN(100, MAX(0, (100*(INDEX(出力表!D:D,7))/(EXP(INDEX(係数表!B:B,7) + $C263) + (INDEX(出力表!D:D,7)))) + (乱数表!$S263*(Settings!B12/(((INDEX(出力表!D:D,7))+1)^INDEX(係数表!E:E,7)*INDEX(係数表!F:F,7))))))</f>
        <v>#VALUE!</v>
      </c>
      <c r="U263" t="e">
        <f>MIN(100, MAX(0, (INDEX(出力表!D:D,7))*S263/MAX(T263, Settings!B3)))</f>
        <v>#VALUE!</v>
      </c>
      <c r="V263">
        <f>MIN(100, MAX(0, 100*BETAINV(乱数表!$H263, MAX(0.00000001, (1/(1+EXP(-(INDEX(係数表!G:G,8) + $B263))))*(EXP(INDEX(係数表!H:H,8) + INDEX(係数表!I:I,8)*LN(INDEX(出力表!C:C,8)+1)))), MAX(0.00000001, (1-(1/(1+EXP(-(INDEX(係数表!G:G,8) + $B263)))))*(EXP(INDEX(係数表!H:H,8) + INDEX(係数表!I:I,8)*LN(INDEX(出力表!C:C,8)+1)))))))</f>
        <v>54.747985471030013</v>
      </c>
      <c r="W263" t="e">
        <f>MIN(100, MAX(0, (100*(INDEX(出力表!D:D,8))/(EXP(INDEX(係数表!B:B,8) + $C263) + (INDEX(出力表!D:D,8)))) + (乱数表!$T263*(Settings!B12/(((INDEX(出力表!D:D,8))+1)^INDEX(係数表!E:E,8)*INDEX(係数表!F:F,8))))))</f>
        <v>#VALUE!</v>
      </c>
      <c r="X263" t="e">
        <f>MIN(100, MAX(0, (INDEX(出力表!D:D,8))*V263/MAX(W263, Settings!B3)))</f>
        <v>#VALUE!</v>
      </c>
      <c r="Y263">
        <f>MIN(100, MAX(0, 100*BETAINV(乱数表!$I263, MAX(0.00000001, (1/(1+EXP(-(INDEX(係数表!G:G,9) + $B263))))*(EXP(INDEX(係数表!H:H,9) + INDEX(係数表!I:I,9)*LN(INDEX(出力表!C:C,9)+1)))), MAX(0.00000001, (1-(1/(1+EXP(-(INDEX(係数表!G:G,9) + $B263)))))*(EXP(INDEX(係数表!H:H,9) + INDEX(係数表!I:I,9)*LN(INDEX(出力表!C:C,9)+1)))))))</f>
        <v>90.852133841607156</v>
      </c>
      <c r="Z263" t="e">
        <f>MIN(100, MAX(0, (100*(INDEX(出力表!D:D,9))/(EXP(INDEX(係数表!B:B,9) + $C263) + (INDEX(出力表!D:D,9)))) + (乱数表!$U263*(Settings!B12/(((INDEX(出力表!D:D,9))+1)^INDEX(係数表!E:E,9)*INDEX(係数表!F:F,9))))))</f>
        <v>#VALUE!</v>
      </c>
      <c r="AA263" t="e">
        <f>MIN(100, MAX(0, (INDEX(出力表!D:D,9))*Y263/MAX(Z263, Settings!B3)))</f>
        <v>#VALUE!</v>
      </c>
      <c r="AB263">
        <f>MIN(100, MAX(0, 100*BETAINV(乱数表!$J263, MAX(0.00000001, (1/(1+EXP(-(INDEX(係数表!G:G,10) + $B263))))*(EXP(INDEX(係数表!H:H,10) + INDEX(係数表!I:I,10)*LN(INDEX(出力表!C:C,10)+1)))), MAX(0.00000001, (1-(1/(1+EXP(-(INDEX(係数表!G:G,10) + $B263)))))*(EXP(INDEX(係数表!H:H,10) + INDEX(係数表!I:I,10)*LN(INDEX(出力表!C:C,10)+1)))))))</f>
        <v>78.81629177919443</v>
      </c>
      <c r="AC263" t="e">
        <f>MIN(100, MAX(0, (100*(INDEX(出力表!D:D,10))/(EXP(INDEX(係数表!B:B,10) + $C263) + (INDEX(出力表!D:D,10)))) + (乱数表!$V263*(Settings!B12/(((INDEX(出力表!D:D,10))+1)^INDEX(係数表!E:E,10)*INDEX(係数表!F:F,10))))))</f>
        <v>#VALUE!</v>
      </c>
      <c r="AD263" t="e">
        <f>MIN(100, MAX(0, (INDEX(出力表!D:D,10))*AB263/MAX(AC263, Settings!B3)))</f>
        <v>#VALUE!</v>
      </c>
      <c r="AE263">
        <f>MIN(100, MAX(0, 100*BETAINV(乱数表!$K263, MAX(0.00000001, (1/(1+EXP(-(INDEX(係数表!G:G,11) + $B263))))*(EXP(INDEX(係数表!H:H,11) + INDEX(係数表!I:I,11)*LN(INDEX(出力表!C:C,11)+1)))), MAX(0.00000001, (1-(1/(1+EXP(-(INDEX(係数表!G:G,11) + $B263)))))*(EXP(INDEX(係数表!H:H,11) + INDEX(係数表!I:I,11)*LN(INDEX(出力表!C:C,11)+1)))))))</f>
        <v>81.777566162668677</v>
      </c>
      <c r="AF263" t="e">
        <f>MIN(100, MAX(0, (100*(INDEX(出力表!D:D,11))/(EXP(INDEX(係数表!B:B,11) + $C263) + (INDEX(出力表!D:D,11)))) + (乱数表!$W263*(Settings!B12/(((INDEX(出力表!D:D,11))+1)^INDEX(係数表!E:E,11)*INDEX(係数表!F:F,11))))))</f>
        <v>#VALUE!</v>
      </c>
      <c r="AG263" t="e">
        <f>MIN(100, MAX(0, (INDEX(出力表!D:D,11))*AE263/MAX(AF263, Settings!B3)))</f>
        <v>#VALUE!</v>
      </c>
      <c r="AH263">
        <f>MIN(100, MAX(0, 100*BETAINV(乱数表!$L263, MAX(0.00000001, (1/(1+EXP(-(INDEX(係数表!G:G,12) + $B263))))*(EXP(INDEX(係数表!H:H,12) + INDEX(係数表!I:I,12)*LN(INDEX(出力表!C:C,12)+1)))), MAX(0.00000001, (1-(1/(1+EXP(-(INDEX(係数表!G:G,12) + $B263)))))*(EXP(INDEX(係数表!H:H,12) + INDEX(係数表!I:I,12)*LN(INDEX(出力表!C:C,12)+1)))))))</f>
        <v>98.570975964945347</v>
      </c>
      <c r="AI263" t="e">
        <f>MIN(100, MAX(0, (100*(INDEX(出力表!D:D,12))/(EXP(INDEX(係数表!B:B,12) + $C263) + (INDEX(出力表!D:D,12)))) + (乱数表!$X263*(Settings!B12/(((INDEX(出力表!D:D,12))+1)^INDEX(係数表!E:E,12)*INDEX(係数表!F:F,12))))))</f>
        <v>#VALUE!</v>
      </c>
      <c r="AJ263" t="e">
        <f>MIN(100, MAX(0, (INDEX(出力表!D:D,12))*AH263/MAX(AI263, Settings!B3)))</f>
        <v>#VALUE!</v>
      </c>
      <c r="AK263">
        <f>MIN(100, MAX(0, 100*BETAINV(乱数表!$M263, MAX(0.00000001, (1/(1+EXP(-(INDEX(係数表!G:G,13) + $B263))))*(EXP(INDEX(係数表!H:H,13) + INDEX(係数表!I:I,13)*LN(INDEX(出力表!C:C,13)+1)))), MAX(0.00000001, (1-(1/(1+EXP(-(INDEX(係数表!G:G,13) + $B263)))))*(EXP(INDEX(係数表!H:H,13) + INDEX(係数表!I:I,13)*LN(INDEX(出力表!C:C,13)+1)))))))</f>
        <v>98.454864812190081</v>
      </c>
      <c r="AL263" t="e">
        <f>MIN(100, MAX(0, (100*(INDEX(出力表!D:D,13))/(EXP(INDEX(係数表!B:B,13) + $C263) + (INDEX(出力表!D:D,13)))) + (乱数表!$Y263*(Settings!B12/(((INDEX(出力表!D:D,13))+1)^INDEX(係数表!E:E,13)*INDEX(係数表!F:F,13))))))</f>
        <v>#VALUE!</v>
      </c>
      <c r="AM263" t="e">
        <f>MIN(100, MAX(0, (INDEX(出力表!D:D,13))*AK263/MAX(AL263, Settings!B3)))</f>
        <v>#VALUE!</v>
      </c>
      <c r="AN263">
        <f>IF(ISNUMBER(F263), INDEX(出力表!B:B,2)*F263, 0)+IF(ISNUMBER(I263), INDEX(出力表!B:B,3)*I263, 0)+IF(ISNUMBER(L263), INDEX(出力表!B:B,4)*L263, 0)+IF(ISNUMBER(O263), INDEX(出力表!B:B,5)*O263, 0)+IF(ISNUMBER(R263), INDEX(出力表!B:B,6)*R263, 0)+IF(ISNUMBER(U263), INDEX(出力表!B:B,7)*U263, 0)+IF(ISNUMBER(X263), INDEX(出力表!B:B,8)*X263, 0)+IF(ISNUMBER(AA263), INDEX(出力表!B:B,9)*AA263, 0)+IF(ISNUMBER(AD263), INDEX(出力表!B:B,10)*AD263, 0)+IF(ISNUMBER(AG263), INDEX(出力表!B:B,11)*AG263, 0)+IF(ISNUMBER(AJ263), INDEX(出力表!B:B,12)*AJ263, 0)+IF(ISNUMBER(AM263), INDEX(出力表!B:B,13)*AM263, 0)</f>
        <v>0</v>
      </c>
      <c r="AO263">
        <f>IF(ISNUMBER(F263), INDEX(出力表!B:B,2), 0)+IF(ISNUMBER(I263), INDEX(出力表!B:B,3), 0)+IF(ISNUMBER(L263), INDEX(出力表!B:B,4), 0)+IF(ISNUMBER(O263), INDEX(出力表!B:B,5), 0)+IF(ISNUMBER(R263), INDEX(出力表!B:B,6), 0)+IF(ISNUMBER(U263), INDEX(出力表!B:B,7), 0)+IF(ISNUMBER(X263), INDEX(出力表!B:B,8), 0)+IF(ISNUMBER(AA263), INDEX(出力表!B:B,9), 0)+IF(ISNUMBER(AD263), INDEX(出力表!B:B,10), 0)+IF(ISNUMBER(AG263), INDEX(出力表!B:B,11), 0)+IF(ISNUMBER(AJ263), INDEX(出力表!B:B,12), 0)+IF(ISNUMBER(AM263), INDEX(出力表!B:B,13), 0)</f>
        <v>0</v>
      </c>
      <c r="AP263" t="str">
        <f t="shared" si="4"/>
        <v/>
      </c>
    </row>
    <row r="264" spans="1:42" x14ac:dyDescent="0.2">
      <c r="A264">
        <v>263</v>
      </c>
      <c r="B264">
        <f>IF(UPPER(Settings!B4)="TRUE", 乱数表!$Z264*Settings!B10, 0)</f>
        <v>8.6081866052991632E-2</v>
      </c>
      <c r="C264">
        <f>IF(UPPER(Settings!B4)="TRUE", 乱数表!$AA264*Settings!B11, 0)</f>
        <v>7.4890205128801582E-2</v>
      </c>
      <c r="D264">
        <f>MIN(100, MAX(0, 100*BETAINV(乱数表!$B264, MAX(0.00000001, (1/(1+EXP(-(INDEX(係数表!G:G,2) + $B264))))*(EXP(INDEX(係数表!H:H,2) + INDEX(係数表!I:I,2)*LN(INDEX(出力表!C:C,2)+1)))), MAX(0.00000001, (1-(1/(1+EXP(-(INDEX(係数表!G:G,2) + $B264)))))*(EXP(INDEX(係数表!H:H,2) + INDEX(係数表!I:I,2)*LN(INDEX(出力表!C:C,2)+1)))))))</f>
        <v>98.758053012614482</v>
      </c>
      <c r="E264" t="e">
        <f>MIN(100, MAX(0, (100*(INDEX(出力表!D:D,2))/(EXP(INDEX(係数表!B:B,2) + $C264) + (INDEX(出力表!D:D,2)))) + (乱数表!$N264*(Settings!B12/(((INDEX(出力表!D:D,2))+1)^INDEX(係数表!E:E,2)*INDEX(係数表!F:F,2))))))</f>
        <v>#VALUE!</v>
      </c>
      <c r="F264" t="e">
        <f>MIN(100, MAX(0, (INDEX(出力表!D:D,2))*D264/MAX(E264, Settings!B3)))</f>
        <v>#VALUE!</v>
      </c>
      <c r="G264">
        <f>MIN(100, MAX(0, 100*BETAINV(乱数表!$C264, MAX(0.00000001, (1/(1+EXP(-(INDEX(係数表!G:G,3) + $B264))))*(EXP(INDEX(係数表!H:H,3) + INDEX(係数表!I:I,3)*LN(INDEX(出力表!C:C,3)+1)))), MAX(0.00000001, (1-(1/(1+EXP(-(INDEX(係数表!G:G,3) + $B264)))))*(EXP(INDEX(係数表!H:H,3) + INDEX(係数表!I:I,3)*LN(INDEX(出力表!C:C,3)+1)))))))</f>
        <v>52.153707208272415</v>
      </c>
      <c r="H264" t="e">
        <f>MIN(100, MAX(0, (100*(INDEX(出力表!D:D,3))/(EXP(INDEX(係数表!B:B,3) + $C264) + (INDEX(出力表!D:D,3)))) + (乱数表!$O264*(Settings!B12/(((INDEX(出力表!D:D,3))+1)^INDEX(係数表!E:E,3)*INDEX(係数表!F:F,3))))))</f>
        <v>#VALUE!</v>
      </c>
      <c r="I264" t="e">
        <f>MIN(100, MAX(0, (INDEX(出力表!D:D,3))*G264/MAX(H264, Settings!B3)))</f>
        <v>#VALUE!</v>
      </c>
      <c r="J264">
        <f>MIN(100, MAX(0, 100*BETAINV(乱数表!$D264, MAX(0.00000001, (1/(1+EXP(-(INDEX(係数表!G:G,4) + $B264))))*(EXP(INDEX(係数表!H:H,4) + INDEX(係数表!I:I,4)*LN(INDEX(出力表!C:C,4)+1)))), MAX(0.00000001, (1-(1/(1+EXP(-(INDEX(係数表!G:G,4) + $B264)))))*(EXP(INDEX(係数表!H:H,4) + INDEX(係数表!I:I,4)*LN(INDEX(出力表!C:C,4)+1)))))))</f>
        <v>91.999180085442703</v>
      </c>
      <c r="K264" t="e">
        <f>MIN(100, MAX(0, (100*(INDEX(出力表!D:D,4))/(EXP(INDEX(係数表!B:B,4) + $C264) + (INDEX(出力表!D:D,4)))) + (乱数表!$P264*(Settings!B12/(((INDEX(出力表!D:D,4))+1)^INDEX(係数表!E:E,4)*INDEX(係数表!F:F,4))))))</f>
        <v>#VALUE!</v>
      </c>
      <c r="L264" t="e">
        <f>MIN(100, MAX(0, (INDEX(出力表!D:D,4))*J264/MAX(K264, Settings!B3)))</f>
        <v>#VALUE!</v>
      </c>
      <c r="M264">
        <f>MIN(100, MAX(0, 100*BETAINV(乱数表!$E264, MAX(0.00000001, (1/(1+EXP(-(INDEX(係数表!G:G,5) + $B264))))*(EXP(INDEX(係数表!H:H,5) + INDEX(係数表!I:I,5)*LN(INDEX(出力表!C:C,5)+1)))), MAX(0.00000001, (1-(1/(1+EXP(-(INDEX(係数表!G:G,5) + $B264)))))*(EXP(INDEX(係数表!H:H,5) + INDEX(係数表!I:I,5)*LN(INDEX(出力表!C:C,5)+1)))))))</f>
        <v>86.513689652497547</v>
      </c>
      <c r="N264" t="e">
        <f>MIN(100, MAX(0, (100*(INDEX(出力表!D:D,5))/(EXP(INDEX(係数表!B:B,5) + $C264) + (INDEX(出力表!D:D,5)))) + (乱数表!$Q264*(Settings!B12/(((INDEX(出力表!D:D,5))+1)^INDEX(係数表!E:E,5)*INDEX(係数表!F:F,5))))))</f>
        <v>#VALUE!</v>
      </c>
      <c r="O264" t="e">
        <f>MIN(100, MAX(0, (INDEX(出力表!D:D,5))*M264/MAX(N264, Settings!B3)))</f>
        <v>#VALUE!</v>
      </c>
      <c r="P264">
        <f>MIN(100, MAX(0, 100*BETAINV(乱数表!$F264, MAX(0.00000001, (1/(1+EXP(-(INDEX(係数表!G:G,6) + $B264))))*(EXP(INDEX(係数表!H:H,6) + INDEX(係数表!I:I,6)*LN(INDEX(出力表!C:C,6)+1)))), MAX(0.00000001, (1-(1/(1+EXP(-(INDEX(係数表!G:G,6) + $B264)))))*(EXP(INDEX(係数表!H:H,6) + INDEX(係数表!I:I,6)*LN(INDEX(出力表!C:C,6)+1)))))))</f>
        <v>87.292030908165685</v>
      </c>
      <c r="Q264" t="e">
        <f>MIN(100, MAX(0, (100*(INDEX(出力表!D:D,6))/(EXP(INDEX(係数表!B:B,6) + $C264) + (INDEX(出力表!D:D,6)))) + (乱数表!$R264*(Settings!B12/(((INDEX(出力表!D:D,6))+1)^INDEX(係数表!E:E,6)*INDEX(係数表!F:F,6))))))</f>
        <v>#VALUE!</v>
      </c>
      <c r="R264" t="e">
        <f>MIN(100, MAX(0, (INDEX(出力表!D:D,6))*P264/MAX(Q264, Settings!B3)))</f>
        <v>#VALUE!</v>
      </c>
      <c r="S264">
        <f>MIN(100, MAX(0, 100*BETAINV(乱数表!$G264, MAX(0.00000001, (1/(1+EXP(-(INDEX(係数表!G:G,7) + $B264))))*(EXP(INDEX(係数表!H:H,7) + INDEX(係数表!I:I,7)*LN(INDEX(出力表!C:C,7)+1)))), MAX(0.00000001, (1-(1/(1+EXP(-(INDEX(係数表!G:G,7) + $B264)))))*(EXP(INDEX(係数表!H:H,7) + INDEX(係数表!I:I,7)*LN(INDEX(出力表!C:C,7)+1)))))))</f>
        <v>94.252326025260473</v>
      </c>
      <c r="T264" t="e">
        <f>MIN(100, MAX(0, (100*(INDEX(出力表!D:D,7))/(EXP(INDEX(係数表!B:B,7) + $C264) + (INDEX(出力表!D:D,7)))) + (乱数表!$S264*(Settings!B12/(((INDEX(出力表!D:D,7))+1)^INDEX(係数表!E:E,7)*INDEX(係数表!F:F,7))))))</f>
        <v>#VALUE!</v>
      </c>
      <c r="U264" t="e">
        <f>MIN(100, MAX(0, (INDEX(出力表!D:D,7))*S264/MAX(T264, Settings!B3)))</f>
        <v>#VALUE!</v>
      </c>
      <c r="V264">
        <f>MIN(100, MAX(0, 100*BETAINV(乱数表!$H264, MAX(0.00000001, (1/(1+EXP(-(INDEX(係数表!G:G,8) + $B264))))*(EXP(INDEX(係数表!H:H,8) + INDEX(係数表!I:I,8)*LN(INDEX(出力表!C:C,8)+1)))), MAX(0.00000001, (1-(1/(1+EXP(-(INDEX(係数表!G:G,8) + $B264)))))*(EXP(INDEX(係数表!H:H,8) + INDEX(係数表!I:I,8)*LN(INDEX(出力表!C:C,8)+1)))))))</f>
        <v>97.043434605430818</v>
      </c>
      <c r="W264" t="e">
        <f>MIN(100, MAX(0, (100*(INDEX(出力表!D:D,8))/(EXP(INDEX(係数表!B:B,8) + $C264) + (INDEX(出力表!D:D,8)))) + (乱数表!$T264*(Settings!B12/(((INDEX(出力表!D:D,8))+1)^INDEX(係数表!E:E,8)*INDEX(係数表!F:F,8))))))</f>
        <v>#VALUE!</v>
      </c>
      <c r="X264" t="e">
        <f>MIN(100, MAX(0, (INDEX(出力表!D:D,8))*V264/MAX(W264, Settings!B3)))</f>
        <v>#VALUE!</v>
      </c>
      <c r="Y264">
        <f>MIN(100, MAX(0, 100*BETAINV(乱数表!$I264, MAX(0.00000001, (1/(1+EXP(-(INDEX(係数表!G:G,9) + $B264))))*(EXP(INDEX(係数表!H:H,9) + INDEX(係数表!I:I,9)*LN(INDEX(出力表!C:C,9)+1)))), MAX(0.00000001, (1-(1/(1+EXP(-(INDEX(係数表!G:G,9) + $B264)))))*(EXP(INDEX(係数表!H:H,9) + INDEX(係数表!I:I,9)*LN(INDEX(出力表!C:C,9)+1)))))))</f>
        <v>99.249798074852478</v>
      </c>
      <c r="Z264" t="e">
        <f>MIN(100, MAX(0, (100*(INDEX(出力表!D:D,9))/(EXP(INDEX(係数表!B:B,9) + $C264) + (INDEX(出力表!D:D,9)))) + (乱数表!$U264*(Settings!B12/(((INDEX(出力表!D:D,9))+1)^INDEX(係数表!E:E,9)*INDEX(係数表!F:F,9))))))</f>
        <v>#VALUE!</v>
      </c>
      <c r="AA264" t="e">
        <f>MIN(100, MAX(0, (INDEX(出力表!D:D,9))*Y264/MAX(Z264, Settings!B3)))</f>
        <v>#VALUE!</v>
      </c>
      <c r="AB264">
        <f>MIN(100, MAX(0, 100*BETAINV(乱数表!$J264, MAX(0.00000001, (1/(1+EXP(-(INDEX(係数表!G:G,10) + $B264))))*(EXP(INDEX(係数表!H:H,10) + INDEX(係数表!I:I,10)*LN(INDEX(出力表!C:C,10)+1)))), MAX(0.00000001, (1-(1/(1+EXP(-(INDEX(係数表!G:G,10) + $B264)))))*(EXP(INDEX(係数表!H:H,10) + INDEX(係数表!I:I,10)*LN(INDEX(出力表!C:C,10)+1)))))))</f>
        <v>93.632000319445467</v>
      </c>
      <c r="AC264" t="e">
        <f>MIN(100, MAX(0, (100*(INDEX(出力表!D:D,10))/(EXP(INDEX(係数表!B:B,10) + $C264) + (INDEX(出力表!D:D,10)))) + (乱数表!$V264*(Settings!B12/(((INDEX(出力表!D:D,10))+1)^INDEX(係数表!E:E,10)*INDEX(係数表!F:F,10))))))</f>
        <v>#VALUE!</v>
      </c>
      <c r="AD264" t="e">
        <f>MIN(100, MAX(0, (INDEX(出力表!D:D,10))*AB264/MAX(AC264, Settings!B3)))</f>
        <v>#VALUE!</v>
      </c>
      <c r="AE264">
        <f>MIN(100, MAX(0, 100*BETAINV(乱数表!$K264, MAX(0.00000001, (1/(1+EXP(-(INDEX(係数表!G:G,11) + $B264))))*(EXP(INDEX(係数表!H:H,11) + INDEX(係数表!I:I,11)*LN(INDEX(出力表!C:C,11)+1)))), MAX(0.00000001, (1-(1/(1+EXP(-(INDEX(係数表!G:G,11) + $B264)))))*(EXP(INDEX(係数表!H:H,11) + INDEX(係数表!I:I,11)*LN(INDEX(出力表!C:C,11)+1)))))))</f>
        <v>72.296478102922521</v>
      </c>
      <c r="AF264" t="e">
        <f>MIN(100, MAX(0, (100*(INDEX(出力表!D:D,11))/(EXP(INDEX(係数表!B:B,11) + $C264) + (INDEX(出力表!D:D,11)))) + (乱数表!$W264*(Settings!B12/(((INDEX(出力表!D:D,11))+1)^INDEX(係数表!E:E,11)*INDEX(係数表!F:F,11))))))</f>
        <v>#VALUE!</v>
      </c>
      <c r="AG264" t="e">
        <f>MIN(100, MAX(0, (INDEX(出力表!D:D,11))*AE264/MAX(AF264, Settings!B3)))</f>
        <v>#VALUE!</v>
      </c>
      <c r="AH264">
        <f>MIN(100, MAX(0, 100*BETAINV(乱数表!$L264, MAX(0.00000001, (1/(1+EXP(-(INDEX(係数表!G:G,12) + $B264))))*(EXP(INDEX(係数表!H:H,12) + INDEX(係数表!I:I,12)*LN(INDEX(出力表!C:C,12)+1)))), MAX(0.00000001, (1-(1/(1+EXP(-(INDEX(係数表!G:G,12) + $B264)))))*(EXP(INDEX(係数表!H:H,12) + INDEX(係数表!I:I,12)*LN(INDEX(出力表!C:C,12)+1)))))))</f>
        <v>67.16585432705908</v>
      </c>
      <c r="AI264" t="e">
        <f>MIN(100, MAX(0, (100*(INDEX(出力表!D:D,12))/(EXP(INDEX(係数表!B:B,12) + $C264) + (INDEX(出力表!D:D,12)))) + (乱数表!$X264*(Settings!B12/(((INDEX(出力表!D:D,12))+1)^INDEX(係数表!E:E,12)*INDEX(係数表!F:F,12))))))</f>
        <v>#VALUE!</v>
      </c>
      <c r="AJ264" t="e">
        <f>MIN(100, MAX(0, (INDEX(出力表!D:D,12))*AH264/MAX(AI264, Settings!B3)))</f>
        <v>#VALUE!</v>
      </c>
      <c r="AK264">
        <f>MIN(100, MAX(0, 100*BETAINV(乱数表!$M264, MAX(0.00000001, (1/(1+EXP(-(INDEX(係数表!G:G,13) + $B264))))*(EXP(INDEX(係数表!H:H,13) + INDEX(係数表!I:I,13)*LN(INDEX(出力表!C:C,13)+1)))), MAX(0.00000001, (1-(1/(1+EXP(-(INDEX(係数表!G:G,13) + $B264)))))*(EXP(INDEX(係数表!H:H,13) + INDEX(係数表!I:I,13)*LN(INDEX(出力表!C:C,13)+1)))))))</f>
        <v>99.957181372241052</v>
      </c>
      <c r="AL264" t="e">
        <f>MIN(100, MAX(0, (100*(INDEX(出力表!D:D,13))/(EXP(INDEX(係数表!B:B,13) + $C264) + (INDEX(出力表!D:D,13)))) + (乱数表!$Y264*(Settings!B12/(((INDEX(出力表!D:D,13))+1)^INDEX(係数表!E:E,13)*INDEX(係数表!F:F,13))))))</f>
        <v>#VALUE!</v>
      </c>
      <c r="AM264" t="e">
        <f>MIN(100, MAX(0, (INDEX(出力表!D:D,13))*AK264/MAX(AL264, Settings!B3)))</f>
        <v>#VALUE!</v>
      </c>
      <c r="AN264">
        <f>IF(ISNUMBER(F264), INDEX(出力表!B:B,2)*F264, 0)+IF(ISNUMBER(I264), INDEX(出力表!B:B,3)*I264, 0)+IF(ISNUMBER(L264), INDEX(出力表!B:B,4)*L264, 0)+IF(ISNUMBER(O264), INDEX(出力表!B:B,5)*O264, 0)+IF(ISNUMBER(R264), INDEX(出力表!B:B,6)*R264, 0)+IF(ISNUMBER(U264), INDEX(出力表!B:B,7)*U264, 0)+IF(ISNUMBER(X264), INDEX(出力表!B:B,8)*X264, 0)+IF(ISNUMBER(AA264), INDEX(出力表!B:B,9)*AA264, 0)+IF(ISNUMBER(AD264), INDEX(出力表!B:B,10)*AD264, 0)+IF(ISNUMBER(AG264), INDEX(出力表!B:B,11)*AG264, 0)+IF(ISNUMBER(AJ264), INDEX(出力表!B:B,12)*AJ264, 0)+IF(ISNUMBER(AM264), INDEX(出力表!B:B,13)*AM264, 0)</f>
        <v>0</v>
      </c>
      <c r="AO264">
        <f>IF(ISNUMBER(F264), INDEX(出力表!B:B,2), 0)+IF(ISNUMBER(I264), INDEX(出力表!B:B,3), 0)+IF(ISNUMBER(L264), INDEX(出力表!B:B,4), 0)+IF(ISNUMBER(O264), INDEX(出力表!B:B,5), 0)+IF(ISNUMBER(R264), INDEX(出力表!B:B,6), 0)+IF(ISNUMBER(U264), INDEX(出力表!B:B,7), 0)+IF(ISNUMBER(X264), INDEX(出力表!B:B,8), 0)+IF(ISNUMBER(AA264), INDEX(出力表!B:B,9), 0)+IF(ISNUMBER(AD264), INDEX(出力表!B:B,10), 0)+IF(ISNUMBER(AG264), INDEX(出力表!B:B,11), 0)+IF(ISNUMBER(AJ264), INDEX(出力表!B:B,12), 0)+IF(ISNUMBER(AM264), INDEX(出力表!B:B,13), 0)</f>
        <v>0</v>
      </c>
      <c r="AP264" t="str">
        <f t="shared" si="4"/>
        <v/>
      </c>
    </row>
    <row r="265" spans="1:42" x14ac:dyDescent="0.2">
      <c r="A265">
        <v>264</v>
      </c>
      <c r="B265">
        <f>IF(UPPER(Settings!B4)="TRUE", 乱数表!$Z265*Settings!B10, 0)</f>
        <v>0.12002842095490818</v>
      </c>
      <c r="C265">
        <f>IF(UPPER(Settings!B4)="TRUE", 乱数表!$AA265*Settings!B11, 0)</f>
        <v>1.3690225654668342E-2</v>
      </c>
      <c r="D265">
        <f>MIN(100, MAX(0, 100*BETAINV(乱数表!$B265, MAX(0.00000001, (1/(1+EXP(-(INDEX(係数表!G:G,2) + $B265))))*(EXP(INDEX(係数表!H:H,2) + INDEX(係数表!I:I,2)*LN(INDEX(出力表!C:C,2)+1)))), MAX(0.00000001, (1-(1/(1+EXP(-(INDEX(係数表!G:G,2) + $B265)))))*(EXP(INDEX(係数表!H:H,2) + INDEX(係数表!I:I,2)*LN(INDEX(出力表!C:C,2)+1)))))))</f>
        <v>99.990804388053945</v>
      </c>
      <c r="E265" t="e">
        <f>MIN(100, MAX(0, (100*(INDEX(出力表!D:D,2))/(EXP(INDEX(係数表!B:B,2) + $C265) + (INDEX(出力表!D:D,2)))) + (乱数表!$N265*(Settings!B12/(((INDEX(出力表!D:D,2))+1)^INDEX(係数表!E:E,2)*INDEX(係数表!F:F,2))))))</f>
        <v>#VALUE!</v>
      </c>
      <c r="F265" t="e">
        <f>MIN(100, MAX(0, (INDEX(出力表!D:D,2))*D265/MAX(E265, Settings!B3)))</f>
        <v>#VALUE!</v>
      </c>
      <c r="G265">
        <f>MIN(100, MAX(0, 100*BETAINV(乱数表!$C265, MAX(0.00000001, (1/(1+EXP(-(INDEX(係数表!G:G,3) + $B265))))*(EXP(INDEX(係数表!H:H,3) + INDEX(係数表!I:I,3)*LN(INDEX(出力表!C:C,3)+1)))), MAX(0.00000001, (1-(1/(1+EXP(-(INDEX(係数表!G:G,3) + $B265)))))*(EXP(INDEX(係数表!H:H,3) + INDEX(係数表!I:I,3)*LN(INDEX(出力表!C:C,3)+1)))))))</f>
        <v>73.991934581738946</v>
      </c>
      <c r="H265" t="e">
        <f>MIN(100, MAX(0, (100*(INDEX(出力表!D:D,3))/(EXP(INDEX(係数表!B:B,3) + $C265) + (INDEX(出力表!D:D,3)))) + (乱数表!$O265*(Settings!B12/(((INDEX(出力表!D:D,3))+1)^INDEX(係数表!E:E,3)*INDEX(係数表!F:F,3))))))</f>
        <v>#VALUE!</v>
      </c>
      <c r="I265" t="e">
        <f>MIN(100, MAX(0, (INDEX(出力表!D:D,3))*G265/MAX(H265, Settings!B3)))</f>
        <v>#VALUE!</v>
      </c>
      <c r="J265">
        <f>MIN(100, MAX(0, 100*BETAINV(乱数表!$D265, MAX(0.00000001, (1/(1+EXP(-(INDEX(係数表!G:G,4) + $B265))))*(EXP(INDEX(係数表!H:H,4) + INDEX(係数表!I:I,4)*LN(INDEX(出力表!C:C,4)+1)))), MAX(0.00000001, (1-(1/(1+EXP(-(INDEX(係数表!G:G,4) + $B265)))))*(EXP(INDEX(係数表!H:H,4) + INDEX(係数表!I:I,4)*LN(INDEX(出力表!C:C,4)+1)))))))</f>
        <v>72.333077934263585</v>
      </c>
      <c r="K265" t="e">
        <f>MIN(100, MAX(0, (100*(INDEX(出力表!D:D,4))/(EXP(INDEX(係数表!B:B,4) + $C265) + (INDEX(出力表!D:D,4)))) + (乱数表!$P265*(Settings!B12/(((INDEX(出力表!D:D,4))+1)^INDEX(係数表!E:E,4)*INDEX(係数表!F:F,4))))))</f>
        <v>#VALUE!</v>
      </c>
      <c r="L265" t="e">
        <f>MIN(100, MAX(0, (INDEX(出力表!D:D,4))*J265/MAX(K265, Settings!B3)))</f>
        <v>#VALUE!</v>
      </c>
      <c r="M265">
        <f>MIN(100, MAX(0, 100*BETAINV(乱数表!$E265, MAX(0.00000001, (1/(1+EXP(-(INDEX(係数表!G:G,5) + $B265))))*(EXP(INDEX(係数表!H:H,5) + INDEX(係数表!I:I,5)*LN(INDEX(出力表!C:C,5)+1)))), MAX(0.00000001, (1-(1/(1+EXP(-(INDEX(係数表!G:G,5) + $B265)))))*(EXP(INDEX(係数表!H:H,5) + INDEX(係数表!I:I,5)*LN(INDEX(出力表!C:C,5)+1)))))))</f>
        <v>97.461265871054366</v>
      </c>
      <c r="N265" t="e">
        <f>MIN(100, MAX(0, (100*(INDEX(出力表!D:D,5))/(EXP(INDEX(係数表!B:B,5) + $C265) + (INDEX(出力表!D:D,5)))) + (乱数表!$Q265*(Settings!B12/(((INDEX(出力表!D:D,5))+1)^INDEX(係数表!E:E,5)*INDEX(係数表!F:F,5))))))</f>
        <v>#VALUE!</v>
      </c>
      <c r="O265" t="e">
        <f>MIN(100, MAX(0, (INDEX(出力表!D:D,5))*M265/MAX(N265, Settings!B3)))</f>
        <v>#VALUE!</v>
      </c>
      <c r="P265">
        <f>MIN(100, MAX(0, 100*BETAINV(乱数表!$F265, MAX(0.00000001, (1/(1+EXP(-(INDEX(係数表!G:G,6) + $B265))))*(EXP(INDEX(係数表!H:H,6) + INDEX(係数表!I:I,6)*LN(INDEX(出力表!C:C,6)+1)))), MAX(0.00000001, (1-(1/(1+EXP(-(INDEX(係数表!G:G,6) + $B265)))))*(EXP(INDEX(係数表!H:H,6) + INDEX(係数表!I:I,6)*LN(INDEX(出力表!C:C,6)+1)))))))</f>
        <v>97.758133719429026</v>
      </c>
      <c r="Q265" t="e">
        <f>MIN(100, MAX(0, (100*(INDEX(出力表!D:D,6))/(EXP(INDEX(係数表!B:B,6) + $C265) + (INDEX(出力表!D:D,6)))) + (乱数表!$R265*(Settings!B12/(((INDEX(出力表!D:D,6))+1)^INDEX(係数表!E:E,6)*INDEX(係数表!F:F,6))))))</f>
        <v>#VALUE!</v>
      </c>
      <c r="R265" t="e">
        <f>MIN(100, MAX(0, (INDEX(出力表!D:D,6))*P265/MAX(Q265, Settings!B3)))</f>
        <v>#VALUE!</v>
      </c>
      <c r="S265">
        <f>MIN(100, MAX(0, 100*BETAINV(乱数表!$G265, MAX(0.00000001, (1/(1+EXP(-(INDEX(係数表!G:G,7) + $B265))))*(EXP(INDEX(係数表!H:H,7) + INDEX(係数表!I:I,7)*LN(INDEX(出力表!C:C,7)+1)))), MAX(0.00000001, (1-(1/(1+EXP(-(INDEX(係数表!G:G,7) + $B265)))))*(EXP(INDEX(係数表!H:H,7) + INDEX(係数表!I:I,7)*LN(INDEX(出力表!C:C,7)+1)))))))</f>
        <v>56.661125300253723</v>
      </c>
      <c r="T265" t="e">
        <f>MIN(100, MAX(0, (100*(INDEX(出力表!D:D,7))/(EXP(INDEX(係数表!B:B,7) + $C265) + (INDEX(出力表!D:D,7)))) + (乱数表!$S265*(Settings!B12/(((INDEX(出力表!D:D,7))+1)^INDEX(係数表!E:E,7)*INDEX(係数表!F:F,7))))))</f>
        <v>#VALUE!</v>
      </c>
      <c r="U265" t="e">
        <f>MIN(100, MAX(0, (INDEX(出力表!D:D,7))*S265/MAX(T265, Settings!B3)))</f>
        <v>#VALUE!</v>
      </c>
      <c r="V265">
        <f>MIN(100, MAX(0, 100*BETAINV(乱数表!$H265, MAX(0.00000001, (1/(1+EXP(-(INDEX(係数表!G:G,8) + $B265))))*(EXP(INDEX(係数表!H:H,8) + INDEX(係数表!I:I,8)*LN(INDEX(出力表!C:C,8)+1)))), MAX(0.00000001, (1-(1/(1+EXP(-(INDEX(係数表!G:G,8) + $B265)))))*(EXP(INDEX(係数表!H:H,8) + INDEX(係数表!I:I,8)*LN(INDEX(出力表!C:C,8)+1)))))))</f>
        <v>91.163187391117489</v>
      </c>
      <c r="W265" t="e">
        <f>MIN(100, MAX(0, (100*(INDEX(出力表!D:D,8))/(EXP(INDEX(係数表!B:B,8) + $C265) + (INDEX(出力表!D:D,8)))) + (乱数表!$T265*(Settings!B12/(((INDEX(出力表!D:D,8))+1)^INDEX(係数表!E:E,8)*INDEX(係数表!F:F,8))))))</f>
        <v>#VALUE!</v>
      </c>
      <c r="X265" t="e">
        <f>MIN(100, MAX(0, (INDEX(出力表!D:D,8))*V265/MAX(W265, Settings!B3)))</f>
        <v>#VALUE!</v>
      </c>
      <c r="Y265">
        <f>MIN(100, MAX(0, 100*BETAINV(乱数表!$I265, MAX(0.00000001, (1/(1+EXP(-(INDEX(係数表!G:G,9) + $B265))))*(EXP(INDEX(係数表!H:H,9) + INDEX(係数表!I:I,9)*LN(INDEX(出力表!C:C,9)+1)))), MAX(0.00000001, (1-(1/(1+EXP(-(INDEX(係数表!G:G,9) + $B265)))))*(EXP(INDEX(係数表!H:H,9) + INDEX(係数表!I:I,9)*LN(INDEX(出力表!C:C,9)+1)))))))</f>
        <v>62.825027238457679</v>
      </c>
      <c r="Z265" t="e">
        <f>MIN(100, MAX(0, (100*(INDEX(出力表!D:D,9))/(EXP(INDEX(係数表!B:B,9) + $C265) + (INDEX(出力表!D:D,9)))) + (乱数表!$U265*(Settings!B12/(((INDEX(出力表!D:D,9))+1)^INDEX(係数表!E:E,9)*INDEX(係数表!F:F,9))))))</f>
        <v>#VALUE!</v>
      </c>
      <c r="AA265" t="e">
        <f>MIN(100, MAX(0, (INDEX(出力表!D:D,9))*Y265/MAX(Z265, Settings!B3)))</f>
        <v>#VALUE!</v>
      </c>
      <c r="AB265">
        <f>MIN(100, MAX(0, 100*BETAINV(乱数表!$J265, MAX(0.00000001, (1/(1+EXP(-(INDEX(係数表!G:G,10) + $B265))))*(EXP(INDEX(係数表!H:H,10) + INDEX(係数表!I:I,10)*LN(INDEX(出力表!C:C,10)+1)))), MAX(0.00000001, (1-(1/(1+EXP(-(INDEX(係数表!G:G,10) + $B265)))))*(EXP(INDEX(係数表!H:H,10) + INDEX(係数表!I:I,10)*LN(INDEX(出力表!C:C,10)+1)))))))</f>
        <v>99.764498520933117</v>
      </c>
      <c r="AC265" t="e">
        <f>MIN(100, MAX(0, (100*(INDEX(出力表!D:D,10))/(EXP(INDEX(係数表!B:B,10) + $C265) + (INDEX(出力表!D:D,10)))) + (乱数表!$V265*(Settings!B12/(((INDEX(出力表!D:D,10))+1)^INDEX(係数表!E:E,10)*INDEX(係数表!F:F,10))))))</f>
        <v>#VALUE!</v>
      </c>
      <c r="AD265" t="e">
        <f>MIN(100, MAX(0, (INDEX(出力表!D:D,10))*AB265/MAX(AC265, Settings!B3)))</f>
        <v>#VALUE!</v>
      </c>
      <c r="AE265">
        <f>MIN(100, MAX(0, 100*BETAINV(乱数表!$K265, MAX(0.00000001, (1/(1+EXP(-(INDEX(係数表!G:G,11) + $B265))))*(EXP(INDEX(係数表!H:H,11) + INDEX(係数表!I:I,11)*LN(INDEX(出力表!C:C,11)+1)))), MAX(0.00000001, (1-(1/(1+EXP(-(INDEX(係数表!G:G,11) + $B265)))))*(EXP(INDEX(係数表!H:H,11) + INDEX(係数表!I:I,11)*LN(INDEX(出力表!C:C,11)+1)))))))</f>
        <v>98.474308739040126</v>
      </c>
      <c r="AF265" t="e">
        <f>MIN(100, MAX(0, (100*(INDEX(出力表!D:D,11))/(EXP(INDEX(係数表!B:B,11) + $C265) + (INDEX(出力表!D:D,11)))) + (乱数表!$W265*(Settings!B12/(((INDEX(出力表!D:D,11))+1)^INDEX(係数表!E:E,11)*INDEX(係数表!F:F,11))))))</f>
        <v>#VALUE!</v>
      </c>
      <c r="AG265" t="e">
        <f>MIN(100, MAX(0, (INDEX(出力表!D:D,11))*AE265/MAX(AF265, Settings!B3)))</f>
        <v>#VALUE!</v>
      </c>
      <c r="AH265">
        <f>MIN(100, MAX(0, 100*BETAINV(乱数表!$L265, MAX(0.00000001, (1/(1+EXP(-(INDEX(係数表!G:G,12) + $B265))))*(EXP(INDEX(係数表!H:H,12) + INDEX(係数表!I:I,12)*LN(INDEX(出力表!C:C,12)+1)))), MAX(0.00000001, (1-(1/(1+EXP(-(INDEX(係数表!G:G,12) + $B265)))))*(EXP(INDEX(係数表!H:H,12) + INDEX(係数表!I:I,12)*LN(INDEX(出力表!C:C,12)+1)))))))</f>
        <v>98.897392135520121</v>
      </c>
      <c r="AI265" t="e">
        <f>MIN(100, MAX(0, (100*(INDEX(出力表!D:D,12))/(EXP(INDEX(係数表!B:B,12) + $C265) + (INDEX(出力表!D:D,12)))) + (乱数表!$X265*(Settings!B12/(((INDEX(出力表!D:D,12))+1)^INDEX(係数表!E:E,12)*INDEX(係数表!F:F,12))))))</f>
        <v>#VALUE!</v>
      </c>
      <c r="AJ265" t="e">
        <f>MIN(100, MAX(0, (INDEX(出力表!D:D,12))*AH265/MAX(AI265, Settings!B3)))</f>
        <v>#VALUE!</v>
      </c>
      <c r="AK265">
        <f>MIN(100, MAX(0, 100*BETAINV(乱数表!$M265, MAX(0.00000001, (1/(1+EXP(-(INDEX(係数表!G:G,13) + $B265))))*(EXP(INDEX(係数表!H:H,13) + INDEX(係数表!I:I,13)*LN(INDEX(出力表!C:C,13)+1)))), MAX(0.00000001, (1-(1/(1+EXP(-(INDEX(係数表!G:G,13) + $B265)))))*(EXP(INDEX(係数表!H:H,13) + INDEX(係数表!I:I,13)*LN(INDEX(出力表!C:C,13)+1)))))))</f>
        <v>82.248380695237245</v>
      </c>
      <c r="AL265" t="e">
        <f>MIN(100, MAX(0, (100*(INDEX(出力表!D:D,13))/(EXP(INDEX(係数表!B:B,13) + $C265) + (INDEX(出力表!D:D,13)))) + (乱数表!$Y265*(Settings!B12/(((INDEX(出力表!D:D,13))+1)^INDEX(係数表!E:E,13)*INDEX(係数表!F:F,13))))))</f>
        <v>#VALUE!</v>
      </c>
      <c r="AM265" t="e">
        <f>MIN(100, MAX(0, (INDEX(出力表!D:D,13))*AK265/MAX(AL265, Settings!B3)))</f>
        <v>#VALUE!</v>
      </c>
      <c r="AN265">
        <f>IF(ISNUMBER(F265), INDEX(出力表!B:B,2)*F265, 0)+IF(ISNUMBER(I265), INDEX(出力表!B:B,3)*I265, 0)+IF(ISNUMBER(L265), INDEX(出力表!B:B,4)*L265, 0)+IF(ISNUMBER(O265), INDEX(出力表!B:B,5)*O265, 0)+IF(ISNUMBER(R265), INDEX(出力表!B:B,6)*R265, 0)+IF(ISNUMBER(U265), INDEX(出力表!B:B,7)*U265, 0)+IF(ISNUMBER(X265), INDEX(出力表!B:B,8)*X265, 0)+IF(ISNUMBER(AA265), INDEX(出力表!B:B,9)*AA265, 0)+IF(ISNUMBER(AD265), INDEX(出力表!B:B,10)*AD265, 0)+IF(ISNUMBER(AG265), INDEX(出力表!B:B,11)*AG265, 0)+IF(ISNUMBER(AJ265), INDEX(出力表!B:B,12)*AJ265, 0)+IF(ISNUMBER(AM265), INDEX(出力表!B:B,13)*AM265, 0)</f>
        <v>0</v>
      </c>
      <c r="AO265">
        <f>IF(ISNUMBER(F265), INDEX(出力表!B:B,2), 0)+IF(ISNUMBER(I265), INDEX(出力表!B:B,3), 0)+IF(ISNUMBER(L265), INDEX(出力表!B:B,4), 0)+IF(ISNUMBER(O265), INDEX(出力表!B:B,5), 0)+IF(ISNUMBER(R265), INDEX(出力表!B:B,6), 0)+IF(ISNUMBER(U265), INDEX(出力表!B:B,7), 0)+IF(ISNUMBER(X265), INDEX(出力表!B:B,8), 0)+IF(ISNUMBER(AA265), INDEX(出力表!B:B,9), 0)+IF(ISNUMBER(AD265), INDEX(出力表!B:B,10), 0)+IF(ISNUMBER(AG265), INDEX(出力表!B:B,11), 0)+IF(ISNUMBER(AJ265), INDEX(出力表!B:B,12), 0)+IF(ISNUMBER(AM265), INDEX(出力表!B:B,13), 0)</f>
        <v>0</v>
      </c>
      <c r="AP265" t="str">
        <f t="shared" si="4"/>
        <v/>
      </c>
    </row>
    <row r="266" spans="1:42" x14ac:dyDescent="0.2">
      <c r="A266">
        <v>265</v>
      </c>
      <c r="B266">
        <f>IF(UPPER(Settings!B4)="TRUE", 乱数表!$Z266*Settings!B10, 0)</f>
        <v>-0.42829259907040973</v>
      </c>
      <c r="C266">
        <f>IF(UPPER(Settings!B4)="TRUE", 乱数表!$AA266*Settings!B11, 0)</f>
        <v>-0.14833000054816264</v>
      </c>
      <c r="D266">
        <f>MIN(100, MAX(0, 100*BETAINV(乱数表!$B266, MAX(0.00000001, (1/(1+EXP(-(INDEX(係数表!G:G,2) + $B266))))*(EXP(INDEX(係数表!H:H,2) + INDEX(係数表!I:I,2)*LN(INDEX(出力表!C:C,2)+1)))), MAX(0.00000001, (1-(1/(1+EXP(-(INDEX(係数表!G:G,2) + $B266)))))*(EXP(INDEX(係数表!H:H,2) + INDEX(係数表!I:I,2)*LN(INDEX(出力表!C:C,2)+1)))))))</f>
        <v>91.580433947511352</v>
      </c>
      <c r="E266" t="e">
        <f>MIN(100, MAX(0, (100*(INDEX(出力表!D:D,2))/(EXP(INDEX(係数表!B:B,2) + $C266) + (INDEX(出力表!D:D,2)))) + (乱数表!$N266*(Settings!B12/(((INDEX(出力表!D:D,2))+1)^INDEX(係数表!E:E,2)*INDEX(係数表!F:F,2))))))</f>
        <v>#VALUE!</v>
      </c>
      <c r="F266" t="e">
        <f>MIN(100, MAX(0, (INDEX(出力表!D:D,2))*D266/MAX(E266, Settings!B3)))</f>
        <v>#VALUE!</v>
      </c>
      <c r="G266">
        <f>MIN(100, MAX(0, 100*BETAINV(乱数表!$C266, MAX(0.00000001, (1/(1+EXP(-(INDEX(係数表!G:G,3) + $B266))))*(EXP(INDEX(係数表!H:H,3) + INDEX(係数表!I:I,3)*LN(INDEX(出力表!C:C,3)+1)))), MAX(0.00000001, (1-(1/(1+EXP(-(INDEX(係数表!G:G,3) + $B266)))))*(EXP(INDEX(係数表!H:H,3) + INDEX(係数表!I:I,3)*LN(INDEX(出力表!C:C,3)+1)))))))</f>
        <v>92.842277060793919</v>
      </c>
      <c r="H266" t="e">
        <f>MIN(100, MAX(0, (100*(INDEX(出力表!D:D,3))/(EXP(INDEX(係数表!B:B,3) + $C266) + (INDEX(出力表!D:D,3)))) + (乱数表!$O266*(Settings!B12/(((INDEX(出力表!D:D,3))+1)^INDEX(係数表!E:E,3)*INDEX(係数表!F:F,3))))))</f>
        <v>#VALUE!</v>
      </c>
      <c r="I266" t="e">
        <f>MIN(100, MAX(0, (INDEX(出力表!D:D,3))*G266/MAX(H266, Settings!B3)))</f>
        <v>#VALUE!</v>
      </c>
      <c r="J266">
        <f>MIN(100, MAX(0, 100*BETAINV(乱数表!$D266, MAX(0.00000001, (1/(1+EXP(-(INDEX(係数表!G:G,4) + $B266))))*(EXP(INDEX(係数表!H:H,4) + INDEX(係数表!I:I,4)*LN(INDEX(出力表!C:C,4)+1)))), MAX(0.00000001, (1-(1/(1+EXP(-(INDEX(係数表!G:G,4) + $B266)))))*(EXP(INDEX(係数表!H:H,4) + INDEX(係数表!I:I,4)*LN(INDEX(出力表!C:C,4)+1)))))))</f>
        <v>92.534974581897742</v>
      </c>
      <c r="K266" t="e">
        <f>MIN(100, MAX(0, (100*(INDEX(出力表!D:D,4))/(EXP(INDEX(係数表!B:B,4) + $C266) + (INDEX(出力表!D:D,4)))) + (乱数表!$P266*(Settings!B12/(((INDEX(出力表!D:D,4))+1)^INDEX(係数表!E:E,4)*INDEX(係数表!F:F,4))))))</f>
        <v>#VALUE!</v>
      </c>
      <c r="L266" t="e">
        <f>MIN(100, MAX(0, (INDEX(出力表!D:D,4))*J266/MAX(K266, Settings!B3)))</f>
        <v>#VALUE!</v>
      </c>
      <c r="M266">
        <f>MIN(100, MAX(0, 100*BETAINV(乱数表!$E266, MAX(0.00000001, (1/(1+EXP(-(INDEX(係数表!G:G,5) + $B266))))*(EXP(INDEX(係数表!H:H,5) + INDEX(係数表!I:I,5)*LN(INDEX(出力表!C:C,5)+1)))), MAX(0.00000001, (1-(1/(1+EXP(-(INDEX(係数表!G:G,5) + $B266)))))*(EXP(INDEX(係数表!H:H,5) + INDEX(係数表!I:I,5)*LN(INDEX(出力表!C:C,5)+1)))))))</f>
        <v>58.266612350236549</v>
      </c>
      <c r="N266" t="e">
        <f>MIN(100, MAX(0, (100*(INDEX(出力表!D:D,5))/(EXP(INDEX(係数表!B:B,5) + $C266) + (INDEX(出力表!D:D,5)))) + (乱数表!$Q266*(Settings!B12/(((INDEX(出力表!D:D,5))+1)^INDEX(係数表!E:E,5)*INDEX(係数表!F:F,5))))))</f>
        <v>#VALUE!</v>
      </c>
      <c r="O266" t="e">
        <f>MIN(100, MAX(0, (INDEX(出力表!D:D,5))*M266/MAX(N266, Settings!B3)))</f>
        <v>#VALUE!</v>
      </c>
      <c r="P266">
        <f>MIN(100, MAX(0, 100*BETAINV(乱数表!$F266, MAX(0.00000001, (1/(1+EXP(-(INDEX(係数表!G:G,6) + $B266))))*(EXP(INDEX(係数表!H:H,6) + INDEX(係数表!I:I,6)*LN(INDEX(出力表!C:C,6)+1)))), MAX(0.00000001, (1-(1/(1+EXP(-(INDEX(係数表!G:G,6) + $B266)))))*(EXP(INDEX(係数表!H:H,6) + INDEX(係数表!I:I,6)*LN(INDEX(出力表!C:C,6)+1)))))))</f>
        <v>74.007878649236574</v>
      </c>
      <c r="Q266" t="e">
        <f>MIN(100, MAX(0, (100*(INDEX(出力表!D:D,6))/(EXP(INDEX(係数表!B:B,6) + $C266) + (INDEX(出力表!D:D,6)))) + (乱数表!$R266*(Settings!B12/(((INDEX(出力表!D:D,6))+1)^INDEX(係数表!E:E,6)*INDEX(係数表!F:F,6))))))</f>
        <v>#VALUE!</v>
      </c>
      <c r="R266" t="e">
        <f>MIN(100, MAX(0, (INDEX(出力表!D:D,6))*P266/MAX(Q266, Settings!B3)))</f>
        <v>#VALUE!</v>
      </c>
      <c r="S266">
        <f>MIN(100, MAX(0, 100*BETAINV(乱数表!$G266, MAX(0.00000001, (1/(1+EXP(-(INDEX(係数表!G:G,7) + $B266))))*(EXP(INDEX(係数表!H:H,7) + INDEX(係数表!I:I,7)*LN(INDEX(出力表!C:C,7)+1)))), MAX(0.00000001, (1-(1/(1+EXP(-(INDEX(係数表!G:G,7) + $B266)))))*(EXP(INDEX(係数表!H:H,7) + INDEX(係数表!I:I,7)*LN(INDEX(出力表!C:C,7)+1)))))))</f>
        <v>64.518634116013246</v>
      </c>
      <c r="T266" t="e">
        <f>MIN(100, MAX(0, (100*(INDEX(出力表!D:D,7))/(EXP(INDEX(係数表!B:B,7) + $C266) + (INDEX(出力表!D:D,7)))) + (乱数表!$S266*(Settings!B12/(((INDEX(出力表!D:D,7))+1)^INDEX(係数表!E:E,7)*INDEX(係数表!F:F,7))))))</f>
        <v>#VALUE!</v>
      </c>
      <c r="U266" t="e">
        <f>MIN(100, MAX(0, (INDEX(出力表!D:D,7))*S266/MAX(T266, Settings!B3)))</f>
        <v>#VALUE!</v>
      </c>
      <c r="V266">
        <f>MIN(100, MAX(0, 100*BETAINV(乱数表!$H266, MAX(0.00000001, (1/(1+EXP(-(INDEX(係数表!G:G,8) + $B266))))*(EXP(INDEX(係数表!H:H,8) + INDEX(係数表!I:I,8)*LN(INDEX(出力表!C:C,8)+1)))), MAX(0.00000001, (1-(1/(1+EXP(-(INDEX(係数表!G:G,8) + $B266)))))*(EXP(INDEX(係数表!H:H,8) + INDEX(係数表!I:I,8)*LN(INDEX(出力表!C:C,8)+1)))))))</f>
        <v>59.083541263974006</v>
      </c>
      <c r="W266" t="e">
        <f>MIN(100, MAX(0, (100*(INDEX(出力表!D:D,8))/(EXP(INDEX(係数表!B:B,8) + $C266) + (INDEX(出力表!D:D,8)))) + (乱数表!$T266*(Settings!B12/(((INDEX(出力表!D:D,8))+1)^INDEX(係数表!E:E,8)*INDEX(係数表!F:F,8))))))</f>
        <v>#VALUE!</v>
      </c>
      <c r="X266" t="e">
        <f>MIN(100, MAX(0, (INDEX(出力表!D:D,8))*V266/MAX(W266, Settings!B3)))</f>
        <v>#VALUE!</v>
      </c>
      <c r="Y266">
        <f>MIN(100, MAX(0, 100*BETAINV(乱数表!$I266, MAX(0.00000001, (1/(1+EXP(-(INDEX(係数表!G:G,9) + $B266))))*(EXP(INDEX(係数表!H:H,9) + INDEX(係数表!I:I,9)*LN(INDEX(出力表!C:C,9)+1)))), MAX(0.00000001, (1-(1/(1+EXP(-(INDEX(係数表!G:G,9) + $B266)))))*(EXP(INDEX(係数表!H:H,9) + INDEX(係数表!I:I,9)*LN(INDEX(出力表!C:C,9)+1)))))))</f>
        <v>31.127321382395422</v>
      </c>
      <c r="Z266" t="e">
        <f>MIN(100, MAX(0, (100*(INDEX(出力表!D:D,9))/(EXP(INDEX(係数表!B:B,9) + $C266) + (INDEX(出力表!D:D,9)))) + (乱数表!$U266*(Settings!B12/(((INDEX(出力表!D:D,9))+1)^INDEX(係数表!E:E,9)*INDEX(係数表!F:F,9))))))</f>
        <v>#VALUE!</v>
      </c>
      <c r="AA266" t="e">
        <f>MIN(100, MAX(0, (INDEX(出力表!D:D,9))*Y266/MAX(Z266, Settings!B3)))</f>
        <v>#VALUE!</v>
      </c>
      <c r="AB266">
        <f>MIN(100, MAX(0, 100*BETAINV(乱数表!$J266, MAX(0.00000001, (1/(1+EXP(-(INDEX(係数表!G:G,10) + $B266))))*(EXP(INDEX(係数表!H:H,10) + INDEX(係数表!I:I,10)*LN(INDEX(出力表!C:C,10)+1)))), MAX(0.00000001, (1-(1/(1+EXP(-(INDEX(係数表!G:G,10) + $B266)))))*(EXP(INDEX(係数表!H:H,10) + INDEX(係数表!I:I,10)*LN(INDEX(出力表!C:C,10)+1)))))))</f>
        <v>95.143115348316059</v>
      </c>
      <c r="AC266" t="e">
        <f>MIN(100, MAX(0, (100*(INDEX(出力表!D:D,10))/(EXP(INDEX(係数表!B:B,10) + $C266) + (INDEX(出力表!D:D,10)))) + (乱数表!$V266*(Settings!B12/(((INDEX(出力表!D:D,10))+1)^INDEX(係数表!E:E,10)*INDEX(係数表!F:F,10))))))</f>
        <v>#VALUE!</v>
      </c>
      <c r="AD266" t="e">
        <f>MIN(100, MAX(0, (INDEX(出力表!D:D,10))*AB266/MAX(AC266, Settings!B3)))</f>
        <v>#VALUE!</v>
      </c>
      <c r="AE266">
        <f>MIN(100, MAX(0, 100*BETAINV(乱数表!$K266, MAX(0.00000001, (1/(1+EXP(-(INDEX(係数表!G:G,11) + $B266))))*(EXP(INDEX(係数表!H:H,11) + INDEX(係数表!I:I,11)*LN(INDEX(出力表!C:C,11)+1)))), MAX(0.00000001, (1-(1/(1+EXP(-(INDEX(係数表!G:G,11) + $B266)))))*(EXP(INDEX(係数表!H:H,11) + INDEX(係数表!I:I,11)*LN(INDEX(出力表!C:C,11)+1)))))))</f>
        <v>99.901592709735169</v>
      </c>
      <c r="AF266" t="e">
        <f>MIN(100, MAX(0, (100*(INDEX(出力表!D:D,11))/(EXP(INDEX(係数表!B:B,11) + $C266) + (INDEX(出力表!D:D,11)))) + (乱数表!$W266*(Settings!B12/(((INDEX(出力表!D:D,11))+1)^INDEX(係数表!E:E,11)*INDEX(係数表!F:F,11))))))</f>
        <v>#VALUE!</v>
      </c>
      <c r="AG266" t="e">
        <f>MIN(100, MAX(0, (INDEX(出力表!D:D,11))*AE266/MAX(AF266, Settings!B3)))</f>
        <v>#VALUE!</v>
      </c>
      <c r="AH266">
        <f>MIN(100, MAX(0, 100*BETAINV(乱数表!$L266, MAX(0.00000001, (1/(1+EXP(-(INDEX(係数表!G:G,12) + $B266))))*(EXP(INDEX(係数表!H:H,12) + INDEX(係数表!I:I,12)*LN(INDEX(出力表!C:C,12)+1)))), MAX(0.00000001, (1-(1/(1+EXP(-(INDEX(係数表!G:G,12) + $B266)))))*(EXP(INDEX(係数表!H:H,12) + INDEX(係数表!I:I,12)*LN(INDEX(出力表!C:C,12)+1)))))))</f>
        <v>70.782628609751598</v>
      </c>
      <c r="AI266" t="e">
        <f>MIN(100, MAX(0, (100*(INDEX(出力表!D:D,12))/(EXP(INDEX(係数表!B:B,12) + $C266) + (INDEX(出力表!D:D,12)))) + (乱数表!$X266*(Settings!B12/(((INDEX(出力表!D:D,12))+1)^INDEX(係数表!E:E,12)*INDEX(係数表!F:F,12))))))</f>
        <v>#VALUE!</v>
      </c>
      <c r="AJ266" t="e">
        <f>MIN(100, MAX(0, (INDEX(出力表!D:D,12))*AH266/MAX(AI266, Settings!B3)))</f>
        <v>#VALUE!</v>
      </c>
      <c r="AK266">
        <f>MIN(100, MAX(0, 100*BETAINV(乱数表!$M266, MAX(0.00000001, (1/(1+EXP(-(INDEX(係数表!G:G,13) + $B266))))*(EXP(INDEX(係数表!H:H,13) + INDEX(係数表!I:I,13)*LN(INDEX(出力表!C:C,13)+1)))), MAX(0.00000001, (1-(1/(1+EXP(-(INDEX(係数表!G:G,13) + $B266)))))*(EXP(INDEX(係数表!H:H,13) + INDEX(係数表!I:I,13)*LN(INDEX(出力表!C:C,13)+1)))))))</f>
        <v>65.104238085082571</v>
      </c>
      <c r="AL266" t="e">
        <f>MIN(100, MAX(0, (100*(INDEX(出力表!D:D,13))/(EXP(INDEX(係数表!B:B,13) + $C266) + (INDEX(出力表!D:D,13)))) + (乱数表!$Y266*(Settings!B12/(((INDEX(出力表!D:D,13))+1)^INDEX(係数表!E:E,13)*INDEX(係数表!F:F,13))))))</f>
        <v>#VALUE!</v>
      </c>
      <c r="AM266" t="e">
        <f>MIN(100, MAX(0, (INDEX(出力表!D:D,13))*AK266/MAX(AL266, Settings!B3)))</f>
        <v>#VALUE!</v>
      </c>
      <c r="AN266">
        <f>IF(ISNUMBER(F266), INDEX(出力表!B:B,2)*F266, 0)+IF(ISNUMBER(I266), INDEX(出力表!B:B,3)*I266, 0)+IF(ISNUMBER(L266), INDEX(出力表!B:B,4)*L266, 0)+IF(ISNUMBER(O266), INDEX(出力表!B:B,5)*O266, 0)+IF(ISNUMBER(R266), INDEX(出力表!B:B,6)*R266, 0)+IF(ISNUMBER(U266), INDEX(出力表!B:B,7)*U266, 0)+IF(ISNUMBER(X266), INDEX(出力表!B:B,8)*X266, 0)+IF(ISNUMBER(AA266), INDEX(出力表!B:B,9)*AA266, 0)+IF(ISNUMBER(AD266), INDEX(出力表!B:B,10)*AD266, 0)+IF(ISNUMBER(AG266), INDEX(出力表!B:B,11)*AG266, 0)+IF(ISNUMBER(AJ266), INDEX(出力表!B:B,12)*AJ266, 0)+IF(ISNUMBER(AM266), INDEX(出力表!B:B,13)*AM266, 0)</f>
        <v>0</v>
      </c>
      <c r="AO266">
        <f>IF(ISNUMBER(F266), INDEX(出力表!B:B,2), 0)+IF(ISNUMBER(I266), INDEX(出力表!B:B,3), 0)+IF(ISNUMBER(L266), INDEX(出力表!B:B,4), 0)+IF(ISNUMBER(O266), INDEX(出力表!B:B,5), 0)+IF(ISNUMBER(R266), INDEX(出力表!B:B,6), 0)+IF(ISNUMBER(U266), INDEX(出力表!B:B,7), 0)+IF(ISNUMBER(X266), INDEX(出力表!B:B,8), 0)+IF(ISNUMBER(AA266), INDEX(出力表!B:B,9), 0)+IF(ISNUMBER(AD266), INDEX(出力表!B:B,10), 0)+IF(ISNUMBER(AG266), INDEX(出力表!B:B,11), 0)+IF(ISNUMBER(AJ266), INDEX(出力表!B:B,12), 0)+IF(ISNUMBER(AM266), INDEX(出力表!B:B,13), 0)</f>
        <v>0</v>
      </c>
      <c r="AP266" t="str">
        <f t="shared" si="4"/>
        <v/>
      </c>
    </row>
    <row r="267" spans="1:42" x14ac:dyDescent="0.2">
      <c r="A267">
        <v>266</v>
      </c>
      <c r="B267">
        <f>IF(UPPER(Settings!B4)="TRUE", 乱数表!$Z267*Settings!B10, 0)</f>
        <v>-0.8321454537587184</v>
      </c>
      <c r="C267">
        <f>IF(UPPER(Settings!B4)="TRUE", 乱数表!$AA267*Settings!B11, 0)</f>
        <v>-3.4390537101091224E-2</v>
      </c>
      <c r="D267">
        <f>MIN(100, MAX(0, 100*BETAINV(乱数表!$B267, MAX(0.00000001, (1/(1+EXP(-(INDEX(係数表!G:G,2) + $B267))))*(EXP(INDEX(係数表!H:H,2) + INDEX(係数表!I:I,2)*LN(INDEX(出力表!C:C,2)+1)))), MAX(0.00000001, (1-(1/(1+EXP(-(INDEX(係数表!G:G,2) + $B267)))))*(EXP(INDEX(係数表!H:H,2) + INDEX(係数表!I:I,2)*LN(INDEX(出力表!C:C,2)+1)))))))</f>
        <v>87.993013587946152</v>
      </c>
      <c r="E267" t="e">
        <f>MIN(100, MAX(0, (100*(INDEX(出力表!D:D,2))/(EXP(INDEX(係数表!B:B,2) + $C267) + (INDEX(出力表!D:D,2)))) + (乱数表!$N267*(Settings!B12/(((INDEX(出力表!D:D,2))+1)^INDEX(係数表!E:E,2)*INDEX(係数表!F:F,2))))))</f>
        <v>#VALUE!</v>
      </c>
      <c r="F267" t="e">
        <f>MIN(100, MAX(0, (INDEX(出力表!D:D,2))*D267/MAX(E267, Settings!B3)))</f>
        <v>#VALUE!</v>
      </c>
      <c r="G267">
        <f>MIN(100, MAX(0, 100*BETAINV(乱数表!$C267, MAX(0.00000001, (1/(1+EXP(-(INDEX(係数表!G:G,3) + $B267))))*(EXP(INDEX(係数表!H:H,3) + INDEX(係数表!I:I,3)*LN(INDEX(出力表!C:C,3)+1)))), MAX(0.00000001, (1-(1/(1+EXP(-(INDEX(係数表!G:G,3) + $B267)))))*(EXP(INDEX(係数表!H:H,3) + INDEX(係数表!I:I,3)*LN(INDEX(出力表!C:C,3)+1)))))))</f>
        <v>41.070086592967925</v>
      </c>
      <c r="H267" t="e">
        <f>MIN(100, MAX(0, (100*(INDEX(出力表!D:D,3))/(EXP(INDEX(係数表!B:B,3) + $C267) + (INDEX(出力表!D:D,3)))) + (乱数表!$O267*(Settings!B12/(((INDEX(出力表!D:D,3))+1)^INDEX(係数表!E:E,3)*INDEX(係数表!F:F,3))))))</f>
        <v>#VALUE!</v>
      </c>
      <c r="I267" t="e">
        <f>MIN(100, MAX(0, (INDEX(出力表!D:D,3))*G267/MAX(H267, Settings!B3)))</f>
        <v>#VALUE!</v>
      </c>
      <c r="J267">
        <f>MIN(100, MAX(0, 100*BETAINV(乱数表!$D267, MAX(0.00000001, (1/(1+EXP(-(INDEX(係数表!G:G,4) + $B267))))*(EXP(INDEX(係数表!H:H,4) + INDEX(係数表!I:I,4)*LN(INDEX(出力表!C:C,4)+1)))), MAX(0.00000001, (1-(1/(1+EXP(-(INDEX(係数表!G:G,4) + $B267)))))*(EXP(INDEX(係数表!H:H,4) + INDEX(係数表!I:I,4)*LN(INDEX(出力表!C:C,4)+1)))))))</f>
        <v>29.296156027426633</v>
      </c>
      <c r="K267" t="e">
        <f>MIN(100, MAX(0, (100*(INDEX(出力表!D:D,4))/(EXP(INDEX(係数表!B:B,4) + $C267) + (INDEX(出力表!D:D,4)))) + (乱数表!$P267*(Settings!B12/(((INDEX(出力表!D:D,4))+1)^INDEX(係数表!E:E,4)*INDEX(係数表!F:F,4))))))</f>
        <v>#VALUE!</v>
      </c>
      <c r="L267" t="e">
        <f>MIN(100, MAX(0, (INDEX(出力表!D:D,4))*J267/MAX(K267, Settings!B3)))</f>
        <v>#VALUE!</v>
      </c>
      <c r="M267">
        <f>MIN(100, MAX(0, 100*BETAINV(乱数表!$E267, MAX(0.00000001, (1/(1+EXP(-(INDEX(係数表!G:G,5) + $B267))))*(EXP(INDEX(係数表!H:H,5) + INDEX(係数表!I:I,5)*LN(INDEX(出力表!C:C,5)+1)))), MAX(0.00000001, (1-(1/(1+EXP(-(INDEX(係数表!G:G,5) + $B267)))))*(EXP(INDEX(係数表!H:H,5) + INDEX(係数表!I:I,5)*LN(INDEX(出力表!C:C,5)+1)))))))</f>
        <v>98.517858585003921</v>
      </c>
      <c r="N267" t="e">
        <f>MIN(100, MAX(0, (100*(INDEX(出力表!D:D,5))/(EXP(INDEX(係数表!B:B,5) + $C267) + (INDEX(出力表!D:D,5)))) + (乱数表!$Q267*(Settings!B12/(((INDEX(出力表!D:D,5))+1)^INDEX(係数表!E:E,5)*INDEX(係数表!F:F,5))))))</f>
        <v>#VALUE!</v>
      </c>
      <c r="O267" t="e">
        <f>MIN(100, MAX(0, (INDEX(出力表!D:D,5))*M267/MAX(N267, Settings!B3)))</f>
        <v>#VALUE!</v>
      </c>
      <c r="P267">
        <f>MIN(100, MAX(0, 100*BETAINV(乱数表!$F267, MAX(0.00000001, (1/(1+EXP(-(INDEX(係数表!G:G,6) + $B267))))*(EXP(INDEX(係数表!H:H,6) + INDEX(係数表!I:I,6)*LN(INDEX(出力表!C:C,6)+1)))), MAX(0.00000001, (1-(1/(1+EXP(-(INDEX(係数表!G:G,6) + $B267)))))*(EXP(INDEX(係数表!H:H,6) + INDEX(係数表!I:I,6)*LN(INDEX(出力表!C:C,6)+1)))))))</f>
        <v>93.824473591458954</v>
      </c>
      <c r="Q267" t="e">
        <f>MIN(100, MAX(0, (100*(INDEX(出力表!D:D,6))/(EXP(INDEX(係数表!B:B,6) + $C267) + (INDEX(出力表!D:D,6)))) + (乱数表!$R267*(Settings!B12/(((INDEX(出力表!D:D,6))+1)^INDEX(係数表!E:E,6)*INDEX(係数表!F:F,6))))))</f>
        <v>#VALUE!</v>
      </c>
      <c r="R267" t="e">
        <f>MIN(100, MAX(0, (INDEX(出力表!D:D,6))*P267/MAX(Q267, Settings!B3)))</f>
        <v>#VALUE!</v>
      </c>
      <c r="S267">
        <f>MIN(100, MAX(0, 100*BETAINV(乱数表!$G267, MAX(0.00000001, (1/(1+EXP(-(INDEX(係数表!G:G,7) + $B267))))*(EXP(INDEX(係数表!H:H,7) + INDEX(係数表!I:I,7)*LN(INDEX(出力表!C:C,7)+1)))), MAX(0.00000001, (1-(1/(1+EXP(-(INDEX(係数表!G:G,7) + $B267)))))*(EXP(INDEX(係数表!H:H,7) + INDEX(係数表!I:I,7)*LN(INDEX(出力表!C:C,7)+1)))))))</f>
        <v>58.083374499001884</v>
      </c>
      <c r="T267" t="e">
        <f>MIN(100, MAX(0, (100*(INDEX(出力表!D:D,7))/(EXP(INDEX(係数表!B:B,7) + $C267) + (INDEX(出力表!D:D,7)))) + (乱数表!$S267*(Settings!B12/(((INDEX(出力表!D:D,7))+1)^INDEX(係数表!E:E,7)*INDEX(係数表!F:F,7))))))</f>
        <v>#VALUE!</v>
      </c>
      <c r="U267" t="e">
        <f>MIN(100, MAX(0, (INDEX(出力表!D:D,7))*S267/MAX(T267, Settings!B3)))</f>
        <v>#VALUE!</v>
      </c>
      <c r="V267">
        <f>MIN(100, MAX(0, 100*BETAINV(乱数表!$H267, MAX(0.00000001, (1/(1+EXP(-(INDEX(係数表!G:G,8) + $B267))))*(EXP(INDEX(係数表!H:H,8) + INDEX(係数表!I:I,8)*LN(INDEX(出力表!C:C,8)+1)))), MAX(0.00000001, (1-(1/(1+EXP(-(INDEX(係数表!G:G,8) + $B267)))))*(EXP(INDEX(係数表!H:H,8) + INDEX(係数表!I:I,8)*LN(INDEX(出力表!C:C,8)+1)))))))</f>
        <v>76.729709831063559</v>
      </c>
      <c r="W267" t="e">
        <f>MIN(100, MAX(0, (100*(INDEX(出力表!D:D,8))/(EXP(INDEX(係数表!B:B,8) + $C267) + (INDEX(出力表!D:D,8)))) + (乱数表!$T267*(Settings!B12/(((INDEX(出力表!D:D,8))+1)^INDEX(係数表!E:E,8)*INDEX(係数表!F:F,8))))))</f>
        <v>#VALUE!</v>
      </c>
      <c r="X267" t="e">
        <f>MIN(100, MAX(0, (INDEX(出力表!D:D,8))*V267/MAX(W267, Settings!B3)))</f>
        <v>#VALUE!</v>
      </c>
      <c r="Y267">
        <f>MIN(100, MAX(0, 100*BETAINV(乱数表!$I267, MAX(0.00000001, (1/(1+EXP(-(INDEX(係数表!G:G,9) + $B267))))*(EXP(INDEX(係数表!H:H,9) + INDEX(係数表!I:I,9)*LN(INDEX(出力表!C:C,9)+1)))), MAX(0.00000001, (1-(1/(1+EXP(-(INDEX(係数表!G:G,9) + $B267)))))*(EXP(INDEX(係数表!H:H,9) + INDEX(係数表!I:I,9)*LN(INDEX(出力表!C:C,9)+1)))))))</f>
        <v>55.221917741066306</v>
      </c>
      <c r="Z267" t="e">
        <f>MIN(100, MAX(0, (100*(INDEX(出力表!D:D,9))/(EXP(INDEX(係数表!B:B,9) + $C267) + (INDEX(出力表!D:D,9)))) + (乱数表!$U267*(Settings!B12/(((INDEX(出力表!D:D,9))+1)^INDEX(係数表!E:E,9)*INDEX(係数表!F:F,9))))))</f>
        <v>#VALUE!</v>
      </c>
      <c r="AA267" t="e">
        <f>MIN(100, MAX(0, (INDEX(出力表!D:D,9))*Y267/MAX(Z267, Settings!B3)))</f>
        <v>#VALUE!</v>
      </c>
      <c r="AB267">
        <f>MIN(100, MAX(0, 100*BETAINV(乱数表!$J267, MAX(0.00000001, (1/(1+EXP(-(INDEX(係数表!G:G,10) + $B267))))*(EXP(INDEX(係数表!H:H,10) + INDEX(係数表!I:I,10)*LN(INDEX(出力表!C:C,10)+1)))), MAX(0.00000001, (1-(1/(1+EXP(-(INDEX(係数表!G:G,10) + $B267)))))*(EXP(INDEX(係数表!H:H,10) + INDEX(係数表!I:I,10)*LN(INDEX(出力表!C:C,10)+1)))))))</f>
        <v>74.010067338163125</v>
      </c>
      <c r="AC267" t="e">
        <f>MIN(100, MAX(0, (100*(INDEX(出力表!D:D,10))/(EXP(INDEX(係数表!B:B,10) + $C267) + (INDEX(出力表!D:D,10)))) + (乱数表!$V267*(Settings!B12/(((INDEX(出力表!D:D,10))+1)^INDEX(係数表!E:E,10)*INDEX(係数表!F:F,10))))))</f>
        <v>#VALUE!</v>
      </c>
      <c r="AD267" t="e">
        <f>MIN(100, MAX(0, (INDEX(出力表!D:D,10))*AB267/MAX(AC267, Settings!B3)))</f>
        <v>#VALUE!</v>
      </c>
      <c r="AE267">
        <f>MIN(100, MAX(0, 100*BETAINV(乱数表!$K267, MAX(0.00000001, (1/(1+EXP(-(INDEX(係数表!G:G,11) + $B267))))*(EXP(INDEX(係数表!H:H,11) + INDEX(係数表!I:I,11)*LN(INDEX(出力表!C:C,11)+1)))), MAX(0.00000001, (1-(1/(1+EXP(-(INDEX(係数表!G:G,11) + $B267)))))*(EXP(INDEX(係数表!H:H,11) + INDEX(係数表!I:I,11)*LN(INDEX(出力表!C:C,11)+1)))))))</f>
        <v>36.699552212474259</v>
      </c>
      <c r="AF267" t="e">
        <f>MIN(100, MAX(0, (100*(INDEX(出力表!D:D,11))/(EXP(INDEX(係数表!B:B,11) + $C267) + (INDEX(出力表!D:D,11)))) + (乱数表!$W267*(Settings!B12/(((INDEX(出力表!D:D,11))+1)^INDEX(係数表!E:E,11)*INDEX(係数表!F:F,11))))))</f>
        <v>#VALUE!</v>
      </c>
      <c r="AG267" t="e">
        <f>MIN(100, MAX(0, (INDEX(出力表!D:D,11))*AE267/MAX(AF267, Settings!B3)))</f>
        <v>#VALUE!</v>
      </c>
      <c r="AH267">
        <f>MIN(100, MAX(0, 100*BETAINV(乱数表!$L267, MAX(0.00000001, (1/(1+EXP(-(INDEX(係数表!G:G,12) + $B267))))*(EXP(INDEX(係数表!H:H,12) + INDEX(係数表!I:I,12)*LN(INDEX(出力表!C:C,12)+1)))), MAX(0.00000001, (1-(1/(1+EXP(-(INDEX(係数表!G:G,12) + $B267)))))*(EXP(INDEX(係数表!H:H,12) + INDEX(係数表!I:I,12)*LN(INDEX(出力表!C:C,12)+1)))))))</f>
        <v>61.611582560032744</v>
      </c>
      <c r="AI267" t="e">
        <f>MIN(100, MAX(0, (100*(INDEX(出力表!D:D,12))/(EXP(INDEX(係数表!B:B,12) + $C267) + (INDEX(出力表!D:D,12)))) + (乱数表!$X267*(Settings!B12/(((INDEX(出力表!D:D,12))+1)^INDEX(係数表!E:E,12)*INDEX(係数表!F:F,12))))))</f>
        <v>#VALUE!</v>
      </c>
      <c r="AJ267" t="e">
        <f>MIN(100, MAX(0, (INDEX(出力表!D:D,12))*AH267/MAX(AI267, Settings!B3)))</f>
        <v>#VALUE!</v>
      </c>
      <c r="AK267">
        <f>MIN(100, MAX(0, 100*BETAINV(乱数表!$M267, MAX(0.00000001, (1/(1+EXP(-(INDEX(係数表!G:G,13) + $B267))))*(EXP(INDEX(係数表!H:H,13) + INDEX(係数表!I:I,13)*LN(INDEX(出力表!C:C,13)+1)))), MAX(0.00000001, (1-(1/(1+EXP(-(INDEX(係数表!G:G,13) + $B267)))))*(EXP(INDEX(係数表!H:H,13) + INDEX(係数表!I:I,13)*LN(INDEX(出力表!C:C,13)+1)))))))</f>
        <v>32.62162872468523</v>
      </c>
      <c r="AL267" t="e">
        <f>MIN(100, MAX(0, (100*(INDEX(出力表!D:D,13))/(EXP(INDEX(係数表!B:B,13) + $C267) + (INDEX(出力表!D:D,13)))) + (乱数表!$Y267*(Settings!B12/(((INDEX(出力表!D:D,13))+1)^INDEX(係数表!E:E,13)*INDEX(係数表!F:F,13))))))</f>
        <v>#VALUE!</v>
      </c>
      <c r="AM267" t="e">
        <f>MIN(100, MAX(0, (INDEX(出力表!D:D,13))*AK267/MAX(AL267, Settings!B3)))</f>
        <v>#VALUE!</v>
      </c>
      <c r="AN267">
        <f>IF(ISNUMBER(F267), INDEX(出力表!B:B,2)*F267, 0)+IF(ISNUMBER(I267), INDEX(出力表!B:B,3)*I267, 0)+IF(ISNUMBER(L267), INDEX(出力表!B:B,4)*L267, 0)+IF(ISNUMBER(O267), INDEX(出力表!B:B,5)*O267, 0)+IF(ISNUMBER(R267), INDEX(出力表!B:B,6)*R267, 0)+IF(ISNUMBER(U267), INDEX(出力表!B:B,7)*U267, 0)+IF(ISNUMBER(X267), INDEX(出力表!B:B,8)*X267, 0)+IF(ISNUMBER(AA267), INDEX(出力表!B:B,9)*AA267, 0)+IF(ISNUMBER(AD267), INDEX(出力表!B:B,10)*AD267, 0)+IF(ISNUMBER(AG267), INDEX(出力表!B:B,11)*AG267, 0)+IF(ISNUMBER(AJ267), INDEX(出力表!B:B,12)*AJ267, 0)+IF(ISNUMBER(AM267), INDEX(出力表!B:B,13)*AM267, 0)</f>
        <v>0</v>
      </c>
      <c r="AO267">
        <f>IF(ISNUMBER(F267), INDEX(出力表!B:B,2), 0)+IF(ISNUMBER(I267), INDEX(出力表!B:B,3), 0)+IF(ISNUMBER(L267), INDEX(出力表!B:B,4), 0)+IF(ISNUMBER(O267), INDEX(出力表!B:B,5), 0)+IF(ISNUMBER(R267), INDEX(出力表!B:B,6), 0)+IF(ISNUMBER(U267), INDEX(出力表!B:B,7), 0)+IF(ISNUMBER(X267), INDEX(出力表!B:B,8), 0)+IF(ISNUMBER(AA267), INDEX(出力表!B:B,9), 0)+IF(ISNUMBER(AD267), INDEX(出力表!B:B,10), 0)+IF(ISNUMBER(AG267), INDEX(出力表!B:B,11), 0)+IF(ISNUMBER(AJ267), INDEX(出力表!B:B,12), 0)+IF(ISNUMBER(AM267), INDEX(出力表!B:B,13), 0)</f>
        <v>0</v>
      </c>
      <c r="AP267" t="str">
        <f t="shared" si="4"/>
        <v/>
      </c>
    </row>
    <row r="268" spans="1:42" x14ac:dyDescent="0.2">
      <c r="A268">
        <v>267</v>
      </c>
      <c r="B268">
        <f>IF(UPPER(Settings!B4)="TRUE", 乱数表!$Z268*Settings!B10, 0)</f>
        <v>-1.4034210107121168</v>
      </c>
      <c r="C268">
        <f>IF(UPPER(Settings!B4)="TRUE", 乱数表!$AA268*Settings!B11, 0)</f>
        <v>0.10420913227876735</v>
      </c>
      <c r="D268">
        <f>MIN(100, MAX(0, 100*BETAINV(乱数表!$B268, MAX(0.00000001, (1/(1+EXP(-(INDEX(係数表!G:G,2) + $B268))))*(EXP(INDEX(係数表!H:H,2) + INDEX(係数表!I:I,2)*LN(INDEX(出力表!C:C,2)+1)))), MAX(0.00000001, (1-(1/(1+EXP(-(INDEX(係数表!G:G,2) + $B268)))))*(EXP(INDEX(係数表!H:H,2) + INDEX(係数表!I:I,2)*LN(INDEX(出力表!C:C,2)+1)))))))</f>
        <v>63.071790800470076</v>
      </c>
      <c r="E268" t="e">
        <f>MIN(100, MAX(0, (100*(INDEX(出力表!D:D,2))/(EXP(INDEX(係数表!B:B,2) + $C268) + (INDEX(出力表!D:D,2)))) + (乱数表!$N268*(Settings!B12/(((INDEX(出力表!D:D,2))+1)^INDEX(係数表!E:E,2)*INDEX(係数表!F:F,2))))))</f>
        <v>#VALUE!</v>
      </c>
      <c r="F268" t="e">
        <f>MIN(100, MAX(0, (INDEX(出力表!D:D,2))*D268/MAX(E268, Settings!B3)))</f>
        <v>#VALUE!</v>
      </c>
      <c r="G268">
        <f>MIN(100, MAX(0, 100*BETAINV(乱数表!$C268, MAX(0.00000001, (1/(1+EXP(-(INDEX(係数表!G:G,3) + $B268))))*(EXP(INDEX(係数表!H:H,3) + INDEX(係数表!I:I,3)*LN(INDEX(出力表!C:C,3)+1)))), MAX(0.00000001, (1-(1/(1+EXP(-(INDEX(係数表!G:G,3) + $B268)))))*(EXP(INDEX(係数表!H:H,3) + INDEX(係数表!I:I,3)*LN(INDEX(出力表!C:C,3)+1)))))))</f>
        <v>70.445028935911992</v>
      </c>
      <c r="H268" t="e">
        <f>MIN(100, MAX(0, (100*(INDEX(出力表!D:D,3))/(EXP(INDEX(係数表!B:B,3) + $C268) + (INDEX(出力表!D:D,3)))) + (乱数表!$O268*(Settings!B12/(((INDEX(出力表!D:D,3))+1)^INDEX(係数表!E:E,3)*INDEX(係数表!F:F,3))))))</f>
        <v>#VALUE!</v>
      </c>
      <c r="I268" t="e">
        <f>MIN(100, MAX(0, (INDEX(出力表!D:D,3))*G268/MAX(H268, Settings!B3)))</f>
        <v>#VALUE!</v>
      </c>
      <c r="J268">
        <f>MIN(100, MAX(0, 100*BETAINV(乱数表!$D268, MAX(0.00000001, (1/(1+EXP(-(INDEX(係数表!G:G,4) + $B268))))*(EXP(INDEX(係数表!H:H,4) + INDEX(係数表!I:I,4)*LN(INDEX(出力表!C:C,4)+1)))), MAX(0.00000001, (1-(1/(1+EXP(-(INDEX(係数表!G:G,4) + $B268)))))*(EXP(INDEX(係数表!H:H,4) + INDEX(係数表!I:I,4)*LN(INDEX(出力表!C:C,4)+1)))))))</f>
        <v>40.120684801098669</v>
      </c>
      <c r="K268" t="e">
        <f>MIN(100, MAX(0, (100*(INDEX(出力表!D:D,4))/(EXP(INDEX(係数表!B:B,4) + $C268) + (INDEX(出力表!D:D,4)))) + (乱数表!$P268*(Settings!B12/(((INDEX(出力表!D:D,4))+1)^INDEX(係数表!E:E,4)*INDEX(係数表!F:F,4))))))</f>
        <v>#VALUE!</v>
      </c>
      <c r="L268" t="e">
        <f>MIN(100, MAX(0, (INDEX(出力表!D:D,4))*J268/MAX(K268, Settings!B3)))</f>
        <v>#VALUE!</v>
      </c>
      <c r="M268">
        <f>MIN(100, MAX(0, 100*BETAINV(乱数表!$E268, MAX(0.00000001, (1/(1+EXP(-(INDEX(係数表!G:G,5) + $B268))))*(EXP(INDEX(係数表!H:H,5) + INDEX(係数表!I:I,5)*LN(INDEX(出力表!C:C,5)+1)))), MAX(0.00000001, (1-(1/(1+EXP(-(INDEX(係数表!G:G,5) + $B268)))))*(EXP(INDEX(係数表!H:H,5) + INDEX(係数表!I:I,5)*LN(INDEX(出力表!C:C,5)+1)))))))</f>
        <v>87.070786078978927</v>
      </c>
      <c r="N268" t="e">
        <f>MIN(100, MAX(0, (100*(INDEX(出力表!D:D,5))/(EXP(INDEX(係数表!B:B,5) + $C268) + (INDEX(出力表!D:D,5)))) + (乱数表!$Q268*(Settings!B12/(((INDEX(出力表!D:D,5))+1)^INDEX(係数表!E:E,5)*INDEX(係数表!F:F,5))))))</f>
        <v>#VALUE!</v>
      </c>
      <c r="O268" t="e">
        <f>MIN(100, MAX(0, (INDEX(出力表!D:D,5))*M268/MAX(N268, Settings!B3)))</f>
        <v>#VALUE!</v>
      </c>
      <c r="P268">
        <f>MIN(100, MAX(0, 100*BETAINV(乱数表!$F268, MAX(0.00000001, (1/(1+EXP(-(INDEX(係数表!G:G,6) + $B268))))*(EXP(INDEX(係数表!H:H,6) + INDEX(係数表!I:I,6)*LN(INDEX(出力表!C:C,6)+1)))), MAX(0.00000001, (1-(1/(1+EXP(-(INDEX(係数表!G:G,6) + $B268)))))*(EXP(INDEX(係数表!H:H,6) + INDEX(係数表!I:I,6)*LN(INDEX(出力表!C:C,6)+1)))))))</f>
        <v>90.950511711029193</v>
      </c>
      <c r="Q268" t="e">
        <f>MIN(100, MAX(0, (100*(INDEX(出力表!D:D,6))/(EXP(INDEX(係数表!B:B,6) + $C268) + (INDEX(出力表!D:D,6)))) + (乱数表!$R268*(Settings!B12/(((INDEX(出力表!D:D,6))+1)^INDEX(係数表!E:E,6)*INDEX(係数表!F:F,6))))))</f>
        <v>#VALUE!</v>
      </c>
      <c r="R268" t="e">
        <f>MIN(100, MAX(0, (INDEX(出力表!D:D,6))*P268/MAX(Q268, Settings!B3)))</f>
        <v>#VALUE!</v>
      </c>
      <c r="S268">
        <f>MIN(100, MAX(0, 100*BETAINV(乱数表!$G268, MAX(0.00000001, (1/(1+EXP(-(INDEX(係数表!G:G,7) + $B268))))*(EXP(INDEX(係数表!H:H,7) + INDEX(係数表!I:I,7)*LN(INDEX(出力表!C:C,7)+1)))), MAX(0.00000001, (1-(1/(1+EXP(-(INDEX(係数表!G:G,7) + $B268)))))*(EXP(INDEX(係数表!H:H,7) + INDEX(係数表!I:I,7)*LN(INDEX(出力表!C:C,7)+1)))))))</f>
        <v>55.274216392060971</v>
      </c>
      <c r="T268" t="e">
        <f>MIN(100, MAX(0, (100*(INDEX(出力表!D:D,7))/(EXP(INDEX(係数表!B:B,7) + $C268) + (INDEX(出力表!D:D,7)))) + (乱数表!$S268*(Settings!B12/(((INDEX(出力表!D:D,7))+1)^INDEX(係数表!E:E,7)*INDEX(係数表!F:F,7))))))</f>
        <v>#VALUE!</v>
      </c>
      <c r="U268" t="e">
        <f>MIN(100, MAX(0, (INDEX(出力表!D:D,7))*S268/MAX(T268, Settings!B3)))</f>
        <v>#VALUE!</v>
      </c>
      <c r="V268">
        <f>MIN(100, MAX(0, 100*BETAINV(乱数表!$H268, MAX(0.00000001, (1/(1+EXP(-(INDEX(係数表!G:G,8) + $B268))))*(EXP(INDEX(係数表!H:H,8) + INDEX(係数表!I:I,8)*LN(INDEX(出力表!C:C,8)+1)))), MAX(0.00000001, (1-(1/(1+EXP(-(INDEX(係数表!G:G,8) + $B268)))))*(EXP(INDEX(係数表!H:H,8) + INDEX(係数表!I:I,8)*LN(INDEX(出力表!C:C,8)+1)))))))</f>
        <v>50.187090648931751</v>
      </c>
      <c r="W268" t="e">
        <f>MIN(100, MAX(0, (100*(INDEX(出力表!D:D,8))/(EXP(INDEX(係数表!B:B,8) + $C268) + (INDEX(出力表!D:D,8)))) + (乱数表!$T268*(Settings!B12/(((INDEX(出力表!D:D,8))+1)^INDEX(係数表!E:E,8)*INDEX(係数表!F:F,8))))))</f>
        <v>#VALUE!</v>
      </c>
      <c r="X268" t="e">
        <f>MIN(100, MAX(0, (INDEX(出力表!D:D,8))*V268/MAX(W268, Settings!B3)))</f>
        <v>#VALUE!</v>
      </c>
      <c r="Y268">
        <f>MIN(100, MAX(0, 100*BETAINV(乱数表!$I268, MAX(0.00000001, (1/(1+EXP(-(INDEX(係数表!G:G,9) + $B268))))*(EXP(INDEX(係数表!H:H,9) + INDEX(係数表!I:I,9)*LN(INDEX(出力表!C:C,9)+1)))), MAX(0.00000001, (1-(1/(1+EXP(-(INDEX(係数表!G:G,9) + $B268)))))*(EXP(INDEX(係数表!H:H,9) + INDEX(係数表!I:I,9)*LN(INDEX(出力表!C:C,9)+1)))))))</f>
        <v>79.807897412737631</v>
      </c>
      <c r="Z268" t="e">
        <f>MIN(100, MAX(0, (100*(INDEX(出力表!D:D,9))/(EXP(INDEX(係数表!B:B,9) + $C268) + (INDEX(出力表!D:D,9)))) + (乱数表!$U268*(Settings!B12/(((INDEX(出力表!D:D,9))+1)^INDEX(係数表!E:E,9)*INDEX(係数表!F:F,9))))))</f>
        <v>#VALUE!</v>
      </c>
      <c r="AA268" t="e">
        <f>MIN(100, MAX(0, (INDEX(出力表!D:D,9))*Y268/MAX(Z268, Settings!B3)))</f>
        <v>#VALUE!</v>
      </c>
      <c r="AB268">
        <f>MIN(100, MAX(0, 100*BETAINV(乱数表!$J268, MAX(0.00000001, (1/(1+EXP(-(INDEX(係数表!G:G,10) + $B268))))*(EXP(INDEX(係数表!H:H,10) + INDEX(係数表!I:I,10)*LN(INDEX(出力表!C:C,10)+1)))), MAX(0.00000001, (1-(1/(1+EXP(-(INDEX(係数表!G:G,10) + $B268)))))*(EXP(INDEX(係数表!H:H,10) + INDEX(係数表!I:I,10)*LN(INDEX(出力表!C:C,10)+1)))))))</f>
        <v>93.148282388150932</v>
      </c>
      <c r="AC268" t="e">
        <f>MIN(100, MAX(0, (100*(INDEX(出力表!D:D,10))/(EXP(INDEX(係数表!B:B,10) + $C268) + (INDEX(出力表!D:D,10)))) + (乱数表!$V268*(Settings!B12/(((INDEX(出力表!D:D,10))+1)^INDEX(係数表!E:E,10)*INDEX(係数表!F:F,10))))))</f>
        <v>#VALUE!</v>
      </c>
      <c r="AD268" t="e">
        <f>MIN(100, MAX(0, (INDEX(出力表!D:D,10))*AB268/MAX(AC268, Settings!B3)))</f>
        <v>#VALUE!</v>
      </c>
      <c r="AE268">
        <f>MIN(100, MAX(0, 100*BETAINV(乱数表!$K268, MAX(0.00000001, (1/(1+EXP(-(INDEX(係数表!G:G,11) + $B268))))*(EXP(INDEX(係数表!H:H,11) + INDEX(係数表!I:I,11)*LN(INDEX(出力表!C:C,11)+1)))), MAX(0.00000001, (1-(1/(1+EXP(-(INDEX(係数表!G:G,11) + $B268)))))*(EXP(INDEX(係数表!H:H,11) + INDEX(係数表!I:I,11)*LN(INDEX(出力表!C:C,11)+1)))))))</f>
        <v>47.580515088825244</v>
      </c>
      <c r="AF268" t="e">
        <f>MIN(100, MAX(0, (100*(INDEX(出力表!D:D,11))/(EXP(INDEX(係数表!B:B,11) + $C268) + (INDEX(出力表!D:D,11)))) + (乱数表!$W268*(Settings!B12/(((INDEX(出力表!D:D,11))+1)^INDEX(係数表!E:E,11)*INDEX(係数表!F:F,11))))))</f>
        <v>#VALUE!</v>
      </c>
      <c r="AG268" t="e">
        <f>MIN(100, MAX(0, (INDEX(出力表!D:D,11))*AE268/MAX(AF268, Settings!B3)))</f>
        <v>#VALUE!</v>
      </c>
      <c r="AH268">
        <f>MIN(100, MAX(0, 100*BETAINV(乱数表!$L268, MAX(0.00000001, (1/(1+EXP(-(INDEX(係数表!G:G,12) + $B268))))*(EXP(INDEX(係数表!H:H,12) + INDEX(係数表!I:I,12)*LN(INDEX(出力表!C:C,12)+1)))), MAX(0.00000001, (1-(1/(1+EXP(-(INDEX(係数表!G:G,12) + $B268)))))*(EXP(INDEX(係数表!H:H,12) + INDEX(係数表!I:I,12)*LN(INDEX(出力表!C:C,12)+1)))))))</f>
        <v>25.331284097173935</v>
      </c>
      <c r="AI268" t="e">
        <f>MIN(100, MAX(0, (100*(INDEX(出力表!D:D,12))/(EXP(INDEX(係数表!B:B,12) + $C268) + (INDEX(出力表!D:D,12)))) + (乱数表!$X268*(Settings!B12/(((INDEX(出力表!D:D,12))+1)^INDEX(係数表!E:E,12)*INDEX(係数表!F:F,12))))))</f>
        <v>#VALUE!</v>
      </c>
      <c r="AJ268" t="e">
        <f>MIN(100, MAX(0, (INDEX(出力表!D:D,12))*AH268/MAX(AI268, Settings!B3)))</f>
        <v>#VALUE!</v>
      </c>
      <c r="AK268">
        <f>MIN(100, MAX(0, 100*BETAINV(乱数表!$M268, MAX(0.00000001, (1/(1+EXP(-(INDEX(係数表!G:G,13) + $B268))))*(EXP(INDEX(係数表!H:H,13) + INDEX(係数表!I:I,13)*LN(INDEX(出力表!C:C,13)+1)))), MAX(0.00000001, (1-(1/(1+EXP(-(INDEX(係数表!G:G,13) + $B268)))))*(EXP(INDEX(係数表!H:H,13) + INDEX(係数表!I:I,13)*LN(INDEX(出力表!C:C,13)+1)))))))</f>
        <v>88.836391982590413</v>
      </c>
      <c r="AL268" t="e">
        <f>MIN(100, MAX(0, (100*(INDEX(出力表!D:D,13))/(EXP(INDEX(係数表!B:B,13) + $C268) + (INDEX(出力表!D:D,13)))) + (乱数表!$Y268*(Settings!B12/(((INDEX(出力表!D:D,13))+1)^INDEX(係数表!E:E,13)*INDEX(係数表!F:F,13))))))</f>
        <v>#VALUE!</v>
      </c>
      <c r="AM268" t="e">
        <f>MIN(100, MAX(0, (INDEX(出力表!D:D,13))*AK268/MAX(AL268, Settings!B3)))</f>
        <v>#VALUE!</v>
      </c>
      <c r="AN268">
        <f>IF(ISNUMBER(F268), INDEX(出力表!B:B,2)*F268, 0)+IF(ISNUMBER(I268), INDEX(出力表!B:B,3)*I268, 0)+IF(ISNUMBER(L268), INDEX(出力表!B:B,4)*L268, 0)+IF(ISNUMBER(O268), INDEX(出力表!B:B,5)*O268, 0)+IF(ISNUMBER(R268), INDEX(出力表!B:B,6)*R268, 0)+IF(ISNUMBER(U268), INDEX(出力表!B:B,7)*U268, 0)+IF(ISNUMBER(X268), INDEX(出力表!B:B,8)*X268, 0)+IF(ISNUMBER(AA268), INDEX(出力表!B:B,9)*AA268, 0)+IF(ISNUMBER(AD268), INDEX(出力表!B:B,10)*AD268, 0)+IF(ISNUMBER(AG268), INDEX(出力表!B:B,11)*AG268, 0)+IF(ISNUMBER(AJ268), INDEX(出力表!B:B,12)*AJ268, 0)+IF(ISNUMBER(AM268), INDEX(出力表!B:B,13)*AM268, 0)</f>
        <v>0</v>
      </c>
      <c r="AO268">
        <f>IF(ISNUMBER(F268), INDEX(出力表!B:B,2), 0)+IF(ISNUMBER(I268), INDEX(出力表!B:B,3), 0)+IF(ISNUMBER(L268), INDEX(出力表!B:B,4), 0)+IF(ISNUMBER(O268), INDEX(出力表!B:B,5), 0)+IF(ISNUMBER(R268), INDEX(出力表!B:B,6), 0)+IF(ISNUMBER(U268), INDEX(出力表!B:B,7), 0)+IF(ISNUMBER(X268), INDEX(出力表!B:B,8), 0)+IF(ISNUMBER(AA268), INDEX(出力表!B:B,9), 0)+IF(ISNUMBER(AD268), INDEX(出力表!B:B,10), 0)+IF(ISNUMBER(AG268), INDEX(出力表!B:B,11), 0)+IF(ISNUMBER(AJ268), INDEX(出力表!B:B,12), 0)+IF(ISNUMBER(AM268), INDEX(出力表!B:B,13), 0)</f>
        <v>0</v>
      </c>
      <c r="AP268" t="str">
        <f t="shared" si="4"/>
        <v/>
      </c>
    </row>
    <row r="269" spans="1:42" x14ac:dyDescent="0.2">
      <c r="A269">
        <v>268</v>
      </c>
      <c r="B269">
        <f>IF(UPPER(Settings!B4)="TRUE", 乱数表!$Z269*Settings!B10, 0)</f>
        <v>0.89006755184889319</v>
      </c>
      <c r="C269">
        <f>IF(UPPER(Settings!B4)="TRUE", 乱数表!$AA269*Settings!B11, 0)</f>
        <v>7.3731674737955319E-2</v>
      </c>
      <c r="D269">
        <f>MIN(100, MAX(0, 100*BETAINV(乱数表!$B269, MAX(0.00000001, (1/(1+EXP(-(INDEX(係数表!G:G,2) + $B269))))*(EXP(INDEX(係数表!H:H,2) + INDEX(係数表!I:I,2)*LN(INDEX(出力表!C:C,2)+1)))), MAX(0.00000001, (1-(1/(1+EXP(-(INDEX(係数表!G:G,2) + $B269)))))*(EXP(INDEX(係数表!H:H,2) + INDEX(係数表!I:I,2)*LN(INDEX(出力表!C:C,2)+1)))))))</f>
        <v>98.166978600436963</v>
      </c>
      <c r="E269" t="e">
        <f>MIN(100, MAX(0, (100*(INDEX(出力表!D:D,2))/(EXP(INDEX(係数表!B:B,2) + $C269) + (INDEX(出力表!D:D,2)))) + (乱数表!$N269*(Settings!B12/(((INDEX(出力表!D:D,2))+1)^INDEX(係数表!E:E,2)*INDEX(係数表!F:F,2))))))</f>
        <v>#VALUE!</v>
      </c>
      <c r="F269" t="e">
        <f>MIN(100, MAX(0, (INDEX(出力表!D:D,2))*D269/MAX(E269, Settings!B3)))</f>
        <v>#VALUE!</v>
      </c>
      <c r="G269">
        <f>MIN(100, MAX(0, 100*BETAINV(乱数表!$C269, MAX(0.00000001, (1/(1+EXP(-(INDEX(係数表!G:G,3) + $B269))))*(EXP(INDEX(係数表!H:H,3) + INDEX(係数表!I:I,3)*LN(INDEX(出力表!C:C,3)+1)))), MAX(0.00000001, (1-(1/(1+EXP(-(INDEX(係数表!G:G,3) + $B269)))))*(EXP(INDEX(係数表!H:H,3) + INDEX(係数表!I:I,3)*LN(INDEX(出力表!C:C,3)+1)))))))</f>
        <v>99.999376372454037</v>
      </c>
      <c r="H269" t="e">
        <f>MIN(100, MAX(0, (100*(INDEX(出力表!D:D,3))/(EXP(INDEX(係数表!B:B,3) + $C269) + (INDEX(出力表!D:D,3)))) + (乱数表!$O269*(Settings!B12/(((INDEX(出力表!D:D,3))+1)^INDEX(係数表!E:E,3)*INDEX(係数表!F:F,3))))))</f>
        <v>#VALUE!</v>
      </c>
      <c r="I269" t="e">
        <f>MIN(100, MAX(0, (INDEX(出力表!D:D,3))*G269/MAX(H269, Settings!B3)))</f>
        <v>#VALUE!</v>
      </c>
      <c r="J269">
        <f>MIN(100, MAX(0, 100*BETAINV(乱数表!$D269, MAX(0.00000001, (1/(1+EXP(-(INDEX(係数表!G:G,4) + $B269))))*(EXP(INDEX(係数表!H:H,4) + INDEX(係数表!I:I,4)*LN(INDEX(出力表!C:C,4)+1)))), MAX(0.00000001, (1-(1/(1+EXP(-(INDEX(係数表!G:G,4) + $B269)))))*(EXP(INDEX(係数表!H:H,4) + INDEX(係数表!I:I,4)*LN(INDEX(出力表!C:C,4)+1)))))))</f>
        <v>99.996891161571284</v>
      </c>
      <c r="K269" t="e">
        <f>MIN(100, MAX(0, (100*(INDEX(出力表!D:D,4))/(EXP(INDEX(係数表!B:B,4) + $C269) + (INDEX(出力表!D:D,4)))) + (乱数表!$P269*(Settings!B12/(((INDEX(出力表!D:D,4))+1)^INDEX(係数表!E:E,4)*INDEX(係数表!F:F,4))))))</f>
        <v>#VALUE!</v>
      </c>
      <c r="L269" t="e">
        <f>MIN(100, MAX(0, (INDEX(出力表!D:D,4))*J269/MAX(K269, Settings!B3)))</f>
        <v>#VALUE!</v>
      </c>
      <c r="M269">
        <f>MIN(100, MAX(0, 100*BETAINV(乱数表!$E269, MAX(0.00000001, (1/(1+EXP(-(INDEX(係数表!G:G,5) + $B269))))*(EXP(INDEX(係数表!H:H,5) + INDEX(係数表!I:I,5)*LN(INDEX(出力表!C:C,5)+1)))), MAX(0.00000001, (1-(1/(1+EXP(-(INDEX(係数表!G:G,5) + $B269)))))*(EXP(INDEX(係数表!H:H,5) + INDEX(係数表!I:I,5)*LN(INDEX(出力表!C:C,5)+1)))))))</f>
        <v>94.937491613934029</v>
      </c>
      <c r="N269" t="e">
        <f>MIN(100, MAX(0, (100*(INDEX(出力表!D:D,5))/(EXP(INDEX(係数表!B:B,5) + $C269) + (INDEX(出力表!D:D,5)))) + (乱数表!$Q269*(Settings!B12/(((INDEX(出力表!D:D,5))+1)^INDEX(係数表!E:E,5)*INDEX(係数表!F:F,5))))))</f>
        <v>#VALUE!</v>
      </c>
      <c r="O269" t="e">
        <f>MIN(100, MAX(0, (INDEX(出力表!D:D,5))*M269/MAX(N269, Settings!B3)))</f>
        <v>#VALUE!</v>
      </c>
      <c r="P269">
        <f>MIN(100, MAX(0, 100*BETAINV(乱数表!$F269, MAX(0.00000001, (1/(1+EXP(-(INDEX(係数表!G:G,6) + $B269))))*(EXP(INDEX(係数表!H:H,6) + INDEX(係数表!I:I,6)*LN(INDEX(出力表!C:C,6)+1)))), MAX(0.00000001, (1-(1/(1+EXP(-(INDEX(係数表!G:G,6) + $B269)))))*(EXP(INDEX(係数表!H:H,6) + INDEX(係数表!I:I,6)*LN(INDEX(出力表!C:C,6)+1)))))))</f>
        <v>98.383455629698489</v>
      </c>
      <c r="Q269" t="e">
        <f>MIN(100, MAX(0, (100*(INDEX(出力表!D:D,6))/(EXP(INDEX(係数表!B:B,6) + $C269) + (INDEX(出力表!D:D,6)))) + (乱数表!$R269*(Settings!B12/(((INDEX(出力表!D:D,6))+1)^INDEX(係数表!E:E,6)*INDEX(係数表!F:F,6))))))</f>
        <v>#VALUE!</v>
      </c>
      <c r="R269" t="e">
        <f>MIN(100, MAX(0, (INDEX(出力表!D:D,6))*P269/MAX(Q269, Settings!B3)))</f>
        <v>#VALUE!</v>
      </c>
      <c r="S269">
        <f>MIN(100, MAX(0, 100*BETAINV(乱数表!$G269, MAX(0.00000001, (1/(1+EXP(-(INDEX(係数表!G:G,7) + $B269))))*(EXP(INDEX(係数表!H:H,7) + INDEX(係数表!I:I,7)*LN(INDEX(出力表!C:C,7)+1)))), MAX(0.00000001, (1-(1/(1+EXP(-(INDEX(係数表!G:G,7) + $B269)))))*(EXP(INDEX(係数表!H:H,7) + INDEX(係数表!I:I,7)*LN(INDEX(出力表!C:C,7)+1)))))))</f>
        <v>96.921121118651428</v>
      </c>
      <c r="T269" t="e">
        <f>MIN(100, MAX(0, (100*(INDEX(出力表!D:D,7))/(EXP(INDEX(係数表!B:B,7) + $C269) + (INDEX(出力表!D:D,7)))) + (乱数表!$S269*(Settings!B12/(((INDEX(出力表!D:D,7))+1)^INDEX(係数表!E:E,7)*INDEX(係数表!F:F,7))))))</f>
        <v>#VALUE!</v>
      </c>
      <c r="U269" t="e">
        <f>MIN(100, MAX(0, (INDEX(出力表!D:D,7))*S269/MAX(T269, Settings!B3)))</f>
        <v>#VALUE!</v>
      </c>
      <c r="V269">
        <f>MIN(100, MAX(0, 100*BETAINV(乱数表!$H269, MAX(0.00000001, (1/(1+EXP(-(INDEX(係数表!G:G,8) + $B269))))*(EXP(INDEX(係数表!H:H,8) + INDEX(係数表!I:I,8)*LN(INDEX(出力表!C:C,8)+1)))), MAX(0.00000001, (1-(1/(1+EXP(-(INDEX(係数表!G:G,8) + $B269)))))*(EXP(INDEX(係数表!H:H,8) + INDEX(係数表!I:I,8)*LN(INDEX(出力表!C:C,8)+1)))))))</f>
        <v>81.189797171318332</v>
      </c>
      <c r="W269" t="e">
        <f>MIN(100, MAX(0, (100*(INDEX(出力表!D:D,8))/(EXP(INDEX(係数表!B:B,8) + $C269) + (INDEX(出力表!D:D,8)))) + (乱数表!$T269*(Settings!B12/(((INDEX(出力表!D:D,8))+1)^INDEX(係数表!E:E,8)*INDEX(係数表!F:F,8))))))</f>
        <v>#VALUE!</v>
      </c>
      <c r="X269" t="e">
        <f>MIN(100, MAX(0, (INDEX(出力表!D:D,8))*V269/MAX(W269, Settings!B3)))</f>
        <v>#VALUE!</v>
      </c>
      <c r="Y269">
        <f>MIN(100, MAX(0, 100*BETAINV(乱数表!$I269, MAX(0.00000001, (1/(1+EXP(-(INDEX(係数表!G:G,9) + $B269))))*(EXP(INDEX(係数表!H:H,9) + INDEX(係数表!I:I,9)*LN(INDEX(出力表!C:C,9)+1)))), MAX(0.00000001, (1-(1/(1+EXP(-(INDEX(係数表!G:G,9) + $B269)))))*(EXP(INDEX(係数表!H:H,9) + INDEX(係数表!I:I,9)*LN(INDEX(出力表!C:C,9)+1)))))))</f>
        <v>94.237473972042579</v>
      </c>
      <c r="Z269" t="e">
        <f>MIN(100, MAX(0, (100*(INDEX(出力表!D:D,9))/(EXP(INDEX(係数表!B:B,9) + $C269) + (INDEX(出力表!D:D,9)))) + (乱数表!$U269*(Settings!B12/(((INDEX(出力表!D:D,9))+1)^INDEX(係数表!E:E,9)*INDEX(係数表!F:F,9))))))</f>
        <v>#VALUE!</v>
      </c>
      <c r="AA269" t="e">
        <f>MIN(100, MAX(0, (INDEX(出力表!D:D,9))*Y269/MAX(Z269, Settings!B3)))</f>
        <v>#VALUE!</v>
      </c>
      <c r="AB269">
        <f>MIN(100, MAX(0, 100*BETAINV(乱数表!$J269, MAX(0.00000001, (1/(1+EXP(-(INDEX(係数表!G:G,10) + $B269))))*(EXP(INDEX(係数表!H:H,10) + INDEX(係数表!I:I,10)*LN(INDEX(出力表!C:C,10)+1)))), MAX(0.00000001, (1-(1/(1+EXP(-(INDEX(係数表!G:G,10) + $B269)))))*(EXP(INDEX(係数表!H:H,10) + INDEX(係数表!I:I,10)*LN(INDEX(出力表!C:C,10)+1)))))))</f>
        <v>98.818513701523585</v>
      </c>
      <c r="AC269" t="e">
        <f>MIN(100, MAX(0, (100*(INDEX(出力表!D:D,10))/(EXP(INDEX(係数表!B:B,10) + $C269) + (INDEX(出力表!D:D,10)))) + (乱数表!$V269*(Settings!B12/(((INDEX(出力表!D:D,10))+1)^INDEX(係数表!E:E,10)*INDEX(係数表!F:F,10))))))</f>
        <v>#VALUE!</v>
      </c>
      <c r="AD269" t="e">
        <f>MIN(100, MAX(0, (INDEX(出力表!D:D,10))*AB269/MAX(AC269, Settings!B3)))</f>
        <v>#VALUE!</v>
      </c>
      <c r="AE269">
        <f>MIN(100, MAX(0, 100*BETAINV(乱数表!$K269, MAX(0.00000001, (1/(1+EXP(-(INDEX(係数表!G:G,11) + $B269))))*(EXP(INDEX(係数表!H:H,11) + INDEX(係数表!I:I,11)*LN(INDEX(出力表!C:C,11)+1)))), MAX(0.00000001, (1-(1/(1+EXP(-(INDEX(係数表!G:G,11) + $B269)))))*(EXP(INDEX(係数表!H:H,11) + INDEX(係数表!I:I,11)*LN(INDEX(出力表!C:C,11)+1)))))))</f>
        <v>43.46666104284045</v>
      </c>
      <c r="AF269" t="e">
        <f>MIN(100, MAX(0, (100*(INDEX(出力表!D:D,11))/(EXP(INDEX(係数表!B:B,11) + $C269) + (INDEX(出力表!D:D,11)))) + (乱数表!$W269*(Settings!B12/(((INDEX(出力表!D:D,11))+1)^INDEX(係数表!E:E,11)*INDEX(係数表!F:F,11))))))</f>
        <v>#VALUE!</v>
      </c>
      <c r="AG269" t="e">
        <f>MIN(100, MAX(0, (INDEX(出力表!D:D,11))*AE269/MAX(AF269, Settings!B3)))</f>
        <v>#VALUE!</v>
      </c>
      <c r="AH269">
        <f>MIN(100, MAX(0, 100*BETAINV(乱数表!$L269, MAX(0.00000001, (1/(1+EXP(-(INDEX(係数表!G:G,12) + $B269))))*(EXP(INDEX(係数表!H:H,12) + INDEX(係数表!I:I,12)*LN(INDEX(出力表!C:C,12)+1)))), MAX(0.00000001, (1-(1/(1+EXP(-(INDEX(係数表!G:G,12) + $B269)))))*(EXP(INDEX(係数表!H:H,12) + INDEX(係数表!I:I,12)*LN(INDEX(出力表!C:C,12)+1)))))))</f>
        <v>98.289802858348665</v>
      </c>
      <c r="AI269" t="e">
        <f>MIN(100, MAX(0, (100*(INDEX(出力表!D:D,12))/(EXP(INDEX(係数表!B:B,12) + $C269) + (INDEX(出力表!D:D,12)))) + (乱数表!$X269*(Settings!B12/(((INDEX(出力表!D:D,12))+1)^INDEX(係数表!E:E,12)*INDEX(係数表!F:F,12))))))</f>
        <v>#VALUE!</v>
      </c>
      <c r="AJ269" t="e">
        <f>MIN(100, MAX(0, (INDEX(出力表!D:D,12))*AH269/MAX(AI269, Settings!B3)))</f>
        <v>#VALUE!</v>
      </c>
      <c r="AK269">
        <f>MIN(100, MAX(0, 100*BETAINV(乱数表!$M269, MAX(0.00000001, (1/(1+EXP(-(INDEX(係数表!G:G,13) + $B269))))*(EXP(INDEX(係数表!H:H,13) + INDEX(係数表!I:I,13)*LN(INDEX(出力表!C:C,13)+1)))), MAX(0.00000001, (1-(1/(1+EXP(-(INDEX(係数表!G:G,13) + $B269)))))*(EXP(INDEX(係数表!H:H,13) + INDEX(係数表!I:I,13)*LN(INDEX(出力表!C:C,13)+1)))))))</f>
        <v>84.265171247659808</v>
      </c>
      <c r="AL269" t="e">
        <f>MIN(100, MAX(0, (100*(INDEX(出力表!D:D,13))/(EXP(INDEX(係数表!B:B,13) + $C269) + (INDEX(出力表!D:D,13)))) + (乱数表!$Y269*(Settings!B12/(((INDEX(出力表!D:D,13))+1)^INDEX(係数表!E:E,13)*INDEX(係数表!F:F,13))))))</f>
        <v>#VALUE!</v>
      </c>
      <c r="AM269" t="e">
        <f>MIN(100, MAX(0, (INDEX(出力表!D:D,13))*AK269/MAX(AL269, Settings!B3)))</f>
        <v>#VALUE!</v>
      </c>
      <c r="AN269">
        <f>IF(ISNUMBER(F269), INDEX(出力表!B:B,2)*F269, 0)+IF(ISNUMBER(I269), INDEX(出力表!B:B,3)*I269, 0)+IF(ISNUMBER(L269), INDEX(出力表!B:B,4)*L269, 0)+IF(ISNUMBER(O269), INDEX(出力表!B:B,5)*O269, 0)+IF(ISNUMBER(R269), INDEX(出力表!B:B,6)*R269, 0)+IF(ISNUMBER(U269), INDEX(出力表!B:B,7)*U269, 0)+IF(ISNUMBER(X269), INDEX(出力表!B:B,8)*X269, 0)+IF(ISNUMBER(AA269), INDEX(出力表!B:B,9)*AA269, 0)+IF(ISNUMBER(AD269), INDEX(出力表!B:B,10)*AD269, 0)+IF(ISNUMBER(AG269), INDEX(出力表!B:B,11)*AG269, 0)+IF(ISNUMBER(AJ269), INDEX(出力表!B:B,12)*AJ269, 0)+IF(ISNUMBER(AM269), INDEX(出力表!B:B,13)*AM269, 0)</f>
        <v>0</v>
      </c>
      <c r="AO269">
        <f>IF(ISNUMBER(F269), INDEX(出力表!B:B,2), 0)+IF(ISNUMBER(I269), INDEX(出力表!B:B,3), 0)+IF(ISNUMBER(L269), INDEX(出力表!B:B,4), 0)+IF(ISNUMBER(O269), INDEX(出力表!B:B,5), 0)+IF(ISNUMBER(R269), INDEX(出力表!B:B,6), 0)+IF(ISNUMBER(U269), INDEX(出力表!B:B,7), 0)+IF(ISNUMBER(X269), INDEX(出力表!B:B,8), 0)+IF(ISNUMBER(AA269), INDEX(出力表!B:B,9), 0)+IF(ISNUMBER(AD269), INDEX(出力表!B:B,10), 0)+IF(ISNUMBER(AG269), INDEX(出力表!B:B,11), 0)+IF(ISNUMBER(AJ269), INDEX(出力表!B:B,12), 0)+IF(ISNUMBER(AM269), INDEX(出力表!B:B,13), 0)</f>
        <v>0</v>
      </c>
      <c r="AP269" t="str">
        <f t="shared" si="4"/>
        <v/>
      </c>
    </row>
    <row r="270" spans="1:42" x14ac:dyDescent="0.2">
      <c r="A270">
        <v>269</v>
      </c>
      <c r="B270">
        <f>IF(UPPER(Settings!B4)="TRUE", 乱数表!$Z270*Settings!B10, 0)</f>
        <v>-0.37015172657453782</v>
      </c>
      <c r="C270">
        <f>IF(UPPER(Settings!B4)="TRUE", 乱数表!$AA270*Settings!B11, 0)</f>
        <v>3.8184397145447586E-2</v>
      </c>
      <c r="D270">
        <f>MIN(100, MAX(0, 100*BETAINV(乱数表!$B270, MAX(0.00000001, (1/(1+EXP(-(INDEX(係数表!G:G,2) + $B270))))*(EXP(INDEX(係数表!H:H,2) + INDEX(係数表!I:I,2)*LN(INDEX(出力表!C:C,2)+1)))), MAX(0.00000001, (1-(1/(1+EXP(-(INDEX(係数表!G:G,2) + $B270)))))*(EXP(INDEX(係数表!H:H,2) + INDEX(係数表!I:I,2)*LN(INDEX(出力表!C:C,2)+1)))))))</f>
        <v>45.196442390348828</v>
      </c>
      <c r="E270" t="e">
        <f>MIN(100, MAX(0, (100*(INDEX(出力表!D:D,2))/(EXP(INDEX(係数表!B:B,2) + $C270) + (INDEX(出力表!D:D,2)))) + (乱数表!$N270*(Settings!B12/(((INDEX(出力表!D:D,2))+1)^INDEX(係数表!E:E,2)*INDEX(係数表!F:F,2))))))</f>
        <v>#VALUE!</v>
      </c>
      <c r="F270" t="e">
        <f>MIN(100, MAX(0, (INDEX(出力表!D:D,2))*D270/MAX(E270, Settings!B3)))</f>
        <v>#VALUE!</v>
      </c>
      <c r="G270">
        <f>MIN(100, MAX(0, 100*BETAINV(乱数表!$C270, MAX(0.00000001, (1/(1+EXP(-(INDEX(係数表!G:G,3) + $B270))))*(EXP(INDEX(係数表!H:H,3) + INDEX(係数表!I:I,3)*LN(INDEX(出力表!C:C,3)+1)))), MAX(0.00000001, (1-(1/(1+EXP(-(INDEX(係数表!G:G,3) + $B270)))))*(EXP(INDEX(係数表!H:H,3) + INDEX(係数表!I:I,3)*LN(INDEX(出力表!C:C,3)+1)))))))</f>
        <v>55.91112346959607</v>
      </c>
      <c r="H270" t="e">
        <f>MIN(100, MAX(0, (100*(INDEX(出力表!D:D,3))/(EXP(INDEX(係数表!B:B,3) + $C270) + (INDEX(出力表!D:D,3)))) + (乱数表!$O270*(Settings!B12/(((INDEX(出力表!D:D,3))+1)^INDEX(係数表!E:E,3)*INDEX(係数表!F:F,3))))))</f>
        <v>#VALUE!</v>
      </c>
      <c r="I270" t="e">
        <f>MIN(100, MAX(0, (INDEX(出力表!D:D,3))*G270/MAX(H270, Settings!B3)))</f>
        <v>#VALUE!</v>
      </c>
      <c r="J270">
        <f>MIN(100, MAX(0, 100*BETAINV(乱数表!$D270, MAX(0.00000001, (1/(1+EXP(-(INDEX(係数表!G:G,4) + $B270))))*(EXP(INDEX(係数表!H:H,4) + INDEX(係数表!I:I,4)*LN(INDEX(出力表!C:C,4)+1)))), MAX(0.00000001, (1-(1/(1+EXP(-(INDEX(係数表!G:G,4) + $B270)))))*(EXP(INDEX(係数表!H:H,4) + INDEX(係数表!I:I,4)*LN(INDEX(出力表!C:C,4)+1)))))))</f>
        <v>65.232450251270009</v>
      </c>
      <c r="K270" t="e">
        <f>MIN(100, MAX(0, (100*(INDEX(出力表!D:D,4))/(EXP(INDEX(係数表!B:B,4) + $C270) + (INDEX(出力表!D:D,4)))) + (乱数表!$P270*(Settings!B12/(((INDEX(出力表!D:D,4))+1)^INDEX(係数表!E:E,4)*INDEX(係数表!F:F,4))))))</f>
        <v>#VALUE!</v>
      </c>
      <c r="L270" t="e">
        <f>MIN(100, MAX(0, (INDEX(出力表!D:D,4))*J270/MAX(K270, Settings!B3)))</f>
        <v>#VALUE!</v>
      </c>
      <c r="M270">
        <f>MIN(100, MAX(0, 100*BETAINV(乱数表!$E270, MAX(0.00000001, (1/(1+EXP(-(INDEX(係数表!G:G,5) + $B270))))*(EXP(INDEX(係数表!H:H,5) + INDEX(係数表!I:I,5)*LN(INDEX(出力表!C:C,5)+1)))), MAX(0.00000001, (1-(1/(1+EXP(-(INDEX(係数表!G:G,5) + $B270)))))*(EXP(INDEX(係数表!H:H,5) + INDEX(係数表!I:I,5)*LN(INDEX(出力表!C:C,5)+1)))))))</f>
        <v>85.22471560981441</v>
      </c>
      <c r="N270" t="e">
        <f>MIN(100, MAX(0, (100*(INDEX(出力表!D:D,5))/(EXP(INDEX(係数表!B:B,5) + $C270) + (INDEX(出力表!D:D,5)))) + (乱数表!$Q270*(Settings!B12/(((INDEX(出力表!D:D,5))+1)^INDEX(係数表!E:E,5)*INDEX(係数表!F:F,5))))))</f>
        <v>#VALUE!</v>
      </c>
      <c r="O270" t="e">
        <f>MIN(100, MAX(0, (INDEX(出力表!D:D,5))*M270/MAX(N270, Settings!B3)))</f>
        <v>#VALUE!</v>
      </c>
      <c r="P270">
        <f>MIN(100, MAX(0, 100*BETAINV(乱数表!$F270, MAX(0.00000001, (1/(1+EXP(-(INDEX(係数表!G:G,6) + $B270))))*(EXP(INDEX(係数表!H:H,6) + INDEX(係数表!I:I,6)*LN(INDEX(出力表!C:C,6)+1)))), MAX(0.00000001, (1-(1/(1+EXP(-(INDEX(係数表!G:G,6) + $B270)))))*(EXP(INDEX(係数表!H:H,6) + INDEX(係数表!I:I,6)*LN(INDEX(出力表!C:C,6)+1)))))))</f>
        <v>28.482104007966534</v>
      </c>
      <c r="Q270" t="e">
        <f>MIN(100, MAX(0, (100*(INDEX(出力表!D:D,6))/(EXP(INDEX(係数表!B:B,6) + $C270) + (INDEX(出力表!D:D,6)))) + (乱数表!$R270*(Settings!B12/(((INDEX(出力表!D:D,6))+1)^INDEX(係数表!E:E,6)*INDEX(係数表!F:F,6))))))</f>
        <v>#VALUE!</v>
      </c>
      <c r="R270" t="e">
        <f>MIN(100, MAX(0, (INDEX(出力表!D:D,6))*P270/MAX(Q270, Settings!B3)))</f>
        <v>#VALUE!</v>
      </c>
      <c r="S270">
        <f>MIN(100, MAX(0, 100*BETAINV(乱数表!$G270, MAX(0.00000001, (1/(1+EXP(-(INDEX(係数表!G:G,7) + $B270))))*(EXP(INDEX(係数表!H:H,7) + INDEX(係数表!I:I,7)*LN(INDEX(出力表!C:C,7)+1)))), MAX(0.00000001, (1-(1/(1+EXP(-(INDEX(係数表!G:G,7) + $B270)))))*(EXP(INDEX(係数表!H:H,7) + INDEX(係数表!I:I,7)*LN(INDEX(出力表!C:C,7)+1)))))))</f>
        <v>98.253686881585864</v>
      </c>
      <c r="T270" t="e">
        <f>MIN(100, MAX(0, (100*(INDEX(出力表!D:D,7))/(EXP(INDEX(係数表!B:B,7) + $C270) + (INDEX(出力表!D:D,7)))) + (乱数表!$S270*(Settings!B12/(((INDEX(出力表!D:D,7))+1)^INDEX(係数表!E:E,7)*INDEX(係数表!F:F,7))))))</f>
        <v>#VALUE!</v>
      </c>
      <c r="U270" t="e">
        <f>MIN(100, MAX(0, (INDEX(出力表!D:D,7))*S270/MAX(T270, Settings!B3)))</f>
        <v>#VALUE!</v>
      </c>
      <c r="V270">
        <f>MIN(100, MAX(0, 100*BETAINV(乱数表!$H270, MAX(0.00000001, (1/(1+EXP(-(INDEX(係数表!G:G,8) + $B270))))*(EXP(INDEX(係数表!H:H,8) + INDEX(係数表!I:I,8)*LN(INDEX(出力表!C:C,8)+1)))), MAX(0.00000001, (1-(1/(1+EXP(-(INDEX(係数表!G:G,8) + $B270)))))*(EXP(INDEX(係数表!H:H,8) + INDEX(係数表!I:I,8)*LN(INDEX(出力表!C:C,8)+1)))))))</f>
        <v>68.328103850279362</v>
      </c>
      <c r="W270" t="e">
        <f>MIN(100, MAX(0, (100*(INDEX(出力表!D:D,8))/(EXP(INDEX(係数表!B:B,8) + $C270) + (INDEX(出力表!D:D,8)))) + (乱数表!$T270*(Settings!B12/(((INDEX(出力表!D:D,8))+1)^INDEX(係数表!E:E,8)*INDEX(係数表!F:F,8))))))</f>
        <v>#VALUE!</v>
      </c>
      <c r="X270" t="e">
        <f>MIN(100, MAX(0, (INDEX(出力表!D:D,8))*V270/MAX(W270, Settings!B3)))</f>
        <v>#VALUE!</v>
      </c>
      <c r="Y270">
        <f>MIN(100, MAX(0, 100*BETAINV(乱数表!$I270, MAX(0.00000001, (1/(1+EXP(-(INDEX(係数表!G:G,9) + $B270))))*(EXP(INDEX(係数表!H:H,9) + INDEX(係数表!I:I,9)*LN(INDEX(出力表!C:C,9)+1)))), MAX(0.00000001, (1-(1/(1+EXP(-(INDEX(係数表!G:G,9) + $B270)))))*(EXP(INDEX(係数表!H:H,9) + INDEX(係数表!I:I,9)*LN(INDEX(出力表!C:C,9)+1)))))))</f>
        <v>72.815068441902071</v>
      </c>
      <c r="Z270" t="e">
        <f>MIN(100, MAX(0, (100*(INDEX(出力表!D:D,9))/(EXP(INDEX(係数表!B:B,9) + $C270) + (INDEX(出力表!D:D,9)))) + (乱数表!$U270*(Settings!B12/(((INDEX(出力表!D:D,9))+1)^INDEX(係数表!E:E,9)*INDEX(係数表!F:F,9))))))</f>
        <v>#VALUE!</v>
      </c>
      <c r="AA270" t="e">
        <f>MIN(100, MAX(0, (INDEX(出力表!D:D,9))*Y270/MAX(Z270, Settings!B3)))</f>
        <v>#VALUE!</v>
      </c>
      <c r="AB270">
        <f>MIN(100, MAX(0, 100*BETAINV(乱数表!$J270, MAX(0.00000001, (1/(1+EXP(-(INDEX(係数表!G:G,10) + $B270))))*(EXP(INDEX(係数表!H:H,10) + INDEX(係数表!I:I,10)*LN(INDEX(出力表!C:C,10)+1)))), MAX(0.00000001, (1-(1/(1+EXP(-(INDEX(係数表!G:G,10) + $B270)))))*(EXP(INDEX(係数表!H:H,10) + INDEX(係数表!I:I,10)*LN(INDEX(出力表!C:C,10)+1)))))))</f>
        <v>85.284953811213555</v>
      </c>
      <c r="AC270" t="e">
        <f>MIN(100, MAX(0, (100*(INDEX(出力表!D:D,10))/(EXP(INDEX(係数表!B:B,10) + $C270) + (INDEX(出力表!D:D,10)))) + (乱数表!$V270*(Settings!B12/(((INDEX(出力表!D:D,10))+1)^INDEX(係数表!E:E,10)*INDEX(係数表!F:F,10))))))</f>
        <v>#VALUE!</v>
      </c>
      <c r="AD270" t="e">
        <f>MIN(100, MAX(0, (INDEX(出力表!D:D,10))*AB270/MAX(AC270, Settings!B3)))</f>
        <v>#VALUE!</v>
      </c>
      <c r="AE270">
        <f>MIN(100, MAX(0, 100*BETAINV(乱数表!$K270, MAX(0.00000001, (1/(1+EXP(-(INDEX(係数表!G:G,11) + $B270))))*(EXP(INDEX(係数表!H:H,11) + INDEX(係数表!I:I,11)*LN(INDEX(出力表!C:C,11)+1)))), MAX(0.00000001, (1-(1/(1+EXP(-(INDEX(係数表!G:G,11) + $B270)))))*(EXP(INDEX(係数表!H:H,11) + INDEX(係数表!I:I,11)*LN(INDEX(出力表!C:C,11)+1)))))))</f>
        <v>76.951873425021276</v>
      </c>
      <c r="AF270" t="e">
        <f>MIN(100, MAX(0, (100*(INDEX(出力表!D:D,11))/(EXP(INDEX(係数表!B:B,11) + $C270) + (INDEX(出力表!D:D,11)))) + (乱数表!$W270*(Settings!B12/(((INDEX(出力表!D:D,11))+1)^INDEX(係数表!E:E,11)*INDEX(係数表!F:F,11))))))</f>
        <v>#VALUE!</v>
      </c>
      <c r="AG270" t="e">
        <f>MIN(100, MAX(0, (INDEX(出力表!D:D,11))*AE270/MAX(AF270, Settings!B3)))</f>
        <v>#VALUE!</v>
      </c>
      <c r="AH270">
        <f>MIN(100, MAX(0, 100*BETAINV(乱数表!$L270, MAX(0.00000001, (1/(1+EXP(-(INDEX(係数表!G:G,12) + $B270))))*(EXP(INDEX(係数表!H:H,12) + INDEX(係数表!I:I,12)*LN(INDEX(出力表!C:C,12)+1)))), MAX(0.00000001, (1-(1/(1+EXP(-(INDEX(係数表!G:G,12) + $B270)))))*(EXP(INDEX(係数表!H:H,12) + INDEX(係数表!I:I,12)*LN(INDEX(出力表!C:C,12)+1)))))))</f>
        <v>93.142681063512384</v>
      </c>
      <c r="AI270" t="e">
        <f>MIN(100, MAX(0, (100*(INDEX(出力表!D:D,12))/(EXP(INDEX(係数表!B:B,12) + $C270) + (INDEX(出力表!D:D,12)))) + (乱数表!$X270*(Settings!B12/(((INDEX(出力表!D:D,12))+1)^INDEX(係数表!E:E,12)*INDEX(係数表!F:F,12))))))</f>
        <v>#VALUE!</v>
      </c>
      <c r="AJ270" t="e">
        <f>MIN(100, MAX(0, (INDEX(出力表!D:D,12))*AH270/MAX(AI270, Settings!B3)))</f>
        <v>#VALUE!</v>
      </c>
      <c r="AK270">
        <f>MIN(100, MAX(0, 100*BETAINV(乱数表!$M270, MAX(0.00000001, (1/(1+EXP(-(INDEX(係数表!G:G,13) + $B270))))*(EXP(INDEX(係数表!H:H,13) + INDEX(係数表!I:I,13)*LN(INDEX(出力表!C:C,13)+1)))), MAX(0.00000001, (1-(1/(1+EXP(-(INDEX(係数表!G:G,13) + $B270)))))*(EXP(INDEX(係数表!H:H,13) + INDEX(係数表!I:I,13)*LN(INDEX(出力表!C:C,13)+1)))))))</f>
        <v>84.242507539141144</v>
      </c>
      <c r="AL270" t="e">
        <f>MIN(100, MAX(0, (100*(INDEX(出力表!D:D,13))/(EXP(INDEX(係数表!B:B,13) + $C270) + (INDEX(出力表!D:D,13)))) + (乱数表!$Y270*(Settings!B12/(((INDEX(出力表!D:D,13))+1)^INDEX(係数表!E:E,13)*INDEX(係数表!F:F,13))))))</f>
        <v>#VALUE!</v>
      </c>
      <c r="AM270" t="e">
        <f>MIN(100, MAX(0, (INDEX(出力表!D:D,13))*AK270/MAX(AL270, Settings!B3)))</f>
        <v>#VALUE!</v>
      </c>
      <c r="AN270">
        <f>IF(ISNUMBER(F270), INDEX(出力表!B:B,2)*F270, 0)+IF(ISNUMBER(I270), INDEX(出力表!B:B,3)*I270, 0)+IF(ISNUMBER(L270), INDEX(出力表!B:B,4)*L270, 0)+IF(ISNUMBER(O270), INDEX(出力表!B:B,5)*O270, 0)+IF(ISNUMBER(R270), INDEX(出力表!B:B,6)*R270, 0)+IF(ISNUMBER(U270), INDEX(出力表!B:B,7)*U270, 0)+IF(ISNUMBER(X270), INDEX(出力表!B:B,8)*X270, 0)+IF(ISNUMBER(AA270), INDEX(出力表!B:B,9)*AA270, 0)+IF(ISNUMBER(AD270), INDEX(出力表!B:B,10)*AD270, 0)+IF(ISNUMBER(AG270), INDEX(出力表!B:B,11)*AG270, 0)+IF(ISNUMBER(AJ270), INDEX(出力表!B:B,12)*AJ270, 0)+IF(ISNUMBER(AM270), INDEX(出力表!B:B,13)*AM270, 0)</f>
        <v>0</v>
      </c>
      <c r="AO270">
        <f>IF(ISNUMBER(F270), INDEX(出力表!B:B,2), 0)+IF(ISNUMBER(I270), INDEX(出力表!B:B,3), 0)+IF(ISNUMBER(L270), INDEX(出力表!B:B,4), 0)+IF(ISNUMBER(O270), INDEX(出力表!B:B,5), 0)+IF(ISNUMBER(R270), INDEX(出力表!B:B,6), 0)+IF(ISNUMBER(U270), INDEX(出力表!B:B,7), 0)+IF(ISNUMBER(X270), INDEX(出力表!B:B,8), 0)+IF(ISNUMBER(AA270), INDEX(出力表!B:B,9), 0)+IF(ISNUMBER(AD270), INDEX(出力表!B:B,10), 0)+IF(ISNUMBER(AG270), INDEX(出力表!B:B,11), 0)+IF(ISNUMBER(AJ270), INDEX(出力表!B:B,12), 0)+IF(ISNUMBER(AM270), INDEX(出力表!B:B,13), 0)</f>
        <v>0</v>
      </c>
      <c r="AP270" t="str">
        <f t="shared" si="4"/>
        <v/>
      </c>
    </row>
    <row r="271" spans="1:42" x14ac:dyDescent="0.2">
      <c r="A271">
        <v>270</v>
      </c>
      <c r="B271">
        <f>IF(UPPER(Settings!B4)="TRUE", 乱数表!$Z271*Settings!B10, 0)</f>
        <v>0.1988680158834768</v>
      </c>
      <c r="C271">
        <f>IF(UPPER(Settings!B4)="TRUE", 乱数表!$AA271*Settings!B11, 0)</f>
        <v>3.8782288356349774E-2</v>
      </c>
      <c r="D271">
        <f>MIN(100, MAX(0, 100*BETAINV(乱数表!$B271, MAX(0.00000001, (1/(1+EXP(-(INDEX(係数表!G:G,2) + $B271))))*(EXP(INDEX(係数表!H:H,2) + INDEX(係数表!I:I,2)*LN(INDEX(出力表!C:C,2)+1)))), MAX(0.00000001, (1-(1/(1+EXP(-(INDEX(係数表!G:G,2) + $B271)))))*(EXP(INDEX(係数表!H:H,2) + INDEX(係数表!I:I,2)*LN(INDEX(出力表!C:C,2)+1)))))))</f>
        <v>97.042317165180563</v>
      </c>
      <c r="E271" t="e">
        <f>MIN(100, MAX(0, (100*(INDEX(出力表!D:D,2))/(EXP(INDEX(係数表!B:B,2) + $C271) + (INDEX(出力表!D:D,2)))) + (乱数表!$N271*(Settings!B12/(((INDEX(出力表!D:D,2))+1)^INDEX(係数表!E:E,2)*INDEX(係数表!F:F,2))))))</f>
        <v>#VALUE!</v>
      </c>
      <c r="F271" t="e">
        <f>MIN(100, MAX(0, (INDEX(出力表!D:D,2))*D271/MAX(E271, Settings!B3)))</f>
        <v>#VALUE!</v>
      </c>
      <c r="G271">
        <f>MIN(100, MAX(0, 100*BETAINV(乱数表!$C271, MAX(0.00000001, (1/(1+EXP(-(INDEX(係数表!G:G,3) + $B271))))*(EXP(INDEX(係数表!H:H,3) + INDEX(係数表!I:I,3)*LN(INDEX(出力表!C:C,3)+1)))), MAX(0.00000001, (1-(1/(1+EXP(-(INDEX(係数表!G:G,3) + $B271)))))*(EXP(INDEX(係数表!H:H,3) + INDEX(係数表!I:I,3)*LN(INDEX(出力表!C:C,3)+1)))))))</f>
        <v>99.982346956859033</v>
      </c>
      <c r="H271" t="e">
        <f>MIN(100, MAX(0, (100*(INDEX(出力表!D:D,3))/(EXP(INDEX(係数表!B:B,3) + $C271) + (INDEX(出力表!D:D,3)))) + (乱数表!$O271*(Settings!B12/(((INDEX(出力表!D:D,3))+1)^INDEX(係数表!E:E,3)*INDEX(係数表!F:F,3))))))</f>
        <v>#VALUE!</v>
      </c>
      <c r="I271" t="e">
        <f>MIN(100, MAX(0, (INDEX(出力表!D:D,3))*G271/MAX(H271, Settings!B3)))</f>
        <v>#VALUE!</v>
      </c>
      <c r="J271">
        <f>MIN(100, MAX(0, 100*BETAINV(乱数表!$D271, MAX(0.00000001, (1/(1+EXP(-(INDEX(係数表!G:G,4) + $B271))))*(EXP(INDEX(係数表!H:H,4) + INDEX(係数表!I:I,4)*LN(INDEX(出力表!C:C,4)+1)))), MAX(0.00000001, (1-(1/(1+EXP(-(INDEX(係数表!G:G,4) + $B271)))))*(EXP(INDEX(係数表!H:H,4) + INDEX(係数表!I:I,4)*LN(INDEX(出力表!C:C,4)+1)))))))</f>
        <v>84.783108749051166</v>
      </c>
      <c r="K271" t="e">
        <f>MIN(100, MAX(0, (100*(INDEX(出力表!D:D,4))/(EXP(INDEX(係数表!B:B,4) + $C271) + (INDEX(出力表!D:D,4)))) + (乱数表!$P271*(Settings!B12/(((INDEX(出力表!D:D,4))+1)^INDEX(係数表!E:E,4)*INDEX(係数表!F:F,4))))))</f>
        <v>#VALUE!</v>
      </c>
      <c r="L271" t="e">
        <f>MIN(100, MAX(0, (INDEX(出力表!D:D,4))*J271/MAX(K271, Settings!B3)))</f>
        <v>#VALUE!</v>
      </c>
      <c r="M271">
        <f>MIN(100, MAX(0, 100*BETAINV(乱数表!$E271, MAX(0.00000001, (1/(1+EXP(-(INDEX(係数表!G:G,5) + $B271))))*(EXP(INDEX(係数表!H:H,5) + INDEX(係数表!I:I,5)*LN(INDEX(出力表!C:C,5)+1)))), MAX(0.00000001, (1-(1/(1+EXP(-(INDEX(係数表!G:G,5) + $B271)))))*(EXP(INDEX(係数表!H:H,5) + INDEX(係数表!I:I,5)*LN(INDEX(出力表!C:C,5)+1)))))))</f>
        <v>89.716664081847156</v>
      </c>
      <c r="N271" t="e">
        <f>MIN(100, MAX(0, (100*(INDEX(出力表!D:D,5))/(EXP(INDEX(係数表!B:B,5) + $C271) + (INDEX(出力表!D:D,5)))) + (乱数表!$Q271*(Settings!B12/(((INDEX(出力表!D:D,5))+1)^INDEX(係数表!E:E,5)*INDEX(係数表!F:F,5))))))</f>
        <v>#VALUE!</v>
      </c>
      <c r="O271" t="e">
        <f>MIN(100, MAX(0, (INDEX(出力表!D:D,5))*M271/MAX(N271, Settings!B3)))</f>
        <v>#VALUE!</v>
      </c>
      <c r="P271">
        <f>MIN(100, MAX(0, 100*BETAINV(乱数表!$F271, MAX(0.00000001, (1/(1+EXP(-(INDEX(係数表!G:G,6) + $B271))))*(EXP(INDEX(係数表!H:H,6) + INDEX(係数表!I:I,6)*LN(INDEX(出力表!C:C,6)+1)))), MAX(0.00000001, (1-(1/(1+EXP(-(INDEX(係数表!G:G,6) + $B271)))))*(EXP(INDEX(係数表!H:H,6) + INDEX(係数表!I:I,6)*LN(INDEX(出力表!C:C,6)+1)))))))</f>
        <v>99.936206509594641</v>
      </c>
      <c r="Q271" t="e">
        <f>MIN(100, MAX(0, (100*(INDEX(出力表!D:D,6))/(EXP(INDEX(係数表!B:B,6) + $C271) + (INDEX(出力表!D:D,6)))) + (乱数表!$R271*(Settings!B12/(((INDEX(出力表!D:D,6))+1)^INDEX(係数表!E:E,6)*INDEX(係数表!F:F,6))))))</f>
        <v>#VALUE!</v>
      </c>
      <c r="R271" t="e">
        <f>MIN(100, MAX(0, (INDEX(出力表!D:D,6))*P271/MAX(Q271, Settings!B3)))</f>
        <v>#VALUE!</v>
      </c>
      <c r="S271">
        <f>MIN(100, MAX(0, 100*BETAINV(乱数表!$G271, MAX(0.00000001, (1/(1+EXP(-(INDEX(係数表!G:G,7) + $B271))))*(EXP(INDEX(係数表!H:H,7) + INDEX(係数表!I:I,7)*LN(INDEX(出力表!C:C,7)+1)))), MAX(0.00000001, (1-(1/(1+EXP(-(INDEX(係数表!G:G,7) + $B271)))))*(EXP(INDEX(係数表!H:H,7) + INDEX(係数表!I:I,7)*LN(INDEX(出力表!C:C,7)+1)))))))</f>
        <v>90.618562138572642</v>
      </c>
      <c r="T271" t="e">
        <f>MIN(100, MAX(0, (100*(INDEX(出力表!D:D,7))/(EXP(INDEX(係数表!B:B,7) + $C271) + (INDEX(出力表!D:D,7)))) + (乱数表!$S271*(Settings!B12/(((INDEX(出力表!D:D,7))+1)^INDEX(係数表!E:E,7)*INDEX(係数表!F:F,7))))))</f>
        <v>#VALUE!</v>
      </c>
      <c r="U271" t="e">
        <f>MIN(100, MAX(0, (INDEX(出力表!D:D,7))*S271/MAX(T271, Settings!B3)))</f>
        <v>#VALUE!</v>
      </c>
      <c r="V271">
        <f>MIN(100, MAX(0, 100*BETAINV(乱数表!$H271, MAX(0.00000001, (1/(1+EXP(-(INDEX(係数表!G:G,8) + $B271))))*(EXP(INDEX(係数表!H:H,8) + INDEX(係数表!I:I,8)*LN(INDEX(出力表!C:C,8)+1)))), MAX(0.00000001, (1-(1/(1+EXP(-(INDEX(係数表!G:G,8) + $B271)))))*(EXP(INDEX(係数表!H:H,8) + INDEX(係数表!I:I,8)*LN(INDEX(出力表!C:C,8)+1)))))))</f>
        <v>95.067020816941223</v>
      </c>
      <c r="W271" t="e">
        <f>MIN(100, MAX(0, (100*(INDEX(出力表!D:D,8))/(EXP(INDEX(係数表!B:B,8) + $C271) + (INDEX(出力表!D:D,8)))) + (乱数表!$T271*(Settings!B12/(((INDEX(出力表!D:D,8))+1)^INDEX(係数表!E:E,8)*INDEX(係数表!F:F,8))))))</f>
        <v>#VALUE!</v>
      </c>
      <c r="X271" t="e">
        <f>MIN(100, MAX(0, (INDEX(出力表!D:D,8))*V271/MAX(W271, Settings!B3)))</f>
        <v>#VALUE!</v>
      </c>
      <c r="Y271">
        <f>MIN(100, MAX(0, 100*BETAINV(乱数表!$I271, MAX(0.00000001, (1/(1+EXP(-(INDEX(係数表!G:G,9) + $B271))))*(EXP(INDEX(係数表!H:H,9) + INDEX(係数表!I:I,9)*LN(INDEX(出力表!C:C,9)+1)))), MAX(0.00000001, (1-(1/(1+EXP(-(INDEX(係数表!G:G,9) + $B271)))))*(EXP(INDEX(係数表!H:H,9) + INDEX(係数表!I:I,9)*LN(INDEX(出力表!C:C,9)+1)))))))</f>
        <v>72.997823677298626</v>
      </c>
      <c r="Z271" t="e">
        <f>MIN(100, MAX(0, (100*(INDEX(出力表!D:D,9))/(EXP(INDEX(係数表!B:B,9) + $C271) + (INDEX(出力表!D:D,9)))) + (乱数表!$U271*(Settings!B12/(((INDEX(出力表!D:D,9))+1)^INDEX(係数表!E:E,9)*INDEX(係数表!F:F,9))))))</f>
        <v>#VALUE!</v>
      </c>
      <c r="AA271" t="e">
        <f>MIN(100, MAX(0, (INDEX(出力表!D:D,9))*Y271/MAX(Z271, Settings!B3)))</f>
        <v>#VALUE!</v>
      </c>
      <c r="AB271">
        <f>MIN(100, MAX(0, 100*BETAINV(乱数表!$J271, MAX(0.00000001, (1/(1+EXP(-(INDEX(係数表!G:G,10) + $B271))))*(EXP(INDEX(係数表!H:H,10) + INDEX(係数表!I:I,10)*LN(INDEX(出力表!C:C,10)+1)))), MAX(0.00000001, (1-(1/(1+EXP(-(INDEX(係数表!G:G,10) + $B271)))))*(EXP(INDEX(係数表!H:H,10) + INDEX(係数表!I:I,10)*LN(INDEX(出力表!C:C,10)+1)))))))</f>
        <v>99.649775773997419</v>
      </c>
      <c r="AC271" t="e">
        <f>MIN(100, MAX(0, (100*(INDEX(出力表!D:D,10))/(EXP(INDEX(係数表!B:B,10) + $C271) + (INDEX(出力表!D:D,10)))) + (乱数表!$V271*(Settings!B12/(((INDEX(出力表!D:D,10))+1)^INDEX(係数表!E:E,10)*INDEX(係数表!F:F,10))))))</f>
        <v>#VALUE!</v>
      </c>
      <c r="AD271" t="e">
        <f>MIN(100, MAX(0, (INDEX(出力表!D:D,10))*AB271/MAX(AC271, Settings!B3)))</f>
        <v>#VALUE!</v>
      </c>
      <c r="AE271">
        <f>MIN(100, MAX(0, 100*BETAINV(乱数表!$K271, MAX(0.00000001, (1/(1+EXP(-(INDEX(係数表!G:G,11) + $B271))))*(EXP(INDEX(係数表!H:H,11) + INDEX(係数表!I:I,11)*LN(INDEX(出力表!C:C,11)+1)))), MAX(0.00000001, (1-(1/(1+EXP(-(INDEX(係数表!G:G,11) + $B271)))))*(EXP(INDEX(係数表!H:H,11) + INDEX(係数表!I:I,11)*LN(INDEX(出力表!C:C,11)+1)))))))</f>
        <v>56.550486585138046</v>
      </c>
      <c r="AF271" t="e">
        <f>MIN(100, MAX(0, (100*(INDEX(出力表!D:D,11))/(EXP(INDEX(係数表!B:B,11) + $C271) + (INDEX(出力表!D:D,11)))) + (乱数表!$W271*(Settings!B12/(((INDEX(出力表!D:D,11))+1)^INDEX(係数表!E:E,11)*INDEX(係数表!F:F,11))))))</f>
        <v>#VALUE!</v>
      </c>
      <c r="AG271" t="e">
        <f>MIN(100, MAX(0, (INDEX(出力表!D:D,11))*AE271/MAX(AF271, Settings!B3)))</f>
        <v>#VALUE!</v>
      </c>
      <c r="AH271">
        <f>MIN(100, MAX(0, 100*BETAINV(乱数表!$L271, MAX(0.00000001, (1/(1+EXP(-(INDEX(係数表!G:G,12) + $B271))))*(EXP(INDEX(係数表!H:H,12) + INDEX(係数表!I:I,12)*LN(INDEX(出力表!C:C,12)+1)))), MAX(0.00000001, (1-(1/(1+EXP(-(INDEX(係数表!G:G,12) + $B271)))))*(EXP(INDEX(係数表!H:H,12) + INDEX(係数表!I:I,12)*LN(INDEX(出力表!C:C,12)+1)))))))</f>
        <v>81.905706832396703</v>
      </c>
      <c r="AI271" t="e">
        <f>MIN(100, MAX(0, (100*(INDEX(出力表!D:D,12))/(EXP(INDEX(係数表!B:B,12) + $C271) + (INDEX(出力表!D:D,12)))) + (乱数表!$X271*(Settings!B12/(((INDEX(出力表!D:D,12))+1)^INDEX(係数表!E:E,12)*INDEX(係数表!F:F,12))))))</f>
        <v>#VALUE!</v>
      </c>
      <c r="AJ271" t="e">
        <f>MIN(100, MAX(0, (INDEX(出力表!D:D,12))*AH271/MAX(AI271, Settings!B3)))</f>
        <v>#VALUE!</v>
      </c>
      <c r="AK271">
        <f>MIN(100, MAX(0, 100*BETAINV(乱数表!$M271, MAX(0.00000001, (1/(1+EXP(-(INDEX(係数表!G:G,13) + $B271))))*(EXP(INDEX(係数表!H:H,13) + INDEX(係数表!I:I,13)*LN(INDEX(出力表!C:C,13)+1)))), MAX(0.00000001, (1-(1/(1+EXP(-(INDEX(係数表!G:G,13) + $B271)))))*(EXP(INDEX(係数表!H:H,13) + INDEX(係数表!I:I,13)*LN(INDEX(出力表!C:C,13)+1)))))))</f>
        <v>98.272296351538174</v>
      </c>
      <c r="AL271" t="e">
        <f>MIN(100, MAX(0, (100*(INDEX(出力表!D:D,13))/(EXP(INDEX(係数表!B:B,13) + $C271) + (INDEX(出力表!D:D,13)))) + (乱数表!$Y271*(Settings!B12/(((INDEX(出力表!D:D,13))+1)^INDEX(係数表!E:E,13)*INDEX(係数表!F:F,13))))))</f>
        <v>#VALUE!</v>
      </c>
      <c r="AM271" t="e">
        <f>MIN(100, MAX(0, (INDEX(出力表!D:D,13))*AK271/MAX(AL271, Settings!B3)))</f>
        <v>#VALUE!</v>
      </c>
      <c r="AN271">
        <f>IF(ISNUMBER(F271), INDEX(出力表!B:B,2)*F271, 0)+IF(ISNUMBER(I271), INDEX(出力表!B:B,3)*I271, 0)+IF(ISNUMBER(L271), INDEX(出力表!B:B,4)*L271, 0)+IF(ISNUMBER(O271), INDEX(出力表!B:B,5)*O271, 0)+IF(ISNUMBER(R271), INDEX(出力表!B:B,6)*R271, 0)+IF(ISNUMBER(U271), INDEX(出力表!B:B,7)*U271, 0)+IF(ISNUMBER(X271), INDEX(出力表!B:B,8)*X271, 0)+IF(ISNUMBER(AA271), INDEX(出力表!B:B,9)*AA271, 0)+IF(ISNUMBER(AD271), INDEX(出力表!B:B,10)*AD271, 0)+IF(ISNUMBER(AG271), INDEX(出力表!B:B,11)*AG271, 0)+IF(ISNUMBER(AJ271), INDEX(出力表!B:B,12)*AJ271, 0)+IF(ISNUMBER(AM271), INDEX(出力表!B:B,13)*AM271, 0)</f>
        <v>0</v>
      </c>
      <c r="AO271">
        <f>IF(ISNUMBER(F271), INDEX(出力表!B:B,2), 0)+IF(ISNUMBER(I271), INDEX(出力表!B:B,3), 0)+IF(ISNUMBER(L271), INDEX(出力表!B:B,4), 0)+IF(ISNUMBER(O271), INDEX(出力表!B:B,5), 0)+IF(ISNUMBER(R271), INDEX(出力表!B:B,6), 0)+IF(ISNUMBER(U271), INDEX(出力表!B:B,7), 0)+IF(ISNUMBER(X271), INDEX(出力表!B:B,8), 0)+IF(ISNUMBER(AA271), INDEX(出力表!B:B,9), 0)+IF(ISNUMBER(AD271), INDEX(出力表!B:B,10), 0)+IF(ISNUMBER(AG271), INDEX(出力表!B:B,11), 0)+IF(ISNUMBER(AJ271), INDEX(出力表!B:B,12), 0)+IF(ISNUMBER(AM271), INDEX(出力表!B:B,13), 0)</f>
        <v>0</v>
      </c>
      <c r="AP271" t="str">
        <f t="shared" si="4"/>
        <v/>
      </c>
    </row>
    <row r="272" spans="1:42" x14ac:dyDescent="0.2">
      <c r="A272">
        <v>271</v>
      </c>
      <c r="B272">
        <f>IF(UPPER(Settings!B4)="TRUE", 乱数表!$Z272*Settings!B10, 0)</f>
        <v>0.28981155251770785</v>
      </c>
      <c r="C272">
        <f>IF(UPPER(Settings!B4)="TRUE", 乱数表!$AA272*Settings!B11, 0)</f>
        <v>5.3129063383447438E-3</v>
      </c>
      <c r="D272">
        <f>MIN(100, MAX(0, 100*BETAINV(乱数表!$B272, MAX(0.00000001, (1/(1+EXP(-(INDEX(係数表!G:G,2) + $B272))))*(EXP(INDEX(係数表!H:H,2) + INDEX(係数表!I:I,2)*LN(INDEX(出力表!C:C,2)+1)))), MAX(0.00000001, (1-(1/(1+EXP(-(INDEX(係数表!G:G,2) + $B272)))))*(EXP(INDEX(係数表!H:H,2) + INDEX(係数表!I:I,2)*LN(INDEX(出力表!C:C,2)+1)))))))</f>
        <v>99.958863242454015</v>
      </c>
      <c r="E272" t="e">
        <f>MIN(100, MAX(0, (100*(INDEX(出力表!D:D,2))/(EXP(INDEX(係数表!B:B,2) + $C272) + (INDEX(出力表!D:D,2)))) + (乱数表!$N272*(Settings!B12/(((INDEX(出力表!D:D,2))+1)^INDEX(係数表!E:E,2)*INDEX(係数表!F:F,2))))))</f>
        <v>#VALUE!</v>
      </c>
      <c r="F272" t="e">
        <f>MIN(100, MAX(0, (INDEX(出力表!D:D,2))*D272/MAX(E272, Settings!B3)))</f>
        <v>#VALUE!</v>
      </c>
      <c r="G272">
        <f>MIN(100, MAX(0, 100*BETAINV(乱数表!$C272, MAX(0.00000001, (1/(1+EXP(-(INDEX(係数表!G:G,3) + $B272))))*(EXP(INDEX(係数表!H:H,3) + INDEX(係数表!I:I,3)*LN(INDEX(出力表!C:C,3)+1)))), MAX(0.00000001, (1-(1/(1+EXP(-(INDEX(係数表!G:G,3) + $B272)))))*(EXP(INDEX(係数表!H:H,3) + INDEX(係数表!I:I,3)*LN(INDEX(出力表!C:C,3)+1)))))))</f>
        <v>53.61312260236739</v>
      </c>
      <c r="H272" t="e">
        <f>MIN(100, MAX(0, (100*(INDEX(出力表!D:D,3))/(EXP(INDEX(係数表!B:B,3) + $C272) + (INDEX(出力表!D:D,3)))) + (乱数表!$O272*(Settings!B12/(((INDEX(出力表!D:D,3))+1)^INDEX(係数表!E:E,3)*INDEX(係数表!F:F,3))))))</f>
        <v>#VALUE!</v>
      </c>
      <c r="I272" t="e">
        <f>MIN(100, MAX(0, (INDEX(出力表!D:D,3))*G272/MAX(H272, Settings!B3)))</f>
        <v>#VALUE!</v>
      </c>
      <c r="J272">
        <f>MIN(100, MAX(0, 100*BETAINV(乱数表!$D272, MAX(0.00000001, (1/(1+EXP(-(INDEX(係数表!G:G,4) + $B272))))*(EXP(INDEX(係数表!H:H,4) + INDEX(係数表!I:I,4)*LN(INDEX(出力表!C:C,4)+1)))), MAX(0.00000001, (1-(1/(1+EXP(-(INDEX(係数表!G:G,4) + $B272)))))*(EXP(INDEX(係数表!H:H,4) + INDEX(係数表!I:I,4)*LN(INDEX(出力表!C:C,4)+1)))))))</f>
        <v>85.313259016752568</v>
      </c>
      <c r="K272" t="e">
        <f>MIN(100, MAX(0, (100*(INDEX(出力表!D:D,4))/(EXP(INDEX(係数表!B:B,4) + $C272) + (INDEX(出力表!D:D,4)))) + (乱数表!$P272*(Settings!B12/(((INDEX(出力表!D:D,4))+1)^INDEX(係数表!E:E,4)*INDEX(係数表!F:F,4))))))</f>
        <v>#VALUE!</v>
      </c>
      <c r="L272" t="e">
        <f>MIN(100, MAX(0, (INDEX(出力表!D:D,4))*J272/MAX(K272, Settings!B3)))</f>
        <v>#VALUE!</v>
      </c>
      <c r="M272">
        <f>MIN(100, MAX(0, 100*BETAINV(乱数表!$E272, MAX(0.00000001, (1/(1+EXP(-(INDEX(係数表!G:G,5) + $B272))))*(EXP(INDEX(係数表!H:H,5) + INDEX(係数表!I:I,5)*LN(INDEX(出力表!C:C,5)+1)))), MAX(0.00000001, (1-(1/(1+EXP(-(INDEX(係数表!G:G,5) + $B272)))))*(EXP(INDEX(係数表!H:H,5) + INDEX(係数表!I:I,5)*LN(INDEX(出力表!C:C,5)+1)))))))</f>
        <v>91.14653677336068</v>
      </c>
      <c r="N272" t="e">
        <f>MIN(100, MAX(0, (100*(INDEX(出力表!D:D,5))/(EXP(INDEX(係数表!B:B,5) + $C272) + (INDEX(出力表!D:D,5)))) + (乱数表!$Q272*(Settings!B12/(((INDEX(出力表!D:D,5))+1)^INDEX(係数表!E:E,5)*INDEX(係数表!F:F,5))))))</f>
        <v>#VALUE!</v>
      </c>
      <c r="O272" t="e">
        <f>MIN(100, MAX(0, (INDEX(出力表!D:D,5))*M272/MAX(N272, Settings!B3)))</f>
        <v>#VALUE!</v>
      </c>
      <c r="P272">
        <f>MIN(100, MAX(0, 100*BETAINV(乱数表!$F272, MAX(0.00000001, (1/(1+EXP(-(INDEX(係数表!G:G,6) + $B272))))*(EXP(INDEX(係数表!H:H,6) + INDEX(係数表!I:I,6)*LN(INDEX(出力表!C:C,6)+1)))), MAX(0.00000001, (1-(1/(1+EXP(-(INDEX(係数表!G:G,6) + $B272)))))*(EXP(INDEX(係数表!H:H,6) + INDEX(係数表!I:I,6)*LN(INDEX(出力表!C:C,6)+1)))))))</f>
        <v>93.511898634138049</v>
      </c>
      <c r="Q272" t="e">
        <f>MIN(100, MAX(0, (100*(INDEX(出力表!D:D,6))/(EXP(INDEX(係数表!B:B,6) + $C272) + (INDEX(出力表!D:D,6)))) + (乱数表!$R272*(Settings!B12/(((INDEX(出力表!D:D,6))+1)^INDEX(係数表!E:E,6)*INDEX(係数表!F:F,6))))))</f>
        <v>#VALUE!</v>
      </c>
      <c r="R272" t="e">
        <f>MIN(100, MAX(0, (INDEX(出力表!D:D,6))*P272/MAX(Q272, Settings!B3)))</f>
        <v>#VALUE!</v>
      </c>
      <c r="S272">
        <f>MIN(100, MAX(0, 100*BETAINV(乱数表!$G272, MAX(0.00000001, (1/(1+EXP(-(INDEX(係数表!G:G,7) + $B272))))*(EXP(INDEX(係数表!H:H,7) + INDEX(係数表!I:I,7)*LN(INDEX(出力表!C:C,7)+1)))), MAX(0.00000001, (1-(1/(1+EXP(-(INDEX(係数表!G:G,7) + $B272)))))*(EXP(INDEX(係数表!H:H,7) + INDEX(係数表!I:I,7)*LN(INDEX(出力表!C:C,7)+1)))))))</f>
        <v>99.983590980190684</v>
      </c>
      <c r="T272" t="e">
        <f>MIN(100, MAX(0, (100*(INDEX(出力表!D:D,7))/(EXP(INDEX(係数表!B:B,7) + $C272) + (INDEX(出力表!D:D,7)))) + (乱数表!$S272*(Settings!B12/(((INDEX(出力表!D:D,7))+1)^INDEX(係数表!E:E,7)*INDEX(係数表!F:F,7))))))</f>
        <v>#VALUE!</v>
      </c>
      <c r="U272" t="e">
        <f>MIN(100, MAX(0, (INDEX(出力表!D:D,7))*S272/MAX(T272, Settings!B3)))</f>
        <v>#VALUE!</v>
      </c>
      <c r="V272">
        <f>MIN(100, MAX(0, 100*BETAINV(乱数表!$H272, MAX(0.00000001, (1/(1+EXP(-(INDEX(係数表!G:G,8) + $B272))))*(EXP(INDEX(係数表!H:H,8) + INDEX(係数表!I:I,8)*LN(INDEX(出力表!C:C,8)+1)))), MAX(0.00000001, (1-(1/(1+EXP(-(INDEX(係数表!G:G,8) + $B272)))))*(EXP(INDEX(係数表!H:H,8) + INDEX(係数表!I:I,8)*LN(INDEX(出力表!C:C,8)+1)))))))</f>
        <v>81.999708952145625</v>
      </c>
      <c r="W272" t="e">
        <f>MIN(100, MAX(0, (100*(INDEX(出力表!D:D,8))/(EXP(INDEX(係数表!B:B,8) + $C272) + (INDEX(出力表!D:D,8)))) + (乱数表!$T272*(Settings!B12/(((INDEX(出力表!D:D,8))+1)^INDEX(係数表!E:E,8)*INDEX(係数表!F:F,8))))))</f>
        <v>#VALUE!</v>
      </c>
      <c r="X272" t="e">
        <f>MIN(100, MAX(0, (INDEX(出力表!D:D,8))*V272/MAX(W272, Settings!B3)))</f>
        <v>#VALUE!</v>
      </c>
      <c r="Y272">
        <f>MIN(100, MAX(0, 100*BETAINV(乱数表!$I272, MAX(0.00000001, (1/(1+EXP(-(INDEX(係数表!G:G,9) + $B272))))*(EXP(INDEX(係数表!H:H,9) + INDEX(係数表!I:I,9)*LN(INDEX(出力表!C:C,9)+1)))), MAX(0.00000001, (1-(1/(1+EXP(-(INDEX(係数表!G:G,9) + $B272)))))*(EXP(INDEX(係数表!H:H,9) + INDEX(係数表!I:I,9)*LN(INDEX(出力表!C:C,9)+1)))))))</f>
        <v>91.685561730313836</v>
      </c>
      <c r="Z272" t="e">
        <f>MIN(100, MAX(0, (100*(INDEX(出力表!D:D,9))/(EXP(INDEX(係数表!B:B,9) + $C272) + (INDEX(出力表!D:D,9)))) + (乱数表!$U272*(Settings!B12/(((INDEX(出力表!D:D,9))+1)^INDEX(係数表!E:E,9)*INDEX(係数表!F:F,9))))))</f>
        <v>#VALUE!</v>
      </c>
      <c r="AA272" t="e">
        <f>MIN(100, MAX(0, (INDEX(出力表!D:D,9))*Y272/MAX(Z272, Settings!B3)))</f>
        <v>#VALUE!</v>
      </c>
      <c r="AB272">
        <f>MIN(100, MAX(0, 100*BETAINV(乱数表!$J272, MAX(0.00000001, (1/(1+EXP(-(INDEX(係数表!G:G,10) + $B272))))*(EXP(INDEX(係数表!H:H,10) + INDEX(係数表!I:I,10)*LN(INDEX(出力表!C:C,10)+1)))), MAX(0.00000001, (1-(1/(1+EXP(-(INDEX(係数表!G:G,10) + $B272)))))*(EXP(INDEX(係数表!H:H,10) + INDEX(係数表!I:I,10)*LN(INDEX(出力表!C:C,10)+1)))))))</f>
        <v>99.505979262298538</v>
      </c>
      <c r="AC272" t="e">
        <f>MIN(100, MAX(0, (100*(INDEX(出力表!D:D,10))/(EXP(INDEX(係数表!B:B,10) + $C272) + (INDEX(出力表!D:D,10)))) + (乱数表!$V272*(Settings!B12/(((INDEX(出力表!D:D,10))+1)^INDEX(係数表!E:E,10)*INDEX(係数表!F:F,10))))))</f>
        <v>#VALUE!</v>
      </c>
      <c r="AD272" t="e">
        <f>MIN(100, MAX(0, (INDEX(出力表!D:D,10))*AB272/MAX(AC272, Settings!B3)))</f>
        <v>#VALUE!</v>
      </c>
      <c r="AE272">
        <f>MIN(100, MAX(0, 100*BETAINV(乱数表!$K272, MAX(0.00000001, (1/(1+EXP(-(INDEX(係数表!G:G,11) + $B272))))*(EXP(INDEX(係数表!H:H,11) + INDEX(係数表!I:I,11)*LN(INDEX(出力表!C:C,11)+1)))), MAX(0.00000001, (1-(1/(1+EXP(-(INDEX(係数表!G:G,11) + $B272)))))*(EXP(INDEX(係数表!H:H,11) + INDEX(係数表!I:I,11)*LN(INDEX(出力表!C:C,11)+1)))))))</f>
        <v>94.700636606466816</v>
      </c>
      <c r="AF272" t="e">
        <f>MIN(100, MAX(0, (100*(INDEX(出力表!D:D,11))/(EXP(INDEX(係数表!B:B,11) + $C272) + (INDEX(出力表!D:D,11)))) + (乱数表!$W272*(Settings!B12/(((INDEX(出力表!D:D,11))+1)^INDEX(係数表!E:E,11)*INDEX(係数表!F:F,11))))))</f>
        <v>#VALUE!</v>
      </c>
      <c r="AG272" t="e">
        <f>MIN(100, MAX(0, (INDEX(出力表!D:D,11))*AE272/MAX(AF272, Settings!B3)))</f>
        <v>#VALUE!</v>
      </c>
      <c r="AH272">
        <f>MIN(100, MAX(0, 100*BETAINV(乱数表!$L272, MAX(0.00000001, (1/(1+EXP(-(INDEX(係数表!G:G,12) + $B272))))*(EXP(INDEX(係数表!H:H,12) + INDEX(係数表!I:I,12)*LN(INDEX(出力表!C:C,12)+1)))), MAX(0.00000001, (1-(1/(1+EXP(-(INDEX(係数表!G:G,12) + $B272)))))*(EXP(INDEX(係数表!H:H,12) + INDEX(係数表!I:I,12)*LN(INDEX(出力表!C:C,12)+1)))))))</f>
        <v>99.561716277615702</v>
      </c>
      <c r="AI272" t="e">
        <f>MIN(100, MAX(0, (100*(INDEX(出力表!D:D,12))/(EXP(INDEX(係数表!B:B,12) + $C272) + (INDEX(出力表!D:D,12)))) + (乱数表!$X272*(Settings!B12/(((INDEX(出力表!D:D,12))+1)^INDEX(係数表!E:E,12)*INDEX(係数表!F:F,12))))))</f>
        <v>#VALUE!</v>
      </c>
      <c r="AJ272" t="e">
        <f>MIN(100, MAX(0, (INDEX(出力表!D:D,12))*AH272/MAX(AI272, Settings!B3)))</f>
        <v>#VALUE!</v>
      </c>
      <c r="AK272">
        <f>MIN(100, MAX(0, 100*BETAINV(乱数表!$M272, MAX(0.00000001, (1/(1+EXP(-(INDEX(係数表!G:G,13) + $B272))))*(EXP(INDEX(係数表!H:H,13) + INDEX(係数表!I:I,13)*LN(INDEX(出力表!C:C,13)+1)))), MAX(0.00000001, (1-(1/(1+EXP(-(INDEX(係数表!G:G,13) + $B272)))))*(EXP(INDEX(係数表!H:H,13) + INDEX(係数表!I:I,13)*LN(INDEX(出力表!C:C,13)+1)))))))</f>
        <v>86.657595061724862</v>
      </c>
      <c r="AL272" t="e">
        <f>MIN(100, MAX(0, (100*(INDEX(出力表!D:D,13))/(EXP(INDEX(係数表!B:B,13) + $C272) + (INDEX(出力表!D:D,13)))) + (乱数表!$Y272*(Settings!B12/(((INDEX(出力表!D:D,13))+1)^INDEX(係数表!E:E,13)*INDEX(係数表!F:F,13))))))</f>
        <v>#VALUE!</v>
      </c>
      <c r="AM272" t="e">
        <f>MIN(100, MAX(0, (INDEX(出力表!D:D,13))*AK272/MAX(AL272, Settings!B3)))</f>
        <v>#VALUE!</v>
      </c>
      <c r="AN272">
        <f>IF(ISNUMBER(F272), INDEX(出力表!B:B,2)*F272, 0)+IF(ISNUMBER(I272), INDEX(出力表!B:B,3)*I272, 0)+IF(ISNUMBER(L272), INDEX(出力表!B:B,4)*L272, 0)+IF(ISNUMBER(O272), INDEX(出力表!B:B,5)*O272, 0)+IF(ISNUMBER(R272), INDEX(出力表!B:B,6)*R272, 0)+IF(ISNUMBER(U272), INDEX(出力表!B:B,7)*U272, 0)+IF(ISNUMBER(X272), INDEX(出力表!B:B,8)*X272, 0)+IF(ISNUMBER(AA272), INDEX(出力表!B:B,9)*AA272, 0)+IF(ISNUMBER(AD272), INDEX(出力表!B:B,10)*AD272, 0)+IF(ISNUMBER(AG272), INDEX(出力表!B:B,11)*AG272, 0)+IF(ISNUMBER(AJ272), INDEX(出力表!B:B,12)*AJ272, 0)+IF(ISNUMBER(AM272), INDEX(出力表!B:B,13)*AM272, 0)</f>
        <v>0</v>
      </c>
      <c r="AO272">
        <f>IF(ISNUMBER(F272), INDEX(出力表!B:B,2), 0)+IF(ISNUMBER(I272), INDEX(出力表!B:B,3), 0)+IF(ISNUMBER(L272), INDEX(出力表!B:B,4), 0)+IF(ISNUMBER(O272), INDEX(出力表!B:B,5), 0)+IF(ISNUMBER(R272), INDEX(出力表!B:B,6), 0)+IF(ISNUMBER(U272), INDEX(出力表!B:B,7), 0)+IF(ISNUMBER(X272), INDEX(出力表!B:B,8), 0)+IF(ISNUMBER(AA272), INDEX(出力表!B:B,9), 0)+IF(ISNUMBER(AD272), INDEX(出力表!B:B,10), 0)+IF(ISNUMBER(AG272), INDEX(出力表!B:B,11), 0)+IF(ISNUMBER(AJ272), INDEX(出力表!B:B,12), 0)+IF(ISNUMBER(AM272), INDEX(出力表!B:B,13), 0)</f>
        <v>0</v>
      </c>
      <c r="AP272" t="str">
        <f t="shared" si="4"/>
        <v/>
      </c>
    </row>
    <row r="273" spans="1:42" x14ac:dyDescent="0.2">
      <c r="A273">
        <v>272</v>
      </c>
      <c r="B273">
        <f>IF(UPPER(Settings!B4)="TRUE", 乱数表!$Z273*Settings!B10, 0)</f>
        <v>-0.18303451293030817</v>
      </c>
      <c r="C273">
        <f>IF(UPPER(Settings!B4)="TRUE", 乱数表!$AA273*Settings!B11, 0)</f>
        <v>1.7709386193732177E-2</v>
      </c>
      <c r="D273">
        <f>MIN(100, MAX(0, 100*BETAINV(乱数表!$B273, MAX(0.00000001, (1/(1+EXP(-(INDEX(係数表!G:G,2) + $B273))))*(EXP(INDEX(係数表!H:H,2) + INDEX(係数表!I:I,2)*LN(INDEX(出力表!C:C,2)+1)))), MAX(0.00000001, (1-(1/(1+EXP(-(INDEX(係数表!G:G,2) + $B273)))))*(EXP(INDEX(係数表!H:H,2) + INDEX(係数表!I:I,2)*LN(INDEX(出力表!C:C,2)+1)))))))</f>
        <v>37.219720857779805</v>
      </c>
      <c r="E273" t="e">
        <f>MIN(100, MAX(0, (100*(INDEX(出力表!D:D,2))/(EXP(INDEX(係数表!B:B,2) + $C273) + (INDEX(出力表!D:D,2)))) + (乱数表!$N273*(Settings!B12/(((INDEX(出力表!D:D,2))+1)^INDEX(係数表!E:E,2)*INDEX(係数表!F:F,2))))))</f>
        <v>#VALUE!</v>
      </c>
      <c r="F273" t="e">
        <f>MIN(100, MAX(0, (INDEX(出力表!D:D,2))*D273/MAX(E273, Settings!B3)))</f>
        <v>#VALUE!</v>
      </c>
      <c r="G273">
        <f>MIN(100, MAX(0, 100*BETAINV(乱数表!$C273, MAX(0.00000001, (1/(1+EXP(-(INDEX(係数表!G:G,3) + $B273))))*(EXP(INDEX(係数表!H:H,3) + INDEX(係数表!I:I,3)*LN(INDEX(出力表!C:C,3)+1)))), MAX(0.00000001, (1-(1/(1+EXP(-(INDEX(係数表!G:G,3) + $B273)))))*(EXP(INDEX(係数表!H:H,3) + INDEX(係数表!I:I,3)*LN(INDEX(出力表!C:C,3)+1)))))))</f>
        <v>95.894037810383864</v>
      </c>
      <c r="H273" t="e">
        <f>MIN(100, MAX(0, (100*(INDEX(出力表!D:D,3))/(EXP(INDEX(係数表!B:B,3) + $C273) + (INDEX(出力表!D:D,3)))) + (乱数表!$O273*(Settings!B12/(((INDEX(出力表!D:D,3))+1)^INDEX(係数表!E:E,3)*INDEX(係数表!F:F,3))))))</f>
        <v>#VALUE!</v>
      </c>
      <c r="I273" t="e">
        <f>MIN(100, MAX(0, (INDEX(出力表!D:D,3))*G273/MAX(H273, Settings!B3)))</f>
        <v>#VALUE!</v>
      </c>
      <c r="J273">
        <f>MIN(100, MAX(0, 100*BETAINV(乱数表!$D273, MAX(0.00000001, (1/(1+EXP(-(INDEX(係数表!G:G,4) + $B273))))*(EXP(INDEX(係数表!H:H,4) + INDEX(係数表!I:I,4)*LN(INDEX(出力表!C:C,4)+1)))), MAX(0.00000001, (1-(1/(1+EXP(-(INDEX(係数表!G:G,4) + $B273)))))*(EXP(INDEX(係数表!H:H,4) + INDEX(係数表!I:I,4)*LN(INDEX(出力表!C:C,4)+1)))))))</f>
        <v>81.392634086447416</v>
      </c>
      <c r="K273" t="e">
        <f>MIN(100, MAX(0, (100*(INDEX(出力表!D:D,4))/(EXP(INDEX(係数表!B:B,4) + $C273) + (INDEX(出力表!D:D,4)))) + (乱数表!$P273*(Settings!B12/(((INDEX(出力表!D:D,4))+1)^INDEX(係数表!E:E,4)*INDEX(係数表!F:F,4))))))</f>
        <v>#VALUE!</v>
      </c>
      <c r="L273" t="e">
        <f>MIN(100, MAX(0, (INDEX(出力表!D:D,4))*J273/MAX(K273, Settings!B3)))</f>
        <v>#VALUE!</v>
      </c>
      <c r="M273">
        <f>MIN(100, MAX(0, 100*BETAINV(乱数表!$E273, MAX(0.00000001, (1/(1+EXP(-(INDEX(係数表!G:G,5) + $B273))))*(EXP(INDEX(係数表!H:H,5) + INDEX(係数表!I:I,5)*LN(INDEX(出力表!C:C,5)+1)))), MAX(0.00000001, (1-(1/(1+EXP(-(INDEX(係数表!G:G,5) + $B273)))))*(EXP(INDEX(係数表!H:H,5) + INDEX(係数表!I:I,5)*LN(INDEX(出力表!C:C,5)+1)))))))</f>
        <v>81.989395792596099</v>
      </c>
      <c r="N273" t="e">
        <f>MIN(100, MAX(0, (100*(INDEX(出力表!D:D,5))/(EXP(INDEX(係数表!B:B,5) + $C273) + (INDEX(出力表!D:D,5)))) + (乱数表!$Q273*(Settings!B12/(((INDEX(出力表!D:D,5))+1)^INDEX(係数表!E:E,5)*INDEX(係数表!F:F,5))))))</f>
        <v>#VALUE!</v>
      </c>
      <c r="O273" t="e">
        <f>MIN(100, MAX(0, (INDEX(出力表!D:D,5))*M273/MAX(N273, Settings!B3)))</f>
        <v>#VALUE!</v>
      </c>
      <c r="P273">
        <f>MIN(100, MAX(0, 100*BETAINV(乱数表!$F273, MAX(0.00000001, (1/(1+EXP(-(INDEX(係数表!G:G,6) + $B273))))*(EXP(INDEX(係数表!H:H,6) + INDEX(係数表!I:I,6)*LN(INDEX(出力表!C:C,6)+1)))), MAX(0.00000001, (1-(1/(1+EXP(-(INDEX(係数表!G:G,6) + $B273)))))*(EXP(INDEX(係数表!H:H,6) + INDEX(係数表!I:I,6)*LN(INDEX(出力表!C:C,6)+1)))))))</f>
        <v>98.256782238337365</v>
      </c>
      <c r="Q273" t="e">
        <f>MIN(100, MAX(0, (100*(INDEX(出力表!D:D,6))/(EXP(INDEX(係数表!B:B,6) + $C273) + (INDEX(出力表!D:D,6)))) + (乱数表!$R273*(Settings!B12/(((INDEX(出力表!D:D,6))+1)^INDEX(係数表!E:E,6)*INDEX(係数表!F:F,6))))))</f>
        <v>#VALUE!</v>
      </c>
      <c r="R273" t="e">
        <f>MIN(100, MAX(0, (INDEX(出力表!D:D,6))*P273/MAX(Q273, Settings!B3)))</f>
        <v>#VALUE!</v>
      </c>
      <c r="S273">
        <f>MIN(100, MAX(0, 100*BETAINV(乱数表!$G273, MAX(0.00000001, (1/(1+EXP(-(INDEX(係数表!G:G,7) + $B273))))*(EXP(INDEX(係数表!H:H,7) + INDEX(係数表!I:I,7)*LN(INDEX(出力表!C:C,7)+1)))), MAX(0.00000001, (1-(1/(1+EXP(-(INDEX(係数表!G:G,7) + $B273)))))*(EXP(INDEX(係数表!H:H,7) + INDEX(係数表!I:I,7)*LN(INDEX(出力表!C:C,7)+1)))))))</f>
        <v>90.291745103823985</v>
      </c>
      <c r="T273" t="e">
        <f>MIN(100, MAX(0, (100*(INDEX(出力表!D:D,7))/(EXP(INDEX(係数表!B:B,7) + $C273) + (INDEX(出力表!D:D,7)))) + (乱数表!$S273*(Settings!B12/(((INDEX(出力表!D:D,7))+1)^INDEX(係数表!E:E,7)*INDEX(係数表!F:F,7))))))</f>
        <v>#VALUE!</v>
      </c>
      <c r="U273" t="e">
        <f>MIN(100, MAX(0, (INDEX(出力表!D:D,7))*S273/MAX(T273, Settings!B3)))</f>
        <v>#VALUE!</v>
      </c>
      <c r="V273">
        <f>MIN(100, MAX(0, 100*BETAINV(乱数表!$H273, MAX(0.00000001, (1/(1+EXP(-(INDEX(係数表!G:G,8) + $B273))))*(EXP(INDEX(係数表!H:H,8) + INDEX(係数表!I:I,8)*LN(INDEX(出力表!C:C,8)+1)))), MAX(0.00000001, (1-(1/(1+EXP(-(INDEX(係数表!G:G,8) + $B273)))))*(EXP(INDEX(係数表!H:H,8) + INDEX(係数表!I:I,8)*LN(INDEX(出力表!C:C,8)+1)))))))</f>
        <v>90.58878953496712</v>
      </c>
      <c r="W273" t="e">
        <f>MIN(100, MAX(0, (100*(INDEX(出力表!D:D,8))/(EXP(INDEX(係数表!B:B,8) + $C273) + (INDEX(出力表!D:D,8)))) + (乱数表!$T273*(Settings!B12/(((INDEX(出力表!D:D,8))+1)^INDEX(係数表!E:E,8)*INDEX(係数表!F:F,8))))))</f>
        <v>#VALUE!</v>
      </c>
      <c r="X273" t="e">
        <f>MIN(100, MAX(0, (INDEX(出力表!D:D,8))*V273/MAX(W273, Settings!B3)))</f>
        <v>#VALUE!</v>
      </c>
      <c r="Y273">
        <f>MIN(100, MAX(0, 100*BETAINV(乱数表!$I273, MAX(0.00000001, (1/(1+EXP(-(INDEX(係数表!G:G,9) + $B273))))*(EXP(INDEX(係数表!H:H,9) + INDEX(係数表!I:I,9)*LN(INDEX(出力表!C:C,9)+1)))), MAX(0.00000001, (1-(1/(1+EXP(-(INDEX(係数表!G:G,9) + $B273)))))*(EXP(INDEX(係数表!H:H,9) + INDEX(係数表!I:I,9)*LN(INDEX(出力表!C:C,9)+1)))))))</f>
        <v>98.255608915343714</v>
      </c>
      <c r="Z273" t="e">
        <f>MIN(100, MAX(0, (100*(INDEX(出力表!D:D,9))/(EXP(INDEX(係数表!B:B,9) + $C273) + (INDEX(出力表!D:D,9)))) + (乱数表!$U273*(Settings!B12/(((INDEX(出力表!D:D,9))+1)^INDEX(係数表!E:E,9)*INDEX(係数表!F:F,9))))))</f>
        <v>#VALUE!</v>
      </c>
      <c r="AA273" t="e">
        <f>MIN(100, MAX(0, (INDEX(出力表!D:D,9))*Y273/MAX(Z273, Settings!B3)))</f>
        <v>#VALUE!</v>
      </c>
      <c r="AB273">
        <f>MIN(100, MAX(0, 100*BETAINV(乱数表!$J273, MAX(0.00000001, (1/(1+EXP(-(INDEX(係数表!G:G,10) + $B273))))*(EXP(INDEX(係数表!H:H,10) + INDEX(係数表!I:I,10)*LN(INDEX(出力表!C:C,10)+1)))), MAX(0.00000001, (1-(1/(1+EXP(-(INDEX(係数表!G:G,10) + $B273)))))*(EXP(INDEX(係数表!H:H,10) + INDEX(係数表!I:I,10)*LN(INDEX(出力表!C:C,10)+1)))))))</f>
        <v>94.418398064246517</v>
      </c>
      <c r="AC273" t="e">
        <f>MIN(100, MAX(0, (100*(INDEX(出力表!D:D,10))/(EXP(INDEX(係数表!B:B,10) + $C273) + (INDEX(出力表!D:D,10)))) + (乱数表!$V273*(Settings!B12/(((INDEX(出力表!D:D,10))+1)^INDEX(係数表!E:E,10)*INDEX(係数表!F:F,10))))))</f>
        <v>#VALUE!</v>
      </c>
      <c r="AD273" t="e">
        <f>MIN(100, MAX(0, (INDEX(出力表!D:D,10))*AB273/MAX(AC273, Settings!B3)))</f>
        <v>#VALUE!</v>
      </c>
      <c r="AE273">
        <f>MIN(100, MAX(0, 100*BETAINV(乱数表!$K273, MAX(0.00000001, (1/(1+EXP(-(INDEX(係数表!G:G,11) + $B273))))*(EXP(INDEX(係数表!H:H,11) + INDEX(係数表!I:I,11)*LN(INDEX(出力表!C:C,11)+1)))), MAX(0.00000001, (1-(1/(1+EXP(-(INDEX(係数表!G:G,11) + $B273)))))*(EXP(INDEX(係数表!H:H,11) + INDEX(係数表!I:I,11)*LN(INDEX(出力表!C:C,11)+1)))))))</f>
        <v>91.335159127565376</v>
      </c>
      <c r="AF273" t="e">
        <f>MIN(100, MAX(0, (100*(INDEX(出力表!D:D,11))/(EXP(INDEX(係数表!B:B,11) + $C273) + (INDEX(出力表!D:D,11)))) + (乱数表!$W273*(Settings!B12/(((INDEX(出力表!D:D,11))+1)^INDEX(係数表!E:E,11)*INDEX(係数表!F:F,11))))))</f>
        <v>#VALUE!</v>
      </c>
      <c r="AG273" t="e">
        <f>MIN(100, MAX(0, (INDEX(出力表!D:D,11))*AE273/MAX(AF273, Settings!B3)))</f>
        <v>#VALUE!</v>
      </c>
      <c r="AH273">
        <f>MIN(100, MAX(0, 100*BETAINV(乱数表!$L273, MAX(0.00000001, (1/(1+EXP(-(INDEX(係数表!G:G,12) + $B273))))*(EXP(INDEX(係数表!H:H,12) + INDEX(係数表!I:I,12)*LN(INDEX(出力表!C:C,12)+1)))), MAX(0.00000001, (1-(1/(1+EXP(-(INDEX(係数表!G:G,12) + $B273)))))*(EXP(INDEX(係数表!H:H,12) + INDEX(係数表!I:I,12)*LN(INDEX(出力表!C:C,12)+1)))))))</f>
        <v>94.806043448506003</v>
      </c>
      <c r="AI273" t="e">
        <f>MIN(100, MAX(0, (100*(INDEX(出力表!D:D,12))/(EXP(INDEX(係数表!B:B,12) + $C273) + (INDEX(出力表!D:D,12)))) + (乱数表!$X273*(Settings!B12/(((INDEX(出力表!D:D,12))+1)^INDEX(係数表!E:E,12)*INDEX(係数表!F:F,12))))))</f>
        <v>#VALUE!</v>
      </c>
      <c r="AJ273" t="e">
        <f>MIN(100, MAX(0, (INDEX(出力表!D:D,12))*AH273/MAX(AI273, Settings!B3)))</f>
        <v>#VALUE!</v>
      </c>
      <c r="AK273">
        <f>MIN(100, MAX(0, 100*BETAINV(乱数表!$M273, MAX(0.00000001, (1/(1+EXP(-(INDEX(係数表!G:G,13) + $B273))))*(EXP(INDEX(係数表!H:H,13) + INDEX(係数表!I:I,13)*LN(INDEX(出力表!C:C,13)+1)))), MAX(0.00000001, (1-(1/(1+EXP(-(INDEX(係数表!G:G,13) + $B273)))))*(EXP(INDEX(係数表!H:H,13) + INDEX(係数表!I:I,13)*LN(INDEX(出力表!C:C,13)+1)))))))</f>
        <v>95.581483858562393</v>
      </c>
      <c r="AL273" t="e">
        <f>MIN(100, MAX(0, (100*(INDEX(出力表!D:D,13))/(EXP(INDEX(係数表!B:B,13) + $C273) + (INDEX(出力表!D:D,13)))) + (乱数表!$Y273*(Settings!B12/(((INDEX(出力表!D:D,13))+1)^INDEX(係数表!E:E,13)*INDEX(係数表!F:F,13))))))</f>
        <v>#VALUE!</v>
      </c>
      <c r="AM273" t="e">
        <f>MIN(100, MAX(0, (INDEX(出力表!D:D,13))*AK273/MAX(AL273, Settings!B3)))</f>
        <v>#VALUE!</v>
      </c>
      <c r="AN273">
        <f>IF(ISNUMBER(F273), INDEX(出力表!B:B,2)*F273, 0)+IF(ISNUMBER(I273), INDEX(出力表!B:B,3)*I273, 0)+IF(ISNUMBER(L273), INDEX(出力表!B:B,4)*L273, 0)+IF(ISNUMBER(O273), INDEX(出力表!B:B,5)*O273, 0)+IF(ISNUMBER(R273), INDEX(出力表!B:B,6)*R273, 0)+IF(ISNUMBER(U273), INDEX(出力表!B:B,7)*U273, 0)+IF(ISNUMBER(X273), INDEX(出力表!B:B,8)*X273, 0)+IF(ISNUMBER(AA273), INDEX(出力表!B:B,9)*AA273, 0)+IF(ISNUMBER(AD273), INDEX(出力表!B:B,10)*AD273, 0)+IF(ISNUMBER(AG273), INDEX(出力表!B:B,11)*AG273, 0)+IF(ISNUMBER(AJ273), INDEX(出力表!B:B,12)*AJ273, 0)+IF(ISNUMBER(AM273), INDEX(出力表!B:B,13)*AM273, 0)</f>
        <v>0</v>
      </c>
      <c r="AO273">
        <f>IF(ISNUMBER(F273), INDEX(出力表!B:B,2), 0)+IF(ISNUMBER(I273), INDEX(出力表!B:B,3), 0)+IF(ISNUMBER(L273), INDEX(出力表!B:B,4), 0)+IF(ISNUMBER(O273), INDEX(出力表!B:B,5), 0)+IF(ISNUMBER(R273), INDEX(出力表!B:B,6), 0)+IF(ISNUMBER(U273), INDEX(出力表!B:B,7), 0)+IF(ISNUMBER(X273), INDEX(出力表!B:B,8), 0)+IF(ISNUMBER(AA273), INDEX(出力表!B:B,9), 0)+IF(ISNUMBER(AD273), INDEX(出力表!B:B,10), 0)+IF(ISNUMBER(AG273), INDEX(出力表!B:B,11), 0)+IF(ISNUMBER(AJ273), INDEX(出力表!B:B,12), 0)+IF(ISNUMBER(AM273), INDEX(出力表!B:B,13), 0)</f>
        <v>0</v>
      </c>
      <c r="AP273" t="str">
        <f t="shared" si="4"/>
        <v/>
      </c>
    </row>
    <row r="274" spans="1:42" x14ac:dyDescent="0.2">
      <c r="A274">
        <v>273</v>
      </c>
      <c r="B274">
        <f>IF(UPPER(Settings!B4)="TRUE", 乱数表!$Z274*Settings!B10, 0)</f>
        <v>-0.198204224658449</v>
      </c>
      <c r="C274">
        <f>IF(UPPER(Settings!B4)="TRUE", 乱数表!$AA274*Settings!B11, 0)</f>
        <v>-9.1437500296188579E-2</v>
      </c>
      <c r="D274">
        <f>MIN(100, MAX(0, 100*BETAINV(乱数表!$B274, MAX(0.00000001, (1/(1+EXP(-(INDEX(係数表!G:G,2) + $B274))))*(EXP(INDEX(係数表!H:H,2) + INDEX(係数表!I:I,2)*LN(INDEX(出力表!C:C,2)+1)))), MAX(0.00000001, (1-(1/(1+EXP(-(INDEX(係数表!G:G,2) + $B274)))))*(EXP(INDEX(係数表!H:H,2) + INDEX(係数表!I:I,2)*LN(INDEX(出力表!C:C,2)+1)))))))</f>
        <v>64.514804466337011</v>
      </c>
      <c r="E274" t="e">
        <f>MIN(100, MAX(0, (100*(INDEX(出力表!D:D,2))/(EXP(INDEX(係数表!B:B,2) + $C274) + (INDEX(出力表!D:D,2)))) + (乱数表!$N274*(Settings!B12/(((INDEX(出力表!D:D,2))+1)^INDEX(係数表!E:E,2)*INDEX(係数表!F:F,2))))))</f>
        <v>#VALUE!</v>
      </c>
      <c r="F274" t="e">
        <f>MIN(100, MAX(0, (INDEX(出力表!D:D,2))*D274/MAX(E274, Settings!B3)))</f>
        <v>#VALUE!</v>
      </c>
      <c r="G274">
        <f>MIN(100, MAX(0, 100*BETAINV(乱数表!$C274, MAX(0.00000001, (1/(1+EXP(-(INDEX(係数表!G:G,3) + $B274))))*(EXP(INDEX(係数表!H:H,3) + INDEX(係数表!I:I,3)*LN(INDEX(出力表!C:C,3)+1)))), MAX(0.00000001, (1-(1/(1+EXP(-(INDEX(係数表!G:G,3) + $B274)))))*(EXP(INDEX(係数表!H:H,3) + INDEX(係数表!I:I,3)*LN(INDEX(出力表!C:C,3)+1)))))))</f>
        <v>87.358821001196759</v>
      </c>
      <c r="H274" t="e">
        <f>MIN(100, MAX(0, (100*(INDEX(出力表!D:D,3))/(EXP(INDEX(係数表!B:B,3) + $C274) + (INDEX(出力表!D:D,3)))) + (乱数表!$O274*(Settings!B12/(((INDEX(出力表!D:D,3))+1)^INDEX(係数表!E:E,3)*INDEX(係数表!F:F,3))))))</f>
        <v>#VALUE!</v>
      </c>
      <c r="I274" t="e">
        <f>MIN(100, MAX(0, (INDEX(出力表!D:D,3))*G274/MAX(H274, Settings!B3)))</f>
        <v>#VALUE!</v>
      </c>
      <c r="J274">
        <f>MIN(100, MAX(0, 100*BETAINV(乱数表!$D274, MAX(0.00000001, (1/(1+EXP(-(INDEX(係数表!G:G,4) + $B274))))*(EXP(INDEX(係数表!H:H,4) + INDEX(係数表!I:I,4)*LN(INDEX(出力表!C:C,4)+1)))), MAX(0.00000001, (1-(1/(1+EXP(-(INDEX(係数表!G:G,4) + $B274)))))*(EXP(INDEX(係数表!H:H,4) + INDEX(係数表!I:I,4)*LN(INDEX(出力表!C:C,4)+1)))))))</f>
        <v>75.104608164768166</v>
      </c>
      <c r="K274" t="e">
        <f>MIN(100, MAX(0, (100*(INDEX(出力表!D:D,4))/(EXP(INDEX(係数表!B:B,4) + $C274) + (INDEX(出力表!D:D,4)))) + (乱数表!$P274*(Settings!B12/(((INDEX(出力表!D:D,4))+1)^INDEX(係数表!E:E,4)*INDEX(係数表!F:F,4))))))</f>
        <v>#VALUE!</v>
      </c>
      <c r="L274" t="e">
        <f>MIN(100, MAX(0, (INDEX(出力表!D:D,4))*J274/MAX(K274, Settings!B3)))</f>
        <v>#VALUE!</v>
      </c>
      <c r="M274">
        <f>MIN(100, MAX(0, 100*BETAINV(乱数表!$E274, MAX(0.00000001, (1/(1+EXP(-(INDEX(係数表!G:G,5) + $B274))))*(EXP(INDEX(係数表!H:H,5) + INDEX(係数表!I:I,5)*LN(INDEX(出力表!C:C,5)+1)))), MAX(0.00000001, (1-(1/(1+EXP(-(INDEX(係数表!G:G,5) + $B274)))))*(EXP(INDEX(係数表!H:H,5) + INDEX(係数表!I:I,5)*LN(INDEX(出力表!C:C,5)+1)))))))</f>
        <v>99.421327637605387</v>
      </c>
      <c r="N274" t="e">
        <f>MIN(100, MAX(0, (100*(INDEX(出力表!D:D,5))/(EXP(INDEX(係数表!B:B,5) + $C274) + (INDEX(出力表!D:D,5)))) + (乱数表!$Q274*(Settings!B12/(((INDEX(出力表!D:D,5))+1)^INDEX(係数表!E:E,5)*INDEX(係数表!F:F,5))))))</f>
        <v>#VALUE!</v>
      </c>
      <c r="O274" t="e">
        <f>MIN(100, MAX(0, (INDEX(出力表!D:D,5))*M274/MAX(N274, Settings!B3)))</f>
        <v>#VALUE!</v>
      </c>
      <c r="P274">
        <f>MIN(100, MAX(0, 100*BETAINV(乱数表!$F274, MAX(0.00000001, (1/(1+EXP(-(INDEX(係数表!G:G,6) + $B274))))*(EXP(INDEX(係数表!H:H,6) + INDEX(係数表!I:I,6)*LN(INDEX(出力表!C:C,6)+1)))), MAX(0.00000001, (1-(1/(1+EXP(-(INDEX(係数表!G:G,6) + $B274)))))*(EXP(INDEX(係数表!H:H,6) + INDEX(係数表!I:I,6)*LN(INDEX(出力表!C:C,6)+1)))))))</f>
        <v>90.323571008955497</v>
      </c>
      <c r="Q274" t="e">
        <f>MIN(100, MAX(0, (100*(INDEX(出力表!D:D,6))/(EXP(INDEX(係数表!B:B,6) + $C274) + (INDEX(出力表!D:D,6)))) + (乱数表!$R274*(Settings!B12/(((INDEX(出力表!D:D,6))+1)^INDEX(係数表!E:E,6)*INDEX(係数表!F:F,6))))))</f>
        <v>#VALUE!</v>
      </c>
      <c r="R274" t="e">
        <f>MIN(100, MAX(0, (INDEX(出力表!D:D,6))*P274/MAX(Q274, Settings!B3)))</f>
        <v>#VALUE!</v>
      </c>
      <c r="S274">
        <f>MIN(100, MAX(0, 100*BETAINV(乱数表!$G274, MAX(0.00000001, (1/(1+EXP(-(INDEX(係数表!G:G,7) + $B274))))*(EXP(INDEX(係数表!H:H,7) + INDEX(係数表!I:I,7)*LN(INDEX(出力表!C:C,7)+1)))), MAX(0.00000001, (1-(1/(1+EXP(-(INDEX(係数表!G:G,7) + $B274)))))*(EXP(INDEX(係数表!H:H,7) + INDEX(係数表!I:I,7)*LN(INDEX(出力表!C:C,7)+1)))))))</f>
        <v>98.941813680859795</v>
      </c>
      <c r="T274" t="e">
        <f>MIN(100, MAX(0, (100*(INDEX(出力表!D:D,7))/(EXP(INDEX(係数表!B:B,7) + $C274) + (INDEX(出力表!D:D,7)))) + (乱数表!$S274*(Settings!B12/(((INDEX(出力表!D:D,7))+1)^INDEX(係数表!E:E,7)*INDEX(係数表!F:F,7))))))</f>
        <v>#VALUE!</v>
      </c>
      <c r="U274" t="e">
        <f>MIN(100, MAX(0, (INDEX(出力表!D:D,7))*S274/MAX(T274, Settings!B3)))</f>
        <v>#VALUE!</v>
      </c>
      <c r="V274">
        <f>MIN(100, MAX(0, 100*BETAINV(乱数表!$H274, MAX(0.00000001, (1/(1+EXP(-(INDEX(係数表!G:G,8) + $B274))))*(EXP(INDEX(係数表!H:H,8) + INDEX(係数表!I:I,8)*LN(INDEX(出力表!C:C,8)+1)))), MAX(0.00000001, (1-(1/(1+EXP(-(INDEX(係数表!G:G,8) + $B274)))))*(EXP(INDEX(係数表!H:H,8) + INDEX(係数表!I:I,8)*LN(INDEX(出力表!C:C,8)+1)))))))</f>
        <v>83.778935890395957</v>
      </c>
      <c r="W274" t="e">
        <f>MIN(100, MAX(0, (100*(INDEX(出力表!D:D,8))/(EXP(INDEX(係数表!B:B,8) + $C274) + (INDEX(出力表!D:D,8)))) + (乱数表!$T274*(Settings!B12/(((INDEX(出力表!D:D,8))+1)^INDEX(係数表!E:E,8)*INDEX(係数表!F:F,8))))))</f>
        <v>#VALUE!</v>
      </c>
      <c r="X274" t="e">
        <f>MIN(100, MAX(0, (INDEX(出力表!D:D,8))*V274/MAX(W274, Settings!B3)))</f>
        <v>#VALUE!</v>
      </c>
      <c r="Y274">
        <f>MIN(100, MAX(0, 100*BETAINV(乱数表!$I274, MAX(0.00000001, (1/(1+EXP(-(INDEX(係数表!G:G,9) + $B274))))*(EXP(INDEX(係数表!H:H,9) + INDEX(係数表!I:I,9)*LN(INDEX(出力表!C:C,9)+1)))), MAX(0.00000001, (1-(1/(1+EXP(-(INDEX(係数表!G:G,9) + $B274)))))*(EXP(INDEX(係数表!H:H,9) + INDEX(係数表!I:I,9)*LN(INDEX(出力表!C:C,9)+1)))))))</f>
        <v>96.859120439944135</v>
      </c>
      <c r="Z274" t="e">
        <f>MIN(100, MAX(0, (100*(INDEX(出力表!D:D,9))/(EXP(INDEX(係数表!B:B,9) + $C274) + (INDEX(出力表!D:D,9)))) + (乱数表!$U274*(Settings!B12/(((INDEX(出力表!D:D,9))+1)^INDEX(係数表!E:E,9)*INDEX(係数表!F:F,9))))))</f>
        <v>#VALUE!</v>
      </c>
      <c r="AA274" t="e">
        <f>MIN(100, MAX(0, (INDEX(出力表!D:D,9))*Y274/MAX(Z274, Settings!B3)))</f>
        <v>#VALUE!</v>
      </c>
      <c r="AB274">
        <f>MIN(100, MAX(0, 100*BETAINV(乱数表!$J274, MAX(0.00000001, (1/(1+EXP(-(INDEX(係数表!G:G,10) + $B274))))*(EXP(INDEX(係数表!H:H,10) + INDEX(係数表!I:I,10)*LN(INDEX(出力表!C:C,10)+1)))), MAX(0.00000001, (1-(1/(1+EXP(-(INDEX(係数表!G:G,10) + $B274)))))*(EXP(INDEX(係数表!H:H,10) + INDEX(係数表!I:I,10)*LN(INDEX(出力表!C:C,10)+1)))))))</f>
        <v>97.314557468046118</v>
      </c>
      <c r="AC274" t="e">
        <f>MIN(100, MAX(0, (100*(INDEX(出力表!D:D,10))/(EXP(INDEX(係数表!B:B,10) + $C274) + (INDEX(出力表!D:D,10)))) + (乱数表!$V274*(Settings!B12/(((INDEX(出力表!D:D,10))+1)^INDEX(係数表!E:E,10)*INDEX(係数表!F:F,10))))))</f>
        <v>#VALUE!</v>
      </c>
      <c r="AD274" t="e">
        <f>MIN(100, MAX(0, (INDEX(出力表!D:D,10))*AB274/MAX(AC274, Settings!B3)))</f>
        <v>#VALUE!</v>
      </c>
      <c r="AE274">
        <f>MIN(100, MAX(0, 100*BETAINV(乱数表!$K274, MAX(0.00000001, (1/(1+EXP(-(INDEX(係数表!G:G,11) + $B274))))*(EXP(INDEX(係数表!H:H,11) + INDEX(係数表!I:I,11)*LN(INDEX(出力表!C:C,11)+1)))), MAX(0.00000001, (1-(1/(1+EXP(-(INDEX(係数表!G:G,11) + $B274)))))*(EXP(INDEX(係数表!H:H,11) + INDEX(係数表!I:I,11)*LN(INDEX(出力表!C:C,11)+1)))))))</f>
        <v>98.497321439435893</v>
      </c>
      <c r="AF274" t="e">
        <f>MIN(100, MAX(0, (100*(INDEX(出力表!D:D,11))/(EXP(INDEX(係数表!B:B,11) + $C274) + (INDEX(出力表!D:D,11)))) + (乱数表!$W274*(Settings!B12/(((INDEX(出力表!D:D,11))+1)^INDEX(係数表!E:E,11)*INDEX(係数表!F:F,11))))))</f>
        <v>#VALUE!</v>
      </c>
      <c r="AG274" t="e">
        <f>MIN(100, MAX(0, (INDEX(出力表!D:D,11))*AE274/MAX(AF274, Settings!B3)))</f>
        <v>#VALUE!</v>
      </c>
      <c r="AH274">
        <f>MIN(100, MAX(0, 100*BETAINV(乱数表!$L274, MAX(0.00000001, (1/(1+EXP(-(INDEX(係数表!G:G,12) + $B274))))*(EXP(INDEX(係数表!H:H,12) + INDEX(係数表!I:I,12)*LN(INDEX(出力表!C:C,12)+1)))), MAX(0.00000001, (1-(1/(1+EXP(-(INDEX(係数表!G:G,12) + $B274)))))*(EXP(INDEX(係数表!H:H,12) + INDEX(係数表!I:I,12)*LN(INDEX(出力表!C:C,12)+1)))))))</f>
        <v>99.960869117450073</v>
      </c>
      <c r="AI274" t="e">
        <f>MIN(100, MAX(0, (100*(INDEX(出力表!D:D,12))/(EXP(INDEX(係数表!B:B,12) + $C274) + (INDEX(出力表!D:D,12)))) + (乱数表!$X274*(Settings!B12/(((INDEX(出力表!D:D,12))+1)^INDEX(係数表!E:E,12)*INDEX(係数表!F:F,12))))))</f>
        <v>#VALUE!</v>
      </c>
      <c r="AJ274" t="e">
        <f>MIN(100, MAX(0, (INDEX(出力表!D:D,12))*AH274/MAX(AI274, Settings!B3)))</f>
        <v>#VALUE!</v>
      </c>
      <c r="AK274">
        <f>MIN(100, MAX(0, 100*BETAINV(乱数表!$M274, MAX(0.00000001, (1/(1+EXP(-(INDEX(係数表!G:G,13) + $B274))))*(EXP(INDEX(係数表!H:H,13) + INDEX(係数表!I:I,13)*LN(INDEX(出力表!C:C,13)+1)))), MAX(0.00000001, (1-(1/(1+EXP(-(INDEX(係数表!G:G,13) + $B274)))))*(EXP(INDEX(係数表!H:H,13) + INDEX(係数表!I:I,13)*LN(INDEX(出力表!C:C,13)+1)))))))</f>
        <v>99.962702889831007</v>
      </c>
      <c r="AL274" t="e">
        <f>MIN(100, MAX(0, (100*(INDEX(出力表!D:D,13))/(EXP(INDEX(係数表!B:B,13) + $C274) + (INDEX(出力表!D:D,13)))) + (乱数表!$Y274*(Settings!B12/(((INDEX(出力表!D:D,13))+1)^INDEX(係数表!E:E,13)*INDEX(係数表!F:F,13))))))</f>
        <v>#VALUE!</v>
      </c>
      <c r="AM274" t="e">
        <f>MIN(100, MAX(0, (INDEX(出力表!D:D,13))*AK274/MAX(AL274, Settings!B3)))</f>
        <v>#VALUE!</v>
      </c>
      <c r="AN274">
        <f>IF(ISNUMBER(F274), INDEX(出力表!B:B,2)*F274, 0)+IF(ISNUMBER(I274), INDEX(出力表!B:B,3)*I274, 0)+IF(ISNUMBER(L274), INDEX(出力表!B:B,4)*L274, 0)+IF(ISNUMBER(O274), INDEX(出力表!B:B,5)*O274, 0)+IF(ISNUMBER(R274), INDEX(出力表!B:B,6)*R274, 0)+IF(ISNUMBER(U274), INDEX(出力表!B:B,7)*U274, 0)+IF(ISNUMBER(X274), INDEX(出力表!B:B,8)*X274, 0)+IF(ISNUMBER(AA274), INDEX(出力表!B:B,9)*AA274, 0)+IF(ISNUMBER(AD274), INDEX(出力表!B:B,10)*AD274, 0)+IF(ISNUMBER(AG274), INDEX(出力表!B:B,11)*AG274, 0)+IF(ISNUMBER(AJ274), INDEX(出力表!B:B,12)*AJ274, 0)+IF(ISNUMBER(AM274), INDEX(出力表!B:B,13)*AM274, 0)</f>
        <v>0</v>
      </c>
      <c r="AO274">
        <f>IF(ISNUMBER(F274), INDEX(出力表!B:B,2), 0)+IF(ISNUMBER(I274), INDEX(出力表!B:B,3), 0)+IF(ISNUMBER(L274), INDEX(出力表!B:B,4), 0)+IF(ISNUMBER(O274), INDEX(出力表!B:B,5), 0)+IF(ISNUMBER(R274), INDEX(出力表!B:B,6), 0)+IF(ISNUMBER(U274), INDEX(出力表!B:B,7), 0)+IF(ISNUMBER(X274), INDEX(出力表!B:B,8), 0)+IF(ISNUMBER(AA274), INDEX(出力表!B:B,9), 0)+IF(ISNUMBER(AD274), INDEX(出力表!B:B,10), 0)+IF(ISNUMBER(AG274), INDEX(出力表!B:B,11), 0)+IF(ISNUMBER(AJ274), INDEX(出力表!B:B,12), 0)+IF(ISNUMBER(AM274), INDEX(出力表!B:B,13), 0)</f>
        <v>0</v>
      </c>
      <c r="AP274" t="str">
        <f t="shared" si="4"/>
        <v/>
      </c>
    </row>
    <row r="275" spans="1:42" x14ac:dyDescent="0.2">
      <c r="A275">
        <v>274</v>
      </c>
      <c r="B275">
        <f>IF(UPPER(Settings!B4)="TRUE", 乱数表!$Z275*Settings!B10, 0)</f>
        <v>-0.2198318105492455</v>
      </c>
      <c r="C275">
        <f>IF(UPPER(Settings!B4)="TRUE", 乱数表!$AA275*Settings!B11, 0)</f>
        <v>0.12137386150920522</v>
      </c>
      <c r="D275">
        <f>MIN(100, MAX(0, 100*BETAINV(乱数表!$B275, MAX(0.00000001, (1/(1+EXP(-(INDEX(係数表!G:G,2) + $B275))))*(EXP(INDEX(係数表!H:H,2) + INDEX(係数表!I:I,2)*LN(INDEX(出力表!C:C,2)+1)))), MAX(0.00000001, (1-(1/(1+EXP(-(INDEX(係数表!G:G,2) + $B275)))))*(EXP(INDEX(係数表!H:H,2) + INDEX(係数表!I:I,2)*LN(INDEX(出力表!C:C,2)+1)))))))</f>
        <v>76.310158839742741</v>
      </c>
      <c r="E275" t="e">
        <f>MIN(100, MAX(0, (100*(INDEX(出力表!D:D,2))/(EXP(INDEX(係数表!B:B,2) + $C275) + (INDEX(出力表!D:D,2)))) + (乱数表!$N275*(Settings!B12/(((INDEX(出力表!D:D,2))+1)^INDEX(係数表!E:E,2)*INDEX(係数表!F:F,2))))))</f>
        <v>#VALUE!</v>
      </c>
      <c r="F275" t="e">
        <f>MIN(100, MAX(0, (INDEX(出力表!D:D,2))*D275/MAX(E275, Settings!B3)))</f>
        <v>#VALUE!</v>
      </c>
      <c r="G275">
        <f>MIN(100, MAX(0, 100*BETAINV(乱数表!$C275, MAX(0.00000001, (1/(1+EXP(-(INDEX(係数表!G:G,3) + $B275))))*(EXP(INDEX(係数表!H:H,3) + INDEX(係数表!I:I,3)*LN(INDEX(出力表!C:C,3)+1)))), MAX(0.00000001, (1-(1/(1+EXP(-(INDEX(係数表!G:G,3) + $B275)))))*(EXP(INDEX(係数表!H:H,3) + INDEX(係数表!I:I,3)*LN(INDEX(出力表!C:C,3)+1)))))))</f>
        <v>91.139468666225227</v>
      </c>
      <c r="H275" t="e">
        <f>MIN(100, MAX(0, (100*(INDEX(出力表!D:D,3))/(EXP(INDEX(係数表!B:B,3) + $C275) + (INDEX(出力表!D:D,3)))) + (乱数表!$O275*(Settings!B12/(((INDEX(出力表!D:D,3))+1)^INDEX(係数表!E:E,3)*INDEX(係数表!F:F,3))))))</f>
        <v>#VALUE!</v>
      </c>
      <c r="I275" t="e">
        <f>MIN(100, MAX(0, (INDEX(出力表!D:D,3))*G275/MAX(H275, Settings!B3)))</f>
        <v>#VALUE!</v>
      </c>
      <c r="J275">
        <f>MIN(100, MAX(0, 100*BETAINV(乱数表!$D275, MAX(0.00000001, (1/(1+EXP(-(INDEX(係数表!G:G,4) + $B275))))*(EXP(INDEX(係数表!H:H,4) + INDEX(係数表!I:I,4)*LN(INDEX(出力表!C:C,4)+1)))), MAX(0.00000001, (1-(1/(1+EXP(-(INDEX(係数表!G:G,4) + $B275)))))*(EXP(INDEX(係数表!H:H,4) + INDEX(係数表!I:I,4)*LN(INDEX(出力表!C:C,4)+1)))))))</f>
        <v>46.257753254451522</v>
      </c>
      <c r="K275" t="e">
        <f>MIN(100, MAX(0, (100*(INDEX(出力表!D:D,4))/(EXP(INDEX(係数表!B:B,4) + $C275) + (INDEX(出力表!D:D,4)))) + (乱数表!$P275*(Settings!B12/(((INDEX(出力表!D:D,4))+1)^INDEX(係数表!E:E,4)*INDEX(係数表!F:F,4))))))</f>
        <v>#VALUE!</v>
      </c>
      <c r="L275" t="e">
        <f>MIN(100, MAX(0, (INDEX(出力表!D:D,4))*J275/MAX(K275, Settings!B3)))</f>
        <v>#VALUE!</v>
      </c>
      <c r="M275">
        <f>MIN(100, MAX(0, 100*BETAINV(乱数表!$E275, MAX(0.00000001, (1/(1+EXP(-(INDEX(係数表!G:G,5) + $B275))))*(EXP(INDEX(係数表!H:H,5) + INDEX(係数表!I:I,5)*LN(INDEX(出力表!C:C,5)+1)))), MAX(0.00000001, (1-(1/(1+EXP(-(INDEX(係数表!G:G,5) + $B275)))))*(EXP(INDEX(係数表!H:H,5) + INDEX(係数表!I:I,5)*LN(INDEX(出力表!C:C,5)+1)))))))</f>
        <v>80.098141817418039</v>
      </c>
      <c r="N275" t="e">
        <f>MIN(100, MAX(0, (100*(INDEX(出力表!D:D,5))/(EXP(INDEX(係数表!B:B,5) + $C275) + (INDEX(出力表!D:D,5)))) + (乱数表!$Q275*(Settings!B12/(((INDEX(出力表!D:D,5))+1)^INDEX(係数表!E:E,5)*INDEX(係数表!F:F,5))))))</f>
        <v>#VALUE!</v>
      </c>
      <c r="O275" t="e">
        <f>MIN(100, MAX(0, (INDEX(出力表!D:D,5))*M275/MAX(N275, Settings!B3)))</f>
        <v>#VALUE!</v>
      </c>
      <c r="P275">
        <f>MIN(100, MAX(0, 100*BETAINV(乱数表!$F275, MAX(0.00000001, (1/(1+EXP(-(INDEX(係数表!G:G,6) + $B275))))*(EXP(INDEX(係数表!H:H,6) + INDEX(係数表!I:I,6)*LN(INDEX(出力表!C:C,6)+1)))), MAX(0.00000001, (1-(1/(1+EXP(-(INDEX(係数表!G:G,6) + $B275)))))*(EXP(INDEX(係数表!H:H,6) + INDEX(係数表!I:I,6)*LN(INDEX(出力表!C:C,6)+1)))))))</f>
        <v>88.747169482090882</v>
      </c>
      <c r="Q275" t="e">
        <f>MIN(100, MAX(0, (100*(INDEX(出力表!D:D,6))/(EXP(INDEX(係数表!B:B,6) + $C275) + (INDEX(出力表!D:D,6)))) + (乱数表!$R275*(Settings!B12/(((INDEX(出力表!D:D,6))+1)^INDEX(係数表!E:E,6)*INDEX(係数表!F:F,6))))))</f>
        <v>#VALUE!</v>
      </c>
      <c r="R275" t="e">
        <f>MIN(100, MAX(0, (INDEX(出力表!D:D,6))*P275/MAX(Q275, Settings!B3)))</f>
        <v>#VALUE!</v>
      </c>
      <c r="S275">
        <f>MIN(100, MAX(0, 100*BETAINV(乱数表!$G275, MAX(0.00000001, (1/(1+EXP(-(INDEX(係数表!G:G,7) + $B275))))*(EXP(INDEX(係数表!H:H,7) + INDEX(係数表!I:I,7)*LN(INDEX(出力表!C:C,7)+1)))), MAX(0.00000001, (1-(1/(1+EXP(-(INDEX(係数表!G:G,7) + $B275)))))*(EXP(INDEX(係数表!H:H,7) + INDEX(係数表!I:I,7)*LN(INDEX(出力表!C:C,7)+1)))))))</f>
        <v>82.469530932800254</v>
      </c>
      <c r="T275" t="e">
        <f>MIN(100, MAX(0, (100*(INDEX(出力表!D:D,7))/(EXP(INDEX(係数表!B:B,7) + $C275) + (INDEX(出力表!D:D,7)))) + (乱数表!$S275*(Settings!B12/(((INDEX(出力表!D:D,7))+1)^INDEX(係数表!E:E,7)*INDEX(係数表!F:F,7))))))</f>
        <v>#VALUE!</v>
      </c>
      <c r="U275" t="e">
        <f>MIN(100, MAX(0, (INDEX(出力表!D:D,7))*S275/MAX(T275, Settings!B3)))</f>
        <v>#VALUE!</v>
      </c>
      <c r="V275">
        <f>MIN(100, MAX(0, 100*BETAINV(乱数表!$H275, MAX(0.00000001, (1/(1+EXP(-(INDEX(係数表!G:G,8) + $B275))))*(EXP(INDEX(係数表!H:H,8) + INDEX(係数表!I:I,8)*LN(INDEX(出力表!C:C,8)+1)))), MAX(0.00000001, (1-(1/(1+EXP(-(INDEX(係数表!G:G,8) + $B275)))))*(EXP(INDEX(係数表!H:H,8) + INDEX(係数表!I:I,8)*LN(INDEX(出力表!C:C,8)+1)))))))</f>
        <v>97.985125886368408</v>
      </c>
      <c r="W275" t="e">
        <f>MIN(100, MAX(0, (100*(INDEX(出力表!D:D,8))/(EXP(INDEX(係数表!B:B,8) + $C275) + (INDEX(出力表!D:D,8)))) + (乱数表!$T275*(Settings!B12/(((INDEX(出力表!D:D,8))+1)^INDEX(係数表!E:E,8)*INDEX(係数表!F:F,8))))))</f>
        <v>#VALUE!</v>
      </c>
      <c r="X275" t="e">
        <f>MIN(100, MAX(0, (INDEX(出力表!D:D,8))*V275/MAX(W275, Settings!B3)))</f>
        <v>#VALUE!</v>
      </c>
      <c r="Y275">
        <f>MIN(100, MAX(0, 100*BETAINV(乱数表!$I275, MAX(0.00000001, (1/(1+EXP(-(INDEX(係数表!G:G,9) + $B275))))*(EXP(INDEX(係数表!H:H,9) + INDEX(係数表!I:I,9)*LN(INDEX(出力表!C:C,9)+1)))), MAX(0.00000001, (1-(1/(1+EXP(-(INDEX(係数表!G:G,9) + $B275)))))*(EXP(INDEX(係数表!H:H,9) + INDEX(係数表!I:I,9)*LN(INDEX(出力表!C:C,9)+1)))))))</f>
        <v>88.608395748153086</v>
      </c>
      <c r="Z275" t="e">
        <f>MIN(100, MAX(0, (100*(INDEX(出力表!D:D,9))/(EXP(INDEX(係数表!B:B,9) + $C275) + (INDEX(出力表!D:D,9)))) + (乱数表!$U275*(Settings!B12/(((INDEX(出力表!D:D,9))+1)^INDEX(係数表!E:E,9)*INDEX(係数表!F:F,9))))))</f>
        <v>#VALUE!</v>
      </c>
      <c r="AA275" t="e">
        <f>MIN(100, MAX(0, (INDEX(出力表!D:D,9))*Y275/MAX(Z275, Settings!B3)))</f>
        <v>#VALUE!</v>
      </c>
      <c r="AB275">
        <f>MIN(100, MAX(0, 100*BETAINV(乱数表!$J275, MAX(0.00000001, (1/(1+EXP(-(INDEX(係数表!G:G,10) + $B275))))*(EXP(INDEX(係数表!H:H,10) + INDEX(係数表!I:I,10)*LN(INDEX(出力表!C:C,10)+1)))), MAX(0.00000001, (1-(1/(1+EXP(-(INDEX(係数表!G:G,10) + $B275)))))*(EXP(INDEX(係数表!H:H,10) + INDEX(係数表!I:I,10)*LN(INDEX(出力表!C:C,10)+1)))))))</f>
        <v>84.790689822275894</v>
      </c>
      <c r="AC275" t="e">
        <f>MIN(100, MAX(0, (100*(INDEX(出力表!D:D,10))/(EXP(INDEX(係数表!B:B,10) + $C275) + (INDEX(出力表!D:D,10)))) + (乱数表!$V275*(Settings!B12/(((INDEX(出力表!D:D,10))+1)^INDEX(係数表!E:E,10)*INDEX(係数表!F:F,10))))))</f>
        <v>#VALUE!</v>
      </c>
      <c r="AD275" t="e">
        <f>MIN(100, MAX(0, (INDEX(出力表!D:D,10))*AB275/MAX(AC275, Settings!B3)))</f>
        <v>#VALUE!</v>
      </c>
      <c r="AE275">
        <f>MIN(100, MAX(0, 100*BETAINV(乱数表!$K275, MAX(0.00000001, (1/(1+EXP(-(INDEX(係数表!G:G,11) + $B275))))*(EXP(INDEX(係数表!H:H,11) + INDEX(係数表!I:I,11)*LN(INDEX(出力表!C:C,11)+1)))), MAX(0.00000001, (1-(1/(1+EXP(-(INDEX(係数表!G:G,11) + $B275)))))*(EXP(INDEX(係数表!H:H,11) + INDEX(係数表!I:I,11)*LN(INDEX(出力表!C:C,11)+1)))))))</f>
        <v>29.088046975771821</v>
      </c>
      <c r="AF275" t="e">
        <f>MIN(100, MAX(0, (100*(INDEX(出力表!D:D,11))/(EXP(INDEX(係数表!B:B,11) + $C275) + (INDEX(出力表!D:D,11)))) + (乱数表!$W275*(Settings!B12/(((INDEX(出力表!D:D,11))+1)^INDEX(係数表!E:E,11)*INDEX(係数表!F:F,11))))))</f>
        <v>#VALUE!</v>
      </c>
      <c r="AG275" t="e">
        <f>MIN(100, MAX(0, (INDEX(出力表!D:D,11))*AE275/MAX(AF275, Settings!B3)))</f>
        <v>#VALUE!</v>
      </c>
      <c r="AH275">
        <f>MIN(100, MAX(0, 100*BETAINV(乱数表!$L275, MAX(0.00000001, (1/(1+EXP(-(INDEX(係数表!G:G,12) + $B275))))*(EXP(INDEX(係数表!H:H,12) + INDEX(係数表!I:I,12)*LN(INDEX(出力表!C:C,12)+1)))), MAX(0.00000001, (1-(1/(1+EXP(-(INDEX(係数表!G:G,12) + $B275)))))*(EXP(INDEX(係数表!H:H,12) + INDEX(係数表!I:I,12)*LN(INDEX(出力表!C:C,12)+1)))))))</f>
        <v>99.905320117267451</v>
      </c>
      <c r="AI275" t="e">
        <f>MIN(100, MAX(0, (100*(INDEX(出力表!D:D,12))/(EXP(INDEX(係数表!B:B,12) + $C275) + (INDEX(出力表!D:D,12)))) + (乱数表!$X275*(Settings!B12/(((INDEX(出力表!D:D,12))+1)^INDEX(係数表!E:E,12)*INDEX(係数表!F:F,12))))))</f>
        <v>#VALUE!</v>
      </c>
      <c r="AJ275" t="e">
        <f>MIN(100, MAX(0, (INDEX(出力表!D:D,12))*AH275/MAX(AI275, Settings!B3)))</f>
        <v>#VALUE!</v>
      </c>
      <c r="AK275">
        <f>MIN(100, MAX(0, 100*BETAINV(乱数表!$M275, MAX(0.00000001, (1/(1+EXP(-(INDEX(係数表!G:G,13) + $B275))))*(EXP(INDEX(係数表!H:H,13) + INDEX(係数表!I:I,13)*LN(INDEX(出力表!C:C,13)+1)))), MAX(0.00000001, (1-(1/(1+EXP(-(INDEX(係数表!G:G,13) + $B275)))))*(EXP(INDEX(係数表!H:H,13) + INDEX(係数表!I:I,13)*LN(INDEX(出力表!C:C,13)+1)))))))</f>
        <v>44.030130577396896</v>
      </c>
      <c r="AL275" t="e">
        <f>MIN(100, MAX(0, (100*(INDEX(出力表!D:D,13))/(EXP(INDEX(係数表!B:B,13) + $C275) + (INDEX(出力表!D:D,13)))) + (乱数表!$Y275*(Settings!B12/(((INDEX(出力表!D:D,13))+1)^INDEX(係数表!E:E,13)*INDEX(係数表!F:F,13))))))</f>
        <v>#VALUE!</v>
      </c>
      <c r="AM275" t="e">
        <f>MIN(100, MAX(0, (INDEX(出力表!D:D,13))*AK275/MAX(AL275, Settings!B3)))</f>
        <v>#VALUE!</v>
      </c>
      <c r="AN275">
        <f>IF(ISNUMBER(F275), INDEX(出力表!B:B,2)*F275, 0)+IF(ISNUMBER(I275), INDEX(出力表!B:B,3)*I275, 0)+IF(ISNUMBER(L275), INDEX(出力表!B:B,4)*L275, 0)+IF(ISNUMBER(O275), INDEX(出力表!B:B,5)*O275, 0)+IF(ISNUMBER(R275), INDEX(出力表!B:B,6)*R275, 0)+IF(ISNUMBER(U275), INDEX(出力表!B:B,7)*U275, 0)+IF(ISNUMBER(X275), INDEX(出力表!B:B,8)*X275, 0)+IF(ISNUMBER(AA275), INDEX(出力表!B:B,9)*AA275, 0)+IF(ISNUMBER(AD275), INDEX(出力表!B:B,10)*AD275, 0)+IF(ISNUMBER(AG275), INDEX(出力表!B:B,11)*AG275, 0)+IF(ISNUMBER(AJ275), INDEX(出力表!B:B,12)*AJ275, 0)+IF(ISNUMBER(AM275), INDEX(出力表!B:B,13)*AM275, 0)</f>
        <v>0</v>
      </c>
      <c r="AO275">
        <f>IF(ISNUMBER(F275), INDEX(出力表!B:B,2), 0)+IF(ISNUMBER(I275), INDEX(出力表!B:B,3), 0)+IF(ISNUMBER(L275), INDEX(出力表!B:B,4), 0)+IF(ISNUMBER(O275), INDEX(出力表!B:B,5), 0)+IF(ISNUMBER(R275), INDEX(出力表!B:B,6), 0)+IF(ISNUMBER(U275), INDEX(出力表!B:B,7), 0)+IF(ISNUMBER(X275), INDEX(出力表!B:B,8), 0)+IF(ISNUMBER(AA275), INDEX(出力表!B:B,9), 0)+IF(ISNUMBER(AD275), INDEX(出力表!B:B,10), 0)+IF(ISNUMBER(AG275), INDEX(出力表!B:B,11), 0)+IF(ISNUMBER(AJ275), INDEX(出力表!B:B,12), 0)+IF(ISNUMBER(AM275), INDEX(出力表!B:B,13), 0)</f>
        <v>0</v>
      </c>
      <c r="AP275" t="str">
        <f t="shared" si="4"/>
        <v/>
      </c>
    </row>
    <row r="276" spans="1:42" x14ac:dyDescent="0.2">
      <c r="A276">
        <v>275</v>
      </c>
      <c r="B276">
        <f>IF(UPPER(Settings!B4)="TRUE", 乱数表!$Z276*Settings!B10, 0)</f>
        <v>-0.66501957328754147</v>
      </c>
      <c r="C276">
        <f>IF(UPPER(Settings!B4)="TRUE", 乱数表!$AA276*Settings!B11, 0)</f>
        <v>5.9702693164945746E-2</v>
      </c>
      <c r="D276">
        <f>MIN(100, MAX(0, 100*BETAINV(乱数表!$B276, MAX(0.00000001, (1/(1+EXP(-(INDEX(係数表!G:G,2) + $B276))))*(EXP(INDEX(係数表!H:H,2) + INDEX(係数表!I:I,2)*LN(INDEX(出力表!C:C,2)+1)))), MAX(0.00000001, (1-(1/(1+EXP(-(INDEX(係数表!G:G,2) + $B276)))))*(EXP(INDEX(係数表!H:H,2) + INDEX(係数表!I:I,2)*LN(INDEX(出力表!C:C,2)+1)))))))</f>
        <v>96.005465733701939</v>
      </c>
      <c r="E276" t="e">
        <f>MIN(100, MAX(0, (100*(INDEX(出力表!D:D,2))/(EXP(INDEX(係数表!B:B,2) + $C276) + (INDEX(出力表!D:D,2)))) + (乱数表!$N276*(Settings!B12/(((INDEX(出力表!D:D,2))+1)^INDEX(係数表!E:E,2)*INDEX(係数表!F:F,2))))))</f>
        <v>#VALUE!</v>
      </c>
      <c r="F276" t="e">
        <f>MIN(100, MAX(0, (INDEX(出力表!D:D,2))*D276/MAX(E276, Settings!B3)))</f>
        <v>#VALUE!</v>
      </c>
      <c r="G276">
        <f>MIN(100, MAX(0, 100*BETAINV(乱数表!$C276, MAX(0.00000001, (1/(1+EXP(-(INDEX(係数表!G:G,3) + $B276))))*(EXP(INDEX(係数表!H:H,3) + INDEX(係数表!I:I,3)*LN(INDEX(出力表!C:C,3)+1)))), MAX(0.00000001, (1-(1/(1+EXP(-(INDEX(係数表!G:G,3) + $B276)))))*(EXP(INDEX(係数表!H:H,3) + INDEX(係数表!I:I,3)*LN(INDEX(出力表!C:C,3)+1)))))))</f>
        <v>95.733317032873913</v>
      </c>
      <c r="H276" t="e">
        <f>MIN(100, MAX(0, (100*(INDEX(出力表!D:D,3))/(EXP(INDEX(係数表!B:B,3) + $C276) + (INDEX(出力表!D:D,3)))) + (乱数表!$O276*(Settings!B12/(((INDEX(出力表!D:D,3))+1)^INDEX(係数表!E:E,3)*INDEX(係数表!F:F,3))))))</f>
        <v>#VALUE!</v>
      </c>
      <c r="I276" t="e">
        <f>MIN(100, MAX(0, (INDEX(出力表!D:D,3))*G276/MAX(H276, Settings!B3)))</f>
        <v>#VALUE!</v>
      </c>
      <c r="J276">
        <f>MIN(100, MAX(0, 100*BETAINV(乱数表!$D276, MAX(0.00000001, (1/(1+EXP(-(INDEX(係数表!G:G,4) + $B276))))*(EXP(INDEX(係数表!H:H,4) + INDEX(係数表!I:I,4)*LN(INDEX(出力表!C:C,4)+1)))), MAX(0.00000001, (1-(1/(1+EXP(-(INDEX(係数表!G:G,4) + $B276)))))*(EXP(INDEX(係数表!H:H,4) + INDEX(係数表!I:I,4)*LN(INDEX(出力表!C:C,4)+1)))))))</f>
        <v>96.983524943767293</v>
      </c>
      <c r="K276" t="e">
        <f>MIN(100, MAX(0, (100*(INDEX(出力表!D:D,4))/(EXP(INDEX(係数表!B:B,4) + $C276) + (INDEX(出力表!D:D,4)))) + (乱数表!$P276*(Settings!B12/(((INDEX(出力表!D:D,4))+1)^INDEX(係数表!E:E,4)*INDEX(係数表!F:F,4))))))</f>
        <v>#VALUE!</v>
      </c>
      <c r="L276" t="e">
        <f>MIN(100, MAX(0, (INDEX(出力表!D:D,4))*J276/MAX(K276, Settings!B3)))</f>
        <v>#VALUE!</v>
      </c>
      <c r="M276">
        <f>MIN(100, MAX(0, 100*BETAINV(乱数表!$E276, MAX(0.00000001, (1/(1+EXP(-(INDEX(係数表!G:G,5) + $B276))))*(EXP(INDEX(係数表!H:H,5) + INDEX(係数表!I:I,5)*LN(INDEX(出力表!C:C,5)+1)))), MAX(0.00000001, (1-(1/(1+EXP(-(INDEX(係数表!G:G,5) + $B276)))))*(EXP(INDEX(係数表!H:H,5) + INDEX(係数表!I:I,5)*LN(INDEX(出力表!C:C,5)+1)))))))</f>
        <v>96.326993830256228</v>
      </c>
      <c r="N276" t="e">
        <f>MIN(100, MAX(0, (100*(INDEX(出力表!D:D,5))/(EXP(INDEX(係数表!B:B,5) + $C276) + (INDEX(出力表!D:D,5)))) + (乱数表!$Q276*(Settings!B12/(((INDEX(出力表!D:D,5))+1)^INDEX(係数表!E:E,5)*INDEX(係数表!F:F,5))))))</f>
        <v>#VALUE!</v>
      </c>
      <c r="O276" t="e">
        <f>MIN(100, MAX(0, (INDEX(出力表!D:D,5))*M276/MAX(N276, Settings!B3)))</f>
        <v>#VALUE!</v>
      </c>
      <c r="P276">
        <f>MIN(100, MAX(0, 100*BETAINV(乱数表!$F276, MAX(0.00000001, (1/(1+EXP(-(INDEX(係数表!G:G,6) + $B276))))*(EXP(INDEX(係数表!H:H,6) + INDEX(係数表!I:I,6)*LN(INDEX(出力表!C:C,6)+1)))), MAX(0.00000001, (1-(1/(1+EXP(-(INDEX(係数表!G:G,6) + $B276)))))*(EXP(INDEX(係数表!H:H,6) + INDEX(係数表!I:I,6)*LN(INDEX(出力表!C:C,6)+1)))))))</f>
        <v>57.66542160135063</v>
      </c>
      <c r="Q276" t="e">
        <f>MIN(100, MAX(0, (100*(INDEX(出力表!D:D,6))/(EXP(INDEX(係数表!B:B,6) + $C276) + (INDEX(出力表!D:D,6)))) + (乱数表!$R276*(Settings!B12/(((INDEX(出力表!D:D,6))+1)^INDEX(係数表!E:E,6)*INDEX(係数表!F:F,6))))))</f>
        <v>#VALUE!</v>
      </c>
      <c r="R276" t="e">
        <f>MIN(100, MAX(0, (INDEX(出力表!D:D,6))*P276/MAX(Q276, Settings!B3)))</f>
        <v>#VALUE!</v>
      </c>
      <c r="S276">
        <f>MIN(100, MAX(0, 100*BETAINV(乱数表!$G276, MAX(0.00000001, (1/(1+EXP(-(INDEX(係数表!G:G,7) + $B276))))*(EXP(INDEX(係数表!H:H,7) + INDEX(係数表!I:I,7)*LN(INDEX(出力表!C:C,7)+1)))), MAX(0.00000001, (1-(1/(1+EXP(-(INDEX(係数表!G:G,7) + $B276)))))*(EXP(INDEX(係数表!H:H,7) + INDEX(係数表!I:I,7)*LN(INDEX(出力表!C:C,7)+1)))))))</f>
        <v>74.678472813924401</v>
      </c>
      <c r="T276" t="e">
        <f>MIN(100, MAX(0, (100*(INDEX(出力表!D:D,7))/(EXP(INDEX(係数表!B:B,7) + $C276) + (INDEX(出力表!D:D,7)))) + (乱数表!$S276*(Settings!B12/(((INDEX(出力表!D:D,7))+1)^INDEX(係数表!E:E,7)*INDEX(係数表!F:F,7))))))</f>
        <v>#VALUE!</v>
      </c>
      <c r="U276" t="e">
        <f>MIN(100, MAX(0, (INDEX(出力表!D:D,7))*S276/MAX(T276, Settings!B3)))</f>
        <v>#VALUE!</v>
      </c>
      <c r="V276">
        <f>MIN(100, MAX(0, 100*BETAINV(乱数表!$H276, MAX(0.00000001, (1/(1+EXP(-(INDEX(係数表!G:G,8) + $B276))))*(EXP(INDEX(係数表!H:H,8) + INDEX(係数表!I:I,8)*LN(INDEX(出力表!C:C,8)+1)))), MAX(0.00000001, (1-(1/(1+EXP(-(INDEX(係数表!G:G,8) + $B276)))))*(EXP(INDEX(係数表!H:H,8) + INDEX(係数表!I:I,8)*LN(INDEX(出力表!C:C,8)+1)))))))</f>
        <v>71.907000610009717</v>
      </c>
      <c r="W276" t="e">
        <f>MIN(100, MAX(0, (100*(INDEX(出力表!D:D,8))/(EXP(INDEX(係数表!B:B,8) + $C276) + (INDEX(出力表!D:D,8)))) + (乱数表!$T276*(Settings!B12/(((INDEX(出力表!D:D,8))+1)^INDEX(係数表!E:E,8)*INDEX(係数表!F:F,8))))))</f>
        <v>#VALUE!</v>
      </c>
      <c r="X276" t="e">
        <f>MIN(100, MAX(0, (INDEX(出力表!D:D,8))*V276/MAX(W276, Settings!B3)))</f>
        <v>#VALUE!</v>
      </c>
      <c r="Y276">
        <f>MIN(100, MAX(0, 100*BETAINV(乱数表!$I276, MAX(0.00000001, (1/(1+EXP(-(INDEX(係数表!G:G,9) + $B276))))*(EXP(INDEX(係数表!H:H,9) + INDEX(係数表!I:I,9)*LN(INDEX(出力表!C:C,9)+1)))), MAX(0.00000001, (1-(1/(1+EXP(-(INDEX(係数表!G:G,9) + $B276)))))*(EXP(INDEX(係数表!H:H,9) + INDEX(係数表!I:I,9)*LN(INDEX(出力表!C:C,9)+1)))))))</f>
        <v>89.867480543493869</v>
      </c>
      <c r="Z276" t="e">
        <f>MIN(100, MAX(0, (100*(INDEX(出力表!D:D,9))/(EXP(INDEX(係数表!B:B,9) + $C276) + (INDEX(出力表!D:D,9)))) + (乱数表!$U276*(Settings!B12/(((INDEX(出力表!D:D,9))+1)^INDEX(係数表!E:E,9)*INDEX(係数表!F:F,9))))))</f>
        <v>#VALUE!</v>
      </c>
      <c r="AA276" t="e">
        <f>MIN(100, MAX(0, (INDEX(出力表!D:D,9))*Y276/MAX(Z276, Settings!B3)))</f>
        <v>#VALUE!</v>
      </c>
      <c r="AB276">
        <f>MIN(100, MAX(0, 100*BETAINV(乱数表!$J276, MAX(0.00000001, (1/(1+EXP(-(INDEX(係数表!G:G,10) + $B276))))*(EXP(INDEX(係数表!H:H,10) + INDEX(係数表!I:I,10)*LN(INDEX(出力表!C:C,10)+1)))), MAX(0.00000001, (1-(1/(1+EXP(-(INDEX(係数表!G:G,10) + $B276)))))*(EXP(INDEX(係数表!H:H,10) + INDEX(係数表!I:I,10)*LN(INDEX(出力表!C:C,10)+1)))))))</f>
        <v>83.519663127374614</v>
      </c>
      <c r="AC276" t="e">
        <f>MIN(100, MAX(0, (100*(INDEX(出力表!D:D,10))/(EXP(INDEX(係数表!B:B,10) + $C276) + (INDEX(出力表!D:D,10)))) + (乱数表!$V276*(Settings!B12/(((INDEX(出力表!D:D,10))+1)^INDEX(係数表!E:E,10)*INDEX(係数表!F:F,10))))))</f>
        <v>#VALUE!</v>
      </c>
      <c r="AD276" t="e">
        <f>MIN(100, MAX(0, (INDEX(出力表!D:D,10))*AB276/MAX(AC276, Settings!B3)))</f>
        <v>#VALUE!</v>
      </c>
      <c r="AE276">
        <f>MIN(100, MAX(0, 100*BETAINV(乱数表!$K276, MAX(0.00000001, (1/(1+EXP(-(INDEX(係数表!G:G,11) + $B276))))*(EXP(INDEX(係数表!H:H,11) + INDEX(係数表!I:I,11)*LN(INDEX(出力表!C:C,11)+1)))), MAX(0.00000001, (1-(1/(1+EXP(-(INDEX(係数表!G:G,11) + $B276)))))*(EXP(INDEX(係数表!H:H,11) + INDEX(係数表!I:I,11)*LN(INDEX(出力表!C:C,11)+1)))))))</f>
        <v>99.978596118680898</v>
      </c>
      <c r="AF276" t="e">
        <f>MIN(100, MAX(0, (100*(INDEX(出力表!D:D,11))/(EXP(INDEX(係数表!B:B,11) + $C276) + (INDEX(出力表!D:D,11)))) + (乱数表!$W276*(Settings!B12/(((INDEX(出力表!D:D,11))+1)^INDEX(係数表!E:E,11)*INDEX(係数表!F:F,11))))))</f>
        <v>#VALUE!</v>
      </c>
      <c r="AG276" t="e">
        <f>MIN(100, MAX(0, (INDEX(出力表!D:D,11))*AE276/MAX(AF276, Settings!B3)))</f>
        <v>#VALUE!</v>
      </c>
      <c r="AH276">
        <f>MIN(100, MAX(0, 100*BETAINV(乱数表!$L276, MAX(0.00000001, (1/(1+EXP(-(INDEX(係数表!G:G,12) + $B276))))*(EXP(INDEX(係数表!H:H,12) + INDEX(係数表!I:I,12)*LN(INDEX(出力表!C:C,12)+1)))), MAX(0.00000001, (1-(1/(1+EXP(-(INDEX(係数表!G:G,12) + $B276)))))*(EXP(INDEX(係数表!H:H,12) + INDEX(係数表!I:I,12)*LN(INDEX(出力表!C:C,12)+1)))))))</f>
        <v>69.011006638604854</v>
      </c>
      <c r="AI276" t="e">
        <f>MIN(100, MAX(0, (100*(INDEX(出力表!D:D,12))/(EXP(INDEX(係数表!B:B,12) + $C276) + (INDEX(出力表!D:D,12)))) + (乱数表!$X276*(Settings!B12/(((INDEX(出力表!D:D,12))+1)^INDEX(係数表!E:E,12)*INDEX(係数表!F:F,12))))))</f>
        <v>#VALUE!</v>
      </c>
      <c r="AJ276" t="e">
        <f>MIN(100, MAX(0, (INDEX(出力表!D:D,12))*AH276/MAX(AI276, Settings!B3)))</f>
        <v>#VALUE!</v>
      </c>
      <c r="AK276">
        <f>MIN(100, MAX(0, 100*BETAINV(乱数表!$M276, MAX(0.00000001, (1/(1+EXP(-(INDEX(係数表!G:G,13) + $B276))))*(EXP(INDEX(係数表!H:H,13) + INDEX(係数表!I:I,13)*LN(INDEX(出力表!C:C,13)+1)))), MAX(0.00000001, (1-(1/(1+EXP(-(INDEX(係数表!G:G,13) + $B276)))))*(EXP(INDEX(係数表!H:H,13) + INDEX(係数表!I:I,13)*LN(INDEX(出力表!C:C,13)+1)))))))</f>
        <v>92.46949347410407</v>
      </c>
      <c r="AL276" t="e">
        <f>MIN(100, MAX(0, (100*(INDEX(出力表!D:D,13))/(EXP(INDEX(係数表!B:B,13) + $C276) + (INDEX(出力表!D:D,13)))) + (乱数表!$Y276*(Settings!B12/(((INDEX(出力表!D:D,13))+1)^INDEX(係数表!E:E,13)*INDEX(係数表!F:F,13))))))</f>
        <v>#VALUE!</v>
      </c>
      <c r="AM276" t="e">
        <f>MIN(100, MAX(0, (INDEX(出力表!D:D,13))*AK276/MAX(AL276, Settings!B3)))</f>
        <v>#VALUE!</v>
      </c>
      <c r="AN276">
        <f>IF(ISNUMBER(F276), INDEX(出力表!B:B,2)*F276, 0)+IF(ISNUMBER(I276), INDEX(出力表!B:B,3)*I276, 0)+IF(ISNUMBER(L276), INDEX(出力表!B:B,4)*L276, 0)+IF(ISNUMBER(O276), INDEX(出力表!B:B,5)*O276, 0)+IF(ISNUMBER(R276), INDEX(出力表!B:B,6)*R276, 0)+IF(ISNUMBER(U276), INDEX(出力表!B:B,7)*U276, 0)+IF(ISNUMBER(X276), INDEX(出力表!B:B,8)*X276, 0)+IF(ISNUMBER(AA276), INDEX(出力表!B:B,9)*AA276, 0)+IF(ISNUMBER(AD276), INDEX(出力表!B:B,10)*AD276, 0)+IF(ISNUMBER(AG276), INDEX(出力表!B:B,11)*AG276, 0)+IF(ISNUMBER(AJ276), INDEX(出力表!B:B,12)*AJ276, 0)+IF(ISNUMBER(AM276), INDEX(出力表!B:B,13)*AM276, 0)</f>
        <v>0</v>
      </c>
      <c r="AO276">
        <f>IF(ISNUMBER(F276), INDEX(出力表!B:B,2), 0)+IF(ISNUMBER(I276), INDEX(出力表!B:B,3), 0)+IF(ISNUMBER(L276), INDEX(出力表!B:B,4), 0)+IF(ISNUMBER(O276), INDEX(出力表!B:B,5), 0)+IF(ISNUMBER(R276), INDEX(出力表!B:B,6), 0)+IF(ISNUMBER(U276), INDEX(出力表!B:B,7), 0)+IF(ISNUMBER(X276), INDEX(出力表!B:B,8), 0)+IF(ISNUMBER(AA276), INDEX(出力表!B:B,9), 0)+IF(ISNUMBER(AD276), INDEX(出力表!B:B,10), 0)+IF(ISNUMBER(AG276), INDEX(出力表!B:B,11), 0)+IF(ISNUMBER(AJ276), INDEX(出力表!B:B,12), 0)+IF(ISNUMBER(AM276), INDEX(出力表!B:B,13), 0)</f>
        <v>0</v>
      </c>
      <c r="AP276" t="str">
        <f t="shared" si="4"/>
        <v/>
      </c>
    </row>
    <row r="277" spans="1:42" x14ac:dyDescent="0.2">
      <c r="A277">
        <v>276</v>
      </c>
      <c r="B277">
        <f>IF(UPPER(Settings!B4)="TRUE", 乱数表!$Z277*Settings!B10, 0)</f>
        <v>-0.37595639182800655</v>
      </c>
      <c r="C277">
        <f>IF(UPPER(Settings!B4)="TRUE", 乱数表!$AA277*Settings!B11, 0)</f>
        <v>-5.2522598550678819E-2</v>
      </c>
      <c r="D277">
        <f>MIN(100, MAX(0, 100*BETAINV(乱数表!$B277, MAX(0.00000001, (1/(1+EXP(-(INDEX(係数表!G:G,2) + $B277))))*(EXP(INDEX(係数表!H:H,2) + INDEX(係数表!I:I,2)*LN(INDEX(出力表!C:C,2)+1)))), MAX(0.00000001, (1-(1/(1+EXP(-(INDEX(係数表!G:G,2) + $B277)))))*(EXP(INDEX(係数表!H:H,2) + INDEX(係数表!I:I,2)*LN(INDEX(出力表!C:C,2)+1)))))))</f>
        <v>97.353969301639822</v>
      </c>
      <c r="E277" t="e">
        <f>MIN(100, MAX(0, (100*(INDEX(出力表!D:D,2))/(EXP(INDEX(係数表!B:B,2) + $C277) + (INDEX(出力表!D:D,2)))) + (乱数表!$N277*(Settings!B12/(((INDEX(出力表!D:D,2))+1)^INDEX(係数表!E:E,2)*INDEX(係数表!F:F,2))))))</f>
        <v>#VALUE!</v>
      </c>
      <c r="F277" t="e">
        <f>MIN(100, MAX(0, (INDEX(出力表!D:D,2))*D277/MAX(E277, Settings!B3)))</f>
        <v>#VALUE!</v>
      </c>
      <c r="G277">
        <f>MIN(100, MAX(0, 100*BETAINV(乱数表!$C277, MAX(0.00000001, (1/(1+EXP(-(INDEX(係数表!G:G,3) + $B277))))*(EXP(INDEX(係数表!H:H,3) + INDEX(係数表!I:I,3)*LN(INDEX(出力表!C:C,3)+1)))), MAX(0.00000001, (1-(1/(1+EXP(-(INDEX(係数表!G:G,3) + $B277)))))*(EXP(INDEX(係数表!H:H,3) + INDEX(係数表!I:I,3)*LN(INDEX(出力表!C:C,3)+1)))))))</f>
        <v>88.521464161815757</v>
      </c>
      <c r="H277" t="e">
        <f>MIN(100, MAX(0, (100*(INDEX(出力表!D:D,3))/(EXP(INDEX(係数表!B:B,3) + $C277) + (INDEX(出力表!D:D,3)))) + (乱数表!$O277*(Settings!B12/(((INDEX(出力表!D:D,3))+1)^INDEX(係数表!E:E,3)*INDEX(係数表!F:F,3))))))</f>
        <v>#VALUE!</v>
      </c>
      <c r="I277" t="e">
        <f>MIN(100, MAX(0, (INDEX(出力表!D:D,3))*G277/MAX(H277, Settings!B3)))</f>
        <v>#VALUE!</v>
      </c>
      <c r="J277">
        <f>MIN(100, MAX(0, 100*BETAINV(乱数表!$D277, MAX(0.00000001, (1/(1+EXP(-(INDEX(係数表!G:G,4) + $B277))))*(EXP(INDEX(係数表!H:H,4) + INDEX(係数表!I:I,4)*LN(INDEX(出力表!C:C,4)+1)))), MAX(0.00000001, (1-(1/(1+EXP(-(INDEX(係数表!G:G,4) + $B277)))))*(EXP(INDEX(係数表!H:H,4) + INDEX(係数表!I:I,4)*LN(INDEX(出力表!C:C,4)+1)))))))</f>
        <v>99.511566021562729</v>
      </c>
      <c r="K277" t="e">
        <f>MIN(100, MAX(0, (100*(INDEX(出力表!D:D,4))/(EXP(INDEX(係数表!B:B,4) + $C277) + (INDEX(出力表!D:D,4)))) + (乱数表!$P277*(Settings!B12/(((INDEX(出力表!D:D,4))+1)^INDEX(係数表!E:E,4)*INDEX(係数表!F:F,4))))))</f>
        <v>#VALUE!</v>
      </c>
      <c r="L277" t="e">
        <f>MIN(100, MAX(0, (INDEX(出力表!D:D,4))*J277/MAX(K277, Settings!B3)))</f>
        <v>#VALUE!</v>
      </c>
      <c r="M277">
        <f>MIN(100, MAX(0, 100*BETAINV(乱数表!$E277, MAX(0.00000001, (1/(1+EXP(-(INDEX(係数表!G:G,5) + $B277))))*(EXP(INDEX(係数表!H:H,5) + INDEX(係数表!I:I,5)*LN(INDEX(出力表!C:C,5)+1)))), MAX(0.00000001, (1-(1/(1+EXP(-(INDEX(係数表!G:G,5) + $B277)))))*(EXP(INDEX(係数表!H:H,5) + INDEX(係数表!I:I,5)*LN(INDEX(出力表!C:C,5)+1)))))))</f>
        <v>97.128202803975185</v>
      </c>
      <c r="N277" t="e">
        <f>MIN(100, MAX(0, (100*(INDEX(出力表!D:D,5))/(EXP(INDEX(係数表!B:B,5) + $C277) + (INDEX(出力表!D:D,5)))) + (乱数表!$Q277*(Settings!B12/(((INDEX(出力表!D:D,5))+1)^INDEX(係数表!E:E,5)*INDEX(係数表!F:F,5))))))</f>
        <v>#VALUE!</v>
      </c>
      <c r="O277" t="e">
        <f>MIN(100, MAX(0, (INDEX(出力表!D:D,5))*M277/MAX(N277, Settings!B3)))</f>
        <v>#VALUE!</v>
      </c>
      <c r="P277">
        <f>MIN(100, MAX(0, 100*BETAINV(乱数表!$F277, MAX(0.00000001, (1/(1+EXP(-(INDEX(係数表!G:G,6) + $B277))))*(EXP(INDEX(係数表!H:H,6) + INDEX(係数表!I:I,6)*LN(INDEX(出力表!C:C,6)+1)))), MAX(0.00000001, (1-(1/(1+EXP(-(INDEX(係数表!G:G,6) + $B277)))))*(EXP(INDEX(係数表!H:H,6) + INDEX(係数表!I:I,6)*LN(INDEX(出力表!C:C,6)+1)))))))</f>
        <v>51.05659200644277</v>
      </c>
      <c r="Q277" t="e">
        <f>MIN(100, MAX(0, (100*(INDEX(出力表!D:D,6))/(EXP(INDEX(係数表!B:B,6) + $C277) + (INDEX(出力表!D:D,6)))) + (乱数表!$R277*(Settings!B12/(((INDEX(出力表!D:D,6))+1)^INDEX(係数表!E:E,6)*INDEX(係数表!F:F,6))))))</f>
        <v>#VALUE!</v>
      </c>
      <c r="R277" t="e">
        <f>MIN(100, MAX(0, (INDEX(出力表!D:D,6))*P277/MAX(Q277, Settings!B3)))</f>
        <v>#VALUE!</v>
      </c>
      <c r="S277">
        <f>MIN(100, MAX(0, 100*BETAINV(乱数表!$G277, MAX(0.00000001, (1/(1+EXP(-(INDEX(係数表!G:G,7) + $B277))))*(EXP(INDEX(係数表!H:H,7) + INDEX(係数表!I:I,7)*LN(INDEX(出力表!C:C,7)+1)))), MAX(0.00000001, (1-(1/(1+EXP(-(INDEX(係数表!G:G,7) + $B277)))))*(EXP(INDEX(係数表!H:H,7) + INDEX(係数表!I:I,7)*LN(INDEX(出力表!C:C,7)+1)))))))</f>
        <v>67.709691167378892</v>
      </c>
      <c r="T277" t="e">
        <f>MIN(100, MAX(0, (100*(INDEX(出力表!D:D,7))/(EXP(INDEX(係数表!B:B,7) + $C277) + (INDEX(出力表!D:D,7)))) + (乱数表!$S277*(Settings!B12/(((INDEX(出力表!D:D,7))+1)^INDEX(係数表!E:E,7)*INDEX(係数表!F:F,7))))))</f>
        <v>#VALUE!</v>
      </c>
      <c r="U277" t="e">
        <f>MIN(100, MAX(0, (INDEX(出力表!D:D,7))*S277/MAX(T277, Settings!B3)))</f>
        <v>#VALUE!</v>
      </c>
      <c r="V277">
        <f>MIN(100, MAX(0, 100*BETAINV(乱数表!$H277, MAX(0.00000001, (1/(1+EXP(-(INDEX(係数表!G:G,8) + $B277))))*(EXP(INDEX(係数表!H:H,8) + INDEX(係数表!I:I,8)*LN(INDEX(出力表!C:C,8)+1)))), MAX(0.00000001, (1-(1/(1+EXP(-(INDEX(係数表!G:G,8) + $B277)))))*(EXP(INDEX(係数表!H:H,8) + INDEX(係数表!I:I,8)*LN(INDEX(出力表!C:C,8)+1)))))))</f>
        <v>88.025811822656607</v>
      </c>
      <c r="W277" t="e">
        <f>MIN(100, MAX(0, (100*(INDEX(出力表!D:D,8))/(EXP(INDEX(係数表!B:B,8) + $C277) + (INDEX(出力表!D:D,8)))) + (乱数表!$T277*(Settings!B12/(((INDEX(出力表!D:D,8))+1)^INDEX(係数表!E:E,8)*INDEX(係数表!F:F,8))))))</f>
        <v>#VALUE!</v>
      </c>
      <c r="X277" t="e">
        <f>MIN(100, MAX(0, (INDEX(出力表!D:D,8))*V277/MAX(W277, Settings!B3)))</f>
        <v>#VALUE!</v>
      </c>
      <c r="Y277">
        <f>MIN(100, MAX(0, 100*BETAINV(乱数表!$I277, MAX(0.00000001, (1/(1+EXP(-(INDEX(係数表!G:G,9) + $B277))))*(EXP(INDEX(係数表!H:H,9) + INDEX(係数表!I:I,9)*LN(INDEX(出力表!C:C,9)+1)))), MAX(0.00000001, (1-(1/(1+EXP(-(INDEX(係数表!G:G,9) + $B277)))))*(EXP(INDEX(係数表!H:H,9) + INDEX(係数表!I:I,9)*LN(INDEX(出力表!C:C,9)+1)))))))</f>
        <v>94.988875923306708</v>
      </c>
      <c r="Z277" t="e">
        <f>MIN(100, MAX(0, (100*(INDEX(出力表!D:D,9))/(EXP(INDEX(係数表!B:B,9) + $C277) + (INDEX(出力表!D:D,9)))) + (乱数表!$U277*(Settings!B12/(((INDEX(出力表!D:D,9))+1)^INDEX(係数表!E:E,9)*INDEX(係数表!F:F,9))))))</f>
        <v>#VALUE!</v>
      </c>
      <c r="AA277" t="e">
        <f>MIN(100, MAX(0, (INDEX(出力表!D:D,9))*Y277/MAX(Z277, Settings!B3)))</f>
        <v>#VALUE!</v>
      </c>
      <c r="AB277">
        <f>MIN(100, MAX(0, 100*BETAINV(乱数表!$J277, MAX(0.00000001, (1/(1+EXP(-(INDEX(係数表!G:G,10) + $B277))))*(EXP(INDEX(係数表!H:H,10) + INDEX(係数表!I:I,10)*LN(INDEX(出力表!C:C,10)+1)))), MAX(0.00000001, (1-(1/(1+EXP(-(INDEX(係数表!G:G,10) + $B277)))))*(EXP(INDEX(係数表!H:H,10) + INDEX(係数表!I:I,10)*LN(INDEX(出力表!C:C,10)+1)))))))</f>
        <v>99.558987056167609</v>
      </c>
      <c r="AC277" t="e">
        <f>MIN(100, MAX(0, (100*(INDEX(出力表!D:D,10))/(EXP(INDEX(係数表!B:B,10) + $C277) + (INDEX(出力表!D:D,10)))) + (乱数表!$V277*(Settings!B12/(((INDEX(出力表!D:D,10))+1)^INDEX(係数表!E:E,10)*INDEX(係数表!F:F,10))))))</f>
        <v>#VALUE!</v>
      </c>
      <c r="AD277" t="e">
        <f>MIN(100, MAX(0, (INDEX(出力表!D:D,10))*AB277/MAX(AC277, Settings!B3)))</f>
        <v>#VALUE!</v>
      </c>
      <c r="AE277">
        <f>MIN(100, MAX(0, 100*BETAINV(乱数表!$K277, MAX(0.00000001, (1/(1+EXP(-(INDEX(係数表!G:G,11) + $B277))))*(EXP(INDEX(係数表!H:H,11) + INDEX(係数表!I:I,11)*LN(INDEX(出力表!C:C,11)+1)))), MAX(0.00000001, (1-(1/(1+EXP(-(INDEX(係数表!G:G,11) + $B277)))))*(EXP(INDEX(係数表!H:H,11) + INDEX(係数表!I:I,11)*LN(INDEX(出力表!C:C,11)+1)))))))</f>
        <v>25.523451285440302</v>
      </c>
      <c r="AF277" t="e">
        <f>MIN(100, MAX(0, (100*(INDEX(出力表!D:D,11))/(EXP(INDEX(係数表!B:B,11) + $C277) + (INDEX(出力表!D:D,11)))) + (乱数表!$W277*(Settings!B12/(((INDEX(出力表!D:D,11))+1)^INDEX(係数表!E:E,11)*INDEX(係数表!F:F,11))))))</f>
        <v>#VALUE!</v>
      </c>
      <c r="AG277" t="e">
        <f>MIN(100, MAX(0, (INDEX(出力表!D:D,11))*AE277/MAX(AF277, Settings!B3)))</f>
        <v>#VALUE!</v>
      </c>
      <c r="AH277">
        <f>MIN(100, MAX(0, 100*BETAINV(乱数表!$L277, MAX(0.00000001, (1/(1+EXP(-(INDEX(係数表!G:G,12) + $B277))))*(EXP(INDEX(係数表!H:H,12) + INDEX(係数表!I:I,12)*LN(INDEX(出力表!C:C,12)+1)))), MAX(0.00000001, (1-(1/(1+EXP(-(INDEX(係数表!G:G,12) + $B277)))))*(EXP(INDEX(係数表!H:H,12) + INDEX(係数表!I:I,12)*LN(INDEX(出力表!C:C,12)+1)))))))</f>
        <v>91.040085404629878</v>
      </c>
      <c r="AI277" t="e">
        <f>MIN(100, MAX(0, (100*(INDEX(出力表!D:D,12))/(EXP(INDEX(係数表!B:B,12) + $C277) + (INDEX(出力表!D:D,12)))) + (乱数表!$X277*(Settings!B12/(((INDEX(出力表!D:D,12))+1)^INDEX(係数表!E:E,12)*INDEX(係数表!F:F,12))))))</f>
        <v>#VALUE!</v>
      </c>
      <c r="AJ277" t="e">
        <f>MIN(100, MAX(0, (INDEX(出力表!D:D,12))*AH277/MAX(AI277, Settings!B3)))</f>
        <v>#VALUE!</v>
      </c>
      <c r="AK277">
        <f>MIN(100, MAX(0, 100*BETAINV(乱数表!$M277, MAX(0.00000001, (1/(1+EXP(-(INDEX(係数表!G:G,13) + $B277))))*(EXP(INDEX(係数表!H:H,13) + INDEX(係数表!I:I,13)*LN(INDEX(出力表!C:C,13)+1)))), MAX(0.00000001, (1-(1/(1+EXP(-(INDEX(係数表!G:G,13) + $B277)))))*(EXP(INDEX(係数表!H:H,13) + INDEX(係数表!I:I,13)*LN(INDEX(出力表!C:C,13)+1)))))))</f>
        <v>99.963554009096782</v>
      </c>
      <c r="AL277" t="e">
        <f>MIN(100, MAX(0, (100*(INDEX(出力表!D:D,13))/(EXP(INDEX(係数表!B:B,13) + $C277) + (INDEX(出力表!D:D,13)))) + (乱数表!$Y277*(Settings!B12/(((INDEX(出力表!D:D,13))+1)^INDEX(係数表!E:E,13)*INDEX(係数表!F:F,13))))))</f>
        <v>#VALUE!</v>
      </c>
      <c r="AM277" t="e">
        <f>MIN(100, MAX(0, (INDEX(出力表!D:D,13))*AK277/MAX(AL277, Settings!B3)))</f>
        <v>#VALUE!</v>
      </c>
      <c r="AN277">
        <f>IF(ISNUMBER(F277), INDEX(出力表!B:B,2)*F277, 0)+IF(ISNUMBER(I277), INDEX(出力表!B:B,3)*I277, 0)+IF(ISNUMBER(L277), INDEX(出力表!B:B,4)*L277, 0)+IF(ISNUMBER(O277), INDEX(出力表!B:B,5)*O277, 0)+IF(ISNUMBER(R277), INDEX(出力表!B:B,6)*R277, 0)+IF(ISNUMBER(U277), INDEX(出力表!B:B,7)*U277, 0)+IF(ISNUMBER(X277), INDEX(出力表!B:B,8)*X277, 0)+IF(ISNUMBER(AA277), INDEX(出力表!B:B,9)*AA277, 0)+IF(ISNUMBER(AD277), INDEX(出力表!B:B,10)*AD277, 0)+IF(ISNUMBER(AG277), INDEX(出力表!B:B,11)*AG277, 0)+IF(ISNUMBER(AJ277), INDEX(出力表!B:B,12)*AJ277, 0)+IF(ISNUMBER(AM277), INDEX(出力表!B:B,13)*AM277, 0)</f>
        <v>0</v>
      </c>
      <c r="AO277">
        <f>IF(ISNUMBER(F277), INDEX(出力表!B:B,2), 0)+IF(ISNUMBER(I277), INDEX(出力表!B:B,3), 0)+IF(ISNUMBER(L277), INDEX(出力表!B:B,4), 0)+IF(ISNUMBER(O277), INDEX(出力表!B:B,5), 0)+IF(ISNUMBER(R277), INDEX(出力表!B:B,6), 0)+IF(ISNUMBER(U277), INDEX(出力表!B:B,7), 0)+IF(ISNUMBER(X277), INDEX(出力表!B:B,8), 0)+IF(ISNUMBER(AA277), INDEX(出力表!B:B,9), 0)+IF(ISNUMBER(AD277), INDEX(出力表!B:B,10), 0)+IF(ISNUMBER(AG277), INDEX(出力表!B:B,11), 0)+IF(ISNUMBER(AJ277), INDEX(出力表!B:B,12), 0)+IF(ISNUMBER(AM277), INDEX(出力表!B:B,13), 0)</f>
        <v>0</v>
      </c>
      <c r="AP277" t="str">
        <f t="shared" si="4"/>
        <v/>
      </c>
    </row>
    <row r="278" spans="1:42" x14ac:dyDescent="0.2">
      <c r="A278">
        <v>277</v>
      </c>
      <c r="B278">
        <f>IF(UPPER(Settings!B4)="TRUE", 乱数表!$Z278*Settings!B10, 0)</f>
        <v>-0.4540184118607965</v>
      </c>
      <c r="C278">
        <f>IF(UPPER(Settings!B4)="TRUE", 乱数表!$AA278*Settings!B11, 0)</f>
        <v>-2.5364454090833634E-2</v>
      </c>
      <c r="D278">
        <f>MIN(100, MAX(0, 100*BETAINV(乱数表!$B278, MAX(0.00000001, (1/(1+EXP(-(INDEX(係数表!G:G,2) + $B278))))*(EXP(INDEX(係数表!H:H,2) + INDEX(係数表!I:I,2)*LN(INDEX(出力表!C:C,2)+1)))), MAX(0.00000001, (1-(1/(1+EXP(-(INDEX(係数表!G:G,2) + $B278)))))*(EXP(INDEX(係数表!H:H,2) + INDEX(係数表!I:I,2)*LN(INDEX(出力表!C:C,2)+1)))))))</f>
        <v>99.903304057479119</v>
      </c>
      <c r="E278" t="e">
        <f>MIN(100, MAX(0, (100*(INDEX(出力表!D:D,2))/(EXP(INDEX(係数表!B:B,2) + $C278) + (INDEX(出力表!D:D,2)))) + (乱数表!$N278*(Settings!B12/(((INDEX(出力表!D:D,2))+1)^INDEX(係数表!E:E,2)*INDEX(係数表!F:F,2))))))</f>
        <v>#VALUE!</v>
      </c>
      <c r="F278" t="e">
        <f>MIN(100, MAX(0, (INDEX(出力表!D:D,2))*D278/MAX(E278, Settings!B3)))</f>
        <v>#VALUE!</v>
      </c>
      <c r="G278">
        <f>MIN(100, MAX(0, 100*BETAINV(乱数表!$C278, MAX(0.00000001, (1/(1+EXP(-(INDEX(係数表!G:G,3) + $B278))))*(EXP(INDEX(係数表!H:H,3) + INDEX(係数表!I:I,3)*LN(INDEX(出力表!C:C,3)+1)))), MAX(0.00000001, (1-(1/(1+EXP(-(INDEX(係数表!G:G,3) + $B278)))))*(EXP(INDEX(係数表!H:H,3) + INDEX(係数表!I:I,3)*LN(INDEX(出力表!C:C,3)+1)))))))</f>
        <v>93.603474633930134</v>
      </c>
      <c r="H278" t="e">
        <f>MIN(100, MAX(0, (100*(INDEX(出力表!D:D,3))/(EXP(INDEX(係数表!B:B,3) + $C278) + (INDEX(出力表!D:D,3)))) + (乱数表!$O278*(Settings!B12/(((INDEX(出力表!D:D,3))+1)^INDEX(係数表!E:E,3)*INDEX(係数表!F:F,3))))))</f>
        <v>#VALUE!</v>
      </c>
      <c r="I278" t="e">
        <f>MIN(100, MAX(0, (INDEX(出力表!D:D,3))*G278/MAX(H278, Settings!B3)))</f>
        <v>#VALUE!</v>
      </c>
      <c r="J278">
        <f>MIN(100, MAX(0, 100*BETAINV(乱数表!$D278, MAX(0.00000001, (1/(1+EXP(-(INDEX(係数表!G:G,4) + $B278))))*(EXP(INDEX(係数表!H:H,4) + INDEX(係数表!I:I,4)*LN(INDEX(出力表!C:C,4)+1)))), MAX(0.00000001, (1-(1/(1+EXP(-(INDEX(係数表!G:G,4) + $B278)))))*(EXP(INDEX(係数表!H:H,4) + INDEX(係数表!I:I,4)*LN(INDEX(出力表!C:C,4)+1)))))))</f>
        <v>99.038052379038334</v>
      </c>
      <c r="K278" t="e">
        <f>MIN(100, MAX(0, (100*(INDEX(出力表!D:D,4))/(EXP(INDEX(係数表!B:B,4) + $C278) + (INDEX(出力表!D:D,4)))) + (乱数表!$P278*(Settings!B12/(((INDEX(出力表!D:D,4))+1)^INDEX(係数表!E:E,4)*INDEX(係数表!F:F,4))))))</f>
        <v>#VALUE!</v>
      </c>
      <c r="L278" t="e">
        <f>MIN(100, MAX(0, (INDEX(出力表!D:D,4))*J278/MAX(K278, Settings!B3)))</f>
        <v>#VALUE!</v>
      </c>
      <c r="M278">
        <f>MIN(100, MAX(0, 100*BETAINV(乱数表!$E278, MAX(0.00000001, (1/(1+EXP(-(INDEX(係数表!G:G,5) + $B278))))*(EXP(INDEX(係数表!H:H,5) + INDEX(係数表!I:I,5)*LN(INDEX(出力表!C:C,5)+1)))), MAX(0.00000001, (1-(1/(1+EXP(-(INDEX(係数表!G:G,5) + $B278)))))*(EXP(INDEX(係数表!H:H,5) + INDEX(係数表!I:I,5)*LN(INDEX(出力表!C:C,5)+1)))))))</f>
        <v>67.768220621197315</v>
      </c>
      <c r="N278" t="e">
        <f>MIN(100, MAX(0, (100*(INDEX(出力表!D:D,5))/(EXP(INDEX(係数表!B:B,5) + $C278) + (INDEX(出力表!D:D,5)))) + (乱数表!$Q278*(Settings!B12/(((INDEX(出力表!D:D,5))+1)^INDEX(係数表!E:E,5)*INDEX(係数表!F:F,5))))))</f>
        <v>#VALUE!</v>
      </c>
      <c r="O278" t="e">
        <f>MIN(100, MAX(0, (INDEX(出力表!D:D,5))*M278/MAX(N278, Settings!B3)))</f>
        <v>#VALUE!</v>
      </c>
      <c r="P278">
        <f>MIN(100, MAX(0, 100*BETAINV(乱数表!$F278, MAX(0.00000001, (1/(1+EXP(-(INDEX(係数表!G:G,6) + $B278))))*(EXP(INDEX(係数表!H:H,6) + INDEX(係数表!I:I,6)*LN(INDEX(出力表!C:C,6)+1)))), MAX(0.00000001, (1-(1/(1+EXP(-(INDEX(係数表!G:G,6) + $B278)))))*(EXP(INDEX(係数表!H:H,6) + INDEX(係数表!I:I,6)*LN(INDEX(出力表!C:C,6)+1)))))))</f>
        <v>91.394702195604864</v>
      </c>
      <c r="Q278" t="e">
        <f>MIN(100, MAX(0, (100*(INDEX(出力表!D:D,6))/(EXP(INDEX(係数表!B:B,6) + $C278) + (INDEX(出力表!D:D,6)))) + (乱数表!$R278*(Settings!B12/(((INDEX(出力表!D:D,6))+1)^INDEX(係数表!E:E,6)*INDEX(係数表!F:F,6))))))</f>
        <v>#VALUE!</v>
      </c>
      <c r="R278" t="e">
        <f>MIN(100, MAX(0, (INDEX(出力表!D:D,6))*P278/MAX(Q278, Settings!B3)))</f>
        <v>#VALUE!</v>
      </c>
      <c r="S278">
        <f>MIN(100, MAX(0, 100*BETAINV(乱数表!$G278, MAX(0.00000001, (1/(1+EXP(-(INDEX(係数表!G:G,7) + $B278))))*(EXP(INDEX(係数表!H:H,7) + INDEX(係数表!I:I,7)*LN(INDEX(出力表!C:C,7)+1)))), MAX(0.00000001, (1-(1/(1+EXP(-(INDEX(係数表!G:G,7) + $B278)))))*(EXP(INDEX(係数表!H:H,7) + INDEX(係数表!I:I,7)*LN(INDEX(出力表!C:C,7)+1)))))))</f>
        <v>91.450373175709672</v>
      </c>
      <c r="T278" t="e">
        <f>MIN(100, MAX(0, (100*(INDEX(出力表!D:D,7))/(EXP(INDEX(係数表!B:B,7) + $C278) + (INDEX(出力表!D:D,7)))) + (乱数表!$S278*(Settings!B12/(((INDEX(出力表!D:D,7))+1)^INDEX(係数表!E:E,7)*INDEX(係数表!F:F,7))))))</f>
        <v>#VALUE!</v>
      </c>
      <c r="U278" t="e">
        <f>MIN(100, MAX(0, (INDEX(出力表!D:D,7))*S278/MAX(T278, Settings!B3)))</f>
        <v>#VALUE!</v>
      </c>
      <c r="V278">
        <f>MIN(100, MAX(0, 100*BETAINV(乱数表!$H278, MAX(0.00000001, (1/(1+EXP(-(INDEX(係数表!G:G,8) + $B278))))*(EXP(INDEX(係数表!H:H,8) + INDEX(係数表!I:I,8)*LN(INDEX(出力表!C:C,8)+1)))), MAX(0.00000001, (1-(1/(1+EXP(-(INDEX(係数表!G:G,8) + $B278)))))*(EXP(INDEX(係数表!H:H,8) + INDEX(係数表!I:I,8)*LN(INDEX(出力表!C:C,8)+1)))))))</f>
        <v>71.643191602861549</v>
      </c>
      <c r="W278" t="e">
        <f>MIN(100, MAX(0, (100*(INDEX(出力表!D:D,8))/(EXP(INDEX(係数表!B:B,8) + $C278) + (INDEX(出力表!D:D,8)))) + (乱数表!$T278*(Settings!B12/(((INDEX(出力表!D:D,8))+1)^INDEX(係数表!E:E,8)*INDEX(係数表!F:F,8))))))</f>
        <v>#VALUE!</v>
      </c>
      <c r="X278" t="e">
        <f>MIN(100, MAX(0, (INDEX(出力表!D:D,8))*V278/MAX(W278, Settings!B3)))</f>
        <v>#VALUE!</v>
      </c>
      <c r="Y278">
        <f>MIN(100, MAX(0, 100*BETAINV(乱数表!$I278, MAX(0.00000001, (1/(1+EXP(-(INDEX(係数表!G:G,9) + $B278))))*(EXP(INDEX(係数表!H:H,9) + INDEX(係数表!I:I,9)*LN(INDEX(出力表!C:C,9)+1)))), MAX(0.00000001, (1-(1/(1+EXP(-(INDEX(係数表!G:G,9) + $B278)))))*(EXP(INDEX(係数表!H:H,9) + INDEX(係数表!I:I,9)*LN(INDEX(出力表!C:C,9)+1)))))))</f>
        <v>64.796183434256818</v>
      </c>
      <c r="Z278" t="e">
        <f>MIN(100, MAX(0, (100*(INDEX(出力表!D:D,9))/(EXP(INDEX(係数表!B:B,9) + $C278) + (INDEX(出力表!D:D,9)))) + (乱数表!$U278*(Settings!B12/(((INDEX(出力表!D:D,9))+1)^INDEX(係数表!E:E,9)*INDEX(係数表!F:F,9))))))</f>
        <v>#VALUE!</v>
      </c>
      <c r="AA278" t="e">
        <f>MIN(100, MAX(0, (INDEX(出力表!D:D,9))*Y278/MAX(Z278, Settings!B3)))</f>
        <v>#VALUE!</v>
      </c>
      <c r="AB278">
        <f>MIN(100, MAX(0, 100*BETAINV(乱数表!$J278, MAX(0.00000001, (1/(1+EXP(-(INDEX(係数表!G:G,10) + $B278))))*(EXP(INDEX(係数表!H:H,10) + INDEX(係数表!I:I,10)*LN(INDEX(出力表!C:C,10)+1)))), MAX(0.00000001, (1-(1/(1+EXP(-(INDEX(係数表!G:G,10) + $B278)))))*(EXP(INDEX(係数表!H:H,10) + INDEX(係数表!I:I,10)*LN(INDEX(出力表!C:C,10)+1)))))))</f>
        <v>89.82423143192581</v>
      </c>
      <c r="AC278" t="e">
        <f>MIN(100, MAX(0, (100*(INDEX(出力表!D:D,10))/(EXP(INDEX(係数表!B:B,10) + $C278) + (INDEX(出力表!D:D,10)))) + (乱数表!$V278*(Settings!B12/(((INDEX(出力表!D:D,10))+1)^INDEX(係数表!E:E,10)*INDEX(係数表!F:F,10))))))</f>
        <v>#VALUE!</v>
      </c>
      <c r="AD278" t="e">
        <f>MIN(100, MAX(0, (INDEX(出力表!D:D,10))*AB278/MAX(AC278, Settings!B3)))</f>
        <v>#VALUE!</v>
      </c>
      <c r="AE278">
        <f>MIN(100, MAX(0, 100*BETAINV(乱数表!$K278, MAX(0.00000001, (1/(1+EXP(-(INDEX(係数表!G:G,11) + $B278))))*(EXP(INDEX(係数表!H:H,11) + INDEX(係数表!I:I,11)*LN(INDEX(出力表!C:C,11)+1)))), MAX(0.00000001, (1-(1/(1+EXP(-(INDEX(係数表!G:G,11) + $B278)))))*(EXP(INDEX(係数表!H:H,11) + INDEX(係数表!I:I,11)*LN(INDEX(出力表!C:C,11)+1)))))))</f>
        <v>92.277386065998087</v>
      </c>
      <c r="AF278" t="e">
        <f>MIN(100, MAX(0, (100*(INDEX(出力表!D:D,11))/(EXP(INDEX(係数表!B:B,11) + $C278) + (INDEX(出力表!D:D,11)))) + (乱数表!$W278*(Settings!B12/(((INDEX(出力表!D:D,11))+1)^INDEX(係数表!E:E,11)*INDEX(係数表!F:F,11))))))</f>
        <v>#VALUE!</v>
      </c>
      <c r="AG278" t="e">
        <f>MIN(100, MAX(0, (INDEX(出力表!D:D,11))*AE278/MAX(AF278, Settings!B3)))</f>
        <v>#VALUE!</v>
      </c>
      <c r="AH278">
        <f>MIN(100, MAX(0, 100*BETAINV(乱数表!$L278, MAX(0.00000001, (1/(1+EXP(-(INDEX(係数表!G:G,12) + $B278))))*(EXP(INDEX(係数表!H:H,12) + INDEX(係数表!I:I,12)*LN(INDEX(出力表!C:C,12)+1)))), MAX(0.00000001, (1-(1/(1+EXP(-(INDEX(係数表!G:G,12) + $B278)))))*(EXP(INDEX(係数表!H:H,12) + INDEX(係数表!I:I,12)*LN(INDEX(出力表!C:C,12)+1)))))))</f>
        <v>82.644178421624019</v>
      </c>
      <c r="AI278" t="e">
        <f>MIN(100, MAX(0, (100*(INDEX(出力表!D:D,12))/(EXP(INDEX(係数表!B:B,12) + $C278) + (INDEX(出力表!D:D,12)))) + (乱数表!$X278*(Settings!B12/(((INDEX(出力表!D:D,12))+1)^INDEX(係数表!E:E,12)*INDEX(係数表!F:F,12))))))</f>
        <v>#VALUE!</v>
      </c>
      <c r="AJ278" t="e">
        <f>MIN(100, MAX(0, (INDEX(出力表!D:D,12))*AH278/MAX(AI278, Settings!B3)))</f>
        <v>#VALUE!</v>
      </c>
      <c r="AK278">
        <f>MIN(100, MAX(0, 100*BETAINV(乱数表!$M278, MAX(0.00000001, (1/(1+EXP(-(INDEX(係数表!G:G,13) + $B278))))*(EXP(INDEX(係数表!H:H,13) + INDEX(係数表!I:I,13)*LN(INDEX(出力表!C:C,13)+1)))), MAX(0.00000001, (1-(1/(1+EXP(-(INDEX(係数表!G:G,13) + $B278)))))*(EXP(INDEX(係数表!H:H,13) + INDEX(係数表!I:I,13)*LN(INDEX(出力表!C:C,13)+1)))))))</f>
        <v>96.583655141814191</v>
      </c>
      <c r="AL278" t="e">
        <f>MIN(100, MAX(0, (100*(INDEX(出力表!D:D,13))/(EXP(INDEX(係数表!B:B,13) + $C278) + (INDEX(出力表!D:D,13)))) + (乱数表!$Y278*(Settings!B12/(((INDEX(出力表!D:D,13))+1)^INDEX(係数表!E:E,13)*INDEX(係数表!F:F,13))))))</f>
        <v>#VALUE!</v>
      </c>
      <c r="AM278" t="e">
        <f>MIN(100, MAX(0, (INDEX(出力表!D:D,13))*AK278/MAX(AL278, Settings!B3)))</f>
        <v>#VALUE!</v>
      </c>
      <c r="AN278">
        <f>IF(ISNUMBER(F278), INDEX(出力表!B:B,2)*F278, 0)+IF(ISNUMBER(I278), INDEX(出力表!B:B,3)*I278, 0)+IF(ISNUMBER(L278), INDEX(出力表!B:B,4)*L278, 0)+IF(ISNUMBER(O278), INDEX(出力表!B:B,5)*O278, 0)+IF(ISNUMBER(R278), INDEX(出力表!B:B,6)*R278, 0)+IF(ISNUMBER(U278), INDEX(出力表!B:B,7)*U278, 0)+IF(ISNUMBER(X278), INDEX(出力表!B:B,8)*X278, 0)+IF(ISNUMBER(AA278), INDEX(出力表!B:B,9)*AA278, 0)+IF(ISNUMBER(AD278), INDEX(出力表!B:B,10)*AD278, 0)+IF(ISNUMBER(AG278), INDEX(出力表!B:B,11)*AG278, 0)+IF(ISNUMBER(AJ278), INDEX(出力表!B:B,12)*AJ278, 0)+IF(ISNUMBER(AM278), INDEX(出力表!B:B,13)*AM278, 0)</f>
        <v>0</v>
      </c>
      <c r="AO278">
        <f>IF(ISNUMBER(F278), INDEX(出力表!B:B,2), 0)+IF(ISNUMBER(I278), INDEX(出力表!B:B,3), 0)+IF(ISNUMBER(L278), INDEX(出力表!B:B,4), 0)+IF(ISNUMBER(O278), INDEX(出力表!B:B,5), 0)+IF(ISNUMBER(R278), INDEX(出力表!B:B,6), 0)+IF(ISNUMBER(U278), INDEX(出力表!B:B,7), 0)+IF(ISNUMBER(X278), INDEX(出力表!B:B,8), 0)+IF(ISNUMBER(AA278), INDEX(出力表!B:B,9), 0)+IF(ISNUMBER(AD278), INDEX(出力表!B:B,10), 0)+IF(ISNUMBER(AG278), INDEX(出力表!B:B,11), 0)+IF(ISNUMBER(AJ278), INDEX(出力表!B:B,12), 0)+IF(ISNUMBER(AM278), INDEX(出力表!B:B,13), 0)</f>
        <v>0</v>
      </c>
      <c r="AP278" t="str">
        <f t="shared" si="4"/>
        <v/>
      </c>
    </row>
    <row r="279" spans="1:42" x14ac:dyDescent="0.2">
      <c r="A279">
        <v>278</v>
      </c>
      <c r="B279">
        <f>IF(UPPER(Settings!B4)="TRUE", 乱数表!$Z279*Settings!B10, 0)</f>
        <v>-0.21322861894713555</v>
      </c>
      <c r="C279">
        <f>IF(UPPER(Settings!B4)="TRUE", 乱数表!$AA279*Settings!B11, 0)</f>
        <v>1.0293410761728726E-2</v>
      </c>
      <c r="D279">
        <f>MIN(100, MAX(0, 100*BETAINV(乱数表!$B279, MAX(0.00000001, (1/(1+EXP(-(INDEX(係数表!G:G,2) + $B279))))*(EXP(INDEX(係数表!H:H,2) + INDEX(係数表!I:I,2)*LN(INDEX(出力表!C:C,2)+1)))), MAX(0.00000001, (1-(1/(1+EXP(-(INDEX(係数表!G:G,2) + $B279)))))*(EXP(INDEX(係数表!H:H,2) + INDEX(係数表!I:I,2)*LN(INDEX(出力表!C:C,2)+1)))))))</f>
        <v>92.568751915111704</v>
      </c>
      <c r="E279" t="e">
        <f>MIN(100, MAX(0, (100*(INDEX(出力表!D:D,2))/(EXP(INDEX(係数表!B:B,2) + $C279) + (INDEX(出力表!D:D,2)))) + (乱数表!$N279*(Settings!B12/(((INDEX(出力表!D:D,2))+1)^INDEX(係数表!E:E,2)*INDEX(係数表!F:F,2))))))</f>
        <v>#VALUE!</v>
      </c>
      <c r="F279" t="e">
        <f>MIN(100, MAX(0, (INDEX(出力表!D:D,2))*D279/MAX(E279, Settings!B3)))</f>
        <v>#VALUE!</v>
      </c>
      <c r="G279">
        <f>MIN(100, MAX(0, 100*BETAINV(乱数表!$C279, MAX(0.00000001, (1/(1+EXP(-(INDEX(係数表!G:G,3) + $B279))))*(EXP(INDEX(係数表!H:H,3) + INDEX(係数表!I:I,3)*LN(INDEX(出力表!C:C,3)+1)))), MAX(0.00000001, (1-(1/(1+EXP(-(INDEX(係数表!G:G,3) + $B279)))))*(EXP(INDEX(係数表!H:H,3) + INDEX(係数表!I:I,3)*LN(INDEX(出力表!C:C,3)+1)))))))</f>
        <v>92.970672315180636</v>
      </c>
      <c r="H279" t="e">
        <f>MIN(100, MAX(0, (100*(INDEX(出力表!D:D,3))/(EXP(INDEX(係数表!B:B,3) + $C279) + (INDEX(出力表!D:D,3)))) + (乱数表!$O279*(Settings!B12/(((INDEX(出力表!D:D,3))+1)^INDEX(係数表!E:E,3)*INDEX(係数表!F:F,3))))))</f>
        <v>#VALUE!</v>
      </c>
      <c r="I279" t="e">
        <f>MIN(100, MAX(0, (INDEX(出力表!D:D,3))*G279/MAX(H279, Settings!B3)))</f>
        <v>#VALUE!</v>
      </c>
      <c r="J279">
        <f>MIN(100, MAX(0, 100*BETAINV(乱数表!$D279, MAX(0.00000001, (1/(1+EXP(-(INDEX(係数表!G:G,4) + $B279))))*(EXP(INDEX(係数表!H:H,4) + INDEX(係数表!I:I,4)*LN(INDEX(出力表!C:C,4)+1)))), MAX(0.00000001, (1-(1/(1+EXP(-(INDEX(係数表!G:G,4) + $B279)))))*(EXP(INDEX(係数表!H:H,4) + INDEX(係数表!I:I,4)*LN(INDEX(出力表!C:C,4)+1)))))))</f>
        <v>87.624333082633228</v>
      </c>
      <c r="K279" t="e">
        <f>MIN(100, MAX(0, (100*(INDEX(出力表!D:D,4))/(EXP(INDEX(係数表!B:B,4) + $C279) + (INDEX(出力表!D:D,4)))) + (乱数表!$P279*(Settings!B12/(((INDEX(出力表!D:D,4))+1)^INDEX(係数表!E:E,4)*INDEX(係数表!F:F,4))))))</f>
        <v>#VALUE!</v>
      </c>
      <c r="L279" t="e">
        <f>MIN(100, MAX(0, (INDEX(出力表!D:D,4))*J279/MAX(K279, Settings!B3)))</f>
        <v>#VALUE!</v>
      </c>
      <c r="M279">
        <f>MIN(100, MAX(0, 100*BETAINV(乱数表!$E279, MAX(0.00000001, (1/(1+EXP(-(INDEX(係数表!G:G,5) + $B279))))*(EXP(INDEX(係数表!H:H,5) + INDEX(係数表!I:I,5)*LN(INDEX(出力表!C:C,5)+1)))), MAX(0.00000001, (1-(1/(1+EXP(-(INDEX(係数表!G:G,5) + $B279)))))*(EXP(INDEX(係数表!H:H,5) + INDEX(係数表!I:I,5)*LN(INDEX(出力表!C:C,5)+1)))))))</f>
        <v>76.402084042452017</v>
      </c>
      <c r="N279" t="e">
        <f>MIN(100, MAX(0, (100*(INDEX(出力表!D:D,5))/(EXP(INDEX(係数表!B:B,5) + $C279) + (INDEX(出力表!D:D,5)))) + (乱数表!$Q279*(Settings!B12/(((INDEX(出力表!D:D,5))+1)^INDEX(係数表!E:E,5)*INDEX(係数表!F:F,5))))))</f>
        <v>#VALUE!</v>
      </c>
      <c r="O279" t="e">
        <f>MIN(100, MAX(0, (INDEX(出力表!D:D,5))*M279/MAX(N279, Settings!B3)))</f>
        <v>#VALUE!</v>
      </c>
      <c r="P279">
        <f>MIN(100, MAX(0, 100*BETAINV(乱数表!$F279, MAX(0.00000001, (1/(1+EXP(-(INDEX(係数表!G:G,6) + $B279))))*(EXP(INDEX(係数表!H:H,6) + INDEX(係数表!I:I,6)*LN(INDEX(出力表!C:C,6)+1)))), MAX(0.00000001, (1-(1/(1+EXP(-(INDEX(係数表!G:G,6) + $B279)))))*(EXP(INDEX(係数表!H:H,6) + INDEX(係数表!I:I,6)*LN(INDEX(出力表!C:C,6)+1)))))))</f>
        <v>84.302592284884824</v>
      </c>
      <c r="Q279" t="e">
        <f>MIN(100, MAX(0, (100*(INDEX(出力表!D:D,6))/(EXP(INDEX(係数表!B:B,6) + $C279) + (INDEX(出力表!D:D,6)))) + (乱数表!$R279*(Settings!B12/(((INDEX(出力表!D:D,6))+1)^INDEX(係数表!E:E,6)*INDEX(係数表!F:F,6))))))</f>
        <v>#VALUE!</v>
      </c>
      <c r="R279" t="e">
        <f>MIN(100, MAX(0, (INDEX(出力表!D:D,6))*P279/MAX(Q279, Settings!B3)))</f>
        <v>#VALUE!</v>
      </c>
      <c r="S279">
        <f>MIN(100, MAX(0, 100*BETAINV(乱数表!$G279, MAX(0.00000001, (1/(1+EXP(-(INDEX(係数表!G:G,7) + $B279))))*(EXP(INDEX(係数表!H:H,7) + INDEX(係数表!I:I,7)*LN(INDEX(出力表!C:C,7)+1)))), MAX(0.00000001, (1-(1/(1+EXP(-(INDEX(係数表!G:G,7) + $B279)))))*(EXP(INDEX(係数表!H:H,7) + INDEX(係数表!I:I,7)*LN(INDEX(出力表!C:C,7)+1)))))))</f>
        <v>73.24118841951514</v>
      </c>
      <c r="T279" t="e">
        <f>MIN(100, MAX(0, (100*(INDEX(出力表!D:D,7))/(EXP(INDEX(係数表!B:B,7) + $C279) + (INDEX(出力表!D:D,7)))) + (乱数表!$S279*(Settings!B12/(((INDEX(出力表!D:D,7))+1)^INDEX(係数表!E:E,7)*INDEX(係数表!F:F,7))))))</f>
        <v>#VALUE!</v>
      </c>
      <c r="U279" t="e">
        <f>MIN(100, MAX(0, (INDEX(出力表!D:D,7))*S279/MAX(T279, Settings!B3)))</f>
        <v>#VALUE!</v>
      </c>
      <c r="V279">
        <f>MIN(100, MAX(0, 100*BETAINV(乱数表!$H279, MAX(0.00000001, (1/(1+EXP(-(INDEX(係数表!G:G,8) + $B279))))*(EXP(INDEX(係数表!H:H,8) + INDEX(係数表!I:I,8)*LN(INDEX(出力表!C:C,8)+1)))), MAX(0.00000001, (1-(1/(1+EXP(-(INDEX(係数表!G:G,8) + $B279)))))*(EXP(INDEX(係数表!H:H,8) + INDEX(係数表!I:I,8)*LN(INDEX(出力表!C:C,8)+1)))))))</f>
        <v>81.88633413927657</v>
      </c>
      <c r="W279" t="e">
        <f>MIN(100, MAX(0, (100*(INDEX(出力表!D:D,8))/(EXP(INDEX(係数表!B:B,8) + $C279) + (INDEX(出力表!D:D,8)))) + (乱数表!$T279*(Settings!B12/(((INDEX(出力表!D:D,8))+1)^INDEX(係数表!E:E,8)*INDEX(係数表!F:F,8))))))</f>
        <v>#VALUE!</v>
      </c>
      <c r="X279" t="e">
        <f>MIN(100, MAX(0, (INDEX(出力表!D:D,8))*V279/MAX(W279, Settings!B3)))</f>
        <v>#VALUE!</v>
      </c>
      <c r="Y279">
        <f>MIN(100, MAX(0, 100*BETAINV(乱数表!$I279, MAX(0.00000001, (1/(1+EXP(-(INDEX(係数表!G:G,9) + $B279))))*(EXP(INDEX(係数表!H:H,9) + INDEX(係数表!I:I,9)*LN(INDEX(出力表!C:C,9)+1)))), MAX(0.00000001, (1-(1/(1+EXP(-(INDEX(係数表!G:G,9) + $B279)))))*(EXP(INDEX(係数表!H:H,9) + INDEX(係数表!I:I,9)*LN(INDEX(出力表!C:C,9)+1)))))))</f>
        <v>75.417074194523252</v>
      </c>
      <c r="Z279" t="e">
        <f>MIN(100, MAX(0, (100*(INDEX(出力表!D:D,9))/(EXP(INDEX(係数表!B:B,9) + $C279) + (INDEX(出力表!D:D,9)))) + (乱数表!$U279*(Settings!B12/(((INDEX(出力表!D:D,9))+1)^INDEX(係数表!E:E,9)*INDEX(係数表!F:F,9))))))</f>
        <v>#VALUE!</v>
      </c>
      <c r="AA279" t="e">
        <f>MIN(100, MAX(0, (INDEX(出力表!D:D,9))*Y279/MAX(Z279, Settings!B3)))</f>
        <v>#VALUE!</v>
      </c>
      <c r="AB279">
        <f>MIN(100, MAX(0, 100*BETAINV(乱数表!$J279, MAX(0.00000001, (1/(1+EXP(-(INDEX(係数表!G:G,10) + $B279))))*(EXP(INDEX(係数表!H:H,10) + INDEX(係数表!I:I,10)*LN(INDEX(出力表!C:C,10)+1)))), MAX(0.00000001, (1-(1/(1+EXP(-(INDEX(係数表!G:G,10) + $B279)))))*(EXP(INDEX(係数表!H:H,10) + INDEX(係数表!I:I,10)*LN(INDEX(出力表!C:C,10)+1)))))))</f>
        <v>85.50232356636009</v>
      </c>
      <c r="AC279" t="e">
        <f>MIN(100, MAX(0, (100*(INDEX(出力表!D:D,10))/(EXP(INDEX(係数表!B:B,10) + $C279) + (INDEX(出力表!D:D,10)))) + (乱数表!$V279*(Settings!B12/(((INDEX(出力表!D:D,10))+1)^INDEX(係数表!E:E,10)*INDEX(係数表!F:F,10))))))</f>
        <v>#VALUE!</v>
      </c>
      <c r="AD279" t="e">
        <f>MIN(100, MAX(0, (INDEX(出力表!D:D,10))*AB279/MAX(AC279, Settings!B3)))</f>
        <v>#VALUE!</v>
      </c>
      <c r="AE279">
        <f>MIN(100, MAX(0, 100*BETAINV(乱数表!$K279, MAX(0.00000001, (1/(1+EXP(-(INDEX(係数表!G:G,11) + $B279))))*(EXP(INDEX(係数表!H:H,11) + INDEX(係数表!I:I,11)*LN(INDEX(出力表!C:C,11)+1)))), MAX(0.00000001, (1-(1/(1+EXP(-(INDEX(係数表!G:G,11) + $B279)))))*(EXP(INDEX(係数表!H:H,11) + INDEX(係数表!I:I,11)*LN(INDEX(出力表!C:C,11)+1)))))))</f>
        <v>99.945007144909482</v>
      </c>
      <c r="AF279" t="e">
        <f>MIN(100, MAX(0, (100*(INDEX(出力表!D:D,11))/(EXP(INDEX(係数表!B:B,11) + $C279) + (INDEX(出力表!D:D,11)))) + (乱数表!$W279*(Settings!B12/(((INDEX(出力表!D:D,11))+1)^INDEX(係数表!E:E,11)*INDEX(係数表!F:F,11))))))</f>
        <v>#VALUE!</v>
      </c>
      <c r="AG279" t="e">
        <f>MIN(100, MAX(0, (INDEX(出力表!D:D,11))*AE279/MAX(AF279, Settings!B3)))</f>
        <v>#VALUE!</v>
      </c>
      <c r="AH279">
        <f>MIN(100, MAX(0, 100*BETAINV(乱数表!$L279, MAX(0.00000001, (1/(1+EXP(-(INDEX(係数表!G:G,12) + $B279))))*(EXP(INDEX(係数表!H:H,12) + INDEX(係数表!I:I,12)*LN(INDEX(出力表!C:C,12)+1)))), MAX(0.00000001, (1-(1/(1+EXP(-(INDEX(係数表!G:G,12) + $B279)))))*(EXP(INDEX(係数表!H:H,12) + INDEX(係数表!I:I,12)*LN(INDEX(出力表!C:C,12)+1)))))))</f>
        <v>99.17652731436425</v>
      </c>
      <c r="AI279" t="e">
        <f>MIN(100, MAX(0, (100*(INDEX(出力表!D:D,12))/(EXP(INDEX(係数表!B:B,12) + $C279) + (INDEX(出力表!D:D,12)))) + (乱数表!$X279*(Settings!B12/(((INDEX(出力表!D:D,12))+1)^INDEX(係数表!E:E,12)*INDEX(係数表!F:F,12))))))</f>
        <v>#VALUE!</v>
      </c>
      <c r="AJ279" t="e">
        <f>MIN(100, MAX(0, (INDEX(出力表!D:D,12))*AH279/MAX(AI279, Settings!B3)))</f>
        <v>#VALUE!</v>
      </c>
      <c r="AK279">
        <f>MIN(100, MAX(0, 100*BETAINV(乱数表!$M279, MAX(0.00000001, (1/(1+EXP(-(INDEX(係数表!G:G,13) + $B279))))*(EXP(INDEX(係数表!H:H,13) + INDEX(係数表!I:I,13)*LN(INDEX(出力表!C:C,13)+1)))), MAX(0.00000001, (1-(1/(1+EXP(-(INDEX(係数表!G:G,13) + $B279)))))*(EXP(INDEX(係数表!H:H,13) + INDEX(係数表!I:I,13)*LN(INDEX(出力表!C:C,13)+1)))))))</f>
        <v>96.950254514965224</v>
      </c>
      <c r="AL279" t="e">
        <f>MIN(100, MAX(0, (100*(INDEX(出力表!D:D,13))/(EXP(INDEX(係数表!B:B,13) + $C279) + (INDEX(出力表!D:D,13)))) + (乱数表!$Y279*(Settings!B12/(((INDEX(出力表!D:D,13))+1)^INDEX(係数表!E:E,13)*INDEX(係数表!F:F,13))))))</f>
        <v>#VALUE!</v>
      </c>
      <c r="AM279" t="e">
        <f>MIN(100, MAX(0, (INDEX(出力表!D:D,13))*AK279/MAX(AL279, Settings!B3)))</f>
        <v>#VALUE!</v>
      </c>
      <c r="AN279">
        <f>IF(ISNUMBER(F279), INDEX(出力表!B:B,2)*F279, 0)+IF(ISNUMBER(I279), INDEX(出力表!B:B,3)*I279, 0)+IF(ISNUMBER(L279), INDEX(出力表!B:B,4)*L279, 0)+IF(ISNUMBER(O279), INDEX(出力表!B:B,5)*O279, 0)+IF(ISNUMBER(R279), INDEX(出力表!B:B,6)*R279, 0)+IF(ISNUMBER(U279), INDEX(出力表!B:B,7)*U279, 0)+IF(ISNUMBER(X279), INDEX(出力表!B:B,8)*X279, 0)+IF(ISNUMBER(AA279), INDEX(出力表!B:B,9)*AA279, 0)+IF(ISNUMBER(AD279), INDEX(出力表!B:B,10)*AD279, 0)+IF(ISNUMBER(AG279), INDEX(出力表!B:B,11)*AG279, 0)+IF(ISNUMBER(AJ279), INDEX(出力表!B:B,12)*AJ279, 0)+IF(ISNUMBER(AM279), INDEX(出力表!B:B,13)*AM279, 0)</f>
        <v>0</v>
      </c>
      <c r="AO279">
        <f>IF(ISNUMBER(F279), INDEX(出力表!B:B,2), 0)+IF(ISNUMBER(I279), INDEX(出力表!B:B,3), 0)+IF(ISNUMBER(L279), INDEX(出力表!B:B,4), 0)+IF(ISNUMBER(O279), INDEX(出力表!B:B,5), 0)+IF(ISNUMBER(R279), INDEX(出力表!B:B,6), 0)+IF(ISNUMBER(U279), INDEX(出力表!B:B,7), 0)+IF(ISNUMBER(X279), INDEX(出力表!B:B,8), 0)+IF(ISNUMBER(AA279), INDEX(出力表!B:B,9), 0)+IF(ISNUMBER(AD279), INDEX(出力表!B:B,10), 0)+IF(ISNUMBER(AG279), INDEX(出力表!B:B,11), 0)+IF(ISNUMBER(AJ279), INDEX(出力表!B:B,12), 0)+IF(ISNUMBER(AM279), INDEX(出力表!B:B,13), 0)</f>
        <v>0</v>
      </c>
      <c r="AP279" t="str">
        <f t="shared" si="4"/>
        <v/>
      </c>
    </row>
    <row r="280" spans="1:42" x14ac:dyDescent="0.2">
      <c r="A280">
        <v>279</v>
      </c>
      <c r="B280">
        <f>IF(UPPER(Settings!B4)="TRUE", 乱数表!$Z280*Settings!B10, 0)</f>
        <v>-0.17955424314521481</v>
      </c>
      <c r="C280">
        <f>IF(UPPER(Settings!B4)="TRUE", 乱数表!$AA280*Settings!B11, 0)</f>
        <v>-4.6809258646585944E-2</v>
      </c>
      <c r="D280">
        <f>MIN(100, MAX(0, 100*BETAINV(乱数表!$B280, MAX(0.00000001, (1/(1+EXP(-(INDEX(係数表!G:G,2) + $B280))))*(EXP(INDEX(係数表!H:H,2) + INDEX(係数表!I:I,2)*LN(INDEX(出力表!C:C,2)+1)))), MAX(0.00000001, (1-(1/(1+EXP(-(INDEX(係数表!G:G,2) + $B280)))))*(EXP(INDEX(係数表!H:H,2) + INDEX(係数表!I:I,2)*LN(INDEX(出力表!C:C,2)+1)))))))</f>
        <v>65.325159111268704</v>
      </c>
      <c r="E280" t="e">
        <f>MIN(100, MAX(0, (100*(INDEX(出力表!D:D,2))/(EXP(INDEX(係数表!B:B,2) + $C280) + (INDEX(出力表!D:D,2)))) + (乱数表!$N280*(Settings!B12/(((INDEX(出力表!D:D,2))+1)^INDEX(係数表!E:E,2)*INDEX(係数表!F:F,2))))))</f>
        <v>#VALUE!</v>
      </c>
      <c r="F280" t="e">
        <f>MIN(100, MAX(0, (INDEX(出力表!D:D,2))*D280/MAX(E280, Settings!B3)))</f>
        <v>#VALUE!</v>
      </c>
      <c r="G280">
        <f>MIN(100, MAX(0, 100*BETAINV(乱数表!$C280, MAX(0.00000001, (1/(1+EXP(-(INDEX(係数表!G:G,3) + $B280))))*(EXP(INDEX(係数表!H:H,3) + INDEX(係数表!I:I,3)*LN(INDEX(出力表!C:C,3)+1)))), MAX(0.00000001, (1-(1/(1+EXP(-(INDEX(係数表!G:G,3) + $B280)))))*(EXP(INDEX(係数表!H:H,3) + INDEX(係数表!I:I,3)*LN(INDEX(出力表!C:C,3)+1)))))))</f>
        <v>80.79734516499596</v>
      </c>
      <c r="H280" t="e">
        <f>MIN(100, MAX(0, (100*(INDEX(出力表!D:D,3))/(EXP(INDEX(係数表!B:B,3) + $C280) + (INDEX(出力表!D:D,3)))) + (乱数表!$O280*(Settings!B12/(((INDEX(出力表!D:D,3))+1)^INDEX(係数表!E:E,3)*INDEX(係数表!F:F,3))))))</f>
        <v>#VALUE!</v>
      </c>
      <c r="I280" t="e">
        <f>MIN(100, MAX(0, (INDEX(出力表!D:D,3))*G280/MAX(H280, Settings!B3)))</f>
        <v>#VALUE!</v>
      </c>
      <c r="J280">
        <f>MIN(100, MAX(0, 100*BETAINV(乱数表!$D280, MAX(0.00000001, (1/(1+EXP(-(INDEX(係数表!G:G,4) + $B280))))*(EXP(INDEX(係数表!H:H,4) + INDEX(係数表!I:I,4)*LN(INDEX(出力表!C:C,4)+1)))), MAX(0.00000001, (1-(1/(1+EXP(-(INDEX(係数表!G:G,4) + $B280)))))*(EXP(INDEX(係数表!H:H,4) + INDEX(係数表!I:I,4)*LN(INDEX(出力表!C:C,4)+1)))))))</f>
        <v>87.508814882265114</v>
      </c>
      <c r="K280" t="e">
        <f>MIN(100, MAX(0, (100*(INDEX(出力表!D:D,4))/(EXP(INDEX(係数表!B:B,4) + $C280) + (INDEX(出力表!D:D,4)))) + (乱数表!$P280*(Settings!B12/(((INDEX(出力表!D:D,4))+1)^INDEX(係数表!E:E,4)*INDEX(係数表!F:F,4))))))</f>
        <v>#VALUE!</v>
      </c>
      <c r="L280" t="e">
        <f>MIN(100, MAX(0, (INDEX(出力表!D:D,4))*J280/MAX(K280, Settings!B3)))</f>
        <v>#VALUE!</v>
      </c>
      <c r="M280">
        <f>MIN(100, MAX(0, 100*BETAINV(乱数表!$E280, MAX(0.00000001, (1/(1+EXP(-(INDEX(係数表!G:G,5) + $B280))))*(EXP(INDEX(係数表!H:H,5) + INDEX(係数表!I:I,5)*LN(INDEX(出力表!C:C,5)+1)))), MAX(0.00000001, (1-(1/(1+EXP(-(INDEX(係数表!G:G,5) + $B280)))))*(EXP(INDEX(係数表!H:H,5) + INDEX(係数表!I:I,5)*LN(INDEX(出力表!C:C,5)+1)))))))</f>
        <v>95.340208596310887</v>
      </c>
      <c r="N280" t="e">
        <f>MIN(100, MAX(0, (100*(INDEX(出力表!D:D,5))/(EXP(INDEX(係数表!B:B,5) + $C280) + (INDEX(出力表!D:D,5)))) + (乱数表!$Q280*(Settings!B12/(((INDEX(出力表!D:D,5))+1)^INDEX(係数表!E:E,5)*INDEX(係数表!F:F,5))))))</f>
        <v>#VALUE!</v>
      </c>
      <c r="O280" t="e">
        <f>MIN(100, MAX(0, (INDEX(出力表!D:D,5))*M280/MAX(N280, Settings!B3)))</f>
        <v>#VALUE!</v>
      </c>
      <c r="P280">
        <f>MIN(100, MAX(0, 100*BETAINV(乱数表!$F280, MAX(0.00000001, (1/(1+EXP(-(INDEX(係数表!G:G,6) + $B280))))*(EXP(INDEX(係数表!H:H,6) + INDEX(係数表!I:I,6)*LN(INDEX(出力表!C:C,6)+1)))), MAX(0.00000001, (1-(1/(1+EXP(-(INDEX(係数表!G:G,6) + $B280)))))*(EXP(INDEX(係数表!H:H,6) + INDEX(係数表!I:I,6)*LN(INDEX(出力表!C:C,6)+1)))))))</f>
        <v>44.859778766798755</v>
      </c>
      <c r="Q280" t="e">
        <f>MIN(100, MAX(0, (100*(INDEX(出力表!D:D,6))/(EXP(INDEX(係数表!B:B,6) + $C280) + (INDEX(出力表!D:D,6)))) + (乱数表!$R280*(Settings!B12/(((INDEX(出力表!D:D,6))+1)^INDEX(係数表!E:E,6)*INDEX(係数表!F:F,6))))))</f>
        <v>#VALUE!</v>
      </c>
      <c r="R280" t="e">
        <f>MIN(100, MAX(0, (INDEX(出力表!D:D,6))*P280/MAX(Q280, Settings!B3)))</f>
        <v>#VALUE!</v>
      </c>
      <c r="S280">
        <f>MIN(100, MAX(0, 100*BETAINV(乱数表!$G280, MAX(0.00000001, (1/(1+EXP(-(INDEX(係数表!G:G,7) + $B280))))*(EXP(INDEX(係数表!H:H,7) + INDEX(係数表!I:I,7)*LN(INDEX(出力表!C:C,7)+1)))), MAX(0.00000001, (1-(1/(1+EXP(-(INDEX(係数表!G:G,7) + $B280)))))*(EXP(INDEX(係数表!H:H,7) + INDEX(係数表!I:I,7)*LN(INDEX(出力表!C:C,7)+1)))))))</f>
        <v>92.194143533838258</v>
      </c>
      <c r="T280" t="e">
        <f>MIN(100, MAX(0, (100*(INDEX(出力表!D:D,7))/(EXP(INDEX(係数表!B:B,7) + $C280) + (INDEX(出力表!D:D,7)))) + (乱数表!$S280*(Settings!B12/(((INDEX(出力表!D:D,7))+1)^INDEX(係数表!E:E,7)*INDEX(係数表!F:F,7))))))</f>
        <v>#VALUE!</v>
      </c>
      <c r="U280" t="e">
        <f>MIN(100, MAX(0, (INDEX(出力表!D:D,7))*S280/MAX(T280, Settings!B3)))</f>
        <v>#VALUE!</v>
      </c>
      <c r="V280">
        <f>MIN(100, MAX(0, 100*BETAINV(乱数表!$H280, MAX(0.00000001, (1/(1+EXP(-(INDEX(係数表!G:G,8) + $B280))))*(EXP(INDEX(係数表!H:H,8) + INDEX(係数表!I:I,8)*LN(INDEX(出力表!C:C,8)+1)))), MAX(0.00000001, (1-(1/(1+EXP(-(INDEX(係数表!G:G,8) + $B280)))))*(EXP(INDEX(係数表!H:H,8) + INDEX(係数表!I:I,8)*LN(INDEX(出力表!C:C,8)+1)))))))</f>
        <v>86.156079344139386</v>
      </c>
      <c r="W280" t="e">
        <f>MIN(100, MAX(0, (100*(INDEX(出力表!D:D,8))/(EXP(INDEX(係数表!B:B,8) + $C280) + (INDEX(出力表!D:D,8)))) + (乱数表!$T280*(Settings!B12/(((INDEX(出力表!D:D,8))+1)^INDEX(係数表!E:E,8)*INDEX(係数表!F:F,8))))))</f>
        <v>#VALUE!</v>
      </c>
      <c r="X280" t="e">
        <f>MIN(100, MAX(0, (INDEX(出力表!D:D,8))*V280/MAX(W280, Settings!B3)))</f>
        <v>#VALUE!</v>
      </c>
      <c r="Y280">
        <f>MIN(100, MAX(0, 100*BETAINV(乱数表!$I280, MAX(0.00000001, (1/(1+EXP(-(INDEX(係数表!G:G,9) + $B280))))*(EXP(INDEX(係数表!H:H,9) + INDEX(係数表!I:I,9)*LN(INDEX(出力表!C:C,9)+1)))), MAX(0.00000001, (1-(1/(1+EXP(-(INDEX(係数表!G:G,9) + $B280)))))*(EXP(INDEX(係数表!H:H,9) + INDEX(係数表!I:I,9)*LN(INDEX(出力表!C:C,9)+1)))))))</f>
        <v>91.971332655636999</v>
      </c>
      <c r="Z280" t="e">
        <f>MIN(100, MAX(0, (100*(INDEX(出力表!D:D,9))/(EXP(INDEX(係数表!B:B,9) + $C280) + (INDEX(出力表!D:D,9)))) + (乱数表!$U280*(Settings!B12/(((INDEX(出力表!D:D,9))+1)^INDEX(係数表!E:E,9)*INDEX(係数表!F:F,9))))))</f>
        <v>#VALUE!</v>
      </c>
      <c r="AA280" t="e">
        <f>MIN(100, MAX(0, (INDEX(出力表!D:D,9))*Y280/MAX(Z280, Settings!B3)))</f>
        <v>#VALUE!</v>
      </c>
      <c r="AB280">
        <f>MIN(100, MAX(0, 100*BETAINV(乱数表!$J280, MAX(0.00000001, (1/(1+EXP(-(INDEX(係数表!G:G,10) + $B280))))*(EXP(INDEX(係数表!H:H,10) + INDEX(係数表!I:I,10)*LN(INDEX(出力表!C:C,10)+1)))), MAX(0.00000001, (1-(1/(1+EXP(-(INDEX(係数表!G:G,10) + $B280)))))*(EXP(INDEX(係数表!H:H,10) + INDEX(係数表!I:I,10)*LN(INDEX(出力表!C:C,10)+1)))))))</f>
        <v>97.895259725353085</v>
      </c>
      <c r="AC280" t="e">
        <f>MIN(100, MAX(0, (100*(INDEX(出力表!D:D,10))/(EXP(INDEX(係数表!B:B,10) + $C280) + (INDEX(出力表!D:D,10)))) + (乱数表!$V280*(Settings!B12/(((INDEX(出力表!D:D,10))+1)^INDEX(係数表!E:E,10)*INDEX(係数表!F:F,10))))))</f>
        <v>#VALUE!</v>
      </c>
      <c r="AD280" t="e">
        <f>MIN(100, MAX(0, (INDEX(出力表!D:D,10))*AB280/MAX(AC280, Settings!B3)))</f>
        <v>#VALUE!</v>
      </c>
      <c r="AE280">
        <f>MIN(100, MAX(0, 100*BETAINV(乱数表!$K280, MAX(0.00000001, (1/(1+EXP(-(INDEX(係数表!G:G,11) + $B280))))*(EXP(INDEX(係数表!H:H,11) + INDEX(係数表!I:I,11)*LN(INDEX(出力表!C:C,11)+1)))), MAX(0.00000001, (1-(1/(1+EXP(-(INDEX(係数表!G:G,11) + $B280)))))*(EXP(INDEX(係数表!H:H,11) + INDEX(係数表!I:I,11)*LN(INDEX(出力表!C:C,11)+1)))))))</f>
        <v>96.271728531024763</v>
      </c>
      <c r="AF280" t="e">
        <f>MIN(100, MAX(0, (100*(INDEX(出力表!D:D,11))/(EXP(INDEX(係数表!B:B,11) + $C280) + (INDEX(出力表!D:D,11)))) + (乱数表!$W280*(Settings!B12/(((INDEX(出力表!D:D,11))+1)^INDEX(係数表!E:E,11)*INDEX(係数表!F:F,11))))))</f>
        <v>#VALUE!</v>
      </c>
      <c r="AG280" t="e">
        <f>MIN(100, MAX(0, (INDEX(出力表!D:D,11))*AE280/MAX(AF280, Settings!B3)))</f>
        <v>#VALUE!</v>
      </c>
      <c r="AH280">
        <f>MIN(100, MAX(0, 100*BETAINV(乱数表!$L280, MAX(0.00000001, (1/(1+EXP(-(INDEX(係数表!G:G,12) + $B280))))*(EXP(INDEX(係数表!H:H,12) + INDEX(係数表!I:I,12)*LN(INDEX(出力表!C:C,12)+1)))), MAX(0.00000001, (1-(1/(1+EXP(-(INDEX(係数表!G:G,12) + $B280)))))*(EXP(INDEX(係数表!H:H,12) + INDEX(係数表!I:I,12)*LN(INDEX(出力表!C:C,12)+1)))))))</f>
        <v>92.48418308309985</v>
      </c>
      <c r="AI280" t="e">
        <f>MIN(100, MAX(0, (100*(INDEX(出力表!D:D,12))/(EXP(INDEX(係数表!B:B,12) + $C280) + (INDEX(出力表!D:D,12)))) + (乱数表!$X280*(Settings!B12/(((INDEX(出力表!D:D,12))+1)^INDEX(係数表!E:E,12)*INDEX(係数表!F:F,12))))))</f>
        <v>#VALUE!</v>
      </c>
      <c r="AJ280" t="e">
        <f>MIN(100, MAX(0, (INDEX(出力表!D:D,12))*AH280/MAX(AI280, Settings!B3)))</f>
        <v>#VALUE!</v>
      </c>
      <c r="AK280">
        <f>MIN(100, MAX(0, 100*BETAINV(乱数表!$M280, MAX(0.00000001, (1/(1+EXP(-(INDEX(係数表!G:G,13) + $B280))))*(EXP(INDEX(係数表!H:H,13) + INDEX(係数表!I:I,13)*LN(INDEX(出力表!C:C,13)+1)))), MAX(0.00000001, (1-(1/(1+EXP(-(INDEX(係数表!G:G,13) + $B280)))))*(EXP(INDEX(係数表!H:H,13) + INDEX(係数表!I:I,13)*LN(INDEX(出力表!C:C,13)+1)))))))</f>
        <v>97.445134894055897</v>
      </c>
      <c r="AL280" t="e">
        <f>MIN(100, MAX(0, (100*(INDEX(出力表!D:D,13))/(EXP(INDEX(係数表!B:B,13) + $C280) + (INDEX(出力表!D:D,13)))) + (乱数表!$Y280*(Settings!B12/(((INDEX(出力表!D:D,13))+1)^INDEX(係数表!E:E,13)*INDEX(係数表!F:F,13))))))</f>
        <v>#VALUE!</v>
      </c>
      <c r="AM280" t="e">
        <f>MIN(100, MAX(0, (INDEX(出力表!D:D,13))*AK280/MAX(AL280, Settings!B3)))</f>
        <v>#VALUE!</v>
      </c>
      <c r="AN280">
        <f>IF(ISNUMBER(F280), INDEX(出力表!B:B,2)*F280, 0)+IF(ISNUMBER(I280), INDEX(出力表!B:B,3)*I280, 0)+IF(ISNUMBER(L280), INDEX(出力表!B:B,4)*L280, 0)+IF(ISNUMBER(O280), INDEX(出力表!B:B,5)*O280, 0)+IF(ISNUMBER(R280), INDEX(出力表!B:B,6)*R280, 0)+IF(ISNUMBER(U280), INDEX(出力表!B:B,7)*U280, 0)+IF(ISNUMBER(X280), INDEX(出力表!B:B,8)*X280, 0)+IF(ISNUMBER(AA280), INDEX(出力表!B:B,9)*AA280, 0)+IF(ISNUMBER(AD280), INDEX(出力表!B:B,10)*AD280, 0)+IF(ISNUMBER(AG280), INDEX(出力表!B:B,11)*AG280, 0)+IF(ISNUMBER(AJ280), INDEX(出力表!B:B,12)*AJ280, 0)+IF(ISNUMBER(AM280), INDEX(出力表!B:B,13)*AM280, 0)</f>
        <v>0</v>
      </c>
      <c r="AO280">
        <f>IF(ISNUMBER(F280), INDEX(出力表!B:B,2), 0)+IF(ISNUMBER(I280), INDEX(出力表!B:B,3), 0)+IF(ISNUMBER(L280), INDEX(出力表!B:B,4), 0)+IF(ISNUMBER(O280), INDEX(出力表!B:B,5), 0)+IF(ISNUMBER(R280), INDEX(出力表!B:B,6), 0)+IF(ISNUMBER(U280), INDEX(出力表!B:B,7), 0)+IF(ISNUMBER(X280), INDEX(出力表!B:B,8), 0)+IF(ISNUMBER(AA280), INDEX(出力表!B:B,9), 0)+IF(ISNUMBER(AD280), INDEX(出力表!B:B,10), 0)+IF(ISNUMBER(AG280), INDEX(出力表!B:B,11), 0)+IF(ISNUMBER(AJ280), INDEX(出力表!B:B,12), 0)+IF(ISNUMBER(AM280), INDEX(出力表!B:B,13), 0)</f>
        <v>0</v>
      </c>
      <c r="AP280" t="str">
        <f t="shared" si="4"/>
        <v/>
      </c>
    </row>
    <row r="281" spans="1:42" x14ac:dyDescent="0.2">
      <c r="A281">
        <v>280</v>
      </c>
      <c r="B281">
        <f>IF(UPPER(Settings!B4)="TRUE", 乱数表!$Z281*Settings!B10, 0)</f>
        <v>-1.145456873957376E-2</v>
      </c>
      <c r="C281">
        <f>IF(UPPER(Settings!B4)="TRUE", 乱数表!$AA281*Settings!B11, 0)</f>
        <v>-0.16107851626977968</v>
      </c>
      <c r="D281">
        <f>MIN(100, MAX(0, 100*BETAINV(乱数表!$B281, MAX(0.00000001, (1/(1+EXP(-(INDEX(係数表!G:G,2) + $B281))))*(EXP(INDEX(係数表!H:H,2) + INDEX(係数表!I:I,2)*LN(INDEX(出力表!C:C,2)+1)))), MAX(0.00000001, (1-(1/(1+EXP(-(INDEX(係数表!G:G,2) + $B281)))))*(EXP(INDEX(係数表!H:H,2) + INDEX(係数表!I:I,2)*LN(INDEX(出力表!C:C,2)+1)))))))</f>
        <v>98.062621369686269</v>
      </c>
      <c r="E281" t="e">
        <f>MIN(100, MAX(0, (100*(INDEX(出力表!D:D,2))/(EXP(INDEX(係数表!B:B,2) + $C281) + (INDEX(出力表!D:D,2)))) + (乱数表!$N281*(Settings!B12/(((INDEX(出力表!D:D,2))+1)^INDEX(係数表!E:E,2)*INDEX(係数表!F:F,2))))))</f>
        <v>#VALUE!</v>
      </c>
      <c r="F281" t="e">
        <f>MIN(100, MAX(0, (INDEX(出力表!D:D,2))*D281/MAX(E281, Settings!B3)))</f>
        <v>#VALUE!</v>
      </c>
      <c r="G281">
        <f>MIN(100, MAX(0, 100*BETAINV(乱数表!$C281, MAX(0.00000001, (1/(1+EXP(-(INDEX(係数表!G:G,3) + $B281))))*(EXP(INDEX(係数表!H:H,3) + INDEX(係数表!I:I,3)*LN(INDEX(出力表!C:C,3)+1)))), MAX(0.00000001, (1-(1/(1+EXP(-(INDEX(係数表!G:G,3) + $B281)))))*(EXP(INDEX(係数表!H:H,3) + INDEX(係数表!I:I,3)*LN(INDEX(出力表!C:C,3)+1)))))))</f>
        <v>87.663147248382799</v>
      </c>
      <c r="H281" t="e">
        <f>MIN(100, MAX(0, (100*(INDEX(出力表!D:D,3))/(EXP(INDEX(係数表!B:B,3) + $C281) + (INDEX(出力表!D:D,3)))) + (乱数表!$O281*(Settings!B12/(((INDEX(出力表!D:D,3))+1)^INDEX(係数表!E:E,3)*INDEX(係数表!F:F,3))))))</f>
        <v>#VALUE!</v>
      </c>
      <c r="I281" t="e">
        <f>MIN(100, MAX(0, (INDEX(出力表!D:D,3))*G281/MAX(H281, Settings!B3)))</f>
        <v>#VALUE!</v>
      </c>
      <c r="J281">
        <f>MIN(100, MAX(0, 100*BETAINV(乱数表!$D281, MAX(0.00000001, (1/(1+EXP(-(INDEX(係数表!G:G,4) + $B281))))*(EXP(INDEX(係数表!H:H,4) + INDEX(係数表!I:I,4)*LN(INDEX(出力表!C:C,4)+1)))), MAX(0.00000001, (1-(1/(1+EXP(-(INDEX(係数表!G:G,4) + $B281)))))*(EXP(INDEX(係数表!H:H,4) + INDEX(係数表!I:I,4)*LN(INDEX(出力表!C:C,4)+1)))))))</f>
        <v>56.626200668234837</v>
      </c>
      <c r="K281" t="e">
        <f>MIN(100, MAX(0, (100*(INDEX(出力表!D:D,4))/(EXP(INDEX(係数表!B:B,4) + $C281) + (INDEX(出力表!D:D,4)))) + (乱数表!$P281*(Settings!B12/(((INDEX(出力表!D:D,4))+1)^INDEX(係数表!E:E,4)*INDEX(係数表!F:F,4))))))</f>
        <v>#VALUE!</v>
      </c>
      <c r="L281" t="e">
        <f>MIN(100, MAX(0, (INDEX(出力表!D:D,4))*J281/MAX(K281, Settings!B3)))</f>
        <v>#VALUE!</v>
      </c>
      <c r="M281">
        <f>MIN(100, MAX(0, 100*BETAINV(乱数表!$E281, MAX(0.00000001, (1/(1+EXP(-(INDEX(係数表!G:G,5) + $B281))))*(EXP(INDEX(係数表!H:H,5) + INDEX(係数表!I:I,5)*LN(INDEX(出力表!C:C,5)+1)))), MAX(0.00000001, (1-(1/(1+EXP(-(INDEX(係数表!G:G,5) + $B281)))))*(EXP(INDEX(係数表!H:H,5) + INDEX(係数表!I:I,5)*LN(INDEX(出力表!C:C,5)+1)))))))</f>
        <v>91.724470082639016</v>
      </c>
      <c r="N281" t="e">
        <f>MIN(100, MAX(0, (100*(INDEX(出力表!D:D,5))/(EXP(INDEX(係数表!B:B,5) + $C281) + (INDEX(出力表!D:D,5)))) + (乱数表!$Q281*(Settings!B12/(((INDEX(出力表!D:D,5))+1)^INDEX(係数表!E:E,5)*INDEX(係数表!F:F,5))))))</f>
        <v>#VALUE!</v>
      </c>
      <c r="O281" t="e">
        <f>MIN(100, MAX(0, (INDEX(出力表!D:D,5))*M281/MAX(N281, Settings!B3)))</f>
        <v>#VALUE!</v>
      </c>
      <c r="P281">
        <f>MIN(100, MAX(0, 100*BETAINV(乱数表!$F281, MAX(0.00000001, (1/(1+EXP(-(INDEX(係数表!G:G,6) + $B281))))*(EXP(INDEX(係数表!H:H,6) + INDEX(係数表!I:I,6)*LN(INDEX(出力表!C:C,6)+1)))), MAX(0.00000001, (1-(1/(1+EXP(-(INDEX(係数表!G:G,6) + $B281)))))*(EXP(INDEX(係数表!H:H,6) + INDEX(係数表!I:I,6)*LN(INDEX(出力表!C:C,6)+1)))))))</f>
        <v>62.313953542718778</v>
      </c>
      <c r="Q281" t="e">
        <f>MIN(100, MAX(0, (100*(INDEX(出力表!D:D,6))/(EXP(INDEX(係数表!B:B,6) + $C281) + (INDEX(出力表!D:D,6)))) + (乱数表!$R281*(Settings!B12/(((INDEX(出力表!D:D,6))+1)^INDEX(係数表!E:E,6)*INDEX(係数表!F:F,6))))))</f>
        <v>#VALUE!</v>
      </c>
      <c r="R281" t="e">
        <f>MIN(100, MAX(0, (INDEX(出力表!D:D,6))*P281/MAX(Q281, Settings!B3)))</f>
        <v>#VALUE!</v>
      </c>
      <c r="S281">
        <f>MIN(100, MAX(0, 100*BETAINV(乱数表!$G281, MAX(0.00000001, (1/(1+EXP(-(INDEX(係数表!G:G,7) + $B281))))*(EXP(INDEX(係数表!H:H,7) + INDEX(係数表!I:I,7)*LN(INDEX(出力表!C:C,7)+1)))), MAX(0.00000001, (1-(1/(1+EXP(-(INDEX(係数表!G:G,7) + $B281)))))*(EXP(INDEX(係数表!H:H,7) + INDEX(係数表!I:I,7)*LN(INDEX(出力表!C:C,7)+1)))))))</f>
        <v>78.213999547765098</v>
      </c>
      <c r="T281" t="e">
        <f>MIN(100, MAX(0, (100*(INDEX(出力表!D:D,7))/(EXP(INDEX(係数表!B:B,7) + $C281) + (INDEX(出力表!D:D,7)))) + (乱数表!$S281*(Settings!B12/(((INDEX(出力表!D:D,7))+1)^INDEX(係数表!E:E,7)*INDEX(係数表!F:F,7))))))</f>
        <v>#VALUE!</v>
      </c>
      <c r="U281" t="e">
        <f>MIN(100, MAX(0, (INDEX(出力表!D:D,7))*S281/MAX(T281, Settings!B3)))</f>
        <v>#VALUE!</v>
      </c>
      <c r="V281">
        <f>MIN(100, MAX(0, 100*BETAINV(乱数表!$H281, MAX(0.00000001, (1/(1+EXP(-(INDEX(係数表!G:G,8) + $B281))))*(EXP(INDEX(係数表!H:H,8) + INDEX(係数表!I:I,8)*LN(INDEX(出力表!C:C,8)+1)))), MAX(0.00000001, (1-(1/(1+EXP(-(INDEX(係数表!G:G,8) + $B281)))))*(EXP(INDEX(係数表!H:H,8) + INDEX(係数表!I:I,8)*LN(INDEX(出力表!C:C,8)+1)))))))</f>
        <v>96.066845504282711</v>
      </c>
      <c r="W281" t="e">
        <f>MIN(100, MAX(0, (100*(INDEX(出力表!D:D,8))/(EXP(INDEX(係数表!B:B,8) + $C281) + (INDEX(出力表!D:D,8)))) + (乱数表!$T281*(Settings!B12/(((INDEX(出力表!D:D,8))+1)^INDEX(係数表!E:E,8)*INDEX(係数表!F:F,8))))))</f>
        <v>#VALUE!</v>
      </c>
      <c r="X281" t="e">
        <f>MIN(100, MAX(0, (INDEX(出力表!D:D,8))*V281/MAX(W281, Settings!B3)))</f>
        <v>#VALUE!</v>
      </c>
      <c r="Y281">
        <f>MIN(100, MAX(0, 100*BETAINV(乱数表!$I281, MAX(0.00000001, (1/(1+EXP(-(INDEX(係数表!G:G,9) + $B281))))*(EXP(INDEX(係数表!H:H,9) + INDEX(係数表!I:I,9)*LN(INDEX(出力表!C:C,9)+1)))), MAX(0.00000001, (1-(1/(1+EXP(-(INDEX(係数表!G:G,9) + $B281)))))*(EXP(INDEX(係数表!H:H,9) + INDEX(係数表!I:I,9)*LN(INDEX(出力表!C:C,9)+1)))))))</f>
        <v>76.399608345016119</v>
      </c>
      <c r="Z281" t="e">
        <f>MIN(100, MAX(0, (100*(INDEX(出力表!D:D,9))/(EXP(INDEX(係数表!B:B,9) + $C281) + (INDEX(出力表!D:D,9)))) + (乱数表!$U281*(Settings!B12/(((INDEX(出力表!D:D,9))+1)^INDEX(係数表!E:E,9)*INDEX(係数表!F:F,9))))))</f>
        <v>#VALUE!</v>
      </c>
      <c r="AA281" t="e">
        <f>MIN(100, MAX(0, (INDEX(出力表!D:D,9))*Y281/MAX(Z281, Settings!B3)))</f>
        <v>#VALUE!</v>
      </c>
      <c r="AB281">
        <f>MIN(100, MAX(0, 100*BETAINV(乱数表!$J281, MAX(0.00000001, (1/(1+EXP(-(INDEX(係数表!G:G,10) + $B281))))*(EXP(INDEX(係数表!H:H,10) + INDEX(係数表!I:I,10)*LN(INDEX(出力表!C:C,10)+1)))), MAX(0.00000001, (1-(1/(1+EXP(-(INDEX(係数表!G:G,10) + $B281)))))*(EXP(INDEX(係数表!H:H,10) + INDEX(係数表!I:I,10)*LN(INDEX(出力表!C:C,10)+1)))))))</f>
        <v>99.128362374273109</v>
      </c>
      <c r="AC281" t="e">
        <f>MIN(100, MAX(0, (100*(INDEX(出力表!D:D,10))/(EXP(INDEX(係数表!B:B,10) + $C281) + (INDEX(出力表!D:D,10)))) + (乱数表!$V281*(Settings!B12/(((INDEX(出力表!D:D,10))+1)^INDEX(係数表!E:E,10)*INDEX(係数表!F:F,10))))))</f>
        <v>#VALUE!</v>
      </c>
      <c r="AD281" t="e">
        <f>MIN(100, MAX(0, (INDEX(出力表!D:D,10))*AB281/MAX(AC281, Settings!B3)))</f>
        <v>#VALUE!</v>
      </c>
      <c r="AE281">
        <f>MIN(100, MAX(0, 100*BETAINV(乱数表!$K281, MAX(0.00000001, (1/(1+EXP(-(INDEX(係数表!G:G,11) + $B281))))*(EXP(INDEX(係数表!H:H,11) + INDEX(係数表!I:I,11)*LN(INDEX(出力表!C:C,11)+1)))), MAX(0.00000001, (1-(1/(1+EXP(-(INDEX(係数表!G:G,11) + $B281)))))*(EXP(INDEX(係数表!H:H,11) + INDEX(係数表!I:I,11)*LN(INDEX(出力表!C:C,11)+1)))))))</f>
        <v>95.359951269388631</v>
      </c>
      <c r="AF281" t="e">
        <f>MIN(100, MAX(0, (100*(INDEX(出力表!D:D,11))/(EXP(INDEX(係数表!B:B,11) + $C281) + (INDEX(出力表!D:D,11)))) + (乱数表!$W281*(Settings!B12/(((INDEX(出力表!D:D,11))+1)^INDEX(係数表!E:E,11)*INDEX(係数表!F:F,11))))))</f>
        <v>#VALUE!</v>
      </c>
      <c r="AG281" t="e">
        <f>MIN(100, MAX(0, (INDEX(出力表!D:D,11))*AE281/MAX(AF281, Settings!B3)))</f>
        <v>#VALUE!</v>
      </c>
      <c r="AH281">
        <f>MIN(100, MAX(0, 100*BETAINV(乱数表!$L281, MAX(0.00000001, (1/(1+EXP(-(INDEX(係数表!G:G,12) + $B281))))*(EXP(INDEX(係数表!H:H,12) + INDEX(係数表!I:I,12)*LN(INDEX(出力表!C:C,12)+1)))), MAX(0.00000001, (1-(1/(1+EXP(-(INDEX(係数表!G:G,12) + $B281)))))*(EXP(INDEX(係数表!H:H,12) + INDEX(係数表!I:I,12)*LN(INDEX(出力表!C:C,12)+1)))))))</f>
        <v>99.991832990297198</v>
      </c>
      <c r="AI281" t="e">
        <f>MIN(100, MAX(0, (100*(INDEX(出力表!D:D,12))/(EXP(INDEX(係数表!B:B,12) + $C281) + (INDEX(出力表!D:D,12)))) + (乱数表!$X281*(Settings!B12/(((INDEX(出力表!D:D,12))+1)^INDEX(係数表!E:E,12)*INDEX(係数表!F:F,12))))))</f>
        <v>#VALUE!</v>
      </c>
      <c r="AJ281" t="e">
        <f>MIN(100, MAX(0, (INDEX(出力表!D:D,12))*AH281/MAX(AI281, Settings!B3)))</f>
        <v>#VALUE!</v>
      </c>
      <c r="AK281">
        <f>MIN(100, MAX(0, 100*BETAINV(乱数表!$M281, MAX(0.00000001, (1/(1+EXP(-(INDEX(係数表!G:G,13) + $B281))))*(EXP(INDEX(係数表!H:H,13) + INDEX(係数表!I:I,13)*LN(INDEX(出力表!C:C,13)+1)))), MAX(0.00000001, (1-(1/(1+EXP(-(INDEX(係数表!G:G,13) + $B281)))))*(EXP(INDEX(係数表!H:H,13) + INDEX(係数表!I:I,13)*LN(INDEX(出力表!C:C,13)+1)))))))</f>
        <v>74.175162541494359</v>
      </c>
      <c r="AL281" t="e">
        <f>MIN(100, MAX(0, (100*(INDEX(出力表!D:D,13))/(EXP(INDEX(係数表!B:B,13) + $C281) + (INDEX(出力表!D:D,13)))) + (乱数表!$Y281*(Settings!B12/(((INDEX(出力表!D:D,13))+1)^INDEX(係数表!E:E,13)*INDEX(係数表!F:F,13))))))</f>
        <v>#VALUE!</v>
      </c>
      <c r="AM281" t="e">
        <f>MIN(100, MAX(0, (INDEX(出力表!D:D,13))*AK281/MAX(AL281, Settings!B3)))</f>
        <v>#VALUE!</v>
      </c>
      <c r="AN281">
        <f>IF(ISNUMBER(F281), INDEX(出力表!B:B,2)*F281, 0)+IF(ISNUMBER(I281), INDEX(出力表!B:B,3)*I281, 0)+IF(ISNUMBER(L281), INDEX(出力表!B:B,4)*L281, 0)+IF(ISNUMBER(O281), INDEX(出力表!B:B,5)*O281, 0)+IF(ISNUMBER(R281), INDEX(出力表!B:B,6)*R281, 0)+IF(ISNUMBER(U281), INDEX(出力表!B:B,7)*U281, 0)+IF(ISNUMBER(X281), INDEX(出力表!B:B,8)*X281, 0)+IF(ISNUMBER(AA281), INDEX(出力表!B:B,9)*AA281, 0)+IF(ISNUMBER(AD281), INDEX(出力表!B:B,10)*AD281, 0)+IF(ISNUMBER(AG281), INDEX(出力表!B:B,11)*AG281, 0)+IF(ISNUMBER(AJ281), INDEX(出力表!B:B,12)*AJ281, 0)+IF(ISNUMBER(AM281), INDEX(出力表!B:B,13)*AM281, 0)</f>
        <v>0</v>
      </c>
      <c r="AO281">
        <f>IF(ISNUMBER(F281), INDEX(出力表!B:B,2), 0)+IF(ISNUMBER(I281), INDEX(出力表!B:B,3), 0)+IF(ISNUMBER(L281), INDEX(出力表!B:B,4), 0)+IF(ISNUMBER(O281), INDEX(出力表!B:B,5), 0)+IF(ISNUMBER(R281), INDEX(出力表!B:B,6), 0)+IF(ISNUMBER(U281), INDEX(出力表!B:B,7), 0)+IF(ISNUMBER(X281), INDEX(出力表!B:B,8), 0)+IF(ISNUMBER(AA281), INDEX(出力表!B:B,9), 0)+IF(ISNUMBER(AD281), INDEX(出力表!B:B,10), 0)+IF(ISNUMBER(AG281), INDEX(出力表!B:B,11), 0)+IF(ISNUMBER(AJ281), INDEX(出力表!B:B,12), 0)+IF(ISNUMBER(AM281), INDEX(出力表!B:B,13), 0)</f>
        <v>0</v>
      </c>
      <c r="AP281" t="str">
        <f t="shared" si="4"/>
        <v/>
      </c>
    </row>
    <row r="282" spans="1:42" x14ac:dyDescent="0.2">
      <c r="A282">
        <v>281</v>
      </c>
      <c r="B282">
        <f>IF(UPPER(Settings!B4)="TRUE", 乱数表!$Z282*Settings!B10, 0)</f>
        <v>-9.5640998423757978E-2</v>
      </c>
      <c r="C282">
        <f>IF(UPPER(Settings!B4)="TRUE", 乱数表!$AA282*Settings!B11, 0)</f>
        <v>-2.8375117937859285E-2</v>
      </c>
      <c r="D282">
        <f>MIN(100, MAX(0, 100*BETAINV(乱数表!$B282, MAX(0.00000001, (1/(1+EXP(-(INDEX(係数表!G:G,2) + $B282))))*(EXP(INDEX(係数表!H:H,2) + INDEX(係数表!I:I,2)*LN(INDEX(出力表!C:C,2)+1)))), MAX(0.00000001, (1-(1/(1+EXP(-(INDEX(係数表!G:G,2) + $B282)))))*(EXP(INDEX(係数表!H:H,2) + INDEX(係数表!I:I,2)*LN(INDEX(出力表!C:C,2)+1)))))))</f>
        <v>98.945465896410283</v>
      </c>
      <c r="E282" t="e">
        <f>MIN(100, MAX(0, (100*(INDEX(出力表!D:D,2))/(EXP(INDEX(係数表!B:B,2) + $C282) + (INDEX(出力表!D:D,2)))) + (乱数表!$N282*(Settings!B12/(((INDEX(出力表!D:D,2))+1)^INDEX(係数表!E:E,2)*INDEX(係数表!F:F,2))))))</f>
        <v>#VALUE!</v>
      </c>
      <c r="F282" t="e">
        <f>MIN(100, MAX(0, (INDEX(出力表!D:D,2))*D282/MAX(E282, Settings!B3)))</f>
        <v>#VALUE!</v>
      </c>
      <c r="G282">
        <f>MIN(100, MAX(0, 100*BETAINV(乱数表!$C282, MAX(0.00000001, (1/(1+EXP(-(INDEX(係数表!G:G,3) + $B282))))*(EXP(INDEX(係数表!H:H,3) + INDEX(係数表!I:I,3)*LN(INDEX(出力表!C:C,3)+1)))), MAX(0.00000001, (1-(1/(1+EXP(-(INDEX(係数表!G:G,3) + $B282)))))*(EXP(INDEX(係数表!H:H,3) + INDEX(係数表!I:I,3)*LN(INDEX(出力表!C:C,3)+1)))))))</f>
        <v>74.960743924688799</v>
      </c>
      <c r="H282" t="e">
        <f>MIN(100, MAX(0, (100*(INDEX(出力表!D:D,3))/(EXP(INDEX(係数表!B:B,3) + $C282) + (INDEX(出力表!D:D,3)))) + (乱数表!$O282*(Settings!B12/(((INDEX(出力表!D:D,3))+1)^INDEX(係数表!E:E,3)*INDEX(係数表!F:F,3))))))</f>
        <v>#VALUE!</v>
      </c>
      <c r="I282" t="e">
        <f>MIN(100, MAX(0, (INDEX(出力表!D:D,3))*G282/MAX(H282, Settings!B3)))</f>
        <v>#VALUE!</v>
      </c>
      <c r="J282">
        <f>MIN(100, MAX(0, 100*BETAINV(乱数表!$D282, MAX(0.00000001, (1/(1+EXP(-(INDEX(係数表!G:G,4) + $B282))))*(EXP(INDEX(係数表!H:H,4) + INDEX(係数表!I:I,4)*LN(INDEX(出力表!C:C,4)+1)))), MAX(0.00000001, (1-(1/(1+EXP(-(INDEX(係数表!G:G,4) + $B282)))))*(EXP(INDEX(係数表!H:H,4) + INDEX(係数表!I:I,4)*LN(INDEX(出力表!C:C,4)+1)))))))</f>
        <v>85.406140784516367</v>
      </c>
      <c r="K282" t="e">
        <f>MIN(100, MAX(0, (100*(INDEX(出力表!D:D,4))/(EXP(INDEX(係数表!B:B,4) + $C282) + (INDEX(出力表!D:D,4)))) + (乱数表!$P282*(Settings!B12/(((INDEX(出力表!D:D,4))+1)^INDEX(係数表!E:E,4)*INDEX(係数表!F:F,4))))))</f>
        <v>#VALUE!</v>
      </c>
      <c r="L282" t="e">
        <f>MIN(100, MAX(0, (INDEX(出力表!D:D,4))*J282/MAX(K282, Settings!B3)))</f>
        <v>#VALUE!</v>
      </c>
      <c r="M282">
        <f>MIN(100, MAX(0, 100*BETAINV(乱数表!$E282, MAX(0.00000001, (1/(1+EXP(-(INDEX(係数表!G:G,5) + $B282))))*(EXP(INDEX(係数表!H:H,5) + INDEX(係数表!I:I,5)*LN(INDEX(出力表!C:C,5)+1)))), MAX(0.00000001, (1-(1/(1+EXP(-(INDEX(係数表!G:G,5) + $B282)))))*(EXP(INDEX(係数表!H:H,5) + INDEX(係数表!I:I,5)*LN(INDEX(出力表!C:C,5)+1)))))))</f>
        <v>67.094209504818963</v>
      </c>
      <c r="N282" t="e">
        <f>MIN(100, MAX(0, (100*(INDEX(出力表!D:D,5))/(EXP(INDEX(係数表!B:B,5) + $C282) + (INDEX(出力表!D:D,5)))) + (乱数表!$Q282*(Settings!B12/(((INDEX(出力表!D:D,5))+1)^INDEX(係数表!E:E,5)*INDEX(係数表!F:F,5))))))</f>
        <v>#VALUE!</v>
      </c>
      <c r="O282" t="e">
        <f>MIN(100, MAX(0, (INDEX(出力表!D:D,5))*M282/MAX(N282, Settings!B3)))</f>
        <v>#VALUE!</v>
      </c>
      <c r="P282">
        <f>MIN(100, MAX(0, 100*BETAINV(乱数表!$F282, MAX(0.00000001, (1/(1+EXP(-(INDEX(係数表!G:G,6) + $B282))))*(EXP(INDEX(係数表!H:H,6) + INDEX(係数表!I:I,6)*LN(INDEX(出力表!C:C,6)+1)))), MAX(0.00000001, (1-(1/(1+EXP(-(INDEX(係数表!G:G,6) + $B282)))))*(EXP(INDEX(係数表!H:H,6) + INDEX(係数表!I:I,6)*LN(INDEX(出力表!C:C,6)+1)))))))</f>
        <v>98.589086776391184</v>
      </c>
      <c r="Q282" t="e">
        <f>MIN(100, MAX(0, (100*(INDEX(出力表!D:D,6))/(EXP(INDEX(係数表!B:B,6) + $C282) + (INDEX(出力表!D:D,6)))) + (乱数表!$R282*(Settings!B12/(((INDEX(出力表!D:D,6))+1)^INDEX(係数表!E:E,6)*INDEX(係数表!F:F,6))))))</f>
        <v>#VALUE!</v>
      </c>
      <c r="R282" t="e">
        <f>MIN(100, MAX(0, (INDEX(出力表!D:D,6))*P282/MAX(Q282, Settings!B3)))</f>
        <v>#VALUE!</v>
      </c>
      <c r="S282">
        <f>MIN(100, MAX(0, 100*BETAINV(乱数表!$G282, MAX(0.00000001, (1/(1+EXP(-(INDEX(係数表!G:G,7) + $B282))))*(EXP(INDEX(係数表!H:H,7) + INDEX(係数表!I:I,7)*LN(INDEX(出力表!C:C,7)+1)))), MAX(0.00000001, (1-(1/(1+EXP(-(INDEX(係数表!G:G,7) + $B282)))))*(EXP(INDEX(係数表!H:H,7) + INDEX(係数表!I:I,7)*LN(INDEX(出力表!C:C,7)+1)))))))</f>
        <v>66.740694563009441</v>
      </c>
      <c r="T282" t="e">
        <f>MIN(100, MAX(0, (100*(INDEX(出力表!D:D,7))/(EXP(INDEX(係数表!B:B,7) + $C282) + (INDEX(出力表!D:D,7)))) + (乱数表!$S282*(Settings!B12/(((INDEX(出力表!D:D,7))+1)^INDEX(係数表!E:E,7)*INDEX(係数表!F:F,7))))))</f>
        <v>#VALUE!</v>
      </c>
      <c r="U282" t="e">
        <f>MIN(100, MAX(0, (INDEX(出力表!D:D,7))*S282/MAX(T282, Settings!B3)))</f>
        <v>#VALUE!</v>
      </c>
      <c r="V282">
        <f>MIN(100, MAX(0, 100*BETAINV(乱数表!$H282, MAX(0.00000001, (1/(1+EXP(-(INDEX(係数表!G:G,8) + $B282))))*(EXP(INDEX(係数表!H:H,8) + INDEX(係数表!I:I,8)*LN(INDEX(出力表!C:C,8)+1)))), MAX(0.00000001, (1-(1/(1+EXP(-(INDEX(係数表!G:G,8) + $B282)))))*(EXP(INDEX(係数表!H:H,8) + INDEX(係数表!I:I,8)*LN(INDEX(出力表!C:C,8)+1)))))))</f>
        <v>56.805333528648582</v>
      </c>
      <c r="W282" t="e">
        <f>MIN(100, MAX(0, (100*(INDEX(出力表!D:D,8))/(EXP(INDEX(係数表!B:B,8) + $C282) + (INDEX(出力表!D:D,8)))) + (乱数表!$T282*(Settings!B12/(((INDEX(出力表!D:D,8))+1)^INDEX(係数表!E:E,8)*INDEX(係数表!F:F,8))))))</f>
        <v>#VALUE!</v>
      </c>
      <c r="X282" t="e">
        <f>MIN(100, MAX(0, (INDEX(出力表!D:D,8))*V282/MAX(W282, Settings!B3)))</f>
        <v>#VALUE!</v>
      </c>
      <c r="Y282">
        <f>MIN(100, MAX(0, 100*BETAINV(乱数表!$I282, MAX(0.00000001, (1/(1+EXP(-(INDEX(係数表!G:G,9) + $B282))))*(EXP(INDEX(係数表!H:H,9) + INDEX(係数表!I:I,9)*LN(INDEX(出力表!C:C,9)+1)))), MAX(0.00000001, (1-(1/(1+EXP(-(INDEX(係数表!G:G,9) + $B282)))))*(EXP(INDEX(係数表!H:H,9) + INDEX(係数表!I:I,9)*LN(INDEX(出力表!C:C,9)+1)))))))</f>
        <v>80.591561876543253</v>
      </c>
      <c r="Z282" t="e">
        <f>MIN(100, MAX(0, (100*(INDEX(出力表!D:D,9))/(EXP(INDEX(係数表!B:B,9) + $C282) + (INDEX(出力表!D:D,9)))) + (乱数表!$U282*(Settings!B12/(((INDEX(出力表!D:D,9))+1)^INDEX(係数表!E:E,9)*INDEX(係数表!F:F,9))))))</f>
        <v>#VALUE!</v>
      </c>
      <c r="AA282" t="e">
        <f>MIN(100, MAX(0, (INDEX(出力表!D:D,9))*Y282/MAX(Z282, Settings!B3)))</f>
        <v>#VALUE!</v>
      </c>
      <c r="AB282">
        <f>MIN(100, MAX(0, 100*BETAINV(乱数表!$J282, MAX(0.00000001, (1/(1+EXP(-(INDEX(係数表!G:G,10) + $B282))))*(EXP(INDEX(係数表!H:H,10) + INDEX(係数表!I:I,10)*LN(INDEX(出力表!C:C,10)+1)))), MAX(0.00000001, (1-(1/(1+EXP(-(INDEX(係数表!G:G,10) + $B282)))))*(EXP(INDEX(係数表!H:H,10) + INDEX(係数表!I:I,10)*LN(INDEX(出力表!C:C,10)+1)))))))</f>
        <v>93.201712007718527</v>
      </c>
      <c r="AC282" t="e">
        <f>MIN(100, MAX(0, (100*(INDEX(出力表!D:D,10))/(EXP(INDEX(係数表!B:B,10) + $C282) + (INDEX(出力表!D:D,10)))) + (乱数表!$V282*(Settings!B12/(((INDEX(出力表!D:D,10))+1)^INDEX(係数表!E:E,10)*INDEX(係数表!F:F,10))))))</f>
        <v>#VALUE!</v>
      </c>
      <c r="AD282" t="e">
        <f>MIN(100, MAX(0, (INDEX(出力表!D:D,10))*AB282/MAX(AC282, Settings!B3)))</f>
        <v>#VALUE!</v>
      </c>
      <c r="AE282">
        <f>MIN(100, MAX(0, 100*BETAINV(乱数表!$K282, MAX(0.00000001, (1/(1+EXP(-(INDEX(係数表!G:G,11) + $B282))))*(EXP(INDEX(係数表!H:H,11) + INDEX(係数表!I:I,11)*LN(INDEX(出力表!C:C,11)+1)))), MAX(0.00000001, (1-(1/(1+EXP(-(INDEX(係数表!G:G,11) + $B282)))))*(EXP(INDEX(係数表!H:H,11) + INDEX(係数表!I:I,11)*LN(INDEX(出力表!C:C,11)+1)))))))</f>
        <v>61.928283462538147</v>
      </c>
      <c r="AF282" t="e">
        <f>MIN(100, MAX(0, (100*(INDEX(出力表!D:D,11))/(EXP(INDEX(係数表!B:B,11) + $C282) + (INDEX(出力表!D:D,11)))) + (乱数表!$W282*(Settings!B12/(((INDEX(出力表!D:D,11))+1)^INDEX(係数表!E:E,11)*INDEX(係数表!F:F,11))))))</f>
        <v>#VALUE!</v>
      </c>
      <c r="AG282" t="e">
        <f>MIN(100, MAX(0, (INDEX(出力表!D:D,11))*AE282/MAX(AF282, Settings!B3)))</f>
        <v>#VALUE!</v>
      </c>
      <c r="AH282">
        <f>MIN(100, MAX(0, 100*BETAINV(乱数表!$L282, MAX(0.00000001, (1/(1+EXP(-(INDEX(係数表!G:G,12) + $B282))))*(EXP(INDEX(係数表!H:H,12) + INDEX(係数表!I:I,12)*LN(INDEX(出力表!C:C,12)+1)))), MAX(0.00000001, (1-(1/(1+EXP(-(INDEX(係数表!G:G,12) + $B282)))))*(EXP(INDEX(係数表!H:H,12) + INDEX(係数表!I:I,12)*LN(INDEX(出力表!C:C,12)+1)))))))</f>
        <v>96.613031421402738</v>
      </c>
      <c r="AI282" t="e">
        <f>MIN(100, MAX(0, (100*(INDEX(出力表!D:D,12))/(EXP(INDEX(係数表!B:B,12) + $C282) + (INDEX(出力表!D:D,12)))) + (乱数表!$X282*(Settings!B12/(((INDEX(出力表!D:D,12))+1)^INDEX(係数表!E:E,12)*INDEX(係数表!F:F,12))))))</f>
        <v>#VALUE!</v>
      </c>
      <c r="AJ282" t="e">
        <f>MIN(100, MAX(0, (INDEX(出力表!D:D,12))*AH282/MAX(AI282, Settings!B3)))</f>
        <v>#VALUE!</v>
      </c>
      <c r="AK282">
        <f>MIN(100, MAX(0, 100*BETAINV(乱数表!$M282, MAX(0.00000001, (1/(1+EXP(-(INDEX(係数表!G:G,13) + $B282))))*(EXP(INDEX(係数表!H:H,13) + INDEX(係数表!I:I,13)*LN(INDEX(出力表!C:C,13)+1)))), MAX(0.00000001, (1-(1/(1+EXP(-(INDEX(係数表!G:G,13) + $B282)))))*(EXP(INDEX(係数表!H:H,13) + INDEX(係数表!I:I,13)*LN(INDEX(出力表!C:C,13)+1)))))))</f>
        <v>99.448215998761597</v>
      </c>
      <c r="AL282" t="e">
        <f>MIN(100, MAX(0, (100*(INDEX(出力表!D:D,13))/(EXP(INDEX(係数表!B:B,13) + $C282) + (INDEX(出力表!D:D,13)))) + (乱数表!$Y282*(Settings!B12/(((INDEX(出力表!D:D,13))+1)^INDEX(係数表!E:E,13)*INDEX(係数表!F:F,13))))))</f>
        <v>#VALUE!</v>
      </c>
      <c r="AM282" t="e">
        <f>MIN(100, MAX(0, (INDEX(出力表!D:D,13))*AK282/MAX(AL282, Settings!B3)))</f>
        <v>#VALUE!</v>
      </c>
      <c r="AN282">
        <f>IF(ISNUMBER(F282), INDEX(出力表!B:B,2)*F282, 0)+IF(ISNUMBER(I282), INDEX(出力表!B:B,3)*I282, 0)+IF(ISNUMBER(L282), INDEX(出力表!B:B,4)*L282, 0)+IF(ISNUMBER(O282), INDEX(出力表!B:B,5)*O282, 0)+IF(ISNUMBER(R282), INDEX(出力表!B:B,6)*R282, 0)+IF(ISNUMBER(U282), INDEX(出力表!B:B,7)*U282, 0)+IF(ISNUMBER(X282), INDEX(出力表!B:B,8)*X282, 0)+IF(ISNUMBER(AA282), INDEX(出力表!B:B,9)*AA282, 0)+IF(ISNUMBER(AD282), INDEX(出力表!B:B,10)*AD282, 0)+IF(ISNUMBER(AG282), INDEX(出力表!B:B,11)*AG282, 0)+IF(ISNUMBER(AJ282), INDEX(出力表!B:B,12)*AJ282, 0)+IF(ISNUMBER(AM282), INDEX(出力表!B:B,13)*AM282, 0)</f>
        <v>0</v>
      </c>
      <c r="AO282">
        <f>IF(ISNUMBER(F282), INDEX(出力表!B:B,2), 0)+IF(ISNUMBER(I282), INDEX(出力表!B:B,3), 0)+IF(ISNUMBER(L282), INDEX(出力表!B:B,4), 0)+IF(ISNUMBER(O282), INDEX(出力表!B:B,5), 0)+IF(ISNUMBER(R282), INDEX(出力表!B:B,6), 0)+IF(ISNUMBER(U282), INDEX(出力表!B:B,7), 0)+IF(ISNUMBER(X282), INDEX(出力表!B:B,8), 0)+IF(ISNUMBER(AA282), INDEX(出力表!B:B,9), 0)+IF(ISNUMBER(AD282), INDEX(出力表!B:B,10), 0)+IF(ISNUMBER(AG282), INDEX(出力表!B:B,11), 0)+IF(ISNUMBER(AJ282), INDEX(出力表!B:B,12), 0)+IF(ISNUMBER(AM282), INDEX(出力表!B:B,13), 0)</f>
        <v>0</v>
      </c>
      <c r="AP282" t="str">
        <f t="shared" si="4"/>
        <v/>
      </c>
    </row>
    <row r="283" spans="1:42" x14ac:dyDescent="0.2">
      <c r="A283">
        <v>282</v>
      </c>
      <c r="B283">
        <f>IF(UPPER(Settings!B4)="TRUE", 乱数表!$Z283*Settings!B10, 0)</f>
        <v>0.16093916800690478</v>
      </c>
      <c r="C283">
        <f>IF(UPPER(Settings!B4)="TRUE", 乱数表!$AA283*Settings!B11, 0)</f>
        <v>2.6388986032375081E-2</v>
      </c>
      <c r="D283">
        <f>MIN(100, MAX(0, 100*BETAINV(乱数表!$B283, MAX(0.00000001, (1/(1+EXP(-(INDEX(係数表!G:G,2) + $B283))))*(EXP(INDEX(係数表!H:H,2) + INDEX(係数表!I:I,2)*LN(INDEX(出力表!C:C,2)+1)))), MAX(0.00000001, (1-(1/(1+EXP(-(INDEX(係数表!G:G,2) + $B283)))))*(EXP(INDEX(係数表!H:H,2) + INDEX(係数表!I:I,2)*LN(INDEX(出力表!C:C,2)+1)))))))</f>
        <v>80.216786788295366</v>
      </c>
      <c r="E283" t="e">
        <f>MIN(100, MAX(0, (100*(INDEX(出力表!D:D,2))/(EXP(INDEX(係数表!B:B,2) + $C283) + (INDEX(出力表!D:D,2)))) + (乱数表!$N283*(Settings!B12/(((INDEX(出力表!D:D,2))+1)^INDEX(係数表!E:E,2)*INDEX(係数表!F:F,2))))))</f>
        <v>#VALUE!</v>
      </c>
      <c r="F283" t="e">
        <f>MIN(100, MAX(0, (INDEX(出力表!D:D,2))*D283/MAX(E283, Settings!B3)))</f>
        <v>#VALUE!</v>
      </c>
      <c r="G283">
        <f>MIN(100, MAX(0, 100*BETAINV(乱数表!$C283, MAX(0.00000001, (1/(1+EXP(-(INDEX(係数表!G:G,3) + $B283))))*(EXP(INDEX(係数表!H:H,3) + INDEX(係数表!I:I,3)*LN(INDEX(出力表!C:C,3)+1)))), MAX(0.00000001, (1-(1/(1+EXP(-(INDEX(係数表!G:G,3) + $B283)))))*(EXP(INDEX(係数表!H:H,3) + INDEX(係数表!I:I,3)*LN(INDEX(出力表!C:C,3)+1)))))))</f>
        <v>99.439013988854271</v>
      </c>
      <c r="H283" t="e">
        <f>MIN(100, MAX(0, (100*(INDEX(出力表!D:D,3))/(EXP(INDEX(係数表!B:B,3) + $C283) + (INDEX(出力表!D:D,3)))) + (乱数表!$O283*(Settings!B12/(((INDEX(出力表!D:D,3))+1)^INDEX(係数表!E:E,3)*INDEX(係数表!F:F,3))))))</f>
        <v>#VALUE!</v>
      </c>
      <c r="I283" t="e">
        <f>MIN(100, MAX(0, (INDEX(出力表!D:D,3))*G283/MAX(H283, Settings!B3)))</f>
        <v>#VALUE!</v>
      </c>
      <c r="J283">
        <f>MIN(100, MAX(0, 100*BETAINV(乱数表!$D283, MAX(0.00000001, (1/(1+EXP(-(INDEX(係数表!G:G,4) + $B283))))*(EXP(INDEX(係数表!H:H,4) + INDEX(係数表!I:I,4)*LN(INDEX(出力表!C:C,4)+1)))), MAX(0.00000001, (1-(1/(1+EXP(-(INDEX(係数表!G:G,4) + $B283)))))*(EXP(INDEX(係数表!H:H,4) + INDEX(係数表!I:I,4)*LN(INDEX(出力表!C:C,4)+1)))))))</f>
        <v>99.751897994894009</v>
      </c>
      <c r="K283" t="e">
        <f>MIN(100, MAX(0, (100*(INDEX(出力表!D:D,4))/(EXP(INDEX(係数表!B:B,4) + $C283) + (INDEX(出力表!D:D,4)))) + (乱数表!$P283*(Settings!B12/(((INDEX(出力表!D:D,4))+1)^INDEX(係数表!E:E,4)*INDEX(係数表!F:F,4))))))</f>
        <v>#VALUE!</v>
      </c>
      <c r="L283" t="e">
        <f>MIN(100, MAX(0, (INDEX(出力表!D:D,4))*J283/MAX(K283, Settings!B3)))</f>
        <v>#VALUE!</v>
      </c>
      <c r="M283">
        <f>MIN(100, MAX(0, 100*BETAINV(乱数表!$E283, MAX(0.00000001, (1/(1+EXP(-(INDEX(係数表!G:G,5) + $B283))))*(EXP(INDEX(係数表!H:H,5) + INDEX(係数表!I:I,5)*LN(INDEX(出力表!C:C,5)+1)))), MAX(0.00000001, (1-(1/(1+EXP(-(INDEX(係数表!G:G,5) + $B283)))))*(EXP(INDEX(係数表!H:H,5) + INDEX(係数表!I:I,5)*LN(INDEX(出力表!C:C,5)+1)))))))</f>
        <v>76.347540230783366</v>
      </c>
      <c r="N283" t="e">
        <f>MIN(100, MAX(0, (100*(INDEX(出力表!D:D,5))/(EXP(INDEX(係数表!B:B,5) + $C283) + (INDEX(出力表!D:D,5)))) + (乱数表!$Q283*(Settings!B12/(((INDEX(出力表!D:D,5))+1)^INDEX(係数表!E:E,5)*INDEX(係数表!F:F,5))))))</f>
        <v>#VALUE!</v>
      </c>
      <c r="O283" t="e">
        <f>MIN(100, MAX(0, (INDEX(出力表!D:D,5))*M283/MAX(N283, Settings!B3)))</f>
        <v>#VALUE!</v>
      </c>
      <c r="P283">
        <f>MIN(100, MAX(0, 100*BETAINV(乱数表!$F283, MAX(0.00000001, (1/(1+EXP(-(INDEX(係数表!G:G,6) + $B283))))*(EXP(INDEX(係数表!H:H,6) + INDEX(係数表!I:I,6)*LN(INDEX(出力表!C:C,6)+1)))), MAX(0.00000001, (1-(1/(1+EXP(-(INDEX(係数表!G:G,6) + $B283)))))*(EXP(INDEX(係数表!H:H,6) + INDEX(係数表!I:I,6)*LN(INDEX(出力表!C:C,6)+1)))))))</f>
        <v>98.43914131395654</v>
      </c>
      <c r="Q283" t="e">
        <f>MIN(100, MAX(0, (100*(INDEX(出力表!D:D,6))/(EXP(INDEX(係数表!B:B,6) + $C283) + (INDEX(出力表!D:D,6)))) + (乱数表!$R283*(Settings!B12/(((INDEX(出力表!D:D,6))+1)^INDEX(係数表!E:E,6)*INDEX(係数表!F:F,6))))))</f>
        <v>#VALUE!</v>
      </c>
      <c r="R283" t="e">
        <f>MIN(100, MAX(0, (INDEX(出力表!D:D,6))*P283/MAX(Q283, Settings!B3)))</f>
        <v>#VALUE!</v>
      </c>
      <c r="S283">
        <f>MIN(100, MAX(0, 100*BETAINV(乱数表!$G283, MAX(0.00000001, (1/(1+EXP(-(INDEX(係数表!G:G,7) + $B283))))*(EXP(INDEX(係数表!H:H,7) + INDEX(係数表!I:I,7)*LN(INDEX(出力表!C:C,7)+1)))), MAX(0.00000001, (1-(1/(1+EXP(-(INDEX(係数表!G:G,7) + $B283)))))*(EXP(INDEX(係数表!H:H,7) + INDEX(係数表!I:I,7)*LN(INDEX(出力表!C:C,7)+1)))))))</f>
        <v>89.037840133820538</v>
      </c>
      <c r="T283" t="e">
        <f>MIN(100, MAX(0, (100*(INDEX(出力表!D:D,7))/(EXP(INDEX(係数表!B:B,7) + $C283) + (INDEX(出力表!D:D,7)))) + (乱数表!$S283*(Settings!B12/(((INDEX(出力表!D:D,7))+1)^INDEX(係数表!E:E,7)*INDEX(係数表!F:F,7))))))</f>
        <v>#VALUE!</v>
      </c>
      <c r="U283" t="e">
        <f>MIN(100, MAX(0, (INDEX(出力表!D:D,7))*S283/MAX(T283, Settings!B3)))</f>
        <v>#VALUE!</v>
      </c>
      <c r="V283">
        <f>MIN(100, MAX(0, 100*BETAINV(乱数表!$H283, MAX(0.00000001, (1/(1+EXP(-(INDEX(係数表!G:G,8) + $B283))))*(EXP(INDEX(係数表!H:H,8) + INDEX(係数表!I:I,8)*LN(INDEX(出力表!C:C,8)+1)))), MAX(0.00000001, (1-(1/(1+EXP(-(INDEX(係数表!G:G,8) + $B283)))))*(EXP(INDEX(係数表!H:H,8) + INDEX(係数表!I:I,8)*LN(INDEX(出力表!C:C,8)+1)))))))</f>
        <v>98.092404856448098</v>
      </c>
      <c r="W283" t="e">
        <f>MIN(100, MAX(0, (100*(INDEX(出力表!D:D,8))/(EXP(INDEX(係数表!B:B,8) + $C283) + (INDEX(出力表!D:D,8)))) + (乱数表!$T283*(Settings!B12/(((INDEX(出力表!D:D,8))+1)^INDEX(係数表!E:E,8)*INDEX(係数表!F:F,8))))))</f>
        <v>#VALUE!</v>
      </c>
      <c r="X283" t="e">
        <f>MIN(100, MAX(0, (INDEX(出力表!D:D,8))*V283/MAX(W283, Settings!B3)))</f>
        <v>#VALUE!</v>
      </c>
      <c r="Y283">
        <f>MIN(100, MAX(0, 100*BETAINV(乱数表!$I283, MAX(0.00000001, (1/(1+EXP(-(INDEX(係数表!G:G,9) + $B283))))*(EXP(INDEX(係数表!H:H,9) + INDEX(係数表!I:I,9)*LN(INDEX(出力表!C:C,9)+1)))), MAX(0.00000001, (1-(1/(1+EXP(-(INDEX(係数表!G:G,9) + $B283)))))*(EXP(INDEX(係数表!H:H,9) + INDEX(係数表!I:I,9)*LN(INDEX(出力表!C:C,9)+1)))))))</f>
        <v>74.37814286987448</v>
      </c>
      <c r="Z283" t="e">
        <f>MIN(100, MAX(0, (100*(INDEX(出力表!D:D,9))/(EXP(INDEX(係数表!B:B,9) + $C283) + (INDEX(出力表!D:D,9)))) + (乱数表!$U283*(Settings!B12/(((INDEX(出力表!D:D,9))+1)^INDEX(係数表!E:E,9)*INDEX(係数表!F:F,9))))))</f>
        <v>#VALUE!</v>
      </c>
      <c r="AA283" t="e">
        <f>MIN(100, MAX(0, (INDEX(出力表!D:D,9))*Y283/MAX(Z283, Settings!B3)))</f>
        <v>#VALUE!</v>
      </c>
      <c r="AB283">
        <f>MIN(100, MAX(0, 100*BETAINV(乱数表!$J283, MAX(0.00000001, (1/(1+EXP(-(INDEX(係数表!G:G,10) + $B283))))*(EXP(INDEX(係数表!H:H,10) + INDEX(係数表!I:I,10)*LN(INDEX(出力表!C:C,10)+1)))), MAX(0.00000001, (1-(1/(1+EXP(-(INDEX(係数表!G:G,10) + $B283)))))*(EXP(INDEX(係数表!H:H,10) + INDEX(係数表!I:I,10)*LN(INDEX(出力表!C:C,10)+1)))))))</f>
        <v>99.145909548774384</v>
      </c>
      <c r="AC283" t="e">
        <f>MIN(100, MAX(0, (100*(INDEX(出力表!D:D,10))/(EXP(INDEX(係数表!B:B,10) + $C283) + (INDEX(出力表!D:D,10)))) + (乱数表!$V283*(Settings!B12/(((INDEX(出力表!D:D,10))+1)^INDEX(係数表!E:E,10)*INDEX(係数表!F:F,10))))))</f>
        <v>#VALUE!</v>
      </c>
      <c r="AD283" t="e">
        <f>MIN(100, MAX(0, (INDEX(出力表!D:D,10))*AB283/MAX(AC283, Settings!B3)))</f>
        <v>#VALUE!</v>
      </c>
      <c r="AE283">
        <f>MIN(100, MAX(0, 100*BETAINV(乱数表!$K283, MAX(0.00000001, (1/(1+EXP(-(INDEX(係数表!G:G,11) + $B283))))*(EXP(INDEX(係数表!H:H,11) + INDEX(係数表!I:I,11)*LN(INDEX(出力表!C:C,11)+1)))), MAX(0.00000001, (1-(1/(1+EXP(-(INDEX(係数表!G:G,11) + $B283)))))*(EXP(INDEX(係数表!H:H,11) + INDEX(係数表!I:I,11)*LN(INDEX(出力表!C:C,11)+1)))))))</f>
        <v>96.318786496265446</v>
      </c>
      <c r="AF283" t="e">
        <f>MIN(100, MAX(0, (100*(INDEX(出力表!D:D,11))/(EXP(INDEX(係数表!B:B,11) + $C283) + (INDEX(出力表!D:D,11)))) + (乱数表!$W283*(Settings!B12/(((INDEX(出力表!D:D,11))+1)^INDEX(係数表!E:E,11)*INDEX(係数表!F:F,11))))))</f>
        <v>#VALUE!</v>
      </c>
      <c r="AG283" t="e">
        <f>MIN(100, MAX(0, (INDEX(出力表!D:D,11))*AE283/MAX(AF283, Settings!B3)))</f>
        <v>#VALUE!</v>
      </c>
      <c r="AH283">
        <f>MIN(100, MAX(0, 100*BETAINV(乱数表!$L283, MAX(0.00000001, (1/(1+EXP(-(INDEX(係数表!G:G,12) + $B283))))*(EXP(INDEX(係数表!H:H,12) + INDEX(係数表!I:I,12)*LN(INDEX(出力表!C:C,12)+1)))), MAX(0.00000001, (1-(1/(1+EXP(-(INDEX(係数表!G:G,12) + $B283)))))*(EXP(INDEX(係数表!H:H,12) + INDEX(係数表!I:I,12)*LN(INDEX(出力表!C:C,12)+1)))))))</f>
        <v>99.999846298781847</v>
      </c>
      <c r="AI283" t="e">
        <f>MIN(100, MAX(0, (100*(INDEX(出力表!D:D,12))/(EXP(INDEX(係数表!B:B,12) + $C283) + (INDEX(出力表!D:D,12)))) + (乱数表!$X283*(Settings!B12/(((INDEX(出力表!D:D,12))+1)^INDEX(係数表!E:E,12)*INDEX(係数表!F:F,12))))))</f>
        <v>#VALUE!</v>
      </c>
      <c r="AJ283" t="e">
        <f>MIN(100, MAX(0, (INDEX(出力表!D:D,12))*AH283/MAX(AI283, Settings!B3)))</f>
        <v>#VALUE!</v>
      </c>
      <c r="AK283">
        <f>MIN(100, MAX(0, 100*BETAINV(乱数表!$M283, MAX(0.00000001, (1/(1+EXP(-(INDEX(係数表!G:G,13) + $B283))))*(EXP(INDEX(係数表!H:H,13) + INDEX(係数表!I:I,13)*LN(INDEX(出力表!C:C,13)+1)))), MAX(0.00000001, (1-(1/(1+EXP(-(INDEX(係数表!G:G,13) + $B283)))))*(EXP(INDEX(係数表!H:H,13) + INDEX(係数表!I:I,13)*LN(INDEX(出力表!C:C,13)+1)))))))</f>
        <v>83.339583169120019</v>
      </c>
      <c r="AL283" t="e">
        <f>MIN(100, MAX(0, (100*(INDEX(出力表!D:D,13))/(EXP(INDEX(係数表!B:B,13) + $C283) + (INDEX(出力表!D:D,13)))) + (乱数表!$Y283*(Settings!B12/(((INDEX(出力表!D:D,13))+1)^INDEX(係数表!E:E,13)*INDEX(係数表!F:F,13))))))</f>
        <v>#VALUE!</v>
      </c>
      <c r="AM283" t="e">
        <f>MIN(100, MAX(0, (INDEX(出力表!D:D,13))*AK283/MAX(AL283, Settings!B3)))</f>
        <v>#VALUE!</v>
      </c>
      <c r="AN283">
        <f>IF(ISNUMBER(F283), INDEX(出力表!B:B,2)*F283, 0)+IF(ISNUMBER(I283), INDEX(出力表!B:B,3)*I283, 0)+IF(ISNUMBER(L283), INDEX(出力表!B:B,4)*L283, 0)+IF(ISNUMBER(O283), INDEX(出力表!B:B,5)*O283, 0)+IF(ISNUMBER(R283), INDEX(出力表!B:B,6)*R283, 0)+IF(ISNUMBER(U283), INDEX(出力表!B:B,7)*U283, 0)+IF(ISNUMBER(X283), INDEX(出力表!B:B,8)*X283, 0)+IF(ISNUMBER(AA283), INDEX(出力表!B:B,9)*AA283, 0)+IF(ISNUMBER(AD283), INDEX(出力表!B:B,10)*AD283, 0)+IF(ISNUMBER(AG283), INDEX(出力表!B:B,11)*AG283, 0)+IF(ISNUMBER(AJ283), INDEX(出力表!B:B,12)*AJ283, 0)+IF(ISNUMBER(AM283), INDEX(出力表!B:B,13)*AM283, 0)</f>
        <v>0</v>
      </c>
      <c r="AO283">
        <f>IF(ISNUMBER(F283), INDEX(出力表!B:B,2), 0)+IF(ISNUMBER(I283), INDEX(出力表!B:B,3), 0)+IF(ISNUMBER(L283), INDEX(出力表!B:B,4), 0)+IF(ISNUMBER(O283), INDEX(出力表!B:B,5), 0)+IF(ISNUMBER(R283), INDEX(出力表!B:B,6), 0)+IF(ISNUMBER(U283), INDEX(出力表!B:B,7), 0)+IF(ISNUMBER(X283), INDEX(出力表!B:B,8), 0)+IF(ISNUMBER(AA283), INDEX(出力表!B:B,9), 0)+IF(ISNUMBER(AD283), INDEX(出力表!B:B,10), 0)+IF(ISNUMBER(AG283), INDEX(出力表!B:B,11), 0)+IF(ISNUMBER(AJ283), INDEX(出力表!B:B,12), 0)+IF(ISNUMBER(AM283), INDEX(出力表!B:B,13), 0)</f>
        <v>0</v>
      </c>
      <c r="AP283" t="str">
        <f t="shared" si="4"/>
        <v/>
      </c>
    </row>
    <row r="284" spans="1:42" x14ac:dyDescent="0.2">
      <c r="A284">
        <v>283</v>
      </c>
      <c r="B284">
        <f>IF(UPPER(Settings!B4)="TRUE", 乱数表!$Z284*Settings!B10, 0)</f>
        <v>-9.4294998144108702E-2</v>
      </c>
      <c r="C284">
        <f>IF(UPPER(Settings!B4)="TRUE", 乱数表!$AA284*Settings!B11, 0)</f>
        <v>-5.1307171436192199E-2</v>
      </c>
      <c r="D284">
        <f>MIN(100, MAX(0, 100*BETAINV(乱数表!$B284, MAX(0.00000001, (1/(1+EXP(-(INDEX(係数表!G:G,2) + $B284))))*(EXP(INDEX(係数表!H:H,2) + INDEX(係数表!I:I,2)*LN(INDEX(出力表!C:C,2)+1)))), MAX(0.00000001, (1-(1/(1+EXP(-(INDEX(係数表!G:G,2) + $B284)))))*(EXP(INDEX(係数表!H:H,2) + INDEX(係数表!I:I,2)*LN(INDEX(出力表!C:C,2)+1)))))))</f>
        <v>91.660457070000803</v>
      </c>
      <c r="E284" t="e">
        <f>MIN(100, MAX(0, (100*(INDEX(出力表!D:D,2))/(EXP(INDEX(係数表!B:B,2) + $C284) + (INDEX(出力表!D:D,2)))) + (乱数表!$N284*(Settings!B12/(((INDEX(出力表!D:D,2))+1)^INDEX(係数表!E:E,2)*INDEX(係数表!F:F,2))))))</f>
        <v>#VALUE!</v>
      </c>
      <c r="F284" t="e">
        <f>MIN(100, MAX(0, (INDEX(出力表!D:D,2))*D284/MAX(E284, Settings!B3)))</f>
        <v>#VALUE!</v>
      </c>
      <c r="G284">
        <f>MIN(100, MAX(0, 100*BETAINV(乱数表!$C284, MAX(0.00000001, (1/(1+EXP(-(INDEX(係数表!G:G,3) + $B284))))*(EXP(INDEX(係数表!H:H,3) + INDEX(係数表!I:I,3)*LN(INDEX(出力表!C:C,3)+1)))), MAX(0.00000001, (1-(1/(1+EXP(-(INDEX(係数表!G:G,3) + $B284)))))*(EXP(INDEX(係数表!H:H,3) + INDEX(係数表!I:I,3)*LN(INDEX(出力表!C:C,3)+1)))))))</f>
        <v>93.824414884157292</v>
      </c>
      <c r="H284" t="e">
        <f>MIN(100, MAX(0, (100*(INDEX(出力表!D:D,3))/(EXP(INDEX(係数表!B:B,3) + $C284) + (INDEX(出力表!D:D,3)))) + (乱数表!$O284*(Settings!B12/(((INDEX(出力表!D:D,3))+1)^INDEX(係数表!E:E,3)*INDEX(係数表!F:F,3))))))</f>
        <v>#VALUE!</v>
      </c>
      <c r="I284" t="e">
        <f>MIN(100, MAX(0, (INDEX(出力表!D:D,3))*G284/MAX(H284, Settings!B3)))</f>
        <v>#VALUE!</v>
      </c>
      <c r="J284">
        <f>MIN(100, MAX(0, 100*BETAINV(乱数表!$D284, MAX(0.00000001, (1/(1+EXP(-(INDEX(係数表!G:G,4) + $B284))))*(EXP(INDEX(係数表!H:H,4) + INDEX(係数表!I:I,4)*LN(INDEX(出力表!C:C,4)+1)))), MAX(0.00000001, (1-(1/(1+EXP(-(INDEX(係数表!G:G,4) + $B284)))))*(EXP(INDEX(係数表!H:H,4) + INDEX(係数表!I:I,4)*LN(INDEX(出力表!C:C,4)+1)))))))</f>
        <v>85.956408204821514</v>
      </c>
      <c r="K284" t="e">
        <f>MIN(100, MAX(0, (100*(INDEX(出力表!D:D,4))/(EXP(INDEX(係数表!B:B,4) + $C284) + (INDEX(出力表!D:D,4)))) + (乱数表!$P284*(Settings!B12/(((INDEX(出力表!D:D,4))+1)^INDEX(係数表!E:E,4)*INDEX(係数表!F:F,4))))))</f>
        <v>#VALUE!</v>
      </c>
      <c r="L284" t="e">
        <f>MIN(100, MAX(0, (INDEX(出力表!D:D,4))*J284/MAX(K284, Settings!B3)))</f>
        <v>#VALUE!</v>
      </c>
      <c r="M284">
        <f>MIN(100, MAX(0, 100*BETAINV(乱数表!$E284, MAX(0.00000001, (1/(1+EXP(-(INDEX(係数表!G:G,5) + $B284))))*(EXP(INDEX(係数表!H:H,5) + INDEX(係数表!I:I,5)*LN(INDEX(出力表!C:C,5)+1)))), MAX(0.00000001, (1-(1/(1+EXP(-(INDEX(係数表!G:G,5) + $B284)))))*(EXP(INDEX(係数表!H:H,5) + INDEX(係数表!I:I,5)*LN(INDEX(出力表!C:C,5)+1)))))))</f>
        <v>84.232502590189242</v>
      </c>
      <c r="N284" t="e">
        <f>MIN(100, MAX(0, (100*(INDEX(出力表!D:D,5))/(EXP(INDEX(係数表!B:B,5) + $C284) + (INDEX(出力表!D:D,5)))) + (乱数表!$Q284*(Settings!B12/(((INDEX(出力表!D:D,5))+1)^INDEX(係数表!E:E,5)*INDEX(係数表!F:F,5))))))</f>
        <v>#VALUE!</v>
      </c>
      <c r="O284" t="e">
        <f>MIN(100, MAX(0, (INDEX(出力表!D:D,5))*M284/MAX(N284, Settings!B3)))</f>
        <v>#VALUE!</v>
      </c>
      <c r="P284">
        <f>MIN(100, MAX(0, 100*BETAINV(乱数表!$F284, MAX(0.00000001, (1/(1+EXP(-(INDEX(係数表!G:G,6) + $B284))))*(EXP(INDEX(係数表!H:H,6) + INDEX(係数表!I:I,6)*LN(INDEX(出力表!C:C,6)+1)))), MAX(0.00000001, (1-(1/(1+EXP(-(INDEX(係数表!G:G,6) + $B284)))))*(EXP(INDEX(係数表!H:H,6) + INDEX(係数表!I:I,6)*LN(INDEX(出力表!C:C,6)+1)))))))</f>
        <v>54.638081569758931</v>
      </c>
      <c r="Q284" t="e">
        <f>MIN(100, MAX(0, (100*(INDEX(出力表!D:D,6))/(EXP(INDEX(係数表!B:B,6) + $C284) + (INDEX(出力表!D:D,6)))) + (乱数表!$R284*(Settings!B12/(((INDEX(出力表!D:D,6))+1)^INDEX(係数表!E:E,6)*INDEX(係数表!F:F,6))))))</f>
        <v>#VALUE!</v>
      </c>
      <c r="R284" t="e">
        <f>MIN(100, MAX(0, (INDEX(出力表!D:D,6))*P284/MAX(Q284, Settings!B3)))</f>
        <v>#VALUE!</v>
      </c>
      <c r="S284">
        <f>MIN(100, MAX(0, 100*BETAINV(乱数表!$G284, MAX(0.00000001, (1/(1+EXP(-(INDEX(係数表!G:G,7) + $B284))))*(EXP(INDEX(係数表!H:H,7) + INDEX(係数表!I:I,7)*LN(INDEX(出力表!C:C,7)+1)))), MAX(0.00000001, (1-(1/(1+EXP(-(INDEX(係数表!G:G,7) + $B284)))))*(EXP(INDEX(係数表!H:H,7) + INDEX(係数表!I:I,7)*LN(INDEX(出力表!C:C,7)+1)))))))</f>
        <v>94.804161450846095</v>
      </c>
      <c r="T284" t="e">
        <f>MIN(100, MAX(0, (100*(INDEX(出力表!D:D,7))/(EXP(INDEX(係数表!B:B,7) + $C284) + (INDEX(出力表!D:D,7)))) + (乱数表!$S284*(Settings!B12/(((INDEX(出力表!D:D,7))+1)^INDEX(係数表!E:E,7)*INDEX(係数表!F:F,7))))))</f>
        <v>#VALUE!</v>
      </c>
      <c r="U284" t="e">
        <f>MIN(100, MAX(0, (INDEX(出力表!D:D,7))*S284/MAX(T284, Settings!B3)))</f>
        <v>#VALUE!</v>
      </c>
      <c r="V284">
        <f>MIN(100, MAX(0, 100*BETAINV(乱数表!$H284, MAX(0.00000001, (1/(1+EXP(-(INDEX(係数表!G:G,8) + $B284))))*(EXP(INDEX(係数表!H:H,8) + INDEX(係数表!I:I,8)*LN(INDEX(出力表!C:C,8)+1)))), MAX(0.00000001, (1-(1/(1+EXP(-(INDEX(係数表!G:G,8) + $B284)))))*(EXP(INDEX(係数表!H:H,8) + INDEX(係数表!I:I,8)*LN(INDEX(出力表!C:C,8)+1)))))))</f>
        <v>92.609542212772851</v>
      </c>
      <c r="W284" t="e">
        <f>MIN(100, MAX(0, (100*(INDEX(出力表!D:D,8))/(EXP(INDEX(係数表!B:B,8) + $C284) + (INDEX(出力表!D:D,8)))) + (乱数表!$T284*(Settings!B12/(((INDEX(出力表!D:D,8))+1)^INDEX(係数表!E:E,8)*INDEX(係数表!F:F,8))))))</f>
        <v>#VALUE!</v>
      </c>
      <c r="X284" t="e">
        <f>MIN(100, MAX(0, (INDEX(出力表!D:D,8))*V284/MAX(W284, Settings!B3)))</f>
        <v>#VALUE!</v>
      </c>
      <c r="Y284">
        <f>MIN(100, MAX(0, 100*BETAINV(乱数表!$I284, MAX(0.00000001, (1/(1+EXP(-(INDEX(係数表!G:G,9) + $B284))))*(EXP(INDEX(係数表!H:H,9) + INDEX(係数表!I:I,9)*LN(INDEX(出力表!C:C,9)+1)))), MAX(0.00000001, (1-(1/(1+EXP(-(INDEX(係数表!G:G,9) + $B284)))))*(EXP(INDEX(係数表!H:H,9) + INDEX(係数表!I:I,9)*LN(INDEX(出力表!C:C,9)+1)))))))</f>
        <v>98.877696723211301</v>
      </c>
      <c r="Z284" t="e">
        <f>MIN(100, MAX(0, (100*(INDEX(出力表!D:D,9))/(EXP(INDEX(係数表!B:B,9) + $C284) + (INDEX(出力表!D:D,9)))) + (乱数表!$U284*(Settings!B12/(((INDEX(出力表!D:D,9))+1)^INDEX(係数表!E:E,9)*INDEX(係数表!F:F,9))))))</f>
        <v>#VALUE!</v>
      </c>
      <c r="AA284" t="e">
        <f>MIN(100, MAX(0, (INDEX(出力表!D:D,9))*Y284/MAX(Z284, Settings!B3)))</f>
        <v>#VALUE!</v>
      </c>
      <c r="AB284">
        <f>MIN(100, MAX(0, 100*BETAINV(乱数表!$J284, MAX(0.00000001, (1/(1+EXP(-(INDEX(係数表!G:G,10) + $B284))))*(EXP(INDEX(係数表!H:H,10) + INDEX(係数表!I:I,10)*LN(INDEX(出力表!C:C,10)+1)))), MAX(0.00000001, (1-(1/(1+EXP(-(INDEX(係数表!G:G,10) + $B284)))))*(EXP(INDEX(係数表!H:H,10) + INDEX(係数表!I:I,10)*LN(INDEX(出力表!C:C,10)+1)))))))</f>
        <v>88.961214058273654</v>
      </c>
      <c r="AC284" t="e">
        <f>MIN(100, MAX(0, (100*(INDEX(出力表!D:D,10))/(EXP(INDEX(係数表!B:B,10) + $C284) + (INDEX(出力表!D:D,10)))) + (乱数表!$V284*(Settings!B12/(((INDEX(出力表!D:D,10))+1)^INDEX(係数表!E:E,10)*INDEX(係数表!F:F,10))))))</f>
        <v>#VALUE!</v>
      </c>
      <c r="AD284" t="e">
        <f>MIN(100, MAX(0, (INDEX(出力表!D:D,10))*AB284/MAX(AC284, Settings!B3)))</f>
        <v>#VALUE!</v>
      </c>
      <c r="AE284">
        <f>MIN(100, MAX(0, 100*BETAINV(乱数表!$K284, MAX(0.00000001, (1/(1+EXP(-(INDEX(係数表!G:G,11) + $B284))))*(EXP(INDEX(係数表!H:H,11) + INDEX(係数表!I:I,11)*LN(INDEX(出力表!C:C,11)+1)))), MAX(0.00000001, (1-(1/(1+EXP(-(INDEX(係数表!G:G,11) + $B284)))))*(EXP(INDEX(係数表!H:H,11) + INDEX(係数表!I:I,11)*LN(INDEX(出力表!C:C,11)+1)))))))</f>
        <v>92.67377556770245</v>
      </c>
      <c r="AF284" t="e">
        <f>MIN(100, MAX(0, (100*(INDEX(出力表!D:D,11))/(EXP(INDEX(係数表!B:B,11) + $C284) + (INDEX(出力表!D:D,11)))) + (乱数表!$W284*(Settings!B12/(((INDEX(出力表!D:D,11))+1)^INDEX(係数表!E:E,11)*INDEX(係数表!F:F,11))))))</f>
        <v>#VALUE!</v>
      </c>
      <c r="AG284" t="e">
        <f>MIN(100, MAX(0, (INDEX(出力表!D:D,11))*AE284/MAX(AF284, Settings!B3)))</f>
        <v>#VALUE!</v>
      </c>
      <c r="AH284">
        <f>MIN(100, MAX(0, 100*BETAINV(乱数表!$L284, MAX(0.00000001, (1/(1+EXP(-(INDEX(係数表!G:G,12) + $B284))))*(EXP(INDEX(係数表!H:H,12) + INDEX(係数表!I:I,12)*LN(INDEX(出力表!C:C,12)+1)))), MAX(0.00000001, (1-(1/(1+EXP(-(INDEX(係数表!G:G,12) + $B284)))))*(EXP(INDEX(係数表!H:H,12) + INDEX(係数表!I:I,12)*LN(INDEX(出力表!C:C,12)+1)))))))</f>
        <v>82.218588546122973</v>
      </c>
      <c r="AI284" t="e">
        <f>MIN(100, MAX(0, (100*(INDEX(出力表!D:D,12))/(EXP(INDEX(係数表!B:B,12) + $C284) + (INDEX(出力表!D:D,12)))) + (乱数表!$X284*(Settings!B12/(((INDEX(出力表!D:D,12))+1)^INDEX(係数表!E:E,12)*INDEX(係数表!F:F,12))))))</f>
        <v>#VALUE!</v>
      </c>
      <c r="AJ284" t="e">
        <f>MIN(100, MAX(0, (INDEX(出力表!D:D,12))*AH284/MAX(AI284, Settings!B3)))</f>
        <v>#VALUE!</v>
      </c>
      <c r="AK284">
        <f>MIN(100, MAX(0, 100*BETAINV(乱数表!$M284, MAX(0.00000001, (1/(1+EXP(-(INDEX(係数表!G:G,13) + $B284))))*(EXP(INDEX(係数表!H:H,13) + INDEX(係数表!I:I,13)*LN(INDEX(出力表!C:C,13)+1)))), MAX(0.00000001, (1-(1/(1+EXP(-(INDEX(係数表!G:G,13) + $B284)))))*(EXP(INDEX(係数表!H:H,13) + INDEX(係数表!I:I,13)*LN(INDEX(出力表!C:C,13)+1)))))))</f>
        <v>99.98184610064979</v>
      </c>
      <c r="AL284" t="e">
        <f>MIN(100, MAX(0, (100*(INDEX(出力表!D:D,13))/(EXP(INDEX(係数表!B:B,13) + $C284) + (INDEX(出力表!D:D,13)))) + (乱数表!$Y284*(Settings!B12/(((INDEX(出力表!D:D,13))+1)^INDEX(係数表!E:E,13)*INDEX(係数表!F:F,13))))))</f>
        <v>#VALUE!</v>
      </c>
      <c r="AM284" t="e">
        <f>MIN(100, MAX(0, (INDEX(出力表!D:D,13))*AK284/MAX(AL284, Settings!B3)))</f>
        <v>#VALUE!</v>
      </c>
      <c r="AN284">
        <f>IF(ISNUMBER(F284), INDEX(出力表!B:B,2)*F284, 0)+IF(ISNUMBER(I284), INDEX(出力表!B:B,3)*I284, 0)+IF(ISNUMBER(L284), INDEX(出力表!B:B,4)*L284, 0)+IF(ISNUMBER(O284), INDEX(出力表!B:B,5)*O284, 0)+IF(ISNUMBER(R284), INDEX(出力表!B:B,6)*R284, 0)+IF(ISNUMBER(U284), INDEX(出力表!B:B,7)*U284, 0)+IF(ISNUMBER(X284), INDEX(出力表!B:B,8)*X284, 0)+IF(ISNUMBER(AA284), INDEX(出力表!B:B,9)*AA284, 0)+IF(ISNUMBER(AD284), INDEX(出力表!B:B,10)*AD284, 0)+IF(ISNUMBER(AG284), INDEX(出力表!B:B,11)*AG284, 0)+IF(ISNUMBER(AJ284), INDEX(出力表!B:B,12)*AJ284, 0)+IF(ISNUMBER(AM284), INDEX(出力表!B:B,13)*AM284, 0)</f>
        <v>0</v>
      </c>
      <c r="AO284">
        <f>IF(ISNUMBER(F284), INDEX(出力表!B:B,2), 0)+IF(ISNUMBER(I284), INDEX(出力表!B:B,3), 0)+IF(ISNUMBER(L284), INDEX(出力表!B:B,4), 0)+IF(ISNUMBER(O284), INDEX(出力表!B:B,5), 0)+IF(ISNUMBER(R284), INDEX(出力表!B:B,6), 0)+IF(ISNUMBER(U284), INDEX(出力表!B:B,7), 0)+IF(ISNUMBER(X284), INDEX(出力表!B:B,8), 0)+IF(ISNUMBER(AA284), INDEX(出力表!B:B,9), 0)+IF(ISNUMBER(AD284), INDEX(出力表!B:B,10), 0)+IF(ISNUMBER(AG284), INDEX(出力表!B:B,11), 0)+IF(ISNUMBER(AJ284), INDEX(出力表!B:B,12), 0)+IF(ISNUMBER(AM284), INDEX(出力表!B:B,13), 0)</f>
        <v>0</v>
      </c>
      <c r="AP284" t="str">
        <f t="shared" si="4"/>
        <v/>
      </c>
    </row>
    <row r="285" spans="1:42" x14ac:dyDescent="0.2">
      <c r="A285">
        <v>284</v>
      </c>
      <c r="B285">
        <f>IF(UPPER(Settings!B4)="TRUE", 乱数表!$Z285*Settings!B10, 0)</f>
        <v>5.3240991767063171E-2</v>
      </c>
      <c r="C285">
        <f>IF(UPPER(Settings!B4)="TRUE", 乱数表!$AA285*Settings!B11, 0)</f>
        <v>-9.4133425226713738E-2</v>
      </c>
      <c r="D285">
        <f>MIN(100, MAX(0, 100*BETAINV(乱数表!$B285, MAX(0.00000001, (1/(1+EXP(-(INDEX(係数表!G:G,2) + $B285))))*(EXP(INDEX(係数表!H:H,2) + INDEX(係数表!I:I,2)*LN(INDEX(出力表!C:C,2)+1)))), MAX(0.00000001, (1-(1/(1+EXP(-(INDEX(係数表!G:G,2) + $B285)))))*(EXP(INDEX(係数表!H:H,2) + INDEX(係数表!I:I,2)*LN(INDEX(出力表!C:C,2)+1)))))))</f>
        <v>85.616995469160429</v>
      </c>
      <c r="E285" t="e">
        <f>MIN(100, MAX(0, (100*(INDEX(出力表!D:D,2))/(EXP(INDEX(係数表!B:B,2) + $C285) + (INDEX(出力表!D:D,2)))) + (乱数表!$N285*(Settings!B12/(((INDEX(出力表!D:D,2))+1)^INDEX(係数表!E:E,2)*INDEX(係数表!F:F,2))))))</f>
        <v>#VALUE!</v>
      </c>
      <c r="F285" t="e">
        <f>MIN(100, MAX(0, (INDEX(出力表!D:D,2))*D285/MAX(E285, Settings!B3)))</f>
        <v>#VALUE!</v>
      </c>
      <c r="G285">
        <f>MIN(100, MAX(0, 100*BETAINV(乱数表!$C285, MAX(0.00000001, (1/(1+EXP(-(INDEX(係数表!G:G,3) + $B285))))*(EXP(INDEX(係数表!H:H,3) + INDEX(係数表!I:I,3)*LN(INDEX(出力表!C:C,3)+1)))), MAX(0.00000001, (1-(1/(1+EXP(-(INDEX(係数表!G:G,3) + $B285)))))*(EXP(INDEX(係数表!H:H,3) + INDEX(係数表!I:I,3)*LN(INDEX(出力表!C:C,3)+1)))))))</f>
        <v>98.021935759129846</v>
      </c>
      <c r="H285" t="e">
        <f>MIN(100, MAX(0, (100*(INDEX(出力表!D:D,3))/(EXP(INDEX(係数表!B:B,3) + $C285) + (INDEX(出力表!D:D,3)))) + (乱数表!$O285*(Settings!B12/(((INDEX(出力表!D:D,3))+1)^INDEX(係数表!E:E,3)*INDEX(係数表!F:F,3))))))</f>
        <v>#VALUE!</v>
      </c>
      <c r="I285" t="e">
        <f>MIN(100, MAX(0, (INDEX(出力表!D:D,3))*G285/MAX(H285, Settings!B3)))</f>
        <v>#VALUE!</v>
      </c>
      <c r="J285">
        <f>MIN(100, MAX(0, 100*BETAINV(乱数表!$D285, MAX(0.00000001, (1/(1+EXP(-(INDEX(係数表!G:G,4) + $B285))))*(EXP(INDEX(係数表!H:H,4) + INDEX(係数表!I:I,4)*LN(INDEX(出力表!C:C,4)+1)))), MAX(0.00000001, (1-(1/(1+EXP(-(INDEX(係数表!G:G,4) + $B285)))))*(EXP(INDEX(係数表!H:H,4) + INDEX(係数表!I:I,4)*LN(INDEX(出力表!C:C,4)+1)))))))</f>
        <v>92.897640307653461</v>
      </c>
      <c r="K285" t="e">
        <f>MIN(100, MAX(0, (100*(INDEX(出力表!D:D,4))/(EXP(INDEX(係数表!B:B,4) + $C285) + (INDEX(出力表!D:D,4)))) + (乱数表!$P285*(Settings!B12/(((INDEX(出力表!D:D,4))+1)^INDEX(係数表!E:E,4)*INDEX(係数表!F:F,4))))))</f>
        <v>#VALUE!</v>
      </c>
      <c r="L285" t="e">
        <f>MIN(100, MAX(0, (INDEX(出力表!D:D,4))*J285/MAX(K285, Settings!B3)))</f>
        <v>#VALUE!</v>
      </c>
      <c r="M285">
        <f>MIN(100, MAX(0, 100*BETAINV(乱数表!$E285, MAX(0.00000001, (1/(1+EXP(-(INDEX(係数表!G:G,5) + $B285))))*(EXP(INDEX(係数表!H:H,5) + INDEX(係数表!I:I,5)*LN(INDEX(出力表!C:C,5)+1)))), MAX(0.00000001, (1-(1/(1+EXP(-(INDEX(係数表!G:G,5) + $B285)))))*(EXP(INDEX(係数表!H:H,5) + INDEX(係数表!I:I,5)*LN(INDEX(出力表!C:C,5)+1)))))))</f>
        <v>96.017563725353995</v>
      </c>
      <c r="N285" t="e">
        <f>MIN(100, MAX(0, (100*(INDEX(出力表!D:D,5))/(EXP(INDEX(係数表!B:B,5) + $C285) + (INDEX(出力表!D:D,5)))) + (乱数表!$Q285*(Settings!B12/(((INDEX(出力表!D:D,5))+1)^INDEX(係数表!E:E,5)*INDEX(係数表!F:F,5))))))</f>
        <v>#VALUE!</v>
      </c>
      <c r="O285" t="e">
        <f>MIN(100, MAX(0, (INDEX(出力表!D:D,5))*M285/MAX(N285, Settings!B3)))</f>
        <v>#VALUE!</v>
      </c>
      <c r="P285">
        <f>MIN(100, MAX(0, 100*BETAINV(乱数表!$F285, MAX(0.00000001, (1/(1+EXP(-(INDEX(係数表!G:G,6) + $B285))))*(EXP(INDEX(係数表!H:H,6) + INDEX(係数表!I:I,6)*LN(INDEX(出力表!C:C,6)+1)))), MAX(0.00000001, (1-(1/(1+EXP(-(INDEX(係数表!G:G,6) + $B285)))))*(EXP(INDEX(係数表!H:H,6) + INDEX(係数表!I:I,6)*LN(INDEX(出力表!C:C,6)+1)))))))</f>
        <v>97.798901737829141</v>
      </c>
      <c r="Q285" t="e">
        <f>MIN(100, MAX(0, (100*(INDEX(出力表!D:D,6))/(EXP(INDEX(係数表!B:B,6) + $C285) + (INDEX(出力表!D:D,6)))) + (乱数表!$R285*(Settings!B12/(((INDEX(出力表!D:D,6))+1)^INDEX(係数表!E:E,6)*INDEX(係数表!F:F,6))))))</f>
        <v>#VALUE!</v>
      </c>
      <c r="R285" t="e">
        <f>MIN(100, MAX(0, (INDEX(出力表!D:D,6))*P285/MAX(Q285, Settings!B3)))</f>
        <v>#VALUE!</v>
      </c>
      <c r="S285">
        <f>MIN(100, MAX(0, 100*BETAINV(乱数表!$G285, MAX(0.00000001, (1/(1+EXP(-(INDEX(係数表!G:G,7) + $B285))))*(EXP(INDEX(係数表!H:H,7) + INDEX(係数表!I:I,7)*LN(INDEX(出力表!C:C,7)+1)))), MAX(0.00000001, (1-(1/(1+EXP(-(INDEX(係数表!G:G,7) + $B285)))))*(EXP(INDEX(係数表!H:H,7) + INDEX(係数表!I:I,7)*LN(INDEX(出力表!C:C,7)+1)))))))</f>
        <v>97.643300170786191</v>
      </c>
      <c r="T285" t="e">
        <f>MIN(100, MAX(0, (100*(INDEX(出力表!D:D,7))/(EXP(INDEX(係数表!B:B,7) + $C285) + (INDEX(出力表!D:D,7)))) + (乱数表!$S285*(Settings!B12/(((INDEX(出力表!D:D,7))+1)^INDEX(係数表!E:E,7)*INDEX(係数表!F:F,7))))))</f>
        <v>#VALUE!</v>
      </c>
      <c r="U285" t="e">
        <f>MIN(100, MAX(0, (INDEX(出力表!D:D,7))*S285/MAX(T285, Settings!B3)))</f>
        <v>#VALUE!</v>
      </c>
      <c r="V285">
        <f>MIN(100, MAX(0, 100*BETAINV(乱数表!$H285, MAX(0.00000001, (1/(1+EXP(-(INDEX(係数表!G:G,8) + $B285))))*(EXP(INDEX(係数表!H:H,8) + INDEX(係数表!I:I,8)*LN(INDEX(出力表!C:C,8)+1)))), MAX(0.00000001, (1-(1/(1+EXP(-(INDEX(係数表!G:G,8) + $B285)))))*(EXP(INDEX(係数表!H:H,8) + INDEX(係数表!I:I,8)*LN(INDEX(出力表!C:C,8)+1)))))))</f>
        <v>87.0115789800996</v>
      </c>
      <c r="W285" t="e">
        <f>MIN(100, MAX(0, (100*(INDEX(出力表!D:D,8))/(EXP(INDEX(係数表!B:B,8) + $C285) + (INDEX(出力表!D:D,8)))) + (乱数表!$T285*(Settings!B12/(((INDEX(出力表!D:D,8))+1)^INDEX(係数表!E:E,8)*INDEX(係数表!F:F,8))))))</f>
        <v>#VALUE!</v>
      </c>
      <c r="X285" t="e">
        <f>MIN(100, MAX(0, (INDEX(出力表!D:D,8))*V285/MAX(W285, Settings!B3)))</f>
        <v>#VALUE!</v>
      </c>
      <c r="Y285">
        <f>MIN(100, MAX(0, 100*BETAINV(乱数表!$I285, MAX(0.00000001, (1/(1+EXP(-(INDEX(係数表!G:G,9) + $B285))))*(EXP(INDEX(係数表!H:H,9) + INDEX(係数表!I:I,9)*LN(INDEX(出力表!C:C,9)+1)))), MAX(0.00000001, (1-(1/(1+EXP(-(INDEX(係数表!G:G,9) + $B285)))))*(EXP(INDEX(係数表!H:H,9) + INDEX(係数表!I:I,9)*LN(INDEX(出力表!C:C,9)+1)))))))</f>
        <v>97.718316677333505</v>
      </c>
      <c r="Z285" t="e">
        <f>MIN(100, MAX(0, (100*(INDEX(出力表!D:D,9))/(EXP(INDEX(係数表!B:B,9) + $C285) + (INDEX(出力表!D:D,9)))) + (乱数表!$U285*(Settings!B12/(((INDEX(出力表!D:D,9))+1)^INDEX(係数表!E:E,9)*INDEX(係数表!F:F,9))))))</f>
        <v>#VALUE!</v>
      </c>
      <c r="AA285" t="e">
        <f>MIN(100, MAX(0, (INDEX(出力表!D:D,9))*Y285/MAX(Z285, Settings!B3)))</f>
        <v>#VALUE!</v>
      </c>
      <c r="AB285">
        <f>MIN(100, MAX(0, 100*BETAINV(乱数表!$J285, MAX(0.00000001, (1/(1+EXP(-(INDEX(係数表!G:G,10) + $B285))))*(EXP(INDEX(係数表!H:H,10) + INDEX(係数表!I:I,10)*LN(INDEX(出力表!C:C,10)+1)))), MAX(0.00000001, (1-(1/(1+EXP(-(INDEX(係数表!G:G,10) + $B285)))))*(EXP(INDEX(係数表!H:H,10) + INDEX(係数表!I:I,10)*LN(INDEX(出力表!C:C,10)+1)))))))</f>
        <v>89.558023705063462</v>
      </c>
      <c r="AC285" t="e">
        <f>MIN(100, MAX(0, (100*(INDEX(出力表!D:D,10))/(EXP(INDEX(係数表!B:B,10) + $C285) + (INDEX(出力表!D:D,10)))) + (乱数表!$V285*(Settings!B12/(((INDEX(出力表!D:D,10))+1)^INDEX(係数表!E:E,10)*INDEX(係数表!F:F,10))))))</f>
        <v>#VALUE!</v>
      </c>
      <c r="AD285" t="e">
        <f>MIN(100, MAX(0, (INDEX(出力表!D:D,10))*AB285/MAX(AC285, Settings!B3)))</f>
        <v>#VALUE!</v>
      </c>
      <c r="AE285">
        <f>MIN(100, MAX(0, 100*BETAINV(乱数表!$K285, MAX(0.00000001, (1/(1+EXP(-(INDEX(係数表!G:G,11) + $B285))))*(EXP(INDEX(係数表!H:H,11) + INDEX(係数表!I:I,11)*LN(INDEX(出力表!C:C,11)+1)))), MAX(0.00000001, (1-(1/(1+EXP(-(INDEX(係数表!G:G,11) + $B285)))))*(EXP(INDEX(係数表!H:H,11) + INDEX(係数表!I:I,11)*LN(INDEX(出力表!C:C,11)+1)))))))</f>
        <v>91.958713771283612</v>
      </c>
      <c r="AF285" t="e">
        <f>MIN(100, MAX(0, (100*(INDEX(出力表!D:D,11))/(EXP(INDEX(係数表!B:B,11) + $C285) + (INDEX(出力表!D:D,11)))) + (乱数表!$W285*(Settings!B12/(((INDEX(出力表!D:D,11))+1)^INDEX(係数表!E:E,11)*INDEX(係数表!F:F,11))))))</f>
        <v>#VALUE!</v>
      </c>
      <c r="AG285" t="e">
        <f>MIN(100, MAX(0, (INDEX(出力表!D:D,11))*AE285/MAX(AF285, Settings!B3)))</f>
        <v>#VALUE!</v>
      </c>
      <c r="AH285">
        <f>MIN(100, MAX(0, 100*BETAINV(乱数表!$L285, MAX(0.00000001, (1/(1+EXP(-(INDEX(係数表!G:G,12) + $B285))))*(EXP(INDEX(係数表!H:H,12) + INDEX(係数表!I:I,12)*LN(INDEX(出力表!C:C,12)+1)))), MAX(0.00000001, (1-(1/(1+EXP(-(INDEX(係数表!G:G,12) + $B285)))))*(EXP(INDEX(係数表!H:H,12) + INDEX(係数表!I:I,12)*LN(INDEX(出力表!C:C,12)+1)))))))</f>
        <v>72.851667982316741</v>
      </c>
      <c r="AI285" t="e">
        <f>MIN(100, MAX(0, (100*(INDEX(出力表!D:D,12))/(EXP(INDEX(係数表!B:B,12) + $C285) + (INDEX(出力表!D:D,12)))) + (乱数表!$X285*(Settings!B12/(((INDEX(出力表!D:D,12))+1)^INDEX(係数表!E:E,12)*INDEX(係数表!F:F,12))))))</f>
        <v>#VALUE!</v>
      </c>
      <c r="AJ285" t="e">
        <f>MIN(100, MAX(0, (INDEX(出力表!D:D,12))*AH285/MAX(AI285, Settings!B3)))</f>
        <v>#VALUE!</v>
      </c>
      <c r="AK285">
        <f>MIN(100, MAX(0, 100*BETAINV(乱数表!$M285, MAX(0.00000001, (1/(1+EXP(-(INDEX(係数表!G:G,13) + $B285))))*(EXP(INDEX(係数表!H:H,13) + INDEX(係数表!I:I,13)*LN(INDEX(出力表!C:C,13)+1)))), MAX(0.00000001, (1-(1/(1+EXP(-(INDEX(係数表!G:G,13) + $B285)))))*(EXP(INDEX(係数表!H:H,13) + INDEX(係数表!I:I,13)*LN(INDEX(出力表!C:C,13)+1)))))))</f>
        <v>99.843299303933335</v>
      </c>
      <c r="AL285" t="e">
        <f>MIN(100, MAX(0, (100*(INDEX(出力表!D:D,13))/(EXP(INDEX(係数表!B:B,13) + $C285) + (INDEX(出力表!D:D,13)))) + (乱数表!$Y285*(Settings!B12/(((INDEX(出力表!D:D,13))+1)^INDEX(係数表!E:E,13)*INDEX(係数表!F:F,13))))))</f>
        <v>#VALUE!</v>
      </c>
      <c r="AM285" t="e">
        <f>MIN(100, MAX(0, (INDEX(出力表!D:D,13))*AK285/MAX(AL285, Settings!B3)))</f>
        <v>#VALUE!</v>
      </c>
      <c r="AN285">
        <f>IF(ISNUMBER(F285), INDEX(出力表!B:B,2)*F285, 0)+IF(ISNUMBER(I285), INDEX(出力表!B:B,3)*I285, 0)+IF(ISNUMBER(L285), INDEX(出力表!B:B,4)*L285, 0)+IF(ISNUMBER(O285), INDEX(出力表!B:B,5)*O285, 0)+IF(ISNUMBER(R285), INDEX(出力表!B:B,6)*R285, 0)+IF(ISNUMBER(U285), INDEX(出力表!B:B,7)*U285, 0)+IF(ISNUMBER(X285), INDEX(出力表!B:B,8)*X285, 0)+IF(ISNUMBER(AA285), INDEX(出力表!B:B,9)*AA285, 0)+IF(ISNUMBER(AD285), INDEX(出力表!B:B,10)*AD285, 0)+IF(ISNUMBER(AG285), INDEX(出力表!B:B,11)*AG285, 0)+IF(ISNUMBER(AJ285), INDEX(出力表!B:B,12)*AJ285, 0)+IF(ISNUMBER(AM285), INDEX(出力表!B:B,13)*AM285, 0)</f>
        <v>0</v>
      </c>
      <c r="AO285">
        <f>IF(ISNUMBER(F285), INDEX(出力表!B:B,2), 0)+IF(ISNUMBER(I285), INDEX(出力表!B:B,3), 0)+IF(ISNUMBER(L285), INDEX(出力表!B:B,4), 0)+IF(ISNUMBER(O285), INDEX(出力表!B:B,5), 0)+IF(ISNUMBER(R285), INDEX(出力表!B:B,6), 0)+IF(ISNUMBER(U285), INDEX(出力表!B:B,7), 0)+IF(ISNUMBER(X285), INDEX(出力表!B:B,8), 0)+IF(ISNUMBER(AA285), INDEX(出力表!B:B,9), 0)+IF(ISNUMBER(AD285), INDEX(出力表!B:B,10), 0)+IF(ISNUMBER(AG285), INDEX(出力表!B:B,11), 0)+IF(ISNUMBER(AJ285), INDEX(出力表!B:B,12), 0)+IF(ISNUMBER(AM285), INDEX(出力表!B:B,13), 0)</f>
        <v>0</v>
      </c>
      <c r="AP285" t="str">
        <f t="shared" si="4"/>
        <v/>
      </c>
    </row>
    <row r="286" spans="1:42" x14ac:dyDescent="0.2">
      <c r="A286">
        <v>285</v>
      </c>
      <c r="B286">
        <f>IF(UPPER(Settings!B4)="TRUE", 乱数表!$Z286*Settings!B10, 0)</f>
        <v>0.1225344846484091</v>
      </c>
      <c r="C286">
        <f>IF(UPPER(Settings!B4)="TRUE", 乱数表!$AA286*Settings!B11, 0)</f>
        <v>2.7635726023075756E-2</v>
      </c>
      <c r="D286">
        <f>MIN(100, MAX(0, 100*BETAINV(乱数表!$B286, MAX(0.00000001, (1/(1+EXP(-(INDEX(係数表!G:G,2) + $B286))))*(EXP(INDEX(係数表!H:H,2) + INDEX(係数表!I:I,2)*LN(INDEX(出力表!C:C,2)+1)))), MAX(0.00000001, (1-(1/(1+EXP(-(INDEX(係数表!G:G,2) + $B286)))))*(EXP(INDEX(係数表!H:H,2) + INDEX(係数表!I:I,2)*LN(INDEX(出力表!C:C,2)+1)))))))</f>
        <v>67.514621641485903</v>
      </c>
      <c r="E286" t="e">
        <f>MIN(100, MAX(0, (100*(INDEX(出力表!D:D,2))/(EXP(INDEX(係数表!B:B,2) + $C286) + (INDEX(出力表!D:D,2)))) + (乱数表!$N286*(Settings!B12/(((INDEX(出力表!D:D,2))+1)^INDEX(係数表!E:E,2)*INDEX(係数表!F:F,2))))))</f>
        <v>#VALUE!</v>
      </c>
      <c r="F286" t="e">
        <f>MIN(100, MAX(0, (INDEX(出力表!D:D,2))*D286/MAX(E286, Settings!B3)))</f>
        <v>#VALUE!</v>
      </c>
      <c r="G286">
        <f>MIN(100, MAX(0, 100*BETAINV(乱数表!$C286, MAX(0.00000001, (1/(1+EXP(-(INDEX(係数表!G:G,3) + $B286))))*(EXP(INDEX(係数表!H:H,3) + INDEX(係数表!I:I,3)*LN(INDEX(出力表!C:C,3)+1)))), MAX(0.00000001, (1-(1/(1+EXP(-(INDEX(係数表!G:G,3) + $B286)))))*(EXP(INDEX(係数表!H:H,3) + INDEX(係数表!I:I,3)*LN(INDEX(出力表!C:C,3)+1)))))))</f>
        <v>94.841578195700876</v>
      </c>
      <c r="H286" t="e">
        <f>MIN(100, MAX(0, (100*(INDEX(出力表!D:D,3))/(EXP(INDEX(係数表!B:B,3) + $C286) + (INDEX(出力表!D:D,3)))) + (乱数表!$O286*(Settings!B12/(((INDEX(出力表!D:D,3))+1)^INDEX(係数表!E:E,3)*INDEX(係数表!F:F,3))))))</f>
        <v>#VALUE!</v>
      </c>
      <c r="I286" t="e">
        <f>MIN(100, MAX(0, (INDEX(出力表!D:D,3))*G286/MAX(H286, Settings!B3)))</f>
        <v>#VALUE!</v>
      </c>
      <c r="J286">
        <f>MIN(100, MAX(0, 100*BETAINV(乱数表!$D286, MAX(0.00000001, (1/(1+EXP(-(INDEX(係数表!G:G,4) + $B286))))*(EXP(INDEX(係数表!H:H,4) + INDEX(係数表!I:I,4)*LN(INDEX(出力表!C:C,4)+1)))), MAX(0.00000001, (1-(1/(1+EXP(-(INDEX(係数表!G:G,4) + $B286)))))*(EXP(INDEX(係数表!H:H,4) + INDEX(係数表!I:I,4)*LN(INDEX(出力表!C:C,4)+1)))))))</f>
        <v>94.290355404115545</v>
      </c>
      <c r="K286" t="e">
        <f>MIN(100, MAX(0, (100*(INDEX(出力表!D:D,4))/(EXP(INDEX(係数表!B:B,4) + $C286) + (INDEX(出力表!D:D,4)))) + (乱数表!$P286*(Settings!B12/(((INDEX(出力表!D:D,4))+1)^INDEX(係数表!E:E,4)*INDEX(係数表!F:F,4))))))</f>
        <v>#VALUE!</v>
      </c>
      <c r="L286" t="e">
        <f>MIN(100, MAX(0, (INDEX(出力表!D:D,4))*J286/MAX(K286, Settings!B3)))</f>
        <v>#VALUE!</v>
      </c>
      <c r="M286">
        <f>MIN(100, MAX(0, 100*BETAINV(乱数表!$E286, MAX(0.00000001, (1/(1+EXP(-(INDEX(係数表!G:G,5) + $B286))))*(EXP(INDEX(係数表!H:H,5) + INDEX(係数表!I:I,5)*LN(INDEX(出力表!C:C,5)+1)))), MAX(0.00000001, (1-(1/(1+EXP(-(INDEX(係数表!G:G,5) + $B286)))))*(EXP(INDEX(係数表!H:H,5) + INDEX(係数表!I:I,5)*LN(INDEX(出力表!C:C,5)+1)))))))</f>
        <v>99.939542447102212</v>
      </c>
      <c r="N286" t="e">
        <f>MIN(100, MAX(0, (100*(INDEX(出力表!D:D,5))/(EXP(INDEX(係数表!B:B,5) + $C286) + (INDEX(出力表!D:D,5)))) + (乱数表!$Q286*(Settings!B12/(((INDEX(出力表!D:D,5))+1)^INDEX(係数表!E:E,5)*INDEX(係数表!F:F,5))))))</f>
        <v>#VALUE!</v>
      </c>
      <c r="O286" t="e">
        <f>MIN(100, MAX(0, (INDEX(出力表!D:D,5))*M286/MAX(N286, Settings!B3)))</f>
        <v>#VALUE!</v>
      </c>
      <c r="P286">
        <f>MIN(100, MAX(0, 100*BETAINV(乱数表!$F286, MAX(0.00000001, (1/(1+EXP(-(INDEX(係数表!G:G,6) + $B286))))*(EXP(INDEX(係数表!H:H,6) + INDEX(係数表!I:I,6)*LN(INDEX(出力表!C:C,6)+1)))), MAX(0.00000001, (1-(1/(1+EXP(-(INDEX(係数表!G:G,6) + $B286)))))*(EXP(INDEX(係数表!H:H,6) + INDEX(係数表!I:I,6)*LN(INDEX(出力表!C:C,6)+1)))))))</f>
        <v>44.376505806913073</v>
      </c>
      <c r="Q286" t="e">
        <f>MIN(100, MAX(0, (100*(INDEX(出力表!D:D,6))/(EXP(INDEX(係数表!B:B,6) + $C286) + (INDEX(出力表!D:D,6)))) + (乱数表!$R286*(Settings!B12/(((INDEX(出力表!D:D,6))+1)^INDEX(係数表!E:E,6)*INDEX(係数表!F:F,6))))))</f>
        <v>#VALUE!</v>
      </c>
      <c r="R286" t="e">
        <f>MIN(100, MAX(0, (INDEX(出力表!D:D,6))*P286/MAX(Q286, Settings!B3)))</f>
        <v>#VALUE!</v>
      </c>
      <c r="S286">
        <f>MIN(100, MAX(0, 100*BETAINV(乱数表!$G286, MAX(0.00000001, (1/(1+EXP(-(INDEX(係数表!G:G,7) + $B286))))*(EXP(INDEX(係数表!H:H,7) + INDEX(係数表!I:I,7)*LN(INDEX(出力表!C:C,7)+1)))), MAX(0.00000001, (1-(1/(1+EXP(-(INDEX(係数表!G:G,7) + $B286)))))*(EXP(INDEX(係数表!H:H,7) + INDEX(係数表!I:I,7)*LN(INDEX(出力表!C:C,7)+1)))))))</f>
        <v>81.250595164215184</v>
      </c>
      <c r="T286" t="e">
        <f>MIN(100, MAX(0, (100*(INDEX(出力表!D:D,7))/(EXP(INDEX(係数表!B:B,7) + $C286) + (INDEX(出力表!D:D,7)))) + (乱数表!$S286*(Settings!B12/(((INDEX(出力表!D:D,7))+1)^INDEX(係数表!E:E,7)*INDEX(係数表!F:F,7))))))</f>
        <v>#VALUE!</v>
      </c>
      <c r="U286" t="e">
        <f>MIN(100, MAX(0, (INDEX(出力表!D:D,7))*S286/MAX(T286, Settings!B3)))</f>
        <v>#VALUE!</v>
      </c>
      <c r="V286">
        <f>MIN(100, MAX(0, 100*BETAINV(乱数表!$H286, MAX(0.00000001, (1/(1+EXP(-(INDEX(係数表!G:G,8) + $B286))))*(EXP(INDEX(係数表!H:H,8) + INDEX(係数表!I:I,8)*LN(INDEX(出力表!C:C,8)+1)))), MAX(0.00000001, (1-(1/(1+EXP(-(INDEX(係数表!G:G,8) + $B286)))))*(EXP(INDEX(係数表!H:H,8) + INDEX(係数表!I:I,8)*LN(INDEX(出力表!C:C,8)+1)))))))</f>
        <v>98.314593507336241</v>
      </c>
      <c r="W286" t="e">
        <f>MIN(100, MAX(0, (100*(INDEX(出力表!D:D,8))/(EXP(INDEX(係数表!B:B,8) + $C286) + (INDEX(出力表!D:D,8)))) + (乱数表!$T286*(Settings!B12/(((INDEX(出力表!D:D,8))+1)^INDEX(係数表!E:E,8)*INDEX(係数表!F:F,8))))))</f>
        <v>#VALUE!</v>
      </c>
      <c r="X286" t="e">
        <f>MIN(100, MAX(0, (INDEX(出力表!D:D,8))*V286/MAX(W286, Settings!B3)))</f>
        <v>#VALUE!</v>
      </c>
      <c r="Y286">
        <f>MIN(100, MAX(0, 100*BETAINV(乱数表!$I286, MAX(0.00000001, (1/(1+EXP(-(INDEX(係数表!G:G,9) + $B286))))*(EXP(INDEX(係数表!H:H,9) + INDEX(係数表!I:I,9)*LN(INDEX(出力表!C:C,9)+1)))), MAX(0.00000001, (1-(1/(1+EXP(-(INDEX(係数表!G:G,9) + $B286)))))*(EXP(INDEX(係数表!H:H,9) + INDEX(係数表!I:I,9)*LN(INDEX(出力表!C:C,9)+1)))))))</f>
        <v>58.107648347767778</v>
      </c>
      <c r="Z286" t="e">
        <f>MIN(100, MAX(0, (100*(INDEX(出力表!D:D,9))/(EXP(INDEX(係数表!B:B,9) + $C286) + (INDEX(出力表!D:D,9)))) + (乱数表!$U286*(Settings!B12/(((INDEX(出力表!D:D,9))+1)^INDEX(係数表!E:E,9)*INDEX(係数表!F:F,9))))))</f>
        <v>#VALUE!</v>
      </c>
      <c r="AA286" t="e">
        <f>MIN(100, MAX(0, (INDEX(出力表!D:D,9))*Y286/MAX(Z286, Settings!B3)))</f>
        <v>#VALUE!</v>
      </c>
      <c r="AB286">
        <f>MIN(100, MAX(0, 100*BETAINV(乱数表!$J286, MAX(0.00000001, (1/(1+EXP(-(INDEX(係数表!G:G,10) + $B286))))*(EXP(INDEX(係数表!H:H,10) + INDEX(係数表!I:I,10)*LN(INDEX(出力表!C:C,10)+1)))), MAX(0.00000001, (1-(1/(1+EXP(-(INDEX(係数表!G:G,10) + $B286)))))*(EXP(INDEX(係数表!H:H,10) + INDEX(係数表!I:I,10)*LN(INDEX(出力表!C:C,10)+1)))))))</f>
        <v>87.786491550382536</v>
      </c>
      <c r="AC286" t="e">
        <f>MIN(100, MAX(0, (100*(INDEX(出力表!D:D,10))/(EXP(INDEX(係数表!B:B,10) + $C286) + (INDEX(出力表!D:D,10)))) + (乱数表!$V286*(Settings!B12/(((INDEX(出力表!D:D,10))+1)^INDEX(係数表!E:E,10)*INDEX(係数表!F:F,10))))))</f>
        <v>#VALUE!</v>
      </c>
      <c r="AD286" t="e">
        <f>MIN(100, MAX(0, (INDEX(出力表!D:D,10))*AB286/MAX(AC286, Settings!B3)))</f>
        <v>#VALUE!</v>
      </c>
      <c r="AE286">
        <f>MIN(100, MAX(0, 100*BETAINV(乱数表!$K286, MAX(0.00000001, (1/(1+EXP(-(INDEX(係数表!G:G,11) + $B286))))*(EXP(INDEX(係数表!H:H,11) + INDEX(係数表!I:I,11)*LN(INDEX(出力表!C:C,11)+1)))), MAX(0.00000001, (1-(1/(1+EXP(-(INDEX(係数表!G:G,11) + $B286)))))*(EXP(INDEX(係数表!H:H,11) + INDEX(係数表!I:I,11)*LN(INDEX(出力表!C:C,11)+1)))))))</f>
        <v>39.955986948141614</v>
      </c>
      <c r="AF286" t="e">
        <f>MIN(100, MAX(0, (100*(INDEX(出力表!D:D,11))/(EXP(INDEX(係数表!B:B,11) + $C286) + (INDEX(出力表!D:D,11)))) + (乱数表!$W286*(Settings!B12/(((INDEX(出力表!D:D,11))+1)^INDEX(係数表!E:E,11)*INDEX(係数表!F:F,11))))))</f>
        <v>#VALUE!</v>
      </c>
      <c r="AG286" t="e">
        <f>MIN(100, MAX(0, (INDEX(出力表!D:D,11))*AE286/MAX(AF286, Settings!B3)))</f>
        <v>#VALUE!</v>
      </c>
      <c r="AH286">
        <f>MIN(100, MAX(0, 100*BETAINV(乱数表!$L286, MAX(0.00000001, (1/(1+EXP(-(INDEX(係数表!G:G,12) + $B286))))*(EXP(INDEX(係数表!H:H,12) + INDEX(係数表!I:I,12)*LN(INDEX(出力表!C:C,12)+1)))), MAX(0.00000001, (1-(1/(1+EXP(-(INDEX(係数表!G:G,12) + $B286)))))*(EXP(INDEX(係数表!H:H,12) + INDEX(係数表!I:I,12)*LN(INDEX(出力表!C:C,12)+1)))))))</f>
        <v>99.756516263784562</v>
      </c>
      <c r="AI286" t="e">
        <f>MIN(100, MAX(0, (100*(INDEX(出力表!D:D,12))/(EXP(INDEX(係数表!B:B,12) + $C286) + (INDEX(出力表!D:D,12)))) + (乱数表!$X286*(Settings!B12/(((INDEX(出力表!D:D,12))+1)^INDEX(係数表!E:E,12)*INDEX(係数表!F:F,12))))))</f>
        <v>#VALUE!</v>
      </c>
      <c r="AJ286" t="e">
        <f>MIN(100, MAX(0, (INDEX(出力表!D:D,12))*AH286/MAX(AI286, Settings!B3)))</f>
        <v>#VALUE!</v>
      </c>
      <c r="AK286">
        <f>MIN(100, MAX(0, 100*BETAINV(乱数表!$M286, MAX(0.00000001, (1/(1+EXP(-(INDEX(係数表!G:G,13) + $B286))))*(EXP(INDEX(係数表!H:H,13) + INDEX(係数表!I:I,13)*LN(INDEX(出力表!C:C,13)+1)))), MAX(0.00000001, (1-(1/(1+EXP(-(INDEX(係数表!G:G,13) + $B286)))))*(EXP(INDEX(係数表!H:H,13) + INDEX(係数表!I:I,13)*LN(INDEX(出力表!C:C,13)+1)))))))</f>
        <v>98.257428184091395</v>
      </c>
      <c r="AL286" t="e">
        <f>MIN(100, MAX(0, (100*(INDEX(出力表!D:D,13))/(EXP(INDEX(係数表!B:B,13) + $C286) + (INDEX(出力表!D:D,13)))) + (乱数表!$Y286*(Settings!B12/(((INDEX(出力表!D:D,13))+1)^INDEX(係数表!E:E,13)*INDEX(係数表!F:F,13))))))</f>
        <v>#VALUE!</v>
      </c>
      <c r="AM286" t="e">
        <f>MIN(100, MAX(0, (INDEX(出力表!D:D,13))*AK286/MAX(AL286, Settings!B3)))</f>
        <v>#VALUE!</v>
      </c>
      <c r="AN286">
        <f>IF(ISNUMBER(F286), INDEX(出力表!B:B,2)*F286, 0)+IF(ISNUMBER(I286), INDEX(出力表!B:B,3)*I286, 0)+IF(ISNUMBER(L286), INDEX(出力表!B:B,4)*L286, 0)+IF(ISNUMBER(O286), INDEX(出力表!B:B,5)*O286, 0)+IF(ISNUMBER(R286), INDEX(出力表!B:B,6)*R286, 0)+IF(ISNUMBER(U286), INDEX(出力表!B:B,7)*U286, 0)+IF(ISNUMBER(X286), INDEX(出力表!B:B,8)*X286, 0)+IF(ISNUMBER(AA286), INDEX(出力表!B:B,9)*AA286, 0)+IF(ISNUMBER(AD286), INDEX(出力表!B:B,10)*AD286, 0)+IF(ISNUMBER(AG286), INDEX(出力表!B:B,11)*AG286, 0)+IF(ISNUMBER(AJ286), INDEX(出力表!B:B,12)*AJ286, 0)+IF(ISNUMBER(AM286), INDEX(出力表!B:B,13)*AM286, 0)</f>
        <v>0</v>
      </c>
      <c r="AO286">
        <f>IF(ISNUMBER(F286), INDEX(出力表!B:B,2), 0)+IF(ISNUMBER(I286), INDEX(出力表!B:B,3), 0)+IF(ISNUMBER(L286), INDEX(出力表!B:B,4), 0)+IF(ISNUMBER(O286), INDEX(出力表!B:B,5), 0)+IF(ISNUMBER(R286), INDEX(出力表!B:B,6), 0)+IF(ISNUMBER(U286), INDEX(出力表!B:B,7), 0)+IF(ISNUMBER(X286), INDEX(出力表!B:B,8), 0)+IF(ISNUMBER(AA286), INDEX(出力表!B:B,9), 0)+IF(ISNUMBER(AD286), INDEX(出力表!B:B,10), 0)+IF(ISNUMBER(AG286), INDEX(出力表!B:B,11), 0)+IF(ISNUMBER(AJ286), INDEX(出力表!B:B,12), 0)+IF(ISNUMBER(AM286), INDEX(出力表!B:B,13), 0)</f>
        <v>0</v>
      </c>
      <c r="AP286" t="str">
        <f t="shared" si="4"/>
        <v/>
      </c>
    </row>
    <row r="287" spans="1:42" x14ac:dyDescent="0.2">
      <c r="A287">
        <v>286</v>
      </c>
      <c r="B287">
        <f>IF(UPPER(Settings!B4)="TRUE", 乱数表!$Z287*Settings!B10, 0)</f>
        <v>-0.25361235631345502</v>
      </c>
      <c r="C287">
        <f>IF(UPPER(Settings!B4)="TRUE", 乱数表!$AA287*Settings!B11, 0)</f>
        <v>0.1209592611206509</v>
      </c>
      <c r="D287">
        <f>MIN(100, MAX(0, 100*BETAINV(乱数表!$B287, MAX(0.00000001, (1/(1+EXP(-(INDEX(係数表!G:G,2) + $B287))))*(EXP(INDEX(係数表!H:H,2) + INDEX(係数表!I:I,2)*LN(INDEX(出力表!C:C,2)+1)))), MAX(0.00000001, (1-(1/(1+EXP(-(INDEX(係数表!G:G,2) + $B287)))))*(EXP(INDEX(係数表!H:H,2) + INDEX(係数表!I:I,2)*LN(INDEX(出力表!C:C,2)+1)))))))</f>
        <v>89.617005800824529</v>
      </c>
      <c r="E287" t="e">
        <f>MIN(100, MAX(0, (100*(INDEX(出力表!D:D,2))/(EXP(INDEX(係数表!B:B,2) + $C287) + (INDEX(出力表!D:D,2)))) + (乱数表!$N287*(Settings!B12/(((INDEX(出力表!D:D,2))+1)^INDEX(係数表!E:E,2)*INDEX(係数表!F:F,2))))))</f>
        <v>#VALUE!</v>
      </c>
      <c r="F287" t="e">
        <f>MIN(100, MAX(0, (INDEX(出力表!D:D,2))*D287/MAX(E287, Settings!B3)))</f>
        <v>#VALUE!</v>
      </c>
      <c r="G287">
        <f>MIN(100, MAX(0, 100*BETAINV(乱数表!$C287, MAX(0.00000001, (1/(1+EXP(-(INDEX(係数表!G:G,3) + $B287))))*(EXP(INDEX(係数表!H:H,3) + INDEX(係数表!I:I,3)*LN(INDEX(出力表!C:C,3)+1)))), MAX(0.00000001, (1-(1/(1+EXP(-(INDEX(係数表!G:G,3) + $B287)))))*(EXP(INDEX(係数表!H:H,3) + INDEX(係数表!I:I,3)*LN(INDEX(出力表!C:C,3)+1)))))))</f>
        <v>77.208020247324967</v>
      </c>
      <c r="H287" t="e">
        <f>MIN(100, MAX(0, (100*(INDEX(出力表!D:D,3))/(EXP(INDEX(係数表!B:B,3) + $C287) + (INDEX(出力表!D:D,3)))) + (乱数表!$O287*(Settings!B12/(((INDEX(出力表!D:D,3))+1)^INDEX(係数表!E:E,3)*INDEX(係数表!F:F,3))))))</f>
        <v>#VALUE!</v>
      </c>
      <c r="I287" t="e">
        <f>MIN(100, MAX(0, (INDEX(出力表!D:D,3))*G287/MAX(H287, Settings!B3)))</f>
        <v>#VALUE!</v>
      </c>
      <c r="J287">
        <f>MIN(100, MAX(0, 100*BETAINV(乱数表!$D287, MAX(0.00000001, (1/(1+EXP(-(INDEX(係数表!G:G,4) + $B287))))*(EXP(INDEX(係数表!H:H,4) + INDEX(係数表!I:I,4)*LN(INDEX(出力表!C:C,4)+1)))), MAX(0.00000001, (1-(1/(1+EXP(-(INDEX(係数表!G:G,4) + $B287)))))*(EXP(INDEX(係数表!H:H,4) + INDEX(係数表!I:I,4)*LN(INDEX(出力表!C:C,4)+1)))))))</f>
        <v>69.53429420207155</v>
      </c>
      <c r="K287" t="e">
        <f>MIN(100, MAX(0, (100*(INDEX(出力表!D:D,4))/(EXP(INDEX(係数表!B:B,4) + $C287) + (INDEX(出力表!D:D,4)))) + (乱数表!$P287*(Settings!B12/(((INDEX(出力表!D:D,4))+1)^INDEX(係数表!E:E,4)*INDEX(係数表!F:F,4))))))</f>
        <v>#VALUE!</v>
      </c>
      <c r="L287" t="e">
        <f>MIN(100, MAX(0, (INDEX(出力表!D:D,4))*J287/MAX(K287, Settings!B3)))</f>
        <v>#VALUE!</v>
      </c>
      <c r="M287">
        <f>MIN(100, MAX(0, 100*BETAINV(乱数表!$E287, MAX(0.00000001, (1/(1+EXP(-(INDEX(係数表!G:G,5) + $B287))))*(EXP(INDEX(係数表!H:H,5) + INDEX(係数表!I:I,5)*LN(INDEX(出力表!C:C,5)+1)))), MAX(0.00000001, (1-(1/(1+EXP(-(INDEX(係数表!G:G,5) + $B287)))))*(EXP(INDEX(係数表!H:H,5) + INDEX(係数表!I:I,5)*LN(INDEX(出力表!C:C,5)+1)))))))</f>
        <v>86.616370149060188</v>
      </c>
      <c r="N287" t="e">
        <f>MIN(100, MAX(0, (100*(INDEX(出力表!D:D,5))/(EXP(INDEX(係数表!B:B,5) + $C287) + (INDEX(出力表!D:D,5)))) + (乱数表!$Q287*(Settings!B12/(((INDEX(出力表!D:D,5))+1)^INDEX(係数表!E:E,5)*INDEX(係数表!F:F,5))))))</f>
        <v>#VALUE!</v>
      </c>
      <c r="O287" t="e">
        <f>MIN(100, MAX(0, (INDEX(出力表!D:D,5))*M287/MAX(N287, Settings!B3)))</f>
        <v>#VALUE!</v>
      </c>
      <c r="P287">
        <f>MIN(100, MAX(0, 100*BETAINV(乱数表!$F287, MAX(0.00000001, (1/(1+EXP(-(INDEX(係数表!G:G,6) + $B287))))*(EXP(INDEX(係数表!H:H,6) + INDEX(係数表!I:I,6)*LN(INDEX(出力表!C:C,6)+1)))), MAX(0.00000001, (1-(1/(1+EXP(-(INDEX(係数表!G:G,6) + $B287)))))*(EXP(INDEX(係数表!H:H,6) + INDEX(係数表!I:I,6)*LN(INDEX(出力表!C:C,6)+1)))))))</f>
        <v>92.670231828756414</v>
      </c>
      <c r="Q287" t="e">
        <f>MIN(100, MAX(0, (100*(INDEX(出力表!D:D,6))/(EXP(INDEX(係数表!B:B,6) + $C287) + (INDEX(出力表!D:D,6)))) + (乱数表!$R287*(Settings!B12/(((INDEX(出力表!D:D,6))+1)^INDEX(係数表!E:E,6)*INDEX(係数表!F:F,6))))))</f>
        <v>#VALUE!</v>
      </c>
      <c r="R287" t="e">
        <f>MIN(100, MAX(0, (INDEX(出力表!D:D,6))*P287/MAX(Q287, Settings!B3)))</f>
        <v>#VALUE!</v>
      </c>
      <c r="S287">
        <f>MIN(100, MAX(0, 100*BETAINV(乱数表!$G287, MAX(0.00000001, (1/(1+EXP(-(INDEX(係数表!G:G,7) + $B287))))*(EXP(INDEX(係数表!H:H,7) + INDEX(係数表!I:I,7)*LN(INDEX(出力表!C:C,7)+1)))), MAX(0.00000001, (1-(1/(1+EXP(-(INDEX(係数表!G:G,7) + $B287)))))*(EXP(INDEX(係数表!H:H,7) + INDEX(係数表!I:I,7)*LN(INDEX(出力表!C:C,7)+1)))))))</f>
        <v>86.632709414300265</v>
      </c>
      <c r="T287" t="e">
        <f>MIN(100, MAX(0, (100*(INDEX(出力表!D:D,7))/(EXP(INDEX(係数表!B:B,7) + $C287) + (INDEX(出力表!D:D,7)))) + (乱数表!$S287*(Settings!B12/(((INDEX(出力表!D:D,7))+1)^INDEX(係数表!E:E,7)*INDEX(係数表!F:F,7))))))</f>
        <v>#VALUE!</v>
      </c>
      <c r="U287" t="e">
        <f>MIN(100, MAX(0, (INDEX(出力表!D:D,7))*S287/MAX(T287, Settings!B3)))</f>
        <v>#VALUE!</v>
      </c>
      <c r="V287">
        <f>MIN(100, MAX(0, 100*BETAINV(乱数表!$H287, MAX(0.00000001, (1/(1+EXP(-(INDEX(係数表!G:G,8) + $B287))))*(EXP(INDEX(係数表!H:H,8) + INDEX(係数表!I:I,8)*LN(INDEX(出力表!C:C,8)+1)))), MAX(0.00000001, (1-(1/(1+EXP(-(INDEX(係数表!G:G,8) + $B287)))))*(EXP(INDEX(係数表!H:H,8) + INDEX(係数表!I:I,8)*LN(INDEX(出力表!C:C,8)+1)))))))</f>
        <v>77.567938487855542</v>
      </c>
      <c r="W287" t="e">
        <f>MIN(100, MAX(0, (100*(INDEX(出力表!D:D,8))/(EXP(INDEX(係数表!B:B,8) + $C287) + (INDEX(出力表!D:D,8)))) + (乱数表!$T287*(Settings!B12/(((INDEX(出力表!D:D,8))+1)^INDEX(係数表!E:E,8)*INDEX(係数表!F:F,8))))))</f>
        <v>#VALUE!</v>
      </c>
      <c r="X287" t="e">
        <f>MIN(100, MAX(0, (INDEX(出力表!D:D,8))*V287/MAX(W287, Settings!B3)))</f>
        <v>#VALUE!</v>
      </c>
      <c r="Y287">
        <f>MIN(100, MAX(0, 100*BETAINV(乱数表!$I287, MAX(0.00000001, (1/(1+EXP(-(INDEX(係数表!G:G,9) + $B287))))*(EXP(INDEX(係数表!H:H,9) + INDEX(係数表!I:I,9)*LN(INDEX(出力表!C:C,9)+1)))), MAX(0.00000001, (1-(1/(1+EXP(-(INDEX(係数表!G:G,9) + $B287)))))*(EXP(INDEX(係数表!H:H,9) + INDEX(係数表!I:I,9)*LN(INDEX(出力表!C:C,9)+1)))))))</f>
        <v>91.044247153219104</v>
      </c>
      <c r="Z287" t="e">
        <f>MIN(100, MAX(0, (100*(INDEX(出力表!D:D,9))/(EXP(INDEX(係数表!B:B,9) + $C287) + (INDEX(出力表!D:D,9)))) + (乱数表!$U287*(Settings!B12/(((INDEX(出力表!D:D,9))+1)^INDEX(係数表!E:E,9)*INDEX(係数表!F:F,9))))))</f>
        <v>#VALUE!</v>
      </c>
      <c r="AA287" t="e">
        <f>MIN(100, MAX(0, (INDEX(出力表!D:D,9))*Y287/MAX(Z287, Settings!B3)))</f>
        <v>#VALUE!</v>
      </c>
      <c r="AB287">
        <f>MIN(100, MAX(0, 100*BETAINV(乱数表!$J287, MAX(0.00000001, (1/(1+EXP(-(INDEX(係数表!G:G,10) + $B287))))*(EXP(INDEX(係数表!H:H,10) + INDEX(係数表!I:I,10)*LN(INDEX(出力表!C:C,10)+1)))), MAX(0.00000001, (1-(1/(1+EXP(-(INDEX(係数表!G:G,10) + $B287)))))*(EXP(INDEX(係数表!H:H,10) + INDEX(係数表!I:I,10)*LN(INDEX(出力表!C:C,10)+1)))))))</f>
        <v>99.995879779998617</v>
      </c>
      <c r="AC287" t="e">
        <f>MIN(100, MAX(0, (100*(INDEX(出力表!D:D,10))/(EXP(INDEX(係数表!B:B,10) + $C287) + (INDEX(出力表!D:D,10)))) + (乱数表!$V287*(Settings!B12/(((INDEX(出力表!D:D,10))+1)^INDEX(係数表!E:E,10)*INDEX(係数表!F:F,10))))))</f>
        <v>#VALUE!</v>
      </c>
      <c r="AD287" t="e">
        <f>MIN(100, MAX(0, (INDEX(出力表!D:D,10))*AB287/MAX(AC287, Settings!B3)))</f>
        <v>#VALUE!</v>
      </c>
      <c r="AE287">
        <f>MIN(100, MAX(0, 100*BETAINV(乱数表!$K287, MAX(0.00000001, (1/(1+EXP(-(INDEX(係数表!G:G,11) + $B287))))*(EXP(INDEX(係数表!H:H,11) + INDEX(係数表!I:I,11)*LN(INDEX(出力表!C:C,11)+1)))), MAX(0.00000001, (1-(1/(1+EXP(-(INDEX(係数表!G:G,11) + $B287)))))*(EXP(INDEX(係数表!H:H,11) + INDEX(係数表!I:I,11)*LN(INDEX(出力表!C:C,11)+1)))))))</f>
        <v>98.93190628220934</v>
      </c>
      <c r="AF287" t="e">
        <f>MIN(100, MAX(0, (100*(INDEX(出力表!D:D,11))/(EXP(INDEX(係数表!B:B,11) + $C287) + (INDEX(出力表!D:D,11)))) + (乱数表!$W287*(Settings!B12/(((INDEX(出力表!D:D,11))+1)^INDEX(係数表!E:E,11)*INDEX(係数表!F:F,11))))))</f>
        <v>#VALUE!</v>
      </c>
      <c r="AG287" t="e">
        <f>MIN(100, MAX(0, (INDEX(出力表!D:D,11))*AE287/MAX(AF287, Settings!B3)))</f>
        <v>#VALUE!</v>
      </c>
      <c r="AH287">
        <f>MIN(100, MAX(0, 100*BETAINV(乱数表!$L287, MAX(0.00000001, (1/(1+EXP(-(INDEX(係数表!G:G,12) + $B287))))*(EXP(INDEX(係数表!H:H,12) + INDEX(係数表!I:I,12)*LN(INDEX(出力表!C:C,12)+1)))), MAX(0.00000001, (1-(1/(1+EXP(-(INDEX(係数表!G:G,12) + $B287)))))*(EXP(INDEX(係数表!H:H,12) + INDEX(係数表!I:I,12)*LN(INDEX(出力表!C:C,12)+1)))))))</f>
        <v>84.07214523327066</v>
      </c>
      <c r="AI287" t="e">
        <f>MIN(100, MAX(0, (100*(INDEX(出力表!D:D,12))/(EXP(INDEX(係数表!B:B,12) + $C287) + (INDEX(出力表!D:D,12)))) + (乱数表!$X287*(Settings!B12/(((INDEX(出力表!D:D,12))+1)^INDEX(係数表!E:E,12)*INDEX(係数表!F:F,12))))))</f>
        <v>#VALUE!</v>
      </c>
      <c r="AJ287" t="e">
        <f>MIN(100, MAX(0, (INDEX(出力表!D:D,12))*AH287/MAX(AI287, Settings!B3)))</f>
        <v>#VALUE!</v>
      </c>
      <c r="AK287">
        <f>MIN(100, MAX(0, 100*BETAINV(乱数表!$M287, MAX(0.00000001, (1/(1+EXP(-(INDEX(係数表!G:G,13) + $B287))))*(EXP(INDEX(係数表!H:H,13) + INDEX(係数表!I:I,13)*LN(INDEX(出力表!C:C,13)+1)))), MAX(0.00000001, (1-(1/(1+EXP(-(INDEX(係数表!G:G,13) + $B287)))))*(EXP(INDEX(係数表!H:H,13) + INDEX(係数表!I:I,13)*LN(INDEX(出力表!C:C,13)+1)))))))</f>
        <v>89.785764530082929</v>
      </c>
      <c r="AL287" t="e">
        <f>MIN(100, MAX(0, (100*(INDEX(出力表!D:D,13))/(EXP(INDEX(係数表!B:B,13) + $C287) + (INDEX(出力表!D:D,13)))) + (乱数表!$Y287*(Settings!B12/(((INDEX(出力表!D:D,13))+1)^INDEX(係数表!E:E,13)*INDEX(係数表!F:F,13))))))</f>
        <v>#VALUE!</v>
      </c>
      <c r="AM287" t="e">
        <f>MIN(100, MAX(0, (INDEX(出力表!D:D,13))*AK287/MAX(AL287, Settings!B3)))</f>
        <v>#VALUE!</v>
      </c>
      <c r="AN287">
        <f>IF(ISNUMBER(F287), INDEX(出力表!B:B,2)*F287, 0)+IF(ISNUMBER(I287), INDEX(出力表!B:B,3)*I287, 0)+IF(ISNUMBER(L287), INDEX(出力表!B:B,4)*L287, 0)+IF(ISNUMBER(O287), INDEX(出力表!B:B,5)*O287, 0)+IF(ISNUMBER(R287), INDEX(出力表!B:B,6)*R287, 0)+IF(ISNUMBER(U287), INDEX(出力表!B:B,7)*U287, 0)+IF(ISNUMBER(X287), INDEX(出力表!B:B,8)*X287, 0)+IF(ISNUMBER(AA287), INDEX(出力表!B:B,9)*AA287, 0)+IF(ISNUMBER(AD287), INDEX(出力表!B:B,10)*AD287, 0)+IF(ISNUMBER(AG287), INDEX(出力表!B:B,11)*AG287, 0)+IF(ISNUMBER(AJ287), INDEX(出力表!B:B,12)*AJ287, 0)+IF(ISNUMBER(AM287), INDEX(出力表!B:B,13)*AM287, 0)</f>
        <v>0</v>
      </c>
      <c r="AO287">
        <f>IF(ISNUMBER(F287), INDEX(出力表!B:B,2), 0)+IF(ISNUMBER(I287), INDEX(出力表!B:B,3), 0)+IF(ISNUMBER(L287), INDEX(出力表!B:B,4), 0)+IF(ISNUMBER(O287), INDEX(出力表!B:B,5), 0)+IF(ISNUMBER(R287), INDEX(出力表!B:B,6), 0)+IF(ISNUMBER(U287), INDEX(出力表!B:B,7), 0)+IF(ISNUMBER(X287), INDEX(出力表!B:B,8), 0)+IF(ISNUMBER(AA287), INDEX(出力表!B:B,9), 0)+IF(ISNUMBER(AD287), INDEX(出力表!B:B,10), 0)+IF(ISNUMBER(AG287), INDEX(出力表!B:B,11), 0)+IF(ISNUMBER(AJ287), INDEX(出力表!B:B,12), 0)+IF(ISNUMBER(AM287), INDEX(出力表!B:B,13), 0)</f>
        <v>0</v>
      </c>
      <c r="AP287" t="str">
        <f t="shared" si="4"/>
        <v/>
      </c>
    </row>
    <row r="288" spans="1:42" x14ac:dyDescent="0.2">
      <c r="A288">
        <v>287</v>
      </c>
      <c r="B288">
        <f>IF(UPPER(Settings!B4)="TRUE", 乱数表!$Z288*Settings!B10, 0)</f>
        <v>0.55957247645487296</v>
      </c>
      <c r="C288">
        <f>IF(UPPER(Settings!B4)="TRUE", 乱数表!$AA288*Settings!B11, 0)</f>
        <v>-0.14811312976778163</v>
      </c>
      <c r="D288">
        <f>MIN(100, MAX(0, 100*BETAINV(乱数表!$B288, MAX(0.00000001, (1/(1+EXP(-(INDEX(係数表!G:G,2) + $B288))))*(EXP(INDEX(係数表!H:H,2) + INDEX(係数表!I:I,2)*LN(INDEX(出力表!C:C,2)+1)))), MAX(0.00000001, (1-(1/(1+EXP(-(INDEX(係数表!G:G,2) + $B288)))))*(EXP(INDEX(係数表!H:H,2) + INDEX(係数表!I:I,2)*LN(INDEX(出力表!C:C,2)+1)))))))</f>
        <v>76.332016081267909</v>
      </c>
      <c r="E288" t="e">
        <f>MIN(100, MAX(0, (100*(INDEX(出力表!D:D,2))/(EXP(INDEX(係数表!B:B,2) + $C288) + (INDEX(出力表!D:D,2)))) + (乱数表!$N288*(Settings!B12/(((INDEX(出力表!D:D,2))+1)^INDEX(係数表!E:E,2)*INDEX(係数表!F:F,2))))))</f>
        <v>#VALUE!</v>
      </c>
      <c r="F288" t="e">
        <f>MIN(100, MAX(0, (INDEX(出力表!D:D,2))*D288/MAX(E288, Settings!B3)))</f>
        <v>#VALUE!</v>
      </c>
      <c r="G288">
        <f>MIN(100, MAX(0, 100*BETAINV(乱数表!$C288, MAX(0.00000001, (1/(1+EXP(-(INDEX(係数表!G:G,3) + $B288))))*(EXP(INDEX(係数表!H:H,3) + INDEX(係数表!I:I,3)*LN(INDEX(出力表!C:C,3)+1)))), MAX(0.00000001, (1-(1/(1+EXP(-(INDEX(係数表!G:G,3) + $B288)))))*(EXP(INDEX(係数表!H:H,3) + INDEX(係数表!I:I,3)*LN(INDEX(出力表!C:C,3)+1)))))))</f>
        <v>99.489273203624109</v>
      </c>
      <c r="H288" t="e">
        <f>MIN(100, MAX(0, (100*(INDEX(出力表!D:D,3))/(EXP(INDEX(係数表!B:B,3) + $C288) + (INDEX(出力表!D:D,3)))) + (乱数表!$O288*(Settings!B12/(((INDEX(出力表!D:D,3))+1)^INDEX(係数表!E:E,3)*INDEX(係数表!F:F,3))))))</f>
        <v>#VALUE!</v>
      </c>
      <c r="I288" t="e">
        <f>MIN(100, MAX(0, (INDEX(出力表!D:D,3))*G288/MAX(H288, Settings!B3)))</f>
        <v>#VALUE!</v>
      </c>
      <c r="J288">
        <f>MIN(100, MAX(0, 100*BETAINV(乱数表!$D288, MAX(0.00000001, (1/(1+EXP(-(INDEX(係数表!G:G,4) + $B288))))*(EXP(INDEX(係数表!H:H,4) + INDEX(係数表!I:I,4)*LN(INDEX(出力表!C:C,4)+1)))), MAX(0.00000001, (1-(1/(1+EXP(-(INDEX(係数表!G:G,4) + $B288)))))*(EXP(INDEX(係数表!H:H,4) + INDEX(係数表!I:I,4)*LN(INDEX(出力表!C:C,4)+1)))))))</f>
        <v>97.756410334360737</v>
      </c>
      <c r="K288" t="e">
        <f>MIN(100, MAX(0, (100*(INDEX(出力表!D:D,4))/(EXP(INDEX(係数表!B:B,4) + $C288) + (INDEX(出力表!D:D,4)))) + (乱数表!$P288*(Settings!B12/(((INDEX(出力表!D:D,4))+1)^INDEX(係数表!E:E,4)*INDEX(係数表!F:F,4))))))</f>
        <v>#VALUE!</v>
      </c>
      <c r="L288" t="e">
        <f>MIN(100, MAX(0, (INDEX(出力表!D:D,4))*J288/MAX(K288, Settings!B3)))</f>
        <v>#VALUE!</v>
      </c>
      <c r="M288">
        <f>MIN(100, MAX(0, 100*BETAINV(乱数表!$E288, MAX(0.00000001, (1/(1+EXP(-(INDEX(係数表!G:G,5) + $B288))))*(EXP(INDEX(係数表!H:H,5) + INDEX(係数表!I:I,5)*LN(INDEX(出力表!C:C,5)+1)))), MAX(0.00000001, (1-(1/(1+EXP(-(INDEX(係数表!G:G,5) + $B288)))))*(EXP(INDEX(係数表!H:H,5) + INDEX(係数表!I:I,5)*LN(INDEX(出力表!C:C,5)+1)))))))</f>
        <v>99.991790818853815</v>
      </c>
      <c r="N288" t="e">
        <f>MIN(100, MAX(0, (100*(INDEX(出力表!D:D,5))/(EXP(INDEX(係数表!B:B,5) + $C288) + (INDEX(出力表!D:D,5)))) + (乱数表!$Q288*(Settings!B12/(((INDEX(出力表!D:D,5))+1)^INDEX(係数表!E:E,5)*INDEX(係数表!F:F,5))))))</f>
        <v>#VALUE!</v>
      </c>
      <c r="O288" t="e">
        <f>MIN(100, MAX(0, (INDEX(出力表!D:D,5))*M288/MAX(N288, Settings!B3)))</f>
        <v>#VALUE!</v>
      </c>
      <c r="P288">
        <f>MIN(100, MAX(0, 100*BETAINV(乱数表!$F288, MAX(0.00000001, (1/(1+EXP(-(INDEX(係数表!G:G,6) + $B288))))*(EXP(INDEX(係数表!H:H,6) + INDEX(係数表!I:I,6)*LN(INDEX(出力表!C:C,6)+1)))), MAX(0.00000001, (1-(1/(1+EXP(-(INDEX(係数表!G:G,6) + $B288)))))*(EXP(INDEX(係数表!H:H,6) + INDEX(係数表!I:I,6)*LN(INDEX(出力表!C:C,6)+1)))))))</f>
        <v>88.034860223557004</v>
      </c>
      <c r="Q288" t="e">
        <f>MIN(100, MAX(0, (100*(INDEX(出力表!D:D,6))/(EXP(INDEX(係数表!B:B,6) + $C288) + (INDEX(出力表!D:D,6)))) + (乱数表!$R288*(Settings!B12/(((INDEX(出力表!D:D,6))+1)^INDEX(係数表!E:E,6)*INDEX(係数表!F:F,6))))))</f>
        <v>#VALUE!</v>
      </c>
      <c r="R288" t="e">
        <f>MIN(100, MAX(0, (INDEX(出力表!D:D,6))*P288/MAX(Q288, Settings!B3)))</f>
        <v>#VALUE!</v>
      </c>
      <c r="S288">
        <f>MIN(100, MAX(0, 100*BETAINV(乱数表!$G288, MAX(0.00000001, (1/(1+EXP(-(INDEX(係数表!G:G,7) + $B288))))*(EXP(INDEX(係数表!H:H,7) + INDEX(係数表!I:I,7)*LN(INDEX(出力表!C:C,7)+1)))), MAX(0.00000001, (1-(1/(1+EXP(-(INDEX(係数表!G:G,7) + $B288)))))*(EXP(INDEX(係数表!H:H,7) + INDEX(係数表!I:I,7)*LN(INDEX(出力表!C:C,7)+1)))))))</f>
        <v>83.149310258584876</v>
      </c>
      <c r="T288" t="e">
        <f>MIN(100, MAX(0, (100*(INDEX(出力表!D:D,7))/(EXP(INDEX(係数表!B:B,7) + $C288) + (INDEX(出力表!D:D,7)))) + (乱数表!$S288*(Settings!B12/(((INDEX(出力表!D:D,7))+1)^INDEX(係数表!E:E,7)*INDEX(係数表!F:F,7))))))</f>
        <v>#VALUE!</v>
      </c>
      <c r="U288" t="e">
        <f>MIN(100, MAX(0, (INDEX(出力表!D:D,7))*S288/MAX(T288, Settings!B3)))</f>
        <v>#VALUE!</v>
      </c>
      <c r="V288">
        <f>MIN(100, MAX(0, 100*BETAINV(乱数表!$H288, MAX(0.00000001, (1/(1+EXP(-(INDEX(係数表!G:G,8) + $B288))))*(EXP(INDEX(係数表!H:H,8) + INDEX(係数表!I:I,8)*LN(INDEX(出力表!C:C,8)+1)))), MAX(0.00000001, (1-(1/(1+EXP(-(INDEX(係数表!G:G,8) + $B288)))))*(EXP(INDEX(係数表!H:H,8) + INDEX(係数表!I:I,8)*LN(INDEX(出力表!C:C,8)+1)))))))</f>
        <v>77.033420039155516</v>
      </c>
      <c r="W288" t="e">
        <f>MIN(100, MAX(0, (100*(INDEX(出力表!D:D,8))/(EXP(INDEX(係数表!B:B,8) + $C288) + (INDEX(出力表!D:D,8)))) + (乱数表!$T288*(Settings!B12/(((INDEX(出力表!D:D,8))+1)^INDEX(係数表!E:E,8)*INDEX(係数表!F:F,8))))))</f>
        <v>#VALUE!</v>
      </c>
      <c r="X288" t="e">
        <f>MIN(100, MAX(0, (INDEX(出力表!D:D,8))*V288/MAX(W288, Settings!B3)))</f>
        <v>#VALUE!</v>
      </c>
      <c r="Y288">
        <f>MIN(100, MAX(0, 100*BETAINV(乱数表!$I288, MAX(0.00000001, (1/(1+EXP(-(INDEX(係数表!G:G,9) + $B288))))*(EXP(INDEX(係数表!H:H,9) + INDEX(係数表!I:I,9)*LN(INDEX(出力表!C:C,9)+1)))), MAX(0.00000001, (1-(1/(1+EXP(-(INDEX(係数表!G:G,9) + $B288)))))*(EXP(INDEX(係数表!H:H,9) + INDEX(係数表!I:I,9)*LN(INDEX(出力表!C:C,9)+1)))))))</f>
        <v>99.577623445538705</v>
      </c>
      <c r="Z288" t="e">
        <f>MIN(100, MAX(0, (100*(INDEX(出力表!D:D,9))/(EXP(INDEX(係数表!B:B,9) + $C288) + (INDEX(出力表!D:D,9)))) + (乱数表!$U288*(Settings!B12/(((INDEX(出力表!D:D,9))+1)^INDEX(係数表!E:E,9)*INDEX(係数表!F:F,9))))))</f>
        <v>#VALUE!</v>
      </c>
      <c r="AA288" t="e">
        <f>MIN(100, MAX(0, (INDEX(出力表!D:D,9))*Y288/MAX(Z288, Settings!B3)))</f>
        <v>#VALUE!</v>
      </c>
      <c r="AB288">
        <f>MIN(100, MAX(0, 100*BETAINV(乱数表!$J288, MAX(0.00000001, (1/(1+EXP(-(INDEX(係数表!G:G,10) + $B288))))*(EXP(INDEX(係数表!H:H,10) + INDEX(係数表!I:I,10)*LN(INDEX(出力表!C:C,10)+1)))), MAX(0.00000001, (1-(1/(1+EXP(-(INDEX(係数表!G:G,10) + $B288)))))*(EXP(INDEX(係数表!H:H,10) + INDEX(係数表!I:I,10)*LN(INDEX(出力表!C:C,10)+1)))))))</f>
        <v>99.304702795335146</v>
      </c>
      <c r="AC288" t="e">
        <f>MIN(100, MAX(0, (100*(INDEX(出力表!D:D,10))/(EXP(INDEX(係数表!B:B,10) + $C288) + (INDEX(出力表!D:D,10)))) + (乱数表!$V288*(Settings!B12/(((INDEX(出力表!D:D,10))+1)^INDEX(係数表!E:E,10)*INDEX(係数表!F:F,10))))))</f>
        <v>#VALUE!</v>
      </c>
      <c r="AD288" t="e">
        <f>MIN(100, MAX(0, (INDEX(出力表!D:D,10))*AB288/MAX(AC288, Settings!B3)))</f>
        <v>#VALUE!</v>
      </c>
      <c r="AE288">
        <f>MIN(100, MAX(0, 100*BETAINV(乱数表!$K288, MAX(0.00000001, (1/(1+EXP(-(INDEX(係数表!G:G,11) + $B288))))*(EXP(INDEX(係数表!H:H,11) + INDEX(係数表!I:I,11)*LN(INDEX(出力表!C:C,11)+1)))), MAX(0.00000001, (1-(1/(1+EXP(-(INDEX(係数表!G:G,11) + $B288)))))*(EXP(INDEX(係数表!H:H,11) + INDEX(係数表!I:I,11)*LN(INDEX(出力表!C:C,11)+1)))))))</f>
        <v>94.881437483153348</v>
      </c>
      <c r="AF288" t="e">
        <f>MIN(100, MAX(0, (100*(INDEX(出力表!D:D,11))/(EXP(INDEX(係数表!B:B,11) + $C288) + (INDEX(出力表!D:D,11)))) + (乱数表!$W288*(Settings!B12/(((INDEX(出力表!D:D,11))+1)^INDEX(係数表!E:E,11)*INDEX(係数表!F:F,11))))))</f>
        <v>#VALUE!</v>
      </c>
      <c r="AG288" t="e">
        <f>MIN(100, MAX(0, (INDEX(出力表!D:D,11))*AE288/MAX(AF288, Settings!B3)))</f>
        <v>#VALUE!</v>
      </c>
      <c r="AH288">
        <f>MIN(100, MAX(0, 100*BETAINV(乱数表!$L288, MAX(0.00000001, (1/(1+EXP(-(INDEX(係数表!G:G,12) + $B288))))*(EXP(INDEX(係数表!H:H,12) + INDEX(係数表!I:I,12)*LN(INDEX(出力表!C:C,12)+1)))), MAX(0.00000001, (1-(1/(1+EXP(-(INDEX(係数表!G:G,12) + $B288)))))*(EXP(INDEX(係数表!H:H,12) + INDEX(係数表!I:I,12)*LN(INDEX(出力表!C:C,12)+1)))))))</f>
        <v>96.303247875402491</v>
      </c>
      <c r="AI288" t="e">
        <f>MIN(100, MAX(0, (100*(INDEX(出力表!D:D,12))/(EXP(INDEX(係数表!B:B,12) + $C288) + (INDEX(出力表!D:D,12)))) + (乱数表!$X288*(Settings!B12/(((INDEX(出力表!D:D,12))+1)^INDEX(係数表!E:E,12)*INDEX(係数表!F:F,12))))))</f>
        <v>#VALUE!</v>
      </c>
      <c r="AJ288" t="e">
        <f>MIN(100, MAX(0, (INDEX(出力表!D:D,12))*AH288/MAX(AI288, Settings!B3)))</f>
        <v>#VALUE!</v>
      </c>
      <c r="AK288">
        <f>MIN(100, MAX(0, 100*BETAINV(乱数表!$M288, MAX(0.00000001, (1/(1+EXP(-(INDEX(係数表!G:G,13) + $B288))))*(EXP(INDEX(係数表!H:H,13) + INDEX(係数表!I:I,13)*LN(INDEX(出力表!C:C,13)+1)))), MAX(0.00000001, (1-(1/(1+EXP(-(INDEX(係数表!G:G,13) + $B288)))))*(EXP(INDEX(係数表!H:H,13) + INDEX(係数表!I:I,13)*LN(INDEX(出力表!C:C,13)+1)))))))</f>
        <v>99.999590755183888</v>
      </c>
      <c r="AL288" t="e">
        <f>MIN(100, MAX(0, (100*(INDEX(出力表!D:D,13))/(EXP(INDEX(係数表!B:B,13) + $C288) + (INDEX(出力表!D:D,13)))) + (乱数表!$Y288*(Settings!B12/(((INDEX(出力表!D:D,13))+1)^INDEX(係数表!E:E,13)*INDEX(係数表!F:F,13))))))</f>
        <v>#VALUE!</v>
      </c>
      <c r="AM288" t="e">
        <f>MIN(100, MAX(0, (INDEX(出力表!D:D,13))*AK288/MAX(AL288, Settings!B3)))</f>
        <v>#VALUE!</v>
      </c>
      <c r="AN288">
        <f>IF(ISNUMBER(F288), INDEX(出力表!B:B,2)*F288, 0)+IF(ISNUMBER(I288), INDEX(出力表!B:B,3)*I288, 0)+IF(ISNUMBER(L288), INDEX(出力表!B:B,4)*L288, 0)+IF(ISNUMBER(O288), INDEX(出力表!B:B,5)*O288, 0)+IF(ISNUMBER(R288), INDEX(出力表!B:B,6)*R288, 0)+IF(ISNUMBER(U288), INDEX(出力表!B:B,7)*U288, 0)+IF(ISNUMBER(X288), INDEX(出力表!B:B,8)*X288, 0)+IF(ISNUMBER(AA288), INDEX(出力表!B:B,9)*AA288, 0)+IF(ISNUMBER(AD288), INDEX(出力表!B:B,10)*AD288, 0)+IF(ISNUMBER(AG288), INDEX(出力表!B:B,11)*AG288, 0)+IF(ISNUMBER(AJ288), INDEX(出力表!B:B,12)*AJ288, 0)+IF(ISNUMBER(AM288), INDEX(出力表!B:B,13)*AM288, 0)</f>
        <v>0</v>
      </c>
      <c r="AO288">
        <f>IF(ISNUMBER(F288), INDEX(出力表!B:B,2), 0)+IF(ISNUMBER(I288), INDEX(出力表!B:B,3), 0)+IF(ISNUMBER(L288), INDEX(出力表!B:B,4), 0)+IF(ISNUMBER(O288), INDEX(出力表!B:B,5), 0)+IF(ISNUMBER(R288), INDEX(出力表!B:B,6), 0)+IF(ISNUMBER(U288), INDEX(出力表!B:B,7), 0)+IF(ISNUMBER(X288), INDEX(出力表!B:B,8), 0)+IF(ISNUMBER(AA288), INDEX(出力表!B:B,9), 0)+IF(ISNUMBER(AD288), INDEX(出力表!B:B,10), 0)+IF(ISNUMBER(AG288), INDEX(出力表!B:B,11), 0)+IF(ISNUMBER(AJ288), INDEX(出力表!B:B,12), 0)+IF(ISNUMBER(AM288), INDEX(出力表!B:B,13), 0)</f>
        <v>0</v>
      </c>
      <c r="AP288" t="str">
        <f t="shared" si="4"/>
        <v/>
      </c>
    </row>
    <row r="289" spans="1:42" x14ac:dyDescent="0.2">
      <c r="A289">
        <v>288</v>
      </c>
      <c r="B289">
        <f>IF(UPPER(Settings!B4)="TRUE", 乱数表!$Z289*Settings!B10, 0)</f>
        <v>0.15846996865035268</v>
      </c>
      <c r="C289">
        <f>IF(UPPER(Settings!B4)="TRUE", 乱数表!$AA289*Settings!B11, 0)</f>
        <v>-4.2064646663321943E-2</v>
      </c>
      <c r="D289">
        <f>MIN(100, MAX(0, 100*BETAINV(乱数表!$B289, MAX(0.00000001, (1/(1+EXP(-(INDEX(係数表!G:G,2) + $B289))))*(EXP(INDEX(係数表!H:H,2) + INDEX(係数表!I:I,2)*LN(INDEX(出力表!C:C,2)+1)))), MAX(0.00000001, (1-(1/(1+EXP(-(INDEX(係数表!G:G,2) + $B289)))))*(EXP(INDEX(係数表!H:H,2) + INDEX(係数表!I:I,2)*LN(INDEX(出力表!C:C,2)+1)))))))</f>
        <v>87.181666205502751</v>
      </c>
      <c r="E289" t="e">
        <f>MIN(100, MAX(0, (100*(INDEX(出力表!D:D,2))/(EXP(INDEX(係数表!B:B,2) + $C289) + (INDEX(出力表!D:D,2)))) + (乱数表!$N289*(Settings!B12/(((INDEX(出力表!D:D,2))+1)^INDEX(係数表!E:E,2)*INDEX(係数表!F:F,2))))))</f>
        <v>#VALUE!</v>
      </c>
      <c r="F289" t="e">
        <f>MIN(100, MAX(0, (INDEX(出力表!D:D,2))*D289/MAX(E289, Settings!B3)))</f>
        <v>#VALUE!</v>
      </c>
      <c r="G289">
        <f>MIN(100, MAX(0, 100*BETAINV(乱数表!$C289, MAX(0.00000001, (1/(1+EXP(-(INDEX(係数表!G:G,3) + $B289))))*(EXP(INDEX(係数表!H:H,3) + INDEX(係数表!I:I,3)*LN(INDEX(出力表!C:C,3)+1)))), MAX(0.00000001, (1-(1/(1+EXP(-(INDEX(係数表!G:G,3) + $B289)))))*(EXP(INDEX(係数表!H:H,3) + INDEX(係数表!I:I,3)*LN(INDEX(出力表!C:C,3)+1)))))))</f>
        <v>94.854844874425353</v>
      </c>
      <c r="H289" t="e">
        <f>MIN(100, MAX(0, (100*(INDEX(出力表!D:D,3))/(EXP(INDEX(係数表!B:B,3) + $C289) + (INDEX(出力表!D:D,3)))) + (乱数表!$O289*(Settings!B12/(((INDEX(出力表!D:D,3))+1)^INDEX(係数表!E:E,3)*INDEX(係数表!F:F,3))))))</f>
        <v>#VALUE!</v>
      </c>
      <c r="I289" t="e">
        <f>MIN(100, MAX(0, (INDEX(出力表!D:D,3))*G289/MAX(H289, Settings!B3)))</f>
        <v>#VALUE!</v>
      </c>
      <c r="J289">
        <f>MIN(100, MAX(0, 100*BETAINV(乱数表!$D289, MAX(0.00000001, (1/(1+EXP(-(INDEX(係数表!G:G,4) + $B289))))*(EXP(INDEX(係数表!H:H,4) + INDEX(係数表!I:I,4)*LN(INDEX(出力表!C:C,4)+1)))), MAX(0.00000001, (1-(1/(1+EXP(-(INDEX(係数表!G:G,4) + $B289)))))*(EXP(INDEX(係数表!H:H,4) + INDEX(係数表!I:I,4)*LN(INDEX(出力表!C:C,4)+1)))))))</f>
        <v>71.09714363085142</v>
      </c>
      <c r="K289" t="e">
        <f>MIN(100, MAX(0, (100*(INDEX(出力表!D:D,4))/(EXP(INDEX(係数表!B:B,4) + $C289) + (INDEX(出力表!D:D,4)))) + (乱数表!$P289*(Settings!B12/(((INDEX(出力表!D:D,4))+1)^INDEX(係数表!E:E,4)*INDEX(係数表!F:F,4))))))</f>
        <v>#VALUE!</v>
      </c>
      <c r="L289" t="e">
        <f>MIN(100, MAX(0, (INDEX(出力表!D:D,4))*J289/MAX(K289, Settings!B3)))</f>
        <v>#VALUE!</v>
      </c>
      <c r="M289">
        <f>MIN(100, MAX(0, 100*BETAINV(乱数表!$E289, MAX(0.00000001, (1/(1+EXP(-(INDEX(係数表!G:G,5) + $B289))))*(EXP(INDEX(係数表!H:H,5) + INDEX(係数表!I:I,5)*LN(INDEX(出力表!C:C,5)+1)))), MAX(0.00000001, (1-(1/(1+EXP(-(INDEX(係数表!G:G,5) + $B289)))))*(EXP(INDEX(係数表!H:H,5) + INDEX(係数表!I:I,5)*LN(INDEX(出力表!C:C,5)+1)))))))</f>
        <v>70.664285200921455</v>
      </c>
      <c r="N289" t="e">
        <f>MIN(100, MAX(0, (100*(INDEX(出力表!D:D,5))/(EXP(INDEX(係数表!B:B,5) + $C289) + (INDEX(出力表!D:D,5)))) + (乱数表!$Q289*(Settings!B12/(((INDEX(出力表!D:D,5))+1)^INDEX(係数表!E:E,5)*INDEX(係数表!F:F,5))))))</f>
        <v>#VALUE!</v>
      </c>
      <c r="O289" t="e">
        <f>MIN(100, MAX(0, (INDEX(出力表!D:D,5))*M289/MAX(N289, Settings!B3)))</f>
        <v>#VALUE!</v>
      </c>
      <c r="P289">
        <f>MIN(100, MAX(0, 100*BETAINV(乱数表!$F289, MAX(0.00000001, (1/(1+EXP(-(INDEX(係数表!G:G,6) + $B289))))*(EXP(INDEX(係数表!H:H,6) + INDEX(係数表!I:I,6)*LN(INDEX(出力表!C:C,6)+1)))), MAX(0.00000001, (1-(1/(1+EXP(-(INDEX(係数表!G:G,6) + $B289)))))*(EXP(INDEX(係数表!H:H,6) + INDEX(係数表!I:I,6)*LN(INDEX(出力表!C:C,6)+1)))))))</f>
        <v>96.718303546657665</v>
      </c>
      <c r="Q289" t="e">
        <f>MIN(100, MAX(0, (100*(INDEX(出力表!D:D,6))/(EXP(INDEX(係数表!B:B,6) + $C289) + (INDEX(出力表!D:D,6)))) + (乱数表!$R289*(Settings!B12/(((INDEX(出力表!D:D,6))+1)^INDEX(係数表!E:E,6)*INDEX(係数表!F:F,6))))))</f>
        <v>#VALUE!</v>
      </c>
      <c r="R289" t="e">
        <f>MIN(100, MAX(0, (INDEX(出力表!D:D,6))*P289/MAX(Q289, Settings!B3)))</f>
        <v>#VALUE!</v>
      </c>
      <c r="S289">
        <f>MIN(100, MAX(0, 100*BETAINV(乱数表!$G289, MAX(0.00000001, (1/(1+EXP(-(INDEX(係数表!G:G,7) + $B289))))*(EXP(INDEX(係数表!H:H,7) + INDEX(係数表!I:I,7)*LN(INDEX(出力表!C:C,7)+1)))), MAX(0.00000001, (1-(1/(1+EXP(-(INDEX(係数表!G:G,7) + $B289)))))*(EXP(INDEX(係数表!H:H,7) + INDEX(係数表!I:I,7)*LN(INDEX(出力表!C:C,7)+1)))))))</f>
        <v>82.049579792338733</v>
      </c>
      <c r="T289" t="e">
        <f>MIN(100, MAX(0, (100*(INDEX(出力表!D:D,7))/(EXP(INDEX(係数表!B:B,7) + $C289) + (INDEX(出力表!D:D,7)))) + (乱数表!$S289*(Settings!B12/(((INDEX(出力表!D:D,7))+1)^INDEX(係数表!E:E,7)*INDEX(係数表!F:F,7))))))</f>
        <v>#VALUE!</v>
      </c>
      <c r="U289" t="e">
        <f>MIN(100, MAX(0, (INDEX(出力表!D:D,7))*S289/MAX(T289, Settings!B3)))</f>
        <v>#VALUE!</v>
      </c>
      <c r="V289">
        <f>MIN(100, MAX(0, 100*BETAINV(乱数表!$H289, MAX(0.00000001, (1/(1+EXP(-(INDEX(係数表!G:G,8) + $B289))))*(EXP(INDEX(係数表!H:H,8) + INDEX(係数表!I:I,8)*LN(INDEX(出力表!C:C,8)+1)))), MAX(0.00000001, (1-(1/(1+EXP(-(INDEX(係数表!G:G,8) + $B289)))))*(EXP(INDEX(係数表!H:H,8) + INDEX(係数表!I:I,8)*LN(INDEX(出力表!C:C,8)+1)))))))</f>
        <v>89.968970713638925</v>
      </c>
      <c r="W289" t="e">
        <f>MIN(100, MAX(0, (100*(INDEX(出力表!D:D,8))/(EXP(INDEX(係数表!B:B,8) + $C289) + (INDEX(出力表!D:D,8)))) + (乱数表!$T289*(Settings!B12/(((INDEX(出力表!D:D,8))+1)^INDEX(係数表!E:E,8)*INDEX(係数表!F:F,8))))))</f>
        <v>#VALUE!</v>
      </c>
      <c r="X289" t="e">
        <f>MIN(100, MAX(0, (INDEX(出力表!D:D,8))*V289/MAX(W289, Settings!B3)))</f>
        <v>#VALUE!</v>
      </c>
      <c r="Y289">
        <f>MIN(100, MAX(0, 100*BETAINV(乱数表!$I289, MAX(0.00000001, (1/(1+EXP(-(INDEX(係数表!G:G,9) + $B289))))*(EXP(INDEX(係数表!H:H,9) + INDEX(係数表!I:I,9)*LN(INDEX(出力表!C:C,9)+1)))), MAX(0.00000001, (1-(1/(1+EXP(-(INDEX(係数表!G:G,9) + $B289)))))*(EXP(INDEX(係数表!H:H,9) + INDEX(係数表!I:I,9)*LN(INDEX(出力表!C:C,9)+1)))))))</f>
        <v>91.229176654515982</v>
      </c>
      <c r="Z289" t="e">
        <f>MIN(100, MAX(0, (100*(INDEX(出力表!D:D,9))/(EXP(INDEX(係数表!B:B,9) + $C289) + (INDEX(出力表!D:D,9)))) + (乱数表!$U289*(Settings!B12/(((INDEX(出力表!D:D,9))+1)^INDEX(係数表!E:E,9)*INDEX(係数表!F:F,9))))))</f>
        <v>#VALUE!</v>
      </c>
      <c r="AA289" t="e">
        <f>MIN(100, MAX(0, (INDEX(出力表!D:D,9))*Y289/MAX(Z289, Settings!B3)))</f>
        <v>#VALUE!</v>
      </c>
      <c r="AB289">
        <f>MIN(100, MAX(0, 100*BETAINV(乱数表!$J289, MAX(0.00000001, (1/(1+EXP(-(INDEX(係数表!G:G,10) + $B289))))*(EXP(INDEX(係数表!H:H,10) + INDEX(係数表!I:I,10)*LN(INDEX(出力表!C:C,10)+1)))), MAX(0.00000001, (1-(1/(1+EXP(-(INDEX(係数表!G:G,10) + $B289)))))*(EXP(INDEX(係数表!H:H,10) + INDEX(係数表!I:I,10)*LN(INDEX(出力表!C:C,10)+1)))))))</f>
        <v>92.960731144120558</v>
      </c>
      <c r="AC289" t="e">
        <f>MIN(100, MAX(0, (100*(INDEX(出力表!D:D,10))/(EXP(INDEX(係数表!B:B,10) + $C289) + (INDEX(出力表!D:D,10)))) + (乱数表!$V289*(Settings!B12/(((INDEX(出力表!D:D,10))+1)^INDEX(係数表!E:E,10)*INDEX(係数表!F:F,10))))))</f>
        <v>#VALUE!</v>
      </c>
      <c r="AD289" t="e">
        <f>MIN(100, MAX(0, (INDEX(出力表!D:D,10))*AB289/MAX(AC289, Settings!B3)))</f>
        <v>#VALUE!</v>
      </c>
      <c r="AE289">
        <f>MIN(100, MAX(0, 100*BETAINV(乱数表!$K289, MAX(0.00000001, (1/(1+EXP(-(INDEX(係数表!G:G,11) + $B289))))*(EXP(INDEX(係数表!H:H,11) + INDEX(係数表!I:I,11)*LN(INDEX(出力表!C:C,11)+1)))), MAX(0.00000001, (1-(1/(1+EXP(-(INDEX(係数表!G:G,11) + $B289)))))*(EXP(INDEX(係数表!H:H,11) + INDEX(係数表!I:I,11)*LN(INDEX(出力表!C:C,11)+1)))))))</f>
        <v>90.868669193203075</v>
      </c>
      <c r="AF289" t="e">
        <f>MIN(100, MAX(0, (100*(INDEX(出力表!D:D,11))/(EXP(INDEX(係数表!B:B,11) + $C289) + (INDEX(出力表!D:D,11)))) + (乱数表!$W289*(Settings!B12/(((INDEX(出力表!D:D,11))+1)^INDEX(係数表!E:E,11)*INDEX(係数表!F:F,11))))))</f>
        <v>#VALUE!</v>
      </c>
      <c r="AG289" t="e">
        <f>MIN(100, MAX(0, (INDEX(出力表!D:D,11))*AE289/MAX(AF289, Settings!B3)))</f>
        <v>#VALUE!</v>
      </c>
      <c r="AH289">
        <f>MIN(100, MAX(0, 100*BETAINV(乱数表!$L289, MAX(0.00000001, (1/(1+EXP(-(INDEX(係数表!G:G,12) + $B289))))*(EXP(INDEX(係数表!H:H,12) + INDEX(係数表!I:I,12)*LN(INDEX(出力表!C:C,12)+1)))), MAX(0.00000001, (1-(1/(1+EXP(-(INDEX(係数表!G:G,12) + $B289)))))*(EXP(INDEX(係数表!H:H,12) + INDEX(係数表!I:I,12)*LN(INDEX(出力表!C:C,12)+1)))))))</f>
        <v>98.867943754469238</v>
      </c>
      <c r="AI289" t="e">
        <f>MIN(100, MAX(0, (100*(INDEX(出力表!D:D,12))/(EXP(INDEX(係数表!B:B,12) + $C289) + (INDEX(出力表!D:D,12)))) + (乱数表!$X289*(Settings!B12/(((INDEX(出力表!D:D,12))+1)^INDEX(係数表!E:E,12)*INDEX(係数表!F:F,12))))))</f>
        <v>#VALUE!</v>
      </c>
      <c r="AJ289" t="e">
        <f>MIN(100, MAX(0, (INDEX(出力表!D:D,12))*AH289/MAX(AI289, Settings!B3)))</f>
        <v>#VALUE!</v>
      </c>
      <c r="AK289">
        <f>MIN(100, MAX(0, 100*BETAINV(乱数表!$M289, MAX(0.00000001, (1/(1+EXP(-(INDEX(係数表!G:G,13) + $B289))))*(EXP(INDEX(係数表!H:H,13) + INDEX(係数表!I:I,13)*LN(INDEX(出力表!C:C,13)+1)))), MAX(0.00000001, (1-(1/(1+EXP(-(INDEX(係数表!G:G,13) + $B289)))))*(EXP(INDEX(係数表!H:H,13) + INDEX(係数表!I:I,13)*LN(INDEX(出力表!C:C,13)+1)))))))</f>
        <v>99.996169667005745</v>
      </c>
      <c r="AL289" t="e">
        <f>MIN(100, MAX(0, (100*(INDEX(出力表!D:D,13))/(EXP(INDEX(係数表!B:B,13) + $C289) + (INDEX(出力表!D:D,13)))) + (乱数表!$Y289*(Settings!B12/(((INDEX(出力表!D:D,13))+1)^INDEX(係数表!E:E,13)*INDEX(係数表!F:F,13))))))</f>
        <v>#VALUE!</v>
      </c>
      <c r="AM289" t="e">
        <f>MIN(100, MAX(0, (INDEX(出力表!D:D,13))*AK289/MAX(AL289, Settings!B3)))</f>
        <v>#VALUE!</v>
      </c>
      <c r="AN289">
        <f>IF(ISNUMBER(F289), INDEX(出力表!B:B,2)*F289, 0)+IF(ISNUMBER(I289), INDEX(出力表!B:B,3)*I289, 0)+IF(ISNUMBER(L289), INDEX(出力表!B:B,4)*L289, 0)+IF(ISNUMBER(O289), INDEX(出力表!B:B,5)*O289, 0)+IF(ISNUMBER(R289), INDEX(出力表!B:B,6)*R289, 0)+IF(ISNUMBER(U289), INDEX(出力表!B:B,7)*U289, 0)+IF(ISNUMBER(X289), INDEX(出力表!B:B,8)*X289, 0)+IF(ISNUMBER(AA289), INDEX(出力表!B:B,9)*AA289, 0)+IF(ISNUMBER(AD289), INDEX(出力表!B:B,10)*AD289, 0)+IF(ISNUMBER(AG289), INDEX(出力表!B:B,11)*AG289, 0)+IF(ISNUMBER(AJ289), INDEX(出力表!B:B,12)*AJ289, 0)+IF(ISNUMBER(AM289), INDEX(出力表!B:B,13)*AM289, 0)</f>
        <v>0</v>
      </c>
      <c r="AO289">
        <f>IF(ISNUMBER(F289), INDEX(出力表!B:B,2), 0)+IF(ISNUMBER(I289), INDEX(出力表!B:B,3), 0)+IF(ISNUMBER(L289), INDEX(出力表!B:B,4), 0)+IF(ISNUMBER(O289), INDEX(出力表!B:B,5), 0)+IF(ISNUMBER(R289), INDEX(出力表!B:B,6), 0)+IF(ISNUMBER(U289), INDEX(出力表!B:B,7), 0)+IF(ISNUMBER(X289), INDEX(出力表!B:B,8), 0)+IF(ISNUMBER(AA289), INDEX(出力表!B:B,9), 0)+IF(ISNUMBER(AD289), INDEX(出力表!B:B,10), 0)+IF(ISNUMBER(AG289), INDEX(出力表!B:B,11), 0)+IF(ISNUMBER(AJ289), INDEX(出力表!B:B,12), 0)+IF(ISNUMBER(AM289), INDEX(出力表!B:B,13), 0)</f>
        <v>0</v>
      </c>
      <c r="AP289" t="str">
        <f t="shared" si="4"/>
        <v/>
      </c>
    </row>
    <row r="290" spans="1:42" x14ac:dyDescent="0.2">
      <c r="A290">
        <v>289</v>
      </c>
      <c r="B290">
        <f>IF(UPPER(Settings!B4)="TRUE", 乱数表!$Z290*Settings!B10, 0)</f>
        <v>1.6799789260465221E-2</v>
      </c>
      <c r="C290">
        <f>IF(UPPER(Settings!B4)="TRUE", 乱数表!$AA290*Settings!B11, 0)</f>
        <v>-0.1748422117541476</v>
      </c>
      <c r="D290">
        <f>MIN(100, MAX(0, 100*BETAINV(乱数表!$B290, MAX(0.00000001, (1/(1+EXP(-(INDEX(係数表!G:G,2) + $B290))))*(EXP(INDEX(係数表!H:H,2) + INDEX(係数表!I:I,2)*LN(INDEX(出力表!C:C,2)+1)))), MAX(0.00000001, (1-(1/(1+EXP(-(INDEX(係数表!G:G,2) + $B290)))))*(EXP(INDEX(係数表!H:H,2) + INDEX(係数表!I:I,2)*LN(INDEX(出力表!C:C,2)+1)))))))</f>
        <v>64.79857907357399</v>
      </c>
      <c r="E290" t="e">
        <f>MIN(100, MAX(0, (100*(INDEX(出力表!D:D,2))/(EXP(INDEX(係数表!B:B,2) + $C290) + (INDEX(出力表!D:D,2)))) + (乱数表!$N290*(Settings!B12/(((INDEX(出力表!D:D,2))+1)^INDEX(係数表!E:E,2)*INDEX(係数表!F:F,2))))))</f>
        <v>#VALUE!</v>
      </c>
      <c r="F290" t="e">
        <f>MIN(100, MAX(0, (INDEX(出力表!D:D,2))*D290/MAX(E290, Settings!B3)))</f>
        <v>#VALUE!</v>
      </c>
      <c r="G290">
        <f>MIN(100, MAX(0, 100*BETAINV(乱数表!$C290, MAX(0.00000001, (1/(1+EXP(-(INDEX(係数表!G:G,3) + $B290))))*(EXP(INDEX(係数表!H:H,3) + INDEX(係数表!I:I,3)*LN(INDEX(出力表!C:C,3)+1)))), MAX(0.00000001, (1-(1/(1+EXP(-(INDEX(係数表!G:G,3) + $B290)))))*(EXP(INDEX(係数表!H:H,3) + INDEX(係数表!I:I,3)*LN(INDEX(出力表!C:C,3)+1)))))))</f>
        <v>86.020696161967109</v>
      </c>
      <c r="H290" t="e">
        <f>MIN(100, MAX(0, (100*(INDEX(出力表!D:D,3))/(EXP(INDEX(係数表!B:B,3) + $C290) + (INDEX(出力表!D:D,3)))) + (乱数表!$O290*(Settings!B12/(((INDEX(出力表!D:D,3))+1)^INDEX(係数表!E:E,3)*INDEX(係数表!F:F,3))))))</f>
        <v>#VALUE!</v>
      </c>
      <c r="I290" t="e">
        <f>MIN(100, MAX(0, (INDEX(出力表!D:D,3))*G290/MAX(H290, Settings!B3)))</f>
        <v>#VALUE!</v>
      </c>
      <c r="J290">
        <f>MIN(100, MAX(0, 100*BETAINV(乱数表!$D290, MAX(0.00000001, (1/(1+EXP(-(INDEX(係数表!G:G,4) + $B290))))*(EXP(INDEX(係数表!H:H,4) + INDEX(係数表!I:I,4)*LN(INDEX(出力表!C:C,4)+1)))), MAX(0.00000001, (1-(1/(1+EXP(-(INDEX(係数表!G:G,4) + $B290)))))*(EXP(INDEX(係数表!H:H,4) + INDEX(係数表!I:I,4)*LN(INDEX(出力表!C:C,4)+1)))))))</f>
        <v>95.388501724332357</v>
      </c>
      <c r="K290" t="e">
        <f>MIN(100, MAX(0, (100*(INDEX(出力表!D:D,4))/(EXP(INDEX(係数表!B:B,4) + $C290) + (INDEX(出力表!D:D,4)))) + (乱数表!$P290*(Settings!B12/(((INDEX(出力表!D:D,4))+1)^INDEX(係数表!E:E,4)*INDEX(係数表!F:F,4))))))</f>
        <v>#VALUE!</v>
      </c>
      <c r="L290" t="e">
        <f>MIN(100, MAX(0, (INDEX(出力表!D:D,4))*J290/MAX(K290, Settings!B3)))</f>
        <v>#VALUE!</v>
      </c>
      <c r="M290">
        <f>MIN(100, MAX(0, 100*BETAINV(乱数表!$E290, MAX(0.00000001, (1/(1+EXP(-(INDEX(係数表!G:G,5) + $B290))))*(EXP(INDEX(係数表!H:H,5) + INDEX(係数表!I:I,5)*LN(INDEX(出力表!C:C,5)+1)))), MAX(0.00000001, (1-(1/(1+EXP(-(INDEX(係数表!G:G,5) + $B290)))))*(EXP(INDEX(係数表!H:H,5) + INDEX(係数表!I:I,5)*LN(INDEX(出力表!C:C,5)+1)))))))</f>
        <v>99.433029778252219</v>
      </c>
      <c r="N290" t="e">
        <f>MIN(100, MAX(0, (100*(INDEX(出力表!D:D,5))/(EXP(INDEX(係数表!B:B,5) + $C290) + (INDEX(出力表!D:D,5)))) + (乱数表!$Q290*(Settings!B12/(((INDEX(出力表!D:D,5))+1)^INDEX(係数表!E:E,5)*INDEX(係数表!F:F,5))))))</f>
        <v>#VALUE!</v>
      </c>
      <c r="O290" t="e">
        <f>MIN(100, MAX(0, (INDEX(出力表!D:D,5))*M290/MAX(N290, Settings!B3)))</f>
        <v>#VALUE!</v>
      </c>
      <c r="P290">
        <f>MIN(100, MAX(0, 100*BETAINV(乱数表!$F290, MAX(0.00000001, (1/(1+EXP(-(INDEX(係数表!G:G,6) + $B290))))*(EXP(INDEX(係数表!H:H,6) + INDEX(係数表!I:I,6)*LN(INDEX(出力表!C:C,6)+1)))), MAX(0.00000001, (1-(1/(1+EXP(-(INDEX(係数表!G:G,6) + $B290)))))*(EXP(INDEX(係数表!H:H,6) + INDEX(係数表!I:I,6)*LN(INDEX(出力表!C:C,6)+1)))))))</f>
        <v>94.309363502085489</v>
      </c>
      <c r="Q290" t="e">
        <f>MIN(100, MAX(0, (100*(INDEX(出力表!D:D,6))/(EXP(INDEX(係数表!B:B,6) + $C290) + (INDEX(出力表!D:D,6)))) + (乱数表!$R290*(Settings!B12/(((INDEX(出力表!D:D,6))+1)^INDEX(係数表!E:E,6)*INDEX(係数表!F:F,6))))))</f>
        <v>#VALUE!</v>
      </c>
      <c r="R290" t="e">
        <f>MIN(100, MAX(0, (INDEX(出力表!D:D,6))*P290/MAX(Q290, Settings!B3)))</f>
        <v>#VALUE!</v>
      </c>
      <c r="S290">
        <f>MIN(100, MAX(0, 100*BETAINV(乱数表!$G290, MAX(0.00000001, (1/(1+EXP(-(INDEX(係数表!G:G,7) + $B290))))*(EXP(INDEX(係数表!H:H,7) + INDEX(係数表!I:I,7)*LN(INDEX(出力表!C:C,7)+1)))), MAX(0.00000001, (1-(1/(1+EXP(-(INDEX(係数表!G:G,7) + $B290)))))*(EXP(INDEX(係数表!H:H,7) + INDEX(係数表!I:I,7)*LN(INDEX(出力表!C:C,7)+1)))))))</f>
        <v>98.498064082750957</v>
      </c>
      <c r="T290" t="e">
        <f>MIN(100, MAX(0, (100*(INDEX(出力表!D:D,7))/(EXP(INDEX(係数表!B:B,7) + $C290) + (INDEX(出力表!D:D,7)))) + (乱数表!$S290*(Settings!B12/(((INDEX(出力表!D:D,7))+1)^INDEX(係数表!E:E,7)*INDEX(係数表!F:F,7))))))</f>
        <v>#VALUE!</v>
      </c>
      <c r="U290" t="e">
        <f>MIN(100, MAX(0, (INDEX(出力表!D:D,7))*S290/MAX(T290, Settings!B3)))</f>
        <v>#VALUE!</v>
      </c>
      <c r="V290">
        <f>MIN(100, MAX(0, 100*BETAINV(乱数表!$H290, MAX(0.00000001, (1/(1+EXP(-(INDEX(係数表!G:G,8) + $B290))))*(EXP(INDEX(係数表!H:H,8) + INDEX(係数表!I:I,8)*LN(INDEX(出力表!C:C,8)+1)))), MAX(0.00000001, (1-(1/(1+EXP(-(INDEX(係数表!G:G,8) + $B290)))))*(EXP(INDEX(係数表!H:H,8) + INDEX(係数表!I:I,8)*LN(INDEX(出力表!C:C,8)+1)))))))</f>
        <v>63.70552896618166</v>
      </c>
      <c r="W290" t="e">
        <f>MIN(100, MAX(0, (100*(INDEX(出力表!D:D,8))/(EXP(INDEX(係数表!B:B,8) + $C290) + (INDEX(出力表!D:D,8)))) + (乱数表!$T290*(Settings!B12/(((INDEX(出力表!D:D,8))+1)^INDEX(係数表!E:E,8)*INDEX(係数表!F:F,8))))))</f>
        <v>#VALUE!</v>
      </c>
      <c r="X290" t="e">
        <f>MIN(100, MAX(0, (INDEX(出力表!D:D,8))*V290/MAX(W290, Settings!B3)))</f>
        <v>#VALUE!</v>
      </c>
      <c r="Y290">
        <f>MIN(100, MAX(0, 100*BETAINV(乱数表!$I290, MAX(0.00000001, (1/(1+EXP(-(INDEX(係数表!G:G,9) + $B290))))*(EXP(INDEX(係数表!H:H,9) + INDEX(係数表!I:I,9)*LN(INDEX(出力表!C:C,9)+1)))), MAX(0.00000001, (1-(1/(1+EXP(-(INDEX(係数表!G:G,9) + $B290)))))*(EXP(INDEX(係数表!H:H,9) + INDEX(係数表!I:I,9)*LN(INDEX(出力表!C:C,9)+1)))))))</f>
        <v>99.458322715959824</v>
      </c>
      <c r="Z290" t="e">
        <f>MIN(100, MAX(0, (100*(INDEX(出力表!D:D,9))/(EXP(INDEX(係数表!B:B,9) + $C290) + (INDEX(出力表!D:D,9)))) + (乱数表!$U290*(Settings!B12/(((INDEX(出力表!D:D,9))+1)^INDEX(係数表!E:E,9)*INDEX(係数表!F:F,9))))))</f>
        <v>#VALUE!</v>
      </c>
      <c r="AA290" t="e">
        <f>MIN(100, MAX(0, (INDEX(出力表!D:D,9))*Y290/MAX(Z290, Settings!B3)))</f>
        <v>#VALUE!</v>
      </c>
      <c r="AB290">
        <f>MIN(100, MAX(0, 100*BETAINV(乱数表!$J290, MAX(0.00000001, (1/(1+EXP(-(INDEX(係数表!G:G,10) + $B290))))*(EXP(INDEX(係数表!H:H,10) + INDEX(係数表!I:I,10)*LN(INDEX(出力表!C:C,10)+1)))), MAX(0.00000001, (1-(1/(1+EXP(-(INDEX(係数表!G:G,10) + $B290)))))*(EXP(INDEX(係数表!H:H,10) + INDEX(係数表!I:I,10)*LN(INDEX(出力表!C:C,10)+1)))))))</f>
        <v>94.042746764616069</v>
      </c>
      <c r="AC290" t="e">
        <f>MIN(100, MAX(0, (100*(INDEX(出力表!D:D,10))/(EXP(INDEX(係数表!B:B,10) + $C290) + (INDEX(出力表!D:D,10)))) + (乱数表!$V290*(Settings!B12/(((INDEX(出力表!D:D,10))+1)^INDEX(係数表!E:E,10)*INDEX(係数表!F:F,10))))))</f>
        <v>#VALUE!</v>
      </c>
      <c r="AD290" t="e">
        <f>MIN(100, MAX(0, (INDEX(出力表!D:D,10))*AB290/MAX(AC290, Settings!B3)))</f>
        <v>#VALUE!</v>
      </c>
      <c r="AE290">
        <f>MIN(100, MAX(0, 100*BETAINV(乱数表!$K290, MAX(0.00000001, (1/(1+EXP(-(INDEX(係数表!G:G,11) + $B290))))*(EXP(INDEX(係数表!H:H,11) + INDEX(係数表!I:I,11)*LN(INDEX(出力表!C:C,11)+1)))), MAX(0.00000001, (1-(1/(1+EXP(-(INDEX(係数表!G:G,11) + $B290)))))*(EXP(INDEX(係数表!H:H,11) + INDEX(係数表!I:I,11)*LN(INDEX(出力表!C:C,11)+1)))))))</f>
        <v>99.754620882000509</v>
      </c>
      <c r="AF290" t="e">
        <f>MIN(100, MAX(0, (100*(INDEX(出力表!D:D,11))/(EXP(INDEX(係数表!B:B,11) + $C290) + (INDEX(出力表!D:D,11)))) + (乱数表!$W290*(Settings!B12/(((INDEX(出力表!D:D,11))+1)^INDEX(係数表!E:E,11)*INDEX(係数表!F:F,11))))))</f>
        <v>#VALUE!</v>
      </c>
      <c r="AG290" t="e">
        <f>MIN(100, MAX(0, (INDEX(出力表!D:D,11))*AE290/MAX(AF290, Settings!B3)))</f>
        <v>#VALUE!</v>
      </c>
      <c r="AH290">
        <f>MIN(100, MAX(0, 100*BETAINV(乱数表!$L290, MAX(0.00000001, (1/(1+EXP(-(INDEX(係数表!G:G,12) + $B290))))*(EXP(INDEX(係数表!H:H,12) + INDEX(係数表!I:I,12)*LN(INDEX(出力表!C:C,12)+1)))), MAX(0.00000001, (1-(1/(1+EXP(-(INDEX(係数表!G:G,12) + $B290)))))*(EXP(INDEX(係数表!H:H,12) + INDEX(係数表!I:I,12)*LN(INDEX(出力表!C:C,12)+1)))))))</f>
        <v>99.69053407307473</v>
      </c>
      <c r="AI290" t="e">
        <f>MIN(100, MAX(0, (100*(INDEX(出力表!D:D,12))/(EXP(INDEX(係数表!B:B,12) + $C290) + (INDEX(出力表!D:D,12)))) + (乱数表!$X290*(Settings!B12/(((INDEX(出力表!D:D,12))+1)^INDEX(係数表!E:E,12)*INDEX(係数表!F:F,12))))))</f>
        <v>#VALUE!</v>
      </c>
      <c r="AJ290" t="e">
        <f>MIN(100, MAX(0, (INDEX(出力表!D:D,12))*AH290/MAX(AI290, Settings!B3)))</f>
        <v>#VALUE!</v>
      </c>
      <c r="AK290">
        <f>MIN(100, MAX(0, 100*BETAINV(乱数表!$M290, MAX(0.00000001, (1/(1+EXP(-(INDEX(係数表!G:G,13) + $B290))))*(EXP(INDEX(係数表!H:H,13) + INDEX(係数表!I:I,13)*LN(INDEX(出力表!C:C,13)+1)))), MAX(0.00000001, (1-(1/(1+EXP(-(INDEX(係数表!G:G,13) + $B290)))))*(EXP(INDEX(係数表!H:H,13) + INDEX(係数表!I:I,13)*LN(INDEX(出力表!C:C,13)+1)))))))</f>
        <v>48.179513290637608</v>
      </c>
      <c r="AL290" t="e">
        <f>MIN(100, MAX(0, (100*(INDEX(出力表!D:D,13))/(EXP(INDEX(係数表!B:B,13) + $C290) + (INDEX(出力表!D:D,13)))) + (乱数表!$Y290*(Settings!B12/(((INDEX(出力表!D:D,13))+1)^INDEX(係数表!E:E,13)*INDEX(係数表!F:F,13))))))</f>
        <v>#VALUE!</v>
      </c>
      <c r="AM290" t="e">
        <f>MIN(100, MAX(0, (INDEX(出力表!D:D,13))*AK290/MAX(AL290, Settings!B3)))</f>
        <v>#VALUE!</v>
      </c>
      <c r="AN290">
        <f>IF(ISNUMBER(F290), INDEX(出力表!B:B,2)*F290, 0)+IF(ISNUMBER(I290), INDEX(出力表!B:B,3)*I290, 0)+IF(ISNUMBER(L290), INDEX(出力表!B:B,4)*L290, 0)+IF(ISNUMBER(O290), INDEX(出力表!B:B,5)*O290, 0)+IF(ISNUMBER(R290), INDEX(出力表!B:B,6)*R290, 0)+IF(ISNUMBER(U290), INDEX(出力表!B:B,7)*U290, 0)+IF(ISNUMBER(X290), INDEX(出力表!B:B,8)*X290, 0)+IF(ISNUMBER(AA290), INDEX(出力表!B:B,9)*AA290, 0)+IF(ISNUMBER(AD290), INDEX(出力表!B:B,10)*AD290, 0)+IF(ISNUMBER(AG290), INDEX(出力表!B:B,11)*AG290, 0)+IF(ISNUMBER(AJ290), INDEX(出力表!B:B,12)*AJ290, 0)+IF(ISNUMBER(AM290), INDEX(出力表!B:B,13)*AM290, 0)</f>
        <v>0</v>
      </c>
      <c r="AO290">
        <f>IF(ISNUMBER(F290), INDEX(出力表!B:B,2), 0)+IF(ISNUMBER(I290), INDEX(出力表!B:B,3), 0)+IF(ISNUMBER(L290), INDEX(出力表!B:B,4), 0)+IF(ISNUMBER(O290), INDEX(出力表!B:B,5), 0)+IF(ISNUMBER(R290), INDEX(出力表!B:B,6), 0)+IF(ISNUMBER(U290), INDEX(出力表!B:B,7), 0)+IF(ISNUMBER(X290), INDEX(出力表!B:B,8), 0)+IF(ISNUMBER(AA290), INDEX(出力表!B:B,9), 0)+IF(ISNUMBER(AD290), INDEX(出力表!B:B,10), 0)+IF(ISNUMBER(AG290), INDEX(出力表!B:B,11), 0)+IF(ISNUMBER(AJ290), INDEX(出力表!B:B,12), 0)+IF(ISNUMBER(AM290), INDEX(出力表!B:B,13), 0)</f>
        <v>0</v>
      </c>
      <c r="AP290" t="str">
        <f t="shared" si="4"/>
        <v/>
      </c>
    </row>
    <row r="291" spans="1:42" x14ac:dyDescent="0.2">
      <c r="A291">
        <v>290</v>
      </c>
      <c r="B291">
        <f>IF(UPPER(Settings!B4)="TRUE", 乱数表!$Z291*Settings!B10, 0)</f>
        <v>0.19986049843259079</v>
      </c>
      <c r="C291">
        <f>IF(UPPER(Settings!B4)="TRUE", 乱数表!$AA291*Settings!B11, 0)</f>
        <v>3.3853178902737487E-2</v>
      </c>
      <c r="D291">
        <f>MIN(100, MAX(0, 100*BETAINV(乱数表!$B291, MAX(0.00000001, (1/(1+EXP(-(INDEX(係数表!G:G,2) + $B291))))*(EXP(INDEX(係数表!H:H,2) + INDEX(係数表!I:I,2)*LN(INDEX(出力表!C:C,2)+1)))), MAX(0.00000001, (1-(1/(1+EXP(-(INDEX(係数表!G:G,2) + $B291)))))*(EXP(INDEX(係数表!H:H,2) + INDEX(係数表!I:I,2)*LN(INDEX(出力表!C:C,2)+1)))))))</f>
        <v>99.086488879298685</v>
      </c>
      <c r="E291" t="e">
        <f>MIN(100, MAX(0, (100*(INDEX(出力表!D:D,2))/(EXP(INDEX(係数表!B:B,2) + $C291) + (INDEX(出力表!D:D,2)))) + (乱数表!$N291*(Settings!B12/(((INDEX(出力表!D:D,2))+1)^INDEX(係数表!E:E,2)*INDEX(係数表!F:F,2))))))</f>
        <v>#VALUE!</v>
      </c>
      <c r="F291" t="e">
        <f>MIN(100, MAX(0, (INDEX(出力表!D:D,2))*D291/MAX(E291, Settings!B3)))</f>
        <v>#VALUE!</v>
      </c>
      <c r="G291">
        <f>MIN(100, MAX(0, 100*BETAINV(乱数表!$C291, MAX(0.00000001, (1/(1+EXP(-(INDEX(係数表!G:G,3) + $B291))))*(EXP(INDEX(係数表!H:H,3) + INDEX(係数表!I:I,3)*LN(INDEX(出力表!C:C,3)+1)))), MAX(0.00000001, (1-(1/(1+EXP(-(INDEX(係数表!G:G,3) + $B291)))))*(EXP(INDEX(係数表!H:H,3) + INDEX(係数表!I:I,3)*LN(INDEX(出力表!C:C,3)+1)))))))</f>
        <v>94.394348692586078</v>
      </c>
      <c r="H291" t="e">
        <f>MIN(100, MAX(0, (100*(INDEX(出力表!D:D,3))/(EXP(INDEX(係数表!B:B,3) + $C291) + (INDEX(出力表!D:D,3)))) + (乱数表!$O291*(Settings!B12/(((INDEX(出力表!D:D,3))+1)^INDEX(係数表!E:E,3)*INDEX(係数表!F:F,3))))))</f>
        <v>#VALUE!</v>
      </c>
      <c r="I291" t="e">
        <f>MIN(100, MAX(0, (INDEX(出力表!D:D,3))*G291/MAX(H291, Settings!B3)))</f>
        <v>#VALUE!</v>
      </c>
      <c r="J291">
        <f>MIN(100, MAX(0, 100*BETAINV(乱数表!$D291, MAX(0.00000001, (1/(1+EXP(-(INDEX(係数表!G:G,4) + $B291))))*(EXP(INDEX(係数表!H:H,4) + INDEX(係数表!I:I,4)*LN(INDEX(出力表!C:C,4)+1)))), MAX(0.00000001, (1-(1/(1+EXP(-(INDEX(係数表!G:G,4) + $B291)))))*(EXP(INDEX(係数表!H:H,4) + INDEX(係数表!I:I,4)*LN(INDEX(出力表!C:C,4)+1)))))))</f>
        <v>95.41494197737957</v>
      </c>
      <c r="K291" t="e">
        <f>MIN(100, MAX(0, (100*(INDEX(出力表!D:D,4))/(EXP(INDEX(係数表!B:B,4) + $C291) + (INDEX(出力表!D:D,4)))) + (乱数表!$P291*(Settings!B12/(((INDEX(出力表!D:D,4))+1)^INDEX(係数表!E:E,4)*INDEX(係数表!F:F,4))))))</f>
        <v>#VALUE!</v>
      </c>
      <c r="L291" t="e">
        <f>MIN(100, MAX(0, (INDEX(出力表!D:D,4))*J291/MAX(K291, Settings!B3)))</f>
        <v>#VALUE!</v>
      </c>
      <c r="M291">
        <f>MIN(100, MAX(0, 100*BETAINV(乱数表!$E291, MAX(0.00000001, (1/(1+EXP(-(INDEX(係数表!G:G,5) + $B291))))*(EXP(INDEX(係数表!H:H,5) + INDEX(係数表!I:I,5)*LN(INDEX(出力表!C:C,5)+1)))), MAX(0.00000001, (1-(1/(1+EXP(-(INDEX(係数表!G:G,5) + $B291)))))*(EXP(INDEX(係数表!H:H,5) + INDEX(係数表!I:I,5)*LN(INDEX(出力表!C:C,5)+1)))))))</f>
        <v>85.788434676082431</v>
      </c>
      <c r="N291" t="e">
        <f>MIN(100, MAX(0, (100*(INDEX(出力表!D:D,5))/(EXP(INDEX(係数表!B:B,5) + $C291) + (INDEX(出力表!D:D,5)))) + (乱数表!$Q291*(Settings!B12/(((INDEX(出力表!D:D,5))+1)^INDEX(係数表!E:E,5)*INDEX(係数表!F:F,5))))))</f>
        <v>#VALUE!</v>
      </c>
      <c r="O291" t="e">
        <f>MIN(100, MAX(0, (INDEX(出力表!D:D,5))*M291/MAX(N291, Settings!B3)))</f>
        <v>#VALUE!</v>
      </c>
      <c r="P291">
        <f>MIN(100, MAX(0, 100*BETAINV(乱数表!$F291, MAX(0.00000001, (1/(1+EXP(-(INDEX(係数表!G:G,6) + $B291))))*(EXP(INDEX(係数表!H:H,6) + INDEX(係数表!I:I,6)*LN(INDEX(出力表!C:C,6)+1)))), MAX(0.00000001, (1-(1/(1+EXP(-(INDEX(係数表!G:G,6) + $B291)))))*(EXP(INDEX(係数表!H:H,6) + INDEX(係数表!I:I,6)*LN(INDEX(出力表!C:C,6)+1)))))))</f>
        <v>94.632541226016045</v>
      </c>
      <c r="Q291" t="e">
        <f>MIN(100, MAX(0, (100*(INDEX(出力表!D:D,6))/(EXP(INDEX(係数表!B:B,6) + $C291) + (INDEX(出力表!D:D,6)))) + (乱数表!$R291*(Settings!B12/(((INDEX(出力表!D:D,6))+1)^INDEX(係数表!E:E,6)*INDEX(係数表!F:F,6))))))</f>
        <v>#VALUE!</v>
      </c>
      <c r="R291" t="e">
        <f>MIN(100, MAX(0, (INDEX(出力表!D:D,6))*P291/MAX(Q291, Settings!B3)))</f>
        <v>#VALUE!</v>
      </c>
      <c r="S291">
        <f>MIN(100, MAX(0, 100*BETAINV(乱数表!$G291, MAX(0.00000001, (1/(1+EXP(-(INDEX(係数表!G:G,7) + $B291))))*(EXP(INDEX(係数表!H:H,7) + INDEX(係数表!I:I,7)*LN(INDEX(出力表!C:C,7)+1)))), MAX(0.00000001, (1-(1/(1+EXP(-(INDEX(係数表!G:G,7) + $B291)))))*(EXP(INDEX(係数表!H:H,7) + INDEX(係数表!I:I,7)*LN(INDEX(出力表!C:C,7)+1)))))))</f>
        <v>94.603072127202665</v>
      </c>
      <c r="T291" t="e">
        <f>MIN(100, MAX(0, (100*(INDEX(出力表!D:D,7))/(EXP(INDEX(係数表!B:B,7) + $C291) + (INDEX(出力表!D:D,7)))) + (乱数表!$S291*(Settings!B12/(((INDEX(出力表!D:D,7))+1)^INDEX(係数表!E:E,7)*INDEX(係数表!F:F,7))))))</f>
        <v>#VALUE!</v>
      </c>
      <c r="U291" t="e">
        <f>MIN(100, MAX(0, (INDEX(出力表!D:D,7))*S291/MAX(T291, Settings!B3)))</f>
        <v>#VALUE!</v>
      </c>
      <c r="V291">
        <f>MIN(100, MAX(0, 100*BETAINV(乱数表!$H291, MAX(0.00000001, (1/(1+EXP(-(INDEX(係数表!G:G,8) + $B291))))*(EXP(INDEX(係数表!H:H,8) + INDEX(係数表!I:I,8)*LN(INDEX(出力表!C:C,8)+1)))), MAX(0.00000001, (1-(1/(1+EXP(-(INDEX(係数表!G:G,8) + $B291)))))*(EXP(INDEX(係数表!H:H,8) + INDEX(係数表!I:I,8)*LN(INDEX(出力表!C:C,8)+1)))))))</f>
        <v>83.00528858364143</v>
      </c>
      <c r="W291" t="e">
        <f>MIN(100, MAX(0, (100*(INDEX(出力表!D:D,8))/(EXP(INDEX(係数表!B:B,8) + $C291) + (INDEX(出力表!D:D,8)))) + (乱数表!$T291*(Settings!B12/(((INDEX(出力表!D:D,8))+1)^INDEX(係数表!E:E,8)*INDEX(係数表!F:F,8))))))</f>
        <v>#VALUE!</v>
      </c>
      <c r="X291" t="e">
        <f>MIN(100, MAX(0, (INDEX(出力表!D:D,8))*V291/MAX(W291, Settings!B3)))</f>
        <v>#VALUE!</v>
      </c>
      <c r="Y291">
        <f>MIN(100, MAX(0, 100*BETAINV(乱数表!$I291, MAX(0.00000001, (1/(1+EXP(-(INDEX(係数表!G:G,9) + $B291))))*(EXP(INDEX(係数表!H:H,9) + INDEX(係数表!I:I,9)*LN(INDEX(出力表!C:C,9)+1)))), MAX(0.00000001, (1-(1/(1+EXP(-(INDEX(係数表!G:G,9) + $B291)))))*(EXP(INDEX(係数表!H:H,9) + INDEX(係数表!I:I,9)*LN(INDEX(出力表!C:C,9)+1)))))))</f>
        <v>90.796215286529787</v>
      </c>
      <c r="Z291" t="e">
        <f>MIN(100, MAX(0, (100*(INDEX(出力表!D:D,9))/(EXP(INDEX(係数表!B:B,9) + $C291) + (INDEX(出力表!D:D,9)))) + (乱数表!$U291*(Settings!B12/(((INDEX(出力表!D:D,9))+1)^INDEX(係数表!E:E,9)*INDEX(係数表!F:F,9))))))</f>
        <v>#VALUE!</v>
      </c>
      <c r="AA291" t="e">
        <f>MIN(100, MAX(0, (INDEX(出力表!D:D,9))*Y291/MAX(Z291, Settings!B3)))</f>
        <v>#VALUE!</v>
      </c>
      <c r="AB291">
        <f>MIN(100, MAX(0, 100*BETAINV(乱数表!$J291, MAX(0.00000001, (1/(1+EXP(-(INDEX(係数表!G:G,10) + $B291))))*(EXP(INDEX(係数表!H:H,10) + INDEX(係数表!I:I,10)*LN(INDEX(出力表!C:C,10)+1)))), MAX(0.00000001, (1-(1/(1+EXP(-(INDEX(係数表!G:G,10) + $B291)))))*(EXP(INDEX(係数表!H:H,10) + INDEX(係数表!I:I,10)*LN(INDEX(出力表!C:C,10)+1)))))))</f>
        <v>62.689933821145303</v>
      </c>
      <c r="AC291" t="e">
        <f>MIN(100, MAX(0, (100*(INDEX(出力表!D:D,10))/(EXP(INDEX(係数表!B:B,10) + $C291) + (INDEX(出力表!D:D,10)))) + (乱数表!$V291*(Settings!B12/(((INDEX(出力表!D:D,10))+1)^INDEX(係数表!E:E,10)*INDEX(係数表!F:F,10))))))</f>
        <v>#VALUE!</v>
      </c>
      <c r="AD291" t="e">
        <f>MIN(100, MAX(0, (INDEX(出力表!D:D,10))*AB291/MAX(AC291, Settings!B3)))</f>
        <v>#VALUE!</v>
      </c>
      <c r="AE291">
        <f>MIN(100, MAX(0, 100*BETAINV(乱数表!$K291, MAX(0.00000001, (1/(1+EXP(-(INDEX(係数表!G:G,11) + $B291))))*(EXP(INDEX(係数表!H:H,11) + INDEX(係数表!I:I,11)*LN(INDEX(出力表!C:C,11)+1)))), MAX(0.00000001, (1-(1/(1+EXP(-(INDEX(係数表!G:G,11) + $B291)))))*(EXP(INDEX(係数表!H:H,11) + INDEX(係数表!I:I,11)*LN(INDEX(出力表!C:C,11)+1)))))))</f>
        <v>98.946513284692102</v>
      </c>
      <c r="AF291" t="e">
        <f>MIN(100, MAX(0, (100*(INDEX(出力表!D:D,11))/(EXP(INDEX(係数表!B:B,11) + $C291) + (INDEX(出力表!D:D,11)))) + (乱数表!$W291*(Settings!B12/(((INDEX(出力表!D:D,11))+1)^INDEX(係数表!E:E,11)*INDEX(係数表!F:F,11))))))</f>
        <v>#VALUE!</v>
      </c>
      <c r="AG291" t="e">
        <f>MIN(100, MAX(0, (INDEX(出力表!D:D,11))*AE291/MAX(AF291, Settings!B3)))</f>
        <v>#VALUE!</v>
      </c>
      <c r="AH291">
        <f>MIN(100, MAX(0, 100*BETAINV(乱数表!$L291, MAX(0.00000001, (1/(1+EXP(-(INDEX(係数表!G:G,12) + $B291))))*(EXP(INDEX(係数表!H:H,12) + INDEX(係数表!I:I,12)*LN(INDEX(出力表!C:C,12)+1)))), MAX(0.00000001, (1-(1/(1+EXP(-(INDEX(係数表!G:G,12) + $B291)))))*(EXP(INDEX(係数表!H:H,12) + INDEX(係数表!I:I,12)*LN(INDEX(出力表!C:C,12)+1)))))))</f>
        <v>99.224987460624888</v>
      </c>
      <c r="AI291" t="e">
        <f>MIN(100, MAX(0, (100*(INDEX(出力表!D:D,12))/(EXP(INDEX(係数表!B:B,12) + $C291) + (INDEX(出力表!D:D,12)))) + (乱数表!$X291*(Settings!B12/(((INDEX(出力表!D:D,12))+1)^INDEX(係数表!E:E,12)*INDEX(係数表!F:F,12))))))</f>
        <v>#VALUE!</v>
      </c>
      <c r="AJ291" t="e">
        <f>MIN(100, MAX(0, (INDEX(出力表!D:D,12))*AH291/MAX(AI291, Settings!B3)))</f>
        <v>#VALUE!</v>
      </c>
      <c r="AK291">
        <f>MIN(100, MAX(0, 100*BETAINV(乱数表!$M291, MAX(0.00000001, (1/(1+EXP(-(INDEX(係数表!G:G,13) + $B291))))*(EXP(INDEX(係数表!H:H,13) + INDEX(係数表!I:I,13)*LN(INDEX(出力表!C:C,13)+1)))), MAX(0.00000001, (1-(1/(1+EXP(-(INDEX(係数表!G:G,13) + $B291)))))*(EXP(INDEX(係数表!H:H,13) + INDEX(係数表!I:I,13)*LN(INDEX(出力表!C:C,13)+1)))))))</f>
        <v>86.415950845248673</v>
      </c>
      <c r="AL291" t="e">
        <f>MIN(100, MAX(0, (100*(INDEX(出力表!D:D,13))/(EXP(INDEX(係数表!B:B,13) + $C291) + (INDEX(出力表!D:D,13)))) + (乱数表!$Y291*(Settings!B12/(((INDEX(出力表!D:D,13))+1)^INDEX(係数表!E:E,13)*INDEX(係数表!F:F,13))))))</f>
        <v>#VALUE!</v>
      </c>
      <c r="AM291" t="e">
        <f>MIN(100, MAX(0, (INDEX(出力表!D:D,13))*AK291/MAX(AL291, Settings!B3)))</f>
        <v>#VALUE!</v>
      </c>
      <c r="AN291">
        <f>IF(ISNUMBER(F291), INDEX(出力表!B:B,2)*F291, 0)+IF(ISNUMBER(I291), INDEX(出力表!B:B,3)*I291, 0)+IF(ISNUMBER(L291), INDEX(出力表!B:B,4)*L291, 0)+IF(ISNUMBER(O291), INDEX(出力表!B:B,5)*O291, 0)+IF(ISNUMBER(R291), INDEX(出力表!B:B,6)*R291, 0)+IF(ISNUMBER(U291), INDEX(出力表!B:B,7)*U291, 0)+IF(ISNUMBER(X291), INDEX(出力表!B:B,8)*X291, 0)+IF(ISNUMBER(AA291), INDEX(出力表!B:B,9)*AA291, 0)+IF(ISNUMBER(AD291), INDEX(出力表!B:B,10)*AD291, 0)+IF(ISNUMBER(AG291), INDEX(出力表!B:B,11)*AG291, 0)+IF(ISNUMBER(AJ291), INDEX(出力表!B:B,12)*AJ291, 0)+IF(ISNUMBER(AM291), INDEX(出力表!B:B,13)*AM291, 0)</f>
        <v>0</v>
      </c>
      <c r="AO291">
        <f>IF(ISNUMBER(F291), INDEX(出力表!B:B,2), 0)+IF(ISNUMBER(I291), INDEX(出力表!B:B,3), 0)+IF(ISNUMBER(L291), INDEX(出力表!B:B,4), 0)+IF(ISNUMBER(O291), INDEX(出力表!B:B,5), 0)+IF(ISNUMBER(R291), INDEX(出力表!B:B,6), 0)+IF(ISNUMBER(U291), INDEX(出力表!B:B,7), 0)+IF(ISNUMBER(X291), INDEX(出力表!B:B,8), 0)+IF(ISNUMBER(AA291), INDEX(出力表!B:B,9), 0)+IF(ISNUMBER(AD291), INDEX(出力表!B:B,10), 0)+IF(ISNUMBER(AG291), INDEX(出力表!B:B,11), 0)+IF(ISNUMBER(AJ291), INDEX(出力表!B:B,12), 0)+IF(ISNUMBER(AM291), INDEX(出力表!B:B,13), 0)</f>
        <v>0</v>
      </c>
      <c r="AP291" t="str">
        <f t="shared" si="4"/>
        <v/>
      </c>
    </row>
    <row r="292" spans="1:42" x14ac:dyDescent="0.2">
      <c r="A292">
        <v>291</v>
      </c>
      <c r="B292">
        <f>IF(UPPER(Settings!B4)="TRUE", 乱数表!$Z292*Settings!B10, 0)</f>
        <v>-0.5352618079905892</v>
      </c>
      <c r="C292">
        <f>IF(UPPER(Settings!B4)="TRUE", 乱数表!$AA292*Settings!B11, 0)</f>
        <v>-0.17434580346060205</v>
      </c>
      <c r="D292">
        <f>MIN(100, MAX(0, 100*BETAINV(乱数表!$B292, MAX(0.00000001, (1/(1+EXP(-(INDEX(係数表!G:G,2) + $B292))))*(EXP(INDEX(係数表!H:H,2) + INDEX(係数表!I:I,2)*LN(INDEX(出力表!C:C,2)+1)))), MAX(0.00000001, (1-(1/(1+EXP(-(INDEX(係数表!G:G,2) + $B292)))))*(EXP(INDEX(係数表!H:H,2) + INDEX(係数表!I:I,2)*LN(INDEX(出力表!C:C,2)+1)))))))</f>
        <v>80.261915818668413</v>
      </c>
      <c r="E292" t="e">
        <f>MIN(100, MAX(0, (100*(INDEX(出力表!D:D,2))/(EXP(INDEX(係数表!B:B,2) + $C292) + (INDEX(出力表!D:D,2)))) + (乱数表!$N292*(Settings!B12/(((INDEX(出力表!D:D,2))+1)^INDEX(係数表!E:E,2)*INDEX(係数表!F:F,2))))))</f>
        <v>#VALUE!</v>
      </c>
      <c r="F292" t="e">
        <f>MIN(100, MAX(0, (INDEX(出力表!D:D,2))*D292/MAX(E292, Settings!B3)))</f>
        <v>#VALUE!</v>
      </c>
      <c r="G292">
        <f>MIN(100, MAX(0, 100*BETAINV(乱数表!$C292, MAX(0.00000001, (1/(1+EXP(-(INDEX(係数表!G:G,3) + $B292))))*(EXP(INDEX(係数表!H:H,3) + INDEX(係数表!I:I,3)*LN(INDEX(出力表!C:C,3)+1)))), MAX(0.00000001, (1-(1/(1+EXP(-(INDEX(係数表!G:G,3) + $B292)))))*(EXP(INDEX(係数表!H:H,3) + INDEX(係数表!I:I,3)*LN(INDEX(出力表!C:C,3)+1)))))))</f>
        <v>95.110127327276132</v>
      </c>
      <c r="H292" t="e">
        <f>MIN(100, MAX(0, (100*(INDEX(出力表!D:D,3))/(EXP(INDEX(係数表!B:B,3) + $C292) + (INDEX(出力表!D:D,3)))) + (乱数表!$O292*(Settings!B12/(((INDEX(出力表!D:D,3))+1)^INDEX(係数表!E:E,3)*INDEX(係数表!F:F,3))))))</f>
        <v>#VALUE!</v>
      </c>
      <c r="I292" t="e">
        <f>MIN(100, MAX(0, (INDEX(出力表!D:D,3))*G292/MAX(H292, Settings!B3)))</f>
        <v>#VALUE!</v>
      </c>
      <c r="J292">
        <f>MIN(100, MAX(0, 100*BETAINV(乱数表!$D292, MAX(0.00000001, (1/(1+EXP(-(INDEX(係数表!G:G,4) + $B292))))*(EXP(INDEX(係数表!H:H,4) + INDEX(係数表!I:I,4)*LN(INDEX(出力表!C:C,4)+1)))), MAX(0.00000001, (1-(1/(1+EXP(-(INDEX(係数表!G:G,4) + $B292)))))*(EXP(INDEX(係数表!H:H,4) + INDEX(係数表!I:I,4)*LN(INDEX(出力表!C:C,4)+1)))))))</f>
        <v>68.334209567794886</v>
      </c>
      <c r="K292" t="e">
        <f>MIN(100, MAX(0, (100*(INDEX(出力表!D:D,4))/(EXP(INDEX(係数表!B:B,4) + $C292) + (INDEX(出力表!D:D,4)))) + (乱数表!$P292*(Settings!B12/(((INDEX(出力表!D:D,4))+1)^INDEX(係数表!E:E,4)*INDEX(係数表!F:F,4))))))</f>
        <v>#VALUE!</v>
      </c>
      <c r="L292" t="e">
        <f>MIN(100, MAX(0, (INDEX(出力表!D:D,4))*J292/MAX(K292, Settings!B3)))</f>
        <v>#VALUE!</v>
      </c>
      <c r="M292">
        <f>MIN(100, MAX(0, 100*BETAINV(乱数表!$E292, MAX(0.00000001, (1/(1+EXP(-(INDEX(係数表!G:G,5) + $B292))))*(EXP(INDEX(係数表!H:H,5) + INDEX(係数表!I:I,5)*LN(INDEX(出力表!C:C,5)+1)))), MAX(0.00000001, (1-(1/(1+EXP(-(INDEX(係数表!G:G,5) + $B292)))))*(EXP(INDEX(係数表!H:H,5) + INDEX(係数表!I:I,5)*LN(INDEX(出力表!C:C,5)+1)))))))</f>
        <v>73.76186640338959</v>
      </c>
      <c r="N292" t="e">
        <f>MIN(100, MAX(0, (100*(INDEX(出力表!D:D,5))/(EXP(INDEX(係数表!B:B,5) + $C292) + (INDEX(出力表!D:D,5)))) + (乱数表!$Q292*(Settings!B12/(((INDEX(出力表!D:D,5))+1)^INDEX(係数表!E:E,5)*INDEX(係数表!F:F,5))))))</f>
        <v>#VALUE!</v>
      </c>
      <c r="O292" t="e">
        <f>MIN(100, MAX(0, (INDEX(出力表!D:D,5))*M292/MAX(N292, Settings!B3)))</f>
        <v>#VALUE!</v>
      </c>
      <c r="P292">
        <f>MIN(100, MAX(0, 100*BETAINV(乱数表!$F292, MAX(0.00000001, (1/(1+EXP(-(INDEX(係数表!G:G,6) + $B292))))*(EXP(INDEX(係数表!H:H,6) + INDEX(係数表!I:I,6)*LN(INDEX(出力表!C:C,6)+1)))), MAX(0.00000001, (1-(1/(1+EXP(-(INDEX(係数表!G:G,6) + $B292)))))*(EXP(INDEX(係数表!H:H,6) + INDEX(係数表!I:I,6)*LN(INDEX(出力表!C:C,6)+1)))))))</f>
        <v>70.884756845864231</v>
      </c>
      <c r="Q292" t="e">
        <f>MIN(100, MAX(0, (100*(INDEX(出力表!D:D,6))/(EXP(INDEX(係数表!B:B,6) + $C292) + (INDEX(出力表!D:D,6)))) + (乱数表!$R292*(Settings!B12/(((INDEX(出力表!D:D,6))+1)^INDEX(係数表!E:E,6)*INDEX(係数表!F:F,6))))))</f>
        <v>#VALUE!</v>
      </c>
      <c r="R292" t="e">
        <f>MIN(100, MAX(0, (INDEX(出力表!D:D,6))*P292/MAX(Q292, Settings!B3)))</f>
        <v>#VALUE!</v>
      </c>
      <c r="S292">
        <f>MIN(100, MAX(0, 100*BETAINV(乱数表!$G292, MAX(0.00000001, (1/(1+EXP(-(INDEX(係数表!G:G,7) + $B292))))*(EXP(INDEX(係数表!H:H,7) + INDEX(係数表!I:I,7)*LN(INDEX(出力表!C:C,7)+1)))), MAX(0.00000001, (1-(1/(1+EXP(-(INDEX(係数表!G:G,7) + $B292)))))*(EXP(INDEX(係数表!H:H,7) + INDEX(係数表!I:I,7)*LN(INDEX(出力表!C:C,7)+1)))))))</f>
        <v>71.044758019457845</v>
      </c>
      <c r="T292" t="e">
        <f>MIN(100, MAX(0, (100*(INDEX(出力表!D:D,7))/(EXP(INDEX(係数表!B:B,7) + $C292) + (INDEX(出力表!D:D,7)))) + (乱数表!$S292*(Settings!B12/(((INDEX(出力表!D:D,7))+1)^INDEX(係数表!E:E,7)*INDEX(係数表!F:F,7))))))</f>
        <v>#VALUE!</v>
      </c>
      <c r="U292" t="e">
        <f>MIN(100, MAX(0, (INDEX(出力表!D:D,7))*S292/MAX(T292, Settings!B3)))</f>
        <v>#VALUE!</v>
      </c>
      <c r="V292">
        <f>MIN(100, MAX(0, 100*BETAINV(乱数表!$H292, MAX(0.00000001, (1/(1+EXP(-(INDEX(係数表!G:G,8) + $B292))))*(EXP(INDEX(係数表!H:H,8) + INDEX(係数表!I:I,8)*LN(INDEX(出力表!C:C,8)+1)))), MAX(0.00000001, (1-(1/(1+EXP(-(INDEX(係数表!G:G,8) + $B292)))))*(EXP(INDEX(係数表!H:H,8) + INDEX(係数表!I:I,8)*LN(INDEX(出力表!C:C,8)+1)))))))</f>
        <v>99.775649705857305</v>
      </c>
      <c r="W292" t="e">
        <f>MIN(100, MAX(0, (100*(INDEX(出力表!D:D,8))/(EXP(INDEX(係数表!B:B,8) + $C292) + (INDEX(出力表!D:D,8)))) + (乱数表!$T292*(Settings!B12/(((INDEX(出力表!D:D,8))+1)^INDEX(係数表!E:E,8)*INDEX(係数表!F:F,8))))))</f>
        <v>#VALUE!</v>
      </c>
      <c r="X292" t="e">
        <f>MIN(100, MAX(0, (INDEX(出力表!D:D,8))*V292/MAX(W292, Settings!B3)))</f>
        <v>#VALUE!</v>
      </c>
      <c r="Y292">
        <f>MIN(100, MAX(0, 100*BETAINV(乱数表!$I292, MAX(0.00000001, (1/(1+EXP(-(INDEX(係数表!G:G,9) + $B292))))*(EXP(INDEX(係数表!H:H,9) + INDEX(係数表!I:I,9)*LN(INDEX(出力表!C:C,9)+1)))), MAX(0.00000001, (1-(1/(1+EXP(-(INDEX(係数表!G:G,9) + $B292)))))*(EXP(INDEX(係数表!H:H,9) + INDEX(係数表!I:I,9)*LN(INDEX(出力表!C:C,9)+1)))))))</f>
        <v>21.054867035910458</v>
      </c>
      <c r="Z292" t="e">
        <f>MIN(100, MAX(0, (100*(INDEX(出力表!D:D,9))/(EXP(INDEX(係数表!B:B,9) + $C292) + (INDEX(出力表!D:D,9)))) + (乱数表!$U292*(Settings!B12/(((INDEX(出力表!D:D,9))+1)^INDEX(係数表!E:E,9)*INDEX(係数表!F:F,9))))))</f>
        <v>#VALUE!</v>
      </c>
      <c r="AA292" t="e">
        <f>MIN(100, MAX(0, (INDEX(出力表!D:D,9))*Y292/MAX(Z292, Settings!B3)))</f>
        <v>#VALUE!</v>
      </c>
      <c r="AB292">
        <f>MIN(100, MAX(0, 100*BETAINV(乱数表!$J292, MAX(0.00000001, (1/(1+EXP(-(INDEX(係数表!G:G,10) + $B292))))*(EXP(INDEX(係数表!H:H,10) + INDEX(係数表!I:I,10)*LN(INDEX(出力表!C:C,10)+1)))), MAX(0.00000001, (1-(1/(1+EXP(-(INDEX(係数表!G:G,10) + $B292)))))*(EXP(INDEX(係数表!H:H,10) + INDEX(係数表!I:I,10)*LN(INDEX(出力表!C:C,10)+1)))))))</f>
        <v>81.188821253479134</v>
      </c>
      <c r="AC292" t="e">
        <f>MIN(100, MAX(0, (100*(INDEX(出力表!D:D,10))/(EXP(INDEX(係数表!B:B,10) + $C292) + (INDEX(出力表!D:D,10)))) + (乱数表!$V292*(Settings!B12/(((INDEX(出力表!D:D,10))+1)^INDEX(係数表!E:E,10)*INDEX(係数表!F:F,10))))))</f>
        <v>#VALUE!</v>
      </c>
      <c r="AD292" t="e">
        <f>MIN(100, MAX(0, (INDEX(出力表!D:D,10))*AB292/MAX(AC292, Settings!B3)))</f>
        <v>#VALUE!</v>
      </c>
      <c r="AE292">
        <f>MIN(100, MAX(0, 100*BETAINV(乱数表!$K292, MAX(0.00000001, (1/(1+EXP(-(INDEX(係数表!G:G,11) + $B292))))*(EXP(INDEX(係数表!H:H,11) + INDEX(係数表!I:I,11)*LN(INDEX(出力表!C:C,11)+1)))), MAX(0.00000001, (1-(1/(1+EXP(-(INDEX(係数表!G:G,11) + $B292)))))*(EXP(INDEX(係数表!H:H,11) + INDEX(係数表!I:I,11)*LN(INDEX(出力表!C:C,11)+1)))))))</f>
        <v>80.328303680165888</v>
      </c>
      <c r="AF292" t="e">
        <f>MIN(100, MAX(0, (100*(INDEX(出力表!D:D,11))/(EXP(INDEX(係数表!B:B,11) + $C292) + (INDEX(出力表!D:D,11)))) + (乱数表!$W292*(Settings!B12/(((INDEX(出力表!D:D,11))+1)^INDEX(係数表!E:E,11)*INDEX(係数表!F:F,11))))))</f>
        <v>#VALUE!</v>
      </c>
      <c r="AG292" t="e">
        <f>MIN(100, MAX(0, (INDEX(出力表!D:D,11))*AE292/MAX(AF292, Settings!B3)))</f>
        <v>#VALUE!</v>
      </c>
      <c r="AH292">
        <f>MIN(100, MAX(0, 100*BETAINV(乱数表!$L292, MAX(0.00000001, (1/(1+EXP(-(INDEX(係数表!G:G,12) + $B292))))*(EXP(INDEX(係数表!H:H,12) + INDEX(係数表!I:I,12)*LN(INDEX(出力表!C:C,12)+1)))), MAX(0.00000001, (1-(1/(1+EXP(-(INDEX(係数表!G:G,12) + $B292)))))*(EXP(INDEX(係数表!H:H,12) + INDEX(係数表!I:I,12)*LN(INDEX(出力表!C:C,12)+1)))))))</f>
        <v>52.791820809787339</v>
      </c>
      <c r="AI292" t="e">
        <f>MIN(100, MAX(0, (100*(INDEX(出力表!D:D,12))/(EXP(INDEX(係数表!B:B,12) + $C292) + (INDEX(出力表!D:D,12)))) + (乱数表!$X292*(Settings!B12/(((INDEX(出力表!D:D,12))+1)^INDEX(係数表!E:E,12)*INDEX(係数表!F:F,12))))))</f>
        <v>#VALUE!</v>
      </c>
      <c r="AJ292" t="e">
        <f>MIN(100, MAX(0, (INDEX(出力表!D:D,12))*AH292/MAX(AI292, Settings!B3)))</f>
        <v>#VALUE!</v>
      </c>
      <c r="AK292">
        <f>MIN(100, MAX(0, 100*BETAINV(乱数表!$M292, MAX(0.00000001, (1/(1+EXP(-(INDEX(係数表!G:G,13) + $B292))))*(EXP(INDEX(係数表!H:H,13) + INDEX(係数表!I:I,13)*LN(INDEX(出力表!C:C,13)+1)))), MAX(0.00000001, (1-(1/(1+EXP(-(INDEX(係数表!G:G,13) + $B292)))))*(EXP(INDEX(係数表!H:H,13) + INDEX(係数表!I:I,13)*LN(INDEX(出力表!C:C,13)+1)))))))</f>
        <v>97.842950773761146</v>
      </c>
      <c r="AL292" t="e">
        <f>MIN(100, MAX(0, (100*(INDEX(出力表!D:D,13))/(EXP(INDEX(係数表!B:B,13) + $C292) + (INDEX(出力表!D:D,13)))) + (乱数表!$Y292*(Settings!B12/(((INDEX(出力表!D:D,13))+1)^INDEX(係数表!E:E,13)*INDEX(係数表!F:F,13))))))</f>
        <v>#VALUE!</v>
      </c>
      <c r="AM292" t="e">
        <f>MIN(100, MAX(0, (INDEX(出力表!D:D,13))*AK292/MAX(AL292, Settings!B3)))</f>
        <v>#VALUE!</v>
      </c>
      <c r="AN292">
        <f>IF(ISNUMBER(F292), INDEX(出力表!B:B,2)*F292, 0)+IF(ISNUMBER(I292), INDEX(出力表!B:B,3)*I292, 0)+IF(ISNUMBER(L292), INDEX(出力表!B:B,4)*L292, 0)+IF(ISNUMBER(O292), INDEX(出力表!B:B,5)*O292, 0)+IF(ISNUMBER(R292), INDEX(出力表!B:B,6)*R292, 0)+IF(ISNUMBER(U292), INDEX(出力表!B:B,7)*U292, 0)+IF(ISNUMBER(X292), INDEX(出力表!B:B,8)*X292, 0)+IF(ISNUMBER(AA292), INDEX(出力表!B:B,9)*AA292, 0)+IF(ISNUMBER(AD292), INDEX(出力表!B:B,10)*AD292, 0)+IF(ISNUMBER(AG292), INDEX(出力表!B:B,11)*AG292, 0)+IF(ISNUMBER(AJ292), INDEX(出力表!B:B,12)*AJ292, 0)+IF(ISNUMBER(AM292), INDEX(出力表!B:B,13)*AM292, 0)</f>
        <v>0</v>
      </c>
      <c r="AO292">
        <f>IF(ISNUMBER(F292), INDEX(出力表!B:B,2), 0)+IF(ISNUMBER(I292), INDEX(出力表!B:B,3), 0)+IF(ISNUMBER(L292), INDEX(出力表!B:B,4), 0)+IF(ISNUMBER(O292), INDEX(出力表!B:B,5), 0)+IF(ISNUMBER(R292), INDEX(出力表!B:B,6), 0)+IF(ISNUMBER(U292), INDEX(出力表!B:B,7), 0)+IF(ISNUMBER(X292), INDEX(出力表!B:B,8), 0)+IF(ISNUMBER(AA292), INDEX(出力表!B:B,9), 0)+IF(ISNUMBER(AD292), INDEX(出力表!B:B,10), 0)+IF(ISNUMBER(AG292), INDEX(出力表!B:B,11), 0)+IF(ISNUMBER(AJ292), INDEX(出力表!B:B,12), 0)+IF(ISNUMBER(AM292), INDEX(出力表!B:B,13), 0)</f>
        <v>0</v>
      </c>
      <c r="AP292" t="str">
        <f t="shared" si="4"/>
        <v/>
      </c>
    </row>
    <row r="293" spans="1:42" x14ac:dyDescent="0.2">
      <c r="A293">
        <v>292</v>
      </c>
      <c r="B293">
        <f>IF(UPPER(Settings!B4)="TRUE", 乱数表!$Z293*Settings!B10, 0)</f>
        <v>0.11018913024870752</v>
      </c>
      <c r="C293">
        <f>IF(UPPER(Settings!B4)="TRUE", 乱数表!$AA293*Settings!B11, 0)</f>
        <v>4.0989984775807911E-2</v>
      </c>
      <c r="D293">
        <f>MIN(100, MAX(0, 100*BETAINV(乱数表!$B293, MAX(0.00000001, (1/(1+EXP(-(INDEX(係数表!G:G,2) + $B293))))*(EXP(INDEX(係数表!H:H,2) + INDEX(係数表!I:I,2)*LN(INDEX(出力表!C:C,2)+1)))), MAX(0.00000001, (1-(1/(1+EXP(-(INDEX(係数表!G:G,2) + $B293)))))*(EXP(INDEX(係数表!H:H,2) + INDEX(係数表!I:I,2)*LN(INDEX(出力表!C:C,2)+1)))))))</f>
        <v>74.975720442538034</v>
      </c>
      <c r="E293" t="e">
        <f>MIN(100, MAX(0, (100*(INDEX(出力表!D:D,2))/(EXP(INDEX(係数表!B:B,2) + $C293) + (INDEX(出力表!D:D,2)))) + (乱数表!$N293*(Settings!B12/(((INDEX(出力表!D:D,2))+1)^INDEX(係数表!E:E,2)*INDEX(係数表!F:F,2))))))</f>
        <v>#VALUE!</v>
      </c>
      <c r="F293" t="e">
        <f>MIN(100, MAX(0, (INDEX(出力表!D:D,2))*D293/MAX(E293, Settings!B3)))</f>
        <v>#VALUE!</v>
      </c>
      <c r="G293">
        <f>MIN(100, MAX(0, 100*BETAINV(乱数表!$C293, MAX(0.00000001, (1/(1+EXP(-(INDEX(係数表!G:G,3) + $B293))))*(EXP(INDEX(係数表!H:H,3) + INDEX(係数表!I:I,3)*LN(INDEX(出力表!C:C,3)+1)))), MAX(0.00000001, (1-(1/(1+EXP(-(INDEX(係数表!G:G,3) + $B293)))))*(EXP(INDEX(係数表!H:H,3) + INDEX(係数表!I:I,3)*LN(INDEX(出力表!C:C,3)+1)))))))</f>
        <v>93.79860118266275</v>
      </c>
      <c r="H293" t="e">
        <f>MIN(100, MAX(0, (100*(INDEX(出力表!D:D,3))/(EXP(INDEX(係数表!B:B,3) + $C293) + (INDEX(出力表!D:D,3)))) + (乱数表!$O293*(Settings!B12/(((INDEX(出力表!D:D,3))+1)^INDEX(係数表!E:E,3)*INDEX(係数表!F:F,3))))))</f>
        <v>#VALUE!</v>
      </c>
      <c r="I293" t="e">
        <f>MIN(100, MAX(0, (INDEX(出力表!D:D,3))*G293/MAX(H293, Settings!B3)))</f>
        <v>#VALUE!</v>
      </c>
      <c r="J293">
        <f>MIN(100, MAX(0, 100*BETAINV(乱数表!$D293, MAX(0.00000001, (1/(1+EXP(-(INDEX(係数表!G:G,4) + $B293))))*(EXP(INDEX(係数表!H:H,4) + INDEX(係数表!I:I,4)*LN(INDEX(出力表!C:C,4)+1)))), MAX(0.00000001, (1-(1/(1+EXP(-(INDEX(係数表!G:G,4) + $B293)))))*(EXP(INDEX(係数表!H:H,4) + INDEX(係数表!I:I,4)*LN(INDEX(出力表!C:C,4)+1)))))))</f>
        <v>99.719925717952052</v>
      </c>
      <c r="K293" t="e">
        <f>MIN(100, MAX(0, (100*(INDEX(出力表!D:D,4))/(EXP(INDEX(係数表!B:B,4) + $C293) + (INDEX(出力表!D:D,4)))) + (乱数表!$P293*(Settings!B12/(((INDEX(出力表!D:D,4))+1)^INDEX(係数表!E:E,4)*INDEX(係数表!F:F,4))))))</f>
        <v>#VALUE!</v>
      </c>
      <c r="L293" t="e">
        <f>MIN(100, MAX(0, (INDEX(出力表!D:D,4))*J293/MAX(K293, Settings!B3)))</f>
        <v>#VALUE!</v>
      </c>
      <c r="M293">
        <f>MIN(100, MAX(0, 100*BETAINV(乱数表!$E293, MAX(0.00000001, (1/(1+EXP(-(INDEX(係数表!G:G,5) + $B293))))*(EXP(INDEX(係数表!H:H,5) + INDEX(係数表!I:I,5)*LN(INDEX(出力表!C:C,5)+1)))), MAX(0.00000001, (1-(1/(1+EXP(-(INDEX(係数表!G:G,5) + $B293)))))*(EXP(INDEX(係数表!H:H,5) + INDEX(係数表!I:I,5)*LN(INDEX(出力表!C:C,5)+1)))))))</f>
        <v>77.410165132876628</v>
      </c>
      <c r="N293" t="e">
        <f>MIN(100, MAX(0, (100*(INDEX(出力表!D:D,5))/(EXP(INDEX(係数表!B:B,5) + $C293) + (INDEX(出力表!D:D,5)))) + (乱数表!$Q293*(Settings!B12/(((INDEX(出力表!D:D,5))+1)^INDEX(係数表!E:E,5)*INDEX(係数表!F:F,5))))))</f>
        <v>#VALUE!</v>
      </c>
      <c r="O293" t="e">
        <f>MIN(100, MAX(0, (INDEX(出力表!D:D,5))*M293/MAX(N293, Settings!B3)))</f>
        <v>#VALUE!</v>
      </c>
      <c r="P293">
        <f>MIN(100, MAX(0, 100*BETAINV(乱数表!$F293, MAX(0.00000001, (1/(1+EXP(-(INDEX(係数表!G:G,6) + $B293))))*(EXP(INDEX(係数表!H:H,6) + INDEX(係数表!I:I,6)*LN(INDEX(出力表!C:C,6)+1)))), MAX(0.00000001, (1-(1/(1+EXP(-(INDEX(係数表!G:G,6) + $B293)))))*(EXP(INDEX(係数表!H:H,6) + INDEX(係数表!I:I,6)*LN(INDEX(出力表!C:C,6)+1)))))))</f>
        <v>88.661017198945657</v>
      </c>
      <c r="Q293" t="e">
        <f>MIN(100, MAX(0, (100*(INDEX(出力表!D:D,6))/(EXP(INDEX(係数表!B:B,6) + $C293) + (INDEX(出力表!D:D,6)))) + (乱数表!$R293*(Settings!B12/(((INDEX(出力表!D:D,6))+1)^INDEX(係数表!E:E,6)*INDEX(係数表!F:F,6))))))</f>
        <v>#VALUE!</v>
      </c>
      <c r="R293" t="e">
        <f>MIN(100, MAX(0, (INDEX(出力表!D:D,6))*P293/MAX(Q293, Settings!B3)))</f>
        <v>#VALUE!</v>
      </c>
      <c r="S293">
        <f>MIN(100, MAX(0, 100*BETAINV(乱数表!$G293, MAX(0.00000001, (1/(1+EXP(-(INDEX(係数表!G:G,7) + $B293))))*(EXP(INDEX(係数表!H:H,7) + INDEX(係数表!I:I,7)*LN(INDEX(出力表!C:C,7)+1)))), MAX(0.00000001, (1-(1/(1+EXP(-(INDEX(係数表!G:G,7) + $B293)))))*(EXP(INDEX(係数表!H:H,7) + INDEX(係数表!I:I,7)*LN(INDEX(出力表!C:C,7)+1)))))))</f>
        <v>99.134447730450816</v>
      </c>
      <c r="T293" t="e">
        <f>MIN(100, MAX(0, (100*(INDEX(出力表!D:D,7))/(EXP(INDEX(係数表!B:B,7) + $C293) + (INDEX(出力表!D:D,7)))) + (乱数表!$S293*(Settings!B12/(((INDEX(出力表!D:D,7))+1)^INDEX(係数表!E:E,7)*INDEX(係数表!F:F,7))))))</f>
        <v>#VALUE!</v>
      </c>
      <c r="U293" t="e">
        <f>MIN(100, MAX(0, (INDEX(出力表!D:D,7))*S293/MAX(T293, Settings!B3)))</f>
        <v>#VALUE!</v>
      </c>
      <c r="V293">
        <f>MIN(100, MAX(0, 100*BETAINV(乱数表!$H293, MAX(0.00000001, (1/(1+EXP(-(INDEX(係数表!G:G,8) + $B293))))*(EXP(INDEX(係数表!H:H,8) + INDEX(係数表!I:I,8)*LN(INDEX(出力表!C:C,8)+1)))), MAX(0.00000001, (1-(1/(1+EXP(-(INDEX(係数表!G:G,8) + $B293)))))*(EXP(INDEX(係数表!H:H,8) + INDEX(係数表!I:I,8)*LN(INDEX(出力表!C:C,8)+1)))))))</f>
        <v>71.509353719107594</v>
      </c>
      <c r="W293" t="e">
        <f>MIN(100, MAX(0, (100*(INDEX(出力表!D:D,8))/(EXP(INDEX(係数表!B:B,8) + $C293) + (INDEX(出力表!D:D,8)))) + (乱数表!$T293*(Settings!B12/(((INDEX(出力表!D:D,8))+1)^INDEX(係数表!E:E,8)*INDEX(係数表!F:F,8))))))</f>
        <v>#VALUE!</v>
      </c>
      <c r="X293" t="e">
        <f>MIN(100, MAX(0, (INDEX(出力表!D:D,8))*V293/MAX(W293, Settings!B3)))</f>
        <v>#VALUE!</v>
      </c>
      <c r="Y293">
        <f>MIN(100, MAX(0, 100*BETAINV(乱数表!$I293, MAX(0.00000001, (1/(1+EXP(-(INDEX(係数表!G:G,9) + $B293))))*(EXP(INDEX(係数表!H:H,9) + INDEX(係数表!I:I,9)*LN(INDEX(出力表!C:C,9)+1)))), MAX(0.00000001, (1-(1/(1+EXP(-(INDEX(係数表!G:G,9) + $B293)))))*(EXP(INDEX(係数表!H:H,9) + INDEX(係数表!I:I,9)*LN(INDEX(出力表!C:C,9)+1)))))))</f>
        <v>97.910285188238589</v>
      </c>
      <c r="Z293" t="e">
        <f>MIN(100, MAX(0, (100*(INDEX(出力表!D:D,9))/(EXP(INDEX(係数表!B:B,9) + $C293) + (INDEX(出力表!D:D,9)))) + (乱数表!$U293*(Settings!B12/(((INDEX(出力表!D:D,9))+1)^INDEX(係数表!E:E,9)*INDEX(係数表!F:F,9))))))</f>
        <v>#VALUE!</v>
      </c>
      <c r="AA293" t="e">
        <f>MIN(100, MAX(0, (INDEX(出力表!D:D,9))*Y293/MAX(Z293, Settings!B3)))</f>
        <v>#VALUE!</v>
      </c>
      <c r="AB293">
        <f>MIN(100, MAX(0, 100*BETAINV(乱数表!$J293, MAX(0.00000001, (1/(1+EXP(-(INDEX(係数表!G:G,10) + $B293))))*(EXP(INDEX(係数表!H:H,10) + INDEX(係数表!I:I,10)*LN(INDEX(出力表!C:C,10)+1)))), MAX(0.00000001, (1-(1/(1+EXP(-(INDEX(係数表!G:G,10) + $B293)))))*(EXP(INDEX(係数表!H:H,10) + INDEX(係数表!I:I,10)*LN(INDEX(出力表!C:C,10)+1)))))))</f>
        <v>93.606684932695799</v>
      </c>
      <c r="AC293" t="e">
        <f>MIN(100, MAX(0, (100*(INDEX(出力表!D:D,10))/(EXP(INDEX(係数表!B:B,10) + $C293) + (INDEX(出力表!D:D,10)))) + (乱数表!$V293*(Settings!B12/(((INDEX(出力表!D:D,10))+1)^INDEX(係数表!E:E,10)*INDEX(係数表!F:F,10))))))</f>
        <v>#VALUE!</v>
      </c>
      <c r="AD293" t="e">
        <f>MIN(100, MAX(0, (INDEX(出力表!D:D,10))*AB293/MAX(AC293, Settings!B3)))</f>
        <v>#VALUE!</v>
      </c>
      <c r="AE293">
        <f>MIN(100, MAX(0, 100*BETAINV(乱数表!$K293, MAX(0.00000001, (1/(1+EXP(-(INDEX(係数表!G:G,11) + $B293))))*(EXP(INDEX(係数表!H:H,11) + INDEX(係数表!I:I,11)*LN(INDEX(出力表!C:C,11)+1)))), MAX(0.00000001, (1-(1/(1+EXP(-(INDEX(係数表!G:G,11) + $B293)))))*(EXP(INDEX(係数表!H:H,11) + INDEX(係数表!I:I,11)*LN(INDEX(出力表!C:C,11)+1)))))))</f>
        <v>94.433258577549694</v>
      </c>
      <c r="AF293" t="e">
        <f>MIN(100, MAX(0, (100*(INDEX(出力表!D:D,11))/(EXP(INDEX(係数表!B:B,11) + $C293) + (INDEX(出力表!D:D,11)))) + (乱数表!$W293*(Settings!B12/(((INDEX(出力表!D:D,11))+1)^INDEX(係数表!E:E,11)*INDEX(係数表!F:F,11))))))</f>
        <v>#VALUE!</v>
      </c>
      <c r="AG293" t="e">
        <f>MIN(100, MAX(0, (INDEX(出力表!D:D,11))*AE293/MAX(AF293, Settings!B3)))</f>
        <v>#VALUE!</v>
      </c>
      <c r="AH293">
        <f>MIN(100, MAX(0, 100*BETAINV(乱数表!$L293, MAX(0.00000001, (1/(1+EXP(-(INDEX(係数表!G:G,12) + $B293))))*(EXP(INDEX(係数表!H:H,12) + INDEX(係数表!I:I,12)*LN(INDEX(出力表!C:C,12)+1)))), MAX(0.00000001, (1-(1/(1+EXP(-(INDEX(係数表!G:G,12) + $B293)))))*(EXP(INDEX(係数表!H:H,12) + INDEX(係数表!I:I,12)*LN(INDEX(出力表!C:C,12)+1)))))))</f>
        <v>96.151726335265167</v>
      </c>
      <c r="AI293" t="e">
        <f>MIN(100, MAX(0, (100*(INDEX(出力表!D:D,12))/(EXP(INDEX(係数表!B:B,12) + $C293) + (INDEX(出力表!D:D,12)))) + (乱数表!$X293*(Settings!B12/(((INDEX(出力表!D:D,12))+1)^INDEX(係数表!E:E,12)*INDEX(係数表!F:F,12))))))</f>
        <v>#VALUE!</v>
      </c>
      <c r="AJ293" t="e">
        <f>MIN(100, MAX(0, (INDEX(出力表!D:D,12))*AH293/MAX(AI293, Settings!B3)))</f>
        <v>#VALUE!</v>
      </c>
      <c r="AK293">
        <f>MIN(100, MAX(0, 100*BETAINV(乱数表!$M293, MAX(0.00000001, (1/(1+EXP(-(INDEX(係数表!G:G,13) + $B293))))*(EXP(INDEX(係数表!H:H,13) + INDEX(係数表!I:I,13)*LN(INDEX(出力表!C:C,13)+1)))), MAX(0.00000001, (1-(1/(1+EXP(-(INDEX(係数表!G:G,13) + $B293)))))*(EXP(INDEX(係数表!H:H,13) + INDEX(係数表!I:I,13)*LN(INDEX(出力表!C:C,13)+1)))))))</f>
        <v>99.482860179507739</v>
      </c>
      <c r="AL293" t="e">
        <f>MIN(100, MAX(0, (100*(INDEX(出力表!D:D,13))/(EXP(INDEX(係数表!B:B,13) + $C293) + (INDEX(出力表!D:D,13)))) + (乱数表!$Y293*(Settings!B12/(((INDEX(出力表!D:D,13))+1)^INDEX(係数表!E:E,13)*INDEX(係数表!F:F,13))))))</f>
        <v>#VALUE!</v>
      </c>
      <c r="AM293" t="e">
        <f>MIN(100, MAX(0, (INDEX(出力表!D:D,13))*AK293/MAX(AL293, Settings!B3)))</f>
        <v>#VALUE!</v>
      </c>
      <c r="AN293">
        <f>IF(ISNUMBER(F293), INDEX(出力表!B:B,2)*F293, 0)+IF(ISNUMBER(I293), INDEX(出力表!B:B,3)*I293, 0)+IF(ISNUMBER(L293), INDEX(出力表!B:B,4)*L293, 0)+IF(ISNUMBER(O293), INDEX(出力表!B:B,5)*O293, 0)+IF(ISNUMBER(R293), INDEX(出力表!B:B,6)*R293, 0)+IF(ISNUMBER(U293), INDEX(出力表!B:B,7)*U293, 0)+IF(ISNUMBER(X293), INDEX(出力表!B:B,8)*X293, 0)+IF(ISNUMBER(AA293), INDEX(出力表!B:B,9)*AA293, 0)+IF(ISNUMBER(AD293), INDEX(出力表!B:B,10)*AD293, 0)+IF(ISNUMBER(AG293), INDEX(出力表!B:B,11)*AG293, 0)+IF(ISNUMBER(AJ293), INDEX(出力表!B:B,12)*AJ293, 0)+IF(ISNUMBER(AM293), INDEX(出力表!B:B,13)*AM293, 0)</f>
        <v>0</v>
      </c>
      <c r="AO293">
        <f>IF(ISNUMBER(F293), INDEX(出力表!B:B,2), 0)+IF(ISNUMBER(I293), INDEX(出力表!B:B,3), 0)+IF(ISNUMBER(L293), INDEX(出力表!B:B,4), 0)+IF(ISNUMBER(O293), INDEX(出力表!B:B,5), 0)+IF(ISNUMBER(R293), INDEX(出力表!B:B,6), 0)+IF(ISNUMBER(U293), INDEX(出力表!B:B,7), 0)+IF(ISNUMBER(X293), INDEX(出力表!B:B,8), 0)+IF(ISNUMBER(AA293), INDEX(出力表!B:B,9), 0)+IF(ISNUMBER(AD293), INDEX(出力表!B:B,10), 0)+IF(ISNUMBER(AG293), INDEX(出力表!B:B,11), 0)+IF(ISNUMBER(AJ293), INDEX(出力表!B:B,12), 0)+IF(ISNUMBER(AM293), INDEX(出力表!B:B,13), 0)</f>
        <v>0</v>
      </c>
      <c r="AP293" t="str">
        <f t="shared" si="4"/>
        <v/>
      </c>
    </row>
    <row r="294" spans="1:42" x14ac:dyDescent="0.2">
      <c r="A294">
        <v>293</v>
      </c>
      <c r="B294">
        <f>IF(UPPER(Settings!B4)="TRUE", 乱数表!$Z294*Settings!B10, 0)</f>
        <v>0.36285997585351232</v>
      </c>
      <c r="C294">
        <f>IF(UPPER(Settings!B4)="TRUE", 乱数表!$AA294*Settings!B11, 0)</f>
        <v>3.4474543706878559E-2</v>
      </c>
      <c r="D294">
        <f>MIN(100, MAX(0, 100*BETAINV(乱数表!$B294, MAX(0.00000001, (1/(1+EXP(-(INDEX(係数表!G:G,2) + $B294))))*(EXP(INDEX(係数表!H:H,2) + INDEX(係数表!I:I,2)*LN(INDEX(出力表!C:C,2)+1)))), MAX(0.00000001, (1-(1/(1+EXP(-(INDEX(係数表!G:G,2) + $B294)))))*(EXP(INDEX(係数表!H:H,2) + INDEX(係数表!I:I,2)*LN(INDEX(出力表!C:C,2)+1)))))))</f>
        <v>74.560647684003925</v>
      </c>
      <c r="E294" t="e">
        <f>MIN(100, MAX(0, (100*(INDEX(出力表!D:D,2))/(EXP(INDEX(係数表!B:B,2) + $C294) + (INDEX(出力表!D:D,2)))) + (乱数表!$N294*(Settings!B12/(((INDEX(出力表!D:D,2))+1)^INDEX(係数表!E:E,2)*INDEX(係数表!F:F,2))))))</f>
        <v>#VALUE!</v>
      </c>
      <c r="F294" t="e">
        <f>MIN(100, MAX(0, (INDEX(出力表!D:D,2))*D294/MAX(E294, Settings!B3)))</f>
        <v>#VALUE!</v>
      </c>
      <c r="G294">
        <f>MIN(100, MAX(0, 100*BETAINV(乱数表!$C294, MAX(0.00000001, (1/(1+EXP(-(INDEX(係数表!G:G,3) + $B294))))*(EXP(INDEX(係数表!H:H,3) + INDEX(係数表!I:I,3)*LN(INDEX(出力表!C:C,3)+1)))), MAX(0.00000001, (1-(1/(1+EXP(-(INDEX(係数表!G:G,3) + $B294)))))*(EXP(INDEX(係数表!H:H,3) + INDEX(係数表!I:I,3)*LN(INDEX(出力表!C:C,3)+1)))))))</f>
        <v>83.217520675860271</v>
      </c>
      <c r="H294" t="e">
        <f>MIN(100, MAX(0, (100*(INDEX(出力表!D:D,3))/(EXP(INDEX(係数表!B:B,3) + $C294) + (INDEX(出力表!D:D,3)))) + (乱数表!$O294*(Settings!B12/(((INDEX(出力表!D:D,3))+1)^INDEX(係数表!E:E,3)*INDEX(係数表!F:F,3))))))</f>
        <v>#VALUE!</v>
      </c>
      <c r="I294" t="e">
        <f>MIN(100, MAX(0, (INDEX(出力表!D:D,3))*G294/MAX(H294, Settings!B3)))</f>
        <v>#VALUE!</v>
      </c>
      <c r="J294">
        <f>MIN(100, MAX(0, 100*BETAINV(乱数表!$D294, MAX(0.00000001, (1/(1+EXP(-(INDEX(係数表!G:G,4) + $B294))))*(EXP(INDEX(係数表!H:H,4) + INDEX(係数表!I:I,4)*LN(INDEX(出力表!C:C,4)+1)))), MAX(0.00000001, (1-(1/(1+EXP(-(INDEX(係数表!G:G,4) + $B294)))))*(EXP(INDEX(係数表!H:H,4) + INDEX(係数表!I:I,4)*LN(INDEX(出力表!C:C,4)+1)))))))</f>
        <v>83.411786540716093</v>
      </c>
      <c r="K294" t="e">
        <f>MIN(100, MAX(0, (100*(INDEX(出力表!D:D,4))/(EXP(INDEX(係数表!B:B,4) + $C294) + (INDEX(出力表!D:D,4)))) + (乱数表!$P294*(Settings!B12/(((INDEX(出力表!D:D,4))+1)^INDEX(係数表!E:E,4)*INDEX(係数表!F:F,4))))))</f>
        <v>#VALUE!</v>
      </c>
      <c r="L294" t="e">
        <f>MIN(100, MAX(0, (INDEX(出力表!D:D,4))*J294/MAX(K294, Settings!B3)))</f>
        <v>#VALUE!</v>
      </c>
      <c r="M294">
        <f>MIN(100, MAX(0, 100*BETAINV(乱数表!$E294, MAX(0.00000001, (1/(1+EXP(-(INDEX(係数表!G:G,5) + $B294))))*(EXP(INDEX(係数表!H:H,5) + INDEX(係数表!I:I,5)*LN(INDEX(出力表!C:C,5)+1)))), MAX(0.00000001, (1-(1/(1+EXP(-(INDEX(係数表!G:G,5) + $B294)))))*(EXP(INDEX(係数表!H:H,5) + INDEX(係数表!I:I,5)*LN(INDEX(出力表!C:C,5)+1)))))))</f>
        <v>58.285827784356769</v>
      </c>
      <c r="N294" t="e">
        <f>MIN(100, MAX(0, (100*(INDEX(出力表!D:D,5))/(EXP(INDEX(係数表!B:B,5) + $C294) + (INDEX(出力表!D:D,5)))) + (乱数表!$Q294*(Settings!B12/(((INDEX(出力表!D:D,5))+1)^INDEX(係数表!E:E,5)*INDEX(係数表!F:F,5))))))</f>
        <v>#VALUE!</v>
      </c>
      <c r="O294" t="e">
        <f>MIN(100, MAX(0, (INDEX(出力表!D:D,5))*M294/MAX(N294, Settings!B3)))</f>
        <v>#VALUE!</v>
      </c>
      <c r="P294">
        <f>MIN(100, MAX(0, 100*BETAINV(乱数表!$F294, MAX(0.00000001, (1/(1+EXP(-(INDEX(係数表!G:G,6) + $B294))))*(EXP(INDEX(係数表!H:H,6) + INDEX(係数表!I:I,6)*LN(INDEX(出力表!C:C,6)+1)))), MAX(0.00000001, (1-(1/(1+EXP(-(INDEX(係数表!G:G,6) + $B294)))))*(EXP(INDEX(係数表!H:H,6) + INDEX(係数表!I:I,6)*LN(INDEX(出力表!C:C,6)+1)))))))</f>
        <v>88.905106299860691</v>
      </c>
      <c r="Q294" t="e">
        <f>MIN(100, MAX(0, (100*(INDEX(出力表!D:D,6))/(EXP(INDEX(係数表!B:B,6) + $C294) + (INDEX(出力表!D:D,6)))) + (乱数表!$R294*(Settings!B12/(((INDEX(出力表!D:D,6))+1)^INDEX(係数表!E:E,6)*INDEX(係数表!F:F,6))))))</f>
        <v>#VALUE!</v>
      </c>
      <c r="R294" t="e">
        <f>MIN(100, MAX(0, (INDEX(出力表!D:D,6))*P294/MAX(Q294, Settings!B3)))</f>
        <v>#VALUE!</v>
      </c>
      <c r="S294">
        <f>MIN(100, MAX(0, 100*BETAINV(乱数表!$G294, MAX(0.00000001, (1/(1+EXP(-(INDEX(係数表!G:G,7) + $B294))))*(EXP(INDEX(係数表!H:H,7) + INDEX(係数表!I:I,7)*LN(INDEX(出力表!C:C,7)+1)))), MAX(0.00000001, (1-(1/(1+EXP(-(INDEX(係数表!G:G,7) + $B294)))))*(EXP(INDEX(係数表!H:H,7) + INDEX(係数表!I:I,7)*LN(INDEX(出力表!C:C,7)+1)))))))</f>
        <v>95.084834513097022</v>
      </c>
      <c r="T294" t="e">
        <f>MIN(100, MAX(0, (100*(INDEX(出力表!D:D,7))/(EXP(INDEX(係数表!B:B,7) + $C294) + (INDEX(出力表!D:D,7)))) + (乱数表!$S294*(Settings!B12/(((INDEX(出力表!D:D,7))+1)^INDEX(係数表!E:E,7)*INDEX(係数表!F:F,7))))))</f>
        <v>#VALUE!</v>
      </c>
      <c r="U294" t="e">
        <f>MIN(100, MAX(0, (INDEX(出力表!D:D,7))*S294/MAX(T294, Settings!B3)))</f>
        <v>#VALUE!</v>
      </c>
      <c r="V294">
        <f>MIN(100, MAX(0, 100*BETAINV(乱数表!$H294, MAX(0.00000001, (1/(1+EXP(-(INDEX(係数表!G:G,8) + $B294))))*(EXP(INDEX(係数表!H:H,8) + INDEX(係数表!I:I,8)*LN(INDEX(出力表!C:C,8)+1)))), MAX(0.00000001, (1-(1/(1+EXP(-(INDEX(係数表!G:G,8) + $B294)))))*(EXP(INDEX(係数表!H:H,8) + INDEX(係数表!I:I,8)*LN(INDEX(出力表!C:C,8)+1)))))))</f>
        <v>97.595034869178363</v>
      </c>
      <c r="W294" t="e">
        <f>MIN(100, MAX(0, (100*(INDEX(出力表!D:D,8))/(EXP(INDEX(係数表!B:B,8) + $C294) + (INDEX(出力表!D:D,8)))) + (乱数表!$T294*(Settings!B12/(((INDEX(出力表!D:D,8))+1)^INDEX(係数表!E:E,8)*INDEX(係数表!F:F,8))))))</f>
        <v>#VALUE!</v>
      </c>
      <c r="X294" t="e">
        <f>MIN(100, MAX(0, (INDEX(出力表!D:D,8))*V294/MAX(W294, Settings!B3)))</f>
        <v>#VALUE!</v>
      </c>
      <c r="Y294">
        <f>MIN(100, MAX(0, 100*BETAINV(乱数表!$I294, MAX(0.00000001, (1/(1+EXP(-(INDEX(係数表!G:G,9) + $B294))))*(EXP(INDEX(係数表!H:H,9) + INDEX(係数表!I:I,9)*LN(INDEX(出力表!C:C,9)+1)))), MAX(0.00000001, (1-(1/(1+EXP(-(INDEX(係数表!G:G,9) + $B294)))))*(EXP(INDEX(係数表!H:H,9) + INDEX(係数表!I:I,9)*LN(INDEX(出力表!C:C,9)+1)))))))</f>
        <v>98.655483236661368</v>
      </c>
      <c r="Z294" t="e">
        <f>MIN(100, MAX(0, (100*(INDEX(出力表!D:D,9))/(EXP(INDEX(係数表!B:B,9) + $C294) + (INDEX(出力表!D:D,9)))) + (乱数表!$U294*(Settings!B12/(((INDEX(出力表!D:D,9))+1)^INDEX(係数表!E:E,9)*INDEX(係数表!F:F,9))))))</f>
        <v>#VALUE!</v>
      </c>
      <c r="AA294" t="e">
        <f>MIN(100, MAX(0, (INDEX(出力表!D:D,9))*Y294/MAX(Z294, Settings!B3)))</f>
        <v>#VALUE!</v>
      </c>
      <c r="AB294">
        <f>MIN(100, MAX(0, 100*BETAINV(乱数表!$J294, MAX(0.00000001, (1/(1+EXP(-(INDEX(係数表!G:G,10) + $B294))))*(EXP(INDEX(係数表!H:H,10) + INDEX(係数表!I:I,10)*LN(INDEX(出力表!C:C,10)+1)))), MAX(0.00000001, (1-(1/(1+EXP(-(INDEX(係数表!G:G,10) + $B294)))))*(EXP(INDEX(係数表!H:H,10) + INDEX(係数表!I:I,10)*LN(INDEX(出力表!C:C,10)+1)))))))</f>
        <v>98.251683603141032</v>
      </c>
      <c r="AC294" t="e">
        <f>MIN(100, MAX(0, (100*(INDEX(出力表!D:D,10))/(EXP(INDEX(係数表!B:B,10) + $C294) + (INDEX(出力表!D:D,10)))) + (乱数表!$V294*(Settings!B12/(((INDEX(出力表!D:D,10))+1)^INDEX(係数表!E:E,10)*INDEX(係数表!F:F,10))))))</f>
        <v>#VALUE!</v>
      </c>
      <c r="AD294" t="e">
        <f>MIN(100, MAX(0, (INDEX(出力表!D:D,10))*AB294/MAX(AC294, Settings!B3)))</f>
        <v>#VALUE!</v>
      </c>
      <c r="AE294">
        <f>MIN(100, MAX(0, 100*BETAINV(乱数表!$K294, MAX(0.00000001, (1/(1+EXP(-(INDEX(係数表!G:G,11) + $B294))))*(EXP(INDEX(係数表!H:H,11) + INDEX(係数表!I:I,11)*LN(INDEX(出力表!C:C,11)+1)))), MAX(0.00000001, (1-(1/(1+EXP(-(INDEX(係数表!G:G,11) + $B294)))))*(EXP(INDEX(係数表!H:H,11) + INDEX(係数表!I:I,11)*LN(INDEX(出力表!C:C,11)+1)))))))</f>
        <v>95.16488588109371</v>
      </c>
      <c r="AF294" t="e">
        <f>MIN(100, MAX(0, (100*(INDEX(出力表!D:D,11))/(EXP(INDEX(係数表!B:B,11) + $C294) + (INDEX(出力表!D:D,11)))) + (乱数表!$W294*(Settings!B12/(((INDEX(出力表!D:D,11))+1)^INDEX(係数表!E:E,11)*INDEX(係数表!F:F,11))))))</f>
        <v>#VALUE!</v>
      </c>
      <c r="AG294" t="e">
        <f>MIN(100, MAX(0, (INDEX(出力表!D:D,11))*AE294/MAX(AF294, Settings!B3)))</f>
        <v>#VALUE!</v>
      </c>
      <c r="AH294">
        <f>MIN(100, MAX(0, 100*BETAINV(乱数表!$L294, MAX(0.00000001, (1/(1+EXP(-(INDEX(係数表!G:G,12) + $B294))))*(EXP(INDEX(係数表!H:H,12) + INDEX(係数表!I:I,12)*LN(INDEX(出力表!C:C,12)+1)))), MAX(0.00000001, (1-(1/(1+EXP(-(INDEX(係数表!G:G,12) + $B294)))))*(EXP(INDEX(係数表!H:H,12) + INDEX(係数表!I:I,12)*LN(INDEX(出力表!C:C,12)+1)))))))</f>
        <v>96.762568378707641</v>
      </c>
      <c r="AI294" t="e">
        <f>MIN(100, MAX(0, (100*(INDEX(出力表!D:D,12))/(EXP(INDEX(係数表!B:B,12) + $C294) + (INDEX(出力表!D:D,12)))) + (乱数表!$X294*(Settings!B12/(((INDEX(出力表!D:D,12))+1)^INDEX(係数表!E:E,12)*INDEX(係数表!F:F,12))))))</f>
        <v>#VALUE!</v>
      </c>
      <c r="AJ294" t="e">
        <f>MIN(100, MAX(0, (INDEX(出力表!D:D,12))*AH294/MAX(AI294, Settings!B3)))</f>
        <v>#VALUE!</v>
      </c>
      <c r="AK294">
        <f>MIN(100, MAX(0, 100*BETAINV(乱数表!$M294, MAX(0.00000001, (1/(1+EXP(-(INDEX(係数表!G:G,13) + $B294))))*(EXP(INDEX(係数表!H:H,13) + INDEX(係数表!I:I,13)*LN(INDEX(出力表!C:C,13)+1)))), MAX(0.00000001, (1-(1/(1+EXP(-(INDEX(係数表!G:G,13) + $B294)))))*(EXP(INDEX(係数表!H:H,13) + INDEX(係数表!I:I,13)*LN(INDEX(出力表!C:C,13)+1)))))))</f>
        <v>99.780888968187384</v>
      </c>
      <c r="AL294" t="e">
        <f>MIN(100, MAX(0, (100*(INDEX(出力表!D:D,13))/(EXP(INDEX(係数表!B:B,13) + $C294) + (INDEX(出力表!D:D,13)))) + (乱数表!$Y294*(Settings!B12/(((INDEX(出力表!D:D,13))+1)^INDEX(係数表!E:E,13)*INDEX(係数表!F:F,13))))))</f>
        <v>#VALUE!</v>
      </c>
      <c r="AM294" t="e">
        <f>MIN(100, MAX(0, (INDEX(出力表!D:D,13))*AK294/MAX(AL294, Settings!B3)))</f>
        <v>#VALUE!</v>
      </c>
      <c r="AN294">
        <f>IF(ISNUMBER(F294), INDEX(出力表!B:B,2)*F294, 0)+IF(ISNUMBER(I294), INDEX(出力表!B:B,3)*I294, 0)+IF(ISNUMBER(L294), INDEX(出力表!B:B,4)*L294, 0)+IF(ISNUMBER(O294), INDEX(出力表!B:B,5)*O294, 0)+IF(ISNUMBER(R294), INDEX(出力表!B:B,6)*R294, 0)+IF(ISNUMBER(U294), INDEX(出力表!B:B,7)*U294, 0)+IF(ISNUMBER(X294), INDEX(出力表!B:B,8)*X294, 0)+IF(ISNUMBER(AA294), INDEX(出力表!B:B,9)*AA294, 0)+IF(ISNUMBER(AD294), INDEX(出力表!B:B,10)*AD294, 0)+IF(ISNUMBER(AG294), INDEX(出力表!B:B,11)*AG294, 0)+IF(ISNUMBER(AJ294), INDEX(出力表!B:B,12)*AJ294, 0)+IF(ISNUMBER(AM294), INDEX(出力表!B:B,13)*AM294, 0)</f>
        <v>0</v>
      </c>
      <c r="AO294">
        <f>IF(ISNUMBER(F294), INDEX(出力表!B:B,2), 0)+IF(ISNUMBER(I294), INDEX(出力表!B:B,3), 0)+IF(ISNUMBER(L294), INDEX(出力表!B:B,4), 0)+IF(ISNUMBER(O294), INDEX(出力表!B:B,5), 0)+IF(ISNUMBER(R294), INDEX(出力表!B:B,6), 0)+IF(ISNUMBER(U294), INDEX(出力表!B:B,7), 0)+IF(ISNUMBER(X294), INDEX(出力表!B:B,8), 0)+IF(ISNUMBER(AA294), INDEX(出力表!B:B,9), 0)+IF(ISNUMBER(AD294), INDEX(出力表!B:B,10), 0)+IF(ISNUMBER(AG294), INDEX(出力表!B:B,11), 0)+IF(ISNUMBER(AJ294), INDEX(出力表!B:B,12), 0)+IF(ISNUMBER(AM294), INDEX(出力表!B:B,13), 0)</f>
        <v>0</v>
      </c>
      <c r="AP294" t="str">
        <f t="shared" si="4"/>
        <v/>
      </c>
    </row>
    <row r="295" spans="1:42" x14ac:dyDescent="0.2">
      <c r="A295">
        <v>294</v>
      </c>
      <c r="B295">
        <f>IF(UPPER(Settings!B4)="TRUE", 乱数表!$Z295*Settings!B10, 0)</f>
        <v>-0.45372653120628775</v>
      </c>
      <c r="C295">
        <f>IF(UPPER(Settings!B4)="TRUE", 乱数表!$AA295*Settings!B11, 0)</f>
        <v>-8.7410937224711993E-3</v>
      </c>
      <c r="D295">
        <f>MIN(100, MAX(0, 100*BETAINV(乱数表!$B295, MAX(0.00000001, (1/(1+EXP(-(INDEX(係数表!G:G,2) + $B295))))*(EXP(INDEX(係数表!H:H,2) + INDEX(係数表!I:I,2)*LN(INDEX(出力表!C:C,2)+1)))), MAX(0.00000001, (1-(1/(1+EXP(-(INDEX(係数表!G:G,2) + $B295)))))*(EXP(INDEX(係数表!H:H,2) + INDEX(係数表!I:I,2)*LN(INDEX(出力表!C:C,2)+1)))))))</f>
        <v>99.102693572895404</v>
      </c>
      <c r="E295" t="e">
        <f>MIN(100, MAX(0, (100*(INDEX(出力表!D:D,2))/(EXP(INDEX(係数表!B:B,2) + $C295) + (INDEX(出力表!D:D,2)))) + (乱数表!$N295*(Settings!B12/(((INDEX(出力表!D:D,2))+1)^INDEX(係数表!E:E,2)*INDEX(係数表!F:F,2))))))</f>
        <v>#VALUE!</v>
      </c>
      <c r="F295" t="e">
        <f>MIN(100, MAX(0, (INDEX(出力表!D:D,2))*D295/MAX(E295, Settings!B3)))</f>
        <v>#VALUE!</v>
      </c>
      <c r="G295">
        <f>MIN(100, MAX(0, 100*BETAINV(乱数表!$C295, MAX(0.00000001, (1/(1+EXP(-(INDEX(係数表!G:G,3) + $B295))))*(EXP(INDEX(係数表!H:H,3) + INDEX(係数表!I:I,3)*LN(INDEX(出力表!C:C,3)+1)))), MAX(0.00000001, (1-(1/(1+EXP(-(INDEX(係数表!G:G,3) + $B295)))))*(EXP(INDEX(係数表!H:H,3) + INDEX(係数表!I:I,3)*LN(INDEX(出力表!C:C,3)+1)))))))</f>
        <v>96.693932068843708</v>
      </c>
      <c r="H295" t="e">
        <f>MIN(100, MAX(0, (100*(INDEX(出力表!D:D,3))/(EXP(INDEX(係数表!B:B,3) + $C295) + (INDEX(出力表!D:D,3)))) + (乱数表!$O295*(Settings!B12/(((INDEX(出力表!D:D,3))+1)^INDEX(係数表!E:E,3)*INDEX(係数表!F:F,3))))))</f>
        <v>#VALUE!</v>
      </c>
      <c r="I295" t="e">
        <f>MIN(100, MAX(0, (INDEX(出力表!D:D,3))*G295/MAX(H295, Settings!B3)))</f>
        <v>#VALUE!</v>
      </c>
      <c r="J295">
        <f>MIN(100, MAX(0, 100*BETAINV(乱数表!$D295, MAX(0.00000001, (1/(1+EXP(-(INDEX(係数表!G:G,4) + $B295))))*(EXP(INDEX(係数表!H:H,4) + INDEX(係数表!I:I,4)*LN(INDEX(出力表!C:C,4)+1)))), MAX(0.00000001, (1-(1/(1+EXP(-(INDEX(係数表!G:G,4) + $B295)))))*(EXP(INDEX(係数表!H:H,4) + INDEX(係数表!I:I,4)*LN(INDEX(出力表!C:C,4)+1)))))))</f>
        <v>82.097646277092053</v>
      </c>
      <c r="K295" t="e">
        <f>MIN(100, MAX(0, (100*(INDEX(出力表!D:D,4))/(EXP(INDEX(係数表!B:B,4) + $C295) + (INDEX(出力表!D:D,4)))) + (乱数表!$P295*(Settings!B12/(((INDEX(出力表!D:D,4))+1)^INDEX(係数表!E:E,4)*INDEX(係数表!F:F,4))))))</f>
        <v>#VALUE!</v>
      </c>
      <c r="L295" t="e">
        <f>MIN(100, MAX(0, (INDEX(出力表!D:D,4))*J295/MAX(K295, Settings!B3)))</f>
        <v>#VALUE!</v>
      </c>
      <c r="M295">
        <f>MIN(100, MAX(0, 100*BETAINV(乱数表!$E295, MAX(0.00000001, (1/(1+EXP(-(INDEX(係数表!G:G,5) + $B295))))*(EXP(INDEX(係数表!H:H,5) + INDEX(係数表!I:I,5)*LN(INDEX(出力表!C:C,5)+1)))), MAX(0.00000001, (1-(1/(1+EXP(-(INDEX(係数表!G:G,5) + $B295)))))*(EXP(INDEX(係数表!H:H,5) + INDEX(係数表!I:I,5)*LN(INDEX(出力表!C:C,5)+1)))))))</f>
        <v>57.681105014576318</v>
      </c>
      <c r="N295" t="e">
        <f>MIN(100, MAX(0, (100*(INDEX(出力表!D:D,5))/(EXP(INDEX(係数表!B:B,5) + $C295) + (INDEX(出力表!D:D,5)))) + (乱数表!$Q295*(Settings!B12/(((INDEX(出力表!D:D,5))+1)^INDEX(係数表!E:E,5)*INDEX(係数表!F:F,5))))))</f>
        <v>#VALUE!</v>
      </c>
      <c r="O295" t="e">
        <f>MIN(100, MAX(0, (INDEX(出力表!D:D,5))*M295/MAX(N295, Settings!B3)))</f>
        <v>#VALUE!</v>
      </c>
      <c r="P295">
        <f>MIN(100, MAX(0, 100*BETAINV(乱数表!$F295, MAX(0.00000001, (1/(1+EXP(-(INDEX(係数表!G:G,6) + $B295))))*(EXP(INDEX(係数表!H:H,6) + INDEX(係数表!I:I,6)*LN(INDEX(出力表!C:C,6)+1)))), MAX(0.00000001, (1-(1/(1+EXP(-(INDEX(係数表!G:G,6) + $B295)))))*(EXP(INDEX(係数表!H:H,6) + INDEX(係数表!I:I,6)*LN(INDEX(出力表!C:C,6)+1)))))))</f>
        <v>67.252443344732754</v>
      </c>
      <c r="Q295" t="e">
        <f>MIN(100, MAX(0, (100*(INDEX(出力表!D:D,6))/(EXP(INDEX(係数表!B:B,6) + $C295) + (INDEX(出力表!D:D,6)))) + (乱数表!$R295*(Settings!B12/(((INDEX(出力表!D:D,6))+1)^INDEX(係数表!E:E,6)*INDEX(係数表!F:F,6))))))</f>
        <v>#VALUE!</v>
      </c>
      <c r="R295" t="e">
        <f>MIN(100, MAX(0, (INDEX(出力表!D:D,6))*P295/MAX(Q295, Settings!B3)))</f>
        <v>#VALUE!</v>
      </c>
      <c r="S295">
        <f>MIN(100, MAX(0, 100*BETAINV(乱数表!$G295, MAX(0.00000001, (1/(1+EXP(-(INDEX(係数表!G:G,7) + $B295))))*(EXP(INDEX(係数表!H:H,7) + INDEX(係数表!I:I,7)*LN(INDEX(出力表!C:C,7)+1)))), MAX(0.00000001, (1-(1/(1+EXP(-(INDEX(係数表!G:G,7) + $B295)))))*(EXP(INDEX(係数表!H:H,7) + INDEX(係数表!I:I,7)*LN(INDEX(出力表!C:C,7)+1)))))))</f>
        <v>66.852142500829558</v>
      </c>
      <c r="T295" t="e">
        <f>MIN(100, MAX(0, (100*(INDEX(出力表!D:D,7))/(EXP(INDEX(係数表!B:B,7) + $C295) + (INDEX(出力表!D:D,7)))) + (乱数表!$S295*(Settings!B12/(((INDEX(出力表!D:D,7))+1)^INDEX(係数表!E:E,7)*INDEX(係数表!F:F,7))))))</f>
        <v>#VALUE!</v>
      </c>
      <c r="U295" t="e">
        <f>MIN(100, MAX(0, (INDEX(出力表!D:D,7))*S295/MAX(T295, Settings!B3)))</f>
        <v>#VALUE!</v>
      </c>
      <c r="V295">
        <f>MIN(100, MAX(0, 100*BETAINV(乱数表!$H295, MAX(0.00000001, (1/(1+EXP(-(INDEX(係数表!G:G,8) + $B295))))*(EXP(INDEX(係数表!H:H,8) + INDEX(係数表!I:I,8)*LN(INDEX(出力表!C:C,8)+1)))), MAX(0.00000001, (1-(1/(1+EXP(-(INDEX(係数表!G:G,8) + $B295)))))*(EXP(INDEX(係数表!H:H,8) + INDEX(係数表!I:I,8)*LN(INDEX(出力表!C:C,8)+1)))))))</f>
        <v>92.792966086628809</v>
      </c>
      <c r="W295" t="e">
        <f>MIN(100, MAX(0, (100*(INDEX(出力表!D:D,8))/(EXP(INDEX(係数表!B:B,8) + $C295) + (INDEX(出力表!D:D,8)))) + (乱数表!$T295*(Settings!B12/(((INDEX(出力表!D:D,8))+1)^INDEX(係数表!E:E,8)*INDEX(係数表!F:F,8))))))</f>
        <v>#VALUE!</v>
      </c>
      <c r="X295" t="e">
        <f>MIN(100, MAX(0, (INDEX(出力表!D:D,8))*V295/MAX(W295, Settings!B3)))</f>
        <v>#VALUE!</v>
      </c>
      <c r="Y295">
        <f>MIN(100, MAX(0, 100*BETAINV(乱数表!$I295, MAX(0.00000001, (1/(1+EXP(-(INDEX(係数表!G:G,9) + $B295))))*(EXP(INDEX(係数表!H:H,9) + INDEX(係数表!I:I,9)*LN(INDEX(出力表!C:C,9)+1)))), MAX(0.00000001, (1-(1/(1+EXP(-(INDEX(係数表!G:G,9) + $B295)))))*(EXP(INDEX(係数表!H:H,9) + INDEX(係数表!I:I,9)*LN(INDEX(出力表!C:C,9)+1)))))))</f>
        <v>79.938731878663276</v>
      </c>
      <c r="Z295" t="e">
        <f>MIN(100, MAX(0, (100*(INDEX(出力表!D:D,9))/(EXP(INDEX(係数表!B:B,9) + $C295) + (INDEX(出力表!D:D,9)))) + (乱数表!$U295*(Settings!B12/(((INDEX(出力表!D:D,9))+1)^INDEX(係数表!E:E,9)*INDEX(係数表!F:F,9))))))</f>
        <v>#VALUE!</v>
      </c>
      <c r="AA295" t="e">
        <f>MIN(100, MAX(0, (INDEX(出力表!D:D,9))*Y295/MAX(Z295, Settings!B3)))</f>
        <v>#VALUE!</v>
      </c>
      <c r="AB295">
        <f>MIN(100, MAX(0, 100*BETAINV(乱数表!$J295, MAX(0.00000001, (1/(1+EXP(-(INDEX(係数表!G:G,10) + $B295))))*(EXP(INDEX(係数表!H:H,10) + INDEX(係数表!I:I,10)*LN(INDEX(出力表!C:C,10)+1)))), MAX(0.00000001, (1-(1/(1+EXP(-(INDEX(係数表!G:G,10) + $B295)))))*(EXP(INDEX(係数表!H:H,10) + INDEX(係数表!I:I,10)*LN(INDEX(出力表!C:C,10)+1)))))))</f>
        <v>93.179962948088033</v>
      </c>
      <c r="AC295" t="e">
        <f>MIN(100, MAX(0, (100*(INDEX(出力表!D:D,10))/(EXP(INDEX(係数表!B:B,10) + $C295) + (INDEX(出力表!D:D,10)))) + (乱数表!$V295*(Settings!B12/(((INDEX(出力表!D:D,10))+1)^INDEX(係数表!E:E,10)*INDEX(係数表!F:F,10))))))</f>
        <v>#VALUE!</v>
      </c>
      <c r="AD295" t="e">
        <f>MIN(100, MAX(0, (INDEX(出力表!D:D,10))*AB295/MAX(AC295, Settings!B3)))</f>
        <v>#VALUE!</v>
      </c>
      <c r="AE295">
        <f>MIN(100, MAX(0, 100*BETAINV(乱数表!$K295, MAX(0.00000001, (1/(1+EXP(-(INDEX(係数表!G:G,11) + $B295))))*(EXP(INDEX(係数表!H:H,11) + INDEX(係数表!I:I,11)*LN(INDEX(出力表!C:C,11)+1)))), MAX(0.00000001, (1-(1/(1+EXP(-(INDEX(係数表!G:G,11) + $B295)))))*(EXP(INDEX(係数表!H:H,11) + INDEX(係数表!I:I,11)*LN(INDEX(出力表!C:C,11)+1)))))))</f>
        <v>73.796640597397527</v>
      </c>
      <c r="AF295" t="e">
        <f>MIN(100, MAX(0, (100*(INDEX(出力表!D:D,11))/(EXP(INDEX(係数表!B:B,11) + $C295) + (INDEX(出力表!D:D,11)))) + (乱数表!$W295*(Settings!B12/(((INDEX(出力表!D:D,11))+1)^INDEX(係数表!E:E,11)*INDEX(係数表!F:F,11))))))</f>
        <v>#VALUE!</v>
      </c>
      <c r="AG295" t="e">
        <f>MIN(100, MAX(0, (INDEX(出力表!D:D,11))*AE295/MAX(AF295, Settings!B3)))</f>
        <v>#VALUE!</v>
      </c>
      <c r="AH295">
        <f>MIN(100, MAX(0, 100*BETAINV(乱数表!$L295, MAX(0.00000001, (1/(1+EXP(-(INDEX(係数表!G:G,12) + $B295))))*(EXP(INDEX(係数表!H:H,12) + INDEX(係数表!I:I,12)*LN(INDEX(出力表!C:C,12)+1)))), MAX(0.00000001, (1-(1/(1+EXP(-(INDEX(係数表!G:G,12) + $B295)))))*(EXP(INDEX(係数表!H:H,12) + INDEX(係数表!I:I,12)*LN(INDEX(出力表!C:C,12)+1)))))))</f>
        <v>99.329734904189209</v>
      </c>
      <c r="AI295" t="e">
        <f>MIN(100, MAX(0, (100*(INDEX(出力表!D:D,12))/(EXP(INDEX(係数表!B:B,12) + $C295) + (INDEX(出力表!D:D,12)))) + (乱数表!$X295*(Settings!B12/(((INDEX(出力表!D:D,12))+1)^INDEX(係数表!E:E,12)*INDEX(係数表!F:F,12))))))</f>
        <v>#VALUE!</v>
      </c>
      <c r="AJ295" t="e">
        <f>MIN(100, MAX(0, (INDEX(出力表!D:D,12))*AH295/MAX(AI295, Settings!B3)))</f>
        <v>#VALUE!</v>
      </c>
      <c r="AK295">
        <f>MIN(100, MAX(0, 100*BETAINV(乱数表!$M295, MAX(0.00000001, (1/(1+EXP(-(INDEX(係数表!G:G,13) + $B295))))*(EXP(INDEX(係数表!H:H,13) + INDEX(係数表!I:I,13)*LN(INDEX(出力表!C:C,13)+1)))), MAX(0.00000001, (1-(1/(1+EXP(-(INDEX(係数表!G:G,13) + $B295)))))*(EXP(INDEX(係数表!H:H,13) + INDEX(係数表!I:I,13)*LN(INDEX(出力表!C:C,13)+1)))))))</f>
        <v>99.490697575275306</v>
      </c>
      <c r="AL295" t="e">
        <f>MIN(100, MAX(0, (100*(INDEX(出力表!D:D,13))/(EXP(INDEX(係数表!B:B,13) + $C295) + (INDEX(出力表!D:D,13)))) + (乱数表!$Y295*(Settings!B12/(((INDEX(出力表!D:D,13))+1)^INDEX(係数表!E:E,13)*INDEX(係数表!F:F,13))))))</f>
        <v>#VALUE!</v>
      </c>
      <c r="AM295" t="e">
        <f>MIN(100, MAX(0, (INDEX(出力表!D:D,13))*AK295/MAX(AL295, Settings!B3)))</f>
        <v>#VALUE!</v>
      </c>
      <c r="AN295">
        <f>IF(ISNUMBER(F295), INDEX(出力表!B:B,2)*F295, 0)+IF(ISNUMBER(I295), INDEX(出力表!B:B,3)*I295, 0)+IF(ISNUMBER(L295), INDEX(出力表!B:B,4)*L295, 0)+IF(ISNUMBER(O295), INDEX(出力表!B:B,5)*O295, 0)+IF(ISNUMBER(R295), INDEX(出力表!B:B,6)*R295, 0)+IF(ISNUMBER(U295), INDEX(出力表!B:B,7)*U295, 0)+IF(ISNUMBER(X295), INDEX(出力表!B:B,8)*X295, 0)+IF(ISNUMBER(AA295), INDEX(出力表!B:B,9)*AA295, 0)+IF(ISNUMBER(AD295), INDEX(出力表!B:B,10)*AD295, 0)+IF(ISNUMBER(AG295), INDEX(出力表!B:B,11)*AG295, 0)+IF(ISNUMBER(AJ295), INDEX(出力表!B:B,12)*AJ295, 0)+IF(ISNUMBER(AM295), INDEX(出力表!B:B,13)*AM295, 0)</f>
        <v>0</v>
      </c>
      <c r="AO295">
        <f>IF(ISNUMBER(F295), INDEX(出力表!B:B,2), 0)+IF(ISNUMBER(I295), INDEX(出力表!B:B,3), 0)+IF(ISNUMBER(L295), INDEX(出力表!B:B,4), 0)+IF(ISNUMBER(O295), INDEX(出力表!B:B,5), 0)+IF(ISNUMBER(R295), INDEX(出力表!B:B,6), 0)+IF(ISNUMBER(U295), INDEX(出力表!B:B,7), 0)+IF(ISNUMBER(X295), INDEX(出力表!B:B,8), 0)+IF(ISNUMBER(AA295), INDEX(出力表!B:B,9), 0)+IF(ISNUMBER(AD295), INDEX(出力表!B:B,10), 0)+IF(ISNUMBER(AG295), INDEX(出力表!B:B,11), 0)+IF(ISNUMBER(AJ295), INDEX(出力表!B:B,12), 0)+IF(ISNUMBER(AM295), INDEX(出力表!B:B,13), 0)</f>
        <v>0</v>
      </c>
      <c r="AP295" t="str">
        <f t="shared" si="4"/>
        <v/>
      </c>
    </row>
    <row r="296" spans="1:42" x14ac:dyDescent="0.2">
      <c r="A296">
        <v>295</v>
      </c>
      <c r="B296">
        <f>IF(UPPER(Settings!B4)="TRUE", 乱数表!$Z296*Settings!B10, 0)</f>
        <v>-0.3990075989262758</v>
      </c>
      <c r="C296">
        <f>IF(UPPER(Settings!B4)="TRUE", 乱数表!$AA296*Settings!B11, 0)</f>
        <v>7.8203078009844759E-2</v>
      </c>
      <c r="D296">
        <f>MIN(100, MAX(0, 100*BETAINV(乱数表!$B296, MAX(0.00000001, (1/(1+EXP(-(INDEX(係数表!G:G,2) + $B296))))*(EXP(INDEX(係数表!H:H,2) + INDEX(係数表!I:I,2)*LN(INDEX(出力表!C:C,2)+1)))), MAX(0.00000001, (1-(1/(1+EXP(-(INDEX(係数表!G:G,2) + $B296)))))*(EXP(INDEX(係数表!H:H,2) + INDEX(係数表!I:I,2)*LN(INDEX(出力表!C:C,2)+1)))))))</f>
        <v>97.53980551711156</v>
      </c>
      <c r="E296" t="e">
        <f>MIN(100, MAX(0, (100*(INDEX(出力表!D:D,2))/(EXP(INDEX(係数表!B:B,2) + $C296) + (INDEX(出力表!D:D,2)))) + (乱数表!$N296*(Settings!B12/(((INDEX(出力表!D:D,2))+1)^INDEX(係数表!E:E,2)*INDEX(係数表!F:F,2))))))</f>
        <v>#VALUE!</v>
      </c>
      <c r="F296" t="e">
        <f>MIN(100, MAX(0, (INDEX(出力表!D:D,2))*D296/MAX(E296, Settings!B3)))</f>
        <v>#VALUE!</v>
      </c>
      <c r="G296">
        <f>MIN(100, MAX(0, 100*BETAINV(乱数表!$C296, MAX(0.00000001, (1/(1+EXP(-(INDEX(係数表!G:G,3) + $B296))))*(EXP(INDEX(係数表!H:H,3) + INDEX(係数表!I:I,3)*LN(INDEX(出力表!C:C,3)+1)))), MAX(0.00000001, (1-(1/(1+EXP(-(INDEX(係数表!G:G,3) + $B296)))))*(EXP(INDEX(係数表!H:H,3) + INDEX(係数表!I:I,3)*LN(INDEX(出力表!C:C,3)+1)))))))</f>
        <v>79.894902055889759</v>
      </c>
      <c r="H296" t="e">
        <f>MIN(100, MAX(0, (100*(INDEX(出力表!D:D,3))/(EXP(INDEX(係数表!B:B,3) + $C296) + (INDEX(出力表!D:D,3)))) + (乱数表!$O296*(Settings!B12/(((INDEX(出力表!D:D,3))+1)^INDEX(係数表!E:E,3)*INDEX(係数表!F:F,3))))))</f>
        <v>#VALUE!</v>
      </c>
      <c r="I296" t="e">
        <f>MIN(100, MAX(0, (INDEX(出力表!D:D,3))*G296/MAX(H296, Settings!B3)))</f>
        <v>#VALUE!</v>
      </c>
      <c r="J296">
        <f>MIN(100, MAX(0, 100*BETAINV(乱数表!$D296, MAX(0.00000001, (1/(1+EXP(-(INDEX(係数表!G:G,4) + $B296))))*(EXP(INDEX(係数表!H:H,4) + INDEX(係数表!I:I,4)*LN(INDEX(出力表!C:C,4)+1)))), MAX(0.00000001, (1-(1/(1+EXP(-(INDEX(係数表!G:G,4) + $B296)))))*(EXP(INDEX(係数表!H:H,4) + INDEX(係数表!I:I,4)*LN(INDEX(出力表!C:C,4)+1)))))))</f>
        <v>98.076322854233737</v>
      </c>
      <c r="K296" t="e">
        <f>MIN(100, MAX(0, (100*(INDEX(出力表!D:D,4))/(EXP(INDEX(係数表!B:B,4) + $C296) + (INDEX(出力表!D:D,4)))) + (乱数表!$P296*(Settings!B12/(((INDEX(出力表!D:D,4))+1)^INDEX(係数表!E:E,4)*INDEX(係数表!F:F,4))))))</f>
        <v>#VALUE!</v>
      </c>
      <c r="L296" t="e">
        <f>MIN(100, MAX(0, (INDEX(出力表!D:D,4))*J296/MAX(K296, Settings!B3)))</f>
        <v>#VALUE!</v>
      </c>
      <c r="M296">
        <f>MIN(100, MAX(0, 100*BETAINV(乱数表!$E296, MAX(0.00000001, (1/(1+EXP(-(INDEX(係数表!G:G,5) + $B296))))*(EXP(INDEX(係数表!H:H,5) + INDEX(係数表!I:I,5)*LN(INDEX(出力表!C:C,5)+1)))), MAX(0.00000001, (1-(1/(1+EXP(-(INDEX(係数表!G:G,5) + $B296)))))*(EXP(INDEX(係数表!H:H,5) + INDEX(係数表!I:I,5)*LN(INDEX(出力表!C:C,5)+1)))))))</f>
        <v>61.957557336314927</v>
      </c>
      <c r="N296" t="e">
        <f>MIN(100, MAX(0, (100*(INDEX(出力表!D:D,5))/(EXP(INDEX(係数表!B:B,5) + $C296) + (INDEX(出力表!D:D,5)))) + (乱数表!$Q296*(Settings!B12/(((INDEX(出力表!D:D,5))+1)^INDEX(係数表!E:E,5)*INDEX(係数表!F:F,5))))))</f>
        <v>#VALUE!</v>
      </c>
      <c r="O296" t="e">
        <f>MIN(100, MAX(0, (INDEX(出力表!D:D,5))*M296/MAX(N296, Settings!B3)))</f>
        <v>#VALUE!</v>
      </c>
      <c r="P296">
        <f>MIN(100, MAX(0, 100*BETAINV(乱数表!$F296, MAX(0.00000001, (1/(1+EXP(-(INDEX(係数表!G:G,6) + $B296))))*(EXP(INDEX(係数表!H:H,6) + INDEX(係数表!I:I,6)*LN(INDEX(出力表!C:C,6)+1)))), MAX(0.00000001, (1-(1/(1+EXP(-(INDEX(係数表!G:G,6) + $B296)))))*(EXP(INDEX(係数表!H:H,6) + INDEX(係数表!I:I,6)*LN(INDEX(出力表!C:C,6)+1)))))))</f>
        <v>91.476839144510478</v>
      </c>
      <c r="Q296" t="e">
        <f>MIN(100, MAX(0, (100*(INDEX(出力表!D:D,6))/(EXP(INDEX(係数表!B:B,6) + $C296) + (INDEX(出力表!D:D,6)))) + (乱数表!$R296*(Settings!B12/(((INDEX(出力表!D:D,6))+1)^INDEX(係数表!E:E,6)*INDEX(係数表!F:F,6))))))</f>
        <v>#VALUE!</v>
      </c>
      <c r="R296" t="e">
        <f>MIN(100, MAX(0, (INDEX(出力表!D:D,6))*P296/MAX(Q296, Settings!B3)))</f>
        <v>#VALUE!</v>
      </c>
      <c r="S296">
        <f>MIN(100, MAX(0, 100*BETAINV(乱数表!$G296, MAX(0.00000001, (1/(1+EXP(-(INDEX(係数表!G:G,7) + $B296))))*(EXP(INDEX(係数表!H:H,7) + INDEX(係数表!I:I,7)*LN(INDEX(出力表!C:C,7)+1)))), MAX(0.00000001, (1-(1/(1+EXP(-(INDEX(係数表!G:G,7) + $B296)))))*(EXP(INDEX(係数表!H:H,7) + INDEX(係数表!I:I,7)*LN(INDEX(出力表!C:C,7)+1)))))))</f>
        <v>67.579907605154204</v>
      </c>
      <c r="T296" t="e">
        <f>MIN(100, MAX(0, (100*(INDEX(出力表!D:D,7))/(EXP(INDEX(係数表!B:B,7) + $C296) + (INDEX(出力表!D:D,7)))) + (乱数表!$S296*(Settings!B12/(((INDEX(出力表!D:D,7))+1)^INDEX(係数表!E:E,7)*INDEX(係数表!F:F,7))))))</f>
        <v>#VALUE!</v>
      </c>
      <c r="U296" t="e">
        <f>MIN(100, MAX(0, (INDEX(出力表!D:D,7))*S296/MAX(T296, Settings!B3)))</f>
        <v>#VALUE!</v>
      </c>
      <c r="V296">
        <f>MIN(100, MAX(0, 100*BETAINV(乱数表!$H296, MAX(0.00000001, (1/(1+EXP(-(INDEX(係数表!G:G,8) + $B296))))*(EXP(INDEX(係数表!H:H,8) + INDEX(係数表!I:I,8)*LN(INDEX(出力表!C:C,8)+1)))), MAX(0.00000001, (1-(1/(1+EXP(-(INDEX(係数表!G:G,8) + $B296)))))*(EXP(INDEX(係数表!H:H,8) + INDEX(係数表!I:I,8)*LN(INDEX(出力表!C:C,8)+1)))))))</f>
        <v>87.658269585064019</v>
      </c>
      <c r="W296" t="e">
        <f>MIN(100, MAX(0, (100*(INDEX(出力表!D:D,8))/(EXP(INDEX(係数表!B:B,8) + $C296) + (INDEX(出力表!D:D,8)))) + (乱数表!$T296*(Settings!B12/(((INDEX(出力表!D:D,8))+1)^INDEX(係数表!E:E,8)*INDEX(係数表!F:F,8))))))</f>
        <v>#VALUE!</v>
      </c>
      <c r="X296" t="e">
        <f>MIN(100, MAX(0, (INDEX(出力表!D:D,8))*V296/MAX(W296, Settings!B3)))</f>
        <v>#VALUE!</v>
      </c>
      <c r="Y296">
        <f>MIN(100, MAX(0, 100*BETAINV(乱数表!$I296, MAX(0.00000001, (1/(1+EXP(-(INDEX(係数表!G:G,9) + $B296))))*(EXP(INDEX(係数表!H:H,9) + INDEX(係数表!I:I,9)*LN(INDEX(出力表!C:C,9)+1)))), MAX(0.00000001, (1-(1/(1+EXP(-(INDEX(係数表!G:G,9) + $B296)))))*(EXP(INDEX(係数表!H:H,9) + INDEX(係数表!I:I,9)*LN(INDEX(出力表!C:C,9)+1)))))))</f>
        <v>76.696587422427754</v>
      </c>
      <c r="Z296" t="e">
        <f>MIN(100, MAX(0, (100*(INDEX(出力表!D:D,9))/(EXP(INDEX(係数表!B:B,9) + $C296) + (INDEX(出力表!D:D,9)))) + (乱数表!$U296*(Settings!B12/(((INDEX(出力表!D:D,9))+1)^INDEX(係数表!E:E,9)*INDEX(係数表!F:F,9))))))</f>
        <v>#VALUE!</v>
      </c>
      <c r="AA296" t="e">
        <f>MIN(100, MAX(0, (INDEX(出力表!D:D,9))*Y296/MAX(Z296, Settings!B3)))</f>
        <v>#VALUE!</v>
      </c>
      <c r="AB296">
        <f>MIN(100, MAX(0, 100*BETAINV(乱数表!$J296, MAX(0.00000001, (1/(1+EXP(-(INDEX(係数表!G:G,10) + $B296))))*(EXP(INDEX(係数表!H:H,10) + INDEX(係数表!I:I,10)*LN(INDEX(出力表!C:C,10)+1)))), MAX(0.00000001, (1-(1/(1+EXP(-(INDEX(係数表!G:G,10) + $B296)))))*(EXP(INDEX(係数表!H:H,10) + INDEX(係数表!I:I,10)*LN(INDEX(出力表!C:C,10)+1)))))))</f>
        <v>75.235352176420278</v>
      </c>
      <c r="AC296" t="e">
        <f>MIN(100, MAX(0, (100*(INDEX(出力表!D:D,10))/(EXP(INDEX(係数表!B:B,10) + $C296) + (INDEX(出力表!D:D,10)))) + (乱数表!$V296*(Settings!B12/(((INDEX(出力表!D:D,10))+1)^INDEX(係数表!E:E,10)*INDEX(係数表!F:F,10))))))</f>
        <v>#VALUE!</v>
      </c>
      <c r="AD296" t="e">
        <f>MIN(100, MAX(0, (INDEX(出力表!D:D,10))*AB296/MAX(AC296, Settings!B3)))</f>
        <v>#VALUE!</v>
      </c>
      <c r="AE296">
        <f>MIN(100, MAX(0, 100*BETAINV(乱数表!$K296, MAX(0.00000001, (1/(1+EXP(-(INDEX(係数表!G:G,11) + $B296))))*(EXP(INDEX(係数表!H:H,11) + INDEX(係数表!I:I,11)*LN(INDEX(出力表!C:C,11)+1)))), MAX(0.00000001, (1-(1/(1+EXP(-(INDEX(係数表!G:G,11) + $B296)))))*(EXP(INDEX(係数表!H:H,11) + INDEX(係数表!I:I,11)*LN(INDEX(出力表!C:C,11)+1)))))))</f>
        <v>87.037432445047827</v>
      </c>
      <c r="AF296" t="e">
        <f>MIN(100, MAX(0, (100*(INDEX(出力表!D:D,11))/(EXP(INDEX(係数表!B:B,11) + $C296) + (INDEX(出力表!D:D,11)))) + (乱数表!$W296*(Settings!B12/(((INDEX(出力表!D:D,11))+1)^INDEX(係数表!E:E,11)*INDEX(係数表!F:F,11))))))</f>
        <v>#VALUE!</v>
      </c>
      <c r="AG296" t="e">
        <f>MIN(100, MAX(0, (INDEX(出力表!D:D,11))*AE296/MAX(AF296, Settings!B3)))</f>
        <v>#VALUE!</v>
      </c>
      <c r="AH296">
        <f>MIN(100, MAX(0, 100*BETAINV(乱数表!$L296, MAX(0.00000001, (1/(1+EXP(-(INDEX(係数表!G:G,12) + $B296))))*(EXP(INDEX(係数表!H:H,12) + INDEX(係数表!I:I,12)*LN(INDEX(出力表!C:C,12)+1)))), MAX(0.00000001, (1-(1/(1+EXP(-(INDEX(係数表!G:G,12) + $B296)))))*(EXP(INDEX(係数表!H:H,12) + INDEX(係数表!I:I,12)*LN(INDEX(出力表!C:C,12)+1)))))))</f>
        <v>95.02686424057039</v>
      </c>
      <c r="AI296" t="e">
        <f>MIN(100, MAX(0, (100*(INDEX(出力表!D:D,12))/(EXP(INDEX(係数表!B:B,12) + $C296) + (INDEX(出力表!D:D,12)))) + (乱数表!$X296*(Settings!B12/(((INDEX(出力表!D:D,12))+1)^INDEX(係数表!E:E,12)*INDEX(係数表!F:F,12))))))</f>
        <v>#VALUE!</v>
      </c>
      <c r="AJ296" t="e">
        <f>MIN(100, MAX(0, (INDEX(出力表!D:D,12))*AH296/MAX(AI296, Settings!B3)))</f>
        <v>#VALUE!</v>
      </c>
      <c r="AK296">
        <f>MIN(100, MAX(0, 100*BETAINV(乱数表!$M296, MAX(0.00000001, (1/(1+EXP(-(INDEX(係数表!G:G,13) + $B296))))*(EXP(INDEX(係数表!H:H,13) + INDEX(係数表!I:I,13)*LN(INDEX(出力表!C:C,13)+1)))), MAX(0.00000001, (1-(1/(1+EXP(-(INDEX(係数表!G:G,13) + $B296)))))*(EXP(INDEX(係数表!H:H,13) + INDEX(係数表!I:I,13)*LN(INDEX(出力表!C:C,13)+1)))))))</f>
        <v>95.833053214999921</v>
      </c>
      <c r="AL296" t="e">
        <f>MIN(100, MAX(0, (100*(INDEX(出力表!D:D,13))/(EXP(INDEX(係数表!B:B,13) + $C296) + (INDEX(出力表!D:D,13)))) + (乱数表!$Y296*(Settings!B12/(((INDEX(出力表!D:D,13))+1)^INDEX(係数表!E:E,13)*INDEX(係数表!F:F,13))))))</f>
        <v>#VALUE!</v>
      </c>
      <c r="AM296" t="e">
        <f>MIN(100, MAX(0, (INDEX(出力表!D:D,13))*AK296/MAX(AL296, Settings!B3)))</f>
        <v>#VALUE!</v>
      </c>
      <c r="AN296">
        <f>IF(ISNUMBER(F296), INDEX(出力表!B:B,2)*F296, 0)+IF(ISNUMBER(I296), INDEX(出力表!B:B,3)*I296, 0)+IF(ISNUMBER(L296), INDEX(出力表!B:B,4)*L296, 0)+IF(ISNUMBER(O296), INDEX(出力表!B:B,5)*O296, 0)+IF(ISNUMBER(R296), INDEX(出力表!B:B,6)*R296, 0)+IF(ISNUMBER(U296), INDEX(出力表!B:B,7)*U296, 0)+IF(ISNUMBER(X296), INDEX(出力表!B:B,8)*X296, 0)+IF(ISNUMBER(AA296), INDEX(出力表!B:B,9)*AA296, 0)+IF(ISNUMBER(AD296), INDEX(出力表!B:B,10)*AD296, 0)+IF(ISNUMBER(AG296), INDEX(出力表!B:B,11)*AG296, 0)+IF(ISNUMBER(AJ296), INDEX(出力表!B:B,12)*AJ296, 0)+IF(ISNUMBER(AM296), INDEX(出力表!B:B,13)*AM296, 0)</f>
        <v>0</v>
      </c>
      <c r="AO296">
        <f>IF(ISNUMBER(F296), INDEX(出力表!B:B,2), 0)+IF(ISNUMBER(I296), INDEX(出力表!B:B,3), 0)+IF(ISNUMBER(L296), INDEX(出力表!B:B,4), 0)+IF(ISNUMBER(O296), INDEX(出力表!B:B,5), 0)+IF(ISNUMBER(R296), INDEX(出力表!B:B,6), 0)+IF(ISNUMBER(U296), INDEX(出力表!B:B,7), 0)+IF(ISNUMBER(X296), INDEX(出力表!B:B,8), 0)+IF(ISNUMBER(AA296), INDEX(出力表!B:B,9), 0)+IF(ISNUMBER(AD296), INDEX(出力表!B:B,10), 0)+IF(ISNUMBER(AG296), INDEX(出力表!B:B,11), 0)+IF(ISNUMBER(AJ296), INDEX(出力表!B:B,12), 0)+IF(ISNUMBER(AM296), INDEX(出力表!B:B,13), 0)</f>
        <v>0</v>
      </c>
      <c r="AP296" t="str">
        <f t="shared" si="4"/>
        <v/>
      </c>
    </row>
    <row r="297" spans="1:42" x14ac:dyDescent="0.2">
      <c r="A297">
        <v>296</v>
      </c>
      <c r="B297">
        <f>IF(UPPER(Settings!B4)="TRUE", 乱数表!$Z297*Settings!B10, 0)</f>
        <v>-0.35040566916830784</v>
      </c>
      <c r="C297">
        <f>IF(UPPER(Settings!B4)="TRUE", 乱数表!$AA297*Settings!B11, 0)</f>
        <v>9.7250263656653027E-2</v>
      </c>
      <c r="D297">
        <f>MIN(100, MAX(0, 100*BETAINV(乱数表!$B297, MAX(0.00000001, (1/(1+EXP(-(INDEX(係数表!G:G,2) + $B297))))*(EXP(INDEX(係数表!H:H,2) + INDEX(係数表!I:I,2)*LN(INDEX(出力表!C:C,2)+1)))), MAX(0.00000001, (1-(1/(1+EXP(-(INDEX(係数表!G:G,2) + $B297)))))*(EXP(INDEX(係数表!H:H,2) + INDEX(係数表!I:I,2)*LN(INDEX(出力表!C:C,2)+1)))))))</f>
        <v>98.681113903606317</v>
      </c>
      <c r="E297" t="e">
        <f>MIN(100, MAX(0, (100*(INDEX(出力表!D:D,2))/(EXP(INDEX(係数表!B:B,2) + $C297) + (INDEX(出力表!D:D,2)))) + (乱数表!$N297*(Settings!B12/(((INDEX(出力表!D:D,2))+1)^INDEX(係数表!E:E,2)*INDEX(係数表!F:F,2))))))</f>
        <v>#VALUE!</v>
      </c>
      <c r="F297" t="e">
        <f>MIN(100, MAX(0, (INDEX(出力表!D:D,2))*D297/MAX(E297, Settings!B3)))</f>
        <v>#VALUE!</v>
      </c>
      <c r="G297">
        <f>MIN(100, MAX(0, 100*BETAINV(乱数表!$C297, MAX(0.00000001, (1/(1+EXP(-(INDEX(係数表!G:G,3) + $B297))))*(EXP(INDEX(係数表!H:H,3) + INDEX(係数表!I:I,3)*LN(INDEX(出力表!C:C,3)+1)))), MAX(0.00000001, (1-(1/(1+EXP(-(INDEX(係数表!G:G,3) + $B297)))))*(EXP(INDEX(係数表!H:H,3) + INDEX(係数表!I:I,3)*LN(INDEX(出力表!C:C,3)+1)))))))</f>
        <v>76.999704686967817</v>
      </c>
      <c r="H297" t="e">
        <f>MIN(100, MAX(0, (100*(INDEX(出力表!D:D,3))/(EXP(INDEX(係数表!B:B,3) + $C297) + (INDEX(出力表!D:D,3)))) + (乱数表!$O297*(Settings!B12/(((INDEX(出力表!D:D,3))+1)^INDEX(係数表!E:E,3)*INDEX(係数表!F:F,3))))))</f>
        <v>#VALUE!</v>
      </c>
      <c r="I297" t="e">
        <f>MIN(100, MAX(0, (INDEX(出力表!D:D,3))*G297/MAX(H297, Settings!B3)))</f>
        <v>#VALUE!</v>
      </c>
      <c r="J297">
        <f>MIN(100, MAX(0, 100*BETAINV(乱数表!$D297, MAX(0.00000001, (1/(1+EXP(-(INDEX(係数表!G:G,4) + $B297))))*(EXP(INDEX(係数表!H:H,4) + INDEX(係数表!I:I,4)*LN(INDEX(出力表!C:C,4)+1)))), MAX(0.00000001, (1-(1/(1+EXP(-(INDEX(係数表!G:G,4) + $B297)))))*(EXP(INDEX(係数表!H:H,4) + INDEX(係数表!I:I,4)*LN(INDEX(出力表!C:C,4)+1)))))))</f>
        <v>73.249517748575045</v>
      </c>
      <c r="K297" t="e">
        <f>MIN(100, MAX(0, (100*(INDEX(出力表!D:D,4))/(EXP(INDEX(係数表!B:B,4) + $C297) + (INDEX(出力表!D:D,4)))) + (乱数表!$P297*(Settings!B12/(((INDEX(出力表!D:D,4))+1)^INDEX(係数表!E:E,4)*INDEX(係数表!F:F,4))))))</f>
        <v>#VALUE!</v>
      </c>
      <c r="L297" t="e">
        <f>MIN(100, MAX(0, (INDEX(出力表!D:D,4))*J297/MAX(K297, Settings!B3)))</f>
        <v>#VALUE!</v>
      </c>
      <c r="M297">
        <f>MIN(100, MAX(0, 100*BETAINV(乱数表!$E297, MAX(0.00000001, (1/(1+EXP(-(INDEX(係数表!G:G,5) + $B297))))*(EXP(INDEX(係数表!H:H,5) + INDEX(係数表!I:I,5)*LN(INDEX(出力表!C:C,5)+1)))), MAX(0.00000001, (1-(1/(1+EXP(-(INDEX(係数表!G:G,5) + $B297)))))*(EXP(INDEX(係数表!H:H,5) + INDEX(係数表!I:I,5)*LN(INDEX(出力表!C:C,5)+1)))))))</f>
        <v>70.898114752872331</v>
      </c>
      <c r="N297" t="e">
        <f>MIN(100, MAX(0, (100*(INDEX(出力表!D:D,5))/(EXP(INDEX(係数表!B:B,5) + $C297) + (INDEX(出力表!D:D,5)))) + (乱数表!$Q297*(Settings!B12/(((INDEX(出力表!D:D,5))+1)^INDEX(係数表!E:E,5)*INDEX(係数表!F:F,5))))))</f>
        <v>#VALUE!</v>
      </c>
      <c r="O297" t="e">
        <f>MIN(100, MAX(0, (INDEX(出力表!D:D,5))*M297/MAX(N297, Settings!B3)))</f>
        <v>#VALUE!</v>
      </c>
      <c r="P297">
        <f>MIN(100, MAX(0, 100*BETAINV(乱数表!$F297, MAX(0.00000001, (1/(1+EXP(-(INDEX(係数表!G:G,6) + $B297))))*(EXP(INDEX(係数表!H:H,6) + INDEX(係数表!I:I,6)*LN(INDEX(出力表!C:C,6)+1)))), MAX(0.00000001, (1-(1/(1+EXP(-(INDEX(係数表!G:G,6) + $B297)))))*(EXP(INDEX(係数表!H:H,6) + INDEX(係数表!I:I,6)*LN(INDEX(出力表!C:C,6)+1)))))))</f>
        <v>33.457556245039029</v>
      </c>
      <c r="Q297" t="e">
        <f>MIN(100, MAX(0, (100*(INDEX(出力表!D:D,6))/(EXP(INDEX(係数表!B:B,6) + $C297) + (INDEX(出力表!D:D,6)))) + (乱数表!$R297*(Settings!B12/(((INDEX(出力表!D:D,6))+1)^INDEX(係数表!E:E,6)*INDEX(係数表!F:F,6))))))</f>
        <v>#VALUE!</v>
      </c>
      <c r="R297" t="e">
        <f>MIN(100, MAX(0, (INDEX(出力表!D:D,6))*P297/MAX(Q297, Settings!B3)))</f>
        <v>#VALUE!</v>
      </c>
      <c r="S297">
        <f>MIN(100, MAX(0, 100*BETAINV(乱数表!$G297, MAX(0.00000001, (1/(1+EXP(-(INDEX(係数表!G:G,7) + $B297))))*(EXP(INDEX(係数表!H:H,7) + INDEX(係数表!I:I,7)*LN(INDEX(出力表!C:C,7)+1)))), MAX(0.00000001, (1-(1/(1+EXP(-(INDEX(係数表!G:G,7) + $B297)))))*(EXP(INDEX(係数表!H:H,7) + INDEX(係数表!I:I,7)*LN(INDEX(出力表!C:C,7)+1)))))))</f>
        <v>99.769178226720328</v>
      </c>
      <c r="T297" t="e">
        <f>MIN(100, MAX(0, (100*(INDEX(出力表!D:D,7))/(EXP(INDEX(係数表!B:B,7) + $C297) + (INDEX(出力表!D:D,7)))) + (乱数表!$S297*(Settings!B12/(((INDEX(出力表!D:D,7))+1)^INDEX(係数表!E:E,7)*INDEX(係数表!F:F,7))))))</f>
        <v>#VALUE!</v>
      </c>
      <c r="U297" t="e">
        <f>MIN(100, MAX(0, (INDEX(出力表!D:D,7))*S297/MAX(T297, Settings!B3)))</f>
        <v>#VALUE!</v>
      </c>
      <c r="V297">
        <f>MIN(100, MAX(0, 100*BETAINV(乱数表!$H297, MAX(0.00000001, (1/(1+EXP(-(INDEX(係数表!G:G,8) + $B297))))*(EXP(INDEX(係数表!H:H,8) + INDEX(係数表!I:I,8)*LN(INDEX(出力表!C:C,8)+1)))), MAX(0.00000001, (1-(1/(1+EXP(-(INDEX(係数表!G:G,8) + $B297)))))*(EXP(INDEX(係数表!H:H,8) + INDEX(係数表!I:I,8)*LN(INDEX(出力表!C:C,8)+1)))))))</f>
        <v>83.277794918735921</v>
      </c>
      <c r="W297" t="e">
        <f>MIN(100, MAX(0, (100*(INDEX(出力表!D:D,8))/(EXP(INDEX(係数表!B:B,8) + $C297) + (INDEX(出力表!D:D,8)))) + (乱数表!$T297*(Settings!B12/(((INDEX(出力表!D:D,8))+1)^INDEX(係数表!E:E,8)*INDEX(係数表!F:F,8))))))</f>
        <v>#VALUE!</v>
      </c>
      <c r="X297" t="e">
        <f>MIN(100, MAX(0, (INDEX(出力表!D:D,8))*V297/MAX(W297, Settings!B3)))</f>
        <v>#VALUE!</v>
      </c>
      <c r="Y297">
        <f>MIN(100, MAX(0, 100*BETAINV(乱数表!$I297, MAX(0.00000001, (1/(1+EXP(-(INDEX(係数表!G:G,9) + $B297))))*(EXP(INDEX(係数表!H:H,9) + INDEX(係数表!I:I,9)*LN(INDEX(出力表!C:C,9)+1)))), MAX(0.00000001, (1-(1/(1+EXP(-(INDEX(係数表!G:G,9) + $B297)))))*(EXP(INDEX(係数表!H:H,9) + INDEX(係数表!I:I,9)*LN(INDEX(出力表!C:C,9)+1)))))))</f>
        <v>74.178983856384534</v>
      </c>
      <c r="Z297" t="e">
        <f>MIN(100, MAX(0, (100*(INDEX(出力表!D:D,9))/(EXP(INDEX(係数表!B:B,9) + $C297) + (INDEX(出力表!D:D,9)))) + (乱数表!$U297*(Settings!B12/(((INDEX(出力表!D:D,9))+1)^INDEX(係数表!E:E,9)*INDEX(係数表!F:F,9))))))</f>
        <v>#VALUE!</v>
      </c>
      <c r="AA297" t="e">
        <f>MIN(100, MAX(0, (INDEX(出力表!D:D,9))*Y297/MAX(Z297, Settings!B3)))</f>
        <v>#VALUE!</v>
      </c>
      <c r="AB297">
        <f>MIN(100, MAX(0, 100*BETAINV(乱数表!$J297, MAX(0.00000001, (1/(1+EXP(-(INDEX(係数表!G:G,10) + $B297))))*(EXP(INDEX(係数表!H:H,10) + INDEX(係数表!I:I,10)*LN(INDEX(出力表!C:C,10)+1)))), MAX(0.00000001, (1-(1/(1+EXP(-(INDEX(係数表!G:G,10) + $B297)))))*(EXP(INDEX(係数表!H:H,10) + INDEX(係数表!I:I,10)*LN(INDEX(出力表!C:C,10)+1)))))))</f>
        <v>98.59276036766758</v>
      </c>
      <c r="AC297" t="e">
        <f>MIN(100, MAX(0, (100*(INDEX(出力表!D:D,10))/(EXP(INDEX(係数表!B:B,10) + $C297) + (INDEX(出力表!D:D,10)))) + (乱数表!$V297*(Settings!B12/(((INDEX(出力表!D:D,10))+1)^INDEX(係数表!E:E,10)*INDEX(係数表!F:F,10))))))</f>
        <v>#VALUE!</v>
      </c>
      <c r="AD297" t="e">
        <f>MIN(100, MAX(0, (INDEX(出力表!D:D,10))*AB297/MAX(AC297, Settings!B3)))</f>
        <v>#VALUE!</v>
      </c>
      <c r="AE297">
        <f>MIN(100, MAX(0, 100*BETAINV(乱数表!$K297, MAX(0.00000001, (1/(1+EXP(-(INDEX(係数表!G:G,11) + $B297))))*(EXP(INDEX(係数表!H:H,11) + INDEX(係数表!I:I,11)*LN(INDEX(出力表!C:C,11)+1)))), MAX(0.00000001, (1-(1/(1+EXP(-(INDEX(係数表!G:G,11) + $B297)))))*(EXP(INDEX(係数表!H:H,11) + INDEX(係数表!I:I,11)*LN(INDEX(出力表!C:C,11)+1)))))))</f>
        <v>68.889491061746199</v>
      </c>
      <c r="AF297" t="e">
        <f>MIN(100, MAX(0, (100*(INDEX(出力表!D:D,11))/(EXP(INDEX(係数表!B:B,11) + $C297) + (INDEX(出力表!D:D,11)))) + (乱数表!$W297*(Settings!B12/(((INDEX(出力表!D:D,11))+1)^INDEX(係数表!E:E,11)*INDEX(係数表!F:F,11))))))</f>
        <v>#VALUE!</v>
      </c>
      <c r="AG297" t="e">
        <f>MIN(100, MAX(0, (INDEX(出力表!D:D,11))*AE297/MAX(AF297, Settings!B3)))</f>
        <v>#VALUE!</v>
      </c>
      <c r="AH297">
        <f>MIN(100, MAX(0, 100*BETAINV(乱数表!$L297, MAX(0.00000001, (1/(1+EXP(-(INDEX(係数表!G:G,12) + $B297))))*(EXP(INDEX(係数表!H:H,12) + INDEX(係数表!I:I,12)*LN(INDEX(出力表!C:C,12)+1)))), MAX(0.00000001, (1-(1/(1+EXP(-(INDEX(係数表!G:G,12) + $B297)))))*(EXP(INDEX(係数表!H:H,12) + INDEX(係数表!I:I,12)*LN(INDEX(出力表!C:C,12)+1)))))))</f>
        <v>81.664712140400482</v>
      </c>
      <c r="AI297" t="e">
        <f>MIN(100, MAX(0, (100*(INDEX(出力表!D:D,12))/(EXP(INDEX(係数表!B:B,12) + $C297) + (INDEX(出力表!D:D,12)))) + (乱数表!$X297*(Settings!B12/(((INDEX(出力表!D:D,12))+1)^INDEX(係数表!E:E,12)*INDEX(係数表!F:F,12))))))</f>
        <v>#VALUE!</v>
      </c>
      <c r="AJ297" t="e">
        <f>MIN(100, MAX(0, (INDEX(出力表!D:D,12))*AH297/MAX(AI297, Settings!B3)))</f>
        <v>#VALUE!</v>
      </c>
      <c r="AK297">
        <f>MIN(100, MAX(0, 100*BETAINV(乱数表!$M297, MAX(0.00000001, (1/(1+EXP(-(INDEX(係数表!G:G,13) + $B297))))*(EXP(INDEX(係数表!H:H,13) + INDEX(係数表!I:I,13)*LN(INDEX(出力表!C:C,13)+1)))), MAX(0.00000001, (1-(1/(1+EXP(-(INDEX(係数表!G:G,13) + $B297)))))*(EXP(INDEX(係数表!H:H,13) + INDEX(係数表!I:I,13)*LN(INDEX(出力表!C:C,13)+1)))))))</f>
        <v>81.971023225858403</v>
      </c>
      <c r="AL297" t="e">
        <f>MIN(100, MAX(0, (100*(INDEX(出力表!D:D,13))/(EXP(INDEX(係数表!B:B,13) + $C297) + (INDEX(出力表!D:D,13)))) + (乱数表!$Y297*(Settings!B12/(((INDEX(出力表!D:D,13))+1)^INDEX(係数表!E:E,13)*INDEX(係数表!F:F,13))))))</f>
        <v>#VALUE!</v>
      </c>
      <c r="AM297" t="e">
        <f>MIN(100, MAX(0, (INDEX(出力表!D:D,13))*AK297/MAX(AL297, Settings!B3)))</f>
        <v>#VALUE!</v>
      </c>
      <c r="AN297">
        <f>IF(ISNUMBER(F297), INDEX(出力表!B:B,2)*F297, 0)+IF(ISNUMBER(I297), INDEX(出力表!B:B,3)*I297, 0)+IF(ISNUMBER(L297), INDEX(出力表!B:B,4)*L297, 0)+IF(ISNUMBER(O297), INDEX(出力表!B:B,5)*O297, 0)+IF(ISNUMBER(R297), INDEX(出力表!B:B,6)*R297, 0)+IF(ISNUMBER(U297), INDEX(出力表!B:B,7)*U297, 0)+IF(ISNUMBER(X297), INDEX(出力表!B:B,8)*X297, 0)+IF(ISNUMBER(AA297), INDEX(出力表!B:B,9)*AA297, 0)+IF(ISNUMBER(AD297), INDEX(出力表!B:B,10)*AD297, 0)+IF(ISNUMBER(AG297), INDEX(出力表!B:B,11)*AG297, 0)+IF(ISNUMBER(AJ297), INDEX(出力表!B:B,12)*AJ297, 0)+IF(ISNUMBER(AM297), INDEX(出力表!B:B,13)*AM297, 0)</f>
        <v>0</v>
      </c>
      <c r="AO297">
        <f>IF(ISNUMBER(F297), INDEX(出力表!B:B,2), 0)+IF(ISNUMBER(I297), INDEX(出力表!B:B,3), 0)+IF(ISNUMBER(L297), INDEX(出力表!B:B,4), 0)+IF(ISNUMBER(O297), INDEX(出力表!B:B,5), 0)+IF(ISNUMBER(R297), INDEX(出力表!B:B,6), 0)+IF(ISNUMBER(U297), INDEX(出力表!B:B,7), 0)+IF(ISNUMBER(X297), INDEX(出力表!B:B,8), 0)+IF(ISNUMBER(AA297), INDEX(出力表!B:B,9), 0)+IF(ISNUMBER(AD297), INDEX(出力表!B:B,10), 0)+IF(ISNUMBER(AG297), INDEX(出力表!B:B,11), 0)+IF(ISNUMBER(AJ297), INDEX(出力表!B:B,12), 0)+IF(ISNUMBER(AM297), INDEX(出力表!B:B,13), 0)</f>
        <v>0</v>
      </c>
      <c r="AP297" t="str">
        <f t="shared" si="4"/>
        <v/>
      </c>
    </row>
    <row r="298" spans="1:42" x14ac:dyDescent="0.2">
      <c r="A298">
        <v>297</v>
      </c>
      <c r="B298">
        <f>IF(UPPER(Settings!B4)="TRUE", 乱数表!$Z298*Settings!B10, 0)</f>
        <v>0.5454126099958565</v>
      </c>
      <c r="C298">
        <f>IF(UPPER(Settings!B4)="TRUE", 乱数表!$AA298*Settings!B11, 0)</f>
        <v>4.8629768478342716E-2</v>
      </c>
      <c r="D298">
        <f>MIN(100, MAX(0, 100*BETAINV(乱数表!$B298, MAX(0.00000001, (1/(1+EXP(-(INDEX(係数表!G:G,2) + $B298))))*(EXP(INDEX(係数表!H:H,2) + INDEX(係数表!I:I,2)*LN(INDEX(出力表!C:C,2)+1)))), MAX(0.00000001, (1-(1/(1+EXP(-(INDEX(係数表!G:G,2) + $B298)))))*(EXP(INDEX(係数表!H:H,2) + INDEX(係数表!I:I,2)*LN(INDEX(出力表!C:C,2)+1)))))))</f>
        <v>99.999995739271711</v>
      </c>
      <c r="E298" t="e">
        <f>MIN(100, MAX(0, (100*(INDEX(出力表!D:D,2))/(EXP(INDEX(係数表!B:B,2) + $C298) + (INDEX(出力表!D:D,2)))) + (乱数表!$N298*(Settings!B12/(((INDEX(出力表!D:D,2))+1)^INDEX(係数表!E:E,2)*INDEX(係数表!F:F,2))))))</f>
        <v>#VALUE!</v>
      </c>
      <c r="F298" t="e">
        <f>MIN(100, MAX(0, (INDEX(出力表!D:D,2))*D298/MAX(E298, Settings!B3)))</f>
        <v>#VALUE!</v>
      </c>
      <c r="G298">
        <f>MIN(100, MAX(0, 100*BETAINV(乱数表!$C298, MAX(0.00000001, (1/(1+EXP(-(INDEX(係数表!G:G,3) + $B298))))*(EXP(INDEX(係数表!H:H,3) + INDEX(係数表!I:I,3)*LN(INDEX(出力表!C:C,3)+1)))), MAX(0.00000001, (1-(1/(1+EXP(-(INDEX(係数表!G:G,3) + $B298)))))*(EXP(INDEX(係数表!H:H,3) + INDEX(係数表!I:I,3)*LN(INDEX(出力表!C:C,3)+1)))))))</f>
        <v>99.634447638331366</v>
      </c>
      <c r="H298" t="e">
        <f>MIN(100, MAX(0, (100*(INDEX(出力表!D:D,3))/(EXP(INDEX(係数表!B:B,3) + $C298) + (INDEX(出力表!D:D,3)))) + (乱数表!$O298*(Settings!B12/(((INDEX(出力表!D:D,3))+1)^INDEX(係数表!E:E,3)*INDEX(係数表!F:F,3))))))</f>
        <v>#VALUE!</v>
      </c>
      <c r="I298" t="e">
        <f>MIN(100, MAX(0, (INDEX(出力表!D:D,3))*G298/MAX(H298, Settings!B3)))</f>
        <v>#VALUE!</v>
      </c>
      <c r="J298">
        <f>MIN(100, MAX(0, 100*BETAINV(乱数表!$D298, MAX(0.00000001, (1/(1+EXP(-(INDEX(係数表!G:G,4) + $B298))))*(EXP(INDEX(係数表!H:H,4) + INDEX(係数表!I:I,4)*LN(INDEX(出力表!C:C,4)+1)))), MAX(0.00000001, (1-(1/(1+EXP(-(INDEX(係数表!G:G,4) + $B298)))))*(EXP(INDEX(係数表!H:H,4) + INDEX(係数表!I:I,4)*LN(INDEX(出力表!C:C,4)+1)))))))</f>
        <v>91.196844134565197</v>
      </c>
      <c r="K298" t="e">
        <f>MIN(100, MAX(0, (100*(INDEX(出力表!D:D,4))/(EXP(INDEX(係数表!B:B,4) + $C298) + (INDEX(出力表!D:D,4)))) + (乱数表!$P298*(Settings!B12/(((INDEX(出力表!D:D,4))+1)^INDEX(係数表!E:E,4)*INDEX(係数表!F:F,4))))))</f>
        <v>#VALUE!</v>
      </c>
      <c r="L298" t="e">
        <f>MIN(100, MAX(0, (INDEX(出力表!D:D,4))*J298/MAX(K298, Settings!B3)))</f>
        <v>#VALUE!</v>
      </c>
      <c r="M298">
        <f>MIN(100, MAX(0, 100*BETAINV(乱数表!$E298, MAX(0.00000001, (1/(1+EXP(-(INDEX(係数表!G:G,5) + $B298))))*(EXP(INDEX(係数表!H:H,5) + INDEX(係数表!I:I,5)*LN(INDEX(出力表!C:C,5)+1)))), MAX(0.00000001, (1-(1/(1+EXP(-(INDEX(係数表!G:G,5) + $B298)))))*(EXP(INDEX(係数表!H:H,5) + INDEX(係数表!I:I,5)*LN(INDEX(出力表!C:C,5)+1)))))))</f>
        <v>99.89406917838123</v>
      </c>
      <c r="N298" t="e">
        <f>MIN(100, MAX(0, (100*(INDEX(出力表!D:D,5))/(EXP(INDEX(係数表!B:B,5) + $C298) + (INDEX(出力表!D:D,5)))) + (乱数表!$Q298*(Settings!B12/(((INDEX(出力表!D:D,5))+1)^INDEX(係数表!E:E,5)*INDEX(係数表!F:F,5))))))</f>
        <v>#VALUE!</v>
      </c>
      <c r="O298" t="e">
        <f>MIN(100, MAX(0, (INDEX(出力表!D:D,5))*M298/MAX(N298, Settings!B3)))</f>
        <v>#VALUE!</v>
      </c>
      <c r="P298">
        <f>MIN(100, MAX(0, 100*BETAINV(乱数表!$F298, MAX(0.00000001, (1/(1+EXP(-(INDEX(係数表!G:G,6) + $B298))))*(EXP(INDEX(係数表!H:H,6) + INDEX(係数表!I:I,6)*LN(INDEX(出力表!C:C,6)+1)))), MAX(0.00000001, (1-(1/(1+EXP(-(INDEX(係数表!G:G,6) + $B298)))))*(EXP(INDEX(係数表!H:H,6) + INDEX(係数表!I:I,6)*LN(INDEX(出力表!C:C,6)+1)))))))</f>
        <v>81.952235906207349</v>
      </c>
      <c r="Q298" t="e">
        <f>MIN(100, MAX(0, (100*(INDEX(出力表!D:D,6))/(EXP(INDEX(係数表!B:B,6) + $C298) + (INDEX(出力表!D:D,6)))) + (乱数表!$R298*(Settings!B12/(((INDEX(出力表!D:D,6))+1)^INDEX(係数表!E:E,6)*INDEX(係数表!F:F,6))))))</f>
        <v>#VALUE!</v>
      </c>
      <c r="R298" t="e">
        <f>MIN(100, MAX(0, (INDEX(出力表!D:D,6))*P298/MAX(Q298, Settings!B3)))</f>
        <v>#VALUE!</v>
      </c>
      <c r="S298">
        <f>MIN(100, MAX(0, 100*BETAINV(乱数表!$G298, MAX(0.00000001, (1/(1+EXP(-(INDEX(係数表!G:G,7) + $B298))))*(EXP(INDEX(係数表!H:H,7) + INDEX(係数表!I:I,7)*LN(INDEX(出力表!C:C,7)+1)))), MAX(0.00000001, (1-(1/(1+EXP(-(INDEX(係数表!G:G,7) + $B298)))))*(EXP(INDEX(係数表!H:H,7) + INDEX(係数表!I:I,7)*LN(INDEX(出力表!C:C,7)+1)))))))</f>
        <v>97.859179508165639</v>
      </c>
      <c r="T298" t="e">
        <f>MIN(100, MAX(0, (100*(INDEX(出力表!D:D,7))/(EXP(INDEX(係数表!B:B,7) + $C298) + (INDEX(出力表!D:D,7)))) + (乱数表!$S298*(Settings!B12/(((INDEX(出力表!D:D,7))+1)^INDEX(係数表!E:E,7)*INDEX(係数表!F:F,7))))))</f>
        <v>#VALUE!</v>
      </c>
      <c r="U298" t="e">
        <f>MIN(100, MAX(0, (INDEX(出力表!D:D,7))*S298/MAX(T298, Settings!B3)))</f>
        <v>#VALUE!</v>
      </c>
      <c r="V298">
        <f>MIN(100, MAX(0, 100*BETAINV(乱数表!$H298, MAX(0.00000001, (1/(1+EXP(-(INDEX(係数表!G:G,8) + $B298))))*(EXP(INDEX(係数表!H:H,8) + INDEX(係数表!I:I,8)*LN(INDEX(出力表!C:C,8)+1)))), MAX(0.00000001, (1-(1/(1+EXP(-(INDEX(係数表!G:G,8) + $B298)))))*(EXP(INDEX(係数表!H:H,8) + INDEX(係数表!I:I,8)*LN(INDEX(出力表!C:C,8)+1)))))))</f>
        <v>95.560818448925701</v>
      </c>
      <c r="W298" t="e">
        <f>MIN(100, MAX(0, (100*(INDEX(出力表!D:D,8))/(EXP(INDEX(係数表!B:B,8) + $C298) + (INDEX(出力表!D:D,8)))) + (乱数表!$T298*(Settings!B12/(((INDEX(出力表!D:D,8))+1)^INDEX(係数表!E:E,8)*INDEX(係数表!F:F,8))))))</f>
        <v>#VALUE!</v>
      </c>
      <c r="X298" t="e">
        <f>MIN(100, MAX(0, (INDEX(出力表!D:D,8))*V298/MAX(W298, Settings!B3)))</f>
        <v>#VALUE!</v>
      </c>
      <c r="Y298">
        <f>MIN(100, MAX(0, 100*BETAINV(乱数表!$I298, MAX(0.00000001, (1/(1+EXP(-(INDEX(係数表!G:G,9) + $B298))))*(EXP(INDEX(係数表!H:H,9) + INDEX(係数表!I:I,9)*LN(INDEX(出力表!C:C,9)+1)))), MAX(0.00000001, (1-(1/(1+EXP(-(INDEX(係数表!G:G,9) + $B298)))))*(EXP(INDEX(係数表!H:H,9) + INDEX(係数表!I:I,9)*LN(INDEX(出力表!C:C,9)+1)))))))</f>
        <v>96.826510099124604</v>
      </c>
      <c r="Z298" t="e">
        <f>MIN(100, MAX(0, (100*(INDEX(出力表!D:D,9))/(EXP(INDEX(係数表!B:B,9) + $C298) + (INDEX(出力表!D:D,9)))) + (乱数表!$U298*(Settings!B12/(((INDEX(出力表!D:D,9))+1)^INDEX(係数表!E:E,9)*INDEX(係数表!F:F,9))))))</f>
        <v>#VALUE!</v>
      </c>
      <c r="AA298" t="e">
        <f>MIN(100, MAX(0, (INDEX(出力表!D:D,9))*Y298/MAX(Z298, Settings!B3)))</f>
        <v>#VALUE!</v>
      </c>
      <c r="AB298">
        <f>MIN(100, MAX(0, 100*BETAINV(乱数表!$J298, MAX(0.00000001, (1/(1+EXP(-(INDEX(係数表!G:G,10) + $B298))))*(EXP(INDEX(係数表!H:H,10) + INDEX(係数表!I:I,10)*LN(INDEX(出力表!C:C,10)+1)))), MAX(0.00000001, (1-(1/(1+EXP(-(INDEX(係数表!G:G,10) + $B298)))))*(EXP(INDEX(係数表!H:H,10) + INDEX(係数表!I:I,10)*LN(INDEX(出力表!C:C,10)+1)))))))</f>
        <v>89.738532180282078</v>
      </c>
      <c r="AC298" t="e">
        <f>MIN(100, MAX(0, (100*(INDEX(出力表!D:D,10))/(EXP(INDEX(係数表!B:B,10) + $C298) + (INDEX(出力表!D:D,10)))) + (乱数表!$V298*(Settings!B12/(((INDEX(出力表!D:D,10))+1)^INDEX(係数表!E:E,10)*INDEX(係数表!F:F,10))))))</f>
        <v>#VALUE!</v>
      </c>
      <c r="AD298" t="e">
        <f>MIN(100, MAX(0, (INDEX(出力表!D:D,10))*AB298/MAX(AC298, Settings!B3)))</f>
        <v>#VALUE!</v>
      </c>
      <c r="AE298">
        <f>MIN(100, MAX(0, 100*BETAINV(乱数表!$K298, MAX(0.00000001, (1/(1+EXP(-(INDEX(係数表!G:G,11) + $B298))))*(EXP(INDEX(係数表!H:H,11) + INDEX(係数表!I:I,11)*LN(INDEX(出力表!C:C,11)+1)))), MAX(0.00000001, (1-(1/(1+EXP(-(INDEX(係数表!G:G,11) + $B298)))))*(EXP(INDEX(係数表!H:H,11) + INDEX(係数表!I:I,11)*LN(INDEX(出力表!C:C,11)+1)))))))</f>
        <v>96.039671842456002</v>
      </c>
      <c r="AF298" t="e">
        <f>MIN(100, MAX(0, (100*(INDEX(出力表!D:D,11))/(EXP(INDEX(係数表!B:B,11) + $C298) + (INDEX(出力表!D:D,11)))) + (乱数表!$W298*(Settings!B12/(((INDEX(出力表!D:D,11))+1)^INDEX(係数表!E:E,11)*INDEX(係数表!F:F,11))))))</f>
        <v>#VALUE!</v>
      </c>
      <c r="AG298" t="e">
        <f>MIN(100, MAX(0, (INDEX(出力表!D:D,11))*AE298/MAX(AF298, Settings!B3)))</f>
        <v>#VALUE!</v>
      </c>
      <c r="AH298">
        <f>MIN(100, MAX(0, 100*BETAINV(乱数表!$L298, MAX(0.00000001, (1/(1+EXP(-(INDEX(係数表!G:G,12) + $B298))))*(EXP(INDEX(係数表!H:H,12) + INDEX(係数表!I:I,12)*LN(INDEX(出力表!C:C,12)+1)))), MAX(0.00000001, (1-(1/(1+EXP(-(INDEX(係数表!G:G,12) + $B298)))))*(EXP(INDEX(係数表!H:H,12) + INDEX(係数表!I:I,12)*LN(INDEX(出力表!C:C,12)+1)))))))</f>
        <v>95.097562029325502</v>
      </c>
      <c r="AI298" t="e">
        <f>MIN(100, MAX(0, (100*(INDEX(出力表!D:D,12))/(EXP(INDEX(係数表!B:B,12) + $C298) + (INDEX(出力表!D:D,12)))) + (乱数表!$X298*(Settings!B12/(((INDEX(出力表!D:D,12))+1)^INDEX(係数表!E:E,12)*INDEX(係数表!F:F,12))))))</f>
        <v>#VALUE!</v>
      </c>
      <c r="AJ298" t="e">
        <f>MIN(100, MAX(0, (INDEX(出力表!D:D,12))*AH298/MAX(AI298, Settings!B3)))</f>
        <v>#VALUE!</v>
      </c>
      <c r="AK298">
        <f>MIN(100, MAX(0, 100*BETAINV(乱数表!$M298, MAX(0.00000001, (1/(1+EXP(-(INDEX(係数表!G:G,13) + $B298))))*(EXP(INDEX(係数表!H:H,13) + INDEX(係数表!I:I,13)*LN(INDEX(出力表!C:C,13)+1)))), MAX(0.00000001, (1-(1/(1+EXP(-(INDEX(係数表!G:G,13) + $B298)))))*(EXP(INDEX(係数表!H:H,13) + INDEX(係数表!I:I,13)*LN(INDEX(出力表!C:C,13)+1)))))))</f>
        <v>99.628230568003573</v>
      </c>
      <c r="AL298" t="e">
        <f>MIN(100, MAX(0, (100*(INDEX(出力表!D:D,13))/(EXP(INDEX(係数表!B:B,13) + $C298) + (INDEX(出力表!D:D,13)))) + (乱数表!$Y298*(Settings!B12/(((INDEX(出力表!D:D,13))+1)^INDEX(係数表!E:E,13)*INDEX(係数表!F:F,13))))))</f>
        <v>#VALUE!</v>
      </c>
      <c r="AM298" t="e">
        <f>MIN(100, MAX(0, (INDEX(出力表!D:D,13))*AK298/MAX(AL298, Settings!B3)))</f>
        <v>#VALUE!</v>
      </c>
      <c r="AN298">
        <f>IF(ISNUMBER(F298), INDEX(出力表!B:B,2)*F298, 0)+IF(ISNUMBER(I298), INDEX(出力表!B:B,3)*I298, 0)+IF(ISNUMBER(L298), INDEX(出力表!B:B,4)*L298, 0)+IF(ISNUMBER(O298), INDEX(出力表!B:B,5)*O298, 0)+IF(ISNUMBER(R298), INDEX(出力表!B:B,6)*R298, 0)+IF(ISNUMBER(U298), INDEX(出力表!B:B,7)*U298, 0)+IF(ISNUMBER(X298), INDEX(出力表!B:B,8)*X298, 0)+IF(ISNUMBER(AA298), INDEX(出力表!B:B,9)*AA298, 0)+IF(ISNUMBER(AD298), INDEX(出力表!B:B,10)*AD298, 0)+IF(ISNUMBER(AG298), INDEX(出力表!B:B,11)*AG298, 0)+IF(ISNUMBER(AJ298), INDEX(出力表!B:B,12)*AJ298, 0)+IF(ISNUMBER(AM298), INDEX(出力表!B:B,13)*AM298, 0)</f>
        <v>0</v>
      </c>
      <c r="AO298">
        <f>IF(ISNUMBER(F298), INDEX(出力表!B:B,2), 0)+IF(ISNUMBER(I298), INDEX(出力表!B:B,3), 0)+IF(ISNUMBER(L298), INDEX(出力表!B:B,4), 0)+IF(ISNUMBER(O298), INDEX(出力表!B:B,5), 0)+IF(ISNUMBER(R298), INDEX(出力表!B:B,6), 0)+IF(ISNUMBER(U298), INDEX(出力表!B:B,7), 0)+IF(ISNUMBER(X298), INDEX(出力表!B:B,8), 0)+IF(ISNUMBER(AA298), INDEX(出力表!B:B,9), 0)+IF(ISNUMBER(AD298), INDEX(出力表!B:B,10), 0)+IF(ISNUMBER(AG298), INDEX(出力表!B:B,11), 0)+IF(ISNUMBER(AJ298), INDEX(出力表!B:B,12), 0)+IF(ISNUMBER(AM298), INDEX(出力表!B:B,13), 0)</f>
        <v>0</v>
      </c>
      <c r="AP298" t="str">
        <f t="shared" si="4"/>
        <v/>
      </c>
    </row>
    <row r="299" spans="1:42" x14ac:dyDescent="0.2">
      <c r="A299">
        <v>298</v>
      </c>
      <c r="B299">
        <f>IF(UPPER(Settings!B4)="TRUE", 乱数表!$Z299*Settings!B10, 0)</f>
        <v>-0.11022715888134288</v>
      </c>
      <c r="C299">
        <f>IF(UPPER(Settings!B4)="TRUE", 乱数表!$AA299*Settings!B11, 0)</f>
        <v>7.1615427172208854E-2</v>
      </c>
      <c r="D299">
        <f>MIN(100, MAX(0, 100*BETAINV(乱数表!$B299, MAX(0.00000001, (1/(1+EXP(-(INDEX(係数表!G:G,2) + $B299))))*(EXP(INDEX(係数表!H:H,2) + INDEX(係数表!I:I,2)*LN(INDEX(出力表!C:C,2)+1)))), MAX(0.00000001, (1-(1/(1+EXP(-(INDEX(係数表!G:G,2) + $B299)))))*(EXP(INDEX(係数表!H:H,2) + INDEX(係数表!I:I,2)*LN(INDEX(出力表!C:C,2)+1)))))))</f>
        <v>71.411896872693774</v>
      </c>
      <c r="E299" t="e">
        <f>MIN(100, MAX(0, (100*(INDEX(出力表!D:D,2))/(EXP(INDEX(係数表!B:B,2) + $C299) + (INDEX(出力表!D:D,2)))) + (乱数表!$N299*(Settings!B12/(((INDEX(出力表!D:D,2))+1)^INDEX(係数表!E:E,2)*INDEX(係数表!F:F,2))))))</f>
        <v>#VALUE!</v>
      </c>
      <c r="F299" t="e">
        <f>MIN(100, MAX(0, (INDEX(出力表!D:D,2))*D299/MAX(E299, Settings!B3)))</f>
        <v>#VALUE!</v>
      </c>
      <c r="G299">
        <f>MIN(100, MAX(0, 100*BETAINV(乱数表!$C299, MAX(0.00000001, (1/(1+EXP(-(INDEX(係数表!G:G,3) + $B299))))*(EXP(INDEX(係数表!H:H,3) + INDEX(係数表!I:I,3)*LN(INDEX(出力表!C:C,3)+1)))), MAX(0.00000001, (1-(1/(1+EXP(-(INDEX(係数表!G:G,3) + $B299)))))*(EXP(INDEX(係数表!H:H,3) + INDEX(係数表!I:I,3)*LN(INDEX(出力表!C:C,3)+1)))))))</f>
        <v>96.633471613753457</v>
      </c>
      <c r="H299" t="e">
        <f>MIN(100, MAX(0, (100*(INDEX(出力表!D:D,3))/(EXP(INDEX(係数表!B:B,3) + $C299) + (INDEX(出力表!D:D,3)))) + (乱数表!$O299*(Settings!B12/(((INDEX(出力表!D:D,3))+1)^INDEX(係数表!E:E,3)*INDEX(係数表!F:F,3))))))</f>
        <v>#VALUE!</v>
      </c>
      <c r="I299" t="e">
        <f>MIN(100, MAX(0, (INDEX(出力表!D:D,3))*G299/MAX(H299, Settings!B3)))</f>
        <v>#VALUE!</v>
      </c>
      <c r="J299">
        <f>MIN(100, MAX(0, 100*BETAINV(乱数表!$D299, MAX(0.00000001, (1/(1+EXP(-(INDEX(係数表!G:G,4) + $B299))))*(EXP(INDEX(係数表!H:H,4) + INDEX(係数表!I:I,4)*LN(INDEX(出力表!C:C,4)+1)))), MAX(0.00000001, (1-(1/(1+EXP(-(INDEX(係数表!G:G,4) + $B299)))))*(EXP(INDEX(係数表!H:H,4) + INDEX(係数表!I:I,4)*LN(INDEX(出力表!C:C,4)+1)))))))</f>
        <v>99.078366183645628</v>
      </c>
      <c r="K299" t="e">
        <f>MIN(100, MAX(0, (100*(INDEX(出力表!D:D,4))/(EXP(INDEX(係数表!B:B,4) + $C299) + (INDEX(出力表!D:D,4)))) + (乱数表!$P299*(Settings!B12/(((INDEX(出力表!D:D,4))+1)^INDEX(係数表!E:E,4)*INDEX(係数表!F:F,4))))))</f>
        <v>#VALUE!</v>
      </c>
      <c r="L299" t="e">
        <f>MIN(100, MAX(0, (INDEX(出力表!D:D,4))*J299/MAX(K299, Settings!B3)))</f>
        <v>#VALUE!</v>
      </c>
      <c r="M299">
        <f>MIN(100, MAX(0, 100*BETAINV(乱数表!$E299, MAX(0.00000001, (1/(1+EXP(-(INDEX(係数表!G:G,5) + $B299))))*(EXP(INDEX(係数表!H:H,5) + INDEX(係数表!I:I,5)*LN(INDEX(出力表!C:C,5)+1)))), MAX(0.00000001, (1-(1/(1+EXP(-(INDEX(係数表!G:G,5) + $B299)))))*(EXP(INDEX(係数表!H:H,5) + INDEX(係数表!I:I,5)*LN(INDEX(出力表!C:C,5)+1)))))))</f>
        <v>42.042082753149387</v>
      </c>
      <c r="N299" t="e">
        <f>MIN(100, MAX(0, (100*(INDEX(出力表!D:D,5))/(EXP(INDEX(係数表!B:B,5) + $C299) + (INDEX(出力表!D:D,5)))) + (乱数表!$Q299*(Settings!B12/(((INDEX(出力表!D:D,5))+1)^INDEX(係数表!E:E,5)*INDEX(係数表!F:F,5))))))</f>
        <v>#VALUE!</v>
      </c>
      <c r="O299" t="e">
        <f>MIN(100, MAX(0, (INDEX(出力表!D:D,5))*M299/MAX(N299, Settings!B3)))</f>
        <v>#VALUE!</v>
      </c>
      <c r="P299">
        <f>MIN(100, MAX(0, 100*BETAINV(乱数表!$F299, MAX(0.00000001, (1/(1+EXP(-(INDEX(係数表!G:G,6) + $B299))))*(EXP(INDEX(係数表!H:H,6) + INDEX(係数表!I:I,6)*LN(INDEX(出力表!C:C,6)+1)))), MAX(0.00000001, (1-(1/(1+EXP(-(INDEX(係数表!G:G,6) + $B299)))))*(EXP(INDEX(係数表!H:H,6) + INDEX(係数表!I:I,6)*LN(INDEX(出力表!C:C,6)+1)))))))</f>
        <v>91.281611296400172</v>
      </c>
      <c r="Q299" t="e">
        <f>MIN(100, MAX(0, (100*(INDEX(出力表!D:D,6))/(EXP(INDEX(係数表!B:B,6) + $C299) + (INDEX(出力表!D:D,6)))) + (乱数表!$R299*(Settings!B12/(((INDEX(出力表!D:D,6))+1)^INDEX(係数表!E:E,6)*INDEX(係数表!F:F,6))))))</f>
        <v>#VALUE!</v>
      </c>
      <c r="R299" t="e">
        <f>MIN(100, MAX(0, (INDEX(出力表!D:D,6))*P299/MAX(Q299, Settings!B3)))</f>
        <v>#VALUE!</v>
      </c>
      <c r="S299">
        <f>MIN(100, MAX(0, 100*BETAINV(乱数表!$G299, MAX(0.00000001, (1/(1+EXP(-(INDEX(係数表!G:G,7) + $B299))))*(EXP(INDEX(係数表!H:H,7) + INDEX(係数表!I:I,7)*LN(INDEX(出力表!C:C,7)+1)))), MAX(0.00000001, (1-(1/(1+EXP(-(INDEX(係数表!G:G,7) + $B299)))))*(EXP(INDEX(係数表!H:H,7) + INDEX(係数表!I:I,7)*LN(INDEX(出力表!C:C,7)+1)))))))</f>
        <v>92.505833533542244</v>
      </c>
      <c r="T299" t="e">
        <f>MIN(100, MAX(0, (100*(INDEX(出力表!D:D,7))/(EXP(INDEX(係数表!B:B,7) + $C299) + (INDEX(出力表!D:D,7)))) + (乱数表!$S299*(Settings!B12/(((INDEX(出力表!D:D,7))+1)^INDEX(係数表!E:E,7)*INDEX(係数表!F:F,7))))))</f>
        <v>#VALUE!</v>
      </c>
      <c r="U299" t="e">
        <f>MIN(100, MAX(0, (INDEX(出力表!D:D,7))*S299/MAX(T299, Settings!B3)))</f>
        <v>#VALUE!</v>
      </c>
      <c r="V299">
        <f>MIN(100, MAX(0, 100*BETAINV(乱数表!$H299, MAX(0.00000001, (1/(1+EXP(-(INDEX(係数表!G:G,8) + $B299))))*(EXP(INDEX(係数表!H:H,8) + INDEX(係数表!I:I,8)*LN(INDEX(出力表!C:C,8)+1)))), MAX(0.00000001, (1-(1/(1+EXP(-(INDEX(係数表!G:G,8) + $B299)))))*(EXP(INDEX(係数表!H:H,8) + INDEX(係数表!I:I,8)*LN(INDEX(出力表!C:C,8)+1)))))))</f>
        <v>91.964992307008728</v>
      </c>
      <c r="W299" t="e">
        <f>MIN(100, MAX(0, (100*(INDEX(出力表!D:D,8))/(EXP(INDEX(係数表!B:B,8) + $C299) + (INDEX(出力表!D:D,8)))) + (乱数表!$T299*(Settings!B12/(((INDEX(出力表!D:D,8))+1)^INDEX(係数表!E:E,8)*INDEX(係数表!F:F,8))))))</f>
        <v>#VALUE!</v>
      </c>
      <c r="X299" t="e">
        <f>MIN(100, MAX(0, (INDEX(出力表!D:D,8))*V299/MAX(W299, Settings!B3)))</f>
        <v>#VALUE!</v>
      </c>
      <c r="Y299">
        <f>MIN(100, MAX(0, 100*BETAINV(乱数表!$I299, MAX(0.00000001, (1/(1+EXP(-(INDEX(係数表!G:G,9) + $B299))))*(EXP(INDEX(係数表!H:H,9) + INDEX(係数表!I:I,9)*LN(INDEX(出力表!C:C,9)+1)))), MAX(0.00000001, (1-(1/(1+EXP(-(INDEX(係数表!G:G,9) + $B299)))))*(EXP(INDEX(係数表!H:H,9) + INDEX(係数表!I:I,9)*LN(INDEX(出力表!C:C,9)+1)))))))</f>
        <v>77.211176430256728</v>
      </c>
      <c r="Z299" t="e">
        <f>MIN(100, MAX(0, (100*(INDEX(出力表!D:D,9))/(EXP(INDEX(係数表!B:B,9) + $C299) + (INDEX(出力表!D:D,9)))) + (乱数表!$U299*(Settings!B12/(((INDEX(出力表!D:D,9))+1)^INDEX(係数表!E:E,9)*INDEX(係数表!F:F,9))))))</f>
        <v>#VALUE!</v>
      </c>
      <c r="AA299" t="e">
        <f>MIN(100, MAX(0, (INDEX(出力表!D:D,9))*Y299/MAX(Z299, Settings!B3)))</f>
        <v>#VALUE!</v>
      </c>
      <c r="AB299">
        <f>MIN(100, MAX(0, 100*BETAINV(乱数表!$J299, MAX(0.00000001, (1/(1+EXP(-(INDEX(係数表!G:G,10) + $B299))))*(EXP(INDEX(係数表!H:H,10) + INDEX(係数表!I:I,10)*LN(INDEX(出力表!C:C,10)+1)))), MAX(0.00000001, (1-(1/(1+EXP(-(INDEX(係数表!G:G,10) + $B299)))))*(EXP(INDEX(係数表!H:H,10) + INDEX(係数表!I:I,10)*LN(INDEX(出力表!C:C,10)+1)))))))</f>
        <v>98.468541704622737</v>
      </c>
      <c r="AC299" t="e">
        <f>MIN(100, MAX(0, (100*(INDEX(出力表!D:D,10))/(EXP(INDEX(係数表!B:B,10) + $C299) + (INDEX(出力表!D:D,10)))) + (乱数表!$V299*(Settings!B12/(((INDEX(出力表!D:D,10))+1)^INDEX(係数表!E:E,10)*INDEX(係数表!F:F,10))))))</f>
        <v>#VALUE!</v>
      </c>
      <c r="AD299" t="e">
        <f>MIN(100, MAX(0, (INDEX(出力表!D:D,10))*AB299/MAX(AC299, Settings!B3)))</f>
        <v>#VALUE!</v>
      </c>
      <c r="AE299">
        <f>MIN(100, MAX(0, 100*BETAINV(乱数表!$K299, MAX(0.00000001, (1/(1+EXP(-(INDEX(係数表!G:G,11) + $B299))))*(EXP(INDEX(係数表!H:H,11) + INDEX(係数表!I:I,11)*LN(INDEX(出力表!C:C,11)+1)))), MAX(0.00000001, (1-(1/(1+EXP(-(INDEX(係数表!G:G,11) + $B299)))))*(EXP(INDEX(係数表!H:H,11) + INDEX(係数表!I:I,11)*LN(INDEX(出力表!C:C,11)+1)))))))</f>
        <v>50.936405552857401</v>
      </c>
      <c r="AF299" t="e">
        <f>MIN(100, MAX(0, (100*(INDEX(出力表!D:D,11))/(EXP(INDEX(係数表!B:B,11) + $C299) + (INDEX(出力表!D:D,11)))) + (乱数表!$W299*(Settings!B12/(((INDEX(出力表!D:D,11))+1)^INDEX(係数表!E:E,11)*INDEX(係数表!F:F,11))))))</f>
        <v>#VALUE!</v>
      </c>
      <c r="AG299" t="e">
        <f>MIN(100, MAX(0, (INDEX(出力表!D:D,11))*AE299/MAX(AF299, Settings!B3)))</f>
        <v>#VALUE!</v>
      </c>
      <c r="AH299">
        <f>MIN(100, MAX(0, 100*BETAINV(乱数表!$L299, MAX(0.00000001, (1/(1+EXP(-(INDEX(係数表!G:G,12) + $B299))))*(EXP(INDEX(係数表!H:H,12) + INDEX(係数表!I:I,12)*LN(INDEX(出力表!C:C,12)+1)))), MAX(0.00000001, (1-(1/(1+EXP(-(INDEX(係数表!G:G,12) + $B299)))))*(EXP(INDEX(係数表!H:H,12) + INDEX(係数表!I:I,12)*LN(INDEX(出力表!C:C,12)+1)))))))</f>
        <v>93.459643323812671</v>
      </c>
      <c r="AI299" t="e">
        <f>MIN(100, MAX(0, (100*(INDEX(出力表!D:D,12))/(EXP(INDEX(係数表!B:B,12) + $C299) + (INDEX(出力表!D:D,12)))) + (乱数表!$X299*(Settings!B12/(((INDEX(出力表!D:D,12))+1)^INDEX(係数表!E:E,12)*INDEX(係数表!F:F,12))))))</f>
        <v>#VALUE!</v>
      </c>
      <c r="AJ299" t="e">
        <f>MIN(100, MAX(0, (INDEX(出力表!D:D,12))*AH299/MAX(AI299, Settings!B3)))</f>
        <v>#VALUE!</v>
      </c>
      <c r="AK299">
        <f>MIN(100, MAX(0, 100*BETAINV(乱数表!$M299, MAX(0.00000001, (1/(1+EXP(-(INDEX(係数表!G:G,13) + $B299))))*(EXP(INDEX(係数表!H:H,13) + INDEX(係数表!I:I,13)*LN(INDEX(出力表!C:C,13)+1)))), MAX(0.00000001, (1-(1/(1+EXP(-(INDEX(係数表!G:G,13) + $B299)))))*(EXP(INDEX(係数表!H:H,13) + INDEX(係数表!I:I,13)*LN(INDEX(出力表!C:C,13)+1)))))))</f>
        <v>98.553170450579046</v>
      </c>
      <c r="AL299" t="e">
        <f>MIN(100, MAX(0, (100*(INDEX(出力表!D:D,13))/(EXP(INDEX(係数表!B:B,13) + $C299) + (INDEX(出力表!D:D,13)))) + (乱数表!$Y299*(Settings!B12/(((INDEX(出力表!D:D,13))+1)^INDEX(係数表!E:E,13)*INDEX(係数表!F:F,13))))))</f>
        <v>#VALUE!</v>
      </c>
      <c r="AM299" t="e">
        <f>MIN(100, MAX(0, (INDEX(出力表!D:D,13))*AK299/MAX(AL299, Settings!B3)))</f>
        <v>#VALUE!</v>
      </c>
      <c r="AN299">
        <f>IF(ISNUMBER(F299), INDEX(出力表!B:B,2)*F299, 0)+IF(ISNUMBER(I299), INDEX(出力表!B:B,3)*I299, 0)+IF(ISNUMBER(L299), INDEX(出力表!B:B,4)*L299, 0)+IF(ISNUMBER(O299), INDEX(出力表!B:B,5)*O299, 0)+IF(ISNUMBER(R299), INDEX(出力表!B:B,6)*R299, 0)+IF(ISNUMBER(U299), INDEX(出力表!B:B,7)*U299, 0)+IF(ISNUMBER(X299), INDEX(出力表!B:B,8)*X299, 0)+IF(ISNUMBER(AA299), INDEX(出力表!B:B,9)*AA299, 0)+IF(ISNUMBER(AD299), INDEX(出力表!B:B,10)*AD299, 0)+IF(ISNUMBER(AG299), INDEX(出力表!B:B,11)*AG299, 0)+IF(ISNUMBER(AJ299), INDEX(出力表!B:B,12)*AJ299, 0)+IF(ISNUMBER(AM299), INDEX(出力表!B:B,13)*AM299, 0)</f>
        <v>0</v>
      </c>
      <c r="AO299">
        <f>IF(ISNUMBER(F299), INDEX(出力表!B:B,2), 0)+IF(ISNUMBER(I299), INDEX(出力表!B:B,3), 0)+IF(ISNUMBER(L299), INDEX(出力表!B:B,4), 0)+IF(ISNUMBER(O299), INDEX(出力表!B:B,5), 0)+IF(ISNUMBER(R299), INDEX(出力表!B:B,6), 0)+IF(ISNUMBER(U299), INDEX(出力表!B:B,7), 0)+IF(ISNUMBER(X299), INDEX(出力表!B:B,8), 0)+IF(ISNUMBER(AA299), INDEX(出力表!B:B,9), 0)+IF(ISNUMBER(AD299), INDEX(出力表!B:B,10), 0)+IF(ISNUMBER(AG299), INDEX(出力表!B:B,11), 0)+IF(ISNUMBER(AJ299), INDEX(出力表!B:B,12), 0)+IF(ISNUMBER(AM299), INDEX(出力表!B:B,13), 0)</f>
        <v>0</v>
      </c>
      <c r="AP299" t="str">
        <f t="shared" si="4"/>
        <v/>
      </c>
    </row>
    <row r="300" spans="1:42" x14ac:dyDescent="0.2">
      <c r="A300">
        <v>299</v>
      </c>
      <c r="B300">
        <f>IF(UPPER(Settings!B4)="TRUE", 乱数表!$Z300*Settings!B10, 0)</f>
        <v>0.78959125596006685</v>
      </c>
      <c r="C300">
        <f>IF(UPPER(Settings!B4)="TRUE", 乱数表!$AA300*Settings!B11, 0)</f>
        <v>-6.6144899861797932E-2</v>
      </c>
      <c r="D300">
        <f>MIN(100, MAX(0, 100*BETAINV(乱数表!$B300, MAX(0.00000001, (1/(1+EXP(-(INDEX(係数表!G:G,2) + $B300))))*(EXP(INDEX(係数表!H:H,2) + INDEX(係数表!I:I,2)*LN(INDEX(出力表!C:C,2)+1)))), MAX(0.00000001, (1-(1/(1+EXP(-(INDEX(係数表!G:G,2) + $B300)))))*(EXP(INDEX(係数表!H:H,2) + INDEX(係数表!I:I,2)*LN(INDEX(出力表!C:C,2)+1)))))))</f>
        <v>85.095887146839189</v>
      </c>
      <c r="E300" t="e">
        <f>MIN(100, MAX(0, (100*(INDEX(出力表!D:D,2))/(EXP(INDEX(係数表!B:B,2) + $C300) + (INDEX(出力表!D:D,2)))) + (乱数表!$N300*(Settings!B12/(((INDEX(出力表!D:D,2))+1)^INDEX(係数表!E:E,2)*INDEX(係数表!F:F,2))))))</f>
        <v>#VALUE!</v>
      </c>
      <c r="F300" t="e">
        <f>MIN(100, MAX(0, (INDEX(出力表!D:D,2))*D300/MAX(E300, Settings!B3)))</f>
        <v>#VALUE!</v>
      </c>
      <c r="G300">
        <f>MIN(100, MAX(0, 100*BETAINV(乱数表!$C300, MAX(0.00000001, (1/(1+EXP(-(INDEX(係数表!G:G,3) + $B300))))*(EXP(INDEX(係数表!H:H,3) + INDEX(係数表!I:I,3)*LN(INDEX(出力表!C:C,3)+1)))), MAX(0.00000001, (1-(1/(1+EXP(-(INDEX(係数表!G:G,3) + $B300)))))*(EXP(INDEX(係数表!H:H,3) + INDEX(係数表!I:I,3)*LN(INDEX(出力表!C:C,3)+1)))))))</f>
        <v>99.961705803578155</v>
      </c>
      <c r="H300" t="e">
        <f>MIN(100, MAX(0, (100*(INDEX(出力表!D:D,3))/(EXP(INDEX(係数表!B:B,3) + $C300) + (INDEX(出力表!D:D,3)))) + (乱数表!$O300*(Settings!B12/(((INDEX(出力表!D:D,3))+1)^INDEX(係数表!E:E,3)*INDEX(係数表!F:F,3))))))</f>
        <v>#VALUE!</v>
      </c>
      <c r="I300" t="e">
        <f>MIN(100, MAX(0, (INDEX(出力表!D:D,3))*G300/MAX(H300, Settings!B3)))</f>
        <v>#VALUE!</v>
      </c>
      <c r="J300">
        <f>MIN(100, MAX(0, 100*BETAINV(乱数表!$D300, MAX(0.00000001, (1/(1+EXP(-(INDEX(係数表!G:G,4) + $B300))))*(EXP(INDEX(係数表!H:H,4) + INDEX(係数表!I:I,4)*LN(INDEX(出力表!C:C,4)+1)))), MAX(0.00000001, (1-(1/(1+EXP(-(INDEX(係数表!G:G,4) + $B300)))))*(EXP(INDEX(係数表!H:H,4) + INDEX(係数表!I:I,4)*LN(INDEX(出力表!C:C,4)+1)))))))</f>
        <v>99.370103000367706</v>
      </c>
      <c r="K300" t="e">
        <f>MIN(100, MAX(0, (100*(INDEX(出力表!D:D,4))/(EXP(INDEX(係数表!B:B,4) + $C300) + (INDEX(出力表!D:D,4)))) + (乱数表!$P300*(Settings!B12/(((INDEX(出力表!D:D,4))+1)^INDEX(係数表!E:E,4)*INDEX(係数表!F:F,4))))))</f>
        <v>#VALUE!</v>
      </c>
      <c r="L300" t="e">
        <f>MIN(100, MAX(0, (INDEX(出力表!D:D,4))*J300/MAX(K300, Settings!B3)))</f>
        <v>#VALUE!</v>
      </c>
      <c r="M300">
        <f>MIN(100, MAX(0, 100*BETAINV(乱数表!$E300, MAX(0.00000001, (1/(1+EXP(-(INDEX(係数表!G:G,5) + $B300))))*(EXP(INDEX(係数表!H:H,5) + INDEX(係数表!I:I,5)*LN(INDEX(出力表!C:C,5)+1)))), MAX(0.00000001, (1-(1/(1+EXP(-(INDEX(係数表!G:G,5) + $B300)))))*(EXP(INDEX(係数表!H:H,5) + INDEX(係数表!I:I,5)*LN(INDEX(出力表!C:C,5)+1)))))))</f>
        <v>96.822972865579402</v>
      </c>
      <c r="N300" t="e">
        <f>MIN(100, MAX(0, (100*(INDEX(出力表!D:D,5))/(EXP(INDEX(係数表!B:B,5) + $C300) + (INDEX(出力表!D:D,5)))) + (乱数表!$Q300*(Settings!B12/(((INDEX(出力表!D:D,5))+1)^INDEX(係数表!E:E,5)*INDEX(係数表!F:F,5))))))</f>
        <v>#VALUE!</v>
      </c>
      <c r="O300" t="e">
        <f>MIN(100, MAX(0, (INDEX(出力表!D:D,5))*M300/MAX(N300, Settings!B3)))</f>
        <v>#VALUE!</v>
      </c>
      <c r="P300">
        <f>MIN(100, MAX(0, 100*BETAINV(乱数表!$F300, MAX(0.00000001, (1/(1+EXP(-(INDEX(係数表!G:G,6) + $B300))))*(EXP(INDEX(係数表!H:H,6) + INDEX(係数表!I:I,6)*LN(INDEX(出力表!C:C,6)+1)))), MAX(0.00000001, (1-(1/(1+EXP(-(INDEX(係数表!G:G,6) + $B300)))))*(EXP(INDEX(係数表!H:H,6) + INDEX(係数表!I:I,6)*LN(INDEX(出力表!C:C,6)+1)))))))</f>
        <v>97.945030654776971</v>
      </c>
      <c r="Q300" t="e">
        <f>MIN(100, MAX(0, (100*(INDEX(出力表!D:D,6))/(EXP(INDEX(係数表!B:B,6) + $C300) + (INDEX(出力表!D:D,6)))) + (乱数表!$R300*(Settings!B12/(((INDEX(出力表!D:D,6))+1)^INDEX(係数表!E:E,6)*INDEX(係数表!F:F,6))))))</f>
        <v>#VALUE!</v>
      </c>
      <c r="R300" t="e">
        <f>MIN(100, MAX(0, (INDEX(出力表!D:D,6))*P300/MAX(Q300, Settings!B3)))</f>
        <v>#VALUE!</v>
      </c>
      <c r="S300">
        <f>MIN(100, MAX(0, 100*BETAINV(乱数表!$G300, MAX(0.00000001, (1/(1+EXP(-(INDEX(係数表!G:G,7) + $B300))))*(EXP(INDEX(係数表!H:H,7) + INDEX(係数表!I:I,7)*LN(INDEX(出力表!C:C,7)+1)))), MAX(0.00000001, (1-(1/(1+EXP(-(INDEX(係数表!G:G,7) + $B300)))))*(EXP(INDEX(係数表!H:H,7) + INDEX(係数表!I:I,7)*LN(INDEX(出力表!C:C,7)+1)))))))</f>
        <v>99.776948675454662</v>
      </c>
      <c r="T300" t="e">
        <f>MIN(100, MAX(0, (100*(INDEX(出力表!D:D,7))/(EXP(INDEX(係数表!B:B,7) + $C300) + (INDEX(出力表!D:D,7)))) + (乱数表!$S300*(Settings!B12/(((INDEX(出力表!D:D,7))+1)^INDEX(係数表!E:E,7)*INDEX(係数表!F:F,7))))))</f>
        <v>#VALUE!</v>
      </c>
      <c r="U300" t="e">
        <f>MIN(100, MAX(0, (INDEX(出力表!D:D,7))*S300/MAX(T300, Settings!B3)))</f>
        <v>#VALUE!</v>
      </c>
      <c r="V300">
        <f>MIN(100, MAX(0, 100*BETAINV(乱数表!$H300, MAX(0.00000001, (1/(1+EXP(-(INDEX(係数表!G:G,8) + $B300))))*(EXP(INDEX(係数表!H:H,8) + INDEX(係数表!I:I,8)*LN(INDEX(出力表!C:C,8)+1)))), MAX(0.00000001, (1-(1/(1+EXP(-(INDEX(係数表!G:G,8) + $B300)))))*(EXP(INDEX(係数表!H:H,8) + INDEX(係数表!I:I,8)*LN(INDEX(出力表!C:C,8)+1)))))))</f>
        <v>99.710026143361574</v>
      </c>
      <c r="W300" t="e">
        <f>MIN(100, MAX(0, (100*(INDEX(出力表!D:D,8))/(EXP(INDEX(係数表!B:B,8) + $C300) + (INDEX(出力表!D:D,8)))) + (乱数表!$T300*(Settings!B12/(((INDEX(出力表!D:D,8))+1)^INDEX(係数表!E:E,8)*INDEX(係数表!F:F,8))))))</f>
        <v>#VALUE!</v>
      </c>
      <c r="X300" t="e">
        <f>MIN(100, MAX(0, (INDEX(出力表!D:D,8))*V300/MAX(W300, Settings!B3)))</f>
        <v>#VALUE!</v>
      </c>
      <c r="Y300">
        <f>MIN(100, MAX(0, 100*BETAINV(乱数表!$I300, MAX(0.00000001, (1/(1+EXP(-(INDEX(係数表!G:G,9) + $B300))))*(EXP(INDEX(係数表!H:H,9) + INDEX(係数表!I:I,9)*LN(INDEX(出力表!C:C,9)+1)))), MAX(0.00000001, (1-(1/(1+EXP(-(INDEX(係数表!G:G,9) + $B300)))))*(EXP(INDEX(係数表!H:H,9) + INDEX(係数表!I:I,9)*LN(INDEX(出力表!C:C,9)+1)))))))</f>
        <v>95.456996353606002</v>
      </c>
      <c r="Z300" t="e">
        <f>MIN(100, MAX(0, (100*(INDEX(出力表!D:D,9))/(EXP(INDEX(係数表!B:B,9) + $C300) + (INDEX(出力表!D:D,9)))) + (乱数表!$U300*(Settings!B12/(((INDEX(出力表!D:D,9))+1)^INDEX(係数表!E:E,9)*INDEX(係数表!F:F,9))))))</f>
        <v>#VALUE!</v>
      </c>
      <c r="AA300" t="e">
        <f>MIN(100, MAX(0, (INDEX(出力表!D:D,9))*Y300/MAX(Z300, Settings!B3)))</f>
        <v>#VALUE!</v>
      </c>
      <c r="AB300">
        <f>MIN(100, MAX(0, 100*BETAINV(乱数表!$J300, MAX(0.00000001, (1/(1+EXP(-(INDEX(係数表!G:G,10) + $B300))))*(EXP(INDEX(係数表!H:H,10) + INDEX(係数表!I:I,10)*LN(INDEX(出力表!C:C,10)+1)))), MAX(0.00000001, (1-(1/(1+EXP(-(INDEX(係数表!G:G,10) + $B300)))))*(EXP(INDEX(係数表!H:H,10) + INDEX(係数表!I:I,10)*LN(INDEX(出力表!C:C,10)+1)))))))</f>
        <v>99.999517924722966</v>
      </c>
      <c r="AC300" t="e">
        <f>MIN(100, MAX(0, (100*(INDEX(出力表!D:D,10))/(EXP(INDEX(係数表!B:B,10) + $C300) + (INDEX(出力表!D:D,10)))) + (乱数表!$V300*(Settings!B12/(((INDEX(出力表!D:D,10))+1)^INDEX(係数表!E:E,10)*INDEX(係数表!F:F,10))))))</f>
        <v>#VALUE!</v>
      </c>
      <c r="AD300" t="e">
        <f>MIN(100, MAX(0, (INDEX(出力表!D:D,10))*AB300/MAX(AC300, Settings!B3)))</f>
        <v>#VALUE!</v>
      </c>
      <c r="AE300">
        <f>MIN(100, MAX(0, 100*BETAINV(乱数表!$K300, MAX(0.00000001, (1/(1+EXP(-(INDEX(係数表!G:G,11) + $B300))))*(EXP(INDEX(係数表!H:H,11) + INDEX(係数表!I:I,11)*LN(INDEX(出力表!C:C,11)+1)))), MAX(0.00000001, (1-(1/(1+EXP(-(INDEX(係数表!G:G,11) + $B300)))))*(EXP(INDEX(係数表!H:H,11) + INDEX(係数表!I:I,11)*LN(INDEX(出力表!C:C,11)+1)))))))</f>
        <v>98.737293732004076</v>
      </c>
      <c r="AF300" t="e">
        <f>MIN(100, MAX(0, (100*(INDEX(出力表!D:D,11))/(EXP(INDEX(係数表!B:B,11) + $C300) + (INDEX(出力表!D:D,11)))) + (乱数表!$W300*(Settings!B12/(((INDEX(出力表!D:D,11))+1)^INDEX(係数表!E:E,11)*INDEX(係数表!F:F,11))))))</f>
        <v>#VALUE!</v>
      </c>
      <c r="AG300" t="e">
        <f>MIN(100, MAX(0, (INDEX(出力表!D:D,11))*AE300/MAX(AF300, Settings!B3)))</f>
        <v>#VALUE!</v>
      </c>
      <c r="AH300">
        <f>MIN(100, MAX(0, 100*BETAINV(乱数表!$L300, MAX(0.00000001, (1/(1+EXP(-(INDEX(係数表!G:G,12) + $B300))))*(EXP(INDEX(係数表!H:H,12) + INDEX(係数表!I:I,12)*LN(INDEX(出力表!C:C,12)+1)))), MAX(0.00000001, (1-(1/(1+EXP(-(INDEX(係数表!G:G,12) + $B300)))))*(EXP(INDEX(係数表!H:H,12) + INDEX(係数表!I:I,12)*LN(INDEX(出力表!C:C,12)+1)))))))</f>
        <v>96.970747631770763</v>
      </c>
      <c r="AI300" t="e">
        <f>MIN(100, MAX(0, (100*(INDEX(出力表!D:D,12))/(EXP(INDEX(係数表!B:B,12) + $C300) + (INDEX(出力表!D:D,12)))) + (乱数表!$X300*(Settings!B12/(((INDEX(出力表!D:D,12))+1)^INDEX(係数表!E:E,12)*INDEX(係数表!F:F,12))))))</f>
        <v>#VALUE!</v>
      </c>
      <c r="AJ300" t="e">
        <f>MIN(100, MAX(0, (INDEX(出力表!D:D,12))*AH300/MAX(AI300, Settings!B3)))</f>
        <v>#VALUE!</v>
      </c>
      <c r="AK300">
        <f>MIN(100, MAX(0, 100*BETAINV(乱数表!$M300, MAX(0.00000001, (1/(1+EXP(-(INDEX(係数表!G:G,13) + $B300))))*(EXP(INDEX(係数表!H:H,13) + INDEX(係数表!I:I,13)*LN(INDEX(出力表!C:C,13)+1)))), MAX(0.00000001, (1-(1/(1+EXP(-(INDEX(係数表!G:G,13) + $B300)))))*(EXP(INDEX(係数表!H:H,13) + INDEX(係数表!I:I,13)*LN(INDEX(出力表!C:C,13)+1)))))))</f>
        <v>98.406987257259715</v>
      </c>
      <c r="AL300" t="e">
        <f>MIN(100, MAX(0, (100*(INDEX(出力表!D:D,13))/(EXP(INDEX(係数表!B:B,13) + $C300) + (INDEX(出力表!D:D,13)))) + (乱数表!$Y300*(Settings!B12/(((INDEX(出力表!D:D,13))+1)^INDEX(係数表!E:E,13)*INDEX(係数表!F:F,13))))))</f>
        <v>#VALUE!</v>
      </c>
      <c r="AM300" t="e">
        <f>MIN(100, MAX(0, (INDEX(出力表!D:D,13))*AK300/MAX(AL300, Settings!B3)))</f>
        <v>#VALUE!</v>
      </c>
      <c r="AN300">
        <f>IF(ISNUMBER(F300), INDEX(出力表!B:B,2)*F300, 0)+IF(ISNUMBER(I300), INDEX(出力表!B:B,3)*I300, 0)+IF(ISNUMBER(L300), INDEX(出力表!B:B,4)*L300, 0)+IF(ISNUMBER(O300), INDEX(出力表!B:B,5)*O300, 0)+IF(ISNUMBER(R300), INDEX(出力表!B:B,6)*R300, 0)+IF(ISNUMBER(U300), INDEX(出力表!B:B,7)*U300, 0)+IF(ISNUMBER(X300), INDEX(出力表!B:B,8)*X300, 0)+IF(ISNUMBER(AA300), INDEX(出力表!B:B,9)*AA300, 0)+IF(ISNUMBER(AD300), INDEX(出力表!B:B,10)*AD300, 0)+IF(ISNUMBER(AG300), INDEX(出力表!B:B,11)*AG300, 0)+IF(ISNUMBER(AJ300), INDEX(出力表!B:B,12)*AJ300, 0)+IF(ISNUMBER(AM300), INDEX(出力表!B:B,13)*AM300, 0)</f>
        <v>0</v>
      </c>
      <c r="AO300">
        <f>IF(ISNUMBER(F300), INDEX(出力表!B:B,2), 0)+IF(ISNUMBER(I300), INDEX(出力表!B:B,3), 0)+IF(ISNUMBER(L300), INDEX(出力表!B:B,4), 0)+IF(ISNUMBER(O300), INDEX(出力表!B:B,5), 0)+IF(ISNUMBER(R300), INDEX(出力表!B:B,6), 0)+IF(ISNUMBER(U300), INDEX(出力表!B:B,7), 0)+IF(ISNUMBER(X300), INDEX(出力表!B:B,8), 0)+IF(ISNUMBER(AA300), INDEX(出力表!B:B,9), 0)+IF(ISNUMBER(AD300), INDEX(出力表!B:B,10), 0)+IF(ISNUMBER(AG300), INDEX(出力表!B:B,11), 0)+IF(ISNUMBER(AJ300), INDEX(出力表!B:B,12), 0)+IF(ISNUMBER(AM300), INDEX(出力表!B:B,13), 0)</f>
        <v>0</v>
      </c>
      <c r="AP300" t="str">
        <f t="shared" si="4"/>
        <v/>
      </c>
    </row>
    <row r="301" spans="1:42" x14ac:dyDescent="0.2">
      <c r="A301">
        <v>300</v>
      </c>
      <c r="B301">
        <f>IF(UPPER(Settings!B4)="TRUE", 乱数表!$Z301*Settings!B10, 0)</f>
        <v>-0.46544964749805173</v>
      </c>
      <c r="C301">
        <f>IF(UPPER(Settings!B4)="TRUE", 乱数表!$AA301*Settings!B11, 0)</f>
        <v>8.8978720346948967E-2</v>
      </c>
      <c r="D301">
        <f>MIN(100, MAX(0, 100*BETAINV(乱数表!$B301, MAX(0.00000001, (1/(1+EXP(-(INDEX(係数表!G:G,2) + $B301))))*(EXP(INDEX(係数表!H:H,2) + INDEX(係数表!I:I,2)*LN(INDEX(出力表!C:C,2)+1)))), MAX(0.00000001, (1-(1/(1+EXP(-(INDEX(係数表!G:G,2) + $B301)))))*(EXP(INDEX(係数表!H:H,2) + INDEX(係数表!I:I,2)*LN(INDEX(出力表!C:C,2)+1)))))))</f>
        <v>97.9091172697335</v>
      </c>
      <c r="E301" t="e">
        <f>MIN(100, MAX(0, (100*(INDEX(出力表!D:D,2))/(EXP(INDEX(係数表!B:B,2) + $C301) + (INDEX(出力表!D:D,2)))) + (乱数表!$N301*(Settings!B12/(((INDEX(出力表!D:D,2))+1)^INDEX(係数表!E:E,2)*INDEX(係数表!F:F,2))))))</f>
        <v>#VALUE!</v>
      </c>
      <c r="F301" t="e">
        <f>MIN(100, MAX(0, (INDEX(出力表!D:D,2))*D301/MAX(E301, Settings!B3)))</f>
        <v>#VALUE!</v>
      </c>
      <c r="G301">
        <f>MIN(100, MAX(0, 100*BETAINV(乱数表!$C301, MAX(0.00000001, (1/(1+EXP(-(INDEX(係数表!G:G,3) + $B301))))*(EXP(INDEX(係数表!H:H,3) + INDEX(係数表!I:I,3)*LN(INDEX(出力表!C:C,3)+1)))), MAX(0.00000001, (1-(1/(1+EXP(-(INDEX(係数表!G:G,3) + $B301)))))*(EXP(INDEX(係数表!H:H,3) + INDEX(係数表!I:I,3)*LN(INDEX(出力表!C:C,3)+1)))))))</f>
        <v>87.672403429412086</v>
      </c>
      <c r="H301" t="e">
        <f>MIN(100, MAX(0, (100*(INDEX(出力表!D:D,3))/(EXP(INDEX(係数表!B:B,3) + $C301) + (INDEX(出力表!D:D,3)))) + (乱数表!$O301*(Settings!B12/(((INDEX(出力表!D:D,3))+1)^INDEX(係数表!E:E,3)*INDEX(係数表!F:F,3))))))</f>
        <v>#VALUE!</v>
      </c>
      <c r="I301" t="e">
        <f>MIN(100, MAX(0, (INDEX(出力表!D:D,3))*G301/MAX(H301, Settings!B3)))</f>
        <v>#VALUE!</v>
      </c>
      <c r="J301">
        <f>MIN(100, MAX(0, 100*BETAINV(乱数表!$D301, MAX(0.00000001, (1/(1+EXP(-(INDEX(係数表!G:G,4) + $B301))))*(EXP(INDEX(係数表!H:H,4) + INDEX(係数表!I:I,4)*LN(INDEX(出力表!C:C,4)+1)))), MAX(0.00000001, (1-(1/(1+EXP(-(INDEX(係数表!G:G,4) + $B301)))))*(EXP(INDEX(係数表!H:H,4) + INDEX(係数表!I:I,4)*LN(INDEX(出力表!C:C,4)+1)))))))</f>
        <v>97.075166731171407</v>
      </c>
      <c r="K301" t="e">
        <f>MIN(100, MAX(0, (100*(INDEX(出力表!D:D,4))/(EXP(INDEX(係数表!B:B,4) + $C301) + (INDEX(出力表!D:D,4)))) + (乱数表!$P301*(Settings!B12/(((INDEX(出力表!D:D,4))+1)^INDEX(係数表!E:E,4)*INDEX(係数表!F:F,4))))))</f>
        <v>#VALUE!</v>
      </c>
      <c r="L301" t="e">
        <f>MIN(100, MAX(0, (INDEX(出力表!D:D,4))*J301/MAX(K301, Settings!B3)))</f>
        <v>#VALUE!</v>
      </c>
      <c r="M301">
        <f>MIN(100, MAX(0, 100*BETAINV(乱数表!$E301, MAX(0.00000001, (1/(1+EXP(-(INDEX(係数表!G:G,5) + $B301))))*(EXP(INDEX(係数表!H:H,5) + INDEX(係数表!I:I,5)*LN(INDEX(出力表!C:C,5)+1)))), MAX(0.00000001, (1-(1/(1+EXP(-(INDEX(係数表!G:G,5) + $B301)))))*(EXP(INDEX(係数表!H:H,5) + INDEX(係数表!I:I,5)*LN(INDEX(出力表!C:C,5)+1)))))))</f>
        <v>98.639007178587391</v>
      </c>
      <c r="N301" t="e">
        <f>MIN(100, MAX(0, (100*(INDEX(出力表!D:D,5))/(EXP(INDEX(係数表!B:B,5) + $C301) + (INDEX(出力表!D:D,5)))) + (乱数表!$Q301*(Settings!B12/(((INDEX(出力表!D:D,5))+1)^INDEX(係数表!E:E,5)*INDEX(係数表!F:F,5))))))</f>
        <v>#VALUE!</v>
      </c>
      <c r="O301" t="e">
        <f>MIN(100, MAX(0, (INDEX(出力表!D:D,5))*M301/MAX(N301, Settings!B3)))</f>
        <v>#VALUE!</v>
      </c>
      <c r="P301">
        <f>MIN(100, MAX(0, 100*BETAINV(乱数表!$F301, MAX(0.00000001, (1/(1+EXP(-(INDEX(係数表!G:G,6) + $B301))))*(EXP(INDEX(係数表!H:H,6) + INDEX(係数表!I:I,6)*LN(INDEX(出力表!C:C,6)+1)))), MAX(0.00000001, (1-(1/(1+EXP(-(INDEX(係数表!G:G,6) + $B301)))))*(EXP(INDEX(係数表!H:H,6) + INDEX(係数表!I:I,6)*LN(INDEX(出力表!C:C,6)+1)))))))</f>
        <v>86.507074335936267</v>
      </c>
      <c r="Q301" t="e">
        <f>MIN(100, MAX(0, (100*(INDEX(出力表!D:D,6))/(EXP(INDEX(係数表!B:B,6) + $C301) + (INDEX(出力表!D:D,6)))) + (乱数表!$R301*(Settings!B12/(((INDEX(出力表!D:D,6))+1)^INDEX(係数表!E:E,6)*INDEX(係数表!F:F,6))))))</f>
        <v>#VALUE!</v>
      </c>
      <c r="R301" t="e">
        <f>MIN(100, MAX(0, (INDEX(出力表!D:D,6))*P301/MAX(Q301, Settings!B3)))</f>
        <v>#VALUE!</v>
      </c>
      <c r="S301">
        <f>MIN(100, MAX(0, 100*BETAINV(乱数表!$G301, MAX(0.00000001, (1/(1+EXP(-(INDEX(係数表!G:G,7) + $B301))))*(EXP(INDEX(係数表!H:H,7) + INDEX(係数表!I:I,7)*LN(INDEX(出力表!C:C,7)+1)))), MAX(0.00000001, (1-(1/(1+EXP(-(INDEX(係数表!G:G,7) + $B301)))))*(EXP(INDEX(係数表!H:H,7) + INDEX(係数表!I:I,7)*LN(INDEX(出力表!C:C,7)+1)))))))</f>
        <v>95.965064336182309</v>
      </c>
      <c r="T301" t="e">
        <f>MIN(100, MAX(0, (100*(INDEX(出力表!D:D,7))/(EXP(INDEX(係数表!B:B,7) + $C301) + (INDEX(出力表!D:D,7)))) + (乱数表!$S301*(Settings!B12/(((INDEX(出力表!D:D,7))+1)^INDEX(係数表!E:E,7)*INDEX(係数表!F:F,7))))))</f>
        <v>#VALUE!</v>
      </c>
      <c r="U301" t="e">
        <f>MIN(100, MAX(0, (INDEX(出力表!D:D,7))*S301/MAX(T301, Settings!B3)))</f>
        <v>#VALUE!</v>
      </c>
      <c r="V301">
        <f>MIN(100, MAX(0, 100*BETAINV(乱数表!$H301, MAX(0.00000001, (1/(1+EXP(-(INDEX(係数表!G:G,8) + $B301))))*(EXP(INDEX(係数表!H:H,8) + INDEX(係数表!I:I,8)*LN(INDEX(出力表!C:C,8)+1)))), MAX(0.00000001, (1-(1/(1+EXP(-(INDEX(係数表!G:G,8) + $B301)))))*(EXP(INDEX(係数表!H:H,8) + INDEX(係数表!I:I,8)*LN(INDEX(出力表!C:C,8)+1)))))))</f>
        <v>99.782474992917543</v>
      </c>
      <c r="W301" t="e">
        <f>MIN(100, MAX(0, (100*(INDEX(出力表!D:D,8))/(EXP(INDEX(係数表!B:B,8) + $C301) + (INDEX(出力表!D:D,8)))) + (乱数表!$T301*(Settings!B12/(((INDEX(出力表!D:D,8))+1)^INDEX(係数表!E:E,8)*INDEX(係数表!F:F,8))))))</f>
        <v>#VALUE!</v>
      </c>
      <c r="X301" t="e">
        <f>MIN(100, MAX(0, (INDEX(出力表!D:D,8))*V301/MAX(W301, Settings!B3)))</f>
        <v>#VALUE!</v>
      </c>
      <c r="Y301">
        <f>MIN(100, MAX(0, 100*BETAINV(乱数表!$I301, MAX(0.00000001, (1/(1+EXP(-(INDEX(係数表!G:G,9) + $B301))))*(EXP(INDEX(係数表!H:H,9) + INDEX(係数表!I:I,9)*LN(INDEX(出力表!C:C,9)+1)))), MAX(0.00000001, (1-(1/(1+EXP(-(INDEX(係数表!G:G,9) + $B301)))))*(EXP(INDEX(係数表!H:H,9) + INDEX(係数表!I:I,9)*LN(INDEX(出力表!C:C,9)+1)))))))</f>
        <v>72.460747029025967</v>
      </c>
      <c r="Z301" t="e">
        <f>MIN(100, MAX(0, (100*(INDEX(出力表!D:D,9))/(EXP(INDEX(係数表!B:B,9) + $C301) + (INDEX(出力表!D:D,9)))) + (乱数表!$U301*(Settings!B12/(((INDEX(出力表!D:D,9))+1)^INDEX(係数表!E:E,9)*INDEX(係数表!F:F,9))))))</f>
        <v>#VALUE!</v>
      </c>
      <c r="AA301" t="e">
        <f>MIN(100, MAX(0, (INDEX(出力表!D:D,9))*Y301/MAX(Z301, Settings!B3)))</f>
        <v>#VALUE!</v>
      </c>
      <c r="AB301">
        <f>MIN(100, MAX(0, 100*BETAINV(乱数表!$J301, MAX(0.00000001, (1/(1+EXP(-(INDEX(係数表!G:G,10) + $B301))))*(EXP(INDEX(係数表!H:H,10) + INDEX(係数表!I:I,10)*LN(INDEX(出力表!C:C,10)+1)))), MAX(0.00000001, (1-(1/(1+EXP(-(INDEX(係数表!G:G,10) + $B301)))))*(EXP(INDEX(係数表!H:H,10) + INDEX(係数表!I:I,10)*LN(INDEX(出力表!C:C,10)+1)))))))</f>
        <v>78.609318870834116</v>
      </c>
      <c r="AC301" t="e">
        <f>MIN(100, MAX(0, (100*(INDEX(出力表!D:D,10))/(EXP(INDEX(係数表!B:B,10) + $C301) + (INDEX(出力表!D:D,10)))) + (乱数表!$V301*(Settings!B12/(((INDEX(出力表!D:D,10))+1)^INDEX(係数表!E:E,10)*INDEX(係数表!F:F,10))))))</f>
        <v>#VALUE!</v>
      </c>
      <c r="AD301" t="e">
        <f>MIN(100, MAX(0, (INDEX(出力表!D:D,10))*AB301/MAX(AC301, Settings!B3)))</f>
        <v>#VALUE!</v>
      </c>
      <c r="AE301">
        <f>MIN(100, MAX(0, 100*BETAINV(乱数表!$K301, MAX(0.00000001, (1/(1+EXP(-(INDEX(係数表!G:G,11) + $B301))))*(EXP(INDEX(係数表!H:H,11) + INDEX(係数表!I:I,11)*LN(INDEX(出力表!C:C,11)+1)))), MAX(0.00000001, (1-(1/(1+EXP(-(INDEX(係数表!G:G,11) + $B301)))))*(EXP(INDEX(係数表!H:H,11) + INDEX(係数表!I:I,11)*LN(INDEX(出力表!C:C,11)+1)))))))</f>
        <v>83.978081830700702</v>
      </c>
      <c r="AF301" t="e">
        <f>MIN(100, MAX(0, (100*(INDEX(出力表!D:D,11))/(EXP(INDEX(係数表!B:B,11) + $C301) + (INDEX(出力表!D:D,11)))) + (乱数表!$W301*(Settings!B12/(((INDEX(出力表!D:D,11))+1)^INDEX(係数表!E:E,11)*INDEX(係数表!F:F,11))))))</f>
        <v>#VALUE!</v>
      </c>
      <c r="AG301" t="e">
        <f>MIN(100, MAX(0, (INDEX(出力表!D:D,11))*AE301/MAX(AF301, Settings!B3)))</f>
        <v>#VALUE!</v>
      </c>
      <c r="AH301">
        <f>MIN(100, MAX(0, 100*BETAINV(乱数表!$L301, MAX(0.00000001, (1/(1+EXP(-(INDEX(係数表!G:G,12) + $B301))))*(EXP(INDEX(係数表!H:H,12) + INDEX(係数表!I:I,12)*LN(INDEX(出力表!C:C,12)+1)))), MAX(0.00000001, (1-(1/(1+EXP(-(INDEX(係数表!G:G,12) + $B301)))))*(EXP(INDEX(係数表!H:H,12) + INDEX(係数表!I:I,12)*LN(INDEX(出力表!C:C,12)+1)))))))</f>
        <v>96.664265143889978</v>
      </c>
      <c r="AI301" t="e">
        <f>MIN(100, MAX(0, (100*(INDEX(出力表!D:D,12))/(EXP(INDEX(係数表!B:B,12) + $C301) + (INDEX(出力表!D:D,12)))) + (乱数表!$X301*(Settings!B12/(((INDEX(出力表!D:D,12))+1)^INDEX(係数表!E:E,12)*INDEX(係数表!F:F,12))))))</f>
        <v>#VALUE!</v>
      </c>
      <c r="AJ301" t="e">
        <f>MIN(100, MAX(0, (INDEX(出力表!D:D,12))*AH301/MAX(AI301, Settings!B3)))</f>
        <v>#VALUE!</v>
      </c>
      <c r="AK301">
        <f>MIN(100, MAX(0, 100*BETAINV(乱数表!$M301, MAX(0.00000001, (1/(1+EXP(-(INDEX(係数表!G:G,13) + $B301))))*(EXP(INDEX(係数表!H:H,13) + INDEX(係数表!I:I,13)*LN(INDEX(出力表!C:C,13)+1)))), MAX(0.00000001, (1-(1/(1+EXP(-(INDEX(係数表!G:G,13) + $B301)))))*(EXP(INDEX(係数表!H:H,13) + INDEX(係数表!I:I,13)*LN(INDEX(出力表!C:C,13)+1)))))))</f>
        <v>81.969678645120553</v>
      </c>
      <c r="AL301" t="e">
        <f>MIN(100, MAX(0, (100*(INDEX(出力表!D:D,13))/(EXP(INDEX(係数表!B:B,13) + $C301) + (INDEX(出力表!D:D,13)))) + (乱数表!$Y301*(Settings!B12/(((INDEX(出力表!D:D,13))+1)^INDEX(係数表!E:E,13)*INDEX(係数表!F:F,13))))))</f>
        <v>#VALUE!</v>
      </c>
      <c r="AM301" t="e">
        <f>MIN(100, MAX(0, (INDEX(出力表!D:D,13))*AK301/MAX(AL301, Settings!B3)))</f>
        <v>#VALUE!</v>
      </c>
      <c r="AN301">
        <f>IF(ISNUMBER(F301), INDEX(出力表!B:B,2)*F301, 0)+IF(ISNUMBER(I301), INDEX(出力表!B:B,3)*I301, 0)+IF(ISNUMBER(L301), INDEX(出力表!B:B,4)*L301, 0)+IF(ISNUMBER(O301), INDEX(出力表!B:B,5)*O301, 0)+IF(ISNUMBER(R301), INDEX(出力表!B:B,6)*R301, 0)+IF(ISNUMBER(U301), INDEX(出力表!B:B,7)*U301, 0)+IF(ISNUMBER(X301), INDEX(出力表!B:B,8)*X301, 0)+IF(ISNUMBER(AA301), INDEX(出力表!B:B,9)*AA301, 0)+IF(ISNUMBER(AD301), INDEX(出力表!B:B,10)*AD301, 0)+IF(ISNUMBER(AG301), INDEX(出力表!B:B,11)*AG301, 0)+IF(ISNUMBER(AJ301), INDEX(出力表!B:B,12)*AJ301, 0)+IF(ISNUMBER(AM301), INDEX(出力表!B:B,13)*AM301, 0)</f>
        <v>0</v>
      </c>
      <c r="AO301">
        <f>IF(ISNUMBER(F301), INDEX(出力表!B:B,2), 0)+IF(ISNUMBER(I301), INDEX(出力表!B:B,3), 0)+IF(ISNUMBER(L301), INDEX(出力表!B:B,4), 0)+IF(ISNUMBER(O301), INDEX(出力表!B:B,5), 0)+IF(ISNUMBER(R301), INDEX(出力表!B:B,6), 0)+IF(ISNUMBER(U301), INDEX(出力表!B:B,7), 0)+IF(ISNUMBER(X301), INDEX(出力表!B:B,8), 0)+IF(ISNUMBER(AA301), INDEX(出力表!B:B,9), 0)+IF(ISNUMBER(AD301), INDEX(出力表!B:B,10), 0)+IF(ISNUMBER(AG301), INDEX(出力表!B:B,11), 0)+IF(ISNUMBER(AJ301), INDEX(出力表!B:B,12), 0)+IF(ISNUMBER(AM301), INDEX(出力表!B:B,13), 0)</f>
        <v>0</v>
      </c>
      <c r="AP301" t="str">
        <f t="shared" si="4"/>
        <v/>
      </c>
    </row>
    <row r="302" spans="1:42" x14ac:dyDescent="0.2">
      <c r="A302">
        <v>301</v>
      </c>
      <c r="B302">
        <f>IF(UPPER(Settings!B4)="TRUE", 乱数表!$Z302*Settings!B10, 0)</f>
        <v>-0.47497483667973944</v>
      </c>
      <c r="C302">
        <f>IF(UPPER(Settings!B4)="TRUE", 乱数表!$AA302*Settings!B11, 0)</f>
        <v>-8.0510932623562653E-2</v>
      </c>
      <c r="D302">
        <f>MIN(100, MAX(0, 100*BETAINV(乱数表!$B302, MAX(0.00000001, (1/(1+EXP(-(INDEX(係数表!G:G,2) + $B302))))*(EXP(INDEX(係数表!H:H,2) + INDEX(係数表!I:I,2)*LN(INDEX(出力表!C:C,2)+1)))), MAX(0.00000001, (1-(1/(1+EXP(-(INDEX(係数表!G:G,2) + $B302)))))*(EXP(INDEX(係数表!H:H,2) + INDEX(係数表!I:I,2)*LN(INDEX(出力表!C:C,2)+1)))))))</f>
        <v>97.616522217544869</v>
      </c>
      <c r="E302" t="e">
        <f>MIN(100, MAX(0, (100*(INDEX(出力表!D:D,2))/(EXP(INDEX(係数表!B:B,2) + $C302) + (INDEX(出力表!D:D,2)))) + (乱数表!$N302*(Settings!B12/(((INDEX(出力表!D:D,2))+1)^INDEX(係数表!E:E,2)*INDEX(係数表!F:F,2))))))</f>
        <v>#VALUE!</v>
      </c>
      <c r="F302" t="e">
        <f>MIN(100, MAX(0, (INDEX(出力表!D:D,2))*D302/MAX(E302, Settings!B3)))</f>
        <v>#VALUE!</v>
      </c>
      <c r="G302">
        <f>MIN(100, MAX(0, 100*BETAINV(乱数表!$C302, MAX(0.00000001, (1/(1+EXP(-(INDEX(係数表!G:G,3) + $B302))))*(EXP(INDEX(係数表!H:H,3) + INDEX(係数表!I:I,3)*LN(INDEX(出力表!C:C,3)+1)))), MAX(0.00000001, (1-(1/(1+EXP(-(INDEX(係数表!G:G,3) + $B302)))))*(EXP(INDEX(係数表!H:H,3) + INDEX(係数表!I:I,3)*LN(INDEX(出力表!C:C,3)+1)))))))</f>
        <v>38.63799133843532</v>
      </c>
      <c r="H302" t="e">
        <f>MIN(100, MAX(0, (100*(INDEX(出力表!D:D,3))/(EXP(INDEX(係数表!B:B,3) + $C302) + (INDEX(出力表!D:D,3)))) + (乱数表!$O302*(Settings!B12/(((INDEX(出力表!D:D,3))+1)^INDEX(係数表!E:E,3)*INDEX(係数表!F:F,3))))))</f>
        <v>#VALUE!</v>
      </c>
      <c r="I302" t="e">
        <f>MIN(100, MAX(0, (INDEX(出力表!D:D,3))*G302/MAX(H302, Settings!B3)))</f>
        <v>#VALUE!</v>
      </c>
      <c r="J302">
        <f>MIN(100, MAX(0, 100*BETAINV(乱数表!$D302, MAX(0.00000001, (1/(1+EXP(-(INDEX(係数表!G:G,4) + $B302))))*(EXP(INDEX(係数表!H:H,4) + INDEX(係数表!I:I,4)*LN(INDEX(出力表!C:C,4)+1)))), MAX(0.00000001, (1-(1/(1+EXP(-(INDEX(係数表!G:G,4) + $B302)))))*(EXP(INDEX(係数表!H:H,4) + INDEX(係数表!I:I,4)*LN(INDEX(出力表!C:C,4)+1)))))))</f>
        <v>84.278734688060879</v>
      </c>
      <c r="K302" t="e">
        <f>MIN(100, MAX(0, (100*(INDEX(出力表!D:D,4))/(EXP(INDEX(係数表!B:B,4) + $C302) + (INDEX(出力表!D:D,4)))) + (乱数表!$P302*(Settings!B12/(((INDEX(出力表!D:D,4))+1)^INDEX(係数表!E:E,4)*INDEX(係数表!F:F,4))))))</f>
        <v>#VALUE!</v>
      </c>
      <c r="L302" t="e">
        <f>MIN(100, MAX(0, (INDEX(出力表!D:D,4))*J302/MAX(K302, Settings!B3)))</f>
        <v>#VALUE!</v>
      </c>
      <c r="M302">
        <f>MIN(100, MAX(0, 100*BETAINV(乱数表!$E302, MAX(0.00000001, (1/(1+EXP(-(INDEX(係数表!G:G,5) + $B302))))*(EXP(INDEX(係数表!H:H,5) + INDEX(係数表!I:I,5)*LN(INDEX(出力表!C:C,5)+1)))), MAX(0.00000001, (1-(1/(1+EXP(-(INDEX(係数表!G:G,5) + $B302)))))*(EXP(INDEX(係数表!H:H,5) + INDEX(係数表!I:I,5)*LN(INDEX(出力表!C:C,5)+1)))))))</f>
        <v>35.116173261434355</v>
      </c>
      <c r="N302" t="e">
        <f>MIN(100, MAX(0, (100*(INDEX(出力表!D:D,5))/(EXP(INDEX(係数表!B:B,5) + $C302) + (INDEX(出力表!D:D,5)))) + (乱数表!$Q302*(Settings!B12/(((INDEX(出力表!D:D,5))+1)^INDEX(係数表!E:E,5)*INDEX(係数表!F:F,5))))))</f>
        <v>#VALUE!</v>
      </c>
      <c r="O302" t="e">
        <f>MIN(100, MAX(0, (INDEX(出力表!D:D,5))*M302/MAX(N302, Settings!B3)))</f>
        <v>#VALUE!</v>
      </c>
      <c r="P302">
        <f>MIN(100, MAX(0, 100*BETAINV(乱数表!$F302, MAX(0.00000001, (1/(1+EXP(-(INDEX(係数表!G:G,6) + $B302))))*(EXP(INDEX(係数表!H:H,6) + INDEX(係数表!I:I,6)*LN(INDEX(出力表!C:C,6)+1)))), MAX(0.00000001, (1-(1/(1+EXP(-(INDEX(係数表!G:G,6) + $B302)))))*(EXP(INDEX(係数表!H:H,6) + INDEX(係数表!I:I,6)*LN(INDEX(出力表!C:C,6)+1)))))))</f>
        <v>92.438511019130388</v>
      </c>
      <c r="Q302" t="e">
        <f>MIN(100, MAX(0, (100*(INDEX(出力表!D:D,6))/(EXP(INDEX(係数表!B:B,6) + $C302) + (INDEX(出力表!D:D,6)))) + (乱数表!$R302*(Settings!B12/(((INDEX(出力表!D:D,6))+1)^INDEX(係数表!E:E,6)*INDEX(係数表!F:F,6))))))</f>
        <v>#VALUE!</v>
      </c>
      <c r="R302" t="e">
        <f>MIN(100, MAX(0, (INDEX(出力表!D:D,6))*P302/MAX(Q302, Settings!B3)))</f>
        <v>#VALUE!</v>
      </c>
      <c r="S302">
        <f>MIN(100, MAX(0, 100*BETAINV(乱数表!$G302, MAX(0.00000001, (1/(1+EXP(-(INDEX(係数表!G:G,7) + $B302))))*(EXP(INDEX(係数表!H:H,7) + INDEX(係数表!I:I,7)*LN(INDEX(出力表!C:C,7)+1)))), MAX(0.00000001, (1-(1/(1+EXP(-(INDEX(係数表!G:G,7) + $B302)))))*(EXP(INDEX(係数表!H:H,7) + INDEX(係数表!I:I,7)*LN(INDEX(出力表!C:C,7)+1)))))))</f>
        <v>93.276298907650386</v>
      </c>
      <c r="T302" t="e">
        <f>MIN(100, MAX(0, (100*(INDEX(出力表!D:D,7))/(EXP(INDEX(係数表!B:B,7) + $C302) + (INDEX(出力表!D:D,7)))) + (乱数表!$S302*(Settings!B12/(((INDEX(出力表!D:D,7))+1)^INDEX(係数表!E:E,7)*INDEX(係数表!F:F,7))))))</f>
        <v>#VALUE!</v>
      </c>
      <c r="U302" t="e">
        <f>MIN(100, MAX(0, (INDEX(出力表!D:D,7))*S302/MAX(T302, Settings!B3)))</f>
        <v>#VALUE!</v>
      </c>
      <c r="V302">
        <f>MIN(100, MAX(0, 100*BETAINV(乱数表!$H302, MAX(0.00000001, (1/(1+EXP(-(INDEX(係数表!G:G,8) + $B302))))*(EXP(INDEX(係数表!H:H,8) + INDEX(係数表!I:I,8)*LN(INDEX(出力表!C:C,8)+1)))), MAX(0.00000001, (1-(1/(1+EXP(-(INDEX(係数表!G:G,8) + $B302)))))*(EXP(INDEX(係数表!H:H,8) + INDEX(係数表!I:I,8)*LN(INDEX(出力表!C:C,8)+1)))))))</f>
        <v>86.163987694008355</v>
      </c>
      <c r="W302" t="e">
        <f>MIN(100, MAX(0, (100*(INDEX(出力表!D:D,8))/(EXP(INDEX(係数表!B:B,8) + $C302) + (INDEX(出力表!D:D,8)))) + (乱数表!$T302*(Settings!B12/(((INDEX(出力表!D:D,8))+1)^INDEX(係数表!E:E,8)*INDEX(係数表!F:F,8))))))</f>
        <v>#VALUE!</v>
      </c>
      <c r="X302" t="e">
        <f>MIN(100, MAX(0, (INDEX(出力表!D:D,8))*V302/MAX(W302, Settings!B3)))</f>
        <v>#VALUE!</v>
      </c>
      <c r="Y302">
        <f>MIN(100, MAX(0, 100*BETAINV(乱数表!$I302, MAX(0.00000001, (1/(1+EXP(-(INDEX(係数表!G:G,9) + $B302))))*(EXP(INDEX(係数表!H:H,9) + INDEX(係数表!I:I,9)*LN(INDEX(出力表!C:C,9)+1)))), MAX(0.00000001, (1-(1/(1+EXP(-(INDEX(係数表!G:G,9) + $B302)))))*(EXP(INDEX(係数表!H:H,9) + INDEX(係数表!I:I,9)*LN(INDEX(出力表!C:C,9)+1)))))))</f>
        <v>92.489856140194476</v>
      </c>
      <c r="Z302" t="e">
        <f>MIN(100, MAX(0, (100*(INDEX(出力表!D:D,9))/(EXP(INDEX(係数表!B:B,9) + $C302) + (INDEX(出力表!D:D,9)))) + (乱数表!$U302*(Settings!B12/(((INDEX(出力表!D:D,9))+1)^INDEX(係数表!E:E,9)*INDEX(係数表!F:F,9))))))</f>
        <v>#VALUE!</v>
      </c>
      <c r="AA302" t="e">
        <f>MIN(100, MAX(0, (INDEX(出力表!D:D,9))*Y302/MAX(Z302, Settings!B3)))</f>
        <v>#VALUE!</v>
      </c>
      <c r="AB302">
        <f>MIN(100, MAX(0, 100*BETAINV(乱数表!$J302, MAX(0.00000001, (1/(1+EXP(-(INDEX(係数表!G:G,10) + $B302))))*(EXP(INDEX(係数表!H:H,10) + INDEX(係数表!I:I,10)*LN(INDEX(出力表!C:C,10)+1)))), MAX(0.00000001, (1-(1/(1+EXP(-(INDEX(係数表!G:G,10) + $B302)))))*(EXP(INDEX(係数表!H:H,10) + INDEX(係数表!I:I,10)*LN(INDEX(出力表!C:C,10)+1)))))))</f>
        <v>71.111101265934892</v>
      </c>
      <c r="AC302" t="e">
        <f>MIN(100, MAX(0, (100*(INDEX(出力表!D:D,10))/(EXP(INDEX(係数表!B:B,10) + $C302) + (INDEX(出力表!D:D,10)))) + (乱数表!$V302*(Settings!B12/(((INDEX(出力表!D:D,10))+1)^INDEX(係数表!E:E,10)*INDEX(係数表!F:F,10))))))</f>
        <v>#VALUE!</v>
      </c>
      <c r="AD302" t="e">
        <f>MIN(100, MAX(0, (INDEX(出力表!D:D,10))*AB302/MAX(AC302, Settings!B3)))</f>
        <v>#VALUE!</v>
      </c>
      <c r="AE302">
        <f>MIN(100, MAX(0, 100*BETAINV(乱数表!$K302, MAX(0.00000001, (1/(1+EXP(-(INDEX(係数表!G:G,11) + $B302))))*(EXP(INDEX(係数表!H:H,11) + INDEX(係数表!I:I,11)*LN(INDEX(出力表!C:C,11)+1)))), MAX(0.00000001, (1-(1/(1+EXP(-(INDEX(係数表!G:G,11) + $B302)))))*(EXP(INDEX(係数表!H:H,11) + INDEX(係数表!I:I,11)*LN(INDEX(出力表!C:C,11)+1)))))))</f>
        <v>49.964796615898607</v>
      </c>
      <c r="AF302" t="e">
        <f>MIN(100, MAX(0, (100*(INDEX(出力表!D:D,11))/(EXP(INDEX(係数表!B:B,11) + $C302) + (INDEX(出力表!D:D,11)))) + (乱数表!$W302*(Settings!B12/(((INDEX(出力表!D:D,11))+1)^INDEX(係数表!E:E,11)*INDEX(係数表!F:F,11))))))</f>
        <v>#VALUE!</v>
      </c>
      <c r="AG302" t="e">
        <f>MIN(100, MAX(0, (INDEX(出力表!D:D,11))*AE302/MAX(AF302, Settings!B3)))</f>
        <v>#VALUE!</v>
      </c>
      <c r="AH302">
        <f>MIN(100, MAX(0, 100*BETAINV(乱数表!$L302, MAX(0.00000001, (1/(1+EXP(-(INDEX(係数表!G:G,12) + $B302))))*(EXP(INDEX(係数表!H:H,12) + INDEX(係数表!I:I,12)*LN(INDEX(出力表!C:C,12)+1)))), MAX(0.00000001, (1-(1/(1+EXP(-(INDEX(係数表!G:G,12) + $B302)))))*(EXP(INDEX(係数表!H:H,12) + INDEX(係数表!I:I,12)*LN(INDEX(出力表!C:C,12)+1)))))))</f>
        <v>78.86797338406592</v>
      </c>
      <c r="AI302" t="e">
        <f>MIN(100, MAX(0, (100*(INDEX(出力表!D:D,12))/(EXP(INDEX(係数表!B:B,12) + $C302) + (INDEX(出力表!D:D,12)))) + (乱数表!$X302*(Settings!B12/(((INDEX(出力表!D:D,12))+1)^INDEX(係数表!E:E,12)*INDEX(係数表!F:F,12))))))</f>
        <v>#VALUE!</v>
      </c>
      <c r="AJ302" t="e">
        <f>MIN(100, MAX(0, (INDEX(出力表!D:D,12))*AH302/MAX(AI302, Settings!B3)))</f>
        <v>#VALUE!</v>
      </c>
      <c r="AK302">
        <f>MIN(100, MAX(0, 100*BETAINV(乱数表!$M302, MAX(0.00000001, (1/(1+EXP(-(INDEX(係数表!G:G,13) + $B302))))*(EXP(INDEX(係数表!H:H,13) + INDEX(係数表!I:I,13)*LN(INDEX(出力表!C:C,13)+1)))), MAX(0.00000001, (1-(1/(1+EXP(-(INDEX(係数表!G:G,13) + $B302)))))*(EXP(INDEX(係数表!H:H,13) + INDEX(係数表!I:I,13)*LN(INDEX(出力表!C:C,13)+1)))))))</f>
        <v>83.733561879454584</v>
      </c>
      <c r="AL302" t="e">
        <f>MIN(100, MAX(0, (100*(INDEX(出力表!D:D,13))/(EXP(INDEX(係数表!B:B,13) + $C302) + (INDEX(出力表!D:D,13)))) + (乱数表!$Y302*(Settings!B12/(((INDEX(出力表!D:D,13))+1)^INDEX(係数表!E:E,13)*INDEX(係数表!F:F,13))))))</f>
        <v>#VALUE!</v>
      </c>
      <c r="AM302" t="e">
        <f>MIN(100, MAX(0, (INDEX(出力表!D:D,13))*AK302/MAX(AL302, Settings!B3)))</f>
        <v>#VALUE!</v>
      </c>
      <c r="AN302">
        <f>IF(ISNUMBER(F302), INDEX(出力表!B:B,2)*F302, 0)+IF(ISNUMBER(I302), INDEX(出力表!B:B,3)*I302, 0)+IF(ISNUMBER(L302), INDEX(出力表!B:B,4)*L302, 0)+IF(ISNUMBER(O302), INDEX(出力表!B:B,5)*O302, 0)+IF(ISNUMBER(R302), INDEX(出力表!B:B,6)*R302, 0)+IF(ISNUMBER(U302), INDEX(出力表!B:B,7)*U302, 0)+IF(ISNUMBER(X302), INDEX(出力表!B:B,8)*X302, 0)+IF(ISNUMBER(AA302), INDEX(出力表!B:B,9)*AA302, 0)+IF(ISNUMBER(AD302), INDEX(出力表!B:B,10)*AD302, 0)+IF(ISNUMBER(AG302), INDEX(出力表!B:B,11)*AG302, 0)+IF(ISNUMBER(AJ302), INDEX(出力表!B:B,12)*AJ302, 0)+IF(ISNUMBER(AM302), INDEX(出力表!B:B,13)*AM302, 0)</f>
        <v>0</v>
      </c>
      <c r="AO302">
        <f>IF(ISNUMBER(F302), INDEX(出力表!B:B,2), 0)+IF(ISNUMBER(I302), INDEX(出力表!B:B,3), 0)+IF(ISNUMBER(L302), INDEX(出力表!B:B,4), 0)+IF(ISNUMBER(O302), INDEX(出力表!B:B,5), 0)+IF(ISNUMBER(R302), INDEX(出力表!B:B,6), 0)+IF(ISNUMBER(U302), INDEX(出力表!B:B,7), 0)+IF(ISNUMBER(X302), INDEX(出力表!B:B,8), 0)+IF(ISNUMBER(AA302), INDEX(出力表!B:B,9), 0)+IF(ISNUMBER(AD302), INDEX(出力表!B:B,10), 0)+IF(ISNUMBER(AG302), INDEX(出力表!B:B,11), 0)+IF(ISNUMBER(AJ302), INDEX(出力表!B:B,12), 0)+IF(ISNUMBER(AM302), INDEX(出力表!B:B,13), 0)</f>
        <v>0</v>
      </c>
      <c r="AP302" t="str">
        <f t="shared" si="4"/>
        <v/>
      </c>
    </row>
    <row r="303" spans="1:42" x14ac:dyDescent="0.2">
      <c r="A303">
        <v>302</v>
      </c>
      <c r="B303">
        <f>IF(UPPER(Settings!B4)="TRUE", 乱数表!$Z303*Settings!B10, 0)</f>
        <v>-0.49796413083010127</v>
      </c>
      <c r="C303">
        <f>IF(UPPER(Settings!B4)="TRUE", 乱数表!$AA303*Settings!B11, 0)</f>
        <v>7.6451001213586292E-2</v>
      </c>
      <c r="D303">
        <f>MIN(100, MAX(0, 100*BETAINV(乱数表!$B303, MAX(0.00000001, (1/(1+EXP(-(INDEX(係数表!G:G,2) + $B303))))*(EXP(INDEX(係数表!H:H,2) + INDEX(係数表!I:I,2)*LN(INDEX(出力表!C:C,2)+1)))), MAX(0.00000001, (1-(1/(1+EXP(-(INDEX(係数表!G:G,2) + $B303)))))*(EXP(INDEX(係数表!H:H,2) + INDEX(係数表!I:I,2)*LN(INDEX(出力表!C:C,2)+1)))))))</f>
        <v>35.454404106067734</v>
      </c>
      <c r="E303" t="e">
        <f>MIN(100, MAX(0, (100*(INDEX(出力表!D:D,2))/(EXP(INDEX(係数表!B:B,2) + $C303) + (INDEX(出力表!D:D,2)))) + (乱数表!$N303*(Settings!B12/(((INDEX(出力表!D:D,2))+1)^INDEX(係数表!E:E,2)*INDEX(係数表!F:F,2))))))</f>
        <v>#VALUE!</v>
      </c>
      <c r="F303" t="e">
        <f>MIN(100, MAX(0, (INDEX(出力表!D:D,2))*D303/MAX(E303, Settings!B3)))</f>
        <v>#VALUE!</v>
      </c>
      <c r="G303">
        <f>MIN(100, MAX(0, 100*BETAINV(乱数表!$C303, MAX(0.00000001, (1/(1+EXP(-(INDEX(係数表!G:G,3) + $B303))))*(EXP(INDEX(係数表!H:H,3) + INDEX(係数表!I:I,3)*LN(INDEX(出力表!C:C,3)+1)))), MAX(0.00000001, (1-(1/(1+EXP(-(INDEX(係数表!G:G,3) + $B303)))))*(EXP(INDEX(係数表!H:H,3) + INDEX(係数表!I:I,3)*LN(INDEX(出力表!C:C,3)+1)))))))</f>
        <v>83.652604525190029</v>
      </c>
      <c r="H303" t="e">
        <f>MIN(100, MAX(0, (100*(INDEX(出力表!D:D,3))/(EXP(INDEX(係数表!B:B,3) + $C303) + (INDEX(出力表!D:D,3)))) + (乱数表!$O303*(Settings!B12/(((INDEX(出力表!D:D,3))+1)^INDEX(係数表!E:E,3)*INDEX(係数表!F:F,3))))))</f>
        <v>#VALUE!</v>
      </c>
      <c r="I303" t="e">
        <f>MIN(100, MAX(0, (INDEX(出力表!D:D,3))*G303/MAX(H303, Settings!B3)))</f>
        <v>#VALUE!</v>
      </c>
      <c r="J303">
        <f>MIN(100, MAX(0, 100*BETAINV(乱数表!$D303, MAX(0.00000001, (1/(1+EXP(-(INDEX(係数表!G:G,4) + $B303))))*(EXP(INDEX(係数表!H:H,4) + INDEX(係数表!I:I,4)*LN(INDEX(出力表!C:C,4)+1)))), MAX(0.00000001, (1-(1/(1+EXP(-(INDEX(係数表!G:G,4) + $B303)))))*(EXP(INDEX(係数表!H:H,4) + INDEX(係数表!I:I,4)*LN(INDEX(出力表!C:C,4)+1)))))))</f>
        <v>97.775423896001485</v>
      </c>
      <c r="K303" t="e">
        <f>MIN(100, MAX(0, (100*(INDEX(出力表!D:D,4))/(EXP(INDEX(係数表!B:B,4) + $C303) + (INDEX(出力表!D:D,4)))) + (乱数表!$P303*(Settings!B12/(((INDEX(出力表!D:D,4))+1)^INDEX(係数表!E:E,4)*INDEX(係数表!F:F,4))))))</f>
        <v>#VALUE!</v>
      </c>
      <c r="L303" t="e">
        <f>MIN(100, MAX(0, (INDEX(出力表!D:D,4))*J303/MAX(K303, Settings!B3)))</f>
        <v>#VALUE!</v>
      </c>
      <c r="M303">
        <f>MIN(100, MAX(0, 100*BETAINV(乱数表!$E303, MAX(0.00000001, (1/(1+EXP(-(INDEX(係数表!G:G,5) + $B303))))*(EXP(INDEX(係数表!H:H,5) + INDEX(係数表!I:I,5)*LN(INDEX(出力表!C:C,5)+1)))), MAX(0.00000001, (1-(1/(1+EXP(-(INDEX(係数表!G:G,5) + $B303)))))*(EXP(INDEX(係数表!H:H,5) + INDEX(係数表!I:I,5)*LN(INDEX(出力表!C:C,5)+1)))))))</f>
        <v>76.213589111579054</v>
      </c>
      <c r="N303" t="e">
        <f>MIN(100, MAX(0, (100*(INDEX(出力表!D:D,5))/(EXP(INDEX(係数表!B:B,5) + $C303) + (INDEX(出力表!D:D,5)))) + (乱数表!$Q303*(Settings!B12/(((INDEX(出力表!D:D,5))+1)^INDEX(係数表!E:E,5)*INDEX(係数表!F:F,5))))))</f>
        <v>#VALUE!</v>
      </c>
      <c r="O303" t="e">
        <f>MIN(100, MAX(0, (INDEX(出力表!D:D,5))*M303/MAX(N303, Settings!B3)))</f>
        <v>#VALUE!</v>
      </c>
      <c r="P303">
        <f>MIN(100, MAX(0, 100*BETAINV(乱数表!$F303, MAX(0.00000001, (1/(1+EXP(-(INDEX(係数表!G:G,6) + $B303))))*(EXP(INDEX(係数表!H:H,6) + INDEX(係数表!I:I,6)*LN(INDEX(出力表!C:C,6)+1)))), MAX(0.00000001, (1-(1/(1+EXP(-(INDEX(係数表!G:G,6) + $B303)))))*(EXP(INDEX(係数表!H:H,6) + INDEX(係数表!I:I,6)*LN(INDEX(出力表!C:C,6)+1)))))))</f>
        <v>99.999552492715722</v>
      </c>
      <c r="Q303" t="e">
        <f>MIN(100, MAX(0, (100*(INDEX(出力表!D:D,6))/(EXP(INDEX(係数表!B:B,6) + $C303) + (INDEX(出力表!D:D,6)))) + (乱数表!$R303*(Settings!B12/(((INDEX(出力表!D:D,6))+1)^INDEX(係数表!E:E,6)*INDEX(係数表!F:F,6))))))</f>
        <v>#VALUE!</v>
      </c>
      <c r="R303" t="e">
        <f>MIN(100, MAX(0, (INDEX(出力表!D:D,6))*P303/MAX(Q303, Settings!B3)))</f>
        <v>#VALUE!</v>
      </c>
      <c r="S303">
        <f>MIN(100, MAX(0, 100*BETAINV(乱数表!$G303, MAX(0.00000001, (1/(1+EXP(-(INDEX(係数表!G:G,7) + $B303))))*(EXP(INDEX(係数表!H:H,7) + INDEX(係数表!I:I,7)*LN(INDEX(出力表!C:C,7)+1)))), MAX(0.00000001, (1-(1/(1+EXP(-(INDEX(係数表!G:G,7) + $B303)))))*(EXP(INDEX(係数表!H:H,7) + INDEX(係数表!I:I,7)*LN(INDEX(出力表!C:C,7)+1)))))))</f>
        <v>97.866837404064938</v>
      </c>
      <c r="T303" t="e">
        <f>MIN(100, MAX(0, (100*(INDEX(出力表!D:D,7))/(EXP(INDEX(係数表!B:B,7) + $C303) + (INDEX(出力表!D:D,7)))) + (乱数表!$S303*(Settings!B12/(((INDEX(出力表!D:D,7))+1)^INDEX(係数表!E:E,7)*INDEX(係数表!F:F,7))))))</f>
        <v>#VALUE!</v>
      </c>
      <c r="U303" t="e">
        <f>MIN(100, MAX(0, (INDEX(出力表!D:D,7))*S303/MAX(T303, Settings!B3)))</f>
        <v>#VALUE!</v>
      </c>
      <c r="V303">
        <f>MIN(100, MAX(0, 100*BETAINV(乱数表!$H303, MAX(0.00000001, (1/(1+EXP(-(INDEX(係数表!G:G,8) + $B303))))*(EXP(INDEX(係数表!H:H,8) + INDEX(係数表!I:I,8)*LN(INDEX(出力表!C:C,8)+1)))), MAX(0.00000001, (1-(1/(1+EXP(-(INDEX(係数表!G:G,8) + $B303)))))*(EXP(INDEX(係数表!H:H,8) + INDEX(係数表!I:I,8)*LN(INDEX(出力表!C:C,8)+1)))))))</f>
        <v>84.820820506491785</v>
      </c>
      <c r="W303" t="e">
        <f>MIN(100, MAX(0, (100*(INDEX(出力表!D:D,8))/(EXP(INDEX(係数表!B:B,8) + $C303) + (INDEX(出力表!D:D,8)))) + (乱数表!$T303*(Settings!B12/(((INDEX(出力表!D:D,8))+1)^INDEX(係数表!E:E,8)*INDEX(係数表!F:F,8))))))</f>
        <v>#VALUE!</v>
      </c>
      <c r="X303" t="e">
        <f>MIN(100, MAX(0, (INDEX(出力表!D:D,8))*V303/MAX(W303, Settings!B3)))</f>
        <v>#VALUE!</v>
      </c>
      <c r="Y303">
        <f>MIN(100, MAX(0, 100*BETAINV(乱数表!$I303, MAX(0.00000001, (1/(1+EXP(-(INDEX(係数表!G:G,9) + $B303))))*(EXP(INDEX(係数表!H:H,9) + INDEX(係数表!I:I,9)*LN(INDEX(出力表!C:C,9)+1)))), MAX(0.00000001, (1-(1/(1+EXP(-(INDEX(係数表!G:G,9) + $B303)))))*(EXP(INDEX(係数表!H:H,9) + INDEX(係数表!I:I,9)*LN(INDEX(出力表!C:C,9)+1)))))))</f>
        <v>43.021097536127321</v>
      </c>
      <c r="Z303" t="e">
        <f>MIN(100, MAX(0, (100*(INDEX(出力表!D:D,9))/(EXP(INDEX(係数表!B:B,9) + $C303) + (INDEX(出力表!D:D,9)))) + (乱数表!$U303*(Settings!B12/(((INDEX(出力表!D:D,9))+1)^INDEX(係数表!E:E,9)*INDEX(係数表!F:F,9))))))</f>
        <v>#VALUE!</v>
      </c>
      <c r="AA303" t="e">
        <f>MIN(100, MAX(0, (INDEX(出力表!D:D,9))*Y303/MAX(Z303, Settings!B3)))</f>
        <v>#VALUE!</v>
      </c>
      <c r="AB303">
        <f>MIN(100, MAX(0, 100*BETAINV(乱数表!$J303, MAX(0.00000001, (1/(1+EXP(-(INDEX(係数表!G:G,10) + $B303))))*(EXP(INDEX(係数表!H:H,10) + INDEX(係数表!I:I,10)*LN(INDEX(出力表!C:C,10)+1)))), MAX(0.00000001, (1-(1/(1+EXP(-(INDEX(係数表!G:G,10) + $B303)))))*(EXP(INDEX(係数表!H:H,10) + INDEX(係数表!I:I,10)*LN(INDEX(出力表!C:C,10)+1)))))))</f>
        <v>99.893099647127997</v>
      </c>
      <c r="AC303" t="e">
        <f>MIN(100, MAX(0, (100*(INDEX(出力表!D:D,10))/(EXP(INDEX(係数表!B:B,10) + $C303) + (INDEX(出力表!D:D,10)))) + (乱数表!$V303*(Settings!B12/(((INDEX(出力表!D:D,10))+1)^INDEX(係数表!E:E,10)*INDEX(係数表!F:F,10))))))</f>
        <v>#VALUE!</v>
      </c>
      <c r="AD303" t="e">
        <f>MIN(100, MAX(0, (INDEX(出力表!D:D,10))*AB303/MAX(AC303, Settings!B3)))</f>
        <v>#VALUE!</v>
      </c>
      <c r="AE303">
        <f>MIN(100, MAX(0, 100*BETAINV(乱数表!$K303, MAX(0.00000001, (1/(1+EXP(-(INDEX(係数表!G:G,11) + $B303))))*(EXP(INDEX(係数表!H:H,11) + INDEX(係数表!I:I,11)*LN(INDEX(出力表!C:C,11)+1)))), MAX(0.00000001, (1-(1/(1+EXP(-(INDEX(係数表!G:G,11) + $B303)))))*(EXP(INDEX(係数表!H:H,11) + INDEX(係数表!I:I,11)*LN(INDEX(出力表!C:C,11)+1)))))))</f>
        <v>47.593463285612131</v>
      </c>
      <c r="AF303" t="e">
        <f>MIN(100, MAX(0, (100*(INDEX(出力表!D:D,11))/(EXP(INDEX(係数表!B:B,11) + $C303) + (INDEX(出力表!D:D,11)))) + (乱数表!$W303*(Settings!B12/(((INDEX(出力表!D:D,11))+1)^INDEX(係数表!E:E,11)*INDEX(係数表!F:F,11))))))</f>
        <v>#VALUE!</v>
      </c>
      <c r="AG303" t="e">
        <f>MIN(100, MAX(0, (INDEX(出力表!D:D,11))*AE303/MAX(AF303, Settings!B3)))</f>
        <v>#VALUE!</v>
      </c>
      <c r="AH303">
        <f>MIN(100, MAX(0, 100*BETAINV(乱数表!$L303, MAX(0.00000001, (1/(1+EXP(-(INDEX(係数表!G:G,12) + $B303))))*(EXP(INDEX(係数表!H:H,12) + INDEX(係数表!I:I,12)*LN(INDEX(出力表!C:C,12)+1)))), MAX(0.00000001, (1-(1/(1+EXP(-(INDEX(係数表!G:G,12) + $B303)))))*(EXP(INDEX(係数表!H:H,12) + INDEX(係数表!I:I,12)*LN(INDEX(出力表!C:C,12)+1)))))))</f>
        <v>97.886599572569466</v>
      </c>
      <c r="AI303" t="e">
        <f>MIN(100, MAX(0, (100*(INDEX(出力表!D:D,12))/(EXP(INDEX(係数表!B:B,12) + $C303) + (INDEX(出力表!D:D,12)))) + (乱数表!$X303*(Settings!B12/(((INDEX(出力表!D:D,12))+1)^INDEX(係数表!E:E,12)*INDEX(係数表!F:F,12))))))</f>
        <v>#VALUE!</v>
      </c>
      <c r="AJ303" t="e">
        <f>MIN(100, MAX(0, (INDEX(出力表!D:D,12))*AH303/MAX(AI303, Settings!B3)))</f>
        <v>#VALUE!</v>
      </c>
      <c r="AK303">
        <f>MIN(100, MAX(0, 100*BETAINV(乱数表!$M303, MAX(0.00000001, (1/(1+EXP(-(INDEX(係数表!G:G,13) + $B303))))*(EXP(INDEX(係数表!H:H,13) + INDEX(係数表!I:I,13)*LN(INDEX(出力表!C:C,13)+1)))), MAX(0.00000001, (1-(1/(1+EXP(-(INDEX(係数表!G:G,13) + $B303)))))*(EXP(INDEX(係数表!H:H,13) + INDEX(係数表!I:I,13)*LN(INDEX(出力表!C:C,13)+1)))))))</f>
        <v>99.842463545320399</v>
      </c>
      <c r="AL303" t="e">
        <f>MIN(100, MAX(0, (100*(INDEX(出力表!D:D,13))/(EXP(INDEX(係数表!B:B,13) + $C303) + (INDEX(出力表!D:D,13)))) + (乱数表!$Y303*(Settings!B12/(((INDEX(出力表!D:D,13))+1)^INDEX(係数表!E:E,13)*INDEX(係数表!F:F,13))))))</f>
        <v>#VALUE!</v>
      </c>
      <c r="AM303" t="e">
        <f>MIN(100, MAX(0, (INDEX(出力表!D:D,13))*AK303/MAX(AL303, Settings!B3)))</f>
        <v>#VALUE!</v>
      </c>
      <c r="AN303">
        <f>IF(ISNUMBER(F303), INDEX(出力表!B:B,2)*F303, 0)+IF(ISNUMBER(I303), INDEX(出力表!B:B,3)*I303, 0)+IF(ISNUMBER(L303), INDEX(出力表!B:B,4)*L303, 0)+IF(ISNUMBER(O303), INDEX(出力表!B:B,5)*O303, 0)+IF(ISNUMBER(R303), INDEX(出力表!B:B,6)*R303, 0)+IF(ISNUMBER(U303), INDEX(出力表!B:B,7)*U303, 0)+IF(ISNUMBER(X303), INDEX(出力表!B:B,8)*X303, 0)+IF(ISNUMBER(AA303), INDEX(出力表!B:B,9)*AA303, 0)+IF(ISNUMBER(AD303), INDEX(出力表!B:B,10)*AD303, 0)+IF(ISNUMBER(AG303), INDEX(出力表!B:B,11)*AG303, 0)+IF(ISNUMBER(AJ303), INDEX(出力表!B:B,12)*AJ303, 0)+IF(ISNUMBER(AM303), INDEX(出力表!B:B,13)*AM303, 0)</f>
        <v>0</v>
      </c>
      <c r="AO303">
        <f>IF(ISNUMBER(F303), INDEX(出力表!B:B,2), 0)+IF(ISNUMBER(I303), INDEX(出力表!B:B,3), 0)+IF(ISNUMBER(L303), INDEX(出力表!B:B,4), 0)+IF(ISNUMBER(O303), INDEX(出力表!B:B,5), 0)+IF(ISNUMBER(R303), INDEX(出力表!B:B,6), 0)+IF(ISNUMBER(U303), INDEX(出力表!B:B,7), 0)+IF(ISNUMBER(X303), INDEX(出力表!B:B,8), 0)+IF(ISNUMBER(AA303), INDEX(出力表!B:B,9), 0)+IF(ISNUMBER(AD303), INDEX(出力表!B:B,10), 0)+IF(ISNUMBER(AG303), INDEX(出力表!B:B,11), 0)+IF(ISNUMBER(AJ303), INDEX(出力表!B:B,12), 0)+IF(ISNUMBER(AM303), INDEX(出力表!B:B,13), 0)</f>
        <v>0</v>
      </c>
      <c r="AP303" t="str">
        <f t="shared" si="4"/>
        <v/>
      </c>
    </row>
    <row r="304" spans="1:42" x14ac:dyDescent="0.2">
      <c r="A304">
        <v>303</v>
      </c>
      <c r="B304">
        <f>IF(UPPER(Settings!B4)="TRUE", 乱数表!$Z304*Settings!B10, 0)</f>
        <v>-0.25592774870785462</v>
      </c>
      <c r="C304">
        <f>IF(UPPER(Settings!B4)="TRUE", 乱数表!$AA304*Settings!B11, 0)</f>
        <v>-7.1086049216189462E-3</v>
      </c>
      <c r="D304">
        <f>MIN(100, MAX(0, 100*BETAINV(乱数表!$B304, MAX(0.00000001, (1/(1+EXP(-(INDEX(係数表!G:G,2) + $B304))))*(EXP(INDEX(係数表!H:H,2) + INDEX(係数表!I:I,2)*LN(INDEX(出力表!C:C,2)+1)))), MAX(0.00000001, (1-(1/(1+EXP(-(INDEX(係数表!G:G,2) + $B304)))))*(EXP(INDEX(係数表!H:H,2) + INDEX(係数表!I:I,2)*LN(INDEX(出力表!C:C,2)+1)))))))</f>
        <v>98.591962388127868</v>
      </c>
      <c r="E304" t="e">
        <f>MIN(100, MAX(0, (100*(INDEX(出力表!D:D,2))/(EXP(INDEX(係数表!B:B,2) + $C304) + (INDEX(出力表!D:D,2)))) + (乱数表!$N304*(Settings!B12/(((INDEX(出力表!D:D,2))+1)^INDEX(係数表!E:E,2)*INDEX(係数表!F:F,2))))))</f>
        <v>#VALUE!</v>
      </c>
      <c r="F304" t="e">
        <f>MIN(100, MAX(0, (INDEX(出力表!D:D,2))*D304/MAX(E304, Settings!B3)))</f>
        <v>#VALUE!</v>
      </c>
      <c r="G304">
        <f>MIN(100, MAX(0, 100*BETAINV(乱数表!$C304, MAX(0.00000001, (1/(1+EXP(-(INDEX(係数表!G:G,3) + $B304))))*(EXP(INDEX(係数表!H:H,3) + INDEX(係数表!I:I,3)*LN(INDEX(出力表!C:C,3)+1)))), MAX(0.00000001, (1-(1/(1+EXP(-(INDEX(係数表!G:G,3) + $B304)))))*(EXP(INDEX(係数表!H:H,3) + INDEX(係数表!I:I,3)*LN(INDEX(出力表!C:C,3)+1)))))))</f>
        <v>89.853847177605545</v>
      </c>
      <c r="H304" t="e">
        <f>MIN(100, MAX(0, (100*(INDEX(出力表!D:D,3))/(EXP(INDEX(係数表!B:B,3) + $C304) + (INDEX(出力表!D:D,3)))) + (乱数表!$O304*(Settings!B12/(((INDEX(出力表!D:D,3))+1)^INDEX(係数表!E:E,3)*INDEX(係数表!F:F,3))))))</f>
        <v>#VALUE!</v>
      </c>
      <c r="I304" t="e">
        <f>MIN(100, MAX(0, (INDEX(出力表!D:D,3))*G304/MAX(H304, Settings!B3)))</f>
        <v>#VALUE!</v>
      </c>
      <c r="J304">
        <f>MIN(100, MAX(0, 100*BETAINV(乱数表!$D304, MAX(0.00000001, (1/(1+EXP(-(INDEX(係数表!G:G,4) + $B304))))*(EXP(INDEX(係数表!H:H,4) + INDEX(係数表!I:I,4)*LN(INDEX(出力表!C:C,4)+1)))), MAX(0.00000001, (1-(1/(1+EXP(-(INDEX(係数表!G:G,4) + $B304)))))*(EXP(INDEX(係数表!H:H,4) + INDEX(係数表!I:I,4)*LN(INDEX(出力表!C:C,4)+1)))))))</f>
        <v>69.367582114514647</v>
      </c>
      <c r="K304" t="e">
        <f>MIN(100, MAX(0, (100*(INDEX(出力表!D:D,4))/(EXP(INDEX(係数表!B:B,4) + $C304) + (INDEX(出力表!D:D,4)))) + (乱数表!$P304*(Settings!B12/(((INDEX(出力表!D:D,4))+1)^INDEX(係数表!E:E,4)*INDEX(係数表!F:F,4))))))</f>
        <v>#VALUE!</v>
      </c>
      <c r="L304" t="e">
        <f>MIN(100, MAX(0, (INDEX(出力表!D:D,4))*J304/MAX(K304, Settings!B3)))</f>
        <v>#VALUE!</v>
      </c>
      <c r="M304">
        <f>MIN(100, MAX(0, 100*BETAINV(乱数表!$E304, MAX(0.00000001, (1/(1+EXP(-(INDEX(係数表!G:G,5) + $B304))))*(EXP(INDEX(係数表!H:H,5) + INDEX(係数表!I:I,5)*LN(INDEX(出力表!C:C,5)+1)))), MAX(0.00000001, (1-(1/(1+EXP(-(INDEX(係数表!G:G,5) + $B304)))))*(EXP(INDEX(係数表!H:H,5) + INDEX(係数表!I:I,5)*LN(INDEX(出力表!C:C,5)+1)))))))</f>
        <v>86.8310941401528</v>
      </c>
      <c r="N304" t="e">
        <f>MIN(100, MAX(0, (100*(INDEX(出力表!D:D,5))/(EXP(INDEX(係数表!B:B,5) + $C304) + (INDEX(出力表!D:D,5)))) + (乱数表!$Q304*(Settings!B12/(((INDEX(出力表!D:D,5))+1)^INDEX(係数表!E:E,5)*INDEX(係数表!F:F,5))))))</f>
        <v>#VALUE!</v>
      </c>
      <c r="O304" t="e">
        <f>MIN(100, MAX(0, (INDEX(出力表!D:D,5))*M304/MAX(N304, Settings!B3)))</f>
        <v>#VALUE!</v>
      </c>
      <c r="P304">
        <f>MIN(100, MAX(0, 100*BETAINV(乱数表!$F304, MAX(0.00000001, (1/(1+EXP(-(INDEX(係数表!G:G,6) + $B304))))*(EXP(INDEX(係数表!H:H,6) + INDEX(係数表!I:I,6)*LN(INDEX(出力表!C:C,6)+1)))), MAX(0.00000001, (1-(1/(1+EXP(-(INDEX(係数表!G:G,6) + $B304)))))*(EXP(INDEX(係数表!H:H,6) + INDEX(係数表!I:I,6)*LN(INDEX(出力表!C:C,6)+1)))))))</f>
        <v>99.597504460285819</v>
      </c>
      <c r="Q304" t="e">
        <f>MIN(100, MAX(0, (100*(INDEX(出力表!D:D,6))/(EXP(INDEX(係数表!B:B,6) + $C304) + (INDEX(出力表!D:D,6)))) + (乱数表!$R304*(Settings!B12/(((INDEX(出力表!D:D,6))+1)^INDEX(係数表!E:E,6)*INDEX(係数表!F:F,6))))))</f>
        <v>#VALUE!</v>
      </c>
      <c r="R304" t="e">
        <f>MIN(100, MAX(0, (INDEX(出力表!D:D,6))*P304/MAX(Q304, Settings!B3)))</f>
        <v>#VALUE!</v>
      </c>
      <c r="S304">
        <f>MIN(100, MAX(0, 100*BETAINV(乱数表!$G304, MAX(0.00000001, (1/(1+EXP(-(INDEX(係数表!G:G,7) + $B304))))*(EXP(INDEX(係数表!H:H,7) + INDEX(係数表!I:I,7)*LN(INDEX(出力表!C:C,7)+1)))), MAX(0.00000001, (1-(1/(1+EXP(-(INDEX(係数表!G:G,7) + $B304)))))*(EXP(INDEX(係数表!H:H,7) + INDEX(係数表!I:I,7)*LN(INDEX(出力表!C:C,7)+1)))))))</f>
        <v>68.113638479892074</v>
      </c>
      <c r="T304" t="e">
        <f>MIN(100, MAX(0, (100*(INDEX(出力表!D:D,7))/(EXP(INDEX(係数表!B:B,7) + $C304) + (INDEX(出力表!D:D,7)))) + (乱数表!$S304*(Settings!B12/(((INDEX(出力表!D:D,7))+1)^INDEX(係数表!E:E,7)*INDEX(係数表!F:F,7))))))</f>
        <v>#VALUE!</v>
      </c>
      <c r="U304" t="e">
        <f>MIN(100, MAX(0, (INDEX(出力表!D:D,7))*S304/MAX(T304, Settings!B3)))</f>
        <v>#VALUE!</v>
      </c>
      <c r="V304">
        <f>MIN(100, MAX(0, 100*BETAINV(乱数表!$H304, MAX(0.00000001, (1/(1+EXP(-(INDEX(係数表!G:G,8) + $B304))))*(EXP(INDEX(係数表!H:H,8) + INDEX(係数表!I:I,8)*LN(INDEX(出力表!C:C,8)+1)))), MAX(0.00000001, (1-(1/(1+EXP(-(INDEX(係数表!G:G,8) + $B304)))))*(EXP(INDEX(係数表!H:H,8) + INDEX(係数表!I:I,8)*LN(INDEX(出力表!C:C,8)+1)))))))</f>
        <v>79.187215310170444</v>
      </c>
      <c r="W304" t="e">
        <f>MIN(100, MAX(0, (100*(INDEX(出力表!D:D,8))/(EXP(INDEX(係数表!B:B,8) + $C304) + (INDEX(出力表!D:D,8)))) + (乱数表!$T304*(Settings!B12/(((INDEX(出力表!D:D,8))+1)^INDEX(係数表!E:E,8)*INDEX(係数表!F:F,8))))))</f>
        <v>#VALUE!</v>
      </c>
      <c r="X304" t="e">
        <f>MIN(100, MAX(0, (INDEX(出力表!D:D,8))*V304/MAX(W304, Settings!B3)))</f>
        <v>#VALUE!</v>
      </c>
      <c r="Y304">
        <f>MIN(100, MAX(0, 100*BETAINV(乱数表!$I304, MAX(0.00000001, (1/(1+EXP(-(INDEX(係数表!G:G,9) + $B304))))*(EXP(INDEX(係数表!H:H,9) + INDEX(係数表!I:I,9)*LN(INDEX(出力表!C:C,9)+1)))), MAX(0.00000001, (1-(1/(1+EXP(-(INDEX(係数表!G:G,9) + $B304)))))*(EXP(INDEX(係数表!H:H,9) + INDEX(係数表!I:I,9)*LN(INDEX(出力表!C:C,9)+1)))))))</f>
        <v>96.626456100585216</v>
      </c>
      <c r="Z304" t="e">
        <f>MIN(100, MAX(0, (100*(INDEX(出力表!D:D,9))/(EXP(INDEX(係数表!B:B,9) + $C304) + (INDEX(出力表!D:D,9)))) + (乱数表!$U304*(Settings!B12/(((INDEX(出力表!D:D,9))+1)^INDEX(係数表!E:E,9)*INDEX(係数表!F:F,9))))))</f>
        <v>#VALUE!</v>
      </c>
      <c r="AA304" t="e">
        <f>MIN(100, MAX(0, (INDEX(出力表!D:D,9))*Y304/MAX(Z304, Settings!B3)))</f>
        <v>#VALUE!</v>
      </c>
      <c r="AB304">
        <f>MIN(100, MAX(0, 100*BETAINV(乱数表!$J304, MAX(0.00000001, (1/(1+EXP(-(INDEX(係数表!G:G,10) + $B304))))*(EXP(INDEX(係数表!H:H,10) + INDEX(係数表!I:I,10)*LN(INDEX(出力表!C:C,10)+1)))), MAX(0.00000001, (1-(1/(1+EXP(-(INDEX(係数表!G:G,10) + $B304)))))*(EXP(INDEX(係数表!H:H,10) + INDEX(係数表!I:I,10)*LN(INDEX(出力表!C:C,10)+1)))))))</f>
        <v>95.08330757232757</v>
      </c>
      <c r="AC304" t="e">
        <f>MIN(100, MAX(0, (100*(INDEX(出力表!D:D,10))/(EXP(INDEX(係数表!B:B,10) + $C304) + (INDEX(出力表!D:D,10)))) + (乱数表!$V304*(Settings!B12/(((INDEX(出力表!D:D,10))+1)^INDEX(係数表!E:E,10)*INDEX(係数表!F:F,10))))))</f>
        <v>#VALUE!</v>
      </c>
      <c r="AD304" t="e">
        <f>MIN(100, MAX(0, (INDEX(出力表!D:D,10))*AB304/MAX(AC304, Settings!B3)))</f>
        <v>#VALUE!</v>
      </c>
      <c r="AE304">
        <f>MIN(100, MAX(0, 100*BETAINV(乱数表!$K304, MAX(0.00000001, (1/(1+EXP(-(INDEX(係数表!G:G,11) + $B304))))*(EXP(INDEX(係数表!H:H,11) + INDEX(係数表!I:I,11)*LN(INDEX(出力表!C:C,11)+1)))), MAX(0.00000001, (1-(1/(1+EXP(-(INDEX(係数表!G:G,11) + $B304)))))*(EXP(INDEX(係数表!H:H,11) + INDEX(係数表!I:I,11)*LN(INDEX(出力表!C:C,11)+1)))))))</f>
        <v>80.067332518498375</v>
      </c>
      <c r="AF304" t="e">
        <f>MIN(100, MAX(0, (100*(INDEX(出力表!D:D,11))/(EXP(INDEX(係数表!B:B,11) + $C304) + (INDEX(出力表!D:D,11)))) + (乱数表!$W304*(Settings!B12/(((INDEX(出力表!D:D,11))+1)^INDEX(係数表!E:E,11)*INDEX(係数表!F:F,11))))))</f>
        <v>#VALUE!</v>
      </c>
      <c r="AG304" t="e">
        <f>MIN(100, MAX(0, (INDEX(出力表!D:D,11))*AE304/MAX(AF304, Settings!B3)))</f>
        <v>#VALUE!</v>
      </c>
      <c r="AH304">
        <f>MIN(100, MAX(0, 100*BETAINV(乱数表!$L304, MAX(0.00000001, (1/(1+EXP(-(INDEX(係数表!G:G,12) + $B304))))*(EXP(INDEX(係数表!H:H,12) + INDEX(係数表!I:I,12)*LN(INDEX(出力表!C:C,12)+1)))), MAX(0.00000001, (1-(1/(1+EXP(-(INDEX(係数表!G:G,12) + $B304)))))*(EXP(INDEX(係数表!H:H,12) + INDEX(係数表!I:I,12)*LN(INDEX(出力表!C:C,12)+1)))))))</f>
        <v>94.071601392089264</v>
      </c>
      <c r="AI304" t="e">
        <f>MIN(100, MAX(0, (100*(INDEX(出力表!D:D,12))/(EXP(INDEX(係数表!B:B,12) + $C304) + (INDEX(出力表!D:D,12)))) + (乱数表!$X304*(Settings!B12/(((INDEX(出力表!D:D,12))+1)^INDEX(係数表!E:E,12)*INDEX(係数表!F:F,12))))))</f>
        <v>#VALUE!</v>
      </c>
      <c r="AJ304" t="e">
        <f>MIN(100, MAX(0, (INDEX(出力表!D:D,12))*AH304/MAX(AI304, Settings!B3)))</f>
        <v>#VALUE!</v>
      </c>
      <c r="AK304">
        <f>MIN(100, MAX(0, 100*BETAINV(乱数表!$M304, MAX(0.00000001, (1/(1+EXP(-(INDEX(係数表!G:G,13) + $B304))))*(EXP(INDEX(係数表!H:H,13) + INDEX(係数表!I:I,13)*LN(INDEX(出力表!C:C,13)+1)))), MAX(0.00000001, (1-(1/(1+EXP(-(INDEX(係数表!G:G,13) + $B304)))))*(EXP(INDEX(係数表!H:H,13) + INDEX(係数表!I:I,13)*LN(INDEX(出力表!C:C,13)+1)))))))</f>
        <v>99.777885443465749</v>
      </c>
      <c r="AL304" t="e">
        <f>MIN(100, MAX(0, (100*(INDEX(出力表!D:D,13))/(EXP(INDEX(係数表!B:B,13) + $C304) + (INDEX(出力表!D:D,13)))) + (乱数表!$Y304*(Settings!B12/(((INDEX(出力表!D:D,13))+1)^INDEX(係数表!E:E,13)*INDEX(係数表!F:F,13))))))</f>
        <v>#VALUE!</v>
      </c>
      <c r="AM304" t="e">
        <f>MIN(100, MAX(0, (INDEX(出力表!D:D,13))*AK304/MAX(AL304, Settings!B3)))</f>
        <v>#VALUE!</v>
      </c>
      <c r="AN304">
        <f>IF(ISNUMBER(F304), INDEX(出力表!B:B,2)*F304, 0)+IF(ISNUMBER(I304), INDEX(出力表!B:B,3)*I304, 0)+IF(ISNUMBER(L304), INDEX(出力表!B:B,4)*L304, 0)+IF(ISNUMBER(O304), INDEX(出力表!B:B,5)*O304, 0)+IF(ISNUMBER(R304), INDEX(出力表!B:B,6)*R304, 0)+IF(ISNUMBER(U304), INDEX(出力表!B:B,7)*U304, 0)+IF(ISNUMBER(X304), INDEX(出力表!B:B,8)*X304, 0)+IF(ISNUMBER(AA304), INDEX(出力表!B:B,9)*AA304, 0)+IF(ISNUMBER(AD304), INDEX(出力表!B:B,10)*AD304, 0)+IF(ISNUMBER(AG304), INDEX(出力表!B:B,11)*AG304, 0)+IF(ISNUMBER(AJ304), INDEX(出力表!B:B,12)*AJ304, 0)+IF(ISNUMBER(AM304), INDEX(出力表!B:B,13)*AM304, 0)</f>
        <v>0</v>
      </c>
      <c r="AO304">
        <f>IF(ISNUMBER(F304), INDEX(出力表!B:B,2), 0)+IF(ISNUMBER(I304), INDEX(出力表!B:B,3), 0)+IF(ISNUMBER(L304), INDEX(出力表!B:B,4), 0)+IF(ISNUMBER(O304), INDEX(出力表!B:B,5), 0)+IF(ISNUMBER(R304), INDEX(出力表!B:B,6), 0)+IF(ISNUMBER(U304), INDEX(出力表!B:B,7), 0)+IF(ISNUMBER(X304), INDEX(出力表!B:B,8), 0)+IF(ISNUMBER(AA304), INDEX(出力表!B:B,9), 0)+IF(ISNUMBER(AD304), INDEX(出力表!B:B,10), 0)+IF(ISNUMBER(AG304), INDEX(出力表!B:B,11), 0)+IF(ISNUMBER(AJ304), INDEX(出力表!B:B,12), 0)+IF(ISNUMBER(AM304), INDEX(出力表!B:B,13), 0)</f>
        <v>0</v>
      </c>
      <c r="AP304" t="str">
        <f t="shared" si="4"/>
        <v/>
      </c>
    </row>
    <row r="305" spans="1:42" x14ac:dyDescent="0.2">
      <c r="A305">
        <v>304</v>
      </c>
      <c r="B305">
        <f>IF(UPPER(Settings!B4)="TRUE", 乱数表!$Z305*Settings!B10, 0)</f>
        <v>-0.23322026533794082</v>
      </c>
      <c r="C305">
        <f>IF(UPPER(Settings!B4)="TRUE", 乱数表!$AA305*Settings!B11, 0)</f>
        <v>0.120336734341284</v>
      </c>
      <c r="D305">
        <f>MIN(100, MAX(0, 100*BETAINV(乱数表!$B305, MAX(0.00000001, (1/(1+EXP(-(INDEX(係数表!G:G,2) + $B305))))*(EXP(INDEX(係数表!H:H,2) + INDEX(係数表!I:I,2)*LN(INDEX(出力表!C:C,2)+1)))), MAX(0.00000001, (1-(1/(1+EXP(-(INDEX(係数表!G:G,2) + $B305)))))*(EXP(INDEX(係数表!H:H,2) + INDEX(係数表!I:I,2)*LN(INDEX(出力表!C:C,2)+1)))))))</f>
        <v>98.052970405202331</v>
      </c>
      <c r="E305" t="e">
        <f>MIN(100, MAX(0, (100*(INDEX(出力表!D:D,2))/(EXP(INDEX(係数表!B:B,2) + $C305) + (INDEX(出力表!D:D,2)))) + (乱数表!$N305*(Settings!B12/(((INDEX(出力表!D:D,2))+1)^INDEX(係数表!E:E,2)*INDEX(係数表!F:F,2))))))</f>
        <v>#VALUE!</v>
      </c>
      <c r="F305" t="e">
        <f>MIN(100, MAX(0, (INDEX(出力表!D:D,2))*D305/MAX(E305, Settings!B3)))</f>
        <v>#VALUE!</v>
      </c>
      <c r="G305">
        <f>MIN(100, MAX(0, 100*BETAINV(乱数表!$C305, MAX(0.00000001, (1/(1+EXP(-(INDEX(係数表!G:G,3) + $B305))))*(EXP(INDEX(係数表!H:H,3) + INDEX(係数表!I:I,3)*LN(INDEX(出力表!C:C,3)+1)))), MAX(0.00000001, (1-(1/(1+EXP(-(INDEX(係数表!G:G,3) + $B305)))))*(EXP(INDEX(係数表!H:H,3) + INDEX(係数表!I:I,3)*LN(INDEX(出力表!C:C,3)+1)))))))</f>
        <v>97.837551796433715</v>
      </c>
      <c r="H305" t="e">
        <f>MIN(100, MAX(0, (100*(INDEX(出力表!D:D,3))/(EXP(INDEX(係数表!B:B,3) + $C305) + (INDEX(出力表!D:D,3)))) + (乱数表!$O305*(Settings!B12/(((INDEX(出力表!D:D,3))+1)^INDEX(係数表!E:E,3)*INDEX(係数表!F:F,3))))))</f>
        <v>#VALUE!</v>
      </c>
      <c r="I305" t="e">
        <f>MIN(100, MAX(0, (INDEX(出力表!D:D,3))*G305/MAX(H305, Settings!B3)))</f>
        <v>#VALUE!</v>
      </c>
      <c r="J305">
        <f>MIN(100, MAX(0, 100*BETAINV(乱数表!$D305, MAX(0.00000001, (1/(1+EXP(-(INDEX(係数表!G:G,4) + $B305))))*(EXP(INDEX(係数表!H:H,4) + INDEX(係数表!I:I,4)*LN(INDEX(出力表!C:C,4)+1)))), MAX(0.00000001, (1-(1/(1+EXP(-(INDEX(係数表!G:G,4) + $B305)))))*(EXP(INDEX(係数表!H:H,4) + INDEX(係数表!I:I,4)*LN(INDEX(出力表!C:C,4)+1)))))))</f>
        <v>93.062326100829225</v>
      </c>
      <c r="K305" t="e">
        <f>MIN(100, MAX(0, (100*(INDEX(出力表!D:D,4))/(EXP(INDEX(係数表!B:B,4) + $C305) + (INDEX(出力表!D:D,4)))) + (乱数表!$P305*(Settings!B12/(((INDEX(出力表!D:D,4))+1)^INDEX(係数表!E:E,4)*INDEX(係数表!F:F,4))))))</f>
        <v>#VALUE!</v>
      </c>
      <c r="L305" t="e">
        <f>MIN(100, MAX(0, (INDEX(出力表!D:D,4))*J305/MAX(K305, Settings!B3)))</f>
        <v>#VALUE!</v>
      </c>
      <c r="M305">
        <f>MIN(100, MAX(0, 100*BETAINV(乱数表!$E305, MAX(0.00000001, (1/(1+EXP(-(INDEX(係数表!G:G,5) + $B305))))*(EXP(INDEX(係数表!H:H,5) + INDEX(係数表!I:I,5)*LN(INDEX(出力表!C:C,5)+1)))), MAX(0.00000001, (1-(1/(1+EXP(-(INDEX(係数表!G:G,5) + $B305)))))*(EXP(INDEX(係数表!H:H,5) + INDEX(係数表!I:I,5)*LN(INDEX(出力表!C:C,5)+1)))))))</f>
        <v>91.987660280780631</v>
      </c>
      <c r="N305" t="e">
        <f>MIN(100, MAX(0, (100*(INDEX(出力表!D:D,5))/(EXP(INDEX(係数表!B:B,5) + $C305) + (INDEX(出力表!D:D,5)))) + (乱数表!$Q305*(Settings!B12/(((INDEX(出力表!D:D,5))+1)^INDEX(係数表!E:E,5)*INDEX(係数表!F:F,5))))))</f>
        <v>#VALUE!</v>
      </c>
      <c r="O305" t="e">
        <f>MIN(100, MAX(0, (INDEX(出力表!D:D,5))*M305/MAX(N305, Settings!B3)))</f>
        <v>#VALUE!</v>
      </c>
      <c r="P305">
        <f>MIN(100, MAX(0, 100*BETAINV(乱数表!$F305, MAX(0.00000001, (1/(1+EXP(-(INDEX(係数表!G:G,6) + $B305))))*(EXP(INDEX(係数表!H:H,6) + INDEX(係数表!I:I,6)*LN(INDEX(出力表!C:C,6)+1)))), MAX(0.00000001, (1-(1/(1+EXP(-(INDEX(係数表!G:G,6) + $B305)))))*(EXP(INDEX(係数表!H:H,6) + INDEX(係数表!I:I,6)*LN(INDEX(出力表!C:C,6)+1)))))))</f>
        <v>99.667302365289174</v>
      </c>
      <c r="Q305" t="e">
        <f>MIN(100, MAX(0, (100*(INDEX(出力表!D:D,6))/(EXP(INDEX(係数表!B:B,6) + $C305) + (INDEX(出力表!D:D,6)))) + (乱数表!$R305*(Settings!B12/(((INDEX(出力表!D:D,6))+1)^INDEX(係数表!E:E,6)*INDEX(係数表!F:F,6))))))</f>
        <v>#VALUE!</v>
      </c>
      <c r="R305" t="e">
        <f>MIN(100, MAX(0, (INDEX(出力表!D:D,6))*P305/MAX(Q305, Settings!B3)))</f>
        <v>#VALUE!</v>
      </c>
      <c r="S305">
        <f>MIN(100, MAX(0, 100*BETAINV(乱数表!$G305, MAX(0.00000001, (1/(1+EXP(-(INDEX(係数表!G:G,7) + $B305))))*(EXP(INDEX(係数表!H:H,7) + INDEX(係数表!I:I,7)*LN(INDEX(出力表!C:C,7)+1)))), MAX(0.00000001, (1-(1/(1+EXP(-(INDEX(係数表!G:G,7) + $B305)))))*(EXP(INDEX(係数表!H:H,7) + INDEX(係数表!I:I,7)*LN(INDEX(出力表!C:C,7)+1)))))))</f>
        <v>79.086725152496143</v>
      </c>
      <c r="T305" t="e">
        <f>MIN(100, MAX(0, (100*(INDEX(出力表!D:D,7))/(EXP(INDEX(係数表!B:B,7) + $C305) + (INDEX(出力表!D:D,7)))) + (乱数表!$S305*(Settings!B12/(((INDEX(出力表!D:D,7))+1)^INDEX(係数表!E:E,7)*INDEX(係数表!F:F,7))))))</f>
        <v>#VALUE!</v>
      </c>
      <c r="U305" t="e">
        <f>MIN(100, MAX(0, (INDEX(出力表!D:D,7))*S305/MAX(T305, Settings!B3)))</f>
        <v>#VALUE!</v>
      </c>
      <c r="V305">
        <f>MIN(100, MAX(0, 100*BETAINV(乱数表!$H305, MAX(0.00000001, (1/(1+EXP(-(INDEX(係数表!G:G,8) + $B305))))*(EXP(INDEX(係数表!H:H,8) + INDEX(係数表!I:I,8)*LN(INDEX(出力表!C:C,8)+1)))), MAX(0.00000001, (1-(1/(1+EXP(-(INDEX(係数表!G:G,8) + $B305)))))*(EXP(INDEX(係数表!H:H,8) + INDEX(係数表!I:I,8)*LN(INDEX(出力表!C:C,8)+1)))))))</f>
        <v>69.282621675996268</v>
      </c>
      <c r="W305" t="e">
        <f>MIN(100, MAX(0, (100*(INDEX(出力表!D:D,8))/(EXP(INDEX(係数表!B:B,8) + $C305) + (INDEX(出力表!D:D,8)))) + (乱数表!$T305*(Settings!B12/(((INDEX(出力表!D:D,8))+1)^INDEX(係数表!E:E,8)*INDEX(係数表!F:F,8))))))</f>
        <v>#VALUE!</v>
      </c>
      <c r="X305" t="e">
        <f>MIN(100, MAX(0, (INDEX(出力表!D:D,8))*V305/MAX(W305, Settings!B3)))</f>
        <v>#VALUE!</v>
      </c>
      <c r="Y305">
        <f>MIN(100, MAX(0, 100*BETAINV(乱数表!$I305, MAX(0.00000001, (1/(1+EXP(-(INDEX(係数表!G:G,9) + $B305))))*(EXP(INDEX(係数表!H:H,9) + INDEX(係数表!I:I,9)*LN(INDEX(出力表!C:C,9)+1)))), MAX(0.00000001, (1-(1/(1+EXP(-(INDEX(係数表!G:G,9) + $B305)))))*(EXP(INDEX(係数表!H:H,9) + INDEX(係数表!I:I,9)*LN(INDEX(出力表!C:C,9)+1)))))))</f>
        <v>98.670083170715657</v>
      </c>
      <c r="Z305" t="e">
        <f>MIN(100, MAX(0, (100*(INDEX(出力表!D:D,9))/(EXP(INDEX(係数表!B:B,9) + $C305) + (INDEX(出力表!D:D,9)))) + (乱数表!$U305*(Settings!B12/(((INDEX(出力表!D:D,9))+1)^INDEX(係数表!E:E,9)*INDEX(係数表!F:F,9))))))</f>
        <v>#VALUE!</v>
      </c>
      <c r="AA305" t="e">
        <f>MIN(100, MAX(0, (INDEX(出力表!D:D,9))*Y305/MAX(Z305, Settings!B3)))</f>
        <v>#VALUE!</v>
      </c>
      <c r="AB305">
        <f>MIN(100, MAX(0, 100*BETAINV(乱数表!$J305, MAX(0.00000001, (1/(1+EXP(-(INDEX(係数表!G:G,10) + $B305))))*(EXP(INDEX(係数表!H:H,10) + INDEX(係数表!I:I,10)*LN(INDEX(出力表!C:C,10)+1)))), MAX(0.00000001, (1-(1/(1+EXP(-(INDEX(係数表!G:G,10) + $B305)))))*(EXP(INDEX(係数表!H:H,10) + INDEX(係数表!I:I,10)*LN(INDEX(出力表!C:C,10)+1)))))))</f>
        <v>99.868461398411512</v>
      </c>
      <c r="AC305" t="e">
        <f>MIN(100, MAX(0, (100*(INDEX(出力表!D:D,10))/(EXP(INDEX(係数表!B:B,10) + $C305) + (INDEX(出力表!D:D,10)))) + (乱数表!$V305*(Settings!B12/(((INDEX(出力表!D:D,10))+1)^INDEX(係数表!E:E,10)*INDEX(係数表!F:F,10))))))</f>
        <v>#VALUE!</v>
      </c>
      <c r="AD305" t="e">
        <f>MIN(100, MAX(0, (INDEX(出力表!D:D,10))*AB305/MAX(AC305, Settings!B3)))</f>
        <v>#VALUE!</v>
      </c>
      <c r="AE305">
        <f>MIN(100, MAX(0, 100*BETAINV(乱数表!$K305, MAX(0.00000001, (1/(1+EXP(-(INDEX(係数表!G:G,11) + $B305))))*(EXP(INDEX(係数表!H:H,11) + INDEX(係数表!I:I,11)*LN(INDEX(出力表!C:C,11)+1)))), MAX(0.00000001, (1-(1/(1+EXP(-(INDEX(係数表!G:G,11) + $B305)))))*(EXP(INDEX(係数表!H:H,11) + INDEX(係数表!I:I,11)*LN(INDEX(出力表!C:C,11)+1)))))))</f>
        <v>80.577733444762387</v>
      </c>
      <c r="AF305" t="e">
        <f>MIN(100, MAX(0, (100*(INDEX(出力表!D:D,11))/(EXP(INDEX(係数表!B:B,11) + $C305) + (INDEX(出力表!D:D,11)))) + (乱数表!$W305*(Settings!B12/(((INDEX(出力表!D:D,11))+1)^INDEX(係数表!E:E,11)*INDEX(係数表!F:F,11))))))</f>
        <v>#VALUE!</v>
      </c>
      <c r="AG305" t="e">
        <f>MIN(100, MAX(0, (INDEX(出力表!D:D,11))*AE305/MAX(AF305, Settings!B3)))</f>
        <v>#VALUE!</v>
      </c>
      <c r="AH305">
        <f>MIN(100, MAX(0, 100*BETAINV(乱数表!$L305, MAX(0.00000001, (1/(1+EXP(-(INDEX(係数表!G:G,12) + $B305))))*(EXP(INDEX(係数表!H:H,12) + INDEX(係数表!I:I,12)*LN(INDEX(出力表!C:C,12)+1)))), MAX(0.00000001, (1-(1/(1+EXP(-(INDEX(係数表!G:G,12) + $B305)))))*(EXP(INDEX(係数表!H:H,12) + INDEX(係数表!I:I,12)*LN(INDEX(出力表!C:C,12)+1)))))))</f>
        <v>99.94907873706093</v>
      </c>
      <c r="AI305" t="e">
        <f>MIN(100, MAX(0, (100*(INDEX(出力表!D:D,12))/(EXP(INDEX(係数表!B:B,12) + $C305) + (INDEX(出力表!D:D,12)))) + (乱数表!$X305*(Settings!B12/(((INDEX(出力表!D:D,12))+1)^INDEX(係数表!E:E,12)*INDEX(係数表!F:F,12))))))</f>
        <v>#VALUE!</v>
      </c>
      <c r="AJ305" t="e">
        <f>MIN(100, MAX(0, (INDEX(出力表!D:D,12))*AH305/MAX(AI305, Settings!B3)))</f>
        <v>#VALUE!</v>
      </c>
      <c r="AK305">
        <f>MIN(100, MAX(0, 100*BETAINV(乱数表!$M305, MAX(0.00000001, (1/(1+EXP(-(INDEX(係数表!G:G,13) + $B305))))*(EXP(INDEX(係数表!H:H,13) + INDEX(係数表!I:I,13)*LN(INDEX(出力表!C:C,13)+1)))), MAX(0.00000001, (1-(1/(1+EXP(-(INDEX(係数表!G:G,13) + $B305)))))*(EXP(INDEX(係数表!H:H,13) + INDEX(係数表!I:I,13)*LN(INDEX(出力表!C:C,13)+1)))))))</f>
        <v>98.735849298683988</v>
      </c>
      <c r="AL305" t="e">
        <f>MIN(100, MAX(0, (100*(INDEX(出力表!D:D,13))/(EXP(INDEX(係数表!B:B,13) + $C305) + (INDEX(出力表!D:D,13)))) + (乱数表!$Y305*(Settings!B12/(((INDEX(出力表!D:D,13))+1)^INDEX(係数表!E:E,13)*INDEX(係数表!F:F,13))))))</f>
        <v>#VALUE!</v>
      </c>
      <c r="AM305" t="e">
        <f>MIN(100, MAX(0, (INDEX(出力表!D:D,13))*AK305/MAX(AL305, Settings!B3)))</f>
        <v>#VALUE!</v>
      </c>
      <c r="AN305">
        <f>IF(ISNUMBER(F305), INDEX(出力表!B:B,2)*F305, 0)+IF(ISNUMBER(I305), INDEX(出力表!B:B,3)*I305, 0)+IF(ISNUMBER(L305), INDEX(出力表!B:B,4)*L305, 0)+IF(ISNUMBER(O305), INDEX(出力表!B:B,5)*O305, 0)+IF(ISNUMBER(R305), INDEX(出力表!B:B,6)*R305, 0)+IF(ISNUMBER(U305), INDEX(出力表!B:B,7)*U305, 0)+IF(ISNUMBER(X305), INDEX(出力表!B:B,8)*X305, 0)+IF(ISNUMBER(AA305), INDEX(出力表!B:B,9)*AA305, 0)+IF(ISNUMBER(AD305), INDEX(出力表!B:B,10)*AD305, 0)+IF(ISNUMBER(AG305), INDEX(出力表!B:B,11)*AG305, 0)+IF(ISNUMBER(AJ305), INDEX(出力表!B:B,12)*AJ305, 0)+IF(ISNUMBER(AM305), INDEX(出力表!B:B,13)*AM305, 0)</f>
        <v>0</v>
      </c>
      <c r="AO305">
        <f>IF(ISNUMBER(F305), INDEX(出力表!B:B,2), 0)+IF(ISNUMBER(I305), INDEX(出力表!B:B,3), 0)+IF(ISNUMBER(L305), INDEX(出力表!B:B,4), 0)+IF(ISNUMBER(O305), INDEX(出力表!B:B,5), 0)+IF(ISNUMBER(R305), INDEX(出力表!B:B,6), 0)+IF(ISNUMBER(U305), INDEX(出力表!B:B,7), 0)+IF(ISNUMBER(X305), INDEX(出力表!B:B,8), 0)+IF(ISNUMBER(AA305), INDEX(出力表!B:B,9), 0)+IF(ISNUMBER(AD305), INDEX(出力表!B:B,10), 0)+IF(ISNUMBER(AG305), INDEX(出力表!B:B,11), 0)+IF(ISNUMBER(AJ305), INDEX(出力表!B:B,12), 0)+IF(ISNUMBER(AM305), INDEX(出力表!B:B,13), 0)</f>
        <v>0</v>
      </c>
      <c r="AP305" t="str">
        <f t="shared" si="4"/>
        <v/>
      </c>
    </row>
    <row r="306" spans="1:42" x14ac:dyDescent="0.2">
      <c r="A306">
        <v>305</v>
      </c>
      <c r="B306">
        <f>IF(UPPER(Settings!B4)="TRUE", 乱数表!$Z306*Settings!B10, 0)</f>
        <v>0.33975247695846228</v>
      </c>
      <c r="C306">
        <f>IF(UPPER(Settings!B4)="TRUE", 乱数表!$AA306*Settings!B11, 0)</f>
        <v>4.6859380877412274E-2</v>
      </c>
      <c r="D306">
        <f>MIN(100, MAX(0, 100*BETAINV(乱数表!$B306, MAX(0.00000001, (1/(1+EXP(-(INDEX(係数表!G:G,2) + $B306))))*(EXP(INDEX(係数表!H:H,2) + INDEX(係数表!I:I,2)*LN(INDEX(出力表!C:C,2)+1)))), MAX(0.00000001, (1-(1/(1+EXP(-(INDEX(係数表!G:G,2) + $B306)))))*(EXP(INDEX(係数表!H:H,2) + INDEX(係数表!I:I,2)*LN(INDEX(出力表!C:C,2)+1)))))))</f>
        <v>99.16988954420323</v>
      </c>
      <c r="E306" t="e">
        <f>MIN(100, MAX(0, (100*(INDEX(出力表!D:D,2))/(EXP(INDEX(係数表!B:B,2) + $C306) + (INDEX(出力表!D:D,2)))) + (乱数表!$N306*(Settings!B12/(((INDEX(出力表!D:D,2))+1)^INDEX(係数表!E:E,2)*INDEX(係数表!F:F,2))))))</f>
        <v>#VALUE!</v>
      </c>
      <c r="F306" t="e">
        <f>MIN(100, MAX(0, (INDEX(出力表!D:D,2))*D306/MAX(E306, Settings!B3)))</f>
        <v>#VALUE!</v>
      </c>
      <c r="G306">
        <f>MIN(100, MAX(0, 100*BETAINV(乱数表!$C306, MAX(0.00000001, (1/(1+EXP(-(INDEX(係数表!G:G,3) + $B306))))*(EXP(INDEX(係数表!H:H,3) + INDEX(係数表!I:I,3)*LN(INDEX(出力表!C:C,3)+1)))), MAX(0.00000001, (1-(1/(1+EXP(-(INDEX(係数表!G:G,3) + $B306)))))*(EXP(INDEX(係数表!H:H,3) + INDEX(係数表!I:I,3)*LN(INDEX(出力表!C:C,3)+1)))))))</f>
        <v>98.881546002995321</v>
      </c>
      <c r="H306" t="e">
        <f>MIN(100, MAX(0, (100*(INDEX(出力表!D:D,3))/(EXP(INDEX(係数表!B:B,3) + $C306) + (INDEX(出力表!D:D,3)))) + (乱数表!$O306*(Settings!B12/(((INDEX(出力表!D:D,3))+1)^INDEX(係数表!E:E,3)*INDEX(係数表!F:F,3))))))</f>
        <v>#VALUE!</v>
      </c>
      <c r="I306" t="e">
        <f>MIN(100, MAX(0, (INDEX(出力表!D:D,3))*G306/MAX(H306, Settings!B3)))</f>
        <v>#VALUE!</v>
      </c>
      <c r="J306">
        <f>MIN(100, MAX(0, 100*BETAINV(乱数表!$D306, MAX(0.00000001, (1/(1+EXP(-(INDEX(係数表!G:G,4) + $B306))))*(EXP(INDEX(係数表!H:H,4) + INDEX(係数表!I:I,4)*LN(INDEX(出力表!C:C,4)+1)))), MAX(0.00000001, (1-(1/(1+EXP(-(INDEX(係数表!G:G,4) + $B306)))))*(EXP(INDEX(係数表!H:H,4) + INDEX(係数表!I:I,4)*LN(INDEX(出力表!C:C,4)+1)))))))</f>
        <v>98.935269378228966</v>
      </c>
      <c r="K306" t="e">
        <f>MIN(100, MAX(0, (100*(INDEX(出力表!D:D,4))/(EXP(INDEX(係数表!B:B,4) + $C306) + (INDEX(出力表!D:D,4)))) + (乱数表!$P306*(Settings!B12/(((INDEX(出力表!D:D,4))+1)^INDEX(係数表!E:E,4)*INDEX(係数表!F:F,4))))))</f>
        <v>#VALUE!</v>
      </c>
      <c r="L306" t="e">
        <f>MIN(100, MAX(0, (INDEX(出力表!D:D,4))*J306/MAX(K306, Settings!B3)))</f>
        <v>#VALUE!</v>
      </c>
      <c r="M306">
        <f>MIN(100, MAX(0, 100*BETAINV(乱数表!$E306, MAX(0.00000001, (1/(1+EXP(-(INDEX(係数表!G:G,5) + $B306))))*(EXP(INDEX(係数表!H:H,5) + INDEX(係数表!I:I,5)*LN(INDEX(出力表!C:C,5)+1)))), MAX(0.00000001, (1-(1/(1+EXP(-(INDEX(係数表!G:G,5) + $B306)))))*(EXP(INDEX(係数表!H:H,5) + INDEX(係数表!I:I,5)*LN(INDEX(出力表!C:C,5)+1)))))))</f>
        <v>99.957422331978094</v>
      </c>
      <c r="N306" t="e">
        <f>MIN(100, MAX(0, (100*(INDEX(出力表!D:D,5))/(EXP(INDEX(係数表!B:B,5) + $C306) + (INDEX(出力表!D:D,5)))) + (乱数表!$Q306*(Settings!B12/(((INDEX(出力表!D:D,5))+1)^INDEX(係数表!E:E,5)*INDEX(係数表!F:F,5))))))</f>
        <v>#VALUE!</v>
      </c>
      <c r="O306" t="e">
        <f>MIN(100, MAX(0, (INDEX(出力表!D:D,5))*M306/MAX(N306, Settings!B3)))</f>
        <v>#VALUE!</v>
      </c>
      <c r="P306">
        <f>MIN(100, MAX(0, 100*BETAINV(乱数表!$F306, MAX(0.00000001, (1/(1+EXP(-(INDEX(係数表!G:G,6) + $B306))))*(EXP(INDEX(係数表!H:H,6) + INDEX(係数表!I:I,6)*LN(INDEX(出力表!C:C,6)+1)))), MAX(0.00000001, (1-(1/(1+EXP(-(INDEX(係数表!G:G,6) + $B306)))))*(EXP(INDEX(係数表!H:H,6) + INDEX(係数表!I:I,6)*LN(INDEX(出力表!C:C,6)+1)))))))</f>
        <v>98.599735838776652</v>
      </c>
      <c r="Q306" t="e">
        <f>MIN(100, MAX(0, (100*(INDEX(出力表!D:D,6))/(EXP(INDEX(係数表!B:B,6) + $C306) + (INDEX(出力表!D:D,6)))) + (乱数表!$R306*(Settings!B12/(((INDEX(出力表!D:D,6))+1)^INDEX(係数表!E:E,6)*INDEX(係数表!F:F,6))))))</f>
        <v>#VALUE!</v>
      </c>
      <c r="R306" t="e">
        <f>MIN(100, MAX(0, (INDEX(出力表!D:D,6))*P306/MAX(Q306, Settings!B3)))</f>
        <v>#VALUE!</v>
      </c>
      <c r="S306">
        <f>MIN(100, MAX(0, 100*BETAINV(乱数表!$G306, MAX(0.00000001, (1/(1+EXP(-(INDEX(係数表!G:G,7) + $B306))))*(EXP(INDEX(係数表!H:H,7) + INDEX(係数表!I:I,7)*LN(INDEX(出力表!C:C,7)+1)))), MAX(0.00000001, (1-(1/(1+EXP(-(INDEX(係数表!G:G,7) + $B306)))))*(EXP(INDEX(係数表!H:H,7) + INDEX(係数表!I:I,7)*LN(INDEX(出力表!C:C,7)+1)))))))</f>
        <v>99.926313069321765</v>
      </c>
      <c r="T306" t="e">
        <f>MIN(100, MAX(0, (100*(INDEX(出力表!D:D,7))/(EXP(INDEX(係数表!B:B,7) + $C306) + (INDEX(出力表!D:D,7)))) + (乱数表!$S306*(Settings!B12/(((INDEX(出力表!D:D,7))+1)^INDEX(係数表!E:E,7)*INDEX(係数表!F:F,7))))))</f>
        <v>#VALUE!</v>
      </c>
      <c r="U306" t="e">
        <f>MIN(100, MAX(0, (INDEX(出力表!D:D,7))*S306/MAX(T306, Settings!B3)))</f>
        <v>#VALUE!</v>
      </c>
      <c r="V306">
        <f>MIN(100, MAX(0, 100*BETAINV(乱数表!$H306, MAX(0.00000001, (1/(1+EXP(-(INDEX(係数表!G:G,8) + $B306))))*(EXP(INDEX(係数表!H:H,8) + INDEX(係数表!I:I,8)*LN(INDEX(出力表!C:C,8)+1)))), MAX(0.00000001, (1-(1/(1+EXP(-(INDEX(係数表!G:G,8) + $B306)))))*(EXP(INDEX(係数表!H:H,8) + INDEX(係数表!I:I,8)*LN(INDEX(出力表!C:C,8)+1)))))))</f>
        <v>90.64117730902413</v>
      </c>
      <c r="W306" t="e">
        <f>MIN(100, MAX(0, (100*(INDEX(出力表!D:D,8))/(EXP(INDEX(係数表!B:B,8) + $C306) + (INDEX(出力表!D:D,8)))) + (乱数表!$T306*(Settings!B12/(((INDEX(出力表!D:D,8))+1)^INDEX(係数表!E:E,8)*INDEX(係数表!F:F,8))))))</f>
        <v>#VALUE!</v>
      </c>
      <c r="X306" t="e">
        <f>MIN(100, MAX(0, (INDEX(出力表!D:D,8))*V306/MAX(W306, Settings!B3)))</f>
        <v>#VALUE!</v>
      </c>
      <c r="Y306">
        <f>MIN(100, MAX(0, 100*BETAINV(乱数表!$I306, MAX(0.00000001, (1/(1+EXP(-(INDEX(係数表!G:G,9) + $B306))))*(EXP(INDEX(係数表!H:H,9) + INDEX(係数表!I:I,9)*LN(INDEX(出力表!C:C,9)+1)))), MAX(0.00000001, (1-(1/(1+EXP(-(INDEX(係数表!G:G,9) + $B306)))))*(EXP(INDEX(係数表!H:H,9) + INDEX(係数表!I:I,9)*LN(INDEX(出力表!C:C,9)+1)))))))</f>
        <v>98.353122102405564</v>
      </c>
      <c r="Z306" t="e">
        <f>MIN(100, MAX(0, (100*(INDEX(出力表!D:D,9))/(EXP(INDEX(係数表!B:B,9) + $C306) + (INDEX(出力表!D:D,9)))) + (乱数表!$U306*(Settings!B12/(((INDEX(出力表!D:D,9))+1)^INDEX(係数表!E:E,9)*INDEX(係数表!F:F,9))))))</f>
        <v>#VALUE!</v>
      </c>
      <c r="AA306" t="e">
        <f>MIN(100, MAX(0, (INDEX(出力表!D:D,9))*Y306/MAX(Z306, Settings!B3)))</f>
        <v>#VALUE!</v>
      </c>
      <c r="AB306">
        <f>MIN(100, MAX(0, 100*BETAINV(乱数表!$J306, MAX(0.00000001, (1/(1+EXP(-(INDEX(係数表!G:G,10) + $B306))))*(EXP(INDEX(係数表!H:H,10) + INDEX(係数表!I:I,10)*LN(INDEX(出力表!C:C,10)+1)))), MAX(0.00000001, (1-(1/(1+EXP(-(INDEX(係数表!G:G,10) + $B306)))))*(EXP(INDEX(係数表!H:H,10) + INDEX(係数表!I:I,10)*LN(INDEX(出力表!C:C,10)+1)))))))</f>
        <v>83.819100660436192</v>
      </c>
      <c r="AC306" t="e">
        <f>MIN(100, MAX(0, (100*(INDEX(出力表!D:D,10))/(EXP(INDEX(係数表!B:B,10) + $C306) + (INDEX(出力表!D:D,10)))) + (乱数表!$V306*(Settings!B12/(((INDEX(出力表!D:D,10))+1)^INDEX(係数表!E:E,10)*INDEX(係数表!F:F,10))))))</f>
        <v>#VALUE!</v>
      </c>
      <c r="AD306" t="e">
        <f>MIN(100, MAX(0, (INDEX(出力表!D:D,10))*AB306/MAX(AC306, Settings!B3)))</f>
        <v>#VALUE!</v>
      </c>
      <c r="AE306">
        <f>MIN(100, MAX(0, 100*BETAINV(乱数表!$K306, MAX(0.00000001, (1/(1+EXP(-(INDEX(係数表!G:G,11) + $B306))))*(EXP(INDEX(係数表!H:H,11) + INDEX(係数表!I:I,11)*LN(INDEX(出力表!C:C,11)+1)))), MAX(0.00000001, (1-(1/(1+EXP(-(INDEX(係数表!G:G,11) + $B306)))))*(EXP(INDEX(係数表!H:H,11) + INDEX(係数表!I:I,11)*LN(INDEX(出力表!C:C,11)+1)))))))</f>
        <v>91.636372473168208</v>
      </c>
      <c r="AF306" t="e">
        <f>MIN(100, MAX(0, (100*(INDEX(出力表!D:D,11))/(EXP(INDEX(係数表!B:B,11) + $C306) + (INDEX(出力表!D:D,11)))) + (乱数表!$W306*(Settings!B12/(((INDEX(出力表!D:D,11))+1)^INDEX(係数表!E:E,11)*INDEX(係数表!F:F,11))))))</f>
        <v>#VALUE!</v>
      </c>
      <c r="AG306" t="e">
        <f>MIN(100, MAX(0, (INDEX(出力表!D:D,11))*AE306/MAX(AF306, Settings!B3)))</f>
        <v>#VALUE!</v>
      </c>
      <c r="AH306">
        <f>MIN(100, MAX(0, 100*BETAINV(乱数表!$L306, MAX(0.00000001, (1/(1+EXP(-(INDEX(係数表!G:G,12) + $B306))))*(EXP(INDEX(係数表!H:H,12) + INDEX(係数表!I:I,12)*LN(INDEX(出力表!C:C,12)+1)))), MAX(0.00000001, (1-(1/(1+EXP(-(INDEX(係数表!G:G,12) + $B306)))))*(EXP(INDEX(係数表!H:H,12) + INDEX(係数表!I:I,12)*LN(INDEX(出力表!C:C,12)+1)))))))</f>
        <v>99.983108239596191</v>
      </c>
      <c r="AI306" t="e">
        <f>MIN(100, MAX(0, (100*(INDEX(出力表!D:D,12))/(EXP(INDEX(係数表!B:B,12) + $C306) + (INDEX(出力表!D:D,12)))) + (乱数表!$X306*(Settings!B12/(((INDEX(出力表!D:D,12))+1)^INDEX(係数表!E:E,12)*INDEX(係数表!F:F,12))))))</f>
        <v>#VALUE!</v>
      </c>
      <c r="AJ306" t="e">
        <f>MIN(100, MAX(0, (INDEX(出力表!D:D,12))*AH306/MAX(AI306, Settings!B3)))</f>
        <v>#VALUE!</v>
      </c>
      <c r="AK306">
        <f>MIN(100, MAX(0, 100*BETAINV(乱数表!$M306, MAX(0.00000001, (1/(1+EXP(-(INDEX(係数表!G:G,13) + $B306))))*(EXP(INDEX(係数表!H:H,13) + INDEX(係数表!I:I,13)*LN(INDEX(出力表!C:C,13)+1)))), MAX(0.00000001, (1-(1/(1+EXP(-(INDEX(係数表!G:G,13) + $B306)))))*(EXP(INDEX(係数表!H:H,13) + INDEX(係数表!I:I,13)*LN(INDEX(出力表!C:C,13)+1)))))))</f>
        <v>97.936669779959189</v>
      </c>
      <c r="AL306" t="e">
        <f>MIN(100, MAX(0, (100*(INDEX(出力表!D:D,13))/(EXP(INDEX(係数表!B:B,13) + $C306) + (INDEX(出力表!D:D,13)))) + (乱数表!$Y306*(Settings!B12/(((INDEX(出力表!D:D,13))+1)^INDEX(係数表!E:E,13)*INDEX(係数表!F:F,13))))))</f>
        <v>#VALUE!</v>
      </c>
      <c r="AM306" t="e">
        <f>MIN(100, MAX(0, (INDEX(出力表!D:D,13))*AK306/MAX(AL306, Settings!B3)))</f>
        <v>#VALUE!</v>
      </c>
      <c r="AN306">
        <f>IF(ISNUMBER(F306), INDEX(出力表!B:B,2)*F306, 0)+IF(ISNUMBER(I306), INDEX(出力表!B:B,3)*I306, 0)+IF(ISNUMBER(L306), INDEX(出力表!B:B,4)*L306, 0)+IF(ISNUMBER(O306), INDEX(出力表!B:B,5)*O306, 0)+IF(ISNUMBER(R306), INDEX(出力表!B:B,6)*R306, 0)+IF(ISNUMBER(U306), INDEX(出力表!B:B,7)*U306, 0)+IF(ISNUMBER(X306), INDEX(出力表!B:B,8)*X306, 0)+IF(ISNUMBER(AA306), INDEX(出力表!B:B,9)*AA306, 0)+IF(ISNUMBER(AD306), INDEX(出力表!B:B,10)*AD306, 0)+IF(ISNUMBER(AG306), INDEX(出力表!B:B,11)*AG306, 0)+IF(ISNUMBER(AJ306), INDEX(出力表!B:B,12)*AJ306, 0)+IF(ISNUMBER(AM306), INDEX(出力表!B:B,13)*AM306, 0)</f>
        <v>0</v>
      </c>
      <c r="AO306">
        <f>IF(ISNUMBER(F306), INDEX(出力表!B:B,2), 0)+IF(ISNUMBER(I306), INDEX(出力表!B:B,3), 0)+IF(ISNUMBER(L306), INDEX(出力表!B:B,4), 0)+IF(ISNUMBER(O306), INDEX(出力表!B:B,5), 0)+IF(ISNUMBER(R306), INDEX(出力表!B:B,6), 0)+IF(ISNUMBER(U306), INDEX(出力表!B:B,7), 0)+IF(ISNUMBER(X306), INDEX(出力表!B:B,8), 0)+IF(ISNUMBER(AA306), INDEX(出力表!B:B,9), 0)+IF(ISNUMBER(AD306), INDEX(出力表!B:B,10), 0)+IF(ISNUMBER(AG306), INDEX(出力表!B:B,11), 0)+IF(ISNUMBER(AJ306), INDEX(出力表!B:B,12), 0)+IF(ISNUMBER(AM306), INDEX(出力表!B:B,13), 0)</f>
        <v>0</v>
      </c>
      <c r="AP306" t="str">
        <f t="shared" si="4"/>
        <v/>
      </c>
    </row>
    <row r="307" spans="1:42" x14ac:dyDescent="0.2">
      <c r="A307">
        <v>306</v>
      </c>
      <c r="B307">
        <f>IF(UPPER(Settings!B4)="TRUE", 乱数表!$Z307*Settings!B10, 0)</f>
        <v>-0.1022316387421104</v>
      </c>
      <c r="C307">
        <f>IF(UPPER(Settings!B4)="TRUE", 乱数表!$AA307*Settings!B11, 0)</f>
        <v>2.0662041359932716E-3</v>
      </c>
      <c r="D307">
        <f>MIN(100, MAX(0, 100*BETAINV(乱数表!$B307, MAX(0.00000001, (1/(1+EXP(-(INDEX(係数表!G:G,2) + $B307))))*(EXP(INDEX(係数表!H:H,2) + INDEX(係数表!I:I,2)*LN(INDEX(出力表!C:C,2)+1)))), MAX(0.00000001, (1-(1/(1+EXP(-(INDEX(係数表!G:G,2) + $B307)))))*(EXP(INDEX(係数表!H:H,2) + INDEX(係数表!I:I,2)*LN(INDEX(出力表!C:C,2)+1)))))))</f>
        <v>94.152771645161053</v>
      </c>
      <c r="E307" t="e">
        <f>MIN(100, MAX(0, (100*(INDEX(出力表!D:D,2))/(EXP(INDEX(係数表!B:B,2) + $C307) + (INDEX(出力表!D:D,2)))) + (乱数表!$N307*(Settings!B12/(((INDEX(出力表!D:D,2))+1)^INDEX(係数表!E:E,2)*INDEX(係数表!F:F,2))))))</f>
        <v>#VALUE!</v>
      </c>
      <c r="F307" t="e">
        <f>MIN(100, MAX(0, (INDEX(出力表!D:D,2))*D307/MAX(E307, Settings!B3)))</f>
        <v>#VALUE!</v>
      </c>
      <c r="G307">
        <f>MIN(100, MAX(0, 100*BETAINV(乱数表!$C307, MAX(0.00000001, (1/(1+EXP(-(INDEX(係数表!G:G,3) + $B307))))*(EXP(INDEX(係数表!H:H,3) + INDEX(係数表!I:I,3)*LN(INDEX(出力表!C:C,3)+1)))), MAX(0.00000001, (1-(1/(1+EXP(-(INDEX(係数表!G:G,3) + $B307)))))*(EXP(INDEX(係数表!H:H,3) + INDEX(係数表!I:I,3)*LN(INDEX(出力表!C:C,3)+1)))))))</f>
        <v>92.262452579157227</v>
      </c>
      <c r="H307" t="e">
        <f>MIN(100, MAX(0, (100*(INDEX(出力表!D:D,3))/(EXP(INDEX(係数表!B:B,3) + $C307) + (INDEX(出力表!D:D,3)))) + (乱数表!$O307*(Settings!B12/(((INDEX(出力表!D:D,3))+1)^INDEX(係数表!E:E,3)*INDEX(係数表!F:F,3))))))</f>
        <v>#VALUE!</v>
      </c>
      <c r="I307" t="e">
        <f>MIN(100, MAX(0, (INDEX(出力表!D:D,3))*G307/MAX(H307, Settings!B3)))</f>
        <v>#VALUE!</v>
      </c>
      <c r="J307">
        <f>MIN(100, MAX(0, 100*BETAINV(乱数表!$D307, MAX(0.00000001, (1/(1+EXP(-(INDEX(係数表!G:G,4) + $B307))))*(EXP(INDEX(係数表!H:H,4) + INDEX(係数表!I:I,4)*LN(INDEX(出力表!C:C,4)+1)))), MAX(0.00000001, (1-(1/(1+EXP(-(INDEX(係数表!G:G,4) + $B307)))))*(EXP(INDEX(係数表!H:H,4) + INDEX(係数表!I:I,4)*LN(INDEX(出力表!C:C,4)+1)))))))</f>
        <v>74.486016677823685</v>
      </c>
      <c r="K307" t="e">
        <f>MIN(100, MAX(0, (100*(INDEX(出力表!D:D,4))/(EXP(INDEX(係数表!B:B,4) + $C307) + (INDEX(出力表!D:D,4)))) + (乱数表!$P307*(Settings!B12/(((INDEX(出力表!D:D,4))+1)^INDEX(係数表!E:E,4)*INDEX(係数表!F:F,4))))))</f>
        <v>#VALUE!</v>
      </c>
      <c r="L307" t="e">
        <f>MIN(100, MAX(0, (INDEX(出力表!D:D,4))*J307/MAX(K307, Settings!B3)))</f>
        <v>#VALUE!</v>
      </c>
      <c r="M307">
        <f>MIN(100, MAX(0, 100*BETAINV(乱数表!$E307, MAX(0.00000001, (1/(1+EXP(-(INDEX(係数表!G:G,5) + $B307))))*(EXP(INDEX(係数表!H:H,5) + INDEX(係数表!I:I,5)*LN(INDEX(出力表!C:C,5)+1)))), MAX(0.00000001, (1-(1/(1+EXP(-(INDEX(係数表!G:G,5) + $B307)))))*(EXP(INDEX(係数表!H:H,5) + INDEX(係数表!I:I,5)*LN(INDEX(出力表!C:C,5)+1)))))))</f>
        <v>92.177708024000822</v>
      </c>
      <c r="N307" t="e">
        <f>MIN(100, MAX(0, (100*(INDEX(出力表!D:D,5))/(EXP(INDEX(係数表!B:B,5) + $C307) + (INDEX(出力表!D:D,5)))) + (乱数表!$Q307*(Settings!B12/(((INDEX(出力表!D:D,5))+1)^INDEX(係数表!E:E,5)*INDEX(係数表!F:F,5))))))</f>
        <v>#VALUE!</v>
      </c>
      <c r="O307" t="e">
        <f>MIN(100, MAX(0, (INDEX(出力表!D:D,5))*M307/MAX(N307, Settings!B3)))</f>
        <v>#VALUE!</v>
      </c>
      <c r="P307">
        <f>MIN(100, MAX(0, 100*BETAINV(乱数表!$F307, MAX(0.00000001, (1/(1+EXP(-(INDEX(係数表!G:G,6) + $B307))))*(EXP(INDEX(係数表!H:H,6) + INDEX(係数表!I:I,6)*LN(INDEX(出力表!C:C,6)+1)))), MAX(0.00000001, (1-(1/(1+EXP(-(INDEX(係数表!G:G,6) + $B307)))))*(EXP(INDEX(係数表!H:H,6) + INDEX(係数表!I:I,6)*LN(INDEX(出力表!C:C,6)+1)))))))</f>
        <v>97.053289961024063</v>
      </c>
      <c r="Q307" t="e">
        <f>MIN(100, MAX(0, (100*(INDEX(出力表!D:D,6))/(EXP(INDEX(係数表!B:B,6) + $C307) + (INDEX(出力表!D:D,6)))) + (乱数表!$R307*(Settings!B12/(((INDEX(出力表!D:D,6))+1)^INDEX(係数表!E:E,6)*INDEX(係数表!F:F,6))))))</f>
        <v>#VALUE!</v>
      </c>
      <c r="R307" t="e">
        <f>MIN(100, MAX(0, (INDEX(出力表!D:D,6))*P307/MAX(Q307, Settings!B3)))</f>
        <v>#VALUE!</v>
      </c>
      <c r="S307">
        <f>MIN(100, MAX(0, 100*BETAINV(乱数表!$G307, MAX(0.00000001, (1/(1+EXP(-(INDEX(係数表!G:G,7) + $B307))))*(EXP(INDEX(係数表!H:H,7) + INDEX(係数表!I:I,7)*LN(INDEX(出力表!C:C,7)+1)))), MAX(0.00000001, (1-(1/(1+EXP(-(INDEX(係数表!G:G,7) + $B307)))))*(EXP(INDEX(係数表!H:H,7) + INDEX(係数表!I:I,7)*LN(INDEX(出力表!C:C,7)+1)))))))</f>
        <v>86.27878210237759</v>
      </c>
      <c r="T307" t="e">
        <f>MIN(100, MAX(0, (100*(INDEX(出力表!D:D,7))/(EXP(INDEX(係数表!B:B,7) + $C307) + (INDEX(出力表!D:D,7)))) + (乱数表!$S307*(Settings!B12/(((INDEX(出力表!D:D,7))+1)^INDEX(係数表!E:E,7)*INDEX(係数表!F:F,7))))))</f>
        <v>#VALUE!</v>
      </c>
      <c r="U307" t="e">
        <f>MIN(100, MAX(0, (INDEX(出力表!D:D,7))*S307/MAX(T307, Settings!B3)))</f>
        <v>#VALUE!</v>
      </c>
      <c r="V307">
        <f>MIN(100, MAX(0, 100*BETAINV(乱数表!$H307, MAX(0.00000001, (1/(1+EXP(-(INDEX(係数表!G:G,8) + $B307))))*(EXP(INDEX(係数表!H:H,8) + INDEX(係数表!I:I,8)*LN(INDEX(出力表!C:C,8)+1)))), MAX(0.00000001, (1-(1/(1+EXP(-(INDEX(係数表!G:G,8) + $B307)))))*(EXP(INDEX(係数表!H:H,8) + INDEX(係数表!I:I,8)*LN(INDEX(出力表!C:C,8)+1)))))))</f>
        <v>82.065722070388148</v>
      </c>
      <c r="W307" t="e">
        <f>MIN(100, MAX(0, (100*(INDEX(出力表!D:D,8))/(EXP(INDEX(係数表!B:B,8) + $C307) + (INDEX(出力表!D:D,8)))) + (乱数表!$T307*(Settings!B12/(((INDEX(出力表!D:D,8))+1)^INDEX(係数表!E:E,8)*INDEX(係数表!F:F,8))))))</f>
        <v>#VALUE!</v>
      </c>
      <c r="X307" t="e">
        <f>MIN(100, MAX(0, (INDEX(出力表!D:D,8))*V307/MAX(W307, Settings!B3)))</f>
        <v>#VALUE!</v>
      </c>
      <c r="Y307">
        <f>MIN(100, MAX(0, 100*BETAINV(乱数表!$I307, MAX(0.00000001, (1/(1+EXP(-(INDEX(係数表!G:G,9) + $B307))))*(EXP(INDEX(係数表!H:H,9) + INDEX(係数表!I:I,9)*LN(INDEX(出力表!C:C,9)+1)))), MAX(0.00000001, (1-(1/(1+EXP(-(INDEX(係数表!G:G,9) + $B307)))))*(EXP(INDEX(係数表!H:H,9) + INDEX(係数表!I:I,9)*LN(INDEX(出力表!C:C,9)+1)))))))</f>
        <v>66.718525540822142</v>
      </c>
      <c r="Z307" t="e">
        <f>MIN(100, MAX(0, (100*(INDEX(出力表!D:D,9))/(EXP(INDEX(係数表!B:B,9) + $C307) + (INDEX(出力表!D:D,9)))) + (乱数表!$U307*(Settings!B12/(((INDEX(出力表!D:D,9))+1)^INDEX(係数表!E:E,9)*INDEX(係数表!F:F,9))))))</f>
        <v>#VALUE!</v>
      </c>
      <c r="AA307" t="e">
        <f>MIN(100, MAX(0, (INDEX(出力表!D:D,9))*Y307/MAX(Z307, Settings!B3)))</f>
        <v>#VALUE!</v>
      </c>
      <c r="AB307">
        <f>MIN(100, MAX(0, 100*BETAINV(乱数表!$J307, MAX(0.00000001, (1/(1+EXP(-(INDEX(係数表!G:G,10) + $B307))))*(EXP(INDEX(係数表!H:H,10) + INDEX(係数表!I:I,10)*LN(INDEX(出力表!C:C,10)+1)))), MAX(0.00000001, (1-(1/(1+EXP(-(INDEX(係数表!G:G,10) + $B307)))))*(EXP(INDEX(係数表!H:H,10) + INDEX(係数表!I:I,10)*LN(INDEX(出力表!C:C,10)+1)))))))</f>
        <v>85.618498280431737</v>
      </c>
      <c r="AC307" t="e">
        <f>MIN(100, MAX(0, (100*(INDEX(出力表!D:D,10))/(EXP(INDEX(係数表!B:B,10) + $C307) + (INDEX(出力表!D:D,10)))) + (乱数表!$V307*(Settings!B12/(((INDEX(出力表!D:D,10))+1)^INDEX(係数表!E:E,10)*INDEX(係数表!F:F,10))))))</f>
        <v>#VALUE!</v>
      </c>
      <c r="AD307" t="e">
        <f>MIN(100, MAX(0, (INDEX(出力表!D:D,10))*AB307/MAX(AC307, Settings!B3)))</f>
        <v>#VALUE!</v>
      </c>
      <c r="AE307">
        <f>MIN(100, MAX(0, 100*BETAINV(乱数表!$K307, MAX(0.00000001, (1/(1+EXP(-(INDEX(係数表!G:G,11) + $B307))))*(EXP(INDEX(係数表!H:H,11) + INDEX(係数表!I:I,11)*LN(INDEX(出力表!C:C,11)+1)))), MAX(0.00000001, (1-(1/(1+EXP(-(INDEX(係数表!G:G,11) + $B307)))))*(EXP(INDEX(係数表!H:H,11) + INDEX(係数表!I:I,11)*LN(INDEX(出力表!C:C,11)+1)))))))</f>
        <v>66.785679494563908</v>
      </c>
      <c r="AF307" t="e">
        <f>MIN(100, MAX(0, (100*(INDEX(出力表!D:D,11))/(EXP(INDEX(係数表!B:B,11) + $C307) + (INDEX(出力表!D:D,11)))) + (乱数表!$W307*(Settings!B12/(((INDEX(出力表!D:D,11))+1)^INDEX(係数表!E:E,11)*INDEX(係数表!F:F,11))))))</f>
        <v>#VALUE!</v>
      </c>
      <c r="AG307" t="e">
        <f>MIN(100, MAX(0, (INDEX(出力表!D:D,11))*AE307/MAX(AF307, Settings!B3)))</f>
        <v>#VALUE!</v>
      </c>
      <c r="AH307">
        <f>MIN(100, MAX(0, 100*BETAINV(乱数表!$L307, MAX(0.00000001, (1/(1+EXP(-(INDEX(係数表!G:G,12) + $B307))))*(EXP(INDEX(係数表!H:H,12) + INDEX(係数表!I:I,12)*LN(INDEX(出力表!C:C,12)+1)))), MAX(0.00000001, (1-(1/(1+EXP(-(INDEX(係数表!G:G,12) + $B307)))))*(EXP(INDEX(係数表!H:H,12) + INDEX(係数表!I:I,12)*LN(INDEX(出力表!C:C,12)+1)))))))</f>
        <v>93.762393322527615</v>
      </c>
      <c r="AI307" t="e">
        <f>MIN(100, MAX(0, (100*(INDEX(出力表!D:D,12))/(EXP(INDEX(係数表!B:B,12) + $C307) + (INDEX(出力表!D:D,12)))) + (乱数表!$X307*(Settings!B12/(((INDEX(出力表!D:D,12))+1)^INDEX(係数表!E:E,12)*INDEX(係数表!F:F,12))))))</f>
        <v>#VALUE!</v>
      </c>
      <c r="AJ307" t="e">
        <f>MIN(100, MAX(0, (INDEX(出力表!D:D,12))*AH307/MAX(AI307, Settings!B3)))</f>
        <v>#VALUE!</v>
      </c>
      <c r="AK307">
        <f>MIN(100, MAX(0, 100*BETAINV(乱数表!$M307, MAX(0.00000001, (1/(1+EXP(-(INDEX(係数表!G:G,13) + $B307))))*(EXP(INDEX(係数表!H:H,13) + INDEX(係数表!I:I,13)*LN(INDEX(出力表!C:C,13)+1)))), MAX(0.00000001, (1-(1/(1+EXP(-(INDEX(係数表!G:G,13) + $B307)))))*(EXP(INDEX(係数表!H:H,13) + INDEX(係数表!I:I,13)*LN(INDEX(出力表!C:C,13)+1)))))))</f>
        <v>98.616063768861366</v>
      </c>
      <c r="AL307" t="e">
        <f>MIN(100, MAX(0, (100*(INDEX(出力表!D:D,13))/(EXP(INDEX(係数表!B:B,13) + $C307) + (INDEX(出力表!D:D,13)))) + (乱数表!$Y307*(Settings!B12/(((INDEX(出力表!D:D,13))+1)^INDEX(係数表!E:E,13)*INDEX(係数表!F:F,13))))))</f>
        <v>#VALUE!</v>
      </c>
      <c r="AM307" t="e">
        <f>MIN(100, MAX(0, (INDEX(出力表!D:D,13))*AK307/MAX(AL307, Settings!B3)))</f>
        <v>#VALUE!</v>
      </c>
      <c r="AN307">
        <f>IF(ISNUMBER(F307), INDEX(出力表!B:B,2)*F307, 0)+IF(ISNUMBER(I307), INDEX(出力表!B:B,3)*I307, 0)+IF(ISNUMBER(L307), INDEX(出力表!B:B,4)*L307, 0)+IF(ISNUMBER(O307), INDEX(出力表!B:B,5)*O307, 0)+IF(ISNUMBER(R307), INDEX(出力表!B:B,6)*R307, 0)+IF(ISNUMBER(U307), INDEX(出力表!B:B,7)*U307, 0)+IF(ISNUMBER(X307), INDEX(出力表!B:B,8)*X307, 0)+IF(ISNUMBER(AA307), INDEX(出力表!B:B,9)*AA307, 0)+IF(ISNUMBER(AD307), INDEX(出力表!B:B,10)*AD307, 0)+IF(ISNUMBER(AG307), INDEX(出力表!B:B,11)*AG307, 0)+IF(ISNUMBER(AJ307), INDEX(出力表!B:B,12)*AJ307, 0)+IF(ISNUMBER(AM307), INDEX(出力表!B:B,13)*AM307, 0)</f>
        <v>0</v>
      </c>
      <c r="AO307">
        <f>IF(ISNUMBER(F307), INDEX(出力表!B:B,2), 0)+IF(ISNUMBER(I307), INDEX(出力表!B:B,3), 0)+IF(ISNUMBER(L307), INDEX(出力表!B:B,4), 0)+IF(ISNUMBER(O307), INDEX(出力表!B:B,5), 0)+IF(ISNUMBER(R307), INDEX(出力表!B:B,6), 0)+IF(ISNUMBER(U307), INDEX(出力表!B:B,7), 0)+IF(ISNUMBER(X307), INDEX(出力表!B:B,8), 0)+IF(ISNUMBER(AA307), INDEX(出力表!B:B,9), 0)+IF(ISNUMBER(AD307), INDEX(出力表!B:B,10), 0)+IF(ISNUMBER(AG307), INDEX(出力表!B:B,11), 0)+IF(ISNUMBER(AJ307), INDEX(出力表!B:B,12), 0)+IF(ISNUMBER(AM307), INDEX(出力表!B:B,13), 0)</f>
        <v>0</v>
      </c>
      <c r="AP307" t="str">
        <f t="shared" si="4"/>
        <v/>
      </c>
    </row>
    <row r="308" spans="1:42" x14ac:dyDescent="0.2">
      <c r="A308">
        <v>307</v>
      </c>
      <c r="B308">
        <f>IF(UPPER(Settings!B4)="TRUE", 乱数表!$Z308*Settings!B10, 0)</f>
        <v>7.927759789173058E-3</v>
      </c>
      <c r="C308">
        <f>IF(UPPER(Settings!B4)="TRUE", 乱数表!$AA308*Settings!B11, 0)</f>
        <v>3.5588385078617564E-2</v>
      </c>
      <c r="D308">
        <f>MIN(100, MAX(0, 100*BETAINV(乱数表!$B308, MAX(0.00000001, (1/(1+EXP(-(INDEX(係数表!G:G,2) + $B308))))*(EXP(INDEX(係数表!H:H,2) + INDEX(係数表!I:I,2)*LN(INDEX(出力表!C:C,2)+1)))), MAX(0.00000001, (1-(1/(1+EXP(-(INDEX(係数表!G:G,2) + $B308)))))*(EXP(INDEX(係数表!H:H,2) + INDEX(係数表!I:I,2)*LN(INDEX(出力表!C:C,2)+1)))))))</f>
        <v>79.617176470843788</v>
      </c>
      <c r="E308" t="e">
        <f>MIN(100, MAX(0, (100*(INDEX(出力表!D:D,2))/(EXP(INDEX(係数表!B:B,2) + $C308) + (INDEX(出力表!D:D,2)))) + (乱数表!$N308*(Settings!B12/(((INDEX(出力表!D:D,2))+1)^INDEX(係数表!E:E,2)*INDEX(係数表!F:F,2))))))</f>
        <v>#VALUE!</v>
      </c>
      <c r="F308" t="e">
        <f>MIN(100, MAX(0, (INDEX(出力表!D:D,2))*D308/MAX(E308, Settings!B3)))</f>
        <v>#VALUE!</v>
      </c>
      <c r="G308">
        <f>MIN(100, MAX(0, 100*BETAINV(乱数表!$C308, MAX(0.00000001, (1/(1+EXP(-(INDEX(係数表!G:G,3) + $B308))))*(EXP(INDEX(係数表!H:H,3) + INDEX(係数表!I:I,3)*LN(INDEX(出力表!C:C,3)+1)))), MAX(0.00000001, (1-(1/(1+EXP(-(INDEX(係数表!G:G,3) + $B308)))))*(EXP(INDEX(係数表!H:H,3) + INDEX(係数表!I:I,3)*LN(INDEX(出力表!C:C,3)+1)))))))</f>
        <v>61.517587973428945</v>
      </c>
      <c r="H308" t="e">
        <f>MIN(100, MAX(0, (100*(INDEX(出力表!D:D,3))/(EXP(INDEX(係数表!B:B,3) + $C308) + (INDEX(出力表!D:D,3)))) + (乱数表!$O308*(Settings!B12/(((INDEX(出力表!D:D,3))+1)^INDEX(係数表!E:E,3)*INDEX(係数表!F:F,3))))))</f>
        <v>#VALUE!</v>
      </c>
      <c r="I308" t="e">
        <f>MIN(100, MAX(0, (INDEX(出力表!D:D,3))*G308/MAX(H308, Settings!B3)))</f>
        <v>#VALUE!</v>
      </c>
      <c r="J308">
        <f>MIN(100, MAX(0, 100*BETAINV(乱数表!$D308, MAX(0.00000001, (1/(1+EXP(-(INDEX(係数表!G:G,4) + $B308))))*(EXP(INDEX(係数表!H:H,4) + INDEX(係数表!I:I,4)*LN(INDEX(出力表!C:C,4)+1)))), MAX(0.00000001, (1-(1/(1+EXP(-(INDEX(係数表!G:G,4) + $B308)))))*(EXP(INDEX(係数表!H:H,4) + INDEX(係数表!I:I,4)*LN(INDEX(出力表!C:C,4)+1)))))))</f>
        <v>94.213838618663019</v>
      </c>
      <c r="K308" t="e">
        <f>MIN(100, MAX(0, (100*(INDEX(出力表!D:D,4))/(EXP(INDEX(係数表!B:B,4) + $C308) + (INDEX(出力表!D:D,4)))) + (乱数表!$P308*(Settings!B12/(((INDEX(出力表!D:D,4))+1)^INDEX(係数表!E:E,4)*INDEX(係数表!F:F,4))))))</f>
        <v>#VALUE!</v>
      </c>
      <c r="L308" t="e">
        <f>MIN(100, MAX(0, (INDEX(出力表!D:D,4))*J308/MAX(K308, Settings!B3)))</f>
        <v>#VALUE!</v>
      </c>
      <c r="M308">
        <f>MIN(100, MAX(0, 100*BETAINV(乱数表!$E308, MAX(0.00000001, (1/(1+EXP(-(INDEX(係数表!G:G,5) + $B308))))*(EXP(INDEX(係数表!H:H,5) + INDEX(係数表!I:I,5)*LN(INDEX(出力表!C:C,5)+1)))), MAX(0.00000001, (1-(1/(1+EXP(-(INDEX(係数表!G:G,5) + $B308)))))*(EXP(INDEX(係数表!H:H,5) + INDEX(係数表!I:I,5)*LN(INDEX(出力表!C:C,5)+1)))))))</f>
        <v>98.018056750901678</v>
      </c>
      <c r="N308" t="e">
        <f>MIN(100, MAX(0, (100*(INDEX(出力表!D:D,5))/(EXP(INDEX(係数表!B:B,5) + $C308) + (INDEX(出力表!D:D,5)))) + (乱数表!$Q308*(Settings!B12/(((INDEX(出力表!D:D,5))+1)^INDEX(係数表!E:E,5)*INDEX(係数表!F:F,5))))))</f>
        <v>#VALUE!</v>
      </c>
      <c r="O308" t="e">
        <f>MIN(100, MAX(0, (INDEX(出力表!D:D,5))*M308/MAX(N308, Settings!B3)))</f>
        <v>#VALUE!</v>
      </c>
      <c r="P308">
        <f>MIN(100, MAX(0, 100*BETAINV(乱数表!$F308, MAX(0.00000001, (1/(1+EXP(-(INDEX(係数表!G:G,6) + $B308))))*(EXP(INDEX(係数表!H:H,6) + INDEX(係数表!I:I,6)*LN(INDEX(出力表!C:C,6)+1)))), MAX(0.00000001, (1-(1/(1+EXP(-(INDEX(係数表!G:G,6) + $B308)))))*(EXP(INDEX(係数表!H:H,6) + INDEX(係数表!I:I,6)*LN(INDEX(出力表!C:C,6)+1)))))))</f>
        <v>99.903538886700261</v>
      </c>
      <c r="Q308" t="e">
        <f>MIN(100, MAX(0, (100*(INDEX(出力表!D:D,6))/(EXP(INDEX(係数表!B:B,6) + $C308) + (INDEX(出力表!D:D,6)))) + (乱数表!$R308*(Settings!B12/(((INDEX(出力表!D:D,6))+1)^INDEX(係数表!E:E,6)*INDEX(係数表!F:F,6))))))</f>
        <v>#VALUE!</v>
      </c>
      <c r="R308" t="e">
        <f>MIN(100, MAX(0, (INDEX(出力表!D:D,6))*P308/MAX(Q308, Settings!B3)))</f>
        <v>#VALUE!</v>
      </c>
      <c r="S308">
        <f>MIN(100, MAX(0, 100*BETAINV(乱数表!$G308, MAX(0.00000001, (1/(1+EXP(-(INDEX(係数表!G:G,7) + $B308))))*(EXP(INDEX(係数表!H:H,7) + INDEX(係数表!I:I,7)*LN(INDEX(出力表!C:C,7)+1)))), MAX(0.00000001, (1-(1/(1+EXP(-(INDEX(係数表!G:G,7) + $B308)))))*(EXP(INDEX(係数表!H:H,7) + INDEX(係数表!I:I,7)*LN(INDEX(出力表!C:C,7)+1)))))))</f>
        <v>99.844948172031295</v>
      </c>
      <c r="T308" t="e">
        <f>MIN(100, MAX(0, (100*(INDEX(出力表!D:D,7))/(EXP(INDEX(係数表!B:B,7) + $C308) + (INDEX(出力表!D:D,7)))) + (乱数表!$S308*(Settings!B12/(((INDEX(出力表!D:D,7))+1)^INDEX(係数表!E:E,7)*INDEX(係数表!F:F,7))))))</f>
        <v>#VALUE!</v>
      </c>
      <c r="U308" t="e">
        <f>MIN(100, MAX(0, (INDEX(出力表!D:D,7))*S308/MAX(T308, Settings!B3)))</f>
        <v>#VALUE!</v>
      </c>
      <c r="V308">
        <f>MIN(100, MAX(0, 100*BETAINV(乱数表!$H308, MAX(0.00000001, (1/(1+EXP(-(INDEX(係数表!G:G,8) + $B308))))*(EXP(INDEX(係数表!H:H,8) + INDEX(係数表!I:I,8)*LN(INDEX(出力表!C:C,8)+1)))), MAX(0.00000001, (1-(1/(1+EXP(-(INDEX(係数表!G:G,8) + $B308)))))*(EXP(INDEX(係数表!H:H,8) + INDEX(係数表!I:I,8)*LN(INDEX(出力表!C:C,8)+1)))))))</f>
        <v>87.519907322649729</v>
      </c>
      <c r="W308" t="e">
        <f>MIN(100, MAX(0, (100*(INDEX(出力表!D:D,8))/(EXP(INDEX(係数表!B:B,8) + $C308) + (INDEX(出力表!D:D,8)))) + (乱数表!$T308*(Settings!B12/(((INDEX(出力表!D:D,8))+1)^INDEX(係数表!E:E,8)*INDEX(係数表!F:F,8))))))</f>
        <v>#VALUE!</v>
      </c>
      <c r="X308" t="e">
        <f>MIN(100, MAX(0, (INDEX(出力表!D:D,8))*V308/MAX(W308, Settings!B3)))</f>
        <v>#VALUE!</v>
      </c>
      <c r="Y308">
        <f>MIN(100, MAX(0, 100*BETAINV(乱数表!$I308, MAX(0.00000001, (1/(1+EXP(-(INDEX(係数表!G:G,9) + $B308))))*(EXP(INDEX(係数表!H:H,9) + INDEX(係数表!I:I,9)*LN(INDEX(出力表!C:C,9)+1)))), MAX(0.00000001, (1-(1/(1+EXP(-(INDEX(係数表!G:G,9) + $B308)))))*(EXP(INDEX(係数表!H:H,9) + INDEX(係数表!I:I,9)*LN(INDEX(出力表!C:C,9)+1)))))))</f>
        <v>88.767285865787784</v>
      </c>
      <c r="Z308" t="e">
        <f>MIN(100, MAX(0, (100*(INDEX(出力表!D:D,9))/(EXP(INDEX(係数表!B:B,9) + $C308) + (INDEX(出力表!D:D,9)))) + (乱数表!$U308*(Settings!B12/(((INDEX(出力表!D:D,9))+1)^INDEX(係数表!E:E,9)*INDEX(係数表!F:F,9))))))</f>
        <v>#VALUE!</v>
      </c>
      <c r="AA308" t="e">
        <f>MIN(100, MAX(0, (INDEX(出力表!D:D,9))*Y308/MAX(Z308, Settings!B3)))</f>
        <v>#VALUE!</v>
      </c>
      <c r="AB308">
        <f>MIN(100, MAX(0, 100*BETAINV(乱数表!$J308, MAX(0.00000001, (1/(1+EXP(-(INDEX(係数表!G:G,10) + $B308))))*(EXP(INDEX(係数表!H:H,10) + INDEX(係数表!I:I,10)*LN(INDEX(出力表!C:C,10)+1)))), MAX(0.00000001, (1-(1/(1+EXP(-(INDEX(係数表!G:G,10) + $B308)))))*(EXP(INDEX(係数表!H:H,10) + INDEX(係数表!I:I,10)*LN(INDEX(出力表!C:C,10)+1)))))))</f>
        <v>91.84373293179398</v>
      </c>
      <c r="AC308" t="e">
        <f>MIN(100, MAX(0, (100*(INDEX(出力表!D:D,10))/(EXP(INDEX(係数表!B:B,10) + $C308) + (INDEX(出力表!D:D,10)))) + (乱数表!$V308*(Settings!B12/(((INDEX(出力表!D:D,10))+1)^INDEX(係数表!E:E,10)*INDEX(係数表!F:F,10))))))</f>
        <v>#VALUE!</v>
      </c>
      <c r="AD308" t="e">
        <f>MIN(100, MAX(0, (INDEX(出力表!D:D,10))*AB308/MAX(AC308, Settings!B3)))</f>
        <v>#VALUE!</v>
      </c>
      <c r="AE308">
        <f>MIN(100, MAX(0, 100*BETAINV(乱数表!$K308, MAX(0.00000001, (1/(1+EXP(-(INDEX(係数表!G:G,11) + $B308))))*(EXP(INDEX(係数表!H:H,11) + INDEX(係数表!I:I,11)*LN(INDEX(出力表!C:C,11)+1)))), MAX(0.00000001, (1-(1/(1+EXP(-(INDEX(係数表!G:G,11) + $B308)))))*(EXP(INDEX(係数表!H:H,11) + INDEX(係数表!I:I,11)*LN(INDEX(出力表!C:C,11)+1)))))))</f>
        <v>97.262018634700368</v>
      </c>
      <c r="AF308" t="e">
        <f>MIN(100, MAX(0, (100*(INDEX(出力表!D:D,11))/(EXP(INDEX(係数表!B:B,11) + $C308) + (INDEX(出力表!D:D,11)))) + (乱数表!$W308*(Settings!B12/(((INDEX(出力表!D:D,11))+1)^INDEX(係数表!E:E,11)*INDEX(係数表!F:F,11))))))</f>
        <v>#VALUE!</v>
      </c>
      <c r="AG308" t="e">
        <f>MIN(100, MAX(0, (INDEX(出力表!D:D,11))*AE308/MAX(AF308, Settings!B3)))</f>
        <v>#VALUE!</v>
      </c>
      <c r="AH308">
        <f>MIN(100, MAX(0, 100*BETAINV(乱数表!$L308, MAX(0.00000001, (1/(1+EXP(-(INDEX(係数表!G:G,12) + $B308))))*(EXP(INDEX(係数表!H:H,12) + INDEX(係数表!I:I,12)*LN(INDEX(出力表!C:C,12)+1)))), MAX(0.00000001, (1-(1/(1+EXP(-(INDEX(係数表!G:G,12) + $B308)))))*(EXP(INDEX(係数表!H:H,12) + INDEX(係数表!I:I,12)*LN(INDEX(出力表!C:C,12)+1)))))))</f>
        <v>79.0064148126215</v>
      </c>
      <c r="AI308" t="e">
        <f>MIN(100, MAX(0, (100*(INDEX(出力表!D:D,12))/(EXP(INDEX(係数表!B:B,12) + $C308) + (INDEX(出力表!D:D,12)))) + (乱数表!$X308*(Settings!B12/(((INDEX(出力表!D:D,12))+1)^INDEX(係数表!E:E,12)*INDEX(係数表!F:F,12))))))</f>
        <v>#VALUE!</v>
      </c>
      <c r="AJ308" t="e">
        <f>MIN(100, MAX(0, (INDEX(出力表!D:D,12))*AH308/MAX(AI308, Settings!B3)))</f>
        <v>#VALUE!</v>
      </c>
      <c r="AK308">
        <f>MIN(100, MAX(0, 100*BETAINV(乱数表!$M308, MAX(0.00000001, (1/(1+EXP(-(INDEX(係数表!G:G,13) + $B308))))*(EXP(INDEX(係数表!H:H,13) + INDEX(係数表!I:I,13)*LN(INDEX(出力表!C:C,13)+1)))), MAX(0.00000001, (1-(1/(1+EXP(-(INDEX(係数表!G:G,13) + $B308)))))*(EXP(INDEX(係数表!H:H,13) + INDEX(係数表!I:I,13)*LN(INDEX(出力表!C:C,13)+1)))))))</f>
        <v>99.959492899046239</v>
      </c>
      <c r="AL308" t="e">
        <f>MIN(100, MAX(0, (100*(INDEX(出力表!D:D,13))/(EXP(INDEX(係数表!B:B,13) + $C308) + (INDEX(出力表!D:D,13)))) + (乱数表!$Y308*(Settings!B12/(((INDEX(出力表!D:D,13))+1)^INDEX(係数表!E:E,13)*INDEX(係数表!F:F,13))))))</f>
        <v>#VALUE!</v>
      </c>
      <c r="AM308" t="e">
        <f>MIN(100, MAX(0, (INDEX(出力表!D:D,13))*AK308/MAX(AL308, Settings!B3)))</f>
        <v>#VALUE!</v>
      </c>
      <c r="AN308">
        <f>IF(ISNUMBER(F308), INDEX(出力表!B:B,2)*F308, 0)+IF(ISNUMBER(I308), INDEX(出力表!B:B,3)*I308, 0)+IF(ISNUMBER(L308), INDEX(出力表!B:B,4)*L308, 0)+IF(ISNUMBER(O308), INDEX(出力表!B:B,5)*O308, 0)+IF(ISNUMBER(R308), INDEX(出力表!B:B,6)*R308, 0)+IF(ISNUMBER(U308), INDEX(出力表!B:B,7)*U308, 0)+IF(ISNUMBER(X308), INDEX(出力表!B:B,8)*X308, 0)+IF(ISNUMBER(AA308), INDEX(出力表!B:B,9)*AA308, 0)+IF(ISNUMBER(AD308), INDEX(出力表!B:B,10)*AD308, 0)+IF(ISNUMBER(AG308), INDEX(出力表!B:B,11)*AG308, 0)+IF(ISNUMBER(AJ308), INDEX(出力表!B:B,12)*AJ308, 0)+IF(ISNUMBER(AM308), INDEX(出力表!B:B,13)*AM308, 0)</f>
        <v>0</v>
      </c>
      <c r="AO308">
        <f>IF(ISNUMBER(F308), INDEX(出力表!B:B,2), 0)+IF(ISNUMBER(I308), INDEX(出力表!B:B,3), 0)+IF(ISNUMBER(L308), INDEX(出力表!B:B,4), 0)+IF(ISNUMBER(O308), INDEX(出力表!B:B,5), 0)+IF(ISNUMBER(R308), INDEX(出力表!B:B,6), 0)+IF(ISNUMBER(U308), INDEX(出力表!B:B,7), 0)+IF(ISNUMBER(X308), INDEX(出力表!B:B,8), 0)+IF(ISNUMBER(AA308), INDEX(出力表!B:B,9), 0)+IF(ISNUMBER(AD308), INDEX(出力表!B:B,10), 0)+IF(ISNUMBER(AG308), INDEX(出力表!B:B,11), 0)+IF(ISNUMBER(AJ308), INDEX(出力表!B:B,12), 0)+IF(ISNUMBER(AM308), INDEX(出力表!B:B,13), 0)</f>
        <v>0</v>
      </c>
      <c r="AP308" t="str">
        <f t="shared" si="4"/>
        <v/>
      </c>
    </row>
    <row r="309" spans="1:42" x14ac:dyDescent="0.2">
      <c r="A309">
        <v>308</v>
      </c>
      <c r="B309">
        <f>IF(UPPER(Settings!B4)="TRUE", 乱数表!$Z309*Settings!B10, 0)</f>
        <v>7.4873142773897505E-2</v>
      </c>
      <c r="C309">
        <f>IF(UPPER(Settings!B4)="TRUE", 乱数表!$AA309*Settings!B11, 0)</f>
        <v>9.5551407873306057E-2</v>
      </c>
      <c r="D309">
        <f>MIN(100, MAX(0, 100*BETAINV(乱数表!$B309, MAX(0.00000001, (1/(1+EXP(-(INDEX(係数表!G:G,2) + $B309))))*(EXP(INDEX(係数表!H:H,2) + INDEX(係数表!I:I,2)*LN(INDEX(出力表!C:C,2)+1)))), MAX(0.00000001, (1-(1/(1+EXP(-(INDEX(係数表!G:G,2) + $B309)))))*(EXP(INDEX(係数表!H:H,2) + INDEX(係数表!I:I,2)*LN(INDEX(出力表!C:C,2)+1)))))))</f>
        <v>43.8228094230141</v>
      </c>
      <c r="E309" t="e">
        <f>MIN(100, MAX(0, (100*(INDEX(出力表!D:D,2))/(EXP(INDEX(係数表!B:B,2) + $C309) + (INDEX(出力表!D:D,2)))) + (乱数表!$N309*(Settings!B12/(((INDEX(出力表!D:D,2))+1)^INDEX(係数表!E:E,2)*INDEX(係数表!F:F,2))))))</f>
        <v>#VALUE!</v>
      </c>
      <c r="F309" t="e">
        <f>MIN(100, MAX(0, (INDEX(出力表!D:D,2))*D309/MAX(E309, Settings!B3)))</f>
        <v>#VALUE!</v>
      </c>
      <c r="G309">
        <f>MIN(100, MAX(0, 100*BETAINV(乱数表!$C309, MAX(0.00000001, (1/(1+EXP(-(INDEX(係数表!G:G,3) + $B309))))*(EXP(INDEX(係数表!H:H,3) + INDEX(係数表!I:I,3)*LN(INDEX(出力表!C:C,3)+1)))), MAX(0.00000001, (1-(1/(1+EXP(-(INDEX(係数表!G:G,3) + $B309)))))*(EXP(INDEX(係数表!H:H,3) + INDEX(係数表!I:I,3)*LN(INDEX(出力表!C:C,3)+1)))))))</f>
        <v>72.038118400595081</v>
      </c>
      <c r="H309" t="e">
        <f>MIN(100, MAX(0, (100*(INDEX(出力表!D:D,3))/(EXP(INDEX(係数表!B:B,3) + $C309) + (INDEX(出力表!D:D,3)))) + (乱数表!$O309*(Settings!B12/(((INDEX(出力表!D:D,3))+1)^INDEX(係数表!E:E,3)*INDEX(係数表!F:F,3))))))</f>
        <v>#VALUE!</v>
      </c>
      <c r="I309" t="e">
        <f>MIN(100, MAX(0, (INDEX(出力表!D:D,3))*G309/MAX(H309, Settings!B3)))</f>
        <v>#VALUE!</v>
      </c>
      <c r="J309">
        <f>MIN(100, MAX(0, 100*BETAINV(乱数表!$D309, MAX(0.00000001, (1/(1+EXP(-(INDEX(係数表!G:G,4) + $B309))))*(EXP(INDEX(係数表!H:H,4) + INDEX(係数表!I:I,4)*LN(INDEX(出力表!C:C,4)+1)))), MAX(0.00000001, (1-(1/(1+EXP(-(INDEX(係数表!G:G,4) + $B309)))))*(EXP(INDEX(係数表!H:H,4) + INDEX(係数表!I:I,4)*LN(INDEX(出力表!C:C,4)+1)))))))</f>
        <v>96.983977571956913</v>
      </c>
      <c r="K309" t="e">
        <f>MIN(100, MAX(0, (100*(INDEX(出力表!D:D,4))/(EXP(INDEX(係数表!B:B,4) + $C309) + (INDEX(出力表!D:D,4)))) + (乱数表!$P309*(Settings!B12/(((INDEX(出力表!D:D,4))+1)^INDEX(係数表!E:E,4)*INDEX(係数表!F:F,4))))))</f>
        <v>#VALUE!</v>
      </c>
      <c r="L309" t="e">
        <f>MIN(100, MAX(0, (INDEX(出力表!D:D,4))*J309/MAX(K309, Settings!B3)))</f>
        <v>#VALUE!</v>
      </c>
      <c r="M309">
        <f>MIN(100, MAX(0, 100*BETAINV(乱数表!$E309, MAX(0.00000001, (1/(1+EXP(-(INDEX(係数表!G:G,5) + $B309))))*(EXP(INDEX(係数表!H:H,5) + INDEX(係数表!I:I,5)*LN(INDEX(出力表!C:C,5)+1)))), MAX(0.00000001, (1-(1/(1+EXP(-(INDEX(係数表!G:G,5) + $B309)))))*(EXP(INDEX(係数表!H:H,5) + INDEX(係数表!I:I,5)*LN(INDEX(出力表!C:C,5)+1)))))))</f>
        <v>96.394917970946096</v>
      </c>
      <c r="N309" t="e">
        <f>MIN(100, MAX(0, (100*(INDEX(出力表!D:D,5))/(EXP(INDEX(係数表!B:B,5) + $C309) + (INDEX(出力表!D:D,5)))) + (乱数表!$Q309*(Settings!B12/(((INDEX(出力表!D:D,5))+1)^INDEX(係数表!E:E,5)*INDEX(係数表!F:F,5))))))</f>
        <v>#VALUE!</v>
      </c>
      <c r="O309" t="e">
        <f>MIN(100, MAX(0, (INDEX(出力表!D:D,5))*M309/MAX(N309, Settings!B3)))</f>
        <v>#VALUE!</v>
      </c>
      <c r="P309">
        <f>MIN(100, MAX(0, 100*BETAINV(乱数表!$F309, MAX(0.00000001, (1/(1+EXP(-(INDEX(係数表!G:G,6) + $B309))))*(EXP(INDEX(係数表!H:H,6) + INDEX(係数表!I:I,6)*LN(INDEX(出力表!C:C,6)+1)))), MAX(0.00000001, (1-(1/(1+EXP(-(INDEX(係数表!G:G,6) + $B309)))))*(EXP(INDEX(係数表!H:H,6) + INDEX(係数表!I:I,6)*LN(INDEX(出力表!C:C,6)+1)))))))</f>
        <v>79.439481072794777</v>
      </c>
      <c r="Q309" t="e">
        <f>MIN(100, MAX(0, (100*(INDEX(出力表!D:D,6))/(EXP(INDEX(係数表!B:B,6) + $C309) + (INDEX(出力表!D:D,6)))) + (乱数表!$R309*(Settings!B12/(((INDEX(出力表!D:D,6))+1)^INDEX(係数表!E:E,6)*INDEX(係数表!F:F,6))))))</f>
        <v>#VALUE!</v>
      </c>
      <c r="R309" t="e">
        <f>MIN(100, MAX(0, (INDEX(出力表!D:D,6))*P309/MAX(Q309, Settings!B3)))</f>
        <v>#VALUE!</v>
      </c>
      <c r="S309">
        <f>MIN(100, MAX(0, 100*BETAINV(乱数表!$G309, MAX(0.00000001, (1/(1+EXP(-(INDEX(係数表!G:G,7) + $B309))))*(EXP(INDEX(係数表!H:H,7) + INDEX(係数表!I:I,7)*LN(INDEX(出力表!C:C,7)+1)))), MAX(0.00000001, (1-(1/(1+EXP(-(INDEX(係数表!G:G,7) + $B309)))))*(EXP(INDEX(係数表!H:H,7) + INDEX(係数表!I:I,7)*LN(INDEX(出力表!C:C,7)+1)))))))</f>
        <v>87.691210355093318</v>
      </c>
      <c r="T309" t="e">
        <f>MIN(100, MAX(0, (100*(INDEX(出力表!D:D,7))/(EXP(INDEX(係数表!B:B,7) + $C309) + (INDEX(出力表!D:D,7)))) + (乱数表!$S309*(Settings!B12/(((INDEX(出力表!D:D,7))+1)^INDEX(係数表!E:E,7)*INDEX(係数表!F:F,7))))))</f>
        <v>#VALUE!</v>
      </c>
      <c r="U309" t="e">
        <f>MIN(100, MAX(0, (INDEX(出力表!D:D,7))*S309/MAX(T309, Settings!B3)))</f>
        <v>#VALUE!</v>
      </c>
      <c r="V309">
        <f>MIN(100, MAX(0, 100*BETAINV(乱数表!$H309, MAX(0.00000001, (1/(1+EXP(-(INDEX(係数表!G:G,8) + $B309))))*(EXP(INDEX(係数表!H:H,8) + INDEX(係数表!I:I,8)*LN(INDEX(出力表!C:C,8)+1)))), MAX(0.00000001, (1-(1/(1+EXP(-(INDEX(係数表!G:G,8) + $B309)))))*(EXP(INDEX(係数表!H:H,8) + INDEX(係数表!I:I,8)*LN(INDEX(出力表!C:C,8)+1)))))))</f>
        <v>92.498206200205885</v>
      </c>
      <c r="W309" t="e">
        <f>MIN(100, MAX(0, (100*(INDEX(出力表!D:D,8))/(EXP(INDEX(係数表!B:B,8) + $C309) + (INDEX(出力表!D:D,8)))) + (乱数表!$T309*(Settings!B12/(((INDEX(出力表!D:D,8))+1)^INDEX(係数表!E:E,8)*INDEX(係数表!F:F,8))))))</f>
        <v>#VALUE!</v>
      </c>
      <c r="X309" t="e">
        <f>MIN(100, MAX(0, (INDEX(出力表!D:D,8))*V309/MAX(W309, Settings!B3)))</f>
        <v>#VALUE!</v>
      </c>
      <c r="Y309">
        <f>MIN(100, MAX(0, 100*BETAINV(乱数表!$I309, MAX(0.00000001, (1/(1+EXP(-(INDEX(係数表!G:G,9) + $B309))))*(EXP(INDEX(係数表!H:H,9) + INDEX(係数表!I:I,9)*LN(INDEX(出力表!C:C,9)+1)))), MAX(0.00000001, (1-(1/(1+EXP(-(INDEX(係数表!G:G,9) + $B309)))))*(EXP(INDEX(係数表!H:H,9) + INDEX(係数表!I:I,9)*LN(INDEX(出力表!C:C,9)+1)))))))</f>
        <v>81.052025585599566</v>
      </c>
      <c r="Z309" t="e">
        <f>MIN(100, MAX(0, (100*(INDEX(出力表!D:D,9))/(EXP(INDEX(係数表!B:B,9) + $C309) + (INDEX(出力表!D:D,9)))) + (乱数表!$U309*(Settings!B12/(((INDEX(出力表!D:D,9))+1)^INDEX(係数表!E:E,9)*INDEX(係数表!F:F,9))))))</f>
        <v>#VALUE!</v>
      </c>
      <c r="AA309" t="e">
        <f>MIN(100, MAX(0, (INDEX(出力表!D:D,9))*Y309/MAX(Z309, Settings!B3)))</f>
        <v>#VALUE!</v>
      </c>
      <c r="AB309">
        <f>MIN(100, MAX(0, 100*BETAINV(乱数表!$J309, MAX(0.00000001, (1/(1+EXP(-(INDEX(係数表!G:G,10) + $B309))))*(EXP(INDEX(係数表!H:H,10) + INDEX(係数表!I:I,10)*LN(INDEX(出力表!C:C,10)+1)))), MAX(0.00000001, (1-(1/(1+EXP(-(INDEX(係数表!G:G,10) + $B309)))))*(EXP(INDEX(係数表!H:H,10) + INDEX(係数表!I:I,10)*LN(INDEX(出力表!C:C,10)+1)))))))</f>
        <v>62.381721507242226</v>
      </c>
      <c r="AC309" t="e">
        <f>MIN(100, MAX(0, (100*(INDEX(出力表!D:D,10))/(EXP(INDEX(係数表!B:B,10) + $C309) + (INDEX(出力表!D:D,10)))) + (乱数表!$V309*(Settings!B12/(((INDEX(出力表!D:D,10))+1)^INDEX(係数表!E:E,10)*INDEX(係数表!F:F,10))))))</f>
        <v>#VALUE!</v>
      </c>
      <c r="AD309" t="e">
        <f>MIN(100, MAX(0, (INDEX(出力表!D:D,10))*AB309/MAX(AC309, Settings!B3)))</f>
        <v>#VALUE!</v>
      </c>
      <c r="AE309">
        <f>MIN(100, MAX(0, 100*BETAINV(乱数表!$K309, MAX(0.00000001, (1/(1+EXP(-(INDEX(係数表!G:G,11) + $B309))))*(EXP(INDEX(係数表!H:H,11) + INDEX(係数表!I:I,11)*LN(INDEX(出力表!C:C,11)+1)))), MAX(0.00000001, (1-(1/(1+EXP(-(INDEX(係数表!G:G,11) + $B309)))))*(EXP(INDEX(係数表!H:H,11) + INDEX(係数表!I:I,11)*LN(INDEX(出力表!C:C,11)+1)))))))</f>
        <v>94.042039814254792</v>
      </c>
      <c r="AF309" t="e">
        <f>MIN(100, MAX(0, (100*(INDEX(出力表!D:D,11))/(EXP(INDEX(係数表!B:B,11) + $C309) + (INDEX(出力表!D:D,11)))) + (乱数表!$W309*(Settings!B12/(((INDEX(出力表!D:D,11))+1)^INDEX(係数表!E:E,11)*INDEX(係数表!F:F,11))))))</f>
        <v>#VALUE!</v>
      </c>
      <c r="AG309" t="e">
        <f>MIN(100, MAX(0, (INDEX(出力表!D:D,11))*AE309/MAX(AF309, Settings!B3)))</f>
        <v>#VALUE!</v>
      </c>
      <c r="AH309">
        <f>MIN(100, MAX(0, 100*BETAINV(乱数表!$L309, MAX(0.00000001, (1/(1+EXP(-(INDEX(係数表!G:G,12) + $B309))))*(EXP(INDEX(係数表!H:H,12) + INDEX(係数表!I:I,12)*LN(INDEX(出力表!C:C,12)+1)))), MAX(0.00000001, (1-(1/(1+EXP(-(INDEX(係数表!G:G,12) + $B309)))))*(EXP(INDEX(係数表!H:H,12) + INDEX(係数表!I:I,12)*LN(INDEX(出力表!C:C,12)+1)))))))</f>
        <v>87.181163594949396</v>
      </c>
      <c r="AI309" t="e">
        <f>MIN(100, MAX(0, (100*(INDEX(出力表!D:D,12))/(EXP(INDEX(係数表!B:B,12) + $C309) + (INDEX(出力表!D:D,12)))) + (乱数表!$X309*(Settings!B12/(((INDEX(出力表!D:D,12))+1)^INDEX(係数表!E:E,12)*INDEX(係数表!F:F,12))))))</f>
        <v>#VALUE!</v>
      </c>
      <c r="AJ309" t="e">
        <f>MIN(100, MAX(0, (INDEX(出力表!D:D,12))*AH309/MAX(AI309, Settings!B3)))</f>
        <v>#VALUE!</v>
      </c>
      <c r="AK309">
        <f>MIN(100, MAX(0, 100*BETAINV(乱数表!$M309, MAX(0.00000001, (1/(1+EXP(-(INDEX(係数表!G:G,13) + $B309))))*(EXP(INDEX(係数表!H:H,13) + INDEX(係数表!I:I,13)*LN(INDEX(出力表!C:C,13)+1)))), MAX(0.00000001, (1-(1/(1+EXP(-(INDEX(係数表!G:G,13) + $B309)))))*(EXP(INDEX(係数表!H:H,13) + INDEX(係数表!I:I,13)*LN(INDEX(出力表!C:C,13)+1)))))))</f>
        <v>99.196421441294518</v>
      </c>
      <c r="AL309" t="e">
        <f>MIN(100, MAX(0, (100*(INDEX(出力表!D:D,13))/(EXP(INDEX(係数表!B:B,13) + $C309) + (INDEX(出力表!D:D,13)))) + (乱数表!$Y309*(Settings!B12/(((INDEX(出力表!D:D,13))+1)^INDEX(係数表!E:E,13)*INDEX(係数表!F:F,13))))))</f>
        <v>#VALUE!</v>
      </c>
      <c r="AM309" t="e">
        <f>MIN(100, MAX(0, (INDEX(出力表!D:D,13))*AK309/MAX(AL309, Settings!B3)))</f>
        <v>#VALUE!</v>
      </c>
      <c r="AN309">
        <f>IF(ISNUMBER(F309), INDEX(出力表!B:B,2)*F309, 0)+IF(ISNUMBER(I309), INDEX(出力表!B:B,3)*I309, 0)+IF(ISNUMBER(L309), INDEX(出力表!B:B,4)*L309, 0)+IF(ISNUMBER(O309), INDEX(出力表!B:B,5)*O309, 0)+IF(ISNUMBER(R309), INDEX(出力表!B:B,6)*R309, 0)+IF(ISNUMBER(U309), INDEX(出力表!B:B,7)*U309, 0)+IF(ISNUMBER(X309), INDEX(出力表!B:B,8)*X309, 0)+IF(ISNUMBER(AA309), INDEX(出力表!B:B,9)*AA309, 0)+IF(ISNUMBER(AD309), INDEX(出力表!B:B,10)*AD309, 0)+IF(ISNUMBER(AG309), INDEX(出力表!B:B,11)*AG309, 0)+IF(ISNUMBER(AJ309), INDEX(出力表!B:B,12)*AJ309, 0)+IF(ISNUMBER(AM309), INDEX(出力表!B:B,13)*AM309, 0)</f>
        <v>0</v>
      </c>
      <c r="AO309">
        <f>IF(ISNUMBER(F309), INDEX(出力表!B:B,2), 0)+IF(ISNUMBER(I309), INDEX(出力表!B:B,3), 0)+IF(ISNUMBER(L309), INDEX(出力表!B:B,4), 0)+IF(ISNUMBER(O309), INDEX(出力表!B:B,5), 0)+IF(ISNUMBER(R309), INDEX(出力表!B:B,6), 0)+IF(ISNUMBER(U309), INDEX(出力表!B:B,7), 0)+IF(ISNUMBER(X309), INDEX(出力表!B:B,8), 0)+IF(ISNUMBER(AA309), INDEX(出力表!B:B,9), 0)+IF(ISNUMBER(AD309), INDEX(出力表!B:B,10), 0)+IF(ISNUMBER(AG309), INDEX(出力表!B:B,11), 0)+IF(ISNUMBER(AJ309), INDEX(出力表!B:B,12), 0)+IF(ISNUMBER(AM309), INDEX(出力表!B:B,13), 0)</f>
        <v>0</v>
      </c>
      <c r="AP309" t="str">
        <f t="shared" si="4"/>
        <v/>
      </c>
    </row>
    <row r="310" spans="1:42" x14ac:dyDescent="0.2">
      <c r="A310">
        <v>309</v>
      </c>
      <c r="B310">
        <f>IF(UPPER(Settings!B4)="TRUE", 乱数表!$Z310*Settings!B10, 0)</f>
        <v>-0.14366422637780166</v>
      </c>
      <c r="C310">
        <f>IF(UPPER(Settings!B4)="TRUE", 乱数表!$AA310*Settings!B11, 0)</f>
        <v>-0.10400586549081069</v>
      </c>
      <c r="D310">
        <f>MIN(100, MAX(0, 100*BETAINV(乱数表!$B310, MAX(0.00000001, (1/(1+EXP(-(INDEX(係数表!G:G,2) + $B310))))*(EXP(INDEX(係数表!H:H,2) + INDEX(係数表!I:I,2)*LN(INDEX(出力表!C:C,2)+1)))), MAX(0.00000001, (1-(1/(1+EXP(-(INDEX(係数表!G:G,2) + $B310)))))*(EXP(INDEX(係数表!H:H,2) + INDEX(係数表!I:I,2)*LN(INDEX(出力表!C:C,2)+1)))))))</f>
        <v>92.914736776345677</v>
      </c>
      <c r="E310" t="e">
        <f>MIN(100, MAX(0, (100*(INDEX(出力表!D:D,2))/(EXP(INDEX(係数表!B:B,2) + $C310) + (INDEX(出力表!D:D,2)))) + (乱数表!$N310*(Settings!B12/(((INDEX(出力表!D:D,2))+1)^INDEX(係数表!E:E,2)*INDEX(係数表!F:F,2))))))</f>
        <v>#VALUE!</v>
      </c>
      <c r="F310" t="e">
        <f>MIN(100, MAX(0, (INDEX(出力表!D:D,2))*D310/MAX(E310, Settings!B3)))</f>
        <v>#VALUE!</v>
      </c>
      <c r="G310">
        <f>MIN(100, MAX(0, 100*BETAINV(乱数表!$C310, MAX(0.00000001, (1/(1+EXP(-(INDEX(係数表!G:G,3) + $B310))))*(EXP(INDEX(係数表!H:H,3) + INDEX(係数表!I:I,3)*LN(INDEX(出力表!C:C,3)+1)))), MAX(0.00000001, (1-(1/(1+EXP(-(INDEX(係数表!G:G,3) + $B310)))))*(EXP(INDEX(係数表!H:H,3) + INDEX(係数表!I:I,3)*LN(INDEX(出力表!C:C,3)+1)))))))</f>
        <v>95.29592836612774</v>
      </c>
      <c r="H310" t="e">
        <f>MIN(100, MAX(0, (100*(INDEX(出力表!D:D,3))/(EXP(INDEX(係数表!B:B,3) + $C310) + (INDEX(出力表!D:D,3)))) + (乱数表!$O310*(Settings!B12/(((INDEX(出力表!D:D,3))+1)^INDEX(係数表!E:E,3)*INDEX(係数表!F:F,3))))))</f>
        <v>#VALUE!</v>
      </c>
      <c r="I310" t="e">
        <f>MIN(100, MAX(0, (INDEX(出力表!D:D,3))*G310/MAX(H310, Settings!B3)))</f>
        <v>#VALUE!</v>
      </c>
      <c r="J310">
        <f>MIN(100, MAX(0, 100*BETAINV(乱数表!$D310, MAX(0.00000001, (1/(1+EXP(-(INDEX(係数表!G:G,4) + $B310))))*(EXP(INDEX(係数表!H:H,4) + INDEX(係数表!I:I,4)*LN(INDEX(出力表!C:C,4)+1)))), MAX(0.00000001, (1-(1/(1+EXP(-(INDEX(係数表!G:G,4) + $B310)))))*(EXP(INDEX(係数表!H:H,4) + INDEX(係数表!I:I,4)*LN(INDEX(出力表!C:C,4)+1)))))))</f>
        <v>99.463391784995082</v>
      </c>
      <c r="K310" t="e">
        <f>MIN(100, MAX(0, (100*(INDEX(出力表!D:D,4))/(EXP(INDEX(係数表!B:B,4) + $C310) + (INDEX(出力表!D:D,4)))) + (乱数表!$P310*(Settings!B12/(((INDEX(出力表!D:D,4))+1)^INDEX(係数表!E:E,4)*INDEX(係数表!F:F,4))))))</f>
        <v>#VALUE!</v>
      </c>
      <c r="L310" t="e">
        <f>MIN(100, MAX(0, (INDEX(出力表!D:D,4))*J310/MAX(K310, Settings!B3)))</f>
        <v>#VALUE!</v>
      </c>
      <c r="M310">
        <f>MIN(100, MAX(0, 100*BETAINV(乱数表!$E310, MAX(0.00000001, (1/(1+EXP(-(INDEX(係数表!G:G,5) + $B310))))*(EXP(INDEX(係数表!H:H,5) + INDEX(係数表!I:I,5)*LN(INDEX(出力表!C:C,5)+1)))), MAX(0.00000001, (1-(1/(1+EXP(-(INDEX(係数表!G:G,5) + $B310)))))*(EXP(INDEX(係数表!H:H,5) + INDEX(係数表!I:I,5)*LN(INDEX(出力表!C:C,5)+1)))))))</f>
        <v>76.094179646357745</v>
      </c>
      <c r="N310" t="e">
        <f>MIN(100, MAX(0, (100*(INDEX(出力表!D:D,5))/(EXP(INDEX(係数表!B:B,5) + $C310) + (INDEX(出力表!D:D,5)))) + (乱数表!$Q310*(Settings!B12/(((INDEX(出力表!D:D,5))+1)^INDEX(係数表!E:E,5)*INDEX(係数表!F:F,5))))))</f>
        <v>#VALUE!</v>
      </c>
      <c r="O310" t="e">
        <f>MIN(100, MAX(0, (INDEX(出力表!D:D,5))*M310/MAX(N310, Settings!B3)))</f>
        <v>#VALUE!</v>
      </c>
      <c r="P310">
        <f>MIN(100, MAX(0, 100*BETAINV(乱数表!$F310, MAX(0.00000001, (1/(1+EXP(-(INDEX(係数表!G:G,6) + $B310))))*(EXP(INDEX(係数表!H:H,6) + INDEX(係数表!I:I,6)*LN(INDEX(出力表!C:C,6)+1)))), MAX(0.00000001, (1-(1/(1+EXP(-(INDEX(係数表!G:G,6) + $B310)))))*(EXP(INDEX(係数表!H:H,6) + INDEX(係数表!I:I,6)*LN(INDEX(出力表!C:C,6)+1)))))))</f>
        <v>95.467172090331061</v>
      </c>
      <c r="Q310" t="e">
        <f>MIN(100, MAX(0, (100*(INDEX(出力表!D:D,6))/(EXP(INDEX(係数表!B:B,6) + $C310) + (INDEX(出力表!D:D,6)))) + (乱数表!$R310*(Settings!B12/(((INDEX(出力表!D:D,6))+1)^INDEX(係数表!E:E,6)*INDEX(係数表!F:F,6))))))</f>
        <v>#VALUE!</v>
      </c>
      <c r="R310" t="e">
        <f>MIN(100, MAX(0, (INDEX(出力表!D:D,6))*P310/MAX(Q310, Settings!B3)))</f>
        <v>#VALUE!</v>
      </c>
      <c r="S310">
        <f>MIN(100, MAX(0, 100*BETAINV(乱数表!$G310, MAX(0.00000001, (1/(1+EXP(-(INDEX(係数表!G:G,7) + $B310))))*(EXP(INDEX(係数表!H:H,7) + INDEX(係数表!I:I,7)*LN(INDEX(出力表!C:C,7)+1)))), MAX(0.00000001, (1-(1/(1+EXP(-(INDEX(係数表!G:G,7) + $B310)))))*(EXP(INDEX(係数表!H:H,7) + INDEX(係数表!I:I,7)*LN(INDEX(出力表!C:C,7)+1)))))))</f>
        <v>95.38195471472639</v>
      </c>
      <c r="T310" t="e">
        <f>MIN(100, MAX(0, (100*(INDEX(出力表!D:D,7))/(EXP(INDEX(係数表!B:B,7) + $C310) + (INDEX(出力表!D:D,7)))) + (乱数表!$S310*(Settings!B12/(((INDEX(出力表!D:D,7))+1)^INDEX(係数表!E:E,7)*INDEX(係数表!F:F,7))))))</f>
        <v>#VALUE!</v>
      </c>
      <c r="U310" t="e">
        <f>MIN(100, MAX(0, (INDEX(出力表!D:D,7))*S310/MAX(T310, Settings!B3)))</f>
        <v>#VALUE!</v>
      </c>
      <c r="V310">
        <f>MIN(100, MAX(0, 100*BETAINV(乱数表!$H310, MAX(0.00000001, (1/(1+EXP(-(INDEX(係数表!G:G,8) + $B310))))*(EXP(INDEX(係数表!H:H,8) + INDEX(係数表!I:I,8)*LN(INDEX(出力表!C:C,8)+1)))), MAX(0.00000001, (1-(1/(1+EXP(-(INDEX(係数表!G:G,8) + $B310)))))*(EXP(INDEX(係数表!H:H,8) + INDEX(係数表!I:I,8)*LN(INDEX(出力表!C:C,8)+1)))))))</f>
        <v>85.583963047342166</v>
      </c>
      <c r="W310" t="e">
        <f>MIN(100, MAX(0, (100*(INDEX(出力表!D:D,8))/(EXP(INDEX(係数表!B:B,8) + $C310) + (INDEX(出力表!D:D,8)))) + (乱数表!$T310*(Settings!B12/(((INDEX(出力表!D:D,8))+1)^INDEX(係数表!E:E,8)*INDEX(係数表!F:F,8))))))</f>
        <v>#VALUE!</v>
      </c>
      <c r="X310" t="e">
        <f>MIN(100, MAX(0, (INDEX(出力表!D:D,8))*V310/MAX(W310, Settings!B3)))</f>
        <v>#VALUE!</v>
      </c>
      <c r="Y310">
        <f>MIN(100, MAX(0, 100*BETAINV(乱数表!$I310, MAX(0.00000001, (1/(1+EXP(-(INDEX(係数表!G:G,9) + $B310))))*(EXP(INDEX(係数表!H:H,9) + INDEX(係数表!I:I,9)*LN(INDEX(出力表!C:C,9)+1)))), MAX(0.00000001, (1-(1/(1+EXP(-(INDEX(係数表!G:G,9) + $B310)))))*(EXP(INDEX(係数表!H:H,9) + INDEX(係数表!I:I,9)*LN(INDEX(出力表!C:C,9)+1)))))))</f>
        <v>80.556802575740122</v>
      </c>
      <c r="Z310" t="e">
        <f>MIN(100, MAX(0, (100*(INDEX(出力表!D:D,9))/(EXP(INDEX(係数表!B:B,9) + $C310) + (INDEX(出力表!D:D,9)))) + (乱数表!$U310*(Settings!B12/(((INDEX(出力表!D:D,9))+1)^INDEX(係数表!E:E,9)*INDEX(係数表!F:F,9))))))</f>
        <v>#VALUE!</v>
      </c>
      <c r="AA310" t="e">
        <f>MIN(100, MAX(0, (INDEX(出力表!D:D,9))*Y310/MAX(Z310, Settings!B3)))</f>
        <v>#VALUE!</v>
      </c>
      <c r="AB310">
        <f>MIN(100, MAX(0, 100*BETAINV(乱数表!$J310, MAX(0.00000001, (1/(1+EXP(-(INDEX(係数表!G:G,10) + $B310))))*(EXP(INDEX(係数表!H:H,10) + INDEX(係数表!I:I,10)*LN(INDEX(出力表!C:C,10)+1)))), MAX(0.00000001, (1-(1/(1+EXP(-(INDEX(係数表!G:G,10) + $B310)))))*(EXP(INDEX(係数表!H:H,10) + INDEX(係数表!I:I,10)*LN(INDEX(出力表!C:C,10)+1)))))))</f>
        <v>96.587357359147461</v>
      </c>
      <c r="AC310" t="e">
        <f>MIN(100, MAX(0, (100*(INDEX(出力表!D:D,10))/(EXP(INDEX(係数表!B:B,10) + $C310) + (INDEX(出力表!D:D,10)))) + (乱数表!$V310*(Settings!B12/(((INDEX(出力表!D:D,10))+1)^INDEX(係数表!E:E,10)*INDEX(係数表!F:F,10))))))</f>
        <v>#VALUE!</v>
      </c>
      <c r="AD310" t="e">
        <f>MIN(100, MAX(0, (INDEX(出力表!D:D,10))*AB310/MAX(AC310, Settings!B3)))</f>
        <v>#VALUE!</v>
      </c>
      <c r="AE310">
        <f>MIN(100, MAX(0, 100*BETAINV(乱数表!$K310, MAX(0.00000001, (1/(1+EXP(-(INDEX(係数表!G:G,11) + $B310))))*(EXP(INDEX(係数表!H:H,11) + INDEX(係数表!I:I,11)*LN(INDEX(出力表!C:C,11)+1)))), MAX(0.00000001, (1-(1/(1+EXP(-(INDEX(係数表!G:G,11) + $B310)))))*(EXP(INDEX(係数表!H:H,11) + INDEX(係数表!I:I,11)*LN(INDEX(出力表!C:C,11)+1)))))))</f>
        <v>92.863161352672336</v>
      </c>
      <c r="AF310" t="e">
        <f>MIN(100, MAX(0, (100*(INDEX(出力表!D:D,11))/(EXP(INDEX(係数表!B:B,11) + $C310) + (INDEX(出力表!D:D,11)))) + (乱数表!$W310*(Settings!B12/(((INDEX(出力表!D:D,11))+1)^INDEX(係数表!E:E,11)*INDEX(係数表!F:F,11))))))</f>
        <v>#VALUE!</v>
      </c>
      <c r="AG310" t="e">
        <f>MIN(100, MAX(0, (INDEX(出力表!D:D,11))*AE310/MAX(AF310, Settings!B3)))</f>
        <v>#VALUE!</v>
      </c>
      <c r="AH310">
        <f>MIN(100, MAX(0, 100*BETAINV(乱数表!$L310, MAX(0.00000001, (1/(1+EXP(-(INDEX(係数表!G:G,12) + $B310))))*(EXP(INDEX(係数表!H:H,12) + INDEX(係数表!I:I,12)*LN(INDEX(出力表!C:C,12)+1)))), MAX(0.00000001, (1-(1/(1+EXP(-(INDEX(係数表!G:G,12) + $B310)))))*(EXP(INDEX(係数表!H:H,12) + INDEX(係数表!I:I,12)*LN(INDEX(出力表!C:C,12)+1)))))))</f>
        <v>92.998203364883054</v>
      </c>
      <c r="AI310" t="e">
        <f>MIN(100, MAX(0, (100*(INDEX(出力表!D:D,12))/(EXP(INDEX(係数表!B:B,12) + $C310) + (INDEX(出力表!D:D,12)))) + (乱数表!$X310*(Settings!B12/(((INDEX(出力表!D:D,12))+1)^INDEX(係数表!E:E,12)*INDEX(係数表!F:F,12))))))</f>
        <v>#VALUE!</v>
      </c>
      <c r="AJ310" t="e">
        <f>MIN(100, MAX(0, (INDEX(出力表!D:D,12))*AH310/MAX(AI310, Settings!B3)))</f>
        <v>#VALUE!</v>
      </c>
      <c r="AK310">
        <f>MIN(100, MAX(0, 100*BETAINV(乱数表!$M310, MAX(0.00000001, (1/(1+EXP(-(INDEX(係数表!G:G,13) + $B310))))*(EXP(INDEX(係数表!H:H,13) + INDEX(係数表!I:I,13)*LN(INDEX(出力表!C:C,13)+1)))), MAX(0.00000001, (1-(1/(1+EXP(-(INDEX(係数表!G:G,13) + $B310)))))*(EXP(INDEX(係数表!H:H,13) + INDEX(係数表!I:I,13)*LN(INDEX(出力表!C:C,13)+1)))))))</f>
        <v>92.211991143487907</v>
      </c>
      <c r="AL310" t="e">
        <f>MIN(100, MAX(0, (100*(INDEX(出力表!D:D,13))/(EXP(INDEX(係数表!B:B,13) + $C310) + (INDEX(出力表!D:D,13)))) + (乱数表!$Y310*(Settings!B12/(((INDEX(出力表!D:D,13))+1)^INDEX(係数表!E:E,13)*INDEX(係数表!F:F,13))))))</f>
        <v>#VALUE!</v>
      </c>
      <c r="AM310" t="e">
        <f>MIN(100, MAX(0, (INDEX(出力表!D:D,13))*AK310/MAX(AL310, Settings!B3)))</f>
        <v>#VALUE!</v>
      </c>
      <c r="AN310">
        <f>IF(ISNUMBER(F310), INDEX(出力表!B:B,2)*F310, 0)+IF(ISNUMBER(I310), INDEX(出力表!B:B,3)*I310, 0)+IF(ISNUMBER(L310), INDEX(出力表!B:B,4)*L310, 0)+IF(ISNUMBER(O310), INDEX(出力表!B:B,5)*O310, 0)+IF(ISNUMBER(R310), INDEX(出力表!B:B,6)*R310, 0)+IF(ISNUMBER(U310), INDEX(出力表!B:B,7)*U310, 0)+IF(ISNUMBER(X310), INDEX(出力表!B:B,8)*X310, 0)+IF(ISNUMBER(AA310), INDEX(出力表!B:B,9)*AA310, 0)+IF(ISNUMBER(AD310), INDEX(出力表!B:B,10)*AD310, 0)+IF(ISNUMBER(AG310), INDEX(出力表!B:B,11)*AG310, 0)+IF(ISNUMBER(AJ310), INDEX(出力表!B:B,12)*AJ310, 0)+IF(ISNUMBER(AM310), INDEX(出力表!B:B,13)*AM310, 0)</f>
        <v>0</v>
      </c>
      <c r="AO310">
        <f>IF(ISNUMBER(F310), INDEX(出力表!B:B,2), 0)+IF(ISNUMBER(I310), INDEX(出力表!B:B,3), 0)+IF(ISNUMBER(L310), INDEX(出力表!B:B,4), 0)+IF(ISNUMBER(O310), INDEX(出力表!B:B,5), 0)+IF(ISNUMBER(R310), INDEX(出力表!B:B,6), 0)+IF(ISNUMBER(U310), INDEX(出力表!B:B,7), 0)+IF(ISNUMBER(X310), INDEX(出力表!B:B,8), 0)+IF(ISNUMBER(AA310), INDEX(出力表!B:B,9), 0)+IF(ISNUMBER(AD310), INDEX(出力表!B:B,10), 0)+IF(ISNUMBER(AG310), INDEX(出力表!B:B,11), 0)+IF(ISNUMBER(AJ310), INDEX(出力表!B:B,12), 0)+IF(ISNUMBER(AM310), INDEX(出力表!B:B,13), 0)</f>
        <v>0</v>
      </c>
      <c r="AP310" t="str">
        <f t="shared" si="4"/>
        <v/>
      </c>
    </row>
    <row r="311" spans="1:42" x14ac:dyDescent="0.2">
      <c r="A311">
        <v>310</v>
      </c>
      <c r="B311">
        <f>IF(UPPER(Settings!B4)="TRUE", 乱数表!$Z311*Settings!B10, 0)</f>
        <v>-0.1083998051680015</v>
      </c>
      <c r="C311">
        <f>IF(UPPER(Settings!B4)="TRUE", 乱数表!$AA311*Settings!B11, 0)</f>
        <v>0.14168631246691007</v>
      </c>
      <c r="D311">
        <f>MIN(100, MAX(0, 100*BETAINV(乱数表!$B311, MAX(0.00000001, (1/(1+EXP(-(INDEX(係数表!G:G,2) + $B311))))*(EXP(INDEX(係数表!H:H,2) + INDEX(係数表!I:I,2)*LN(INDEX(出力表!C:C,2)+1)))), MAX(0.00000001, (1-(1/(1+EXP(-(INDEX(係数表!G:G,2) + $B311)))))*(EXP(INDEX(係数表!H:H,2) + INDEX(係数表!I:I,2)*LN(INDEX(出力表!C:C,2)+1)))))))</f>
        <v>94.391913494819818</v>
      </c>
      <c r="E311" t="e">
        <f>MIN(100, MAX(0, (100*(INDEX(出力表!D:D,2))/(EXP(INDEX(係数表!B:B,2) + $C311) + (INDEX(出力表!D:D,2)))) + (乱数表!$N311*(Settings!B12/(((INDEX(出力表!D:D,2))+1)^INDEX(係数表!E:E,2)*INDEX(係数表!F:F,2))))))</f>
        <v>#VALUE!</v>
      </c>
      <c r="F311" t="e">
        <f>MIN(100, MAX(0, (INDEX(出力表!D:D,2))*D311/MAX(E311, Settings!B3)))</f>
        <v>#VALUE!</v>
      </c>
      <c r="G311">
        <f>MIN(100, MAX(0, 100*BETAINV(乱数表!$C311, MAX(0.00000001, (1/(1+EXP(-(INDEX(係数表!G:G,3) + $B311))))*(EXP(INDEX(係数表!H:H,3) + INDEX(係数表!I:I,3)*LN(INDEX(出力表!C:C,3)+1)))), MAX(0.00000001, (1-(1/(1+EXP(-(INDEX(係数表!G:G,3) + $B311)))))*(EXP(INDEX(係数表!H:H,3) + INDEX(係数表!I:I,3)*LN(INDEX(出力表!C:C,3)+1)))))))</f>
        <v>63.507507129838245</v>
      </c>
      <c r="H311" t="e">
        <f>MIN(100, MAX(0, (100*(INDEX(出力表!D:D,3))/(EXP(INDEX(係数表!B:B,3) + $C311) + (INDEX(出力表!D:D,3)))) + (乱数表!$O311*(Settings!B12/(((INDEX(出力表!D:D,3))+1)^INDEX(係数表!E:E,3)*INDEX(係数表!F:F,3))))))</f>
        <v>#VALUE!</v>
      </c>
      <c r="I311" t="e">
        <f>MIN(100, MAX(0, (INDEX(出力表!D:D,3))*G311/MAX(H311, Settings!B3)))</f>
        <v>#VALUE!</v>
      </c>
      <c r="J311">
        <f>MIN(100, MAX(0, 100*BETAINV(乱数表!$D311, MAX(0.00000001, (1/(1+EXP(-(INDEX(係数表!G:G,4) + $B311))))*(EXP(INDEX(係数表!H:H,4) + INDEX(係数表!I:I,4)*LN(INDEX(出力表!C:C,4)+1)))), MAX(0.00000001, (1-(1/(1+EXP(-(INDEX(係数表!G:G,4) + $B311)))))*(EXP(INDEX(係数表!H:H,4) + INDEX(係数表!I:I,4)*LN(INDEX(出力表!C:C,4)+1)))))))</f>
        <v>83.467892100597027</v>
      </c>
      <c r="K311" t="e">
        <f>MIN(100, MAX(0, (100*(INDEX(出力表!D:D,4))/(EXP(INDEX(係数表!B:B,4) + $C311) + (INDEX(出力表!D:D,4)))) + (乱数表!$P311*(Settings!B12/(((INDEX(出力表!D:D,4))+1)^INDEX(係数表!E:E,4)*INDEX(係数表!F:F,4))))))</f>
        <v>#VALUE!</v>
      </c>
      <c r="L311" t="e">
        <f>MIN(100, MAX(0, (INDEX(出力表!D:D,4))*J311/MAX(K311, Settings!B3)))</f>
        <v>#VALUE!</v>
      </c>
      <c r="M311">
        <f>MIN(100, MAX(0, 100*BETAINV(乱数表!$E311, MAX(0.00000001, (1/(1+EXP(-(INDEX(係数表!G:G,5) + $B311))))*(EXP(INDEX(係数表!H:H,5) + INDEX(係数表!I:I,5)*LN(INDEX(出力表!C:C,5)+1)))), MAX(0.00000001, (1-(1/(1+EXP(-(INDEX(係数表!G:G,5) + $B311)))))*(EXP(INDEX(係数表!H:H,5) + INDEX(係数表!I:I,5)*LN(INDEX(出力表!C:C,5)+1)))))))</f>
        <v>91.847049062932456</v>
      </c>
      <c r="N311" t="e">
        <f>MIN(100, MAX(0, (100*(INDEX(出力表!D:D,5))/(EXP(INDEX(係数表!B:B,5) + $C311) + (INDEX(出力表!D:D,5)))) + (乱数表!$Q311*(Settings!B12/(((INDEX(出力表!D:D,5))+1)^INDEX(係数表!E:E,5)*INDEX(係数表!F:F,5))))))</f>
        <v>#VALUE!</v>
      </c>
      <c r="O311" t="e">
        <f>MIN(100, MAX(0, (INDEX(出力表!D:D,5))*M311/MAX(N311, Settings!B3)))</f>
        <v>#VALUE!</v>
      </c>
      <c r="P311">
        <f>MIN(100, MAX(0, 100*BETAINV(乱数表!$F311, MAX(0.00000001, (1/(1+EXP(-(INDEX(係数表!G:G,6) + $B311))))*(EXP(INDEX(係数表!H:H,6) + INDEX(係数表!I:I,6)*LN(INDEX(出力表!C:C,6)+1)))), MAX(0.00000001, (1-(1/(1+EXP(-(INDEX(係数表!G:G,6) + $B311)))))*(EXP(INDEX(係数表!H:H,6) + INDEX(係数表!I:I,6)*LN(INDEX(出力表!C:C,6)+1)))))))</f>
        <v>64.165400304325203</v>
      </c>
      <c r="Q311" t="e">
        <f>MIN(100, MAX(0, (100*(INDEX(出力表!D:D,6))/(EXP(INDEX(係数表!B:B,6) + $C311) + (INDEX(出力表!D:D,6)))) + (乱数表!$R311*(Settings!B12/(((INDEX(出力表!D:D,6))+1)^INDEX(係数表!E:E,6)*INDEX(係数表!F:F,6))))))</f>
        <v>#VALUE!</v>
      </c>
      <c r="R311" t="e">
        <f>MIN(100, MAX(0, (INDEX(出力表!D:D,6))*P311/MAX(Q311, Settings!B3)))</f>
        <v>#VALUE!</v>
      </c>
      <c r="S311">
        <f>MIN(100, MAX(0, 100*BETAINV(乱数表!$G311, MAX(0.00000001, (1/(1+EXP(-(INDEX(係数表!G:G,7) + $B311))))*(EXP(INDEX(係数表!H:H,7) + INDEX(係数表!I:I,7)*LN(INDEX(出力表!C:C,7)+1)))), MAX(0.00000001, (1-(1/(1+EXP(-(INDEX(係数表!G:G,7) + $B311)))))*(EXP(INDEX(係数表!H:H,7) + INDEX(係数表!I:I,7)*LN(INDEX(出力表!C:C,7)+1)))))))</f>
        <v>92.491318217248875</v>
      </c>
      <c r="T311" t="e">
        <f>MIN(100, MAX(0, (100*(INDEX(出力表!D:D,7))/(EXP(INDEX(係数表!B:B,7) + $C311) + (INDEX(出力表!D:D,7)))) + (乱数表!$S311*(Settings!B12/(((INDEX(出力表!D:D,7))+1)^INDEX(係数表!E:E,7)*INDEX(係数表!F:F,7))))))</f>
        <v>#VALUE!</v>
      </c>
      <c r="U311" t="e">
        <f>MIN(100, MAX(0, (INDEX(出力表!D:D,7))*S311/MAX(T311, Settings!B3)))</f>
        <v>#VALUE!</v>
      </c>
      <c r="V311">
        <f>MIN(100, MAX(0, 100*BETAINV(乱数表!$H311, MAX(0.00000001, (1/(1+EXP(-(INDEX(係数表!G:G,8) + $B311))))*(EXP(INDEX(係数表!H:H,8) + INDEX(係数表!I:I,8)*LN(INDEX(出力表!C:C,8)+1)))), MAX(0.00000001, (1-(1/(1+EXP(-(INDEX(係数表!G:G,8) + $B311)))))*(EXP(INDEX(係数表!H:H,8) + INDEX(係数表!I:I,8)*LN(INDEX(出力表!C:C,8)+1)))))))</f>
        <v>88.378509332639837</v>
      </c>
      <c r="W311" t="e">
        <f>MIN(100, MAX(0, (100*(INDEX(出力表!D:D,8))/(EXP(INDEX(係数表!B:B,8) + $C311) + (INDEX(出力表!D:D,8)))) + (乱数表!$T311*(Settings!B12/(((INDEX(出力表!D:D,8))+1)^INDEX(係数表!E:E,8)*INDEX(係数表!F:F,8))))))</f>
        <v>#VALUE!</v>
      </c>
      <c r="X311" t="e">
        <f>MIN(100, MAX(0, (INDEX(出力表!D:D,8))*V311/MAX(W311, Settings!B3)))</f>
        <v>#VALUE!</v>
      </c>
      <c r="Y311">
        <f>MIN(100, MAX(0, 100*BETAINV(乱数表!$I311, MAX(0.00000001, (1/(1+EXP(-(INDEX(係数表!G:G,9) + $B311))))*(EXP(INDEX(係数表!H:H,9) + INDEX(係数表!I:I,9)*LN(INDEX(出力表!C:C,9)+1)))), MAX(0.00000001, (1-(1/(1+EXP(-(INDEX(係数表!G:G,9) + $B311)))))*(EXP(INDEX(係数表!H:H,9) + INDEX(係数表!I:I,9)*LN(INDEX(出力表!C:C,9)+1)))))))</f>
        <v>69.613969586262158</v>
      </c>
      <c r="Z311" t="e">
        <f>MIN(100, MAX(0, (100*(INDEX(出力表!D:D,9))/(EXP(INDEX(係数表!B:B,9) + $C311) + (INDEX(出力表!D:D,9)))) + (乱数表!$U311*(Settings!B12/(((INDEX(出力表!D:D,9))+1)^INDEX(係数表!E:E,9)*INDEX(係数表!F:F,9))))))</f>
        <v>#VALUE!</v>
      </c>
      <c r="AA311" t="e">
        <f>MIN(100, MAX(0, (INDEX(出力表!D:D,9))*Y311/MAX(Z311, Settings!B3)))</f>
        <v>#VALUE!</v>
      </c>
      <c r="AB311">
        <f>MIN(100, MAX(0, 100*BETAINV(乱数表!$J311, MAX(0.00000001, (1/(1+EXP(-(INDEX(係数表!G:G,10) + $B311))))*(EXP(INDEX(係数表!H:H,10) + INDEX(係数表!I:I,10)*LN(INDEX(出力表!C:C,10)+1)))), MAX(0.00000001, (1-(1/(1+EXP(-(INDEX(係数表!G:G,10) + $B311)))))*(EXP(INDEX(係数表!H:H,10) + INDEX(係数表!I:I,10)*LN(INDEX(出力表!C:C,10)+1)))))))</f>
        <v>80.909218263608139</v>
      </c>
      <c r="AC311" t="e">
        <f>MIN(100, MAX(0, (100*(INDEX(出力表!D:D,10))/(EXP(INDEX(係数表!B:B,10) + $C311) + (INDEX(出力表!D:D,10)))) + (乱数表!$V311*(Settings!B12/(((INDEX(出力表!D:D,10))+1)^INDEX(係数表!E:E,10)*INDEX(係数表!F:F,10))))))</f>
        <v>#VALUE!</v>
      </c>
      <c r="AD311" t="e">
        <f>MIN(100, MAX(0, (INDEX(出力表!D:D,10))*AB311/MAX(AC311, Settings!B3)))</f>
        <v>#VALUE!</v>
      </c>
      <c r="AE311">
        <f>MIN(100, MAX(0, 100*BETAINV(乱数表!$K311, MAX(0.00000001, (1/(1+EXP(-(INDEX(係数表!G:G,11) + $B311))))*(EXP(INDEX(係数表!H:H,11) + INDEX(係数表!I:I,11)*LN(INDEX(出力表!C:C,11)+1)))), MAX(0.00000001, (1-(1/(1+EXP(-(INDEX(係数表!G:G,11) + $B311)))))*(EXP(INDEX(係数表!H:H,11) + INDEX(係数表!I:I,11)*LN(INDEX(出力表!C:C,11)+1)))))))</f>
        <v>99.346098150784741</v>
      </c>
      <c r="AF311" t="e">
        <f>MIN(100, MAX(0, (100*(INDEX(出力表!D:D,11))/(EXP(INDEX(係数表!B:B,11) + $C311) + (INDEX(出力表!D:D,11)))) + (乱数表!$W311*(Settings!B12/(((INDEX(出力表!D:D,11))+1)^INDEX(係数表!E:E,11)*INDEX(係数表!F:F,11))))))</f>
        <v>#VALUE!</v>
      </c>
      <c r="AG311" t="e">
        <f>MIN(100, MAX(0, (INDEX(出力表!D:D,11))*AE311/MAX(AF311, Settings!B3)))</f>
        <v>#VALUE!</v>
      </c>
      <c r="AH311">
        <f>MIN(100, MAX(0, 100*BETAINV(乱数表!$L311, MAX(0.00000001, (1/(1+EXP(-(INDEX(係数表!G:G,12) + $B311))))*(EXP(INDEX(係数表!H:H,12) + INDEX(係数表!I:I,12)*LN(INDEX(出力表!C:C,12)+1)))), MAX(0.00000001, (1-(1/(1+EXP(-(INDEX(係数表!G:G,12) + $B311)))))*(EXP(INDEX(係数表!H:H,12) + INDEX(係数表!I:I,12)*LN(INDEX(出力表!C:C,12)+1)))))))</f>
        <v>96.331038258825757</v>
      </c>
      <c r="AI311" t="e">
        <f>MIN(100, MAX(0, (100*(INDEX(出力表!D:D,12))/(EXP(INDEX(係数表!B:B,12) + $C311) + (INDEX(出力表!D:D,12)))) + (乱数表!$X311*(Settings!B12/(((INDEX(出力表!D:D,12))+1)^INDEX(係数表!E:E,12)*INDEX(係数表!F:F,12))))))</f>
        <v>#VALUE!</v>
      </c>
      <c r="AJ311" t="e">
        <f>MIN(100, MAX(0, (INDEX(出力表!D:D,12))*AH311/MAX(AI311, Settings!B3)))</f>
        <v>#VALUE!</v>
      </c>
      <c r="AK311">
        <f>MIN(100, MAX(0, 100*BETAINV(乱数表!$M311, MAX(0.00000001, (1/(1+EXP(-(INDEX(係数表!G:G,13) + $B311))))*(EXP(INDEX(係数表!H:H,13) + INDEX(係数表!I:I,13)*LN(INDEX(出力表!C:C,13)+1)))), MAX(0.00000001, (1-(1/(1+EXP(-(INDEX(係数表!G:G,13) + $B311)))))*(EXP(INDEX(係数表!H:H,13) + INDEX(係数表!I:I,13)*LN(INDEX(出力表!C:C,13)+1)))))))</f>
        <v>80.153530449678371</v>
      </c>
      <c r="AL311" t="e">
        <f>MIN(100, MAX(0, (100*(INDEX(出力表!D:D,13))/(EXP(INDEX(係数表!B:B,13) + $C311) + (INDEX(出力表!D:D,13)))) + (乱数表!$Y311*(Settings!B12/(((INDEX(出力表!D:D,13))+1)^INDEX(係数表!E:E,13)*INDEX(係数表!F:F,13))))))</f>
        <v>#VALUE!</v>
      </c>
      <c r="AM311" t="e">
        <f>MIN(100, MAX(0, (INDEX(出力表!D:D,13))*AK311/MAX(AL311, Settings!B3)))</f>
        <v>#VALUE!</v>
      </c>
      <c r="AN311">
        <f>IF(ISNUMBER(F311), INDEX(出力表!B:B,2)*F311, 0)+IF(ISNUMBER(I311), INDEX(出力表!B:B,3)*I311, 0)+IF(ISNUMBER(L311), INDEX(出力表!B:B,4)*L311, 0)+IF(ISNUMBER(O311), INDEX(出力表!B:B,5)*O311, 0)+IF(ISNUMBER(R311), INDEX(出力表!B:B,6)*R311, 0)+IF(ISNUMBER(U311), INDEX(出力表!B:B,7)*U311, 0)+IF(ISNUMBER(X311), INDEX(出力表!B:B,8)*X311, 0)+IF(ISNUMBER(AA311), INDEX(出力表!B:B,9)*AA311, 0)+IF(ISNUMBER(AD311), INDEX(出力表!B:B,10)*AD311, 0)+IF(ISNUMBER(AG311), INDEX(出力表!B:B,11)*AG311, 0)+IF(ISNUMBER(AJ311), INDEX(出力表!B:B,12)*AJ311, 0)+IF(ISNUMBER(AM311), INDEX(出力表!B:B,13)*AM311, 0)</f>
        <v>0</v>
      </c>
      <c r="AO311">
        <f>IF(ISNUMBER(F311), INDEX(出力表!B:B,2), 0)+IF(ISNUMBER(I311), INDEX(出力表!B:B,3), 0)+IF(ISNUMBER(L311), INDEX(出力表!B:B,4), 0)+IF(ISNUMBER(O311), INDEX(出力表!B:B,5), 0)+IF(ISNUMBER(R311), INDEX(出力表!B:B,6), 0)+IF(ISNUMBER(U311), INDEX(出力表!B:B,7), 0)+IF(ISNUMBER(X311), INDEX(出力表!B:B,8), 0)+IF(ISNUMBER(AA311), INDEX(出力表!B:B,9), 0)+IF(ISNUMBER(AD311), INDEX(出力表!B:B,10), 0)+IF(ISNUMBER(AG311), INDEX(出力表!B:B,11), 0)+IF(ISNUMBER(AJ311), INDEX(出力表!B:B,12), 0)+IF(ISNUMBER(AM311), INDEX(出力表!B:B,13), 0)</f>
        <v>0</v>
      </c>
      <c r="AP311" t="str">
        <f t="shared" si="4"/>
        <v/>
      </c>
    </row>
    <row r="312" spans="1:42" x14ac:dyDescent="0.2">
      <c r="A312">
        <v>311</v>
      </c>
      <c r="B312">
        <f>IF(UPPER(Settings!B4)="TRUE", 乱数表!$Z312*Settings!B10, 0)</f>
        <v>0.91144946664121074</v>
      </c>
      <c r="C312">
        <f>IF(UPPER(Settings!B4)="TRUE", 乱数表!$AA312*Settings!B11, 0)</f>
        <v>-2.7736370860406052E-2</v>
      </c>
      <c r="D312">
        <f>MIN(100, MAX(0, 100*BETAINV(乱数表!$B312, MAX(0.00000001, (1/(1+EXP(-(INDEX(係数表!G:G,2) + $B312))))*(EXP(INDEX(係数表!H:H,2) + INDEX(係数表!I:I,2)*LN(INDEX(出力表!C:C,2)+1)))), MAX(0.00000001, (1-(1/(1+EXP(-(INDEX(係数表!G:G,2) + $B312)))))*(EXP(INDEX(係数表!H:H,2) + INDEX(係数表!I:I,2)*LN(INDEX(出力表!C:C,2)+1)))))))</f>
        <v>98.802361581619664</v>
      </c>
      <c r="E312" t="e">
        <f>MIN(100, MAX(0, (100*(INDEX(出力表!D:D,2))/(EXP(INDEX(係数表!B:B,2) + $C312) + (INDEX(出力表!D:D,2)))) + (乱数表!$N312*(Settings!B12/(((INDEX(出力表!D:D,2))+1)^INDEX(係数表!E:E,2)*INDEX(係数表!F:F,2))))))</f>
        <v>#VALUE!</v>
      </c>
      <c r="F312" t="e">
        <f>MIN(100, MAX(0, (INDEX(出力表!D:D,2))*D312/MAX(E312, Settings!B3)))</f>
        <v>#VALUE!</v>
      </c>
      <c r="G312">
        <f>MIN(100, MAX(0, 100*BETAINV(乱数表!$C312, MAX(0.00000001, (1/(1+EXP(-(INDEX(係数表!G:G,3) + $B312))))*(EXP(INDEX(係数表!H:H,3) + INDEX(係数表!I:I,3)*LN(INDEX(出力表!C:C,3)+1)))), MAX(0.00000001, (1-(1/(1+EXP(-(INDEX(係数表!G:G,3) + $B312)))))*(EXP(INDEX(係数表!H:H,3) + INDEX(係数表!I:I,3)*LN(INDEX(出力表!C:C,3)+1)))))))</f>
        <v>90.719298070365866</v>
      </c>
      <c r="H312" t="e">
        <f>MIN(100, MAX(0, (100*(INDEX(出力表!D:D,3))/(EXP(INDEX(係数表!B:B,3) + $C312) + (INDEX(出力表!D:D,3)))) + (乱数表!$O312*(Settings!B12/(((INDEX(出力表!D:D,3))+1)^INDEX(係数表!E:E,3)*INDEX(係数表!F:F,3))))))</f>
        <v>#VALUE!</v>
      </c>
      <c r="I312" t="e">
        <f>MIN(100, MAX(0, (INDEX(出力表!D:D,3))*G312/MAX(H312, Settings!B3)))</f>
        <v>#VALUE!</v>
      </c>
      <c r="J312">
        <f>MIN(100, MAX(0, 100*BETAINV(乱数表!$D312, MAX(0.00000001, (1/(1+EXP(-(INDEX(係数表!G:G,4) + $B312))))*(EXP(INDEX(係数表!H:H,4) + INDEX(係数表!I:I,4)*LN(INDEX(出力表!C:C,4)+1)))), MAX(0.00000001, (1-(1/(1+EXP(-(INDEX(係数表!G:G,4) + $B312)))))*(EXP(INDEX(係数表!H:H,4) + INDEX(係数表!I:I,4)*LN(INDEX(出力表!C:C,4)+1)))))))</f>
        <v>99.190592092582563</v>
      </c>
      <c r="K312" t="e">
        <f>MIN(100, MAX(0, (100*(INDEX(出力表!D:D,4))/(EXP(INDEX(係数表!B:B,4) + $C312) + (INDEX(出力表!D:D,4)))) + (乱数表!$P312*(Settings!B12/(((INDEX(出力表!D:D,4))+1)^INDEX(係数表!E:E,4)*INDEX(係数表!F:F,4))))))</f>
        <v>#VALUE!</v>
      </c>
      <c r="L312" t="e">
        <f>MIN(100, MAX(0, (INDEX(出力表!D:D,4))*J312/MAX(K312, Settings!B3)))</f>
        <v>#VALUE!</v>
      </c>
      <c r="M312">
        <f>MIN(100, MAX(0, 100*BETAINV(乱数表!$E312, MAX(0.00000001, (1/(1+EXP(-(INDEX(係数表!G:G,5) + $B312))))*(EXP(INDEX(係数表!H:H,5) + INDEX(係数表!I:I,5)*LN(INDEX(出力表!C:C,5)+1)))), MAX(0.00000001, (1-(1/(1+EXP(-(INDEX(係数表!G:G,5) + $B312)))))*(EXP(INDEX(係数表!H:H,5) + INDEX(係数表!I:I,5)*LN(INDEX(出力表!C:C,5)+1)))))))</f>
        <v>76.658151605663548</v>
      </c>
      <c r="N312" t="e">
        <f>MIN(100, MAX(0, (100*(INDEX(出力表!D:D,5))/(EXP(INDEX(係数表!B:B,5) + $C312) + (INDEX(出力表!D:D,5)))) + (乱数表!$Q312*(Settings!B12/(((INDEX(出力表!D:D,5))+1)^INDEX(係数表!E:E,5)*INDEX(係数表!F:F,5))))))</f>
        <v>#VALUE!</v>
      </c>
      <c r="O312" t="e">
        <f>MIN(100, MAX(0, (INDEX(出力表!D:D,5))*M312/MAX(N312, Settings!B3)))</f>
        <v>#VALUE!</v>
      </c>
      <c r="P312">
        <f>MIN(100, MAX(0, 100*BETAINV(乱数表!$F312, MAX(0.00000001, (1/(1+EXP(-(INDEX(係数表!G:G,6) + $B312))))*(EXP(INDEX(係数表!H:H,6) + INDEX(係数表!I:I,6)*LN(INDEX(出力表!C:C,6)+1)))), MAX(0.00000001, (1-(1/(1+EXP(-(INDEX(係数表!G:G,6) + $B312)))))*(EXP(INDEX(係数表!H:H,6) + INDEX(係数表!I:I,6)*LN(INDEX(出力表!C:C,6)+1)))))))</f>
        <v>98.829596798454489</v>
      </c>
      <c r="Q312" t="e">
        <f>MIN(100, MAX(0, (100*(INDEX(出力表!D:D,6))/(EXP(INDEX(係数表!B:B,6) + $C312) + (INDEX(出力表!D:D,6)))) + (乱数表!$R312*(Settings!B12/(((INDEX(出力表!D:D,6))+1)^INDEX(係数表!E:E,6)*INDEX(係数表!F:F,6))))))</f>
        <v>#VALUE!</v>
      </c>
      <c r="R312" t="e">
        <f>MIN(100, MAX(0, (INDEX(出力表!D:D,6))*P312/MAX(Q312, Settings!B3)))</f>
        <v>#VALUE!</v>
      </c>
      <c r="S312">
        <f>MIN(100, MAX(0, 100*BETAINV(乱数表!$G312, MAX(0.00000001, (1/(1+EXP(-(INDEX(係数表!G:G,7) + $B312))))*(EXP(INDEX(係数表!H:H,7) + INDEX(係数表!I:I,7)*LN(INDEX(出力表!C:C,7)+1)))), MAX(0.00000001, (1-(1/(1+EXP(-(INDEX(係数表!G:G,7) + $B312)))))*(EXP(INDEX(係数表!H:H,7) + INDEX(係数表!I:I,7)*LN(INDEX(出力表!C:C,7)+1)))))))</f>
        <v>99.461982800429652</v>
      </c>
      <c r="T312" t="e">
        <f>MIN(100, MAX(0, (100*(INDEX(出力表!D:D,7))/(EXP(INDEX(係数表!B:B,7) + $C312) + (INDEX(出力表!D:D,7)))) + (乱数表!$S312*(Settings!B12/(((INDEX(出力表!D:D,7))+1)^INDEX(係数表!E:E,7)*INDEX(係数表!F:F,7))))))</f>
        <v>#VALUE!</v>
      </c>
      <c r="U312" t="e">
        <f>MIN(100, MAX(0, (INDEX(出力表!D:D,7))*S312/MAX(T312, Settings!B3)))</f>
        <v>#VALUE!</v>
      </c>
      <c r="V312">
        <f>MIN(100, MAX(0, 100*BETAINV(乱数表!$H312, MAX(0.00000001, (1/(1+EXP(-(INDEX(係数表!G:G,8) + $B312))))*(EXP(INDEX(係数表!H:H,8) + INDEX(係数表!I:I,8)*LN(INDEX(出力表!C:C,8)+1)))), MAX(0.00000001, (1-(1/(1+EXP(-(INDEX(係数表!G:G,8) + $B312)))))*(EXP(INDEX(係数表!H:H,8) + INDEX(係数表!I:I,8)*LN(INDEX(出力表!C:C,8)+1)))))))</f>
        <v>92.419026502152747</v>
      </c>
      <c r="W312" t="e">
        <f>MIN(100, MAX(0, (100*(INDEX(出力表!D:D,8))/(EXP(INDEX(係数表!B:B,8) + $C312) + (INDEX(出力表!D:D,8)))) + (乱数表!$T312*(Settings!B12/(((INDEX(出力表!D:D,8))+1)^INDEX(係数表!E:E,8)*INDEX(係数表!F:F,8))))))</f>
        <v>#VALUE!</v>
      </c>
      <c r="X312" t="e">
        <f>MIN(100, MAX(0, (INDEX(出力表!D:D,8))*V312/MAX(W312, Settings!B3)))</f>
        <v>#VALUE!</v>
      </c>
      <c r="Y312">
        <f>MIN(100, MAX(0, 100*BETAINV(乱数表!$I312, MAX(0.00000001, (1/(1+EXP(-(INDEX(係数表!G:G,9) + $B312))))*(EXP(INDEX(係数表!H:H,9) + INDEX(係数表!I:I,9)*LN(INDEX(出力表!C:C,9)+1)))), MAX(0.00000001, (1-(1/(1+EXP(-(INDEX(係数表!G:G,9) + $B312)))))*(EXP(INDEX(係数表!H:H,9) + INDEX(係数表!I:I,9)*LN(INDEX(出力表!C:C,9)+1)))))))</f>
        <v>97.361008357879669</v>
      </c>
      <c r="Z312" t="e">
        <f>MIN(100, MAX(0, (100*(INDEX(出力表!D:D,9))/(EXP(INDEX(係数表!B:B,9) + $C312) + (INDEX(出力表!D:D,9)))) + (乱数表!$U312*(Settings!B12/(((INDEX(出力表!D:D,9))+1)^INDEX(係数表!E:E,9)*INDEX(係数表!F:F,9))))))</f>
        <v>#VALUE!</v>
      </c>
      <c r="AA312" t="e">
        <f>MIN(100, MAX(0, (INDEX(出力表!D:D,9))*Y312/MAX(Z312, Settings!B3)))</f>
        <v>#VALUE!</v>
      </c>
      <c r="AB312">
        <f>MIN(100, MAX(0, 100*BETAINV(乱数表!$J312, MAX(0.00000001, (1/(1+EXP(-(INDEX(係数表!G:G,10) + $B312))))*(EXP(INDEX(係数表!H:H,10) + INDEX(係数表!I:I,10)*LN(INDEX(出力表!C:C,10)+1)))), MAX(0.00000001, (1-(1/(1+EXP(-(INDEX(係数表!G:G,10) + $B312)))))*(EXP(INDEX(係数表!H:H,10) + INDEX(係数表!I:I,10)*LN(INDEX(出力表!C:C,10)+1)))))))</f>
        <v>90.482947555027607</v>
      </c>
      <c r="AC312" t="e">
        <f>MIN(100, MAX(0, (100*(INDEX(出力表!D:D,10))/(EXP(INDEX(係数表!B:B,10) + $C312) + (INDEX(出力表!D:D,10)))) + (乱数表!$V312*(Settings!B12/(((INDEX(出力表!D:D,10))+1)^INDEX(係数表!E:E,10)*INDEX(係数表!F:F,10))))))</f>
        <v>#VALUE!</v>
      </c>
      <c r="AD312" t="e">
        <f>MIN(100, MAX(0, (INDEX(出力表!D:D,10))*AB312/MAX(AC312, Settings!B3)))</f>
        <v>#VALUE!</v>
      </c>
      <c r="AE312">
        <f>MIN(100, MAX(0, 100*BETAINV(乱数表!$K312, MAX(0.00000001, (1/(1+EXP(-(INDEX(係数表!G:G,11) + $B312))))*(EXP(INDEX(係数表!H:H,11) + INDEX(係数表!I:I,11)*LN(INDEX(出力表!C:C,11)+1)))), MAX(0.00000001, (1-(1/(1+EXP(-(INDEX(係数表!G:G,11) + $B312)))))*(EXP(INDEX(係数表!H:H,11) + INDEX(係数表!I:I,11)*LN(INDEX(出力表!C:C,11)+1)))))))</f>
        <v>92.059509313260349</v>
      </c>
      <c r="AF312" t="e">
        <f>MIN(100, MAX(0, (100*(INDEX(出力表!D:D,11))/(EXP(INDEX(係数表!B:B,11) + $C312) + (INDEX(出力表!D:D,11)))) + (乱数表!$W312*(Settings!B12/(((INDEX(出力表!D:D,11))+1)^INDEX(係数表!E:E,11)*INDEX(係数表!F:F,11))))))</f>
        <v>#VALUE!</v>
      </c>
      <c r="AG312" t="e">
        <f>MIN(100, MAX(0, (INDEX(出力表!D:D,11))*AE312/MAX(AF312, Settings!B3)))</f>
        <v>#VALUE!</v>
      </c>
      <c r="AH312">
        <f>MIN(100, MAX(0, 100*BETAINV(乱数表!$L312, MAX(0.00000001, (1/(1+EXP(-(INDEX(係数表!G:G,12) + $B312))))*(EXP(INDEX(係数表!H:H,12) + INDEX(係数表!I:I,12)*LN(INDEX(出力表!C:C,12)+1)))), MAX(0.00000001, (1-(1/(1+EXP(-(INDEX(係数表!G:G,12) + $B312)))))*(EXP(INDEX(係数表!H:H,12) + INDEX(係数表!I:I,12)*LN(INDEX(出力表!C:C,12)+1)))))))</f>
        <v>97.62925478175265</v>
      </c>
      <c r="AI312" t="e">
        <f>MIN(100, MAX(0, (100*(INDEX(出力表!D:D,12))/(EXP(INDEX(係数表!B:B,12) + $C312) + (INDEX(出力表!D:D,12)))) + (乱数表!$X312*(Settings!B12/(((INDEX(出力表!D:D,12))+1)^INDEX(係数表!E:E,12)*INDEX(係数表!F:F,12))))))</f>
        <v>#VALUE!</v>
      </c>
      <c r="AJ312" t="e">
        <f>MIN(100, MAX(0, (INDEX(出力表!D:D,12))*AH312/MAX(AI312, Settings!B3)))</f>
        <v>#VALUE!</v>
      </c>
      <c r="AK312">
        <f>MIN(100, MAX(0, 100*BETAINV(乱数表!$M312, MAX(0.00000001, (1/(1+EXP(-(INDEX(係数表!G:G,13) + $B312))))*(EXP(INDEX(係数表!H:H,13) + INDEX(係数表!I:I,13)*LN(INDEX(出力表!C:C,13)+1)))), MAX(0.00000001, (1-(1/(1+EXP(-(INDEX(係数表!G:G,13) + $B312)))))*(EXP(INDEX(係数表!H:H,13) + INDEX(係数表!I:I,13)*LN(INDEX(出力表!C:C,13)+1)))))))</f>
        <v>94.031815558545546</v>
      </c>
      <c r="AL312" t="e">
        <f>MIN(100, MAX(0, (100*(INDEX(出力表!D:D,13))/(EXP(INDEX(係数表!B:B,13) + $C312) + (INDEX(出力表!D:D,13)))) + (乱数表!$Y312*(Settings!B12/(((INDEX(出力表!D:D,13))+1)^INDEX(係数表!E:E,13)*INDEX(係数表!F:F,13))))))</f>
        <v>#VALUE!</v>
      </c>
      <c r="AM312" t="e">
        <f>MIN(100, MAX(0, (INDEX(出力表!D:D,13))*AK312/MAX(AL312, Settings!B3)))</f>
        <v>#VALUE!</v>
      </c>
      <c r="AN312">
        <f>IF(ISNUMBER(F312), INDEX(出力表!B:B,2)*F312, 0)+IF(ISNUMBER(I312), INDEX(出力表!B:B,3)*I312, 0)+IF(ISNUMBER(L312), INDEX(出力表!B:B,4)*L312, 0)+IF(ISNUMBER(O312), INDEX(出力表!B:B,5)*O312, 0)+IF(ISNUMBER(R312), INDEX(出力表!B:B,6)*R312, 0)+IF(ISNUMBER(U312), INDEX(出力表!B:B,7)*U312, 0)+IF(ISNUMBER(X312), INDEX(出力表!B:B,8)*X312, 0)+IF(ISNUMBER(AA312), INDEX(出力表!B:B,9)*AA312, 0)+IF(ISNUMBER(AD312), INDEX(出力表!B:B,10)*AD312, 0)+IF(ISNUMBER(AG312), INDEX(出力表!B:B,11)*AG312, 0)+IF(ISNUMBER(AJ312), INDEX(出力表!B:B,12)*AJ312, 0)+IF(ISNUMBER(AM312), INDEX(出力表!B:B,13)*AM312, 0)</f>
        <v>0</v>
      </c>
      <c r="AO312">
        <f>IF(ISNUMBER(F312), INDEX(出力表!B:B,2), 0)+IF(ISNUMBER(I312), INDEX(出力表!B:B,3), 0)+IF(ISNUMBER(L312), INDEX(出力表!B:B,4), 0)+IF(ISNUMBER(O312), INDEX(出力表!B:B,5), 0)+IF(ISNUMBER(R312), INDEX(出力表!B:B,6), 0)+IF(ISNUMBER(U312), INDEX(出力表!B:B,7), 0)+IF(ISNUMBER(X312), INDEX(出力表!B:B,8), 0)+IF(ISNUMBER(AA312), INDEX(出力表!B:B,9), 0)+IF(ISNUMBER(AD312), INDEX(出力表!B:B,10), 0)+IF(ISNUMBER(AG312), INDEX(出力表!B:B,11), 0)+IF(ISNUMBER(AJ312), INDEX(出力表!B:B,12), 0)+IF(ISNUMBER(AM312), INDEX(出力表!B:B,13), 0)</f>
        <v>0</v>
      </c>
      <c r="AP312" t="str">
        <f t="shared" si="4"/>
        <v/>
      </c>
    </row>
    <row r="313" spans="1:42" x14ac:dyDescent="0.2">
      <c r="A313">
        <v>312</v>
      </c>
      <c r="B313">
        <f>IF(UPPER(Settings!B4)="TRUE", 乱数表!$Z313*Settings!B10, 0)</f>
        <v>-0.13637545320312278</v>
      </c>
      <c r="C313">
        <f>IF(UPPER(Settings!B4)="TRUE", 乱数表!$AA313*Settings!B11, 0)</f>
        <v>3.6344478557161004E-2</v>
      </c>
      <c r="D313">
        <f>MIN(100, MAX(0, 100*BETAINV(乱数表!$B313, MAX(0.00000001, (1/(1+EXP(-(INDEX(係数表!G:G,2) + $B313))))*(EXP(INDEX(係数表!H:H,2) + INDEX(係数表!I:I,2)*LN(INDEX(出力表!C:C,2)+1)))), MAX(0.00000001, (1-(1/(1+EXP(-(INDEX(係数表!G:G,2) + $B313)))))*(EXP(INDEX(係数表!H:H,2) + INDEX(係数表!I:I,2)*LN(INDEX(出力表!C:C,2)+1)))))))</f>
        <v>93.354470201007231</v>
      </c>
      <c r="E313" t="e">
        <f>MIN(100, MAX(0, (100*(INDEX(出力表!D:D,2))/(EXP(INDEX(係数表!B:B,2) + $C313) + (INDEX(出力表!D:D,2)))) + (乱数表!$N313*(Settings!B12/(((INDEX(出力表!D:D,2))+1)^INDEX(係数表!E:E,2)*INDEX(係数表!F:F,2))))))</f>
        <v>#VALUE!</v>
      </c>
      <c r="F313" t="e">
        <f>MIN(100, MAX(0, (INDEX(出力表!D:D,2))*D313/MAX(E313, Settings!B3)))</f>
        <v>#VALUE!</v>
      </c>
      <c r="G313">
        <f>MIN(100, MAX(0, 100*BETAINV(乱数表!$C313, MAX(0.00000001, (1/(1+EXP(-(INDEX(係数表!G:G,3) + $B313))))*(EXP(INDEX(係数表!H:H,3) + INDEX(係数表!I:I,3)*LN(INDEX(出力表!C:C,3)+1)))), MAX(0.00000001, (1-(1/(1+EXP(-(INDEX(係数表!G:G,3) + $B313)))))*(EXP(INDEX(係数表!H:H,3) + INDEX(係数表!I:I,3)*LN(INDEX(出力表!C:C,3)+1)))))))</f>
        <v>84.47497764053405</v>
      </c>
      <c r="H313" t="e">
        <f>MIN(100, MAX(0, (100*(INDEX(出力表!D:D,3))/(EXP(INDEX(係数表!B:B,3) + $C313) + (INDEX(出力表!D:D,3)))) + (乱数表!$O313*(Settings!B12/(((INDEX(出力表!D:D,3))+1)^INDEX(係数表!E:E,3)*INDEX(係数表!F:F,3))))))</f>
        <v>#VALUE!</v>
      </c>
      <c r="I313" t="e">
        <f>MIN(100, MAX(0, (INDEX(出力表!D:D,3))*G313/MAX(H313, Settings!B3)))</f>
        <v>#VALUE!</v>
      </c>
      <c r="J313">
        <f>MIN(100, MAX(0, 100*BETAINV(乱数表!$D313, MAX(0.00000001, (1/(1+EXP(-(INDEX(係数表!G:G,4) + $B313))))*(EXP(INDEX(係数表!H:H,4) + INDEX(係数表!I:I,4)*LN(INDEX(出力表!C:C,4)+1)))), MAX(0.00000001, (1-(1/(1+EXP(-(INDEX(係数表!G:G,4) + $B313)))))*(EXP(INDEX(係数表!H:H,4) + INDEX(係数表!I:I,4)*LN(INDEX(出力表!C:C,4)+1)))))))</f>
        <v>30.651929838802154</v>
      </c>
      <c r="K313" t="e">
        <f>MIN(100, MAX(0, (100*(INDEX(出力表!D:D,4))/(EXP(INDEX(係数表!B:B,4) + $C313) + (INDEX(出力表!D:D,4)))) + (乱数表!$P313*(Settings!B12/(((INDEX(出力表!D:D,4))+1)^INDEX(係数表!E:E,4)*INDEX(係数表!F:F,4))))))</f>
        <v>#VALUE!</v>
      </c>
      <c r="L313" t="e">
        <f>MIN(100, MAX(0, (INDEX(出力表!D:D,4))*J313/MAX(K313, Settings!B3)))</f>
        <v>#VALUE!</v>
      </c>
      <c r="M313">
        <f>MIN(100, MAX(0, 100*BETAINV(乱数表!$E313, MAX(0.00000001, (1/(1+EXP(-(INDEX(係数表!G:G,5) + $B313))))*(EXP(INDEX(係数表!H:H,5) + INDEX(係数表!I:I,5)*LN(INDEX(出力表!C:C,5)+1)))), MAX(0.00000001, (1-(1/(1+EXP(-(INDEX(係数表!G:G,5) + $B313)))))*(EXP(INDEX(係数表!H:H,5) + INDEX(係数表!I:I,5)*LN(INDEX(出力表!C:C,5)+1)))))))</f>
        <v>97.785848041159909</v>
      </c>
      <c r="N313" t="e">
        <f>MIN(100, MAX(0, (100*(INDEX(出力表!D:D,5))/(EXP(INDEX(係数表!B:B,5) + $C313) + (INDEX(出力表!D:D,5)))) + (乱数表!$Q313*(Settings!B12/(((INDEX(出力表!D:D,5))+1)^INDEX(係数表!E:E,5)*INDEX(係数表!F:F,5))))))</f>
        <v>#VALUE!</v>
      </c>
      <c r="O313" t="e">
        <f>MIN(100, MAX(0, (INDEX(出力表!D:D,5))*M313/MAX(N313, Settings!B3)))</f>
        <v>#VALUE!</v>
      </c>
      <c r="P313">
        <f>MIN(100, MAX(0, 100*BETAINV(乱数表!$F313, MAX(0.00000001, (1/(1+EXP(-(INDEX(係数表!G:G,6) + $B313))))*(EXP(INDEX(係数表!H:H,6) + INDEX(係数表!I:I,6)*LN(INDEX(出力表!C:C,6)+1)))), MAX(0.00000001, (1-(1/(1+EXP(-(INDEX(係数表!G:G,6) + $B313)))))*(EXP(INDEX(係数表!H:H,6) + INDEX(係数表!I:I,6)*LN(INDEX(出力表!C:C,6)+1)))))))</f>
        <v>97.234565890098182</v>
      </c>
      <c r="Q313" t="e">
        <f>MIN(100, MAX(0, (100*(INDEX(出力表!D:D,6))/(EXP(INDEX(係数表!B:B,6) + $C313) + (INDEX(出力表!D:D,6)))) + (乱数表!$R313*(Settings!B12/(((INDEX(出力表!D:D,6))+1)^INDEX(係数表!E:E,6)*INDEX(係数表!F:F,6))))))</f>
        <v>#VALUE!</v>
      </c>
      <c r="R313" t="e">
        <f>MIN(100, MAX(0, (INDEX(出力表!D:D,6))*P313/MAX(Q313, Settings!B3)))</f>
        <v>#VALUE!</v>
      </c>
      <c r="S313">
        <f>MIN(100, MAX(0, 100*BETAINV(乱数表!$G313, MAX(0.00000001, (1/(1+EXP(-(INDEX(係数表!G:G,7) + $B313))))*(EXP(INDEX(係数表!H:H,7) + INDEX(係数表!I:I,7)*LN(INDEX(出力表!C:C,7)+1)))), MAX(0.00000001, (1-(1/(1+EXP(-(INDEX(係数表!G:G,7) + $B313)))))*(EXP(INDEX(係数表!H:H,7) + INDEX(係数表!I:I,7)*LN(INDEX(出力表!C:C,7)+1)))))))</f>
        <v>91.450053570995522</v>
      </c>
      <c r="T313" t="e">
        <f>MIN(100, MAX(0, (100*(INDEX(出力表!D:D,7))/(EXP(INDEX(係数表!B:B,7) + $C313) + (INDEX(出力表!D:D,7)))) + (乱数表!$S313*(Settings!B12/(((INDEX(出力表!D:D,7))+1)^INDEX(係数表!E:E,7)*INDEX(係数表!F:F,7))))))</f>
        <v>#VALUE!</v>
      </c>
      <c r="U313" t="e">
        <f>MIN(100, MAX(0, (INDEX(出力表!D:D,7))*S313/MAX(T313, Settings!B3)))</f>
        <v>#VALUE!</v>
      </c>
      <c r="V313">
        <f>MIN(100, MAX(0, 100*BETAINV(乱数表!$H313, MAX(0.00000001, (1/(1+EXP(-(INDEX(係数表!G:G,8) + $B313))))*(EXP(INDEX(係数表!H:H,8) + INDEX(係数表!I:I,8)*LN(INDEX(出力表!C:C,8)+1)))), MAX(0.00000001, (1-(1/(1+EXP(-(INDEX(係数表!G:G,8) + $B313)))))*(EXP(INDEX(係数表!H:H,8) + INDEX(係数表!I:I,8)*LN(INDEX(出力表!C:C,8)+1)))))))</f>
        <v>55.763042515376902</v>
      </c>
      <c r="W313" t="e">
        <f>MIN(100, MAX(0, (100*(INDEX(出力表!D:D,8))/(EXP(INDEX(係数表!B:B,8) + $C313) + (INDEX(出力表!D:D,8)))) + (乱数表!$T313*(Settings!B12/(((INDEX(出力表!D:D,8))+1)^INDEX(係数表!E:E,8)*INDEX(係数表!F:F,8))))))</f>
        <v>#VALUE!</v>
      </c>
      <c r="X313" t="e">
        <f>MIN(100, MAX(0, (INDEX(出力表!D:D,8))*V313/MAX(W313, Settings!B3)))</f>
        <v>#VALUE!</v>
      </c>
      <c r="Y313">
        <f>MIN(100, MAX(0, 100*BETAINV(乱数表!$I313, MAX(0.00000001, (1/(1+EXP(-(INDEX(係数表!G:G,9) + $B313))))*(EXP(INDEX(係数表!H:H,9) + INDEX(係数表!I:I,9)*LN(INDEX(出力表!C:C,9)+1)))), MAX(0.00000001, (1-(1/(1+EXP(-(INDEX(係数表!G:G,9) + $B313)))))*(EXP(INDEX(係数表!H:H,9) + INDEX(係数表!I:I,9)*LN(INDEX(出力表!C:C,9)+1)))))))</f>
        <v>95.737452712766043</v>
      </c>
      <c r="Z313" t="e">
        <f>MIN(100, MAX(0, (100*(INDEX(出力表!D:D,9))/(EXP(INDEX(係数表!B:B,9) + $C313) + (INDEX(出力表!D:D,9)))) + (乱数表!$U313*(Settings!B12/(((INDEX(出力表!D:D,9))+1)^INDEX(係数表!E:E,9)*INDEX(係数表!F:F,9))))))</f>
        <v>#VALUE!</v>
      </c>
      <c r="AA313" t="e">
        <f>MIN(100, MAX(0, (INDEX(出力表!D:D,9))*Y313/MAX(Z313, Settings!B3)))</f>
        <v>#VALUE!</v>
      </c>
      <c r="AB313">
        <f>MIN(100, MAX(0, 100*BETAINV(乱数表!$J313, MAX(0.00000001, (1/(1+EXP(-(INDEX(係数表!G:G,10) + $B313))))*(EXP(INDEX(係数表!H:H,10) + INDEX(係数表!I:I,10)*LN(INDEX(出力表!C:C,10)+1)))), MAX(0.00000001, (1-(1/(1+EXP(-(INDEX(係数表!G:G,10) + $B313)))))*(EXP(INDEX(係数表!H:H,10) + INDEX(係数表!I:I,10)*LN(INDEX(出力表!C:C,10)+1)))))))</f>
        <v>97.800033383677089</v>
      </c>
      <c r="AC313" t="e">
        <f>MIN(100, MAX(0, (100*(INDEX(出力表!D:D,10))/(EXP(INDEX(係数表!B:B,10) + $C313) + (INDEX(出力表!D:D,10)))) + (乱数表!$V313*(Settings!B12/(((INDEX(出力表!D:D,10))+1)^INDEX(係数表!E:E,10)*INDEX(係数表!F:F,10))))))</f>
        <v>#VALUE!</v>
      </c>
      <c r="AD313" t="e">
        <f>MIN(100, MAX(0, (INDEX(出力表!D:D,10))*AB313/MAX(AC313, Settings!B3)))</f>
        <v>#VALUE!</v>
      </c>
      <c r="AE313">
        <f>MIN(100, MAX(0, 100*BETAINV(乱数表!$K313, MAX(0.00000001, (1/(1+EXP(-(INDEX(係数表!G:G,11) + $B313))))*(EXP(INDEX(係数表!H:H,11) + INDEX(係数表!I:I,11)*LN(INDEX(出力表!C:C,11)+1)))), MAX(0.00000001, (1-(1/(1+EXP(-(INDEX(係数表!G:G,11) + $B313)))))*(EXP(INDEX(係数表!H:H,11) + INDEX(係数表!I:I,11)*LN(INDEX(出力表!C:C,11)+1)))))))</f>
        <v>98.387226381707009</v>
      </c>
      <c r="AF313" t="e">
        <f>MIN(100, MAX(0, (100*(INDEX(出力表!D:D,11))/(EXP(INDEX(係数表!B:B,11) + $C313) + (INDEX(出力表!D:D,11)))) + (乱数表!$W313*(Settings!B12/(((INDEX(出力表!D:D,11))+1)^INDEX(係数表!E:E,11)*INDEX(係数表!F:F,11))))))</f>
        <v>#VALUE!</v>
      </c>
      <c r="AG313" t="e">
        <f>MIN(100, MAX(0, (INDEX(出力表!D:D,11))*AE313/MAX(AF313, Settings!B3)))</f>
        <v>#VALUE!</v>
      </c>
      <c r="AH313">
        <f>MIN(100, MAX(0, 100*BETAINV(乱数表!$L313, MAX(0.00000001, (1/(1+EXP(-(INDEX(係数表!G:G,12) + $B313))))*(EXP(INDEX(係数表!H:H,12) + INDEX(係数表!I:I,12)*LN(INDEX(出力表!C:C,12)+1)))), MAX(0.00000001, (1-(1/(1+EXP(-(INDEX(係数表!G:G,12) + $B313)))))*(EXP(INDEX(係数表!H:H,12) + INDEX(係数表!I:I,12)*LN(INDEX(出力表!C:C,12)+1)))))))</f>
        <v>81.717500436055431</v>
      </c>
      <c r="AI313" t="e">
        <f>MIN(100, MAX(0, (100*(INDEX(出力表!D:D,12))/(EXP(INDEX(係数表!B:B,12) + $C313) + (INDEX(出力表!D:D,12)))) + (乱数表!$X313*(Settings!B12/(((INDEX(出力表!D:D,12))+1)^INDEX(係数表!E:E,12)*INDEX(係数表!F:F,12))))))</f>
        <v>#VALUE!</v>
      </c>
      <c r="AJ313" t="e">
        <f>MIN(100, MAX(0, (INDEX(出力表!D:D,12))*AH313/MAX(AI313, Settings!B3)))</f>
        <v>#VALUE!</v>
      </c>
      <c r="AK313">
        <f>MIN(100, MAX(0, 100*BETAINV(乱数表!$M313, MAX(0.00000001, (1/(1+EXP(-(INDEX(係数表!G:G,13) + $B313))))*(EXP(INDEX(係数表!H:H,13) + INDEX(係数表!I:I,13)*LN(INDEX(出力表!C:C,13)+1)))), MAX(0.00000001, (1-(1/(1+EXP(-(INDEX(係数表!G:G,13) + $B313)))))*(EXP(INDEX(係数表!H:H,13) + INDEX(係数表!I:I,13)*LN(INDEX(出力表!C:C,13)+1)))))))</f>
        <v>98.593831201917141</v>
      </c>
      <c r="AL313" t="e">
        <f>MIN(100, MAX(0, (100*(INDEX(出力表!D:D,13))/(EXP(INDEX(係数表!B:B,13) + $C313) + (INDEX(出力表!D:D,13)))) + (乱数表!$Y313*(Settings!B12/(((INDEX(出力表!D:D,13))+1)^INDEX(係数表!E:E,13)*INDEX(係数表!F:F,13))))))</f>
        <v>#VALUE!</v>
      </c>
      <c r="AM313" t="e">
        <f>MIN(100, MAX(0, (INDEX(出力表!D:D,13))*AK313/MAX(AL313, Settings!B3)))</f>
        <v>#VALUE!</v>
      </c>
      <c r="AN313">
        <f>IF(ISNUMBER(F313), INDEX(出力表!B:B,2)*F313, 0)+IF(ISNUMBER(I313), INDEX(出力表!B:B,3)*I313, 0)+IF(ISNUMBER(L313), INDEX(出力表!B:B,4)*L313, 0)+IF(ISNUMBER(O313), INDEX(出力表!B:B,5)*O313, 0)+IF(ISNUMBER(R313), INDEX(出力表!B:B,6)*R313, 0)+IF(ISNUMBER(U313), INDEX(出力表!B:B,7)*U313, 0)+IF(ISNUMBER(X313), INDEX(出力表!B:B,8)*X313, 0)+IF(ISNUMBER(AA313), INDEX(出力表!B:B,9)*AA313, 0)+IF(ISNUMBER(AD313), INDEX(出力表!B:B,10)*AD313, 0)+IF(ISNUMBER(AG313), INDEX(出力表!B:B,11)*AG313, 0)+IF(ISNUMBER(AJ313), INDEX(出力表!B:B,12)*AJ313, 0)+IF(ISNUMBER(AM313), INDEX(出力表!B:B,13)*AM313, 0)</f>
        <v>0</v>
      </c>
      <c r="AO313">
        <f>IF(ISNUMBER(F313), INDEX(出力表!B:B,2), 0)+IF(ISNUMBER(I313), INDEX(出力表!B:B,3), 0)+IF(ISNUMBER(L313), INDEX(出力表!B:B,4), 0)+IF(ISNUMBER(O313), INDEX(出力表!B:B,5), 0)+IF(ISNUMBER(R313), INDEX(出力表!B:B,6), 0)+IF(ISNUMBER(U313), INDEX(出力表!B:B,7), 0)+IF(ISNUMBER(X313), INDEX(出力表!B:B,8), 0)+IF(ISNUMBER(AA313), INDEX(出力表!B:B,9), 0)+IF(ISNUMBER(AD313), INDEX(出力表!B:B,10), 0)+IF(ISNUMBER(AG313), INDEX(出力表!B:B,11), 0)+IF(ISNUMBER(AJ313), INDEX(出力表!B:B,12), 0)+IF(ISNUMBER(AM313), INDEX(出力表!B:B,13), 0)</f>
        <v>0</v>
      </c>
      <c r="AP313" t="str">
        <f t="shared" si="4"/>
        <v/>
      </c>
    </row>
    <row r="314" spans="1:42" x14ac:dyDescent="0.2">
      <c r="A314">
        <v>313</v>
      </c>
      <c r="B314">
        <f>IF(UPPER(Settings!B4)="TRUE", 乱数表!$Z314*Settings!B10, 0)</f>
        <v>0.82042918510854601</v>
      </c>
      <c r="C314">
        <f>IF(UPPER(Settings!B4)="TRUE", 乱数表!$AA314*Settings!B11, 0)</f>
        <v>-0.1479747480647646</v>
      </c>
      <c r="D314">
        <f>MIN(100, MAX(0, 100*BETAINV(乱数表!$B314, MAX(0.00000001, (1/(1+EXP(-(INDEX(係数表!G:G,2) + $B314))))*(EXP(INDEX(係数表!H:H,2) + INDEX(係数表!I:I,2)*LN(INDEX(出力表!C:C,2)+1)))), MAX(0.00000001, (1-(1/(1+EXP(-(INDEX(係数表!G:G,2) + $B314)))))*(EXP(INDEX(係数表!H:H,2) + INDEX(係数表!I:I,2)*LN(INDEX(出力表!C:C,2)+1)))))))</f>
        <v>99.964088130852531</v>
      </c>
      <c r="E314" t="e">
        <f>MIN(100, MAX(0, (100*(INDEX(出力表!D:D,2))/(EXP(INDEX(係数表!B:B,2) + $C314) + (INDEX(出力表!D:D,2)))) + (乱数表!$N314*(Settings!B12/(((INDEX(出力表!D:D,2))+1)^INDEX(係数表!E:E,2)*INDEX(係数表!F:F,2))))))</f>
        <v>#VALUE!</v>
      </c>
      <c r="F314" t="e">
        <f>MIN(100, MAX(0, (INDEX(出力表!D:D,2))*D314/MAX(E314, Settings!B3)))</f>
        <v>#VALUE!</v>
      </c>
      <c r="G314">
        <f>MIN(100, MAX(0, 100*BETAINV(乱数表!$C314, MAX(0.00000001, (1/(1+EXP(-(INDEX(係数表!G:G,3) + $B314))))*(EXP(INDEX(係数表!H:H,3) + INDEX(係数表!I:I,3)*LN(INDEX(出力表!C:C,3)+1)))), MAX(0.00000001, (1-(1/(1+EXP(-(INDEX(係数表!G:G,3) + $B314)))))*(EXP(INDEX(係数表!H:H,3) + INDEX(係数表!I:I,3)*LN(INDEX(出力表!C:C,3)+1)))))))</f>
        <v>99.972930215962606</v>
      </c>
      <c r="H314" t="e">
        <f>MIN(100, MAX(0, (100*(INDEX(出力表!D:D,3))/(EXP(INDEX(係数表!B:B,3) + $C314) + (INDEX(出力表!D:D,3)))) + (乱数表!$O314*(Settings!B12/(((INDEX(出力表!D:D,3))+1)^INDEX(係数表!E:E,3)*INDEX(係数表!F:F,3))))))</f>
        <v>#VALUE!</v>
      </c>
      <c r="I314" t="e">
        <f>MIN(100, MAX(0, (INDEX(出力表!D:D,3))*G314/MAX(H314, Settings!B3)))</f>
        <v>#VALUE!</v>
      </c>
      <c r="J314">
        <f>MIN(100, MAX(0, 100*BETAINV(乱数表!$D314, MAX(0.00000001, (1/(1+EXP(-(INDEX(係数表!G:G,4) + $B314))))*(EXP(INDEX(係数表!H:H,4) + INDEX(係数表!I:I,4)*LN(INDEX(出力表!C:C,4)+1)))), MAX(0.00000001, (1-(1/(1+EXP(-(INDEX(係数表!G:G,4) + $B314)))))*(EXP(INDEX(係数表!H:H,4) + INDEX(係数表!I:I,4)*LN(INDEX(出力表!C:C,4)+1)))))))</f>
        <v>96.3048693613014</v>
      </c>
      <c r="K314" t="e">
        <f>MIN(100, MAX(0, (100*(INDEX(出力表!D:D,4))/(EXP(INDEX(係数表!B:B,4) + $C314) + (INDEX(出力表!D:D,4)))) + (乱数表!$P314*(Settings!B12/(((INDEX(出力表!D:D,4))+1)^INDEX(係数表!E:E,4)*INDEX(係数表!F:F,4))))))</f>
        <v>#VALUE!</v>
      </c>
      <c r="L314" t="e">
        <f>MIN(100, MAX(0, (INDEX(出力表!D:D,4))*J314/MAX(K314, Settings!B3)))</f>
        <v>#VALUE!</v>
      </c>
      <c r="M314">
        <f>MIN(100, MAX(0, 100*BETAINV(乱数表!$E314, MAX(0.00000001, (1/(1+EXP(-(INDEX(係数表!G:G,5) + $B314))))*(EXP(INDEX(係数表!H:H,5) + INDEX(係数表!I:I,5)*LN(INDEX(出力表!C:C,5)+1)))), MAX(0.00000001, (1-(1/(1+EXP(-(INDEX(係数表!G:G,5) + $B314)))))*(EXP(INDEX(係数表!H:H,5) + INDEX(係数表!I:I,5)*LN(INDEX(出力表!C:C,5)+1)))))))</f>
        <v>90.740253337587674</v>
      </c>
      <c r="N314" t="e">
        <f>MIN(100, MAX(0, (100*(INDEX(出力表!D:D,5))/(EXP(INDEX(係数表!B:B,5) + $C314) + (INDEX(出力表!D:D,5)))) + (乱数表!$Q314*(Settings!B12/(((INDEX(出力表!D:D,5))+1)^INDEX(係数表!E:E,5)*INDEX(係数表!F:F,5))))))</f>
        <v>#VALUE!</v>
      </c>
      <c r="O314" t="e">
        <f>MIN(100, MAX(0, (INDEX(出力表!D:D,5))*M314/MAX(N314, Settings!B3)))</f>
        <v>#VALUE!</v>
      </c>
      <c r="P314">
        <f>MIN(100, MAX(0, 100*BETAINV(乱数表!$F314, MAX(0.00000001, (1/(1+EXP(-(INDEX(係数表!G:G,6) + $B314))))*(EXP(INDEX(係数表!H:H,6) + INDEX(係数表!I:I,6)*LN(INDEX(出力表!C:C,6)+1)))), MAX(0.00000001, (1-(1/(1+EXP(-(INDEX(係数表!G:G,6) + $B314)))))*(EXP(INDEX(係数表!H:H,6) + INDEX(係数表!I:I,6)*LN(INDEX(出力表!C:C,6)+1)))))))</f>
        <v>54.459691358311666</v>
      </c>
      <c r="Q314" t="e">
        <f>MIN(100, MAX(0, (100*(INDEX(出力表!D:D,6))/(EXP(INDEX(係数表!B:B,6) + $C314) + (INDEX(出力表!D:D,6)))) + (乱数表!$R314*(Settings!B12/(((INDEX(出力表!D:D,6))+1)^INDEX(係数表!E:E,6)*INDEX(係数表!F:F,6))))))</f>
        <v>#VALUE!</v>
      </c>
      <c r="R314" t="e">
        <f>MIN(100, MAX(0, (INDEX(出力表!D:D,6))*P314/MAX(Q314, Settings!B3)))</f>
        <v>#VALUE!</v>
      </c>
      <c r="S314">
        <f>MIN(100, MAX(0, 100*BETAINV(乱数表!$G314, MAX(0.00000001, (1/(1+EXP(-(INDEX(係数表!G:G,7) + $B314))))*(EXP(INDEX(係数表!H:H,7) + INDEX(係数表!I:I,7)*LN(INDEX(出力表!C:C,7)+1)))), MAX(0.00000001, (1-(1/(1+EXP(-(INDEX(係数表!G:G,7) + $B314)))))*(EXP(INDEX(係数表!H:H,7) + INDEX(係数表!I:I,7)*LN(INDEX(出力表!C:C,7)+1)))))))</f>
        <v>99.036302525553154</v>
      </c>
      <c r="T314" t="e">
        <f>MIN(100, MAX(0, (100*(INDEX(出力表!D:D,7))/(EXP(INDEX(係数表!B:B,7) + $C314) + (INDEX(出力表!D:D,7)))) + (乱数表!$S314*(Settings!B12/(((INDEX(出力表!D:D,7))+1)^INDEX(係数表!E:E,7)*INDEX(係数表!F:F,7))))))</f>
        <v>#VALUE!</v>
      </c>
      <c r="U314" t="e">
        <f>MIN(100, MAX(0, (INDEX(出力表!D:D,7))*S314/MAX(T314, Settings!B3)))</f>
        <v>#VALUE!</v>
      </c>
      <c r="V314">
        <f>MIN(100, MAX(0, 100*BETAINV(乱数表!$H314, MAX(0.00000001, (1/(1+EXP(-(INDEX(係数表!G:G,8) + $B314))))*(EXP(INDEX(係数表!H:H,8) + INDEX(係数表!I:I,8)*LN(INDEX(出力表!C:C,8)+1)))), MAX(0.00000001, (1-(1/(1+EXP(-(INDEX(係数表!G:G,8) + $B314)))))*(EXP(INDEX(係数表!H:H,8) + INDEX(係数表!I:I,8)*LN(INDEX(出力表!C:C,8)+1)))))))</f>
        <v>99.985473691879051</v>
      </c>
      <c r="W314" t="e">
        <f>MIN(100, MAX(0, (100*(INDEX(出力表!D:D,8))/(EXP(INDEX(係数表!B:B,8) + $C314) + (INDEX(出力表!D:D,8)))) + (乱数表!$T314*(Settings!B12/(((INDEX(出力表!D:D,8))+1)^INDEX(係数表!E:E,8)*INDEX(係数表!F:F,8))))))</f>
        <v>#VALUE!</v>
      </c>
      <c r="X314" t="e">
        <f>MIN(100, MAX(0, (INDEX(出力表!D:D,8))*V314/MAX(W314, Settings!B3)))</f>
        <v>#VALUE!</v>
      </c>
      <c r="Y314">
        <f>MIN(100, MAX(0, 100*BETAINV(乱数表!$I314, MAX(0.00000001, (1/(1+EXP(-(INDEX(係数表!G:G,9) + $B314))))*(EXP(INDEX(係数表!H:H,9) + INDEX(係数表!I:I,9)*LN(INDEX(出力表!C:C,9)+1)))), MAX(0.00000001, (1-(1/(1+EXP(-(INDEX(係数表!G:G,9) + $B314)))))*(EXP(INDEX(係数表!H:H,9) + INDEX(係数表!I:I,9)*LN(INDEX(出力表!C:C,9)+1)))))))</f>
        <v>96.09020096243286</v>
      </c>
      <c r="Z314" t="e">
        <f>MIN(100, MAX(0, (100*(INDEX(出力表!D:D,9))/(EXP(INDEX(係数表!B:B,9) + $C314) + (INDEX(出力表!D:D,9)))) + (乱数表!$U314*(Settings!B12/(((INDEX(出力表!D:D,9))+1)^INDEX(係数表!E:E,9)*INDEX(係数表!F:F,9))))))</f>
        <v>#VALUE!</v>
      </c>
      <c r="AA314" t="e">
        <f>MIN(100, MAX(0, (INDEX(出力表!D:D,9))*Y314/MAX(Z314, Settings!B3)))</f>
        <v>#VALUE!</v>
      </c>
      <c r="AB314">
        <f>MIN(100, MAX(0, 100*BETAINV(乱数表!$J314, MAX(0.00000001, (1/(1+EXP(-(INDEX(係数表!G:G,10) + $B314))))*(EXP(INDEX(係数表!H:H,10) + INDEX(係数表!I:I,10)*LN(INDEX(出力表!C:C,10)+1)))), MAX(0.00000001, (1-(1/(1+EXP(-(INDEX(係数表!G:G,10) + $B314)))))*(EXP(INDEX(係数表!H:H,10) + INDEX(係数表!I:I,10)*LN(INDEX(出力表!C:C,10)+1)))))))</f>
        <v>99.939101523757643</v>
      </c>
      <c r="AC314" t="e">
        <f>MIN(100, MAX(0, (100*(INDEX(出力表!D:D,10))/(EXP(INDEX(係数表!B:B,10) + $C314) + (INDEX(出力表!D:D,10)))) + (乱数表!$V314*(Settings!B12/(((INDEX(出力表!D:D,10))+1)^INDEX(係数表!E:E,10)*INDEX(係数表!F:F,10))))))</f>
        <v>#VALUE!</v>
      </c>
      <c r="AD314" t="e">
        <f>MIN(100, MAX(0, (INDEX(出力表!D:D,10))*AB314/MAX(AC314, Settings!B3)))</f>
        <v>#VALUE!</v>
      </c>
      <c r="AE314">
        <f>MIN(100, MAX(0, 100*BETAINV(乱数表!$K314, MAX(0.00000001, (1/(1+EXP(-(INDEX(係数表!G:G,11) + $B314))))*(EXP(INDEX(係数表!H:H,11) + INDEX(係数表!I:I,11)*LN(INDEX(出力表!C:C,11)+1)))), MAX(0.00000001, (1-(1/(1+EXP(-(INDEX(係数表!G:G,11) + $B314)))))*(EXP(INDEX(係数表!H:H,11) + INDEX(係数表!I:I,11)*LN(INDEX(出力表!C:C,11)+1)))))))</f>
        <v>99.943300202337326</v>
      </c>
      <c r="AF314" t="e">
        <f>MIN(100, MAX(0, (100*(INDEX(出力表!D:D,11))/(EXP(INDEX(係数表!B:B,11) + $C314) + (INDEX(出力表!D:D,11)))) + (乱数表!$W314*(Settings!B12/(((INDEX(出力表!D:D,11))+1)^INDEX(係数表!E:E,11)*INDEX(係数表!F:F,11))))))</f>
        <v>#VALUE!</v>
      </c>
      <c r="AG314" t="e">
        <f>MIN(100, MAX(0, (INDEX(出力表!D:D,11))*AE314/MAX(AF314, Settings!B3)))</f>
        <v>#VALUE!</v>
      </c>
      <c r="AH314">
        <f>MIN(100, MAX(0, 100*BETAINV(乱数表!$L314, MAX(0.00000001, (1/(1+EXP(-(INDEX(係数表!G:G,12) + $B314))))*(EXP(INDEX(係数表!H:H,12) + INDEX(係数表!I:I,12)*LN(INDEX(出力表!C:C,12)+1)))), MAX(0.00000001, (1-(1/(1+EXP(-(INDEX(係数表!G:G,12) + $B314)))))*(EXP(INDEX(係数表!H:H,12) + INDEX(係数表!I:I,12)*LN(INDEX(出力表!C:C,12)+1)))))))</f>
        <v>99.999924439606119</v>
      </c>
      <c r="AI314" t="e">
        <f>MIN(100, MAX(0, (100*(INDEX(出力表!D:D,12))/(EXP(INDEX(係数表!B:B,12) + $C314) + (INDEX(出力表!D:D,12)))) + (乱数表!$X314*(Settings!B12/(((INDEX(出力表!D:D,12))+1)^INDEX(係数表!E:E,12)*INDEX(係数表!F:F,12))))))</f>
        <v>#VALUE!</v>
      </c>
      <c r="AJ314" t="e">
        <f>MIN(100, MAX(0, (INDEX(出力表!D:D,12))*AH314/MAX(AI314, Settings!B3)))</f>
        <v>#VALUE!</v>
      </c>
      <c r="AK314">
        <f>MIN(100, MAX(0, 100*BETAINV(乱数表!$M314, MAX(0.00000001, (1/(1+EXP(-(INDEX(係数表!G:G,13) + $B314))))*(EXP(INDEX(係数表!H:H,13) + INDEX(係数表!I:I,13)*LN(INDEX(出力表!C:C,13)+1)))), MAX(0.00000001, (1-(1/(1+EXP(-(INDEX(係数表!G:G,13) + $B314)))))*(EXP(INDEX(係数表!H:H,13) + INDEX(係数表!I:I,13)*LN(INDEX(出力表!C:C,13)+1)))))))</f>
        <v>99.999998443628854</v>
      </c>
      <c r="AL314" t="e">
        <f>MIN(100, MAX(0, (100*(INDEX(出力表!D:D,13))/(EXP(INDEX(係数表!B:B,13) + $C314) + (INDEX(出力表!D:D,13)))) + (乱数表!$Y314*(Settings!B12/(((INDEX(出力表!D:D,13))+1)^INDEX(係数表!E:E,13)*INDEX(係数表!F:F,13))))))</f>
        <v>#VALUE!</v>
      </c>
      <c r="AM314" t="e">
        <f>MIN(100, MAX(0, (INDEX(出力表!D:D,13))*AK314/MAX(AL314, Settings!B3)))</f>
        <v>#VALUE!</v>
      </c>
      <c r="AN314">
        <f>IF(ISNUMBER(F314), INDEX(出力表!B:B,2)*F314, 0)+IF(ISNUMBER(I314), INDEX(出力表!B:B,3)*I314, 0)+IF(ISNUMBER(L314), INDEX(出力表!B:B,4)*L314, 0)+IF(ISNUMBER(O314), INDEX(出力表!B:B,5)*O314, 0)+IF(ISNUMBER(R314), INDEX(出力表!B:B,6)*R314, 0)+IF(ISNUMBER(U314), INDEX(出力表!B:B,7)*U314, 0)+IF(ISNUMBER(X314), INDEX(出力表!B:B,8)*X314, 0)+IF(ISNUMBER(AA314), INDEX(出力表!B:B,9)*AA314, 0)+IF(ISNUMBER(AD314), INDEX(出力表!B:B,10)*AD314, 0)+IF(ISNUMBER(AG314), INDEX(出力表!B:B,11)*AG314, 0)+IF(ISNUMBER(AJ314), INDEX(出力表!B:B,12)*AJ314, 0)+IF(ISNUMBER(AM314), INDEX(出力表!B:B,13)*AM314, 0)</f>
        <v>0</v>
      </c>
      <c r="AO314">
        <f>IF(ISNUMBER(F314), INDEX(出力表!B:B,2), 0)+IF(ISNUMBER(I314), INDEX(出力表!B:B,3), 0)+IF(ISNUMBER(L314), INDEX(出力表!B:B,4), 0)+IF(ISNUMBER(O314), INDEX(出力表!B:B,5), 0)+IF(ISNUMBER(R314), INDEX(出力表!B:B,6), 0)+IF(ISNUMBER(U314), INDEX(出力表!B:B,7), 0)+IF(ISNUMBER(X314), INDEX(出力表!B:B,8), 0)+IF(ISNUMBER(AA314), INDEX(出力表!B:B,9), 0)+IF(ISNUMBER(AD314), INDEX(出力表!B:B,10), 0)+IF(ISNUMBER(AG314), INDEX(出力表!B:B,11), 0)+IF(ISNUMBER(AJ314), INDEX(出力表!B:B,12), 0)+IF(ISNUMBER(AM314), INDEX(出力表!B:B,13), 0)</f>
        <v>0</v>
      </c>
      <c r="AP314" t="str">
        <f t="shared" si="4"/>
        <v/>
      </c>
    </row>
    <row r="315" spans="1:42" x14ac:dyDescent="0.2">
      <c r="A315">
        <v>314</v>
      </c>
      <c r="B315">
        <f>IF(UPPER(Settings!B4)="TRUE", 乱数表!$Z315*Settings!B10, 0)</f>
        <v>6.1683974270184148E-2</v>
      </c>
      <c r="C315">
        <f>IF(UPPER(Settings!B4)="TRUE", 乱数表!$AA315*Settings!B11, 0)</f>
        <v>-2.1781414454619261E-2</v>
      </c>
      <c r="D315">
        <f>MIN(100, MAX(0, 100*BETAINV(乱数表!$B315, MAX(0.00000001, (1/(1+EXP(-(INDEX(係数表!G:G,2) + $B315))))*(EXP(INDEX(係数表!H:H,2) + INDEX(係数表!I:I,2)*LN(INDEX(出力表!C:C,2)+1)))), MAX(0.00000001, (1-(1/(1+EXP(-(INDEX(係数表!G:G,2) + $B315)))))*(EXP(INDEX(係数表!H:H,2) + INDEX(係数表!I:I,2)*LN(INDEX(出力表!C:C,2)+1)))))))</f>
        <v>65.784807802625622</v>
      </c>
      <c r="E315" t="e">
        <f>MIN(100, MAX(0, (100*(INDEX(出力表!D:D,2))/(EXP(INDEX(係数表!B:B,2) + $C315) + (INDEX(出力表!D:D,2)))) + (乱数表!$N315*(Settings!B12/(((INDEX(出力表!D:D,2))+1)^INDEX(係数表!E:E,2)*INDEX(係数表!F:F,2))))))</f>
        <v>#VALUE!</v>
      </c>
      <c r="F315" t="e">
        <f>MIN(100, MAX(0, (INDEX(出力表!D:D,2))*D315/MAX(E315, Settings!B3)))</f>
        <v>#VALUE!</v>
      </c>
      <c r="G315">
        <f>MIN(100, MAX(0, 100*BETAINV(乱数表!$C315, MAX(0.00000001, (1/(1+EXP(-(INDEX(係数表!G:G,3) + $B315))))*(EXP(INDEX(係数表!H:H,3) + INDEX(係数表!I:I,3)*LN(INDEX(出力表!C:C,3)+1)))), MAX(0.00000001, (1-(1/(1+EXP(-(INDEX(係数表!G:G,3) + $B315)))))*(EXP(INDEX(係数表!H:H,3) + INDEX(係数表!I:I,3)*LN(INDEX(出力表!C:C,3)+1)))))))</f>
        <v>80.543633652796061</v>
      </c>
      <c r="H315" t="e">
        <f>MIN(100, MAX(0, (100*(INDEX(出力表!D:D,3))/(EXP(INDEX(係数表!B:B,3) + $C315) + (INDEX(出力表!D:D,3)))) + (乱数表!$O315*(Settings!B12/(((INDEX(出力表!D:D,3))+1)^INDEX(係数表!E:E,3)*INDEX(係数表!F:F,3))))))</f>
        <v>#VALUE!</v>
      </c>
      <c r="I315" t="e">
        <f>MIN(100, MAX(0, (INDEX(出力表!D:D,3))*G315/MAX(H315, Settings!B3)))</f>
        <v>#VALUE!</v>
      </c>
      <c r="J315">
        <f>MIN(100, MAX(0, 100*BETAINV(乱数表!$D315, MAX(0.00000001, (1/(1+EXP(-(INDEX(係数表!G:G,4) + $B315))))*(EXP(INDEX(係数表!H:H,4) + INDEX(係数表!I:I,4)*LN(INDEX(出力表!C:C,4)+1)))), MAX(0.00000001, (1-(1/(1+EXP(-(INDEX(係数表!G:G,4) + $B315)))))*(EXP(INDEX(係数表!H:H,4) + INDEX(係数表!I:I,4)*LN(INDEX(出力表!C:C,4)+1)))))))</f>
        <v>96.253394015030437</v>
      </c>
      <c r="K315" t="e">
        <f>MIN(100, MAX(0, (100*(INDEX(出力表!D:D,4))/(EXP(INDEX(係数表!B:B,4) + $C315) + (INDEX(出力表!D:D,4)))) + (乱数表!$P315*(Settings!B12/(((INDEX(出力表!D:D,4))+1)^INDEX(係数表!E:E,4)*INDEX(係数表!F:F,4))))))</f>
        <v>#VALUE!</v>
      </c>
      <c r="L315" t="e">
        <f>MIN(100, MAX(0, (INDEX(出力表!D:D,4))*J315/MAX(K315, Settings!B3)))</f>
        <v>#VALUE!</v>
      </c>
      <c r="M315">
        <f>MIN(100, MAX(0, 100*BETAINV(乱数表!$E315, MAX(0.00000001, (1/(1+EXP(-(INDEX(係数表!G:G,5) + $B315))))*(EXP(INDEX(係数表!H:H,5) + INDEX(係数表!I:I,5)*LN(INDEX(出力表!C:C,5)+1)))), MAX(0.00000001, (1-(1/(1+EXP(-(INDEX(係数表!G:G,5) + $B315)))))*(EXP(INDEX(係数表!H:H,5) + INDEX(係数表!I:I,5)*LN(INDEX(出力表!C:C,5)+1)))))))</f>
        <v>99.453100667963113</v>
      </c>
      <c r="N315" t="e">
        <f>MIN(100, MAX(0, (100*(INDEX(出力表!D:D,5))/(EXP(INDEX(係数表!B:B,5) + $C315) + (INDEX(出力表!D:D,5)))) + (乱数表!$Q315*(Settings!B12/(((INDEX(出力表!D:D,5))+1)^INDEX(係数表!E:E,5)*INDEX(係数表!F:F,5))))))</f>
        <v>#VALUE!</v>
      </c>
      <c r="O315" t="e">
        <f>MIN(100, MAX(0, (INDEX(出力表!D:D,5))*M315/MAX(N315, Settings!B3)))</f>
        <v>#VALUE!</v>
      </c>
      <c r="P315">
        <f>MIN(100, MAX(0, 100*BETAINV(乱数表!$F315, MAX(0.00000001, (1/(1+EXP(-(INDEX(係数表!G:G,6) + $B315))))*(EXP(INDEX(係数表!H:H,6) + INDEX(係数表!I:I,6)*LN(INDEX(出力表!C:C,6)+1)))), MAX(0.00000001, (1-(1/(1+EXP(-(INDEX(係数表!G:G,6) + $B315)))))*(EXP(INDEX(係数表!H:H,6) + INDEX(係数表!I:I,6)*LN(INDEX(出力表!C:C,6)+1)))))))</f>
        <v>75.106474094420847</v>
      </c>
      <c r="Q315" t="e">
        <f>MIN(100, MAX(0, (100*(INDEX(出力表!D:D,6))/(EXP(INDEX(係数表!B:B,6) + $C315) + (INDEX(出力表!D:D,6)))) + (乱数表!$R315*(Settings!B12/(((INDEX(出力表!D:D,6))+1)^INDEX(係数表!E:E,6)*INDEX(係数表!F:F,6))))))</f>
        <v>#VALUE!</v>
      </c>
      <c r="R315" t="e">
        <f>MIN(100, MAX(0, (INDEX(出力表!D:D,6))*P315/MAX(Q315, Settings!B3)))</f>
        <v>#VALUE!</v>
      </c>
      <c r="S315">
        <f>MIN(100, MAX(0, 100*BETAINV(乱数表!$G315, MAX(0.00000001, (1/(1+EXP(-(INDEX(係数表!G:G,7) + $B315))))*(EXP(INDEX(係数表!H:H,7) + INDEX(係数表!I:I,7)*LN(INDEX(出力表!C:C,7)+1)))), MAX(0.00000001, (1-(1/(1+EXP(-(INDEX(係数表!G:G,7) + $B315)))))*(EXP(INDEX(係数表!H:H,7) + INDEX(係数表!I:I,7)*LN(INDEX(出力表!C:C,7)+1)))))))</f>
        <v>89.900841888519295</v>
      </c>
      <c r="T315" t="e">
        <f>MIN(100, MAX(0, (100*(INDEX(出力表!D:D,7))/(EXP(INDEX(係数表!B:B,7) + $C315) + (INDEX(出力表!D:D,7)))) + (乱数表!$S315*(Settings!B12/(((INDEX(出力表!D:D,7))+1)^INDEX(係数表!E:E,7)*INDEX(係数表!F:F,7))))))</f>
        <v>#VALUE!</v>
      </c>
      <c r="U315" t="e">
        <f>MIN(100, MAX(0, (INDEX(出力表!D:D,7))*S315/MAX(T315, Settings!B3)))</f>
        <v>#VALUE!</v>
      </c>
      <c r="V315">
        <f>MIN(100, MAX(0, 100*BETAINV(乱数表!$H315, MAX(0.00000001, (1/(1+EXP(-(INDEX(係数表!G:G,8) + $B315))))*(EXP(INDEX(係数表!H:H,8) + INDEX(係数表!I:I,8)*LN(INDEX(出力表!C:C,8)+1)))), MAX(0.00000001, (1-(1/(1+EXP(-(INDEX(係数表!G:G,8) + $B315)))))*(EXP(INDEX(係数表!H:H,8) + INDEX(係数表!I:I,8)*LN(INDEX(出力表!C:C,8)+1)))))))</f>
        <v>94.703112195764888</v>
      </c>
      <c r="W315" t="e">
        <f>MIN(100, MAX(0, (100*(INDEX(出力表!D:D,8))/(EXP(INDEX(係数表!B:B,8) + $C315) + (INDEX(出力表!D:D,8)))) + (乱数表!$T315*(Settings!B12/(((INDEX(出力表!D:D,8))+1)^INDEX(係数表!E:E,8)*INDEX(係数表!F:F,8))))))</f>
        <v>#VALUE!</v>
      </c>
      <c r="X315" t="e">
        <f>MIN(100, MAX(0, (INDEX(出力表!D:D,8))*V315/MAX(W315, Settings!B3)))</f>
        <v>#VALUE!</v>
      </c>
      <c r="Y315">
        <f>MIN(100, MAX(0, 100*BETAINV(乱数表!$I315, MAX(0.00000001, (1/(1+EXP(-(INDEX(係数表!G:G,9) + $B315))))*(EXP(INDEX(係数表!H:H,9) + INDEX(係数表!I:I,9)*LN(INDEX(出力表!C:C,9)+1)))), MAX(0.00000001, (1-(1/(1+EXP(-(INDEX(係数表!G:G,9) + $B315)))))*(EXP(INDEX(係数表!H:H,9) + INDEX(係数表!I:I,9)*LN(INDEX(出力表!C:C,9)+1)))))))</f>
        <v>94.881427939282787</v>
      </c>
      <c r="Z315" t="e">
        <f>MIN(100, MAX(0, (100*(INDEX(出力表!D:D,9))/(EXP(INDEX(係数表!B:B,9) + $C315) + (INDEX(出力表!D:D,9)))) + (乱数表!$U315*(Settings!B12/(((INDEX(出力表!D:D,9))+1)^INDEX(係数表!E:E,9)*INDEX(係数表!F:F,9))))))</f>
        <v>#VALUE!</v>
      </c>
      <c r="AA315" t="e">
        <f>MIN(100, MAX(0, (INDEX(出力表!D:D,9))*Y315/MAX(Z315, Settings!B3)))</f>
        <v>#VALUE!</v>
      </c>
      <c r="AB315">
        <f>MIN(100, MAX(0, 100*BETAINV(乱数表!$J315, MAX(0.00000001, (1/(1+EXP(-(INDEX(係数表!G:G,10) + $B315))))*(EXP(INDEX(係数表!H:H,10) + INDEX(係数表!I:I,10)*LN(INDEX(出力表!C:C,10)+1)))), MAX(0.00000001, (1-(1/(1+EXP(-(INDEX(係数表!G:G,10) + $B315)))))*(EXP(INDEX(係数表!H:H,10) + INDEX(係数表!I:I,10)*LN(INDEX(出力表!C:C,10)+1)))))))</f>
        <v>86.239053898490852</v>
      </c>
      <c r="AC315" t="e">
        <f>MIN(100, MAX(0, (100*(INDEX(出力表!D:D,10))/(EXP(INDEX(係数表!B:B,10) + $C315) + (INDEX(出力表!D:D,10)))) + (乱数表!$V315*(Settings!B12/(((INDEX(出力表!D:D,10))+1)^INDEX(係数表!E:E,10)*INDEX(係数表!F:F,10))))))</f>
        <v>#VALUE!</v>
      </c>
      <c r="AD315" t="e">
        <f>MIN(100, MAX(0, (INDEX(出力表!D:D,10))*AB315/MAX(AC315, Settings!B3)))</f>
        <v>#VALUE!</v>
      </c>
      <c r="AE315">
        <f>MIN(100, MAX(0, 100*BETAINV(乱数表!$K315, MAX(0.00000001, (1/(1+EXP(-(INDEX(係数表!G:G,11) + $B315))))*(EXP(INDEX(係数表!H:H,11) + INDEX(係数表!I:I,11)*LN(INDEX(出力表!C:C,11)+1)))), MAX(0.00000001, (1-(1/(1+EXP(-(INDEX(係数表!G:G,11) + $B315)))))*(EXP(INDEX(係数表!H:H,11) + INDEX(係数表!I:I,11)*LN(INDEX(出力表!C:C,11)+1)))))))</f>
        <v>77.667185684650462</v>
      </c>
      <c r="AF315" t="e">
        <f>MIN(100, MAX(0, (100*(INDEX(出力表!D:D,11))/(EXP(INDEX(係数表!B:B,11) + $C315) + (INDEX(出力表!D:D,11)))) + (乱数表!$W315*(Settings!B12/(((INDEX(出力表!D:D,11))+1)^INDEX(係数表!E:E,11)*INDEX(係数表!F:F,11))))))</f>
        <v>#VALUE!</v>
      </c>
      <c r="AG315" t="e">
        <f>MIN(100, MAX(0, (INDEX(出力表!D:D,11))*AE315/MAX(AF315, Settings!B3)))</f>
        <v>#VALUE!</v>
      </c>
      <c r="AH315">
        <f>MIN(100, MAX(0, 100*BETAINV(乱数表!$L315, MAX(0.00000001, (1/(1+EXP(-(INDEX(係数表!G:G,12) + $B315))))*(EXP(INDEX(係数表!H:H,12) + INDEX(係数表!I:I,12)*LN(INDEX(出力表!C:C,12)+1)))), MAX(0.00000001, (1-(1/(1+EXP(-(INDEX(係数表!G:G,12) + $B315)))))*(EXP(INDEX(係数表!H:H,12) + INDEX(係数表!I:I,12)*LN(INDEX(出力表!C:C,12)+1)))))))</f>
        <v>99.741565801847472</v>
      </c>
      <c r="AI315" t="e">
        <f>MIN(100, MAX(0, (100*(INDEX(出力表!D:D,12))/(EXP(INDEX(係数表!B:B,12) + $C315) + (INDEX(出力表!D:D,12)))) + (乱数表!$X315*(Settings!B12/(((INDEX(出力表!D:D,12))+1)^INDEX(係数表!E:E,12)*INDEX(係数表!F:F,12))))))</f>
        <v>#VALUE!</v>
      </c>
      <c r="AJ315" t="e">
        <f>MIN(100, MAX(0, (INDEX(出力表!D:D,12))*AH315/MAX(AI315, Settings!B3)))</f>
        <v>#VALUE!</v>
      </c>
      <c r="AK315">
        <f>MIN(100, MAX(0, 100*BETAINV(乱数表!$M315, MAX(0.00000001, (1/(1+EXP(-(INDEX(係数表!G:G,13) + $B315))))*(EXP(INDEX(係数表!H:H,13) + INDEX(係数表!I:I,13)*LN(INDEX(出力表!C:C,13)+1)))), MAX(0.00000001, (1-(1/(1+EXP(-(INDEX(係数表!G:G,13) + $B315)))))*(EXP(INDEX(係数表!H:H,13) + INDEX(係数表!I:I,13)*LN(INDEX(出力表!C:C,13)+1)))))))</f>
        <v>99.99910397842001</v>
      </c>
      <c r="AL315" t="e">
        <f>MIN(100, MAX(0, (100*(INDEX(出力表!D:D,13))/(EXP(INDEX(係数表!B:B,13) + $C315) + (INDEX(出力表!D:D,13)))) + (乱数表!$Y315*(Settings!B12/(((INDEX(出力表!D:D,13))+1)^INDEX(係数表!E:E,13)*INDEX(係数表!F:F,13))))))</f>
        <v>#VALUE!</v>
      </c>
      <c r="AM315" t="e">
        <f>MIN(100, MAX(0, (INDEX(出力表!D:D,13))*AK315/MAX(AL315, Settings!B3)))</f>
        <v>#VALUE!</v>
      </c>
      <c r="AN315">
        <f>IF(ISNUMBER(F315), INDEX(出力表!B:B,2)*F315, 0)+IF(ISNUMBER(I315), INDEX(出力表!B:B,3)*I315, 0)+IF(ISNUMBER(L315), INDEX(出力表!B:B,4)*L315, 0)+IF(ISNUMBER(O315), INDEX(出力表!B:B,5)*O315, 0)+IF(ISNUMBER(R315), INDEX(出力表!B:B,6)*R315, 0)+IF(ISNUMBER(U315), INDEX(出力表!B:B,7)*U315, 0)+IF(ISNUMBER(X315), INDEX(出力表!B:B,8)*X315, 0)+IF(ISNUMBER(AA315), INDEX(出力表!B:B,9)*AA315, 0)+IF(ISNUMBER(AD315), INDEX(出力表!B:B,10)*AD315, 0)+IF(ISNUMBER(AG315), INDEX(出力表!B:B,11)*AG315, 0)+IF(ISNUMBER(AJ315), INDEX(出力表!B:B,12)*AJ315, 0)+IF(ISNUMBER(AM315), INDEX(出力表!B:B,13)*AM315, 0)</f>
        <v>0</v>
      </c>
      <c r="AO315">
        <f>IF(ISNUMBER(F315), INDEX(出力表!B:B,2), 0)+IF(ISNUMBER(I315), INDEX(出力表!B:B,3), 0)+IF(ISNUMBER(L315), INDEX(出力表!B:B,4), 0)+IF(ISNUMBER(O315), INDEX(出力表!B:B,5), 0)+IF(ISNUMBER(R315), INDEX(出力表!B:B,6), 0)+IF(ISNUMBER(U315), INDEX(出力表!B:B,7), 0)+IF(ISNUMBER(X315), INDEX(出力表!B:B,8), 0)+IF(ISNUMBER(AA315), INDEX(出力表!B:B,9), 0)+IF(ISNUMBER(AD315), INDEX(出力表!B:B,10), 0)+IF(ISNUMBER(AG315), INDEX(出力表!B:B,11), 0)+IF(ISNUMBER(AJ315), INDEX(出力表!B:B,12), 0)+IF(ISNUMBER(AM315), INDEX(出力表!B:B,13), 0)</f>
        <v>0</v>
      </c>
      <c r="AP315" t="str">
        <f t="shared" si="4"/>
        <v/>
      </c>
    </row>
    <row r="316" spans="1:42" x14ac:dyDescent="0.2">
      <c r="A316">
        <v>315</v>
      </c>
      <c r="B316">
        <f>IF(UPPER(Settings!B4)="TRUE", 乱数表!$Z316*Settings!B10, 0)</f>
        <v>-0.47829345673909524</v>
      </c>
      <c r="C316">
        <f>IF(UPPER(Settings!B4)="TRUE", 乱数表!$AA316*Settings!B11, 0)</f>
        <v>-2.313047331998019E-2</v>
      </c>
      <c r="D316">
        <f>MIN(100, MAX(0, 100*BETAINV(乱数表!$B316, MAX(0.00000001, (1/(1+EXP(-(INDEX(係数表!G:G,2) + $B316))))*(EXP(INDEX(係数表!H:H,2) + INDEX(係数表!I:I,2)*LN(INDEX(出力表!C:C,2)+1)))), MAX(0.00000001, (1-(1/(1+EXP(-(INDEX(係数表!G:G,2) + $B316)))))*(EXP(INDEX(係数表!H:H,2) + INDEX(係数表!I:I,2)*LN(INDEX(出力表!C:C,2)+1)))))))</f>
        <v>84.379916530388726</v>
      </c>
      <c r="E316" t="e">
        <f>MIN(100, MAX(0, (100*(INDEX(出力表!D:D,2))/(EXP(INDEX(係数表!B:B,2) + $C316) + (INDEX(出力表!D:D,2)))) + (乱数表!$N316*(Settings!B12/(((INDEX(出力表!D:D,2))+1)^INDEX(係数表!E:E,2)*INDEX(係数表!F:F,2))))))</f>
        <v>#VALUE!</v>
      </c>
      <c r="F316" t="e">
        <f>MIN(100, MAX(0, (INDEX(出力表!D:D,2))*D316/MAX(E316, Settings!B3)))</f>
        <v>#VALUE!</v>
      </c>
      <c r="G316">
        <f>MIN(100, MAX(0, 100*BETAINV(乱数表!$C316, MAX(0.00000001, (1/(1+EXP(-(INDEX(係数表!G:G,3) + $B316))))*(EXP(INDEX(係数表!H:H,3) + INDEX(係数表!I:I,3)*LN(INDEX(出力表!C:C,3)+1)))), MAX(0.00000001, (1-(1/(1+EXP(-(INDEX(係数表!G:G,3) + $B316)))))*(EXP(INDEX(係数表!H:H,3) + INDEX(係数表!I:I,3)*LN(INDEX(出力表!C:C,3)+1)))))))</f>
        <v>92.292497665849552</v>
      </c>
      <c r="H316" t="e">
        <f>MIN(100, MAX(0, (100*(INDEX(出力表!D:D,3))/(EXP(INDEX(係数表!B:B,3) + $C316) + (INDEX(出力表!D:D,3)))) + (乱数表!$O316*(Settings!B12/(((INDEX(出力表!D:D,3))+1)^INDEX(係数表!E:E,3)*INDEX(係数表!F:F,3))))))</f>
        <v>#VALUE!</v>
      </c>
      <c r="I316" t="e">
        <f>MIN(100, MAX(0, (INDEX(出力表!D:D,3))*G316/MAX(H316, Settings!B3)))</f>
        <v>#VALUE!</v>
      </c>
      <c r="J316">
        <f>MIN(100, MAX(0, 100*BETAINV(乱数表!$D316, MAX(0.00000001, (1/(1+EXP(-(INDEX(係数表!G:G,4) + $B316))))*(EXP(INDEX(係数表!H:H,4) + INDEX(係数表!I:I,4)*LN(INDEX(出力表!C:C,4)+1)))), MAX(0.00000001, (1-(1/(1+EXP(-(INDEX(係数表!G:G,4) + $B316)))))*(EXP(INDEX(係数表!H:H,4) + INDEX(係数表!I:I,4)*LN(INDEX(出力表!C:C,4)+1)))))))</f>
        <v>89.499158786227781</v>
      </c>
      <c r="K316" t="e">
        <f>MIN(100, MAX(0, (100*(INDEX(出力表!D:D,4))/(EXP(INDEX(係数表!B:B,4) + $C316) + (INDEX(出力表!D:D,4)))) + (乱数表!$P316*(Settings!B12/(((INDEX(出力表!D:D,4))+1)^INDEX(係数表!E:E,4)*INDEX(係数表!F:F,4))))))</f>
        <v>#VALUE!</v>
      </c>
      <c r="L316" t="e">
        <f>MIN(100, MAX(0, (INDEX(出力表!D:D,4))*J316/MAX(K316, Settings!B3)))</f>
        <v>#VALUE!</v>
      </c>
      <c r="M316">
        <f>MIN(100, MAX(0, 100*BETAINV(乱数表!$E316, MAX(0.00000001, (1/(1+EXP(-(INDEX(係数表!G:G,5) + $B316))))*(EXP(INDEX(係数表!H:H,5) + INDEX(係数表!I:I,5)*LN(INDEX(出力表!C:C,5)+1)))), MAX(0.00000001, (1-(1/(1+EXP(-(INDEX(係数表!G:G,5) + $B316)))))*(EXP(INDEX(係数表!H:H,5) + INDEX(係数表!I:I,5)*LN(INDEX(出力表!C:C,5)+1)))))))</f>
        <v>86.750996925862793</v>
      </c>
      <c r="N316" t="e">
        <f>MIN(100, MAX(0, (100*(INDEX(出力表!D:D,5))/(EXP(INDEX(係数表!B:B,5) + $C316) + (INDEX(出力表!D:D,5)))) + (乱数表!$Q316*(Settings!B12/(((INDEX(出力表!D:D,5))+1)^INDEX(係数表!E:E,5)*INDEX(係数表!F:F,5))))))</f>
        <v>#VALUE!</v>
      </c>
      <c r="O316" t="e">
        <f>MIN(100, MAX(0, (INDEX(出力表!D:D,5))*M316/MAX(N316, Settings!B3)))</f>
        <v>#VALUE!</v>
      </c>
      <c r="P316">
        <f>MIN(100, MAX(0, 100*BETAINV(乱数表!$F316, MAX(0.00000001, (1/(1+EXP(-(INDEX(係数表!G:G,6) + $B316))))*(EXP(INDEX(係数表!H:H,6) + INDEX(係数表!I:I,6)*LN(INDEX(出力表!C:C,6)+1)))), MAX(0.00000001, (1-(1/(1+EXP(-(INDEX(係数表!G:G,6) + $B316)))))*(EXP(INDEX(係数表!H:H,6) + INDEX(係数表!I:I,6)*LN(INDEX(出力表!C:C,6)+1)))))))</f>
        <v>57.839905963077832</v>
      </c>
      <c r="Q316" t="e">
        <f>MIN(100, MAX(0, (100*(INDEX(出力表!D:D,6))/(EXP(INDEX(係数表!B:B,6) + $C316) + (INDEX(出力表!D:D,6)))) + (乱数表!$R316*(Settings!B12/(((INDEX(出力表!D:D,6))+1)^INDEX(係数表!E:E,6)*INDEX(係数表!F:F,6))))))</f>
        <v>#VALUE!</v>
      </c>
      <c r="R316" t="e">
        <f>MIN(100, MAX(0, (INDEX(出力表!D:D,6))*P316/MAX(Q316, Settings!B3)))</f>
        <v>#VALUE!</v>
      </c>
      <c r="S316">
        <f>MIN(100, MAX(0, 100*BETAINV(乱数表!$G316, MAX(0.00000001, (1/(1+EXP(-(INDEX(係数表!G:G,7) + $B316))))*(EXP(INDEX(係数表!H:H,7) + INDEX(係数表!I:I,7)*LN(INDEX(出力表!C:C,7)+1)))), MAX(0.00000001, (1-(1/(1+EXP(-(INDEX(係数表!G:G,7) + $B316)))))*(EXP(INDEX(係数表!H:H,7) + INDEX(係数表!I:I,7)*LN(INDEX(出力表!C:C,7)+1)))))))</f>
        <v>90.346728560941074</v>
      </c>
      <c r="T316" t="e">
        <f>MIN(100, MAX(0, (100*(INDEX(出力表!D:D,7))/(EXP(INDEX(係数表!B:B,7) + $C316) + (INDEX(出力表!D:D,7)))) + (乱数表!$S316*(Settings!B12/(((INDEX(出力表!D:D,7))+1)^INDEX(係数表!E:E,7)*INDEX(係数表!F:F,7))))))</f>
        <v>#VALUE!</v>
      </c>
      <c r="U316" t="e">
        <f>MIN(100, MAX(0, (INDEX(出力表!D:D,7))*S316/MAX(T316, Settings!B3)))</f>
        <v>#VALUE!</v>
      </c>
      <c r="V316">
        <f>MIN(100, MAX(0, 100*BETAINV(乱数表!$H316, MAX(0.00000001, (1/(1+EXP(-(INDEX(係数表!G:G,8) + $B316))))*(EXP(INDEX(係数表!H:H,8) + INDEX(係数表!I:I,8)*LN(INDEX(出力表!C:C,8)+1)))), MAX(0.00000001, (1-(1/(1+EXP(-(INDEX(係数表!G:G,8) + $B316)))))*(EXP(INDEX(係数表!H:H,8) + INDEX(係数表!I:I,8)*LN(INDEX(出力表!C:C,8)+1)))))))</f>
        <v>87.020237171816404</v>
      </c>
      <c r="W316" t="e">
        <f>MIN(100, MAX(0, (100*(INDEX(出力表!D:D,8))/(EXP(INDEX(係数表!B:B,8) + $C316) + (INDEX(出力表!D:D,8)))) + (乱数表!$T316*(Settings!B12/(((INDEX(出力表!D:D,8))+1)^INDEX(係数表!E:E,8)*INDEX(係数表!F:F,8))))))</f>
        <v>#VALUE!</v>
      </c>
      <c r="X316" t="e">
        <f>MIN(100, MAX(0, (INDEX(出力表!D:D,8))*V316/MAX(W316, Settings!B3)))</f>
        <v>#VALUE!</v>
      </c>
      <c r="Y316">
        <f>MIN(100, MAX(0, 100*BETAINV(乱数表!$I316, MAX(0.00000001, (1/(1+EXP(-(INDEX(係数表!G:G,9) + $B316))))*(EXP(INDEX(係数表!H:H,9) + INDEX(係数表!I:I,9)*LN(INDEX(出力表!C:C,9)+1)))), MAX(0.00000001, (1-(1/(1+EXP(-(INDEX(係数表!G:G,9) + $B316)))))*(EXP(INDEX(係数表!H:H,9) + INDEX(係数表!I:I,9)*LN(INDEX(出力表!C:C,9)+1)))))))</f>
        <v>85.888173463491171</v>
      </c>
      <c r="Z316" t="e">
        <f>MIN(100, MAX(0, (100*(INDEX(出力表!D:D,9))/(EXP(INDEX(係数表!B:B,9) + $C316) + (INDEX(出力表!D:D,9)))) + (乱数表!$U316*(Settings!B12/(((INDEX(出力表!D:D,9))+1)^INDEX(係数表!E:E,9)*INDEX(係数表!F:F,9))))))</f>
        <v>#VALUE!</v>
      </c>
      <c r="AA316" t="e">
        <f>MIN(100, MAX(0, (INDEX(出力表!D:D,9))*Y316/MAX(Z316, Settings!B3)))</f>
        <v>#VALUE!</v>
      </c>
      <c r="AB316">
        <f>MIN(100, MAX(0, 100*BETAINV(乱数表!$J316, MAX(0.00000001, (1/(1+EXP(-(INDEX(係数表!G:G,10) + $B316))))*(EXP(INDEX(係数表!H:H,10) + INDEX(係数表!I:I,10)*LN(INDEX(出力表!C:C,10)+1)))), MAX(0.00000001, (1-(1/(1+EXP(-(INDEX(係数表!G:G,10) + $B316)))))*(EXP(INDEX(係数表!H:H,10) + INDEX(係数表!I:I,10)*LN(INDEX(出力表!C:C,10)+1)))))))</f>
        <v>91.640027280269393</v>
      </c>
      <c r="AC316" t="e">
        <f>MIN(100, MAX(0, (100*(INDEX(出力表!D:D,10))/(EXP(INDEX(係数表!B:B,10) + $C316) + (INDEX(出力表!D:D,10)))) + (乱数表!$V316*(Settings!B12/(((INDEX(出力表!D:D,10))+1)^INDEX(係数表!E:E,10)*INDEX(係数表!F:F,10))))))</f>
        <v>#VALUE!</v>
      </c>
      <c r="AD316" t="e">
        <f>MIN(100, MAX(0, (INDEX(出力表!D:D,10))*AB316/MAX(AC316, Settings!B3)))</f>
        <v>#VALUE!</v>
      </c>
      <c r="AE316">
        <f>MIN(100, MAX(0, 100*BETAINV(乱数表!$K316, MAX(0.00000001, (1/(1+EXP(-(INDEX(係数表!G:G,11) + $B316))))*(EXP(INDEX(係数表!H:H,11) + INDEX(係数表!I:I,11)*LN(INDEX(出力表!C:C,11)+1)))), MAX(0.00000001, (1-(1/(1+EXP(-(INDEX(係数表!G:G,11) + $B316)))))*(EXP(INDEX(係数表!H:H,11) + INDEX(係数表!I:I,11)*LN(INDEX(出力表!C:C,11)+1)))))))</f>
        <v>97.734407705312762</v>
      </c>
      <c r="AF316" t="e">
        <f>MIN(100, MAX(0, (100*(INDEX(出力表!D:D,11))/(EXP(INDEX(係数表!B:B,11) + $C316) + (INDEX(出力表!D:D,11)))) + (乱数表!$W316*(Settings!B12/(((INDEX(出力表!D:D,11))+1)^INDEX(係数表!E:E,11)*INDEX(係数表!F:F,11))))))</f>
        <v>#VALUE!</v>
      </c>
      <c r="AG316" t="e">
        <f>MIN(100, MAX(0, (INDEX(出力表!D:D,11))*AE316/MAX(AF316, Settings!B3)))</f>
        <v>#VALUE!</v>
      </c>
      <c r="AH316">
        <f>MIN(100, MAX(0, 100*BETAINV(乱数表!$L316, MAX(0.00000001, (1/(1+EXP(-(INDEX(係数表!G:G,12) + $B316))))*(EXP(INDEX(係数表!H:H,12) + INDEX(係数表!I:I,12)*LN(INDEX(出力表!C:C,12)+1)))), MAX(0.00000001, (1-(1/(1+EXP(-(INDEX(係数表!G:G,12) + $B316)))))*(EXP(INDEX(係数表!H:H,12) + INDEX(係数表!I:I,12)*LN(INDEX(出力表!C:C,12)+1)))))))</f>
        <v>99.889881145408907</v>
      </c>
      <c r="AI316" t="e">
        <f>MIN(100, MAX(0, (100*(INDEX(出力表!D:D,12))/(EXP(INDEX(係数表!B:B,12) + $C316) + (INDEX(出力表!D:D,12)))) + (乱数表!$X316*(Settings!B12/(((INDEX(出力表!D:D,12))+1)^INDEX(係数表!E:E,12)*INDEX(係数表!F:F,12))))))</f>
        <v>#VALUE!</v>
      </c>
      <c r="AJ316" t="e">
        <f>MIN(100, MAX(0, (INDEX(出力表!D:D,12))*AH316/MAX(AI316, Settings!B3)))</f>
        <v>#VALUE!</v>
      </c>
      <c r="AK316">
        <f>MIN(100, MAX(0, 100*BETAINV(乱数表!$M316, MAX(0.00000001, (1/(1+EXP(-(INDEX(係数表!G:G,13) + $B316))))*(EXP(INDEX(係数表!H:H,13) + INDEX(係数表!I:I,13)*LN(INDEX(出力表!C:C,13)+1)))), MAX(0.00000001, (1-(1/(1+EXP(-(INDEX(係数表!G:G,13) + $B316)))))*(EXP(INDEX(係数表!H:H,13) + INDEX(係数表!I:I,13)*LN(INDEX(出力表!C:C,13)+1)))))))</f>
        <v>92.140865581075559</v>
      </c>
      <c r="AL316" t="e">
        <f>MIN(100, MAX(0, (100*(INDEX(出力表!D:D,13))/(EXP(INDEX(係数表!B:B,13) + $C316) + (INDEX(出力表!D:D,13)))) + (乱数表!$Y316*(Settings!B12/(((INDEX(出力表!D:D,13))+1)^INDEX(係数表!E:E,13)*INDEX(係数表!F:F,13))))))</f>
        <v>#VALUE!</v>
      </c>
      <c r="AM316" t="e">
        <f>MIN(100, MAX(0, (INDEX(出力表!D:D,13))*AK316/MAX(AL316, Settings!B3)))</f>
        <v>#VALUE!</v>
      </c>
      <c r="AN316">
        <f>IF(ISNUMBER(F316), INDEX(出力表!B:B,2)*F316, 0)+IF(ISNUMBER(I316), INDEX(出力表!B:B,3)*I316, 0)+IF(ISNUMBER(L316), INDEX(出力表!B:B,4)*L316, 0)+IF(ISNUMBER(O316), INDEX(出力表!B:B,5)*O316, 0)+IF(ISNUMBER(R316), INDEX(出力表!B:B,6)*R316, 0)+IF(ISNUMBER(U316), INDEX(出力表!B:B,7)*U316, 0)+IF(ISNUMBER(X316), INDEX(出力表!B:B,8)*X316, 0)+IF(ISNUMBER(AA316), INDEX(出力表!B:B,9)*AA316, 0)+IF(ISNUMBER(AD316), INDEX(出力表!B:B,10)*AD316, 0)+IF(ISNUMBER(AG316), INDEX(出力表!B:B,11)*AG316, 0)+IF(ISNUMBER(AJ316), INDEX(出力表!B:B,12)*AJ316, 0)+IF(ISNUMBER(AM316), INDEX(出力表!B:B,13)*AM316, 0)</f>
        <v>0</v>
      </c>
      <c r="AO316">
        <f>IF(ISNUMBER(F316), INDEX(出力表!B:B,2), 0)+IF(ISNUMBER(I316), INDEX(出力表!B:B,3), 0)+IF(ISNUMBER(L316), INDEX(出力表!B:B,4), 0)+IF(ISNUMBER(O316), INDEX(出力表!B:B,5), 0)+IF(ISNUMBER(R316), INDEX(出力表!B:B,6), 0)+IF(ISNUMBER(U316), INDEX(出力表!B:B,7), 0)+IF(ISNUMBER(X316), INDEX(出力表!B:B,8), 0)+IF(ISNUMBER(AA316), INDEX(出力表!B:B,9), 0)+IF(ISNUMBER(AD316), INDEX(出力表!B:B,10), 0)+IF(ISNUMBER(AG316), INDEX(出力表!B:B,11), 0)+IF(ISNUMBER(AJ316), INDEX(出力表!B:B,12), 0)+IF(ISNUMBER(AM316), INDEX(出力表!B:B,13), 0)</f>
        <v>0</v>
      </c>
      <c r="AP316" t="str">
        <f t="shared" si="4"/>
        <v/>
      </c>
    </row>
    <row r="317" spans="1:42" x14ac:dyDescent="0.2">
      <c r="A317">
        <v>316</v>
      </c>
      <c r="B317">
        <f>IF(UPPER(Settings!B4)="TRUE", 乱数表!$Z317*Settings!B10, 0)</f>
        <v>-0.97058987304139233</v>
      </c>
      <c r="C317">
        <f>IF(UPPER(Settings!B4)="TRUE", 乱数表!$AA317*Settings!B11, 0)</f>
        <v>8.2899730848065081E-2</v>
      </c>
      <c r="D317">
        <f>MIN(100, MAX(0, 100*BETAINV(乱数表!$B317, MAX(0.00000001, (1/(1+EXP(-(INDEX(係数表!G:G,2) + $B317))))*(EXP(INDEX(係数表!H:H,2) + INDEX(係数表!I:I,2)*LN(INDEX(出力表!C:C,2)+1)))), MAX(0.00000001, (1-(1/(1+EXP(-(INDEX(係数表!G:G,2) + $B317)))))*(EXP(INDEX(係数表!H:H,2) + INDEX(係数表!I:I,2)*LN(INDEX(出力表!C:C,2)+1)))))))</f>
        <v>94.030710735167489</v>
      </c>
      <c r="E317" t="e">
        <f>MIN(100, MAX(0, (100*(INDEX(出力表!D:D,2))/(EXP(INDEX(係数表!B:B,2) + $C317) + (INDEX(出力表!D:D,2)))) + (乱数表!$N317*(Settings!B12/(((INDEX(出力表!D:D,2))+1)^INDEX(係数表!E:E,2)*INDEX(係数表!F:F,2))))))</f>
        <v>#VALUE!</v>
      </c>
      <c r="F317" t="e">
        <f>MIN(100, MAX(0, (INDEX(出力表!D:D,2))*D317/MAX(E317, Settings!B3)))</f>
        <v>#VALUE!</v>
      </c>
      <c r="G317">
        <f>MIN(100, MAX(0, 100*BETAINV(乱数表!$C317, MAX(0.00000001, (1/(1+EXP(-(INDEX(係数表!G:G,3) + $B317))))*(EXP(INDEX(係数表!H:H,3) + INDEX(係数表!I:I,3)*LN(INDEX(出力表!C:C,3)+1)))), MAX(0.00000001, (1-(1/(1+EXP(-(INDEX(係数表!G:G,3) + $B317)))))*(EXP(INDEX(係数表!H:H,3) + INDEX(係数表!I:I,3)*LN(INDEX(出力表!C:C,3)+1)))))))</f>
        <v>44.310079858463254</v>
      </c>
      <c r="H317" t="e">
        <f>MIN(100, MAX(0, (100*(INDEX(出力表!D:D,3))/(EXP(INDEX(係数表!B:B,3) + $C317) + (INDEX(出力表!D:D,3)))) + (乱数表!$O317*(Settings!B12/(((INDEX(出力表!D:D,3))+1)^INDEX(係数表!E:E,3)*INDEX(係数表!F:F,3))))))</f>
        <v>#VALUE!</v>
      </c>
      <c r="I317" t="e">
        <f>MIN(100, MAX(0, (INDEX(出力表!D:D,3))*G317/MAX(H317, Settings!B3)))</f>
        <v>#VALUE!</v>
      </c>
      <c r="J317">
        <f>MIN(100, MAX(0, 100*BETAINV(乱数表!$D317, MAX(0.00000001, (1/(1+EXP(-(INDEX(係数表!G:G,4) + $B317))))*(EXP(INDEX(係数表!H:H,4) + INDEX(係数表!I:I,4)*LN(INDEX(出力表!C:C,4)+1)))), MAX(0.00000001, (1-(1/(1+EXP(-(INDEX(係数表!G:G,4) + $B317)))))*(EXP(INDEX(係数表!H:H,4) + INDEX(係数表!I:I,4)*LN(INDEX(出力表!C:C,4)+1)))))))</f>
        <v>90.397000846215519</v>
      </c>
      <c r="K317" t="e">
        <f>MIN(100, MAX(0, (100*(INDEX(出力表!D:D,4))/(EXP(INDEX(係数表!B:B,4) + $C317) + (INDEX(出力表!D:D,4)))) + (乱数表!$P317*(Settings!B12/(((INDEX(出力表!D:D,4))+1)^INDEX(係数表!E:E,4)*INDEX(係数表!F:F,4))))))</f>
        <v>#VALUE!</v>
      </c>
      <c r="L317" t="e">
        <f>MIN(100, MAX(0, (INDEX(出力表!D:D,4))*J317/MAX(K317, Settings!B3)))</f>
        <v>#VALUE!</v>
      </c>
      <c r="M317">
        <f>MIN(100, MAX(0, 100*BETAINV(乱数表!$E317, MAX(0.00000001, (1/(1+EXP(-(INDEX(係数表!G:G,5) + $B317))))*(EXP(INDEX(係数表!H:H,5) + INDEX(係数表!I:I,5)*LN(INDEX(出力表!C:C,5)+1)))), MAX(0.00000001, (1-(1/(1+EXP(-(INDEX(係数表!G:G,5) + $B317)))))*(EXP(INDEX(係数表!H:H,5) + INDEX(係数表!I:I,5)*LN(INDEX(出力表!C:C,5)+1)))))))</f>
        <v>61.012766606685567</v>
      </c>
      <c r="N317" t="e">
        <f>MIN(100, MAX(0, (100*(INDEX(出力表!D:D,5))/(EXP(INDEX(係数表!B:B,5) + $C317) + (INDEX(出力表!D:D,5)))) + (乱数表!$Q317*(Settings!B12/(((INDEX(出力表!D:D,5))+1)^INDEX(係数表!E:E,5)*INDEX(係数表!F:F,5))))))</f>
        <v>#VALUE!</v>
      </c>
      <c r="O317" t="e">
        <f>MIN(100, MAX(0, (INDEX(出力表!D:D,5))*M317/MAX(N317, Settings!B3)))</f>
        <v>#VALUE!</v>
      </c>
      <c r="P317">
        <f>MIN(100, MAX(0, 100*BETAINV(乱数表!$F317, MAX(0.00000001, (1/(1+EXP(-(INDEX(係数表!G:G,6) + $B317))))*(EXP(INDEX(係数表!H:H,6) + INDEX(係数表!I:I,6)*LN(INDEX(出力表!C:C,6)+1)))), MAX(0.00000001, (1-(1/(1+EXP(-(INDEX(係数表!G:G,6) + $B317)))))*(EXP(INDEX(係数表!H:H,6) + INDEX(係数表!I:I,6)*LN(INDEX(出力表!C:C,6)+1)))))))</f>
        <v>89.878974242568162</v>
      </c>
      <c r="Q317" t="e">
        <f>MIN(100, MAX(0, (100*(INDEX(出力表!D:D,6))/(EXP(INDEX(係数表!B:B,6) + $C317) + (INDEX(出力表!D:D,6)))) + (乱数表!$R317*(Settings!B12/(((INDEX(出力表!D:D,6))+1)^INDEX(係数表!E:E,6)*INDEX(係数表!F:F,6))))))</f>
        <v>#VALUE!</v>
      </c>
      <c r="R317" t="e">
        <f>MIN(100, MAX(0, (INDEX(出力表!D:D,6))*P317/MAX(Q317, Settings!B3)))</f>
        <v>#VALUE!</v>
      </c>
      <c r="S317">
        <f>MIN(100, MAX(0, 100*BETAINV(乱数表!$G317, MAX(0.00000001, (1/(1+EXP(-(INDEX(係数表!G:G,7) + $B317))))*(EXP(INDEX(係数表!H:H,7) + INDEX(係数表!I:I,7)*LN(INDEX(出力表!C:C,7)+1)))), MAX(0.00000001, (1-(1/(1+EXP(-(INDEX(係数表!G:G,7) + $B317)))))*(EXP(INDEX(係数表!H:H,7) + INDEX(係数表!I:I,7)*LN(INDEX(出力表!C:C,7)+1)))))))</f>
        <v>62.450947061362726</v>
      </c>
      <c r="T317" t="e">
        <f>MIN(100, MAX(0, (100*(INDEX(出力表!D:D,7))/(EXP(INDEX(係数表!B:B,7) + $C317) + (INDEX(出力表!D:D,7)))) + (乱数表!$S317*(Settings!B12/(((INDEX(出力表!D:D,7))+1)^INDEX(係数表!E:E,7)*INDEX(係数表!F:F,7))))))</f>
        <v>#VALUE!</v>
      </c>
      <c r="U317" t="e">
        <f>MIN(100, MAX(0, (INDEX(出力表!D:D,7))*S317/MAX(T317, Settings!B3)))</f>
        <v>#VALUE!</v>
      </c>
      <c r="V317">
        <f>MIN(100, MAX(0, 100*BETAINV(乱数表!$H317, MAX(0.00000001, (1/(1+EXP(-(INDEX(係数表!G:G,8) + $B317))))*(EXP(INDEX(係数表!H:H,8) + INDEX(係数表!I:I,8)*LN(INDEX(出力表!C:C,8)+1)))), MAX(0.00000001, (1-(1/(1+EXP(-(INDEX(係数表!G:G,8) + $B317)))))*(EXP(INDEX(係数表!H:H,8) + INDEX(係数表!I:I,8)*LN(INDEX(出力表!C:C,8)+1)))))))</f>
        <v>81.40399580132167</v>
      </c>
      <c r="W317" t="e">
        <f>MIN(100, MAX(0, (100*(INDEX(出力表!D:D,8))/(EXP(INDEX(係数表!B:B,8) + $C317) + (INDEX(出力表!D:D,8)))) + (乱数表!$T317*(Settings!B12/(((INDEX(出力表!D:D,8))+1)^INDEX(係数表!E:E,8)*INDEX(係数表!F:F,8))))))</f>
        <v>#VALUE!</v>
      </c>
      <c r="X317" t="e">
        <f>MIN(100, MAX(0, (INDEX(出力表!D:D,8))*V317/MAX(W317, Settings!B3)))</f>
        <v>#VALUE!</v>
      </c>
      <c r="Y317">
        <f>MIN(100, MAX(0, 100*BETAINV(乱数表!$I317, MAX(0.00000001, (1/(1+EXP(-(INDEX(係数表!G:G,9) + $B317))))*(EXP(INDEX(係数表!H:H,9) + INDEX(係数表!I:I,9)*LN(INDEX(出力表!C:C,9)+1)))), MAX(0.00000001, (1-(1/(1+EXP(-(INDEX(係数表!G:G,9) + $B317)))))*(EXP(INDEX(係数表!H:H,9) + INDEX(係数表!I:I,9)*LN(INDEX(出力表!C:C,9)+1)))))))</f>
        <v>80.948249846287609</v>
      </c>
      <c r="Z317" t="e">
        <f>MIN(100, MAX(0, (100*(INDEX(出力表!D:D,9))/(EXP(INDEX(係数表!B:B,9) + $C317) + (INDEX(出力表!D:D,9)))) + (乱数表!$U317*(Settings!B12/(((INDEX(出力表!D:D,9))+1)^INDEX(係数表!E:E,9)*INDEX(係数表!F:F,9))))))</f>
        <v>#VALUE!</v>
      </c>
      <c r="AA317" t="e">
        <f>MIN(100, MAX(0, (INDEX(出力表!D:D,9))*Y317/MAX(Z317, Settings!B3)))</f>
        <v>#VALUE!</v>
      </c>
      <c r="AB317">
        <f>MIN(100, MAX(0, 100*BETAINV(乱数表!$J317, MAX(0.00000001, (1/(1+EXP(-(INDEX(係数表!G:G,10) + $B317))))*(EXP(INDEX(係数表!H:H,10) + INDEX(係数表!I:I,10)*LN(INDEX(出力表!C:C,10)+1)))), MAX(0.00000001, (1-(1/(1+EXP(-(INDEX(係数表!G:G,10) + $B317)))))*(EXP(INDEX(係数表!H:H,10) + INDEX(係数表!I:I,10)*LN(INDEX(出力表!C:C,10)+1)))))))</f>
        <v>91.990387606209907</v>
      </c>
      <c r="AC317" t="e">
        <f>MIN(100, MAX(0, (100*(INDEX(出力表!D:D,10))/(EXP(INDEX(係数表!B:B,10) + $C317) + (INDEX(出力表!D:D,10)))) + (乱数表!$V317*(Settings!B12/(((INDEX(出力表!D:D,10))+1)^INDEX(係数表!E:E,10)*INDEX(係数表!F:F,10))))))</f>
        <v>#VALUE!</v>
      </c>
      <c r="AD317" t="e">
        <f>MIN(100, MAX(0, (INDEX(出力表!D:D,10))*AB317/MAX(AC317, Settings!B3)))</f>
        <v>#VALUE!</v>
      </c>
      <c r="AE317">
        <f>MIN(100, MAX(0, 100*BETAINV(乱数表!$K317, MAX(0.00000001, (1/(1+EXP(-(INDEX(係数表!G:G,11) + $B317))))*(EXP(INDEX(係数表!H:H,11) + INDEX(係数表!I:I,11)*LN(INDEX(出力表!C:C,11)+1)))), MAX(0.00000001, (1-(1/(1+EXP(-(INDEX(係数表!G:G,11) + $B317)))))*(EXP(INDEX(係数表!H:H,11) + INDEX(係数表!I:I,11)*LN(INDEX(出力表!C:C,11)+1)))))))</f>
        <v>24.920832769398409</v>
      </c>
      <c r="AF317" t="e">
        <f>MIN(100, MAX(0, (100*(INDEX(出力表!D:D,11))/(EXP(INDEX(係数表!B:B,11) + $C317) + (INDEX(出力表!D:D,11)))) + (乱数表!$W317*(Settings!B12/(((INDEX(出力表!D:D,11))+1)^INDEX(係数表!E:E,11)*INDEX(係数表!F:F,11))))))</f>
        <v>#VALUE!</v>
      </c>
      <c r="AG317" t="e">
        <f>MIN(100, MAX(0, (INDEX(出力表!D:D,11))*AE317/MAX(AF317, Settings!B3)))</f>
        <v>#VALUE!</v>
      </c>
      <c r="AH317">
        <f>MIN(100, MAX(0, 100*BETAINV(乱数表!$L317, MAX(0.00000001, (1/(1+EXP(-(INDEX(係数表!G:G,12) + $B317))))*(EXP(INDEX(係数表!H:H,12) + INDEX(係数表!I:I,12)*LN(INDEX(出力表!C:C,12)+1)))), MAX(0.00000001, (1-(1/(1+EXP(-(INDEX(係数表!G:G,12) + $B317)))))*(EXP(INDEX(係数表!H:H,12) + INDEX(係数表!I:I,12)*LN(INDEX(出力表!C:C,12)+1)))))))</f>
        <v>56.779110060690883</v>
      </c>
      <c r="AI317" t="e">
        <f>MIN(100, MAX(0, (100*(INDEX(出力表!D:D,12))/(EXP(INDEX(係数表!B:B,12) + $C317) + (INDEX(出力表!D:D,12)))) + (乱数表!$X317*(Settings!B12/(((INDEX(出力表!D:D,12))+1)^INDEX(係数表!E:E,12)*INDEX(係数表!F:F,12))))))</f>
        <v>#VALUE!</v>
      </c>
      <c r="AJ317" t="e">
        <f>MIN(100, MAX(0, (INDEX(出力表!D:D,12))*AH317/MAX(AI317, Settings!B3)))</f>
        <v>#VALUE!</v>
      </c>
      <c r="AK317">
        <f>MIN(100, MAX(0, 100*BETAINV(乱数表!$M317, MAX(0.00000001, (1/(1+EXP(-(INDEX(係数表!G:G,13) + $B317))))*(EXP(INDEX(係数表!H:H,13) + INDEX(係数表!I:I,13)*LN(INDEX(出力表!C:C,13)+1)))), MAX(0.00000001, (1-(1/(1+EXP(-(INDEX(係数表!G:G,13) + $B317)))))*(EXP(INDEX(係数表!H:H,13) + INDEX(係数表!I:I,13)*LN(INDEX(出力表!C:C,13)+1)))))))</f>
        <v>81.343639455372198</v>
      </c>
      <c r="AL317" t="e">
        <f>MIN(100, MAX(0, (100*(INDEX(出力表!D:D,13))/(EXP(INDEX(係数表!B:B,13) + $C317) + (INDEX(出力表!D:D,13)))) + (乱数表!$Y317*(Settings!B12/(((INDEX(出力表!D:D,13))+1)^INDEX(係数表!E:E,13)*INDEX(係数表!F:F,13))))))</f>
        <v>#VALUE!</v>
      </c>
      <c r="AM317" t="e">
        <f>MIN(100, MAX(0, (INDEX(出力表!D:D,13))*AK317/MAX(AL317, Settings!B3)))</f>
        <v>#VALUE!</v>
      </c>
      <c r="AN317">
        <f>IF(ISNUMBER(F317), INDEX(出力表!B:B,2)*F317, 0)+IF(ISNUMBER(I317), INDEX(出力表!B:B,3)*I317, 0)+IF(ISNUMBER(L317), INDEX(出力表!B:B,4)*L317, 0)+IF(ISNUMBER(O317), INDEX(出力表!B:B,5)*O317, 0)+IF(ISNUMBER(R317), INDEX(出力表!B:B,6)*R317, 0)+IF(ISNUMBER(U317), INDEX(出力表!B:B,7)*U317, 0)+IF(ISNUMBER(X317), INDEX(出力表!B:B,8)*X317, 0)+IF(ISNUMBER(AA317), INDEX(出力表!B:B,9)*AA317, 0)+IF(ISNUMBER(AD317), INDEX(出力表!B:B,10)*AD317, 0)+IF(ISNUMBER(AG317), INDEX(出力表!B:B,11)*AG317, 0)+IF(ISNUMBER(AJ317), INDEX(出力表!B:B,12)*AJ317, 0)+IF(ISNUMBER(AM317), INDEX(出力表!B:B,13)*AM317, 0)</f>
        <v>0</v>
      </c>
      <c r="AO317">
        <f>IF(ISNUMBER(F317), INDEX(出力表!B:B,2), 0)+IF(ISNUMBER(I317), INDEX(出力表!B:B,3), 0)+IF(ISNUMBER(L317), INDEX(出力表!B:B,4), 0)+IF(ISNUMBER(O317), INDEX(出力表!B:B,5), 0)+IF(ISNUMBER(R317), INDEX(出力表!B:B,6), 0)+IF(ISNUMBER(U317), INDEX(出力表!B:B,7), 0)+IF(ISNUMBER(X317), INDEX(出力表!B:B,8), 0)+IF(ISNUMBER(AA317), INDEX(出力表!B:B,9), 0)+IF(ISNUMBER(AD317), INDEX(出力表!B:B,10), 0)+IF(ISNUMBER(AG317), INDEX(出力表!B:B,11), 0)+IF(ISNUMBER(AJ317), INDEX(出力表!B:B,12), 0)+IF(ISNUMBER(AM317), INDEX(出力表!B:B,13), 0)</f>
        <v>0</v>
      </c>
      <c r="AP317" t="str">
        <f t="shared" si="4"/>
        <v/>
      </c>
    </row>
    <row r="318" spans="1:42" x14ac:dyDescent="0.2">
      <c r="A318">
        <v>317</v>
      </c>
      <c r="B318">
        <f>IF(UPPER(Settings!B4)="TRUE", 乱数表!$Z318*Settings!B10, 0)</f>
        <v>-6.2199348913871542E-2</v>
      </c>
      <c r="C318">
        <f>IF(UPPER(Settings!B4)="TRUE", 乱数表!$AA318*Settings!B11, 0)</f>
        <v>-3.8834919424038425E-2</v>
      </c>
      <c r="D318">
        <f>MIN(100, MAX(0, 100*BETAINV(乱数表!$B318, MAX(0.00000001, (1/(1+EXP(-(INDEX(係数表!G:G,2) + $B318))))*(EXP(INDEX(係数表!H:H,2) + INDEX(係数表!I:I,2)*LN(INDEX(出力表!C:C,2)+1)))), MAX(0.00000001, (1-(1/(1+EXP(-(INDEX(係数表!G:G,2) + $B318)))))*(EXP(INDEX(係数表!H:H,2) + INDEX(係数表!I:I,2)*LN(INDEX(出力表!C:C,2)+1)))))))</f>
        <v>99.590019521350499</v>
      </c>
      <c r="E318" t="e">
        <f>MIN(100, MAX(0, (100*(INDEX(出力表!D:D,2))/(EXP(INDEX(係数表!B:B,2) + $C318) + (INDEX(出力表!D:D,2)))) + (乱数表!$N318*(Settings!B12/(((INDEX(出力表!D:D,2))+1)^INDEX(係数表!E:E,2)*INDEX(係数表!F:F,2))))))</f>
        <v>#VALUE!</v>
      </c>
      <c r="F318" t="e">
        <f>MIN(100, MAX(0, (INDEX(出力表!D:D,2))*D318/MAX(E318, Settings!B3)))</f>
        <v>#VALUE!</v>
      </c>
      <c r="G318">
        <f>MIN(100, MAX(0, 100*BETAINV(乱数表!$C318, MAX(0.00000001, (1/(1+EXP(-(INDEX(係数表!G:G,3) + $B318))))*(EXP(INDEX(係数表!H:H,3) + INDEX(係数表!I:I,3)*LN(INDEX(出力表!C:C,3)+1)))), MAX(0.00000001, (1-(1/(1+EXP(-(INDEX(係数表!G:G,3) + $B318)))))*(EXP(INDEX(係数表!H:H,3) + INDEX(係数表!I:I,3)*LN(INDEX(出力表!C:C,3)+1)))))))</f>
        <v>97.770697097033718</v>
      </c>
      <c r="H318" t="e">
        <f>MIN(100, MAX(0, (100*(INDEX(出力表!D:D,3))/(EXP(INDEX(係数表!B:B,3) + $C318) + (INDEX(出力表!D:D,3)))) + (乱数表!$O318*(Settings!B12/(((INDEX(出力表!D:D,3))+1)^INDEX(係数表!E:E,3)*INDEX(係数表!F:F,3))))))</f>
        <v>#VALUE!</v>
      </c>
      <c r="I318" t="e">
        <f>MIN(100, MAX(0, (INDEX(出力表!D:D,3))*G318/MAX(H318, Settings!B3)))</f>
        <v>#VALUE!</v>
      </c>
      <c r="J318">
        <f>MIN(100, MAX(0, 100*BETAINV(乱数表!$D318, MAX(0.00000001, (1/(1+EXP(-(INDEX(係数表!G:G,4) + $B318))))*(EXP(INDEX(係数表!H:H,4) + INDEX(係数表!I:I,4)*LN(INDEX(出力表!C:C,4)+1)))), MAX(0.00000001, (1-(1/(1+EXP(-(INDEX(係数表!G:G,4) + $B318)))))*(EXP(INDEX(係数表!H:H,4) + INDEX(係数表!I:I,4)*LN(INDEX(出力表!C:C,4)+1)))))))</f>
        <v>67.705151801238131</v>
      </c>
      <c r="K318" t="e">
        <f>MIN(100, MAX(0, (100*(INDEX(出力表!D:D,4))/(EXP(INDEX(係数表!B:B,4) + $C318) + (INDEX(出力表!D:D,4)))) + (乱数表!$P318*(Settings!B12/(((INDEX(出力表!D:D,4))+1)^INDEX(係数表!E:E,4)*INDEX(係数表!F:F,4))))))</f>
        <v>#VALUE!</v>
      </c>
      <c r="L318" t="e">
        <f>MIN(100, MAX(0, (INDEX(出力表!D:D,4))*J318/MAX(K318, Settings!B3)))</f>
        <v>#VALUE!</v>
      </c>
      <c r="M318">
        <f>MIN(100, MAX(0, 100*BETAINV(乱数表!$E318, MAX(0.00000001, (1/(1+EXP(-(INDEX(係数表!G:G,5) + $B318))))*(EXP(INDEX(係数表!H:H,5) + INDEX(係数表!I:I,5)*LN(INDEX(出力表!C:C,5)+1)))), MAX(0.00000001, (1-(1/(1+EXP(-(INDEX(係数表!G:G,5) + $B318)))))*(EXP(INDEX(係数表!H:H,5) + INDEX(係数表!I:I,5)*LN(INDEX(出力表!C:C,5)+1)))))))</f>
        <v>98.671506097065048</v>
      </c>
      <c r="N318" t="e">
        <f>MIN(100, MAX(0, (100*(INDEX(出力表!D:D,5))/(EXP(INDEX(係数表!B:B,5) + $C318) + (INDEX(出力表!D:D,5)))) + (乱数表!$Q318*(Settings!B12/(((INDEX(出力表!D:D,5))+1)^INDEX(係数表!E:E,5)*INDEX(係数表!F:F,5))))))</f>
        <v>#VALUE!</v>
      </c>
      <c r="O318" t="e">
        <f>MIN(100, MAX(0, (INDEX(出力表!D:D,5))*M318/MAX(N318, Settings!B3)))</f>
        <v>#VALUE!</v>
      </c>
      <c r="P318">
        <f>MIN(100, MAX(0, 100*BETAINV(乱数表!$F318, MAX(0.00000001, (1/(1+EXP(-(INDEX(係数表!G:G,6) + $B318))))*(EXP(INDEX(係数表!H:H,6) + INDEX(係数表!I:I,6)*LN(INDEX(出力表!C:C,6)+1)))), MAX(0.00000001, (1-(1/(1+EXP(-(INDEX(係数表!G:G,6) + $B318)))))*(EXP(INDEX(係数表!H:H,6) + INDEX(係数表!I:I,6)*LN(INDEX(出力表!C:C,6)+1)))))))</f>
        <v>86.822502401249835</v>
      </c>
      <c r="Q318" t="e">
        <f>MIN(100, MAX(0, (100*(INDEX(出力表!D:D,6))/(EXP(INDEX(係数表!B:B,6) + $C318) + (INDEX(出力表!D:D,6)))) + (乱数表!$R318*(Settings!B12/(((INDEX(出力表!D:D,6))+1)^INDEX(係数表!E:E,6)*INDEX(係数表!F:F,6))))))</f>
        <v>#VALUE!</v>
      </c>
      <c r="R318" t="e">
        <f>MIN(100, MAX(0, (INDEX(出力表!D:D,6))*P318/MAX(Q318, Settings!B3)))</f>
        <v>#VALUE!</v>
      </c>
      <c r="S318">
        <f>MIN(100, MAX(0, 100*BETAINV(乱数表!$G318, MAX(0.00000001, (1/(1+EXP(-(INDEX(係数表!G:G,7) + $B318))))*(EXP(INDEX(係数表!H:H,7) + INDEX(係数表!I:I,7)*LN(INDEX(出力表!C:C,7)+1)))), MAX(0.00000001, (1-(1/(1+EXP(-(INDEX(係数表!G:G,7) + $B318)))))*(EXP(INDEX(係数表!H:H,7) + INDEX(係数表!I:I,7)*LN(INDEX(出力表!C:C,7)+1)))))))</f>
        <v>96.087870606346627</v>
      </c>
      <c r="T318" t="e">
        <f>MIN(100, MAX(0, (100*(INDEX(出力表!D:D,7))/(EXP(INDEX(係数表!B:B,7) + $C318) + (INDEX(出力表!D:D,7)))) + (乱数表!$S318*(Settings!B12/(((INDEX(出力表!D:D,7))+1)^INDEX(係数表!E:E,7)*INDEX(係数表!F:F,7))))))</f>
        <v>#VALUE!</v>
      </c>
      <c r="U318" t="e">
        <f>MIN(100, MAX(0, (INDEX(出力表!D:D,7))*S318/MAX(T318, Settings!B3)))</f>
        <v>#VALUE!</v>
      </c>
      <c r="V318">
        <f>MIN(100, MAX(0, 100*BETAINV(乱数表!$H318, MAX(0.00000001, (1/(1+EXP(-(INDEX(係数表!G:G,8) + $B318))))*(EXP(INDEX(係数表!H:H,8) + INDEX(係数表!I:I,8)*LN(INDEX(出力表!C:C,8)+1)))), MAX(0.00000001, (1-(1/(1+EXP(-(INDEX(係数表!G:G,8) + $B318)))))*(EXP(INDEX(係数表!H:H,8) + INDEX(係数表!I:I,8)*LN(INDEX(出力表!C:C,8)+1)))))))</f>
        <v>77.950396820366635</v>
      </c>
      <c r="W318" t="e">
        <f>MIN(100, MAX(0, (100*(INDEX(出力表!D:D,8))/(EXP(INDEX(係数表!B:B,8) + $C318) + (INDEX(出力表!D:D,8)))) + (乱数表!$T318*(Settings!B12/(((INDEX(出力表!D:D,8))+1)^INDEX(係数表!E:E,8)*INDEX(係数表!F:F,8))))))</f>
        <v>#VALUE!</v>
      </c>
      <c r="X318" t="e">
        <f>MIN(100, MAX(0, (INDEX(出力表!D:D,8))*V318/MAX(W318, Settings!B3)))</f>
        <v>#VALUE!</v>
      </c>
      <c r="Y318">
        <f>MIN(100, MAX(0, 100*BETAINV(乱数表!$I318, MAX(0.00000001, (1/(1+EXP(-(INDEX(係数表!G:G,9) + $B318))))*(EXP(INDEX(係数表!H:H,9) + INDEX(係数表!I:I,9)*LN(INDEX(出力表!C:C,9)+1)))), MAX(0.00000001, (1-(1/(1+EXP(-(INDEX(係数表!G:G,9) + $B318)))))*(EXP(INDEX(係数表!H:H,9) + INDEX(係数表!I:I,9)*LN(INDEX(出力表!C:C,9)+1)))))))</f>
        <v>73.372430298012532</v>
      </c>
      <c r="Z318" t="e">
        <f>MIN(100, MAX(0, (100*(INDEX(出力表!D:D,9))/(EXP(INDEX(係数表!B:B,9) + $C318) + (INDEX(出力表!D:D,9)))) + (乱数表!$U318*(Settings!B12/(((INDEX(出力表!D:D,9))+1)^INDEX(係数表!E:E,9)*INDEX(係数表!F:F,9))))))</f>
        <v>#VALUE!</v>
      </c>
      <c r="AA318" t="e">
        <f>MIN(100, MAX(0, (INDEX(出力表!D:D,9))*Y318/MAX(Z318, Settings!B3)))</f>
        <v>#VALUE!</v>
      </c>
      <c r="AB318">
        <f>MIN(100, MAX(0, 100*BETAINV(乱数表!$J318, MAX(0.00000001, (1/(1+EXP(-(INDEX(係数表!G:G,10) + $B318))))*(EXP(INDEX(係数表!H:H,10) + INDEX(係数表!I:I,10)*LN(INDEX(出力表!C:C,10)+1)))), MAX(0.00000001, (1-(1/(1+EXP(-(INDEX(係数表!G:G,10) + $B318)))))*(EXP(INDEX(係数表!H:H,10) + INDEX(係数表!I:I,10)*LN(INDEX(出力表!C:C,10)+1)))))))</f>
        <v>89.749018924279937</v>
      </c>
      <c r="AC318" t="e">
        <f>MIN(100, MAX(0, (100*(INDEX(出力表!D:D,10))/(EXP(INDEX(係数表!B:B,10) + $C318) + (INDEX(出力表!D:D,10)))) + (乱数表!$V318*(Settings!B12/(((INDEX(出力表!D:D,10))+1)^INDEX(係数表!E:E,10)*INDEX(係数表!F:F,10))))))</f>
        <v>#VALUE!</v>
      </c>
      <c r="AD318" t="e">
        <f>MIN(100, MAX(0, (INDEX(出力表!D:D,10))*AB318/MAX(AC318, Settings!B3)))</f>
        <v>#VALUE!</v>
      </c>
      <c r="AE318">
        <f>MIN(100, MAX(0, 100*BETAINV(乱数表!$K318, MAX(0.00000001, (1/(1+EXP(-(INDEX(係数表!G:G,11) + $B318))))*(EXP(INDEX(係数表!H:H,11) + INDEX(係数表!I:I,11)*LN(INDEX(出力表!C:C,11)+1)))), MAX(0.00000001, (1-(1/(1+EXP(-(INDEX(係数表!G:G,11) + $B318)))))*(EXP(INDEX(係数表!H:H,11) + INDEX(係数表!I:I,11)*LN(INDEX(出力表!C:C,11)+1)))))))</f>
        <v>65.098870364969102</v>
      </c>
      <c r="AF318" t="e">
        <f>MIN(100, MAX(0, (100*(INDEX(出力表!D:D,11))/(EXP(INDEX(係数表!B:B,11) + $C318) + (INDEX(出力表!D:D,11)))) + (乱数表!$W318*(Settings!B12/(((INDEX(出力表!D:D,11))+1)^INDEX(係数表!E:E,11)*INDEX(係数表!F:F,11))))))</f>
        <v>#VALUE!</v>
      </c>
      <c r="AG318" t="e">
        <f>MIN(100, MAX(0, (INDEX(出力表!D:D,11))*AE318/MAX(AF318, Settings!B3)))</f>
        <v>#VALUE!</v>
      </c>
      <c r="AH318">
        <f>MIN(100, MAX(0, 100*BETAINV(乱数表!$L318, MAX(0.00000001, (1/(1+EXP(-(INDEX(係数表!G:G,12) + $B318))))*(EXP(INDEX(係数表!H:H,12) + INDEX(係数表!I:I,12)*LN(INDEX(出力表!C:C,12)+1)))), MAX(0.00000001, (1-(1/(1+EXP(-(INDEX(係数表!G:G,12) + $B318)))))*(EXP(INDEX(係数表!H:H,12) + INDEX(係数表!I:I,12)*LN(INDEX(出力表!C:C,12)+1)))))))</f>
        <v>98.297786219289193</v>
      </c>
      <c r="AI318" t="e">
        <f>MIN(100, MAX(0, (100*(INDEX(出力表!D:D,12))/(EXP(INDEX(係数表!B:B,12) + $C318) + (INDEX(出力表!D:D,12)))) + (乱数表!$X318*(Settings!B12/(((INDEX(出力表!D:D,12))+1)^INDEX(係数表!E:E,12)*INDEX(係数表!F:F,12))))))</f>
        <v>#VALUE!</v>
      </c>
      <c r="AJ318" t="e">
        <f>MIN(100, MAX(0, (INDEX(出力表!D:D,12))*AH318/MAX(AI318, Settings!B3)))</f>
        <v>#VALUE!</v>
      </c>
      <c r="AK318">
        <f>MIN(100, MAX(0, 100*BETAINV(乱数表!$M318, MAX(0.00000001, (1/(1+EXP(-(INDEX(係数表!G:G,13) + $B318))))*(EXP(INDEX(係数表!H:H,13) + INDEX(係数表!I:I,13)*LN(INDEX(出力表!C:C,13)+1)))), MAX(0.00000001, (1-(1/(1+EXP(-(INDEX(係数表!G:G,13) + $B318)))))*(EXP(INDEX(係数表!H:H,13) + INDEX(係数表!I:I,13)*LN(INDEX(出力表!C:C,13)+1)))))))</f>
        <v>99.948619480401845</v>
      </c>
      <c r="AL318" t="e">
        <f>MIN(100, MAX(0, (100*(INDEX(出力表!D:D,13))/(EXP(INDEX(係数表!B:B,13) + $C318) + (INDEX(出力表!D:D,13)))) + (乱数表!$Y318*(Settings!B12/(((INDEX(出力表!D:D,13))+1)^INDEX(係数表!E:E,13)*INDEX(係数表!F:F,13))))))</f>
        <v>#VALUE!</v>
      </c>
      <c r="AM318" t="e">
        <f>MIN(100, MAX(0, (INDEX(出力表!D:D,13))*AK318/MAX(AL318, Settings!B3)))</f>
        <v>#VALUE!</v>
      </c>
      <c r="AN318">
        <f>IF(ISNUMBER(F318), INDEX(出力表!B:B,2)*F318, 0)+IF(ISNUMBER(I318), INDEX(出力表!B:B,3)*I318, 0)+IF(ISNUMBER(L318), INDEX(出力表!B:B,4)*L318, 0)+IF(ISNUMBER(O318), INDEX(出力表!B:B,5)*O318, 0)+IF(ISNUMBER(R318), INDEX(出力表!B:B,6)*R318, 0)+IF(ISNUMBER(U318), INDEX(出力表!B:B,7)*U318, 0)+IF(ISNUMBER(X318), INDEX(出力表!B:B,8)*X318, 0)+IF(ISNUMBER(AA318), INDEX(出力表!B:B,9)*AA318, 0)+IF(ISNUMBER(AD318), INDEX(出力表!B:B,10)*AD318, 0)+IF(ISNUMBER(AG318), INDEX(出力表!B:B,11)*AG318, 0)+IF(ISNUMBER(AJ318), INDEX(出力表!B:B,12)*AJ318, 0)+IF(ISNUMBER(AM318), INDEX(出力表!B:B,13)*AM318, 0)</f>
        <v>0</v>
      </c>
      <c r="AO318">
        <f>IF(ISNUMBER(F318), INDEX(出力表!B:B,2), 0)+IF(ISNUMBER(I318), INDEX(出力表!B:B,3), 0)+IF(ISNUMBER(L318), INDEX(出力表!B:B,4), 0)+IF(ISNUMBER(O318), INDEX(出力表!B:B,5), 0)+IF(ISNUMBER(R318), INDEX(出力表!B:B,6), 0)+IF(ISNUMBER(U318), INDEX(出力表!B:B,7), 0)+IF(ISNUMBER(X318), INDEX(出力表!B:B,8), 0)+IF(ISNUMBER(AA318), INDEX(出力表!B:B,9), 0)+IF(ISNUMBER(AD318), INDEX(出力表!B:B,10), 0)+IF(ISNUMBER(AG318), INDEX(出力表!B:B,11), 0)+IF(ISNUMBER(AJ318), INDEX(出力表!B:B,12), 0)+IF(ISNUMBER(AM318), INDEX(出力表!B:B,13), 0)</f>
        <v>0</v>
      </c>
      <c r="AP318" t="str">
        <f t="shared" si="4"/>
        <v/>
      </c>
    </row>
    <row r="319" spans="1:42" x14ac:dyDescent="0.2">
      <c r="A319">
        <v>318</v>
      </c>
      <c r="B319">
        <f>IF(UPPER(Settings!B4)="TRUE", 乱数表!$Z319*Settings!B10, 0)</f>
        <v>0.14828250517985309</v>
      </c>
      <c r="C319">
        <f>IF(UPPER(Settings!B4)="TRUE", 乱数表!$AA319*Settings!B11, 0)</f>
        <v>7.9326417947608807E-2</v>
      </c>
      <c r="D319">
        <f>MIN(100, MAX(0, 100*BETAINV(乱数表!$B319, MAX(0.00000001, (1/(1+EXP(-(INDEX(係数表!G:G,2) + $B319))))*(EXP(INDEX(係数表!H:H,2) + INDEX(係数表!I:I,2)*LN(INDEX(出力表!C:C,2)+1)))), MAX(0.00000001, (1-(1/(1+EXP(-(INDEX(係数表!G:G,2) + $B319)))))*(EXP(INDEX(係数表!H:H,2) + INDEX(係数表!I:I,2)*LN(INDEX(出力表!C:C,2)+1)))))))</f>
        <v>87.740431786314517</v>
      </c>
      <c r="E319" t="e">
        <f>MIN(100, MAX(0, (100*(INDEX(出力表!D:D,2))/(EXP(INDEX(係数表!B:B,2) + $C319) + (INDEX(出力表!D:D,2)))) + (乱数表!$N319*(Settings!B12/(((INDEX(出力表!D:D,2))+1)^INDEX(係数表!E:E,2)*INDEX(係数表!F:F,2))))))</f>
        <v>#VALUE!</v>
      </c>
      <c r="F319" t="e">
        <f>MIN(100, MAX(0, (INDEX(出力表!D:D,2))*D319/MAX(E319, Settings!B3)))</f>
        <v>#VALUE!</v>
      </c>
      <c r="G319">
        <f>MIN(100, MAX(0, 100*BETAINV(乱数表!$C319, MAX(0.00000001, (1/(1+EXP(-(INDEX(係数表!G:G,3) + $B319))))*(EXP(INDEX(係数表!H:H,3) + INDEX(係数表!I:I,3)*LN(INDEX(出力表!C:C,3)+1)))), MAX(0.00000001, (1-(1/(1+EXP(-(INDEX(係数表!G:G,3) + $B319)))))*(EXP(INDEX(係数表!H:H,3) + INDEX(係数表!I:I,3)*LN(INDEX(出力表!C:C,3)+1)))))))</f>
        <v>83.218552682672893</v>
      </c>
      <c r="H319" t="e">
        <f>MIN(100, MAX(0, (100*(INDEX(出力表!D:D,3))/(EXP(INDEX(係数表!B:B,3) + $C319) + (INDEX(出力表!D:D,3)))) + (乱数表!$O319*(Settings!B12/(((INDEX(出力表!D:D,3))+1)^INDEX(係数表!E:E,3)*INDEX(係数表!F:F,3))))))</f>
        <v>#VALUE!</v>
      </c>
      <c r="I319" t="e">
        <f>MIN(100, MAX(0, (INDEX(出力表!D:D,3))*G319/MAX(H319, Settings!B3)))</f>
        <v>#VALUE!</v>
      </c>
      <c r="J319">
        <f>MIN(100, MAX(0, 100*BETAINV(乱数表!$D319, MAX(0.00000001, (1/(1+EXP(-(INDEX(係数表!G:G,4) + $B319))))*(EXP(INDEX(係数表!H:H,4) + INDEX(係数表!I:I,4)*LN(INDEX(出力表!C:C,4)+1)))), MAX(0.00000001, (1-(1/(1+EXP(-(INDEX(係数表!G:G,4) + $B319)))))*(EXP(INDEX(係数表!H:H,4) + INDEX(係数表!I:I,4)*LN(INDEX(出力表!C:C,4)+1)))))))</f>
        <v>97.312937959694281</v>
      </c>
      <c r="K319" t="e">
        <f>MIN(100, MAX(0, (100*(INDEX(出力表!D:D,4))/(EXP(INDEX(係数表!B:B,4) + $C319) + (INDEX(出力表!D:D,4)))) + (乱数表!$P319*(Settings!B12/(((INDEX(出力表!D:D,4))+1)^INDEX(係数表!E:E,4)*INDEX(係数表!F:F,4))))))</f>
        <v>#VALUE!</v>
      </c>
      <c r="L319" t="e">
        <f>MIN(100, MAX(0, (INDEX(出力表!D:D,4))*J319/MAX(K319, Settings!B3)))</f>
        <v>#VALUE!</v>
      </c>
      <c r="M319">
        <f>MIN(100, MAX(0, 100*BETAINV(乱数表!$E319, MAX(0.00000001, (1/(1+EXP(-(INDEX(係数表!G:G,5) + $B319))))*(EXP(INDEX(係数表!H:H,5) + INDEX(係数表!I:I,5)*LN(INDEX(出力表!C:C,5)+1)))), MAX(0.00000001, (1-(1/(1+EXP(-(INDEX(係数表!G:G,5) + $B319)))))*(EXP(INDEX(係数表!H:H,5) + INDEX(係数表!I:I,5)*LN(INDEX(出力表!C:C,5)+1)))))))</f>
        <v>64.824580437802609</v>
      </c>
      <c r="N319" t="e">
        <f>MIN(100, MAX(0, (100*(INDEX(出力表!D:D,5))/(EXP(INDEX(係数表!B:B,5) + $C319) + (INDEX(出力表!D:D,5)))) + (乱数表!$Q319*(Settings!B12/(((INDEX(出力表!D:D,5))+1)^INDEX(係数表!E:E,5)*INDEX(係数表!F:F,5))))))</f>
        <v>#VALUE!</v>
      </c>
      <c r="O319" t="e">
        <f>MIN(100, MAX(0, (INDEX(出力表!D:D,5))*M319/MAX(N319, Settings!B3)))</f>
        <v>#VALUE!</v>
      </c>
      <c r="P319">
        <f>MIN(100, MAX(0, 100*BETAINV(乱数表!$F319, MAX(0.00000001, (1/(1+EXP(-(INDEX(係数表!G:G,6) + $B319))))*(EXP(INDEX(係数表!H:H,6) + INDEX(係数表!I:I,6)*LN(INDEX(出力表!C:C,6)+1)))), MAX(0.00000001, (1-(1/(1+EXP(-(INDEX(係数表!G:G,6) + $B319)))))*(EXP(INDEX(係数表!H:H,6) + INDEX(係数表!I:I,6)*LN(INDEX(出力表!C:C,6)+1)))))))</f>
        <v>96.831487127647577</v>
      </c>
      <c r="Q319" t="e">
        <f>MIN(100, MAX(0, (100*(INDEX(出力表!D:D,6))/(EXP(INDEX(係数表!B:B,6) + $C319) + (INDEX(出力表!D:D,6)))) + (乱数表!$R319*(Settings!B12/(((INDEX(出力表!D:D,6))+1)^INDEX(係数表!E:E,6)*INDEX(係数表!F:F,6))))))</f>
        <v>#VALUE!</v>
      </c>
      <c r="R319" t="e">
        <f>MIN(100, MAX(0, (INDEX(出力表!D:D,6))*P319/MAX(Q319, Settings!B3)))</f>
        <v>#VALUE!</v>
      </c>
      <c r="S319">
        <f>MIN(100, MAX(0, 100*BETAINV(乱数表!$G319, MAX(0.00000001, (1/(1+EXP(-(INDEX(係数表!G:G,7) + $B319))))*(EXP(INDEX(係数表!H:H,7) + INDEX(係数表!I:I,7)*LN(INDEX(出力表!C:C,7)+1)))), MAX(0.00000001, (1-(1/(1+EXP(-(INDEX(係数表!G:G,7) + $B319)))))*(EXP(INDEX(係数表!H:H,7) + INDEX(係数表!I:I,7)*LN(INDEX(出力表!C:C,7)+1)))))))</f>
        <v>97.804074793778113</v>
      </c>
      <c r="T319" t="e">
        <f>MIN(100, MAX(0, (100*(INDEX(出力表!D:D,7))/(EXP(INDEX(係数表!B:B,7) + $C319) + (INDEX(出力表!D:D,7)))) + (乱数表!$S319*(Settings!B12/(((INDEX(出力表!D:D,7))+1)^INDEX(係数表!E:E,7)*INDEX(係数表!F:F,7))))))</f>
        <v>#VALUE!</v>
      </c>
      <c r="U319" t="e">
        <f>MIN(100, MAX(0, (INDEX(出力表!D:D,7))*S319/MAX(T319, Settings!B3)))</f>
        <v>#VALUE!</v>
      </c>
      <c r="V319">
        <f>MIN(100, MAX(0, 100*BETAINV(乱数表!$H319, MAX(0.00000001, (1/(1+EXP(-(INDEX(係数表!G:G,8) + $B319))))*(EXP(INDEX(係数表!H:H,8) + INDEX(係数表!I:I,8)*LN(INDEX(出力表!C:C,8)+1)))), MAX(0.00000001, (1-(1/(1+EXP(-(INDEX(係数表!G:G,8) + $B319)))))*(EXP(INDEX(係数表!H:H,8) + INDEX(係数表!I:I,8)*LN(INDEX(出力表!C:C,8)+1)))))))</f>
        <v>94.490086751678987</v>
      </c>
      <c r="W319" t="e">
        <f>MIN(100, MAX(0, (100*(INDEX(出力表!D:D,8))/(EXP(INDEX(係数表!B:B,8) + $C319) + (INDEX(出力表!D:D,8)))) + (乱数表!$T319*(Settings!B12/(((INDEX(出力表!D:D,8))+1)^INDEX(係数表!E:E,8)*INDEX(係数表!F:F,8))))))</f>
        <v>#VALUE!</v>
      </c>
      <c r="X319" t="e">
        <f>MIN(100, MAX(0, (INDEX(出力表!D:D,8))*V319/MAX(W319, Settings!B3)))</f>
        <v>#VALUE!</v>
      </c>
      <c r="Y319">
        <f>MIN(100, MAX(0, 100*BETAINV(乱数表!$I319, MAX(0.00000001, (1/(1+EXP(-(INDEX(係数表!G:G,9) + $B319))))*(EXP(INDEX(係数表!H:H,9) + INDEX(係数表!I:I,9)*LN(INDEX(出力表!C:C,9)+1)))), MAX(0.00000001, (1-(1/(1+EXP(-(INDEX(係数表!G:G,9) + $B319)))))*(EXP(INDEX(係数表!H:H,9) + INDEX(係数表!I:I,9)*LN(INDEX(出力表!C:C,9)+1)))))))</f>
        <v>98.894354096570666</v>
      </c>
      <c r="Z319" t="e">
        <f>MIN(100, MAX(0, (100*(INDEX(出力表!D:D,9))/(EXP(INDEX(係数表!B:B,9) + $C319) + (INDEX(出力表!D:D,9)))) + (乱数表!$U319*(Settings!B12/(((INDEX(出力表!D:D,9))+1)^INDEX(係数表!E:E,9)*INDEX(係数表!F:F,9))))))</f>
        <v>#VALUE!</v>
      </c>
      <c r="AA319" t="e">
        <f>MIN(100, MAX(0, (INDEX(出力表!D:D,9))*Y319/MAX(Z319, Settings!B3)))</f>
        <v>#VALUE!</v>
      </c>
      <c r="AB319">
        <f>MIN(100, MAX(0, 100*BETAINV(乱数表!$J319, MAX(0.00000001, (1/(1+EXP(-(INDEX(係数表!G:G,10) + $B319))))*(EXP(INDEX(係数表!H:H,10) + INDEX(係数表!I:I,10)*LN(INDEX(出力表!C:C,10)+1)))), MAX(0.00000001, (1-(1/(1+EXP(-(INDEX(係数表!G:G,10) + $B319)))))*(EXP(INDEX(係数表!H:H,10) + INDEX(係数表!I:I,10)*LN(INDEX(出力表!C:C,10)+1)))))))</f>
        <v>79.940323602663938</v>
      </c>
      <c r="AC319" t="e">
        <f>MIN(100, MAX(0, (100*(INDEX(出力表!D:D,10))/(EXP(INDEX(係数表!B:B,10) + $C319) + (INDEX(出力表!D:D,10)))) + (乱数表!$V319*(Settings!B12/(((INDEX(出力表!D:D,10))+1)^INDEX(係数表!E:E,10)*INDEX(係数表!F:F,10))))))</f>
        <v>#VALUE!</v>
      </c>
      <c r="AD319" t="e">
        <f>MIN(100, MAX(0, (INDEX(出力表!D:D,10))*AB319/MAX(AC319, Settings!B3)))</f>
        <v>#VALUE!</v>
      </c>
      <c r="AE319">
        <f>MIN(100, MAX(0, 100*BETAINV(乱数表!$K319, MAX(0.00000001, (1/(1+EXP(-(INDEX(係数表!G:G,11) + $B319))))*(EXP(INDEX(係数表!H:H,11) + INDEX(係数表!I:I,11)*LN(INDEX(出力表!C:C,11)+1)))), MAX(0.00000001, (1-(1/(1+EXP(-(INDEX(係数表!G:G,11) + $B319)))))*(EXP(INDEX(係数表!H:H,11) + INDEX(係数表!I:I,11)*LN(INDEX(出力表!C:C,11)+1)))))))</f>
        <v>91.201415676461778</v>
      </c>
      <c r="AF319" t="e">
        <f>MIN(100, MAX(0, (100*(INDEX(出力表!D:D,11))/(EXP(INDEX(係数表!B:B,11) + $C319) + (INDEX(出力表!D:D,11)))) + (乱数表!$W319*(Settings!B12/(((INDEX(出力表!D:D,11))+1)^INDEX(係数表!E:E,11)*INDEX(係数表!F:F,11))))))</f>
        <v>#VALUE!</v>
      </c>
      <c r="AG319" t="e">
        <f>MIN(100, MAX(0, (INDEX(出力表!D:D,11))*AE319/MAX(AF319, Settings!B3)))</f>
        <v>#VALUE!</v>
      </c>
      <c r="AH319">
        <f>MIN(100, MAX(0, 100*BETAINV(乱数表!$L319, MAX(0.00000001, (1/(1+EXP(-(INDEX(係数表!G:G,12) + $B319))))*(EXP(INDEX(係数表!H:H,12) + INDEX(係数表!I:I,12)*LN(INDEX(出力表!C:C,12)+1)))), MAX(0.00000001, (1-(1/(1+EXP(-(INDEX(係数表!G:G,12) + $B319)))))*(EXP(INDEX(係数表!H:H,12) + INDEX(係数表!I:I,12)*LN(INDEX(出力表!C:C,12)+1)))))))</f>
        <v>99.999731734982205</v>
      </c>
      <c r="AI319" t="e">
        <f>MIN(100, MAX(0, (100*(INDEX(出力表!D:D,12))/(EXP(INDEX(係数表!B:B,12) + $C319) + (INDEX(出力表!D:D,12)))) + (乱数表!$X319*(Settings!B12/(((INDEX(出力表!D:D,12))+1)^INDEX(係数表!E:E,12)*INDEX(係数表!F:F,12))))))</f>
        <v>#VALUE!</v>
      </c>
      <c r="AJ319" t="e">
        <f>MIN(100, MAX(0, (INDEX(出力表!D:D,12))*AH319/MAX(AI319, Settings!B3)))</f>
        <v>#VALUE!</v>
      </c>
      <c r="AK319">
        <f>MIN(100, MAX(0, 100*BETAINV(乱数表!$M319, MAX(0.00000001, (1/(1+EXP(-(INDEX(係数表!G:G,13) + $B319))))*(EXP(INDEX(係数表!H:H,13) + INDEX(係数表!I:I,13)*LN(INDEX(出力表!C:C,13)+1)))), MAX(0.00000001, (1-(1/(1+EXP(-(INDEX(係数表!G:G,13) + $B319)))))*(EXP(INDEX(係数表!H:H,13) + INDEX(係数表!I:I,13)*LN(INDEX(出力表!C:C,13)+1)))))))</f>
        <v>99.982208124530828</v>
      </c>
      <c r="AL319" t="e">
        <f>MIN(100, MAX(0, (100*(INDEX(出力表!D:D,13))/(EXP(INDEX(係数表!B:B,13) + $C319) + (INDEX(出力表!D:D,13)))) + (乱数表!$Y319*(Settings!B12/(((INDEX(出力表!D:D,13))+1)^INDEX(係数表!E:E,13)*INDEX(係数表!F:F,13))))))</f>
        <v>#VALUE!</v>
      </c>
      <c r="AM319" t="e">
        <f>MIN(100, MAX(0, (INDEX(出力表!D:D,13))*AK319/MAX(AL319, Settings!B3)))</f>
        <v>#VALUE!</v>
      </c>
      <c r="AN319">
        <f>IF(ISNUMBER(F319), INDEX(出力表!B:B,2)*F319, 0)+IF(ISNUMBER(I319), INDEX(出力表!B:B,3)*I319, 0)+IF(ISNUMBER(L319), INDEX(出力表!B:B,4)*L319, 0)+IF(ISNUMBER(O319), INDEX(出力表!B:B,5)*O319, 0)+IF(ISNUMBER(R319), INDEX(出力表!B:B,6)*R319, 0)+IF(ISNUMBER(U319), INDEX(出力表!B:B,7)*U319, 0)+IF(ISNUMBER(X319), INDEX(出力表!B:B,8)*X319, 0)+IF(ISNUMBER(AA319), INDEX(出力表!B:B,9)*AA319, 0)+IF(ISNUMBER(AD319), INDEX(出力表!B:B,10)*AD319, 0)+IF(ISNUMBER(AG319), INDEX(出力表!B:B,11)*AG319, 0)+IF(ISNUMBER(AJ319), INDEX(出力表!B:B,12)*AJ319, 0)+IF(ISNUMBER(AM319), INDEX(出力表!B:B,13)*AM319, 0)</f>
        <v>0</v>
      </c>
      <c r="AO319">
        <f>IF(ISNUMBER(F319), INDEX(出力表!B:B,2), 0)+IF(ISNUMBER(I319), INDEX(出力表!B:B,3), 0)+IF(ISNUMBER(L319), INDEX(出力表!B:B,4), 0)+IF(ISNUMBER(O319), INDEX(出力表!B:B,5), 0)+IF(ISNUMBER(R319), INDEX(出力表!B:B,6), 0)+IF(ISNUMBER(U319), INDEX(出力表!B:B,7), 0)+IF(ISNUMBER(X319), INDEX(出力表!B:B,8), 0)+IF(ISNUMBER(AA319), INDEX(出力表!B:B,9), 0)+IF(ISNUMBER(AD319), INDEX(出力表!B:B,10), 0)+IF(ISNUMBER(AG319), INDEX(出力表!B:B,11), 0)+IF(ISNUMBER(AJ319), INDEX(出力表!B:B,12), 0)+IF(ISNUMBER(AM319), INDEX(出力表!B:B,13), 0)</f>
        <v>0</v>
      </c>
      <c r="AP319" t="str">
        <f t="shared" si="4"/>
        <v/>
      </c>
    </row>
    <row r="320" spans="1:42" x14ac:dyDescent="0.2">
      <c r="A320">
        <v>319</v>
      </c>
      <c r="B320">
        <f>IF(UPPER(Settings!B4)="TRUE", 乱数表!$Z320*Settings!B10, 0)</f>
        <v>0.40935165441828719</v>
      </c>
      <c r="C320">
        <f>IF(UPPER(Settings!B4)="TRUE", 乱数表!$AA320*Settings!B11, 0)</f>
        <v>6.7762300226400077E-2</v>
      </c>
      <c r="D320">
        <f>MIN(100, MAX(0, 100*BETAINV(乱数表!$B320, MAX(0.00000001, (1/(1+EXP(-(INDEX(係数表!G:G,2) + $B320))))*(EXP(INDEX(係数表!H:H,2) + INDEX(係数表!I:I,2)*LN(INDEX(出力表!C:C,2)+1)))), MAX(0.00000001, (1-(1/(1+EXP(-(INDEX(係数表!G:G,2) + $B320)))))*(EXP(INDEX(係数表!H:H,2) + INDEX(係数表!I:I,2)*LN(INDEX(出力表!C:C,2)+1)))))))</f>
        <v>95.328043660531236</v>
      </c>
      <c r="E320" t="e">
        <f>MIN(100, MAX(0, (100*(INDEX(出力表!D:D,2))/(EXP(INDEX(係数表!B:B,2) + $C320) + (INDEX(出力表!D:D,2)))) + (乱数表!$N320*(Settings!B12/(((INDEX(出力表!D:D,2))+1)^INDEX(係数表!E:E,2)*INDEX(係数表!F:F,2))))))</f>
        <v>#VALUE!</v>
      </c>
      <c r="F320" t="e">
        <f>MIN(100, MAX(0, (INDEX(出力表!D:D,2))*D320/MAX(E320, Settings!B3)))</f>
        <v>#VALUE!</v>
      </c>
      <c r="G320">
        <f>MIN(100, MAX(0, 100*BETAINV(乱数表!$C320, MAX(0.00000001, (1/(1+EXP(-(INDEX(係数表!G:G,3) + $B320))))*(EXP(INDEX(係数表!H:H,3) + INDEX(係数表!I:I,3)*LN(INDEX(出力表!C:C,3)+1)))), MAX(0.00000001, (1-(1/(1+EXP(-(INDEX(係数表!G:G,3) + $B320)))))*(EXP(INDEX(係数表!H:H,3) + INDEX(係数表!I:I,3)*LN(INDEX(出力表!C:C,3)+1)))))))</f>
        <v>96.814613541522831</v>
      </c>
      <c r="H320" t="e">
        <f>MIN(100, MAX(0, (100*(INDEX(出力表!D:D,3))/(EXP(INDEX(係数表!B:B,3) + $C320) + (INDEX(出力表!D:D,3)))) + (乱数表!$O320*(Settings!B12/(((INDEX(出力表!D:D,3))+1)^INDEX(係数表!E:E,3)*INDEX(係数表!F:F,3))))))</f>
        <v>#VALUE!</v>
      </c>
      <c r="I320" t="e">
        <f>MIN(100, MAX(0, (INDEX(出力表!D:D,3))*G320/MAX(H320, Settings!B3)))</f>
        <v>#VALUE!</v>
      </c>
      <c r="J320">
        <f>MIN(100, MAX(0, 100*BETAINV(乱数表!$D320, MAX(0.00000001, (1/(1+EXP(-(INDEX(係数表!G:G,4) + $B320))))*(EXP(INDEX(係数表!H:H,4) + INDEX(係数表!I:I,4)*LN(INDEX(出力表!C:C,4)+1)))), MAX(0.00000001, (1-(1/(1+EXP(-(INDEX(係数表!G:G,4) + $B320)))))*(EXP(INDEX(係数表!H:H,4) + INDEX(係数表!I:I,4)*LN(INDEX(出力表!C:C,4)+1)))))))</f>
        <v>84.353334086783534</v>
      </c>
      <c r="K320" t="e">
        <f>MIN(100, MAX(0, (100*(INDEX(出力表!D:D,4))/(EXP(INDEX(係数表!B:B,4) + $C320) + (INDEX(出力表!D:D,4)))) + (乱数表!$P320*(Settings!B12/(((INDEX(出力表!D:D,4))+1)^INDEX(係数表!E:E,4)*INDEX(係数表!F:F,4))))))</f>
        <v>#VALUE!</v>
      </c>
      <c r="L320" t="e">
        <f>MIN(100, MAX(0, (INDEX(出力表!D:D,4))*J320/MAX(K320, Settings!B3)))</f>
        <v>#VALUE!</v>
      </c>
      <c r="M320">
        <f>MIN(100, MAX(0, 100*BETAINV(乱数表!$E320, MAX(0.00000001, (1/(1+EXP(-(INDEX(係数表!G:G,5) + $B320))))*(EXP(INDEX(係数表!H:H,5) + INDEX(係数表!I:I,5)*LN(INDEX(出力表!C:C,5)+1)))), MAX(0.00000001, (1-(1/(1+EXP(-(INDEX(係数表!G:G,5) + $B320)))))*(EXP(INDEX(係数表!H:H,5) + INDEX(係数表!I:I,5)*LN(INDEX(出力表!C:C,5)+1)))))))</f>
        <v>57.466770764285378</v>
      </c>
      <c r="N320" t="e">
        <f>MIN(100, MAX(0, (100*(INDEX(出力表!D:D,5))/(EXP(INDEX(係数表!B:B,5) + $C320) + (INDEX(出力表!D:D,5)))) + (乱数表!$Q320*(Settings!B12/(((INDEX(出力表!D:D,5))+1)^INDEX(係数表!E:E,5)*INDEX(係数表!F:F,5))))))</f>
        <v>#VALUE!</v>
      </c>
      <c r="O320" t="e">
        <f>MIN(100, MAX(0, (INDEX(出力表!D:D,5))*M320/MAX(N320, Settings!B3)))</f>
        <v>#VALUE!</v>
      </c>
      <c r="P320">
        <f>MIN(100, MAX(0, 100*BETAINV(乱数表!$F320, MAX(0.00000001, (1/(1+EXP(-(INDEX(係数表!G:G,6) + $B320))))*(EXP(INDEX(係数表!H:H,6) + INDEX(係数表!I:I,6)*LN(INDEX(出力表!C:C,6)+1)))), MAX(0.00000001, (1-(1/(1+EXP(-(INDEX(係数表!G:G,6) + $B320)))))*(EXP(INDEX(係数表!H:H,6) + INDEX(係数表!I:I,6)*LN(INDEX(出力表!C:C,6)+1)))))))</f>
        <v>99.435101966252788</v>
      </c>
      <c r="Q320" t="e">
        <f>MIN(100, MAX(0, (100*(INDEX(出力表!D:D,6))/(EXP(INDEX(係数表!B:B,6) + $C320) + (INDEX(出力表!D:D,6)))) + (乱数表!$R320*(Settings!B12/(((INDEX(出力表!D:D,6))+1)^INDEX(係数表!E:E,6)*INDEX(係数表!F:F,6))))))</f>
        <v>#VALUE!</v>
      </c>
      <c r="R320" t="e">
        <f>MIN(100, MAX(0, (INDEX(出力表!D:D,6))*P320/MAX(Q320, Settings!B3)))</f>
        <v>#VALUE!</v>
      </c>
      <c r="S320">
        <f>MIN(100, MAX(0, 100*BETAINV(乱数表!$G320, MAX(0.00000001, (1/(1+EXP(-(INDEX(係数表!G:G,7) + $B320))))*(EXP(INDEX(係数表!H:H,7) + INDEX(係数表!I:I,7)*LN(INDEX(出力表!C:C,7)+1)))), MAX(0.00000001, (1-(1/(1+EXP(-(INDEX(係数表!G:G,7) + $B320)))))*(EXP(INDEX(係数表!H:H,7) + INDEX(係数表!I:I,7)*LN(INDEX(出力表!C:C,7)+1)))))))</f>
        <v>97.602679895134116</v>
      </c>
      <c r="T320" t="e">
        <f>MIN(100, MAX(0, (100*(INDEX(出力表!D:D,7))/(EXP(INDEX(係数表!B:B,7) + $C320) + (INDEX(出力表!D:D,7)))) + (乱数表!$S320*(Settings!B12/(((INDEX(出力表!D:D,7))+1)^INDEX(係数表!E:E,7)*INDEX(係数表!F:F,7))))))</f>
        <v>#VALUE!</v>
      </c>
      <c r="U320" t="e">
        <f>MIN(100, MAX(0, (INDEX(出力表!D:D,7))*S320/MAX(T320, Settings!B3)))</f>
        <v>#VALUE!</v>
      </c>
      <c r="V320">
        <f>MIN(100, MAX(0, 100*BETAINV(乱数表!$H320, MAX(0.00000001, (1/(1+EXP(-(INDEX(係数表!G:G,8) + $B320))))*(EXP(INDEX(係数表!H:H,8) + INDEX(係数表!I:I,8)*LN(INDEX(出力表!C:C,8)+1)))), MAX(0.00000001, (1-(1/(1+EXP(-(INDEX(係数表!G:G,8) + $B320)))))*(EXP(INDEX(係数表!H:H,8) + INDEX(係数表!I:I,8)*LN(INDEX(出力表!C:C,8)+1)))))))</f>
        <v>99.184559925241345</v>
      </c>
      <c r="W320" t="e">
        <f>MIN(100, MAX(0, (100*(INDEX(出力表!D:D,8))/(EXP(INDEX(係数表!B:B,8) + $C320) + (INDEX(出力表!D:D,8)))) + (乱数表!$T320*(Settings!B12/(((INDEX(出力表!D:D,8))+1)^INDEX(係数表!E:E,8)*INDEX(係数表!F:F,8))))))</f>
        <v>#VALUE!</v>
      </c>
      <c r="X320" t="e">
        <f>MIN(100, MAX(0, (INDEX(出力表!D:D,8))*V320/MAX(W320, Settings!B3)))</f>
        <v>#VALUE!</v>
      </c>
      <c r="Y320">
        <f>MIN(100, MAX(0, 100*BETAINV(乱数表!$I320, MAX(0.00000001, (1/(1+EXP(-(INDEX(係数表!G:G,9) + $B320))))*(EXP(INDEX(係数表!H:H,9) + INDEX(係数表!I:I,9)*LN(INDEX(出力表!C:C,9)+1)))), MAX(0.00000001, (1-(1/(1+EXP(-(INDEX(係数表!G:G,9) + $B320)))))*(EXP(INDEX(係数表!H:H,9) + INDEX(係数表!I:I,9)*LN(INDEX(出力表!C:C,9)+1)))))))</f>
        <v>98.607340989011561</v>
      </c>
      <c r="Z320" t="e">
        <f>MIN(100, MAX(0, (100*(INDEX(出力表!D:D,9))/(EXP(INDEX(係数表!B:B,9) + $C320) + (INDEX(出力表!D:D,9)))) + (乱数表!$U320*(Settings!B12/(((INDEX(出力表!D:D,9))+1)^INDEX(係数表!E:E,9)*INDEX(係数表!F:F,9))))))</f>
        <v>#VALUE!</v>
      </c>
      <c r="AA320" t="e">
        <f>MIN(100, MAX(0, (INDEX(出力表!D:D,9))*Y320/MAX(Z320, Settings!B3)))</f>
        <v>#VALUE!</v>
      </c>
      <c r="AB320">
        <f>MIN(100, MAX(0, 100*BETAINV(乱数表!$J320, MAX(0.00000001, (1/(1+EXP(-(INDEX(係数表!G:G,10) + $B320))))*(EXP(INDEX(係数表!H:H,10) + INDEX(係数表!I:I,10)*LN(INDEX(出力表!C:C,10)+1)))), MAX(0.00000001, (1-(1/(1+EXP(-(INDEX(係数表!G:G,10) + $B320)))))*(EXP(INDEX(係数表!H:H,10) + INDEX(係数表!I:I,10)*LN(INDEX(出力表!C:C,10)+1)))))))</f>
        <v>98.729099644854131</v>
      </c>
      <c r="AC320" t="e">
        <f>MIN(100, MAX(0, (100*(INDEX(出力表!D:D,10))/(EXP(INDEX(係数表!B:B,10) + $C320) + (INDEX(出力表!D:D,10)))) + (乱数表!$V320*(Settings!B12/(((INDEX(出力表!D:D,10))+1)^INDEX(係数表!E:E,10)*INDEX(係数表!F:F,10))))))</f>
        <v>#VALUE!</v>
      </c>
      <c r="AD320" t="e">
        <f>MIN(100, MAX(0, (INDEX(出力表!D:D,10))*AB320/MAX(AC320, Settings!B3)))</f>
        <v>#VALUE!</v>
      </c>
      <c r="AE320">
        <f>MIN(100, MAX(0, 100*BETAINV(乱数表!$K320, MAX(0.00000001, (1/(1+EXP(-(INDEX(係数表!G:G,11) + $B320))))*(EXP(INDEX(係数表!H:H,11) + INDEX(係数表!I:I,11)*LN(INDEX(出力表!C:C,11)+1)))), MAX(0.00000001, (1-(1/(1+EXP(-(INDEX(係数表!G:G,11) + $B320)))))*(EXP(INDEX(係数表!H:H,11) + INDEX(係数表!I:I,11)*LN(INDEX(出力表!C:C,11)+1)))))))</f>
        <v>97.387719443597476</v>
      </c>
      <c r="AF320" t="e">
        <f>MIN(100, MAX(0, (100*(INDEX(出力表!D:D,11))/(EXP(INDEX(係数表!B:B,11) + $C320) + (INDEX(出力表!D:D,11)))) + (乱数表!$W320*(Settings!B12/(((INDEX(出力表!D:D,11))+1)^INDEX(係数表!E:E,11)*INDEX(係数表!F:F,11))))))</f>
        <v>#VALUE!</v>
      </c>
      <c r="AG320" t="e">
        <f>MIN(100, MAX(0, (INDEX(出力表!D:D,11))*AE320/MAX(AF320, Settings!B3)))</f>
        <v>#VALUE!</v>
      </c>
      <c r="AH320">
        <f>MIN(100, MAX(0, 100*BETAINV(乱数表!$L320, MAX(0.00000001, (1/(1+EXP(-(INDEX(係数表!G:G,12) + $B320))))*(EXP(INDEX(係数表!H:H,12) + INDEX(係数表!I:I,12)*LN(INDEX(出力表!C:C,12)+1)))), MAX(0.00000001, (1-(1/(1+EXP(-(INDEX(係数表!G:G,12) + $B320)))))*(EXP(INDEX(係数表!H:H,12) + INDEX(係数表!I:I,12)*LN(INDEX(出力表!C:C,12)+1)))))))</f>
        <v>98.400709665567206</v>
      </c>
      <c r="AI320" t="e">
        <f>MIN(100, MAX(0, (100*(INDEX(出力表!D:D,12))/(EXP(INDEX(係数表!B:B,12) + $C320) + (INDEX(出力表!D:D,12)))) + (乱数表!$X320*(Settings!B12/(((INDEX(出力表!D:D,12))+1)^INDEX(係数表!E:E,12)*INDEX(係数表!F:F,12))))))</f>
        <v>#VALUE!</v>
      </c>
      <c r="AJ320" t="e">
        <f>MIN(100, MAX(0, (INDEX(出力表!D:D,12))*AH320/MAX(AI320, Settings!B3)))</f>
        <v>#VALUE!</v>
      </c>
      <c r="AK320">
        <f>MIN(100, MAX(0, 100*BETAINV(乱数表!$M320, MAX(0.00000001, (1/(1+EXP(-(INDEX(係数表!G:G,13) + $B320))))*(EXP(INDEX(係数表!H:H,13) + INDEX(係数表!I:I,13)*LN(INDEX(出力表!C:C,13)+1)))), MAX(0.00000001, (1-(1/(1+EXP(-(INDEX(係数表!G:G,13) + $B320)))))*(EXP(INDEX(係数表!H:H,13) + INDEX(係数表!I:I,13)*LN(INDEX(出力表!C:C,13)+1)))))))</f>
        <v>84.450809453452607</v>
      </c>
      <c r="AL320" t="e">
        <f>MIN(100, MAX(0, (100*(INDEX(出力表!D:D,13))/(EXP(INDEX(係数表!B:B,13) + $C320) + (INDEX(出力表!D:D,13)))) + (乱数表!$Y320*(Settings!B12/(((INDEX(出力表!D:D,13))+1)^INDEX(係数表!E:E,13)*INDEX(係数表!F:F,13))))))</f>
        <v>#VALUE!</v>
      </c>
      <c r="AM320" t="e">
        <f>MIN(100, MAX(0, (INDEX(出力表!D:D,13))*AK320/MAX(AL320, Settings!B3)))</f>
        <v>#VALUE!</v>
      </c>
      <c r="AN320">
        <f>IF(ISNUMBER(F320), INDEX(出力表!B:B,2)*F320, 0)+IF(ISNUMBER(I320), INDEX(出力表!B:B,3)*I320, 0)+IF(ISNUMBER(L320), INDEX(出力表!B:B,4)*L320, 0)+IF(ISNUMBER(O320), INDEX(出力表!B:B,5)*O320, 0)+IF(ISNUMBER(R320), INDEX(出力表!B:B,6)*R320, 0)+IF(ISNUMBER(U320), INDEX(出力表!B:B,7)*U320, 0)+IF(ISNUMBER(X320), INDEX(出力表!B:B,8)*X320, 0)+IF(ISNUMBER(AA320), INDEX(出力表!B:B,9)*AA320, 0)+IF(ISNUMBER(AD320), INDEX(出力表!B:B,10)*AD320, 0)+IF(ISNUMBER(AG320), INDEX(出力表!B:B,11)*AG320, 0)+IF(ISNUMBER(AJ320), INDEX(出力表!B:B,12)*AJ320, 0)+IF(ISNUMBER(AM320), INDEX(出力表!B:B,13)*AM320, 0)</f>
        <v>0</v>
      </c>
      <c r="AO320">
        <f>IF(ISNUMBER(F320), INDEX(出力表!B:B,2), 0)+IF(ISNUMBER(I320), INDEX(出力表!B:B,3), 0)+IF(ISNUMBER(L320), INDEX(出力表!B:B,4), 0)+IF(ISNUMBER(O320), INDEX(出力表!B:B,5), 0)+IF(ISNUMBER(R320), INDEX(出力表!B:B,6), 0)+IF(ISNUMBER(U320), INDEX(出力表!B:B,7), 0)+IF(ISNUMBER(X320), INDEX(出力表!B:B,8), 0)+IF(ISNUMBER(AA320), INDEX(出力表!B:B,9), 0)+IF(ISNUMBER(AD320), INDEX(出力表!B:B,10), 0)+IF(ISNUMBER(AG320), INDEX(出力表!B:B,11), 0)+IF(ISNUMBER(AJ320), INDEX(出力表!B:B,12), 0)+IF(ISNUMBER(AM320), INDEX(出力表!B:B,13), 0)</f>
        <v>0</v>
      </c>
      <c r="AP320" t="str">
        <f t="shared" si="4"/>
        <v/>
      </c>
    </row>
    <row r="321" spans="1:42" x14ac:dyDescent="0.2">
      <c r="A321">
        <v>320</v>
      </c>
      <c r="B321">
        <f>IF(UPPER(Settings!B4)="TRUE", 乱数表!$Z321*Settings!B10, 0)</f>
        <v>0.18941184130737795</v>
      </c>
      <c r="C321">
        <f>IF(UPPER(Settings!B4)="TRUE", 乱数表!$AA321*Settings!B11, 0)</f>
        <v>-8.6328935852613239E-2</v>
      </c>
      <c r="D321">
        <f>MIN(100, MAX(0, 100*BETAINV(乱数表!$B321, MAX(0.00000001, (1/(1+EXP(-(INDEX(係数表!G:G,2) + $B321))))*(EXP(INDEX(係数表!H:H,2) + INDEX(係数表!I:I,2)*LN(INDEX(出力表!C:C,2)+1)))), MAX(0.00000001, (1-(1/(1+EXP(-(INDEX(係数表!G:G,2) + $B321)))))*(EXP(INDEX(係数表!H:H,2) + INDEX(係数表!I:I,2)*LN(INDEX(出力表!C:C,2)+1)))))))</f>
        <v>99.903959475149378</v>
      </c>
      <c r="E321" t="e">
        <f>MIN(100, MAX(0, (100*(INDEX(出力表!D:D,2))/(EXP(INDEX(係数表!B:B,2) + $C321) + (INDEX(出力表!D:D,2)))) + (乱数表!$N321*(Settings!B12/(((INDEX(出力表!D:D,2))+1)^INDEX(係数表!E:E,2)*INDEX(係数表!F:F,2))))))</f>
        <v>#VALUE!</v>
      </c>
      <c r="F321" t="e">
        <f>MIN(100, MAX(0, (INDEX(出力表!D:D,2))*D321/MAX(E321, Settings!B3)))</f>
        <v>#VALUE!</v>
      </c>
      <c r="G321">
        <f>MIN(100, MAX(0, 100*BETAINV(乱数表!$C321, MAX(0.00000001, (1/(1+EXP(-(INDEX(係数表!G:G,3) + $B321))))*(EXP(INDEX(係数表!H:H,3) + INDEX(係数表!I:I,3)*LN(INDEX(出力表!C:C,3)+1)))), MAX(0.00000001, (1-(1/(1+EXP(-(INDEX(係数表!G:G,3) + $B321)))))*(EXP(INDEX(係数表!H:H,3) + INDEX(係数表!I:I,3)*LN(INDEX(出力表!C:C,3)+1)))))))</f>
        <v>54.940821181889007</v>
      </c>
      <c r="H321" t="e">
        <f>MIN(100, MAX(0, (100*(INDEX(出力表!D:D,3))/(EXP(INDEX(係数表!B:B,3) + $C321) + (INDEX(出力表!D:D,3)))) + (乱数表!$O321*(Settings!B12/(((INDEX(出力表!D:D,3))+1)^INDEX(係数表!E:E,3)*INDEX(係数表!F:F,3))))))</f>
        <v>#VALUE!</v>
      </c>
      <c r="I321" t="e">
        <f>MIN(100, MAX(0, (INDEX(出力表!D:D,3))*G321/MAX(H321, Settings!B3)))</f>
        <v>#VALUE!</v>
      </c>
      <c r="J321">
        <f>MIN(100, MAX(0, 100*BETAINV(乱数表!$D321, MAX(0.00000001, (1/(1+EXP(-(INDEX(係数表!G:G,4) + $B321))))*(EXP(INDEX(係数表!H:H,4) + INDEX(係数表!I:I,4)*LN(INDEX(出力表!C:C,4)+1)))), MAX(0.00000001, (1-(1/(1+EXP(-(INDEX(係数表!G:G,4) + $B321)))))*(EXP(INDEX(係数表!H:H,4) + INDEX(係数表!I:I,4)*LN(INDEX(出力表!C:C,4)+1)))))))</f>
        <v>96.216112518406732</v>
      </c>
      <c r="K321" t="e">
        <f>MIN(100, MAX(0, (100*(INDEX(出力表!D:D,4))/(EXP(INDEX(係数表!B:B,4) + $C321) + (INDEX(出力表!D:D,4)))) + (乱数表!$P321*(Settings!B12/(((INDEX(出力表!D:D,4))+1)^INDEX(係数表!E:E,4)*INDEX(係数表!F:F,4))))))</f>
        <v>#VALUE!</v>
      </c>
      <c r="L321" t="e">
        <f>MIN(100, MAX(0, (INDEX(出力表!D:D,4))*J321/MAX(K321, Settings!B3)))</f>
        <v>#VALUE!</v>
      </c>
      <c r="M321">
        <f>MIN(100, MAX(0, 100*BETAINV(乱数表!$E321, MAX(0.00000001, (1/(1+EXP(-(INDEX(係数表!G:G,5) + $B321))))*(EXP(INDEX(係数表!H:H,5) + INDEX(係数表!I:I,5)*LN(INDEX(出力表!C:C,5)+1)))), MAX(0.00000001, (1-(1/(1+EXP(-(INDEX(係数表!G:G,5) + $B321)))))*(EXP(INDEX(係数表!H:H,5) + INDEX(係数表!I:I,5)*LN(INDEX(出力表!C:C,5)+1)))))))</f>
        <v>96.805041802805903</v>
      </c>
      <c r="N321" t="e">
        <f>MIN(100, MAX(0, (100*(INDEX(出力表!D:D,5))/(EXP(INDEX(係数表!B:B,5) + $C321) + (INDEX(出力表!D:D,5)))) + (乱数表!$Q321*(Settings!B12/(((INDEX(出力表!D:D,5))+1)^INDEX(係数表!E:E,5)*INDEX(係数表!F:F,5))))))</f>
        <v>#VALUE!</v>
      </c>
      <c r="O321" t="e">
        <f>MIN(100, MAX(0, (INDEX(出力表!D:D,5))*M321/MAX(N321, Settings!B3)))</f>
        <v>#VALUE!</v>
      </c>
      <c r="P321">
        <f>MIN(100, MAX(0, 100*BETAINV(乱数表!$F321, MAX(0.00000001, (1/(1+EXP(-(INDEX(係数表!G:G,6) + $B321))))*(EXP(INDEX(係数表!H:H,6) + INDEX(係数表!I:I,6)*LN(INDEX(出力表!C:C,6)+1)))), MAX(0.00000001, (1-(1/(1+EXP(-(INDEX(係数表!G:G,6) + $B321)))))*(EXP(INDEX(係数表!H:H,6) + INDEX(係数表!I:I,6)*LN(INDEX(出力表!C:C,6)+1)))))))</f>
        <v>84.218213927047628</v>
      </c>
      <c r="Q321" t="e">
        <f>MIN(100, MAX(0, (100*(INDEX(出力表!D:D,6))/(EXP(INDEX(係数表!B:B,6) + $C321) + (INDEX(出力表!D:D,6)))) + (乱数表!$R321*(Settings!B12/(((INDEX(出力表!D:D,6))+1)^INDEX(係数表!E:E,6)*INDEX(係数表!F:F,6))))))</f>
        <v>#VALUE!</v>
      </c>
      <c r="R321" t="e">
        <f>MIN(100, MAX(0, (INDEX(出力表!D:D,6))*P321/MAX(Q321, Settings!B3)))</f>
        <v>#VALUE!</v>
      </c>
      <c r="S321">
        <f>MIN(100, MAX(0, 100*BETAINV(乱数表!$G321, MAX(0.00000001, (1/(1+EXP(-(INDEX(係数表!G:G,7) + $B321))))*(EXP(INDEX(係数表!H:H,7) + INDEX(係数表!I:I,7)*LN(INDEX(出力表!C:C,7)+1)))), MAX(0.00000001, (1-(1/(1+EXP(-(INDEX(係数表!G:G,7) + $B321)))))*(EXP(INDEX(係数表!H:H,7) + INDEX(係数表!I:I,7)*LN(INDEX(出力表!C:C,7)+1)))))))</f>
        <v>88.423396028089897</v>
      </c>
      <c r="T321" t="e">
        <f>MIN(100, MAX(0, (100*(INDEX(出力表!D:D,7))/(EXP(INDEX(係数表!B:B,7) + $C321) + (INDEX(出力表!D:D,7)))) + (乱数表!$S321*(Settings!B12/(((INDEX(出力表!D:D,7))+1)^INDEX(係数表!E:E,7)*INDEX(係数表!F:F,7))))))</f>
        <v>#VALUE!</v>
      </c>
      <c r="U321" t="e">
        <f>MIN(100, MAX(0, (INDEX(出力表!D:D,7))*S321/MAX(T321, Settings!B3)))</f>
        <v>#VALUE!</v>
      </c>
      <c r="V321">
        <f>MIN(100, MAX(0, 100*BETAINV(乱数表!$H321, MAX(0.00000001, (1/(1+EXP(-(INDEX(係数表!G:G,8) + $B321))))*(EXP(INDEX(係数表!H:H,8) + INDEX(係数表!I:I,8)*LN(INDEX(出力表!C:C,8)+1)))), MAX(0.00000001, (1-(1/(1+EXP(-(INDEX(係数表!G:G,8) + $B321)))))*(EXP(INDEX(係数表!H:H,8) + INDEX(係数表!I:I,8)*LN(INDEX(出力表!C:C,8)+1)))))))</f>
        <v>53.639863536037289</v>
      </c>
      <c r="W321" t="e">
        <f>MIN(100, MAX(0, (100*(INDEX(出力表!D:D,8))/(EXP(INDEX(係数表!B:B,8) + $C321) + (INDEX(出力表!D:D,8)))) + (乱数表!$T321*(Settings!B12/(((INDEX(出力表!D:D,8))+1)^INDEX(係数表!E:E,8)*INDEX(係数表!F:F,8))))))</f>
        <v>#VALUE!</v>
      </c>
      <c r="X321" t="e">
        <f>MIN(100, MAX(0, (INDEX(出力表!D:D,8))*V321/MAX(W321, Settings!B3)))</f>
        <v>#VALUE!</v>
      </c>
      <c r="Y321">
        <f>MIN(100, MAX(0, 100*BETAINV(乱数表!$I321, MAX(0.00000001, (1/(1+EXP(-(INDEX(係数表!G:G,9) + $B321))))*(EXP(INDEX(係数表!H:H,9) + INDEX(係数表!I:I,9)*LN(INDEX(出力表!C:C,9)+1)))), MAX(0.00000001, (1-(1/(1+EXP(-(INDEX(係数表!G:G,9) + $B321)))))*(EXP(INDEX(係数表!H:H,9) + INDEX(係数表!I:I,9)*LN(INDEX(出力表!C:C,9)+1)))))))</f>
        <v>78.829638253116897</v>
      </c>
      <c r="Z321" t="e">
        <f>MIN(100, MAX(0, (100*(INDEX(出力表!D:D,9))/(EXP(INDEX(係数表!B:B,9) + $C321) + (INDEX(出力表!D:D,9)))) + (乱数表!$U321*(Settings!B12/(((INDEX(出力表!D:D,9))+1)^INDEX(係数表!E:E,9)*INDEX(係数表!F:F,9))))))</f>
        <v>#VALUE!</v>
      </c>
      <c r="AA321" t="e">
        <f>MIN(100, MAX(0, (INDEX(出力表!D:D,9))*Y321/MAX(Z321, Settings!B3)))</f>
        <v>#VALUE!</v>
      </c>
      <c r="AB321">
        <f>MIN(100, MAX(0, 100*BETAINV(乱数表!$J321, MAX(0.00000001, (1/(1+EXP(-(INDEX(係数表!G:G,10) + $B321))))*(EXP(INDEX(係数表!H:H,10) + INDEX(係数表!I:I,10)*LN(INDEX(出力表!C:C,10)+1)))), MAX(0.00000001, (1-(1/(1+EXP(-(INDEX(係数表!G:G,10) + $B321)))))*(EXP(INDEX(係数表!H:H,10) + INDEX(係数表!I:I,10)*LN(INDEX(出力表!C:C,10)+1)))))))</f>
        <v>75.000107903910944</v>
      </c>
      <c r="AC321" t="e">
        <f>MIN(100, MAX(0, (100*(INDEX(出力表!D:D,10))/(EXP(INDEX(係数表!B:B,10) + $C321) + (INDEX(出力表!D:D,10)))) + (乱数表!$V321*(Settings!B12/(((INDEX(出力表!D:D,10))+1)^INDEX(係数表!E:E,10)*INDEX(係数表!F:F,10))))))</f>
        <v>#VALUE!</v>
      </c>
      <c r="AD321" t="e">
        <f>MIN(100, MAX(0, (INDEX(出力表!D:D,10))*AB321/MAX(AC321, Settings!B3)))</f>
        <v>#VALUE!</v>
      </c>
      <c r="AE321">
        <f>MIN(100, MAX(0, 100*BETAINV(乱数表!$K321, MAX(0.00000001, (1/(1+EXP(-(INDEX(係数表!G:G,11) + $B321))))*(EXP(INDEX(係数表!H:H,11) + INDEX(係数表!I:I,11)*LN(INDEX(出力表!C:C,11)+1)))), MAX(0.00000001, (1-(1/(1+EXP(-(INDEX(係数表!G:G,11) + $B321)))))*(EXP(INDEX(係数表!H:H,11) + INDEX(係数表!I:I,11)*LN(INDEX(出力表!C:C,11)+1)))))))</f>
        <v>74.425106201989294</v>
      </c>
      <c r="AF321" t="e">
        <f>MIN(100, MAX(0, (100*(INDEX(出力表!D:D,11))/(EXP(INDEX(係数表!B:B,11) + $C321) + (INDEX(出力表!D:D,11)))) + (乱数表!$W321*(Settings!B12/(((INDEX(出力表!D:D,11))+1)^INDEX(係数表!E:E,11)*INDEX(係数表!F:F,11))))))</f>
        <v>#VALUE!</v>
      </c>
      <c r="AG321" t="e">
        <f>MIN(100, MAX(0, (INDEX(出力表!D:D,11))*AE321/MAX(AF321, Settings!B3)))</f>
        <v>#VALUE!</v>
      </c>
      <c r="AH321">
        <f>MIN(100, MAX(0, 100*BETAINV(乱数表!$L321, MAX(0.00000001, (1/(1+EXP(-(INDEX(係数表!G:G,12) + $B321))))*(EXP(INDEX(係数表!H:H,12) + INDEX(係数表!I:I,12)*LN(INDEX(出力表!C:C,12)+1)))), MAX(0.00000001, (1-(1/(1+EXP(-(INDEX(係数表!G:G,12) + $B321)))))*(EXP(INDEX(係数表!H:H,12) + INDEX(係数表!I:I,12)*LN(INDEX(出力表!C:C,12)+1)))))))</f>
        <v>99.797324733232273</v>
      </c>
      <c r="AI321" t="e">
        <f>MIN(100, MAX(0, (100*(INDEX(出力表!D:D,12))/(EXP(INDEX(係数表!B:B,12) + $C321) + (INDEX(出力表!D:D,12)))) + (乱数表!$X321*(Settings!B12/(((INDEX(出力表!D:D,12))+1)^INDEX(係数表!E:E,12)*INDEX(係数表!F:F,12))))))</f>
        <v>#VALUE!</v>
      </c>
      <c r="AJ321" t="e">
        <f>MIN(100, MAX(0, (INDEX(出力表!D:D,12))*AH321/MAX(AI321, Settings!B3)))</f>
        <v>#VALUE!</v>
      </c>
      <c r="AK321">
        <f>MIN(100, MAX(0, 100*BETAINV(乱数表!$M321, MAX(0.00000001, (1/(1+EXP(-(INDEX(係数表!G:G,13) + $B321))))*(EXP(INDEX(係数表!H:H,13) + INDEX(係数表!I:I,13)*LN(INDEX(出力表!C:C,13)+1)))), MAX(0.00000001, (1-(1/(1+EXP(-(INDEX(係数表!G:G,13) + $B321)))))*(EXP(INDEX(係数表!H:H,13) + INDEX(係数表!I:I,13)*LN(INDEX(出力表!C:C,13)+1)))))))</f>
        <v>90.032074549285312</v>
      </c>
      <c r="AL321" t="e">
        <f>MIN(100, MAX(0, (100*(INDEX(出力表!D:D,13))/(EXP(INDEX(係数表!B:B,13) + $C321) + (INDEX(出力表!D:D,13)))) + (乱数表!$Y321*(Settings!B12/(((INDEX(出力表!D:D,13))+1)^INDEX(係数表!E:E,13)*INDEX(係数表!F:F,13))))))</f>
        <v>#VALUE!</v>
      </c>
      <c r="AM321" t="e">
        <f>MIN(100, MAX(0, (INDEX(出力表!D:D,13))*AK321/MAX(AL321, Settings!B3)))</f>
        <v>#VALUE!</v>
      </c>
      <c r="AN321">
        <f>IF(ISNUMBER(F321), INDEX(出力表!B:B,2)*F321, 0)+IF(ISNUMBER(I321), INDEX(出力表!B:B,3)*I321, 0)+IF(ISNUMBER(L321), INDEX(出力表!B:B,4)*L321, 0)+IF(ISNUMBER(O321), INDEX(出力表!B:B,5)*O321, 0)+IF(ISNUMBER(R321), INDEX(出力表!B:B,6)*R321, 0)+IF(ISNUMBER(U321), INDEX(出力表!B:B,7)*U321, 0)+IF(ISNUMBER(X321), INDEX(出力表!B:B,8)*X321, 0)+IF(ISNUMBER(AA321), INDEX(出力表!B:B,9)*AA321, 0)+IF(ISNUMBER(AD321), INDEX(出力表!B:B,10)*AD321, 0)+IF(ISNUMBER(AG321), INDEX(出力表!B:B,11)*AG321, 0)+IF(ISNUMBER(AJ321), INDEX(出力表!B:B,12)*AJ321, 0)+IF(ISNUMBER(AM321), INDEX(出力表!B:B,13)*AM321, 0)</f>
        <v>0</v>
      </c>
      <c r="AO321">
        <f>IF(ISNUMBER(F321), INDEX(出力表!B:B,2), 0)+IF(ISNUMBER(I321), INDEX(出力表!B:B,3), 0)+IF(ISNUMBER(L321), INDEX(出力表!B:B,4), 0)+IF(ISNUMBER(O321), INDEX(出力表!B:B,5), 0)+IF(ISNUMBER(R321), INDEX(出力表!B:B,6), 0)+IF(ISNUMBER(U321), INDEX(出力表!B:B,7), 0)+IF(ISNUMBER(X321), INDEX(出力表!B:B,8), 0)+IF(ISNUMBER(AA321), INDEX(出力表!B:B,9), 0)+IF(ISNUMBER(AD321), INDEX(出力表!B:B,10), 0)+IF(ISNUMBER(AG321), INDEX(出力表!B:B,11), 0)+IF(ISNUMBER(AJ321), INDEX(出力表!B:B,12), 0)+IF(ISNUMBER(AM321), INDEX(出力表!B:B,13), 0)</f>
        <v>0</v>
      </c>
      <c r="AP321" t="str">
        <f t="shared" si="4"/>
        <v/>
      </c>
    </row>
    <row r="322" spans="1:42" x14ac:dyDescent="0.2">
      <c r="A322">
        <v>321</v>
      </c>
      <c r="B322">
        <f>IF(UPPER(Settings!B4)="TRUE", 乱数表!$Z322*Settings!B10, 0)</f>
        <v>-0.18031149941252875</v>
      </c>
      <c r="C322">
        <f>IF(UPPER(Settings!B4)="TRUE", 乱数表!$AA322*Settings!B11, 0)</f>
        <v>0.14532397864002647</v>
      </c>
      <c r="D322">
        <f>MIN(100, MAX(0, 100*BETAINV(乱数表!$B322, MAX(0.00000001, (1/(1+EXP(-(INDEX(係数表!G:G,2) + $B322))))*(EXP(INDEX(係数表!H:H,2) + INDEX(係数表!I:I,2)*LN(INDEX(出力表!C:C,2)+1)))), MAX(0.00000001, (1-(1/(1+EXP(-(INDEX(係数表!G:G,2) + $B322)))))*(EXP(INDEX(係数表!H:H,2) + INDEX(係数表!I:I,2)*LN(INDEX(出力表!C:C,2)+1)))))))</f>
        <v>99.498652865614673</v>
      </c>
      <c r="E322" t="e">
        <f>MIN(100, MAX(0, (100*(INDEX(出力表!D:D,2))/(EXP(INDEX(係数表!B:B,2) + $C322) + (INDEX(出力表!D:D,2)))) + (乱数表!$N322*(Settings!B12/(((INDEX(出力表!D:D,2))+1)^INDEX(係数表!E:E,2)*INDEX(係数表!F:F,2))))))</f>
        <v>#VALUE!</v>
      </c>
      <c r="F322" t="e">
        <f>MIN(100, MAX(0, (INDEX(出力表!D:D,2))*D322/MAX(E322, Settings!B3)))</f>
        <v>#VALUE!</v>
      </c>
      <c r="G322">
        <f>MIN(100, MAX(0, 100*BETAINV(乱数表!$C322, MAX(0.00000001, (1/(1+EXP(-(INDEX(係数表!G:G,3) + $B322))))*(EXP(INDEX(係数表!H:H,3) + INDEX(係数表!I:I,3)*LN(INDEX(出力表!C:C,3)+1)))), MAX(0.00000001, (1-(1/(1+EXP(-(INDEX(係数表!G:G,3) + $B322)))))*(EXP(INDEX(係数表!H:H,3) + INDEX(係数表!I:I,3)*LN(INDEX(出力表!C:C,3)+1)))))))</f>
        <v>97.571531539133602</v>
      </c>
      <c r="H322" t="e">
        <f>MIN(100, MAX(0, (100*(INDEX(出力表!D:D,3))/(EXP(INDEX(係数表!B:B,3) + $C322) + (INDEX(出力表!D:D,3)))) + (乱数表!$O322*(Settings!B12/(((INDEX(出力表!D:D,3))+1)^INDEX(係数表!E:E,3)*INDEX(係数表!F:F,3))))))</f>
        <v>#VALUE!</v>
      </c>
      <c r="I322" t="e">
        <f>MIN(100, MAX(0, (INDEX(出力表!D:D,3))*G322/MAX(H322, Settings!B3)))</f>
        <v>#VALUE!</v>
      </c>
      <c r="J322">
        <f>MIN(100, MAX(0, 100*BETAINV(乱数表!$D322, MAX(0.00000001, (1/(1+EXP(-(INDEX(係数表!G:G,4) + $B322))))*(EXP(INDEX(係数表!H:H,4) + INDEX(係数表!I:I,4)*LN(INDEX(出力表!C:C,4)+1)))), MAX(0.00000001, (1-(1/(1+EXP(-(INDEX(係数表!G:G,4) + $B322)))))*(EXP(INDEX(係数表!H:H,4) + INDEX(係数表!I:I,4)*LN(INDEX(出力表!C:C,4)+1)))))))</f>
        <v>95.509977945148378</v>
      </c>
      <c r="K322" t="e">
        <f>MIN(100, MAX(0, (100*(INDEX(出力表!D:D,4))/(EXP(INDEX(係数表!B:B,4) + $C322) + (INDEX(出力表!D:D,4)))) + (乱数表!$P322*(Settings!B12/(((INDEX(出力表!D:D,4))+1)^INDEX(係数表!E:E,4)*INDEX(係数表!F:F,4))))))</f>
        <v>#VALUE!</v>
      </c>
      <c r="L322" t="e">
        <f>MIN(100, MAX(0, (INDEX(出力表!D:D,4))*J322/MAX(K322, Settings!B3)))</f>
        <v>#VALUE!</v>
      </c>
      <c r="M322">
        <f>MIN(100, MAX(0, 100*BETAINV(乱数表!$E322, MAX(0.00000001, (1/(1+EXP(-(INDEX(係数表!G:G,5) + $B322))))*(EXP(INDEX(係数表!H:H,5) + INDEX(係数表!I:I,5)*LN(INDEX(出力表!C:C,5)+1)))), MAX(0.00000001, (1-(1/(1+EXP(-(INDEX(係数表!G:G,5) + $B322)))))*(EXP(INDEX(係数表!H:H,5) + INDEX(係数表!I:I,5)*LN(INDEX(出力表!C:C,5)+1)))))))</f>
        <v>98.661670869970337</v>
      </c>
      <c r="N322" t="e">
        <f>MIN(100, MAX(0, (100*(INDEX(出力表!D:D,5))/(EXP(INDEX(係数表!B:B,5) + $C322) + (INDEX(出力表!D:D,5)))) + (乱数表!$Q322*(Settings!B12/(((INDEX(出力表!D:D,5))+1)^INDEX(係数表!E:E,5)*INDEX(係数表!F:F,5))))))</f>
        <v>#VALUE!</v>
      </c>
      <c r="O322" t="e">
        <f>MIN(100, MAX(0, (INDEX(出力表!D:D,5))*M322/MAX(N322, Settings!B3)))</f>
        <v>#VALUE!</v>
      </c>
      <c r="P322">
        <f>MIN(100, MAX(0, 100*BETAINV(乱数表!$F322, MAX(0.00000001, (1/(1+EXP(-(INDEX(係数表!G:G,6) + $B322))))*(EXP(INDEX(係数表!H:H,6) + INDEX(係数表!I:I,6)*LN(INDEX(出力表!C:C,6)+1)))), MAX(0.00000001, (1-(1/(1+EXP(-(INDEX(係数表!G:G,6) + $B322)))))*(EXP(INDEX(係数表!H:H,6) + INDEX(係数表!I:I,6)*LN(INDEX(出力表!C:C,6)+1)))))))</f>
        <v>84.858969894791898</v>
      </c>
      <c r="Q322" t="e">
        <f>MIN(100, MAX(0, (100*(INDEX(出力表!D:D,6))/(EXP(INDEX(係数表!B:B,6) + $C322) + (INDEX(出力表!D:D,6)))) + (乱数表!$R322*(Settings!B12/(((INDEX(出力表!D:D,6))+1)^INDEX(係数表!E:E,6)*INDEX(係数表!F:F,6))))))</f>
        <v>#VALUE!</v>
      </c>
      <c r="R322" t="e">
        <f>MIN(100, MAX(0, (INDEX(出力表!D:D,6))*P322/MAX(Q322, Settings!B3)))</f>
        <v>#VALUE!</v>
      </c>
      <c r="S322">
        <f>MIN(100, MAX(0, 100*BETAINV(乱数表!$G322, MAX(0.00000001, (1/(1+EXP(-(INDEX(係数表!G:G,7) + $B322))))*(EXP(INDEX(係数表!H:H,7) + INDEX(係数表!I:I,7)*LN(INDEX(出力表!C:C,7)+1)))), MAX(0.00000001, (1-(1/(1+EXP(-(INDEX(係数表!G:G,7) + $B322)))))*(EXP(INDEX(係数表!H:H,7) + INDEX(係数表!I:I,7)*LN(INDEX(出力表!C:C,7)+1)))))))</f>
        <v>97.113000036026534</v>
      </c>
      <c r="T322" t="e">
        <f>MIN(100, MAX(0, (100*(INDEX(出力表!D:D,7))/(EXP(INDEX(係数表!B:B,7) + $C322) + (INDEX(出力表!D:D,7)))) + (乱数表!$S322*(Settings!B12/(((INDEX(出力表!D:D,7))+1)^INDEX(係数表!E:E,7)*INDEX(係数表!F:F,7))))))</f>
        <v>#VALUE!</v>
      </c>
      <c r="U322" t="e">
        <f>MIN(100, MAX(0, (INDEX(出力表!D:D,7))*S322/MAX(T322, Settings!B3)))</f>
        <v>#VALUE!</v>
      </c>
      <c r="V322">
        <f>MIN(100, MAX(0, 100*BETAINV(乱数表!$H322, MAX(0.00000001, (1/(1+EXP(-(INDEX(係数表!G:G,8) + $B322))))*(EXP(INDEX(係数表!H:H,8) + INDEX(係数表!I:I,8)*LN(INDEX(出力表!C:C,8)+1)))), MAX(0.00000001, (1-(1/(1+EXP(-(INDEX(係数表!G:G,8) + $B322)))))*(EXP(INDEX(係数表!H:H,8) + INDEX(係数表!I:I,8)*LN(INDEX(出力表!C:C,8)+1)))))))</f>
        <v>94.236997923489568</v>
      </c>
      <c r="W322" t="e">
        <f>MIN(100, MAX(0, (100*(INDEX(出力表!D:D,8))/(EXP(INDEX(係数表!B:B,8) + $C322) + (INDEX(出力表!D:D,8)))) + (乱数表!$T322*(Settings!B12/(((INDEX(出力表!D:D,8))+1)^INDEX(係数表!E:E,8)*INDEX(係数表!F:F,8))))))</f>
        <v>#VALUE!</v>
      </c>
      <c r="X322" t="e">
        <f>MIN(100, MAX(0, (INDEX(出力表!D:D,8))*V322/MAX(W322, Settings!B3)))</f>
        <v>#VALUE!</v>
      </c>
      <c r="Y322">
        <f>MIN(100, MAX(0, 100*BETAINV(乱数表!$I322, MAX(0.00000001, (1/(1+EXP(-(INDEX(係数表!G:G,9) + $B322))))*(EXP(INDEX(係数表!H:H,9) + INDEX(係数表!I:I,9)*LN(INDEX(出力表!C:C,9)+1)))), MAX(0.00000001, (1-(1/(1+EXP(-(INDEX(係数表!G:G,9) + $B322)))))*(EXP(INDEX(係数表!H:H,9) + INDEX(係数表!I:I,9)*LN(INDEX(出力表!C:C,9)+1)))))))</f>
        <v>66.602426680630245</v>
      </c>
      <c r="Z322" t="e">
        <f>MIN(100, MAX(0, (100*(INDEX(出力表!D:D,9))/(EXP(INDEX(係数表!B:B,9) + $C322) + (INDEX(出力表!D:D,9)))) + (乱数表!$U322*(Settings!B12/(((INDEX(出力表!D:D,9))+1)^INDEX(係数表!E:E,9)*INDEX(係数表!F:F,9))))))</f>
        <v>#VALUE!</v>
      </c>
      <c r="AA322" t="e">
        <f>MIN(100, MAX(0, (INDEX(出力表!D:D,9))*Y322/MAX(Z322, Settings!B3)))</f>
        <v>#VALUE!</v>
      </c>
      <c r="AB322">
        <f>MIN(100, MAX(0, 100*BETAINV(乱数表!$J322, MAX(0.00000001, (1/(1+EXP(-(INDEX(係数表!G:G,10) + $B322))))*(EXP(INDEX(係数表!H:H,10) + INDEX(係数表!I:I,10)*LN(INDEX(出力表!C:C,10)+1)))), MAX(0.00000001, (1-(1/(1+EXP(-(INDEX(係数表!G:G,10) + $B322)))))*(EXP(INDEX(係数表!H:H,10) + INDEX(係数表!I:I,10)*LN(INDEX(出力表!C:C,10)+1)))))))</f>
        <v>93.434754187968238</v>
      </c>
      <c r="AC322" t="e">
        <f>MIN(100, MAX(0, (100*(INDEX(出力表!D:D,10))/(EXP(INDEX(係数表!B:B,10) + $C322) + (INDEX(出力表!D:D,10)))) + (乱数表!$V322*(Settings!B12/(((INDEX(出力表!D:D,10))+1)^INDEX(係数表!E:E,10)*INDEX(係数表!F:F,10))))))</f>
        <v>#VALUE!</v>
      </c>
      <c r="AD322" t="e">
        <f>MIN(100, MAX(0, (INDEX(出力表!D:D,10))*AB322/MAX(AC322, Settings!B3)))</f>
        <v>#VALUE!</v>
      </c>
      <c r="AE322">
        <f>MIN(100, MAX(0, 100*BETAINV(乱数表!$K322, MAX(0.00000001, (1/(1+EXP(-(INDEX(係数表!G:G,11) + $B322))))*(EXP(INDEX(係数表!H:H,11) + INDEX(係数表!I:I,11)*LN(INDEX(出力表!C:C,11)+1)))), MAX(0.00000001, (1-(1/(1+EXP(-(INDEX(係数表!G:G,11) + $B322)))))*(EXP(INDEX(係数表!H:H,11) + INDEX(係数表!I:I,11)*LN(INDEX(出力表!C:C,11)+1)))))))</f>
        <v>75.720758652805515</v>
      </c>
      <c r="AF322" t="e">
        <f>MIN(100, MAX(0, (100*(INDEX(出力表!D:D,11))/(EXP(INDEX(係数表!B:B,11) + $C322) + (INDEX(出力表!D:D,11)))) + (乱数表!$W322*(Settings!B12/(((INDEX(出力表!D:D,11))+1)^INDEX(係数表!E:E,11)*INDEX(係数表!F:F,11))))))</f>
        <v>#VALUE!</v>
      </c>
      <c r="AG322" t="e">
        <f>MIN(100, MAX(0, (INDEX(出力表!D:D,11))*AE322/MAX(AF322, Settings!B3)))</f>
        <v>#VALUE!</v>
      </c>
      <c r="AH322">
        <f>MIN(100, MAX(0, 100*BETAINV(乱数表!$L322, MAX(0.00000001, (1/(1+EXP(-(INDEX(係数表!G:G,12) + $B322))))*(EXP(INDEX(係数表!H:H,12) + INDEX(係数表!I:I,12)*LN(INDEX(出力表!C:C,12)+1)))), MAX(0.00000001, (1-(1/(1+EXP(-(INDEX(係数表!G:G,12) + $B322)))))*(EXP(INDEX(係数表!H:H,12) + INDEX(係数表!I:I,12)*LN(INDEX(出力表!C:C,12)+1)))))))</f>
        <v>99.810505543358673</v>
      </c>
      <c r="AI322" t="e">
        <f>MIN(100, MAX(0, (100*(INDEX(出力表!D:D,12))/(EXP(INDEX(係数表!B:B,12) + $C322) + (INDEX(出力表!D:D,12)))) + (乱数表!$X322*(Settings!B12/(((INDEX(出力表!D:D,12))+1)^INDEX(係数表!E:E,12)*INDEX(係数表!F:F,12))))))</f>
        <v>#VALUE!</v>
      </c>
      <c r="AJ322" t="e">
        <f>MIN(100, MAX(0, (INDEX(出力表!D:D,12))*AH322/MAX(AI322, Settings!B3)))</f>
        <v>#VALUE!</v>
      </c>
      <c r="AK322">
        <f>MIN(100, MAX(0, 100*BETAINV(乱数表!$M322, MAX(0.00000001, (1/(1+EXP(-(INDEX(係数表!G:G,13) + $B322))))*(EXP(INDEX(係数表!H:H,13) + INDEX(係数表!I:I,13)*LN(INDEX(出力表!C:C,13)+1)))), MAX(0.00000001, (1-(1/(1+EXP(-(INDEX(係数表!G:G,13) + $B322)))))*(EXP(INDEX(係数表!H:H,13) + INDEX(係数表!I:I,13)*LN(INDEX(出力表!C:C,13)+1)))))))</f>
        <v>98.296128198205253</v>
      </c>
      <c r="AL322" t="e">
        <f>MIN(100, MAX(0, (100*(INDEX(出力表!D:D,13))/(EXP(INDEX(係数表!B:B,13) + $C322) + (INDEX(出力表!D:D,13)))) + (乱数表!$Y322*(Settings!B12/(((INDEX(出力表!D:D,13))+1)^INDEX(係数表!E:E,13)*INDEX(係数表!F:F,13))))))</f>
        <v>#VALUE!</v>
      </c>
      <c r="AM322" t="e">
        <f>MIN(100, MAX(0, (INDEX(出力表!D:D,13))*AK322/MAX(AL322, Settings!B3)))</f>
        <v>#VALUE!</v>
      </c>
      <c r="AN322">
        <f>IF(ISNUMBER(F322), INDEX(出力表!B:B,2)*F322, 0)+IF(ISNUMBER(I322), INDEX(出力表!B:B,3)*I322, 0)+IF(ISNUMBER(L322), INDEX(出力表!B:B,4)*L322, 0)+IF(ISNUMBER(O322), INDEX(出力表!B:B,5)*O322, 0)+IF(ISNUMBER(R322), INDEX(出力表!B:B,6)*R322, 0)+IF(ISNUMBER(U322), INDEX(出力表!B:B,7)*U322, 0)+IF(ISNUMBER(X322), INDEX(出力表!B:B,8)*X322, 0)+IF(ISNUMBER(AA322), INDEX(出力表!B:B,9)*AA322, 0)+IF(ISNUMBER(AD322), INDEX(出力表!B:B,10)*AD322, 0)+IF(ISNUMBER(AG322), INDEX(出力表!B:B,11)*AG322, 0)+IF(ISNUMBER(AJ322), INDEX(出力表!B:B,12)*AJ322, 0)+IF(ISNUMBER(AM322), INDEX(出力表!B:B,13)*AM322, 0)</f>
        <v>0</v>
      </c>
      <c r="AO322">
        <f>IF(ISNUMBER(F322), INDEX(出力表!B:B,2), 0)+IF(ISNUMBER(I322), INDEX(出力表!B:B,3), 0)+IF(ISNUMBER(L322), INDEX(出力表!B:B,4), 0)+IF(ISNUMBER(O322), INDEX(出力表!B:B,5), 0)+IF(ISNUMBER(R322), INDEX(出力表!B:B,6), 0)+IF(ISNUMBER(U322), INDEX(出力表!B:B,7), 0)+IF(ISNUMBER(X322), INDEX(出力表!B:B,8), 0)+IF(ISNUMBER(AA322), INDEX(出力表!B:B,9), 0)+IF(ISNUMBER(AD322), INDEX(出力表!B:B,10), 0)+IF(ISNUMBER(AG322), INDEX(出力表!B:B,11), 0)+IF(ISNUMBER(AJ322), INDEX(出力表!B:B,12), 0)+IF(ISNUMBER(AM322), INDEX(出力表!B:B,13), 0)</f>
        <v>0</v>
      </c>
      <c r="AP322" t="str">
        <f t="shared" si="4"/>
        <v/>
      </c>
    </row>
    <row r="323" spans="1:42" x14ac:dyDescent="0.2">
      <c r="A323">
        <v>322</v>
      </c>
      <c r="B323">
        <f>IF(UPPER(Settings!B4)="TRUE", 乱数表!$Z323*Settings!B10, 0)</f>
        <v>-0.58261855312661881</v>
      </c>
      <c r="C323">
        <f>IF(UPPER(Settings!B4)="TRUE", 乱数表!$AA323*Settings!B11, 0)</f>
        <v>-0.12480867898386272</v>
      </c>
      <c r="D323">
        <f>MIN(100, MAX(0, 100*BETAINV(乱数表!$B323, MAX(0.00000001, (1/(1+EXP(-(INDEX(係数表!G:G,2) + $B323))))*(EXP(INDEX(係数表!H:H,2) + INDEX(係数表!I:I,2)*LN(INDEX(出力表!C:C,2)+1)))), MAX(0.00000001, (1-(1/(1+EXP(-(INDEX(係数表!G:G,2) + $B323)))))*(EXP(INDEX(係数表!H:H,2) + INDEX(係数表!I:I,2)*LN(INDEX(出力表!C:C,2)+1)))))))</f>
        <v>79.252173718074886</v>
      </c>
      <c r="E323" t="e">
        <f>MIN(100, MAX(0, (100*(INDEX(出力表!D:D,2))/(EXP(INDEX(係数表!B:B,2) + $C323) + (INDEX(出力表!D:D,2)))) + (乱数表!$N323*(Settings!B12/(((INDEX(出力表!D:D,2))+1)^INDEX(係数表!E:E,2)*INDEX(係数表!F:F,2))))))</f>
        <v>#VALUE!</v>
      </c>
      <c r="F323" t="e">
        <f>MIN(100, MAX(0, (INDEX(出力表!D:D,2))*D323/MAX(E323, Settings!B3)))</f>
        <v>#VALUE!</v>
      </c>
      <c r="G323">
        <f>MIN(100, MAX(0, 100*BETAINV(乱数表!$C323, MAX(0.00000001, (1/(1+EXP(-(INDEX(係数表!G:G,3) + $B323))))*(EXP(INDEX(係数表!H:H,3) + INDEX(係数表!I:I,3)*LN(INDEX(出力表!C:C,3)+1)))), MAX(0.00000001, (1-(1/(1+EXP(-(INDEX(係数表!G:G,3) + $B323)))))*(EXP(INDEX(係数表!H:H,3) + INDEX(係数表!I:I,3)*LN(INDEX(出力表!C:C,3)+1)))))))</f>
        <v>74.164199674921875</v>
      </c>
      <c r="H323" t="e">
        <f>MIN(100, MAX(0, (100*(INDEX(出力表!D:D,3))/(EXP(INDEX(係数表!B:B,3) + $C323) + (INDEX(出力表!D:D,3)))) + (乱数表!$O323*(Settings!B12/(((INDEX(出力表!D:D,3))+1)^INDEX(係数表!E:E,3)*INDEX(係数表!F:F,3))))))</f>
        <v>#VALUE!</v>
      </c>
      <c r="I323" t="e">
        <f>MIN(100, MAX(0, (INDEX(出力表!D:D,3))*G323/MAX(H323, Settings!B3)))</f>
        <v>#VALUE!</v>
      </c>
      <c r="J323">
        <f>MIN(100, MAX(0, 100*BETAINV(乱数表!$D323, MAX(0.00000001, (1/(1+EXP(-(INDEX(係数表!G:G,4) + $B323))))*(EXP(INDEX(係数表!H:H,4) + INDEX(係数表!I:I,4)*LN(INDEX(出力表!C:C,4)+1)))), MAX(0.00000001, (1-(1/(1+EXP(-(INDEX(係数表!G:G,4) + $B323)))))*(EXP(INDEX(係数表!H:H,4) + INDEX(係数表!I:I,4)*LN(INDEX(出力表!C:C,4)+1)))))))</f>
        <v>84.571013473528083</v>
      </c>
      <c r="K323" t="e">
        <f>MIN(100, MAX(0, (100*(INDEX(出力表!D:D,4))/(EXP(INDEX(係数表!B:B,4) + $C323) + (INDEX(出力表!D:D,4)))) + (乱数表!$P323*(Settings!B12/(((INDEX(出力表!D:D,4))+1)^INDEX(係数表!E:E,4)*INDEX(係数表!F:F,4))))))</f>
        <v>#VALUE!</v>
      </c>
      <c r="L323" t="e">
        <f>MIN(100, MAX(0, (INDEX(出力表!D:D,4))*J323/MAX(K323, Settings!B3)))</f>
        <v>#VALUE!</v>
      </c>
      <c r="M323">
        <f>MIN(100, MAX(0, 100*BETAINV(乱数表!$E323, MAX(0.00000001, (1/(1+EXP(-(INDEX(係数表!G:G,5) + $B323))))*(EXP(INDEX(係数表!H:H,5) + INDEX(係数表!I:I,5)*LN(INDEX(出力表!C:C,5)+1)))), MAX(0.00000001, (1-(1/(1+EXP(-(INDEX(係数表!G:G,5) + $B323)))))*(EXP(INDEX(係数表!H:H,5) + INDEX(係数表!I:I,5)*LN(INDEX(出力表!C:C,5)+1)))))))</f>
        <v>82.207295779590666</v>
      </c>
      <c r="N323" t="e">
        <f>MIN(100, MAX(0, (100*(INDEX(出力表!D:D,5))/(EXP(INDEX(係数表!B:B,5) + $C323) + (INDEX(出力表!D:D,5)))) + (乱数表!$Q323*(Settings!B12/(((INDEX(出力表!D:D,5))+1)^INDEX(係数表!E:E,5)*INDEX(係数表!F:F,5))))))</f>
        <v>#VALUE!</v>
      </c>
      <c r="O323" t="e">
        <f>MIN(100, MAX(0, (INDEX(出力表!D:D,5))*M323/MAX(N323, Settings!B3)))</f>
        <v>#VALUE!</v>
      </c>
      <c r="P323">
        <f>MIN(100, MAX(0, 100*BETAINV(乱数表!$F323, MAX(0.00000001, (1/(1+EXP(-(INDEX(係数表!G:G,6) + $B323))))*(EXP(INDEX(係数表!H:H,6) + INDEX(係数表!I:I,6)*LN(INDEX(出力表!C:C,6)+1)))), MAX(0.00000001, (1-(1/(1+EXP(-(INDEX(係数表!G:G,6) + $B323)))))*(EXP(INDEX(係数表!H:H,6) + INDEX(係数表!I:I,6)*LN(INDEX(出力表!C:C,6)+1)))))))</f>
        <v>75.260740340043242</v>
      </c>
      <c r="Q323" t="e">
        <f>MIN(100, MAX(0, (100*(INDEX(出力表!D:D,6))/(EXP(INDEX(係数表!B:B,6) + $C323) + (INDEX(出力表!D:D,6)))) + (乱数表!$R323*(Settings!B12/(((INDEX(出力表!D:D,6))+1)^INDEX(係数表!E:E,6)*INDEX(係数表!F:F,6))))))</f>
        <v>#VALUE!</v>
      </c>
      <c r="R323" t="e">
        <f>MIN(100, MAX(0, (INDEX(出力表!D:D,6))*P323/MAX(Q323, Settings!B3)))</f>
        <v>#VALUE!</v>
      </c>
      <c r="S323">
        <f>MIN(100, MAX(0, 100*BETAINV(乱数表!$G323, MAX(0.00000001, (1/(1+EXP(-(INDEX(係数表!G:G,7) + $B323))))*(EXP(INDEX(係数表!H:H,7) + INDEX(係数表!I:I,7)*LN(INDEX(出力表!C:C,7)+1)))), MAX(0.00000001, (1-(1/(1+EXP(-(INDEX(係数表!G:G,7) + $B323)))))*(EXP(INDEX(係数表!H:H,7) + INDEX(係数表!I:I,7)*LN(INDEX(出力表!C:C,7)+1)))))))</f>
        <v>96.54121295335959</v>
      </c>
      <c r="T323" t="e">
        <f>MIN(100, MAX(0, (100*(INDEX(出力表!D:D,7))/(EXP(INDEX(係数表!B:B,7) + $C323) + (INDEX(出力表!D:D,7)))) + (乱数表!$S323*(Settings!B12/(((INDEX(出力表!D:D,7))+1)^INDEX(係数表!E:E,7)*INDEX(係数表!F:F,7))))))</f>
        <v>#VALUE!</v>
      </c>
      <c r="U323" t="e">
        <f>MIN(100, MAX(0, (INDEX(出力表!D:D,7))*S323/MAX(T323, Settings!B3)))</f>
        <v>#VALUE!</v>
      </c>
      <c r="V323">
        <f>MIN(100, MAX(0, 100*BETAINV(乱数表!$H323, MAX(0.00000001, (1/(1+EXP(-(INDEX(係数表!G:G,8) + $B323))))*(EXP(INDEX(係数表!H:H,8) + INDEX(係数表!I:I,8)*LN(INDEX(出力表!C:C,8)+1)))), MAX(0.00000001, (1-(1/(1+EXP(-(INDEX(係数表!G:G,8) + $B323)))))*(EXP(INDEX(係数表!H:H,8) + INDEX(係数表!I:I,8)*LN(INDEX(出力表!C:C,8)+1)))))))</f>
        <v>92.767245506420821</v>
      </c>
      <c r="W323" t="e">
        <f>MIN(100, MAX(0, (100*(INDEX(出力表!D:D,8))/(EXP(INDEX(係数表!B:B,8) + $C323) + (INDEX(出力表!D:D,8)))) + (乱数表!$T323*(Settings!B12/(((INDEX(出力表!D:D,8))+1)^INDEX(係数表!E:E,8)*INDEX(係数表!F:F,8))))))</f>
        <v>#VALUE!</v>
      </c>
      <c r="X323" t="e">
        <f>MIN(100, MAX(0, (INDEX(出力表!D:D,8))*V323/MAX(W323, Settings!B3)))</f>
        <v>#VALUE!</v>
      </c>
      <c r="Y323">
        <f>MIN(100, MAX(0, 100*BETAINV(乱数表!$I323, MAX(0.00000001, (1/(1+EXP(-(INDEX(係数表!G:G,9) + $B323))))*(EXP(INDEX(係数表!H:H,9) + INDEX(係数表!I:I,9)*LN(INDEX(出力表!C:C,9)+1)))), MAX(0.00000001, (1-(1/(1+EXP(-(INDEX(係数表!G:G,9) + $B323)))))*(EXP(INDEX(係数表!H:H,9) + INDEX(係数表!I:I,9)*LN(INDEX(出力表!C:C,9)+1)))))))</f>
        <v>82.246928532709688</v>
      </c>
      <c r="Z323" t="e">
        <f>MIN(100, MAX(0, (100*(INDEX(出力表!D:D,9))/(EXP(INDEX(係数表!B:B,9) + $C323) + (INDEX(出力表!D:D,9)))) + (乱数表!$U323*(Settings!B12/(((INDEX(出力表!D:D,9))+1)^INDEX(係数表!E:E,9)*INDEX(係数表!F:F,9))))))</f>
        <v>#VALUE!</v>
      </c>
      <c r="AA323" t="e">
        <f>MIN(100, MAX(0, (INDEX(出力表!D:D,9))*Y323/MAX(Z323, Settings!B3)))</f>
        <v>#VALUE!</v>
      </c>
      <c r="AB323">
        <f>MIN(100, MAX(0, 100*BETAINV(乱数表!$J323, MAX(0.00000001, (1/(1+EXP(-(INDEX(係数表!G:G,10) + $B323))))*(EXP(INDEX(係数表!H:H,10) + INDEX(係数表!I:I,10)*LN(INDEX(出力表!C:C,10)+1)))), MAX(0.00000001, (1-(1/(1+EXP(-(INDEX(係数表!G:G,10) + $B323)))))*(EXP(INDEX(係数表!H:H,10) + INDEX(係数表!I:I,10)*LN(INDEX(出力表!C:C,10)+1)))))))</f>
        <v>94.674912518169833</v>
      </c>
      <c r="AC323" t="e">
        <f>MIN(100, MAX(0, (100*(INDEX(出力表!D:D,10))/(EXP(INDEX(係数表!B:B,10) + $C323) + (INDEX(出力表!D:D,10)))) + (乱数表!$V323*(Settings!B12/(((INDEX(出力表!D:D,10))+1)^INDEX(係数表!E:E,10)*INDEX(係数表!F:F,10))))))</f>
        <v>#VALUE!</v>
      </c>
      <c r="AD323" t="e">
        <f>MIN(100, MAX(0, (INDEX(出力表!D:D,10))*AB323/MAX(AC323, Settings!B3)))</f>
        <v>#VALUE!</v>
      </c>
      <c r="AE323">
        <f>MIN(100, MAX(0, 100*BETAINV(乱数表!$K323, MAX(0.00000001, (1/(1+EXP(-(INDEX(係数表!G:G,11) + $B323))))*(EXP(INDEX(係数表!H:H,11) + INDEX(係数表!I:I,11)*LN(INDEX(出力表!C:C,11)+1)))), MAX(0.00000001, (1-(1/(1+EXP(-(INDEX(係数表!G:G,11) + $B323)))))*(EXP(INDEX(係数表!H:H,11) + INDEX(係数表!I:I,11)*LN(INDEX(出力表!C:C,11)+1)))))))</f>
        <v>71.746817411580395</v>
      </c>
      <c r="AF323" t="e">
        <f>MIN(100, MAX(0, (100*(INDEX(出力表!D:D,11))/(EXP(INDEX(係数表!B:B,11) + $C323) + (INDEX(出力表!D:D,11)))) + (乱数表!$W323*(Settings!B12/(((INDEX(出力表!D:D,11))+1)^INDEX(係数表!E:E,11)*INDEX(係数表!F:F,11))))))</f>
        <v>#VALUE!</v>
      </c>
      <c r="AG323" t="e">
        <f>MIN(100, MAX(0, (INDEX(出力表!D:D,11))*AE323/MAX(AF323, Settings!B3)))</f>
        <v>#VALUE!</v>
      </c>
      <c r="AH323">
        <f>MIN(100, MAX(0, 100*BETAINV(乱数表!$L323, MAX(0.00000001, (1/(1+EXP(-(INDEX(係数表!G:G,12) + $B323))))*(EXP(INDEX(係数表!H:H,12) + INDEX(係数表!I:I,12)*LN(INDEX(出力表!C:C,12)+1)))), MAX(0.00000001, (1-(1/(1+EXP(-(INDEX(係数表!G:G,12) + $B323)))))*(EXP(INDEX(係数表!H:H,12) + INDEX(係数表!I:I,12)*LN(INDEX(出力表!C:C,12)+1)))))))</f>
        <v>81.719021021706951</v>
      </c>
      <c r="AI323" t="e">
        <f>MIN(100, MAX(0, (100*(INDEX(出力表!D:D,12))/(EXP(INDEX(係数表!B:B,12) + $C323) + (INDEX(出力表!D:D,12)))) + (乱数表!$X323*(Settings!B12/(((INDEX(出力表!D:D,12))+1)^INDEX(係数表!E:E,12)*INDEX(係数表!F:F,12))))))</f>
        <v>#VALUE!</v>
      </c>
      <c r="AJ323" t="e">
        <f>MIN(100, MAX(0, (INDEX(出力表!D:D,12))*AH323/MAX(AI323, Settings!B3)))</f>
        <v>#VALUE!</v>
      </c>
      <c r="AK323">
        <f>MIN(100, MAX(0, 100*BETAINV(乱数表!$M323, MAX(0.00000001, (1/(1+EXP(-(INDEX(係数表!G:G,13) + $B323))))*(EXP(INDEX(係数表!H:H,13) + INDEX(係数表!I:I,13)*LN(INDEX(出力表!C:C,13)+1)))), MAX(0.00000001, (1-(1/(1+EXP(-(INDEX(係数表!G:G,13) + $B323)))))*(EXP(INDEX(係数表!H:H,13) + INDEX(係数表!I:I,13)*LN(INDEX(出力表!C:C,13)+1)))))))</f>
        <v>48.738969619093311</v>
      </c>
      <c r="AL323" t="e">
        <f>MIN(100, MAX(0, (100*(INDEX(出力表!D:D,13))/(EXP(INDEX(係数表!B:B,13) + $C323) + (INDEX(出力表!D:D,13)))) + (乱数表!$Y323*(Settings!B12/(((INDEX(出力表!D:D,13))+1)^INDEX(係数表!E:E,13)*INDEX(係数表!F:F,13))))))</f>
        <v>#VALUE!</v>
      </c>
      <c r="AM323" t="e">
        <f>MIN(100, MAX(0, (INDEX(出力表!D:D,13))*AK323/MAX(AL323, Settings!B3)))</f>
        <v>#VALUE!</v>
      </c>
      <c r="AN323">
        <f>IF(ISNUMBER(F323), INDEX(出力表!B:B,2)*F323, 0)+IF(ISNUMBER(I323), INDEX(出力表!B:B,3)*I323, 0)+IF(ISNUMBER(L323), INDEX(出力表!B:B,4)*L323, 0)+IF(ISNUMBER(O323), INDEX(出力表!B:B,5)*O323, 0)+IF(ISNUMBER(R323), INDEX(出力表!B:B,6)*R323, 0)+IF(ISNUMBER(U323), INDEX(出力表!B:B,7)*U323, 0)+IF(ISNUMBER(X323), INDEX(出力表!B:B,8)*X323, 0)+IF(ISNUMBER(AA323), INDEX(出力表!B:B,9)*AA323, 0)+IF(ISNUMBER(AD323), INDEX(出力表!B:B,10)*AD323, 0)+IF(ISNUMBER(AG323), INDEX(出力表!B:B,11)*AG323, 0)+IF(ISNUMBER(AJ323), INDEX(出力表!B:B,12)*AJ323, 0)+IF(ISNUMBER(AM323), INDEX(出力表!B:B,13)*AM323, 0)</f>
        <v>0</v>
      </c>
      <c r="AO323">
        <f>IF(ISNUMBER(F323), INDEX(出力表!B:B,2), 0)+IF(ISNUMBER(I323), INDEX(出力表!B:B,3), 0)+IF(ISNUMBER(L323), INDEX(出力表!B:B,4), 0)+IF(ISNUMBER(O323), INDEX(出力表!B:B,5), 0)+IF(ISNUMBER(R323), INDEX(出力表!B:B,6), 0)+IF(ISNUMBER(U323), INDEX(出力表!B:B,7), 0)+IF(ISNUMBER(X323), INDEX(出力表!B:B,8), 0)+IF(ISNUMBER(AA323), INDEX(出力表!B:B,9), 0)+IF(ISNUMBER(AD323), INDEX(出力表!B:B,10), 0)+IF(ISNUMBER(AG323), INDEX(出力表!B:B,11), 0)+IF(ISNUMBER(AJ323), INDEX(出力表!B:B,12), 0)+IF(ISNUMBER(AM323), INDEX(出力表!B:B,13), 0)</f>
        <v>0</v>
      </c>
      <c r="AP323" t="str">
        <f t="shared" ref="AP323:AP386" si="5">IF(AO323&gt;0, AN323/AO323, "")</f>
        <v/>
      </c>
    </row>
    <row r="324" spans="1:42" x14ac:dyDescent="0.2">
      <c r="A324">
        <v>323</v>
      </c>
      <c r="B324">
        <f>IF(UPPER(Settings!B4)="TRUE", 乱数表!$Z324*Settings!B10, 0)</f>
        <v>0.2200882680118908</v>
      </c>
      <c r="C324">
        <f>IF(UPPER(Settings!B4)="TRUE", 乱数表!$AA324*Settings!B11, 0)</f>
        <v>-0.13000771871802658</v>
      </c>
      <c r="D324">
        <f>MIN(100, MAX(0, 100*BETAINV(乱数表!$B324, MAX(0.00000001, (1/(1+EXP(-(INDEX(係数表!G:G,2) + $B324))))*(EXP(INDEX(係数表!H:H,2) + INDEX(係数表!I:I,2)*LN(INDEX(出力表!C:C,2)+1)))), MAX(0.00000001, (1-(1/(1+EXP(-(INDEX(係数表!G:G,2) + $B324)))))*(EXP(INDEX(係数表!H:H,2) + INDEX(係数表!I:I,2)*LN(INDEX(出力表!C:C,2)+1)))))))</f>
        <v>82.138857559854301</v>
      </c>
      <c r="E324" t="e">
        <f>MIN(100, MAX(0, (100*(INDEX(出力表!D:D,2))/(EXP(INDEX(係数表!B:B,2) + $C324) + (INDEX(出力表!D:D,2)))) + (乱数表!$N324*(Settings!B12/(((INDEX(出力表!D:D,2))+1)^INDEX(係数表!E:E,2)*INDEX(係数表!F:F,2))))))</f>
        <v>#VALUE!</v>
      </c>
      <c r="F324" t="e">
        <f>MIN(100, MAX(0, (INDEX(出力表!D:D,2))*D324/MAX(E324, Settings!B3)))</f>
        <v>#VALUE!</v>
      </c>
      <c r="G324">
        <f>MIN(100, MAX(0, 100*BETAINV(乱数表!$C324, MAX(0.00000001, (1/(1+EXP(-(INDEX(係数表!G:G,3) + $B324))))*(EXP(INDEX(係数表!H:H,3) + INDEX(係数表!I:I,3)*LN(INDEX(出力表!C:C,3)+1)))), MAX(0.00000001, (1-(1/(1+EXP(-(INDEX(係数表!G:G,3) + $B324)))))*(EXP(INDEX(係数表!H:H,3) + INDEX(係数表!I:I,3)*LN(INDEX(出力表!C:C,3)+1)))))))</f>
        <v>99.854644945761976</v>
      </c>
      <c r="H324" t="e">
        <f>MIN(100, MAX(0, (100*(INDEX(出力表!D:D,3))/(EXP(INDEX(係数表!B:B,3) + $C324) + (INDEX(出力表!D:D,3)))) + (乱数表!$O324*(Settings!B12/(((INDEX(出力表!D:D,3))+1)^INDEX(係数表!E:E,3)*INDEX(係数表!F:F,3))))))</f>
        <v>#VALUE!</v>
      </c>
      <c r="I324" t="e">
        <f>MIN(100, MAX(0, (INDEX(出力表!D:D,3))*G324/MAX(H324, Settings!B3)))</f>
        <v>#VALUE!</v>
      </c>
      <c r="J324">
        <f>MIN(100, MAX(0, 100*BETAINV(乱数表!$D324, MAX(0.00000001, (1/(1+EXP(-(INDEX(係数表!G:G,4) + $B324))))*(EXP(INDEX(係数表!H:H,4) + INDEX(係数表!I:I,4)*LN(INDEX(出力表!C:C,4)+1)))), MAX(0.00000001, (1-(1/(1+EXP(-(INDEX(係数表!G:G,4) + $B324)))))*(EXP(INDEX(係数表!H:H,4) + INDEX(係数表!I:I,4)*LN(INDEX(出力表!C:C,4)+1)))))))</f>
        <v>90.403126796437647</v>
      </c>
      <c r="K324" t="e">
        <f>MIN(100, MAX(0, (100*(INDEX(出力表!D:D,4))/(EXP(INDEX(係数表!B:B,4) + $C324) + (INDEX(出力表!D:D,4)))) + (乱数表!$P324*(Settings!B12/(((INDEX(出力表!D:D,4))+1)^INDEX(係数表!E:E,4)*INDEX(係数表!F:F,4))))))</f>
        <v>#VALUE!</v>
      </c>
      <c r="L324" t="e">
        <f>MIN(100, MAX(0, (INDEX(出力表!D:D,4))*J324/MAX(K324, Settings!B3)))</f>
        <v>#VALUE!</v>
      </c>
      <c r="M324">
        <f>MIN(100, MAX(0, 100*BETAINV(乱数表!$E324, MAX(0.00000001, (1/(1+EXP(-(INDEX(係数表!G:G,5) + $B324))))*(EXP(INDEX(係数表!H:H,5) + INDEX(係数表!I:I,5)*LN(INDEX(出力表!C:C,5)+1)))), MAX(0.00000001, (1-(1/(1+EXP(-(INDEX(係数表!G:G,5) + $B324)))))*(EXP(INDEX(係数表!H:H,5) + INDEX(係数表!I:I,5)*LN(INDEX(出力表!C:C,5)+1)))))))</f>
        <v>95.097800707824533</v>
      </c>
      <c r="N324" t="e">
        <f>MIN(100, MAX(0, (100*(INDEX(出力表!D:D,5))/(EXP(INDEX(係数表!B:B,5) + $C324) + (INDEX(出力表!D:D,5)))) + (乱数表!$Q324*(Settings!B12/(((INDEX(出力表!D:D,5))+1)^INDEX(係数表!E:E,5)*INDEX(係数表!F:F,5))))))</f>
        <v>#VALUE!</v>
      </c>
      <c r="O324" t="e">
        <f>MIN(100, MAX(0, (INDEX(出力表!D:D,5))*M324/MAX(N324, Settings!B3)))</f>
        <v>#VALUE!</v>
      </c>
      <c r="P324">
        <f>MIN(100, MAX(0, 100*BETAINV(乱数表!$F324, MAX(0.00000001, (1/(1+EXP(-(INDEX(係数表!G:G,6) + $B324))))*(EXP(INDEX(係数表!H:H,6) + INDEX(係数表!I:I,6)*LN(INDEX(出力表!C:C,6)+1)))), MAX(0.00000001, (1-(1/(1+EXP(-(INDEX(係数表!G:G,6) + $B324)))))*(EXP(INDEX(係数表!H:H,6) + INDEX(係数表!I:I,6)*LN(INDEX(出力表!C:C,6)+1)))))))</f>
        <v>98.361372546493897</v>
      </c>
      <c r="Q324" t="e">
        <f>MIN(100, MAX(0, (100*(INDEX(出力表!D:D,6))/(EXP(INDEX(係数表!B:B,6) + $C324) + (INDEX(出力表!D:D,6)))) + (乱数表!$R324*(Settings!B12/(((INDEX(出力表!D:D,6))+1)^INDEX(係数表!E:E,6)*INDEX(係数表!F:F,6))))))</f>
        <v>#VALUE!</v>
      </c>
      <c r="R324" t="e">
        <f>MIN(100, MAX(0, (INDEX(出力表!D:D,6))*P324/MAX(Q324, Settings!B3)))</f>
        <v>#VALUE!</v>
      </c>
      <c r="S324">
        <f>MIN(100, MAX(0, 100*BETAINV(乱数表!$G324, MAX(0.00000001, (1/(1+EXP(-(INDEX(係数表!G:G,7) + $B324))))*(EXP(INDEX(係数表!H:H,7) + INDEX(係数表!I:I,7)*LN(INDEX(出力表!C:C,7)+1)))), MAX(0.00000001, (1-(1/(1+EXP(-(INDEX(係数表!G:G,7) + $B324)))))*(EXP(INDEX(係数表!H:H,7) + INDEX(係数表!I:I,7)*LN(INDEX(出力表!C:C,7)+1)))))))</f>
        <v>91.337579545863591</v>
      </c>
      <c r="T324" t="e">
        <f>MIN(100, MAX(0, (100*(INDEX(出力表!D:D,7))/(EXP(INDEX(係数表!B:B,7) + $C324) + (INDEX(出力表!D:D,7)))) + (乱数表!$S324*(Settings!B12/(((INDEX(出力表!D:D,7))+1)^INDEX(係数表!E:E,7)*INDEX(係数表!F:F,7))))))</f>
        <v>#VALUE!</v>
      </c>
      <c r="U324" t="e">
        <f>MIN(100, MAX(0, (INDEX(出力表!D:D,7))*S324/MAX(T324, Settings!B3)))</f>
        <v>#VALUE!</v>
      </c>
      <c r="V324">
        <f>MIN(100, MAX(0, 100*BETAINV(乱数表!$H324, MAX(0.00000001, (1/(1+EXP(-(INDEX(係数表!G:G,8) + $B324))))*(EXP(INDEX(係数表!H:H,8) + INDEX(係数表!I:I,8)*LN(INDEX(出力表!C:C,8)+1)))), MAX(0.00000001, (1-(1/(1+EXP(-(INDEX(係数表!G:G,8) + $B324)))))*(EXP(INDEX(係数表!H:H,8) + INDEX(係数表!I:I,8)*LN(INDEX(出力表!C:C,8)+1)))))))</f>
        <v>93.176704862244364</v>
      </c>
      <c r="W324" t="e">
        <f>MIN(100, MAX(0, (100*(INDEX(出力表!D:D,8))/(EXP(INDEX(係数表!B:B,8) + $C324) + (INDEX(出力表!D:D,8)))) + (乱数表!$T324*(Settings!B12/(((INDEX(出力表!D:D,8))+1)^INDEX(係数表!E:E,8)*INDEX(係数表!F:F,8))))))</f>
        <v>#VALUE!</v>
      </c>
      <c r="X324" t="e">
        <f>MIN(100, MAX(0, (INDEX(出力表!D:D,8))*V324/MAX(W324, Settings!B3)))</f>
        <v>#VALUE!</v>
      </c>
      <c r="Y324">
        <f>MIN(100, MAX(0, 100*BETAINV(乱数表!$I324, MAX(0.00000001, (1/(1+EXP(-(INDEX(係数表!G:G,9) + $B324))))*(EXP(INDEX(係数表!H:H,9) + INDEX(係数表!I:I,9)*LN(INDEX(出力表!C:C,9)+1)))), MAX(0.00000001, (1-(1/(1+EXP(-(INDEX(係数表!G:G,9) + $B324)))))*(EXP(INDEX(係数表!H:H,9) + INDEX(係数表!I:I,9)*LN(INDEX(出力表!C:C,9)+1)))))))</f>
        <v>62.426299804787902</v>
      </c>
      <c r="Z324" t="e">
        <f>MIN(100, MAX(0, (100*(INDEX(出力表!D:D,9))/(EXP(INDEX(係数表!B:B,9) + $C324) + (INDEX(出力表!D:D,9)))) + (乱数表!$U324*(Settings!B12/(((INDEX(出力表!D:D,9))+1)^INDEX(係数表!E:E,9)*INDEX(係数表!F:F,9))))))</f>
        <v>#VALUE!</v>
      </c>
      <c r="AA324" t="e">
        <f>MIN(100, MAX(0, (INDEX(出力表!D:D,9))*Y324/MAX(Z324, Settings!B3)))</f>
        <v>#VALUE!</v>
      </c>
      <c r="AB324">
        <f>MIN(100, MAX(0, 100*BETAINV(乱数表!$J324, MAX(0.00000001, (1/(1+EXP(-(INDEX(係数表!G:G,10) + $B324))))*(EXP(INDEX(係数表!H:H,10) + INDEX(係数表!I:I,10)*LN(INDEX(出力表!C:C,10)+1)))), MAX(0.00000001, (1-(1/(1+EXP(-(INDEX(係数表!G:G,10) + $B324)))))*(EXP(INDEX(係数表!H:H,10) + INDEX(係数表!I:I,10)*LN(INDEX(出力表!C:C,10)+1)))))))</f>
        <v>84.63959199149113</v>
      </c>
      <c r="AC324" t="e">
        <f>MIN(100, MAX(0, (100*(INDEX(出力表!D:D,10))/(EXP(INDEX(係数表!B:B,10) + $C324) + (INDEX(出力表!D:D,10)))) + (乱数表!$V324*(Settings!B12/(((INDEX(出力表!D:D,10))+1)^INDEX(係数表!E:E,10)*INDEX(係数表!F:F,10))))))</f>
        <v>#VALUE!</v>
      </c>
      <c r="AD324" t="e">
        <f>MIN(100, MAX(0, (INDEX(出力表!D:D,10))*AB324/MAX(AC324, Settings!B3)))</f>
        <v>#VALUE!</v>
      </c>
      <c r="AE324">
        <f>MIN(100, MAX(0, 100*BETAINV(乱数表!$K324, MAX(0.00000001, (1/(1+EXP(-(INDEX(係数表!G:G,11) + $B324))))*(EXP(INDEX(係数表!H:H,11) + INDEX(係数表!I:I,11)*LN(INDEX(出力表!C:C,11)+1)))), MAX(0.00000001, (1-(1/(1+EXP(-(INDEX(係数表!G:G,11) + $B324)))))*(EXP(INDEX(係数表!H:H,11) + INDEX(係数表!I:I,11)*LN(INDEX(出力表!C:C,11)+1)))))))</f>
        <v>85.715807643471734</v>
      </c>
      <c r="AF324" t="e">
        <f>MIN(100, MAX(0, (100*(INDEX(出力表!D:D,11))/(EXP(INDEX(係数表!B:B,11) + $C324) + (INDEX(出力表!D:D,11)))) + (乱数表!$W324*(Settings!B12/(((INDEX(出力表!D:D,11))+1)^INDEX(係数表!E:E,11)*INDEX(係数表!F:F,11))))))</f>
        <v>#VALUE!</v>
      </c>
      <c r="AG324" t="e">
        <f>MIN(100, MAX(0, (INDEX(出力表!D:D,11))*AE324/MAX(AF324, Settings!B3)))</f>
        <v>#VALUE!</v>
      </c>
      <c r="AH324">
        <f>MIN(100, MAX(0, 100*BETAINV(乱数表!$L324, MAX(0.00000001, (1/(1+EXP(-(INDEX(係数表!G:G,12) + $B324))))*(EXP(INDEX(係数表!H:H,12) + INDEX(係数表!I:I,12)*LN(INDEX(出力表!C:C,12)+1)))), MAX(0.00000001, (1-(1/(1+EXP(-(INDEX(係数表!G:G,12) + $B324)))))*(EXP(INDEX(係数表!H:H,12) + INDEX(係数表!I:I,12)*LN(INDEX(出力表!C:C,12)+1)))))))</f>
        <v>92.371198120456853</v>
      </c>
      <c r="AI324" t="e">
        <f>MIN(100, MAX(0, (100*(INDEX(出力表!D:D,12))/(EXP(INDEX(係数表!B:B,12) + $C324) + (INDEX(出力表!D:D,12)))) + (乱数表!$X324*(Settings!B12/(((INDEX(出力表!D:D,12))+1)^INDEX(係数表!E:E,12)*INDEX(係数表!F:F,12))))))</f>
        <v>#VALUE!</v>
      </c>
      <c r="AJ324" t="e">
        <f>MIN(100, MAX(0, (INDEX(出力表!D:D,12))*AH324/MAX(AI324, Settings!B3)))</f>
        <v>#VALUE!</v>
      </c>
      <c r="AK324">
        <f>MIN(100, MAX(0, 100*BETAINV(乱数表!$M324, MAX(0.00000001, (1/(1+EXP(-(INDEX(係数表!G:G,13) + $B324))))*(EXP(INDEX(係数表!H:H,13) + INDEX(係数表!I:I,13)*LN(INDEX(出力表!C:C,13)+1)))), MAX(0.00000001, (1-(1/(1+EXP(-(INDEX(係数表!G:G,13) + $B324)))))*(EXP(INDEX(係数表!H:H,13) + INDEX(係数表!I:I,13)*LN(INDEX(出力表!C:C,13)+1)))))))</f>
        <v>96.291978147693783</v>
      </c>
      <c r="AL324" t="e">
        <f>MIN(100, MAX(0, (100*(INDEX(出力表!D:D,13))/(EXP(INDEX(係数表!B:B,13) + $C324) + (INDEX(出力表!D:D,13)))) + (乱数表!$Y324*(Settings!B12/(((INDEX(出力表!D:D,13))+1)^INDEX(係数表!E:E,13)*INDEX(係数表!F:F,13))))))</f>
        <v>#VALUE!</v>
      </c>
      <c r="AM324" t="e">
        <f>MIN(100, MAX(0, (INDEX(出力表!D:D,13))*AK324/MAX(AL324, Settings!B3)))</f>
        <v>#VALUE!</v>
      </c>
      <c r="AN324">
        <f>IF(ISNUMBER(F324), INDEX(出力表!B:B,2)*F324, 0)+IF(ISNUMBER(I324), INDEX(出力表!B:B,3)*I324, 0)+IF(ISNUMBER(L324), INDEX(出力表!B:B,4)*L324, 0)+IF(ISNUMBER(O324), INDEX(出力表!B:B,5)*O324, 0)+IF(ISNUMBER(R324), INDEX(出力表!B:B,6)*R324, 0)+IF(ISNUMBER(U324), INDEX(出力表!B:B,7)*U324, 0)+IF(ISNUMBER(X324), INDEX(出力表!B:B,8)*X324, 0)+IF(ISNUMBER(AA324), INDEX(出力表!B:B,9)*AA324, 0)+IF(ISNUMBER(AD324), INDEX(出力表!B:B,10)*AD324, 0)+IF(ISNUMBER(AG324), INDEX(出力表!B:B,11)*AG324, 0)+IF(ISNUMBER(AJ324), INDEX(出力表!B:B,12)*AJ324, 0)+IF(ISNUMBER(AM324), INDEX(出力表!B:B,13)*AM324, 0)</f>
        <v>0</v>
      </c>
      <c r="AO324">
        <f>IF(ISNUMBER(F324), INDEX(出力表!B:B,2), 0)+IF(ISNUMBER(I324), INDEX(出力表!B:B,3), 0)+IF(ISNUMBER(L324), INDEX(出力表!B:B,4), 0)+IF(ISNUMBER(O324), INDEX(出力表!B:B,5), 0)+IF(ISNUMBER(R324), INDEX(出力表!B:B,6), 0)+IF(ISNUMBER(U324), INDEX(出力表!B:B,7), 0)+IF(ISNUMBER(X324), INDEX(出力表!B:B,8), 0)+IF(ISNUMBER(AA324), INDEX(出力表!B:B,9), 0)+IF(ISNUMBER(AD324), INDEX(出力表!B:B,10), 0)+IF(ISNUMBER(AG324), INDEX(出力表!B:B,11), 0)+IF(ISNUMBER(AJ324), INDEX(出力表!B:B,12), 0)+IF(ISNUMBER(AM324), INDEX(出力表!B:B,13), 0)</f>
        <v>0</v>
      </c>
      <c r="AP324" t="str">
        <f t="shared" si="5"/>
        <v/>
      </c>
    </row>
    <row r="325" spans="1:42" x14ac:dyDescent="0.2">
      <c r="A325">
        <v>324</v>
      </c>
      <c r="B325">
        <f>IF(UPPER(Settings!B4)="TRUE", 乱数表!$Z325*Settings!B10, 0)</f>
        <v>0.40866251353234739</v>
      </c>
      <c r="C325">
        <f>IF(UPPER(Settings!B4)="TRUE", 乱数表!$AA325*Settings!B11, 0)</f>
        <v>0.19973131169259239</v>
      </c>
      <c r="D325">
        <f>MIN(100, MAX(0, 100*BETAINV(乱数表!$B325, MAX(0.00000001, (1/(1+EXP(-(INDEX(係数表!G:G,2) + $B325))))*(EXP(INDEX(係数表!H:H,2) + INDEX(係数表!I:I,2)*LN(INDEX(出力表!C:C,2)+1)))), MAX(0.00000001, (1-(1/(1+EXP(-(INDEX(係数表!G:G,2) + $B325)))))*(EXP(INDEX(係数表!H:H,2) + INDEX(係数表!I:I,2)*LN(INDEX(出力表!C:C,2)+1)))))))</f>
        <v>99.686630923563825</v>
      </c>
      <c r="E325" t="e">
        <f>MIN(100, MAX(0, (100*(INDEX(出力表!D:D,2))/(EXP(INDEX(係数表!B:B,2) + $C325) + (INDEX(出力表!D:D,2)))) + (乱数表!$N325*(Settings!B12/(((INDEX(出力表!D:D,2))+1)^INDEX(係数表!E:E,2)*INDEX(係数表!F:F,2))))))</f>
        <v>#VALUE!</v>
      </c>
      <c r="F325" t="e">
        <f>MIN(100, MAX(0, (INDEX(出力表!D:D,2))*D325/MAX(E325, Settings!B3)))</f>
        <v>#VALUE!</v>
      </c>
      <c r="G325">
        <f>MIN(100, MAX(0, 100*BETAINV(乱数表!$C325, MAX(0.00000001, (1/(1+EXP(-(INDEX(係数表!G:G,3) + $B325))))*(EXP(INDEX(係数表!H:H,3) + INDEX(係数表!I:I,3)*LN(INDEX(出力表!C:C,3)+1)))), MAX(0.00000001, (1-(1/(1+EXP(-(INDEX(係数表!G:G,3) + $B325)))))*(EXP(INDEX(係数表!H:H,3) + INDEX(係数表!I:I,3)*LN(INDEX(出力表!C:C,3)+1)))))))</f>
        <v>91.815846174320583</v>
      </c>
      <c r="H325" t="e">
        <f>MIN(100, MAX(0, (100*(INDEX(出力表!D:D,3))/(EXP(INDEX(係数表!B:B,3) + $C325) + (INDEX(出力表!D:D,3)))) + (乱数表!$O325*(Settings!B12/(((INDEX(出力表!D:D,3))+1)^INDEX(係数表!E:E,3)*INDEX(係数表!F:F,3))))))</f>
        <v>#VALUE!</v>
      </c>
      <c r="I325" t="e">
        <f>MIN(100, MAX(0, (INDEX(出力表!D:D,3))*G325/MAX(H325, Settings!B3)))</f>
        <v>#VALUE!</v>
      </c>
      <c r="J325">
        <f>MIN(100, MAX(0, 100*BETAINV(乱数表!$D325, MAX(0.00000001, (1/(1+EXP(-(INDEX(係数表!G:G,4) + $B325))))*(EXP(INDEX(係数表!H:H,4) + INDEX(係数表!I:I,4)*LN(INDEX(出力表!C:C,4)+1)))), MAX(0.00000001, (1-(1/(1+EXP(-(INDEX(係数表!G:G,4) + $B325)))))*(EXP(INDEX(係数表!H:H,4) + INDEX(係数表!I:I,4)*LN(INDEX(出力表!C:C,4)+1)))))))</f>
        <v>98.938641603931003</v>
      </c>
      <c r="K325" t="e">
        <f>MIN(100, MAX(0, (100*(INDEX(出力表!D:D,4))/(EXP(INDEX(係数表!B:B,4) + $C325) + (INDEX(出力表!D:D,4)))) + (乱数表!$P325*(Settings!B12/(((INDEX(出力表!D:D,4))+1)^INDEX(係数表!E:E,4)*INDEX(係数表!F:F,4))))))</f>
        <v>#VALUE!</v>
      </c>
      <c r="L325" t="e">
        <f>MIN(100, MAX(0, (INDEX(出力表!D:D,4))*J325/MAX(K325, Settings!B3)))</f>
        <v>#VALUE!</v>
      </c>
      <c r="M325">
        <f>MIN(100, MAX(0, 100*BETAINV(乱数表!$E325, MAX(0.00000001, (1/(1+EXP(-(INDEX(係数表!G:G,5) + $B325))))*(EXP(INDEX(係数表!H:H,5) + INDEX(係数表!I:I,5)*LN(INDEX(出力表!C:C,5)+1)))), MAX(0.00000001, (1-(1/(1+EXP(-(INDEX(係数表!G:G,5) + $B325)))))*(EXP(INDEX(係数表!H:H,5) + INDEX(係数表!I:I,5)*LN(INDEX(出力表!C:C,5)+1)))))))</f>
        <v>85.751713784712436</v>
      </c>
      <c r="N325" t="e">
        <f>MIN(100, MAX(0, (100*(INDEX(出力表!D:D,5))/(EXP(INDEX(係数表!B:B,5) + $C325) + (INDEX(出力表!D:D,5)))) + (乱数表!$Q325*(Settings!B12/(((INDEX(出力表!D:D,5))+1)^INDEX(係数表!E:E,5)*INDEX(係数表!F:F,5))))))</f>
        <v>#VALUE!</v>
      </c>
      <c r="O325" t="e">
        <f>MIN(100, MAX(0, (INDEX(出力表!D:D,5))*M325/MAX(N325, Settings!B3)))</f>
        <v>#VALUE!</v>
      </c>
      <c r="P325">
        <f>MIN(100, MAX(0, 100*BETAINV(乱数表!$F325, MAX(0.00000001, (1/(1+EXP(-(INDEX(係数表!G:G,6) + $B325))))*(EXP(INDEX(係数表!H:H,6) + INDEX(係数表!I:I,6)*LN(INDEX(出力表!C:C,6)+1)))), MAX(0.00000001, (1-(1/(1+EXP(-(INDEX(係数表!G:G,6) + $B325)))))*(EXP(INDEX(係数表!H:H,6) + INDEX(係数表!I:I,6)*LN(INDEX(出力表!C:C,6)+1)))))))</f>
        <v>97.483547479899784</v>
      </c>
      <c r="Q325" t="e">
        <f>MIN(100, MAX(0, (100*(INDEX(出力表!D:D,6))/(EXP(INDEX(係数表!B:B,6) + $C325) + (INDEX(出力表!D:D,6)))) + (乱数表!$R325*(Settings!B12/(((INDEX(出力表!D:D,6))+1)^INDEX(係数表!E:E,6)*INDEX(係数表!F:F,6))))))</f>
        <v>#VALUE!</v>
      </c>
      <c r="R325" t="e">
        <f>MIN(100, MAX(0, (INDEX(出力表!D:D,6))*P325/MAX(Q325, Settings!B3)))</f>
        <v>#VALUE!</v>
      </c>
      <c r="S325">
        <f>MIN(100, MAX(0, 100*BETAINV(乱数表!$G325, MAX(0.00000001, (1/(1+EXP(-(INDEX(係数表!G:G,7) + $B325))))*(EXP(INDEX(係数表!H:H,7) + INDEX(係数表!I:I,7)*LN(INDEX(出力表!C:C,7)+1)))), MAX(0.00000001, (1-(1/(1+EXP(-(INDEX(係数表!G:G,7) + $B325)))))*(EXP(INDEX(係数表!H:H,7) + INDEX(係数表!I:I,7)*LN(INDEX(出力表!C:C,7)+1)))))))</f>
        <v>95.434928422936238</v>
      </c>
      <c r="T325" t="e">
        <f>MIN(100, MAX(0, (100*(INDEX(出力表!D:D,7))/(EXP(INDEX(係数表!B:B,7) + $C325) + (INDEX(出力表!D:D,7)))) + (乱数表!$S325*(Settings!B12/(((INDEX(出力表!D:D,7))+1)^INDEX(係数表!E:E,7)*INDEX(係数表!F:F,7))))))</f>
        <v>#VALUE!</v>
      </c>
      <c r="U325" t="e">
        <f>MIN(100, MAX(0, (INDEX(出力表!D:D,7))*S325/MAX(T325, Settings!B3)))</f>
        <v>#VALUE!</v>
      </c>
      <c r="V325">
        <f>MIN(100, MAX(0, 100*BETAINV(乱数表!$H325, MAX(0.00000001, (1/(1+EXP(-(INDEX(係数表!G:G,8) + $B325))))*(EXP(INDEX(係数表!H:H,8) + INDEX(係数表!I:I,8)*LN(INDEX(出力表!C:C,8)+1)))), MAX(0.00000001, (1-(1/(1+EXP(-(INDEX(係数表!G:G,8) + $B325)))))*(EXP(INDEX(係数表!H:H,8) + INDEX(係数表!I:I,8)*LN(INDEX(出力表!C:C,8)+1)))))))</f>
        <v>99.627559313071842</v>
      </c>
      <c r="W325" t="e">
        <f>MIN(100, MAX(0, (100*(INDEX(出力表!D:D,8))/(EXP(INDEX(係数表!B:B,8) + $C325) + (INDEX(出力表!D:D,8)))) + (乱数表!$T325*(Settings!B12/(((INDEX(出力表!D:D,8))+1)^INDEX(係数表!E:E,8)*INDEX(係数表!F:F,8))))))</f>
        <v>#VALUE!</v>
      </c>
      <c r="X325" t="e">
        <f>MIN(100, MAX(0, (INDEX(出力表!D:D,8))*V325/MAX(W325, Settings!B3)))</f>
        <v>#VALUE!</v>
      </c>
      <c r="Y325">
        <f>MIN(100, MAX(0, 100*BETAINV(乱数表!$I325, MAX(0.00000001, (1/(1+EXP(-(INDEX(係数表!G:G,9) + $B325))))*(EXP(INDEX(係数表!H:H,9) + INDEX(係数表!I:I,9)*LN(INDEX(出力表!C:C,9)+1)))), MAX(0.00000001, (1-(1/(1+EXP(-(INDEX(係数表!G:G,9) + $B325)))))*(EXP(INDEX(係数表!H:H,9) + INDEX(係数表!I:I,9)*LN(INDEX(出力表!C:C,9)+1)))))))</f>
        <v>90.192570454767122</v>
      </c>
      <c r="Z325" t="e">
        <f>MIN(100, MAX(0, (100*(INDEX(出力表!D:D,9))/(EXP(INDEX(係数表!B:B,9) + $C325) + (INDEX(出力表!D:D,9)))) + (乱数表!$U325*(Settings!B12/(((INDEX(出力表!D:D,9))+1)^INDEX(係数表!E:E,9)*INDEX(係数表!F:F,9))))))</f>
        <v>#VALUE!</v>
      </c>
      <c r="AA325" t="e">
        <f>MIN(100, MAX(0, (INDEX(出力表!D:D,9))*Y325/MAX(Z325, Settings!B3)))</f>
        <v>#VALUE!</v>
      </c>
      <c r="AB325">
        <f>MIN(100, MAX(0, 100*BETAINV(乱数表!$J325, MAX(0.00000001, (1/(1+EXP(-(INDEX(係数表!G:G,10) + $B325))))*(EXP(INDEX(係数表!H:H,10) + INDEX(係数表!I:I,10)*LN(INDEX(出力表!C:C,10)+1)))), MAX(0.00000001, (1-(1/(1+EXP(-(INDEX(係数表!G:G,10) + $B325)))))*(EXP(INDEX(係数表!H:H,10) + INDEX(係数表!I:I,10)*LN(INDEX(出力表!C:C,10)+1)))))))</f>
        <v>98.093642162183841</v>
      </c>
      <c r="AC325" t="e">
        <f>MIN(100, MAX(0, (100*(INDEX(出力表!D:D,10))/(EXP(INDEX(係数表!B:B,10) + $C325) + (INDEX(出力表!D:D,10)))) + (乱数表!$V325*(Settings!B12/(((INDEX(出力表!D:D,10))+1)^INDEX(係数表!E:E,10)*INDEX(係数表!F:F,10))))))</f>
        <v>#VALUE!</v>
      </c>
      <c r="AD325" t="e">
        <f>MIN(100, MAX(0, (INDEX(出力表!D:D,10))*AB325/MAX(AC325, Settings!B3)))</f>
        <v>#VALUE!</v>
      </c>
      <c r="AE325">
        <f>MIN(100, MAX(0, 100*BETAINV(乱数表!$K325, MAX(0.00000001, (1/(1+EXP(-(INDEX(係数表!G:G,11) + $B325))))*(EXP(INDEX(係数表!H:H,11) + INDEX(係数表!I:I,11)*LN(INDEX(出力表!C:C,11)+1)))), MAX(0.00000001, (1-(1/(1+EXP(-(INDEX(係数表!G:G,11) + $B325)))))*(EXP(INDEX(係数表!H:H,11) + INDEX(係数表!I:I,11)*LN(INDEX(出力表!C:C,11)+1)))))))</f>
        <v>98.121509634393405</v>
      </c>
      <c r="AF325" t="e">
        <f>MIN(100, MAX(0, (100*(INDEX(出力表!D:D,11))/(EXP(INDEX(係数表!B:B,11) + $C325) + (INDEX(出力表!D:D,11)))) + (乱数表!$W325*(Settings!B12/(((INDEX(出力表!D:D,11))+1)^INDEX(係数表!E:E,11)*INDEX(係数表!F:F,11))))))</f>
        <v>#VALUE!</v>
      </c>
      <c r="AG325" t="e">
        <f>MIN(100, MAX(0, (INDEX(出力表!D:D,11))*AE325/MAX(AF325, Settings!B3)))</f>
        <v>#VALUE!</v>
      </c>
      <c r="AH325">
        <f>MIN(100, MAX(0, 100*BETAINV(乱数表!$L325, MAX(0.00000001, (1/(1+EXP(-(INDEX(係数表!G:G,12) + $B325))))*(EXP(INDEX(係数表!H:H,12) + INDEX(係数表!I:I,12)*LN(INDEX(出力表!C:C,12)+1)))), MAX(0.00000001, (1-(1/(1+EXP(-(INDEX(係数表!G:G,12) + $B325)))))*(EXP(INDEX(係数表!H:H,12) + INDEX(係数表!I:I,12)*LN(INDEX(出力表!C:C,12)+1)))))))</f>
        <v>88.289428642694602</v>
      </c>
      <c r="AI325" t="e">
        <f>MIN(100, MAX(0, (100*(INDEX(出力表!D:D,12))/(EXP(INDEX(係数表!B:B,12) + $C325) + (INDEX(出力表!D:D,12)))) + (乱数表!$X325*(Settings!B12/(((INDEX(出力表!D:D,12))+1)^INDEX(係数表!E:E,12)*INDEX(係数表!F:F,12))))))</f>
        <v>#VALUE!</v>
      </c>
      <c r="AJ325" t="e">
        <f>MIN(100, MAX(0, (INDEX(出力表!D:D,12))*AH325/MAX(AI325, Settings!B3)))</f>
        <v>#VALUE!</v>
      </c>
      <c r="AK325">
        <f>MIN(100, MAX(0, 100*BETAINV(乱数表!$M325, MAX(0.00000001, (1/(1+EXP(-(INDEX(係数表!G:G,13) + $B325))))*(EXP(INDEX(係数表!H:H,13) + INDEX(係数表!I:I,13)*LN(INDEX(出力表!C:C,13)+1)))), MAX(0.00000001, (1-(1/(1+EXP(-(INDEX(係数表!G:G,13) + $B325)))))*(EXP(INDEX(係数表!H:H,13) + INDEX(係数表!I:I,13)*LN(INDEX(出力表!C:C,13)+1)))))))</f>
        <v>92.768544240930112</v>
      </c>
      <c r="AL325" t="e">
        <f>MIN(100, MAX(0, (100*(INDEX(出力表!D:D,13))/(EXP(INDEX(係数表!B:B,13) + $C325) + (INDEX(出力表!D:D,13)))) + (乱数表!$Y325*(Settings!B12/(((INDEX(出力表!D:D,13))+1)^INDEX(係数表!E:E,13)*INDEX(係数表!F:F,13))))))</f>
        <v>#VALUE!</v>
      </c>
      <c r="AM325" t="e">
        <f>MIN(100, MAX(0, (INDEX(出力表!D:D,13))*AK325/MAX(AL325, Settings!B3)))</f>
        <v>#VALUE!</v>
      </c>
      <c r="AN325">
        <f>IF(ISNUMBER(F325), INDEX(出力表!B:B,2)*F325, 0)+IF(ISNUMBER(I325), INDEX(出力表!B:B,3)*I325, 0)+IF(ISNUMBER(L325), INDEX(出力表!B:B,4)*L325, 0)+IF(ISNUMBER(O325), INDEX(出力表!B:B,5)*O325, 0)+IF(ISNUMBER(R325), INDEX(出力表!B:B,6)*R325, 0)+IF(ISNUMBER(U325), INDEX(出力表!B:B,7)*U325, 0)+IF(ISNUMBER(X325), INDEX(出力表!B:B,8)*X325, 0)+IF(ISNUMBER(AA325), INDEX(出力表!B:B,9)*AA325, 0)+IF(ISNUMBER(AD325), INDEX(出力表!B:B,10)*AD325, 0)+IF(ISNUMBER(AG325), INDEX(出力表!B:B,11)*AG325, 0)+IF(ISNUMBER(AJ325), INDEX(出力表!B:B,12)*AJ325, 0)+IF(ISNUMBER(AM325), INDEX(出力表!B:B,13)*AM325, 0)</f>
        <v>0</v>
      </c>
      <c r="AO325">
        <f>IF(ISNUMBER(F325), INDEX(出力表!B:B,2), 0)+IF(ISNUMBER(I325), INDEX(出力表!B:B,3), 0)+IF(ISNUMBER(L325), INDEX(出力表!B:B,4), 0)+IF(ISNUMBER(O325), INDEX(出力表!B:B,5), 0)+IF(ISNUMBER(R325), INDEX(出力表!B:B,6), 0)+IF(ISNUMBER(U325), INDEX(出力表!B:B,7), 0)+IF(ISNUMBER(X325), INDEX(出力表!B:B,8), 0)+IF(ISNUMBER(AA325), INDEX(出力表!B:B,9), 0)+IF(ISNUMBER(AD325), INDEX(出力表!B:B,10), 0)+IF(ISNUMBER(AG325), INDEX(出力表!B:B,11), 0)+IF(ISNUMBER(AJ325), INDEX(出力表!B:B,12), 0)+IF(ISNUMBER(AM325), INDEX(出力表!B:B,13), 0)</f>
        <v>0</v>
      </c>
      <c r="AP325" t="str">
        <f t="shared" si="5"/>
        <v/>
      </c>
    </row>
    <row r="326" spans="1:42" x14ac:dyDescent="0.2">
      <c r="A326">
        <v>325</v>
      </c>
      <c r="B326">
        <f>IF(UPPER(Settings!B4)="TRUE", 乱数表!$Z326*Settings!B10, 0)</f>
        <v>-0.88012700468986416</v>
      </c>
      <c r="C326">
        <f>IF(UPPER(Settings!B4)="TRUE", 乱数表!$AA326*Settings!B11, 0)</f>
        <v>-8.8334611531725934E-2</v>
      </c>
      <c r="D326">
        <f>MIN(100, MAX(0, 100*BETAINV(乱数表!$B326, MAX(0.00000001, (1/(1+EXP(-(INDEX(係数表!G:G,2) + $B326))))*(EXP(INDEX(係数表!H:H,2) + INDEX(係数表!I:I,2)*LN(INDEX(出力表!C:C,2)+1)))), MAX(0.00000001, (1-(1/(1+EXP(-(INDEX(係数表!G:G,2) + $B326)))))*(EXP(INDEX(係数表!H:H,2) + INDEX(係数表!I:I,2)*LN(INDEX(出力表!C:C,2)+1)))))))</f>
        <v>55.08622933938787</v>
      </c>
      <c r="E326" t="e">
        <f>MIN(100, MAX(0, (100*(INDEX(出力表!D:D,2))/(EXP(INDEX(係数表!B:B,2) + $C326) + (INDEX(出力表!D:D,2)))) + (乱数表!$N326*(Settings!B12/(((INDEX(出力表!D:D,2))+1)^INDEX(係数表!E:E,2)*INDEX(係数表!F:F,2))))))</f>
        <v>#VALUE!</v>
      </c>
      <c r="F326" t="e">
        <f>MIN(100, MAX(0, (INDEX(出力表!D:D,2))*D326/MAX(E326, Settings!B3)))</f>
        <v>#VALUE!</v>
      </c>
      <c r="G326">
        <f>MIN(100, MAX(0, 100*BETAINV(乱数表!$C326, MAX(0.00000001, (1/(1+EXP(-(INDEX(係数表!G:G,3) + $B326))))*(EXP(INDEX(係数表!H:H,3) + INDEX(係数表!I:I,3)*LN(INDEX(出力表!C:C,3)+1)))), MAX(0.00000001, (1-(1/(1+EXP(-(INDEX(係数表!G:G,3) + $B326)))))*(EXP(INDEX(係数表!H:H,3) + INDEX(係数表!I:I,3)*LN(INDEX(出力表!C:C,3)+1)))))))</f>
        <v>98.390315867544004</v>
      </c>
      <c r="H326" t="e">
        <f>MIN(100, MAX(0, (100*(INDEX(出力表!D:D,3))/(EXP(INDEX(係数表!B:B,3) + $C326) + (INDEX(出力表!D:D,3)))) + (乱数表!$O326*(Settings!B12/(((INDEX(出力表!D:D,3))+1)^INDEX(係数表!E:E,3)*INDEX(係数表!F:F,3))))))</f>
        <v>#VALUE!</v>
      </c>
      <c r="I326" t="e">
        <f>MIN(100, MAX(0, (INDEX(出力表!D:D,3))*G326/MAX(H326, Settings!B3)))</f>
        <v>#VALUE!</v>
      </c>
      <c r="J326">
        <f>MIN(100, MAX(0, 100*BETAINV(乱数表!$D326, MAX(0.00000001, (1/(1+EXP(-(INDEX(係数表!G:G,4) + $B326))))*(EXP(INDEX(係数表!H:H,4) + INDEX(係数表!I:I,4)*LN(INDEX(出力表!C:C,4)+1)))), MAX(0.00000001, (1-(1/(1+EXP(-(INDEX(係数表!G:G,4) + $B326)))))*(EXP(INDEX(係数表!H:H,4) + INDEX(係数表!I:I,4)*LN(INDEX(出力表!C:C,4)+1)))))))</f>
        <v>75.86294794487128</v>
      </c>
      <c r="K326" t="e">
        <f>MIN(100, MAX(0, (100*(INDEX(出力表!D:D,4))/(EXP(INDEX(係数表!B:B,4) + $C326) + (INDEX(出力表!D:D,4)))) + (乱数表!$P326*(Settings!B12/(((INDEX(出力表!D:D,4))+1)^INDEX(係数表!E:E,4)*INDEX(係数表!F:F,4))))))</f>
        <v>#VALUE!</v>
      </c>
      <c r="L326" t="e">
        <f>MIN(100, MAX(0, (INDEX(出力表!D:D,4))*J326/MAX(K326, Settings!B3)))</f>
        <v>#VALUE!</v>
      </c>
      <c r="M326">
        <f>MIN(100, MAX(0, 100*BETAINV(乱数表!$E326, MAX(0.00000001, (1/(1+EXP(-(INDEX(係数表!G:G,5) + $B326))))*(EXP(INDEX(係数表!H:H,5) + INDEX(係数表!I:I,5)*LN(INDEX(出力表!C:C,5)+1)))), MAX(0.00000001, (1-(1/(1+EXP(-(INDEX(係数表!G:G,5) + $B326)))))*(EXP(INDEX(係数表!H:H,5) + INDEX(係数表!I:I,5)*LN(INDEX(出力表!C:C,5)+1)))))))</f>
        <v>88.241712822722448</v>
      </c>
      <c r="N326" t="e">
        <f>MIN(100, MAX(0, (100*(INDEX(出力表!D:D,5))/(EXP(INDEX(係数表!B:B,5) + $C326) + (INDEX(出力表!D:D,5)))) + (乱数表!$Q326*(Settings!B12/(((INDEX(出力表!D:D,5))+1)^INDEX(係数表!E:E,5)*INDEX(係数表!F:F,5))))))</f>
        <v>#VALUE!</v>
      </c>
      <c r="O326" t="e">
        <f>MIN(100, MAX(0, (INDEX(出力表!D:D,5))*M326/MAX(N326, Settings!B3)))</f>
        <v>#VALUE!</v>
      </c>
      <c r="P326">
        <f>MIN(100, MAX(0, 100*BETAINV(乱数表!$F326, MAX(0.00000001, (1/(1+EXP(-(INDEX(係数表!G:G,6) + $B326))))*(EXP(INDEX(係数表!H:H,6) + INDEX(係数表!I:I,6)*LN(INDEX(出力表!C:C,6)+1)))), MAX(0.00000001, (1-(1/(1+EXP(-(INDEX(係数表!G:G,6) + $B326)))))*(EXP(INDEX(係数表!H:H,6) + INDEX(係数表!I:I,6)*LN(INDEX(出力表!C:C,6)+1)))))))</f>
        <v>52.192187788113046</v>
      </c>
      <c r="Q326" t="e">
        <f>MIN(100, MAX(0, (100*(INDEX(出力表!D:D,6))/(EXP(INDEX(係数表!B:B,6) + $C326) + (INDEX(出力表!D:D,6)))) + (乱数表!$R326*(Settings!B12/(((INDEX(出力表!D:D,6))+1)^INDEX(係数表!E:E,6)*INDEX(係数表!F:F,6))))))</f>
        <v>#VALUE!</v>
      </c>
      <c r="R326" t="e">
        <f>MIN(100, MAX(0, (INDEX(出力表!D:D,6))*P326/MAX(Q326, Settings!B3)))</f>
        <v>#VALUE!</v>
      </c>
      <c r="S326">
        <f>MIN(100, MAX(0, 100*BETAINV(乱数表!$G326, MAX(0.00000001, (1/(1+EXP(-(INDEX(係数表!G:G,7) + $B326))))*(EXP(INDEX(係数表!H:H,7) + INDEX(係数表!I:I,7)*LN(INDEX(出力表!C:C,7)+1)))), MAX(0.00000001, (1-(1/(1+EXP(-(INDEX(係数表!G:G,7) + $B326)))))*(EXP(INDEX(係数表!H:H,7) + INDEX(係数表!I:I,7)*LN(INDEX(出力表!C:C,7)+1)))))))</f>
        <v>94.691433691767841</v>
      </c>
      <c r="T326" t="e">
        <f>MIN(100, MAX(0, (100*(INDEX(出力表!D:D,7))/(EXP(INDEX(係数表!B:B,7) + $C326) + (INDEX(出力表!D:D,7)))) + (乱数表!$S326*(Settings!B12/(((INDEX(出力表!D:D,7))+1)^INDEX(係数表!E:E,7)*INDEX(係数表!F:F,7))))))</f>
        <v>#VALUE!</v>
      </c>
      <c r="U326" t="e">
        <f>MIN(100, MAX(0, (INDEX(出力表!D:D,7))*S326/MAX(T326, Settings!B3)))</f>
        <v>#VALUE!</v>
      </c>
      <c r="V326">
        <f>MIN(100, MAX(0, 100*BETAINV(乱数表!$H326, MAX(0.00000001, (1/(1+EXP(-(INDEX(係数表!G:G,8) + $B326))))*(EXP(INDEX(係数表!H:H,8) + INDEX(係数表!I:I,8)*LN(INDEX(出力表!C:C,8)+1)))), MAX(0.00000001, (1-(1/(1+EXP(-(INDEX(係数表!G:G,8) + $B326)))))*(EXP(INDEX(係数表!H:H,8) + INDEX(係数表!I:I,8)*LN(INDEX(出力表!C:C,8)+1)))))))</f>
        <v>84.958818360896871</v>
      </c>
      <c r="W326" t="e">
        <f>MIN(100, MAX(0, (100*(INDEX(出力表!D:D,8))/(EXP(INDEX(係数表!B:B,8) + $C326) + (INDEX(出力表!D:D,8)))) + (乱数表!$T326*(Settings!B12/(((INDEX(出力表!D:D,8))+1)^INDEX(係数表!E:E,8)*INDEX(係数表!F:F,8))))))</f>
        <v>#VALUE!</v>
      </c>
      <c r="X326" t="e">
        <f>MIN(100, MAX(0, (INDEX(出力表!D:D,8))*V326/MAX(W326, Settings!B3)))</f>
        <v>#VALUE!</v>
      </c>
      <c r="Y326">
        <f>MIN(100, MAX(0, 100*BETAINV(乱数表!$I326, MAX(0.00000001, (1/(1+EXP(-(INDEX(係数表!G:G,9) + $B326))))*(EXP(INDEX(係数表!H:H,9) + INDEX(係数表!I:I,9)*LN(INDEX(出力表!C:C,9)+1)))), MAX(0.00000001, (1-(1/(1+EXP(-(INDEX(係数表!G:G,9) + $B326)))))*(EXP(INDEX(係数表!H:H,9) + INDEX(係数表!I:I,9)*LN(INDEX(出力表!C:C,9)+1)))))))</f>
        <v>78.916969937385687</v>
      </c>
      <c r="Z326" t="e">
        <f>MIN(100, MAX(0, (100*(INDEX(出力表!D:D,9))/(EXP(INDEX(係数表!B:B,9) + $C326) + (INDEX(出力表!D:D,9)))) + (乱数表!$U326*(Settings!B12/(((INDEX(出力表!D:D,9))+1)^INDEX(係数表!E:E,9)*INDEX(係数表!F:F,9))))))</f>
        <v>#VALUE!</v>
      </c>
      <c r="AA326" t="e">
        <f>MIN(100, MAX(0, (INDEX(出力表!D:D,9))*Y326/MAX(Z326, Settings!B3)))</f>
        <v>#VALUE!</v>
      </c>
      <c r="AB326">
        <f>MIN(100, MAX(0, 100*BETAINV(乱数表!$J326, MAX(0.00000001, (1/(1+EXP(-(INDEX(係数表!G:G,10) + $B326))))*(EXP(INDEX(係数表!H:H,10) + INDEX(係数表!I:I,10)*LN(INDEX(出力表!C:C,10)+1)))), MAX(0.00000001, (1-(1/(1+EXP(-(INDEX(係数表!G:G,10) + $B326)))))*(EXP(INDEX(係数表!H:H,10) + INDEX(係数表!I:I,10)*LN(INDEX(出力表!C:C,10)+1)))))))</f>
        <v>48.638885871916244</v>
      </c>
      <c r="AC326" t="e">
        <f>MIN(100, MAX(0, (100*(INDEX(出力表!D:D,10))/(EXP(INDEX(係数表!B:B,10) + $C326) + (INDEX(出力表!D:D,10)))) + (乱数表!$V326*(Settings!B12/(((INDEX(出力表!D:D,10))+1)^INDEX(係数表!E:E,10)*INDEX(係数表!F:F,10))))))</f>
        <v>#VALUE!</v>
      </c>
      <c r="AD326" t="e">
        <f>MIN(100, MAX(0, (INDEX(出力表!D:D,10))*AB326/MAX(AC326, Settings!B3)))</f>
        <v>#VALUE!</v>
      </c>
      <c r="AE326">
        <f>MIN(100, MAX(0, 100*BETAINV(乱数表!$K326, MAX(0.00000001, (1/(1+EXP(-(INDEX(係数表!G:G,11) + $B326))))*(EXP(INDEX(係数表!H:H,11) + INDEX(係数表!I:I,11)*LN(INDEX(出力表!C:C,11)+1)))), MAX(0.00000001, (1-(1/(1+EXP(-(INDEX(係数表!G:G,11) + $B326)))))*(EXP(INDEX(係数表!H:H,11) + INDEX(係数表!I:I,11)*LN(INDEX(出力表!C:C,11)+1)))))))</f>
        <v>84.808250293390373</v>
      </c>
      <c r="AF326" t="e">
        <f>MIN(100, MAX(0, (100*(INDEX(出力表!D:D,11))/(EXP(INDEX(係数表!B:B,11) + $C326) + (INDEX(出力表!D:D,11)))) + (乱数表!$W326*(Settings!B12/(((INDEX(出力表!D:D,11))+1)^INDEX(係数表!E:E,11)*INDEX(係数表!F:F,11))))))</f>
        <v>#VALUE!</v>
      </c>
      <c r="AG326" t="e">
        <f>MIN(100, MAX(0, (INDEX(出力表!D:D,11))*AE326/MAX(AF326, Settings!B3)))</f>
        <v>#VALUE!</v>
      </c>
      <c r="AH326">
        <f>MIN(100, MAX(0, 100*BETAINV(乱数表!$L326, MAX(0.00000001, (1/(1+EXP(-(INDEX(係数表!G:G,12) + $B326))))*(EXP(INDEX(係数表!H:H,12) + INDEX(係数表!I:I,12)*LN(INDEX(出力表!C:C,12)+1)))), MAX(0.00000001, (1-(1/(1+EXP(-(INDEX(係数表!G:G,12) + $B326)))))*(EXP(INDEX(係数表!H:H,12) + INDEX(係数表!I:I,12)*LN(INDEX(出力表!C:C,12)+1)))))))</f>
        <v>82.727990004325463</v>
      </c>
      <c r="AI326" t="e">
        <f>MIN(100, MAX(0, (100*(INDEX(出力表!D:D,12))/(EXP(INDEX(係数表!B:B,12) + $C326) + (INDEX(出力表!D:D,12)))) + (乱数表!$X326*(Settings!B12/(((INDEX(出力表!D:D,12))+1)^INDEX(係数表!E:E,12)*INDEX(係数表!F:F,12))))))</f>
        <v>#VALUE!</v>
      </c>
      <c r="AJ326" t="e">
        <f>MIN(100, MAX(0, (INDEX(出力表!D:D,12))*AH326/MAX(AI326, Settings!B3)))</f>
        <v>#VALUE!</v>
      </c>
      <c r="AK326">
        <f>MIN(100, MAX(0, 100*BETAINV(乱数表!$M326, MAX(0.00000001, (1/(1+EXP(-(INDEX(係数表!G:G,13) + $B326))))*(EXP(INDEX(係数表!H:H,13) + INDEX(係数表!I:I,13)*LN(INDEX(出力表!C:C,13)+1)))), MAX(0.00000001, (1-(1/(1+EXP(-(INDEX(係数表!G:G,13) + $B326)))))*(EXP(INDEX(係数表!H:H,13) + INDEX(係数表!I:I,13)*LN(INDEX(出力表!C:C,13)+1)))))))</f>
        <v>99.802192642799042</v>
      </c>
      <c r="AL326" t="e">
        <f>MIN(100, MAX(0, (100*(INDEX(出力表!D:D,13))/(EXP(INDEX(係数表!B:B,13) + $C326) + (INDEX(出力表!D:D,13)))) + (乱数表!$Y326*(Settings!B12/(((INDEX(出力表!D:D,13))+1)^INDEX(係数表!E:E,13)*INDEX(係数表!F:F,13))))))</f>
        <v>#VALUE!</v>
      </c>
      <c r="AM326" t="e">
        <f>MIN(100, MAX(0, (INDEX(出力表!D:D,13))*AK326/MAX(AL326, Settings!B3)))</f>
        <v>#VALUE!</v>
      </c>
      <c r="AN326">
        <f>IF(ISNUMBER(F326), INDEX(出力表!B:B,2)*F326, 0)+IF(ISNUMBER(I326), INDEX(出力表!B:B,3)*I326, 0)+IF(ISNUMBER(L326), INDEX(出力表!B:B,4)*L326, 0)+IF(ISNUMBER(O326), INDEX(出力表!B:B,5)*O326, 0)+IF(ISNUMBER(R326), INDEX(出力表!B:B,6)*R326, 0)+IF(ISNUMBER(U326), INDEX(出力表!B:B,7)*U326, 0)+IF(ISNUMBER(X326), INDEX(出力表!B:B,8)*X326, 0)+IF(ISNUMBER(AA326), INDEX(出力表!B:B,9)*AA326, 0)+IF(ISNUMBER(AD326), INDEX(出力表!B:B,10)*AD326, 0)+IF(ISNUMBER(AG326), INDEX(出力表!B:B,11)*AG326, 0)+IF(ISNUMBER(AJ326), INDEX(出力表!B:B,12)*AJ326, 0)+IF(ISNUMBER(AM326), INDEX(出力表!B:B,13)*AM326, 0)</f>
        <v>0</v>
      </c>
      <c r="AO326">
        <f>IF(ISNUMBER(F326), INDEX(出力表!B:B,2), 0)+IF(ISNUMBER(I326), INDEX(出力表!B:B,3), 0)+IF(ISNUMBER(L326), INDEX(出力表!B:B,4), 0)+IF(ISNUMBER(O326), INDEX(出力表!B:B,5), 0)+IF(ISNUMBER(R326), INDEX(出力表!B:B,6), 0)+IF(ISNUMBER(U326), INDEX(出力表!B:B,7), 0)+IF(ISNUMBER(X326), INDEX(出力表!B:B,8), 0)+IF(ISNUMBER(AA326), INDEX(出力表!B:B,9), 0)+IF(ISNUMBER(AD326), INDEX(出力表!B:B,10), 0)+IF(ISNUMBER(AG326), INDEX(出力表!B:B,11), 0)+IF(ISNUMBER(AJ326), INDEX(出力表!B:B,12), 0)+IF(ISNUMBER(AM326), INDEX(出力表!B:B,13), 0)</f>
        <v>0</v>
      </c>
      <c r="AP326" t="str">
        <f t="shared" si="5"/>
        <v/>
      </c>
    </row>
    <row r="327" spans="1:42" x14ac:dyDescent="0.2">
      <c r="A327">
        <v>326</v>
      </c>
      <c r="B327">
        <f>IF(UPPER(Settings!B4)="TRUE", 乱数表!$Z327*Settings!B10, 0)</f>
        <v>-0.28098693338353253</v>
      </c>
      <c r="C327">
        <f>IF(UPPER(Settings!B4)="TRUE", 乱数表!$AA327*Settings!B11, 0)</f>
        <v>-3.0162772705204885E-2</v>
      </c>
      <c r="D327">
        <f>MIN(100, MAX(0, 100*BETAINV(乱数表!$B327, MAX(0.00000001, (1/(1+EXP(-(INDEX(係数表!G:G,2) + $B327))))*(EXP(INDEX(係数表!H:H,2) + INDEX(係数表!I:I,2)*LN(INDEX(出力表!C:C,2)+1)))), MAX(0.00000001, (1-(1/(1+EXP(-(INDEX(係数表!G:G,2) + $B327)))))*(EXP(INDEX(係数表!H:H,2) + INDEX(係数表!I:I,2)*LN(INDEX(出力表!C:C,2)+1)))))))</f>
        <v>52.91720027356137</v>
      </c>
      <c r="E327" t="e">
        <f>MIN(100, MAX(0, (100*(INDEX(出力表!D:D,2))/(EXP(INDEX(係数表!B:B,2) + $C327) + (INDEX(出力表!D:D,2)))) + (乱数表!$N327*(Settings!B12/(((INDEX(出力表!D:D,2))+1)^INDEX(係数表!E:E,2)*INDEX(係数表!F:F,2))))))</f>
        <v>#VALUE!</v>
      </c>
      <c r="F327" t="e">
        <f>MIN(100, MAX(0, (INDEX(出力表!D:D,2))*D327/MAX(E327, Settings!B3)))</f>
        <v>#VALUE!</v>
      </c>
      <c r="G327">
        <f>MIN(100, MAX(0, 100*BETAINV(乱数表!$C327, MAX(0.00000001, (1/(1+EXP(-(INDEX(係数表!G:G,3) + $B327))))*(EXP(INDEX(係数表!H:H,3) + INDEX(係数表!I:I,3)*LN(INDEX(出力表!C:C,3)+1)))), MAX(0.00000001, (1-(1/(1+EXP(-(INDEX(係数表!G:G,3) + $B327)))))*(EXP(INDEX(係数表!H:H,3) + INDEX(係数表!I:I,3)*LN(INDEX(出力表!C:C,3)+1)))))))</f>
        <v>82.843920315236204</v>
      </c>
      <c r="H327" t="e">
        <f>MIN(100, MAX(0, (100*(INDEX(出力表!D:D,3))/(EXP(INDEX(係数表!B:B,3) + $C327) + (INDEX(出力表!D:D,3)))) + (乱数表!$O327*(Settings!B12/(((INDEX(出力表!D:D,3))+1)^INDEX(係数表!E:E,3)*INDEX(係数表!F:F,3))))))</f>
        <v>#VALUE!</v>
      </c>
      <c r="I327" t="e">
        <f>MIN(100, MAX(0, (INDEX(出力表!D:D,3))*G327/MAX(H327, Settings!B3)))</f>
        <v>#VALUE!</v>
      </c>
      <c r="J327">
        <f>MIN(100, MAX(0, 100*BETAINV(乱数表!$D327, MAX(0.00000001, (1/(1+EXP(-(INDEX(係数表!G:G,4) + $B327))))*(EXP(INDEX(係数表!H:H,4) + INDEX(係数表!I:I,4)*LN(INDEX(出力表!C:C,4)+1)))), MAX(0.00000001, (1-(1/(1+EXP(-(INDEX(係数表!G:G,4) + $B327)))))*(EXP(INDEX(係数表!H:H,4) + INDEX(係数表!I:I,4)*LN(INDEX(出力表!C:C,4)+1)))))))</f>
        <v>74.147007371251547</v>
      </c>
      <c r="K327" t="e">
        <f>MIN(100, MAX(0, (100*(INDEX(出力表!D:D,4))/(EXP(INDEX(係数表!B:B,4) + $C327) + (INDEX(出力表!D:D,4)))) + (乱数表!$P327*(Settings!B12/(((INDEX(出力表!D:D,4))+1)^INDEX(係数表!E:E,4)*INDEX(係数表!F:F,4))))))</f>
        <v>#VALUE!</v>
      </c>
      <c r="L327" t="e">
        <f>MIN(100, MAX(0, (INDEX(出力表!D:D,4))*J327/MAX(K327, Settings!B3)))</f>
        <v>#VALUE!</v>
      </c>
      <c r="M327">
        <f>MIN(100, MAX(0, 100*BETAINV(乱数表!$E327, MAX(0.00000001, (1/(1+EXP(-(INDEX(係数表!G:G,5) + $B327))))*(EXP(INDEX(係数表!H:H,5) + INDEX(係数表!I:I,5)*LN(INDEX(出力表!C:C,5)+1)))), MAX(0.00000001, (1-(1/(1+EXP(-(INDEX(係数表!G:G,5) + $B327)))))*(EXP(INDEX(係数表!H:H,5) + INDEX(係数表!I:I,5)*LN(INDEX(出力表!C:C,5)+1)))))))</f>
        <v>90.539960018775872</v>
      </c>
      <c r="N327" t="e">
        <f>MIN(100, MAX(0, (100*(INDEX(出力表!D:D,5))/(EXP(INDEX(係数表!B:B,5) + $C327) + (INDEX(出力表!D:D,5)))) + (乱数表!$Q327*(Settings!B12/(((INDEX(出力表!D:D,5))+1)^INDEX(係数表!E:E,5)*INDEX(係数表!F:F,5))))))</f>
        <v>#VALUE!</v>
      </c>
      <c r="O327" t="e">
        <f>MIN(100, MAX(0, (INDEX(出力表!D:D,5))*M327/MAX(N327, Settings!B3)))</f>
        <v>#VALUE!</v>
      </c>
      <c r="P327">
        <f>MIN(100, MAX(0, 100*BETAINV(乱数表!$F327, MAX(0.00000001, (1/(1+EXP(-(INDEX(係数表!G:G,6) + $B327))))*(EXP(INDEX(係数表!H:H,6) + INDEX(係数表!I:I,6)*LN(INDEX(出力表!C:C,6)+1)))), MAX(0.00000001, (1-(1/(1+EXP(-(INDEX(係数表!G:G,6) + $B327)))))*(EXP(INDEX(係数表!H:H,6) + INDEX(係数表!I:I,6)*LN(INDEX(出力表!C:C,6)+1)))))))</f>
        <v>78.873525563430633</v>
      </c>
      <c r="Q327" t="e">
        <f>MIN(100, MAX(0, (100*(INDEX(出力表!D:D,6))/(EXP(INDEX(係数表!B:B,6) + $C327) + (INDEX(出力表!D:D,6)))) + (乱数表!$R327*(Settings!B12/(((INDEX(出力表!D:D,6))+1)^INDEX(係数表!E:E,6)*INDEX(係数表!F:F,6))))))</f>
        <v>#VALUE!</v>
      </c>
      <c r="R327" t="e">
        <f>MIN(100, MAX(0, (INDEX(出力表!D:D,6))*P327/MAX(Q327, Settings!B3)))</f>
        <v>#VALUE!</v>
      </c>
      <c r="S327">
        <f>MIN(100, MAX(0, 100*BETAINV(乱数表!$G327, MAX(0.00000001, (1/(1+EXP(-(INDEX(係数表!G:G,7) + $B327))))*(EXP(INDEX(係数表!H:H,7) + INDEX(係数表!I:I,7)*LN(INDEX(出力表!C:C,7)+1)))), MAX(0.00000001, (1-(1/(1+EXP(-(INDEX(係数表!G:G,7) + $B327)))))*(EXP(INDEX(係数表!H:H,7) + INDEX(係数表!I:I,7)*LN(INDEX(出力表!C:C,7)+1)))))))</f>
        <v>85.922028669790834</v>
      </c>
      <c r="T327" t="e">
        <f>MIN(100, MAX(0, (100*(INDEX(出力表!D:D,7))/(EXP(INDEX(係数表!B:B,7) + $C327) + (INDEX(出力表!D:D,7)))) + (乱数表!$S327*(Settings!B12/(((INDEX(出力表!D:D,7))+1)^INDEX(係数表!E:E,7)*INDEX(係数表!F:F,7))))))</f>
        <v>#VALUE!</v>
      </c>
      <c r="U327" t="e">
        <f>MIN(100, MAX(0, (INDEX(出力表!D:D,7))*S327/MAX(T327, Settings!B3)))</f>
        <v>#VALUE!</v>
      </c>
      <c r="V327">
        <f>MIN(100, MAX(0, 100*BETAINV(乱数表!$H327, MAX(0.00000001, (1/(1+EXP(-(INDEX(係数表!G:G,8) + $B327))))*(EXP(INDEX(係数表!H:H,8) + INDEX(係数表!I:I,8)*LN(INDEX(出力表!C:C,8)+1)))), MAX(0.00000001, (1-(1/(1+EXP(-(INDEX(係数表!G:G,8) + $B327)))))*(EXP(INDEX(係数表!H:H,8) + INDEX(係数表!I:I,8)*LN(INDEX(出力表!C:C,8)+1)))))))</f>
        <v>92.320638830454783</v>
      </c>
      <c r="W327" t="e">
        <f>MIN(100, MAX(0, (100*(INDEX(出力表!D:D,8))/(EXP(INDEX(係数表!B:B,8) + $C327) + (INDEX(出力表!D:D,8)))) + (乱数表!$T327*(Settings!B12/(((INDEX(出力表!D:D,8))+1)^INDEX(係数表!E:E,8)*INDEX(係数表!F:F,8))))))</f>
        <v>#VALUE!</v>
      </c>
      <c r="X327" t="e">
        <f>MIN(100, MAX(0, (INDEX(出力表!D:D,8))*V327/MAX(W327, Settings!B3)))</f>
        <v>#VALUE!</v>
      </c>
      <c r="Y327">
        <f>MIN(100, MAX(0, 100*BETAINV(乱数表!$I327, MAX(0.00000001, (1/(1+EXP(-(INDEX(係数表!G:G,9) + $B327))))*(EXP(INDEX(係数表!H:H,9) + INDEX(係数表!I:I,9)*LN(INDEX(出力表!C:C,9)+1)))), MAX(0.00000001, (1-(1/(1+EXP(-(INDEX(係数表!G:G,9) + $B327)))))*(EXP(INDEX(係数表!H:H,9) + INDEX(係数表!I:I,9)*LN(INDEX(出力表!C:C,9)+1)))))))</f>
        <v>65.056854684072491</v>
      </c>
      <c r="Z327" t="e">
        <f>MIN(100, MAX(0, (100*(INDEX(出力表!D:D,9))/(EXP(INDEX(係数表!B:B,9) + $C327) + (INDEX(出力表!D:D,9)))) + (乱数表!$U327*(Settings!B12/(((INDEX(出力表!D:D,9))+1)^INDEX(係数表!E:E,9)*INDEX(係数表!F:F,9))))))</f>
        <v>#VALUE!</v>
      </c>
      <c r="AA327" t="e">
        <f>MIN(100, MAX(0, (INDEX(出力表!D:D,9))*Y327/MAX(Z327, Settings!B3)))</f>
        <v>#VALUE!</v>
      </c>
      <c r="AB327">
        <f>MIN(100, MAX(0, 100*BETAINV(乱数表!$J327, MAX(0.00000001, (1/(1+EXP(-(INDEX(係数表!G:G,10) + $B327))))*(EXP(INDEX(係数表!H:H,10) + INDEX(係数表!I:I,10)*LN(INDEX(出力表!C:C,10)+1)))), MAX(0.00000001, (1-(1/(1+EXP(-(INDEX(係数表!G:G,10) + $B327)))))*(EXP(INDEX(係数表!H:H,10) + INDEX(係数表!I:I,10)*LN(INDEX(出力表!C:C,10)+1)))))))</f>
        <v>86.205489665379147</v>
      </c>
      <c r="AC327" t="e">
        <f>MIN(100, MAX(0, (100*(INDEX(出力表!D:D,10))/(EXP(INDEX(係数表!B:B,10) + $C327) + (INDEX(出力表!D:D,10)))) + (乱数表!$V327*(Settings!B12/(((INDEX(出力表!D:D,10))+1)^INDEX(係数表!E:E,10)*INDEX(係数表!F:F,10))))))</f>
        <v>#VALUE!</v>
      </c>
      <c r="AD327" t="e">
        <f>MIN(100, MAX(0, (INDEX(出力表!D:D,10))*AB327/MAX(AC327, Settings!B3)))</f>
        <v>#VALUE!</v>
      </c>
      <c r="AE327">
        <f>MIN(100, MAX(0, 100*BETAINV(乱数表!$K327, MAX(0.00000001, (1/(1+EXP(-(INDEX(係数表!G:G,11) + $B327))))*(EXP(INDEX(係数表!H:H,11) + INDEX(係数表!I:I,11)*LN(INDEX(出力表!C:C,11)+1)))), MAX(0.00000001, (1-(1/(1+EXP(-(INDEX(係数表!G:G,11) + $B327)))))*(EXP(INDEX(係数表!H:H,11) + INDEX(係数表!I:I,11)*LN(INDEX(出力表!C:C,11)+1)))))))</f>
        <v>86.942317672869862</v>
      </c>
      <c r="AF327" t="e">
        <f>MIN(100, MAX(0, (100*(INDEX(出力表!D:D,11))/(EXP(INDEX(係数表!B:B,11) + $C327) + (INDEX(出力表!D:D,11)))) + (乱数表!$W327*(Settings!B12/(((INDEX(出力表!D:D,11))+1)^INDEX(係数表!E:E,11)*INDEX(係数表!F:F,11))))))</f>
        <v>#VALUE!</v>
      </c>
      <c r="AG327" t="e">
        <f>MIN(100, MAX(0, (INDEX(出力表!D:D,11))*AE327/MAX(AF327, Settings!B3)))</f>
        <v>#VALUE!</v>
      </c>
      <c r="AH327">
        <f>MIN(100, MAX(0, 100*BETAINV(乱数表!$L327, MAX(0.00000001, (1/(1+EXP(-(INDEX(係数表!G:G,12) + $B327))))*(EXP(INDEX(係数表!H:H,12) + INDEX(係数表!I:I,12)*LN(INDEX(出力表!C:C,12)+1)))), MAX(0.00000001, (1-(1/(1+EXP(-(INDEX(係数表!G:G,12) + $B327)))))*(EXP(INDEX(係数表!H:H,12) + INDEX(係数表!I:I,12)*LN(INDEX(出力表!C:C,12)+1)))))))</f>
        <v>98.885175894528501</v>
      </c>
      <c r="AI327" t="e">
        <f>MIN(100, MAX(0, (100*(INDEX(出力表!D:D,12))/(EXP(INDEX(係数表!B:B,12) + $C327) + (INDEX(出力表!D:D,12)))) + (乱数表!$X327*(Settings!B12/(((INDEX(出力表!D:D,12))+1)^INDEX(係数表!E:E,12)*INDEX(係数表!F:F,12))))))</f>
        <v>#VALUE!</v>
      </c>
      <c r="AJ327" t="e">
        <f>MIN(100, MAX(0, (INDEX(出力表!D:D,12))*AH327/MAX(AI327, Settings!B3)))</f>
        <v>#VALUE!</v>
      </c>
      <c r="AK327">
        <f>MIN(100, MAX(0, 100*BETAINV(乱数表!$M327, MAX(0.00000001, (1/(1+EXP(-(INDEX(係数表!G:G,13) + $B327))))*(EXP(INDEX(係数表!H:H,13) + INDEX(係数表!I:I,13)*LN(INDEX(出力表!C:C,13)+1)))), MAX(0.00000001, (1-(1/(1+EXP(-(INDEX(係数表!G:G,13) + $B327)))))*(EXP(INDEX(係数表!H:H,13) + INDEX(係数表!I:I,13)*LN(INDEX(出力表!C:C,13)+1)))))))</f>
        <v>55.618953556571512</v>
      </c>
      <c r="AL327" t="e">
        <f>MIN(100, MAX(0, (100*(INDEX(出力表!D:D,13))/(EXP(INDEX(係数表!B:B,13) + $C327) + (INDEX(出力表!D:D,13)))) + (乱数表!$Y327*(Settings!B12/(((INDEX(出力表!D:D,13))+1)^INDEX(係数表!E:E,13)*INDEX(係数表!F:F,13))))))</f>
        <v>#VALUE!</v>
      </c>
      <c r="AM327" t="e">
        <f>MIN(100, MAX(0, (INDEX(出力表!D:D,13))*AK327/MAX(AL327, Settings!B3)))</f>
        <v>#VALUE!</v>
      </c>
      <c r="AN327">
        <f>IF(ISNUMBER(F327), INDEX(出力表!B:B,2)*F327, 0)+IF(ISNUMBER(I327), INDEX(出力表!B:B,3)*I327, 0)+IF(ISNUMBER(L327), INDEX(出力表!B:B,4)*L327, 0)+IF(ISNUMBER(O327), INDEX(出力表!B:B,5)*O327, 0)+IF(ISNUMBER(R327), INDEX(出力表!B:B,6)*R327, 0)+IF(ISNUMBER(U327), INDEX(出力表!B:B,7)*U327, 0)+IF(ISNUMBER(X327), INDEX(出力表!B:B,8)*X327, 0)+IF(ISNUMBER(AA327), INDEX(出力表!B:B,9)*AA327, 0)+IF(ISNUMBER(AD327), INDEX(出力表!B:B,10)*AD327, 0)+IF(ISNUMBER(AG327), INDEX(出力表!B:B,11)*AG327, 0)+IF(ISNUMBER(AJ327), INDEX(出力表!B:B,12)*AJ327, 0)+IF(ISNUMBER(AM327), INDEX(出力表!B:B,13)*AM327, 0)</f>
        <v>0</v>
      </c>
      <c r="AO327">
        <f>IF(ISNUMBER(F327), INDEX(出力表!B:B,2), 0)+IF(ISNUMBER(I327), INDEX(出力表!B:B,3), 0)+IF(ISNUMBER(L327), INDEX(出力表!B:B,4), 0)+IF(ISNUMBER(O327), INDEX(出力表!B:B,5), 0)+IF(ISNUMBER(R327), INDEX(出力表!B:B,6), 0)+IF(ISNUMBER(U327), INDEX(出力表!B:B,7), 0)+IF(ISNUMBER(X327), INDEX(出力表!B:B,8), 0)+IF(ISNUMBER(AA327), INDEX(出力表!B:B,9), 0)+IF(ISNUMBER(AD327), INDEX(出力表!B:B,10), 0)+IF(ISNUMBER(AG327), INDEX(出力表!B:B,11), 0)+IF(ISNUMBER(AJ327), INDEX(出力表!B:B,12), 0)+IF(ISNUMBER(AM327), INDEX(出力表!B:B,13), 0)</f>
        <v>0</v>
      </c>
      <c r="AP327" t="str">
        <f t="shared" si="5"/>
        <v/>
      </c>
    </row>
    <row r="328" spans="1:42" x14ac:dyDescent="0.2">
      <c r="A328">
        <v>327</v>
      </c>
      <c r="B328">
        <f>IF(UPPER(Settings!B4)="TRUE", 乱数表!$Z328*Settings!B10, 0)</f>
        <v>-0.26744781994316491</v>
      </c>
      <c r="C328">
        <f>IF(UPPER(Settings!B4)="TRUE", 乱数表!$AA328*Settings!B11, 0)</f>
        <v>-4.7938859420058794E-2</v>
      </c>
      <c r="D328">
        <f>MIN(100, MAX(0, 100*BETAINV(乱数表!$B328, MAX(0.00000001, (1/(1+EXP(-(INDEX(係数表!G:G,2) + $B328))))*(EXP(INDEX(係数表!H:H,2) + INDEX(係数表!I:I,2)*LN(INDEX(出力表!C:C,2)+1)))), MAX(0.00000001, (1-(1/(1+EXP(-(INDEX(係数表!G:G,2) + $B328)))))*(EXP(INDEX(係数表!H:H,2) + INDEX(係数表!I:I,2)*LN(INDEX(出力表!C:C,2)+1)))))))</f>
        <v>99.999966310724901</v>
      </c>
      <c r="E328" t="e">
        <f>MIN(100, MAX(0, (100*(INDEX(出力表!D:D,2))/(EXP(INDEX(係数表!B:B,2) + $C328) + (INDEX(出力表!D:D,2)))) + (乱数表!$N328*(Settings!B12/(((INDEX(出力表!D:D,2))+1)^INDEX(係数表!E:E,2)*INDEX(係数表!F:F,2))))))</f>
        <v>#VALUE!</v>
      </c>
      <c r="F328" t="e">
        <f>MIN(100, MAX(0, (INDEX(出力表!D:D,2))*D328/MAX(E328, Settings!B3)))</f>
        <v>#VALUE!</v>
      </c>
      <c r="G328">
        <f>MIN(100, MAX(0, 100*BETAINV(乱数表!$C328, MAX(0.00000001, (1/(1+EXP(-(INDEX(係数表!G:G,3) + $B328))))*(EXP(INDEX(係数表!H:H,3) + INDEX(係数表!I:I,3)*LN(INDEX(出力表!C:C,3)+1)))), MAX(0.00000001, (1-(1/(1+EXP(-(INDEX(係数表!G:G,3) + $B328)))))*(EXP(INDEX(係数表!H:H,3) + INDEX(係数表!I:I,3)*LN(INDEX(出力表!C:C,3)+1)))))))</f>
        <v>87.675871881992236</v>
      </c>
      <c r="H328" t="e">
        <f>MIN(100, MAX(0, (100*(INDEX(出力表!D:D,3))/(EXP(INDEX(係数表!B:B,3) + $C328) + (INDEX(出力表!D:D,3)))) + (乱数表!$O328*(Settings!B12/(((INDEX(出力表!D:D,3))+1)^INDEX(係数表!E:E,3)*INDEX(係数表!F:F,3))))))</f>
        <v>#VALUE!</v>
      </c>
      <c r="I328" t="e">
        <f>MIN(100, MAX(0, (INDEX(出力表!D:D,3))*G328/MAX(H328, Settings!B3)))</f>
        <v>#VALUE!</v>
      </c>
      <c r="J328">
        <f>MIN(100, MAX(0, 100*BETAINV(乱数表!$D328, MAX(0.00000001, (1/(1+EXP(-(INDEX(係数表!G:G,4) + $B328))))*(EXP(INDEX(係数表!H:H,4) + INDEX(係数表!I:I,4)*LN(INDEX(出力表!C:C,4)+1)))), MAX(0.00000001, (1-(1/(1+EXP(-(INDEX(係数表!G:G,4) + $B328)))))*(EXP(INDEX(係数表!H:H,4) + INDEX(係数表!I:I,4)*LN(INDEX(出力表!C:C,4)+1)))))))</f>
        <v>86.806657340170702</v>
      </c>
      <c r="K328" t="e">
        <f>MIN(100, MAX(0, (100*(INDEX(出力表!D:D,4))/(EXP(INDEX(係数表!B:B,4) + $C328) + (INDEX(出力表!D:D,4)))) + (乱数表!$P328*(Settings!B12/(((INDEX(出力表!D:D,4))+1)^INDEX(係数表!E:E,4)*INDEX(係数表!F:F,4))))))</f>
        <v>#VALUE!</v>
      </c>
      <c r="L328" t="e">
        <f>MIN(100, MAX(0, (INDEX(出力表!D:D,4))*J328/MAX(K328, Settings!B3)))</f>
        <v>#VALUE!</v>
      </c>
      <c r="M328">
        <f>MIN(100, MAX(0, 100*BETAINV(乱数表!$E328, MAX(0.00000001, (1/(1+EXP(-(INDEX(係数表!G:G,5) + $B328))))*(EXP(INDEX(係数表!H:H,5) + INDEX(係数表!I:I,5)*LN(INDEX(出力表!C:C,5)+1)))), MAX(0.00000001, (1-(1/(1+EXP(-(INDEX(係数表!G:G,5) + $B328)))))*(EXP(INDEX(係数表!H:H,5) + INDEX(係数表!I:I,5)*LN(INDEX(出力表!C:C,5)+1)))))))</f>
        <v>52.2445710083039</v>
      </c>
      <c r="N328" t="e">
        <f>MIN(100, MAX(0, (100*(INDEX(出力表!D:D,5))/(EXP(INDEX(係数表!B:B,5) + $C328) + (INDEX(出力表!D:D,5)))) + (乱数表!$Q328*(Settings!B12/(((INDEX(出力表!D:D,5))+1)^INDEX(係数表!E:E,5)*INDEX(係数表!F:F,5))))))</f>
        <v>#VALUE!</v>
      </c>
      <c r="O328" t="e">
        <f>MIN(100, MAX(0, (INDEX(出力表!D:D,5))*M328/MAX(N328, Settings!B3)))</f>
        <v>#VALUE!</v>
      </c>
      <c r="P328">
        <f>MIN(100, MAX(0, 100*BETAINV(乱数表!$F328, MAX(0.00000001, (1/(1+EXP(-(INDEX(係数表!G:G,6) + $B328))))*(EXP(INDEX(係数表!H:H,6) + INDEX(係数表!I:I,6)*LN(INDEX(出力表!C:C,6)+1)))), MAX(0.00000001, (1-(1/(1+EXP(-(INDEX(係数表!G:G,6) + $B328)))))*(EXP(INDEX(係数表!H:H,6) + INDEX(係数表!I:I,6)*LN(INDEX(出力表!C:C,6)+1)))))))</f>
        <v>84.252586248627395</v>
      </c>
      <c r="Q328" t="e">
        <f>MIN(100, MAX(0, (100*(INDEX(出力表!D:D,6))/(EXP(INDEX(係数表!B:B,6) + $C328) + (INDEX(出力表!D:D,6)))) + (乱数表!$R328*(Settings!B12/(((INDEX(出力表!D:D,6))+1)^INDEX(係数表!E:E,6)*INDEX(係数表!F:F,6))))))</f>
        <v>#VALUE!</v>
      </c>
      <c r="R328" t="e">
        <f>MIN(100, MAX(0, (INDEX(出力表!D:D,6))*P328/MAX(Q328, Settings!B3)))</f>
        <v>#VALUE!</v>
      </c>
      <c r="S328">
        <f>MIN(100, MAX(0, 100*BETAINV(乱数表!$G328, MAX(0.00000001, (1/(1+EXP(-(INDEX(係数表!G:G,7) + $B328))))*(EXP(INDEX(係数表!H:H,7) + INDEX(係数表!I:I,7)*LN(INDEX(出力表!C:C,7)+1)))), MAX(0.00000001, (1-(1/(1+EXP(-(INDEX(係数表!G:G,7) + $B328)))))*(EXP(INDEX(係数表!H:H,7) + INDEX(係数表!I:I,7)*LN(INDEX(出力表!C:C,7)+1)))))))</f>
        <v>89.210538407504671</v>
      </c>
      <c r="T328" t="e">
        <f>MIN(100, MAX(0, (100*(INDEX(出力表!D:D,7))/(EXP(INDEX(係数表!B:B,7) + $C328) + (INDEX(出力表!D:D,7)))) + (乱数表!$S328*(Settings!B12/(((INDEX(出力表!D:D,7))+1)^INDEX(係数表!E:E,7)*INDEX(係数表!F:F,7))))))</f>
        <v>#VALUE!</v>
      </c>
      <c r="U328" t="e">
        <f>MIN(100, MAX(0, (INDEX(出力表!D:D,7))*S328/MAX(T328, Settings!B3)))</f>
        <v>#VALUE!</v>
      </c>
      <c r="V328">
        <f>MIN(100, MAX(0, 100*BETAINV(乱数表!$H328, MAX(0.00000001, (1/(1+EXP(-(INDEX(係数表!G:G,8) + $B328))))*(EXP(INDEX(係数表!H:H,8) + INDEX(係数表!I:I,8)*LN(INDEX(出力表!C:C,8)+1)))), MAX(0.00000001, (1-(1/(1+EXP(-(INDEX(係数表!G:G,8) + $B328)))))*(EXP(INDEX(係数表!H:H,8) + INDEX(係数表!I:I,8)*LN(INDEX(出力表!C:C,8)+1)))))))</f>
        <v>70.726828190610135</v>
      </c>
      <c r="W328" t="e">
        <f>MIN(100, MAX(0, (100*(INDEX(出力表!D:D,8))/(EXP(INDEX(係数表!B:B,8) + $C328) + (INDEX(出力表!D:D,8)))) + (乱数表!$T328*(Settings!B12/(((INDEX(出力表!D:D,8))+1)^INDEX(係数表!E:E,8)*INDEX(係数表!F:F,8))))))</f>
        <v>#VALUE!</v>
      </c>
      <c r="X328" t="e">
        <f>MIN(100, MAX(0, (INDEX(出力表!D:D,8))*V328/MAX(W328, Settings!B3)))</f>
        <v>#VALUE!</v>
      </c>
      <c r="Y328">
        <f>MIN(100, MAX(0, 100*BETAINV(乱数表!$I328, MAX(0.00000001, (1/(1+EXP(-(INDEX(係数表!G:G,9) + $B328))))*(EXP(INDEX(係数表!H:H,9) + INDEX(係数表!I:I,9)*LN(INDEX(出力表!C:C,9)+1)))), MAX(0.00000001, (1-(1/(1+EXP(-(INDEX(係数表!G:G,9) + $B328)))))*(EXP(INDEX(係数表!H:H,9) + INDEX(係数表!I:I,9)*LN(INDEX(出力表!C:C,9)+1)))))))</f>
        <v>91.986037259840231</v>
      </c>
      <c r="Z328" t="e">
        <f>MIN(100, MAX(0, (100*(INDEX(出力表!D:D,9))/(EXP(INDEX(係数表!B:B,9) + $C328) + (INDEX(出力表!D:D,9)))) + (乱数表!$U328*(Settings!B12/(((INDEX(出力表!D:D,9))+1)^INDEX(係数表!E:E,9)*INDEX(係数表!F:F,9))))))</f>
        <v>#VALUE!</v>
      </c>
      <c r="AA328" t="e">
        <f>MIN(100, MAX(0, (INDEX(出力表!D:D,9))*Y328/MAX(Z328, Settings!B3)))</f>
        <v>#VALUE!</v>
      </c>
      <c r="AB328">
        <f>MIN(100, MAX(0, 100*BETAINV(乱数表!$J328, MAX(0.00000001, (1/(1+EXP(-(INDEX(係数表!G:G,10) + $B328))))*(EXP(INDEX(係数表!H:H,10) + INDEX(係数表!I:I,10)*LN(INDEX(出力表!C:C,10)+1)))), MAX(0.00000001, (1-(1/(1+EXP(-(INDEX(係数表!G:G,10) + $B328)))))*(EXP(INDEX(係数表!H:H,10) + INDEX(係数表!I:I,10)*LN(INDEX(出力表!C:C,10)+1)))))))</f>
        <v>92.825985622551357</v>
      </c>
      <c r="AC328" t="e">
        <f>MIN(100, MAX(0, (100*(INDEX(出力表!D:D,10))/(EXP(INDEX(係数表!B:B,10) + $C328) + (INDEX(出力表!D:D,10)))) + (乱数表!$V328*(Settings!B12/(((INDEX(出力表!D:D,10))+1)^INDEX(係数表!E:E,10)*INDEX(係数表!F:F,10))))))</f>
        <v>#VALUE!</v>
      </c>
      <c r="AD328" t="e">
        <f>MIN(100, MAX(0, (INDEX(出力表!D:D,10))*AB328/MAX(AC328, Settings!B3)))</f>
        <v>#VALUE!</v>
      </c>
      <c r="AE328">
        <f>MIN(100, MAX(0, 100*BETAINV(乱数表!$K328, MAX(0.00000001, (1/(1+EXP(-(INDEX(係数表!G:G,11) + $B328))))*(EXP(INDEX(係数表!H:H,11) + INDEX(係数表!I:I,11)*LN(INDEX(出力表!C:C,11)+1)))), MAX(0.00000001, (1-(1/(1+EXP(-(INDEX(係数表!G:G,11) + $B328)))))*(EXP(INDEX(係数表!H:H,11) + INDEX(係数表!I:I,11)*LN(INDEX(出力表!C:C,11)+1)))))))</f>
        <v>97.060954204208244</v>
      </c>
      <c r="AF328" t="e">
        <f>MIN(100, MAX(0, (100*(INDEX(出力表!D:D,11))/(EXP(INDEX(係数表!B:B,11) + $C328) + (INDEX(出力表!D:D,11)))) + (乱数表!$W328*(Settings!B12/(((INDEX(出力表!D:D,11))+1)^INDEX(係数表!E:E,11)*INDEX(係数表!F:F,11))))))</f>
        <v>#VALUE!</v>
      </c>
      <c r="AG328" t="e">
        <f>MIN(100, MAX(0, (INDEX(出力表!D:D,11))*AE328/MAX(AF328, Settings!B3)))</f>
        <v>#VALUE!</v>
      </c>
      <c r="AH328">
        <f>MIN(100, MAX(0, 100*BETAINV(乱数表!$L328, MAX(0.00000001, (1/(1+EXP(-(INDEX(係数表!G:G,12) + $B328))))*(EXP(INDEX(係数表!H:H,12) + INDEX(係数表!I:I,12)*LN(INDEX(出力表!C:C,12)+1)))), MAX(0.00000001, (1-(1/(1+EXP(-(INDEX(係数表!G:G,12) + $B328)))))*(EXP(INDEX(係数表!H:H,12) + INDEX(係数表!I:I,12)*LN(INDEX(出力表!C:C,12)+1)))))))</f>
        <v>99.27829947502191</v>
      </c>
      <c r="AI328" t="e">
        <f>MIN(100, MAX(0, (100*(INDEX(出力表!D:D,12))/(EXP(INDEX(係数表!B:B,12) + $C328) + (INDEX(出力表!D:D,12)))) + (乱数表!$X328*(Settings!B12/(((INDEX(出力表!D:D,12))+1)^INDEX(係数表!E:E,12)*INDEX(係数表!F:F,12))))))</f>
        <v>#VALUE!</v>
      </c>
      <c r="AJ328" t="e">
        <f>MIN(100, MAX(0, (INDEX(出力表!D:D,12))*AH328/MAX(AI328, Settings!B3)))</f>
        <v>#VALUE!</v>
      </c>
      <c r="AK328">
        <f>MIN(100, MAX(0, 100*BETAINV(乱数表!$M328, MAX(0.00000001, (1/(1+EXP(-(INDEX(係数表!G:G,13) + $B328))))*(EXP(INDEX(係数表!H:H,13) + INDEX(係数表!I:I,13)*LN(INDEX(出力表!C:C,13)+1)))), MAX(0.00000001, (1-(1/(1+EXP(-(INDEX(係数表!G:G,13) + $B328)))))*(EXP(INDEX(係数表!H:H,13) + INDEX(係数表!I:I,13)*LN(INDEX(出力表!C:C,13)+1)))))))</f>
        <v>99.895405640861171</v>
      </c>
      <c r="AL328" t="e">
        <f>MIN(100, MAX(0, (100*(INDEX(出力表!D:D,13))/(EXP(INDEX(係数表!B:B,13) + $C328) + (INDEX(出力表!D:D,13)))) + (乱数表!$Y328*(Settings!B12/(((INDEX(出力表!D:D,13))+1)^INDEX(係数表!E:E,13)*INDEX(係数表!F:F,13))))))</f>
        <v>#VALUE!</v>
      </c>
      <c r="AM328" t="e">
        <f>MIN(100, MAX(0, (INDEX(出力表!D:D,13))*AK328/MAX(AL328, Settings!B3)))</f>
        <v>#VALUE!</v>
      </c>
      <c r="AN328">
        <f>IF(ISNUMBER(F328), INDEX(出力表!B:B,2)*F328, 0)+IF(ISNUMBER(I328), INDEX(出力表!B:B,3)*I328, 0)+IF(ISNUMBER(L328), INDEX(出力表!B:B,4)*L328, 0)+IF(ISNUMBER(O328), INDEX(出力表!B:B,5)*O328, 0)+IF(ISNUMBER(R328), INDEX(出力表!B:B,6)*R328, 0)+IF(ISNUMBER(U328), INDEX(出力表!B:B,7)*U328, 0)+IF(ISNUMBER(X328), INDEX(出力表!B:B,8)*X328, 0)+IF(ISNUMBER(AA328), INDEX(出力表!B:B,9)*AA328, 0)+IF(ISNUMBER(AD328), INDEX(出力表!B:B,10)*AD328, 0)+IF(ISNUMBER(AG328), INDEX(出力表!B:B,11)*AG328, 0)+IF(ISNUMBER(AJ328), INDEX(出力表!B:B,12)*AJ328, 0)+IF(ISNUMBER(AM328), INDEX(出力表!B:B,13)*AM328, 0)</f>
        <v>0</v>
      </c>
      <c r="AO328">
        <f>IF(ISNUMBER(F328), INDEX(出力表!B:B,2), 0)+IF(ISNUMBER(I328), INDEX(出力表!B:B,3), 0)+IF(ISNUMBER(L328), INDEX(出力表!B:B,4), 0)+IF(ISNUMBER(O328), INDEX(出力表!B:B,5), 0)+IF(ISNUMBER(R328), INDEX(出力表!B:B,6), 0)+IF(ISNUMBER(U328), INDEX(出力表!B:B,7), 0)+IF(ISNUMBER(X328), INDEX(出力表!B:B,8), 0)+IF(ISNUMBER(AA328), INDEX(出力表!B:B,9), 0)+IF(ISNUMBER(AD328), INDEX(出力表!B:B,10), 0)+IF(ISNUMBER(AG328), INDEX(出力表!B:B,11), 0)+IF(ISNUMBER(AJ328), INDEX(出力表!B:B,12), 0)+IF(ISNUMBER(AM328), INDEX(出力表!B:B,13), 0)</f>
        <v>0</v>
      </c>
      <c r="AP328" t="str">
        <f t="shared" si="5"/>
        <v/>
      </c>
    </row>
    <row r="329" spans="1:42" x14ac:dyDescent="0.2">
      <c r="A329">
        <v>328</v>
      </c>
      <c r="B329">
        <f>IF(UPPER(Settings!B4)="TRUE", 乱数表!$Z329*Settings!B10, 0)</f>
        <v>0.10496574907824961</v>
      </c>
      <c r="C329">
        <f>IF(UPPER(Settings!B4)="TRUE", 乱数表!$AA329*Settings!B11, 0)</f>
        <v>-2.1725427464159355E-2</v>
      </c>
      <c r="D329">
        <f>MIN(100, MAX(0, 100*BETAINV(乱数表!$B329, MAX(0.00000001, (1/(1+EXP(-(INDEX(係数表!G:G,2) + $B329))))*(EXP(INDEX(係数表!H:H,2) + INDEX(係数表!I:I,2)*LN(INDEX(出力表!C:C,2)+1)))), MAX(0.00000001, (1-(1/(1+EXP(-(INDEX(係数表!G:G,2) + $B329)))))*(EXP(INDEX(係数表!H:H,2) + INDEX(係数表!I:I,2)*LN(INDEX(出力表!C:C,2)+1)))))))</f>
        <v>60.547511258097153</v>
      </c>
      <c r="E329" t="e">
        <f>MIN(100, MAX(0, (100*(INDEX(出力表!D:D,2))/(EXP(INDEX(係数表!B:B,2) + $C329) + (INDEX(出力表!D:D,2)))) + (乱数表!$N329*(Settings!B12/(((INDEX(出力表!D:D,2))+1)^INDEX(係数表!E:E,2)*INDEX(係数表!F:F,2))))))</f>
        <v>#VALUE!</v>
      </c>
      <c r="F329" t="e">
        <f>MIN(100, MAX(0, (INDEX(出力表!D:D,2))*D329/MAX(E329, Settings!B3)))</f>
        <v>#VALUE!</v>
      </c>
      <c r="G329">
        <f>MIN(100, MAX(0, 100*BETAINV(乱数表!$C329, MAX(0.00000001, (1/(1+EXP(-(INDEX(係数表!G:G,3) + $B329))))*(EXP(INDEX(係数表!H:H,3) + INDEX(係数表!I:I,3)*LN(INDEX(出力表!C:C,3)+1)))), MAX(0.00000001, (1-(1/(1+EXP(-(INDEX(係数表!G:G,3) + $B329)))))*(EXP(INDEX(係数表!H:H,3) + INDEX(係数表!I:I,3)*LN(INDEX(出力表!C:C,3)+1)))))))</f>
        <v>92.734525476266043</v>
      </c>
      <c r="H329" t="e">
        <f>MIN(100, MAX(0, (100*(INDEX(出力表!D:D,3))/(EXP(INDEX(係数表!B:B,3) + $C329) + (INDEX(出力表!D:D,3)))) + (乱数表!$O329*(Settings!B12/(((INDEX(出力表!D:D,3))+1)^INDEX(係数表!E:E,3)*INDEX(係数表!F:F,3))))))</f>
        <v>#VALUE!</v>
      </c>
      <c r="I329" t="e">
        <f>MIN(100, MAX(0, (INDEX(出力表!D:D,3))*G329/MAX(H329, Settings!B3)))</f>
        <v>#VALUE!</v>
      </c>
      <c r="J329">
        <f>MIN(100, MAX(0, 100*BETAINV(乱数表!$D329, MAX(0.00000001, (1/(1+EXP(-(INDEX(係数表!G:G,4) + $B329))))*(EXP(INDEX(係数表!H:H,4) + INDEX(係数表!I:I,4)*LN(INDEX(出力表!C:C,4)+1)))), MAX(0.00000001, (1-(1/(1+EXP(-(INDEX(係数表!G:G,4) + $B329)))))*(EXP(INDEX(係数表!H:H,4) + INDEX(係数表!I:I,4)*LN(INDEX(出力表!C:C,4)+1)))))))</f>
        <v>65.211358185824082</v>
      </c>
      <c r="K329" t="e">
        <f>MIN(100, MAX(0, (100*(INDEX(出力表!D:D,4))/(EXP(INDEX(係数表!B:B,4) + $C329) + (INDEX(出力表!D:D,4)))) + (乱数表!$P329*(Settings!B12/(((INDEX(出力表!D:D,4))+1)^INDEX(係数表!E:E,4)*INDEX(係数表!F:F,4))))))</f>
        <v>#VALUE!</v>
      </c>
      <c r="L329" t="e">
        <f>MIN(100, MAX(0, (INDEX(出力表!D:D,4))*J329/MAX(K329, Settings!B3)))</f>
        <v>#VALUE!</v>
      </c>
      <c r="M329">
        <f>MIN(100, MAX(0, 100*BETAINV(乱数表!$E329, MAX(0.00000001, (1/(1+EXP(-(INDEX(係数表!G:G,5) + $B329))))*(EXP(INDEX(係数表!H:H,5) + INDEX(係数表!I:I,5)*LN(INDEX(出力表!C:C,5)+1)))), MAX(0.00000001, (1-(1/(1+EXP(-(INDEX(係数表!G:G,5) + $B329)))))*(EXP(INDEX(係数表!H:H,5) + INDEX(係数表!I:I,5)*LN(INDEX(出力表!C:C,5)+1)))))))</f>
        <v>99.284914315492784</v>
      </c>
      <c r="N329" t="e">
        <f>MIN(100, MAX(0, (100*(INDEX(出力表!D:D,5))/(EXP(INDEX(係数表!B:B,5) + $C329) + (INDEX(出力表!D:D,5)))) + (乱数表!$Q329*(Settings!B12/(((INDEX(出力表!D:D,5))+1)^INDEX(係数表!E:E,5)*INDEX(係数表!F:F,5))))))</f>
        <v>#VALUE!</v>
      </c>
      <c r="O329" t="e">
        <f>MIN(100, MAX(0, (INDEX(出力表!D:D,5))*M329/MAX(N329, Settings!B3)))</f>
        <v>#VALUE!</v>
      </c>
      <c r="P329">
        <f>MIN(100, MAX(0, 100*BETAINV(乱数表!$F329, MAX(0.00000001, (1/(1+EXP(-(INDEX(係数表!G:G,6) + $B329))))*(EXP(INDEX(係数表!H:H,6) + INDEX(係数表!I:I,6)*LN(INDEX(出力表!C:C,6)+1)))), MAX(0.00000001, (1-(1/(1+EXP(-(INDEX(係数表!G:G,6) + $B329)))))*(EXP(INDEX(係数表!H:H,6) + INDEX(係数表!I:I,6)*LN(INDEX(出力表!C:C,6)+1)))))))</f>
        <v>94.09477168874156</v>
      </c>
      <c r="Q329" t="e">
        <f>MIN(100, MAX(0, (100*(INDEX(出力表!D:D,6))/(EXP(INDEX(係数表!B:B,6) + $C329) + (INDEX(出力表!D:D,6)))) + (乱数表!$R329*(Settings!B12/(((INDEX(出力表!D:D,6))+1)^INDEX(係数表!E:E,6)*INDEX(係数表!F:F,6))))))</f>
        <v>#VALUE!</v>
      </c>
      <c r="R329" t="e">
        <f>MIN(100, MAX(0, (INDEX(出力表!D:D,6))*P329/MAX(Q329, Settings!B3)))</f>
        <v>#VALUE!</v>
      </c>
      <c r="S329">
        <f>MIN(100, MAX(0, 100*BETAINV(乱数表!$G329, MAX(0.00000001, (1/(1+EXP(-(INDEX(係数表!G:G,7) + $B329))))*(EXP(INDEX(係数表!H:H,7) + INDEX(係数表!I:I,7)*LN(INDEX(出力表!C:C,7)+1)))), MAX(0.00000001, (1-(1/(1+EXP(-(INDEX(係数表!G:G,7) + $B329)))))*(EXP(INDEX(係数表!H:H,7) + INDEX(係数表!I:I,7)*LN(INDEX(出力表!C:C,7)+1)))))))</f>
        <v>94.269593340487006</v>
      </c>
      <c r="T329" t="e">
        <f>MIN(100, MAX(0, (100*(INDEX(出力表!D:D,7))/(EXP(INDEX(係数表!B:B,7) + $C329) + (INDEX(出力表!D:D,7)))) + (乱数表!$S329*(Settings!B12/(((INDEX(出力表!D:D,7))+1)^INDEX(係数表!E:E,7)*INDEX(係数表!F:F,7))))))</f>
        <v>#VALUE!</v>
      </c>
      <c r="U329" t="e">
        <f>MIN(100, MAX(0, (INDEX(出力表!D:D,7))*S329/MAX(T329, Settings!B3)))</f>
        <v>#VALUE!</v>
      </c>
      <c r="V329">
        <f>MIN(100, MAX(0, 100*BETAINV(乱数表!$H329, MAX(0.00000001, (1/(1+EXP(-(INDEX(係数表!G:G,8) + $B329))))*(EXP(INDEX(係数表!H:H,8) + INDEX(係数表!I:I,8)*LN(INDEX(出力表!C:C,8)+1)))), MAX(0.00000001, (1-(1/(1+EXP(-(INDEX(係数表!G:G,8) + $B329)))))*(EXP(INDEX(係数表!H:H,8) + INDEX(係数表!I:I,8)*LN(INDEX(出力表!C:C,8)+1)))))))</f>
        <v>98.317391202377308</v>
      </c>
      <c r="W329" t="e">
        <f>MIN(100, MAX(0, (100*(INDEX(出力表!D:D,8))/(EXP(INDEX(係数表!B:B,8) + $C329) + (INDEX(出力表!D:D,8)))) + (乱数表!$T329*(Settings!B12/(((INDEX(出力表!D:D,8))+1)^INDEX(係数表!E:E,8)*INDEX(係数表!F:F,8))))))</f>
        <v>#VALUE!</v>
      </c>
      <c r="X329" t="e">
        <f>MIN(100, MAX(0, (INDEX(出力表!D:D,8))*V329/MAX(W329, Settings!B3)))</f>
        <v>#VALUE!</v>
      </c>
      <c r="Y329">
        <f>MIN(100, MAX(0, 100*BETAINV(乱数表!$I329, MAX(0.00000001, (1/(1+EXP(-(INDEX(係数表!G:G,9) + $B329))))*(EXP(INDEX(係数表!H:H,9) + INDEX(係数表!I:I,9)*LN(INDEX(出力表!C:C,9)+1)))), MAX(0.00000001, (1-(1/(1+EXP(-(INDEX(係数表!G:G,9) + $B329)))))*(EXP(INDEX(係数表!H:H,9) + INDEX(係数表!I:I,9)*LN(INDEX(出力表!C:C,9)+1)))))))</f>
        <v>90.643530457675965</v>
      </c>
      <c r="Z329" t="e">
        <f>MIN(100, MAX(0, (100*(INDEX(出力表!D:D,9))/(EXP(INDEX(係数表!B:B,9) + $C329) + (INDEX(出力表!D:D,9)))) + (乱数表!$U329*(Settings!B12/(((INDEX(出力表!D:D,9))+1)^INDEX(係数表!E:E,9)*INDEX(係数表!F:F,9))))))</f>
        <v>#VALUE!</v>
      </c>
      <c r="AA329" t="e">
        <f>MIN(100, MAX(0, (INDEX(出力表!D:D,9))*Y329/MAX(Z329, Settings!B3)))</f>
        <v>#VALUE!</v>
      </c>
      <c r="AB329">
        <f>MIN(100, MAX(0, 100*BETAINV(乱数表!$J329, MAX(0.00000001, (1/(1+EXP(-(INDEX(係数表!G:G,10) + $B329))))*(EXP(INDEX(係数表!H:H,10) + INDEX(係数表!I:I,10)*LN(INDEX(出力表!C:C,10)+1)))), MAX(0.00000001, (1-(1/(1+EXP(-(INDEX(係数表!G:G,10) + $B329)))))*(EXP(INDEX(係数表!H:H,10) + INDEX(係数表!I:I,10)*LN(INDEX(出力表!C:C,10)+1)))))))</f>
        <v>94.040635100431558</v>
      </c>
      <c r="AC329" t="e">
        <f>MIN(100, MAX(0, (100*(INDEX(出力表!D:D,10))/(EXP(INDEX(係数表!B:B,10) + $C329) + (INDEX(出力表!D:D,10)))) + (乱数表!$V329*(Settings!B12/(((INDEX(出力表!D:D,10))+1)^INDEX(係数表!E:E,10)*INDEX(係数表!F:F,10))))))</f>
        <v>#VALUE!</v>
      </c>
      <c r="AD329" t="e">
        <f>MIN(100, MAX(0, (INDEX(出力表!D:D,10))*AB329/MAX(AC329, Settings!B3)))</f>
        <v>#VALUE!</v>
      </c>
      <c r="AE329">
        <f>MIN(100, MAX(0, 100*BETAINV(乱数表!$K329, MAX(0.00000001, (1/(1+EXP(-(INDEX(係数表!G:G,11) + $B329))))*(EXP(INDEX(係数表!H:H,11) + INDEX(係数表!I:I,11)*LN(INDEX(出力表!C:C,11)+1)))), MAX(0.00000001, (1-(1/(1+EXP(-(INDEX(係数表!G:G,11) + $B329)))))*(EXP(INDEX(係数表!H:H,11) + INDEX(係数表!I:I,11)*LN(INDEX(出力表!C:C,11)+1)))))))</f>
        <v>99.9942133589512</v>
      </c>
      <c r="AF329" t="e">
        <f>MIN(100, MAX(0, (100*(INDEX(出力表!D:D,11))/(EXP(INDEX(係数表!B:B,11) + $C329) + (INDEX(出力表!D:D,11)))) + (乱数表!$W329*(Settings!B12/(((INDEX(出力表!D:D,11))+1)^INDEX(係数表!E:E,11)*INDEX(係数表!F:F,11))))))</f>
        <v>#VALUE!</v>
      </c>
      <c r="AG329" t="e">
        <f>MIN(100, MAX(0, (INDEX(出力表!D:D,11))*AE329/MAX(AF329, Settings!B3)))</f>
        <v>#VALUE!</v>
      </c>
      <c r="AH329">
        <f>MIN(100, MAX(0, 100*BETAINV(乱数表!$L329, MAX(0.00000001, (1/(1+EXP(-(INDEX(係数表!G:G,12) + $B329))))*(EXP(INDEX(係数表!H:H,12) + INDEX(係数表!I:I,12)*LN(INDEX(出力表!C:C,12)+1)))), MAX(0.00000001, (1-(1/(1+EXP(-(INDEX(係数表!G:G,12) + $B329)))))*(EXP(INDEX(係数表!H:H,12) + INDEX(係数表!I:I,12)*LN(INDEX(出力表!C:C,12)+1)))))))</f>
        <v>99.951717102208377</v>
      </c>
      <c r="AI329" t="e">
        <f>MIN(100, MAX(0, (100*(INDEX(出力表!D:D,12))/(EXP(INDEX(係数表!B:B,12) + $C329) + (INDEX(出力表!D:D,12)))) + (乱数表!$X329*(Settings!B12/(((INDEX(出力表!D:D,12))+1)^INDEX(係数表!E:E,12)*INDEX(係数表!F:F,12))))))</f>
        <v>#VALUE!</v>
      </c>
      <c r="AJ329" t="e">
        <f>MIN(100, MAX(0, (INDEX(出力表!D:D,12))*AH329/MAX(AI329, Settings!B3)))</f>
        <v>#VALUE!</v>
      </c>
      <c r="AK329">
        <f>MIN(100, MAX(0, 100*BETAINV(乱数表!$M329, MAX(0.00000001, (1/(1+EXP(-(INDEX(係数表!G:G,13) + $B329))))*(EXP(INDEX(係数表!H:H,13) + INDEX(係数表!I:I,13)*LN(INDEX(出力表!C:C,13)+1)))), MAX(0.00000001, (1-(1/(1+EXP(-(INDEX(係数表!G:G,13) + $B329)))))*(EXP(INDEX(係数表!H:H,13) + INDEX(係数表!I:I,13)*LN(INDEX(出力表!C:C,13)+1)))))))</f>
        <v>90.739764134389304</v>
      </c>
      <c r="AL329" t="e">
        <f>MIN(100, MAX(0, (100*(INDEX(出力表!D:D,13))/(EXP(INDEX(係数表!B:B,13) + $C329) + (INDEX(出力表!D:D,13)))) + (乱数表!$Y329*(Settings!B12/(((INDEX(出力表!D:D,13))+1)^INDEX(係数表!E:E,13)*INDEX(係数表!F:F,13))))))</f>
        <v>#VALUE!</v>
      </c>
      <c r="AM329" t="e">
        <f>MIN(100, MAX(0, (INDEX(出力表!D:D,13))*AK329/MAX(AL329, Settings!B3)))</f>
        <v>#VALUE!</v>
      </c>
      <c r="AN329">
        <f>IF(ISNUMBER(F329), INDEX(出力表!B:B,2)*F329, 0)+IF(ISNUMBER(I329), INDEX(出力表!B:B,3)*I329, 0)+IF(ISNUMBER(L329), INDEX(出力表!B:B,4)*L329, 0)+IF(ISNUMBER(O329), INDEX(出力表!B:B,5)*O329, 0)+IF(ISNUMBER(R329), INDEX(出力表!B:B,6)*R329, 0)+IF(ISNUMBER(U329), INDEX(出力表!B:B,7)*U329, 0)+IF(ISNUMBER(X329), INDEX(出力表!B:B,8)*X329, 0)+IF(ISNUMBER(AA329), INDEX(出力表!B:B,9)*AA329, 0)+IF(ISNUMBER(AD329), INDEX(出力表!B:B,10)*AD329, 0)+IF(ISNUMBER(AG329), INDEX(出力表!B:B,11)*AG329, 0)+IF(ISNUMBER(AJ329), INDEX(出力表!B:B,12)*AJ329, 0)+IF(ISNUMBER(AM329), INDEX(出力表!B:B,13)*AM329, 0)</f>
        <v>0</v>
      </c>
      <c r="AO329">
        <f>IF(ISNUMBER(F329), INDEX(出力表!B:B,2), 0)+IF(ISNUMBER(I329), INDEX(出力表!B:B,3), 0)+IF(ISNUMBER(L329), INDEX(出力表!B:B,4), 0)+IF(ISNUMBER(O329), INDEX(出力表!B:B,5), 0)+IF(ISNUMBER(R329), INDEX(出力表!B:B,6), 0)+IF(ISNUMBER(U329), INDEX(出力表!B:B,7), 0)+IF(ISNUMBER(X329), INDEX(出力表!B:B,8), 0)+IF(ISNUMBER(AA329), INDEX(出力表!B:B,9), 0)+IF(ISNUMBER(AD329), INDEX(出力表!B:B,10), 0)+IF(ISNUMBER(AG329), INDEX(出力表!B:B,11), 0)+IF(ISNUMBER(AJ329), INDEX(出力表!B:B,12), 0)+IF(ISNUMBER(AM329), INDEX(出力表!B:B,13), 0)</f>
        <v>0</v>
      </c>
      <c r="AP329" t="str">
        <f t="shared" si="5"/>
        <v/>
      </c>
    </row>
    <row r="330" spans="1:42" x14ac:dyDescent="0.2">
      <c r="A330">
        <v>329</v>
      </c>
      <c r="B330">
        <f>IF(UPPER(Settings!B4)="TRUE", 乱数表!$Z330*Settings!B10, 0)</f>
        <v>1.003060637990353E-2</v>
      </c>
      <c r="C330">
        <f>IF(UPPER(Settings!B4)="TRUE", 乱数表!$AA330*Settings!B11, 0)</f>
        <v>-2.4503250645043901E-2</v>
      </c>
      <c r="D330">
        <f>MIN(100, MAX(0, 100*BETAINV(乱数表!$B330, MAX(0.00000001, (1/(1+EXP(-(INDEX(係数表!G:G,2) + $B330))))*(EXP(INDEX(係数表!H:H,2) + INDEX(係数表!I:I,2)*LN(INDEX(出力表!C:C,2)+1)))), MAX(0.00000001, (1-(1/(1+EXP(-(INDEX(係数表!G:G,2) + $B330)))))*(EXP(INDEX(係数表!H:H,2) + INDEX(係数表!I:I,2)*LN(INDEX(出力表!C:C,2)+1)))))))</f>
        <v>90.744863002701081</v>
      </c>
      <c r="E330" t="e">
        <f>MIN(100, MAX(0, (100*(INDEX(出力表!D:D,2))/(EXP(INDEX(係数表!B:B,2) + $C330) + (INDEX(出力表!D:D,2)))) + (乱数表!$N330*(Settings!B12/(((INDEX(出力表!D:D,2))+1)^INDEX(係数表!E:E,2)*INDEX(係数表!F:F,2))))))</f>
        <v>#VALUE!</v>
      </c>
      <c r="F330" t="e">
        <f>MIN(100, MAX(0, (INDEX(出力表!D:D,2))*D330/MAX(E330, Settings!B3)))</f>
        <v>#VALUE!</v>
      </c>
      <c r="G330">
        <f>MIN(100, MAX(0, 100*BETAINV(乱数表!$C330, MAX(0.00000001, (1/(1+EXP(-(INDEX(係数表!G:G,3) + $B330))))*(EXP(INDEX(係数表!H:H,3) + INDEX(係数表!I:I,3)*LN(INDEX(出力表!C:C,3)+1)))), MAX(0.00000001, (1-(1/(1+EXP(-(INDEX(係数表!G:G,3) + $B330)))))*(EXP(INDEX(係数表!H:H,3) + INDEX(係数表!I:I,3)*LN(INDEX(出力表!C:C,3)+1)))))))</f>
        <v>40.36761456972112</v>
      </c>
      <c r="H330" t="e">
        <f>MIN(100, MAX(0, (100*(INDEX(出力表!D:D,3))/(EXP(INDEX(係数表!B:B,3) + $C330) + (INDEX(出力表!D:D,3)))) + (乱数表!$O330*(Settings!B12/(((INDEX(出力表!D:D,3))+1)^INDEX(係数表!E:E,3)*INDEX(係数表!F:F,3))))))</f>
        <v>#VALUE!</v>
      </c>
      <c r="I330" t="e">
        <f>MIN(100, MAX(0, (INDEX(出力表!D:D,3))*G330/MAX(H330, Settings!B3)))</f>
        <v>#VALUE!</v>
      </c>
      <c r="J330">
        <f>MIN(100, MAX(0, 100*BETAINV(乱数表!$D330, MAX(0.00000001, (1/(1+EXP(-(INDEX(係数表!G:G,4) + $B330))))*(EXP(INDEX(係数表!H:H,4) + INDEX(係数表!I:I,4)*LN(INDEX(出力表!C:C,4)+1)))), MAX(0.00000001, (1-(1/(1+EXP(-(INDEX(係数表!G:G,4) + $B330)))))*(EXP(INDEX(係数表!H:H,4) + INDEX(係数表!I:I,4)*LN(INDEX(出力表!C:C,4)+1)))))))</f>
        <v>81.592272479636733</v>
      </c>
      <c r="K330" t="e">
        <f>MIN(100, MAX(0, (100*(INDEX(出力表!D:D,4))/(EXP(INDEX(係数表!B:B,4) + $C330) + (INDEX(出力表!D:D,4)))) + (乱数表!$P330*(Settings!B12/(((INDEX(出力表!D:D,4))+1)^INDEX(係数表!E:E,4)*INDEX(係数表!F:F,4))))))</f>
        <v>#VALUE!</v>
      </c>
      <c r="L330" t="e">
        <f>MIN(100, MAX(0, (INDEX(出力表!D:D,4))*J330/MAX(K330, Settings!B3)))</f>
        <v>#VALUE!</v>
      </c>
      <c r="M330">
        <f>MIN(100, MAX(0, 100*BETAINV(乱数表!$E330, MAX(0.00000001, (1/(1+EXP(-(INDEX(係数表!G:G,5) + $B330))))*(EXP(INDEX(係数表!H:H,5) + INDEX(係数表!I:I,5)*LN(INDEX(出力表!C:C,5)+1)))), MAX(0.00000001, (1-(1/(1+EXP(-(INDEX(係数表!G:G,5) + $B330)))))*(EXP(INDEX(係数表!H:H,5) + INDEX(係数表!I:I,5)*LN(INDEX(出力表!C:C,5)+1)))))))</f>
        <v>82.253215792297425</v>
      </c>
      <c r="N330" t="e">
        <f>MIN(100, MAX(0, (100*(INDEX(出力表!D:D,5))/(EXP(INDEX(係数表!B:B,5) + $C330) + (INDEX(出力表!D:D,5)))) + (乱数表!$Q330*(Settings!B12/(((INDEX(出力表!D:D,5))+1)^INDEX(係数表!E:E,5)*INDEX(係数表!F:F,5))))))</f>
        <v>#VALUE!</v>
      </c>
      <c r="O330" t="e">
        <f>MIN(100, MAX(0, (INDEX(出力表!D:D,5))*M330/MAX(N330, Settings!B3)))</f>
        <v>#VALUE!</v>
      </c>
      <c r="P330">
        <f>MIN(100, MAX(0, 100*BETAINV(乱数表!$F330, MAX(0.00000001, (1/(1+EXP(-(INDEX(係数表!G:G,6) + $B330))))*(EXP(INDEX(係数表!H:H,6) + INDEX(係数表!I:I,6)*LN(INDEX(出力表!C:C,6)+1)))), MAX(0.00000001, (1-(1/(1+EXP(-(INDEX(係数表!G:G,6) + $B330)))))*(EXP(INDEX(係数表!H:H,6) + INDEX(係数表!I:I,6)*LN(INDEX(出力表!C:C,6)+1)))))))</f>
        <v>94.777578316752624</v>
      </c>
      <c r="Q330" t="e">
        <f>MIN(100, MAX(0, (100*(INDEX(出力表!D:D,6))/(EXP(INDEX(係数表!B:B,6) + $C330) + (INDEX(出力表!D:D,6)))) + (乱数表!$R330*(Settings!B12/(((INDEX(出力表!D:D,6))+1)^INDEX(係数表!E:E,6)*INDEX(係数表!F:F,6))))))</f>
        <v>#VALUE!</v>
      </c>
      <c r="R330" t="e">
        <f>MIN(100, MAX(0, (INDEX(出力表!D:D,6))*P330/MAX(Q330, Settings!B3)))</f>
        <v>#VALUE!</v>
      </c>
      <c r="S330">
        <f>MIN(100, MAX(0, 100*BETAINV(乱数表!$G330, MAX(0.00000001, (1/(1+EXP(-(INDEX(係数表!G:G,7) + $B330))))*(EXP(INDEX(係数表!H:H,7) + INDEX(係数表!I:I,7)*LN(INDEX(出力表!C:C,7)+1)))), MAX(0.00000001, (1-(1/(1+EXP(-(INDEX(係数表!G:G,7) + $B330)))))*(EXP(INDEX(係数表!H:H,7) + INDEX(係数表!I:I,7)*LN(INDEX(出力表!C:C,7)+1)))))))</f>
        <v>55.569082256091363</v>
      </c>
      <c r="T330" t="e">
        <f>MIN(100, MAX(0, (100*(INDEX(出力表!D:D,7))/(EXP(INDEX(係数表!B:B,7) + $C330) + (INDEX(出力表!D:D,7)))) + (乱数表!$S330*(Settings!B12/(((INDEX(出力表!D:D,7))+1)^INDEX(係数表!E:E,7)*INDEX(係数表!F:F,7))))))</f>
        <v>#VALUE!</v>
      </c>
      <c r="U330" t="e">
        <f>MIN(100, MAX(0, (INDEX(出力表!D:D,7))*S330/MAX(T330, Settings!B3)))</f>
        <v>#VALUE!</v>
      </c>
      <c r="V330">
        <f>MIN(100, MAX(0, 100*BETAINV(乱数表!$H330, MAX(0.00000001, (1/(1+EXP(-(INDEX(係数表!G:G,8) + $B330))))*(EXP(INDEX(係数表!H:H,8) + INDEX(係数表!I:I,8)*LN(INDEX(出力表!C:C,8)+1)))), MAX(0.00000001, (1-(1/(1+EXP(-(INDEX(係数表!G:G,8) + $B330)))))*(EXP(INDEX(係数表!H:H,8) + INDEX(係数表!I:I,8)*LN(INDEX(出力表!C:C,8)+1)))))))</f>
        <v>89.831343131595929</v>
      </c>
      <c r="W330" t="e">
        <f>MIN(100, MAX(0, (100*(INDEX(出力表!D:D,8))/(EXP(INDEX(係数表!B:B,8) + $C330) + (INDEX(出力表!D:D,8)))) + (乱数表!$T330*(Settings!B12/(((INDEX(出力表!D:D,8))+1)^INDEX(係数表!E:E,8)*INDEX(係数表!F:F,8))))))</f>
        <v>#VALUE!</v>
      </c>
      <c r="X330" t="e">
        <f>MIN(100, MAX(0, (INDEX(出力表!D:D,8))*V330/MAX(W330, Settings!B3)))</f>
        <v>#VALUE!</v>
      </c>
      <c r="Y330">
        <f>MIN(100, MAX(0, 100*BETAINV(乱数表!$I330, MAX(0.00000001, (1/(1+EXP(-(INDEX(係数表!G:G,9) + $B330))))*(EXP(INDEX(係数表!H:H,9) + INDEX(係数表!I:I,9)*LN(INDEX(出力表!C:C,9)+1)))), MAX(0.00000001, (1-(1/(1+EXP(-(INDEX(係数表!G:G,9) + $B330)))))*(EXP(INDEX(係数表!H:H,9) + INDEX(係数表!I:I,9)*LN(INDEX(出力表!C:C,9)+1)))))))</f>
        <v>98.577499103767792</v>
      </c>
      <c r="Z330" t="e">
        <f>MIN(100, MAX(0, (100*(INDEX(出力表!D:D,9))/(EXP(INDEX(係数表!B:B,9) + $C330) + (INDEX(出力表!D:D,9)))) + (乱数表!$U330*(Settings!B12/(((INDEX(出力表!D:D,9))+1)^INDEX(係数表!E:E,9)*INDEX(係数表!F:F,9))))))</f>
        <v>#VALUE!</v>
      </c>
      <c r="AA330" t="e">
        <f>MIN(100, MAX(0, (INDEX(出力表!D:D,9))*Y330/MAX(Z330, Settings!B3)))</f>
        <v>#VALUE!</v>
      </c>
      <c r="AB330">
        <f>MIN(100, MAX(0, 100*BETAINV(乱数表!$J330, MAX(0.00000001, (1/(1+EXP(-(INDEX(係数表!G:G,10) + $B330))))*(EXP(INDEX(係数表!H:H,10) + INDEX(係数表!I:I,10)*LN(INDEX(出力表!C:C,10)+1)))), MAX(0.00000001, (1-(1/(1+EXP(-(INDEX(係数表!G:G,10) + $B330)))))*(EXP(INDEX(係数表!H:H,10) + INDEX(係数表!I:I,10)*LN(INDEX(出力表!C:C,10)+1)))))))</f>
        <v>77.618358938724697</v>
      </c>
      <c r="AC330" t="e">
        <f>MIN(100, MAX(0, (100*(INDEX(出力表!D:D,10))/(EXP(INDEX(係数表!B:B,10) + $C330) + (INDEX(出力表!D:D,10)))) + (乱数表!$V330*(Settings!B12/(((INDEX(出力表!D:D,10))+1)^INDEX(係数表!E:E,10)*INDEX(係数表!F:F,10))))))</f>
        <v>#VALUE!</v>
      </c>
      <c r="AD330" t="e">
        <f>MIN(100, MAX(0, (INDEX(出力表!D:D,10))*AB330/MAX(AC330, Settings!B3)))</f>
        <v>#VALUE!</v>
      </c>
      <c r="AE330">
        <f>MIN(100, MAX(0, 100*BETAINV(乱数表!$K330, MAX(0.00000001, (1/(1+EXP(-(INDEX(係数表!G:G,11) + $B330))))*(EXP(INDEX(係数表!H:H,11) + INDEX(係数表!I:I,11)*LN(INDEX(出力表!C:C,11)+1)))), MAX(0.00000001, (1-(1/(1+EXP(-(INDEX(係数表!G:G,11) + $B330)))))*(EXP(INDEX(係数表!H:H,11) + INDEX(係数表!I:I,11)*LN(INDEX(出力表!C:C,11)+1)))))))</f>
        <v>95.994814264534966</v>
      </c>
      <c r="AF330" t="e">
        <f>MIN(100, MAX(0, (100*(INDEX(出力表!D:D,11))/(EXP(INDEX(係数表!B:B,11) + $C330) + (INDEX(出力表!D:D,11)))) + (乱数表!$W330*(Settings!B12/(((INDEX(出力表!D:D,11))+1)^INDEX(係数表!E:E,11)*INDEX(係数表!F:F,11))))))</f>
        <v>#VALUE!</v>
      </c>
      <c r="AG330" t="e">
        <f>MIN(100, MAX(0, (INDEX(出力表!D:D,11))*AE330/MAX(AF330, Settings!B3)))</f>
        <v>#VALUE!</v>
      </c>
      <c r="AH330">
        <f>MIN(100, MAX(0, 100*BETAINV(乱数表!$L330, MAX(0.00000001, (1/(1+EXP(-(INDEX(係数表!G:G,12) + $B330))))*(EXP(INDEX(係数表!H:H,12) + INDEX(係数表!I:I,12)*LN(INDEX(出力表!C:C,12)+1)))), MAX(0.00000001, (1-(1/(1+EXP(-(INDEX(係数表!G:G,12) + $B330)))))*(EXP(INDEX(係数表!H:H,12) + INDEX(係数表!I:I,12)*LN(INDEX(出力表!C:C,12)+1)))))))</f>
        <v>96.38752565527777</v>
      </c>
      <c r="AI330" t="e">
        <f>MIN(100, MAX(0, (100*(INDEX(出力表!D:D,12))/(EXP(INDEX(係数表!B:B,12) + $C330) + (INDEX(出力表!D:D,12)))) + (乱数表!$X330*(Settings!B12/(((INDEX(出力表!D:D,12))+1)^INDEX(係数表!E:E,12)*INDEX(係数表!F:F,12))))))</f>
        <v>#VALUE!</v>
      </c>
      <c r="AJ330" t="e">
        <f>MIN(100, MAX(0, (INDEX(出力表!D:D,12))*AH330/MAX(AI330, Settings!B3)))</f>
        <v>#VALUE!</v>
      </c>
      <c r="AK330">
        <f>MIN(100, MAX(0, 100*BETAINV(乱数表!$M330, MAX(0.00000001, (1/(1+EXP(-(INDEX(係数表!G:G,13) + $B330))))*(EXP(INDEX(係数表!H:H,13) + INDEX(係数表!I:I,13)*LN(INDEX(出力表!C:C,13)+1)))), MAX(0.00000001, (1-(1/(1+EXP(-(INDEX(係数表!G:G,13) + $B330)))))*(EXP(INDEX(係数表!H:H,13) + INDEX(係数表!I:I,13)*LN(INDEX(出力表!C:C,13)+1)))))))</f>
        <v>99.482812953041375</v>
      </c>
      <c r="AL330" t="e">
        <f>MIN(100, MAX(0, (100*(INDEX(出力表!D:D,13))/(EXP(INDEX(係数表!B:B,13) + $C330) + (INDEX(出力表!D:D,13)))) + (乱数表!$Y330*(Settings!B12/(((INDEX(出力表!D:D,13))+1)^INDEX(係数表!E:E,13)*INDEX(係数表!F:F,13))))))</f>
        <v>#VALUE!</v>
      </c>
      <c r="AM330" t="e">
        <f>MIN(100, MAX(0, (INDEX(出力表!D:D,13))*AK330/MAX(AL330, Settings!B3)))</f>
        <v>#VALUE!</v>
      </c>
      <c r="AN330">
        <f>IF(ISNUMBER(F330), INDEX(出力表!B:B,2)*F330, 0)+IF(ISNUMBER(I330), INDEX(出力表!B:B,3)*I330, 0)+IF(ISNUMBER(L330), INDEX(出力表!B:B,4)*L330, 0)+IF(ISNUMBER(O330), INDEX(出力表!B:B,5)*O330, 0)+IF(ISNUMBER(R330), INDEX(出力表!B:B,6)*R330, 0)+IF(ISNUMBER(U330), INDEX(出力表!B:B,7)*U330, 0)+IF(ISNUMBER(X330), INDEX(出力表!B:B,8)*X330, 0)+IF(ISNUMBER(AA330), INDEX(出力表!B:B,9)*AA330, 0)+IF(ISNUMBER(AD330), INDEX(出力表!B:B,10)*AD330, 0)+IF(ISNUMBER(AG330), INDEX(出力表!B:B,11)*AG330, 0)+IF(ISNUMBER(AJ330), INDEX(出力表!B:B,12)*AJ330, 0)+IF(ISNUMBER(AM330), INDEX(出力表!B:B,13)*AM330, 0)</f>
        <v>0</v>
      </c>
      <c r="AO330">
        <f>IF(ISNUMBER(F330), INDEX(出力表!B:B,2), 0)+IF(ISNUMBER(I330), INDEX(出力表!B:B,3), 0)+IF(ISNUMBER(L330), INDEX(出力表!B:B,4), 0)+IF(ISNUMBER(O330), INDEX(出力表!B:B,5), 0)+IF(ISNUMBER(R330), INDEX(出力表!B:B,6), 0)+IF(ISNUMBER(U330), INDEX(出力表!B:B,7), 0)+IF(ISNUMBER(X330), INDEX(出力表!B:B,8), 0)+IF(ISNUMBER(AA330), INDEX(出力表!B:B,9), 0)+IF(ISNUMBER(AD330), INDEX(出力表!B:B,10), 0)+IF(ISNUMBER(AG330), INDEX(出力表!B:B,11), 0)+IF(ISNUMBER(AJ330), INDEX(出力表!B:B,12), 0)+IF(ISNUMBER(AM330), INDEX(出力表!B:B,13), 0)</f>
        <v>0</v>
      </c>
      <c r="AP330" t="str">
        <f t="shared" si="5"/>
        <v/>
      </c>
    </row>
    <row r="331" spans="1:42" x14ac:dyDescent="0.2">
      <c r="A331">
        <v>330</v>
      </c>
      <c r="B331">
        <f>IF(UPPER(Settings!B4)="TRUE", 乱数表!$Z331*Settings!B10, 0)</f>
        <v>0.14870999474641508</v>
      </c>
      <c r="C331">
        <f>IF(UPPER(Settings!B4)="TRUE", 乱数表!$AA331*Settings!B11, 0)</f>
        <v>6.1222694423007651E-2</v>
      </c>
      <c r="D331">
        <f>MIN(100, MAX(0, 100*BETAINV(乱数表!$B331, MAX(0.00000001, (1/(1+EXP(-(INDEX(係数表!G:G,2) + $B331))))*(EXP(INDEX(係数表!H:H,2) + INDEX(係数表!I:I,2)*LN(INDEX(出力表!C:C,2)+1)))), MAX(0.00000001, (1-(1/(1+EXP(-(INDEX(係数表!G:G,2) + $B331)))))*(EXP(INDEX(係数表!H:H,2) + INDEX(係数表!I:I,2)*LN(INDEX(出力表!C:C,2)+1)))))))</f>
        <v>99.969951034817669</v>
      </c>
      <c r="E331" t="e">
        <f>MIN(100, MAX(0, (100*(INDEX(出力表!D:D,2))/(EXP(INDEX(係数表!B:B,2) + $C331) + (INDEX(出力表!D:D,2)))) + (乱数表!$N331*(Settings!B12/(((INDEX(出力表!D:D,2))+1)^INDEX(係数表!E:E,2)*INDEX(係数表!F:F,2))))))</f>
        <v>#VALUE!</v>
      </c>
      <c r="F331" t="e">
        <f>MIN(100, MAX(0, (INDEX(出力表!D:D,2))*D331/MAX(E331, Settings!B3)))</f>
        <v>#VALUE!</v>
      </c>
      <c r="G331">
        <f>MIN(100, MAX(0, 100*BETAINV(乱数表!$C331, MAX(0.00000001, (1/(1+EXP(-(INDEX(係数表!G:G,3) + $B331))))*(EXP(INDEX(係数表!H:H,3) + INDEX(係数表!I:I,3)*LN(INDEX(出力表!C:C,3)+1)))), MAX(0.00000001, (1-(1/(1+EXP(-(INDEX(係数表!G:G,3) + $B331)))))*(EXP(INDEX(係数表!H:H,3) + INDEX(係数表!I:I,3)*LN(INDEX(出力表!C:C,3)+1)))))))</f>
        <v>96.719759899024481</v>
      </c>
      <c r="H331" t="e">
        <f>MIN(100, MAX(0, (100*(INDEX(出力表!D:D,3))/(EXP(INDEX(係数表!B:B,3) + $C331) + (INDEX(出力表!D:D,3)))) + (乱数表!$O331*(Settings!B12/(((INDEX(出力表!D:D,3))+1)^INDEX(係数表!E:E,3)*INDEX(係数表!F:F,3))))))</f>
        <v>#VALUE!</v>
      </c>
      <c r="I331" t="e">
        <f>MIN(100, MAX(0, (INDEX(出力表!D:D,3))*G331/MAX(H331, Settings!B3)))</f>
        <v>#VALUE!</v>
      </c>
      <c r="J331">
        <f>MIN(100, MAX(0, 100*BETAINV(乱数表!$D331, MAX(0.00000001, (1/(1+EXP(-(INDEX(係数表!G:G,4) + $B331))))*(EXP(INDEX(係数表!H:H,4) + INDEX(係数表!I:I,4)*LN(INDEX(出力表!C:C,4)+1)))), MAX(0.00000001, (1-(1/(1+EXP(-(INDEX(係数表!G:G,4) + $B331)))))*(EXP(INDEX(係数表!H:H,4) + INDEX(係数表!I:I,4)*LN(INDEX(出力表!C:C,4)+1)))))))</f>
        <v>95.179034941036548</v>
      </c>
      <c r="K331" t="e">
        <f>MIN(100, MAX(0, (100*(INDEX(出力表!D:D,4))/(EXP(INDEX(係数表!B:B,4) + $C331) + (INDEX(出力表!D:D,4)))) + (乱数表!$P331*(Settings!B12/(((INDEX(出力表!D:D,4))+1)^INDEX(係数表!E:E,4)*INDEX(係数表!F:F,4))))))</f>
        <v>#VALUE!</v>
      </c>
      <c r="L331" t="e">
        <f>MIN(100, MAX(0, (INDEX(出力表!D:D,4))*J331/MAX(K331, Settings!B3)))</f>
        <v>#VALUE!</v>
      </c>
      <c r="M331">
        <f>MIN(100, MAX(0, 100*BETAINV(乱数表!$E331, MAX(0.00000001, (1/(1+EXP(-(INDEX(係数表!G:G,5) + $B331))))*(EXP(INDEX(係数表!H:H,5) + INDEX(係数表!I:I,5)*LN(INDEX(出力表!C:C,5)+1)))), MAX(0.00000001, (1-(1/(1+EXP(-(INDEX(係数表!G:G,5) + $B331)))))*(EXP(INDEX(係数表!H:H,5) + INDEX(係数表!I:I,5)*LN(INDEX(出力表!C:C,5)+1)))))))</f>
        <v>94.922537513655584</v>
      </c>
      <c r="N331" t="e">
        <f>MIN(100, MAX(0, (100*(INDEX(出力表!D:D,5))/(EXP(INDEX(係数表!B:B,5) + $C331) + (INDEX(出力表!D:D,5)))) + (乱数表!$Q331*(Settings!B12/(((INDEX(出力表!D:D,5))+1)^INDEX(係数表!E:E,5)*INDEX(係数表!F:F,5))))))</f>
        <v>#VALUE!</v>
      </c>
      <c r="O331" t="e">
        <f>MIN(100, MAX(0, (INDEX(出力表!D:D,5))*M331/MAX(N331, Settings!B3)))</f>
        <v>#VALUE!</v>
      </c>
      <c r="P331">
        <f>MIN(100, MAX(0, 100*BETAINV(乱数表!$F331, MAX(0.00000001, (1/(1+EXP(-(INDEX(係数表!G:G,6) + $B331))))*(EXP(INDEX(係数表!H:H,6) + INDEX(係数表!I:I,6)*LN(INDEX(出力表!C:C,6)+1)))), MAX(0.00000001, (1-(1/(1+EXP(-(INDEX(係数表!G:G,6) + $B331)))))*(EXP(INDEX(係数表!H:H,6) + INDEX(係数表!I:I,6)*LN(INDEX(出力表!C:C,6)+1)))))))</f>
        <v>86.92574288482551</v>
      </c>
      <c r="Q331" t="e">
        <f>MIN(100, MAX(0, (100*(INDEX(出力表!D:D,6))/(EXP(INDEX(係数表!B:B,6) + $C331) + (INDEX(出力表!D:D,6)))) + (乱数表!$R331*(Settings!B12/(((INDEX(出力表!D:D,6))+1)^INDEX(係数表!E:E,6)*INDEX(係数表!F:F,6))))))</f>
        <v>#VALUE!</v>
      </c>
      <c r="R331" t="e">
        <f>MIN(100, MAX(0, (INDEX(出力表!D:D,6))*P331/MAX(Q331, Settings!B3)))</f>
        <v>#VALUE!</v>
      </c>
      <c r="S331">
        <f>MIN(100, MAX(0, 100*BETAINV(乱数表!$G331, MAX(0.00000001, (1/(1+EXP(-(INDEX(係数表!G:G,7) + $B331))))*(EXP(INDEX(係数表!H:H,7) + INDEX(係数表!I:I,7)*LN(INDEX(出力表!C:C,7)+1)))), MAX(0.00000001, (1-(1/(1+EXP(-(INDEX(係数表!G:G,7) + $B331)))))*(EXP(INDEX(係数表!H:H,7) + INDEX(係数表!I:I,7)*LN(INDEX(出力表!C:C,7)+1)))))))</f>
        <v>91.450492886739596</v>
      </c>
      <c r="T331" t="e">
        <f>MIN(100, MAX(0, (100*(INDEX(出力表!D:D,7))/(EXP(INDEX(係数表!B:B,7) + $C331) + (INDEX(出力表!D:D,7)))) + (乱数表!$S331*(Settings!B12/(((INDEX(出力表!D:D,7))+1)^INDEX(係数表!E:E,7)*INDEX(係数表!F:F,7))))))</f>
        <v>#VALUE!</v>
      </c>
      <c r="U331" t="e">
        <f>MIN(100, MAX(0, (INDEX(出力表!D:D,7))*S331/MAX(T331, Settings!B3)))</f>
        <v>#VALUE!</v>
      </c>
      <c r="V331">
        <f>MIN(100, MAX(0, 100*BETAINV(乱数表!$H331, MAX(0.00000001, (1/(1+EXP(-(INDEX(係数表!G:G,8) + $B331))))*(EXP(INDEX(係数表!H:H,8) + INDEX(係数表!I:I,8)*LN(INDEX(出力表!C:C,8)+1)))), MAX(0.00000001, (1-(1/(1+EXP(-(INDEX(係数表!G:G,8) + $B331)))))*(EXP(INDEX(係数表!H:H,8) + INDEX(係数表!I:I,8)*LN(INDEX(出力表!C:C,8)+1)))))))</f>
        <v>70.810308471326749</v>
      </c>
      <c r="W331" t="e">
        <f>MIN(100, MAX(0, (100*(INDEX(出力表!D:D,8))/(EXP(INDEX(係数表!B:B,8) + $C331) + (INDEX(出力表!D:D,8)))) + (乱数表!$T331*(Settings!B12/(((INDEX(出力表!D:D,8))+1)^INDEX(係数表!E:E,8)*INDEX(係数表!F:F,8))))))</f>
        <v>#VALUE!</v>
      </c>
      <c r="X331" t="e">
        <f>MIN(100, MAX(0, (INDEX(出力表!D:D,8))*V331/MAX(W331, Settings!B3)))</f>
        <v>#VALUE!</v>
      </c>
      <c r="Y331">
        <f>MIN(100, MAX(0, 100*BETAINV(乱数表!$I331, MAX(0.00000001, (1/(1+EXP(-(INDEX(係数表!G:G,9) + $B331))))*(EXP(INDEX(係数表!H:H,9) + INDEX(係数表!I:I,9)*LN(INDEX(出力表!C:C,9)+1)))), MAX(0.00000001, (1-(1/(1+EXP(-(INDEX(係数表!G:G,9) + $B331)))))*(EXP(INDEX(係数表!H:H,9) + INDEX(係数表!I:I,9)*LN(INDEX(出力表!C:C,9)+1)))))))</f>
        <v>83.343192301072222</v>
      </c>
      <c r="Z331" t="e">
        <f>MIN(100, MAX(0, (100*(INDEX(出力表!D:D,9))/(EXP(INDEX(係数表!B:B,9) + $C331) + (INDEX(出力表!D:D,9)))) + (乱数表!$U331*(Settings!B12/(((INDEX(出力表!D:D,9))+1)^INDEX(係数表!E:E,9)*INDEX(係数表!F:F,9))))))</f>
        <v>#VALUE!</v>
      </c>
      <c r="AA331" t="e">
        <f>MIN(100, MAX(0, (INDEX(出力表!D:D,9))*Y331/MAX(Z331, Settings!B3)))</f>
        <v>#VALUE!</v>
      </c>
      <c r="AB331">
        <f>MIN(100, MAX(0, 100*BETAINV(乱数表!$J331, MAX(0.00000001, (1/(1+EXP(-(INDEX(係数表!G:G,10) + $B331))))*(EXP(INDEX(係数表!H:H,10) + INDEX(係数表!I:I,10)*LN(INDEX(出力表!C:C,10)+1)))), MAX(0.00000001, (1-(1/(1+EXP(-(INDEX(係数表!G:G,10) + $B331)))))*(EXP(INDEX(係数表!H:H,10) + INDEX(係数表!I:I,10)*LN(INDEX(出力表!C:C,10)+1)))))))</f>
        <v>91.351671421857617</v>
      </c>
      <c r="AC331" t="e">
        <f>MIN(100, MAX(0, (100*(INDEX(出力表!D:D,10))/(EXP(INDEX(係数表!B:B,10) + $C331) + (INDEX(出力表!D:D,10)))) + (乱数表!$V331*(Settings!B12/(((INDEX(出力表!D:D,10))+1)^INDEX(係数表!E:E,10)*INDEX(係数表!F:F,10))))))</f>
        <v>#VALUE!</v>
      </c>
      <c r="AD331" t="e">
        <f>MIN(100, MAX(0, (INDEX(出力表!D:D,10))*AB331/MAX(AC331, Settings!B3)))</f>
        <v>#VALUE!</v>
      </c>
      <c r="AE331">
        <f>MIN(100, MAX(0, 100*BETAINV(乱数表!$K331, MAX(0.00000001, (1/(1+EXP(-(INDEX(係数表!G:G,11) + $B331))))*(EXP(INDEX(係数表!H:H,11) + INDEX(係数表!I:I,11)*LN(INDEX(出力表!C:C,11)+1)))), MAX(0.00000001, (1-(1/(1+EXP(-(INDEX(係数表!G:G,11) + $B331)))))*(EXP(INDEX(係数表!H:H,11) + INDEX(係数表!I:I,11)*LN(INDEX(出力表!C:C,11)+1)))))))</f>
        <v>93.97845958688589</v>
      </c>
      <c r="AF331" t="e">
        <f>MIN(100, MAX(0, (100*(INDEX(出力表!D:D,11))/(EXP(INDEX(係数表!B:B,11) + $C331) + (INDEX(出力表!D:D,11)))) + (乱数表!$W331*(Settings!B12/(((INDEX(出力表!D:D,11))+1)^INDEX(係数表!E:E,11)*INDEX(係数表!F:F,11))))))</f>
        <v>#VALUE!</v>
      </c>
      <c r="AG331" t="e">
        <f>MIN(100, MAX(0, (INDEX(出力表!D:D,11))*AE331/MAX(AF331, Settings!B3)))</f>
        <v>#VALUE!</v>
      </c>
      <c r="AH331">
        <f>MIN(100, MAX(0, 100*BETAINV(乱数表!$L331, MAX(0.00000001, (1/(1+EXP(-(INDEX(係数表!G:G,12) + $B331))))*(EXP(INDEX(係数表!H:H,12) + INDEX(係数表!I:I,12)*LN(INDEX(出力表!C:C,12)+1)))), MAX(0.00000001, (1-(1/(1+EXP(-(INDEX(係数表!G:G,12) + $B331)))))*(EXP(INDEX(係数表!H:H,12) + INDEX(係数表!I:I,12)*LN(INDEX(出力表!C:C,12)+1)))))))</f>
        <v>49.125733417176725</v>
      </c>
      <c r="AI331" t="e">
        <f>MIN(100, MAX(0, (100*(INDEX(出力表!D:D,12))/(EXP(INDEX(係数表!B:B,12) + $C331) + (INDEX(出力表!D:D,12)))) + (乱数表!$X331*(Settings!B12/(((INDEX(出力表!D:D,12))+1)^INDEX(係数表!E:E,12)*INDEX(係数表!F:F,12))))))</f>
        <v>#VALUE!</v>
      </c>
      <c r="AJ331" t="e">
        <f>MIN(100, MAX(0, (INDEX(出力表!D:D,12))*AH331/MAX(AI331, Settings!B3)))</f>
        <v>#VALUE!</v>
      </c>
      <c r="AK331">
        <f>MIN(100, MAX(0, 100*BETAINV(乱数表!$M331, MAX(0.00000001, (1/(1+EXP(-(INDEX(係数表!G:G,13) + $B331))))*(EXP(INDEX(係数表!H:H,13) + INDEX(係数表!I:I,13)*LN(INDEX(出力表!C:C,13)+1)))), MAX(0.00000001, (1-(1/(1+EXP(-(INDEX(係数表!G:G,13) + $B331)))))*(EXP(INDEX(係数表!H:H,13) + INDEX(係数表!I:I,13)*LN(INDEX(出力表!C:C,13)+1)))))))</f>
        <v>89.858903040819641</v>
      </c>
      <c r="AL331" t="e">
        <f>MIN(100, MAX(0, (100*(INDEX(出力表!D:D,13))/(EXP(INDEX(係数表!B:B,13) + $C331) + (INDEX(出力表!D:D,13)))) + (乱数表!$Y331*(Settings!B12/(((INDEX(出力表!D:D,13))+1)^INDEX(係数表!E:E,13)*INDEX(係数表!F:F,13))))))</f>
        <v>#VALUE!</v>
      </c>
      <c r="AM331" t="e">
        <f>MIN(100, MAX(0, (INDEX(出力表!D:D,13))*AK331/MAX(AL331, Settings!B3)))</f>
        <v>#VALUE!</v>
      </c>
      <c r="AN331">
        <f>IF(ISNUMBER(F331), INDEX(出力表!B:B,2)*F331, 0)+IF(ISNUMBER(I331), INDEX(出力表!B:B,3)*I331, 0)+IF(ISNUMBER(L331), INDEX(出力表!B:B,4)*L331, 0)+IF(ISNUMBER(O331), INDEX(出力表!B:B,5)*O331, 0)+IF(ISNUMBER(R331), INDEX(出力表!B:B,6)*R331, 0)+IF(ISNUMBER(U331), INDEX(出力表!B:B,7)*U331, 0)+IF(ISNUMBER(X331), INDEX(出力表!B:B,8)*X331, 0)+IF(ISNUMBER(AA331), INDEX(出力表!B:B,9)*AA331, 0)+IF(ISNUMBER(AD331), INDEX(出力表!B:B,10)*AD331, 0)+IF(ISNUMBER(AG331), INDEX(出力表!B:B,11)*AG331, 0)+IF(ISNUMBER(AJ331), INDEX(出力表!B:B,12)*AJ331, 0)+IF(ISNUMBER(AM331), INDEX(出力表!B:B,13)*AM331, 0)</f>
        <v>0</v>
      </c>
      <c r="AO331">
        <f>IF(ISNUMBER(F331), INDEX(出力表!B:B,2), 0)+IF(ISNUMBER(I331), INDEX(出力表!B:B,3), 0)+IF(ISNUMBER(L331), INDEX(出力表!B:B,4), 0)+IF(ISNUMBER(O331), INDEX(出力表!B:B,5), 0)+IF(ISNUMBER(R331), INDEX(出力表!B:B,6), 0)+IF(ISNUMBER(U331), INDEX(出力表!B:B,7), 0)+IF(ISNUMBER(X331), INDEX(出力表!B:B,8), 0)+IF(ISNUMBER(AA331), INDEX(出力表!B:B,9), 0)+IF(ISNUMBER(AD331), INDEX(出力表!B:B,10), 0)+IF(ISNUMBER(AG331), INDEX(出力表!B:B,11), 0)+IF(ISNUMBER(AJ331), INDEX(出力表!B:B,12), 0)+IF(ISNUMBER(AM331), INDEX(出力表!B:B,13), 0)</f>
        <v>0</v>
      </c>
      <c r="AP331" t="str">
        <f t="shared" si="5"/>
        <v/>
      </c>
    </row>
    <row r="332" spans="1:42" x14ac:dyDescent="0.2">
      <c r="A332">
        <v>331</v>
      </c>
      <c r="B332">
        <f>IF(UPPER(Settings!B4)="TRUE", 乱数表!$Z332*Settings!B10, 0)</f>
        <v>0.69983866104836845</v>
      </c>
      <c r="C332">
        <f>IF(UPPER(Settings!B4)="TRUE", 乱数表!$AA332*Settings!B11, 0)</f>
        <v>2.7322716950534428E-3</v>
      </c>
      <c r="D332">
        <f>MIN(100, MAX(0, 100*BETAINV(乱数表!$B332, MAX(0.00000001, (1/(1+EXP(-(INDEX(係数表!G:G,2) + $B332))))*(EXP(INDEX(係数表!H:H,2) + INDEX(係数表!I:I,2)*LN(INDEX(出力表!C:C,2)+1)))), MAX(0.00000001, (1-(1/(1+EXP(-(INDEX(係数表!G:G,2) + $B332)))))*(EXP(INDEX(係数表!H:H,2) + INDEX(係数表!I:I,2)*LN(INDEX(出力表!C:C,2)+1)))))))</f>
        <v>99.746222710381474</v>
      </c>
      <c r="E332" t="e">
        <f>MIN(100, MAX(0, (100*(INDEX(出力表!D:D,2))/(EXP(INDEX(係数表!B:B,2) + $C332) + (INDEX(出力表!D:D,2)))) + (乱数表!$N332*(Settings!B12/(((INDEX(出力表!D:D,2))+1)^INDEX(係数表!E:E,2)*INDEX(係数表!F:F,2))))))</f>
        <v>#VALUE!</v>
      </c>
      <c r="F332" t="e">
        <f>MIN(100, MAX(0, (INDEX(出力表!D:D,2))*D332/MAX(E332, Settings!B3)))</f>
        <v>#VALUE!</v>
      </c>
      <c r="G332">
        <f>MIN(100, MAX(0, 100*BETAINV(乱数表!$C332, MAX(0.00000001, (1/(1+EXP(-(INDEX(係数表!G:G,3) + $B332))))*(EXP(INDEX(係数表!H:H,3) + INDEX(係数表!I:I,3)*LN(INDEX(出力表!C:C,3)+1)))), MAX(0.00000001, (1-(1/(1+EXP(-(INDEX(係数表!G:G,3) + $B332)))))*(EXP(INDEX(係数表!H:H,3) + INDEX(係数表!I:I,3)*LN(INDEX(出力表!C:C,3)+1)))))))</f>
        <v>97.936508660380952</v>
      </c>
      <c r="H332" t="e">
        <f>MIN(100, MAX(0, (100*(INDEX(出力表!D:D,3))/(EXP(INDEX(係数表!B:B,3) + $C332) + (INDEX(出力表!D:D,3)))) + (乱数表!$O332*(Settings!B12/(((INDEX(出力表!D:D,3))+1)^INDEX(係数表!E:E,3)*INDEX(係数表!F:F,3))))))</f>
        <v>#VALUE!</v>
      </c>
      <c r="I332" t="e">
        <f>MIN(100, MAX(0, (INDEX(出力表!D:D,3))*G332/MAX(H332, Settings!B3)))</f>
        <v>#VALUE!</v>
      </c>
      <c r="J332">
        <f>MIN(100, MAX(0, 100*BETAINV(乱数表!$D332, MAX(0.00000001, (1/(1+EXP(-(INDEX(係数表!G:G,4) + $B332))))*(EXP(INDEX(係数表!H:H,4) + INDEX(係数表!I:I,4)*LN(INDEX(出力表!C:C,4)+1)))), MAX(0.00000001, (1-(1/(1+EXP(-(INDEX(係数表!G:G,4) + $B332)))))*(EXP(INDEX(係数表!H:H,4) + INDEX(係数表!I:I,4)*LN(INDEX(出力表!C:C,4)+1)))))))</f>
        <v>59.197951619988153</v>
      </c>
      <c r="K332" t="e">
        <f>MIN(100, MAX(0, (100*(INDEX(出力表!D:D,4))/(EXP(INDEX(係数表!B:B,4) + $C332) + (INDEX(出力表!D:D,4)))) + (乱数表!$P332*(Settings!B12/(((INDEX(出力表!D:D,4))+1)^INDEX(係数表!E:E,4)*INDEX(係数表!F:F,4))))))</f>
        <v>#VALUE!</v>
      </c>
      <c r="L332" t="e">
        <f>MIN(100, MAX(0, (INDEX(出力表!D:D,4))*J332/MAX(K332, Settings!B3)))</f>
        <v>#VALUE!</v>
      </c>
      <c r="M332">
        <f>MIN(100, MAX(0, 100*BETAINV(乱数表!$E332, MAX(0.00000001, (1/(1+EXP(-(INDEX(係数表!G:G,5) + $B332))))*(EXP(INDEX(係数表!H:H,5) + INDEX(係数表!I:I,5)*LN(INDEX(出力表!C:C,5)+1)))), MAX(0.00000001, (1-(1/(1+EXP(-(INDEX(係数表!G:G,5) + $B332)))))*(EXP(INDEX(係数表!H:H,5) + INDEX(係数表!I:I,5)*LN(INDEX(出力表!C:C,5)+1)))))))</f>
        <v>94.650864535028262</v>
      </c>
      <c r="N332" t="e">
        <f>MIN(100, MAX(0, (100*(INDEX(出力表!D:D,5))/(EXP(INDEX(係数表!B:B,5) + $C332) + (INDEX(出力表!D:D,5)))) + (乱数表!$Q332*(Settings!B12/(((INDEX(出力表!D:D,5))+1)^INDEX(係数表!E:E,5)*INDEX(係数表!F:F,5))))))</f>
        <v>#VALUE!</v>
      </c>
      <c r="O332" t="e">
        <f>MIN(100, MAX(0, (INDEX(出力表!D:D,5))*M332/MAX(N332, Settings!B3)))</f>
        <v>#VALUE!</v>
      </c>
      <c r="P332">
        <f>MIN(100, MAX(0, 100*BETAINV(乱数表!$F332, MAX(0.00000001, (1/(1+EXP(-(INDEX(係数表!G:G,6) + $B332))))*(EXP(INDEX(係数表!H:H,6) + INDEX(係数表!I:I,6)*LN(INDEX(出力表!C:C,6)+1)))), MAX(0.00000001, (1-(1/(1+EXP(-(INDEX(係数表!G:G,6) + $B332)))))*(EXP(INDEX(係数表!H:H,6) + INDEX(係数表!I:I,6)*LN(INDEX(出力表!C:C,6)+1)))))))</f>
        <v>95.210872391341866</v>
      </c>
      <c r="Q332" t="e">
        <f>MIN(100, MAX(0, (100*(INDEX(出力表!D:D,6))/(EXP(INDEX(係数表!B:B,6) + $C332) + (INDEX(出力表!D:D,6)))) + (乱数表!$R332*(Settings!B12/(((INDEX(出力表!D:D,6))+1)^INDEX(係数表!E:E,6)*INDEX(係数表!F:F,6))))))</f>
        <v>#VALUE!</v>
      </c>
      <c r="R332" t="e">
        <f>MIN(100, MAX(0, (INDEX(出力表!D:D,6))*P332/MAX(Q332, Settings!B3)))</f>
        <v>#VALUE!</v>
      </c>
      <c r="S332">
        <f>MIN(100, MAX(0, 100*BETAINV(乱数表!$G332, MAX(0.00000001, (1/(1+EXP(-(INDEX(係数表!G:G,7) + $B332))))*(EXP(INDEX(係数表!H:H,7) + INDEX(係数表!I:I,7)*LN(INDEX(出力表!C:C,7)+1)))), MAX(0.00000001, (1-(1/(1+EXP(-(INDEX(係数表!G:G,7) + $B332)))))*(EXP(INDEX(係数表!H:H,7) + INDEX(係数表!I:I,7)*LN(INDEX(出力表!C:C,7)+1)))))))</f>
        <v>97.748579985763357</v>
      </c>
      <c r="T332" t="e">
        <f>MIN(100, MAX(0, (100*(INDEX(出力表!D:D,7))/(EXP(INDEX(係数表!B:B,7) + $C332) + (INDEX(出力表!D:D,7)))) + (乱数表!$S332*(Settings!B12/(((INDEX(出力表!D:D,7))+1)^INDEX(係数表!E:E,7)*INDEX(係数表!F:F,7))))))</f>
        <v>#VALUE!</v>
      </c>
      <c r="U332" t="e">
        <f>MIN(100, MAX(0, (INDEX(出力表!D:D,7))*S332/MAX(T332, Settings!B3)))</f>
        <v>#VALUE!</v>
      </c>
      <c r="V332">
        <f>MIN(100, MAX(0, 100*BETAINV(乱数表!$H332, MAX(0.00000001, (1/(1+EXP(-(INDEX(係数表!G:G,8) + $B332))))*(EXP(INDEX(係数表!H:H,8) + INDEX(係数表!I:I,8)*LN(INDEX(出力表!C:C,8)+1)))), MAX(0.00000001, (1-(1/(1+EXP(-(INDEX(係数表!G:G,8) + $B332)))))*(EXP(INDEX(係数表!H:H,8) + INDEX(係数表!I:I,8)*LN(INDEX(出力表!C:C,8)+1)))))))</f>
        <v>85.551310828002713</v>
      </c>
      <c r="W332" t="e">
        <f>MIN(100, MAX(0, (100*(INDEX(出力表!D:D,8))/(EXP(INDEX(係数表!B:B,8) + $C332) + (INDEX(出力表!D:D,8)))) + (乱数表!$T332*(Settings!B12/(((INDEX(出力表!D:D,8))+1)^INDEX(係数表!E:E,8)*INDEX(係数表!F:F,8))))))</f>
        <v>#VALUE!</v>
      </c>
      <c r="X332" t="e">
        <f>MIN(100, MAX(0, (INDEX(出力表!D:D,8))*V332/MAX(W332, Settings!B3)))</f>
        <v>#VALUE!</v>
      </c>
      <c r="Y332">
        <f>MIN(100, MAX(0, 100*BETAINV(乱数表!$I332, MAX(0.00000001, (1/(1+EXP(-(INDEX(係数表!G:G,9) + $B332))))*(EXP(INDEX(係数表!H:H,9) + INDEX(係数表!I:I,9)*LN(INDEX(出力表!C:C,9)+1)))), MAX(0.00000001, (1-(1/(1+EXP(-(INDEX(係数表!G:G,9) + $B332)))))*(EXP(INDEX(係数表!H:H,9) + INDEX(係数表!I:I,9)*LN(INDEX(出力表!C:C,9)+1)))))))</f>
        <v>99.659190116655964</v>
      </c>
      <c r="Z332" t="e">
        <f>MIN(100, MAX(0, (100*(INDEX(出力表!D:D,9))/(EXP(INDEX(係数表!B:B,9) + $C332) + (INDEX(出力表!D:D,9)))) + (乱数表!$U332*(Settings!B12/(((INDEX(出力表!D:D,9))+1)^INDEX(係数表!E:E,9)*INDEX(係数表!F:F,9))))))</f>
        <v>#VALUE!</v>
      </c>
      <c r="AA332" t="e">
        <f>MIN(100, MAX(0, (INDEX(出力表!D:D,9))*Y332/MAX(Z332, Settings!B3)))</f>
        <v>#VALUE!</v>
      </c>
      <c r="AB332">
        <f>MIN(100, MAX(0, 100*BETAINV(乱数表!$J332, MAX(0.00000001, (1/(1+EXP(-(INDEX(係数表!G:G,10) + $B332))))*(EXP(INDEX(係数表!H:H,10) + INDEX(係数表!I:I,10)*LN(INDEX(出力表!C:C,10)+1)))), MAX(0.00000001, (1-(1/(1+EXP(-(INDEX(係数表!G:G,10) + $B332)))))*(EXP(INDEX(係数表!H:H,10) + INDEX(係数表!I:I,10)*LN(INDEX(出力表!C:C,10)+1)))))))</f>
        <v>98.666200785894816</v>
      </c>
      <c r="AC332" t="e">
        <f>MIN(100, MAX(0, (100*(INDEX(出力表!D:D,10))/(EXP(INDEX(係数表!B:B,10) + $C332) + (INDEX(出力表!D:D,10)))) + (乱数表!$V332*(Settings!B12/(((INDEX(出力表!D:D,10))+1)^INDEX(係数表!E:E,10)*INDEX(係数表!F:F,10))))))</f>
        <v>#VALUE!</v>
      </c>
      <c r="AD332" t="e">
        <f>MIN(100, MAX(0, (INDEX(出力表!D:D,10))*AB332/MAX(AC332, Settings!B3)))</f>
        <v>#VALUE!</v>
      </c>
      <c r="AE332">
        <f>MIN(100, MAX(0, 100*BETAINV(乱数表!$K332, MAX(0.00000001, (1/(1+EXP(-(INDEX(係数表!G:G,11) + $B332))))*(EXP(INDEX(係数表!H:H,11) + INDEX(係数表!I:I,11)*LN(INDEX(出力表!C:C,11)+1)))), MAX(0.00000001, (1-(1/(1+EXP(-(INDEX(係数表!G:G,11) + $B332)))))*(EXP(INDEX(係数表!H:H,11) + INDEX(係数表!I:I,11)*LN(INDEX(出力表!C:C,11)+1)))))))</f>
        <v>92.976218458853054</v>
      </c>
      <c r="AF332" t="e">
        <f>MIN(100, MAX(0, (100*(INDEX(出力表!D:D,11))/(EXP(INDEX(係数表!B:B,11) + $C332) + (INDEX(出力表!D:D,11)))) + (乱数表!$W332*(Settings!B12/(((INDEX(出力表!D:D,11))+1)^INDEX(係数表!E:E,11)*INDEX(係数表!F:F,11))))))</f>
        <v>#VALUE!</v>
      </c>
      <c r="AG332" t="e">
        <f>MIN(100, MAX(0, (INDEX(出力表!D:D,11))*AE332/MAX(AF332, Settings!B3)))</f>
        <v>#VALUE!</v>
      </c>
      <c r="AH332">
        <f>MIN(100, MAX(0, 100*BETAINV(乱数表!$L332, MAX(0.00000001, (1/(1+EXP(-(INDEX(係数表!G:G,12) + $B332))))*(EXP(INDEX(係数表!H:H,12) + INDEX(係数表!I:I,12)*LN(INDEX(出力表!C:C,12)+1)))), MAX(0.00000001, (1-(1/(1+EXP(-(INDEX(係数表!G:G,12) + $B332)))))*(EXP(INDEX(係数表!H:H,12) + INDEX(係数表!I:I,12)*LN(INDEX(出力表!C:C,12)+1)))))))</f>
        <v>96.42080467982332</v>
      </c>
      <c r="AI332" t="e">
        <f>MIN(100, MAX(0, (100*(INDEX(出力表!D:D,12))/(EXP(INDEX(係数表!B:B,12) + $C332) + (INDEX(出力表!D:D,12)))) + (乱数表!$X332*(Settings!B12/(((INDEX(出力表!D:D,12))+1)^INDEX(係数表!E:E,12)*INDEX(係数表!F:F,12))))))</f>
        <v>#VALUE!</v>
      </c>
      <c r="AJ332" t="e">
        <f>MIN(100, MAX(0, (INDEX(出力表!D:D,12))*AH332/MAX(AI332, Settings!B3)))</f>
        <v>#VALUE!</v>
      </c>
      <c r="AK332">
        <f>MIN(100, MAX(0, 100*BETAINV(乱数表!$M332, MAX(0.00000001, (1/(1+EXP(-(INDEX(係数表!G:G,13) + $B332))))*(EXP(INDEX(係数表!H:H,13) + INDEX(係数表!I:I,13)*LN(INDEX(出力表!C:C,13)+1)))), MAX(0.00000001, (1-(1/(1+EXP(-(INDEX(係数表!G:G,13) + $B332)))))*(EXP(INDEX(係数表!H:H,13) + INDEX(係数表!I:I,13)*LN(INDEX(出力表!C:C,13)+1)))))))</f>
        <v>97.70014899130868</v>
      </c>
      <c r="AL332" t="e">
        <f>MIN(100, MAX(0, (100*(INDEX(出力表!D:D,13))/(EXP(INDEX(係数表!B:B,13) + $C332) + (INDEX(出力表!D:D,13)))) + (乱数表!$Y332*(Settings!B12/(((INDEX(出力表!D:D,13))+1)^INDEX(係数表!E:E,13)*INDEX(係数表!F:F,13))))))</f>
        <v>#VALUE!</v>
      </c>
      <c r="AM332" t="e">
        <f>MIN(100, MAX(0, (INDEX(出力表!D:D,13))*AK332/MAX(AL332, Settings!B3)))</f>
        <v>#VALUE!</v>
      </c>
      <c r="AN332">
        <f>IF(ISNUMBER(F332), INDEX(出力表!B:B,2)*F332, 0)+IF(ISNUMBER(I332), INDEX(出力表!B:B,3)*I332, 0)+IF(ISNUMBER(L332), INDEX(出力表!B:B,4)*L332, 0)+IF(ISNUMBER(O332), INDEX(出力表!B:B,5)*O332, 0)+IF(ISNUMBER(R332), INDEX(出力表!B:B,6)*R332, 0)+IF(ISNUMBER(U332), INDEX(出力表!B:B,7)*U332, 0)+IF(ISNUMBER(X332), INDEX(出力表!B:B,8)*X332, 0)+IF(ISNUMBER(AA332), INDEX(出力表!B:B,9)*AA332, 0)+IF(ISNUMBER(AD332), INDEX(出力表!B:B,10)*AD332, 0)+IF(ISNUMBER(AG332), INDEX(出力表!B:B,11)*AG332, 0)+IF(ISNUMBER(AJ332), INDEX(出力表!B:B,12)*AJ332, 0)+IF(ISNUMBER(AM332), INDEX(出力表!B:B,13)*AM332, 0)</f>
        <v>0</v>
      </c>
      <c r="AO332">
        <f>IF(ISNUMBER(F332), INDEX(出力表!B:B,2), 0)+IF(ISNUMBER(I332), INDEX(出力表!B:B,3), 0)+IF(ISNUMBER(L332), INDEX(出力表!B:B,4), 0)+IF(ISNUMBER(O332), INDEX(出力表!B:B,5), 0)+IF(ISNUMBER(R332), INDEX(出力表!B:B,6), 0)+IF(ISNUMBER(U332), INDEX(出力表!B:B,7), 0)+IF(ISNUMBER(X332), INDEX(出力表!B:B,8), 0)+IF(ISNUMBER(AA332), INDEX(出力表!B:B,9), 0)+IF(ISNUMBER(AD332), INDEX(出力表!B:B,10), 0)+IF(ISNUMBER(AG332), INDEX(出力表!B:B,11), 0)+IF(ISNUMBER(AJ332), INDEX(出力表!B:B,12), 0)+IF(ISNUMBER(AM332), INDEX(出力表!B:B,13), 0)</f>
        <v>0</v>
      </c>
      <c r="AP332" t="str">
        <f t="shared" si="5"/>
        <v/>
      </c>
    </row>
    <row r="333" spans="1:42" x14ac:dyDescent="0.2">
      <c r="A333">
        <v>332</v>
      </c>
      <c r="B333">
        <f>IF(UPPER(Settings!B4)="TRUE", 乱数表!$Z333*Settings!B10, 0)</f>
        <v>0.13115271346713847</v>
      </c>
      <c r="C333">
        <f>IF(UPPER(Settings!B4)="TRUE", 乱数表!$AA333*Settings!B11, 0)</f>
        <v>-9.9736736399343097E-4</v>
      </c>
      <c r="D333">
        <f>MIN(100, MAX(0, 100*BETAINV(乱数表!$B333, MAX(0.00000001, (1/(1+EXP(-(INDEX(係数表!G:G,2) + $B333))))*(EXP(INDEX(係数表!H:H,2) + INDEX(係数表!I:I,2)*LN(INDEX(出力表!C:C,2)+1)))), MAX(0.00000001, (1-(1/(1+EXP(-(INDEX(係数表!G:G,2) + $B333)))))*(EXP(INDEX(係数表!H:H,2) + INDEX(係数表!I:I,2)*LN(INDEX(出力表!C:C,2)+1)))))))</f>
        <v>90.010292368158133</v>
      </c>
      <c r="E333" t="e">
        <f>MIN(100, MAX(0, (100*(INDEX(出力表!D:D,2))/(EXP(INDEX(係数表!B:B,2) + $C333) + (INDEX(出力表!D:D,2)))) + (乱数表!$N333*(Settings!B12/(((INDEX(出力表!D:D,2))+1)^INDEX(係数表!E:E,2)*INDEX(係数表!F:F,2))))))</f>
        <v>#VALUE!</v>
      </c>
      <c r="F333" t="e">
        <f>MIN(100, MAX(0, (INDEX(出力表!D:D,2))*D333/MAX(E333, Settings!B3)))</f>
        <v>#VALUE!</v>
      </c>
      <c r="G333">
        <f>MIN(100, MAX(0, 100*BETAINV(乱数表!$C333, MAX(0.00000001, (1/(1+EXP(-(INDEX(係数表!G:G,3) + $B333))))*(EXP(INDEX(係数表!H:H,3) + INDEX(係数表!I:I,3)*LN(INDEX(出力表!C:C,3)+1)))), MAX(0.00000001, (1-(1/(1+EXP(-(INDEX(係数表!G:G,3) + $B333)))))*(EXP(INDEX(係数表!H:H,3) + INDEX(係数表!I:I,3)*LN(INDEX(出力表!C:C,3)+1)))))))</f>
        <v>86.540842844673165</v>
      </c>
      <c r="H333" t="e">
        <f>MIN(100, MAX(0, (100*(INDEX(出力表!D:D,3))/(EXP(INDEX(係数表!B:B,3) + $C333) + (INDEX(出力表!D:D,3)))) + (乱数表!$O333*(Settings!B12/(((INDEX(出力表!D:D,3))+1)^INDEX(係数表!E:E,3)*INDEX(係数表!F:F,3))))))</f>
        <v>#VALUE!</v>
      </c>
      <c r="I333" t="e">
        <f>MIN(100, MAX(0, (INDEX(出力表!D:D,3))*G333/MAX(H333, Settings!B3)))</f>
        <v>#VALUE!</v>
      </c>
      <c r="J333">
        <f>MIN(100, MAX(0, 100*BETAINV(乱数表!$D333, MAX(0.00000001, (1/(1+EXP(-(INDEX(係数表!G:G,4) + $B333))))*(EXP(INDEX(係数表!H:H,4) + INDEX(係数表!I:I,4)*LN(INDEX(出力表!C:C,4)+1)))), MAX(0.00000001, (1-(1/(1+EXP(-(INDEX(係数表!G:G,4) + $B333)))))*(EXP(INDEX(係数表!H:H,4) + INDEX(係数表!I:I,4)*LN(INDEX(出力表!C:C,4)+1)))))))</f>
        <v>80.510770635636149</v>
      </c>
      <c r="K333" t="e">
        <f>MIN(100, MAX(0, (100*(INDEX(出力表!D:D,4))/(EXP(INDEX(係数表!B:B,4) + $C333) + (INDEX(出力表!D:D,4)))) + (乱数表!$P333*(Settings!B12/(((INDEX(出力表!D:D,4))+1)^INDEX(係数表!E:E,4)*INDEX(係数表!F:F,4))))))</f>
        <v>#VALUE!</v>
      </c>
      <c r="L333" t="e">
        <f>MIN(100, MAX(0, (INDEX(出力表!D:D,4))*J333/MAX(K333, Settings!B3)))</f>
        <v>#VALUE!</v>
      </c>
      <c r="M333">
        <f>MIN(100, MAX(0, 100*BETAINV(乱数表!$E333, MAX(0.00000001, (1/(1+EXP(-(INDEX(係数表!G:G,5) + $B333))))*(EXP(INDEX(係数表!H:H,5) + INDEX(係数表!I:I,5)*LN(INDEX(出力表!C:C,5)+1)))), MAX(0.00000001, (1-(1/(1+EXP(-(INDEX(係数表!G:G,5) + $B333)))))*(EXP(INDEX(係数表!H:H,5) + INDEX(係数表!I:I,5)*LN(INDEX(出力表!C:C,5)+1)))))))</f>
        <v>71.650219899245343</v>
      </c>
      <c r="N333" t="e">
        <f>MIN(100, MAX(0, (100*(INDEX(出力表!D:D,5))/(EXP(INDEX(係数表!B:B,5) + $C333) + (INDEX(出力表!D:D,5)))) + (乱数表!$Q333*(Settings!B12/(((INDEX(出力表!D:D,5))+1)^INDEX(係数表!E:E,5)*INDEX(係数表!F:F,5))))))</f>
        <v>#VALUE!</v>
      </c>
      <c r="O333" t="e">
        <f>MIN(100, MAX(0, (INDEX(出力表!D:D,5))*M333/MAX(N333, Settings!B3)))</f>
        <v>#VALUE!</v>
      </c>
      <c r="P333">
        <f>MIN(100, MAX(0, 100*BETAINV(乱数表!$F333, MAX(0.00000001, (1/(1+EXP(-(INDEX(係数表!G:G,6) + $B333))))*(EXP(INDEX(係数表!H:H,6) + INDEX(係数表!I:I,6)*LN(INDEX(出力表!C:C,6)+1)))), MAX(0.00000001, (1-(1/(1+EXP(-(INDEX(係数表!G:G,6) + $B333)))))*(EXP(INDEX(係数表!H:H,6) + INDEX(係数表!I:I,6)*LN(INDEX(出力表!C:C,6)+1)))))))</f>
        <v>99.871436328529711</v>
      </c>
      <c r="Q333" t="e">
        <f>MIN(100, MAX(0, (100*(INDEX(出力表!D:D,6))/(EXP(INDEX(係数表!B:B,6) + $C333) + (INDEX(出力表!D:D,6)))) + (乱数表!$R333*(Settings!B12/(((INDEX(出力表!D:D,6))+1)^INDEX(係数表!E:E,6)*INDEX(係数表!F:F,6))))))</f>
        <v>#VALUE!</v>
      </c>
      <c r="R333" t="e">
        <f>MIN(100, MAX(0, (INDEX(出力表!D:D,6))*P333/MAX(Q333, Settings!B3)))</f>
        <v>#VALUE!</v>
      </c>
      <c r="S333">
        <f>MIN(100, MAX(0, 100*BETAINV(乱数表!$G333, MAX(0.00000001, (1/(1+EXP(-(INDEX(係数表!G:G,7) + $B333))))*(EXP(INDEX(係数表!H:H,7) + INDEX(係数表!I:I,7)*LN(INDEX(出力表!C:C,7)+1)))), MAX(0.00000001, (1-(1/(1+EXP(-(INDEX(係数表!G:G,7) + $B333)))))*(EXP(INDEX(係数表!H:H,7) + INDEX(係数表!I:I,7)*LN(INDEX(出力表!C:C,7)+1)))))))</f>
        <v>95.760513633218821</v>
      </c>
      <c r="T333" t="e">
        <f>MIN(100, MAX(0, (100*(INDEX(出力表!D:D,7))/(EXP(INDEX(係数表!B:B,7) + $C333) + (INDEX(出力表!D:D,7)))) + (乱数表!$S333*(Settings!B12/(((INDEX(出力表!D:D,7))+1)^INDEX(係数表!E:E,7)*INDEX(係数表!F:F,7))))))</f>
        <v>#VALUE!</v>
      </c>
      <c r="U333" t="e">
        <f>MIN(100, MAX(0, (INDEX(出力表!D:D,7))*S333/MAX(T333, Settings!B3)))</f>
        <v>#VALUE!</v>
      </c>
      <c r="V333">
        <f>MIN(100, MAX(0, 100*BETAINV(乱数表!$H333, MAX(0.00000001, (1/(1+EXP(-(INDEX(係数表!G:G,8) + $B333))))*(EXP(INDEX(係数表!H:H,8) + INDEX(係数表!I:I,8)*LN(INDEX(出力表!C:C,8)+1)))), MAX(0.00000001, (1-(1/(1+EXP(-(INDEX(係数表!G:G,8) + $B333)))))*(EXP(INDEX(係数表!H:H,8) + INDEX(係数表!I:I,8)*LN(INDEX(出力表!C:C,8)+1)))))))</f>
        <v>98.912689999667663</v>
      </c>
      <c r="W333" t="e">
        <f>MIN(100, MAX(0, (100*(INDEX(出力表!D:D,8))/(EXP(INDEX(係数表!B:B,8) + $C333) + (INDEX(出力表!D:D,8)))) + (乱数表!$T333*(Settings!B12/(((INDEX(出力表!D:D,8))+1)^INDEX(係数表!E:E,8)*INDEX(係数表!F:F,8))))))</f>
        <v>#VALUE!</v>
      </c>
      <c r="X333" t="e">
        <f>MIN(100, MAX(0, (INDEX(出力表!D:D,8))*V333/MAX(W333, Settings!B3)))</f>
        <v>#VALUE!</v>
      </c>
      <c r="Y333">
        <f>MIN(100, MAX(0, 100*BETAINV(乱数表!$I333, MAX(0.00000001, (1/(1+EXP(-(INDEX(係数表!G:G,9) + $B333))))*(EXP(INDEX(係数表!H:H,9) + INDEX(係数表!I:I,9)*LN(INDEX(出力表!C:C,9)+1)))), MAX(0.00000001, (1-(1/(1+EXP(-(INDEX(係数表!G:G,9) + $B333)))))*(EXP(INDEX(係数表!H:H,9) + INDEX(係数表!I:I,9)*LN(INDEX(出力表!C:C,9)+1)))))))</f>
        <v>99.787757425162795</v>
      </c>
      <c r="Z333" t="e">
        <f>MIN(100, MAX(0, (100*(INDEX(出力表!D:D,9))/(EXP(INDEX(係数表!B:B,9) + $C333) + (INDEX(出力表!D:D,9)))) + (乱数表!$U333*(Settings!B12/(((INDEX(出力表!D:D,9))+1)^INDEX(係数表!E:E,9)*INDEX(係数表!F:F,9))))))</f>
        <v>#VALUE!</v>
      </c>
      <c r="AA333" t="e">
        <f>MIN(100, MAX(0, (INDEX(出力表!D:D,9))*Y333/MAX(Z333, Settings!B3)))</f>
        <v>#VALUE!</v>
      </c>
      <c r="AB333">
        <f>MIN(100, MAX(0, 100*BETAINV(乱数表!$J333, MAX(0.00000001, (1/(1+EXP(-(INDEX(係数表!G:G,10) + $B333))))*(EXP(INDEX(係数表!H:H,10) + INDEX(係数表!I:I,10)*LN(INDEX(出力表!C:C,10)+1)))), MAX(0.00000001, (1-(1/(1+EXP(-(INDEX(係数表!G:G,10) + $B333)))))*(EXP(INDEX(係数表!H:H,10) + INDEX(係数表!I:I,10)*LN(INDEX(出力表!C:C,10)+1)))))))</f>
        <v>55.747165119904054</v>
      </c>
      <c r="AC333" t="e">
        <f>MIN(100, MAX(0, (100*(INDEX(出力表!D:D,10))/(EXP(INDEX(係数表!B:B,10) + $C333) + (INDEX(出力表!D:D,10)))) + (乱数表!$V333*(Settings!B12/(((INDEX(出力表!D:D,10))+1)^INDEX(係数表!E:E,10)*INDEX(係数表!F:F,10))))))</f>
        <v>#VALUE!</v>
      </c>
      <c r="AD333" t="e">
        <f>MIN(100, MAX(0, (INDEX(出力表!D:D,10))*AB333/MAX(AC333, Settings!B3)))</f>
        <v>#VALUE!</v>
      </c>
      <c r="AE333">
        <f>MIN(100, MAX(0, 100*BETAINV(乱数表!$K333, MAX(0.00000001, (1/(1+EXP(-(INDEX(係数表!G:G,11) + $B333))))*(EXP(INDEX(係数表!H:H,11) + INDEX(係数表!I:I,11)*LN(INDEX(出力表!C:C,11)+1)))), MAX(0.00000001, (1-(1/(1+EXP(-(INDEX(係数表!G:G,11) + $B333)))))*(EXP(INDEX(係数表!H:H,11) + INDEX(係数表!I:I,11)*LN(INDEX(出力表!C:C,11)+1)))))))</f>
        <v>99.460596987203587</v>
      </c>
      <c r="AF333" t="e">
        <f>MIN(100, MAX(0, (100*(INDEX(出力表!D:D,11))/(EXP(INDEX(係数表!B:B,11) + $C333) + (INDEX(出力表!D:D,11)))) + (乱数表!$W333*(Settings!B12/(((INDEX(出力表!D:D,11))+1)^INDEX(係数表!E:E,11)*INDEX(係数表!F:F,11))))))</f>
        <v>#VALUE!</v>
      </c>
      <c r="AG333" t="e">
        <f>MIN(100, MAX(0, (INDEX(出力表!D:D,11))*AE333/MAX(AF333, Settings!B3)))</f>
        <v>#VALUE!</v>
      </c>
      <c r="AH333">
        <f>MIN(100, MAX(0, 100*BETAINV(乱数表!$L333, MAX(0.00000001, (1/(1+EXP(-(INDEX(係数表!G:G,12) + $B333))))*(EXP(INDEX(係数表!H:H,12) + INDEX(係数表!I:I,12)*LN(INDEX(出力表!C:C,12)+1)))), MAX(0.00000001, (1-(1/(1+EXP(-(INDEX(係数表!G:G,12) + $B333)))))*(EXP(INDEX(係数表!H:H,12) + INDEX(係数表!I:I,12)*LN(INDEX(出力表!C:C,12)+1)))))))</f>
        <v>99.997706747384669</v>
      </c>
      <c r="AI333" t="e">
        <f>MIN(100, MAX(0, (100*(INDEX(出力表!D:D,12))/(EXP(INDEX(係数表!B:B,12) + $C333) + (INDEX(出力表!D:D,12)))) + (乱数表!$X333*(Settings!B12/(((INDEX(出力表!D:D,12))+1)^INDEX(係数表!E:E,12)*INDEX(係数表!F:F,12))))))</f>
        <v>#VALUE!</v>
      </c>
      <c r="AJ333" t="e">
        <f>MIN(100, MAX(0, (INDEX(出力表!D:D,12))*AH333/MAX(AI333, Settings!B3)))</f>
        <v>#VALUE!</v>
      </c>
      <c r="AK333">
        <f>MIN(100, MAX(0, 100*BETAINV(乱数表!$M333, MAX(0.00000001, (1/(1+EXP(-(INDEX(係数表!G:G,13) + $B333))))*(EXP(INDEX(係数表!H:H,13) + INDEX(係数表!I:I,13)*LN(INDEX(出力表!C:C,13)+1)))), MAX(0.00000001, (1-(1/(1+EXP(-(INDEX(係数表!G:G,13) + $B333)))))*(EXP(INDEX(係数表!H:H,13) + INDEX(係数表!I:I,13)*LN(INDEX(出力表!C:C,13)+1)))))))</f>
        <v>95.64193403227101</v>
      </c>
      <c r="AL333" t="e">
        <f>MIN(100, MAX(0, (100*(INDEX(出力表!D:D,13))/(EXP(INDEX(係数表!B:B,13) + $C333) + (INDEX(出力表!D:D,13)))) + (乱数表!$Y333*(Settings!B12/(((INDEX(出力表!D:D,13))+1)^INDEX(係数表!E:E,13)*INDEX(係数表!F:F,13))))))</f>
        <v>#VALUE!</v>
      </c>
      <c r="AM333" t="e">
        <f>MIN(100, MAX(0, (INDEX(出力表!D:D,13))*AK333/MAX(AL333, Settings!B3)))</f>
        <v>#VALUE!</v>
      </c>
      <c r="AN333">
        <f>IF(ISNUMBER(F333), INDEX(出力表!B:B,2)*F333, 0)+IF(ISNUMBER(I333), INDEX(出力表!B:B,3)*I333, 0)+IF(ISNUMBER(L333), INDEX(出力表!B:B,4)*L333, 0)+IF(ISNUMBER(O333), INDEX(出力表!B:B,5)*O333, 0)+IF(ISNUMBER(R333), INDEX(出力表!B:B,6)*R333, 0)+IF(ISNUMBER(U333), INDEX(出力表!B:B,7)*U333, 0)+IF(ISNUMBER(X333), INDEX(出力表!B:B,8)*X333, 0)+IF(ISNUMBER(AA333), INDEX(出力表!B:B,9)*AA333, 0)+IF(ISNUMBER(AD333), INDEX(出力表!B:B,10)*AD333, 0)+IF(ISNUMBER(AG333), INDEX(出力表!B:B,11)*AG333, 0)+IF(ISNUMBER(AJ333), INDEX(出力表!B:B,12)*AJ333, 0)+IF(ISNUMBER(AM333), INDEX(出力表!B:B,13)*AM333, 0)</f>
        <v>0</v>
      </c>
      <c r="AO333">
        <f>IF(ISNUMBER(F333), INDEX(出力表!B:B,2), 0)+IF(ISNUMBER(I333), INDEX(出力表!B:B,3), 0)+IF(ISNUMBER(L333), INDEX(出力表!B:B,4), 0)+IF(ISNUMBER(O333), INDEX(出力表!B:B,5), 0)+IF(ISNUMBER(R333), INDEX(出力表!B:B,6), 0)+IF(ISNUMBER(U333), INDEX(出力表!B:B,7), 0)+IF(ISNUMBER(X333), INDEX(出力表!B:B,8), 0)+IF(ISNUMBER(AA333), INDEX(出力表!B:B,9), 0)+IF(ISNUMBER(AD333), INDEX(出力表!B:B,10), 0)+IF(ISNUMBER(AG333), INDEX(出力表!B:B,11), 0)+IF(ISNUMBER(AJ333), INDEX(出力表!B:B,12), 0)+IF(ISNUMBER(AM333), INDEX(出力表!B:B,13), 0)</f>
        <v>0</v>
      </c>
      <c r="AP333" t="str">
        <f t="shared" si="5"/>
        <v/>
      </c>
    </row>
    <row r="334" spans="1:42" x14ac:dyDescent="0.2">
      <c r="A334">
        <v>333</v>
      </c>
      <c r="B334">
        <f>IF(UPPER(Settings!B4)="TRUE", 乱数表!$Z334*Settings!B10, 0)</f>
        <v>0.80602391031130227</v>
      </c>
      <c r="C334">
        <f>IF(UPPER(Settings!B4)="TRUE", 乱数表!$AA334*Settings!B11, 0)</f>
        <v>-7.7944750168664791E-3</v>
      </c>
      <c r="D334">
        <f>MIN(100, MAX(0, 100*BETAINV(乱数表!$B334, MAX(0.00000001, (1/(1+EXP(-(INDEX(係数表!G:G,2) + $B334))))*(EXP(INDEX(係数表!H:H,2) + INDEX(係数表!I:I,2)*LN(INDEX(出力表!C:C,2)+1)))), MAX(0.00000001, (1-(1/(1+EXP(-(INDEX(係数表!G:G,2) + $B334)))))*(EXP(INDEX(係数表!H:H,2) + INDEX(係数表!I:I,2)*LN(INDEX(出力表!C:C,2)+1)))))))</f>
        <v>99.974616735679447</v>
      </c>
      <c r="E334" t="e">
        <f>MIN(100, MAX(0, (100*(INDEX(出力表!D:D,2))/(EXP(INDEX(係数表!B:B,2) + $C334) + (INDEX(出力表!D:D,2)))) + (乱数表!$N334*(Settings!B12/(((INDEX(出力表!D:D,2))+1)^INDEX(係数表!E:E,2)*INDEX(係数表!F:F,2))))))</f>
        <v>#VALUE!</v>
      </c>
      <c r="F334" t="e">
        <f>MIN(100, MAX(0, (INDEX(出力表!D:D,2))*D334/MAX(E334, Settings!B3)))</f>
        <v>#VALUE!</v>
      </c>
      <c r="G334">
        <f>MIN(100, MAX(0, 100*BETAINV(乱数表!$C334, MAX(0.00000001, (1/(1+EXP(-(INDEX(係数表!G:G,3) + $B334))))*(EXP(INDEX(係数表!H:H,3) + INDEX(係数表!I:I,3)*LN(INDEX(出力表!C:C,3)+1)))), MAX(0.00000001, (1-(1/(1+EXP(-(INDEX(係数表!G:G,3) + $B334)))))*(EXP(INDEX(係数表!H:H,3) + INDEX(係数表!I:I,3)*LN(INDEX(出力表!C:C,3)+1)))))))</f>
        <v>99.074386202873967</v>
      </c>
      <c r="H334" t="e">
        <f>MIN(100, MAX(0, (100*(INDEX(出力表!D:D,3))/(EXP(INDEX(係数表!B:B,3) + $C334) + (INDEX(出力表!D:D,3)))) + (乱数表!$O334*(Settings!B12/(((INDEX(出力表!D:D,3))+1)^INDEX(係数表!E:E,3)*INDEX(係数表!F:F,3))))))</f>
        <v>#VALUE!</v>
      </c>
      <c r="I334" t="e">
        <f>MIN(100, MAX(0, (INDEX(出力表!D:D,3))*G334/MAX(H334, Settings!B3)))</f>
        <v>#VALUE!</v>
      </c>
      <c r="J334">
        <f>MIN(100, MAX(0, 100*BETAINV(乱数表!$D334, MAX(0.00000001, (1/(1+EXP(-(INDEX(係数表!G:G,4) + $B334))))*(EXP(INDEX(係数表!H:H,4) + INDEX(係数表!I:I,4)*LN(INDEX(出力表!C:C,4)+1)))), MAX(0.00000001, (1-(1/(1+EXP(-(INDEX(係数表!G:G,4) + $B334)))))*(EXP(INDEX(係数表!H:H,4) + INDEX(係数表!I:I,4)*LN(INDEX(出力表!C:C,4)+1)))))))</f>
        <v>99.495742910090613</v>
      </c>
      <c r="K334" t="e">
        <f>MIN(100, MAX(0, (100*(INDEX(出力表!D:D,4))/(EXP(INDEX(係数表!B:B,4) + $C334) + (INDEX(出力表!D:D,4)))) + (乱数表!$P334*(Settings!B12/(((INDEX(出力表!D:D,4))+1)^INDEX(係数表!E:E,4)*INDEX(係数表!F:F,4))))))</f>
        <v>#VALUE!</v>
      </c>
      <c r="L334" t="e">
        <f>MIN(100, MAX(0, (INDEX(出力表!D:D,4))*J334/MAX(K334, Settings!B3)))</f>
        <v>#VALUE!</v>
      </c>
      <c r="M334">
        <f>MIN(100, MAX(0, 100*BETAINV(乱数表!$E334, MAX(0.00000001, (1/(1+EXP(-(INDEX(係数表!G:G,5) + $B334))))*(EXP(INDEX(係数表!H:H,5) + INDEX(係数表!I:I,5)*LN(INDEX(出力表!C:C,5)+1)))), MAX(0.00000001, (1-(1/(1+EXP(-(INDEX(係数表!G:G,5) + $B334)))))*(EXP(INDEX(係数表!H:H,5) + INDEX(係数表!I:I,5)*LN(INDEX(出力表!C:C,5)+1)))))))</f>
        <v>99.985618031067119</v>
      </c>
      <c r="N334" t="e">
        <f>MIN(100, MAX(0, (100*(INDEX(出力表!D:D,5))/(EXP(INDEX(係数表!B:B,5) + $C334) + (INDEX(出力表!D:D,5)))) + (乱数表!$Q334*(Settings!B12/(((INDEX(出力表!D:D,5))+1)^INDEX(係数表!E:E,5)*INDEX(係数表!F:F,5))))))</f>
        <v>#VALUE!</v>
      </c>
      <c r="O334" t="e">
        <f>MIN(100, MAX(0, (INDEX(出力表!D:D,5))*M334/MAX(N334, Settings!B3)))</f>
        <v>#VALUE!</v>
      </c>
      <c r="P334">
        <f>MIN(100, MAX(0, 100*BETAINV(乱数表!$F334, MAX(0.00000001, (1/(1+EXP(-(INDEX(係数表!G:G,6) + $B334))))*(EXP(INDEX(係数表!H:H,6) + INDEX(係数表!I:I,6)*LN(INDEX(出力表!C:C,6)+1)))), MAX(0.00000001, (1-(1/(1+EXP(-(INDEX(係数表!G:G,6) + $B334)))))*(EXP(INDEX(係数表!H:H,6) + INDEX(係数表!I:I,6)*LN(INDEX(出力表!C:C,6)+1)))))))</f>
        <v>98.908751463159206</v>
      </c>
      <c r="Q334" t="e">
        <f>MIN(100, MAX(0, (100*(INDEX(出力表!D:D,6))/(EXP(INDEX(係数表!B:B,6) + $C334) + (INDEX(出力表!D:D,6)))) + (乱数表!$R334*(Settings!B12/(((INDEX(出力表!D:D,6))+1)^INDEX(係数表!E:E,6)*INDEX(係数表!F:F,6))))))</f>
        <v>#VALUE!</v>
      </c>
      <c r="R334" t="e">
        <f>MIN(100, MAX(0, (INDEX(出力表!D:D,6))*P334/MAX(Q334, Settings!B3)))</f>
        <v>#VALUE!</v>
      </c>
      <c r="S334">
        <f>MIN(100, MAX(0, 100*BETAINV(乱数表!$G334, MAX(0.00000001, (1/(1+EXP(-(INDEX(係数表!G:G,7) + $B334))))*(EXP(INDEX(係数表!H:H,7) + INDEX(係数表!I:I,7)*LN(INDEX(出力表!C:C,7)+1)))), MAX(0.00000001, (1-(1/(1+EXP(-(INDEX(係数表!G:G,7) + $B334)))))*(EXP(INDEX(係数表!H:H,7) + INDEX(係数表!I:I,7)*LN(INDEX(出力表!C:C,7)+1)))))))</f>
        <v>99.748006018377865</v>
      </c>
      <c r="T334" t="e">
        <f>MIN(100, MAX(0, (100*(INDEX(出力表!D:D,7))/(EXP(INDEX(係数表!B:B,7) + $C334) + (INDEX(出力表!D:D,7)))) + (乱数表!$S334*(Settings!B12/(((INDEX(出力表!D:D,7))+1)^INDEX(係数表!E:E,7)*INDEX(係数表!F:F,7))))))</f>
        <v>#VALUE!</v>
      </c>
      <c r="U334" t="e">
        <f>MIN(100, MAX(0, (INDEX(出力表!D:D,7))*S334/MAX(T334, Settings!B3)))</f>
        <v>#VALUE!</v>
      </c>
      <c r="V334">
        <f>MIN(100, MAX(0, 100*BETAINV(乱数表!$H334, MAX(0.00000001, (1/(1+EXP(-(INDEX(係数表!G:G,8) + $B334))))*(EXP(INDEX(係数表!H:H,8) + INDEX(係数表!I:I,8)*LN(INDEX(出力表!C:C,8)+1)))), MAX(0.00000001, (1-(1/(1+EXP(-(INDEX(係数表!G:G,8) + $B334)))))*(EXP(INDEX(係数表!H:H,8) + INDEX(係数表!I:I,8)*LN(INDEX(出力表!C:C,8)+1)))))))</f>
        <v>83.16927932319544</v>
      </c>
      <c r="W334" t="e">
        <f>MIN(100, MAX(0, (100*(INDEX(出力表!D:D,8))/(EXP(INDEX(係数表!B:B,8) + $C334) + (INDEX(出力表!D:D,8)))) + (乱数表!$T334*(Settings!B12/(((INDEX(出力表!D:D,8))+1)^INDEX(係数表!E:E,8)*INDEX(係数表!F:F,8))))))</f>
        <v>#VALUE!</v>
      </c>
      <c r="X334" t="e">
        <f>MIN(100, MAX(0, (INDEX(出力表!D:D,8))*V334/MAX(W334, Settings!B3)))</f>
        <v>#VALUE!</v>
      </c>
      <c r="Y334">
        <f>MIN(100, MAX(0, 100*BETAINV(乱数表!$I334, MAX(0.00000001, (1/(1+EXP(-(INDEX(係数表!G:G,9) + $B334))))*(EXP(INDEX(係数表!H:H,9) + INDEX(係数表!I:I,9)*LN(INDEX(出力表!C:C,9)+1)))), MAX(0.00000001, (1-(1/(1+EXP(-(INDEX(係数表!G:G,9) + $B334)))))*(EXP(INDEX(係数表!H:H,9) + INDEX(係数表!I:I,9)*LN(INDEX(出力表!C:C,9)+1)))))))</f>
        <v>98.729904347350043</v>
      </c>
      <c r="Z334" t="e">
        <f>MIN(100, MAX(0, (100*(INDEX(出力表!D:D,9))/(EXP(INDEX(係数表!B:B,9) + $C334) + (INDEX(出力表!D:D,9)))) + (乱数表!$U334*(Settings!B12/(((INDEX(出力表!D:D,9))+1)^INDEX(係数表!E:E,9)*INDEX(係数表!F:F,9))))))</f>
        <v>#VALUE!</v>
      </c>
      <c r="AA334" t="e">
        <f>MIN(100, MAX(0, (INDEX(出力表!D:D,9))*Y334/MAX(Z334, Settings!B3)))</f>
        <v>#VALUE!</v>
      </c>
      <c r="AB334">
        <f>MIN(100, MAX(0, 100*BETAINV(乱数表!$J334, MAX(0.00000001, (1/(1+EXP(-(INDEX(係数表!G:G,10) + $B334))))*(EXP(INDEX(係数表!H:H,10) + INDEX(係数表!I:I,10)*LN(INDEX(出力表!C:C,10)+1)))), MAX(0.00000001, (1-(1/(1+EXP(-(INDEX(係数表!G:G,10) + $B334)))))*(EXP(INDEX(係数表!H:H,10) + INDEX(係数表!I:I,10)*LN(INDEX(出力表!C:C,10)+1)))))))</f>
        <v>74.737772147401742</v>
      </c>
      <c r="AC334" t="e">
        <f>MIN(100, MAX(0, (100*(INDEX(出力表!D:D,10))/(EXP(INDEX(係数表!B:B,10) + $C334) + (INDEX(出力表!D:D,10)))) + (乱数表!$V334*(Settings!B12/(((INDEX(出力表!D:D,10))+1)^INDEX(係数表!E:E,10)*INDEX(係数表!F:F,10))))))</f>
        <v>#VALUE!</v>
      </c>
      <c r="AD334" t="e">
        <f>MIN(100, MAX(0, (INDEX(出力表!D:D,10))*AB334/MAX(AC334, Settings!B3)))</f>
        <v>#VALUE!</v>
      </c>
      <c r="AE334">
        <f>MIN(100, MAX(0, 100*BETAINV(乱数表!$K334, MAX(0.00000001, (1/(1+EXP(-(INDEX(係数表!G:G,11) + $B334))))*(EXP(INDEX(係数表!H:H,11) + INDEX(係数表!I:I,11)*LN(INDEX(出力表!C:C,11)+1)))), MAX(0.00000001, (1-(1/(1+EXP(-(INDEX(係数表!G:G,11) + $B334)))))*(EXP(INDEX(係数表!H:H,11) + INDEX(係数表!I:I,11)*LN(INDEX(出力表!C:C,11)+1)))))))</f>
        <v>99.98614620404507</v>
      </c>
      <c r="AF334" t="e">
        <f>MIN(100, MAX(0, (100*(INDEX(出力表!D:D,11))/(EXP(INDEX(係数表!B:B,11) + $C334) + (INDEX(出力表!D:D,11)))) + (乱数表!$W334*(Settings!B12/(((INDEX(出力表!D:D,11))+1)^INDEX(係数表!E:E,11)*INDEX(係数表!F:F,11))))))</f>
        <v>#VALUE!</v>
      </c>
      <c r="AG334" t="e">
        <f>MIN(100, MAX(0, (INDEX(出力表!D:D,11))*AE334/MAX(AF334, Settings!B3)))</f>
        <v>#VALUE!</v>
      </c>
      <c r="AH334">
        <f>MIN(100, MAX(0, 100*BETAINV(乱数表!$L334, MAX(0.00000001, (1/(1+EXP(-(INDEX(係数表!G:G,12) + $B334))))*(EXP(INDEX(係数表!H:H,12) + INDEX(係数表!I:I,12)*LN(INDEX(出力表!C:C,12)+1)))), MAX(0.00000001, (1-(1/(1+EXP(-(INDEX(係数表!G:G,12) + $B334)))))*(EXP(INDEX(係数表!H:H,12) + INDEX(係数表!I:I,12)*LN(INDEX(出力表!C:C,12)+1)))))))</f>
        <v>99.71351445207317</v>
      </c>
      <c r="AI334" t="e">
        <f>MIN(100, MAX(0, (100*(INDEX(出力表!D:D,12))/(EXP(INDEX(係数表!B:B,12) + $C334) + (INDEX(出力表!D:D,12)))) + (乱数表!$X334*(Settings!B12/(((INDEX(出力表!D:D,12))+1)^INDEX(係数表!E:E,12)*INDEX(係数表!F:F,12))))))</f>
        <v>#VALUE!</v>
      </c>
      <c r="AJ334" t="e">
        <f>MIN(100, MAX(0, (INDEX(出力表!D:D,12))*AH334/MAX(AI334, Settings!B3)))</f>
        <v>#VALUE!</v>
      </c>
      <c r="AK334">
        <f>MIN(100, MAX(0, 100*BETAINV(乱数表!$M334, MAX(0.00000001, (1/(1+EXP(-(INDEX(係数表!G:G,13) + $B334))))*(EXP(INDEX(係数表!H:H,13) + INDEX(係数表!I:I,13)*LN(INDEX(出力表!C:C,13)+1)))), MAX(0.00000001, (1-(1/(1+EXP(-(INDEX(係数表!G:G,13) + $B334)))))*(EXP(INDEX(係数表!H:H,13) + INDEX(係数表!I:I,13)*LN(INDEX(出力表!C:C,13)+1)))))))</f>
        <v>99.999759540766604</v>
      </c>
      <c r="AL334" t="e">
        <f>MIN(100, MAX(0, (100*(INDEX(出力表!D:D,13))/(EXP(INDEX(係数表!B:B,13) + $C334) + (INDEX(出力表!D:D,13)))) + (乱数表!$Y334*(Settings!B12/(((INDEX(出力表!D:D,13))+1)^INDEX(係数表!E:E,13)*INDEX(係数表!F:F,13))))))</f>
        <v>#VALUE!</v>
      </c>
      <c r="AM334" t="e">
        <f>MIN(100, MAX(0, (INDEX(出力表!D:D,13))*AK334/MAX(AL334, Settings!B3)))</f>
        <v>#VALUE!</v>
      </c>
      <c r="AN334">
        <f>IF(ISNUMBER(F334), INDEX(出力表!B:B,2)*F334, 0)+IF(ISNUMBER(I334), INDEX(出力表!B:B,3)*I334, 0)+IF(ISNUMBER(L334), INDEX(出力表!B:B,4)*L334, 0)+IF(ISNUMBER(O334), INDEX(出力表!B:B,5)*O334, 0)+IF(ISNUMBER(R334), INDEX(出力表!B:B,6)*R334, 0)+IF(ISNUMBER(U334), INDEX(出力表!B:B,7)*U334, 0)+IF(ISNUMBER(X334), INDEX(出力表!B:B,8)*X334, 0)+IF(ISNUMBER(AA334), INDEX(出力表!B:B,9)*AA334, 0)+IF(ISNUMBER(AD334), INDEX(出力表!B:B,10)*AD334, 0)+IF(ISNUMBER(AG334), INDEX(出力表!B:B,11)*AG334, 0)+IF(ISNUMBER(AJ334), INDEX(出力表!B:B,12)*AJ334, 0)+IF(ISNUMBER(AM334), INDEX(出力表!B:B,13)*AM334, 0)</f>
        <v>0</v>
      </c>
      <c r="AO334">
        <f>IF(ISNUMBER(F334), INDEX(出力表!B:B,2), 0)+IF(ISNUMBER(I334), INDEX(出力表!B:B,3), 0)+IF(ISNUMBER(L334), INDEX(出力表!B:B,4), 0)+IF(ISNUMBER(O334), INDEX(出力表!B:B,5), 0)+IF(ISNUMBER(R334), INDEX(出力表!B:B,6), 0)+IF(ISNUMBER(U334), INDEX(出力表!B:B,7), 0)+IF(ISNUMBER(X334), INDEX(出力表!B:B,8), 0)+IF(ISNUMBER(AA334), INDEX(出力表!B:B,9), 0)+IF(ISNUMBER(AD334), INDEX(出力表!B:B,10), 0)+IF(ISNUMBER(AG334), INDEX(出力表!B:B,11), 0)+IF(ISNUMBER(AJ334), INDEX(出力表!B:B,12), 0)+IF(ISNUMBER(AM334), INDEX(出力表!B:B,13), 0)</f>
        <v>0</v>
      </c>
      <c r="AP334" t="str">
        <f t="shared" si="5"/>
        <v/>
      </c>
    </row>
    <row r="335" spans="1:42" x14ac:dyDescent="0.2">
      <c r="A335">
        <v>334</v>
      </c>
      <c r="B335">
        <f>IF(UPPER(Settings!B4)="TRUE", 乱数表!$Z335*Settings!B10, 0)</f>
        <v>-0.21307420670752847</v>
      </c>
      <c r="C335">
        <f>IF(UPPER(Settings!B4)="TRUE", 乱数表!$AA335*Settings!B11, 0)</f>
        <v>2.7469052580221892E-5</v>
      </c>
      <c r="D335">
        <f>MIN(100, MAX(0, 100*BETAINV(乱数表!$B335, MAX(0.00000001, (1/(1+EXP(-(INDEX(係数表!G:G,2) + $B335))))*(EXP(INDEX(係数表!H:H,2) + INDEX(係数表!I:I,2)*LN(INDEX(出力表!C:C,2)+1)))), MAX(0.00000001, (1-(1/(1+EXP(-(INDEX(係数表!G:G,2) + $B335)))))*(EXP(INDEX(係数表!H:H,2) + INDEX(係数表!I:I,2)*LN(INDEX(出力表!C:C,2)+1)))))))</f>
        <v>99.281456412576432</v>
      </c>
      <c r="E335" t="e">
        <f>MIN(100, MAX(0, (100*(INDEX(出力表!D:D,2))/(EXP(INDEX(係数表!B:B,2) + $C335) + (INDEX(出力表!D:D,2)))) + (乱数表!$N335*(Settings!B12/(((INDEX(出力表!D:D,2))+1)^INDEX(係数表!E:E,2)*INDEX(係数表!F:F,2))))))</f>
        <v>#VALUE!</v>
      </c>
      <c r="F335" t="e">
        <f>MIN(100, MAX(0, (INDEX(出力表!D:D,2))*D335/MAX(E335, Settings!B3)))</f>
        <v>#VALUE!</v>
      </c>
      <c r="G335">
        <f>MIN(100, MAX(0, 100*BETAINV(乱数表!$C335, MAX(0.00000001, (1/(1+EXP(-(INDEX(係数表!G:G,3) + $B335))))*(EXP(INDEX(係数表!H:H,3) + INDEX(係数表!I:I,3)*LN(INDEX(出力表!C:C,3)+1)))), MAX(0.00000001, (1-(1/(1+EXP(-(INDEX(係数表!G:G,3) + $B335)))))*(EXP(INDEX(係数表!H:H,3) + INDEX(係数表!I:I,3)*LN(INDEX(出力表!C:C,3)+1)))))))</f>
        <v>92.804106169111407</v>
      </c>
      <c r="H335" t="e">
        <f>MIN(100, MAX(0, (100*(INDEX(出力表!D:D,3))/(EXP(INDEX(係数表!B:B,3) + $C335) + (INDEX(出力表!D:D,3)))) + (乱数表!$O335*(Settings!B12/(((INDEX(出力表!D:D,3))+1)^INDEX(係数表!E:E,3)*INDEX(係数表!F:F,3))))))</f>
        <v>#VALUE!</v>
      </c>
      <c r="I335" t="e">
        <f>MIN(100, MAX(0, (INDEX(出力表!D:D,3))*G335/MAX(H335, Settings!B3)))</f>
        <v>#VALUE!</v>
      </c>
      <c r="J335">
        <f>MIN(100, MAX(0, 100*BETAINV(乱数表!$D335, MAX(0.00000001, (1/(1+EXP(-(INDEX(係数表!G:G,4) + $B335))))*(EXP(INDEX(係数表!H:H,4) + INDEX(係数表!I:I,4)*LN(INDEX(出力表!C:C,4)+1)))), MAX(0.00000001, (1-(1/(1+EXP(-(INDEX(係数表!G:G,4) + $B335)))))*(EXP(INDEX(係数表!H:H,4) + INDEX(係数表!I:I,4)*LN(INDEX(出力表!C:C,4)+1)))))))</f>
        <v>95.732731947351368</v>
      </c>
      <c r="K335" t="e">
        <f>MIN(100, MAX(0, (100*(INDEX(出力表!D:D,4))/(EXP(INDEX(係数表!B:B,4) + $C335) + (INDEX(出力表!D:D,4)))) + (乱数表!$P335*(Settings!B12/(((INDEX(出力表!D:D,4))+1)^INDEX(係数表!E:E,4)*INDEX(係数表!F:F,4))))))</f>
        <v>#VALUE!</v>
      </c>
      <c r="L335" t="e">
        <f>MIN(100, MAX(0, (INDEX(出力表!D:D,4))*J335/MAX(K335, Settings!B3)))</f>
        <v>#VALUE!</v>
      </c>
      <c r="M335">
        <f>MIN(100, MAX(0, 100*BETAINV(乱数表!$E335, MAX(0.00000001, (1/(1+EXP(-(INDEX(係数表!G:G,5) + $B335))))*(EXP(INDEX(係数表!H:H,5) + INDEX(係数表!I:I,5)*LN(INDEX(出力表!C:C,5)+1)))), MAX(0.00000001, (1-(1/(1+EXP(-(INDEX(係数表!G:G,5) + $B335)))))*(EXP(INDEX(係数表!H:H,5) + INDEX(係数表!I:I,5)*LN(INDEX(出力表!C:C,5)+1)))))))</f>
        <v>94.002853581605933</v>
      </c>
      <c r="N335" t="e">
        <f>MIN(100, MAX(0, (100*(INDEX(出力表!D:D,5))/(EXP(INDEX(係数表!B:B,5) + $C335) + (INDEX(出力表!D:D,5)))) + (乱数表!$Q335*(Settings!B12/(((INDEX(出力表!D:D,5))+1)^INDEX(係数表!E:E,5)*INDEX(係数表!F:F,5))))))</f>
        <v>#VALUE!</v>
      </c>
      <c r="O335" t="e">
        <f>MIN(100, MAX(0, (INDEX(出力表!D:D,5))*M335/MAX(N335, Settings!B3)))</f>
        <v>#VALUE!</v>
      </c>
      <c r="P335">
        <f>MIN(100, MAX(0, 100*BETAINV(乱数表!$F335, MAX(0.00000001, (1/(1+EXP(-(INDEX(係数表!G:G,6) + $B335))))*(EXP(INDEX(係数表!H:H,6) + INDEX(係数表!I:I,6)*LN(INDEX(出力表!C:C,6)+1)))), MAX(0.00000001, (1-(1/(1+EXP(-(INDEX(係数表!G:G,6) + $B335)))))*(EXP(INDEX(係数表!H:H,6) + INDEX(係数表!I:I,6)*LN(INDEX(出力表!C:C,6)+1)))))))</f>
        <v>92.498400209758387</v>
      </c>
      <c r="Q335" t="e">
        <f>MIN(100, MAX(0, (100*(INDEX(出力表!D:D,6))/(EXP(INDEX(係数表!B:B,6) + $C335) + (INDEX(出力表!D:D,6)))) + (乱数表!$R335*(Settings!B12/(((INDEX(出力表!D:D,6))+1)^INDEX(係数表!E:E,6)*INDEX(係数表!F:F,6))))))</f>
        <v>#VALUE!</v>
      </c>
      <c r="R335" t="e">
        <f>MIN(100, MAX(0, (INDEX(出力表!D:D,6))*P335/MAX(Q335, Settings!B3)))</f>
        <v>#VALUE!</v>
      </c>
      <c r="S335">
        <f>MIN(100, MAX(0, 100*BETAINV(乱数表!$G335, MAX(0.00000001, (1/(1+EXP(-(INDEX(係数表!G:G,7) + $B335))))*(EXP(INDEX(係数表!H:H,7) + INDEX(係数表!I:I,7)*LN(INDEX(出力表!C:C,7)+1)))), MAX(0.00000001, (1-(1/(1+EXP(-(INDEX(係数表!G:G,7) + $B335)))))*(EXP(INDEX(係数表!H:H,7) + INDEX(係数表!I:I,7)*LN(INDEX(出力表!C:C,7)+1)))))))</f>
        <v>95.615278255588379</v>
      </c>
      <c r="T335" t="e">
        <f>MIN(100, MAX(0, (100*(INDEX(出力表!D:D,7))/(EXP(INDEX(係数表!B:B,7) + $C335) + (INDEX(出力表!D:D,7)))) + (乱数表!$S335*(Settings!B12/(((INDEX(出力表!D:D,7))+1)^INDEX(係数表!E:E,7)*INDEX(係数表!F:F,7))))))</f>
        <v>#VALUE!</v>
      </c>
      <c r="U335" t="e">
        <f>MIN(100, MAX(0, (INDEX(出力表!D:D,7))*S335/MAX(T335, Settings!B3)))</f>
        <v>#VALUE!</v>
      </c>
      <c r="V335">
        <f>MIN(100, MAX(0, 100*BETAINV(乱数表!$H335, MAX(0.00000001, (1/(1+EXP(-(INDEX(係数表!G:G,8) + $B335))))*(EXP(INDEX(係数表!H:H,8) + INDEX(係数表!I:I,8)*LN(INDEX(出力表!C:C,8)+1)))), MAX(0.00000001, (1-(1/(1+EXP(-(INDEX(係数表!G:G,8) + $B335)))))*(EXP(INDEX(係数表!H:H,8) + INDEX(係数表!I:I,8)*LN(INDEX(出力表!C:C,8)+1)))))))</f>
        <v>88.386581241303901</v>
      </c>
      <c r="W335" t="e">
        <f>MIN(100, MAX(0, (100*(INDEX(出力表!D:D,8))/(EXP(INDEX(係数表!B:B,8) + $C335) + (INDEX(出力表!D:D,8)))) + (乱数表!$T335*(Settings!B12/(((INDEX(出力表!D:D,8))+1)^INDEX(係数表!E:E,8)*INDEX(係数表!F:F,8))))))</f>
        <v>#VALUE!</v>
      </c>
      <c r="X335" t="e">
        <f>MIN(100, MAX(0, (INDEX(出力表!D:D,8))*V335/MAX(W335, Settings!B3)))</f>
        <v>#VALUE!</v>
      </c>
      <c r="Y335">
        <f>MIN(100, MAX(0, 100*BETAINV(乱数表!$I335, MAX(0.00000001, (1/(1+EXP(-(INDEX(係数表!G:G,9) + $B335))))*(EXP(INDEX(係数表!H:H,9) + INDEX(係数表!I:I,9)*LN(INDEX(出力表!C:C,9)+1)))), MAX(0.00000001, (1-(1/(1+EXP(-(INDEX(係数表!G:G,9) + $B335)))))*(EXP(INDEX(係数表!H:H,9) + INDEX(係数表!I:I,9)*LN(INDEX(出力表!C:C,9)+1)))))))</f>
        <v>99.74970329086014</v>
      </c>
      <c r="Z335" t="e">
        <f>MIN(100, MAX(0, (100*(INDEX(出力表!D:D,9))/(EXP(INDEX(係数表!B:B,9) + $C335) + (INDEX(出力表!D:D,9)))) + (乱数表!$U335*(Settings!B12/(((INDEX(出力表!D:D,9))+1)^INDEX(係数表!E:E,9)*INDEX(係数表!F:F,9))))))</f>
        <v>#VALUE!</v>
      </c>
      <c r="AA335" t="e">
        <f>MIN(100, MAX(0, (INDEX(出力表!D:D,9))*Y335/MAX(Z335, Settings!B3)))</f>
        <v>#VALUE!</v>
      </c>
      <c r="AB335">
        <f>MIN(100, MAX(0, 100*BETAINV(乱数表!$J335, MAX(0.00000001, (1/(1+EXP(-(INDEX(係数表!G:G,10) + $B335))))*(EXP(INDEX(係数表!H:H,10) + INDEX(係数表!I:I,10)*LN(INDEX(出力表!C:C,10)+1)))), MAX(0.00000001, (1-(1/(1+EXP(-(INDEX(係数表!G:G,10) + $B335)))))*(EXP(INDEX(係数表!H:H,10) + INDEX(係数表!I:I,10)*LN(INDEX(出力表!C:C,10)+1)))))))</f>
        <v>63.469147994673222</v>
      </c>
      <c r="AC335" t="e">
        <f>MIN(100, MAX(0, (100*(INDEX(出力表!D:D,10))/(EXP(INDEX(係数表!B:B,10) + $C335) + (INDEX(出力表!D:D,10)))) + (乱数表!$V335*(Settings!B12/(((INDEX(出力表!D:D,10))+1)^INDEX(係数表!E:E,10)*INDEX(係数表!F:F,10))))))</f>
        <v>#VALUE!</v>
      </c>
      <c r="AD335" t="e">
        <f>MIN(100, MAX(0, (INDEX(出力表!D:D,10))*AB335/MAX(AC335, Settings!B3)))</f>
        <v>#VALUE!</v>
      </c>
      <c r="AE335">
        <f>MIN(100, MAX(0, 100*BETAINV(乱数表!$K335, MAX(0.00000001, (1/(1+EXP(-(INDEX(係数表!G:G,11) + $B335))))*(EXP(INDEX(係数表!H:H,11) + INDEX(係数表!I:I,11)*LN(INDEX(出力表!C:C,11)+1)))), MAX(0.00000001, (1-(1/(1+EXP(-(INDEX(係数表!G:G,11) + $B335)))))*(EXP(INDEX(係数表!H:H,11) + INDEX(係数表!I:I,11)*LN(INDEX(出力表!C:C,11)+1)))))))</f>
        <v>68.570067943645299</v>
      </c>
      <c r="AF335" t="e">
        <f>MIN(100, MAX(0, (100*(INDEX(出力表!D:D,11))/(EXP(INDEX(係数表!B:B,11) + $C335) + (INDEX(出力表!D:D,11)))) + (乱数表!$W335*(Settings!B12/(((INDEX(出力表!D:D,11))+1)^INDEX(係数表!E:E,11)*INDEX(係数表!F:F,11))))))</f>
        <v>#VALUE!</v>
      </c>
      <c r="AG335" t="e">
        <f>MIN(100, MAX(0, (INDEX(出力表!D:D,11))*AE335/MAX(AF335, Settings!B3)))</f>
        <v>#VALUE!</v>
      </c>
      <c r="AH335">
        <f>MIN(100, MAX(0, 100*BETAINV(乱数表!$L335, MAX(0.00000001, (1/(1+EXP(-(INDEX(係数表!G:G,12) + $B335))))*(EXP(INDEX(係数表!H:H,12) + INDEX(係数表!I:I,12)*LN(INDEX(出力表!C:C,12)+1)))), MAX(0.00000001, (1-(1/(1+EXP(-(INDEX(係数表!G:G,12) + $B335)))))*(EXP(INDEX(係数表!H:H,12) + INDEX(係数表!I:I,12)*LN(INDEX(出力表!C:C,12)+1)))))))</f>
        <v>85.504658905662438</v>
      </c>
      <c r="AI335" t="e">
        <f>MIN(100, MAX(0, (100*(INDEX(出力表!D:D,12))/(EXP(INDEX(係数表!B:B,12) + $C335) + (INDEX(出力表!D:D,12)))) + (乱数表!$X335*(Settings!B12/(((INDEX(出力表!D:D,12))+1)^INDEX(係数表!E:E,12)*INDEX(係数表!F:F,12))))))</f>
        <v>#VALUE!</v>
      </c>
      <c r="AJ335" t="e">
        <f>MIN(100, MAX(0, (INDEX(出力表!D:D,12))*AH335/MAX(AI335, Settings!B3)))</f>
        <v>#VALUE!</v>
      </c>
      <c r="AK335">
        <f>MIN(100, MAX(0, 100*BETAINV(乱数表!$M335, MAX(0.00000001, (1/(1+EXP(-(INDEX(係数表!G:G,13) + $B335))))*(EXP(INDEX(係数表!H:H,13) + INDEX(係数表!I:I,13)*LN(INDEX(出力表!C:C,13)+1)))), MAX(0.00000001, (1-(1/(1+EXP(-(INDEX(係数表!G:G,13) + $B335)))))*(EXP(INDEX(係数表!H:H,13) + INDEX(係数表!I:I,13)*LN(INDEX(出力表!C:C,13)+1)))))))</f>
        <v>73.537495969293005</v>
      </c>
      <c r="AL335" t="e">
        <f>MIN(100, MAX(0, (100*(INDEX(出力表!D:D,13))/(EXP(INDEX(係数表!B:B,13) + $C335) + (INDEX(出力表!D:D,13)))) + (乱数表!$Y335*(Settings!B12/(((INDEX(出力表!D:D,13))+1)^INDEX(係数表!E:E,13)*INDEX(係数表!F:F,13))))))</f>
        <v>#VALUE!</v>
      </c>
      <c r="AM335" t="e">
        <f>MIN(100, MAX(0, (INDEX(出力表!D:D,13))*AK335/MAX(AL335, Settings!B3)))</f>
        <v>#VALUE!</v>
      </c>
      <c r="AN335">
        <f>IF(ISNUMBER(F335), INDEX(出力表!B:B,2)*F335, 0)+IF(ISNUMBER(I335), INDEX(出力表!B:B,3)*I335, 0)+IF(ISNUMBER(L335), INDEX(出力表!B:B,4)*L335, 0)+IF(ISNUMBER(O335), INDEX(出力表!B:B,5)*O335, 0)+IF(ISNUMBER(R335), INDEX(出力表!B:B,6)*R335, 0)+IF(ISNUMBER(U335), INDEX(出力表!B:B,7)*U335, 0)+IF(ISNUMBER(X335), INDEX(出力表!B:B,8)*X335, 0)+IF(ISNUMBER(AA335), INDEX(出力表!B:B,9)*AA335, 0)+IF(ISNUMBER(AD335), INDEX(出力表!B:B,10)*AD335, 0)+IF(ISNUMBER(AG335), INDEX(出力表!B:B,11)*AG335, 0)+IF(ISNUMBER(AJ335), INDEX(出力表!B:B,12)*AJ335, 0)+IF(ISNUMBER(AM335), INDEX(出力表!B:B,13)*AM335, 0)</f>
        <v>0</v>
      </c>
      <c r="AO335">
        <f>IF(ISNUMBER(F335), INDEX(出力表!B:B,2), 0)+IF(ISNUMBER(I335), INDEX(出力表!B:B,3), 0)+IF(ISNUMBER(L335), INDEX(出力表!B:B,4), 0)+IF(ISNUMBER(O335), INDEX(出力表!B:B,5), 0)+IF(ISNUMBER(R335), INDEX(出力表!B:B,6), 0)+IF(ISNUMBER(U335), INDEX(出力表!B:B,7), 0)+IF(ISNUMBER(X335), INDEX(出力表!B:B,8), 0)+IF(ISNUMBER(AA335), INDEX(出力表!B:B,9), 0)+IF(ISNUMBER(AD335), INDEX(出力表!B:B,10), 0)+IF(ISNUMBER(AG335), INDEX(出力表!B:B,11), 0)+IF(ISNUMBER(AJ335), INDEX(出力表!B:B,12), 0)+IF(ISNUMBER(AM335), INDEX(出力表!B:B,13), 0)</f>
        <v>0</v>
      </c>
      <c r="AP335" t="str">
        <f t="shared" si="5"/>
        <v/>
      </c>
    </row>
    <row r="336" spans="1:42" x14ac:dyDescent="0.2">
      <c r="A336">
        <v>335</v>
      </c>
      <c r="B336">
        <f>IF(UPPER(Settings!B4)="TRUE", 乱数表!$Z336*Settings!B10, 0)</f>
        <v>0.30729800755086423</v>
      </c>
      <c r="C336">
        <f>IF(UPPER(Settings!B4)="TRUE", 乱数表!$AA336*Settings!B11, 0)</f>
        <v>-8.9244916098921434E-3</v>
      </c>
      <c r="D336">
        <f>MIN(100, MAX(0, 100*BETAINV(乱数表!$B336, MAX(0.00000001, (1/(1+EXP(-(INDEX(係数表!G:G,2) + $B336))))*(EXP(INDEX(係数表!H:H,2) + INDEX(係数表!I:I,2)*LN(INDEX(出力表!C:C,2)+1)))), MAX(0.00000001, (1-(1/(1+EXP(-(INDEX(係数表!G:G,2) + $B336)))))*(EXP(INDEX(係数表!H:H,2) + INDEX(係数表!I:I,2)*LN(INDEX(出力表!C:C,2)+1)))))))</f>
        <v>93.148282217557593</v>
      </c>
      <c r="E336" t="e">
        <f>MIN(100, MAX(0, (100*(INDEX(出力表!D:D,2))/(EXP(INDEX(係数表!B:B,2) + $C336) + (INDEX(出力表!D:D,2)))) + (乱数表!$N336*(Settings!B12/(((INDEX(出力表!D:D,2))+1)^INDEX(係数表!E:E,2)*INDEX(係数表!F:F,2))))))</f>
        <v>#VALUE!</v>
      </c>
      <c r="F336" t="e">
        <f>MIN(100, MAX(0, (INDEX(出力表!D:D,2))*D336/MAX(E336, Settings!B3)))</f>
        <v>#VALUE!</v>
      </c>
      <c r="G336">
        <f>MIN(100, MAX(0, 100*BETAINV(乱数表!$C336, MAX(0.00000001, (1/(1+EXP(-(INDEX(係数表!G:G,3) + $B336))))*(EXP(INDEX(係数表!H:H,3) + INDEX(係数表!I:I,3)*LN(INDEX(出力表!C:C,3)+1)))), MAX(0.00000001, (1-(1/(1+EXP(-(INDEX(係数表!G:G,3) + $B336)))))*(EXP(INDEX(係数表!H:H,3) + INDEX(係数表!I:I,3)*LN(INDEX(出力表!C:C,3)+1)))))))</f>
        <v>93.367617531386358</v>
      </c>
      <c r="H336" t="e">
        <f>MIN(100, MAX(0, (100*(INDEX(出力表!D:D,3))/(EXP(INDEX(係数表!B:B,3) + $C336) + (INDEX(出力表!D:D,3)))) + (乱数表!$O336*(Settings!B12/(((INDEX(出力表!D:D,3))+1)^INDEX(係数表!E:E,3)*INDEX(係数表!F:F,3))))))</f>
        <v>#VALUE!</v>
      </c>
      <c r="I336" t="e">
        <f>MIN(100, MAX(0, (INDEX(出力表!D:D,3))*G336/MAX(H336, Settings!B3)))</f>
        <v>#VALUE!</v>
      </c>
      <c r="J336">
        <f>MIN(100, MAX(0, 100*BETAINV(乱数表!$D336, MAX(0.00000001, (1/(1+EXP(-(INDEX(係数表!G:G,4) + $B336))))*(EXP(INDEX(係数表!H:H,4) + INDEX(係数表!I:I,4)*LN(INDEX(出力表!C:C,4)+1)))), MAX(0.00000001, (1-(1/(1+EXP(-(INDEX(係数表!G:G,4) + $B336)))))*(EXP(INDEX(係数表!H:H,4) + INDEX(係数表!I:I,4)*LN(INDEX(出力表!C:C,4)+1)))))))</f>
        <v>99.284075985775274</v>
      </c>
      <c r="K336" t="e">
        <f>MIN(100, MAX(0, (100*(INDEX(出力表!D:D,4))/(EXP(INDEX(係数表!B:B,4) + $C336) + (INDEX(出力表!D:D,4)))) + (乱数表!$P336*(Settings!B12/(((INDEX(出力表!D:D,4))+1)^INDEX(係数表!E:E,4)*INDEX(係数表!F:F,4))))))</f>
        <v>#VALUE!</v>
      </c>
      <c r="L336" t="e">
        <f>MIN(100, MAX(0, (INDEX(出力表!D:D,4))*J336/MAX(K336, Settings!B3)))</f>
        <v>#VALUE!</v>
      </c>
      <c r="M336">
        <f>MIN(100, MAX(0, 100*BETAINV(乱数表!$E336, MAX(0.00000001, (1/(1+EXP(-(INDEX(係数表!G:G,5) + $B336))))*(EXP(INDEX(係数表!H:H,5) + INDEX(係数表!I:I,5)*LN(INDEX(出力表!C:C,5)+1)))), MAX(0.00000001, (1-(1/(1+EXP(-(INDEX(係数表!G:G,5) + $B336)))))*(EXP(INDEX(係数表!H:H,5) + INDEX(係数表!I:I,5)*LN(INDEX(出力表!C:C,5)+1)))))))</f>
        <v>99.762885165859345</v>
      </c>
      <c r="N336" t="e">
        <f>MIN(100, MAX(0, (100*(INDEX(出力表!D:D,5))/(EXP(INDEX(係数表!B:B,5) + $C336) + (INDEX(出力表!D:D,5)))) + (乱数表!$Q336*(Settings!B12/(((INDEX(出力表!D:D,5))+1)^INDEX(係数表!E:E,5)*INDEX(係数表!F:F,5))))))</f>
        <v>#VALUE!</v>
      </c>
      <c r="O336" t="e">
        <f>MIN(100, MAX(0, (INDEX(出力表!D:D,5))*M336/MAX(N336, Settings!B3)))</f>
        <v>#VALUE!</v>
      </c>
      <c r="P336">
        <f>MIN(100, MAX(0, 100*BETAINV(乱数表!$F336, MAX(0.00000001, (1/(1+EXP(-(INDEX(係数表!G:G,6) + $B336))))*(EXP(INDEX(係数表!H:H,6) + INDEX(係数表!I:I,6)*LN(INDEX(出力表!C:C,6)+1)))), MAX(0.00000001, (1-(1/(1+EXP(-(INDEX(係数表!G:G,6) + $B336)))))*(EXP(INDEX(係数表!H:H,6) + INDEX(係数表!I:I,6)*LN(INDEX(出力表!C:C,6)+1)))))))</f>
        <v>86.178869896164315</v>
      </c>
      <c r="Q336" t="e">
        <f>MIN(100, MAX(0, (100*(INDEX(出力表!D:D,6))/(EXP(INDEX(係数表!B:B,6) + $C336) + (INDEX(出力表!D:D,6)))) + (乱数表!$R336*(Settings!B12/(((INDEX(出力表!D:D,6))+1)^INDEX(係数表!E:E,6)*INDEX(係数表!F:F,6))))))</f>
        <v>#VALUE!</v>
      </c>
      <c r="R336" t="e">
        <f>MIN(100, MAX(0, (INDEX(出力表!D:D,6))*P336/MAX(Q336, Settings!B3)))</f>
        <v>#VALUE!</v>
      </c>
      <c r="S336">
        <f>MIN(100, MAX(0, 100*BETAINV(乱数表!$G336, MAX(0.00000001, (1/(1+EXP(-(INDEX(係数表!G:G,7) + $B336))))*(EXP(INDEX(係数表!H:H,7) + INDEX(係数表!I:I,7)*LN(INDEX(出力表!C:C,7)+1)))), MAX(0.00000001, (1-(1/(1+EXP(-(INDEX(係数表!G:G,7) + $B336)))))*(EXP(INDEX(係数表!H:H,7) + INDEX(係数表!I:I,7)*LN(INDEX(出力表!C:C,7)+1)))))))</f>
        <v>99.901848732764734</v>
      </c>
      <c r="T336" t="e">
        <f>MIN(100, MAX(0, (100*(INDEX(出力表!D:D,7))/(EXP(INDEX(係数表!B:B,7) + $C336) + (INDEX(出力表!D:D,7)))) + (乱数表!$S336*(Settings!B12/(((INDEX(出力表!D:D,7))+1)^INDEX(係数表!E:E,7)*INDEX(係数表!F:F,7))))))</f>
        <v>#VALUE!</v>
      </c>
      <c r="U336" t="e">
        <f>MIN(100, MAX(0, (INDEX(出力表!D:D,7))*S336/MAX(T336, Settings!B3)))</f>
        <v>#VALUE!</v>
      </c>
      <c r="V336">
        <f>MIN(100, MAX(0, 100*BETAINV(乱数表!$H336, MAX(0.00000001, (1/(1+EXP(-(INDEX(係数表!G:G,8) + $B336))))*(EXP(INDEX(係数表!H:H,8) + INDEX(係数表!I:I,8)*LN(INDEX(出力表!C:C,8)+1)))), MAX(0.00000001, (1-(1/(1+EXP(-(INDEX(係数表!G:G,8) + $B336)))))*(EXP(INDEX(係数表!H:H,8) + INDEX(係数表!I:I,8)*LN(INDEX(出力表!C:C,8)+1)))))))</f>
        <v>91.687633148724956</v>
      </c>
      <c r="W336" t="e">
        <f>MIN(100, MAX(0, (100*(INDEX(出力表!D:D,8))/(EXP(INDEX(係数表!B:B,8) + $C336) + (INDEX(出力表!D:D,8)))) + (乱数表!$T336*(Settings!B12/(((INDEX(出力表!D:D,8))+1)^INDEX(係数表!E:E,8)*INDEX(係数表!F:F,8))))))</f>
        <v>#VALUE!</v>
      </c>
      <c r="X336" t="e">
        <f>MIN(100, MAX(0, (INDEX(出力表!D:D,8))*V336/MAX(W336, Settings!B3)))</f>
        <v>#VALUE!</v>
      </c>
      <c r="Y336">
        <f>MIN(100, MAX(0, 100*BETAINV(乱数表!$I336, MAX(0.00000001, (1/(1+EXP(-(INDEX(係数表!G:G,9) + $B336))))*(EXP(INDEX(係数表!H:H,9) + INDEX(係数表!I:I,9)*LN(INDEX(出力表!C:C,9)+1)))), MAX(0.00000001, (1-(1/(1+EXP(-(INDEX(係数表!G:G,9) + $B336)))))*(EXP(INDEX(係数表!H:H,9) + INDEX(係数表!I:I,9)*LN(INDEX(出力表!C:C,9)+1)))))))</f>
        <v>98.596849926408609</v>
      </c>
      <c r="Z336" t="e">
        <f>MIN(100, MAX(0, (100*(INDEX(出力表!D:D,9))/(EXP(INDEX(係数表!B:B,9) + $C336) + (INDEX(出力表!D:D,9)))) + (乱数表!$U336*(Settings!B12/(((INDEX(出力表!D:D,9))+1)^INDEX(係数表!E:E,9)*INDEX(係数表!F:F,9))))))</f>
        <v>#VALUE!</v>
      </c>
      <c r="AA336" t="e">
        <f>MIN(100, MAX(0, (INDEX(出力表!D:D,9))*Y336/MAX(Z336, Settings!B3)))</f>
        <v>#VALUE!</v>
      </c>
      <c r="AB336">
        <f>MIN(100, MAX(0, 100*BETAINV(乱数表!$J336, MAX(0.00000001, (1/(1+EXP(-(INDEX(係数表!G:G,10) + $B336))))*(EXP(INDEX(係数表!H:H,10) + INDEX(係数表!I:I,10)*LN(INDEX(出力表!C:C,10)+1)))), MAX(0.00000001, (1-(1/(1+EXP(-(INDEX(係数表!G:G,10) + $B336)))))*(EXP(INDEX(係数表!H:H,10) + INDEX(係数表!I:I,10)*LN(INDEX(出力表!C:C,10)+1)))))))</f>
        <v>84.144990853730434</v>
      </c>
      <c r="AC336" t="e">
        <f>MIN(100, MAX(0, (100*(INDEX(出力表!D:D,10))/(EXP(INDEX(係数表!B:B,10) + $C336) + (INDEX(出力表!D:D,10)))) + (乱数表!$V336*(Settings!B12/(((INDEX(出力表!D:D,10))+1)^INDEX(係数表!E:E,10)*INDEX(係数表!F:F,10))))))</f>
        <v>#VALUE!</v>
      </c>
      <c r="AD336" t="e">
        <f>MIN(100, MAX(0, (INDEX(出力表!D:D,10))*AB336/MAX(AC336, Settings!B3)))</f>
        <v>#VALUE!</v>
      </c>
      <c r="AE336">
        <f>MIN(100, MAX(0, 100*BETAINV(乱数表!$K336, MAX(0.00000001, (1/(1+EXP(-(INDEX(係数表!G:G,11) + $B336))))*(EXP(INDEX(係数表!H:H,11) + INDEX(係数表!I:I,11)*LN(INDEX(出力表!C:C,11)+1)))), MAX(0.00000001, (1-(1/(1+EXP(-(INDEX(係数表!G:G,11) + $B336)))))*(EXP(INDEX(係数表!H:H,11) + INDEX(係数表!I:I,11)*LN(INDEX(出力表!C:C,11)+1)))))))</f>
        <v>99.691337308012436</v>
      </c>
      <c r="AF336" t="e">
        <f>MIN(100, MAX(0, (100*(INDEX(出力表!D:D,11))/(EXP(INDEX(係数表!B:B,11) + $C336) + (INDEX(出力表!D:D,11)))) + (乱数表!$W336*(Settings!B12/(((INDEX(出力表!D:D,11))+1)^INDEX(係数表!E:E,11)*INDEX(係数表!F:F,11))))))</f>
        <v>#VALUE!</v>
      </c>
      <c r="AG336" t="e">
        <f>MIN(100, MAX(0, (INDEX(出力表!D:D,11))*AE336/MAX(AF336, Settings!B3)))</f>
        <v>#VALUE!</v>
      </c>
      <c r="AH336">
        <f>MIN(100, MAX(0, 100*BETAINV(乱数表!$L336, MAX(0.00000001, (1/(1+EXP(-(INDEX(係数表!G:G,12) + $B336))))*(EXP(INDEX(係数表!H:H,12) + INDEX(係数表!I:I,12)*LN(INDEX(出力表!C:C,12)+1)))), MAX(0.00000001, (1-(1/(1+EXP(-(INDEX(係数表!G:G,12) + $B336)))))*(EXP(INDEX(係数表!H:H,12) + INDEX(係数表!I:I,12)*LN(INDEX(出力表!C:C,12)+1)))))))</f>
        <v>93.455546180111639</v>
      </c>
      <c r="AI336" t="e">
        <f>MIN(100, MAX(0, (100*(INDEX(出力表!D:D,12))/(EXP(INDEX(係数表!B:B,12) + $C336) + (INDEX(出力表!D:D,12)))) + (乱数表!$X336*(Settings!B12/(((INDEX(出力表!D:D,12))+1)^INDEX(係数表!E:E,12)*INDEX(係数表!F:F,12))))))</f>
        <v>#VALUE!</v>
      </c>
      <c r="AJ336" t="e">
        <f>MIN(100, MAX(0, (INDEX(出力表!D:D,12))*AH336/MAX(AI336, Settings!B3)))</f>
        <v>#VALUE!</v>
      </c>
      <c r="AK336">
        <f>MIN(100, MAX(0, 100*BETAINV(乱数表!$M336, MAX(0.00000001, (1/(1+EXP(-(INDEX(係数表!G:G,13) + $B336))))*(EXP(INDEX(係数表!H:H,13) + INDEX(係数表!I:I,13)*LN(INDEX(出力表!C:C,13)+1)))), MAX(0.00000001, (1-(1/(1+EXP(-(INDEX(係数表!G:G,13) + $B336)))))*(EXP(INDEX(係数表!H:H,13) + INDEX(係数表!I:I,13)*LN(INDEX(出力表!C:C,13)+1)))))))</f>
        <v>99.929022776187978</v>
      </c>
      <c r="AL336" t="e">
        <f>MIN(100, MAX(0, (100*(INDEX(出力表!D:D,13))/(EXP(INDEX(係数表!B:B,13) + $C336) + (INDEX(出力表!D:D,13)))) + (乱数表!$Y336*(Settings!B12/(((INDEX(出力表!D:D,13))+1)^INDEX(係数表!E:E,13)*INDEX(係数表!F:F,13))))))</f>
        <v>#VALUE!</v>
      </c>
      <c r="AM336" t="e">
        <f>MIN(100, MAX(0, (INDEX(出力表!D:D,13))*AK336/MAX(AL336, Settings!B3)))</f>
        <v>#VALUE!</v>
      </c>
      <c r="AN336">
        <f>IF(ISNUMBER(F336), INDEX(出力表!B:B,2)*F336, 0)+IF(ISNUMBER(I336), INDEX(出力表!B:B,3)*I336, 0)+IF(ISNUMBER(L336), INDEX(出力表!B:B,4)*L336, 0)+IF(ISNUMBER(O336), INDEX(出力表!B:B,5)*O336, 0)+IF(ISNUMBER(R336), INDEX(出力表!B:B,6)*R336, 0)+IF(ISNUMBER(U336), INDEX(出力表!B:B,7)*U336, 0)+IF(ISNUMBER(X336), INDEX(出力表!B:B,8)*X336, 0)+IF(ISNUMBER(AA336), INDEX(出力表!B:B,9)*AA336, 0)+IF(ISNUMBER(AD336), INDEX(出力表!B:B,10)*AD336, 0)+IF(ISNUMBER(AG336), INDEX(出力表!B:B,11)*AG336, 0)+IF(ISNUMBER(AJ336), INDEX(出力表!B:B,12)*AJ336, 0)+IF(ISNUMBER(AM336), INDEX(出力表!B:B,13)*AM336, 0)</f>
        <v>0</v>
      </c>
      <c r="AO336">
        <f>IF(ISNUMBER(F336), INDEX(出力表!B:B,2), 0)+IF(ISNUMBER(I336), INDEX(出力表!B:B,3), 0)+IF(ISNUMBER(L336), INDEX(出力表!B:B,4), 0)+IF(ISNUMBER(O336), INDEX(出力表!B:B,5), 0)+IF(ISNUMBER(R336), INDEX(出力表!B:B,6), 0)+IF(ISNUMBER(U336), INDEX(出力表!B:B,7), 0)+IF(ISNUMBER(X336), INDEX(出力表!B:B,8), 0)+IF(ISNUMBER(AA336), INDEX(出力表!B:B,9), 0)+IF(ISNUMBER(AD336), INDEX(出力表!B:B,10), 0)+IF(ISNUMBER(AG336), INDEX(出力表!B:B,11), 0)+IF(ISNUMBER(AJ336), INDEX(出力表!B:B,12), 0)+IF(ISNUMBER(AM336), INDEX(出力表!B:B,13), 0)</f>
        <v>0</v>
      </c>
      <c r="AP336" t="str">
        <f t="shared" si="5"/>
        <v/>
      </c>
    </row>
    <row r="337" spans="1:42" x14ac:dyDescent="0.2">
      <c r="A337">
        <v>336</v>
      </c>
      <c r="B337">
        <f>IF(UPPER(Settings!B4)="TRUE", 乱数表!$Z337*Settings!B10, 0)</f>
        <v>0.52665999503404648</v>
      </c>
      <c r="C337">
        <f>IF(UPPER(Settings!B4)="TRUE", 乱数表!$AA337*Settings!B11, 0)</f>
        <v>5.3288622311927762E-2</v>
      </c>
      <c r="D337">
        <f>MIN(100, MAX(0, 100*BETAINV(乱数表!$B337, MAX(0.00000001, (1/(1+EXP(-(INDEX(係数表!G:G,2) + $B337))))*(EXP(INDEX(係数表!H:H,2) + INDEX(係数表!I:I,2)*LN(INDEX(出力表!C:C,2)+1)))), MAX(0.00000001, (1-(1/(1+EXP(-(INDEX(係数表!G:G,2) + $B337)))))*(EXP(INDEX(係数表!H:H,2) + INDEX(係数表!I:I,2)*LN(INDEX(出力表!C:C,2)+1)))))))</f>
        <v>98.547351957721929</v>
      </c>
      <c r="E337" t="e">
        <f>MIN(100, MAX(0, (100*(INDEX(出力表!D:D,2))/(EXP(INDEX(係数表!B:B,2) + $C337) + (INDEX(出力表!D:D,2)))) + (乱数表!$N337*(Settings!B12/(((INDEX(出力表!D:D,2))+1)^INDEX(係数表!E:E,2)*INDEX(係数表!F:F,2))))))</f>
        <v>#VALUE!</v>
      </c>
      <c r="F337" t="e">
        <f>MIN(100, MAX(0, (INDEX(出力表!D:D,2))*D337/MAX(E337, Settings!B3)))</f>
        <v>#VALUE!</v>
      </c>
      <c r="G337">
        <f>MIN(100, MAX(0, 100*BETAINV(乱数表!$C337, MAX(0.00000001, (1/(1+EXP(-(INDEX(係数表!G:G,3) + $B337))))*(EXP(INDEX(係数表!H:H,3) + INDEX(係数表!I:I,3)*LN(INDEX(出力表!C:C,3)+1)))), MAX(0.00000001, (1-(1/(1+EXP(-(INDEX(係数表!G:G,3) + $B337)))))*(EXP(INDEX(係数表!H:H,3) + INDEX(係数表!I:I,3)*LN(INDEX(出力表!C:C,3)+1)))))))</f>
        <v>83.245189948900872</v>
      </c>
      <c r="H337" t="e">
        <f>MIN(100, MAX(0, (100*(INDEX(出力表!D:D,3))/(EXP(INDEX(係数表!B:B,3) + $C337) + (INDEX(出力表!D:D,3)))) + (乱数表!$O337*(Settings!B12/(((INDEX(出力表!D:D,3))+1)^INDEX(係数表!E:E,3)*INDEX(係数表!F:F,3))))))</f>
        <v>#VALUE!</v>
      </c>
      <c r="I337" t="e">
        <f>MIN(100, MAX(0, (INDEX(出力表!D:D,3))*G337/MAX(H337, Settings!B3)))</f>
        <v>#VALUE!</v>
      </c>
      <c r="J337">
        <f>MIN(100, MAX(0, 100*BETAINV(乱数表!$D337, MAX(0.00000001, (1/(1+EXP(-(INDEX(係数表!G:G,4) + $B337))))*(EXP(INDEX(係数表!H:H,4) + INDEX(係数表!I:I,4)*LN(INDEX(出力表!C:C,4)+1)))), MAX(0.00000001, (1-(1/(1+EXP(-(INDEX(係数表!G:G,4) + $B337)))))*(EXP(INDEX(係数表!H:H,4) + INDEX(係数表!I:I,4)*LN(INDEX(出力表!C:C,4)+1)))))))</f>
        <v>71.912643845671624</v>
      </c>
      <c r="K337" t="e">
        <f>MIN(100, MAX(0, (100*(INDEX(出力表!D:D,4))/(EXP(INDEX(係数表!B:B,4) + $C337) + (INDEX(出力表!D:D,4)))) + (乱数表!$P337*(Settings!B12/(((INDEX(出力表!D:D,4))+1)^INDEX(係数表!E:E,4)*INDEX(係数表!F:F,4))))))</f>
        <v>#VALUE!</v>
      </c>
      <c r="L337" t="e">
        <f>MIN(100, MAX(0, (INDEX(出力表!D:D,4))*J337/MAX(K337, Settings!B3)))</f>
        <v>#VALUE!</v>
      </c>
      <c r="M337">
        <f>MIN(100, MAX(0, 100*BETAINV(乱数表!$E337, MAX(0.00000001, (1/(1+EXP(-(INDEX(係数表!G:G,5) + $B337))))*(EXP(INDEX(係数表!H:H,5) + INDEX(係数表!I:I,5)*LN(INDEX(出力表!C:C,5)+1)))), MAX(0.00000001, (1-(1/(1+EXP(-(INDEX(係数表!G:G,5) + $B337)))))*(EXP(INDEX(係数表!H:H,5) + INDEX(係数表!I:I,5)*LN(INDEX(出力表!C:C,5)+1)))))))</f>
        <v>80.429811037360921</v>
      </c>
      <c r="N337" t="e">
        <f>MIN(100, MAX(0, (100*(INDEX(出力表!D:D,5))/(EXP(INDEX(係数表!B:B,5) + $C337) + (INDEX(出力表!D:D,5)))) + (乱数表!$Q337*(Settings!B12/(((INDEX(出力表!D:D,5))+1)^INDEX(係数表!E:E,5)*INDEX(係数表!F:F,5))))))</f>
        <v>#VALUE!</v>
      </c>
      <c r="O337" t="e">
        <f>MIN(100, MAX(0, (INDEX(出力表!D:D,5))*M337/MAX(N337, Settings!B3)))</f>
        <v>#VALUE!</v>
      </c>
      <c r="P337">
        <f>MIN(100, MAX(0, 100*BETAINV(乱数表!$F337, MAX(0.00000001, (1/(1+EXP(-(INDEX(係数表!G:G,6) + $B337))))*(EXP(INDEX(係数表!H:H,6) + INDEX(係数表!I:I,6)*LN(INDEX(出力表!C:C,6)+1)))), MAX(0.00000001, (1-(1/(1+EXP(-(INDEX(係数表!G:G,6) + $B337)))))*(EXP(INDEX(係数表!H:H,6) + INDEX(係数表!I:I,6)*LN(INDEX(出力表!C:C,6)+1)))))))</f>
        <v>94.516668487020411</v>
      </c>
      <c r="Q337" t="e">
        <f>MIN(100, MAX(0, (100*(INDEX(出力表!D:D,6))/(EXP(INDEX(係数表!B:B,6) + $C337) + (INDEX(出力表!D:D,6)))) + (乱数表!$R337*(Settings!B12/(((INDEX(出力表!D:D,6))+1)^INDEX(係数表!E:E,6)*INDEX(係数表!F:F,6))))))</f>
        <v>#VALUE!</v>
      </c>
      <c r="R337" t="e">
        <f>MIN(100, MAX(0, (INDEX(出力表!D:D,6))*P337/MAX(Q337, Settings!B3)))</f>
        <v>#VALUE!</v>
      </c>
      <c r="S337">
        <f>MIN(100, MAX(0, 100*BETAINV(乱数表!$G337, MAX(0.00000001, (1/(1+EXP(-(INDEX(係数表!G:G,7) + $B337))))*(EXP(INDEX(係数表!H:H,7) + INDEX(係数表!I:I,7)*LN(INDEX(出力表!C:C,7)+1)))), MAX(0.00000001, (1-(1/(1+EXP(-(INDEX(係数表!G:G,7) + $B337)))))*(EXP(INDEX(係数表!H:H,7) + INDEX(係数表!I:I,7)*LN(INDEX(出力表!C:C,7)+1)))))))</f>
        <v>99.241221951700993</v>
      </c>
      <c r="T337" t="e">
        <f>MIN(100, MAX(0, (100*(INDEX(出力表!D:D,7))/(EXP(INDEX(係数表!B:B,7) + $C337) + (INDEX(出力表!D:D,7)))) + (乱数表!$S337*(Settings!B12/(((INDEX(出力表!D:D,7))+1)^INDEX(係数表!E:E,7)*INDEX(係数表!F:F,7))))))</f>
        <v>#VALUE!</v>
      </c>
      <c r="U337" t="e">
        <f>MIN(100, MAX(0, (INDEX(出力表!D:D,7))*S337/MAX(T337, Settings!B3)))</f>
        <v>#VALUE!</v>
      </c>
      <c r="V337">
        <f>MIN(100, MAX(0, 100*BETAINV(乱数表!$H337, MAX(0.00000001, (1/(1+EXP(-(INDEX(係数表!G:G,8) + $B337))))*(EXP(INDEX(係数表!H:H,8) + INDEX(係数表!I:I,8)*LN(INDEX(出力表!C:C,8)+1)))), MAX(0.00000001, (1-(1/(1+EXP(-(INDEX(係数表!G:G,8) + $B337)))))*(EXP(INDEX(係数表!H:H,8) + INDEX(係数表!I:I,8)*LN(INDEX(出力表!C:C,8)+1)))))))</f>
        <v>96.928395153321432</v>
      </c>
      <c r="W337" t="e">
        <f>MIN(100, MAX(0, (100*(INDEX(出力表!D:D,8))/(EXP(INDEX(係数表!B:B,8) + $C337) + (INDEX(出力表!D:D,8)))) + (乱数表!$T337*(Settings!B12/(((INDEX(出力表!D:D,8))+1)^INDEX(係数表!E:E,8)*INDEX(係数表!F:F,8))))))</f>
        <v>#VALUE!</v>
      </c>
      <c r="X337" t="e">
        <f>MIN(100, MAX(0, (INDEX(出力表!D:D,8))*V337/MAX(W337, Settings!B3)))</f>
        <v>#VALUE!</v>
      </c>
      <c r="Y337">
        <f>MIN(100, MAX(0, 100*BETAINV(乱数表!$I337, MAX(0.00000001, (1/(1+EXP(-(INDEX(係数表!G:G,9) + $B337))))*(EXP(INDEX(係数表!H:H,9) + INDEX(係数表!I:I,9)*LN(INDEX(出力表!C:C,9)+1)))), MAX(0.00000001, (1-(1/(1+EXP(-(INDEX(係数表!G:G,9) + $B337)))))*(EXP(INDEX(係数表!H:H,9) + INDEX(係数表!I:I,9)*LN(INDEX(出力表!C:C,9)+1)))))))</f>
        <v>99.997746734241034</v>
      </c>
      <c r="Z337" t="e">
        <f>MIN(100, MAX(0, (100*(INDEX(出力表!D:D,9))/(EXP(INDEX(係数表!B:B,9) + $C337) + (INDEX(出力表!D:D,9)))) + (乱数表!$U337*(Settings!B12/(((INDEX(出力表!D:D,9))+1)^INDEX(係数表!E:E,9)*INDEX(係数表!F:F,9))))))</f>
        <v>#VALUE!</v>
      </c>
      <c r="AA337" t="e">
        <f>MIN(100, MAX(0, (INDEX(出力表!D:D,9))*Y337/MAX(Z337, Settings!B3)))</f>
        <v>#VALUE!</v>
      </c>
      <c r="AB337">
        <f>MIN(100, MAX(0, 100*BETAINV(乱数表!$J337, MAX(0.00000001, (1/(1+EXP(-(INDEX(係数表!G:G,10) + $B337))))*(EXP(INDEX(係数表!H:H,10) + INDEX(係数表!I:I,10)*LN(INDEX(出力表!C:C,10)+1)))), MAX(0.00000001, (1-(1/(1+EXP(-(INDEX(係数表!G:G,10) + $B337)))))*(EXP(INDEX(係数表!H:H,10) + INDEX(係数表!I:I,10)*LN(INDEX(出力表!C:C,10)+1)))))))</f>
        <v>99.849222903594239</v>
      </c>
      <c r="AC337" t="e">
        <f>MIN(100, MAX(0, (100*(INDEX(出力表!D:D,10))/(EXP(INDEX(係数表!B:B,10) + $C337) + (INDEX(出力表!D:D,10)))) + (乱数表!$V337*(Settings!B12/(((INDEX(出力表!D:D,10))+1)^INDEX(係数表!E:E,10)*INDEX(係数表!F:F,10))))))</f>
        <v>#VALUE!</v>
      </c>
      <c r="AD337" t="e">
        <f>MIN(100, MAX(0, (INDEX(出力表!D:D,10))*AB337/MAX(AC337, Settings!B3)))</f>
        <v>#VALUE!</v>
      </c>
      <c r="AE337">
        <f>MIN(100, MAX(0, 100*BETAINV(乱数表!$K337, MAX(0.00000001, (1/(1+EXP(-(INDEX(係数表!G:G,11) + $B337))))*(EXP(INDEX(係数表!H:H,11) + INDEX(係数表!I:I,11)*LN(INDEX(出力表!C:C,11)+1)))), MAX(0.00000001, (1-(1/(1+EXP(-(INDEX(係数表!G:G,11) + $B337)))))*(EXP(INDEX(係数表!H:H,11) + INDEX(係数表!I:I,11)*LN(INDEX(出力表!C:C,11)+1)))))))</f>
        <v>94.976146329014071</v>
      </c>
      <c r="AF337" t="e">
        <f>MIN(100, MAX(0, (100*(INDEX(出力表!D:D,11))/(EXP(INDEX(係数表!B:B,11) + $C337) + (INDEX(出力表!D:D,11)))) + (乱数表!$W337*(Settings!B12/(((INDEX(出力表!D:D,11))+1)^INDEX(係数表!E:E,11)*INDEX(係数表!F:F,11))))))</f>
        <v>#VALUE!</v>
      </c>
      <c r="AG337" t="e">
        <f>MIN(100, MAX(0, (INDEX(出力表!D:D,11))*AE337/MAX(AF337, Settings!B3)))</f>
        <v>#VALUE!</v>
      </c>
      <c r="AH337">
        <f>MIN(100, MAX(0, 100*BETAINV(乱数表!$L337, MAX(0.00000001, (1/(1+EXP(-(INDEX(係数表!G:G,12) + $B337))))*(EXP(INDEX(係数表!H:H,12) + INDEX(係数表!I:I,12)*LN(INDEX(出力表!C:C,12)+1)))), MAX(0.00000001, (1-(1/(1+EXP(-(INDEX(係数表!G:G,12) + $B337)))))*(EXP(INDEX(係数表!H:H,12) + INDEX(係数表!I:I,12)*LN(INDEX(出力表!C:C,12)+1)))))))</f>
        <v>85.446910989956365</v>
      </c>
      <c r="AI337" t="e">
        <f>MIN(100, MAX(0, (100*(INDEX(出力表!D:D,12))/(EXP(INDEX(係数表!B:B,12) + $C337) + (INDEX(出力表!D:D,12)))) + (乱数表!$X337*(Settings!B12/(((INDEX(出力表!D:D,12))+1)^INDEX(係数表!E:E,12)*INDEX(係数表!F:F,12))))))</f>
        <v>#VALUE!</v>
      </c>
      <c r="AJ337" t="e">
        <f>MIN(100, MAX(0, (INDEX(出力表!D:D,12))*AH337/MAX(AI337, Settings!B3)))</f>
        <v>#VALUE!</v>
      </c>
      <c r="AK337">
        <f>MIN(100, MAX(0, 100*BETAINV(乱数表!$M337, MAX(0.00000001, (1/(1+EXP(-(INDEX(係数表!G:G,13) + $B337))))*(EXP(INDEX(係数表!H:H,13) + INDEX(係数表!I:I,13)*LN(INDEX(出力表!C:C,13)+1)))), MAX(0.00000001, (1-(1/(1+EXP(-(INDEX(係数表!G:G,13) + $B337)))))*(EXP(INDEX(係数表!H:H,13) + INDEX(係数表!I:I,13)*LN(INDEX(出力表!C:C,13)+1)))))))</f>
        <v>99.999971111761624</v>
      </c>
      <c r="AL337" t="e">
        <f>MIN(100, MAX(0, (100*(INDEX(出力表!D:D,13))/(EXP(INDEX(係数表!B:B,13) + $C337) + (INDEX(出力表!D:D,13)))) + (乱数表!$Y337*(Settings!B12/(((INDEX(出力表!D:D,13))+1)^INDEX(係数表!E:E,13)*INDEX(係数表!F:F,13))))))</f>
        <v>#VALUE!</v>
      </c>
      <c r="AM337" t="e">
        <f>MIN(100, MAX(0, (INDEX(出力表!D:D,13))*AK337/MAX(AL337, Settings!B3)))</f>
        <v>#VALUE!</v>
      </c>
      <c r="AN337">
        <f>IF(ISNUMBER(F337), INDEX(出力表!B:B,2)*F337, 0)+IF(ISNUMBER(I337), INDEX(出力表!B:B,3)*I337, 0)+IF(ISNUMBER(L337), INDEX(出力表!B:B,4)*L337, 0)+IF(ISNUMBER(O337), INDEX(出力表!B:B,5)*O337, 0)+IF(ISNUMBER(R337), INDEX(出力表!B:B,6)*R337, 0)+IF(ISNUMBER(U337), INDEX(出力表!B:B,7)*U337, 0)+IF(ISNUMBER(X337), INDEX(出力表!B:B,8)*X337, 0)+IF(ISNUMBER(AA337), INDEX(出力表!B:B,9)*AA337, 0)+IF(ISNUMBER(AD337), INDEX(出力表!B:B,10)*AD337, 0)+IF(ISNUMBER(AG337), INDEX(出力表!B:B,11)*AG337, 0)+IF(ISNUMBER(AJ337), INDEX(出力表!B:B,12)*AJ337, 0)+IF(ISNUMBER(AM337), INDEX(出力表!B:B,13)*AM337, 0)</f>
        <v>0</v>
      </c>
      <c r="AO337">
        <f>IF(ISNUMBER(F337), INDEX(出力表!B:B,2), 0)+IF(ISNUMBER(I337), INDEX(出力表!B:B,3), 0)+IF(ISNUMBER(L337), INDEX(出力表!B:B,4), 0)+IF(ISNUMBER(O337), INDEX(出力表!B:B,5), 0)+IF(ISNUMBER(R337), INDEX(出力表!B:B,6), 0)+IF(ISNUMBER(U337), INDEX(出力表!B:B,7), 0)+IF(ISNUMBER(X337), INDEX(出力表!B:B,8), 0)+IF(ISNUMBER(AA337), INDEX(出力表!B:B,9), 0)+IF(ISNUMBER(AD337), INDEX(出力表!B:B,10), 0)+IF(ISNUMBER(AG337), INDEX(出力表!B:B,11), 0)+IF(ISNUMBER(AJ337), INDEX(出力表!B:B,12), 0)+IF(ISNUMBER(AM337), INDEX(出力表!B:B,13), 0)</f>
        <v>0</v>
      </c>
      <c r="AP337" t="str">
        <f t="shared" si="5"/>
        <v/>
      </c>
    </row>
    <row r="338" spans="1:42" x14ac:dyDescent="0.2">
      <c r="A338">
        <v>337</v>
      </c>
      <c r="B338">
        <f>IF(UPPER(Settings!B4)="TRUE", 乱数表!$Z338*Settings!B10, 0)</f>
        <v>0.73227180600923947</v>
      </c>
      <c r="C338">
        <f>IF(UPPER(Settings!B4)="TRUE", 乱数表!$AA338*Settings!B11, 0)</f>
        <v>-6.895288511387398E-3</v>
      </c>
      <c r="D338">
        <f>MIN(100, MAX(0, 100*BETAINV(乱数表!$B338, MAX(0.00000001, (1/(1+EXP(-(INDEX(係数表!G:G,2) + $B338))))*(EXP(INDEX(係数表!H:H,2) + INDEX(係数表!I:I,2)*LN(INDEX(出力表!C:C,2)+1)))), MAX(0.00000001, (1-(1/(1+EXP(-(INDEX(係数表!G:G,2) + $B338)))))*(EXP(INDEX(係数表!H:H,2) + INDEX(係数表!I:I,2)*LN(INDEX(出力表!C:C,2)+1)))))))</f>
        <v>99.923715411625082</v>
      </c>
      <c r="E338" t="e">
        <f>MIN(100, MAX(0, (100*(INDEX(出力表!D:D,2))/(EXP(INDEX(係数表!B:B,2) + $C338) + (INDEX(出力表!D:D,2)))) + (乱数表!$N338*(Settings!B12/(((INDEX(出力表!D:D,2))+1)^INDEX(係数表!E:E,2)*INDEX(係数表!F:F,2))))))</f>
        <v>#VALUE!</v>
      </c>
      <c r="F338" t="e">
        <f>MIN(100, MAX(0, (INDEX(出力表!D:D,2))*D338/MAX(E338, Settings!B3)))</f>
        <v>#VALUE!</v>
      </c>
      <c r="G338">
        <f>MIN(100, MAX(0, 100*BETAINV(乱数表!$C338, MAX(0.00000001, (1/(1+EXP(-(INDEX(係数表!G:G,3) + $B338))))*(EXP(INDEX(係数表!H:H,3) + INDEX(係数表!I:I,3)*LN(INDEX(出力表!C:C,3)+1)))), MAX(0.00000001, (1-(1/(1+EXP(-(INDEX(係数表!G:G,3) + $B338)))))*(EXP(INDEX(係数表!H:H,3) + INDEX(係数表!I:I,3)*LN(INDEX(出力表!C:C,3)+1)))))))</f>
        <v>99.668757725444621</v>
      </c>
      <c r="H338" t="e">
        <f>MIN(100, MAX(0, (100*(INDEX(出力表!D:D,3))/(EXP(INDEX(係数表!B:B,3) + $C338) + (INDEX(出力表!D:D,3)))) + (乱数表!$O338*(Settings!B12/(((INDEX(出力表!D:D,3))+1)^INDEX(係数表!E:E,3)*INDEX(係数表!F:F,3))))))</f>
        <v>#VALUE!</v>
      </c>
      <c r="I338" t="e">
        <f>MIN(100, MAX(0, (INDEX(出力表!D:D,3))*G338/MAX(H338, Settings!B3)))</f>
        <v>#VALUE!</v>
      </c>
      <c r="J338">
        <f>MIN(100, MAX(0, 100*BETAINV(乱数表!$D338, MAX(0.00000001, (1/(1+EXP(-(INDEX(係数表!G:G,4) + $B338))))*(EXP(INDEX(係数表!H:H,4) + INDEX(係数表!I:I,4)*LN(INDEX(出力表!C:C,4)+1)))), MAX(0.00000001, (1-(1/(1+EXP(-(INDEX(係数表!G:G,4) + $B338)))))*(EXP(INDEX(係数表!H:H,4) + INDEX(係数表!I:I,4)*LN(INDEX(出力表!C:C,4)+1)))))))</f>
        <v>79.408245604509602</v>
      </c>
      <c r="K338" t="e">
        <f>MIN(100, MAX(0, (100*(INDEX(出力表!D:D,4))/(EXP(INDEX(係数表!B:B,4) + $C338) + (INDEX(出力表!D:D,4)))) + (乱数表!$P338*(Settings!B12/(((INDEX(出力表!D:D,4))+1)^INDEX(係数表!E:E,4)*INDEX(係数表!F:F,4))))))</f>
        <v>#VALUE!</v>
      </c>
      <c r="L338" t="e">
        <f>MIN(100, MAX(0, (INDEX(出力表!D:D,4))*J338/MAX(K338, Settings!B3)))</f>
        <v>#VALUE!</v>
      </c>
      <c r="M338">
        <f>MIN(100, MAX(0, 100*BETAINV(乱数表!$E338, MAX(0.00000001, (1/(1+EXP(-(INDEX(係数表!G:G,5) + $B338))))*(EXP(INDEX(係数表!H:H,5) + INDEX(係数表!I:I,5)*LN(INDEX(出力表!C:C,5)+1)))), MAX(0.00000001, (1-(1/(1+EXP(-(INDEX(係数表!G:G,5) + $B338)))))*(EXP(INDEX(係数表!H:H,5) + INDEX(係数表!I:I,5)*LN(INDEX(出力表!C:C,5)+1)))))))</f>
        <v>99.612514854377395</v>
      </c>
      <c r="N338" t="e">
        <f>MIN(100, MAX(0, (100*(INDEX(出力表!D:D,5))/(EXP(INDEX(係数表!B:B,5) + $C338) + (INDEX(出力表!D:D,5)))) + (乱数表!$Q338*(Settings!B12/(((INDEX(出力表!D:D,5))+1)^INDEX(係数表!E:E,5)*INDEX(係数表!F:F,5))))))</f>
        <v>#VALUE!</v>
      </c>
      <c r="O338" t="e">
        <f>MIN(100, MAX(0, (INDEX(出力表!D:D,5))*M338/MAX(N338, Settings!B3)))</f>
        <v>#VALUE!</v>
      </c>
      <c r="P338">
        <f>MIN(100, MAX(0, 100*BETAINV(乱数表!$F338, MAX(0.00000001, (1/(1+EXP(-(INDEX(係数表!G:G,6) + $B338))))*(EXP(INDEX(係数表!H:H,6) + INDEX(係数表!I:I,6)*LN(INDEX(出力表!C:C,6)+1)))), MAX(0.00000001, (1-(1/(1+EXP(-(INDEX(係数表!G:G,6) + $B338)))))*(EXP(INDEX(係数表!H:H,6) + INDEX(係数表!I:I,6)*LN(INDEX(出力表!C:C,6)+1)))))))</f>
        <v>99.427747974401441</v>
      </c>
      <c r="Q338" t="e">
        <f>MIN(100, MAX(0, (100*(INDEX(出力表!D:D,6))/(EXP(INDEX(係数表!B:B,6) + $C338) + (INDEX(出力表!D:D,6)))) + (乱数表!$R338*(Settings!B12/(((INDEX(出力表!D:D,6))+1)^INDEX(係数表!E:E,6)*INDEX(係数表!F:F,6))))))</f>
        <v>#VALUE!</v>
      </c>
      <c r="R338" t="e">
        <f>MIN(100, MAX(0, (INDEX(出力表!D:D,6))*P338/MAX(Q338, Settings!B3)))</f>
        <v>#VALUE!</v>
      </c>
      <c r="S338">
        <f>MIN(100, MAX(0, 100*BETAINV(乱数表!$G338, MAX(0.00000001, (1/(1+EXP(-(INDEX(係数表!G:G,7) + $B338))))*(EXP(INDEX(係数表!H:H,7) + INDEX(係数表!I:I,7)*LN(INDEX(出力表!C:C,7)+1)))), MAX(0.00000001, (1-(1/(1+EXP(-(INDEX(係数表!G:G,7) + $B338)))))*(EXP(INDEX(係数表!H:H,7) + INDEX(係数表!I:I,7)*LN(INDEX(出力表!C:C,7)+1)))))))</f>
        <v>98.688112990961258</v>
      </c>
      <c r="T338" t="e">
        <f>MIN(100, MAX(0, (100*(INDEX(出力表!D:D,7))/(EXP(INDEX(係数表!B:B,7) + $C338) + (INDEX(出力表!D:D,7)))) + (乱数表!$S338*(Settings!B12/(((INDEX(出力表!D:D,7))+1)^INDEX(係数表!E:E,7)*INDEX(係数表!F:F,7))))))</f>
        <v>#VALUE!</v>
      </c>
      <c r="U338" t="e">
        <f>MIN(100, MAX(0, (INDEX(出力表!D:D,7))*S338/MAX(T338, Settings!B3)))</f>
        <v>#VALUE!</v>
      </c>
      <c r="V338">
        <f>MIN(100, MAX(0, 100*BETAINV(乱数表!$H338, MAX(0.00000001, (1/(1+EXP(-(INDEX(係数表!G:G,8) + $B338))))*(EXP(INDEX(係数表!H:H,8) + INDEX(係数表!I:I,8)*LN(INDEX(出力表!C:C,8)+1)))), MAX(0.00000001, (1-(1/(1+EXP(-(INDEX(係数表!G:G,8) + $B338)))))*(EXP(INDEX(係数表!H:H,8) + INDEX(係数表!I:I,8)*LN(INDEX(出力表!C:C,8)+1)))))))</f>
        <v>98.877914859122257</v>
      </c>
      <c r="W338" t="e">
        <f>MIN(100, MAX(0, (100*(INDEX(出力表!D:D,8))/(EXP(INDEX(係数表!B:B,8) + $C338) + (INDEX(出力表!D:D,8)))) + (乱数表!$T338*(Settings!B12/(((INDEX(出力表!D:D,8))+1)^INDEX(係数表!E:E,8)*INDEX(係数表!F:F,8))))))</f>
        <v>#VALUE!</v>
      </c>
      <c r="X338" t="e">
        <f>MIN(100, MAX(0, (INDEX(出力表!D:D,8))*V338/MAX(W338, Settings!B3)))</f>
        <v>#VALUE!</v>
      </c>
      <c r="Y338">
        <f>MIN(100, MAX(0, 100*BETAINV(乱数表!$I338, MAX(0.00000001, (1/(1+EXP(-(INDEX(係数表!G:G,9) + $B338))))*(EXP(INDEX(係数表!H:H,9) + INDEX(係数表!I:I,9)*LN(INDEX(出力表!C:C,9)+1)))), MAX(0.00000001, (1-(1/(1+EXP(-(INDEX(係数表!G:G,9) + $B338)))))*(EXP(INDEX(係数表!H:H,9) + INDEX(係数表!I:I,9)*LN(INDEX(出力表!C:C,9)+1)))))))</f>
        <v>83.912114068157535</v>
      </c>
      <c r="Z338" t="e">
        <f>MIN(100, MAX(0, (100*(INDEX(出力表!D:D,9))/(EXP(INDEX(係数表!B:B,9) + $C338) + (INDEX(出力表!D:D,9)))) + (乱数表!$U338*(Settings!B12/(((INDEX(出力表!D:D,9))+1)^INDEX(係数表!E:E,9)*INDEX(係数表!F:F,9))))))</f>
        <v>#VALUE!</v>
      </c>
      <c r="AA338" t="e">
        <f>MIN(100, MAX(0, (INDEX(出力表!D:D,9))*Y338/MAX(Z338, Settings!B3)))</f>
        <v>#VALUE!</v>
      </c>
      <c r="AB338">
        <f>MIN(100, MAX(0, 100*BETAINV(乱数表!$J338, MAX(0.00000001, (1/(1+EXP(-(INDEX(係数表!G:G,10) + $B338))))*(EXP(INDEX(係数表!H:H,10) + INDEX(係数表!I:I,10)*LN(INDEX(出力表!C:C,10)+1)))), MAX(0.00000001, (1-(1/(1+EXP(-(INDEX(係数表!G:G,10) + $B338)))))*(EXP(INDEX(係数表!H:H,10) + INDEX(係数表!I:I,10)*LN(INDEX(出力表!C:C,10)+1)))))))</f>
        <v>99.595068724276643</v>
      </c>
      <c r="AC338" t="e">
        <f>MIN(100, MAX(0, (100*(INDEX(出力表!D:D,10))/(EXP(INDEX(係数表!B:B,10) + $C338) + (INDEX(出力表!D:D,10)))) + (乱数表!$V338*(Settings!B12/(((INDEX(出力表!D:D,10))+1)^INDEX(係数表!E:E,10)*INDEX(係数表!F:F,10))))))</f>
        <v>#VALUE!</v>
      </c>
      <c r="AD338" t="e">
        <f>MIN(100, MAX(0, (INDEX(出力表!D:D,10))*AB338/MAX(AC338, Settings!B3)))</f>
        <v>#VALUE!</v>
      </c>
      <c r="AE338">
        <f>MIN(100, MAX(0, 100*BETAINV(乱数表!$K338, MAX(0.00000001, (1/(1+EXP(-(INDEX(係数表!G:G,11) + $B338))))*(EXP(INDEX(係数表!H:H,11) + INDEX(係数表!I:I,11)*LN(INDEX(出力表!C:C,11)+1)))), MAX(0.00000001, (1-(1/(1+EXP(-(INDEX(係数表!G:G,11) + $B338)))))*(EXP(INDEX(係数表!H:H,11) + INDEX(係数表!I:I,11)*LN(INDEX(出力表!C:C,11)+1)))))))</f>
        <v>85.851458962136022</v>
      </c>
      <c r="AF338" t="e">
        <f>MIN(100, MAX(0, (100*(INDEX(出力表!D:D,11))/(EXP(INDEX(係数表!B:B,11) + $C338) + (INDEX(出力表!D:D,11)))) + (乱数表!$W338*(Settings!B12/(((INDEX(出力表!D:D,11))+1)^INDEX(係数表!E:E,11)*INDEX(係数表!F:F,11))))))</f>
        <v>#VALUE!</v>
      </c>
      <c r="AG338" t="e">
        <f>MIN(100, MAX(0, (INDEX(出力表!D:D,11))*AE338/MAX(AF338, Settings!B3)))</f>
        <v>#VALUE!</v>
      </c>
      <c r="AH338">
        <f>MIN(100, MAX(0, 100*BETAINV(乱数表!$L338, MAX(0.00000001, (1/(1+EXP(-(INDEX(係数表!G:G,12) + $B338))))*(EXP(INDEX(係数表!H:H,12) + INDEX(係数表!I:I,12)*LN(INDEX(出力表!C:C,12)+1)))), MAX(0.00000001, (1-(1/(1+EXP(-(INDEX(係数表!G:G,12) + $B338)))))*(EXP(INDEX(係数表!H:H,12) + INDEX(係数表!I:I,12)*LN(INDEX(出力表!C:C,12)+1)))))))</f>
        <v>99.999996864986684</v>
      </c>
      <c r="AI338" t="e">
        <f>MIN(100, MAX(0, (100*(INDEX(出力表!D:D,12))/(EXP(INDEX(係数表!B:B,12) + $C338) + (INDEX(出力表!D:D,12)))) + (乱数表!$X338*(Settings!B12/(((INDEX(出力表!D:D,12))+1)^INDEX(係数表!E:E,12)*INDEX(係数表!F:F,12))))))</f>
        <v>#VALUE!</v>
      </c>
      <c r="AJ338" t="e">
        <f>MIN(100, MAX(0, (INDEX(出力表!D:D,12))*AH338/MAX(AI338, Settings!B3)))</f>
        <v>#VALUE!</v>
      </c>
      <c r="AK338">
        <f>MIN(100, MAX(0, 100*BETAINV(乱数表!$M338, MAX(0.00000001, (1/(1+EXP(-(INDEX(係数表!G:G,13) + $B338))))*(EXP(INDEX(係数表!H:H,13) + INDEX(係数表!I:I,13)*LN(INDEX(出力表!C:C,13)+1)))), MAX(0.00000001, (1-(1/(1+EXP(-(INDEX(係数表!G:G,13) + $B338)))))*(EXP(INDEX(係数表!H:H,13) + INDEX(係数表!I:I,13)*LN(INDEX(出力表!C:C,13)+1)))))))</f>
        <v>83.969107557351208</v>
      </c>
      <c r="AL338" t="e">
        <f>MIN(100, MAX(0, (100*(INDEX(出力表!D:D,13))/(EXP(INDEX(係数表!B:B,13) + $C338) + (INDEX(出力表!D:D,13)))) + (乱数表!$Y338*(Settings!B12/(((INDEX(出力表!D:D,13))+1)^INDEX(係数表!E:E,13)*INDEX(係数表!F:F,13))))))</f>
        <v>#VALUE!</v>
      </c>
      <c r="AM338" t="e">
        <f>MIN(100, MAX(0, (INDEX(出力表!D:D,13))*AK338/MAX(AL338, Settings!B3)))</f>
        <v>#VALUE!</v>
      </c>
      <c r="AN338">
        <f>IF(ISNUMBER(F338), INDEX(出力表!B:B,2)*F338, 0)+IF(ISNUMBER(I338), INDEX(出力表!B:B,3)*I338, 0)+IF(ISNUMBER(L338), INDEX(出力表!B:B,4)*L338, 0)+IF(ISNUMBER(O338), INDEX(出力表!B:B,5)*O338, 0)+IF(ISNUMBER(R338), INDEX(出力表!B:B,6)*R338, 0)+IF(ISNUMBER(U338), INDEX(出力表!B:B,7)*U338, 0)+IF(ISNUMBER(X338), INDEX(出力表!B:B,8)*X338, 0)+IF(ISNUMBER(AA338), INDEX(出力表!B:B,9)*AA338, 0)+IF(ISNUMBER(AD338), INDEX(出力表!B:B,10)*AD338, 0)+IF(ISNUMBER(AG338), INDEX(出力表!B:B,11)*AG338, 0)+IF(ISNUMBER(AJ338), INDEX(出力表!B:B,12)*AJ338, 0)+IF(ISNUMBER(AM338), INDEX(出力表!B:B,13)*AM338, 0)</f>
        <v>0</v>
      </c>
      <c r="AO338">
        <f>IF(ISNUMBER(F338), INDEX(出力表!B:B,2), 0)+IF(ISNUMBER(I338), INDEX(出力表!B:B,3), 0)+IF(ISNUMBER(L338), INDEX(出力表!B:B,4), 0)+IF(ISNUMBER(O338), INDEX(出力表!B:B,5), 0)+IF(ISNUMBER(R338), INDEX(出力表!B:B,6), 0)+IF(ISNUMBER(U338), INDEX(出力表!B:B,7), 0)+IF(ISNUMBER(X338), INDEX(出力表!B:B,8), 0)+IF(ISNUMBER(AA338), INDEX(出力表!B:B,9), 0)+IF(ISNUMBER(AD338), INDEX(出力表!B:B,10), 0)+IF(ISNUMBER(AG338), INDEX(出力表!B:B,11), 0)+IF(ISNUMBER(AJ338), INDEX(出力表!B:B,12), 0)+IF(ISNUMBER(AM338), INDEX(出力表!B:B,13), 0)</f>
        <v>0</v>
      </c>
      <c r="AP338" t="str">
        <f t="shared" si="5"/>
        <v/>
      </c>
    </row>
    <row r="339" spans="1:42" x14ac:dyDescent="0.2">
      <c r="A339">
        <v>338</v>
      </c>
      <c r="B339">
        <f>IF(UPPER(Settings!B4)="TRUE", 乱数表!$Z339*Settings!B10, 0)</f>
        <v>0.25218755174463825</v>
      </c>
      <c r="C339">
        <f>IF(UPPER(Settings!B4)="TRUE", 乱数表!$AA339*Settings!B11, 0)</f>
        <v>5.6586239614547139E-2</v>
      </c>
      <c r="D339">
        <f>MIN(100, MAX(0, 100*BETAINV(乱数表!$B339, MAX(0.00000001, (1/(1+EXP(-(INDEX(係数表!G:G,2) + $B339))))*(EXP(INDEX(係数表!H:H,2) + INDEX(係数表!I:I,2)*LN(INDEX(出力表!C:C,2)+1)))), MAX(0.00000001, (1-(1/(1+EXP(-(INDEX(係数表!G:G,2) + $B339)))))*(EXP(INDEX(係数表!H:H,2) + INDEX(係数表!I:I,2)*LN(INDEX(出力表!C:C,2)+1)))))))</f>
        <v>99.010255055389209</v>
      </c>
      <c r="E339" t="e">
        <f>MIN(100, MAX(0, (100*(INDEX(出力表!D:D,2))/(EXP(INDEX(係数表!B:B,2) + $C339) + (INDEX(出力表!D:D,2)))) + (乱数表!$N339*(Settings!B12/(((INDEX(出力表!D:D,2))+1)^INDEX(係数表!E:E,2)*INDEX(係数表!F:F,2))))))</f>
        <v>#VALUE!</v>
      </c>
      <c r="F339" t="e">
        <f>MIN(100, MAX(0, (INDEX(出力表!D:D,2))*D339/MAX(E339, Settings!B3)))</f>
        <v>#VALUE!</v>
      </c>
      <c r="G339">
        <f>MIN(100, MAX(0, 100*BETAINV(乱数表!$C339, MAX(0.00000001, (1/(1+EXP(-(INDEX(係数表!G:G,3) + $B339))))*(EXP(INDEX(係数表!H:H,3) + INDEX(係数表!I:I,3)*LN(INDEX(出力表!C:C,3)+1)))), MAX(0.00000001, (1-(1/(1+EXP(-(INDEX(係数表!G:G,3) + $B339)))))*(EXP(INDEX(係数表!H:H,3) + INDEX(係数表!I:I,3)*LN(INDEX(出力表!C:C,3)+1)))))))</f>
        <v>98.768603323799098</v>
      </c>
      <c r="H339" t="e">
        <f>MIN(100, MAX(0, (100*(INDEX(出力表!D:D,3))/(EXP(INDEX(係数表!B:B,3) + $C339) + (INDEX(出力表!D:D,3)))) + (乱数表!$O339*(Settings!B12/(((INDEX(出力表!D:D,3))+1)^INDEX(係数表!E:E,3)*INDEX(係数表!F:F,3))))))</f>
        <v>#VALUE!</v>
      </c>
      <c r="I339" t="e">
        <f>MIN(100, MAX(0, (INDEX(出力表!D:D,3))*G339/MAX(H339, Settings!B3)))</f>
        <v>#VALUE!</v>
      </c>
      <c r="J339">
        <f>MIN(100, MAX(0, 100*BETAINV(乱数表!$D339, MAX(0.00000001, (1/(1+EXP(-(INDEX(係数表!G:G,4) + $B339))))*(EXP(INDEX(係数表!H:H,4) + INDEX(係数表!I:I,4)*LN(INDEX(出力表!C:C,4)+1)))), MAX(0.00000001, (1-(1/(1+EXP(-(INDEX(係数表!G:G,4) + $B339)))))*(EXP(INDEX(係数表!H:H,4) + INDEX(係数表!I:I,4)*LN(INDEX(出力表!C:C,4)+1)))))))</f>
        <v>99.958930987802262</v>
      </c>
      <c r="K339" t="e">
        <f>MIN(100, MAX(0, (100*(INDEX(出力表!D:D,4))/(EXP(INDEX(係数表!B:B,4) + $C339) + (INDEX(出力表!D:D,4)))) + (乱数表!$P339*(Settings!B12/(((INDEX(出力表!D:D,4))+1)^INDEX(係数表!E:E,4)*INDEX(係数表!F:F,4))))))</f>
        <v>#VALUE!</v>
      </c>
      <c r="L339" t="e">
        <f>MIN(100, MAX(0, (INDEX(出力表!D:D,4))*J339/MAX(K339, Settings!B3)))</f>
        <v>#VALUE!</v>
      </c>
      <c r="M339">
        <f>MIN(100, MAX(0, 100*BETAINV(乱数表!$E339, MAX(0.00000001, (1/(1+EXP(-(INDEX(係数表!G:G,5) + $B339))))*(EXP(INDEX(係数表!H:H,5) + INDEX(係数表!I:I,5)*LN(INDEX(出力表!C:C,5)+1)))), MAX(0.00000001, (1-(1/(1+EXP(-(INDEX(係数表!G:G,5) + $B339)))))*(EXP(INDEX(係数表!H:H,5) + INDEX(係数表!I:I,5)*LN(INDEX(出力表!C:C,5)+1)))))))</f>
        <v>97.398900984535231</v>
      </c>
      <c r="N339" t="e">
        <f>MIN(100, MAX(0, (100*(INDEX(出力表!D:D,5))/(EXP(INDEX(係数表!B:B,5) + $C339) + (INDEX(出力表!D:D,5)))) + (乱数表!$Q339*(Settings!B12/(((INDEX(出力表!D:D,5))+1)^INDEX(係数表!E:E,5)*INDEX(係数表!F:F,5))))))</f>
        <v>#VALUE!</v>
      </c>
      <c r="O339" t="e">
        <f>MIN(100, MAX(0, (INDEX(出力表!D:D,5))*M339/MAX(N339, Settings!B3)))</f>
        <v>#VALUE!</v>
      </c>
      <c r="P339">
        <f>MIN(100, MAX(0, 100*BETAINV(乱数表!$F339, MAX(0.00000001, (1/(1+EXP(-(INDEX(係数表!G:G,6) + $B339))))*(EXP(INDEX(係数表!H:H,6) + INDEX(係数表!I:I,6)*LN(INDEX(出力表!C:C,6)+1)))), MAX(0.00000001, (1-(1/(1+EXP(-(INDEX(係数表!G:G,6) + $B339)))))*(EXP(INDEX(係数表!H:H,6) + INDEX(係数表!I:I,6)*LN(INDEX(出力表!C:C,6)+1)))))))</f>
        <v>90.792171499389013</v>
      </c>
      <c r="Q339" t="e">
        <f>MIN(100, MAX(0, (100*(INDEX(出力表!D:D,6))/(EXP(INDEX(係数表!B:B,6) + $C339) + (INDEX(出力表!D:D,6)))) + (乱数表!$R339*(Settings!B12/(((INDEX(出力表!D:D,6))+1)^INDEX(係数表!E:E,6)*INDEX(係数表!F:F,6))))))</f>
        <v>#VALUE!</v>
      </c>
      <c r="R339" t="e">
        <f>MIN(100, MAX(0, (INDEX(出力表!D:D,6))*P339/MAX(Q339, Settings!B3)))</f>
        <v>#VALUE!</v>
      </c>
      <c r="S339">
        <f>MIN(100, MAX(0, 100*BETAINV(乱数表!$G339, MAX(0.00000001, (1/(1+EXP(-(INDEX(係数表!G:G,7) + $B339))))*(EXP(INDEX(係数表!H:H,7) + INDEX(係数表!I:I,7)*LN(INDEX(出力表!C:C,7)+1)))), MAX(0.00000001, (1-(1/(1+EXP(-(INDEX(係数表!G:G,7) + $B339)))))*(EXP(INDEX(係数表!H:H,7) + INDEX(係数表!I:I,7)*LN(INDEX(出力表!C:C,7)+1)))))))</f>
        <v>89.397817194754708</v>
      </c>
      <c r="T339" t="e">
        <f>MIN(100, MAX(0, (100*(INDEX(出力表!D:D,7))/(EXP(INDEX(係数表!B:B,7) + $C339) + (INDEX(出力表!D:D,7)))) + (乱数表!$S339*(Settings!B12/(((INDEX(出力表!D:D,7))+1)^INDEX(係数表!E:E,7)*INDEX(係数表!F:F,7))))))</f>
        <v>#VALUE!</v>
      </c>
      <c r="U339" t="e">
        <f>MIN(100, MAX(0, (INDEX(出力表!D:D,7))*S339/MAX(T339, Settings!B3)))</f>
        <v>#VALUE!</v>
      </c>
      <c r="V339">
        <f>MIN(100, MAX(0, 100*BETAINV(乱数表!$H339, MAX(0.00000001, (1/(1+EXP(-(INDEX(係数表!G:G,8) + $B339))))*(EXP(INDEX(係数表!H:H,8) + INDEX(係数表!I:I,8)*LN(INDEX(出力表!C:C,8)+1)))), MAX(0.00000001, (1-(1/(1+EXP(-(INDEX(係数表!G:G,8) + $B339)))))*(EXP(INDEX(係数表!H:H,8) + INDEX(係数表!I:I,8)*LN(INDEX(出力表!C:C,8)+1)))))))</f>
        <v>99.973073603566434</v>
      </c>
      <c r="W339" t="e">
        <f>MIN(100, MAX(0, (100*(INDEX(出力表!D:D,8))/(EXP(INDEX(係数表!B:B,8) + $C339) + (INDEX(出力表!D:D,8)))) + (乱数表!$T339*(Settings!B12/(((INDEX(出力表!D:D,8))+1)^INDEX(係数表!E:E,8)*INDEX(係数表!F:F,8))))))</f>
        <v>#VALUE!</v>
      </c>
      <c r="X339" t="e">
        <f>MIN(100, MAX(0, (INDEX(出力表!D:D,8))*V339/MAX(W339, Settings!B3)))</f>
        <v>#VALUE!</v>
      </c>
      <c r="Y339">
        <f>MIN(100, MAX(0, 100*BETAINV(乱数表!$I339, MAX(0.00000001, (1/(1+EXP(-(INDEX(係数表!G:G,9) + $B339))))*(EXP(INDEX(係数表!H:H,9) + INDEX(係数表!I:I,9)*LN(INDEX(出力表!C:C,9)+1)))), MAX(0.00000001, (1-(1/(1+EXP(-(INDEX(係数表!G:G,9) + $B339)))))*(EXP(INDEX(係数表!H:H,9) + INDEX(係数表!I:I,9)*LN(INDEX(出力表!C:C,9)+1)))))))</f>
        <v>98.761234066900045</v>
      </c>
      <c r="Z339" t="e">
        <f>MIN(100, MAX(0, (100*(INDEX(出力表!D:D,9))/(EXP(INDEX(係数表!B:B,9) + $C339) + (INDEX(出力表!D:D,9)))) + (乱数表!$U339*(Settings!B12/(((INDEX(出力表!D:D,9))+1)^INDEX(係数表!E:E,9)*INDEX(係数表!F:F,9))))))</f>
        <v>#VALUE!</v>
      </c>
      <c r="AA339" t="e">
        <f>MIN(100, MAX(0, (INDEX(出力表!D:D,9))*Y339/MAX(Z339, Settings!B3)))</f>
        <v>#VALUE!</v>
      </c>
      <c r="AB339">
        <f>MIN(100, MAX(0, 100*BETAINV(乱数表!$J339, MAX(0.00000001, (1/(1+EXP(-(INDEX(係数表!G:G,10) + $B339))))*(EXP(INDEX(係数表!H:H,10) + INDEX(係数表!I:I,10)*LN(INDEX(出力表!C:C,10)+1)))), MAX(0.00000001, (1-(1/(1+EXP(-(INDEX(係数表!G:G,10) + $B339)))))*(EXP(INDEX(係数表!H:H,10) + INDEX(係数表!I:I,10)*LN(INDEX(出力表!C:C,10)+1)))))))</f>
        <v>99.382657898231912</v>
      </c>
      <c r="AC339" t="e">
        <f>MIN(100, MAX(0, (100*(INDEX(出力表!D:D,10))/(EXP(INDEX(係数表!B:B,10) + $C339) + (INDEX(出力表!D:D,10)))) + (乱数表!$V339*(Settings!B12/(((INDEX(出力表!D:D,10))+1)^INDEX(係数表!E:E,10)*INDEX(係数表!F:F,10))))))</f>
        <v>#VALUE!</v>
      </c>
      <c r="AD339" t="e">
        <f>MIN(100, MAX(0, (INDEX(出力表!D:D,10))*AB339/MAX(AC339, Settings!B3)))</f>
        <v>#VALUE!</v>
      </c>
      <c r="AE339">
        <f>MIN(100, MAX(0, 100*BETAINV(乱数表!$K339, MAX(0.00000001, (1/(1+EXP(-(INDEX(係数表!G:G,11) + $B339))))*(EXP(INDEX(係数表!H:H,11) + INDEX(係数表!I:I,11)*LN(INDEX(出力表!C:C,11)+1)))), MAX(0.00000001, (1-(1/(1+EXP(-(INDEX(係数表!G:G,11) + $B339)))))*(EXP(INDEX(係数表!H:H,11) + INDEX(係数表!I:I,11)*LN(INDEX(出力表!C:C,11)+1)))))))</f>
        <v>99.191592573310558</v>
      </c>
      <c r="AF339" t="e">
        <f>MIN(100, MAX(0, (100*(INDEX(出力表!D:D,11))/(EXP(INDEX(係数表!B:B,11) + $C339) + (INDEX(出力表!D:D,11)))) + (乱数表!$W339*(Settings!B12/(((INDEX(出力表!D:D,11))+1)^INDEX(係数表!E:E,11)*INDEX(係数表!F:F,11))))))</f>
        <v>#VALUE!</v>
      </c>
      <c r="AG339" t="e">
        <f>MIN(100, MAX(0, (INDEX(出力表!D:D,11))*AE339/MAX(AF339, Settings!B3)))</f>
        <v>#VALUE!</v>
      </c>
      <c r="AH339">
        <f>MIN(100, MAX(0, 100*BETAINV(乱数表!$L339, MAX(0.00000001, (1/(1+EXP(-(INDEX(係数表!G:G,12) + $B339))))*(EXP(INDEX(係数表!H:H,12) + INDEX(係数表!I:I,12)*LN(INDEX(出力表!C:C,12)+1)))), MAX(0.00000001, (1-(1/(1+EXP(-(INDEX(係数表!G:G,12) + $B339)))))*(EXP(INDEX(係数表!H:H,12) + INDEX(係数表!I:I,12)*LN(INDEX(出力表!C:C,12)+1)))))))</f>
        <v>97.835056897036026</v>
      </c>
      <c r="AI339" t="e">
        <f>MIN(100, MAX(0, (100*(INDEX(出力表!D:D,12))/(EXP(INDEX(係数表!B:B,12) + $C339) + (INDEX(出力表!D:D,12)))) + (乱数表!$X339*(Settings!B12/(((INDEX(出力表!D:D,12))+1)^INDEX(係数表!E:E,12)*INDEX(係数表!F:F,12))))))</f>
        <v>#VALUE!</v>
      </c>
      <c r="AJ339" t="e">
        <f>MIN(100, MAX(0, (INDEX(出力表!D:D,12))*AH339/MAX(AI339, Settings!B3)))</f>
        <v>#VALUE!</v>
      </c>
      <c r="AK339">
        <f>MIN(100, MAX(0, 100*BETAINV(乱数表!$M339, MAX(0.00000001, (1/(1+EXP(-(INDEX(係数表!G:G,13) + $B339))))*(EXP(INDEX(係数表!H:H,13) + INDEX(係数表!I:I,13)*LN(INDEX(出力表!C:C,13)+1)))), MAX(0.00000001, (1-(1/(1+EXP(-(INDEX(係数表!G:G,13) + $B339)))))*(EXP(INDEX(係数表!H:H,13) + INDEX(係数表!I:I,13)*LN(INDEX(出力表!C:C,13)+1)))))))</f>
        <v>96.700962913163281</v>
      </c>
      <c r="AL339" t="e">
        <f>MIN(100, MAX(0, (100*(INDEX(出力表!D:D,13))/(EXP(INDEX(係数表!B:B,13) + $C339) + (INDEX(出力表!D:D,13)))) + (乱数表!$Y339*(Settings!B12/(((INDEX(出力表!D:D,13))+1)^INDEX(係数表!E:E,13)*INDEX(係数表!F:F,13))))))</f>
        <v>#VALUE!</v>
      </c>
      <c r="AM339" t="e">
        <f>MIN(100, MAX(0, (INDEX(出力表!D:D,13))*AK339/MAX(AL339, Settings!B3)))</f>
        <v>#VALUE!</v>
      </c>
      <c r="AN339">
        <f>IF(ISNUMBER(F339), INDEX(出力表!B:B,2)*F339, 0)+IF(ISNUMBER(I339), INDEX(出力表!B:B,3)*I339, 0)+IF(ISNUMBER(L339), INDEX(出力表!B:B,4)*L339, 0)+IF(ISNUMBER(O339), INDEX(出力表!B:B,5)*O339, 0)+IF(ISNUMBER(R339), INDEX(出力表!B:B,6)*R339, 0)+IF(ISNUMBER(U339), INDEX(出力表!B:B,7)*U339, 0)+IF(ISNUMBER(X339), INDEX(出力表!B:B,8)*X339, 0)+IF(ISNUMBER(AA339), INDEX(出力表!B:B,9)*AA339, 0)+IF(ISNUMBER(AD339), INDEX(出力表!B:B,10)*AD339, 0)+IF(ISNUMBER(AG339), INDEX(出力表!B:B,11)*AG339, 0)+IF(ISNUMBER(AJ339), INDEX(出力表!B:B,12)*AJ339, 0)+IF(ISNUMBER(AM339), INDEX(出力表!B:B,13)*AM339, 0)</f>
        <v>0</v>
      </c>
      <c r="AO339">
        <f>IF(ISNUMBER(F339), INDEX(出力表!B:B,2), 0)+IF(ISNUMBER(I339), INDEX(出力表!B:B,3), 0)+IF(ISNUMBER(L339), INDEX(出力表!B:B,4), 0)+IF(ISNUMBER(O339), INDEX(出力表!B:B,5), 0)+IF(ISNUMBER(R339), INDEX(出力表!B:B,6), 0)+IF(ISNUMBER(U339), INDEX(出力表!B:B,7), 0)+IF(ISNUMBER(X339), INDEX(出力表!B:B,8), 0)+IF(ISNUMBER(AA339), INDEX(出力表!B:B,9), 0)+IF(ISNUMBER(AD339), INDEX(出力表!B:B,10), 0)+IF(ISNUMBER(AG339), INDEX(出力表!B:B,11), 0)+IF(ISNUMBER(AJ339), INDEX(出力表!B:B,12), 0)+IF(ISNUMBER(AM339), INDEX(出力表!B:B,13), 0)</f>
        <v>0</v>
      </c>
      <c r="AP339" t="str">
        <f t="shared" si="5"/>
        <v/>
      </c>
    </row>
    <row r="340" spans="1:42" x14ac:dyDescent="0.2">
      <c r="A340">
        <v>339</v>
      </c>
      <c r="B340">
        <f>IF(UPPER(Settings!B4)="TRUE", 乱数表!$Z340*Settings!B10, 0)</f>
        <v>0.16767513310762988</v>
      </c>
      <c r="C340">
        <f>IF(UPPER(Settings!B4)="TRUE", 乱数表!$AA340*Settings!B11, 0)</f>
        <v>-2.474590434681634E-3</v>
      </c>
      <c r="D340">
        <f>MIN(100, MAX(0, 100*BETAINV(乱数表!$B340, MAX(0.00000001, (1/(1+EXP(-(INDEX(係数表!G:G,2) + $B340))))*(EXP(INDEX(係数表!H:H,2) + INDEX(係数表!I:I,2)*LN(INDEX(出力表!C:C,2)+1)))), MAX(0.00000001, (1-(1/(1+EXP(-(INDEX(係数表!G:G,2) + $B340)))))*(EXP(INDEX(係数表!H:H,2) + INDEX(係数表!I:I,2)*LN(INDEX(出力表!C:C,2)+1)))))))</f>
        <v>98.756206720139261</v>
      </c>
      <c r="E340" t="e">
        <f>MIN(100, MAX(0, (100*(INDEX(出力表!D:D,2))/(EXP(INDEX(係数表!B:B,2) + $C340) + (INDEX(出力表!D:D,2)))) + (乱数表!$N340*(Settings!B12/(((INDEX(出力表!D:D,2))+1)^INDEX(係数表!E:E,2)*INDEX(係数表!F:F,2))))))</f>
        <v>#VALUE!</v>
      </c>
      <c r="F340" t="e">
        <f>MIN(100, MAX(0, (INDEX(出力表!D:D,2))*D340/MAX(E340, Settings!B3)))</f>
        <v>#VALUE!</v>
      </c>
      <c r="G340">
        <f>MIN(100, MAX(0, 100*BETAINV(乱数表!$C340, MAX(0.00000001, (1/(1+EXP(-(INDEX(係数表!G:G,3) + $B340))))*(EXP(INDEX(係数表!H:H,3) + INDEX(係数表!I:I,3)*LN(INDEX(出力表!C:C,3)+1)))), MAX(0.00000001, (1-(1/(1+EXP(-(INDEX(係数表!G:G,3) + $B340)))))*(EXP(INDEX(係数表!H:H,3) + INDEX(係数表!I:I,3)*LN(INDEX(出力表!C:C,3)+1)))))))</f>
        <v>99.386936328456983</v>
      </c>
      <c r="H340" t="e">
        <f>MIN(100, MAX(0, (100*(INDEX(出力表!D:D,3))/(EXP(INDEX(係数表!B:B,3) + $C340) + (INDEX(出力表!D:D,3)))) + (乱数表!$O340*(Settings!B12/(((INDEX(出力表!D:D,3))+1)^INDEX(係数表!E:E,3)*INDEX(係数表!F:F,3))))))</f>
        <v>#VALUE!</v>
      </c>
      <c r="I340" t="e">
        <f>MIN(100, MAX(0, (INDEX(出力表!D:D,3))*G340/MAX(H340, Settings!B3)))</f>
        <v>#VALUE!</v>
      </c>
      <c r="J340">
        <f>MIN(100, MAX(0, 100*BETAINV(乱数表!$D340, MAX(0.00000001, (1/(1+EXP(-(INDEX(係数表!G:G,4) + $B340))))*(EXP(INDEX(係数表!H:H,4) + INDEX(係数表!I:I,4)*LN(INDEX(出力表!C:C,4)+1)))), MAX(0.00000001, (1-(1/(1+EXP(-(INDEX(係数表!G:G,4) + $B340)))))*(EXP(INDEX(係数表!H:H,4) + INDEX(係数表!I:I,4)*LN(INDEX(出力表!C:C,4)+1)))))))</f>
        <v>99.890945427593806</v>
      </c>
      <c r="K340" t="e">
        <f>MIN(100, MAX(0, (100*(INDEX(出力表!D:D,4))/(EXP(INDEX(係数表!B:B,4) + $C340) + (INDEX(出力表!D:D,4)))) + (乱数表!$P340*(Settings!B12/(((INDEX(出力表!D:D,4))+1)^INDEX(係数表!E:E,4)*INDEX(係数表!F:F,4))))))</f>
        <v>#VALUE!</v>
      </c>
      <c r="L340" t="e">
        <f>MIN(100, MAX(0, (INDEX(出力表!D:D,4))*J340/MAX(K340, Settings!B3)))</f>
        <v>#VALUE!</v>
      </c>
      <c r="M340">
        <f>MIN(100, MAX(0, 100*BETAINV(乱数表!$E340, MAX(0.00000001, (1/(1+EXP(-(INDEX(係数表!G:G,5) + $B340))))*(EXP(INDEX(係数表!H:H,5) + INDEX(係数表!I:I,5)*LN(INDEX(出力表!C:C,5)+1)))), MAX(0.00000001, (1-(1/(1+EXP(-(INDEX(係数表!G:G,5) + $B340)))))*(EXP(INDEX(係数表!H:H,5) + INDEX(係数表!I:I,5)*LN(INDEX(出力表!C:C,5)+1)))))))</f>
        <v>99.950580620540592</v>
      </c>
      <c r="N340" t="e">
        <f>MIN(100, MAX(0, (100*(INDEX(出力表!D:D,5))/(EXP(INDEX(係数表!B:B,5) + $C340) + (INDEX(出力表!D:D,5)))) + (乱数表!$Q340*(Settings!B12/(((INDEX(出力表!D:D,5))+1)^INDEX(係数表!E:E,5)*INDEX(係数表!F:F,5))))))</f>
        <v>#VALUE!</v>
      </c>
      <c r="O340" t="e">
        <f>MIN(100, MAX(0, (INDEX(出力表!D:D,5))*M340/MAX(N340, Settings!B3)))</f>
        <v>#VALUE!</v>
      </c>
      <c r="P340">
        <f>MIN(100, MAX(0, 100*BETAINV(乱数表!$F340, MAX(0.00000001, (1/(1+EXP(-(INDEX(係数表!G:G,6) + $B340))))*(EXP(INDEX(係数表!H:H,6) + INDEX(係数表!I:I,6)*LN(INDEX(出力表!C:C,6)+1)))), MAX(0.00000001, (1-(1/(1+EXP(-(INDEX(係数表!G:G,6) + $B340)))))*(EXP(INDEX(係数表!H:H,6) + INDEX(係数表!I:I,6)*LN(INDEX(出力表!C:C,6)+1)))))))</f>
        <v>93.235027594455303</v>
      </c>
      <c r="Q340" t="e">
        <f>MIN(100, MAX(0, (100*(INDEX(出力表!D:D,6))/(EXP(INDEX(係数表!B:B,6) + $C340) + (INDEX(出力表!D:D,6)))) + (乱数表!$R340*(Settings!B12/(((INDEX(出力表!D:D,6))+1)^INDEX(係数表!E:E,6)*INDEX(係数表!F:F,6))))))</f>
        <v>#VALUE!</v>
      </c>
      <c r="R340" t="e">
        <f>MIN(100, MAX(0, (INDEX(出力表!D:D,6))*P340/MAX(Q340, Settings!B3)))</f>
        <v>#VALUE!</v>
      </c>
      <c r="S340">
        <f>MIN(100, MAX(0, 100*BETAINV(乱数表!$G340, MAX(0.00000001, (1/(1+EXP(-(INDEX(係数表!G:G,7) + $B340))))*(EXP(INDEX(係数表!H:H,7) + INDEX(係数表!I:I,7)*LN(INDEX(出力表!C:C,7)+1)))), MAX(0.00000001, (1-(1/(1+EXP(-(INDEX(係数表!G:G,7) + $B340)))))*(EXP(INDEX(係数表!H:H,7) + INDEX(係数表!I:I,7)*LN(INDEX(出力表!C:C,7)+1)))))))</f>
        <v>53.506245098893125</v>
      </c>
      <c r="T340" t="e">
        <f>MIN(100, MAX(0, (100*(INDEX(出力表!D:D,7))/(EXP(INDEX(係数表!B:B,7) + $C340) + (INDEX(出力表!D:D,7)))) + (乱数表!$S340*(Settings!B12/(((INDEX(出力表!D:D,7))+1)^INDEX(係数表!E:E,7)*INDEX(係数表!F:F,7))))))</f>
        <v>#VALUE!</v>
      </c>
      <c r="U340" t="e">
        <f>MIN(100, MAX(0, (INDEX(出力表!D:D,7))*S340/MAX(T340, Settings!B3)))</f>
        <v>#VALUE!</v>
      </c>
      <c r="V340">
        <f>MIN(100, MAX(0, 100*BETAINV(乱数表!$H340, MAX(0.00000001, (1/(1+EXP(-(INDEX(係数表!G:G,8) + $B340))))*(EXP(INDEX(係数表!H:H,8) + INDEX(係数表!I:I,8)*LN(INDEX(出力表!C:C,8)+1)))), MAX(0.00000001, (1-(1/(1+EXP(-(INDEX(係数表!G:G,8) + $B340)))))*(EXP(INDEX(係数表!H:H,8) + INDEX(係数表!I:I,8)*LN(INDEX(出力表!C:C,8)+1)))))))</f>
        <v>79.01037937908869</v>
      </c>
      <c r="W340" t="e">
        <f>MIN(100, MAX(0, (100*(INDEX(出力表!D:D,8))/(EXP(INDEX(係数表!B:B,8) + $C340) + (INDEX(出力表!D:D,8)))) + (乱数表!$T340*(Settings!B12/(((INDEX(出力表!D:D,8))+1)^INDEX(係数表!E:E,8)*INDEX(係数表!F:F,8))))))</f>
        <v>#VALUE!</v>
      </c>
      <c r="X340" t="e">
        <f>MIN(100, MAX(0, (INDEX(出力表!D:D,8))*V340/MAX(W340, Settings!B3)))</f>
        <v>#VALUE!</v>
      </c>
      <c r="Y340">
        <f>MIN(100, MAX(0, 100*BETAINV(乱数表!$I340, MAX(0.00000001, (1/(1+EXP(-(INDEX(係数表!G:G,9) + $B340))))*(EXP(INDEX(係数表!H:H,9) + INDEX(係数表!I:I,9)*LN(INDEX(出力表!C:C,9)+1)))), MAX(0.00000001, (1-(1/(1+EXP(-(INDEX(係数表!G:G,9) + $B340)))))*(EXP(INDEX(係数表!H:H,9) + INDEX(係数表!I:I,9)*LN(INDEX(出力表!C:C,9)+1)))))))</f>
        <v>70.332765296161668</v>
      </c>
      <c r="Z340" t="e">
        <f>MIN(100, MAX(0, (100*(INDEX(出力表!D:D,9))/(EXP(INDEX(係数表!B:B,9) + $C340) + (INDEX(出力表!D:D,9)))) + (乱数表!$U340*(Settings!B12/(((INDEX(出力表!D:D,9))+1)^INDEX(係数表!E:E,9)*INDEX(係数表!F:F,9))))))</f>
        <v>#VALUE!</v>
      </c>
      <c r="AA340" t="e">
        <f>MIN(100, MAX(0, (INDEX(出力表!D:D,9))*Y340/MAX(Z340, Settings!B3)))</f>
        <v>#VALUE!</v>
      </c>
      <c r="AB340">
        <f>MIN(100, MAX(0, 100*BETAINV(乱数表!$J340, MAX(0.00000001, (1/(1+EXP(-(INDEX(係数表!G:G,10) + $B340))))*(EXP(INDEX(係数表!H:H,10) + INDEX(係数表!I:I,10)*LN(INDEX(出力表!C:C,10)+1)))), MAX(0.00000001, (1-(1/(1+EXP(-(INDEX(係数表!G:G,10) + $B340)))))*(EXP(INDEX(係数表!H:H,10) + INDEX(係数表!I:I,10)*LN(INDEX(出力表!C:C,10)+1)))))))</f>
        <v>99.792551955019078</v>
      </c>
      <c r="AC340" t="e">
        <f>MIN(100, MAX(0, (100*(INDEX(出力表!D:D,10))/(EXP(INDEX(係数表!B:B,10) + $C340) + (INDEX(出力表!D:D,10)))) + (乱数表!$V340*(Settings!B12/(((INDEX(出力表!D:D,10))+1)^INDEX(係数表!E:E,10)*INDEX(係数表!F:F,10))))))</f>
        <v>#VALUE!</v>
      </c>
      <c r="AD340" t="e">
        <f>MIN(100, MAX(0, (INDEX(出力表!D:D,10))*AB340/MAX(AC340, Settings!B3)))</f>
        <v>#VALUE!</v>
      </c>
      <c r="AE340">
        <f>MIN(100, MAX(0, 100*BETAINV(乱数表!$K340, MAX(0.00000001, (1/(1+EXP(-(INDEX(係数表!G:G,11) + $B340))))*(EXP(INDEX(係数表!H:H,11) + INDEX(係数表!I:I,11)*LN(INDEX(出力表!C:C,11)+1)))), MAX(0.00000001, (1-(1/(1+EXP(-(INDEX(係数表!G:G,11) + $B340)))))*(EXP(INDEX(係数表!H:H,11) + INDEX(係数表!I:I,11)*LN(INDEX(出力表!C:C,11)+1)))))))</f>
        <v>96.682310480017591</v>
      </c>
      <c r="AF340" t="e">
        <f>MIN(100, MAX(0, (100*(INDEX(出力表!D:D,11))/(EXP(INDEX(係数表!B:B,11) + $C340) + (INDEX(出力表!D:D,11)))) + (乱数表!$W340*(Settings!B12/(((INDEX(出力表!D:D,11))+1)^INDEX(係数表!E:E,11)*INDEX(係数表!F:F,11))))))</f>
        <v>#VALUE!</v>
      </c>
      <c r="AG340" t="e">
        <f>MIN(100, MAX(0, (INDEX(出力表!D:D,11))*AE340/MAX(AF340, Settings!B3)))</f>
        <v>#VALUE!</v>
      </c>
      <c r="AH340">
        <f>MIN(100, MAX(0, 100*BETAINV(乱数表!$L340, MAX(0.00000001, (1/(1+EXP(-(INDEX(係数表!G:G,12) + $B340))))*(EXP(INDEX(係数表!H:H,12) + INDEX(係数表!I:I,12)*LN(INDEX(出力表!C:C,12)+1)))), MAX(0.00000001, (1-(1/(1+EXP(-(INDEX(係数表!G:G,12) + $B340)))))*(EXP(INDEX(係数表!H:H,12) + INDEX(係数表!I:I,12)*LN(INDEX(出力表!C:C,12)+1)))))))</f>
        <v>92.83760709800768</v>
      </c>
      <c r="AI340" t="e">
        <f>MIN(100, MAX(0, (100*(INDEX(出力表!D:D,12))/(EXP(INDEX(係数表!B:B,12) + $C340) + (INDEX(出力表!D:D,12)))) + (乱数表!$X340*(Settings!B12/(((INDEX(出力表!D:D,12))+1)^INDEX(係数表!E:E,12)*INDEX(係数表!F:F,12))))))</f>
        <v>#VALUE!</v>
      </c>
      <c r="AJ340" t="e">
        <f>MIN(100, MAX(0, (INDEX(出力表!D:D,12))*AH340/MAX(AI340, Settings!B3)))</f>
        <v>#VALUE!</v>
      </c>
      <c r="AK340">
        <f>MIN(100, MAX(0, 100*BETAINV(乱数表!$M340, MAX(0.00000001, (1/(1+EXP(-(INDEX(係数表!G:G,13) + $B340))))*(EXP(INDEX(係数表!H:H,13) + INDEX(係数表!I:I,13)*LN(INDEX(出力表!C:C,13)+1)))), MAX(0.00000001, (1-(1/(1+EXP(-(INDEX(係数表!G:G,13) + $B340)))))*(EXP(INDEX(係数表!H:H,13) + INDEX(係数表!I:I,13)*LN(INDEX(出力表!C:C,13)+1)))))))</f>
        <v>99.985864159280808</v>
      </c>
      <c r="AL340" t="e">
        <f>MIN(100, MAX(0, (100*(INDEX(出力表!D:D,13))/(EXP(INDEX(係数表!B:B,13) + $C340) + (INDEX(出力表!D:D,13)))) + (乱数表!$Y340*(Settings!B12/(((INDEX(出力表!D:D,13))+1)^INDEX(係数表!E:E,13)*INDEX(係数表!F:F,13))))))</f>
        <v>#VALUE!</v>
      </c>
      <c r="AM340" t="e">
        <f>MIN(100, MAX(0, (INDEX(出力表!D:D,13))*AK340/MAX(AL340, Settings!B3)))</f>
        <v>#VALUE!</v>
      </c>
      <c r="AN340">
        <f>IF(ISNUMBER(F340), INDEX(出力表!B:B,2)*F340, 0)+IF(ISNUMBER(I340), INDEX(出力表!B:B,3)*I340, 0)+IF(ISNUMBER(L340), INDEX(出力表!B:B,4)*L340, 0)+IF(ISNUMBER(O340), INDEX(出力表!B:B,5)*O340, 0)+IF(ISNUMBER(R340), INDEX(出力表!B:B,6)*R340, 0)+IF(ISNUMBER(U340), INDEX(出力表!B:B,7)*U340, 0)+IF(ISNUMBER(X340), INDEX(出力表!B:B,8)*X340, 0)+IF(ISNUMBER(AA340), INDEX(出力表!B:B,9)*AA340, 0)+IF(ISNUMBER(AD340), INDEX(出力表!B:B,10)*AD340, 0)+IF(ISNUMBER(AG340), INDEX(出力表!B:B,11)*AG340, 0)+IF(ISNUMBER(AJ340), INDEX(出力表!B:B,12)*AJ340, 0)+IF(ISNUMBER(AM340), INDEX(出力表!B:B,13)*AM340, 0)</f>
        <v>0</v>
      </c>
      <c r="AO340">
        <f>IF(ISNUMBER(F340), INDEX(出力表!B:B,2), 0)+IF(ISNUMBER(I340), INDEX(出力表!B:B,3), 0)+IF(ISNUMBER(L340), INDEX(出力表!B:B,4), 0)+IF(ISNUMBER(O340), INDEX(出力表!B:B,5), 0)+IF(ISNUMBER(R340), INDEX(出力表!B:B,6), 0)+IF(ISNUMBER(U340), INDEX(出力表!B:B,7), 0)+IF(ISNUMBER(X340), INDEX(出力表!B:B,8), 0)+IF(ISNUMBER(AA340), INDEX(出力表!B:B,9), 0)+IF(ISNUMBER(AD340), INDEX(出力表!B:B,10), 0)+IF(ISNUMBER(AG340), INDEX(出力表!B:B,11), 0)+IF(ISNUMBER(AJ340), INDEX(出力表!B:B,12), 0)+IF(ISNUMBER(AM340), INDEX(出力表!B:B,13), 0)</f>
        <v>0</v>
      </c>
      <c r="AP340" t="str">
        <f t="shared" si="5"/>
        <v/>
      </c>
    </row>
    <row r="341" spans="1:42" x14ac:dyDescent="0.2">
      <c r="A341">
        <v>340</v>
      </c>
      <c r="B341">
        <f>IF(UPPER(Settings!B4)="TRUE", 乱数表!$Z341*Settings!B10, 0)</f>
        <v>-0.60807876619937107</v>
      </c>
      <c r="C341">
        <f>IF(UPPER(Settings!B4)="TRUE", 乱数表!$AA341*Settings!B11, 0)</f>
        <v>6.7233346592195029E-2</v>
      </c>
      <c r="D341">
        <f>MIN(100, MAX(0, 100*BETAINV(乱数表!$B341, MAX(0.00000001, (1/(1+EXP(-(INDEX(係数表!G:G,2) + $B341))))*(EXP(INDEX(係数表!H:H,2) + INDEX(係数表!I:I,2)*LN(INDEX(出力表!C:C,2)+1)))), MAX(0.00000001, (1-(1/(1+EXP(-(INDEX(係数表!G:G,2) + $B341)))))*(EXP(INDEX(係数表!H:H,2) + INDEX(係数表!I:I,2)*LN(INDEX(出力表!C:C,2)+1)))))))</f>
        <v>99.854928533530867</v>
      </c>
      <c r="E341" t="e">
        <f>MIN(100, MAX(0, (100*(INDEX(出力表!D:D,2))/(EXP(INDEX(係数表!B:B,2) + $C341) + (INDEX(出力表!D:D,2)))) + (乱数表!$N341*(Settings!B12/(((INDEX(出力表!D:D,2))+1)^INDEX(係数表!E:E,2)*INDEX(係数表!F:F,2))))))</f>
        <v>#VALUE!</v>
      </c>
      <c r="F341" t="e">
        <f>MIN(100, MAX(0, (INDEX(出力表!D:D,2))*D341/MAX(E341, Settings!B3)))</f>
        <v>#VALUE!</v>
      </c>
      <c r="G341">
        <f>MIN(100, MAX(0, 100*BETAINV(乱数表!$C341, MAX(0.00000001, (1/(1+EXP(-(INDEX(係数表!G:G,3) + $B341))))*(EXP(INDEX(係数表!H:H,3) + INDEX(係数表!I:I,3)*LN(INDEX(出力表!C:C,3)+1)))), MAX(0.00000001, (1-(1/(1+EXP(-(INDEX(係数表!G:G,3) + $B341)))))*(EXP(INDEX(係数表!H:H,3) + INDEX(係数表!I:I,3)*LN(INDEX(出力表!C:C,3)+1)))))))</f>
        <v>83.777957045039869</v>
      </c>
      <c r="H341" t="e">
        <f>MIN(100, MAX(0, (100*(INDEX(出力表!D:D,3))/(EXP(INDEX(係数表!B:B,3) + $C341) + (INDEX(出力表!D:D,3)))) + (乱数表!$O341*(Settings!B12/(((INDEX(出力表!D:D,3))+1)^INDEX(係数表!E:E,3)*INDEX(係数表!F:F,3))))))</f>
        <v>#VALUE!</v>
      </c>
      <c r="I341" t="e">
        <f>MIN(100, MAX(0, (INDEX(出力表!D:D,3))*G341/MAX(H341, Settings!B3)))</f>
        <v>#VALUE!</v>
      </c>
      <c r="J341">
        <f>MIN(100, MAX(0, 100*BETAINV(乱数表!$D341, MAX(0.00000001, (1/(1+EXP(-(INDEX(係数表!G:G,4) + $B341))))*(EXP(INDEX(係数表!H:H,4) + INDEX(係数表!I:I,4)*LN(INDEX(出力表!C:C,4)+1)))), MAX(0.00000001, (1-(1/(1+EXP(-(INDEX(係数表!G:G,4) + $B341)))))*(EXP(INDEX(係数表!H:H,4) + INDEX(係数表!I:I,4)*LN(INDEX(出力表!C:C,4)+1)))))))</f>
        <v>97.884531926940426</v>
      </c>
      <c r="K341" t="e">
        <f>MIN(100, MAX(0, (100*(INDEX(出力表!D:D,4))/(EXP(INDEX(係数表!B:B,4) + $C341) + (INDEX(出力表!D:D,4)))) + (乱数表!$P341*(Settings!B12/(((INDEX(出力表!D:D,4))+1)^INDEX(係数表!E:E,4)*INDEX(係数表!F:F,4))))))</f>
        <v>#VALUE!</v>
      </c>
      <c r="L341" t="e">
        <f>MIN(100, MAX(0, (INDEX(出力表!D:D,4))*J341/MAX(K341, Settings!B3)))</f>
        <v>#VALUE!</v>
      </c>
      <c r="M341">
        <f>MIN(100, MAX(0, 100*BETAINV(乱数表!$E341, MAX(0.00000001, (1/(1+EXP(-(INDEX(係数表!G:G,5) + $B341))))*(EXP(INDEX(係数表!H:H,5) + INDEX(係数表!I:I,5)*LN(INDEX(出力表!C:C,5)+1)))), MAX(0.00000001, (1-(1/(1+EXP(-(INDEX(係数表!G:G,5) + $B341)))))*(EXP(INDEX(係数表!H:H,5) + INDEX(係数表!I:I,5)*LN(INDEX(出力表!C:C,5)+1)))))))</f>
        <v>87.281103908126255</v>
      </c>
      <c r="N341" t="e">
        <f>MIN(100, MAX(0, (100*(INDEX(出力表!D:D,5))/(EXP(INDEX(係数表!B:B,5) + $C341) + (INDEX(出力表!D:D,5)))) + (乱数表!$Q341*(Settings!B12/(((INDEX(出力表!D:D,5))+1)^INDEX(係数表!E:E,5)*INDEX(係数表!F:F,5))))))</f>
        <v>#VALUE!</v>
      </c>
      <c r="O341" t="e">
        <f>MIN(100, MAX(0, (INDEX(出力表!D:D,5))*M341/MAX(N341, Settings!B3)))</f>
        <v>#VALUE!</v>
      </c>
      <c r="P341">
        <f>MIN(100, MAX(0, 100*BETAINV(乱数表!$F341, MAX(0.00000001, (1/(1+EXP(-(INDEX(係数表!G:G,6) + $B341))))*(EXP(INDEX(係数表!H:H,6) + INDEX(係数表!I:I,6)*LN(INDEX(出力表!C:C,6)+1)))), MAX(0.00000001, (1-(1/(1+EXP(-(INDEX(係数表!G:G,6) + $B341)))))*(EXP(INDEX(係数表!H:H,6) + INDEX(係数表!I:I,6)*LN(INDEX(出力表!C:C,6)+1)))))))</f>
        <v>62.430554300151961</v>
      </c>
      <c r="Q341" t="e">
        <f>MIN(100, MAX(0, (100*(INDEX(出力表!D:D,6))/(EXP(INDEX(係数表!B:B,6) + $C341) + (INDEX(出力表!D:D,6)))) + (乱数表!$R341*(Settings!B12/(((INDEX(出力表!D:D,6))+1)^INDEX(係数表!E:E,6)*INDEX(係数表!F:F,6))))))</f>
        <v>#VALUE!</v>
      </c>
      <c r="R341" t="e">
        <f>MIN(100, MAX(0, (INDEX(出力表!D:D,6))*P341/MAX(Q341, Settings!B3)))</f>
        <v>#VALUE!</v>
      </c>
      <c r="S341">
        <f>MIN(100, MAX(0, 100*BETAINV(乱数表!$G341, MAX(0.00000001, (1/(1+EXP(-(INDEX(係数表!G:G,7) + $B341))))*(EXP(INDEX(係数表!H:H,7) + INDEX(係数表!I:I,7)*LN(INDEX(出力表!C:C,7)+1)))), MAX(0.00000001, (1-(1/(1+EXP(-(INDEX(係数表!G:G,7) + $B341)))))*(EXP(INDEX(係数表!H:H,7) + INDEX(係数表!I:I,7)*LN(INDEX(出力表!C:C,7)+1)))))))</f>
        <v>58.919361718165</v>
      </c>
      <c r="T341" t="e">
        <f>MIN(100, MAX(0, (100*(INDEX(出力表!D:D,7))/(EXP(INDEX(係数表!B:B,7) + $C341) + (INDEX(出力表!D:D,7)))) + (乱数表!$S341*(Settings!B12/(((INDEX(出力表!D:D,7))+1)^INDEX(係数表!E:E,7)*INDEX(係数表!F:F,7))))))</f>
        <v>#VALUE!</v>
      </c>
      <c r="U341" t="e">
        <f>MIN(100, MAX(0, (INDEX(出力表!D:D,7))*S341/MAX(T341, Settings!B3)))</f>
        <v>#VALUE!</v>
      </c>
      <c r="V341">
        <f>MIN(100, MAX(0, 100*BETAINV(乱数表!$H341, MAX(0.00000001, (1/(1+EXP(-(INDEX(係数表!G:G,8) + $B341))))*(EXP(INDEX(係数表!H:H,8) + INDEX(係数表!I:I,8)*LN(INDEX(出力表!C:C,8)+1)))), MAX(0.00000001, (1-(1/(1+EXP(-(INDEX(係数表!G:G,8) + $B341)))))*(EXP(INDEX(係数表!H:H,8) + INDEX(係数表!I:I,8)*LN(INDEX(出力表!C:C,8)+1)))))))</f>
        <v>77.499903584541471</v>
      </c>
      <c r="W341" t="e">
        <f>MIN(100, MAX(0, (100*(INDEX(出力表!D:D,8))/(EXP(INDEX(係数表!B:B,8) + $C341) + (INDEX(出力表!D:D,8)))) + (乱数表!$T341*(Settings!B12/(((INDEX(出力表!D:D,8))+1)^INDEX(係数表!E:E,8)*INDEX(係数表!F:F,8))))))</f>
        <v>#VALUE!</v>
      </c>
      <c r="X341" t="e">
        <f>MIN(100, MAX(0, (INDEX(出力表!D:D,8))*V341/MAX(W341, Settings!B3)))</f>
        <v>#VALUE!</v>
      </c>
      <c r="Y341">
        <f>MIN(100, MAX(0, 100*BETAINV(乱数表!$I341, MAX(0.00000001, (1/(1+EXP(-(INDEX(係数表!G:G,9) + $B341))))*(EXP(INDEX(係数表!H:H,9) + INDEX(係数表!I:I,9)*LN(INDEX(出力表!C:C,9)+1)))), MAX(0.00000001, (1-(1/(1+EXP(-(INDEX(係数表!G:G,9) + $B341)))))*(EXP(INDEX(係数表!H:H,9) + INDEX(係数表!I:I,9)*LN(INDEX(出力表!C:C,9)+1)))))))</f>
        <v>65.235931663893069</v>
      </c>
      <c r="Z341" t="e">
        <f>MIN(100, MAX(0, (100*(INDEX(出力表!D:D,9))/(EXP(INDEX(係数表!B:B,9) + $C341) + (INDEX(出力表!D:D,9)))) + (乱数表!$U341*(Settings!B12/(((INDEX(出力表!D:D,9))+1)^INDEX(係数表!E:E,9)*INDEX(係数表!F:F,9))))))</f>
        <v>#VALUE!</v>
      </c>
      <c r="AA341" t="e">
        <f>MIN(100, MAX(0, (INDEX(出力表!D:D,9))*Y341/MAX(Z341, Settings!B3)))</f>
        <v>#VALUE!</v>
      </c>
      <c r="AB341">
        <f>MIN(100, MAX(0, 100*BETAINV(乱数表!$J341, MAX(0.00000001, (1/(1+EXP(-(INDEX(係数表!G:G,10) + $B341))))*(EXP(INDEX(係数表!H:H,10) + INDEX(係数表!I:I,10)*LN(INDEX(出力表!C:C,10)+1)))), MAX(0.00000001, (1-(1/(1+EXP(-(INDEX(係数表!G:G,10) + $B341)))))*(EXP(INDEX(係数表!H:H,10) + INDEX(係数表!I:I,10)*LN(INDEX(出力表!C:C,10)+1)))))))</f>
        <v>99.976110362987441</v>
      </c>
      <c r="AC341" t="e">
        <f>MIN(100, MAX(0, (100*(INDEX(出力表!D:D,10))/(EXP(INDEX(係数表!B:B,10) + $C341) + (INDEX(出力表!D:D,10)))) + (乱数表!$V341*(Settings!B12/(((INDEX(出力表!D:D,10))+1)^INDEX(係数表!E:E,10)*INDEX(係数表!F:F,10))))))</f>
        <v>#VALUE!</v>
      </c>
      <c r="AD341" t="e">
        <f>MIN(100, MAX(0, (INDEX(出力表!D:D,10))*AB341/MAX(AC341, Settings!B3)))</f>
        <v>#VALUE!</v>
      </c>
      <c r="AE341">
        <f>MIN(100, MAX(0, 100*BETAINV(乱数表!$K341, MAX(0.00000001, (1/(1+EXP(-(INDEX(係数表!G:G,11) + $B341))))*(EXP(INDEX(係数表!H:H,11) + INDEX(係数表!I:I,11)*LN(INDEX(出力表!C:C,11)+1)))), MAX(0.00000001, (1-(1/(1+EXP(-(INDEX(係数表!G:G,11) + $B341)))))*(EXP(INDEX(係数表!H:H,11) + INDEX(係数表!I:I,11)*LN(INDEX(出力表!C:C,11)+1)))))))</f>
        <v>92.504580167714195</v>
      </c>
      <c r="AF341" t="e">
        <f>MIN(100, MAX(0, (100*(INDEX(出力表!D:D,11))/(EXP(INDEX(係数表!B:B,11) + $C341) + (INDEX(出力表!D:D,11)))) + (乱数表!$W341*(Settings!B12/(((INDEX(出力表!D:D,11))+1)^INDEX(係数表!E:E,11)*INDEX(係数表!F:F,11))))))</f>
        <v>#VALUE!</v>
      </c>
      <c r="AG341" t="e">
        <f>MIN(100, MAX(0, (INDEX(出力表!D:D,11))*AE341/MAX(AF341, Settings!B3)))</f>
        <v>#VALUE!</v>
      </c>
      <c r="AH341">
        <f>MIN(100, MAX(0, 100*BETAINV(乱数表!$L341, MAX(0.00000001, (1/(1+EXP(-(INDEX(係数表!G:G,12) + $B341))))*(EXP(INDEX(係数表!H:H,12) + INDEX(係数表!I:I,12)*LN(INDEX(出力表!C:C,12)+1)))), MAX(0.00000001, (1-(1/(1+EXP(-(INDEX(係数表!G:G,12) + $B341)))))*(EXP(INDEX(係数表!H:H,12) + INDEX(係数表!I:I,12)*LN(INDEX(出力表!C:C,12)+1)))))))</f>
        <v>81.460040589706267</v>
      </c>
      <c r="AI341" t="e">
        <f>MIN(100, MAX(0, (100*(INDEX(出力表!D:D,12))/(EXP(INDEX(係数表!B:B,12) + $C341) + (INDEX(出力表!D:D,12)))) + (乱数表!$X341*(Settings!B12/(((INDEX(出力表!D:D,12))+1)^INDEX(係数表!E:E,12)*INDEX(係数表!F:F,12))))))</f>
        <v>#VALUE!</v>
      </c>
      <c r="AJ341" t="e">
        <f>MIN(100, MAX(0, (INDEX(出力表!D:D,12))*AH341/MAX(AI341, Settings!B3)))</f>
        <v>#VALUE!</v>
      </c>
      <c r="AK341">
        <f>MIN(100, MAX(0, 100*BETAINV(乱数表!$M341, MAX(0.00000001, (1/(1+EXP(-(INDEX(係数表!G:G,13) + $B341))))*(EXP(INDEX(係数表!H:H,13) + INDEX(係数表!I:I,13)*LN(INDEX(出力表!C:C,13)+1)))), MAX(0.00000001, (1-(1/(1+EXP(-(INDEX(係数表!G:G,13) + $B341)))))*(EXP(INDEX(係数表!H:H,13) + INDEX(係数表!I:I,13)*LN(INDEX(出力表!C:C,13)+1)))))))</f>
        <v>81.414708594725127</v>
      </c>
      <c r="AL341" t="e">
        <f>MIN(100, MAX(0, (100*(INDEX(出力表!D:D,13))/(EXP(INDEX(係数表!B:B,13) + $C341) + (INDEX(出力表!D:D,13)))) + (乱数表!$Y341*(Settings!B12/(((INDEX(出力表!D:D,13))+1)^INDEX(係数表!E:E,13)*INDEX(係数表!F:F,13))))))</f>
        <v>#VALUE!</v>
      </c>
      <c r="AM341" t="e">
        <f>MIN(100, MAX(0, (INDEX(出力表!D:D,13))*AK341/MAX(AL341, Settings!B3)))</f>
        <v>#VALUE!</v>
      </c>
      <c r="AN341">
        <f>IF(ISNUMBER(F341), INDEX(出力表!B:B,2)*F341, 0)+IF(ISNUMBER(I341), INDEX(出力表!B:B,3)*I341, 0)+IF(ISNUMBER(L341), INDEX(出力表!B:B,4)*L341, 0)+IF(ISNUMBER(O341), INDEX(出力表!B:B,5)*O341, 0)+IF(ISNUMBER(R341), INDEX(出力表!B:B,6)*R341, 0)+IF(ISNUMBER(U341), INDEX(出力表!B:B,7)*U341, 0)+IF(ISNUMBER(X341), INDEX(出力表!B:B,8)*X341, 0)+IF(ISNUMBER(AA341), INDEX(出力表!B:B,9)*AA341, 0)+IF(ISNUMBER(AD341), INDEX(出力表!B:B,10)*AD341, 0)+IF(ISNUMBER(AG341), INDEX(出力表!B:B,11)*AG341, 0)+IF(ISNUMBER(AJ341), INDEX(出力表!B:B,12)*AJ341, 0)+IF(ISNUMBER(AM341), INDEX(出力表!B:B,13)*AM341, 0)</f>
        <v>0</v>
      </c>
      <c r="AO341">
        <f>IF(ISNUMBER(F341), INDEX(出力表!B:B,2), 0)+IF(ISNUMBER(I341), INDEX(出力表!B:B,3), 0)+IF(ISNUMBER(L341), INDEX(出力表!B:B,4), 0)+IF(ISNUMBER(O341), INDEX(出力表!B:B,5), 0)+IF(ISNUMBER(R341), INDEX(出力表!B:B,6), 0)+IF(ISNUMBER(U341), INDEX(出力表!B:B,7), 0)+IF(ISNUMBER(X341), INDEX(出力表!B:B,8), 0)+IF(ISNUMBER(AA341), INDEX(出力表!B:B,9), 0)+IF(ISNUMBER(AD341), INDEX(出力表!B:B,10), 0)+IF(ISNUMBER(AG341), INDEX(出力表!B:B,11), 0)+IF(ISNUMBER(AJ341), INDEX(出力表!B:B,12), 0)+IF(ISNUMBER(AM341), INDEX(出力表!B:B,13), 0)</f>
        <v>0</v>
      </c>
      <c r="AP341" t="str">
        <f t="shared" si="5"/>
        <v/>
      </c>
    </row>
    <row r="342" spans="1:42" x14ac:dyDescent="0.2">
      <c r="A342">
        <v>341</v>
      </c>
      <c r="B342">
        <f>IF(UPPER(Settings!B4)="TRUE", 乱数表!$Z342*Settings!B10, 0)</f>
        <v>0.13750417448392085</v>
      </c>
      <c r="C342">
        <f>IF(UPPER(Settings!B4)="TRUE", 乱数表!$AA342*Settings!B11, 0)</f>
        <v>5.7445516378512806E-2</v>
      </c>
      <c r="D342">
        <f>MIN(100, MAX(0, 100*BETAINV(乱数表!$B342, MAX(0.00000001, (1/(1+EXP(-(INDEX(係数表!G:G,2) + $B342))))*(EXP(INDEX(係数表!H:H,2) + INDEX(係数表!I:I,2)*LN(INDEX(出力表!C:C,2)+1)))), MAX(0.00000001, (1-(1/(1+EXP(-(INDEX(係数表!G:G,2) + $B342)))))*(EXP(INDEX(係数表!H:H,2) + INDEX(係数表!I:I,2)*LN(INDEX(出力表!C:C,2)+1)))))))</f>
        <v>94.637830223674555</v>
      </c>
      <c r="E342" t="e">
        <f>MIN(100, MAX(0, (100*(INDEX(出力表!D:D,2))/(EXP(INDEX(係数表!B:B,2) + $C342) + (INDEX(出力表!D:D,2)))) + (乱数表!$N342*(Settings!B12/(((INDEX(出力表!D:D,2))+1)^INDEX(係数表!E:E,2)*INDEX(係数表!F:F,2))))))</f>
        <v>#VALUE!</v>
      </c>
      <c r="F342" t="e">
        <f>MIN(100, MAX(0, (INDEX(出力表!D:D,2))*D342/MAX(E342, Settings!B3)))</f>
        <v>#VALUE!</v>
      </c>
      <c r="G342">
        <f>MIN(100, MAX(0, 100*BETAINV(乱数表!$C342, MAX(0.00000001, (1/(1+EXP(-(INDEX(係数表!G:G,3) + $B342))))*(EXP(INDEX(係数表!H:H,3) + INDEX(係数表!I:I,3)*LN(INDEX(出力表!C:C,3)+1)))), MAX(0.00000001, (1-(1/(1+EXP(-(INDEX(係数表!G:G,3) + $B342)))))*(EXP(INDEX(係数表!H:H,3) + INDEX(係数表!I:I,3)*LN(INDEX(出力表!C:C,3)+1)))))))</f>
        <v>85.721501833253583</v>
      </c>
      <c r="H342" t="e">
        <f>MIN(100, MAX(0, (100*(INDEX(出力表!D:D,3))/(EXP(INDEX(係数表!B:B,3) + $C342) + (INDEX(出力表!D:D,3)))) + (乱数表!$O342*(Settings!B12/(((INDEX(出力表!D:D,3))+1)^INDEX(係数表!E:E,3)*INDEX(係数表!F:F,3))))))</f>
        <v>#VALUE!</v>
      </c>
      <c r="I342" t="e">
        <f>MIN(100, MAX(0, (INDEX(出力表!D:D,3))*G342/MAX(H342, Settings!B3)))</f>
        <v>#VALUE!</v>
      </c>
      <c r="J342">
        <f>MIN(100, MAX(0, 100*BETAINV(乱数表!$D342, MAX(0.00000001, (1/(1+EXP(-(INDEX(係数表!G:G,4) + $B342))))*(EXP(INDEX(係数表!H:H,4) + INDEX(係数表!I:I,4)*LN(INDEX(出力表!C:C,4)+1)))), MAX(0.00000001, (1-(1/(1+EXP(-(INDEX(係数表!G:G,4) + $B342)))))*(EXP(INDEX(係数表!H:H,4) + INDEX(係数表!I:I,4)*LN(INDEX(出力表!C:C,4)+1)))))))</f>
        <v>97.019358232714225</v>
      </c>
      <c r="K342" t="e">
        <f>MIN(100, MAX(0, (100*(INDEX(出力表!D:D,4))/(EXP(INDEX(係数表!B:B,4) + $C342) + (INDEX(出力表!D:D,4)))) + (乱数表!$P342*(Settings!B12/(((INDEX(出力表!D:D,4))+1)^INDEX(係数表!E:E,4)*INDEX(係数表!F:F,4))))))</f>
        <v>#VALUE!</v>
      </c>
      <c r="L342" t="e">
        <f>MIN(100, MAX(0, (INDEX(出力表!D:D,4))*J342/MAX(K342, Settings!B3)))</f>
        <v>#VALUE!</v>
      </c>
      <c r="M342">
        <f>MIN(100, MAX(0, 100*BETAINV(乱数表!$E342, MAX(0.00000001, (1/(1+EXP(-(INDEX(係数表!G:G,5) + $B342))))*(EXP(INDEX(係数表!H:H,5) + INDEX(係数表!I:I,5)*LN(INDEX(出力表!C:C,5)+1)))), MAX(0.00000001, (1-(1/(1+EXP(-(INDEX(係数表!G:G,5) + $B342)))))*(EXP(INDEX(係数表!H:H,5) + INDEX(係数表!I:I,5)*LN(INDEX(出力表!C:C,5)+1)))))))</f>
        <v>87.134609143900377</v>
      </c>
      <c r="N342" t="e">
        <f>MIN(100, MAX(0, (100*(INDEX(出力表!D:D,5))/(EXP(INDEX(係数表!B:B,5) + $C342) + (INDEX(出力表!D:D,5)))) + (乱数表!$Q342*(Settings!B12/(((INDEX(出力表!D:D,5))+1)^INDEX(係数表!E:E,5)*INDEX(係数表!F:F,5))))))</f>
        <v>#VALUE!</v>
      </c>
      <c r="O342" t="e">
        <f>MIN(100, MAX(0, (INDEX(出力表!D:D,5))*M342/MAX(N342, Settings!B3)))</f>
        <v>#VALUE!</v>
      </c>
      <c r="P342">
        <f>MIN(100, MAX(0, 100*BETAINV(乱数表!$F342, MAX(0.00000001, (1/(1+EXP(-(INDEX(係数表!G:G,6) + $B342))))*(EXP(INDEX(係数表!H:H,6) + INDEX(係数表!I:I,6)*LN(INDEX(出力表!C:C,6)+1)))), MAX(0.00000001, (1-(1/(1+EXP(-(INDEX(係数表!G:G,6) + $B342)))))*(EXP(INDEX(係数表!H:H,6) + INDEX(係数表!I:I,6)*LN(INDEX(出力表!C:C,6)+1)))))))</f>
        <v>93.305412880797462</v>
      </c>
      <c r="Q342" t="e">
        <f>MIN(100, MAX(0, (100*(INDEX(出力表!D:D,6))/(EXP(INDEX(係数表!B:B,6) + $C342) + (INDEX(出力表!D:D,6)))) + (乱数表!$R342*(Settings!B12/(((INDEX(出力表!D:D,6))+1)^INDEX(係数表!E:E,6)*INDEX(係数表!F:F,6))))))</f>
        <v>#VALUE!</v>
      </c>
      <c r="R342" t="e">
        <f>MIN(100, MAX(0, (INDEX(出力表!D:D,6))*P342/MAX(Q342, Settings!B3)))</f>
        <v>#VALUE!</v>
      </c>
      <c r="S342">
        <f>MIN(100, MAX(0, 100*BETAINV(乱数表!$G342, MAX(0.00000001, (1/(1+EXP(-(INDEX(係数表!G:G,7) + $B342))))*(EXP(INDEX(係数表!H:H,7) + INDEX(係数表!I:I,7)*LN(INDEX(出力表!C:C,7)+1)))), MAX(0.00000001, (1-(1/(1+EXP(-(INDEX(係数表!G:G,7) + $B342)))))*(EXP(INDEX(係数表!H:H,7) + INDEX(係数表!I:I,7)*LN(INDEX(出力表!C:C,7)+1)))))))</f>
        <v>94.535135489170017</v>
      </c>
      <c r="T342" t="e">
        <f>MIN(100, MAX(0, (100*(INDEX(出力表!D:D,7))/(EXP(INDEX(係数表!B:B,7) + $C342) + (INDEX(出力表!D:D,7)))) + (乱数表!$S342*(Settings!B12/(((INDEX(出力表!D:D,7))+1)^INDEX(係数表!E:E,7)*INDEX(係数表!F:F,7))))))</f>
        <v>#VALUE!</v>
      </c>
      <c r="U342" t="e">
        <f>MIN(100, MAX(0, (INDEX(出力表!D:D,7))*S342/MAX(T342, Settings!B3)))</f>
        <v>#VALUE!</v>
      </c>
      <c r="V342">
        <f>MIN(100, MAX(0, 100*BETAINV(乱数表!$H342, MAX(0.00000001, (1/(1+EXP(-(INDEX(係数表!G:G,8) + $B342))))*(EXP(INDEX(係数表!H:H,8) + INDEX(係数表!I:I,8)*LN(INDEX(出力表!C:C,8)+1)))), MAX(0.00000001, (1-(1/(1+EXP(-(INDEX(係数表!G:G,8) + $B342)))))*(EXP(INDEX(係数表!H:H,8) + INDEX(係数表!I:I,8)*LN(INDEX(出力表!C:C,8)+1)))))))</f>
        <v>91.779503544238878</v>
      </c>
      <c r="W342" t="e">
        <f>MIN(100, MAX(0, (100*(INDEX(出力表!D:D,8))/(EXP(INDEX(係数表!B:B,8) + $C342) + (INDEX(出力表!D:D,8)))) + (乱数表!$T342*(Settings!B12/(((INDEX(出力表!D:D,8))+1)^INDEX(係数表!E:E,8)*INDEX(係数表!F:F,8))))))</f>
        <v>#VALUE!</v>
      </c>
      <c r="X342" t="e">
        <f>MIN(100, MAX(0, (INDEX(出力表!D:D,8))*V342/MAX(W342, Settings!B3)))</f>
        <v>#VALUE!</v>
      </c>
      <c r="Y342">
        <f>MIN(100, MAX(0, 100*BETAINV(乱数表!$I342, MAX(0.00000001, (1/(1+EXP(-(INDEX(係数表!G:G,9) + $B342))))*(EXP(INDEX(係数表!H:H,9) + INDEX(係数表!I:I,9)*LN(INDEX(出力表!C:C,9)+1)))), MAX(0.00000001, (1-(1/(1+EXP(-(INDEX(係数表!G:G,9) + $B342)))))*(EXP(INDEX(係数表!H:H,9) + INDEX(係数表!I:I,9)*LN(INDEX(出力表!C:C,9)+1)))))))</f>
        <v>67.823929869234263</v>
      </c>
      <c r="Z342" t="e">
        <f>MIN(100, MAX(0, (100*(INDEX(出力表!D:D,9))/(EXP(INDEX(係数表!B:B,9) + $C342) + (INDEX(出力表!D:D,9)))) + (乱数表!$U342*(Settings!B12/(((INDEX(出力表!D:D,9))+1)^INDEX(係数表!E:E,9)*INDEX(係数表!F:F,9))))))</f>
        <v>#VALUE!</v>
      </c>
      <c r="AA342" t="e">
        <f>MIN(100, MAX(0, (INDEX(出力表!D:D,9))*Y342/MAX(Z342, Settings!B3)))</f>
        <v>#VALUE!</v>
      </c>
      <c r="AB342">
        <f>MIN(100, MAX(0, 100*BETAINV(乱数表!$J342, MAX(0.00000001, (1/(1+EXP(-(INDEX(係数表!G:G,10) + $B342))))*(EXP(INDEX(係数表!H:H,10) + INDEX(係数表!I:I,10)*LN(INDEX(出力表!C:C,10)+1)))), MAX(0.00000001, (1-(1/(1+EXP(-(INDEX(係数表!G:G,10) + $B342)))))*(EXP(INDEX(係数表!H:H,10) + INDEX(係数表!I:I,10)*LN(INDEX(出力表!C:C,10)+1)))))))</f>
        <v>96.983809521644787</v>
      </c>
      <c r="AC342" t="e">
        <f>MIN(100, MAX(0, (100*(INDEX(出力表!D:D,10))/(EXP(INDEX(係数表!B:B,10) + $C342) + (INDEX(出力表!D:D,10)))) + (乱数表!$V342*(Settings!B12/(((INDEX(出力表!D:D,10))+1)^INDEX(係数表!E:E,10)*INDEX(係数表!F:F,10))))))</f>
        <v>#VALUE!</v>
      </c>
      <c r="AD342" t="e">
        <f>MIN(100, MAX(0, (INDEX(出力表!D:D,10))*AB342/MAX(AC342, Settings!B3)))</f>
        <v>#VALUE!</v>
      </c>
      <c r="AE342">
        <f>MIN(100, MAX(0, 100*BETAINV(乱数表!$K342, MAX(0.00000001, (1/(1+EXP(-(INDEX(係数表!G:G,11) + $B342))))*(EXP(INDEX(係数表!H:H,11) + INDEX(係数表!I:I,11)*LN(INDEX(出力表!C:C,11)+1)))), MAX(0.00000001, (1-(1/(1+EXP(-(INDEX(係数表!G:G,11) + $B342)))))*(EXP(INDEX(係数表!H:H,11) + INDEX(係数表!I:I,11)*LN(INDEX(出力表!C:C,11)+1)))))))</f>
        <v>72.142984301170955</v>
      </c>
      <c r="AF342" t="e">
        <f>MIN(100, MAX(0, (100*(INDEX(出力表!D:D,11))/(EXP(INDEX(係数表!B:B,11) + $C342) + (INDEX(出力表!D:D,11)))) + (乱数表!$W342*(Settings!B12/(((INDEX(出力表!D:D,11))+1)^INDEX(係数表!E:E,11)*INDEX(係数表!F:F,11))))))</f>
        <v>#VALUE!</v>
      </c>
      <c r="AG342" t="e">
        <f>MIN(100, MAX(0, (INDEX(出力表!D:D,11))*AE342/MAX(AF342, Settings!B3)))</f>
        <v>#VALUE!</v>
      </c>
      <c r="AH342">
        <f>MIN(100, MAX(0, 100*BETAINV(乱数表!$L342, MAX(0.00000001, (1/(1+EXP(-(INDEX(係数表!G:G,12) + $B342))))*(EXP(INDEX(係数表!H:H,12) + INDEX(係数表!I:I,12)*LN(INDEX(出力表!C:C,12)+1)))), MAX(0.00000001, (1-(1/(1+EXP(-(INDEX(係数表!G:G,12) + $B342)))))*(EXP(INDEX(係数表!H:H,12) + INDEX(係数表!I:I,12)*LN(INDEX(出力表!C:C,12)+1)))))))</f>
        <v>99.781360592038268</v>
      </c>
      <c r="AI342" t="e">
        <f>MIN(100, MAX(0, (100*(INDEX(出力表!D:D,12))/(EXP(INDEX(係数表!B:B,12) + $C342) + (INDEX(出力表!D:D,12)))) + (乱数表!$X342*(Settings!B12/(((INDEX(出力表!D:D,12))+1)^INDEX(係数表!E:E,12)*INDEX(係数表!F:F,12))))))</f>
        <v>#VALUE!</v>
      </c>
      <c r="AJ342" t="e">
        <f>MIN(100, MAX(0, (INDEX(出力表!D:D,12))*AH342/MAX(AI342, Settings!B3)))</f>
        <v>#VALUE!</v>
      </c>
      <c r="AK342">
        <f>MIN(100, MAX(0, 100*BETAINV(乱数表!$M342, MAX(0.00000001, (1/(1+EXP(-(INDEX(係数表!G:G,13) + $B342))))*(EXP(INDEX(係数表!H:H,13) + INDEX(係数表!I:I,13)*LN(INDEX(出力表!C:C,13)+1)))), MAX(0.00000001, (1-(1/(1+EXP(-(INDEX(係数表!G:G,13) + $B342)))))*(EXP(INDEX(係数表!H:H,13) + INDEX(係数表!I:I,13)*LN(INDEX(出力表!C:C,13)+1)))))))</f>
        <v>99.908992288810694</v>
      </c>
      <c r="AL342" t="e">
        <f>MIN(100, MAX(0, (100*(INDEX(出力表!D:D,13))/(EXP(INDEX(係数表!B:B,13) + $C342) + (INDEX(出力表!D:D,13)))) + (乱数表!$Y342*(Settings!B12/(((INDEX(出力表!D:D,13))+1)^INDEX(係数表!E:E,13)*INDEX(係数表!F:F,13))))))</f>
        <v>#VALUE!</v>
      </c>
      <c r="AM342" t="e">
        <f>MIN(100, MAX(0, (INDEX(出力表!D:D,13))*AK342/MAX(AL342, Settings!B3)))</f>
        <v>#VALUE!</v>
      </c>
      <c r="AN342">
        <f>IF(ISNUMBER(F342), INDEX(出力表!B:B,2)*F342, 0)+IF(ISNUMBER(I342), INDEX(出力表!B:B,3)*I342, 0)+IF(ISNUMBER(L342), INDEX(出力表!B:B,4)*L342, 0)+IF(ISNUMBER(O342), INDEX(出力表!B:B,5)*O342, 0)+IF(ISNUMBER(R342), INDEX(出力表!B:B,6)*R342, 0)+IF(ISNUMBER(U342), INDEX(出力表!B:B,7)*U342, 0)+IF(ISNUMBER(X342), INDEX(出力表!B:B,8)*X342, 0)+IF(ISNUMBER(AA342), INDEX(出力表!B:B,9)*AA342, 0)+IF(ISNUMBER(AD342), INDEX(出力表!B:B,10)*AD342, 0)+IF(ISNUMBER(AG342), INDEX(出力表!B:B,11)*AG342, 0)+IF(ISNUMBER(AJ342), INDEX(出力表!B:B,12)*AJ342, 0)+IF(ISNUMBER(AM342), INDEX(出力表!B:B,13)*AM342, 0)</f>
        <v>0</v>
      </c>
      <c r="AO342">
        <f>IF(ISNUMBER(F342), INDEX(出力表!B:B,2), 0)+IF(ISNUMBER(I342), INDEX(出力表!B:B,3), 0)+IF(ISNUMBER(L342), INDEX(出力表!B:B,4), 0)+IF(ISNUMBER(O342), INDEX(出力表!B:B,5), 0)+IF(ISNUMBER(R342), INDEX(出力表!B:B,6), 0)+IF(ISNUMBER(U342), INDEX(出力表!B:B,7), 0)+IF(ISNUMBER(X342), INDEX(出力表!B:B,8), 0)+IF(ISNUMBER(AA342), INDEX(出力表!B:B,9), 0)+IF(ISNUMBER(AD342), INDEX(出力表!B:B,10), 0)+IF(ISNUMBER(AG342), INDEX(出力表!B:B,11), 0)+IF(ISNUMBER(AJ342), INDEX(出力表!B:B,12), 0)+IF(ISNUMBER(AM342), INDEX(出力表!B:B,13), 0)</f>
        <v>0</v>
      </c>
      <c r="AP342" t="str">
        <f t="shared" si="5"/>
        <v/>
      </c>
    </row>
    <row r="343" spans="1:42" x14ac:dyDescent="0.2">
      <c r="A343">
        <v>342</v>
      </c>
      <c r="B343">
        <f>IF(UPPER(Settings!B4)="TRUE", 乱数表!$Z343*Settings!B10, 0)</f>
        <v>0.85063011034666314</v>
      </c>
      <c r="C343">
        <f>IF(UPPER(Settings!B4)="TRUE", 乱数表!$AA343*Settings!B11, 0)</f>
        <v>-7.7823400733337669E-2</v>
      </c>
      <c r="D343">
        <f>MIN(100, MAX(0, 100*BETAINV(乱数表!$B343, MAX(0.00000001, (1/(1+EXP(-(INDEX(係数表!G:G,2) + $B343))))*(EXP(INDEX(係数表!H:H,2) + INDEX(係数表!I:I,2)*LN(INDEX(出力表!C:C,2)+1)))), MAX(0.00000001, (1-(1/(1+EXP(-(INDEX(係数表!G:G,2) + $B343)))))*(EXP(INDEX(係数表!H:H,2) + INDEX(係数表!I:I,2)*LN(INDEX(出力表!C:C,2)+1)))))))</f>
        <v>88.119466513125005</v>
      </c>
      <c r="E343" t="e">
        <f>MIN(100, MAX(0, (100*(INDEX(出力表!D:D,2))/(EXP(INDEX(係数表!B:B,2) + $C343) + (INDEX(出力表!D:D,2)))) + (乱数表!$N343*(Settings!B12/(((INDEX(出力表!D:D,2))+1)^INDEX(係数表!E:E,2)*INDEX(係数表!F:F,2))))))</f>
        <v>#VALUE!</v>
      </c>
      <c r="F343" t="e">
        <f>MIN(100, MAX(0, (INDEX(出力表!D:D,2))*D343/MAX(E343, Settings!B3)))</f>
        <v>#VALUE!</v>
      </c>
      <c r="G343">
        <f>MIN(100, MAX(0, 100*BETAINV(乱数表!$C343, MAX(0.00000001, (1/(1+EXP(-(INDEX(係数表!G:G,3) + $B343))))*(EXP(INDEX(係数表!H:H,3) + INDEX(係数表!I:I,3)*LN(INDEX(出力表!C:C,3)+1)))), MAX(0.00000001, (1-(1/(1+EXP(-(INDEX(係数表!G:G,3) + $B343)))))*(EXP(INDEX(係数表!H:H,3) + INDEX(係数表!I:I,3)*LN(INDEX(出力表!C:C,3)+1)))))))</f>
        <v>97.889549798924051</v>
      </c>
      <c r="H343" t="e">
        <f>MIN(100, MAX(0, (100*(INDEX(出力表!D:D,3))/(EXP(INDEX(係数表!B:B,3) + $C343) + (INDEX(出力表!D:D,3)))) + (乱数表!$O343*(Settings!B12/(((INDEX(出力表!D:D,3))+1)^INDEX(係数表!E:E,3)*INDEX(係数表!F:F,3))))))</f>
        <v>#VALUE!</v>
      </c>
      <c r="I343" t="e">
        <f>MIN(100, MAX(0, (INDEX(出力表!D:D,3))*G343/MAX(H343, Settings!B3)))</f>
        <v>#VALUE!</v>
      </c>
      <c r="J343">
        <f>MIN(100, MAX(0, 100*BETAINV(乱数表!$D343, MAX(0.00000001, (1/(1+EXP(-(INDEX(係数表!G:G,4) + $B343))))*(EXP(INDEX(係数表!H:H,4) + INDEX(係数表!I:I,4)*LN(INDEX(出力表!C:C,4)+1)))), MAX(0.00000001, (1-(1/(1+EXP(-(INDEX(係数表!G:G,4) + $B343)))))*(EXP(INDEX(係数表!H:H,4) + INDEX(係数表!I:I,4)*LN(INDEX(出力表!C:C,4)+1)))))))</f>
        <v>87.167911296459465</v>
      </c>
      <c r="K343" t="e">
        <f>MIN(100, MAX(0, (100*(INDEX(出力表!D:D,4))/(EXP(INDEX(係数表!B:B,4) + $C343) + (INDEX(出力表!D:D,4)))) + (乱数表!$P343*(Settings!B12/(((INDEX(出力表!D:D,4))+1)^INDEX(係数表!E:E,4)*INDEX(係数表!F:F,4))))))</f>
        <v>#VALUE!</v>
      </c>
      <c r="L343" t="e">
        <f>MIN(100, MAX(0, (INDEX(出力表!D:D,4))*J343/MAX(K343, Settings!B3)))</f>
        <v>#VALUE!</v>
      </c>
      <c r="M343">
        <f>MIN(100, MAX(0, 100*BETAINV(乱数表!$E343, MAX(0.00000001, (1/(1+EXP(-(INDEX(係数表!G:G,5) + $B343))))*(EXP(INDEX(係数表!H:H,5) + INDEX(係数表!I:I,5)*LN(INDEX(出力表!C:C,5)+1)))), MAX(0.00000001, (1-(1/(1+EXP(-(INDEX(係数表!G:G,5) + $B343)))))*(EXP(INDEX(係数表!H:H,5) + INDEX(係数表!I:I,5)*LN(INDEX(出力表!C:C,5)+1)))))))</f>
        <v>99.999565107030136</v>
      </c>
      <c r="N343" t="e">
        <f>MIN(100, MAX(0, (100*(INDEX(出力表!D:D,5))/(EXP(INDEX(係数表!B:B,5) + $C343) + (INDEX(出力表!D:D,5)))) + (乱数表!$Q343*(Settings!B12/(((INDEX(出力表!D:D,5))+1)^INDEX(係数表!E:E,5)*INDEX(係数表!F:F,5))))))</f>
        <v>#VALUE!</v>
      </c>
      <c r="O343" t="e">
        <f>MIN(100, MAX(0, (INDEX(出力表!D:D,5))*M343/MAX(N343, Settings!B3)))</f>
        <v>#VALUE!</v>
      </c>
      <c r="P343">
        <f>MIN(100, MAX(0, 100*BETAINV(乱数表!$F343, MAX(0.00000001, (1/(1+EXP(-(INDEX(係数表!G:G,6) + $B343))))*(EXP(INDEX(係数表!H:H,6) + INDEX(係数表!I:I,6)*LN(INDEX(出力表!C:C,6)+1)))), MAX(0.00000001, (1-(1/(1+EXP(-(INDEX(係数表!G:G,6) + $B343)))))*(EXP(INDEX(係数表!H:H,6) + INDEX(係数表!I:I,6)*LN(INDEX(出力表!C:C,6)+1)))))))</f>
        <v>99.999183288860479</v>
      </c>
      <c r="Q343" t="e">
        <f>MIN(100, MAX(0, (100*(INDEX(出力表!D:D,6))/(EXP(INDEX(係数表!B:B,6) + $C343) + (INDEX(出力表!D:D,6)))) + (乱数表!$R343*(Settings!B12/(((INDEX(出力表!D:D,6))+1)^INDEX(係数表!E:E,6)*INDEX(係数表!F:F,6))))))</f>
        <v>#VALUE!</v>
      </c>
      <c r="R343" t="e">
        <f>MIN(100, MAX(0, (INDEX(出力表!D:D,6))*P343/MAX(Q343, Settings!B3)))</f>
        <v>#VALUE!</v>
      </c>
      <c r="S343">
        <f>MIN(100, MAX(0, 100*BETAINV(乱数表!$G343, MAX(0.00000001, (1/(1+EXP(-(INDEX(係数表!G:G,7) + $B343))))*(EXP(INDEX(係数表!H:H,7) + INDEX(係数表!I:I,7)*LN(INDEX(出力表!C:C,7)+1)))), MAX(0.00000001, (1-(1/(1+EXP(-(INDEX(係数表!G:G,7) + $B343)))))*(EXP(INDEX(係数表!H:H,7) + INDEX(係数表!I:I,7)*LN(INDEX(出力表!C:C,7)+1)))))))</f>
        <v>98.959472908791142</v>
      </c>
      <c r="T343" t="e">
        <f>MIN(100, MAX(0, (100*(INDEX(出力表!D:D,7))/(EXP(INDEX(係数表!B:B,7) + $C343) + (INDEX(出力表!D:D,7)))) + (乱数表!$S343*(Settings!B12/(((INDEX(出力表!D:D,7))+1)^INDEX(係数表!E:E,7)*INDEX(係数表!F:F,7))))))</f>
        <v>#VALUE!</v>
      </c>
      <c r="U343" t="e">
        <f>MIN(100, MAX(0, (INDEX(出力表!D:D,7))*S343/MAX(T343, Settings!B3)))</f>
        <v>#VALUE!</v>
      </c>
      <c r="V343">
        <f>MIN(100, MAX(0, 100*BETAINV(乱数表!$H343, MAX(0.00000001, (1/(1+EXP(-(INDEX(係数表!G:G,8) + $B343))))*(EXP(INDEX(係数表!H:H,8) + INDEX(係数表!I:I,8)*LN(INDEX(出力表!C:C,8)+1)))), MAX(0.00000001, (1-(1/(1+EXP(-(INDEX(係数表!G:G,8) + $B343)))))*(EXP(INDEX(係数表!H:H,8) + INDEX(係数表!I:I,8)*LN(INDEX(出力表!C:C,8)+1)))))))</f>
        <v>99.985162121447672</v>
      </c>
      <c r="W343" t="e">
        <f>MIN(100, MAX(0, (100*(INDEX(出力表!D:D,8))/(EXP(INDEX(係数表!B:B,8) + $C343) + (INDEX(出力表!D:D,8)))) + (乱数表!$T343*(Settings!B12/(((INDEX(出力表!D:D,8))+1)^INDEX(係数表!E:E,8)*INDEX(係数表!F:F,8))))))</f>
        <v>#VALUE!</v>
      </c>
      <c r="X343" t="e">
        <f>MIN(100, MAX(0, (INDEX(出力表!D:D,8))*V343/MAX(W343, Settings!B3)))</f>
        <v>#VALUE!</v>
      </c>
      <c r="Y343">
        <f>MIN(100, MAX(0, 100*BETAINV(乱数表!$I343, MAX(0.00000001, (1/(1+EXP(-(INDEX(係数表!G:G,9) + $B343))))*(EXP(INDEX(係数表!H:H,9) + INDEX(係数表!I:I,9)*LN(INDEX(出力表!C:C,9)+1)))), MAX(0.00000001, (1-(1/(1+EXP(-(INDEX(係数表!G:G,9) + $B343)))))*(EXP(INDEX(係数表!H:H,9) + INDEX(係数表!I:I,9)*LN(INDEX(出力表!C:C,9)+1)))))))</f>
        <v>99.768537942747031</v>
      </c>
      <c r="Z343" t="e">
        <f>MIN(100, MAX(0, (100*(INDEX(出力表!D:D,9))/(EXP(INDEX(係数表!B:B,9) + $C343) + (INDEX(出力表!D:D,9)))) + (乱数表!$U343*(Settings!B12/(((INDEX(出力表!D:D,9))+1)^INDEX(係数表!E:E,9)*INDEX(係数表!F:F,9))))))</f>
        <v>#VALUE!</v>
      </c>
      <c r="AA343" t="e">
        <f>MIN(100, MAX(0, (INDEX(出力表!D:D,9))*Y343/MAX(Z343, Settings!B3)))</f>
        <v>#VALUE!</v>
      </c>
      <c r="AB343">
        <f>MIN(100, MAX(0, 100*BETAINV(乱数表!$J343, MAX(0.00000001, (1/(1+EXP(-(INDEX(係数表!G:G,10) + $B343))))*(EXP(INDEX(係数表!H:H,10) + INDEX(係数表!I:I,10)*LN(INDEX(出力表!C:C,10)+1)))), MAX(0.00000001, (1-(1/(1+EXP(-(INDEX(係数表!G:G,10) + $B343)))))*(EXP(INDEX(係数表!H:H,10) + INDEX(係数表!I:I,10)*LN(INDEX(出力表!C:C,10)+1)))))))</f>
        <v>79.475617351412069</v>
      </c>
      <c r="AC343" t="e">
        <f>MIN(100, MAX(0, (100*(INDEX(出力表!D:D,10))/(EXP(INDEX(係数表!B:B,10) + $C343) + (INDEX(出力表!D:D,10)))) + (乱数表!$V343*(Settings!B12/(((INDEX(出力表!D:D,10))+1)^INDEX(係数表!E:E,10)*INDEX(係数表!F:F,10))))))</f>
        <v>#VALUE!</v>
      </c>
      <c r="AD343" t="e">
        <f>MIN(100, MAX(0, (INDEX(出力表!D:D,10))*AB343/MAX(AC343, Settings!B3)))</f>
        <v>#VALUE!</v>
      </c>
      <c r="AE343">
        <f>MIN(100, MAX(0, 100*BETAINV(乱数表!$K343, MAX(0.00000001, (1/(1+EXP(-(INDEX(係数表!G:G,11) + $B343))))*(EXP(INDEX(係数表!H:H,11) + INDEX(係数表!I:I,11)*LN(INDEX(出力表!C:C,11)+1)))), MAX(0.00000001, (1-(1/(1+EXP(-(INDEX(係数表!G:G,11) + $B343)))))*(EXP(INDEX(係数表!H:H,11) + INDEX(係数表!I:I,11)*LN(INDEX(出力表!C:C,11)+1)))))))</f>
        <v>79.781004031572863</v>
      </c>
      <c r="AF343" t="e">
        <f>MIN(100, MAX(0, (100*(INDEX(出力表!D:D,11))/(EXP(INDEX(係数表!B:B,11) + $C343) + (INDEX(出力表!D:D,11)))) + (乱数表!$W343*(Settings!B12/(((INDEX(出力表!D:D,11))+1)^INDEX(係数表!E:E,11)*INDEX(係数表!F:F,11))))))</f>
        <v>#VALUE!</v>
      </c>
      <c r="AG343" t="e">
        <f>MIN(100, MAX(0, (INDEX(出力表!D:D,11))*AE343/MAX(AF343, Settings!B3)))</f>
        <v>#VALUE!</v>
      </c>
      <c r="AH343">
        <f>MIN(100, MAX(0, 100*BETAINV(乱数表!$L343, MAX(0.00000001, (1/(1+EXP(-(INDEX(係数表!G:G,12) + $B343))))*(EXP(INDEX(係数表!H:H,12) + INDEX(係数表!I:I,12)*LN(INDEX(出力表!C:C,12)+1)))), MAX(0.00000001, (1-(1/(1+EXP(-(INDEX(係数表!G:G,12) + $B343)))))*(EXP(INDEX(係数表!H:H,12) + INDEX(係数表!I:I,12)*LN(INDEX(出力表!C:C,12)+1)))))))</f>
        <v>99.999840508932763</v>
      </c>
      <c r="AI343" t="e">
        <f>MIN(100, MAX(0, (100*(INDEX(出力表!D:D,12))/(EXP(INDEX(係数表!B:B,12) + $C343) + (INDEX(出力表!D:D,12)))) + (乱数表!$X343*(Settings!B12/(((INDEX(出力表!D:D,12))+1)^INDEX(係数表!E:E,12)*INDEX(係数表!F:F,12))))))</f>
        <v>#VALUE!</v>
      </c>
      <c r="AJ343" t="e">
        <f>MIN(100, MAX(0, (INDEX(出力表!D:D,12))*AH343/MAX(AI343, Settings!B3)))</f>
        <v>#VALUE!</v>
      </c>
      <c r="AK343">
        <f>MIN(100, MAX(0, 100*BETAINV(乱数表!$M343, MAX(0.00000001, (1/(1+EXP(-(INDEX(係数表!G:G,13) + $B343))))*(EXP(INDEX(係数表!H:H,13) + INDEX(係数表!I:I,13)*LN(INDEX(出力表!C:C,13)+1)))), MAX(0.00000001, (1-(1/(1+EXP(-(INDEX(係数表!G:G,13) + $B343)))))*(EXP(INDEX(係数表!H:H,13) + INDEX(係数表!I:I,13)*LN(INDEX(出力表!C:C,13)+1)))))))</f>
        <v>99.768234558579664</v>
      </c>
      <c r="AL343" t="e">
        <f>MIN(100, MAX(0, (100*(INDEX(出力表!D:D,13))/(EXP(INDEX(係数表!B:B,13) + $C343) + (INDEX(出力表!D:D,13)))) + (乱数表!$Y343*(Settings!B12/(((INDEX(出力表!D:D,13))+1)^INDEX(係数表!E:E,13)*INDEX(係数表!F:F,13))))))</f>
        <v>#VALUE!</v>
      </c>
      <c r="AM343" t="e">
        <f>MIN(100, MAX(0, (INDEX(出力表!D:D,13))*AK343/MAX(AL343, Settings!B3)))</f>
        <v>#VALUE!</v>
      </c>
      <c r="AN343">
        <f>IF(ISNUMBER(F343), INDEX(出力表!B:B,2)*F343, 0)+IF(ISNUMBER(I343), INDEX(出力表!B:B,3)*I343, 0)+IF(ISNUMBER(L343), INDEX(出力表!B:B,4)*L343, 0)+IF(ISNUMBER(O343), INDEX(出力表!B:B,5)*O343, 0)+IF(ISNUMBER(R343), INDEX(出力表!B:B,6)*R343, 0)+IF(ISNUMBER(U343), INDEX(出力表!B:B,7)*U343, 0)+IF(ISNUMBER(X343), INDEX(出力表!B:B,8)*X343, 0)+IF(ISNUMBER(AA343), INDEX(出力表!B:B,9)*AA343, 0)+IF(ISNUMBER(AD343), INDEX(出力表!B:B,10)*AD343, 0)+IF(ISNUMBER(AG343), INDEX(出力表!B:B,11)*AG343, 0)+IF(ISNUMBER(AJ343), INDEX(出力表!B:B,12)*AJ343, 0)+IF(ISNUMBER(AM343), INDEX(出力表!B:B,13)*AM343, 0)</f>
        <v>0</v>
      </c>
      <c r="AO343">
        <f>IF(ISNUMBER(F343), INDEX(出力表!B:B,2), 0)+IF(ISNUMBER(I343), INDEX(出力表!B:B,3), 0)+IF(ISNUMBER(L343), INDEX(出力表!B:B,4), 0)+IF(ISNUMBER(O343), INDEX(出力表!B:B,5), 0)+IF(ISNUMBER(R343), INDEX(出力表!B:B,6), 0)+IF(ISNUMBER(U343), INDEX(出力表!B:B,7), 0)+IF(ISNUMBER(X343), INDEX(出力表!B:B,8), 0)+IF(ISNUMBER(AA343), INDEX(出力表!B:B,9), 0)+IF(ISNUMBER(AD343), INDEX(出力表!B:B,10), 0)+IF(ISNUMBER(AG343), INDEX(出力表!B:B,11), 0)+IF(ISNUMBER(AJ343), INDEX(出力表!B:B,12), 0)+IF(ISNUMBER(AM343), INDEX(出力表!B:B,13), 0)</f>
        <v>0</v>
      </c>
      <c r="AP343" t="str">
        <f t="shared" si="5"/>
        <v/>
      </c>
    </row>
    <row r="344" spans="1:42" x14ac:dyDescent="0.2">
      <c r="A344">
        <v>343</v>
      </c>
      <c r="B344">
        <f>IF(UPPER(Settings!B4)="TRUE", 乱数表!$Z344*Settings!B10, 0)</f>
        <v>-0.17636592912191545</v>
      </c>
      <c r="C344">
        <f>IF(UPPER(Settings!B4)="TRUE", 乱数表!$AA344*Settings!B11, 0)</f>
        <v>-9.2537676902574584E-2</v>
      </c>
      <c r="D344">
        <f>MIN(100, MAX(0, 100*BETAINV(乱数表!$B344, MAX(0.00000001, (1/(1+EXP(-(INDEX(係数表!G:G,2) + $B344))))*(EXP(INDEX(係数表!H:H,2) + INDEX(係数表!I:I,2)*LN(INDEX(出力表!C:C,2)+1)))), MAX(0.00000001, (1-(1/(1+EXP(-(INDEX(係数表!G:G,2) + $B344)))))*(EXP(INDEX(係数表!H:H,2) + INDEX(係数表!I:I,2)*LN(INDEX(出力表!C:C,2)+1)))))))</f>
        <v>94.602317174671839</v>
      </c>
      <c r="E344" t="e">
        <f>MIN(100, MAX(0, (100*(INDEX(出力表!D:D,2))/(EXP(INDEX(係数表!B:B,2) + $C344) + (INDEX(出力表!D:D,2)))) + (乱数表!$N344*(Settings!B12/(((INDEX(出力表!D:D,2))+1)^INDEX(係数表!E:E,2)*INDEX(係数表!F:F,2))))))</f>
        <v>#VALUE!</v>
      </c>
      <c r="F344" t="e">
        <f>MIN(100, MAX(0, (INDEX(出力表!D:D,2))*D344/MAX(E344, Settings!B3)))</f>
        <v>#VALUE!</v>
      </c>
      <c r="G344">
        <f>MIN(100, MAX(0, 100*BETAINV(乱数表!$C344, MAX(0.00000001, (1/(1+EXP(-(INDEX(係数表!G:G,3) + $B344))))*(EXP(INDEX(係数表!H:H,3) + INDEX(係数表!I:I,3)*LN(INDEX(出力表!C:C,3)+1)))), MAX(0.00000001, (1-(1/(1+EXP(-(INDEX(係数表!G:G,3) + $B344)))))*(EXP(INDEX(係数表!H:H,3) + INDEX(係数表!I:I,3)*LN(INDEX(出力表!C:C,3)+1)))))))</f>
        <v>84.677379773786981</v>
      </c>
      <c r="H344" t="e">
        <f>MIN(100, MAX(0, (100*(INDEX(出力表!D:D,3))/(EXP(INDEX(係数表!B:B,3) + $C344) + (INDEX(出力表!D:D,3)))) + (乱数表!$O344*(Settings!B12/(((INDEX(出力表!D:D,3))+1)^INDEX(係数表!E:E,3)*INDEX(係数表!F:F,3))))))</f>
        <v>#VALUE!</v>
      </c>
      <c r="I344" t="e">
        <f>MIN(100, MAX(0, (INDEX(出力表!D:D,3))*G344/MAX(H344, Settings!B3)))</f>
        <v>#VALUE!</v>
      </c>
      <c r="J344">
        <f>MIN(100, MAX(0, 100*BETAINV(乱数表!$D344, MAX(0.00000001, (1/(1+EXP(-(INDEX(係数表!G:G,4) + $B344))))*(EXP(INDEX(係数表!H:H,4) + INDEX(係数表!I:I,4)*LN(INDEX(出力表!C:C,4)+1)))), MAX(0.00000001, (1-(1/(1+EXP(-(INDEX(係数表!G:G,4) + $B344)))))*(EXP(INDEX(係数表!H:H,4) + INDEX(係数表!I:I,4)*LN(INDEX(出力表!C:C,4)+1)))))))</f>
        <v>99.294858233501571</v>
      </c>
      <c r="K344" t="e">
        <f>MIN(100, MAX(0, (100*(INDEX(出力表!D:D,4))/(EXP(INDEX(係数表!B:B,4) + $C344) + (INDEX(出力表!D:D,4)))) + (乱数表!$P344*(Settings!B12/(((INDEX(出力表!D:D,4))+1)^INDEX(係数表!E:E,4)*INDEX(係数表!F:F,4))))))</f>
        <v>#VALUE!</v>
      </c>
      <c r="L344" t="e">
        <f>MIN(100, MAX(0, (INDEX(出力表!D:D,4))*J344/MAX(K344, Settings!B3)))</f>
        <v>#VALUE!</v>
      </c>
      <c r="M344">
        <f>MIN(100, MAX(0, 100*BETAINV(乱数表!$E344, MAX(0.00000001, (1/(1+EXP(-(INDEX(係数表!G:G,5) + $B344))))*(EXP(INDEX(係数表!H:H,5) + INDEX(係数表!I:I,5)*LN(INDEX(出力表!C:C,5)+1)))), MAX(0.00000001, (1-(1/(1+EXP(-(INDEX(係数表!G:G,5) + $B344)))))*(EXP(INDEX(係数表!H:H,5) + INDEX(係数表!I:I,5)*LN(INDEX(出力表!C:C,5)+1)))))))</f>
        <v>98.642264618517416</v>
      </c>
      <c r="N344" t="e">
        <f>MIN(100, MAX(0, (100*(INDEX(出力表!D:D,5))/(EXP(INDEX(係数表!B:B,5) + $C344) + (INDEX(出力表!D:D,5)))) + (乱数表!$Q344*(Settings!B12/(((INDEX(出力表!D:D,5))+1)^INDEX(係数表!E:E,5)*INDEX(係数表!F:F,5))))))</f>
        <v>#VALUE!</v>
      </c>
      <c r="O344" t="e">
        <f>MIN(100, MAX(0, (INDEX(出力表!D:D,5))*M344/MAX(N344, Settings!B3)))</f>
        <v>#VALUE!</v>
      </c>
      <c r="P344">
        <f>MIN(100, MAX(0, 100*BETAINV(乱数表!$F344, MAX(0.00000001, (1/(1+EXP(-(INDEX(係数表!G:G,6) + $B344))))*(EXP(INDEX(係数表!H:H,6) + INDEX(係数表!I:I,6)*LN(INDEX(出力表!C:C,6)+1)))), MAX(0.00000001, (1-(1/(1+EXP(-(INDEX(係数表!G:G,6) + $B344)))))*(EXP(INDEX(係数表!H:H,6) + INDEX(係数表!I:I,6)*LN(INDEX(出力表!C:C,6)+1)))))))</f>
        <v>45.398014615689647</v>
      </c>
      <c r="Q344" t="e">
        <f>MIN(100, MAX(0, (100*(INDEX(出力表!D:D,6))/(EXP(INDEX(係数表!B:B,6) + $C344) + (INDEX(出力表!D:D,6)))) + (乱数表!$R344*(Settings!B12/(((INDEX(出力表!D:D,6))+1)^INDEX(係数表!E:E,6)*INDEX(係数表!F:F,6))))))</f>
        <v>#VALUE!</v>
      </c>
      <c r="R344" t="e">
        <f>MIN(100, MAX(0, (INDEX(出力表!D:D,6))*P344/MAX(Q344, Settings!B3)))</f>
        <v>#VALUE!</v>
      </c>
      <c r="S344">
        <f>MIN(100, MAX(0, 100*BETAINV(乱数表!$G344, MAX(0.00000001, (1/(1+EXP(-(INDEX(係数表!G:G,7) + $B344))))*(EXP(INDEX(係数表!H:H,7) + INDEX(係数表!I:I,7)*LN(INDEX(出力表!C:C,7)+1)))), MAX(0.00000001, (1-(1/(1+EXP(-(INDEX(係数表!G:G,7) + $B344)))))*(EXP(INDEX(係数表!H:H,7) + INDEX(係数表!I:I,7)*LN(INDEX(出力表!C:C,7)+1)))))))</f>
        <v>66.624727166820591</v>
      </c>
      <c r="T344" t="e">
        <f>MIN(100, MAX(0, (100*(INDEX(出力表!D:D,7))/(EXP(INDEX(係数表!B:B,7) + $C344) + (INDEX(出力表!D:D,7)))) + (乱数表!$S344*(Settings!B12/(((INDEX(出力表!D:D,7))+1)^INDEX(係数表!E:E,7)*INDEX(係数表!F:F,7))))))</f>
        <v>#VALUE!</v>
      </c>
      <c r="U344" t="e">
        <f>MIN(100, MAX(0, (INDEX(出力表!D:D,7))*S344/MAX(T344, Settings!B3)))</f>
        <v>#VALUE!</v>
      </c>
      <c r="V344">
        <f>MIN(100, MAX(0, 100*BETAINV(乱数表!$H344, MAX(0.00000001, (1/(1+EXP(-(INDEX(係数表!G:G,8) + $B344))))*(EXP(INDEX(係数表!H:H,8) + INDEX(係数表!I:I,8)*LN(INDEX(出力表!C:C,8)+1)))), MAX(0.00000001, (1-(1/(1+EXP(-(INDEX(係数表!G:G,8) + $B344)))))*(EXP(INDEX(係数表!H:H,8) + INDEX(係数表!I:I,8)*LN(INDEX(出力表!C:C,8)+1)))))))</f>
        <v>48.583642614086664</v>
      </c>
      <c r="W344" t="e">
        <f>MIN(100, MAX(0, (100*(INDEX(出力表!D:D,8))/(EXP(INDEX(係数表!B:B,8) + $C344) + (INDEX(出力表!D:D,8)))) + (乱数表!$T344*(Settings!B12/(((INDEX(出力表!D:D,8))+1)^INDEX(係数表!E:E,8)*INDEX(係数表!F:F,8))))))</f>
        <v>#VALUE!</v>
      </c>
      <c r="X344" t="e">
        <f>MIN(100, MAX(0, (INDEX(出力表!D:D,8))*V344/MAX(W344, Settings!B3)))</f>
        <v>#VALUE!</v>
      </c>
      <c r="Y344">
        <f>MIN(100, MAX(0, 100*BETAINV(乱数表!$I344, MAX(0.00000001, (1/(1+EXP(-(INDEX(係数表!G:G,9) + $B344))))*(EXP(INDEX(係数表!H:H,9) + INDEX(係数表!I:I,9)*LN(INDEX(出力表!C:C,9)+1)))), MAX(0.00000001, (1-(1/(1+EXP(-(INDEX(係数表!G:G,9) + $B344)))))*(EXP(INDEX(係数表!H:H,9) + INDEX(係数表!I:I,9)*LN(INDEX(出力表!C:C,9)+1)))))))</f>
        <v>88.307863346526943</v>
      </c>
      <c r="Z344" t="e">
        <f>MIN(100, MAX(0, (100*(INDEX(出力表!D:D,9))/(EXP(INDEX(係数表!B:B,9) + $C344) + (INDEX(出力表!D:D,9)))) + (乱数表!$U344*(Settings!B12/(((INDEX(出力表!D:D,9))+1)^INDEX(係数表!E:E,9)*INDEX(係数表!F:F,9))))))</f>
        <v>#VALUE!</v>
      </c>
      <c r="AA344" t="e">
        <f>MIN(100, MAX(0, (INDEX(出力表!D:D,9))*Y344/MAX(Z344, Settings!B3)))</f>
        <v>#VALUE!</v>
      </c>
      <c r="AB344">
        <f>MIN(100, MAX(0, 100*BETAINV(乱数表!$J344, MAX(0.00000001, (1/(1+EXP(-(INDEX(係数表!G:G,10) + $B344))))*(EXP(INDEX(係数表!H:H,10) + INDEX(係数表!I:I,10)*LN(INDEX(出力表!C:C,10)+1)))), MAX(0.00000001, (1-(1/(1+EXP(-(INDEX(係数表!G:G,10) + $B344)))))*(EXP(INDEX(係数表!H:H,10) + INDEX(係数表!I:I,10)*LN(INDEX(出力表!C:C,10)+1)))))))</f>
        <v>74.416922930351262</v>
      </c>
      <c r="AC344" t="e">
        <f>MIN(100, MAX(0, (100*(INDEX(出力表!D:D,10))/(EXP(INDEX(係数表!B:B,10) + $C344) + (INDEX(出力表!D:D,10)))) + (乱数表!$V344*(Settings!B12/(((INDEX(出力表!D:D,10))+1)^INDEX(係数表!E:E,10)*INDEX(係数表!F:F,10))))))</f>
        <v>#VALUE!</v>
      </c>
      <c r="AD344" t="e">
        <f>MIN(100, MAX(0, (INDEX(出力表!D:D,10))*AB344/MAX(AC344, Settings!B3)))</f>
        <v>#VALUE!</v>
      </c>
      <c r="AE344">
        <f>MIN(100, MAX(0, 100*BETAINV(乱数表!$K344, MAX(0.00000001, (1/(1+EXP(-(INDEX(係数表!G:G,11) + $B344))))*(EXP(INDEX(係数表!H:H,11) + INDEX(係数表!I:I,11)*LN(INDEX(出力表!C:C,11)+1)))), MAX(0.00000001, (1-(1/(1+EXP(-(INDEX(係数表!G:G,11) + $B344)))))*(EXP(INDEX(係数表!H:H,11) + INDEX(係数表!I:I,11)*LN(INDEX(出力表!C:C,11)+1)))))))</f>
        <v>99.482698994829207</v>
      </c>
      <c r="AF344" t="e">
        <f>MIN(100, MAX(0, (100*(INDEX(出力表!D:D,11))/(EXP(INDEX(係数表!B:B,11) + $C344) + (INDEX(出力表!D:D,11)))) + (乱数表!$W344*(Settings!B12/(((INDEX(出力表!D:D,11))+1)^INDEX(係数表!E:E,11)*INDEX(係数表!F:F,11))))))</f>
        <v>#VALUE!</v>
      </c>
      <c r="AG344" t="e">
        <f>MIN(100, MAX(0, (INDEX(出力表!D:D,11))*AE344/MAX(AF344, Settings!B3)))</f>
        <v>#VALUE!</v>
      </c>
      <c r="AH344">
        <f>MIN(100, MAX(0, 100*BETAINV(乱数表!$L344, MAX(0.00000001, (1/(1+EXP(-(INDEX(係数表!G:G,12) + $B344))))*(EXP(INDEX(係数表!H:H,12) + INDEX(係数表!I:I,12)*LN(INDEX(出力表!C:C,12)+1)))), MAX(0.00000001, (1-(1/(1+EXP(-(INDEX(係数表!G:G,12) + $B344)))))*(EXP(INDEX(係数表!H:H,12) + INDEX(係数表!I:I,12)*LN(INDEX(出力表!C:C,12)+1)))))))</f>
        <v>93.791543727911247</v>
      </c>
      <c r="AI344" t="e">
        <f>MIN(100, MAX(0, (100*(INDEX(出力表!D:D,12))/(EXP(INDEX(係数表!B:B,12) + $C344) + (INDEX(出力表!D:D,12)))) + (乱数表!$X344*(Settings!B12/(((INDEX(出力表!D:D,12))+1)^INDEX(係数表!E:E,12)*INDEX(係数表!F:F,12))))))</f>
        <v>#VALUE!</v>
      </c>
      <c r="AJ344" t="e">
        <f>MIN(100, MAX(0, (INDEX(出力表!D:D,12))*AH344/MAX(AI344, Settings!B3)))</f>
        <v>#VALUE!</v>
      </c>
      <c r="AK344">
        <f>MIN(100, MAX(0, 100*BETAINV(乱数表!$M344, MAX(0.00000001, (1/(1+EXP(-(INDEX(係数表!G:G,13) + $B344))))*(EXP(INDEX(係数表!H:H,13) + INDEX(係数表!I:I,13)*LN(INDEX(出力表!C:C,13)+1)))), MAX(0.00000001, (1-(1/(1+EXP(-(INDEX(係数表!G:G,13) + $B344)))))*(EXP(INDEX(係数表!H:H,13) + INDEX(係数表!I:I,13)*LN(INDEX(出力表!C:C,13)+1)))))))</f>
        <v>94.282173533316012</v>
      </c>
      <c r="AL344" t="e">
        <f>MIN(100, MAX(0, (100*(INDEX(出力表!D:D,13))/(EXP(INDEX(係数表!B:B,13) + $C344) + (INDEX(出力表!D:D,13)))) + (乱数表!$Y344*(Settings!B12/(((INDEX(出力表!D:D,13))+1)^INDEX(係数表!E:E,13)*INDEX(係数表!F:F,13))))))</f>
        <v>#VALUE!</v>
      </c>
      <c r="AM344" t="e">
        <f>MIN(100, MAX(0, (INDEX(出力表!D:D,13))*AK344/MAX(AL344, Settings!B3)))</f>
        <v>#VALUE!</v>
      </c>
      <c r="AN344">
        <f>IF(ISNUMBER(F344), INDEX(出力表!B:B,2)*F344, 0)+IF(ISNUMBER(I344), INDEX(出力表!B:B,3)*I344, 0)+IF(ISNUMBER(L344), INDEX(出力表!B:B,4)*L344, 0)+IF(ISNUMBER(O344), INDEX(出力表!B:B,5)*O344, 0)+IF(ISNUMBER(R344), INDEX(出力表!B:B,6)*R344, 0)+IF(ISNUMBER(U344), INDEX(出力表!B:B,7)*U344, 0)+IF(ISNUMBER(X344), INDEX(出力表!B:B,8)*X344, 0)+IF(ISNUMBER(AA344), INDEX(出力表!B:B,9)*AA344, 0)+IF(ISNUMBER(AD344), INDEX(出力表!B:B,10)*AD344, 0)+IF(ISNUMBER(AG344), INDEX(出力表!B:B,11)*AG344, 0)+IF(ISNUMBER(AJ344), INDEX(出力表!B:B,12)*AJ344, 0)+IF(ISNUMBER(AM344), INDEX(出力表!B:B,13)*AM344, 0)</f>
        <v>0</v>
      </c>
      <c r="AO344">
        <f>IF(ISNUMBER(F344), INDEX(出力表!B:B,2), 0)+IF(ISNUMBER(I344), INDEX(出力表!B:B,3), 0)+IF(ISNUMBER(L344), INDEX(出力表!B:B,4), 0)+IF(ISNUMBER(O344), INDEX(出力表!B:B,5), 0)+IF(ISNUMBER(R344), INDEX(出力表!B:B,6), 0)+IF(ISNUMBER(U344), INDEX(出力表!B:B,7), 0)+IF(ISNUMBER(X344), INDEX(出力表!B:B,8), 0)+IF(ISNUMBER(AA344), INDEX(出力表!B:B,9), 0)+IF(ISNUMBER(AD344), INDEX(出力表!B:B,10), 0)+IF(ISNUMBER(AG344), INDEX(出力表!B:B,11), 0)+IF(ISNUMBER(AJ344), INDEX(出力表!B:B,12), 0)+IF(ISNUMBER(AM344), INDEX(出力表!B:B,13), 0)</f>
        <v>0</v>
      </c>
      <c r="AP344" t="str">
        <f t="shared" si="5"/>
        <v/>
      </c>
    </row>
    <row r="345" spans="1:42" x14ac:dyDescent="0.2">
      <c r="A345">
        <v>344</v>
      </c>
      <c r="B345">
        <f>IF(UPPER(Settings!B4)="TRUE", 乱数表!$Z345*Settings!B10, 0)</f>
        <v>-0.64833650120317465</v>
      </c>
      <c r="C345">
        <f>IF(UPPER(Settings!B4)="TRUE", 乱数表!$AA345*Settings!B11, 0)</f>
        <v>-0.12411244746688861</v>
      </c>
      <c r="D345">
        <f>MIN(100, MAX(0, 100*BETAINV(乱数表!$B345, MAX(0.00000001, (1/(1+EXP(-(INDEX(係数表!G:G,2) + $B345))))*(EXP(INDEX(係数表!H:H,2) + INDEX(係数表!I:I,2)*LN(INDEX(出力表!C:C,2)+1)))), MAX(0.00000001, (1-(1/(1+EXP(-(INDEX(係数表!G:G,2) + $B345)))))*(EXP(INDEX(係数表!H:H,2) + INDEX(係数表!I:I,2)*LN(INDEX(出力表!C:C,2)+1)))))))</f>
        <v>73.040192937435123</v>
      </c>
      <c r="E345" t="e">
        <f>MIN(100, MAX(0, (100*(INDEX(出力表!D:D,2))/(EXP(INDEX(係数表!B:B,2) + $C345) + (INDEX(出力表!D:D,2)))) + (乱数表!$N345*(Settings!B12/(((INDEX(出力表!D:D,2))+1)^INDEX(係数表!E:E,2)*INDEX(係数表!F:F,2))))))</f>
        <v>#VALUE!</v>
      </c>
      <c r="F345" t="e">
        <f>MIN(100, MAX(0, (INDEX(出力表!D:D,2))*D345/MAX(E345, Settings!B3)))</f>
        <v>#VALUE!</v>
      </c>
      <c r="G345">
        <f>MIN(100, MAX(0, 100*BETAINV(乱数表!$C345, MAX(0.00000001, (1/(1+EXP(-(INDEX(係数表!G:G,3) + $B345))))*(EXP(INDEX(係数表!H:H,3) + INDEX(係数表!I:I,3)*LN(INDEX(出力表!C:C,3)+1)))), MAX(0.00000001, (1-(1/(1+EXP(-(INDEX(係数表!G:G,3) + $B345)))))*(EXP(INDEX(係数表!H:H,3) + INDEX(係数表!I:I,3)*LN(INDEX(出力表!C:C,3)+1)))))))</f>
        <v>66.579310984946844</v>
      </c>
      <c r="H345" t="e">
        <f>MIN(100, MAX(0, (100*(INDEX(出力表!D:D,3))/(EXP(INDEX(係数表!B:B,3) + $C345) + (INDEX(出力表!D:D,3)))) + (乱数表!$O345*(Settings!B12/(((INDEX(出力表!D:D,3))+1)^INDEX(係数表!E:E,3)*INDEX(係数表!F:F,3))))))</f>
        <v>#VALUE!</v>
      </c>
      <c r="I345" t="e">
        <f>MIN(100, MAX(0, (INDEX(出力表!D:D,3))*G345/MAX(H345, Settings!B3)))</f>
        <v>#VALUE!</v>
      </c>
      <c r="J345">
        <f>MIN(100, MAX(0, 100*BETAINV(乱数表!$D345, MAX(0.00000001, (1/(1+EXP(-(INDEX(係数表!G:G,4) + $B345))))*(EXP(INDEX(係数表!H:H,4) + INDEX(係数表!I:I,4)*LN(INDEX(出力表!C:C,4)+1)))), MAX(0.00000001, (1-(1/(1+EXP(-(INDEX(係数表!G:G,4) + $B345)))))*(EXP(INDEX(係数表!H:H,4) + INDEX(係数表!I:I,4)*LN(INDEX(出力表!C:C,4)+1)))))))</f>
        <v>97.679211759910672</v>
      </c>
      <c r="K345" t="e">
        <f>MIN(100, MAX(0, (100*(INDEX(出力表!D:D,4))/(EXP(INDEX(係数表!B:B,4) + $C345) + (INDEX(出力表!D:D,4)))) + (乱数表!$P345*(Settings!B12/(((INDEX(出力表!D:D,4))+1)^INDEX(係数表!E:E,4)*INDEX(係数表!F:F,4))))))</f>
        <v>#VALUE!</v>
      </c>
      <c r="L345" t="e">
        <f>MIN(100, MAX(0, (INDEX(出力表!D:D,4))*J345/MAX(K345, Settings!B3)))</f>
        <v>#VALUE!</v>
      </c>
      <c r="M345">
        <f>MIN(100, MAX(0, 100*BETAINV(乱数表!$E345, MAX(0.00000001, (1/(1+EXP(-(INDEX(係数表!G:G,5) + $B345))))*(EXP(INDEX(係数表!H:H,5) + INDEX(係数表!I:I,5)*LN(INDEX(出力表!C:C,5)+1)))), MAX(0.00000001, (1-(1/(1+EXP(-(INDEX(係数表!G:G,5) + $B345)))))*(EXP(INDEX(係数表!H:H,5) + INDEX(係数表!I:I,5)*LN(INDEX(出力表!C:C,5)+1)))))))</f>
        <v>79.539045081585982</v>
      </c>
      <c r="N345" t="e">
        <f>MIN(100, MAX(0, (100*(INDEX(出力表!D:D,5))/(EXP(INDEX(係数表!B:B,5) + $C345) + (INDEX(出力表!D:D,5)))) + (乱数表!$Q345*(Settings!B12/(((INDEX(出力表!D:D,5))+1)^INDEX(係数表!E:E,5)*INDEX(係数表!F:F,5))))))</f>
        <v>#VALUE!</v>
      </c>
      <c r="O345" t="e">
        <f>MIN(100, MAX(0, (INDEX(出力表!D:D,5))*M345/MAX(N345, Settings!B3)))</f>
        <v>#VALUE!</v>
      </c>
      <c r="P345">
        <f>MIN(100, MAX(0, 100*BETAINV(乱数表!$F345, MAX(0.00000001, (1/(1+EXP(-(INDEX(係数表!G:G,6) + $B345))))*(EXP(INDEX(係数表!H:H,6) + INDEX(係数表!I:I,6)*LN(INDEX(出力表!C:C,6)+1)))), MAX(0.00000001, (1-(1/(1+EXP(-(INDEX(係数表!G:G,6) + $B345)))))*(EXP(INDEX(係数表!H:H,6) + INDEX(係数表!I:I,6)*LN(INDEX(出力表!C:C,6)+1)))))))</f>
        <v>76.367126864399808</v>
      </c>
      <c r="Q345" t="e">
        <f>MIN(100, MAX(0, (100*(INDEX(出力表!D:D,6))/(EXP(INDEX(係数表!B:B,6) + $C345) + (INDEX(出力表!D:D,6)))) + (乱数表!$R345*(Settings!B12/(((INDEX(出力表!D:D,6))+1)^INDEX(係数表!E:E,6)*INDEX(係数表!F:F,6))))))</f>
        <v>#VALUE!</v>
      </c>
      <c r="R345" t="e">
        <f>MIN(100, MAX(0, (INDEX(出力表!D:D,6))*P345/MAX(Q345, Settings!B3)))</f>
        <v>#VALUE!</v>
      </c>
      <c r="S345">
        <f>MIN(100, MAX(0, 100*BETAINV(乱数表!$G345, MAX(0.00000001, (1/(1+EXP(-(INDEX(係数表!G:G,7) + $B345))))*(EXP(INDEX(係数表!H:H,7) + INDEX(係数表!I:I,7)*LN(INDEX(出力表!C:C,7)+1)))), MAX(0.00000001, (1-(1/(1+EXP(-(INDEX(係数表!G:G,7) + $B345)))))*(EXP(INDEX(係数表!H:H,7) + INDEX(係数表!I:I,7)*LN(INDEX(出力表!C:C,7)+1)))))))</f>
        <v>69.744241857083239</v>
      </c>
      <c r="T345" t="e">
        <f>MIN(100, MAX(0, (100*(INDEX(出力表!D:D,7))/(EXP(INDEX(係数表!B:B,7) + $C345) + (INDEX(出力表!D:D,7)))) + (乱数表!$S345*(Settings!B12/(((INDEX(出力表!D:D,7))+1)^INDEX(係数表!E:E,7)*INDEX(係数表!F:F,7))))))</f>
        <v>#VALUE!</v>
      </c>
      <c r="U345" t="e">
        <f>MIN(100, MAX(0, (INDEX(出力表!D:D,7))*S345/MAX(T345, Settings!B3)))</f>
        <v>#VALUE!</v>
      </c>
      <c r="V345">
        <f>MIN(100, MAX(0, 100*BETAINV(乱数表!$H345, MAX(0.00000001, (1/(1+EXP(-(INDEX(係数表!G:G,8) + $B345))))*(EXP(INDEX(係数表!H:H,8) + INDEX(係数表!I:I,8)*LN(INDEX(出力表!C:C,8)+1)))), MAX(0.00000001, (1-(1/(1+EXP(-(INDEX(係数表!G:G,8) + $B345)))))*(EXP(INDEX(係数表!H:H,8) + INDEX(係数表!I:I,8)*LN(INDEX(出力表!C:C,8)+1)))))))</f>
        <v>34.437392150029304</v>
      </c>
      <c r="W345" t="e">
        <f>MIN(100, MAX(0, (100*(INDEX(出力表!D:D,8))/(EXP(INDEX(係数表!B:B,8) + $C345) + (INDEX(出力表!D:D,8)))) + (乱数表!$T345*(Settings!B12/(((INDEX(出力表!D:D,8))+1)^INDEX(係数表!E:E,8)*INDEX(係数表!F:F,8))))))</f>
        <v>#VALUE!</v>
      </c>
      <c r="X345" t="e">
        <f>MIN(100, MAX(0, (INDEX(出力表!D:D,8))*V345/MAX(W345, Settings!B3)))</f>
        <v>#VALUE!</v>
      </c>
      <c r="Y345">
        <f>MIN(100, MAX(0, 100*BETAINV(乱数表!$I345, MAX(0.00000001, (1/(1+EXP(-(INDEX(係数表!G:G,9) + $B345))))*(EXP(INDEX(係数表!H:H,9) + INDEX(係数表!I:I,9)*LN(INDEX(出力表!C:C,9)+1)))), MAX(0.00000001, (1-(1/(1+EXP(-(INDEX(係数表!G:G,9) + $B345)))))*(EXP(INDEX(係数表!H:H,9) + INDEX(係数表!I:I,9)*LN(INDEX(出力表!C:C,9)+1)))))))</f>
        <v>91.371339814500246</v>
      </c>
      <c r="Z345" t="e">
        <f>MIN(100, MAX(0, (100*(INDEX(出力表!D:D,9))/(EXP(INDEX(係数表!B:B,9) + $C345) + (INDEX(出力表!D:D,9)))) + (乱数表!$U345*(Settings!B12/(((INDEX(出力表!D:D,9))+1)^INDEX(係数表!E:E,9)*INDEX(係数表!F:F,9))))))</f>
        <v>#VALUE!</v>
      </c>
      <c r="AA345" t="e">
        <f>MIN(100, MAX(0, (INDEX(出力表!D:D,9))*Y345/MAX(Z345, Settings!B3)))</f>
        <v>#VALUE!</v>
      </c>
      <c r="AB345">
        <f>MIN(100, MAX(0, 100*BETAINV(乱数表!$J345, MAX(0.00000001, (1/(1+EXP(-(INDEX(係数表!G:G,10) + $B345))))*(EXP(INDEX(係数表!H:H,10) + INDEX(係数表!I:I,10)*LN(INDEX(出力表!C:C,10)+1)))), MAX(0.00000001, (1-(1/(1+EXP(-(INDEX(係数表!G:G,10) + $B345)))))*(EXP(INDEX(係数表!H:H,10) + INDEX(係数表!I:I,10)*LN(INDEX(出力表!C:C,10)+1)))))))</f>
        <v>78.632361141550675</v>
      </c>
      <c r="AC345" t="e">
        <f>MIN(100, MAX(0, (100*(INDEX(出力表!D:D,10))/(EXP(INDEX(係数表!B:B,10) + $C345) + (INDEX(出力表!D:D,10)))) + (乱数表!$V345*(Settings!B12/(((INDEX(出力表!D:D,10))+1)^INDEX(係数表!E:E,10)*INDEX(係数表!F:F,10))))))</f>
        <v>#VALUE!</v>
      </c>
      <c r="AD345" t="e">
        <f>MIN(100, MAX(0, (INDEX(出力表!D:D,10))*AB345/MAX(AC345, Settings!B3)))</f>
        <v>#VALUE!</v>
      </c>
      <c r="AE345">
        <f>MIN(100, MAX(0, 100*BETAINV(乱数表!$K345, MAX(0.00000001, (1/(1+EXP(-(INDEX(係数表!G:G,11) + $B345))))*(EXP(INDEX(係数表!H:H,11) + INDEX(係数表!I:I,11)*LN(INDEX(出力表!C:C,11)+1)))), MAX(0.00000001, (1-(1/(1+EXP(-(INDEX(係数表!G:G,11) + $B345)))))*(EXP(INDEX(係数表!H:H,11) + INDEX(係数表!I:I,11)*LN(INDEX(出力表!C:C,11)+1)))))))</f>
        <v>68.648738843972865</v>
      </c>
      <c r="AF345" t="e">
        <f>MIN(100, MAX(0, (100*(INDEX(出力表!D:D,11))/(EXP(INDEX(係数表!B:B,11) + $C345) + (INDEX(出力表!D:D,11)))) + (乱数表!$W345*(Settings!B12/(((INDEX(出力表!D:D,11))+1)^INDEX(係数表!E:E,11)*INDEX(係数表!F:F,11))))))</f>
        <v>#VALUE!</v>
      </c>
      <c r="AG345" t="e">
        <f>MIN(100, MAX(0, (INDEX(出力表!D:D,11))*AE345/MAX(AF345, Settings!B3)))</f>
        <v>#VALUE!</v>
      </c>
      <c r="AH345">
        <f>MIN(100, MAX(0, 100*BETAINV(乱数表!$L345, MAX(0.00000001, (1/(1+EXP(-(INDEX(係数表!G:G,12) + $B345))))*(EXP(INDEX(係数表!H:H,12) + INDEX(係数表!I:I,12)*LN(INDEX(出力表!C:C,12)+1)))), MAX(0.00000001, (1-(1/(1+EXP(-(INDEX(係数表!G:G,12) + $B345)))))*(EXP(INDEX(係数表!H:H,12) + INDEX(係数表!I:I,12)*LN(INDEX(出力表!C:C,12)+1)))))))</f>
        <v>95.427333434511482</v>
      </c>
      <c r="AI345" t="e">
        <f>MIN(100, MAX(0, (100*(INDEX(出力表!D:D,12))/(EXP(INDEX(係数表!B:B,12) + $C345) + (INDEX(出力表!D:D,12)))) + (乱数表!$X345*(Settings!B12/(((INDEX(出力表!D:D,12))+1)^INDEX(係数表!E:E,12)*INDEX(係数表!F:F,12))))))</f>
        <v>#VALUE!</v>
      </c>
      <c r="AJ345" t="e">
        <f>MIN(100, MAX(0, (INDEX(出力表!D:D,12))*AH345/MAX(AI345, Settings!B3)))</f>
        <v>#VALUE!</v>
      </c>
      <c r="AK345">
        <f>MIN(100, MAX(0, 100*BETAINV(乱数表!$M345, MAX(0.00000001, (1/(1+EXP(-(INDEX(係数表!G:G,13) + $B345))))*(EXP(INDEX(係数表!H:H,13) + INDEX(係数表!I:I,13)*LN(INDEX(出力表!C:C,13)+1)))), MAX(0.00000001, (1-(1/(1+EXP(-(INDEX(係数表!G:G,13) + $B345)))))*(EXP(INDEX(係数表!H:H,13) + INDEX(係数表!I:I,13)*LN(INDEX(出力表!C:C,13)+1)))))))</f>
        <v>99.684801564136677</v>
      </c>
      <c r="AL345" t="e">
        <f>MIN(100, MAX(0, (100*(INDEX(出力表!D:D,13))/(EXP(INDEX(係数表!B:B,13) + $C345) + (INDEX(出力表!D:D,13)))) + (乱数表!$Y345*(Settings!B12/(((INDEX(出力表!D:D,13))+1)^INDEX(係数表!E:E,13)*INDEX(係数表!F:F,13))))))</f>
        <v>#VALUE!</v>
      </c>
      <c r="AM345" t="e">
        <f>MIN(100, MAX(0, (INDEX(出力表!D:D,13))*AK345/MAX(AL345, Settings!B3)))</f>
        <v>#VALUE!</v>
      </c>
      <c r="AN345">
        <f>IF(ISNUMBER(F345), INDEX(出力表!B:B,2)*F345, 0)+IF(ISNUMBER(I345), INDEX(出力表!B:B,3)*I345, 0)+IF(ISNUMBER(L345), INDEX(出力表!B:B,4)*L345, 0)+IF(ISNUMBER(O345), INDEX(出力表!B:B,5)*O345, 0)+IF(ISNUMBER(R345), INDEX(出力表!B:B,6)*R345, 0)+IF(ISNUMBER(U345), INDEX(出力表!B:B,7)*U345, 0)+IF(ISNUMBER(X345), INDEX(出力表!B:B,8)*X345, 0)+IF(ISNUMBER(AA345), INDEX(出力表!B:B,9)*AA345, 0)+IF(ISNUMBER(AD345), INDEX(出力表!B:B,10)*AD345, 0)+IF(ISNUMBER(AG345), INDEX(出力表!B:B,11)*AG345, 0)+IF(ISNUMBER(AJ345), INDEX(出力表!B:B,12)*AJ345, 0)+IF(ISNUMBER(AM345), INDEX(出力表!B:B,13)*AM345, 0)</f>
        <v>0</v>
      </c>
      <c r="AO345">
        <f>IF(ISNUMBER(F345), INDEX(出力表!B:B,2), 0)+IF(ISNUMBER(I345), INDEX(出力表!B:B,3), 0)+IF(ISNUMBER(L345), INDEX(出力表!B:B,4), 0)+IF(ISNUMBER(O345), INDEX(出力表!B:B,5), 0)+IF(ISNUMBER(R345), INDEX(出力表!B:B,6), 0)+IF(ISNUMBER(U345), INDEX(出力表!B:B,7), 0)+IF(ISNUMBER(X345), INDEX(出力表!B:B,8), 0)+IF(ISNUMBER(AA345), INDEX(出力表!B:B,9), 0)+IF(ISNUMBER(AD345), INDEX(出力表!B:B,10), 0)+IF(ISNUMBER(AG345), INDEX(出力表!B:B,11), 0)+IF(ISNUMBER(AJ345), INDEX(出力表!B:B,12), 0)+IF(ISNUMBER(AM345), INDEX(出力表!B:B,13), 0)</f>
        <v>0</v>
      </c>
      <c r="AP345" t="str">
        <f t="shared" si="5"/>
        <v/>
      </c>
    </row>
    <row r="346" spans="1:42" x14ac:dyDescent="0.2">
      <c r="A346">
        <v>345</v>
      </c>
      <c r="B346">
        <f>IF(UPPER(Settings!B4)="TRUE", 乱数表!$Z346*Settings!B10, 0)</f>
        <v>0.39671059369577216</v>
      </c>
      <c r="C346">
        <f>IF(UPPER(Settings!B4)="TRUE", 乱数表!$AA346*Settings!B11, 0)</f>
        <v>-9.4857019836312492E-2</v>
      </c>
      <c r="D346">
        <f>MIN(100, MAX(0, 100*BETAINV(乱数表!$B346, MAX(0.00000001, (1/(1+EXP(-(INDEX(係数表!G:G,2) + $B346))))*(EXP(INDEX(係数表!H:H,2) + INDEX(係数表!I:I,2)*LN(INDEX(出力表!C:C,2)+1)))), MAX(0.00000001, (1-(1/(1+EXP(-(INDEX(係数表!G:G,2) + $B346)))))*(EXP(INDEX(係数表!H:H,2) + INDEX(係数表!I:I,2)*LN(INDEX(出力表!C:C,2)+1)))))))</f>
        <v>97.896438096189058</v>
      </c>
      <c r="E346" t="e">
        <f>MIN(100, MAX(0, (100*(INDEX(出力表!D:D,2))/(EXP(INDEX(係数表!B:B,2) + $C346) + (INDEX(出力表!D:D,2)))) + (乱数表!$N346*(Settings!B12/(((INDEX(出力表!D:D,2))+1)^INDEX(係数表!E:E,2)*INDEX(係数表!F:F,2))))))</f>
        <v>#VALUE!</v>
      </c>
      <c r="F346" t="e">
        <f>MIN(100, MAX(0, (INDEX(出力表!D:D,2))*D346/MAX(E346, Settings!B3)))</f>
        <v>#VALUE!</v>
      </c>
      <c r="G346">
        <f>MIN(100, MAX(0, 100*BETAINV(乱数表!$C346, MAX(0.00000001, (1/(1+EXP(-(INDEX(係数表!G:G,3) + $B346))))*(EXP(INDEX(係数表!H:H,3) + INDEX(係数表!I:I,3)*LN(INDEX(出力表!C:C,3)+1)))), MAX(0.00000001, (1-(1/(1+EXP(-(INDEX(係数表!G:G,3) + $B346)))))*(EXP(INDEX(係数表!H:H,3) + INDEX(係数表!I:I,3)*LN(INDEX(出力表!C:C,3)+1)))))))</f>
        <v>98.317032811160857</v>
      </c>
      <c r="H346" t="e">
        <f>MIN(100, MAX(0, (100*(INDEX(出力表!D:D,3))/(EXP(INDEX(係数表!B:B,3) + $C346) + (INDEX(出力表!D:D,3)))) + (乱数表!$O346*(Settings!B12/(((INDEX(出力表!D:D,3))+1)^INDEX(係数表!E:E,3)*INDEX(係数表!F:F,3))))))</f>
        <v>#VALUE!</v>
      </c>
      <c r="I346" t="e">
        <f>MIN(100, MAX(0, (INDEX(出力表!D:D,3))*G346/MAX(H346, Settings!B3)))</f>
        <v>#VALUE!</v>
      </c>
      <c r="J346">
        <f>MIN(100, MAX(0, 100*BETAINV(乱数表!$D346, MAX(0.00000001, (1/(1+EXP(-(INDEX(係数表!G:G,4) + $B346))))*(EXP(INDEX(係数表!H:H,4) + INDEX(係数表!I:I,4)*LN(INDEX(出力表!C:C,4)+1)))), MAX(0.00000001, (1-(1/(1+EXP(-(INDEX(係数表!G:G,4) + $B346)))))*(EXP(INDEX(係数表!H:H,4) + INDEX(係数表!I:I,4)*LN(INDEX(出力表!C:C,4)+1)))))))</f>
        <v>81.627199477303833</v>
      </c>
      <c r="K346" t="e">
        <f>MIN(100, MAX(0, (100*(INDEX(出力表!D:D,4))/(EXP(INDEX(係数表!B:B,4) + $C346) + (INDEX(出力表!D:D,4)))) + (乱数表!$P346*(Settings!B12/(((INDEX(出力表!D:D,4))+1)^INDEX(係数表!E:E,4)*INDEX(係数表!F:F,4))))))</f>
        <v>#VALUE!</v>
      </c>
      <c r="L346" t="e">
        <f>MIN(100, MAX(0, (INDEX(出力表!D:D,4))*J346/MAX(K346, Settings!B3)))</f>
        <v>#VALUE!</v>
      </c>
      <c r="M346">
        <f>MIN(100, MAX(0, 100*BETAINV(乱数表!$E346, MAX(0.00000001, (1/(1+EXP(-(INDEX(係数表!G:G,5) + $B346))))*(EXP(INDEX(係数表!H:H,5) + INDEX(係数表!I:I,5)*LN(INDEX(出力表!C:C,5)+1)))), MAX(0.00000001, (1-(1/(1+EXP(-(INDEX(係数表!G:G,5) + $B346)))))*(EXP(INDEX(係数表!H:H,5) + INDEX(係数表!I:I,5)*LN(INDEX(出力表!C:C,5)+1)))))))</f>
        <v>96.162475769608321</v>
      </c>
      <c r="N346" t="e">
        <f>MIN(100, MAX(0, (100*(INDEX(出力表!D:D,5))/(EXP(INDEX(係数表!B:B,5) + $C346) + (INDEX(出力表!D:D,5)))) + (乱数表!$Q346*(Settings!B12/(((INDEX(出力表!D:D,5))+1)^INDEX(係数表!E:E,5)*INDEX(係数表!F:F,5))))))</f>
        <v>#VALUE!</v>
      </c>
      <c r="O346" t="e">
        <f>MIN(100, MAX(0, (INDEX(出力表!D:D,5))*M346/MAX(N346, Settings!B3)))</f>
        <v>#VALUE!</v>
      </c>
      <c r="P346">
        <f>MIN(100, MAX(0, 100*BETAINV(乱数表!$F346, MAX(0.00000001, (1/(1+EXP(-(INDEX(係数表!G:G,6) + $B346))))*(EXP(INDEX(係数表!H:H,6) + INDEX(係数表!I:I,6)*LN(INDEX(出力表!C:C,6)+1)))), MAX(0.00000001, (1-(1/(1+EXP(-(INDEX(係数表!G:G,6) + $B346)))))*(EXP(INDEX(係数表!H:H,6) + INDEX(係数表!I:I,6)*LN(INDEX(出力表!C:C,6)+1)))))))</f>
        <v>87.41033920568384</v>
      </c>
      <c r="Q346" t="e">
        <f>MIN(100, MAX(0, (100*(INDEX(出力表!D:D,6))/(EXP(INDEX(係数表!B:B,6) + $C346) + (INDEX(出力表!D:D,6)))) + (乱数表!$R346*(Settings!B12/(((INDEX(出力表!D:D,6))+1)^INDEX(係数表!E:E,6)*INDEX(係数表!F:F,6))))))</f>
        <v>#VALUE!</v>
      </c>
      <c r="R346" t="e">
        <f>MIN(100, MAX(0, (INDEX(出力表!D:D,6))*P346/MAX(Q346, Settings!B3)))</f>
        <v>#VALUE!</v>
      </c>
      <c r="S346">
        <f>MIN(100, MAX(0, 100*BETAINV(乱数表!$G346, MAX(0.00000001, (1/(1+EXP(-(INDEX(係数表!G:G,7) + $B346))))*(EXP(INDEX(係数表!H:H,7) + INDEX(係数表!I:I,7)*LN(INDEX(出力表!C:C,7)+1)))), MAX(0.00000001, (1-(1/(1+EXP(-(INDEX(係数表!G:G,7) + $B346)))))*(EXP(INDEX(係数表!H:H,7) + INDEX(係数表!I:I,7)*LN(INDEX(出力表!C:C,7)+1)))))))</f>
        <v>82.471074642445004</v>
      </c>
      <c r="T346" t="e">
        <f>MIN(100, MAX(0, (100*(INDEX(出力表!D:D,7))/(EXP(INDEX(係数表!B:B,7) + $C346) + (INDEX(出力表!D:D,7)))) + (乱数表!$S346*(Settings!B12/(((INDEX(出力表!D:D,7))+1)^INDEX(係数表!E:E,7)*INDEX(係数表!F:F,7))))))</f>
        <v>#VALUE!</v>
      </c>
      <c r="U346" t="e">
        <f>MIN(100, MAX(0, (INDEX(出力表!D:D,7))*S346/MAX(T346, Settings!B3)))</f>
        <v>#VALUE!</v>
      </c>
      <c r="V346">
        <f>MIN(100, MAX(0, 100*BETAINV(乱数表!$H346, MAX(0.00000001, (1/(1+EXP(-(INDEX(係数表!G:G,8) + $B346))))*(EXP(INDEX(係数表!H:H,8) + INDEX(係数表!I:I,8)*LN(INDEX(出力表!C:C,8)+1)))), MAX(0.00000001, (1-(1/(1+EXP(-(INDEX(係数表!G:G,8) + $B346)))))*(EXP(INDEX(係数表!H:H,8) + INDEX(係数表!I:I,8)*LN(INDEX(出力表!C:C,8)+1)))))))</f>
        <v>91.122502233704012</v>
      </c>
      <c r="W346" t="e">
        <f>MIN(100, MAX(0, (100*(INDEX(出力表!D:D,8))/(EXP(INDEX(係数表!B:B,8) + $C346) + (INDEX(出力表!D:D,8)))) + (乱数表!$T346*(Settings!B12/(((INDEX(出力表!D:D,8))+1)^INDEX(係数表!E:E,8)*INDEX(係数表!F:F,8))))))</f>
        <v>#VALUE!</v>
      </c>
      <c r="X346" t="e">
        <f>MIN(100, MAX(0, (INDEX(出力表!D:D,8))*V346/MAX(W346, Settings!B3)))</f>
        <v>#VALUE!</v>
      </c>
      <c r="Y346">
        <f>MIN(100, MAX(0, 100*BETAINV(乱数表!$I346, MAX(0.00000001, (1/(1+EXP(-(INDEX(係数表!G:G,9) + $B346))))*(EXP(INDEX(係数表!H:H,9) + INDEX(係数表!I:I,9)*LN(INDEX(出力表!C:C,9)+1)))), MAX(0.00000001, (1-(1/(1+EXP(-(INDEX(係数表!G:G,9) + $B346)))))*(EXP(INDEX(係数表!H:H,9) + INDEX(係数表!I:I,9)*LN(INDEX(出力表!C:C,9)+1)))))))</f>
        <v>98.823984488485976</v>
      </c>
      <c r="Z346" t="e">
        <f>MIN(100, MAX(0, (100*(INDEX(出力表!D:D,9))/(EXP(INDEX(係数表!B:B,9) + $C346) + (INDEX(出力表!D:D,9)))) + (乱数表!$U346*(Settings!B12/(((INDEX(出力表!D:D,9))+1)^INDEX(係数表!E:E,9)*INDEX(係数表!F:F,9))))))</f>
        <v>#VALUE!</v>
      </c>
      <c r="AA346" t="e">
        <f>MIN(100, MAX(0, (INDEX(出力表!D:D,9))*Y346/MAX(Z346, Settings!B3)))</f>
        <v>#VALUE!</v>
      </c>
      <c r="AB346">
        <f>MIN(100, MAX(0, 100*BETAINV(乱数表!$J346, MAX(0.00000001, (1/(1+EXP(-(INDEX(係数表!G:G,10) + $B346))))*(EXP(INDEX(係数表!H:H,10) + INDEX(係数表!I:I,10)*LN(INDEX(出力表!C:C,10)+1)))), MAX(0.00000001, (1-(1/(1+EXP(-(INDEX(係数表!G:G,10) + $B346)))))*(EXP(INDEX(係数表!H:H,10) + INDEX(係数表!I:I,10)*LN(INDEX(出力表!C:C,10)+1)))))))</f>
        <v>93.670205615630209</v>
      </c>
      <c r="AC346" t="e">
        <f>MIN(100, MAX(0, (100*(INDEX(出力表!D:D,10))/(EXP(INDEX(係数表!B:B,10) + $C346) + (INDEX(出力表!D:D,10)))) + (乱数表!$V346*(Settings!B12/(((INDEX(出力表!D:D,10))+1)^INDEX(係数表!E:E,10)*INDEX(係数表!F:F,10))))))</f>
        <v>#VALUE!</v>
      </c>
      <c r="AD346" t="e">
        <f>MIN(100, MAX(0, (INDEX(出力表!D:D,10))*AB346/MAX(AC346, Settings!B3)))</f>
        <v>#VALUE!</v>
      </c>
      <c r="AE346">
        <f>MIN(100, MAX(0, 100*BETAINV(乱数表!$K346, MAX(0.00000001, (1/(1+EXP(-(INDEX(係数表!G:G,11) + $B346))))*(EXP(INDEX(係数表!H:H,11) + INDEX(係数表!I:I,11)*LN(INDEX(出力表!C:C,11)+1)))), MAX(0.00000001, (1-(1/(1+EXP(-(INDEX(係数表!G:G,11) + $B346)))))*(EXP(INDEX(係数表!H:H,11) + INDEX(係数表!I:I,11)*LN(INDEX(出力表!C:C,11)+1)))))))</f>
        <v>97.813564224799634</v>
      </c>
      <c r="AF346" t="e">
        <f>MIN(100, MAX(0, (100*(INDEX(出力表!D:D,11))/(EXP(INDEX(係数表!B:B,11) + $C346) + (INDEX(出力表!D:D,11)))) + (乱数表!$W346*(Settings!B12/(((INDEX(出力表!D:D,11))+1)^INDEX(係数表!E:E,11)*INDEX(係数表!F:F,11))))))</f>
        <v>#VALUE!</v>
      </c>
      <c r="AG346" t="e">
        <f>MIN(100, MAX(0, (INDEX(出力表!D:D,11))*AE346/MAX(AF346, Settings!B3)))</f>
        <v>#VALUE!</v>
      </c>
      <c r="AH346">
        <f>MIN(100, MAX(0, 100*BETAINV(乱数表!$L346, MAX(0.00000001, (1/(1+EXP(-(INDEX(係数表!G:G,12) + $B346))))*(EXP(INDEX(係数表!H:H,12) + INDEX(係数表!I:I,12)*LN(INDEX(出力表!C:C,12)+1)))), MAX(0.00000001, (1-(1/(1+EXP(-(INDEX(係数表!G:G,12) + $B346)))))*(EXP(INDEX(係数表!H:H,12) + INDEX(係数表!I:I,12)*LN(INDEX(出力表!C:C,12)+1)))))))</f>
        <v>99.992280046817029</v>
      </c>
      <c r="AI346" t="e">
        <f>MIN(100, MAX(0, (100*(INDEX(出力表!D:D,12))/(EXP(INDEX(係数表!B:B,12) + $C346) + (INDEX(出力表!D:D,12)))) + (乱数表!$X346*(Settings!B12/(((INDEX(出力表!D:D,12))+1)^INDEX(係数表!E:E,12)*INDEX(係数表!F:F,12))))))</f>
        <v>#VALUE!</v>
      </c>
      <c r="AJ346" t="e">
        <f>MIN(100, MAX(0, (INDEX(出力表!D:D,12))*AH346/MAX(AI346, Settings!B3)))</f>
        <v>#VALUE!</v>
      </c>
      <c r="AK346">
        <f>MIN(100, MAX(0, 100*BETAINV(乱数表!$M346, MAX(0.00000001, (1/(1+EXP(-(INDEX(係数表!G:G,13) + $B346))))*(EXP(INDEX(係数表!H:H,13) + INDEX(係数表!I:I,13)*LN(INDEX(出力表!C:C,13)+1)))), MAX(0.00000001, (1-(1/(1+EXP(-(INDEX(係数表!G:G,13) + $B346)))))*(EXP(INDEX(係数表!H:H,13) + INDEX(係数表!I:I,13)*LN(INDEX(出力表!C:C,13)+1)))))))</f>
        <v>99.999999892629006</v>
      </c>
      <c r="AL346" t="e">
        <f>MIN(100, MAX(0, (100*(INDEX(出力表!D:D,13))/(EXP(INDEX(係数表!B:B,13) + $C346) + (INDEX(出力表!D:D,13)))) + (乱数表!$Y346*(Settings!B12/(((INDEX(出力表!D:D,13))+1)^INDEX(係数表!E:E,13)*INDEX(係数表!F:F,13))))))</f>
        <v>#VALUE!</v>
      </c>
      <c r="AM346" t="e">
        <f>MIN(100, MAX(0, (INDEX(出力表!D:D,13))*AK346/MAX(AL346, Settings!B3)))</f>
        <v>#VALUE!</v>
      </c>
      <c r="AN346">
        <f>IF(ISNUMBER(F346), INDEX(出力表!B:B,2)*F346, 0)+IF(ISNUMBER(I346), INDEX(出力表!B:B,3)*I346, 0)+IF(ISNUMBER(L346), INDEX(出力表!B:B,4)*L346, 0)+IF(ISNUMBER(O346), INDEX(出力表!B:B,5)*O346, 0)+IF(ISNUMBER(R346), INDEX(出力表!B:B,6)*R346, 0)+IF(ISNUMBER(U346), INDEX(出力表!B:B,7)*U346, 0)+IF(ISNUMBER(X346), INDEX(出力表!B:B,8)*X346, 0)+IF(ISNUMBER(AA346), INDEX(出力表!B:B,9)*AA346, 0)+IF(ISNUMBER(AD346), INDEX(出力表!B:B,10)*AD346, 0)+IF(ISNUMBER(AG346), INDEX(出力表!B:B,11)*AG346, 0)+IF(ISNUMBER(AJ346), INDEX(出力表!B:B,12)*AJ346, 0)+IF(ISNUMBER(AM346), INDEX(出力表!B:B,13)*AM346, 0)</f>
        <v>0</v>
      </c>
      <c r="AO346">
        <f>IF(ISNUMBER(F346), INDEX(出力表!B:B,2), 0)+IF(ISNUMBER(I346), INDEX(出力表!B:B,3), 0)+IF(ISNUMBER(L346), INDEX(出力表!B:B,4), 0)+IF(ISNUMBER(O346), INDEX(出力表!B:B,5), 0)+IF(ISNUMBER(R346), INDEX(出力表!B:B,6), 0)+IF(ISNUMBER(U346), INDEX(出力表!B:B,7), 0)+IF(ISNUMBER(X346), INDEX(出力表!B:B,8), 0)+IF(ISNUMBER(AA346), INDEX(出力表!B:B,9), 0)+IF(ISNUMBER(AD346), INDEX(出力表!B:B,10), 0)+IF(ISNUMBER(AG346), INDEX(出力表!B:B,11), 0)+IF(ISNUMBER(AJ346), INDEX(出力表!B:B,12), 0)+IF(ISNUMBER(AM346), INDEX(出力表!B:B,13), 0)</f>
        <v>0</v>
      </c>
      <c r="AP346" t="str">
        <f t="shared" si="5"/>
        <v/>
      </c>
    </row>
    <row r="347" spans="1:42" x14ac:dyDescent="0.2">
      <c r="A347">
        <v>346</v>
      </c>
      <c r="B347">
        <f>IF(UPPER(Settings!B4)="TRUE", 乱数表!$Z347*Settings!B10, 0)</f>
        <v>-0.15392001512091269</v>
      </c>
      <c r="C347">
        <f>IF(UPPER(Settings!B4)="TRUE", 乱数表!$AA347*Settings!B11, 0)</f>
        <v>-0.24462775741725903</v>
      </c>
      <c r="D347">
        <f>MIN(100, MAX(0, 100*BETAINV(乱数表!$B347, MAX(0.00000001, (1/(1+EXP(-(INDEX(係数表!G:G,2) + $B347))))*(EXP(INDEX(係数表!H:H,2) + INDEX(係数表!I:I,2)*LN(INDEX(出力表!C:C,2)+1)))), MAX(0.00000001, (1-(1/(1+EXP(-(INDEX(係数表!G:G,2) + $B347)))))*(EXP(INDEX(係数表!H:H,2) + INDEX(係数表!I:I,2)*LN(INDEX(出力表!C:C,2)+1)))))))</f>
        <v>89.933779576400724</v>
      </c>
      <c r="E347" t="e">
        <f>MIN(100, MAX(0, (100*(INDEX(出力表!D:D,2))/(EXP(INDEX(係数表!B:B,2) + $C347) + (INDEX(出力表!D:D,2)))) + (乱数表!$N347*(Settings!B12/(((INDEX(出力表!D:D,2))+1)^INDEX(係数表!E:E,2)*INDEX(係数表!F:F,2))))))</f>
        <v>#VALUE!</v>
      </c>
      <c r="F347" t="e">
        <f>MIN(100, MAX(0, (INDEX(出力表!D:D,2))*D347/MAX(E347, Settings!B3)))</f>
        <v>#VALUE!</v>
      </c>
      <c r="G347">
        <f>MIN(100, MAX(0, 100*BETAINV(乱数表!$C347, MAX(0.00000001, (1/(1+EXP(-(INDEX(係数表!G:G,3) + $B347))))*(EXP(INDEX(係数表!H:H,3) + INDEX(係数表!I:I,3)*LN(INDEX(出力表!C:C,3)+1)))), MAX(0.00000001, (1-(1/(1+EXP(-(INDEX(係数表!G:G,3) + $B347)))))*(EXP(INDEX(係数表!H:H,3) + INDEX(係数表!I:I,3)*LN(INDEX(出力表!C:C,3)+1)))))))</f>
        <v>99.735401336206934</v>
      </c>
      <c r="H347" t="e">
        <f>MIN(100, MAX(0, (100*(INDEX(出力表!D:D,3))/(EXP(INDEX(係数表!B:B,3) + $C347) + (INDEX(出力表!D:D,3)))) + (乱数表!$O347*(Settings!B12/(((INDEX(出力表!D:D,3))+1)^INDEX(係数表!E:E,3)*INDEX(係数表!F:F,3))))))</f>
        <v>#VALUE!</v>
      </c>
      <c r="I347" t="e">
        <f>MIN(100, MAX(0, (INDEX(出力表!D:D,3))*G347/MAX(H347, Settings!B3)))</f>
        <v>#VALUE!</v>
      </c>
      <c r="J347">
        <f>MIN(100, MAX(0, 100*BETAINV(乱数表!$D347, MAX(0.00000001, (1/(1+EXP(-(INDEX(係数表!G:G,4) + $B347))))*(EXP(INDEX(係数表!H:H,4) + INDEX(係数表!I:I,4)*LN(INDEX(出力表!C:C,4)+1)))), MAX(0.00000001, (1-(1/(1+EXP(-(INDEX(係数表!G:G,4) + $B347)))))*(EXP(INDEX(係数表!H:H,4) + INDEX(係数表!I:I,4)*LN(INDEX(出力表!C:C,4)+1)))))))</f>
        <v>58.822765799878596</v>
      </c>
      <c r="K347" t="e">
        <f>MIN(100, MAX(0, (100*(INDEX(出力表!D:D,4))/(EXP(INDEX(係数表!B:B,4) + $C347) + (INDEX(出力表!D:D,4)))) + (乱数表!$P347*(Settings!B12/(((INDEX(出力表!D:D,4))+1)^INDEX(係数表!E:E,4)*INDEX(係数表!F:F,4))))))</f>
        <v>#VALUE!</v>
      </c>
      <c r="L347" t="e">
        <f>MIN(100, MAX(0, (INDEX(出力表!D:D,4))*J347/MAX(K347, Settings!B3)))</f>
        <v>#VALUE!</v>
      </c>
      <c r="M347">
        <f>MIN(100, MAX(0, 100*BETAINV(乱数表!$E347, MAX(0.00000001, (1/(1+EXP(-(INDEX(係数表!G:G,5) + $B347))))*(EXP(INDEX(係数表!H:H,5) + INDEX(係数表!I:I,5)*LN(INDEX(出力表!C:C,5)+1)))), MAX(0.00000001, (1-(1/(1+EXP(-(INDEX(係数表!G:G,5) + $B347)))))*(EXP(INDEX(係数表!H:H,5) + INDEX(係数表!I:I,5)*LN(INDEX(出力表!C:C,5)+1)))))))</f>
        <v>97.588138013441622</v>
      </c>
      <c r="N347" t="e">
        <f>MIN(100, MAX(0, (100*(INDEX(出力表!D:D,5))/(EXP(INDEX(係数表!B:B,5) + $C347) + (INDEX(出力表!D:D,5)))) + (乱数表!$Q347*(Settings!B12/(((INDEX(出力表!D:D,5))+1)^INDEX(係数表!E:E,5)*INDEX(係数表!F:F,5))))))</f>
        <v>#VALUE!</v>
      </c>
      <c r="O347" t="e">
        <f>MIN(100, MAX(0, (INDEX(出力表!D:D,5))*M347/MAX(N347, Settings!B3)))</f>
        <v>#VALUE!</v>
      </c>
      <c r="P347">
        <f>MIN(100, MAX(0, 100*BETAINV(乱数表!$F347, MAX(0.00000001, (1/(1+EXP(-(INDEX(係数表!G:G,6) + $B347))))*(EXP(INDEX(係数表!H:H,6) + INDEX(係数表!I:I,6)*LN(INDEX(出力表!C:C,6)+1)))), MAX(0.00000001, (1-(1/(1+EXP(-(INDEX(係数表!G:G,6) + $B347)))))*(EXP(INDEX(係数表!H:H,6) + INDEX(係数表!I:I,6)*LN(INDEX(出力表!C:C,6)+1)))))))</f>
        <v>92.853246441614644</v>
      </c>
      <c r="Q347" t="e">
        <f>MIN(100, MAX(0, (100*(INDEX(出力表!D:D,6))/(EXP(INDEX(係数表!B:B,6) + $C347) + (INDEX(出力表!D:D,6)))) + (乱数表!$R347*(Settings!B12/(((INDEX(出力表!D:D,6))+1)^INDEX(係数表!E:E,6)*INDEX(係数表!F:F,6))))))</f>
        <v>#VALUE!</v>
      </c>
      <c r="R347" t="e">
        <f>MIN(100, MAX(0, (INDEX(出力表!D:D,6))*P347/MAX(Q347, Settings!B3)))</f>
        <v>#VALUE!</v>
      </c>
      <c r="S347">
        <f>MIN(100, MAX(0, 100*BETAINV(乱数表!$G347, MAX(0.00000001, (1/(1+EXP(-(INDEX(係数表!G:G,7) + $B347))))*(EXP(INDEX(係数表!H:H,7) + INDEX(係数表!I:I,7)*LN(INDEX(出力表!C:C,7)+1)))), MAX(0.00000001, (1-(1/(1+EXP(-(INDEX(係数表!G:G,7) + $B347)))))*(EXP(INDEX(係数表!H:H,7) + INDEX(係数表!I:I,7)*LN(INDEX(出力表!C:C,7)+1)))))))</f>
        <v>81.435372084956597</v>
      </c>
      <c r="T347" t="e">
        <f>MIN(100, MAX(0, (100*(INDEX(出力表!D:D,7))/(EXP(INDEX(係数表!B:B,7) + $C347) + (INDEX(出力表!D:D,7)))) + (乱数表!$S347*(Settings!B12/(((INDEX(出力表!D:D,7))+1)^INDEX(係数表!E:E,7)*INDEX(係数表!F:F,7))))))</f>
        <v>#VALUE!</v>
      </c>
      <c r="U347" t="e">
        <f>MIN(100, MAX(0, (INDEX(出力表!D:D,7))*S347/MAX(T347, Settings!B3)))</f>
        <v>#VALUE!</v>
      </c>
      <c r="V347">
        <f>MIN(100, MAX(0, 100*BETAINV(乱数表!$H347, MAX(0.00000001, (1/(1+EXP(-(INDEX(係数表!G:G,8) + $B347))))*(EXP(INDEX(係数表!H:H,8) + INDEX(係数表!I:I,8)*LN(INDEX(出力表!C:C,8)+1)))), MAX(0.00000001, (1-(1/(1+EXP(-(INDEX(係数表!G:G,8) + $B347)))))*(EXP(INDEX(係数表!H:H,8) + INDEX(係数表!I:I,8)*LN(INDEX(出力表!C:C,8)+1)))))))</f>
        <v>83.835677871178035</v>
      </c>
      <c r="W347" t="e">
        <f>MIN(100, MAX(0, (100*(INDEX(出力表!D:D,8))/(EXP(INDEX(係数表!B:B,8) + $C347) + (INDEX(出力表!D:D,8)))) + (乱数表!$T347*(Settings!B12/(((INDEX(出力表!D:D,8))+1)^INDEX(係数表!E:E,8)*INDEX(係数表!F:F,8))))))</f>
        <v>#VALUE!</v>
      </c>
      <c r="X347" t="e">
        <f>MIN(100, MAX(0, (INDEX(出力表!D:D,8))*V347/MAX(W347, Settings!B3)))</f>
        <v>#VALUE!</v>
      </c>
      <c r="Y347">
        <f>MIN(100, MAX(0, 100*BETAINV(乱数表!$I347, MAX(0.00000001, (1/(1+EXP(-(INDEX(係数表!G:G,9) + $B347))))*(EXP(INDEX(係数表!H:H,9) + INDEX(係数表!I:I,9)*LN(INDEX(出力表!C:C,9)+1)))), MAX(0.00000001, (1-(1/(1+EXP(-(INDEX(係数表!G:G,9) + $B347)))))*(EXP(INDEX(係数表!H:H,9) + INDEX(係数表!I:I,9)*LN(INDEX(出力表!C:C,9)+1)))))))</f>
        <v>98.23443079381525</v>
      </c>
      <c r="Z347" t="e">
        <f>MIN(100, MAX(0, (100*(INDEX(出力表!D:D,9))/(EXP(INDEX(係数表!B:B,9) + $C347) + (INDEX(出力表!D:D,9)))) + (乱数表!$U347*(Settings!B12/(((INDEX(出力表!D:D,9))+1)^INDEX(係数表!E:E,9)*INDEX(係数表!F:F,9))))))</f>
        <v>#VALUE!</v>
      </c>
      <c r="AA347" t="e">
        <f>MIN(100, MAX(0, (INDEX(出力表!D:D,9))*Y347/MAX(Z347, Settings!B3)))</f>
        <v>#VALUE!</v>
      </c>
      <c r="AB347">
        <f>MIN(100, MAX(0, 100*BETAINV(乱数表!$J347, MAX(0.00000001, (1/(1+EXP(-(INDEX(係数表!G:G,10) + $B347))))*(EXP(INDEX(係数表!H:H,10) + INDEX(係数表!I:I,10)*LN(INDEX(出力表!C:C,10)+1)))), MAX(0.00000001, (1-(1/(1+EXP(-(INDEX(係数表!G:G,10) + $B347)))))*(EXP(INDEX(係数表!H:H,10) + INDEX(係数表!I:I,10)*LN(INDEX(出力表!C:C,10)+1)))))))</f>
        <v>92.404901443240448</v>
      </c>
      <c r="AC347" t="e">
        <f>MIN(100, MAX(0, (100*(INDEX(出力表!D:D,10))/(EXP(INDEX(係数表!B:B,10) + $C347) + (INDEX(出力表!D:D,10)))) + (乱数表!$V347*(Settings!B12/(((INDEX(出力表!D:D,10))+1)^INDEX(係数表!E:E,10)*INDEX(係数表!F:F,10))))))</f>
        <v>#VALUE!</v>
      </c>
      <c r="AD347" t="e">
        <f>MIN(100, MAX(0, (INDEX(出力表!D:D,10))*AB347/MAX(AC347, Settings!B3)))</f>
        <v>#VALUE!</v>
      </c>
      <c r="AE347">
        <f>MIN(100, MAX(0, 100*BETAINV(乱数表!$K347, MAX(0.00000001, (1/(1+EXP(-(INDEX(係数表!G:G,11) + $B347))))*(EXP(INDEX(係数表!H:H,11) + INDEX(係数表!I:I,11)*LN(INDEX(出力表!C:C,11)+1)))), MAX(0.00000001, (1-(1/(1+EXP(-(INDEX(係数表!G:G,11) + $B347)))))*(EXP(INDEX(係数表!H:H,11) + INDEX(係数表!I:I,11)*LN(INDEX(出力表!C:C,11)+1)))))))</f>
        <v>90.011192893596274</v>
      </c>
      <c r="AF347" t="e">
        <f>MIN(100, MAX(0, (100*(INDEX(出力表!D:D,11))/(EXP(INDEX(係数表!B:B,11) + $C347) + (INDEX(出力表!D:D,11)))) + (乱数表!$W347*(Settings!B12/(((INDEX(出力表!D:D,11))+1)^INDEX(係数表!E:E,11)*INDEX(係数表!F:F,11))))))</f>
        <v>#VALUE!</v>
      </c>
      <c r="AG347" t="e">
        <f>MIN(100, MAX(0, (INDEX(出力表!D:D,11))*AE347/MAX(AF347, Settings!B3)))</f>
        <v>#VALUE!</v>
      </c>
      <c r="AH347">
        <f>MIN(100, MAX(0, 100*BETAINV(乱数表!$L347, MAX(0.00000001, (1/(1+EXP(-(INDEX(係数表!G:G,12) + $B347))))*(EXP(INDEX(係数表!H:H,12) + INDEX(係数表!I:I,12)*LN(INDEX(出力表!C:C,12)+1)))), MAX(0.00000001, (1-(1/(1+EXP(-(INDEX(係数表!G:G,12) + $B347)))))*(EXP(INDEX(係数表!H:H,12) + INDEX(係数表!I:I,12)*LN(INDEX(出力表!C:C,12)+1)))))))</f>
        <v>83.616236001492766</v>
      </c>
      <c r="AI347" t="e">
        <f>MIN(100, MAX(0, (100*(INDEX(出力表!D:D,12))/(EXP(INDEX(係数表!B:B,12) + $C347) + (INDEX(出力表!D:D,12)))) + (乱数表!$X347*(Settings!B12/(((INDEX(出力表!D:D,12))+1)^INDEX(係数表!E:E,12)*INDEX(係数表!F:F,12))))))</f>
        <v>#VALUE!</v>
      </c>
      <c r="AJ347" t="e">
        <f>MIN(100, MAX(0, (INDEX(出力表!D:D,12))*AH347/MAX(AI347, Settings!B3)))</f>
        <v>#VALUE!</v>
      </c>
      <c r="AK347">
        <f>MIN(100, MAX(0, 100*BETAINV(乱数表!$M347, MAX(0.00000001, (1/(1+EXP(-(INDEX(係数表!G:G,13) + $B347))))*(EXP(INDEX(係数表!H:H,13) + INDEX(係数表!I:I,13)*LN(INDEX(出力表!C:C,13)+1)))), MAX(0.00000001, (1-(1/(1+EXP(-(INDEX(係数表!G:G,13) + $B347)))))*(EXP(INDEX(係数表!H:H,13) + INDEX(係数表!I:I,13)*LN(INDEX(出力表!C:C,13)+1)))))))</f>
        <v>99.044869044258704</v>
      </c>
      <c r="AL347" t="e">
        <f>MIN(100, MAX(0, (100*(INDEX(出力表!D:D,13))/(EXP(INDEX(係数表!B:B,13) + $C347) + (INDEX(出力表!D:D,13)))) + (乱数表!$Y347*(Settings!B12/(((INDEX(出力表!D:D,13))+1)^INDEX(係数表!E:E,13)*INDEX(係数表!F:F,13))))))</f>
        <v>#VALUE!</v>
      </c>
      <c r="AM347" t="e">
        <f>MIN(100, MAX(0, (INDEX(出力表!D:D,13))*AK347/MAX(AL347, Settings!B3)))</f>
        <v>#VALUE!</v>
      </c>
      <c r="AN347">
        <f>IF(ISNUMBER(F347), INDEX(出力表!B:B,2)*F347, 0)+IF(ISNUMBER(I347), INDEX(出力表!B:B,3)*I347, 0)+IF(ISNUMBER(L347), INDEX(出力表!B:B,4)*L347, 0)+IF(ISNUMBER(O347), INDEX(出力表!B:B,5)*O347, 0)+IF(ISNUMBER(R347), INDEX(出力表!B:B,6)*R347, 0)+IF(ISNUMBER(U347), INDEX(出力表!B:B,7)*U347, 0)+IF(ISNUMBER(X347), INDEX(出力表!B:B,8)*X347, 0)+IF(ISNUMBER(AA347), INDEX(出力表!B:B,9)*AA347, 0)+IF(ISNUMBER(AD347), INDEX(出力表!B:B,10)*AD347, 0)+IF(ISNUMBER(AG347), INDEX(出力表!B:B,11)*AG347, 0)+IF(ISNUMBER(AJ347), INDEX(出力表!B:B,12)*AJ347, 0)+IF(ISNUMBER(AM347), INDEX(出力表!B:B,13)*AM347, 0)</f>
        <v>0</v>
      </c>
      <c r="AO347">
        <f>IF(ISNUMBER(F347), INDEX(出力表!B:B,2), 0)+IF(ISNUMBER(I347), INDEX(出力表!B:B,3), 0)+IF(ISNUMBER(L347), INDEX(出力表!B:B,4), 0)+IF(ISNUMBER(O347), INDEX(出力表!B:B,5), 0)+IF(ISNUMBER(R347), INDEX(出力表!B:B,6), 0)+IF(ISNUMBER(U347), INDEX(出力表!B:B,7), 0)+IF(ISNUMBER(X347), INDEX(出力表!B:B,8), 0)+IF(ISNUMBER(AA347), INDEX(出力表!B:B,9), 0)+IF(ISNUMBER(AD347), INDEX(出力表!B:B,10), 0)+IF(ISNUMBER(AG347), INDEX(出力表!B:B,11), 0)+IF(ISNUMBER(AJ347), INDEX(出力表!B:B,12), 0)+IF(ISNUMBER(AM347), INDEX(出力表!B:B,13), 0)</f>
        <v>0</v>
      </c>
      <c r="AP347" t="str">
        <f t="shared" si="5"/>
        <v/>
      </c>
    </row>
    <row r="348" spans="1:42" x14ac:dyDescent="0.2">
      <c r="A348">
        <v>347</v>
      </c>
      <c r="B348">
        <f>IF(UPPER(Settings!B4)="TRUE", 乱数表!$Z348*Settings!B10, 0)</f>
        <v>-0.84423402384345736</v>
      </c>
      <c r="C348">
        <f>IF(UPPER(Settings!B4)="TRUE", 乱数表!$AA348*Settings!B11, 0)</f>
        <v>0.13598071212785182</v>
      </c>
      <c r="D348">
        <f>MIN(100, MAX(0, 100*BETAINV(乱数表!$B348, MAX(0.00000001, (1/(1+EXP(-(INDEX(係数表!G:G,2) + $B348))))*(EXP(INDEX(係数表!H:H,2) + INDEX(係数表!I:I,2)*LN(INDEX(出力表!C:C,2)+1)))), MAX(0.00000001, (1-(1/(1+EXP(-(INDEX(係数表!G:G,2) + $B348)))))*(EXP(INDEX(係数表!H:H,2) + INDEX(係数表!I:I,2)*LN(INDEX(出力表!C:C,2)+1)))))))</f>
        <v>99.71294761240415</v>
      </c>
      <c r="E348" t="e">
        <f>MIN(100, MAX(0, (100*(INDEX(出力表!D:D,2))/(EXP(INDEX(係数表!B:B,2) + $C348) + (INDEX(出力表!D:D,2)))) + (乱数表!$N348*(Settings!B12/(((INDEX(出力表!D:D,2))+1)^INDEX(係数表!E:E,2)*INDEX(係数表!F:F,2))))))</f>
        <v>#VALUE!</v>
      </c>
      <c r="F348" t="e">
        <f>MIN(100, MAX(0, (INDEX(出力表!D:D,2))*D348/MAX(E348, Settings!B3)))</f>
        <v>#VALUE!</v>
      </c>
      <c r="G348">
        <f>MIN(100, MAX(0, 100*BETAINV(乱数表!$C348, MAX(0.00000001, (1/(1+EXP(-(INDEX(係数表!G:G,3) + $B348))))*(EXP(INDEX(係数表!H:H,3) + INDEX(係数表!I:I,3)*LN(INDEX(出力表!C:C,3)+1)))), MAX(0.00000001, (1-(1/(1+EXP(-(INDEX(係数表!G:G,3) + $B348)))))*(EXP(INDEX(係数表!H:H,3) + INDEX(係数表!I:I,3)*LN(INDEX(出力表!C:C,3)+1)))))))</f>
        <v>64.860893400186285</v>
      </c>
      <c r="H348" t="e">
        <f>MIN(100, MAX(0, (100*(INDEX(出力表!D:D,3))/(EXP(INDEX(係数表!B:B,3) + $C348) + (INDEX(出力表!D:D,3)))) + (乱数表!$O348*(Settings!B12/(((INDEX(出力表!D:D,3))+1)^INDEX(係数表!E:E,3)*INDEX(係数表!F:F,3))))))</f>
        <v>#VALUE!</v>
      </c>
      <c r="I348" t="e">
        <f>MIN(100, MAX(0, (INDEX(出力表!D:D,3))*G348/MAX(H348, Settings!B3)))</f>
        <v>#VALUE!</v>
      </c>
      <c r="J348">
        <f>MIN(100, MAX(0, 100*BETAINV(乱数表!$D348, MAX(0.00000001, (1/(1+EXP(-(INDEX(係数表!G:G,4) + $B348))))*(EXP(INDEX(係数表!H:H,4) + INDEX(係数表!I:I,4)*LN(INDEX(出力表!C:C,4)+1)))), MAX(0.00000001, (1-(1/(1+EXP(-(INDEX(係数表!G:G,4) + $B348)))))*(EXP(INDEX(係数表!H:H,4) + INDEX(係数表!I:I,4)*LN(INDEX(出力表!C:C,4)+1)))))))</f>
        <v>81.256199305739159</v>
      </c>
      <c r="K348" t="e">
        <f>MIN(100, MAX(0, (100*(INDEX(出力表!D:D,4))/(EXP(INDEX(係数表!B:B,4) + $C348) + (INDEX(出力表!D:D,4)))) + (乱数表!$P348*(Settings!B12/(((INDEX(出力表!D:D,4))+1)^INDEX(係数表!E:E,4)*INDEX(係数表!F:F,4))))))</f>
        <v>#VALUE!</v>
      </c>
      <c r="L348" t="e">
        <f>MIN(100, MAX(0, (INDEX(出力表!D:D,4))*J348/MAX(K348, Settings!B3)))</f>
        <v>#VALUE!</v>
      </c>
      <c r="M348">
        <f>MIN(100, MAX(0, 100*BETAINV(乱数表!$E348, MAX(0.00000001, (1/(1+EXP(-(INDEX(係数表!G:G,5) + $B348))))*(EXP(INDEX(係数表!H:H,5) + INDEX(係数表!I:I,5)*LN(INDEX(出力表!C:C,5)+1)))), MAX(0.00000001, (1-(1/(1+EXP(-(INDEX(係数表!G:G,5) + $B348)))))*(EXP(INDEX(係数表!H:H,5) + INDEX(係数表!I:I,5)*LN(INDEX(出力表!C:C,5)+1)))))))</f>
        <v>64.257258074202923</v>
      </c>
      <c r="N348" t="e">
        <f>MIN(100, MAX(0, (100*(INDEX(出力表!D:D,5))/(EXP(INDEX(係数表!B:B,5) + $C348) + (INDEX(出力表!D:D,5)))) + (乱数表!$Q348*(Settings!B12/(((INDEX(出力表!D:D,5))+1)^INDEX(係数表!E:E,5)*INDEX(係数表!F:F,5))))))</f>
        <v>#VALUE!</v>
      </c>
      <c r="O348" t="e">
        <f>MIN(100, MAX(0, (INDEX(出力表!D:D,5))*M348/MAX(N348, Settings!B3)))</f>
        <v>#VALUE!</v>
      </c>
      <c r="P348">
        <f>MIN(100, MAX(0, 100*BETAINV(乱数表!$F348, MAX(0.00000001, (1/(1+EXP(-(INDEX(係数表!G:G,6) + $B348))))*(EXP(INDEX(係数表!H:H,6) + INDEX(係数表!I:I,6)*LN(INDEX(出力表!C:C,6)+1)))), MAX(0.00000001, (1-(1/(1+EXP(-(INDEX(係数表!G:G,6) + $B348)))))*(EXP(INDEX(係数表!H:H,6) + INDEX(係数表!I:I,6)*LN(INDEX(出力表!C:C,6)+1)))))))</f>
        <v>42.352935786390894</v>
      </c>
      <c r="Q348" t="e">
        <f>MIN(100, MAX(0, (100*(INDEX(出力表!D:D,6))/(EXP(INDEX(係数表!B:B,6) + $C348) + (INDEX(出力表!D:D,6)))) + (乱数表!$R348*(Settings!B12/(((INDEX(出力表!D:D,6))+1)^INDEX(係数表!E:E,6)*INDEX(係数表!F:F,6))))))</f>
        <v>#VALUE!</v>
      </c>
      <c r="R348" t="e">
        <f>MIN(100, MAX(0, (INDEX(出力表!D:D,6))*P348/MAX(Q348, Settings!B3)))</f>
        <v>#VALUE!</v>
      </c>
      <c r="S348">
        <f>MIN(100, MAX(0, 100*BETAINV(乱数表!$G348, MAX(0.00000001, (1/(1+EXP(-(INDEX(係数表!G:G,7) + $B348))))*(EXP(INDEX(係数表!H:H,7) + INDEX(係数表!I:I,7)*LN(INDEX(出力表!C:C,7)+1)))), MAX(0.00000001, (1-(1/(1+EXP(-(INDEX(係数表!G:G,7) + $B348)))))*(EXP(INDEX(係数表!H:H,7) + INDEX(係数表!I:I,7)*LN(INDEX(出力表!C:C,7)+1)))))))</f>
        <v>55.762226932374567</v>
      </c>
      <c r="T348" t="e">
        <f>MIN(100, MAX(0, (100*(INDEX(出力表!D:D,7))/(EXP(INDEX(係数表!B:B,7) + $C348) + (INDEX(出力表!D:D,7)))) + (乱数表!$S348*(Settings!B12/(((INDEX(出力表!D:D,7))+1)^INDEX(係数表!E:E,7)*INDEX(係数表!F:F,7))))))</f>
        <v>#VALUE!</v>
      </c>
      <c r="U348" t="e">
        <f>MIN(100, MAX(0, (INDEX(出力表!D:D,7))*S348/MAX(T348, Settings!B3)))</f>
        <v>#VALUE!</v>
      </c>
      <c r="V348">
        <f>MIN(100, MAX(0, 100*BETAINV(乱数表!$H348, MAX(0.00000001, (1/(1+EXP(-(INDEX(係数表!G:G,8) + $B348))))*(EXP(INDEX(係数表!H:H,8) + INDEX(係数表!I:I,8)*LN(INDEX(出力表!C:C,8)+1)))), MAX(0.00000001, (1-(1/(1+EXP(-(INDEX(係数表!G:G,8) + $B348)))))*(EXP(INDEX(係数表!H:H,8) + INDEX(係数表!I:I,8)*LN(INDEX(出力表!C:C,8)+1)))))))</f>
        <v>94.756745654124202</v>
      </c>
      <c r="W348" t="e">
        <f>MIN(100, MAX(0, (100*(INDEX(出力表!D:D,8))/(EXP(INDEX(係数表!B:B,8) + $C348) + (INDEX(出力表!D:D,8)))) + (乱数表!$T348*(Settings!B12/(((INDEX(出力表!D:D,8))+1)^INDEX(係数表!E:E,8)*INDEX(係数表!F:F,8))))))</f>
        <v>#VALUE!</v>
      </c>
      <c r="X348" t="e">
        <f>MIN(100, MAX(0, (INDEX(出力表!D:D,8))*V348/MAX(W348, Settings!B3)))</f>
        <v>#VALUE!</v>
      </c>
      <c r="Y348">
        <f>MIN(100, MAX(0, 100*BETAINV(乱数表!$I348, MAX(0.00000001, (1/(1+EXP(-(INDEX(係数表!G:G,9) + $B348))))*(EXP(INDEX(係数表!H:H,9) + INDEX(係数表!I:I,9)*LN(INDEX(出力表!C:C,9)+1)))), MAX(0.00000001, (1-(1/(1+EXP(-(INDEX(係数表!G:G,9) + $B348)))))*(EXP(INDEX(係数表!H:H,9) + INDEX(係数表!I:I,9)*LN(INDEX(出力表!C:C,9)+1)))))))</f>
        <v>89.924360505460214</v>
      </c>
      <c r="Z348" t="e">
        <f>MIN(100, MAX(0, (100*(INDEX(出力表!D:D,9))/(EXP(INDEX(係数表!B:B,9) + $C348) + (INDEX(出力表!D:D,9)))) + (乱数表!$U348*(Settings!B12/(((INDEX(出力表!D:D,9))+1)^INDEX(係数表!E:E,9)*INDEX(係数表!F:F,9))))))</f>
        <v>#VALUE!</v>
      </c>
      <c r="AA348" t="e">
        <f>MIN(100, MAX(0, (INDEX(出力表!D:D,9))*Y348/MAX(Z348, Settings!B3)))</f>
        <v>#VALUE!</v>
      </c>
      <c r="AB348">
        <f>MIN(100, MAX(0, 100*BETAINV(乱数表!$J348, MAX(0.00000001, (1/(1+EXP(-(INDEX(係数表!G:G,10) + $B348))))*(EXP(INDEX(係数表!H:H,10) + INDEX(係数表!I:I,10)*LN(INDEX(出力表!C:C,10)+1)))), MAX(0.00000001, (1-(1/(1+EXP(-(INDEX(係数表!G:G,10) + $B348)))))*(EXP(INDEX(係数表!H:H,10) + INDEX(係数表!I:I,10)*LN(INDEX(出力表!C:C,10)+1)))))))</f>
        <v>95.987927806721302</v>
      </c>
      <c r="AC348" t="e">
        <f>MIN(100, MAX(0, (100*(INDEX(出力表!D:D,10))/(EXP(INDEX(係数表!B:B,10) + $C348) + (INDEX(出力表!D:D,10)))) + (乱数表!$V348*(Settings!B12/(((INDEX(出力表!D:D,10))+1)^INDEX(係数表!E:E,10)*INDEX(係数表!F:F,10))))))</f>
        <v>#VALUE!</v>
      </c>
      <c r="AD348" t="e">
        <f>MIN(100, MAX(0, (INDEX(出力表!D:D,10))*AB348/MAX(AC348, Settings!B3)))</f>
        <v>#VALUE!</v>
      </c>
      <c r="AE348">
        <f>MIN(100, MAX(0, 100*BETAINV(乱数表!$K348, MAX(0.00000001, (1/(1+EXP(-(INDEX(係数表!G:G,11) + $B348))))*(EXP(INDEX(係数表!H:H,11) + INDEX(係数表!I:I,11)*LN(INDEX(出力表!C:C,11)+1)))), MAX(0.00000001, (1-(1/(1+EXP(-(INDEX(係数表!G:G,11) + $B348)))))*(EXP(INDEX(係数表!H:H,11) + INDEX(係数表!I:I,11)*LN(INDEX(出力表!C:C,11)+1)))))))</f>
        <v>93.599267912528632</v>
      </c>
      <c r="AF348" t="e">
        <f>MIN(100, MAX(0, (100*(INDEX(出力表!D:D,11))/(EXP(INDEX(係数表!B:B,11) + $C348) + (INDEX(出力表!D:D,11)))) + (乱数表!$W348*(Settings!B12/(((INDEX(出力表!D:D,11))+1)^INDEX(係数表!E:E,11)*INDEX(係数表!F:F,11))))))</f>
        <v>#VALUE!</v>
      </c>
      <c r="AG348" t="e">
        <f>MIN(100, MAX(0, (INDEX(出力表!D:D,11))*AE348/MAX(AF348, Settings!B3)))</f>
        <v>#VALUE!</v>
      </c>
      <c r="AH348">
        <f>MIN(100, MAX(0, 100*BETAINV(乱数表!$L348, MAX(0.00000001, (1/(1+EXP(-(INDEX(係数表!G:G,12) + $B348))))*(EXP(INDEX(係数表!H:H,12) + INDEX(係数表!I:I,12)*LN(INDEX(出力表!C:C,12)+1)))), MAX(0.00000001, (1-(1/(1+EXP(-(INDEX(係数表!G:G,12) + $B348)))))*(EXP(INDEX(係数表!H:H,12) + INDEX(係数表!I:I,12)*LN(INDEX(出力表!C:C,12)+1)))))))</f>
        <v>95.756044513950286</v>
      </c>
      <c r="AI348" t="e">
        <f>MIN(100, MAX(0, (100*(INDEX(出力表!D:D,12))/(EXP(INDEX(係数表!B:B,12) + $C348) + (INDEX(出力表!D:D,12)))) + (乱数表!$X348*(Settings!B12/(((INDEX(出力表!D:D,12))+1)^INDEX(係数表!E:E,12)*INDEX(係数表!F:F,12))))))</f>
        <v>#VALUE!</v>
      </c>
      <c r="AJ348" t="e">
        <f>MIN(100, MAX(0, (INDEX(出力表!D:D,12))*AH348/MAX(AI348, Settings!B3)))</f>
        <v>#VALUE!</v>
      </c>
      <c r="AK348">
        <f>MIN(100, MAX(0, 100*BETAINV(乱数表!$M348, MAX(0.00000001, (1/(1+EXP(-(INDEX(係数表!G:G,13) + $B348))))*(EXP(INDEX(係数表!H:H,13) + INDEX(係数表!I:I,13)*LN(INDEX(出力表!C:C,13)+1)))), MAX(0.00000001, (1-(1/(1+EXP(-(INDEX(係数表!G:G,13) + $B348)))))*(EXP(INDEX(係数表!H:H,13) + INDEX(係数表!I:I,13)*LN(INDEX(出力表!C:C,13)+1)))))))</f>
        <v>97.713118080525433</v>
      </c>
      <c r="AL348" t="e">
        <f>MIN(100, MAX(0, (100*(INDEX(出力表!D:D,13))/(EXP(INDEX(係数表!B:B,13) + $C348) + (INDEX(出力表!D:D,13)))) + (乱数表!$Y348*(Settings!B12/(((INDEX(出力表!D:D,13))+1)^INDEX(係数表!E:E,13)*INDEX(係数表!F:F,13))))))</f>
        <v>#VALUE!</v>
      </c>
      <c r="AM348" t="e">
        <f>MIN(100, MAX(0, (INDEX(出力表!D:D,13))*AK348/MAX(AL348, Settings!B3)))</f>
        <v>#VALUE!</v>
      </c>
      <c r="AN348">
        <f>IF(ISNUMBER(F348), INDEX(出力表!B:B,2)*F348, 0)+IF(ISNUMBER(I348), INDEX(出力表!B:B,3)*I348, 0)+IF(ISNUMBER(L348), INDEX(出力表!B:B,4)*L348, 0)+IF(ISNUMBER(O348), INDEX(出力表!B:B,5)*O348, 0)+IF(ISNUMBER(R348), INDEX(出力表!B:B,6)*R348, 0)+IF(ISNUMBER(U348), INDEX(出力表!B:B,7)*U348, 0)+IF(ISNUMBER(X348), INDEX(出力表!B:B,8)*X348, 0)+IF(ISNUMBER(AA348), INDEX(出力表!B:B,9)*AA348, 0)+IF(ISNUMBER(AD348), INDEX(出力表!B:B,10)*AD348, 0)+IF(ISNUMBER(AG348), INDEX(出力表!B:B,11)*AG348, 0)+IF(ISNUMBER(AJ348), INDEX(出力表!B:B,12)*AJ348, 0)+IF(ISNUMBER(AM348), INDEX(出力表!B:B,13)*AM348, 0)</f>
        <v>0</v>
      </c>
      <c r="AO348">
        <f>IF(ISNUMBER(F348), INDEX(出力表!B:B,2), 0)+IF(ISNUMBER(I348), INDEX(出力表!B:B,3), 0)+IF(ISNUMBER(L348), INDEX(出力表!B:B,4), 0)+IF(ISNUMBER(O348), INDEX(出力表!B:B,5), 0)+IF(ISNUMBER(R348), INDEX(出力表!B:B,6), 0)+IF(ISNUMBER(U348), INDEX(出力表!B:B,7), 0)+IF(ISNUMBER(X348), INDEX(出力表!B:B,8), 0)+IF(ISNUMBER(AA348), INDEX(出力表!B:B,9), 0)+IF(ISNUMBER(AD348), INDEX(出力表!B:B,10), 0)+IF(ISNUMBER(AG348), INDEX(出力表!B:B,11), 0)+IF(ISNUMBER(AJ348), INDEX(出力表!B:B,12), 0)+IF(ISNUMBER(AM348), INDEX(出力表!B:B,13), 0)</f>
        <v>0</v>
      </c>
      <c r="AP348" t="str">
        <f t="shared" si="5"/>
        <v/>
      </c>
    </row>
    <row r="349" spans="1:42" x14ac:dyDescent="0.2">
      <c r="A349">
        <v>348</v>
      </c>
      <c r="B349">
        <f>IF(UPPER(Settings!B4)="TRUE", 乱数表!$Z349*Settings!B10, 0)</f>
        <v>-0.33170984518900043</v>
      </c>
      <c r="C349">
        <f>IF(UPPER(Settings!B4)="TRUE", 乱数表!$AA349*Settings!B11, 0)</f>
        <v>8.2460118935086632E-2</v>
      </c>
      <c r="D349">
        <f>MIN(100, MAX(0, 100*BETAINV(乱数表!$B349, MAX(0.00000001, (1/(1+EXP(-(INDEX(係数表!G:G,2) + $B349))))*(EXP(INDEX(係数表!H:H,2) + INDEX(係数表!I:I,2)*LN(INDEX(出力表!C:C,2)+1)))), MAX(0.00000001, (1-(1/(1+EXP(-(INDEX(係数表!G:G,2) + $B349)))))*(EXP(INDEX(係数表!H:H,2) + INDEX(係数表!I:I,2)*LN(INDEX(出力表!C:C,2)+1)))))))</f>
        <v>88.215542669998541</v>
      </c>
      <c r="E349" t="e">
        <f>MIN(100, MAX(0, (100*(INDEX(出力表!D:D,2))/(EXP(INDEX(係数表!B:B,2) + $C349) + (INDEX(出力表!D:D,2)))) + (乱数表!$N349*(Settings!B12/(((INDEX(出力表!D:D,2))+1)^INDEX(係数表!E:E,2)*INDEX(係数表!F:F,2))))))</f>
        <v>#VALUE!</v>
      </c>
      <c r="F349" t="e">
        <f>MIN(100, MAX(0, (INDEX(出力表!D:D,2))*D349/MAX(E349, Settings!B3)))</f>
        <v>#VALUE!</v>
      </c>
      <c r="G349">
        <f>MIN(100, MAX(0, 100*BETAINV(乱数表!$C349, MAX(0.00000001, (1/(1+EXP(-(INDEX(係数表!G:G,3) + $B349))))*(EXP(INDEX(係数表!H:H,3) + INDEX(係数表!I:I,3)*LN(INDEX(出力表!C:C,3)+1)))), MAX(0.00000001, (1-(1/(1+EXP(-(INDEX(係数表!G:G,3) + $B349)))))*(EXP(INDEX(係数表!H:H,3) + INDEX(係数表!I:I,3)*LN(INDEX(出力表!C:C,3)+1)))))))</f>
        <v>92.376110201195701</v>
      </c>
      <c r="H349" t="e">
        <f>MIN(100, MAX(0, (100*(INDEX(出力表!D:D,3))/(EXP(INDEX(係数表!B:B,3) + $C349) + (INDEX(出力表!D:D,3)))) + (乱数表!$O349*(Settings!B12/(((INDEX(出力表!D:D,3))+1)^INDEX(係数表!E:E,3)*INDEX(係数表!F:F,3))))))</f>
        <v>#VALUE!</v>
      </c>
      <c r="I349" t="e">
        <f>MIN(100, MAX(0, (INDEX(出力表!D:D,3))*G349/MAX(H349, Settings!B3)))</f>
        <v>#VALUE!</v>
      </c>
      <c r="J349">
        <f>MIN(100, MAX(0, 100*BETAINV(乱数表!$D349, MAX(0.00000001, (1/(1+EXP(-(INDEX(係数表!G:G,4) + $B349))))*(EXP(INDEX(係数表!H:H,4) + INDEX(係数表!I:I,4)*LN(INDEX(出力表!C:C,4)+1)))), MAX(0.00000001, (1-(1/(1+EXP(-(INDEX(係数表!G:G,4) + $B349)))))*(EXP(INDEX(係数表!H:H,4) + INDEX(係数表!I:I,4)*LN(INDEX(出力表!C:C,4)+1)))))))</f>
        <v>81.55604563311698</v>
      </c>
      <c r="K349" t="e">
        <f>MIN(100, MAX(0, (100*(INDEX(出力表!D:D,4))/(EXP(INDEX(係数表!B:B,4) + $C349) + (INDEX(出力表!D:D,4)))) + (乱数表!$P349*(Settings!B12/(((INDEX(出力表!D:D,4))+1)^INDEX(係数表!E:E,4)*INDEX(係数表!F:F,4))))))</f>
        <v>#VALUE!</v>
      </c>
      <c r="L349" t="e">
        <f>MIN(100, MAX(0, (INDEX(出力表!D:D,4))*J349/MAX(K349, Settings!B3)))</f>
        <v>#VALUE!</v>
      </c>
      <c r="M349">
        <f>MIN(100, MAX(0, 100*BETAINV(乱数表!$E349, MAX(0.00000001, (1/(1+EXP(-(INDEX(係数表!G:G,5) + $B349))))*(EXP(INDEX(係数表!H:H,5) + INDEX(係数表!I:I,5)*LN(INDEX(出力表!C:C,5)+1)))), MAX(0.00000001, (1-(1/(1+EXP(-(INDEX(係数表!G:G,5) + $B349)))))*(EXP(INDEX(係数表!H:H,5) + INDEX(係数表!I:I,5)*LN(INDEX(出力表!C:C,5)+1)))))))</f>
        <v>97.316803385498957</v>
      </c>
      <c r="N349" t="e">
        <f>MIN(100, MAX(0, (100*(INDEX(出力表!D:D,5))/(EXP(INDEX(係数表!B:B,5) + $C349) + (INDEX(出力表!D:D,5)))) + (乱数表!$Q349*(Settings!B12/(((INDEX(出力表!D:D,5))+1)^INDEX(係数表!E:E,5)*INDEX(係数表!F:F,5))))))</f>
        <v>#VALUE!</v>
      </c>
      <c r="O349" t="e">
        <f>MIN(100, MAX(0, (INDEX(出力表!D:D,5))*M349/MAX(N349, Settings!B3)))</f>
        <v>#VALUE!</v>
      </c>
      <c r="P349">
        <f>MIN(100, MAX(0, 100*BETAINV(乱数表!$F349, MAX(0.00000001, (1/(1+EXP(-(INDEX(係数表!G:G,6) + $B349))))*(EXP(INDEX(係数表!H:H,6) + INDEX(係数表!I:I,6)*LN(INDEX(出力表!C:C,6)+1)))), MAX(0.00000001, (1-(1/(1+EXP(-(INDEX(係数表!G:G,6) + $B349)))))*(EXP(INDEX(係数表!H:H,6) + INDEX(係数表!I:I,6)*LN(INDEX(出力表!C:C,6)+1)))))))</f>
        <v>92.918419135837297</v>
      </c>
      <c r="Q349" t="e">
        <f>MIN(100, MAX(0, (100*(INDEX(出力表!D:D,6))/(EXP(INDEX(係数表!B:B,6) + $C349) + (INDEX(出力表!D:D,6)))) + (乱数表!$R349*(Settings!B12/(((INDEX(出力表!D:D,6))+1)^INDEX(係数表!E:E,6)*INDEX(係数表!F:F,6))))))</f>
        <v>#VALUE!</v>
      </c>
      <c r="R349" t="e">
        <f>MIN(100, MAX(0, (INDEX(出力表!D:D,6))*P349/MAX(Q349, Settings!B3)))</f>
        <v>#VALUE!</v>
      </c>
      <c r="S349">
        <f>MIN(100, MAX(0, 100*BETAINV(乱数表!$G349, MAX(0.00000001, (1/(1+EXP(-(INDEX(係数表!G:G,7) + $B349))))*(EXP(INDEX(係数表!H:H,7) + INDEX(係数表!I:I,7)*LN(INDEX(出力表!C:C,7)+1)))), MAX(0.00000001, (1-(1/(1+EXP(-(INDEX(係数表!G:G,7) + $B349)))))*(EXP(INDEX(係数表!H:H,7) + INDEX(係数表!I:I,7)*LN(INDEX(出力表!C:C,7)+1)))))))</f>
        <v>85.971734798793335</v>
      </c>
      <c r="T349" t="e">
        <f>MIN(100, MAX(0, (100*(INDEX(出力表!D:D,7))/(EXP(INDEX(係数表!B:B,7) + $C349) + (INDEX(出力表!D:D,7)))) + (乱数表!$S349*(Settings!B12/(((INDEX(出力表!D:D,7))+1)^INDEX(係数表!E:E,7)*INDEX(係数表!F:F,7))))))</f>
        <v>#VALUE!</v>
      </c>
      <c r="U349" t="e">
        <f>MIN(100, MAX(0, (INDEX(出力表!D:D,7))*S349/MAX(T349, Settings!B3)))</f>
        <v>#VALUE!</v>
      </c>
      <c r="V349">
        <f>MIN(100, MAX(0, 100*BETAINV(乱数表!$H349, MAX(0.00000001, (1/(1+EXP(-(INDEX(係数表!G:G,8) + $B349))))*(EXP(INDEX(係数表!H:H,8) + INDEX(係数表!I:I,8)*LN(INDEX(出力表!C:C,8)+1)))), MAX(0.00000001, (1-(1/(1+EXP(-(INDEX(係数表!G:G,8) + $B349)))))*(EXP(INDEX(係数表!H:H,8) + INDEX(係数表!I:I,8)*LN(INDEX(出力表!C:C,8)+1)))))))</f>
        <v>90.246268480590757</v>
      </c>
      <c r="W349" t="e">
        <f>MIN(100, MAX(0, (100*(INDEX(出力表!D:D,8))/(EXP(INDEX(係数表!B:B,8) + $C349) + (INDEX(出力表!D:D,8)))) + (乱数表!$T349*(Settings!B12/(((INDEX(出力表!D:D,8))+1)^INDEX(係数表!E:E,8)*INDEX(係数表!F:F,8))))))</f>
        <v>#VALUE!</v>
      </c>
      <c r="X349" t="e">
        <f>MIN(100, MAX(0, (INDEX(出力表!D:D,8))*V349/MAX(W349, Settings!B3)))</f>
        <v>#VALUE!</v>
      </c>
      <c r="Y349">
        <f>MIN(100, MAX(0, 100*BETAINV(乱数表!$I349, MAX(0.00000001, (1/(1+EXP(-(INDEX(係数表!G:G,9) + $B349))))*(EXP(INDEX(係数表!H:H,9) + INDEX(係数表!I:I,9)*LN(INDEX(出力表!C:C,9)+1)))), MAX(0.00000001, (1-(1/(1+EXP(-(INDEX(係数表!G:G,9) + $B349)))))*(EXP(INDEX(係数表!H:H,9) + INDEX(係数表!I:I,9)*LN(INDEX(出力表!C:C,9)+1)))))))</f>
        <v>95.510603470011816</v>
      </c>
      <c r="Z349" t="e">
        <f>MIN(100, MAX(0, (100*(INDEX(出力表!D:D,9))/(EXP(INDEX(係数表!B:B,9) + $C349) + (INDEX(出力表!D:D,9)))) + (乱数表!$U349*(Settings!B12/(((INDEX(出力表!D:D,9))+1)^INDEX(係数表!E:E,9)*INDEX(係数表!F:F,9))))))</f>
        <v>#VALUE!</v>
      </c>
      <c r="AA349" t="e">
        <f>MIN(100, MAX(0, (INDEX(出力表!D:D,9))*Y349/MAX(Z349, Settings!B3)))</f>
        <v>#VALUE!</v>
      </c>
      <c r="AB349">
        <f>MIN(100, MAX(0, 100*BETAINV(乱数表!$J349, MAX(0.00000001, (1/(1+EXP(-(INDEX(係数表!G:G,10) + $B349))))*(EXP(INDEX(係数表!H:H,10) + INDEX(係数表!I:I,10)*LN(INDEX(出力表!C:C,10)+1)))), MAX(0.00000001, (1-(1/(1+EXP(-(INDEX(係数表!G:G,10) + $B349)))))*(EXP(INDEX(係数表!H:H,10) + INDEX(係数表!I:I,10)*LN(INDEX(出力表!C:C,10)+1)))))))</f>
        <v>96.414809741509799</v>
      </c>
      <c r="AC349" t="e">
        <f>MIN(100, MAX(0, (100*(INDEX(出力表!D:D,10))/(EXP(INDEX(係数表!B:B,10) + $C349) + (INDEX(出力表!D:D,10)))) + (乱数表!$V349*(Settings!B12/(((INDEX(出力表!D:D,10))+1)^INDEX(係数表!E:E,10)*INDEX(係数表!F:F,10))))))</f>
        <v>#VALUE!</v>
      </c>
      <c r="AD349" t="e">
        <f>MIN(100, MAX(0, (INDEX(出力表!D:D,10))*AB349/MAX(AC349, Settings!B3)))</f>
        <v>#VALUE!</v>
      </c>
      <c r="AE349">
        <f>MIN(100, MAX(0, 100*BETAINV(乱数表!$K349, MAX(0.00000001, (1/(1+EXP(-(INDEX(係数表!G:G,11) + $B349))))*(EXP(INDEX(係数表!H:H,11) + INDEX(係数表!I:I,11)*LN(INDEX(出力表!C:C,11)+1)))), MAX(0.00000001, (1-(1/(1+EXP(-(INDEX(係数表!G:G,11) + $B349)))))*(EXP(INDEX(係数表!H:H,11) + INDEX(係数表!I:I,11)*LN(INDEX(出力表!C:C,11)+1)))))))</f>
        <v>84.696588316637971</v>
      </c>
      <c r="AF349" t="e">
        <f>MIN(100, MAX(0, (100*(INDEX(出力表!D:D,11))/(EXP(INDEX(係数表!B:B,11) + $C349) + (INDEX(出力表!D:D,11)))) + (乱数表!$W349*(Settings!B12/(((INDEX(出力表!D:D,11))+1)^INDEX(係数表!E:E,11)*INDEX(係数表!F:F,11))))))</f>
        <v>#VALUE!</v>
      </c>
      <c r="AG349" t="e">
        <f>MIN(100, MAX(0, (INDEX(出力表!D:D,11))*AE349/MAX(AF349, Settings!B3)))</f>
        <v>#VALUE!</v>
      </c>
      <c r="AH349">
        <f>MIN(100, MAX(0, 100*BETAINV(乱数表!$L349, MAX(0.00000001, (1/(1+EXP(-(INDEX(係数表!G:G,12) + $B349))))*(EXP(INDEX(係数表!H:H,12) + INDEX(係数表!I:I,12)*LN(INDEX(出力表!C:C,12)+1)))), MAX(0.00000001, (1-(1/(1+EXP(-(INDEX(係数表!G:G,12) + $B349)))))*(EXP(INDEX(係数表!H:H,12) + INDEX(係数表!I:I,12)*LN(INDEX(出力表!C:C,12)+1)))))))</f>
        <v>98.032569939970401</v>
      </c>
      <c r="AI349" t="e">
        <f>MIN(100, MAX(0, (100*(INDEX(出力表!D:D,12))/(EXP(INDEX(係数表!B:B,12) + $C349) + (INDEX(出力表!D:D,12)))) + (乱数表!$X349*(Settings!B12/(((INDEX(出力表!D:D,12))+1)^INDEX(係数表!E:E,12)*INDEX(係数表!F:F,12))))))</f>
        <v>#VALUE!</v>
      </c>
      <c r="AJ349" t="e">
        <f>MIN(100, MAX(0, (INDEX(出力表!D:D,12))*AH349/MAX(AI349, Settings!B3)))</f>
        <v>#VALUE!</v>
      </c>
      <c r="AK349">
        <f>MIN(100, MAX(0, 100*BETAINV(乱数表!$M349, MAX(0.00000001, (1/(1+EXP(-(INDEX(係数表!G:G,13) + $B349))))*(EXP(INDEX(係数表!H:H,13) + INDEX(係数表!I:I,13)*LN(INDEX(出力表!C:C,13)+1)))), MAX(0.00000001, (1-(1/(1+EXP(-(INDEX(係数表!G:G,13) + $B349)))))*(EXP(INDEX(係数表!H:H,13) + INDEX(係数表!I:I,13)*LN(INDEX(出力表!C:C,13)+1)))))))</f>
        <v>98.156675660531008</v>
      </c>
      <c r="AL349" t="e">
        <f>MIN(100, MAX(0, (100*(INDEX(出力表!D:D,13))/(EXP(INDEX(係数表!B:B,13) + $C349) + (INDEX(出力表!D:D,13)))) + (乱数表!$Y349*(Settings!B12/(((INDEX(出力表!D:D,13))+1)^INDEX(係数表!E:E,13)*INDEX(係数表!F:F,13))))))</f>
        <v>#VALUE!</v>
      </c>
      <c r="AM349" t="e">
        <f>MIN(100, MAX(0, (INDEX(出力表!D:D,13))*AK349/MAX(AL349, Settings!B3)))</f>
        <v>#VALUE!</v>
      </c>
      <c r="AN349">
        <f>IF(ISNUMBER(F349), INDEX(出力表!B:B,2)*F349, 0)+IF(ISNUMBER(I349), INDEX(出力表!B:B,3)*I349, 0)+IF(ISNUMBER(L349), INDEX(出力表!B:B,4)*L349, 0)+IF(ISNUMBER(O349), INDEX(出力表!B:B,5)*O349, 0)+IF(ISNUMBER(R349), INDEX(出力表!B:B,6)*R349, 0)+IF(ISNUMBER(U349), INDEX(出力表!B:B,7)*U349, 0)+IF(ISNUMBER(X349), INDEX(出力表!B:B,8)*X349, 0)+IF(ISNUMBER(AA349), INDEX(出力表!B:B,9)*AA349, 0)+IF(ISNUMBER(AD349), INDEX(出力表!B:B,10)*AD349, 0)+IF(ISNUMBER(AG349), INDEX(出力表!B:B,11)*AG349, 0)+IF(ISNUMBER(AJ349), INDEX(出力表!B:B,12)*AJ349, 0)+IF(ISNUMBER(AM349), INDEX(出力表!B:B,13)*AM349, 0)</f>
        <v>0</v>
      </c>
      <c r="AO349">
        <f>IF(ISNUMBER(F349), INDEX(出力表!B:B,2), 0)+IF(ISNUMBER(I349), INDEX(出力表!B:B,3), 0)+IF(ISNUMBER(L349), INDEX(出力表!B:B,4), 0)+IF(ISNUMBER(O349), INDEX(出力表!B:B,5), 0)+IF(ISNUMBER(R349), INDEX(出力表!B:B,6), 0)+IF(ISNUMBER(U349), INDEX(出力表!B:B,7), 0)+IF(ISNUMBER(X349), INDEX(出力表!B:B,8), 0)+IF(ISNUMBER(AA349), INDEX(出力表!B:B,9), 0)+IF(ISNUMBER(AD349), INDEX(出力表!B:B,10), 0)+IF(ISNUMBER(AG349), INDEX(出力表!B:B,11), 0)+IF(ISNUMBER(AJ349), INDEX(出力表!B:B,12), 0)+IF(ISNUMBER(AM349), INDEX(出力表!B:B,13), 0)</f>
        <v>0</v>
      </c>
      <c r="AP349" t="str">
        <f t="shared" si="5"/>
        <v/>
      </c>
    </row>
    <row r="350" spans="1:42" x14ac:dyDescent="0.2">
      <c r="A350">
        <v>349</v>
      </c>
      <c r="B350">
        <f>IF(UPPER(Settings!B4)="TRUE", 乱数表!$Z350*Settings!B10, 0)</f>
        <v>-1.059350398417267</v>
      </c>
      <c r="C350">
        <f>IF(UPPER(Settings!B4)="TRUE", 乱数表!$AA350*Settings!B11, 0)</f>
        <v>-6.8665955567711406E-2</v>
      </c>
      <c r="D350">
        <f>MIN(100, MAX(0, 100*BETAINV(乱数表!$B350, MAX(0.00000001, (1/(1+EXP(-(INDEX(係数表!G:G,2) + $B350))))*(EXP(INDEX(係数表!H:H,2) + INDEX(係数表!I:I,2)*LN(INDEX(出力表!C:C,2)+1)))), MAX(0.00000001, (1-(1/(1+EXP(-(INDEX(係数表!G:G,2) + $B350)))))*(EXP(INDEX(係数表!H:H,2) + INDEX(係数表!I:I,2)*LN(INDEX(出力表!C:C,2)+1)))))))</f>
        <v>63.984687209242473</v>
      </c>
      <c r="E350" t="e">
        <f>MIN(100, MAX(0, (100*(INDEX(出力表!D:D,2))/(EXP(INDEX(係数表!B:B,2) + $C350) + (INDEX(出力表!D:D,2)))) + (乱数表!$N350*(Settings!B12/(((INDEX(出力表!D:D,2))+1)^INDEX(係数表!E:E,2)*INDEX(係数表!F:F,2))))))</f>
        <v>#VALUE!</v>
      </c>
      <c r="F350" t="e">
        <f>MIN(100, MAX(0, (INDEX(出力表!D:D,2))*D350/MAX(E350, Settings!B3)))</f>
        <v>#VALUE!</v>
      </c>
      <c r="G350">
        <f>MIN(100, MAX(0, 100*BETAINV(乱数表!$C350, MAX(0.00000001, (1/(1+EXP(-(INDEX(係数表!G:G,3) + $B350))))*(EXP(INDEX(係数表!H:H,3) + INDEX(係数表!I:I,3)*LN(INDEX(出力表!C:C,3)+1)))), MAX(0.00000001, (1-(1/(1+EXP(-(INDEX(係数表!G:G,3) + $B350)))))*(EXP(INDEX(係数表!H:H,3) + INDEX(係数表!I:I,3)*LN(INDEX(出力表!C:C,3)+1)))))))</f>
        <v>74.245042884821217</v>
      </c>
      <c r="H350" t="e">
        <f>MIN(100, MAX(0, (100*(INDEX(出力表!D:D,3))/(EXP(INDEX(係数表!B:B,3) + $C350) + (INDEX(出力表!D:D,3)))) + (乱数表!$O350*(Settings!B12/(((INDEX(出力表!D:D,3))+1)^INDEX(係数表!E:E,3)*INDEX(係数表!F:F,3))))))</f>
        <v>#VALUE!</v>
      </c>
      <c r="I350" t="e">
        <f>MIN(100, MAX(0, (INDEX(出力表!D:D,3))*G350/MAX(H350, Settings!B3)))</f>
        <v>#VALUE!</v>
      </c>
      <c r="J350">
        <f>MIN(100, MAX(0, 100*BETAINV(乱数表!$D350, MAX(0.00000001, (1/(1+EXP(-(INDEX(係数表!G:G,4) + $B350))))*(EXP(INDEX(係数表!H:H,4) + INDEX(係数表!I:I,4)*LN(INDEX(出力表!C:C,4)+1)))), MAX(0.00000001, (1-(1/(1+EXP(-(INDEX(係数表!G:G,4) + $B350)))))*(EXP(INDEX(係数表!H:H,4) + INDEX(係数表!I:I,4)*LN(INDEX(出力表!C:C,4)+1)))))))</f>
        <v>70.865194824106311</v>
      </c>
      <c r="K350" t="e">
        <f>MIN(100, MAX(0, (100*(INDEX(出力表!D:D,4))/(EXP(INDEX(係数表!B:B,4) + $C350) + (INDEX(出力表!D:D,4)))) + (乱数表!$P350*(Settings!B12/(((INDEX(出力表!D:D,4))+1)^INDEX(係数表!E:E,4)*INDEX(係数表!F:F,4))))))</f>
        <v>#VALUE!</v>
      </c>
      <c r="L350" t="e">
        <f>MIN(100, MAX(0, (INDEX(出力表!D:D,4))*J350/MAX(K350, Settings!B3)))</f>
        <v>#VALUE!</v>
      </c>
      <c r="M350">
        <f>MIN(100, MAX(0, 100*BETAINV(乱数表!$E350, MAX(0.00000001, (1/(1+EXP(-(INDEX(係数表!G:G,5) + $B350))))*(EXP(INDEX(係数表!H:H,5) + INDEX(係数表!I:I,5)*LN(INDEX(出力表!C:C,5)+1)))), MAX(0.00000001, (1-(1/(1+EXP(-(INDEX(係数表!G:G,5) + $B350)))))*(EXP(INDEX(係数表!H:H,5) + INDEX(係数表!I:I,5)*LN(INDEX(出力表!C:C,5)+1)))))))</f>
        <v>90.112162003171761</v>
      </c>
      <c r="N350" t="e">
        <f>MIN(100, MAX(0, (100*(INDEX(出力表!D:D,5))/(EXP(INDEX(係数表!B:B,5) + $C350) + (INDEX(出力表!D:D,5)))) + (乱数表!$Q350*(Settings!B12/(((INDEX(出力表!D:D,5))+1)^INDEX(係数表!E:E,5)*INDEX(係数表!F:F,5))))))</f>
        <v>#VALUE!</v>
      </c>
      <c r="O350" t="e">
        <f>MIN(100, MAX(0, (INDEX(出力表!D:D,5))*M350/MAX(N350, Settings!B3)))</f>
        <v>#VALUE!</v>
      </c>
      <c r="P350">
        <f>MIN(100, MAX(0, 100*BETAINV(乱数表!$F350, MAX(0.00000001, (1/(1+EXP(-(INDEX(係数表!G:G,6) + $B350))))*(EXP(INDEX(係数表!H:H,6) + INDEX(係数表!I:I,6)*LN(INDEX(出力表!C:C,6)+1)))), MAX(0.00000001, (1-(1/(1+EXP(-(INDEX(係数表!G:G,6) + $B350)))))*(EXP(INDEX(係数表!H:H,6) + INDEX(係数表!I:I,6)*LN(INDEX(出力表!C:C,6)+1)))))))</f>
        <v>34.486451668305776</v>
      </c>
      <c r="Q350" t="e">
        <f>MIN(100, MAX(0, (100*(INDEX(出力表!D:D,6))/(EXP(INDEX(係数表!B:B,6) + $C350) + (INDEX(出力表!D:D,6)))) + (乱数表!$R350*(Settings!B12/(((INDEX(出力表!D:D,6))+1)^INDEX(係数表!E:E,6)*INDEX(係数表!F:F,6))))))</f>
        <v>#VALUE!</v>
      </c>
      <c r="R350" t="e">
        <f>MIN(100, MAX(0, (INDEX(出力表!D:D,6))*P350/MAX(Q350, Settings!B3)))</f>
        <v>#VALUE!</v>
      </c>
      <c r="S350">
        <f>MIN(100, MAX(0, 100*BETAINV(乱数表!$G350, MAX(0.00000001, (1/(1+EXP(-(INDEX(係数表!G:G,7) + $B350))))*(EXP(INDEX(係数表!H:H,7) + INDEX(係数表!I:I,7)*LN(INDEX(出力表!C:C,7)+1)))), MAX(0.00000001, (1-(1/(1+EXP(-(INDEX(係数表!G:G,7) + $B350)))))*(EXP(INDEX(係数表!H:H,7) + INDEX(係数表!I:I,7)*LN(INDEX(出力表!C:C,7)+1)))))))</f>
        <v>56.001666833971619</v>
      </c>
      <c r="T350" t="e">
        <f>MIN(100, MAX(0, (100*(INDEX(出力表!D:D,7))/(EXP(INDEX(係数表!B:B,7) + $C350) + (INDEX(出力表!D:D,7)))) + (乱数表!$S350*(Settings!B12/(((INDEX(出力表!D:D,7))+1)^INDEX(係数表!E:E,7)*INDEX(係数表!F:F,7))))))</f>
        <v>#VALUE!</v>
      </c>
      <c r="U350" t="e">
        <f>MIN(100, MAX(0, (INDEX(出力表!D:D,7))*S350/MAX(T350, Settings!B3)))</f>
        <v>#VALUE!</v>
      </c>
      <c r="V350">
        <f>MIN(100, MAX(0, 100*BETAINV(乱数表!$H350, MAX(0.00000001, (1/(1+EXP(-(INDEX(係数表!G:G,8) + $B350))))*(EXP(INDEX(係数表!H:H,8) + INDEX(係数表!I:I,8)*LN(INDEX(出力表!C:C,8)+1)))), MAX(0.00000001, (1-(1/(1+EXP(-(INDEX(係数表!G:G,8) + $B350)))))*(EXP(INDEX(係数表!H:H,8) + INDEX(係数表!I:I,8)*LN(INDEX(出力表!C:C,8)+1)))))))</f>
        <v>45.484460594847569</v>
      </c>
      <c r="W350" t="e">
        <f>MIN(100, MAX(0, (100*(INDEX(出力表!D:D,8))/(EXP(INDEX(係数表!B:B,8) + $C350) + (INDEX(出力表!D:D,8)))) + (乱数表!$T350*(Settings!B12/(((INDEX(出力表!D:D,8))+1)^INDEX(係数表!E:E,8)*INDEX(係数表!F:F,8))))))</f>
        <v>#VALUE!</v>
      </c>
      <c r="X350" t="e">
        <f>MIN(100, MAX(0, (INDEX(出力表!D:D,8))*V350/MAX(W350, Settings!B3)))</f>
        <v>#VALUE!</v>
      </c>
      <c r="Y350">
        <f>MIN(100, MAX(0, 100*BETAINV(乱数表!$I350, MAX(0.00000001, (1/(1+EXP(-(INDEX(係数表!G:G,9) + $B350))))*(EXP(INDEX(係数表!H:H,9) + INDEX(係数表!I:I,9)*LN(INDEX(出力表!C:C,9)+1)))), MAX(0.00000001, (1-(1/(1+EXP(-(INDEX(係数表!G:G,9) + $B350)))))*(EXP(INDEX(係数表!H:H,9) + INDEX(係数表!I:I,9)*LN(INDEX(出力表!C:C,9)+1)))))))</f>
        <v>93.223701185010114</v>
      </c>
      <c r="Z350" t="e">
        <f>MIN(100, MAX(0, (100*(INDEX(出力表!D:D,9))/(EXP(INDEX(係数表!B:B,9) + $C350) + (INDEX(出力表!D:D,9)))) + (乱数表!$U350*(Settings!B12/(((INDEX(出力表!D:D,9))+1)^INDEX(係数表!E:E,9)*INDEX(係数表!F:F,9))))))</f>
        <v>#VALUE!</v>
      </c>
      <c r="AA350" t="e">
        <f>MIN(100, MAX(0, (INDEX(出力表!D:D,9))*Y350/MAX(Z350, Settings!B3)))</f>
        <v>#VALUE!</v>
      </c>
      <c r="AB350">
        <f>MIN(100, MAX(0, 100*BETAINV(乱数表!$J350, MAX(0.00000001, (1/(1+EXP(-(INDEX(係数表!G:G,10) + $B350))))*(EXP(INDEX(係数表!H:H,10) + INDEX(係数表!I:I,10)*LN(INDEX(出力表!C:C,10)+1)))), MAX(0.00000001, (1-(1/(1+EXP(-(INDEX(係数表!G:G,10) + $B350)))))*(EXP(INDEX(係数表!H:H,10) + INDEX(係数表!I:I,10)*LN(INDEX(出力表!C:C,10)+1)))))))</f>
        <v>87.112613934626509</v>
      </c>
      <c r="AC350" t="e">
        <f>MIN(100, MAX(0, (100*(INDEX(出力表!D:D,10))/(EXP(INDEX(係数表!B:B,10) + $C350) + (INDEX(出力表!D:D,10)))) + (乱数表!$V350*(Settings!B12/(((INDEX(出力表!D:D,10))+1)^INDEX(係数表!E:E,10)*INDEX(係数表!F:F,10))))))</f>
        <v>#VALUE!</v>
      </c>
      <c r="AD350" t="e">
        <f>MIN(100, MAX(0, (INDEX(出力表!D:D,10))*AB350/MAX(AC350, Settings!B3)))</f>
        <v>#VALUE!</v>
      </c>
      <c r="AE350">
        <f>MIN(100, MAX(0, 100*BETAINV(乱数表!$K350, MAX(0.00000001, (1/(1+EXP(-(INDEX(係数表!G:G,11) + $B350))))*(EXP(INDEX(係数表!H:H,11) + INDEX(係数表!I:I,11)*LN(INDEX(出力表!C:C,11)+1)))), MAX(0.00000001, (1-(1/(1+EXP(-(INDEX(係数表!G:G,11) + $B350)))))*(EXP(INDEX(係数表!H:H,11) + INDEX(係数表!I:I,11)*LN(INDEX(出力表!C:C,11)+1)))))))</f>
        <v>80.697291998311755</v>
      </c>
      <c r="AF350" t="e">
        <f>MIN(100, MAX(0, (100*(INDEX(出力表!D:D,11))/(EXP(INDEX(係数表!B:B,11) + $C350) + (INDEX(出力表!D:D,11)))) + (乱数表!$W350*(Settings!B12/(((INDEX(出力表!D:D,11))+1)^INDEX(係数表!E:E,11)*INDEX(係数表!F:F,11))))))</f>
        <v>#VALUE!</v>
      </c>
      <c r="AG350" t="e">
        <f>MIN(100, MAX(0, (INDEX(出力表!D:D,11))*AE350/MAX(AF350, Settings!B3)))</f>
        <v>#VALUE!</v>
      </c>
      <c r="AH350">
        <f>MIN(100, MAX(0, 100*BETAINV(乱数表!$L350, MAX(0.00000001, (1/(1+EXP(-(INDEX(係数表!G:G,12) + $B350))))*(EXP(INDEX(係数表!H:H,12) + INDEX(係数表!I:I,12)*LN(INDEX(出力表!C:C,12)+1)))), MAX(0.00000001, (1-(1/(1+EXP(-(INDEX(係数表!G:G,12) + $B350)))))*(EXP(INDEX(係数表!H:H,12) + INDEX(係数表!I:I,12)*LN(INDEX(出力表!C:C,12)+1)))))))</f>
        <v>65.902520025377186</v>
      </c>
      <c r="AI350" t="e">
        <f>MIN(100, MAX(0, (100*(INDEX(出力表!D:D,12))/(EXP(INDEX(係数表!B:B,12) + $C350) + (INDEX(出力表!D:D,12)))) + (乱数表!$X350*(Settings!B12/(((INDEX(出力表!D:D,12))+1)^INDEX(係数表!E:E,12)*INDEX(係数表!F:F,12))))))</f>
        <v>#VALUE!</v>
      </c>
      <c r="AJ350" t="e">
        <f>MIN(100, MAX(0, (INDEX(出力表!D:D,12))*AH350/MAX(AI350, Settings!B3)))</f>
        <v>#VALUE!</v>
      </c>
      <c r="AK350">
        <f>MIN(100, MAX(0, 100*BETAINV(乱数表!$M350, MAX(0.00000001, (1/(1+EXP(-(INDEX(係数表!G:G,13) + $B350))))*(EXP(INDEX(係数表!H:H,13) + INDEX(係数表!I:I,13)*LN(INDEX(出力表!C:C,13)+1)))), MAX(0.00000001, (1-(1/(1+EXP(-(INDEX(係数表!G:G,13) + $B350)))))*(EXP(INDEX(係数表!H:H,13) + INDEX(係数表!I:I,13)*LN(INDEX(出力表!C:C,13)+1)))))))</f>
        <v>74.992561254290791</v>
      </c>
      <c r="AL350" t="e">
        <f>MIN(100, MAX(0, (100*(INDEX(出力表!D:D,13))/(EXP(INDEX(係数表!B:B,13) + $C350) + (INDEX(出力表!D:D,13)))) + (乱数表!$Y350*(Settings!B12/(((INDEX(出力表!D:D,13))+1)^INDEX(係数表!E:E,13)*INDEX(係数表!F:F,13))))))</f>
        <v>#VALUE!</v>
      </c>
      <c r="AM350" t="e">
        <f>MIN(100, MAX(0, (INDEX(出力表!D:D,13))*AK350/MAX(AL350, Settings!B3)))</f>
        <v>#VALUE!</v>
      </c>
      <c r="AN350">
        <f>IF(ISNUMBER(F350), INDEX(出力表!B:B,2)*F350, 0)+IF(ISNUMBER(I350), INDEX(出力表!B:B,3)*I350, 0)+IF(ISNUMBER(L350), INDEX(出力表!B:B,4)*L350, 0)+IF(ISNUMBER(O350), INDEX(出力表!B:B,5)*O350, 0)+IF(ISNUMBER(R350), INDEX(出力表!B:B,6)*R350, 0)+IF(ISNUMBER(U350), INDEX(出力表!B:B,7)*U350, 0)+IF(ISNUMBER(X350), INDEX(出力表!B:B,8)*X350, 0)+IF(ISNUMBER(AA350), INDEX(出力表!B:B,9)*AA350, 0)+IF(ISNUMBER(AD350), INDEX(出力表!B:B,10)*AD350, 0)+IF(ISNUMBER(AG350), INDEX(出力表!B:B,11)*AG350, 0)+IF(ISNUMBER(AJ350), INDEX(出力表!B:B,12)*AJ350, 0)+IF(ISNUMBER(AM350), INDEX(出力表!B:B,13)*AM350, 0)</f>
        <v>0</v>
      </c>
      <c r="AO350">
        <f>IF(ISNUMBER(F350), INDEX(出力表!B:B,2), 0)+IF(ISNUMBER(I350), INDEX(出力表!B:B,3), 0)+IF(ISNUMBER(L350), INDEX(出力表!B:B,4), 0)+IF(ISNUMBER(O350), INDEX(出力表!B:B,5), 0)+IF(ISNUMBER(R350), INDEX(出力表!B:B,6), 0)+IF(ISNUMBER(U350), INDEX(出力表!B:B,7), 0)+IF(ISNUMBER(X350), INDEX(出力表!B:B,8), 0)+IF(ISNUMBER(AA350), INDEX(出力表!B:B,9), 0)+IF(ISNUMBER(AD350), INDEX(出力表!B:B,10), 0)+IF(ISNUMBER(AG350), INDEX(出力表!B:B,11), 0)+IF(ISNUMBER(AJ350), INDEX(出力表!B:B,12), 0)+IF(ISNUMBER(AM350), INDEX(出力表!B:B,13), 0)</f>
        <v>0</v>
      </c>
      <c r="AP350" t="str">
        <f t="shared" si="5"/>
        <v/>
      </c>
    </row>
    <row r="351" spans="1:42" x14ac:dyDescent="0.2">
      <c r="A351">
        <v>350</v>
      </c>
      <c r="B351">
        <f>IF(UPPER(Settings!B4)="TRUE", 乱数表!$Z351*Settings!B10, 0)</f>
        <v>-0.21235652080532647</v>
      </c>
      <c r="C351">
        <f>IF(UPPER(Settings!B4)="TRUE", 乱数表!$AA351*Settings!B11, 0)</f>
        <v>-4.2714597120202147E-2</v>
      </c>
      <c r="D351">
        <f>MIN(100, MAX(0, 100*BETAINV(乱数表!$B351, MAX(0.00000001, (1/(1+EXP(-(INDEX(係数表!G:G,2) + $B351))))*(EXP(INDEX(係数表!H:H,2) + INDEX(係数表!I:I,2)*LN(INDEX(出力表!C:C,2)+1)))), MAX(0.00000001, (1-(1/(1+EXP(-(INDEX(係数表!G:G,2) + $B351)))))*(EXP(INDEX(係数表!H:H,2) + INDEX(係数表!I:I,2)*LN(INDEX(出力表!C:C,2)+1)))))))</f>
        <v>96.433594968632548</v>
      </c>
      <c r="E351" t="e">
        <f>MIN(100, MAX(0, (100*(INDEX(出力表!D:D,2))/(EXP(INDEX(係数表!B:B,2) + $C351) + (INDEX(出力表!D:D,2)))) + (乱数表!$N351*(Settings!B12/(((INDEX(出力表!D:D,2))+1)^INDEX(係数表!E:E,2)*INDEX(係数表!F:F,2))))))</f>
        <v>#VALUE!</v>
      </c>
      <c r="F351" t="e">
        <f>MIN(100, MAX(0, (INDEX(出力表!D:D,2))*D351/MAX(E351, Settings!B3)))</f>
        <v>#VALUE!</v>
      </c>
      <c r="G351">
        <f>MIN(100, MAX(0, 100*BETAINV(乱数表!$C351, MAX(0.00000001, (1/(1+EXP(-(INDEX(係数表!G:G,3) + $B351))))*(EXP(INDEX(係数表!H:H,3) + INDEX(係数表!I:I,3)*LN(INDEX(出力表!C:C,3)+1)))), MAX(0.00000001, (1-(1/(1+EXP(-(INDEX(係数表!G:G,3) + $B351)))))*(EXP(INDEX(係数表!H:H,3) + INDEX(係数表!I:I,3)*LN(INDEX(出力表!C:C,3)+1)))))))</f>
        <v>92.218889969166725</v>
      </c>
      <c r="H351" t="e">
        <f>MIN(100, MAX(0, (100*(INDEX(出力表!D:D,3))/(EXP(INDEX(係数表!B:B,3) + $C351) + (INDEX(出力表!D:D,3)))) + (乱数表!$O351*(Settings!B12/(((INDEX(出力表!D:D,3))+1)^INDEX(係数表!E:E,3)*INDEX(係数表!F:F,3))))))</f>
        <v>#VALUE!</v>
      </c>
      <c r="I351" t="e">
        <f>MIN(100, MAX(0, (INDEX(出力表!D:D,3))*G351/MAX(H351, Settings!B3)))</f>
        <v>#VALUE!</v>
      </c>
      <c r="J351">
        <f>MIN(100, MAX(0, 100*BETAINV(乱数表!$D351, MAX(0.00000001, (1/(1+EXP(-(INDEX(係数表!G:G,4) + $B351))))*(EXP(INDEX(係数表!H:H,4) + INDEX(係数表!I:I,4)*LN(INDEX(出力表!C:C,4)+1)))), MAX(0.00000001, (1-(1/(1+EXP(-(INDEX(係数表!G:G,4) + $B351)))))*(EXP(INDEX(係数表!H:H,4) + INDEX(係数表!I:I,4)*LN(INDEX(出力表!C:C,4)+1)))))))</f>
        <v>88.091782692522671</v>
      </c>
      <c r="K351" t="e">
        <f>MIN(100, MAX(0, (100*(INDEX(出力表!D:D,4))/(EXP(INDEX(係数表!B:B,4) + $C351) + (INDEX(出力表!D:D,4)))) + (乱数表!$P351*(Settings!B12/(((INDEX(出力表!D:D,4))+1)^INDEX(係数表!E:E,4)*INDEX(係数表!F:F,4))))))</f>
        <v>#VALUE!</v>
      </c>
      <c r="L351" t="e">
        <f>MIN(100, MAX(0, (INDEX(出力表!D:D,4))*J351/MAX(K351, Settings!B3)))</f>
        <v>#VALUE!</v>
      </c>
      <c r="M351">
        <f>MIN(100, MAX(0, 100*BETAINV(乱数表!$E351, MAX(0.00000001, (1/(1+EXP(-(INDEX(係数表!G:G,5) + $B351))))*(EXP(INDEX(係数表!H:H,5) + INDEX(係数表!I:I,5)*LN(INDEX(出力表!C:C,5)+1)))), MAX(0.00000001, (1-(1/(1+EXP(-(INDEX(係数表!G:G,5) + $B351)))))*(EXP(INDEX(係数表!H:H,5) + INDEX(係数表!I:I,5)*LN(INDEX(出力表!C:C,5)+1)))))))</f>
        <v>87.043390144490914</v>
      </c>
      <c r="N351" t="e">
        <f>MIN(100, MAX(0, (100*(INDEX(出力表!D:D,5))/(EXP(INDEX(係数表!B:B,5) + $C351) + (INDEX(出力表!D:D,5)))) + (乱数表!$Q351*(Settings!B12/(((INDEX(出力表!D:D,5))+1)^INDEX(係数表!E:E,5)*INDEX(係数表!F:F,5))))))</f>
        <v>#VALUE!</v>
      </c>
      <c r="O351" t="e">
        <f>MIN(100, MAX(0, (INDEX(出力表!D:D,5))*M351/MAX(N351, Settings!B3)))</f>
        <v>#VALUE!</v>
      </c>
      <c r="P351">
        <f>MIN(100, MAX(0, 100*BETAINV(乱数表!$F351, MAX(0.00000001, (1/(1+EXP(-(INDEX(係数表!G:G,6) + $B351))))*(EXP(INDEX(係数表!H:H,6) + INDEX(係数表!I:I,6)*LN(INDEX(出力表!C:C,6)+1)))), MAX(0.00000001, (1-(1/(1+EXP(-(INDEX(係数表!G:G,6) + $B351)))))*(EXP(INDEX(係数表!H:H,6) + INDEX(係数表!I:I,6)*LN(INDEX(出力表!C:C,6)+1)))))))</f>
        <v>79.845705297333012</v>
      </c>
      <c r="Q351" t="e">
        <f>MIN(100, MAX(0, (100*(INDEX(出力表!D:D,6))/(EXP(INDEX(係数表!B:B,6) + $C351) + (INDEX(出力表!D:D,6)))) + (乱数表!$R351*(Settings!B12/(((INDEX(出力表!D:D,6))+1)^INDEX(係数表!E:E,6)*INDEX(係数表!F:F,6))))))</f>
        <v>#VALUE!</v>
      </c>
      <c r="R351" t="e">
        <f>MIN(100, MAX(0, (INDEX(出力表!D:D,6))*P351/MAX(Q351, Settings!B3)))</f>
        <v>#VALUE!</v>
      </c>
      <c r="S351">
        <f>MIN(100, MAX(0, 100*BETAINV(乱数表!$G351, MAX(0.00000001, (1/(1+EXP(-(INDEX(係数表!G:G,7) + $B351))))*(EXP(INDEX(係数表!H:H,7) + INDEX(係数表!I:I,7)*LN(INDEX(出力表!C:C,7)+1)))), MAX(0.00000001, (1-(1/(1+EXP(-(INDEX(係数表!G:G,7) + $B351)))))*(EXP(INDEX(係数表!H:H,7) + INDEX(係数表!I:I,7)*LN(INDEX(出力表!C:C,7)+1)))))))</f>
        <v>60.117597003874458</v>
      </c>
      <c r="T351" t="e">
        <f>MIN(100, MAX(0, (100*(INDEX(出力表!D:D,7))/(EXP(INDEX(係数表!B:B,7) + $C351) + (INDEX(出力表!D:D,7)))) + (乱数表!$S351*(Settings!B12/(((INDEX(出力表!D:D,7))+1)^INDEX(係数表!E:E,7)*INDEX(係数表!F:F,7))))))</f>
        <v>#VALUE!</v>
      </c>
      <c r="U351" t="e">
        <f>MIN(100, MAX(0, (INDEX(出力表!D:D,7))*S351/MAX(T351, Settings!B3)))</f>
        <v>#VALUE!</v>
      </c>
      <c r="V351">
        <f>MIN(100, MAX(0, 100*BETAINV(乱数表!$H351, MAX(0.00000001, (1/(1+EXP(-(INDEX(係数表!G:G,8) + $B351))))*(EXP(INDEX(係数表!H:H,8) + INDEX(係数表!I:I,8)*LN(INDEX(出力表!C:C,8)+1)))), MAX(0.00000001, (1-(1/(1+EXP(-(INDEX(係数表!G:G,8) + $B351)))))*(EXP(INDEX(係数表!H:H,8) + INDEX(係数表!I:I,8)*LN(INDEX(出力表!C:C,8)+1)))))))</f>
        <v>55.536616039109695</v>
      </c>
      <c r="W351" t="e">
        <f>MIN(100, MAX(0, (100*(INDEX(出力表!D:D,8))/(EXP(INDEX(係数表!B:B,8) + $C351) + (INDEX(出力表!D:D,8)))) + (乱数表!$T351*(Settings!B12/(((INDEX(出力表!D:D,8))+1)^INDEX(係数表!E:E,8)*INDEX(係数表!F:F,8))))))</f>
        <v>#VALUE!</v>
      </c>
      <c r="X351" t="e">
        <f>MIN(100, MAX(0, (INDEX(出力表!D:D,8))*V351/MAX(W351, Settings!B3)))</f>
        <v>#VALUE!</v>
      </c>
      <c r="Y351">
        <f>MIN(100, MAX(0, 100*BETAINV(乱数表!$I351, MAX(0.00000001, (1/(1+EXP(-(INDEX(係数表!G:G,9) + $B351))))*(EXP(INDEX(係数表!H:H,9) + INDEX(係数表!I:I,9)*LN(INDEX(出力表!C:C,9)+1)))), MAX(0.00000001, (1-(1/(1+EXP(-(INDEX(係数表!G:G,9) + $B351)))))*(EXP(INDEX(係数表!H:H,9) + INDEX(係数表!I:I,9)*LN(INDEX(出力表!C:C,9)+1)))))))</f>
        <v>87.942586866173258</v>
      </c>
      <c r="Z351" t="e">
        <f>MIN(100, MAX(0, (100*(INDEX(出力表!D:D,9))/(EXP(INDEX(係数表!B:B,9) + $C351) + (INDEX(出力表!D:D,9)))) + (乱数表!$U351*(Settings!B12/(((INDEX(出力表!D:D,9))+1)^INDEX(係数表!E:E,9)*INDEX(係数表!F:F,9))))))</f>
        <v>#VALUE!</v>
      </c>
      <c r="AA351" t="e">
        <f>MIN(100, MAX(0, (INDEX(出力表!D:D,9))*Y351/MAX(Z351, Settings!B3)))</f>
        <v>#VALUE!</v>
      </c>
      <c r="AB351">
        <f>MIN(100, MAX(0, 100*BETAINV(乱数表!$J351, MAX(0.00000001, (1/(1+EXP(-(INDEX(係数表!G:G,10) + $B351))))*(EXP(INDEX(係数表!H:H,10) + INDEX(係数表!I:I,10)*LN(INDEX(出力表!C:C,10)+1)))), MAX(0.00000001, (1-(1/(1+EXP(-(INDEX(係数表!G:G,10) + $B351)))))*(EXP(INDEX(係数表!H:H,10) + INDEX(係数表!I:I,10)*LN(INDEX(出力表!C:C,10)+1)))))))</f>
        <v>72.239328086218052</v>
      </c>
      <c r="AC351" t="e">
        <f>MIN(100, MAX(0, (100*(INDEX(出力表!D:D,10))/(EXP(INDEX(係数表!B:B,10) + $C351) + (INDEX(出力表!D:D,10)))) + (乱数表!$V351*(Settings!B12/(((INDEX(出力表!D:D,10))+1)^INDEX(係数表!E:E,10)*INDEX(係数表!F:F,10))))))</f>
        <v>#VALUE!</v>
      </c>
      <c r="AD351" t="e">
        <f>MIN(100, MAX(0, (INDEX(出力表!D:D,10))*AB351/MAX(AC351, Settings!B3)))</f>
        <v>#VALUE!</v>
      </c>
      <c r="AE351">
        <f>MIN(100, MAX(0, 100*BETAINV(乱数表!$K351, MAX(0.00000001, (1/(1+EXP(-(INDEX(係数表!G:G,11) + $B351))))*(EXP(INDEX(係数表!H:H,11) + INDEX(係数表!I:I,11)*LN(INDEX(出力表!C:C,11)+1)))), MAX(0.00000001, (1-(1/(1+EXP(-(INDEX(係数表!G:G,11) + $B351)))))*(EXP(INDEX(係数表!H:H,11) + INDEX(係数表!I:I,11)*LN(INDEX(出力表!C:C,11)+1)))))))</f>
        <v>79.580916987591195</v>
      </c>
      <c r="AF351" t="e">
        <f>MIN(100, MAX(0, (100*(INDEX(出力表!D:D,11))/(EXP(INDEX(係数表!B:B,11) + $C351) + (INDEX(出力表!D:D,11)))) + (乱数表!$W351*(Settings!B12/(((INDEX(出力表!D:D,11))+1)^INDEX(係数表!E:E,11)*INDEX(係数表!F:F,11))))))</f>
        <v>#VALUE!</v>
      </c>
      <c r="AG351" t="e">
        <f>MIN(100, MAX(0, (INDEX(出力表!D:D,11))*AE351/MAX(AF351, Settings!B3)))</f>
        <v>#VALUE!</v>
      </c>
      <c r="AH351">
        <f>MIN(100, MAX(0, 100*BETAINV(乱数表!$L351, MAX(0.00000001, (1/(1+EXP(-(INDEX(係数表!G:G,12) + $B351))))*(EXP(INDEX(係数表!H:H,12) + INDEX(係数表!I:I,12)*LN(INDEX(出力表!C:C,12)+1)))), MAX(0.00000001, (1-(1/(1+EXP(-(INDEX(係数表!G:G,12) + $B351)))))*(EXP(INDEX(係数表!H:H,12) + INDEX(係数表!I:I,12)*LN(INDEX(出力表!C:C,12)+1)))))))</f>
        <v>90.056344133517186</v>
      </c>
      <c r="AI351" t="e">
        <f>MIN(100, MAX(0, (100*(INDEX(出力表!D:D,12))/(EXP(INDEX(係数表!B:B,12) + $C351) + (INDEX(出力表!D:D,12)))) + (乱数表!$X351*(Settings!B12/(((INDEX(出力表!D:D,12))+1)^INDEX(係数表!E:E,12)*INDEX(係数表!F:F,12))))))</f>
        <v>#VALUE!</v>
      </c>
      <c r="AJ351" t="e">
        <f>MIN(100, MAX(0, (INDEX(出力表!D:D,12))*AH351/MAX(AI351, Settings!B3)))</f>
        <v>#VALUE!</v>
      </c>
      <c r="AK351">
        <f>MIN(100, MAX(0, 100*BETAINV(乱数表!$M351, MAX(0.00000001, (1/(1+EXP(-(INDEX(係数表!G:G,13) + $B351))))*(EXP(INDEX(係数表!H:H,13) + INDEX(係数表!I:I,13)*LN(INDEX(出力表!C:C,13)+1)))), MAX(0.00000001, (1-(1/(1+EXP(-(INDEX(係数表!G:G,13) + $B351)))))*(EXP(INDEX(係数表!H:H,13) + INDEX(係数表!I:I,13)*LN(INDEX(出力表!C:C,13)+1)))))))</f>
        <v>68.023901243984184</v>
      </c>
      <c r="AL351" t="e">
        <f>MIN(100, MAX(0, (100*(INDEX(出力表!D:D,13))/(EXP(INDEX(係数表!B:B,13) + $C351) + (INDEX(出力表!D:D,13)))) + (乱数表!$Y351*(Settings!B12/(((INDEX(出力表!D:D,13))+1)^INDEX(係数表!E:E,13)*INDEX(係数表!F:F,13))))))</f>
        <v>#VALUE!</v>
      </c>
      <c r="AM351" t="e">
        <f>MIN(100, MAX(0, (INDEX(出力表!D:D,13))*AK351/MAX(AL351, Settings!B3)))</f>
        <v>#VALUE!</v>
      </c>
      <c r="AN351">
        <f>IF(ISNUMBER(F351), INDEX(出力表!B:B,2)*F351, 0)+IF(ISNUMBER(I351), INDEX(出力表!B:B,3)*I351, 0)+IF(ISNUMBER(L351), INDEX(出力表!B:B,4)*L351, 0)+IF(ISNUMBER(O351), INDEX(出力表!B:B,5)*O351, 0)+IF(ISNUMBER(R351), INDEX(出力表!B:B,6)*R351, 0)+IF(ISNUMBER(U351), INDEX(出力表!B:B,7)*U351, 0)+IF(ISNUMBER(X351), INDEX(出力表!B:B,8)*X351, 0)+IF(ISNUMBER(AA351), INDEX(出力表!B:B,9)*AA351, 0)+IF(ISNUMBER(AD351), INDEX(出力表!B:B,10)*AD351, 0)+IF(ISNUMBER(AG351), INDEX(出力表!B:B,11)*AG351, 0)+IF(ISNUMBER(AJ351), INDEX(出力表!B:B,12)*AJ351, 0)+IF(ISNUMBER(AM351), INDEX(出力表!B:B,13)*AM351, 0)</f>
        <v>0</v>
      </c>
      <c r="AO351">
        <f>IF(ISNUMBER(F351), INDEX(出力表!B:B,2), 0)+IF(ISNUMBER(I351), INDEX(出力表!B:B,3), 0)+IF(ISNUMBER(L351), INDEX(出力表!B:B,4), 0)+IF(ISNUMBER(O351), INDEX(出力表!B:B,5), 0)+IF(ISNUMBER(R351), INDEX(出力表!B:B,6), 0)+IF(ISNUMBER(U351), INDEX(出力表!B:B,7), 0)+IF(ISNUMBER(X351), INDEX(出力表!B:B,8), 0)+IF(ISNUMBER(AA351), INDEX(出力表!B:B,9), 0)+IF(ISNUMBER(AD351), INDEX(出力表!B:B,10), 0)+IF(ISNUMBER(AG351), INDEX(出力表!B:B,11), 0)+IF(ISNUMBER(AJ351), INDEX(出力表!B:B,12), 0)+IF(ISNUMBER(AM351), INDEX(出力表!B:B,13), 0)</f>
        <v>0</v>
      </c>
      <c r="AP351" t="str">
        <f t="shared" si="5"/>
        <v/>
      </c>
    </row>
    <row r="352" spans="1:42" x14ac:dyDescent="0.2">
      <c r="A352">
        <v>351</v>
      </c>
      <c r="B352">
        <f>IF(UPPER(Settings!B4)="TRUE", 乱数表!$Z352*Settings!B10, 0)</f>
        <v>-8.9307331577222843E-2</v>
      </c>
      <c r="C352">
        <f>IF(UPPER(Settings!B4)="TRUE", 乱数表!$AA352*Settings!B11, 0)</f>
        <v>0.15159672924970452</v>
      </c>
      <c r="D352">
        <f>MIN(100, MAX(0, 100*BETAINV(乱数表!$B352, MAX(0.00000001, (1/(1+EXP(-(INDEX(係数表!G:G,2) + $B352))))*(EXP(INDEX(係数表!H:H,2) + INDEX(係数表!I:I,2)*LN(INDEX(出力表!C:C,2)+1)))), MAX(0.00000001, (1-(1/(1+EXP(-(INDEX(係数表!G:G,2) + $B352)))))*(EXP(INDEX(係数表!H:H,2) + INDEX(係数表!I:I,2)*LN(INDEX(出力表!C:C,2)+1)))))))</f>
        <v>75.882183506734535</v>
      </c>
      <c r="E352" t="e">
        <f>MIN(100, MAX(0, (100*(INDEX(出力表!D:D,2))/(EXP(INDEX(係数表!B:B,2) + $C352) + (INDEX(出力表!D:D,2)))) + (乱数表!$N352*(Settings!B12/(((INDEX(出力表!D:D,2))+1)^INDEX(係数表!E:E,2)*INDEX(係数表!F:F,2))))))</f>
        <v>#VALUE!</v>
      </c>
      <c r="F352" t="e">
        <f>MIN(100, MAX(0, (INDEX(出力表!D:D,2))*D352/MAX(E352, Settings!B3)))</f>
        <v>#VALUE!</v>
      </c>
      <c r="G352">
        <f>MIN(100, MAX(0, 100*BETAINV(乱数表!$C352, MAX(0.00000001, (1/(1+EXP(-(INDEX(係数表!G:G,3) + $B352))))*(EXP(INDEX(係数表!H:H,3) + INDEX(係数表!I:I,3)*LN(INDEX(出力表!C:C,3)+1)))), MAX(0.00000001, (1-(1/(1+EXP(-(INDEX(係数表!G:G,3) + $B352)))))*(EXP(INDEX(係数表!H:H,3) + INDEX(係数表!I:I,3)*LN(INDEX(出力表!C:C,3)+1)))))))</f>
        <v>45.890586524677715</v>
      </c>
      <c r="H352" t="e">
        <f>MIN(100, MAX(0, (100*(INDEX(出力表!D:D,3))/(EXP(INDEX(係数表!B:B,3) + $C352) + (INDEX(出力表!D:D,3)))) + (乱数表!$O352*(Settings!B12/(((INDEX(出力表!D:D,3))+1)^INDEX(係数表!E:E,3)*INDEX(係数表!F:F,3))))))</f>
        <v>#VALUE!</v>
      </c>
      <c r="I352" t="e">
        <f>MIN(100, MAX(0, (INDEX(出力表!D:D,3))*G352/MAX(H352, Settings!B3)))</f>
        <v>#VALUE!</v>
      </c>
      <c r="J352">
        <f>MIN(100, MAX(0, 100*BETAINV(乱数表!$D352, MAX(0.00000001, (1/(1+EXP(-(INDEX(係数表!G:G,4) + $B352))))*(EXP(INDEX(係数表!H:H,4) + INDEX(係数表!I:I,4)*LN(INDEX(出力表!C:C,4)+1)))), MAX(0.00000001, (1-(1/(1+EXP(-(INDEX(係数表!G:G,4) + $B352)))))*(EXP(INDEX(係数表!H:H,4) + INDEX(係数表!I:I,4)*LN(INDEX(出力表!C:C,4)+1)))))))</f>
        <v>97.801325231365112</v>
      </c>
      <c r="K352" t="e">
        <f>MIN(100, MAX(0, (100*(INDEX(出力表!D:D,4))/(EXP(INDEX(係数表!B:B,4) + $C352) + (INDEX(出力表!D:D,4)))) + (乱数表!$P352*(Settings!B12/(((INDEX(出力表!D:D,4))+1)^INDEX(係数表!E:E,4)*INDEX(係数表!F:F,4))))))</f>
        <v>#VALUE!</v>
      </c>
      <c r="L352" t="e">
        <f>MIN(100, MAX(0, (INDEX(出力表!D:D,4))*J352/MAX(K352, Settings!B3)))</f>
        <v>#VALUE!</v>
      </c>
      <c r="M352">
        <f>MIN(100, MAX(0, 100*BETAINV(乱数表!$E352, MAX(0.00000001, (1/(1+EXP(-(INDEX(係数表!G:G,5) + $B352))))*(EXP(INDEX(係数表!H:H,5) + INDEX(係数表!I:I,5)*LN(INDEX(出力表!C:C,5)+1)))), MAX(0.00000001, (1-(1/(1+EXP(-(INDEX(係数表!G:G,5) + $B352)))))*(EXP(INDEX(係数表!H:H,5) + INDEX(係数表!I:I,5)*LN(INDEX(出力表!C:C,5)+1)))))))</f>
        <v>99.6276177254679</v>
      </c>
      <c r="N352" t="e">
        <f>MIN(100, MAX(0, (100*(INDEX(出力表!D:D,5))/(EXP(INDEX(係数表!B:B,5) + $C352) + (INDEX(出力表!D:D,5)))) + (乱数表!$Q352*(Settings!B12/(((INDEX(出力表!D:D,5))+1)^INDEX(係数表!E:E,5)*INDEX(係数表!F:F,5))))))</f>
        <v>#VALUE!</v>
      </c>
      <c r="O352" t="e">
        <f>MIN(100, MAX(0, (INDEX(出力表!D:D,5))*M352/MAX(N352, Settings!B3)))</f>
        <v>#VALUE!</v>
      </c>
      <c r="P352">
        <f>MIN(100, MAX(0, 100*BETAINV(乱数表!$F352, MAX(0.00000001, (1/(1+EXP(-(INDEX(係数表!G:G,6) + $B352))))*(EXP(INDEX(係数表!H:H,6) + INDEX(係数表!I:I,6)*LN(INDEX(出力表!C:C,6)+1)))), MAX(0.00000001, (1-(1/(1+EXP(-(INDEX(係数表!G:G,6) + $B352)))))*(EXP(INDEX(係数表!H:H,6) + INDEX(係数表!I:I,6)*LN(INDEX(出力表!C:C,6)+1)))))))</f>
        <v>83.200047545026564</v>
      </c>
      <c r="Q352" t="e">
        <f>MIN(100, MAX(0, (100*(INDEX(出力表!D:D,6))/(EXP(INDEX(係数表!B:B,6) + $C352) + (INDEX(出力表!D:D,6)))) + (乱数表!$R352*(Settings!B12/(((INDEX(出力表!D:D,6))+1)^INDEX(係数表!E:E,6)*INDEX(係数表!F:F,6))))))</f>
        <v>#VALUE!</v>
      </c>
      <c r="R352" t="e">
        <f>MIN(100, MAX(0, (INDEX(出力表!D:D,6))*P352/MAX(Q352, Settings!B3)))</f>
        <v>#VALUE!</v>
      </c>
      <c r="S352">
        <f>MIN(100, MAX(0, 100*BETAINV(乱数表!$G352, MAX(0.00000001, (1/(1+EXP(-(INDEX(係数表!G:G,7) + $B352))))*(EXP(INDEX(係数表!H:H,7) + INDEX(係数表!I:I,7)*LN(INDEX(出力表!C:C,7)+1)))), MAX(0.00000001, (1-(1/(1+EXP(-(INDEX(係数表!G:G,7) + $B352)))))*(EXP(INDEX(係数表!H:H,7) + INDEX(係数表!I:I,7)*LN(INDEX(出力表!C:C,7)+1)))))))</f>
        <v>99.298235763280545</v>
      </c>
      <c r="T352" t="e">
        <f>MIN(100, MAX(0, (100*(INDEX(出力表!D:D,7))/(EXP(INDEX(係数表!B:B,7) + $C352) + (INDEX(出力表!D:D,7)))) + (乱数表!$S352*(Settings!B12/(((INDEX(出力表!D:D,7))+1)^INDEX(係数表!E:E,7)*INDEX(係数表!F:F,7))))))</f>
        <v>#VALUE!</v>
      </c>
      <c r="U352" t="e">
        <f>MIN(100, MAX(0, (INDEX(出力表!D:D,7))*S352/MAX(T352, Settings!B3)))</f>
        <v>#VALUE!</v>
      </c>
      <c r="V352">
        <f>MIN(100, MAX(0, 100*BETAINV(乱数表!$H352, MAX(0.00000001, (1/(1+EXP(-(INDEX(係数表!G:G,8) + $B352))))*(EXP(INDEX(係数表!H:H,8) + INDEX(係数表!I:I,8)*LN(INDEX(出力表!C:C,8)+1)))), MAX(0.00000001, (1-(1/(1+EXP(-(INDEX(係数表!G:G,8) + $B352)))))*(EXP(INDEX(係数表!H:H,8) + INDEX(係数表!I:I,8)*LN(INDEX(出力表!C:C,8)+1)))))))</f>
        <v>67.290817251195605</v>
      </c>
      <c r="W352" t="e">
        <f>MIN(100, MAX(0, (100*(INDEX(出力表!D:D,8))/(EXP(INDEX(係数表!B:B,8) + $C352) + (INDEX(出力表!D:D,8)))) + (乱数表!$T352*(Settings!B12/(((INDEX(出力表!D:D,8))+1)^INDEX(係数表!E:E,8)*INDEX(係数表!F:F,8))))))</f>
        <v>#VALUE!</v>
      </c>
      <c r="X352" t="e">
        <f>MIN(100, MAX(0, (INDEX(出力表!D:D,8))*V352/MAX(W352, Settings!B3)))</f>
        <v>#VALUE!</v>
      </c>
      <c r="Y352">
        <f>MIN(100, MAX(0, 100*BETAINV(乱数表!$I352, MAX(0.00000001, (1/(1+EXP(-(INDEX(係数表!G:G,9) + $B352))))*(EXP(INDEX(係数表!H:H,9) + INDEX(係数表!I:I,9)*LN(INDEX(出力表!C:C,9)+1)))), MAX(0.00000001, (1-(1/(1+EXP(-(INDEX(係数表!G:G,9) + $B352)))))*(EXP(INDEX(係数表!H:H,9) + INDEX(係数表!I:I,9)*LN(INDEX(出力表!C:C,9)+1)))))))</f>
        <v>93.148649400754707</v>
      </c>
      <c r="Z352" t="e">
        <f>MIN(100, MAX(0, (100*(INDEX(出力表!D:D,9))/(EXP(INDEX(係数表!B:B,9) + $C352) + (INDEX(出力表!D:D,9)))) + (乱数表!$U352*(Settings!B12/(((INDEX(出力表!D:D,9))+1)^INDEX(係数表!E:E,9)*INDEX(係数表!F:F,9))))))</f>
        <v>#VALUE!</v>
      </c>
      <c r="AA352" t="e">
        <f>MIN(100, MAX(0, (INDEX(出力表!D:D,9))*Y352/MAX(Z352, Settings!B3)))</f>
        <v>#VALUE!</v>
      </c>
      <c r="AB352">
        <f>MIN(100, MAX(0, 100*BETAINV(乱数表!$J352, MAX(0.00000001, (1/(1+EXP(-(INDEX(係数表!G:G,10) + $B352))))*(EXP(INDEX(係数表!H:H,10) + INDEX(係数表!I:I,10)*LN(INDEX(出力表!C:C,10)+1)))), MAX(0.00000001, (1-(1/(1+EXP(-(INDEX(係数表!G:G,10) + $B352)))))*(EXP(INDEX(係数表!H:H,10) + INDEX(係数表!I:I,10)*LN(INDEX(出力表!C:C,10)+1)))))))</f>
        <v>98.815615232751995</v>
      </c>
      <c r="AC352" t="e">
        <f>MIN(100, MAX(0, (100*(INDEX(出力表!D:D,10))/(EXP(INDEX(係数表!B:B,10) + $C352) + (INDEX(出力表!D:D,10)))) + (乱数表!$V352*(Settings!B12/(((INDEX(出力表!D:D,10))+1)^INDEX(係数表!E:E,10)*INDEX(係数表!F:F,10))))))</f>
        <v>#VALUE!</v>
      </c>
      <c r="AD352" t="e">
        <f>MIN(100, MAX(0, (INDEX(出力表!D:D,10))*AB352/MAX(AC352, Settings!B3)))</f>
        <v>#VALUE!</v>
      </c>
      <c r="AE352">
        <f>MIN(100, MAX(0, 100*BETAINV(乱数表!$K352, MAX(0.00000001, (1/(1+EXP(-(INDEX(係数表!G:G,11) + $B352))))*(EXP(INDEX(係数表!H:H,11) + INDEX(係数表!I:I,11)*LN(INDEX(出力表!C:C,11)+1)))), MAX(0.00000001, (1-(1/(1+EXP(-(INDEX(係数表!G:G,11) + $B352)))))*(EXP(INDEX(係数表!H:H,11) + INDEX(係数表!I:I,11)*LN(INDEX(出力表!C:C,11)+1)))))))</f>
        <v>89.455438359733705</v>
      </c>
      <c r="AF352" t="e">
        <f>MIN(100, MAX(0, (100*(INDEX(出力表!D:D,11))/(EXP(INDEX(係数表!B:B,11) + $C352) + (INDEX(出力表!D:D,11)))) + (乱数表!$W352*(Settings!B12/(((INDEX(出力表!D:D,11))+1)^INDEX(係数表!E:E,11)*INDEX(係数表!F:F,11))))))</f>
        <v>#VALUE!</v>
      </c>
      <c r="AG352" t="e">
        <f>MIN(100, MAX(0, (INDEX(出力表!D:D,11))*AE352/MAX(AF352, Settings!B3)))</f>
        <v>#VALUE!</v>
      </c>
      <c r="AH352">
        <f>MIN(100, MAX(0, 100*BETAINV(乱数表!$L352, MAX(0.00000001, (1/(1+EXP(-(INDEX(係数表!G:G,12) + $B352))))*(EXP(INDEX(係数表!H:H,12) + INDEX(係数表!I:I,12)*LN(INDEX(出力表!C:C,12)+1)))), MAX(0.00000001, (1-(1/(1+EXP(-(INDEX(係数表!G:G,12) + $B352)))))*(EXP(INDEX(係数表!H:H,12) + INDEX(係数表!I:I,12)*LN(INDEX(出力表!C:C,12)+1)))))))</f>
        <v>96.963607543576245</v>
      </c>
      <c r="AI352" t="e">
        <f>MIN(100, MAX(0, (100*(INDEX(出力表!D:D,12))/(EXP(INDEX(係数表!B:B,12) + $C352) + (INDEX(出力表!D:D,12)))) + (乱数表!$X352*(Settings!B12/(((INDEX(出力表!D:D,12))+1)^INDEX(係数表!E:E,12)*INDEX(係数表!F:F,12))))))</f>
        <v>#VALUE!</v>
      </c>
      <c r="AJ352" t="e">
        <f>MIN(100, MAX(0, (INDEX(出力表!D:D,12))*AH352/MAX(AI352, Settings!B3)))</f>
        <v>#VALUE!</v>
      </c>
      <c r="AK352">
        <f>MIN(100, MAX(0, 100*BETAINV(乱数表!$M352, MAX(0.00000001, (1/(1+EXP(-(INDEX(係数表!G:G,13) + $B352))))*(EXP(INDEX(係数表!H:H,13) + INDEX(係数表!I:I,13)*LN(INDEX(出力表!C:C,13)+1)))), MAX(0.00000001, (1-(1/(1+EXP(-(INDEX(係数表!G:G,13) + $B352)))))*(EXP(INDEX(係数表!H:H,13) + INDEX(係数表!I:I,13)*LN(INDEX(出力表!C:C,13)+1)))))))</f>
        <v>99.802391727528445</v>
      </c>
      <c r="AL352" t="e">
        <f>MIN(100, MAX(0, (100*(INDEX(出力表!D:D,13))/(EXP(INDEX(係数表!B:B,13) + $C352) + (INDEX(出力表!D:D,13)))) + (乱数表!$Y352*(Settings!B12/(((INDEX(出力表!D:D,13))+1)^INDEX(係数表!E:E,13)*INDEX(係数表!F:F,13))))))</f>
        <v>#VALUE!</v>
      </c>
      <c r="AM352" t="e">
        <f>MIN(100, MAX(0, (INDEX(出力表!D:D,13))*AK352/MAX(AL352, Settings!B3)))</f>
        <v>#VALUE!</v>
      </c>
      <c r="AN352">
        <f>IF(ISNUMBER(F352), INDEX(出力表!B:B,2)*F352, 0)+IF(ISNUMBER(I352), INDEX(出力表!B:B,3)*I352, 0)+IF(ISNUMBER(L352), INDEX(出力表!B:B,4)*L352, 0)+IF(ISNUMBER(O352), INDEX(出力表!B:B,5)*O352, 0)+IF(ISNUMBER(R352), INDEX(出力表!B:B,6)*R352, 0)+IF(ISNUMBER(U352), INDEX(出力表!B:B,7)*U352, 0)+IF(ISNUMBER(X352), INDEX(出力表!B:B,8)*X352, 0)+IF(ISNUMBER(AA352), INDEX(出力表!B:B,9)*AA352, 0)+IF(ISNUMBER(AD352), INDEX(出力表!B:B,10)*AD352, 0)+IF(ISNUMBER(AG352), INDEX(出力表!B:B,11)*AG352, 0)+IF(ISNUMBER(AJ352), INDEX(出力表!B:B,12)*AJ352, 0)+IF(ISNUMBER(AM352), INDEX(出力表!B:B,13)*AM352, 0)</f>
        <v>0</v>
      </c>
      <c r="AO352">
        <f>IF(ISNUMBER(F352), INDEX(出力表!B:B,2), 0)+IF(ISNUMBER(I352), INDEX(出力表!B:B,3), 0)+IF(ISNUMBER(L352), INDEX(出力表!B:B,4), 0)+IF(ISNUMBER(O352), INDEX(出力表!B:B,5), 0)+IF(ISNUMBER(R352), INDEX(出力表!B:B,6), 0)+IF(ISNUMBER(U352), INDEX(出力表!B:B,7), 0)+IF(ISNUMBER(X352), INDEX(出力表!B:B,8), 0)+IF(ISNUMBER(AA352), INDEX(出力表!B:B,9), 0)+IF(ISNUMBER(AD352), INDEX(出力表!B:B,10), 0)+IF(ISNUMBER(AG352), INDEX(出力表!B:B,11), 0)+IF(ISNUMBER(AJ352), INDEX(出力表!B:B,12), 0)+IF(ISNUMBER(AM352), INDEX(出力表!B:B,13), 0)</f>
        <v>0</v>
      </c>
      <c r="AP352" t="str">
        <f t="shared" si="5"/>
        <v/>
      </c>
    </row>
    <row r="353" spans="1:42" x14ac:dyDescent="0.2">
      <c r="A353">
        <v>352</v>
      </c>
      <c r="B353">
        <f>IF(UPPER(Settings!B4)="TRUE", 乱数表!$Z353*Settings!B10, 0)</f>
        <v>-0.10699562787340861</v>
      </c>
      <c r="C353">
        <f>IF(UPPER(Settings!B4)="TRUE", 乱数表!$AA353*Settings!B11, 0)</f>
        <v>-0.12876255606993353</v>
      </c>
      <c r="D353">
        <f>MIN(100, MAX(0, 100*BETAINV(乱数表!$B353, MAX(0.00000001, (1/(1+EXP(-(INDEX(係数表!G:G,2) + $B353))))*(EXP(INDEX(係数表!H:H,2) + INDEX(係数表!I:I,2)*LN(INDEX(出力表!C:C,2)+1)))), MAX(0.00000001, (1-(1/(1+EXP(-(INDEX(係数表!G:G,2) + $B353)))))*(EXP(INDEX(係数表!H:H,2) + INDEX(係数表!I:I,2)*LN(INDEX(出力表!C:C,2)+1)))))))</f>
        <v>99.983298353283303</v>
      </c>
      <c r="E353" t="e">
        <f>MIN(100, MAX(0, (100*(INDEX(出力表!D:D,2))/(EXP(INDEX(係数表!B:B,2) + $C353) + (INDEX(出力表!D:D,2)))) + (乱数表!$N353*(Settings!B12/(((INDEX(出力表!D:D,2))+1)^INDEX(係数表!E:E,2)*INDEX(係数表!F:F,2))))))</f>
        <v>#VALUE!</v>
      </c>
      <c r="F353" t="e">
        <f>MIN(100, MAX(0, (INDEX(出力表!D:D,2))*D353/MAX(E353, Settings!B3)))</f>
        <v>#VALUE!</v>
      </c>
      <c r="G353">
        <f>MIN(100, MAX(0, 100*BETAINV(乱数表!$C353, MAX(0.00000001, (1/(1+EXP(-(INDEX(係数表!G:G,3) + $B353))))*(EXP(INDEX(係数表!H:H,3) + INDEX(係数表!I:I,3)*LN(INDEX(出力表!C:C,3)+1)))), MAX(0.00000001, (1-(1/(1+EXP(-(INDEX(係数表!G:G,3) + $B353)))))*(EXP(INDEX(係数表!H:H,3) + INDEX(係数表!I:I,3)*LN(INDEX(出力表!C:C,3)+1)))))))</f>
        <v>30.358765700230038</v>
      </c>
      <c r="H353" t="e">
        <f>MIN(100, MAX(0, (100*(INDEX(出力表!D:D,3))/(EXP(INDEX(係数表!B:B,3) + $C353) + (INDEX(出力表!D:D,3)))) + (乱数表!$O353*(Settings!B12/(((INDEX(出力表!D:D,3))+1)^INDEX(係数表!E:E,3)*INDEX(係数表!F:F,3))))))</f>
        <v>#VALUE!</v>
      </c>
      <c r="I353" t="e">
        <f>MIN(100, MAX(0, (INDEX(出力表!D:D,3))*G353/MAX(H353, Settings!B3)))</f>
        <v>#VALUE!</v>
      </c>
      <c r="J353">
        <f>MIN(100, MAX(0, 100*BETAINV(乱数表!$D353, MAX(0.00000001, (1/(1+EXP(-(INDEX(係数表!G:G,4) + $B353))))*(EXP(INDEX(係数表!H:H,4) + INDEX(係数表!I:I,4)*LN(INDEX(出力表!C:C,4)+1)))), MAX(0.00000001, (1-(1/(1+EXP(-(INDEX(係数表!G:G,4) + $B353)))))*(EXP(INDEX(係数表!H:H,4) + INDEX(係数表!I:I,4)*LN(INDEX(出力表!C:C,4)+1)))))))</f>
        <v>98.401040350859887</v>
      </c>
      <c r="K353" t="e">
        <f>MIN(100, MAX(0, (100*(INDEX(出力表!D:D,4))/(EXP(INDEX(係数表!B:B,4) + $C353) + (INDEX(出力表!D:D,4)))) + (乱数表!$P353*(Settings!B12/(((INDEX(出力表!D:D,4))+1)^INDEX(係数表!E:E,4)*INDEX(係数表!F:F,4))))))</f>
        <v>#VALUE!</v>
      </c>
      <c r="L353" t="e">
        <f>MIN(100, MAX(0, (INDEX(出力表!D:D,4))*J353/MAX(K353, Settings!B3)))</f>
        <v>#VALUE!</v>
      </c>
      <c r="M353">
        <f>MIN(100, MAX(0, 100*BETAINV(乱数表!$E353, MAX(0.00000001, (1/(1+EXP(-(INDEX(係数表!G:G,5) + $B353))))*(EXP(INDEX(係数表!H:H,5) + INDEX(係数表!I:I,5)*LN(INDEX(出力表!C:C,5)+1)))), MAX(0.00000001, (1-(1/(1+EXP(-(INDEX(係数表!G:G,5) + $B353)))))*(EXP(INDEX(係数表!H:H,5) + INDEX(係数表!I:I,5)*LN(INDEX(出力表!C:C,5)+1)))))))</f>
        <v>60.522855231208005</v>
      </c>
      <c r="N353" t="e">
        <f>MIN(100, MAX(0, (100*(INDEX(出力表!D:D,5))/(EXP(INDEX(係数表!B:B,5) + $C353) + (INDEX(出力表!D:D,5)))) + (乱数表!$Q353*(Settings!B12/(((INDEX(出力表!D:D,5))+1)^INDEX(係数表!E:E,5)*INDEX(係数表!F:F,5))))))</f>
        <v>#VALUE!</v>
      </c>
      <c r="O353" t="e">
        <f>MIN(100, MAX(0, (INDEX(出力表!D:D,5))*M353/MAX(N353, Settings!B3)))</f>
        <v>#VALUE!</v>
      </c>
      <c r="P353">
        <f>MIN(100, MAX(0, 100*BETAINV(乱数表!$F353, MAX(0.00000001, (1/(1+EXP(-(INDEX(係数表!G:G,6) + $B353))))*(EXP(INDEX(係数表!H:H,6) + INDEX(係数表!I:I,6)*LN(INDEX(出力表!C:C,6)+1)))), MAX(0.00000001, (1-(1/(1+EXP(-(INDEX(係数表!G:G,6) + $B353)))))*(EXP(INDEX(係数表!H:H,6) + INDEX(係数表!I:I,6)*LN(INDEX(出力表!C:C,6)+1)))))))</f>
        <v>88.924616600332484</v>
      </c>
      <c r="Q353" t="e">
        <f>MIN(100, MAX(0, (100*(INDEX(出力表!D:D,6))/(EXP(INDEX(係数表!B:B,6) + $C353) + (INDEX(出力表!D:D,6)))) + (乱数表!$R353*(Settings!B12/(((INDEX(出力表!D:D,6))+1)^INDEX(係数表!E:E,6)*INDEX(係数表!F:F,6))))))</f>
        <v>#VALUE!</v>
      </c>
      <c r="R353" t="e">
        <f>MIN(100, MAX(0, (INDEX(出力表!D:D,6))*P353/MAX(Q353, Settings!B3)))</f>
        <v>#VALUE!</v>
      </c>
      <c r="S353">
        <f>MIN(100, MAX(0, 100*BETAINV(乱数表!$G353, MAX(0.00000001, (1/(1+EXP(-(INDEX(係数表!G:G,7) + $B353))))*(EXP(INDEX(係数表!H:H,7) + INDEX(係数表!I:I,7)*LN(INDEX(出力表!C:C,7)+1)))), MAX(0.00000001, (1-(1/(1+EXP(-(INDEX(係数表!G:G,7) + $B353)))))*(EXP(INDEX(係数表!H:H,7) + INDEX(係数表!I:I,7)*LN(INDEX(出力表!C:C,7)+1)))))))</f>
        <v>77.864085643830435</v>
      </c>
      <c r="T353" t="e">
        <f>MIN(100, MAX(0, (100*(INDEX(出力表!D:D,7))/(EXP(INDEX(係数表!B:B,7) + $C353) + (INDEX(出力表!D:D,7)))) + (乱数表!$S353*(Settings!B12/(((INDEX(出力表!D:D,7))+1)^INDEX(係数表!E:E,7)*INDEX(係数表!F:F,7))))))</f>
        <v>#VALUE!</v>
      </c>
      <c r="U353" t="e">
        <f>MIN(100, MAX(0, (INDEX(出力表!D:D,7))*S353/MAX(T353, Settings!B3)))</f>
        <v>#VALUE!</v>
      </c>
      <c r="V353">
        <f>MIN(100, MAX(0, 100*BETAINV(乱数表!$H353, MAX(0.00000001, (1/(1+EXP(-(INDEX(係数表!G:G,8) + $B353))))*(EXP(INDEX(係数表!H:H,8) + INDEX(係数表!I:I,8)*LN(INDEX(出力表!C:C,8)+1)))), MAX(0.00000001, (1-(1/(1+EXP(-(INDEX(係数表!G:G,8) + $B353)))))*(EXP(INDEX(係数表!H:H,8) + INDEX(係数表!I:I,8)*LN(INDEX(出力表!C:C,8)+1)))))))</f>
        <v>98.636723541605193</v>
      </c>
      <c r="W353" t="e">
        <f>MIN(100, MAX(0, (100*(INDEX(出力表!D:D,8))/(EXP(INDEX(係数表!B:B,8) + $C353) + (INDEX(出力表!D:D,8)))) + (乱数表!$T353*(Settings!B12/(((INDEX(出力表!D:D,8))+1)^INDEX(係数表!E:E,8)*INDEX(係数表!F:F,8))))))</f>
        <v>#VALUE!</v>
      </c>
      <c r="X353" t="e">
        <f>MIN(100, MAX(0, (INDEX(出力表!D:D,8))*V353/MAX(W353, Settings!B3)))</f>
        <v>#VALUE!</v>
      </c>
      <c r="Y353">
        <f>MIN(100, MAX(0, 100*BETAINV(乱数表!$I353, MAX(0.00000001, (1/(1+EXP(-(INDEX(係数表!G:G,9) + $B353))))*(EXP(INDEX(係数表!H:H,9) + INDEX(係数表!I:I,9)*LN(INDEX(出力表!C:C,9)+1)))), MAX(0.00000001, (1-(1/(1+EXP(-(INDEX(係数表!G:G,9) + $B353)))))*(EXP(INDEX(係数表!H:H,9) + INDEX(係数表!I:I,9)*LN(INDEX(出力表!C:C,9)+1)))))))</f>
        <v>70.740178311425055</v>
      </c>
      <c r="Z353" t="e">
        <f>MIN(100, MAX(0, (100*(INDEX(出力表!D:D,9))/(EXP(INDEX(係数表!B:B,9) + $C353) + (INDEX(出力表!D:D,9)))) + (乱数表!$U353*(Settings!B12/(((INDEX(出力表!D:D,9))+1)^INDEX(係数表!E:E,9)*INDEX(係数表!F:F,9))))))</f>
        <v>#VALUE!</v>
      </c>
      <c r="AA353" t="e">
        <f>MIN(100, MAX(0, (INDEX(出力表!D:D,9))*Y353/MAX(Z353, Settings!B3)))</f>
        <v>#VALUE!</v>
      </c>
      <c r="AB353">
        <f>MIN(100, MAX(0, 100*BETAINV(乱数表!$J353, MAX(0.00000001, (1/(1+EXP(-(INDEX(係数表!G:G,10) + $B353))))*(EXP(INDEX(係数表!H:H,10) + INDEX(係数表!I:I,10)*LN(INDEX(出力表!C:C,10)+1)))), MAX(0.00000001, (1-(1/(1+EXP(-(INDEX(係数表!G:G,10) + $B353)))))*(EXP(INDEX(係数表!H:H,10) + INDEX(係数表!I:I,10)*LN(INDEX(出力表!C:C,10)+1)))))))</f>
        <v>95.537440353123969</v>
      </c>
      <c r="AC353" t="e">
        <f>MIN(100, MAX(0, (100*(INDEX(出力表!D:D,10))/(EXP(INDEX(係数表!B:B,10) + $C353) + (INDEX(出力表!D:D,10)))) + (乱数表!$V353*(Settings!B12/(((INDEX(出力表!D:D,10))+1)^INDEX(係数表!E:E,10)*INDEX(係数表!F:F,10))))))</f>
        <v>#VALUE!</v>
      </c>
      <c r="AD353" t="e">
        <f>MIN(100, MAX(0, (INDEX(出力表!D:D,10))*AB353/MAX(AC353, Settings!B3)))</f>
        <v>#VALUE!</v>
      </c>
      <c r="AE353">
        <f>MIN(100, MAX(0, 100*BETAINV(乱数表!$K353, MAX(0.00000001, (1/(1+EXP(-(INDEX(係数表!G:G,11) + $B353))))*(EXP(INDEX(係数表!H:H,11) + INDEX(係数表!I:I,11)*LN(INDEX(出力表!C:C,11)+1)))), MAX(0.00000001, (1-(1/(1+EXP(-(INDEX(係数表!G:G,11) + $B353)))))*(EXP(INDEX(係数表!H:H,11) + INDEX(係数表!I:I,11)*LN(INDEX(出力表!C:C,11)+1)))))))</f>
        <v>66.1906854973561</v>
      </c>
      <c r="AF353" t="e">
        <f>MIN(100, MAX(0, (100*(INDEX(出力表!D:D,11))/(EXP(INDEX(係数表!B:B,11) + $C353) + (INDEX(出力表!D:D,11)))) + (乱数表!$W353*(Settings!B12/(((INDEX(出力表!D:D,11))+1)^INDEX(係数表!E:E,11)*INDEX(係数表!F:F,11))))))</f>
        <v>#VALUE!</v>
      </c>
      <c r="AG353" t="e">
        <f>MIN(100, MAX(0, (INDEX(出力表!D:D,11))*AE353/MAX(AF353, Settings!B3)))</f>
        <v>#VALUE!</v>
      </c>
      <c r="AH353">
        <f>MIN(100, MAX(0, 100*BETAINV(乱数表!$L353, MAX(0.00000001, (1/(1+EXP(-(INDEX(係数表!G:G,12) + $B353))))*(EXP(INDEX(係数表!H:H,12) + INDEX(係数表!I:I,12)*LN(INDEX(出力表!C:C,12)+1)))), MAX(0.00000001, (1-(1/(1+EXP(-(INDEX(係数表!G:G,12) + $B353)))))*(EXP(INDEX(係数表!H:H,12) + INDEX(係数表!I:I,12)*LN(INDEX(出力表!C:C,12)+1)))))))</f>
        <v>93.987058666948769</v>
      </c>
      <c r="AI353" t="e">
        <f>MIN(100, MAX(0, (100*(INDEX(出力表!D:D,12))/(EXP(INDEX(係数表!B:B,12) + $C353) + (INDEX(出力表!D:D,12)))) + (乱数表!$X353*(Settings!B12/(((INDEX(出力表!D:D,12))+1)^INDEX(係数表!E:E,12)*INDEX(係数表!F:F,12))))))</f>
        <v>#VALUE!</v>
      </c>
      <c r="AJ353" t="e">
        <f>MIN(100, MAX(0, (INDEX(出力表!D:D,12))*AH353/MAX(AI353, Settings!B3)))</f>
        <v>#VALUE!</v>
      </c>
      <c r="AK353">
        <f>MIN(100, MAX(0, 100*BETAINV(乱数表!$M353, MAX(0.00000001, (1/(1+EXP(-(INDEX(係数表!G:G,13) + $B353))))*(EXP(INDEX(係数表!H:H,13) + INDEX(係数表!I:I,13)*LN(INDEX(出力表!C:C,13)+1)))), MAX(0.00000001, (1-(1/(1+EXP(-(INDEX(係数表!G:G,13) + $B353)))))*(EXP(INDEX(係数表!H:H,13) + INDEX(係数表!I:I,13)*LN(INDEX(出力表!C:C,13)+1)))))))</f>
        <v>97.654332501534441</v>
      </c>
      <c r="AL353" t="e">
        <f>MIN(100, MAX(0, (100*(INDEX(出力表!D:D,13))/(EXP(INDEX(係数表!B:B,13) + $C353) + (INDEX(出力表!D:D,13)))) + (乱数表!$Y353*(Settings!B12/(((INDEX(出力表!D:D,13))+1)^INDEX(係数表!E:E,13)*INDEX(係数表!F:F,13))))))</f>
        <v>#VALUE!</v>
      </c>
      <c r="AM353" t="e">
        <f>MIN(100, MAX(0, (INDEX(出力表!D:D,13))*AK353/MAX(AL353, Settings!B3)))</f>
        <v>#VALUE!</v>
      </c>
      <c r="AN353">
        <f>IF(ISNUMBER(F353), INDEX(出力表!B:B,2)*F353, 0)+IF(ISNUMBER(I353), INDEX(出力表!B:B,3)*I353, 0)+IF(ISNUMBER(L353), INDEX(出力表!B:B,4)*L353, 0)+IF(ISNUMBER(O353), INDEX(出力表!B:B,5)*O353, 0)+IF(ISNUMBER(R353), INDEX(出力表!B:B,6)*R353, 0)+IF(ISNUMBER(U353), INDEX(出力表!B:B,7)*U353, 0)+IF(ISNUMBER(X353), INDEX(出力表!B:B,8)*X353, 0)+IF(ISNUMBER(AA353), INDEX(出力表!B:B,9)*AA353, 0)+IF(ISNUMBER(AD353), INDEX(出力表!B:B,10)*AD353, 0)+IF(ISNUMBER(AG353), INDEX(出力表!B:B,11)*AG353, 0)+IF(ISNUMBER(AJ353), INDEX(出力表!B:B,12)*AJ353, 0)+IF(ISNUMBER(AM353), INDEX(出力表!B:B,13)*AM353, 0)</f>
        <v>0</v>
      </c>
      <c r="AO353">
        <f>IF(ISNUMBER(F353), INDEX(出力表!B:B,2), 0)+IF(ISNUMBER(I353), INDEX(出力表!B:B,3), 0)+IF(ISNUMBER(L353), INDEX(出力表!B:B,4), 0)+IF(ISNUMBER(O353), INDEX(出力表!B:B,5), 0)+IF(ISNUMBER(R353), INDEX(出力表!B:B,6), 0)+IF(ISNUMBER(U353), INDEX(出力表!B:B,7), 0)+IF(ISNUMBER(X353), INDEX(出力表!B:B,8), 0)+IF(ISNUMBER(AA353), INDEX(出力表!B:B,9), 0)+IF(ISNUMBER(AD353), INDEX(出力表!B:B,10), 0)+IF(ISNUMBER(AG353), INDEX(出力表!B:B,11), 0)+IF(ISNUMBER(AJ353), INDEX(出力表!B:B,12), 0)+IF(ISNUMBER(AM353), INDEX(出力表!B:B,13), 0)</f>
        <v>0</v>
      </c>
      <c r="AP353" t="str">
        <f t="shared" si="5"/>
        <v/>
      </c>
    </row>
    <row r="354" spans="1:42" x14ac:dyDescent="0.2">
      <c r="A354">
        <v>353</v>
      </c>
      <c r="B354">
        <f>IF(UPPER(Settings!B4)="TRUE", 乱数表!$Z354*Settings!B10, 0)</f>
        <v>0.45689924388128639</v>
      </c>
      <c r="C354">
        <f>IF(UPPER(Settings!B4)="TRUE", 乱数表!$AA354*Settings!B11, 0)</f>
        <v>-1.7803744795458452E-3</v>
      </c>
      <c r="D354">
        <f>MIN(100, MAX(0, 100*BETAINV(乱数表!$B354, MAX(0.00000001, (1/(1+EXP(-(INDEX(係数表!G:G,2) + $B354))))*(EXP(INDEX(係数表!H:H,2) + INDEX(係数表!I:I,2)*LN(INDEX(出力表!C:C,2)+1)))), MAX(0.00000001, (1-(1/(1+EXP(-(INDEX(係数表!G:G,2) + $B354)))))*(EXP(INDEX(係数表!H:H,2) + INDEX(係数表!I:I,2)*LN(INDEX(出力表!C:C,2)+1)))))))</f>
        <v>98.523980500839755</v>
      </c>
      <c r="E354" t="e">
        <f>MIN(100, MAX(0, (100*(INDEX(出力表!D:D,2))/(EXP(INDEX(係数表!B:B,2) + $C354) + (INDEX(出力表!D:D,2)))) + (乱数表!$N354*(Settings!B12/(((INDEX(出力表!D:D,2))+1)^INDEX(係数表!E:E,2)*INDEX(係数表!F:F,2))))))</f>
        <v>#VALUE!</v>
      </c>
      <c r="F354" t="e">
        <f>MIN(100, MAX(0, (INDEX(出力表!D:D,2))*D354/MAX(E354, Settings!B3)))</f>
        <v>#VALUE!</v>
      </c>
      <c r="G354">
        <f>MIN(100, MAX(0, 100*BETAINV(乱数表!$C354, MAX(0.00000001, (1/(1+EXP(-(INDEX(係数表!G:G,3) + $B354))))*(EXP(INDEX(係数表!H:H,3) + INDEX(係数表!I:I,3)*LN(INDEX(出力表!C:C,3)+1)))), MAX(0.00000001, (1-(1/(1+EXP(-(INDEX(係数表!G:G,3) + $B354)))))*(EXP(INDEX(係数表!H:H,3) + INDEX(係数表!I:I,3)*LN(INDEX(出力表!C:C,3)+1)))))))</f>
        <v>78.405005538753784</v>
      </c>
      <c r="H354" t="e">
        <f>MIN(100, MAX(0, (100*(INDEX(出力表!D:D,3))/(EXP(INDEX(係数表!B:B,3) + $C354) + (INDEX(出力表!D:D,3)))) + (乱数表!$O354*(Settings!B12/(((INDEX(出力表!D:D,3))+1)^INDEX(係数表!E:E,3)*INDEX(係数表!F:F,3))))))</f>
        <v>#VALUE!</v>
      </c>
      <c r="I354" t="e">
        <f>MIN(100, MAX(0, (INDEX(出力表!D:D,3))*G354/MAX(H354, Settings!B3)))</f>
        <v>#VALUE!</v>
      </c>
      <c r="J354">
        <f>MIN(100, MAX(0, 100*BETAINV(乱数表!$D354, MAX(0.00000001, (1/(1+EXP(-(INDEX(係数表!G:G,4) + $B354))))*(EXP(INDEX(係数表!H:H,4) + INDEX(係数表!I:I,4)*LN(INDEX(出力表!C:C,4)+1)))), MAX(0.00000001, (1-(1/(1+EXP(-(INDEX(係数表!G:G,4) + $B354)))))*(EXP(INDEX(係数表!H:H,4) + INDEX(係数表!I:I,4)*LN(INDEX(出力表!C:C,4)+1)))))))</f>
        <v>89.703425489054453</v>
      </c>
      <c r="K354" t="e">
        <f>MIN(100, MAX(0, (100*(INDEX(出力表!D:D,4))/(EXP(INDEX(係数表!B:B,4) + $C354) + (INDEX(出力表!D:D,4)))) + (乱数表!$P354*(Settings!B12/(((INDEX(出力表!D:D,4))+1)^INDEX(係数表!E:E,4)*INDEX(係数表!F:F,4))))))</f>
        <v>#VALUE!</v>
      </c>
      <c r="L354" t="e">
        <f>MIN(100, MAX(0, (INDEX(出力表!D:D,4))*J354/MAX(K354, Settings!B3)))</f>
        <v>#VALUE!</v>
      </c>
      <c r="M354">
        <f>MIN(100, MAX(0, 100*BETAINV(乱数表!$E354, MAX(0.00000001, (1/(1+EXP(-(INDEX(係数表!G:G,5) + $B354))))*(EXP(INDEX(係数表!H:H,5) + INDEX(係数表!I:I,5)*LN(INDEX(出力表!C:C,5)+1)))), MAX(0.00000001, (1-(1/(1+EXP(-(INDEX(係数表!G:G,5) + $B354)))))*(EXP(INDEX(係数表!H:H,5) + INDEX(係数表!I:I,5)*LN(INDEX(出力表!C:C,5)+1)))))))</f>
        <v>99.782494448109986</v>
      </c>
      <c r="N354" t="e">
        <f>MIN(100, MAX(0, (100*(INDEX(出力表!D:D,5))/(EXP(INDEX(係数表!B:B,5) + $C354) + (INDEX(出力表!D:D,5)))) + (乱数表!$Q354*(Settings!B12/(((INDEX(出力表!D:D,5))+1)^INDEX(係数表!E:E,5)*INDEX(係数表!F:F,5))))))</f>
        <v>#VALUE!</v>
      </c>
      <c r="O354" t="e">
        <f>MIN(100, MAX(0, (INDEX(出力表!D:D,5))*M354/MAX(N354, Settings!B3)))</f>
        <v>#VALUE!</v>
      </c>
      <c r="P354">
        <f>MIN(100, MAX(0, 100*BETAINV(乱数表!$F354, MAX(0.00000001, (1/(1+EXP(-(INDEX(係数表!G:G,6) + $B354))))*(EXP(INDEX(係数表!H:H,6) + INDEX(係数表!I:I,6)*LN(INDEX(出力表!C:C,6)+1)))), MAX(0.00000001, (1-(1/(1+EXP(-(INDEX(係数表!G:G,6) + $B354)))))*(EXP(INDEX(係数表!H:H,6) + INDEX(係数表!I:I,6)*LN(INDEX(出力表!C:C,6)+1)))))))</f>
        <v>95.154212924050753</v>
      </c>
      <c r="Q354" t="e">
        <f>MIN(100, MAX(0, (100*(INDEX(出力表!D:D,6))/(EXP(INDEX(係数表!B:B,6) + $C354) + (INDEX(出力表!D:D,6)))) + (乱数表!$R354*(Settings!B12/(((INDEX(出力表!D:D,6))+1)^INDEX(係数表!E:E,6)*INDEX(係数表!F:F,6))))))</f>
        <v>#VALUE!</v>
      </c>
      <c r="R354" t="e">
        <f>MIN(100, MAX(0, (INDEX(出力表!D:D,6))*P354/MAX(Q354, Settings!B3)))</f>
        <v>#VALUE!</v>
      </c>
      <c r="S354">
        <f>MIN(100, MAX(0, 100*BETAINV(乱数表!$G354, MAX(0.00000001, (1/(1+EXP(-(INDEX(係数表!G:G,7) + $B354))))*(EXP(INDEX(係数表!H:H,7) + INDEX(係数表!I:I,7)*LN(INDEX(出力表!C:C,7)+1)))), MAX(0.00000001, (1-(1/(1+EXP(-(INDEX(係数表!G:G,7) + $B354)))))*(EXP(INDEX(係数表!H:H,7) + INDEX(係数表!I:I,7)*LN(INDEX(出力表!C:C,7)+1)))))))</f>
        <v>86.293701695487897</v>
      </c>
      <c r="T354" t="e">
        <f>MIN(100, MAX(0, (100*(INDEX(出力表!D:D,7))/(EXP(INDEX(係数表!B:B,7) + $C354) + (INDEX(出力表!D:D,7)))) + (乱数表!$S354*(Settings!B12/(((INDEX(出力表!D:D,7))+1)^INDEX(係数表!E:E,7)*INDEX(係数表!F:F,7))))))</f>
        <v>#VALUE!</v>
      </c>
      <c r="U354" t="e">
        <f>MIN(100, MAX(0, (INDEX(出力表!D:D,7))*S354/MAX(T354, Settings!B3)))</f>
        <v>#VALUE!</v>
      </c>
      <c r="V354">
        <f>MIN(100, MAX(0, 100*BETAINV(乱数表!$H354, MAX(0.00000001, (1/(1+EXP(-(INDEX(係数表!G:G,8) + $B354))))*(EXP(INDEX(係数表!H:H,8) + INDEX(係数表!I:I,8)*LN(INDEX(出力表!C:C,8)+1)))), MAX(0.00000001, (1-(1/(1+EXP(-(INDEX(係数表!G:G,8) + $B354)))))*(EXP(INDEX(係数表!H:H,8) + INDEX(係数表!I:I,8)*LN(INDEX(出力表!C:C,8)+1)))))))</f>
        <v>94.590001573676247</v>
      </c>
      <c r="W354" t="e">
        <f>MIN(100, MAX(0, (100*(INDEX(出力表!D:D,8))/(EXP(INDEX(係数表!B:B,8) + $C354) + (INDEX(出力表!D:D,8)))) + (乱数表!$T354*(Settings!B12/(((INDEX(出力表!D:D,8))+1)^INDEX(係数表!E:E,8)*INDEX(係数表!F:F,8))))))</f>
        <v>#VALUE!</v>
      </c>
      <c r="X354" t="e">
        <f>MIN(100, MAX(0, (INDEX(出力表!D:D,8))*V354/MAX(W354, Settings!B3)))</f>
        <v>#VALUE!</v>
      </c>
      <c r="Y354">
        <f>MIN(100, MAX(0, 100*BETAINV(乱数表!$I354, MAX(0.00000001, (1/(1+EXP(-(INDEX(係数表!G:G,9) + $B354))))*(EXP(INDEX(係数表!H:H,9) + INDEX(係数表!I:I,9)*LN(INDEX(出力表!C:C,9)+1)))), MAX(0.00000001, (1-(1/(1+EXP(-(INDEX(係数表!G:G,9) + $B354)))))*(EXP(INDEX(係数表!H:H,9) + INDEX(係数表!I:I,9)*LN(INDEX(出力表!C:C,9)+1)))))))</f>
        <v>93.944554641289344</v>
      </c>
      <c r="Z354" t="e">
        <f>MIN(100, MAX(0, (100*(INDEX(出力表!D:D,9))/(EXP(INDEX(係数表!B:B,9) + $C354) + (INDEX(出力表!D:D,9)))) + (乱数表!$U354*(Settings!B12/(((INDEX(出力表!D:D,9))+1)^INDEX(係数表!E:E,9)*INDEX(係数表!F:F,9))))))</f>
        <v>#VALUE!</v>
      </c>
      <c r="AA354" t="e">
        <f>MIN(100, MAX(0, (INDEX(出力表!D:D,9))*Y354/MAX(Z354, Settings!B3)))</f>
        <v>#VALUE!</v>
      </c>
      <c r="AB354">
        <f>MIN(100, MAX(0, 100*BETAINV(乱数表!$J354, MAX(0.00000001, (1/(1+EXP(-(INDEX(係数表!G:G,10) + $B354))))*(EXP(INDEX(係数表!H:H,10) + INDEX(係数表!I:I,10)*LN(INDEX(出力表!C:C,10)+1)))), MAX(0.00000001, (1-(1/(1+EXP(-(INDEX(係数表!G:G,10) + $B354)))))*(EXP(INDEX(係数表!H:H,10) + INDEX(係数表!I:I,10)*LN(INDEX(出力表!C:C,10)+1)))))))</f>
        <v>99.939172293474726</v>
      </c>
      <c r="AC354" t="e">
        <f>MIN(100, MAX(0, (100*(INDEX(出力表!D:D,10))/(EXP(INDEX(係数表!B:B,10) + $C354) + (INDEX(出力表!D:D,10)))) + (乱数表!$V354*(Settings!B12/(((INDEX(出力表!D:D,10))+1)^INDEX(係数表!E:E,10)*INDEX(係数表!F:F,10))))))</f>
        <v>#VALUE!</v>
      </c>
      <c r="AD354" t="e">
        <f>MIN(100, MAX(0, (INDEX(出力表!D:D,10))*AB354/MAX(AC354, Settings!B3)))</f>
        <v>#VALUE!</v>
      </c>
      <c r="AE354">
        <f>MIN(100, MAX(0, 100*BETAINV(乱数表!$K354, MAX(0.00000001, (1/(1+EXP(-(INDEX(係数表!G:G,11) + $B354))))*(EXP(INDEX(係数表!H:H,11) + INDEX(係数表!I:I,11)*LN(INDEX(出力表!C:C,11)+1)))), MAX(0.00000001, (1-(1/(1+EXP(-(INDEX(係数表!G:G,11) + $B354)))))*(EXP(INDEX(係数表!H:H,11) + INDEX(係数表!I:I,11)*LN(INDEX(出力表!C:C,11)+1)))))))</f>
        <v>99.548573558030469</v>
      </c>
      <c r="AF354" t="e">
        <f>MIN(100, MAX(0, (100*(INDEX(出力表!D:D,11))/(EXP(INDEX(係数表!B:B,11) + $C354) + (INDEX(出力表!D:D,11)))) + (乱数表!$W354*(Settings!B12/(((INDEX(出力表!D:D,11))+1)^INDEX(係数表!E:E,11)*INDEX(係数表!F:F,11))))))</f>
        <v>#VALUE!</v>
      </c>
      <c r="AG354" t="e">
        <f>MIN(100, MAX(0, (INDEX(出力表!D:D,11))*AE354/MAX(AF354, Settings!B3)))</f>
        <v>#VALUE!</v>
      </c>
      <c r="AH354">
        <f>MIN(100, MAX(0, 100*BETAINV(乱数表!$L354, MAX(0.00000001, (1/(1+EXP(-(INDEX(係数表!G:G,12) + $B354))))*(EXP(INDEX(係数表!H:H,12) + INDEX(係数表!I:I,12)*LN(INDEX(出力表!C:C,12)+1)))), MAX(0.00000001, (1-(1/(1+EXP(-(INDEX(係数表!G:G,12) + $B354)))))*(EXP(INDEX(係数表!H:H,12) + INDEX(係数表!I:I,12)*LN(INDEX(出力表!C:C,12)+1)))))))</f>
        <v>97.452921256839687</v>
      </c>
      <c r="AI354" t="e">
        <f>MIN(100, MAX(0, (100*(INDEX(出力表!D:D,12))/(EXP(INDEX(係数表!B:B,12) + $C354) + (INDEX(出力表!D:D,12)))) + (乱数表!$X354*(Settings!B12/(((INDEX(出力表!D:D,12))+1)^INDEX(係数表!E:E,12)*INDEX(係数表!F:F,12))))))</f>
        <v>#VALUE!</v>
      </c>
      <c r="AJ354" t="e">
        <f>MIN(100, MAX(0, (INDEX(出力表!D:D,12))*AH354/MAX(AI354, Settings!B3)))</f>
        <v>#VALUE!</v>
      </c>
      <c r="AK354">
        <f>MIN(100, MAX(0, 100*BETAINV(乱数表!$M354, MAX(0.00000001, (1/(1+EXP(-(INDEX(係数表!G:G,13) + $B354))))*(EXP(INDEX(係数表!H:H,13) + INDEX(係数表!I:I,13)*LN(INDEX(出力表!C:C,13)+1)))), MAX(0.00000001, (1-(1/(1+EXP(-(INDEX(係数表!G:G,13) + $B354)))))*(EXP(INDEX(係数表!H:H,13) + INDEX(係数表!I:I,13)*LN(INDEX(出力表!C:C,13)+1)))))))</f>
        <v>99.84732950118358</v>
      </c>
      <c r="AL354" t="e">
        <f>MIN(100, MAX(0, (100*(INDEX(出力表!D:D,13))/(EXP(INDEX(係数表!B:B,13) + $C354) + (INDEX(出力表!D:D,13)))) + (乱数表!$Y354*(Settings!B12/(((INDEX(出力表!D:D,13))+1)^INDEX(係数表!E:E,13)*INDEX(係数表!F:F,13))))))</f>
        <v>#VALUE!</v>
      </c>
      <c r="AM354" t="e">
        <f>MIN(100, MAX(0, (INDEX(出力表!D:D,13))*AK354/MAX(AL354, Settings!B3)))</f>
        <v>#VALUE!</v>
      </c>
      <c r="AN354">
        <f>IF(ISNUMBER(F354), INDEX(出力表!B:B,2)*F354, 0)+IF(ISNUMBER(I354), INDEX(出力表!B:B,3)*I354, 0)+IF(ISNUMBER(L354), INDEX(出力表!B:B,4)*L354, 0)+IF(ISNUMBER(O354), INDEX(出力表!B:B,5)*O354, 0)+IF(ISNUMBER(R354), INDEX(出力表!B:B,6)*R354, 0)+IF(ISNUMBER(U354), INDEX(出力表!B:B,7)*U354, 0)+IF(ISNUMBER(X354), INDEX(出力表!B:B,8)*X354, 0)+IF(ISNUMBER(AA354), INDEX(出力表!B:B,9)*AA354, 0)+IF(ISNUMBER(AD354), INDEX(出力表!B:B,10)*AD354, 0)+IF(ISNUMBER(AG354), INDEX(出力表!B:B,11)*AG354, 0)+IF(ISNUMBER(AJ354), INDEX(出力表!B:B,12)*AJ354, 0)+IF(ISNUMBER(AM354), INDEX(出力表!B:B,13)*AM354, 0)</f>
        <v>0</v>
      </c>
      <c r="AO354">
        <f>IF(ISNUMBER(F354), INDEX(出力表!B:B,2), 0)+IF(ISNUMBER(I354), INDEX(出力表!B:B,3), 0)+IF(ISNUMBER(L354), INDEX(出力表!B:B,4), 0)+IF(ISNUMBER(O354), INDEX(出力表!B:B,5), 0)+IF(ISNUMBER(R354), INDEX(出力表!B:B,6), 0)+IF(ISNUMBER(U354), INDEX(出力表!B:B,7), 0)+IF(ISNUMBER(X354), INDEX(出力表!B:B,8), 0)+IF(ISNUMBER(AA354), INDEX(出力表!B:B,9), 0)+IF(ISNUMBER(AD354), INDEX(出力表!B:B,10), 0)+IF(ISNUMBER(AG354), INDEX(出力表!B:B,11), 0)+IF(ISNUMBER(AJ354), INDEX(出力表!B:B,12), 0)+IF(ISNUMBER(AM354), INDEX(出力表!B:B,13), 0)</f>
        <v>0</v>
      </c>
      <c r="AP354" t="str">
        <f t="shared" si="5"/>
        <v/>
      </c>
    </row>
    <row r="355" spans="1:42" x14ac:dyDescent="0.2">
      <c r="A355">
        <v>354</v>
      </c>
      <c r="B355">
        <f>IF(UPPER(Settings!B4)="TRUE", 乱数表!$Z355*Settings!B10, 0)</f>
        <v>0.29175283914732075</v>
      </c>
      <c r="C355">
        <f>IF(UPPER(Settings!B4)="TRUE", 乱数表!$AA355*Settings!B11, 0)</f>
        <v>-0.11195550638434257</v>
      </c>
      <c r="D355">
        <f>MIN(100, MAX(0, 100*BETAINV(乱数表!$B355, MAX(0.00000001, (1/(1+EXP(-(INDEX(係数表!G:G,2) + $B355))))*(EXP(INDEX(係数表!H:H,2) + INDEX(係数表!I:I,2)*LN(INDEX(出力表!C:C,2)+1)))), MAX(0.00000001, (1-(1/(1+EXP(-(INDEX(係数表!G:G,2) + $B355)))))*(EXP(INDEX(係数表!H:H,2) + INDEX(係数表!I:I,2)*LN(INDEX(出力表!C:C,2)+1)))))))</f>
        <v>84.638396892323797</v>
      </c>
      <c r="E355" t="e">
        <f>MIN(100, MAX(0, (100*(INDEX(出力表!D:D,2))/(EXP(INDEX(係数表!B:B,2) + $C355) + (INDEX(出力表!D:D,2)))) + (乱数表!$N355*(Settings!B12/(((INDEX(出力表!D:D,2))+1)^INDEX(係数表!E:E,2)*INDEX(係数表!F:F,2))))))</f>
        <v>#VALUE!</v>
      </c>
      <c r="F355" t="e">
        <f>MIN(100, MAX(0, (INDEX(出力表!D:D,2))*D355/MAX(E355, Settings!B3)))</f>
        <v>#VALUE!</v>
      </c>
      <c r="G355">
        <f>MIN(100, MAX(0, 100*BETAINV(乱数表!$C355, MAX(0.00000001, (1/(1+EXP(-(INDEX(係数表!G:G,3) + $B355))))*(EXP(INDEX(係数表!H:H,3) + INDEX(係数表!I:I,3)*LN(INDEX(出力表!C:C,3)+1)))), MAX(0.00000001, (1-(1/(1+EXP(-(INDEX(係数表!G:G,3) + $B355)))))*(EXP(INDEX(係数表!H:H,3) + INDEX(係数表!I:I,3)*LN(INDEX(出力表!C:C,3)+1)))))))</f>
        <v>53.09322037228101</v>
      </c>
      <c r="H355" t="e">
        <f>MIN(100, MAX(0, (100*(INDEX(出力表!D:D,3))/(EXP(INDEX(係数表!B:B,3) + $C355) + (INDEX(出力表!D:D,3)))) + (乱数表!$O355*(Settings!B12/(((INDEX(出力表!D:D,3))+1)^INDEX(係数表!E:E,3)*INDEX(係数表!F:F,3))))))</f>
        <v>#VALUE!</v>
      </c>
      <c r="I355" t="e">
        <f>MIN(100, MAX(0, (INDEX(出力表!D:D,3))*G355/MAX(H355, Settings!B3)))</f>
        <v>#VALUE!</v>
      </c>
      <c r="J355">
        <f>MIN(100, MAX(0, 100*BETAINV(乱数表!$D355, MAX(0.00000001, (1/(1+EXP(-(INDEX(係数表!G:G,4) + $B355))))*(EXP(INDEX(係数表!H:H,4) + INDEX(係数表!I:I,4)*LN(INDEX(出力表!C:C,4)+1)))), MAX(0.00000001, (1-(1/(1+EXP(-(INDEX(係数表!G:G,4) + $B355)))))*(EXP(INDEX(係数表!H:H,4) + INDEX(係数表!I:I,4)*LN(INDEX(出力表!C:C,4)+1)))))))</f>
        <v>98.844426332678097</v>
      </c>
      <c r="K355" t="e">
        <f>MIN(100, MAX(0, (100*(INDEX(出力表!D:D,4))/(EXP(INDEX(係数表!B:B,4) + $C355) + (INDEX(出力表!D:D,4)))) + (乱数表!$P355*(Settings!B12/(((INDEX(出力表!D:D,4))+1)^INDEX(係数表!E:E,4)*INDEX(係数表!F:F,4))))))</f>
        <v>#VALUE!</v>
      </c>
      <c r="L355" t="e">
        <f>MIN(100, MAX(0, (INDEX(出力表!D:D,4))*J355/MAX(K355, Settings!B3)))</f>
        <v>#VALUE!</v>
      </c>
      <c r="M355">
        <f>MIN(100, MAX(0, 100*BETAINV(乱数表!$E355, MAX(0.00000001, (1/(1+EXP(-(INDEX(係数表!G:G,5) + $B355))))*(EXP(INDEX(係数表!H:H,5) + INDEX(係数表!I:I,5)*LN(INDEX(出力表!C:C,5)+1)))), MAX(0.00000001, (1-(1/(1+EXP(-(INDEX(係数表!G:G,5) + $B355)))))*(EXP(INDEX(係数表!H:H,5) + INDEX(係数表!I:I,5)*LN(INDEX(出力表!C:C,5)+1)))))))</f>
        <v>95.332706585524335</v>
      </c>
      <c r="N355" t="e">
        <f>MIN(100, MAX(0, (100*(INDEX(出力表!D:D,5))/(EXP(INDEX(係数表!B:B,5) + $C355) + (INDEX(出力表!D:D,5)))) + (乱数表!$Q355*(Settings!B12/(((INDEX(出力表!D:D,5))+1)^INDEX(係数表!E:E,5)*INDEX(係数表!F:F,5))))))</f>
        <v>#VALUE!</v>
      </c>
      <c r="O355" t="e">
        <f>MIN(100, MAX(0, (INDEX(出力表!D:D,5))*M355/MAX(N355, Settings!B3)))</f>
        <v>#VALUE!</v>
      </c>
      <c r="P355">
        <f>MIN(100, MAX(0, 100*BETAINV(乱数表!$F355, MAX(0.00000001, (1/(1+EXP(-(INDEX(係数表!G:G,6) + $B355))))*(EXP(INDEX(係数表!H:H,6) + INDEX(係数表!I:I,6)*LN(INDEX(出力表!C:C,6)+1)))), MAX(0.00000001, (1-(1/(1+EXP(-(INDEX(係数表!G:G,6) + $B355)))))*(EXP(INDEX(係数表!H:H,6) + INDEX(係数表!I:I,6)*LN(INDEX(出力表!C:C,6)+1)))))))</f>
        <v>99.999579055258991</v>
      </c>
      <c r="Q355" t="e">
        <f>MIN(100, MAX(0, (100*(INDEX(出力表!D:D,6))/(EXP(INDEX(係数表!B:B,6) + $C355) + (INDEX(出力表!D:D,6)))) + (乱数表!$R355*(Settings!B12/(((INDEX(出力表!D:D,6))+1)^INDEX(係数表!E:E,6)*INDEX(係数表!F:F,6))))))</f>
        <v>#VALUE!</v>
      </c>
      <c r="R355" t="e">
        <f>MIN(100, MAX(0, (INDEX(出力表!D:D,6))*P355/MAX(Q355, Settings!B3)))</f>
        <v>#VALUE!</v>
      </c>
      <c r="S355">
        <f>MIN(100, MAX(0, 100*BETAINV(乱数表!$G355, MAX(0.00000001, (1/(1+EXP(-(INDEX(係数表!G:G,7) + $B355))))*(EXP(INDEX(係数表!H:H,7) + INDEX(係数表!I:I,7)*LN(INDEX(出力表!C:C,7)+1)))), MAX(0.00000001, (1-(1/(1+EXP(-(INDEX(係数表!G:G,7) + $B355)))))*(EXP(INDEX(係数表!H:H,7) + INDEX(係数表!I:I,7)*LN(INDEX(出力表!C:C,7)+1)))))))</f>
        <v>90.149327316066305</v>
      </c>
      <c r="T355" t="e">
        <f>MIN(100, MAX(0, (100*(INDEX(出力表!D:D,7))/(EXP(INDEX(係数表!B:B,7) + $C355) + (INDEX(出力表!D:D,7)))) + (乱数表!$S355*(Settings!B12/(((INDEX(出力表!D:D,7))+1)^INDEX(係数表!E:E,7)*INDEX(係数表!F:F,7))))))</f>
        <v>#VALUE!</v>
      </c>
      <c r="U355" t="e">
        <f>MIN(100, MAX(0, (INDEX(出力表!D:D,7))*S355/MAX(T355, Settings!B3)))</f>
        <v>#VALUE!</v>
      </c>
      <c r="V355">
        <f>MIN(100, MAX(0, 100*BETAINV(乱数表!$H355, MAX(0.00000001, (1/(1+EXP(-(INDEX(係数表!G:G,8) + $B355))))*(EXP(INDEX(係数表!H:H,8) + INDEX(係数表!I:I,8)*LN(INDEX(出力表!C:C,8)+1)))), MAX(0.00000001, (1-(1/(1+EXP(-(INDEX(係数表!G:G,8) + $B355)))))*(EXP(INDEX(係数表!H:H,8) + INDEX(係数表!I:I,8)*LN(INDEX(出力表!C:C,8)+1)))))))</f>
        <v>99.990965185682086</v>
      </c>
      <c r="W355" t="e">
        <f>MIN(100, MAX(0, (100*(INDEX(出力表!D:D,8))/(EXP(INDEX(係数表!B:B,8) + $C355) + (INDEX(出力表!D:D,8)))) + (乱数表!$T355*(Settings!B12/(((INDEX(出力表!D:D,8))+1)^INDEX(係数表!E:E,8)*INDEX(係数表!F:F,8))))))</f>
        <v>#VALUE!</v>
      </c>
      <c r="X355" t="e">
        <f>MIN(100, MAX(0, (INDEX(出力表!D:D,8))*V355/MAX(W355, Settings!B3)))</f>
        <v>#VALUE!</v>
      </c>
      <c r="Y355">
        <f>MIN(100, MAX(0, 100*BETAINV(乱数表!$I355, MAX(0.00000001, (1/(1+EXP(-(INDEX(係数表!G:G,9) + $B355))))*(EXP(INDEX(係数表!H:H,9) + INDEX(係数表!I:I,9)*LN(INDEX(出力表!C:C,9)+1)))), MAX(0.00000001, (1-(1/(1+EXP(-(INDEX(係数表!G:G,9) + $B355)))))*(EXP(INDEX(係数表!H:H,9) + INDEX(係数表!I:I,9)*LN(INDEX(出力表!C:C,9)+1)))))))</f>
        <v>99.528249396362597</v>
      </c>
      <c r="Z355" t="e">
        <f>MIN(100, MAX(0, (100*(INDEX(出力表!D:D,9))/(EXP(INDEX(係数表!B:B,9) + $C355) + (INDEX(出力表!D:D,9)))) + (乱数表!$U355*(Settings!B12/(((INDEX(出力表!D:D,9))+1)^INDEX(係数表!E:E,9)*INDEX(係数表!F:F,9))))))</f>
        <v>#VALUE!</v>
      </c>
      <c r="AA355" t="e">
        <f>MIN(100, MAX(0, (INDEX(出力表!D:D,9))*Y355/MAX(Z355, Settings!B3)))</f>
        <v>#VALUE!</v>
      </c>
      <c r="AB355">
        <f>MIN(100, MAX(0, 100*BETAINV(乱数表!$J355, MAX(0.00000001, (1/(1+EXP(-(INDEX(係数表!G:G,10) + $B355))))*(EXP(INDEX(係数表!H:H,10) + INDEX(係数表!I:I,10)*LN(INDEX(出力表!C:C,10)+1)))), MAX(0.00000001, (1-(1/(1+EXP(-(INDEX(係数表!G:G,10) + $B355)))))*(EXP(INDEX(係数表!H:H,10) + INDEX(係数表!I:I,10)*LN(INDEX(出力表!C:C,10)+1)))))))</f>
        <v>86.572788835709488</v>
      </c>
      <c r="AC355" t="e">
        <f>MIN(100, MAX(0, (100*(INDEX(出力表!D:D,10))/(EXP(INDEX(係数表!B:B,10) + $C355) + (INDEX(出力表!D:D,10)))) + (乱数表!$V355*(Settings!B12/(((INDEX(出力表!D:D,10))+1)^INDEX(係数表!E:E,10)*INDEX(係数表!F:F,10))))))</f>
        <v>#VALUE!</v>
      </c>
      <c r="AD355" t="e">
        <f>MIN(100, MAX(0, (INDEX(出力表!D:D,10))*AB355/MAX(AC355, Settings!B3)))</f>
        <v>#VALUE!</v>
      </c>
      <c r="AE355">
        <f>MIN(100, MAX(0, 100*BETAINV(乱数表!$K355, MAX(0.00000001, (1/(1+EXP(-(INDEX(係数表!G:G,11) + $B355))))*(EXP(INDEX(係数表!H:H,11) + INDEX(係数表!I:I,11)*LN(INDEX(出力表!C:C,11)+1)))), MAX(0.00000001, (1-(1/(1+EXP(-(INDEX(係数表!G:G,11) + $B355)))))*(EXP(INDEX(係数表!H:H,11) + INDEX(係数表!I:I,11)*LN(INDEX(出力表!C:C,11)+1)))))))</f>
        <v>99.941632244538553</v>
      </c>
      <c r="AF355" t="e">
        <f>MIN(100, MAX(0, (100*(INDEX(出力表!D:D,11))/(EXP(INDEX(係数表!B:B,11) + $C355) + (INDEX(出力表!D:D,11)))) + (乱数表!$W355*(Settings!B12/(((INDEX(出力表!D:D,11))+1)^INDEX(係数表!E:E,11)*INDEX(係数表!F:F,11))))))</f>
        <v>#VALUE!</v>
      </c>
      <c r="AG355" t="e">
        <f>MIN(100, MAX(0, (INDEX(出力表!D:D,11))*AE355/MAX(AF355, Settings!B3)))</f>
        <v>#VALUE!</v>
      </c>
      <c r="AH355">
        <f>MIN(100, MAX(0, 100*BETAINV(乱数表!$L355, MAX(0.00000001, (1/(1+EXP(-(INDEX(係数表!G:G,12) + $B355))))*(EXP(INDEX(係数表!H:H,12) + INDEX(係数表!I:I,12)*LN(INDEX(出力表!C:C,12)+1)))), MAX(0.00000001, (1-(1/(1+EXP(-(INDEX(係数表!G:G,12) + $B355)))))*(EXP(INDEX(係数表!H:H,12) + INDEX(係数表!I:I,12)*LN(INDEX(出力表!C:C,12)+1)))))))</f>
        <v>98.129182695978372</v>
      </c>
      <c r="AI355" t="e">
        <f>MIN(100, MAX(0, (100*(INDEX(出力表!D:D,12))/(EXP(INDEX(係数表!B:B,12) + $C355) + (INDEX(出力表!D:D,12)))) + (乱数表!$X355*(Settings!B12/(((INDEX(出力表!D:D,12))+1)^INDEX(係数表!E:E,12)*INDEX(係数表!F:F,12))))))</f>
        <v>#VALUE!</v>
      </c>
      <c r="AJ355" t="e">
        <f>MIN(100, MAX(0, (INDEX(出力表!D:D,12))*AH355/MAX(AI355, Settings!B3)))</f>
        <v>#VALUE!</v>
      </c>
      <c r="AK355">
        <f>MIN(100, MAX(0, 100*BETAINV(乱数表!$M355, MAX(0.00000001, (1/(1+EXP(-(INDEX(係数表!G:G,13) + $B355))))*(EXP(INDEX(係数表!H:H,13) + INDEX(係数表!I:I,13)*LN(INDEX(出力表!C:C,13)+1)))), MAX(0.00000001, (1-(1/(1+EXP(-(INDEX(係数表!G:G,13) + $B355)))))*(EXP(INDEX(係数表!H:H,13) + INDEX(係数表!I:I,13)*LN(INDEX(出力表!C:C,13)+1)))))))</f>
        <v>79.60523350801428</v>
      </c>
      <c r="AL355" t="e">
        <f>MIN(100, MAX(0, (100*(INDEX(出力表!D:D,13))/(EXP(INDEX(係数表!B:B,13) + $C355) + (INDEX(出力表!D:D,13)))) + (乱数表!$Y355*(Settings!B12/(((INDEX(出力表!D:D,13))+1)^INDEX(係数表!E:E,13)*INDEX(係数表!F:F,13))))))</f>
        <v>#VALUE!</v>
      </c>
      <c r="AM355" t="e">
        <f>MIN(100, MAX(0, (INDEX(出力表!D:D,13))*AK355/MAX(AL355, Settings!B3)))</f>
        <v>#VALUE!</v>
      </c>
      <c r="AN355">
        <f>IF(ISNUMBER(F355), INDEX(出力表!B:B,2)*F355, 0)+IF(ISNUMBER(I355), INDEX(出力表!B:B,3)*I355, 0)+IF(ISNUMBER(L355), INDEX(出力表!B:B,4)*L355, 0)+IF(ISNUMBER(O355), INDEX(出力表!B:B,5)*O355, 0)+IF(ISNUMBER(R355), INDEX(出力表!B:B,6)*R355, 0)+IF(ISNUMBER(U355), INDEX(出力表!B:B,7)*U355, 0)+IF(ISNUMBER(X355), INDEX(出力表!B:B,8)*X355, 0)+IF(ISNUMBER(AA355), INDEX(出力表!B:B,9)*AA355, 0)+IF(ISNUMBER(AD355), INDEX(出力表!B:B,10)*AD355, 0)+IF(ISNUMBER(AG355), INDEX(出力表!B:B,11)*AG355, 0)+IF(ISNUMBER(AJ355), INDEX(出力表!B:B,12)*AJ355, 0)+IF(ISNUMBER(AM355), INDEX(出力表!B:B,13)*AM355, 0)</f>
        <v>0</v>
      </c>
      <c r="AO355">
        <f>IF(ISNUMBER(F355), INDEX(出力表!B:B,2), 0)+IF(ISNUMBER(I355), INDEX(出力表!B:B,3), 0)+IF(ISNUMBER(L355), INDEX(出力表!B:B,4), 0)+IF(ISNUMBER(O355), INDEX(出力表!B:B,5), 0)+IF(ISNUMBER(R355), INDEX(出力表!B:B,6), 0)+IF(ISNUMBER(U355), INDEX(出力表!B:B,7), 0)+IF(ISNUMBER(X355), INDEX(出力表!B:B,8), 0)+IF(ISNUMBER(AA355), INDEX(出力表!B:B,9), 0)+IF(ISNUMBER(AD355), INDEX(出力表!B:B,10), 0)+IF(ISNUMBER(AG355), INDEX(出力表!B:B,11), 0)+IF(ISNUMBER(AJ355), INDEX(出力表!B:B,12), 0)+IF(ISNUMBER(AM355), INDEX(出力表!B:B,13), 0)</f>
        <v>0</v>
      </c>
      <c r="AP355" t="str">
        <f t="shared" si="5"/>
        <v/>
      </c>
    </row>
    <row r="356" spans="1:42" x14ac:dyDescent="0.2">
      <c r="A356">
        <v>355</v>
      </c>
      <c r="B356">
        <f>IF(UPPER(Settings!B4)="TRUE", 乱数表!$Z356*Settings!B10, 0)</f>
        <v>0.68510629150793922</v>
      </c>
      <c r="C356">
        <f>IF(UPPER(Settings!B4)="TRUE", 乱数表!$AA356*Settings!B11, 0)</f>
        <v>3.5220802336482351E-2</v>
      </c>
      <c r="D356">
        <f>MIN(100, MAX(0, 100*BETAINV(乱数表!$B356, MAX(0.00000001, (1/(1+EXP(-(INDEX(係数表!G:G,2) + $B356))))*(EXP(INDEX(係数表!H:H,2) + INDEX(係数表!I:I,2)*LN(INDEX(出力表!C:C,2)+1)))), MAX(0.00000001, (1-(1/(1+EXP(-(INDEX(係数表!G:G,2) + $B356)))))*(EXP(INDEX(係数表!H:H,2) + INDEX(係数表!I:I,2)*LN(INDEX(出力表!C:C,2)+1)))))))</f>
        <v>99.74417344756715</v>
      </c>
      <c r="E356" t="e">
        <f>MIN(100, MAX(0, (100*(INDEX(出力表!D:D,2))/(EXP(INDEX(係数表!B:B,2) + $C356) + (INDEX(出力表!D:D,2)))) + (乱数表!$N356*(Settings!B12/(((INDEX(出力表!D:D,2))+1)^INDEX(係数表!E:E,2)*INDEX(係数表!F:F,2))))))</f>
        <v>#VALUE!</v>
      </c>
      <c r="F356" t="e">
        <f>MIN(100, MAX(0, (INDEX(出力表!D:D,2))*D356/MAX(E356, Settings!B3)))</f>
        <v>#VALUE!</v>
      </c>
      <c r="G356">
        <f>MIN(100, MAX(0, 100*BETAINV(乱数表!$C356, MAX(0.00000001, (1/(1+EXP(-(INDEX(係数表!G:G,3) + $B356))))*(EXP(INDEX(係数表!H:H,3) + INDEX(係数表!I:I,3)*LN(INDEX(出力表!C:C,3)+1)))), MAX(0.00000001, (1-(1/(1+EXP(-(INDEX(係数表!G:G,3) + $B356)))))*(EXP(INDEX(係数表!H:H,3) + INDEX(係数表!I:I,3)*LN(INDEX(出力表!C:C,3)+1)))))))</f>
        <v>77.183899245707266</v>
      </c>
      <c r="H356" t="e">
        <f>MIN(100, MAX(0, (100*(INDEX(出力表!D:D,3))/(EXP(INDEX(係数表!B:B,3) + $C356) + (INDEX(出力表!D:D,3)))) + (乱数表!$O356*(Settings!B12/(((INDEX(出力表!D:D,3))+1)^INDEX(係数表!E:E,3)*INDEX(係数表!F:F,3))))))</f>
        <v>#VALUE!</v>
      </c>
      <c r="I356" t="e">
        <f>MIN(100, MAX(0, (INDEX(出力表!D:D,3))*G356/MAX(H356, Settings!B3)))</f>
        <v>#VALUE!</v>
      </c>
      <c r="J356">
        <f>MIN(100, MAX(0, 100*BETAINV(乱数表!$D356, MAX(0.00000001, (1/(1+EXP(-(INDEX(係数表!G:G,4) + $B356))))*(EXP(INDEX(係数表!H:H,4) + INDEX(係数表!I:I,4)*LN(INDEX(出力表!C:C,4)+1)))), MAX(0.00000001, (1-(1/(1+EXP(-(INDEX(係数表!G:G,4) + $B356)))))*(EXP(INDEX(係数表!H:H,4) + INDEX(係数表!I:I,4)*LN(INDEX(出力表!C:C,4)+1)))))))</f>
        <v>97.794679610206288</v>
      </c>
      <c r="K356" t="e">
        <f>MIN(100, MAX(0, (100*(INDEX(出力表!D:D,4))/(EXP(INDEX(係数表!B:B,4) + $C356) + (INDEX(出力表!D:D,4)))) + (乱数表!$P356*(Settings!B12/(((INDEX(出力表!D:D,4))+1)^INDEX(係数表!E:E,4)*INDEX(係数表!F:F,4))))))</f>
        <v>#VALUE!</v>
      </c>
      <c r="L356" t="e">
        <f>MIN(100, MAX(0, (INDEX(出力表!D:D,4))*J356/MAX(K356, Settings!B3)))</f>
        <v>#VALUE!</v>
      </c>
      <c r="M356">
        <f>MIN(100, MAX(0, 100*BETAINV(乱数表!$E356, MAX(0.00000001, (1/(1+EXP(-(INDEX(係数表!G:G,5) + $B356))))*(EXP(INDEX(係数表!H:H,5) + INDEX(係数表!I:I,5)*LN(INDEX(出力表!C:C,5)+1)))), MAX(0.00000001, (1-(1/(1+EXP(-(INDEX(係数表!G:G,5) + $B356)))))*(EXP(INDEX(係数表!H:H,5) + INDEX(係数表!I:I,5)*LN(INDEX(出力表!C:C,5)+1)))))))</f>
        <v>93.803925793141204</v>
      </c>
      <c r="N356" t="e">
        <f>MIN(100, MAX(0, (100*(INDEX(出力表!D:D,5))/(EXP(INDEX(係数表!B:B,5) + $C356) + (INDEX(出力表!D:D,5)))) + (乱数表!$Q356*(Settings!B12/(((INDEX(出力表!D:D,5))+1)^INDEX(係数表!E:E,5)*INDEX(係数表!F:F,5))))))</f>
        <v>#VALUE!</v>
      </c>
      <c r="O356" t="e">
        <f>MIN(100, MAX(0, (INDEX(出力表!D:D,5))*M356/MAX(N356, Settings!B3)))</f>
        <v>#VALUE!</v>
      </c>
      <c r="P356">
        <f>MIN(100, MAX(0, 100*BETAINV(乱数表!$F356, MAX(0.00000001, (1/(1+EXP(-(INDEX(係数表!G:G,6) + $B356))))*(EXP(INDEX(係数表!H:H,6) + INDEX(係数表!I:I,6)*LN(INDEX(出力表!C:C,6)+1)))), MAX(0.00000001, (1-(1/(1+EXP(-(INDEX(係数表!G:G,6) + $B356)))))*(EXP(INDEX(係数表!H:H,6) + INDEX(係数表!I:I,6)*LN(INDEX(出力表!C:C,6)+1)))))))</f>
        <v>99.092553712095892</v>
      </c>
      <c r="Q356" t="e">
        <f>MIN(100, MAX(0, (100*(INDEX(出力表!D:D,6))/(EXP(INDEX(係数表!B:B,6) + $C356) + (INDEX(出力表!D:D,6)))) + (乱数表!$R356*(Settings!B12/(((INDEX(出力表!D:D,6))+1)^INDEX(係数表!E:E,6)*INDEX(係数表!F:F,6))))))</f>
        <v>#VALUE!</v>
      </c>
      <c r="R356" t="e">
        <f>MIN(100, MAX(0, (INDEX(出力表!D:D,6))*P356/MAX(Q356, Settings!B3)))</f>
        <v>#VALUE!</v>
      </c>
      <c r="S356">
        <f>MIN(100, MAX(0, 100*BETAINV(乱数表!$G356, MAX(0.00000001, (1/(1+EXP(-(INDEX(係数表!G:G,7) + $B356))))*(EXP(INDEX(係数表!H:H,7) + INDEX(係数表!I:I,7)*LN(INDEX(出力表!C:C,7)+1)))), MAX(0.00000001, (1-(1/(1+EXP(-(INDEX(係数表!G:G,7) + $B356)))))*(EXP(INDEX(係数表!H:H,7) + INDEX(係数表!I:I,7)*LN(INDEX(出力表!C:C,7)+1)))))))</f>
        <v>94.809779511571918</v>
      </c>
      <c r="T356" t="e">
        <f>MIN(100, MAX(0, (100*(INDEX(出力表!D:D,7))/(EXP(INDEX(係数表!B:B,7) + $C356) + (INDEX(出力表!D:D,7)))) + (乱数表!$S356*(Settings!B12/(((INDEX(出力表!D:D,7))+1)^INDEX(係数表!E:E,7)*INDEX(係数表!F:F,7))))))</f>
        <v>#VALUE!</v>
      </c>
      <c r="U356" t="e">
        <f>MIN(100, MAX(0, (INDEX(出力表!D:D,7))*S356/MAX(T356, Settings!B3)))</f>
        <v>#VALUE!</v>
      </c>
      <c r="V356">
        <f>MIN(100, MAX(0, 100*BETAINV(乱数表!$H356, MAX(0.00000001, (1/(1+EXP(-(INDEX(係数表!G:G,8) + $B356))))*(EXP(INDEX(係数表!H:H,8) + INDEX(係数表!I:I,8)*LN(INDEX(出力表!C:C,8)+1)))), MAX(0.00000001, (1-(1/(1+EXP(-(INDEX(係数表!G:G,8) + $B356)))))*(EXP(INDEX(係数表!H:H,8) + INDEX(係数表!I:I,8)*LN(INDEX(出力表!C:C,8)+1)))))))</f>
        <v>99.626833549156999</v>
      </c>
      <c r="W356" t="e">
        <f>MIN(100, MAX(0, (100*(INDEX(出力表!D:D,8))/(EXP(INDEX(係数表!B:B,8) + $C356) + (INDEX(出力表!D:D,8)))) + (乱数表!$T356*(Settings!B12/(((INDEX(出力表!D:D,8))+1)^INDEX(係数表!E:E,8)*INDEX(係数表!F:F,8))))))</f>
        <v>#VALUE!</v>
      </c>
      <c r="X356" t="e">
        <f>MIN(100, MAX(0, (INDEX(出力表!D:D,8))*V356/MAX(W356, Settings!B3)))</f>
        <v>#VALUE!</v>
      </c>
      <c r="Y356">
        <f>MIN(100, MAX(0, 100*BETAINV(乱数表!$I356, MAX(0.00000001, (1/(1+EXP(-(INDEX(係数表!G:G,9) + $B356))))*(EXP(INDEX(係数表!H:H,9) + INDEX(係数表!I:I,9)*LN(INDEX(出力表!C:C,9)+1)))), MAX(0.00000001, (1-(1/(1+EXP(-(INDEX(係数表!G:G,9) + $B356)))))*(EXP(INDEX(係数表!H:H,9) + INDEX(係数表!I:I,9)*LN(INDEX(出力表!C:C,9)+1)))))))</f>
        <v>89.231336840883785</v>
      </c>
      <c r="Z356" t="e">
        <f>MIN(100, MAX(0, (100*(INDEX(出力表!D:D,9))/(EXP(INDEX(係数表!B:B,9) + $C356) + (INDEX(出力表!D:D,9)))) + (乱数表!$U356*(Settings!B12/(((INDEX(出力表!D:D,9))+1)^INDEX(係数表!E:E,9)*INDEX(係数表!F:F,9))))))</f>
        <v>#VALUE!</v>
      </c>
      <c r="AA356" t="e">
        <f>MIN(100, MAX(0, (INDEX(出力表!D:D,9))*Y356/MAX(Z356, Settings!B3)))</f>
        <v>#VALUE!</v>
      </c>
      <c r="AB356">
        <f>MIN(100, MAX(0, 100*BETAINV(乱数表!$J356, MAX(0.00000001, (1/(1+EXP(-(INDEX(係数表!G:G,10) + $B356))))*(EXP(INDEX(係数表!H:H,10) + INDEX(係数表!I:I,10)*LN(INDEX(出力表!C:C,10)+1)))), MAX(0.00000001, (1-(1/(1+EXP(-(INDEX(係数表!G:G,10) + $B356)))))*(EXP(INDEX(係数表!H:H,10) + INDEX(係数表!I:I,10)*LN(INDEX(出力表!C:C,10)+1)))))))</f>
        <v>99.681818657377235</v>
      </c>
      <c r="AC356" t="e">
        <f>MIN(100, MAX(0, (100*(INDEX(出力表!D:D,10))/(EXP(INDEX(係数表!B:B,10) + $C356) + (INDEX(出力表!D:D,10)))) + (乱数表!$V356*(Settings!B12/(((INDEX(出力表!D:D,10))+1)^INDEX(係数表!E:E,10)*INDEX(係数表!F:F,10))))))</f>
        <v>#VALUE!</v>
      </c>
      <c r="AD356" t="e">
        <f>MIN(100, MAX(0, (INDEX(出力表!D:D,10))*AB356/MAX(AC356, Settings!B3)))</f>
        <v>#VALUE!</v>
      </c>
      <c r="AE356">
        <f>MIN(100, MAX(0, 100*BETAINV(乱数表!$K356, MAX(0.00000001, (1/(1+EXP(-(INDEX(係数表!G:G,11) + $B356))))*(EXP(INDEX(係数表!H:H,11) + INDEX(係数表!I:I,11)*LN(INDEX(出力表!C:C,11)+1)))), MAX(0.00000001, (1-(1/(1+EXP(-(INDEX(係数表!G:G,11) + $B356)))))*(EXP(INDEX(係数表!H:H,11) + INDEX(係数表!I:I,11)*LN(INDEX(出力表!C:C,11)+1)))))))</f>
        <v>82.792064542505955</v>
      </c>
      <c r="AF356" t="e">
        <f>MIN(100, MAX(0, (100*(INDEX(出力表!D:D,11))/(EXP(INDEX(係数表!B:B,11) + $C356) + (INDEX(出力表!D:D,11)))) + (乱数表!$W356*(Settings!B12/(((INDEX(出力表!D:D,11))+1)^INDEX(係数表!E:E,11)*INDEX(係数表!F:F,11))))))</f>
        <v>#VALUE!</v>
      </c>
      <c r="AG356" t="e">
        <f>MIN(100, MAX(0, (INDEX(出力表!D:D,11))*AE356/MAX(AF356, Settings!B3)))</f>
        <v>#VALUE!</v>
      </c>
      <c r="AH356">
        <f>MIN(100, MAX(0, 100*BETAINV(乱数表!$L356, MAX(0.00000001, (1/(1+EXP(-(INDEX(係数表!G:G,12) + $B356))))*(EXP(INDEX(係数表!H:H,12) + INDEX(係数表!I:I,12)*LN(INDEX(出力表!C:C,12)+1)))), MAX(0.00000001, (1-(1/(1+EXP(-(INDEX(係数表!G:G,12) + $B356)))))*(EXP(INDEX(係数表!H:H,12) + INDEX(係数表!I:I,12)*LN(INDEX(出力表!C:C,12)+1)))))))</f>
        <v>99.887508523707297</v>
      </c>
      <c r="AI356" t="e">
        <f>MIN(100, MAX(0, (100*(INDEX(出力表!D:D,12))/(EXP(INDEX(係数表!B:B,12) + $C356) + (INDEX(出力表!D:D,12)))) + (乱数表!$X356*(Settings!B12/(((INDEX(出力表!D:D,12))+1)^INDEX(係数表!E:E,12)*INDEX(係数表!F:F,12))))))</f>
        <v>#VALUE!</v>
      </c>
      <c r="AJ356" t="e">
        <f>MIN(100, MAX(0, (INDEX(出力表!D:D,12))*AH356/MAX(AI356, Settings!B3)))</f>
        <v>#VALUE!</v>
      </c>
      <c r="AK356">
        <f>MIN(100, MAX(0, 100*BETAINV(乱数表!$M356, MAX(0.00000001, (1/(1+EXP(-(INDEX(係数表!G:G,13) + $B356))))*(EXP(INDEX(係数表!H:H,13) + INDEX(係数表!I:I,13)*LN(INDEX(出力表!C:C,13)+1)))), MAX(0.00000001, (1-(1/(1+EXP(-(INDEX(係数表!G:G,13) + $B356)))))*(EXP(INDEX(係数表!H:H,13) + INDEX(係数表!I:I,13)*LN(INDEX(出力表!C:C,13)+1)))))))</f>
        <v>99.225631634885218</v>
      </c>
      <c r="AL356" t="e">
        <f>MIN(100, MAX(0, (100*(INDEX(出力表!D:D,13))/(EXP(INDEX(係数表!B:B,13) + $C356) + (INDEX(出力表!D:D,13)))) + (乱数表!$Y356*(Settings!B12/(((INDEX(出力表!D:D,13))+1)^INDEX(係数表!E:E,13)*INDEX(係数表!F:F,13))))))</f>
        <v>#VALUE!</v>
      </c>
      <c r="AM356" t="e">
        <f>MIN(100, MAX(0, (INDEX(出力表!D:D,13))*AK356/MAX(AL356, Settings!B3)))</f>
        <v>#VALUE!</v>
      </c>
      <c r="AN356">
        <f>IF(ISNUMBER(F356), INDEX(出力表!B:B,2)*F356, 0)+IF(ISNUMBER(I356), INDEX(出力表!B:B,3)*I356, 0)+IF(ISNUMBER(L356), INDEX(出力表!B:B,4)*L356, 0)+IF(ISNUMBER(O356), INDEX(出力表!B:B,5)*O356, 0)+IF(ISNUMBER(R356), INDEX(出力表!B:B,6)*R356, 0)+IF(ISNUMBER(U356), INDEX(出力表!B:B,7)*U356, 0)+IF(ISNUMBER(X356), INDEX(出力表!B:B,8)*X356, 0)+IF(ISNUMBER(AA356), INDEX(出力表!B:B,9)*AA356, 0)+IF(ISNUMBER(AD356), INDEX(出力表!B:B,10)*AD356, 0)+IF(ISNUMBER(AG356), INDEX(出力表!B:B,11)*AG356, 0)+IF(ISNUMBER(AJ356), INDEX(出力表!B:B,12)*AJ356, 0)+IF(ISNUMBER(AM356), INDEX(出力表!B:B,13)*AM356, 0)</f>
        <v>0</v>
      </c>
      <c r="AO356">
        <f>IF(ISNUMBER(F356), INDEX(出力表!B:B,2), 0)+IF(ISNUMBER(I356), INDEX(出力表!B:B,3), 0)+IF(ISNUMBER(L356), INDEX(出力表!B:B,4), 0)+IF(ISNUMBER(O356), INDEX(出力表!B:B,5), 0)+IF(ISNUMBER(R356), INDEX(出力表!B:B,6), 0)+IF(ISNUMBER(U356), INDEX(出力表!B:B,7), 0)+IF(ISNUMBER(X356), INDEX(出力表!B:B,8), 0)+IF(ISNUMBER(AA356), INDEX(出力表!B:B,9), 0)+IF(ISNUMBER(AD356), INDEX(出力表!B:B,10), 0)+IF(ISNUMBER(AG356), INDEX(出力表!B:B,11), 0)+IF(ISNUMBER(AJ356), INDEX(出力表!B:B,12), 0)+IF(ISNUMBER(AM356), INDEX(出力表!B:B,13), 0)</f>
        <v>0</v>
      </c>
      <c r="AP356" t="str">
        <f t="shared" si="5"/>
        <v/>
      </c>
    </row>
    <row r="357" spans="1:42" x14ac:dyDescent="0.2">
      <c r="A357">
        <v>356</v>
      </c>
      <c r="B357">
        <f>IF(UPPER(Settings!B4)="TRUE", 乱数表!$Z357*Settings!B10, 0)</f>
        <v>0.72249294319316182</v>
      </c>
      <c r="C357">
        <f>IF(UPPER(Settings!B4)="TRUE", 乱数表!$AA357*Settings!B11, 0)</f>
        <v>0.12459272296195625</v>
      </c>
      <c r="D357">
        <f>MIN(100, MAX(0, 100*BETAINV(乱数表!$B357, MAX(0.00000001, (1/(1+EXP(-(INDEX(係数表!G:G,2) + $B357))))*(EXP(INDEX(係数表!H:H,2) + INDEX(係数表!I:I,2)*LN(INDEX(出力表!C:C,2)+1)))), MAX(0.00000001, (1-(1/(1+EXP(-(INDEX(係数表!G:G,2) + $B357)))))*(EXP(INDEX(係数表!H:H,2) + INDEX(係数表!I:I,2)*LN(INDEX(出力表!C:C,2)+1)))))))</f>
        <v>99.999999912304276</v>
      </c>
      <c r="E357" t="e">
        <f>MIN(100, MAX(0, (100*(INDEX(出力表!D:D,2))/(EXP(INDEX(係数表!B:B,2) + $C357) + (INDEX(出力表!D:D,2)))) + (乱数表!$N357*(Settings!B12/(((INDEX(出力表!D:D,2))+1)^INDEX(係数表!E:E,2)*INDEX(係数表!F:F,2))))))</f>
        <v>#VALUE!</v>
      </c>
      <c r="F357" t="e">
        <f>MIN(100, MAX(0, (INDEX(出力表!D:D,2))*D357/MAX(E357, Settings!B3)))</f>
        <v>#VALUE!</v>
      </c>
      <c r="G357">
        <f>MIN(100, MAX(0, 100*BETAINV(乱数表!$C357, MAX(0.00000001, (1/(1+EXP(-(INDEX(係数表!G:G,3) + $B357))))*(EXP(INDEX(係数表!H:H,3) + INDEX(係数表!I:I,3)*LN(INDEX(出力表!C:C,3)+1)))), MAX(0.00000001, (1-(1/(1+EXP(-(INDEX(係数表!G:G,3) + $B357)))))*(EXP(INDEX(係数表!H:H,3) + INDEX(係数表!I:I,3)*LN(INDEX(出力表!C:C,3)+1)))))))</f>
        <v>97.505535779906424</v>
      </c>
      <c r="H357" t="e">
        <f>MIN(100, MAX(0, (100*(INDEX(出力表!D:D,3))/(EXP(INDEX(係数表!B:B,3) + $C357) + (INDEX(出力表!D:D,3)))) + (乱数表!$O357*(Settings!B12/(((INDEX(出力表!D:D,3))+1)^INDEX(係数表!E:E,3)*INDEX(係数表!F:F,3))))))</f>
        <v>#VALUE!</v>
      </c>
      <c r="I357" t="e">
        <f>MIN(100, MAX(0, (INDEX(出力表!D:D,3))*G357/MAX(H357, Settings!B3)))</f>
        <v>#VALUE!</v>
      </c>
      <c r="J357">
        <f>MIN(100, MAX(0, 100*BETAINV(乱数表!$D357, MAX(0.00000001, (1/(1+EXP(-(INDEX(係数表!G:G,4) + $B357))))*(EXP(INDEX(係数表!H:H,4) + INDEX(係数表!I:I,4)*LN(INDEX(出力表!C:C,4)+1)))), MAX(0.00000001, (1-(1/(1+EXP(-(INDEX(係数表!G:G,4) + $B357)))))*(EXP(INDEX(係数表!H:H,4) + INDEX(係数表!I:I,4)*LN(INDEX(出力表!C:C,4)+1)))))))</f>
        <v>73.852853025167434</v>
      </c>
      <c r="K357" t="e">
        <f>MIN(100, MAX(0, (100*(INDEX(出力表!D:D,4))/(EXP(INDEX(係数表!B:B,4) + $C357) + (INDEX(出力表!D:D,4)))) + (乱数表!$P357*(Settings!B12/(((INDEX(出力表!D:D,4))+1)^INDEX(係数表!E:E,4)*INDEX(係数表!F:F,4))))))</f>
        <v>#VALUE!</v>
      </c>
      <c r="L357" t="e">
        <f>MIN(100, MAX(0, (INDEX(出力表!D:D,4))*J357/MAX(K357, Settings!B3)))</f>
        <v>#VALUE!</v>
      </c>
      <c r="M357">
        <f>MIN(100, MAX(0, 100*BETAINV(乱数表!$E357, MAX(0.00000001, (1/(1+EXP(-(INDEX(係数表!G:G,5) + $B357))))*(EXP(INDEX(係数表!H:H,5) + INDEX(係数表!I:I,5)*LN(INDEX(出力表!C:C,5)+1)))), MAX(0.00000001, (1-(1/(1+EXP(-(INDEX(係数表!G:G,5) + $B357)))))*(EXP(INDEX(係数表!H:H,5) + INDEX(係数表!I:I,5)*LN(INDEX(出力表!C:C,5)+1)))))))</f>
        <v>99.341812119854623</v>
      </c>
      <c r="N357" t="e">
        <f>MIN(100, MAX(0, (100*(INDEX(出力表!D:D,5))/(EXP(INDEX(係数表!B:B,5) + $C357) + (INDEX(出力表!D:D,5)))) + (乱数表!$Q357*(Settings!B12/(((INDEX(出力表!D:D,5))+1)^INDEX(係数表!E:E,5)*INDEX(係数表!F:F,5))))))</f>
        <v>#VALUE!</v>
      </c>
      <c r="O357" t="e">
        <f>MIN(100, MAX(0, (INDEX(出力表!D:D,5))*M357/MAX(N357, Settings!B3)))</f>
        <v>#VALUE!</v>
      </c>
      <c r="P357">
        <f>MIN(100, MAX(0, 100*BETAINV(乱数表!$F357, MAX(0.00000001, (1/(1+EXP(-(INDEX(係数表!G:G,6) + $B357))))*(EXP(INDEX(係数表!H:H,6) + INDEX(係数表!I:I,6)*LN(INDEX(出力表!C:C,6)+1)))), MAX(0.00000001, (1-(1/(1+EXP(-(INDEX(係数表!G:G,6) + $B357)))))*(EXP(INDEX(係数表!H:H,6) + INDEX(係数表!I:I,6)*LN(INDEX(出力表!C:C,6)+1)))))))</f>
        <v>94.061525350605407</v>
      </c>
      <c r="Q357" t="e">
        <f>MIN(100, MAX(0, (100*(INDEX(出力表!D:D,6))/(EXP(INDEX(係数表!B:B,6) + $C357) + (INDEX(出力表!D:D,6)))) + (乱数表!$R357*(Settings!B12/(((INDEX(出力表!D:D,6))+1)^INDEX(係数表!E:E,6)*INDEX(係数表!F:F,6))))))</f>
        <v>#VALUE!</v>
      </c>
      <c r="R357" t="e">
        <f>MIN(100, MAX(0, (INDEX(出力表!D:D,6))*P357/MAX(Q357, Settings!B3)))</f>
        <v>#VALUE!</v>
      </c>
      <c r="S357">
        <f>MIN(100, MAX(0, 100*BETAINV(乱数表!$G357, MAX(0.00000001, (1/(1+EXP(-(INDEX(係数表!G:G,7) + $B357))))*(EXP(INDEX(係数表!H:H,7) + INDEX(係数表!I:I,7)*LN(INDEX(出力表!C:C,7)+1)))), MAX(0.00000001, (1-(1/(1+EXP(-(INDEX(係数表!G:G,7) + $B357)))))*(EXP(INDEX(係数表!H:H,7) + INDEX(係数表!I:I,7)*LN(INDEX(出力表!C:C,7)+1)))))))</f>
        <v>99.896988714525065</v>
      </c>
      <c r="T357" t="e">
        <f>MIN(100, MAX(0, (100*(INDEX(出力表!D:D,7))/(EXP(INDEX(係数表!B:B,7) + $C357) + (INDEX(出力表!D:D,7)))) + (乱数表!$S357*(Settings!B12/(((INDEX(出力表!D:D,7))+1)^INDEX(係数表!E:E,7)*INDEX(係数表!F:F,7))))))</f>
        <v>#VALUE!</v>
      </c>
      <c r="U357" t="e">
        <f>MIN(100, MAX(0, (INDEX(出力表!D:D,7))*S357/MAX(T357, Settings!B3)))</f>
        <v>#VALUE!</v>
      </c>
      <c r="V357">
        <f>MIN(100, MAX(0, 100*BETAINV(乱数表!$H357, MAX(0.00000001, (1/(1+EXP(-(INDEX(係数表!G:G,8) + $B357))))*(EXP(INDEX(係数表!H:H,8) + INDEX(係数表!I:I,8)*LN(INDEX(出力表!C:C,8)+1)))), MAX(0.00000001, (1-(1/(1+EXP(-(INDEX(係数表!G:G,8) + $B357)))))*(EXP(INDEX(係数表!H:H,8) + INDEX(係数表!I:I,8)*LN(INDEX(出力表!C:C,8)+1)))))))</f>
        <v>92.367133200787492</v>
      </c>
      <c r="W357" t="e">
        <f>MIN(100, MAX(0, (100*(INDEX(出力表!D:D,8))/(EXP(INDEX(係数表!B:B,8) + $C357) + (INDEX(出力表!D:D,8)))) + (乱数表!$T357*(Settings!B12/(((INDEX(出力表!D:D,8))+1)^INDEX(係数表!E:E,8)*INDEX(係数表!F:F,8))))))</f>
        <v>#VALUE!</v>
      </c>
      <c r="X357" t="e">
        <f>MIN(100, MAX(0, (INDEX(出力表!D:D,8))*V357/MAX(W357, Settings!B3)))</f>
        <v>#VALUE!</v>
      </c>
      <c r="Y357">
        <f>MIN(100, MAX(0, 100*BETAINV(乱数表!$I357, MAX(0.00000001, (1/(1+EXP(-(INDEX(係数表!G:G,9) + $B357))))*(EXP(INDEX(係数表!H:H,9) + INDEX(係数表!I:I,9)*LN(INDEX(出力表!C:C,9)+1)))), MAX(0.00000001, (1-(1/(1+EXP(-(INDEX(係数表!G:G,9) + $B357)))))*(EXP(INDEX(係数表!H:H,9) + INDEX(係数表!I:I,9)*LN(INDEX(出力表!C:C,9)+1)))))))</f>
        <v>99.867167451960796</v>
      </c>
      <c r="Z357" t="e">
        <f>MIN(100, MAX(0, (100*(INDEX(出力表!D:D,9))/(EXP(INDEX(係数表!B:B,9) + $C357) + (INDEX(出力表!D:D,9)))) + (乱数表!$U357*(Settings!B12/(((INDEX(出力表!D:D,9))+1)^INDEX(係数表!E:E,9)*INDEX(係数表!F:F,9))))))</f>
        <v>#VALUE!</v>
      </c>
      <c r="AA357" t="e">
        <f>MIN(100, MAX(0, (INDEX(出力表!D:D,9))*Y357/MAX(Z357, Settings!B3)))</f>
        <v>#VALUE!</v>
      </c>
      <c r="AB357">
        <f>MIN(100, MAX(0, 100*BETAINV(乱数表!$J357, MAX(0.00000001, (1/(1+EXP(-(INDEX(係数表!G:G,10) + $B357))))*(EXP(INDEX(係数表!H:H,10) + INDEX(係数表!I:I,10)*LN(INDEX(出力表!C:C,10)+1)))), MAX(0.00000001, (1-(1/(1+EXP(-(INDEX(係数表!G:G,10) + $B357)))))*(EXP(INDEX(係数表!H:H,10) + INDEX(係数表!I:I,10)*LN(INDEX(出力表!C:C,10)+1)))))))</f>
        <v>98.890634159130045</v>
      </c>
      <c r="AC357" t="e">
        <f>MIN(100, MAX(0, (100*(INDEX(出力表!D:D,10))/(EXP(INDEX(係数表!B:B,10) + $C357) + (INDEX(出力表!D:D,10)))) + (乱数表!$V357*(Settings!B12/(((INDEX(出力表!D:D,10))+1)^INDEX(係数表!E:E,10)*INDEX(係数表!F:F,10))))))</f>
        <v>#VALUE!</v>
      </c>
      <c r="AD357" t="e">
        <f>MIN(100, MAX(0, (INDEX(出力表!D:D,10))*AB357/MAX(AC357, Settings!B3)))</f>
        <v>#VALUE!</v>
      </c>
      <c r="AE357">
        <f>MIN(100, MAX(0, 100*BETAINV(乱数表!$K357, MAX(0.00000001, (1/(1+EXP(-(INDEX(係数表!G:G,11) + $B357))))*(EXP(INDEX(係数表!H:H,11) + INDEX(係数表!I:I,11)*LN(INDEX(出力表!C:C,11)+1)))), MAX(0.00000001, (1-(1/(1+EXP(-(INDEX(係数表!G:G,11) + $B357)))))*(EXP(INDEX(係数表!H:H,11) + INDEX(係数表!I:I,11)*LN(INDEX(出力表!C:C,11)+1)))))))</f>
        <v>99.865516084098971</v>
      </c>
      <c r="AF357" t="e">
        <f>MIN(100, MAX(0, (100*(INDEX(出力表!D:D,11))/(EXP(INDEX(係数表!B:B,11) + $C357) + (INDEX(出力表!D:D,11)))) + (乱数表!$W357*(Settings!B12/(((INDEX(出力表!D:D,11))+1)^INDEX(係数表!E:E,11)*INDEX(係数表!F:F,11))))))</f>
        <v>#VALUE!</v>
      </c>
      <c r="AG357" t="e">
        <f>MIN(100, MAX(0, (INDEX(出力表!D:D,11))*AE357/MAX(AF357, Settings!B3)))</f>
        <v>#VALUE!</v>
      </c>
      <c r="AH357">
        <f>MIN(100, MAX(0, 100*BETAINV(乱数表!$L357, MAX(0.00000001, (1/(1+EXP(-(INDEX(係数表!G:G,12) + $B357))))*(EXP(INDEX(係数表!H:H,12) + INDEX(係数表!I:I,12)*LN(INDEX(出力表!C:C,12)+1)))), MAX(0.00000001, (1-(1/(1+EXP(-(INDEX(係数表!G:G,12) + $B357)))))*(EXP(INDEX(係数表!H:H,12) + INDEX(係数表!I:I,12)*LN(INDEX(出力表!C:C,12)+1)))))))</f>
        <v>98.934727962316444</v>
      </c>
      <c r="AI357" t="e">
        <f>MIN(100, MAX(0, (100*(INDEX(出力表!D:D,12))/(EXP(INDEX(係数表!B:B,12) + $C357) + (INDEX(出力表!D:D,12)))) + (乱数表!$X357*(Settings!B12/(((INDEX(出力表!D:D,12))+1)^INDEX(係数表!E:E,12)*INDEX(係数表!F:F,12))))))</f>
        <v>#VALUE!</v>
      </c>
      <c r="AJ357" t="e">
        <f>MIN(100, MAX(0, (INDEX(出力表!D:D,12))*AH357/MAX(AI357, Settings!B3)))</f>
        <v>#VALUE!</v>
      </c>
      <c r="AK357">
        <f>MIN(100, MAX(0, 100*BETAINV(乱数表!$M357, MAX(0.00000001, (1/(1+EXP(-(INDEX(係数表!G:G,13) + $B357))))*(EXP(INDEX(係数表!H:H,13) + INDEX(係数表!I:I,13)*LN(INDEX(出力表!C:C,13)+1)))), MAX(0.00000001, (1-(1/(1+EXP(-(INDEX(係数表!G:G,13) + $B357)))))*(EXP(INDEX(係数表!H:H,13) + INDEX(係数表!I:I,13)*LN(INDEX(出力表!C:C,13)+1)))))))</f>
        <v>99.999990594650853</v>
      </c>
      <c r="AL357" t="e">
        <f>MIN(100, MAX(0, (100*(INDEX(出力表!D:D,13))/(EXP(INDEX(係数表!B:B,13) + $C357) + (INDEX(出力表!D:D,13)))) + (乱数表!$Y357*(Settings!B12/(((INDEX(出力表!D:D,13))+1)^INDEX(係数表!E:E,13)*INDEX(係数表!F:F,13))))))</f>
        <v>#VALUE!</v>
      </c>
      <c r="AM357" t="e">
        <f>MIN(100, MAX(0, (INDEX(出力表!D:D,13))*AK357/MAX(AL357, Settings!B3)))</f>
        <v>#VALUE!</v>
      </c>
      <c r="AN357">
        <f>IF(ISNUMBER(F357), INDEX(出力表!B:B,2)*F357, 0)+IF(ISNUMBER(I357), INDEX(出力表!B:B,3)*I357, 0)+IF(ISNUMBER(L357), INDEX(出力表!B:B,4)*L357, 0)+IF(ISNUMBER(O357), INDEX(出力表!B:B,5)*O357, 0)+IF(ISNUMBER(R357), INDEX(出力表!B:B,6)*R357, 0)+IF(ISNUMBER(U357), INDEX(出力表!B:B,7)*U357, 0)+IF(ISNUMBER(X357), INDEX(出力表!B:B,8)*X357, 0)+IF(ISNUMBER(AA357), INDEX(出力表!B:B,9)*AA357, 0)+IF(ISNUMBER(AD357), INDEX(出力表!B:B,10)*AD357, 0)+IF(ISNUMBER(AG357), INDEX(出力表!B:B,11)*AG357, 0)+IF(ISNUMBER(AJ357), INDEX(出力表!B:B,12)*AJ357, 0)+IF(ISNUMBER(AM357), INDEX(出力表!B:B,13)*AM357, 0)</f>
        <v>0</v>
      </c>
      <c r="AO357">
        <f>IF(ISNUMBER(F357), INDEX(出力表!B:B,2), 0)+IF(ISNUMBER(I357), INDEX(出力表!B:B,3), 0)+IF(ISNUMBER(L357), INDEX(出力表!B:B,4), 0)+IF(ISNUMBER(O357), INDEX(出力表!B:B,5), 0)+IF(ISNUMBER(R357), INDEX(出力表!B:B,6), 0)+IF(ISNUMBER(U357), INDEX(出力表!B:B,7), 0)+IF(ISNUMBER(X357), INDEX(出力表!B:B,8), 0)+IF(ISNUMBER(AA357), INDEX(出力表!B:B,9), 0)+IF(ISNUMBER(AD357), INDEX(出力表!B:B,10), 0)+IF(ISNUMBER(AG357), INDEX(出力表!B:B,11), 0)+IF(ISNUMBER(AJ357), INDEX(出力表!B:B,12), 0)+IF(ISNUMBER(AM357), INDEX(出力表!B:B,13), 0)</f>
        <v>0</v>
      </c>
      <c r="AP357" t="str">
        <f t="shared" si="5"/>
        <v/>
      </c>
    </row>
    <row r="358" spans="1:42" x14ac:dyDescent="0.2">
      <c r="A358">
        <v>357</v>
      </c>
      <c r="B358">
        <f>IF(UPPER(Settings!B4)="TRUE", 乱数表!$Z358*Settings!B10, 0)</f>
        <v>-0.12480392508137411</v>
      </c>
      <c r="C358">
        <f>IF(UPPER(Settings!B4)="TRUE", 乱数表!$AA358*Settings!B11, 0)</f>
        <v>5.8217990072018291E-2</v>
      </c>
      <c r="D358">
        <f>MIN(100, MAX(0, 100*BETAINV(乱数表!$B358, MAX(0.00000001, (1/(1+EXP(-(INDEX(係数表!G:G,2) + $B358))))*(EXP(INDEX(係数表!H:H,2) + INDEX(係数表!I:I,2)*LN(INDEX(出力表!C:C,2)+1)))), MAX(0.00000001, (1-(1/(1+EXP(-(INDEX(係数表!G:G,2) + $B358)))))*(EXP(INDEX(係数表!H:H,2) + INDEX(係数表!I:I,2)*LN(INDEX(出力表!C:C,2)+1)))))))</f>
        <v>97.755785152147752</v>
      </c>
      <c r="E358" t="e">
        <f>MIN(100, MAX(0, (100*(INDEX(出力表!D:D,2))/(EXP(INDEX(係数表!B:B,2) + $C358) + (INDEX(出力表!D:D,2)))) + (乱数表!$N358*(Settings!B12/(((INDEX(出力表!D:D,2))+1)^INDEX(係数表!E:E,2)*INDEX(係数表!F:F,2))))))</f>
        <v>#VALUE!</v>
      </c>
      <c r="F358" t="e">
        <f>MIN(100, MAX(0, (INDEX(出力表!D:D,2))*D358/MAX(E358, Settings!B3)))</f>
        <v>#VALUE!</v>
      </c>
      <c r="G358">
        <f>MIN(100, MAX(0, 100*BETAINV(乱数表!$C358, MAX(0.00000001, (1/(1+EXP(-(INDEX(係数表!G:G,3) + $B358))))*(EXP(INDEX(係数表!H:H,3) + INDEX(係数表!I:I,3)*LN(INDEX(出力表!C:C,3)+1)))), MAX(0.00000001, (1-(1/(1+EXP(-(INDEX(係数表!G:G,3) + $B358)))))*(EXP(INDEX(係数表!H:H,3) + INDEX(係数表!I:I,3)*LN(INDEX(出力表!C:C,3)+1)))))))</f>
        <v>73.922173925607112</v>
      </c>
      <c r="H358" t="e">
        <f>MIN(100, MAX(0, (100*(INDEX(出力表!D:D,3))/(EXP(INDEX(係数表!B:B,3) + $C358) + (INDEX(出力表!D:D,3)))) + (乱数表!$O358*(Settings!B12/(((INDEX(出力表!D:D,3))+1)^INDEX(係数表!E:E,3)*INDEX(係数表!F:F,3))))))</f>
        <v>#VALUE!</v>
      </c>
      <c r="I358" t="e">
        <f>MIN(100, MAX(0, (INDEX(出力表!D:D,3))*G358/MAX(H358, Settings!B3)))</f>
        <v>#VALUE!</v>
      </c>
      <c r="J358">
        <f>MIN(100, MAX(0, 100*BETAINV(乱数表!$D358, MAX(0.00000001, (1/(1+EXP(-(INDEX(係数表!G:G,4) + $B358))))*(EXP(INDEX(係数表!H:H,4) + INDEX(係数表!I:I,4)*LN(INDEX(出力表!C:C,4)+1)))), MAX(0.00000001, (1-(1/(1+EXP(-(INDEX(係数表!G:G,4) + $B358)))))*(EXP(INDEX(係数表!H:H,4) + INDEX(係数表!I:I,4)*LN(INDEX(出力表!C:C,4)+1)))))))</f>
        <v>50.680450556702198</v>
      </c>
      <c r="K358" t="e">
        <f>MIN(100, MAX(0, (100*(INDEX(出力表!D:D,4))/(EXP(INDEX(係数表!B:B,4) + $C358) + (INDEX(出力表!D:D,4)))) + (乱数表!$P358*(Settings!B12/(((INDEX(出力表!D:D,4))+1)^INDEX(係数表!E:E,4)*INDEX(係数表!F:F,4))))))</f>
        <v>#VALUE!</v>
      </c>
      <c r="L358" t="e">
        <f>MIN(100, MAX(0, (INDEX(出力表!D:D,4))*J358/MAX(K358, Settings!B3)))</f>
        <v>#VALUE!</v>
      </c>
      <c r="M358">
        <f>MIN(100, MAX(0, 100*BETAINV(乱数表!$E358, MAX(0.00000001, (1/(1+EXP(-(INDEX(係数表!G:G,5) + $B358))))*(EXP(INDEX(係数表!H:H,5) + INDEX(係数表!I:I,5)*LN(INDEX(出力表!C:C,5)+1)))), MAX(0.00000001, (1-(1/(1+EXP(-(INDEX(係数表!G:G,5) + $B358)))))*(EXP(INDEX(係数表!H:H,5) + INDEX(係数表!I:I,5)*LN(INDEX(出力表!C:C,5)+1)))))))</f>
        <v>83.831013333048247</v>
      </c>
      <c r="N358" t="e">
        <f>MIN(100, MAX(0, (100*(INDEX(出力表!D:D,5))/(EXP(INDEX(係数表!B:B,5) + $C358) + (INDEX(出力表!D:D,5)))) + (乱数表!$Q358*(Settings!B12/(((INDEX(出力表!D:D,5))+1)^INDEX(係数表!E:E,5)*INDEX(係数表!F:F,5))))))</f>
        <v>#VALUE!</v>
      </c>
      <c r="O358" t="e">
        <f>MIN(100, MAX(0, (INDEX(出力表!D:D,5))*M358/MAX(N358, Settings!B3)))</f>
        <v>#VALUE!</v>
      </c>
      <c r="P358">
        <f>MIN(100, MAX(0, 100*BETAINV(乱数表!$F358, MAX(0.00000001, (1/(1+EXP(-(INDEX(係数表!G:G,6) + $B358))))*(EXP(INDEX(係数表!H:H,6) + INDEX(係数表!I:I,6)*LN(INDEX(出力表!C:C,6)+1)))), MAX(0.00000001, (1-(1/(1+EXP(-(INDEX(係数表!G:G,6) + $B358)))))*(EXP(INDEX(係数表!H:H,6) + INDEX(係数表!I:I,6)*LN(INDEX(出力表!C:C,6)+1)))))))</f>
        <v>98.900991066916944</v>
      </c>
      <c r="Q358" t="e">
        <f>MIN(100, MAX(0, (100*(INDEX(出力表!D:D,6))/(EXP(INDEX(係数表!B:B,6) + $C358) + (INDEX(出力表!D:D,6)))) + (乱数表!$R358*(Settings!B12/(((INDEX(出力表!D:D,6))+1)^INDEX(係数表!E:E,6)*INDEX(係数表!F:F,6))))))</f>
        <v>#VALUE!</v>
      </c>
      <c r="R358" t="e">
        <f>MIN(100, MAX(0, (INDEX(出力表!D:D,6))*P358/MAX(Q358, Settings!B3)))</f>
        <v>#VALUE!</v>
      </c>
      <c r="S358">
        <f>MIN(100, MAX(0, 100*BETAINV(乱数表!$G358, MAX(0.00000001, (1/(1+EXP(-(INDEX(係数表!G:G,7) + $B358))))*(EXP(INDEX(係数表!H:H,7) + INDEX(係数表!I:I,7)*LN(INDEX(出力表!C:C,7)+1)))), MAX(0.00000001, (1-(1/(1+EXP(-(INDEX(係数表!G:G,7) + $B358)))))*(EXP(INDEX(係数表!H:H,7) + INDEX(係数表!I:I,7)*LN(INDEX(出力表!C:C,7)+1)))))))</f>
        <v>93.77654438803107</v>
      </c>
      <c r="T358" t="e">
        <f>MIN(100, MAX(0, (100*(INDEX(出力表!D:D,7))/(EXP(INDEX(係数表!B:B,7) + $C358) + (INDEX(出力表!D:D,7)))) + (乱数表!$S358*(Settings!B12/(((INDEX(出力表!D:D,7))+1)^INDEX(係数表!E:E,7)*INDEX(係数表!F:F,7))))))</f>
        <v>#VALUE!</v>
      </c>
      <c r="U358" t="e">
        <f>MIN(100, MAX(0, (INDEX(出力表!D:D,7))*S358/MAX(T358, Settings!B3)))</f>
        <v>#VALUE!</v>
      </c>
      <c r="V358">
        <f>MIN(100, MAX(0, 100*BETAINV(乱数表!$H358, MAX(0.00000001, (1/(1+EXP(-(INDEX(係数表!G:G,8) + $B358))))*(EXP(INDEX(係数表!H:H,8) + INDEX(係数表!I:I,8)*LN(INDEX(出力表!C:C,8)+1)))), MAX(0.00000001, (1-(1/(1+EXP(-(INDEX(係数表!G:G,8) + $B358)))))*(EXP(INDEX(係数表!H:H,8) + INDEX(係数表!I:I,8)*LN(INDEX(出力表!C:C,8)+1)))))))</f>
        <v>99.255298159016661</v>
      </c>
      <c r="W358" t="e">
        <f>MIN(100, MAX(0, (100*(INDEX(出力表!D:D,8))/(EXP(INDEX(係数表!B:B,8) + $C358) + (INDEX(出力表!D:D,8)))) + (乱数表!$T358*(Settings!B12/(((INDEX(出力表!D:D,8))+1)^INDEX(係数表!E:E,8)*INDEX(係数表!F:F,8))))))</f>
        <v>#VALUE!</v>
      </c>
      <c r="X358" t="e">
        <f>MIN(100, MAX(0, (INDEX(出力表!D:D,8))*V358/MAX(W358, Settings!B3)))</f>
        <v>#VALUE!</v>
      </c>
      <c r="Y358">
        <f>MIN(100, MAX(0, 100*BETAINV(乱数表!$I358, MAX(0.00000001, (1/(1+EXP(-(INDEX(係数表!G:G,9) + $B358))))*(EXP(INDEX(係数表!H:H,9) + INDEX(係数表!I:I,9)*LN(INDEX(出力表!C:C,9)+1)))), MAX(0.00000001, (1-(1/(1+EXP(-(INDEX(係数表!G:G,9) + $B358)))))*(EXP(INDEX(係数表!H:H,9) + INDEX(係数表!I:I,9)*LN(INDEX(出力表!C:C,9)+1)))))))</f>
        <v>91.867498475247004</v>
      </c>
      <c r="Z358" t="e">
        <f>MIN(100, MAX(0, (100*(INDEX(出力表!D:D,9))/(EXP(INDEX(係数表!B:B,9) + $C358) + (INDEX(出力表!D:D,9)))) + (乱数表!$U358*(Settings!B12/(((INDEX(出力表!D:D,9))+1)^INDEX(係数表!E:E,9)*INDEX(係数表!F:F,9))))))</f>
        <v>#VALUE!</v>
      </c>
      <c r="AA358" t="e">
        <f>MIN(100, MAX(0, (INDEX(出力表!D:D,9))*Y358/MAX(Z358, Settings!B3)))</f>
        <v>#VALUE!</v>
      </c>
      <c r="AB358">
        <f>MIN(100, MAX(0, 100*BETAINV(乱数表!$J358, MAX(0.00000001, (1/(1+EXP(-(INDEX(係数表!G:G,10) + $B358))))*(EXP(INDEX(係数表!H:H,10) + INDEX(係数表!I:I,10)*LN(INDEX(出力表!C:C,10)+1)))), MAX(0.00000001, (1-(1/(1+EXP(-(INDEX(係数表!G:G,10) + $B358)))))*(EXP(INDEX(係数表!H:H,10) + INDEX(係数表!I:I,10)*LN(INDEX(出力表!C:C,10)+1)))))))</f>
        <v>99.461639571299187</v>
      </c>
      <c r="AC358" t="e">
        <f>MIN(100, MAX(0, (100*(INDEX(出力表!D:D,10))/(EXP(INDEX(係数表!B:B,10) + $C358) + (INDEX(出力表!D:D,10)))) + (乱数表!$V358*(Settings!B12/(((INDEX(出力表!D:D,10))+1)^INDEX(係数表!E:E,10)*INDEX(係数表!F:F,10))))))</f>
        <v>#VALUE!</v>
      </c>
      <c r="AD358" t="e">
        <f>MIN(100, MAX(0, (INDEX(出力表!D:D,10))*AB358/MAX(AC358, Settings!B3)))</f>
        <v>#VALUE!</v>
      </c>
      <c r="AE358">
        <f>MIN(100, MAX(0, 100*BETAINV(乱数表!$K358, MAX(0.00000001, (1/(1+EXP(-(INDEX(係数表!G:G,11) + $B358))))*(EXP(INDEX(係数表!H:H,11) + INDEX(係数表!I:I,11)*LN(INDEX(出力表!C:C,11)+1)))), MAX(0.00000001, (1-(1/(1+EXP(-(INDEX(係数表!G:G,11) + $B358)))))*(EXP(INDEX(係数表!H:H,11) + INDEX(係数表!I:I,11)*LN(INDEX(出力表!C:C,11)+1)))))))</f>
        <v>59.744708879477336</v>
      </c>
      <c r="AF358" t="e">
        <f>MIN(100, MAX(0, (100*(INDEX(出力表!D:D,11))/(EXP(INDEX(係数表!B:B,11) + $C358) + (INDEX(出力表!D:D,11)))) + (乱数表!$W358*(Settings!B12/(((INDEX(出力表!D:D,11))+1)^INDEX(係数表!E:E,11)*INDEX(係数表!F:F,11))))))</f>
        <v>#VALUE!</v>
      </c>
      <c r="AG358" t="e">
        <f>MIN(100, MAX(0, (INDEX(出力表!D:D,11))*AE358/MAX(AF358, Settings!B3)))</f>
        <v>#VALUE!</v>
      </c>
      <c r="AH358">
        <f>MIN(100, MAX(0, 100*BETAINV(乱数表!$L358, MAX(0.00000001, (1/(1+EXP(-(INDEX(係数表!G:G,12) + $B358))))*(EXP(INDEX(係数表!H:H,12) + INDEX(係数表!I:I,12)*LN(INDEX(出力表!C:C,12)+1)))), MAX(0.00000001, (1-(1/(1+EXP(-(INDEX(係数表!G:G,12) + $B358)))))*(EXP(INDEX(係数表!H:H,12) + INDEX(係数表!I:I,12)*LN(INDEX(出力表!C:C,12)+1)))))))</f>
        <v>93.797633747456956</v>
      </c>
      <c r="AI358" t="e">
        <f>MIN(100, MAX(0, (100*(INDEX(出力表!D:D,12))/(EXP(INDEX(係数表!B:B,12) + $C358) + (INDEX(出力表!D:D,12)))) + (乱数表!$X358*(Settings!B12/(((INDEX(出力表!D:D,12))+1)^INDEX(係数表!E:E,12)*INDEX(係数表!F:F,12))))))</f>
        <v>#VALUE!</v>
      </c>
      <c r="AJ358" t="e">
        <f>MIN(100, MAX(0, (INDEX(出力表!D:D,12))*AH358/MAX(AI358, Settings!B3)))</f>
        <v>#VALUE!</v>
      </c>
      <c r="AK358">
        <f>MIN(100, MAX(0, 100*BETAINV(乱数表!$M358, MAX(0.00000001, (1/(1+EXP(-(INDEX(係数表!G:G,13) + $B358))))*(EXP(INDEX(係数表!H:H,13) + INDEX(係数表!I:I,13)*LN(INDEX(出力表!C:C,13)+1)))), MAX(0.00000001, (1-(1/(1+EXP(-(INDEX(係数表!G:G,13) + $B358)))))*(EXP(INDEX(係数表!H:H,13) + INDEX(係数表!I:I,13)*LN(INDEX(出力表!C:C,13)+1)))))))</f>
        <v>24.094948918403702</v>
      </c>
      <c r="AL358" t="e">
        <f>MIN(100, MAX(0, (100*(INDEX(出力表!D:D,13))/(EXP(INDEX(係数表!B:B,13) + $C358) + (INDEX(出力表!D:D,13)))) + (乱数表!$Y358*(Settings!B12/(((INDEX(出力表!D:D,13))+1)^INDEX(係数表!E:E,13)*INDEX(係数表!F:F,13))))))</f>
        <v>#VALUE!</v>
      </c>
      <c r="AM358" t="e">
        <f>MIN(100, MAX(0, (INDEX(出力表!D:D,13))*AK358/MAX(AL358, Settings!B3)))</f>
        <v>#VALUE!</v>
      </c>
      <c r="AN358">
        <f>IF(ISNUMBER(F358), INDEX(出力表!B:B,2)*F358, 0)+IF(ISNUMBER(I358), INDEX(出力表!B:B,3)*I358, 0)+IF(ISNUMBER(L358), INDEX(出力表!B:B,4)*L358, 0)+IF(ISNUMBER(O358), INDEX(出力表!B:B,5)*O358, 0)+IF(ISNUMBER(R358), INDEX(出力表!B:B,6)*R358, 0)+IF(ISNUMBER(U358), INDEX(出力表!B:B,7)*U358, 0)+IF(ISNUMBER(X358), INDEX(出力表!B:B,8)*X358, 0)+IF(ISNUMBER(AA358), INDEX(出力表!B:B,9)*AA358, 0)+IF(ISNUMBER(AD358), INDEX(出力表!B:B,10)*AD358, 0)+IF(ISNUMBER(AG358), INDEX(出力表!B:B,11)*AG358, 0)+IF(ISNUMBER(AJ358), INDEX(出力表!B:B,12)*AJ358, 0)+IF(ISNUMBER(AM358), INDEX(出力表!B:B,13)*AM358, 0)</f>
        <v>0</v>
      </c>
      <c r="AO358">
        <f>IF(ISNUMBER(F358), INDEX(出力表!B:B,2), 0)+IF(ISNUMBER(I358), INDEX(出力表!B:B,3), 0)+IF(ISNUMBER(L358), INDEX(出力表!B:B,4), 0)+IF(ISNUMBER(O358), INDEX(出力表!B:B,5), 0)+IF(ISNUMBER(R358), INDEX(出力表!B:B,6), 0)+IF(ISNUMBER(U358), INDEX(出力表!B:B,7), 0)+IF(ISNUMBER(X358), INDEX(出力表!B:B,8), 0)+IF(ISNUMBER(AA358), INDEX(出力表!B:B,9), 0)+IF(ISNUMBER(AD358), INDEX(出力表!B:B,10), 0)+IF(ISNUMBER(AG358), INDEX(出力表!B:B,11), 0)+IF(ISNUMBER(AJ358), INDEX(出力表!B:B,12), 0)+IF(ISNUMBER(AM358), INDEX(出力表!B:B,13), 0)</f>
        <v>0</v>
      </c>
      <c r="AP358" t="str">
        <f t="shared" si="5"/>
        <v/>
      </c>
    </row>
    <row r="359" spans="1:42" x14ac:dyDescent="0.2">
      <c r="A359">
        <v>358</v>
      </c>
      <c r="B359">
        <f>IF(UPPER(Settings!B4)="TRUE", 乱数表!$Z359*Settings!B10, 0)</f>
        <v>0.26865836607754845</v>
      </c>
      <c r="C359">
        <f>IF(UPPER(Settings!B4)="TRUE", 乱数表!$AA359*Settings!B11, 0)</f>
        <v>3.6332273401912224E-2</v>
      </c>
      <c r="D359">
        <f>MIN(100, MAX(0, 100*BETAINV(乱数表!$B359, MAX(0.00000001, (1/(1+EXP(-(INDEX(係数表!G:G,2) + $B359))))*(EXP(INDEX(係数表!H:H,2) + INDEX(係数表!I:I,2)*LN(INDEX(出力表!C:C,2)+1)))), MAX(0.00000001, (1-(1/(1+EXP(-(INDEX(係数表!G:G,2) + $B359)))))*(EXP(INDEX(係数表!H:H,2) + INDEX(係数表!I:I,2)*LN(INDEX(出力表!C:C,2)+1)))))))</f>
        <v>95.840170683200469</v>
      </c>
      <c r="E359" t="e">
        <f>MIN(100, MAX(0, (100*(INDEX(出力表!D:D,2))/(EXP(INDEX(係数表!B:B,2) + $C359) + (INDEX(出力表!D:D,2)))) + (乱数表!$N359*(Settings!B12/(((INDEX(出力表!D:D,2))+1)^INDEX(係数表!E:E,2)*INDEX(係数表!F:F,2))))))</f>
        <v>#VALUE!</v>
      </c>
      <c r="F359" t="e">
        <f>MIN(100, MAX(0, (INDEX(出力表!D:D,2))*D359/MAX(E359, Settings!B3)))</f>
        <v>#VALUE!</v>
      </c>
      <c r="G359">
        <f>MIN(100, MAX(0, 100*BETAINV(乱数表!$C359, MAX(0.00000001, (1/(1+EXP(-(INDEX(係数表!G:G,3) + $B359))))*(EXP(INDEX(係数表!H:H,3) + INDEX(係数表!I:I,3)*LN(INDEX(出力表!C:C,3)+1)))), MAX(0.00000001, (1-(1/(1+EXP(-(INDEX(係数表!G:G,3) + $B359)))))*(EXP(INDEX(係数表!H:H,3) + INDEX(係数表!I:I,3)*LN(INDEX(出力表!C:C,3)+1)))))))</f>
        <v>99.390216732712318</v>
      </c>
      <c r="H359" t="e">
        <f>MIN(100, MAX(0, (100*(INDEX(出力表!D:D,3))/(EXP(INDEX(係数表!B:B,3) + $C359) + (INDEX(出力表!D:D,3)))) + (乱数表!$O359*(Settings!B12/(((INDEX(出力表!D:D,3))+1)^INDEX(係数表!E:E,3)*INDEX(係数表!F:F,3))))))</f>
        <v>#VALUE!</v>
      </c>
      <c r="I359" t="e">
        <f>MIN(100, MAX(0, (INDEX(出力表!D:D,3))*G359/MAX(H359, Settings!B3)))</f>
        <v>#VALUE!</v>
      </c>
      <c r="J359">
        <f>MIN(100, MAX(0, 100*BETAINV(乱数表!$D359, MAX(0.00000001, (1/(1+EXP(-(INDEX(係数表!G:G,4) + $B359))))*(EXP(INDEX(係数表!H:H,4) + INDEX(係数表!I:I,4)*LN(INDEX(出力表!C:C,4)+1)))), MAX(0.00000001, (1-(1/(1+EXP(-(INDEX(係数表!G:G,4) + $B359)))))*(EXP(INDEX(係数表!H:H,4) + INDEX(係数表!I:I,4)*LN(INDEX(出力表!C:C,4)+1)))))))</f>
        <v>84.590434526428638</v>
      </c>
      <c r="K359" t="e">
        <f>MIN(100, MAX(0, (100*(INDEX(出力表!D:D,4))/(EXP(INDEX(係数表!B:B,4) + $C359) + (INDEX(出力表!D:D,4)))) + (乱数表!$P359*(Settings!B12/(((INDEX(出力表!D:D,4))+1)^INDEX(係数表!E:E,4)*INDEX(係数表!F:F,4))))))</f>
        <v>#VALUE!</v>
      </c>
      <c r="L359" t="e">
        <f>MIN(100, MAX(0, (INDEX(出力表!D:D,4))*J359/MAX(K359, Settings!B3)))</f>
        <v>#VALUE!</v>
      </c>
      <c r="M359">
        <f>MIN(100, MAX(0, 100*BETAINV(乱数表!$E359, MAX(0.00000001, (1/(1+EXP(-(INDEX(係数表!G:G,5) + $B359))))*(EXP(INDEX(係数表!H:H,5) + INDEX(係数表!I:I,5)*LN(INDEX(出力表!C:C,5)+1)))), MAX(0.00000001, (1-(1/(1+EXP(-(INDEX(係数表!G:G,5) + $B359)))))*(EXP(INDEX(係数表!H:H,5) + INDEX(係数表!I:I,5)*LN(INDEX(出力表!C:C,5)+1)))))))</f>
        <v>98.117105968050893</v>
      </c>
      <c r="N359" t="e">
        <f>MIN(100, MAX(0, (100*(INDEX(出力表!D:D,5))/(EXP(INDEX(係数表!B:B,5) + $C359) + (INDEX(出力表!D:D,5)))) + (乱数表!$Q359*(Settings!B12/(((INDEX(出力表!D:D,5))+1)^INDEX(係数表!E:E,5)*INDEX(係数表!F:F,5))))))</f>
        <v>#VALUE!</v>
      </c>
      <c r="O359" t="e">
        <f>MIN(100, MAX(0, (INDEX(出力表!D:D,5))*M359/MAX(N359, Settings!B3)))</f>
        <v>#VALUE!</v>
      </c>
      <c r="P359">
        <f>MIN(100, MAX(0, 100*BETAINV(乱数表!$F359, MAX(0.00000001, (1/(1+EXP(-(INDEX(係数表!G:G,6) + $B359))))*(EXP(INDEX(係数表!H:H,6) + INDEX(係数表!I:I,6)*LN(INDEX(出力表!C:C,6)+1)))), MAX(0.00000001, (1-(1/(1+EXP(-(INDEX(係数表!G:G,6) + $B359)))))*(EXP(INDEX(係数表!H:H,6) + INDEX(係数表!I:I,6)*LN(INDEX(出力表!C:C,6)+1)))))))</f>
        <v>89.897515839512167</v>
      </c>
      <c r="Q359" t="e">
        <f>MIN(100, MAX(0, (100*(INDEX(出力表!D:D,6))/(EXP(INDEX(係数表!B:B,6) + $C359) + (INDEX(出力表!D:D,6)))) + (乱数表!$R359*(Settings!B12/(((INDEX(出力表!D:D,6))+1)^INDEX(係数表!E:E,6)*INDEX(係数表!F:F,6))))))</f>
        <v>#VALUE!</v>
      </c>
      <c r="R359" t="e">
        <f>MIN(100, MAX(0, (INDEX(出力表!D:D,6))*P359/MAX(Q359, Settings!B3)))</f>
        <v>#VALUE!</v>
      </c>
      <c r="S359">
        <f>MIN(100, MAX(0, 100*BETAINV(乱数表!$G359, MAX(0.00000001, (1/(1+EXP(-(INDEX(係数表!G:G,7) + $B359))))*(EXP(INDEX(係数表!H:H,7) + INDEX(係数表!I:I,7)*LN(INDEX(出力表!C:C,7)+1)))), MAX(0.00000001, (1-(1/(1+EXP(-(INDEX(係数表!G:G,7) + $B359)))))*(EXP(INDEX(係数表!H:H,7) + INDEX(係数表!I:I,7)*LN(INDEX(出力表!C:C,7)+1)))))))</f>
        <v>80.189705865577764</v>
      </c>
      <c r="T359" t="e">
        <f>MIN(100, MAX(0, (100*(INDEX(出力表!D:D,7))/(EXP(INDEX(係数表!B:B,7) + $C359) + (INDEX(出力表!D:D,7)))) + (乱数表!$S359*(Settings!B12/(((INDEX(出力表!D:D,7))+1)^INDEX(係数表!E:E,7)*INDEX(係数表!F:F,7))))))</f>
        <v>#VALUE!</v>
      </c>
      <c r="U359" t="e">
        <f>MIN(100, MAX(0, (INDEX(出力表!D:D,7))*S359/MAX(T359, Settings!B3)))</f>
        <v>#VALUE!</v>
      </c>
      <c r="V359">
        <f>MIN(100, MAX(0, 100*BETAINV(乱数表!$H359, MAX(0.00000001, (1/(1+EXP(-(INDEX(係数表!G:G,8) + $B359))))*(EXP(INDEX(係数表!H:H,8) + INDEX(係数表!I:I,8)*LN(INDEX(出力表!C:C,8)+1)))), MAX(0.00000001, (1-(1/(1+EXP(-(INDEX(係数表!G:G,8) + $B359)))))*(EXP(INDEX(係数表!H:H,8) + INDEX(係数表!I:I,8)*LN(INDEX(出力表!C:C,8)+1)))))))</f>
        <v>97.86293790283392</v>
      </c>
      <c r="W359" t="e">
        <f>MIN(100, MAX(0, (100*(INDEX(出力表!D:D,8))/(EXP(INDEX(係数表!B:B,8) + $C359) + (INDEX(出力表!D:D,8)))) + (乱数表!$T359*(Settings!B12/(((INDEX(出力表!D:D,8))+1)^INDEX(係数表!E:E,8)*INDEX(係数表!F:F,8))))))</f>
        <v>#VALUE!</v>
      </c>
      <c r="X359" t="e">
        <f>MIN(100, MAX(0, (INDEX(出力表!D:D,8))*V359/MAX(W359, Settings!B3)))</f>
        <v>#VALUE!</v>
      </c>
      <c r="Y359">
        <f>MIN(100, MAX(0, 100*BETAINV(乱数表!$I359, MAX(0.00000001, (1/(1+EXP(-(INDEX(係数表!G:G,9) + $B359))))*(EXP(INDEX(係数表!H:H,9) + INDEX(係数表!I:I,9)*LN(INDEX(出力表!C:C,9)+1)))), MAX(0.00000001, (1-(1/(1+EXP(-(INDEX(係数表!G:G,9) + $B359)))))*(EXP(INDEX(係数表!H:H,9) + INDEX(係数表!I:I,9)*LN(INDEX(出力表!C:C,9)+1)))))))</f>
        <v>76.707481104132384</v>
      </c>
      <c r="Z359" t="e">
        <f>MIN(100, MAX(0, (100*(INDEX(出力表!D:D,9))/(EXP(INDEX(係数表!B:B,9) + $C359) + (INDEX(出力表!D:D,9)))) + (乱数表!$U359*(Settings!B12/(((INDEX(出力表!D:D,9))+1)^INDEX(係数表!E:E,9)*INDEX(係数表!F:F,9))))))</f>
        <v>#VALUE!</v>
      </c>
      <c r="AA359" t="e">
        <f>MIN(100, MAX(0, (INDEX(出力表!D:D,9))*Y359/MAX(Z359, Settings!B3)))</f>
        <v>#VALUE!</v>
      </c>
      <c r="AB359">
        <f>MIN(100, MAX(0, 100*BETAINV(乱数表!$J359, MAX(0.00000001, (1/(1+EXP(-(INDEX(係数表!G:G,10) + $B359))))*(EXP(INDEX(係数表!H:H,10) + INDEX(係数表!I:I,10)*LN(INDEX(出力表!C:C,10)+1)))), MAX(0.00000001, (1-(1/(1+EXP(-(INDEX(係数表!G:G,10) + $B359)))))*(EXP(INDEX(係数表!H:H,10) + INDEX(係数表!I:I,10)*LN(INDEX(出力表!C:C,10)+1)))))))</f>
        <v>67.527434012679493</v>
      </c>
      <c r="AC359" t="e">
        <f>MIN(100, MAX(0, (100*(INDEX(出力表!D:D,10))/(EXP(INDEX(係数表!B:B,10) + $C359) + (INDEX(出力表!D:D,10)))) + (乱数表!$V359*(Settings!B12/(((INDEX(出力表!D:D,10))+1)^INDEX(係数表!E:E,10)*INDEX(係数表!F:F,10))))))</f>
        <v>#VALUE!</v>
      </c>
      <c r="AD359" t="e">
        <f>MIN(100, MAX(0, (INDEX(出力表!D:D,10))*AB359/MAX(AC359, Settings!B3)))</f>
        <v>#VALUE!</v>
      </c>
      <c r="AE359">
        <f>MIN(100, MAX(0, 100*BETAINV(乱数表!$K359, MAX(0.00000001, (1/(1+EXP(-(INDEX(係数表!G:G,11) + $B359))))*(EXP(INDEX(係数表!H:H,11) + INDEX(係数表!I:I,11)*LN(INDEX(出力表!C:C,11)+1)))), MAX(0.00000001, (1-(1/(1+EXP(-(INDEX(係数表!G:G,11) + $B359)))))*(EXP(INDEX(係数表!H:H,11) + INDEX(係数表!I:I,11)*LN(INDEX(出力表!C:C,11)+1)))))))</f>
        <v>99.717888437318464</v>
      </c>
      <c r="AF359" t="e">
        <f>MIN(100, MAX(0, (100*(INDEX(出力表!D:D,11))/(EXP(INDEX(係数表!B:B,11) + $C359) + (INDEX(出力表!D:D,11)))) + (乱数表!$W359*(Settings!B12/(((INDEX(出力表!D:D,11))+1)^INDEX(係数表!E:E,11)*INDEX(係数表!F:F,11))))))</f>
        <v>#VALUE!</v>
      </c>
      <c r="AG359" t="e">
        <f>MIN(100, MAX(0, (INDEX(出力表!D:D,11))*AE359/MAX(AF359, Settings!B3)))</f>
        <v>#VALUE!</v>
      </c>
      <c r="AH359">
        <f>MIN(100, MAX(0, 100*BETAINV(乱数表!$L359, MAX(0.00000001, (1/(1+EXP(-(INDEX(係数表!G:G,12) + $B359))))*(EXP(INDEX(係数表!H:H,12) + INDEX(係数表!I:I,12)*LN(INDEX(出力表!C:C,12)+1)))), MAX(0.00000001, (1-(1/(1+EXP(-(INDEX(係数表!G:G,12) + $B359)))))*(EXP(INDEX(係数表!H:H,12) + INDEX(係数表!I:I,12)*LN(INDEX(出力表!C:C,12)+1)))))))</f>
        <v>82.193592943897556</v>
      </c>
      <c r="AI359" t="e">
        <f>MIN(100, MAX(0, (100*(INDEX(出力表!D:D,12))/(EXP(INDEX(係数表!B:B,12) + $C359) + (INDEX(出力表!D:D,12)))) + (乱数表!$X359*(Settings!B12/(((INDEX(出力表!D:D,12))+1)^INDEX(係数表!E:E,12)*INDEX(係数表!F:F,12))))))</f>
        <v>#VALUE!</v>
      </c>
      <c r="AJ359" t="e">
        <f>MIN(100, MAX(0, (INDEX(出力表!D:D,12))*AH359/MAX(AI359, Settings!B3)))</f>
        <v>#VALUE!</v>
      </c>
      <c r="AK359">
        <f>MIN(100, MAX(0, 100*BETAINV(乱数表!$M359, MAX(0.00000001, (1/(1+EXP(-(INDEX(係数表!G:G,13) + $B359))))*(EXP(INDEX(係数表!H:H,13) + INDEX(係数表!I:I,13)*LN(INDEX(出力表!C:C,13)+1)))), MAX(0.00000001, (1-(1/(1+EXP(-(INDEX(係数表!G:G,13) + $B359)))))*(EXP(INDEX(係数表!H:H,13) + INDEX(係数表!I:I,13)*LN(INDEX(出力表!C:C,13)+1)))))))</f>
        <v>99.987198654463</v>
      </c>
      <c r="AL359" t="e">
        <f>MIN(100, MAX(0, (100*(INDEX(出力表!D:D,13))/(EXP(INDEX(係数表!B:B,13) + $C359) + (INDEX(出力表!D:D,13)))) + (乱数表!$Y359*(Settings!B12/(((INDEX(出力表!D:D,13))+1)^INDEX(係数表!E:E,13)*INDEX(係数表!F:F,13))))))</f>
        <v>#VALUE!</v>
      </c>
      <c r="AM359" t="e">
        <f>MIN(100, MAX(0, (INDEX(出力表!D:D,13))*AK359/MAX(AL359, Settings!B3)))</f>
        <v>#VALUE!</v>
      </c>
      <c r="AN359">
        <f>IF(ISNUMBER(F359), INDEX(出力表!B:B,2)*F359, 0)+IF(ISNUMBER(I359), INDEX(出力表!B:B,3)*I359, 0)+IF(ISNUMBER(L359), INDEX(出力表!B:B,4)*L359, 0)+IF(ISNUMBER(O359), INDEX(出力表!B:B,5)*O359, 0)+IF(ISNUMBER(R359), INDEX(出力表!B:B,6)*R359, 0)+IF(ISNUMBER(U359), INDEX(出力表!B:B,7)*U359, 0)+IF(ISNUMBER(X359), INDEX(出力表!B:B,8)*X359, 0)+IF(ISNUMBER(AA359), INDEX(出力表!B:B,9)*AA359, 0)+IF(ISNUMBER(AD359), INDEX(出力表!B:B,10)*AD359, 0)+IF(ISNUMBER(AG359), INDEX(出力表!B:B,11)*AG359, 0)+IF(ISNUMBER(AJ359), INDEX(出力表!B:B,12)*AJ359, 0)+IF(ISNUMBER(AM359), INDEX(出力表!B:B,13)*AM359, 0)</f>
        <v>0</v>
      </c>
      <c r="AO359">
        <f>IF(ISNUMBER(F359), INDEX(出力表!B:B,2), 0)+IF(ISNUMBER(I359), INDEX(出力表!B:B,3), 0)+IF(ISNUMBER(L359), INDEX(出力表!B:B,4), 0)+IF(ISNUMBER(O359), INDEX(出力表!B:B,5), 0)+IF(ISNUMBER(R359), INDEX(出力表!B:B,6), 0)+IF(ISNUMBER(U359), INDEX(出力表!B:B,7), 0)+IF(ISNUMBER(X359), INDEX(出力表!B:B,8), 0)+IF(ISNUMBER(AA359), INDEX(出力表!B:B,9), 0)+IF(ISNUMBER(AD359), INDEX(出力表!B:B,10), 0)+IF(ISNUMBER(AG359), INDEX(出力表!B:B,11), 0)+IF(ISNUMBER(AJ359), INDEX(出力表!B:B,12), 0)+IF(ISNUMBER(AM359), INDEX(出力表!B:B,13), 0)</f>
        <v>0</v>
      </c>
      <c r="AP359" t="str">
        <f t="shared" si="5"/>
        <v/>
      </c>
    </row>
    <row r="360" spans="1:42" x14ac:dyDescent="0.2">
      <c r="A360">
        <v>359</v>
      </c>
      <c r="B360">
        <f>IF(UPPER(Settings!B4)="TRUE", 乱数表!$Z360*Settings!B10, 0)</f>
        <v>0.27979210005433219</v>
      </c>
      <c r="C360">
        <f>IF(UPPER(Settings!B4)="TRUE", 乱数表!$AA360*Settings!B11, 0)</f>
        <v>-6.6706878846370166E-2</v>
      </c>
      <c r="D360">
        <f>MIN(100, MAX(0, 100*BETAINV(乱数表!$B360, MAX(0.00000001, (1/(1+EXP(-(INDEX(係数表!G:G,2) + $B360))))*(EXP(INDEX(係数表!H:H,2) + INDEX(係数表!I:I,2)*LN(INDEX(出力表!C:C,2)+1)))), MAX(0.00000001, (1-(1/(1+EXP(-(INDEX(係数表!G:G,2) + $B360)))))*(EXP(INDEX(係数表!H:H,2) + INDEX(係数表!I:I,2)*LN(INDEX(出力表!C:C,2)+1)))))))</f>
        <v>93.19329749668114</v>
      </c>
      <c r="E360" t="e">
        <f>MIN(100, MAX(0, (100*(INDEX(出力表!D:D,2))/(EXP(INDEX(係数表!B:B,2) + $C360) + (INDEX(出力表!D:D,2)))) + (乱数表!$N360*(Settings!B12/(((INDEX(出力表!D:D,2))+1)^INDEX(係数表!E:E,2)*INDEX(係数表!F:F,2))))))</f>
        <v>#VALUE!</v>
      </c>
      <c r="F360" t="e">
        <f>MIN(100, MAX(0, (INDEX(出力表!D:D,2))*D360/MAX(E360, Settings!B3)))</f>
        <v>#VALUE!</v>
      </c>
      <c r="G360">
        <f>MIN(100, MAX(0, 100*BETAINV(乱数表!$C360, MAX(0.00000001, (1/(1+EXP(-(INDEX(係数表!G:G,3) + $B360))))*(EXP(INDEX(係数表!H:H,3) + INDEX(係数表!I:I,3)*LN(INDEX(出力表!C:C,3)+1)))), MAX(0.00000001, (1-(1/(1+EXP(-(INDEX(係数表!G:G,3) + $B360)))))*(EXP(INDEX(係数表!H:H,3) + INDEX(係数表!I:I,3)*LN(INDEX(出力表!C:C,3)+1)))))))</f>
        <v>84.649690350647745</v>
      </c>
      <c r="H360" t="e">
        <f>MIN(100, MAX(0, (100*(INDEX(出力表!D:D,3))/(EXP(INDEX(係数表!B:B,3) + $C360) + (INDEX(出力表!D:D,3)))) + (乱数表!$O360*(Settings!B12/(((INDEX(出力表!D:D,3))+1)^INDEX(係数表!E:E,3)*INDEX(係数表!F:F,3))))))</f>
        <v>#VALUE!</v>
      </c>
      <c r="I360" t="e">
        <f>MIN(100, MAX(0, (INDEX(出力表!D:D,3))*G360/MAX(H360, Settings!B3)))</f>
        <v>#VALUE!</v>
      </c>
      <c r="J360">
        <f>MIN(100, MAX(0, 100*BETAINV(乱数表!$D360, MAX(0.00000001, (1/(1+EXP(-(INDEX(係数表!G:G,4) + $B360))))*(EXP(INDEX(係数表!H:H,4) + INDEX(係数表!I:I,4)*LN(INDEX(出力表!C:C,4)+1)))), MAX(0.00000001, (1-(1/(1+EXP(-(INDEX(係数表!G:G,4) + $B360)))))*(EXP(INDEX(係数表!H:H,4) + INDEX(係数表!I:I,4)*LN(INDEX(出力表!C:C,4)+1)))))))</f>
        <v>83.507131785231493</v>
      </c>
      <c r="K360" t="e">
        <f>MIN(100, MAX(0, (100*(INDEX(出力表!D:D,4))/(EXP(INDEX(係数表!B:B,4) + $C360) + (INDEX(出力表!D:D,4)))) + (乱数表!$P360*(Settings!B12/(((INDEX(出力表!D:D,4))+1)^INDEX(係数表!E:E,4)*INDEX(係数表!F:F,4))))))</f>
        <v>#VALUE!</v>
      </c>
      <c r="L360" t="e">
        <f>MIN(100, MAX(0, (INDEX(出力表!D:D,4))*J360/MAX(K360, Settings!B3)))</f>
        <v>#VALUE!</v>
      </c>
      <c r="M360">
        <f>MIN(100, MAX(0, 100*BETAINV(乱数表!$E360, MAX(0.00000001, (1/(1+EXP(-(INDEX(係数表!G:G,5) + $B360))))*(EXP(INDEX(係数表!H:H,5) + INDEX(係数表!I:I,5)*LN(INDEX(出力表!C:C,5)+1)))), MAX(0.00000001, (1-(1/(1+EXP(-(INDEX(係数表!G:G,5) + $B360)))))*(EXP(INDEX(係数表!H:H,5) + INDEX(係数表!I:I,5)*LN(INDEX(出力表!C:C,5)+1)))))))</f>
        <v>99.931281765109858</v>
      </c>
      <c r="N360" t="e">
        <f>MIN(100, MAX(0, (100*(INDEX(出力表!D:D,5))/(EXP(INDEX(係数表!B:B,5) + $C360) + (INDEX(出力表!D:D,5)))) + (乱数表!$Q360*(Settings!B12/(((INDEX(出力表!D:D,5))+1)^INDEX(係数表!E:E,5)*INDEX(係数表!F:F,5))))))</f>
        <v>#VALUE!</v>
      </c>
      <c r="O360" t="e">
        <f>MIN(100, MAX(0, (INDEX(出力表!D:D,5))*M360/MAX(N360, Settings!B3)))</f>
        <v>#VALUE!</v>
      </c>
      <c r="P360">
        <f>MIN(100, MAX(0, 100*BETAINV(乱数表!$F360, MAX(0.00000001, (1/(1+EXP(-(INDEX(係数表!G:G,6) + $B360))))*(EXP(INDEX(係数表!H:H,6) + INDEX(係数表!I:I,6)*LN(INDEX(出力表!C:C,6)+1)))), MAX(0.00000001, (1-(1/(1+EXP(-(INDEX(係数表!G:G,6) + $B360)))))*(EXP(INDEX(係数表!H:H,6) + INDEX(係数表!I:I,6)*LN(INDEX(出力表!C:C,6)+1)))))))</f>
        <v>98.199963051967316</v>
      </c>
      <c r="Q360" t="e">
        <f>MIN(100, MAX(0, (100*(INDEX(出力表!D:D,6))/(EXP(INDEX(係数表!B:B,6) + $C360) + (INDEX(出力表!D:D,6)))) + (乱数表!$R360*(Settings!B12/(((INDEX(出力表!D:D,6))+1)^INDEX(係数表!E:E,6)*INDEX(係数表!F:F,6))))))</f>
        <v>#VALUE!</v>
      </c>
      <c r="R360" t="e">
        <f>MIN(100, MAX(0, (INDEX(出力表!D:D,6))*P360/MAX(Q360, Settings!B3)))</f>
        <v>#VALUE!</v>
      </c>
      <c r="S360">
        <f>MIN(100, MAX(0, 100*BETAINV(乱数表!$G360, MAX(0.00000001, (1/(1+EXP(-(INDEX(係数表!G:G,7) + $B360))))*(EXP(INDEX(係数表!H:H,7) + INDEX(係数表!I:I,7)*LN(INDEX(出力表!C:C,7)+1)))), MAX(0.00000001, (1-(1/(1+EXP(-(INDEX(係数表!G:G,7) + $B360)))))*(EXP(INDEX(係数表!H:H,7) + INDEX(係数表!I:I,7)*LN(INDEX(出力表!C:C,7)+1)))))))</f>
        <v>99.605545033279739</v>
      </c>
      <c r="T360" t="e">
        <f>MIN(100, MAX(0, (100*(INDEX(出力表!D:D,7))/(EXP(INDEX(係数表!B:B,7) + $C360) + (INDEX(出力表!D:D,7)))) + (乱数表!$S360*(Settings!B12/(((INDEX(出力表!D:D,7))+1)^INDEX(係数表!E:E,7)*INDEX(係数表!F:F,7))))))</f>
        <v>#VALUE!</v>
      </c>
      <c r="U360" t="e">
        <f>MIN(100, MAX(0, (INDEX(出力表!D:D,7))*S360/MAX(T360, Settings!B3)))</f>
        <v>#VALUE!</v>
      </c>
      <c r="V360">
        <f>MIN(100, MAX(0, 100*BETAINV(乱数表!$H360, MAX(0.00000001, (1/(1+EXP(-(INDEX(係数表!G:G,8) + $B360))))*(EXP(INDEX(係数表!H:H,8) + INDEX(係数表!I:I,8)*LN(INDEX(出力表!C:C,8)+1)))), MAX(0.00000001, (1-(1/(1+EXP(-(INDEX(係数表!G:G,8) + $B360)))))*(EXP(INDEX(係数表!H:H,8) + INDEX(係数表!I:I,8)*LN(INDEX(出力表!C:C,8)+1)))))))</f>
        <v>99.999897294691976</v>
      </c>
      <c r="W360" t="e">
        <f>MIN(100, MAX(0, (100*(INDEX(出力表!D:D,8))/(EXP(INDEX(係数表!B:B,8) + $C360) + (INDEX(出力表!D:D,8)))) + (乱数表!$T360*(Settings!B12/(((INDEX(出力表!D:D,8))+1)^INDEX(係数表!E:E,8)*INDEX(係数表!F:F,8))))))</f>
        <v>#VALUE!</v>
      </c>
      <c r="X360" t="e">
        <f>MIN(100, MAX(0, (INDEX(出力表!D:D,8))*V360/MAX(W360, Settings!B3)))</f>
        <v>#VALUE!</v>
      </c>
      <c r="Y360">
        <f>MIN(100, MAX(0, 100*BETAINV(乱数表!$I360, MAX(0.00000001, (1/(1+EXP(-(INDEX(係数表!G:G,9) + $B360))))*(EXP(INDEX(係数表!H:H,9) + INDEX(係数表!I:I,9)*LN(INDEX(出力表!C:C,9)+1)))), MAX(0.00000001, (1-(1/(1+EXP(-(INDEX(係数表!G:G,9) + $B360)))))*(EXP(INDEX(係数表!H:H,9) + INDEX(係数表!I:I,9)*LN(INDEX(出力表!C:C,9)+1)))))))</f>
        <v>92.820461283850264</v>
      </c>
      <c r="Z360" t="e">
        <f>MIN(100, MAX(0, (100*(INDEX(出力表!D:D,9))/(EXP(INDEX(係数表!B:B,9) + $C360) + (INDEX(出力表!D:D,9)))) + (乱数表!$U360*(Settings!B12/(((INDEX(出力表!D:D,9))+1)^INDEX(係数表!E:E,9)*INDEX(係数表!F:F,9))))))</f>
        <v>#VALUE!</v>
      </c>
      <c r="AA360" t="e">
        <f>MIN(100, MAX(0, (INDEX(出力表!D:D,9))*Y360/MAX(Z360, Settings!B3)))</f>
        <v>#VALUE!</v>
      </c>
      <c r="AB360">
        <f>MIN(100, MAX(0, 100*BETAINV(乱数表!$J360, MAX(0.00000001, (1/(1+EXP(-(INDEX(係数表!G:G,10) + $B360))))*(EXP(INDEX(係数表!H:H,10) + INDEX(係数表!I:I,10)*LN(INDEX(出力表!C:C,10)+1)))), MAX(0.00000001, (1-(1/(1+EXP(-(INDEX(係数表!G:G,10) + $B360)))))*(EXP(INDEX(係数表!H:H,10) + INDEX(係数表!I:I,10)*LN(INDEX(出力表!C:C,10)+1)))))))</f>
        <v>82.80384452583472</v>
      </c>
      <c r="AC360" t="e">
        <f>MIN(100, MAX(0, (100*(INDEX(出力表!D:D,10))/(EXP(INDEX(係数表!B:B,10) + $C360) + (INDEX(出力表!D:D,10)))) + (乱数表!$V360*(Settings!B12/(((INDEX(出力表!D:D,10))+1)^INDEX(係数表!E:E,10)*INDEX(係数表!F:F,10))))))</f>
        <v>#VALUE!</v>
      </c>
      <c r="AD360" t="e">
        <f>MIN(100, MAX(0, (INDEX(出力表!D:D,10))*AB360/MAX(AC360, Settings!B3)))</f>
        <v>#VALUE!</v>
      </c>
      <c r="AE360">
        <f>MIN(100, MAX(0, 100*BETAINV(乱数表!$K360, MAX(0.00000001, (1/(1+EXP(-(INDEX(係数表!G:G,11) + $B360))))*(EXP(INDEX(係数表!H:H,11) + INDEX(係数表!I:I,11)*LN(INDEX(出力表!C:C,11)+1)))), MAX(0.00000001, (1-(1/(1+EXP(-(INDEX(係数表!G:G,11) + $B360)))))*(EXP(INDEX(係数表!H:H,11) + INDEX(係数表!I:I,11)*LN(INDEX(出力表!C:C,11)+1)))))))</f>
        <v>86.191975911591967</v>
      </c>
      <c r="AF360" t="e">
        <f>MIN(100, MAX(0, (100*(INDEX(出力表!D:D,11))/(EXP(INDEX(係数表!B:B,11) + $C360) + (INDEX(出力表!D:D,11)))) + (乱数表!$W360*(Settings!B12/(((INDEX(出力表!D:D,11))+1)^INDEX(係数表!E:E,11)*INDEX(係数表!F:F,11))))))</f>
        <v>#VALUE!</v>
      </c>
      <c r="AG360" t="e">
        <f>MIN(100, MAX(0, (INDEX(出力表!D:D,11))*AE360/MAX(AF360, Settings!B3)))</f>
        <v>#VALUE!</v>
      </c>
      <c r="AH360">
        <f>MIN(100, MAX(0, 100*BETAINV(乱数表!$L360, MAX(0.00000001, (1/(1+EXP(-(INDEX(係数表!G:G,12) + $B360))))*(EXP(INDEX(係数表!H:H,12) + INDEX(係数表!I:I,12)*LN(INDEX(出力表!C:C,12)+1)))), MAX(0.00000001, (1-(1/(1+EXP(-(INDEX(係数表!G:G,12) + $B360)))))*(EXP(INDEX(係数表!H:H,12) + INDEX(係数表!I:I,12)*LN(INDEX(出力表!C:C,12)+1)))))))</f>
        <v>99.326749866000128</v>
      </c>
      <c r="AI360" t="e">
        <f>MIN(100, MAX(0, (100*(INDEX(出力表!D:D,12))/(EXP(INDEX(係数表!B:B,12) + $C360) + (INDEX(出力表!D:D,12)))) + (乱数表!$X360*(Settings!B12/(((INDEX(出力表!D:D,12))+1)^INDEX(係数表!E:E,12)*INDEX(係数表!F:F,12))))))</f>
        <v>#VALUE!</v>
      </c>
      <c r="AJ360" t="e">
        <f>MIN(100, MAX(0, (INDEX(出力表!D:D,12))*AH360/MAX(AI360, Settings!B3)))</f>
        <v>#VALUE!</v>
      </c>
      <c r="AK360">
        <f>MIN(100, MAX(0, 100*BETAINV(乱数表!$M360, MAX(0.00000001, (1/(1+EXP(-(INDEX(係数表!G:G,13) + $B360))))*(EXP(INDEX(係数表!H:H,13) + INDEX(係数表!I:I,13)*LN(INDEX(出力表!C:C,13)+1)))), MAX(0.00000001, (1-(1/(1+EXP(-(INDEX(係数表!G:G,13) + $B360)))))*(EXP(INDEX(係数表!H:H,13) + INDEX(係数表!I:I,13)*LN(INDEX(出力表!C:C,13)+1)))))))</f>
        <v>95.659548780517284</v>
      </c>
      <c r="AL360" t="e">
        <f>MIN(100, MAX(0, (100*(INDEX(出力表!D:D,13))/(EXP(INDEX(係数表!B:B,13) + $C360) + (INDEX(出力表!D:D,13)))) + (乱数表!$Y360*(Settings!B12/(((INDEX(出力表!D:D,13))+1)^INDEX(係数表!E:E,13)*INDEX(係数表!F:F,13))))))</f>
        <v>#VALUE!</v>
      </c>
      <c r="AM360" t="e">
        <f>MIN(100, MAX(0, (INDEX(出力表!D:D,13))*AK360/MAX(AL360, Settings!B3)))</f>
        <v>#VALUE!</v>
      </c>
      <c r="AN360">
        <f>IF(ISNUMBER(F360), INDEX(出力表!B:B,2)*F360, 0)+IF(ISNUMBER(I360), INDEX(出力表!B:B,3)*I360, 0)+IF(ISNUMBER(L360), INDEX(出力表!B:B,4)*L360, 0)+IF(ISNUMBER(O360), INDEX(出力表!B:B,5)*O360, 0)+IF(ISNUMBER(R360), INDEX(出力表!B:B,6)*R360, 0)+IF(ISNUMBER(U360), INDEX(出力表!B:B,7)*U360, 0)+IF(ISNUMBER(X360), INDEX(出力表!B:B,8)*X360, 0)+IF(ISNUMBER(AA360), INDEX(出力表!B:B,9)*AA360, 0)+IF(ISNUMBER(AD360), INDEX(出力表!B:B,10)*AD360, 0)+IF(ISNUMBER(AG360), INDEX(出力表!B:B,11)*AG360, 0)+IF(ISNUMBER(AJ360), INDEX(出力表!B:B,12)*AJ360, 0)+IF(ISNUMBER(AM360), INDEX(出力表!B:B,13)*AM360, 0)</f>
        <v>0</v>
      </c>
      <c r="AO360">
        <f>IF(ISNUMBER(F360), INDEX(出力表!B:B,2), 0)+IF(ISNUMBER(I360), INDEX(出力表!B:B,3), 0)+IF(ISNUMBER(L360), INDEX(出力表!B:B,4), 0)+IF(ISNUMBER(O360), INDEX(出力表!B:B,5), 0)+IF(ISNUMBER(R360), INDEX(出力表!B:B,6), 0)+IF(ISNUMBER(U360), INDEX(出力表!B:B,7), 0)+IF(ISNUMBER(X360), INDEX(出力表!B:B,8), 0)+IF(ISNUMBER(AA360), INDEX(出力表!B:B,9), 0)+IF(ISNUMBER(AD360), INDEX(出力表!B:B,10), 0)+IF(ISNUMBER(AG360), INDEX(出力表!B:B,11), 0)+IF(ISNUMBER(AJ360), INDEX(出力表!B:B,12), 0)+IF(ISNUMBER(AM360), INDEX(出力表!B:B,13), 0)</f>
        <v>0</v>
      </c>
      <c r="AP360" t="str">
        <f t="shared" si="5"/>
        <v/>
      </c>
    </row>
    <row r="361" spans="1:42" x14ac:dyDescent="0.2">
      <c r="A361">
        <v>360</v>
      </c>
      <c r="B361">
        <f>IF(UPPER(Settings!B4)="TRUE", 乱数表!$Z361*Settings!B10, 0)</f>
        <v>9.6452925699568731E-3</v>
      </c>
      <c r="C361">
        <f>IF(UPPER(Settings!B4)="TRUE", 乱数表!$AA361*Settings!B11, 0)</f>
        <v>0.11471237788873048</v>
      </c>
      <c r="D361">
        <f>MIN(100, MAX(0, 100*BETAINV(乱数表!$B361, MAX(0.00000001, (1/(1+EXP(-(INDEX(係数表!G:G,2) + $B361))))*(EXP(INDEX(係数表!H:H,2) + INDEX(係数表!I:I,2)*LN(INDEX(出力表!C:C,2)+1)))), MAX(0.00000001, (1-(1/(1+EXP(-(INDEX(係数表!G:G,2) + $B361)))))*(EXP(INDEX(係数表!H:H,2) + INDEX(係数表!I:I,2)*LN(INDEX(出力表!C:C,2)+1)))))))</f>
        <v>99.689226441110563</v>
      </c>
      <c r="E361" t="e">
        <f>MIN(100, MAX(0, (100*(INDEX(出力表!D:D,2))/(EXP(INDEX(係数表!B:B,2) + $C361) + (INDEX(出力表!D:D,2)))) + (乱数表!$N361*(Settings!B12/(((INDEX(出力表!D:D,2))+1)^INDEX(係数表!E:E,2)*INDEX(係数表!F:F,2))))))</f>
        <v>#VALUE!</v>
      </c>
      <c r="F361" t="e">
        <f>MIN(100, MAX(0, (INDEX(出力表!D:D,2))*D361/MAX(E361, Settings!B3)))</f>
        <v>#VALUE!</v>
      </c>
      <c r="G361">
        <f>MIN(100, MAX(0, 100*BETAINV(乱数表!$C361, MAX(0.00000001, (1/(1+EXP(-(INDEX(係数表!G:G,3) + $B361))))*(EXP(INDEX(係数表!H:H,3) + INDEX(係数表!I:I,3)*LN(INDEX(出力表!C:C,3)+1)))), MAX(0.00000001, (1-(1/(1+EXP(-(INDEX(係数表!G:G,3) + $B361)))))*(EXP(INDEX(係数表!H:H,3) + INDEX(係数表!I:I,3)*LN(INDEX(出力表!C:C,3)+1)))))))</f>
        <v>91.548025803309898</v>
      </c>
      <c r="H361" t="e">
        <f>MIN(100, MAX(0, (100*(INDEX(出力表!D:D,3))/(EXP(INDEX(係数表!B:B,3) + $C361) + (INDEX(出力表!D:D,3)))) + (乱数表!$O361*(Settings!B12/(((INDEX(出力表!D:D,3))+1)^INDEX(係数表!E:E,3)*INDEX(係数表!F:F,3))))))</f>
        <v>#VALUE!</v>
      </c>
      <c r="I361" t="e">
        <f>MIN(100, MAX(0, (INDEX(出力表!D:D,3))*G361/MAX(H361, Settings!B3)))</f>
        <v>#VALUE!</v>
      </c>
      <c r="J361">
        <f>MIN(100, MAX(0, 100*BETAINV(乱数表!$D361, MAX(0.00000001, (1/(1+EXP(-(INDEX(係数表!G:G,4) + $B361))))*(EXP(INDEX(係数表!H:H,4) + INDEX(係数表!I:I,4)*LN(INDEX(出力表!C:C,4)+1)))), MAX(0.00000001, (1-(1/(1+EXP(-(INDEX(係数表!G:G,4) + $B361)))))*(EXP(INDEX(係数表!H:H,4) + INDEX(係数表!I:I,4)*LN(INDEX(出力表!C:C,4)+1)))))))</f>
        <v>89.652559825748341</v>
      </c>
      <c r="K361" t="e">
        <f>MIN(100, MAX(0, (100*(INDEX(出力表!D:D,4))/(EXP(INDEX(係数表!B:B,4) + $C361) + (INDEX(出力表!D:D,4)))) + (乱数表!$P361*(Settings!B12/(((INDEX(出力表!D:D,4))+1)^INDEX(係数表!E:E,4)*INDEX(係数表!F:F,4))))))</f>
        <v>#VALUE!</v>
      </c>
      <c r="L361" t="e">
        <f>MIN(100, MAX(0, (INDEX(出力表!D:D,4))*J361/MAX(K361, Settings!B3)))</f>
        <v>#VALUE!</v>
      </c>
      <c r="M361">
        <f>MIN(100, MAX(0, 100*BETAINV(乱数表!$E361, MAX(0.00000001, (1/(1+EXP(-(INDEX(係数表!G:G,5) + $B361))))*(EXP(INDEX(係数表!H:H,5) + INDEX(係数表!I:I,5)*LN(INDEX(出力表!C:C,5)+1)))), MAX(0.00000001, (1-(1/(1+EXP(-(INDEX(係数表!G:G,5) + $B361)))))*(EXP(INDEX(係数表!H:H,5) + INDEX(係数表!I:I,5)*LN(INDEX(出力表!C:C,5)+1)))))))</f>
        <v>94.792351477286061</v>
      </c>
      <c r="N361" t="e">
        <f>MIN(100, MAX(0, (100*(INDEX(出力表!D:D,5))/(EXP(INDEX(係数表!B:B,5) + $C361) + (INDEX(出力表!D:D,5)))) + (乱数表!$Q361*(Settings!B12/(((INDEX(出力表!D:D,5))+1)^INDEX(係数表!E:E,5)*INDEX(係数表!F:F,5))))))</f>
        <v>#VALUE!</v>
      </c>
      <c r="O361" t="e">
        <f>MIN(100, MAX(0, (INDEX(出力表!D:D,5))*M361/MAX(N361, Settings!B3)))</f>
        <v>#VALUE!</v>
      </c>
      <c r="P361">
        <f>MIN(100, MAX(0, 100*BETAINV(乱数表!$F361, MAX(0.00000001, (1/(1+EXP(-(INDEX(係数表!G:G,6) + $B361))))*(EXP(INDEX(係数表!H:H,6) + INDEX(係数表!I:I,6)*LN(INDEX(出力表!C:C,6)+1)))), MAX(0.00000001, (1-(1/(1+EXP(-(INDEX(係数表!G:G,6) + $B361)))))*(EXP(INDEX(係数表!H:H,6) + INDEX(係数表!I:I,6)*LN(INDEX(出力表!C:C,6)+1)))))))</f>
        <v>99.586422447632899</v>
      </c>
      <c r="Q361" t="e">
        <f>MIN(100, MAX(0, (100*(INDEX(出力表!D:D,6))/(EXP(INDEX(係数表!B:B,6) + $C361) + (INDEX(出力表!D:D,6)))) + (乱数表!$R361*(Settings!B12/(((INDEX(出力表!D:D,6))+1)^INDEX(係数表!E:E,6)*INDEX(係数表!F:F,6))))))</f>
        <v>#VALUE!</v>
      </c>
      <c r="R361" t="e">
        <f>MIN(100, MAX(0, (INDEX(出力表!D:D,6))*P361/MAX(Q361, Settings!B3)))</f>
        <v>#VALUE!</v>
      </c>
      <c r="S361">
        <f>MIN(100, MAX(0, 100*BETAINV(乱数表!$G361, MAX(0.00000001, (1/(1+EXP(-(INDEX(係数表!G:G,7) + $B361))))*(EXP(INDEX(係数表!H:H,7) + INDEX(係数表!I:I,7)*LN(INDEX(出力表!C:C,7)+1)))), MAX(0.00000001, (1-(1/(1+EXP(-(INDEX(係数表!G:G,7) + $B361)))))*(EXP(INDEX(係数表!H:H,7) + INDEX(係数表!I:I,7)*LN(INDEX(出力表!C:C,7)+1)))))))</f>
        <v>99.800428599817408</v>
      </c>
      <c r="T361" t="e">
        <f>MIN(100, MAX(0, (100*(INDEX(出力表!D:D,7))/(EXP(INDEX(係数表!B:B,7) + $C361) + (INDEX(出力表!D:D,7)))) + (乱数表!$S361*(Settings!B12/(((INDEX(出力表!D:D,7))+1)^INDEX(係数表!E:E,7)*INDEX(係数表!F:F,7))))))</f>
        <v>#VALUE!</v>
      </c>
      <c r="U361" t="e">
        <f>MIN(100, MAX(0, (INDEX(出力表!D:D,7))*S361/MAX(T361, Settings!B3)))</f>
        <v>#VALUE!</v>
      </c>
      <c r="V361">
        <f>MIN(100, MAX(0, 100*BETAINV(乱数表!$H361, MAX(0.00000001, (1/(1+EXP(-(INDEX(係数表!G:G,8) + $B361))))*(EXP(INDEX(係数表!H:H,8) + INDEX(係数表!I:I,8)*LN(INDEX(出力表!C:C,8)+1)))), MAX(0.00000001, (1-(1/(1+EXP(-(INDEX(係数表!G:G,8) + $B361)))))*(EXP(INDEX(係数表!H:H,8) + INDEX(係数表!I:I,8)*LN(INDEX(出力表!C:C,8)+1)))))))</f>
        <v>69.102186491829372</v>
      </c>
      <c r="W361" t="e">
        <f>MIN(100, MAX(0, (100*(INDEX(出力表!D:D,8))/(EXP(INDEX(係数表!B:B,8) + $C361) + (INDEX(出力表!D:D,8)))) + (乱数表!$T361*(Settings!B12/(((INDEX(出力表!D:D,8))+1)^INDEX(係数表!E:E,8)*INDEX(係数表!F:F,8))))))</f>
        <v>#VALUE!</v>
      </c>
      <c r="X361" t="e">
        <f>MIN(100, MAX(0, (INDEX(出力表!D:D,8))*V361/MAX(W361, Settings!B3)))</f>
        <v>#VALUE!</v>
      </c>
      <c r="Y361">
        <f>MIN(100, MAX(0, 100*BETAINV(乱数表!$I361, MAX(0.00000001, (1/(1+EXP(-(INDEX(係数表!G:G,9) + $B361))))*(EXP(INDEX(係数表!H:H,9) + INDEX(係数表!I:I,9)*LN(INDEX(出力表!C:C,9)+1)))), MAX(0.00000001, (1-(1/(1+EXP(-(INDEX(係数表!G:G,9) + $B361)))))*(EXP(INDEX(係数表!H:H,9) + INDEX(係数表!I:I,9)*LN(INDEX(出力表!C:C,9)+1)))))))</f>
        <v>97.714967845919986</v>
      </c>
      <c r="Z361" t="e">
        <f>MIN(100, MAX(0, (100*(INDEX(出力表!D:D,9))/(EXP(INDEX(係数表!B:B,9) + $C361) + (INDEX(出力表!D:D,9)))) + (乱数表!$U361*(Settings!B12/(((INDEX(出力表!D:D,9))+1)^INDEX(係数表!E:E,9)*INDEX(係数表!F:F,9))))))</f>
        <v>#VALUE!</v>
      </c>
      <c r="AA361" t="e">
        <f>MIN(100, MAX(0, (INDEX(出力表!D:D,9))*Y361/MAX(Z361, Settings!B3)))</f>
        <v>#VALUE!</v>
      </c>
      <c r="AB361">
        <f>MIN(100, MAX(0, 100*BETAINV(乱数表!$J361, MAX(0.00000001, (1/(1+EXP(-(INDEX(係数表!G:G,10) + $B361))))*(EXP(INDEX(係数表!H:H,10) + INDEX(係数表!I:I,10)*LN(INDEX(出力表!C:C,10)+1)))), MAX(0.00000001, (1-(1/(1+EXP(-(INDEX(係数表!G:G,10) + $B361)))))*(EXP(INDEX(係数表!H:H,10) + INDEX(係数表!I:I,10)*LN(INDEX(出力表!C:C,10)+1)))))))</f>
        <v>79.874192727437475</v>
      </c>
      <c r="AC361" t="e">
        <f>MIN(100, MAX(0, (100*(INDEX(出力表!D:D,10))/(EXP(INDEX(係数表!B:B,10) + $C361) + (INDEX(出力表!D:D,10)))) + (乱数表!$V361*(Settings!B12/(((INDEX(出力表!D:D,10))+1)^INDEX(係数表!E:E,10)*INDEX(係数表!F:F,10))))))</f>
        <v>#VALUE!</v>
      </c>
      <c r="AD361" t="e">
        <f>MIN(100, MAX(0, (INDEX(出力表!D:D,10))*AB361/MAX(AC361, Settings!B3)))</f>
        <v>#VALUE!</v>
      </c>
      <c r="AE361">
        <f>MIN(100, MAX(0, 100*BETAINV(乱数表!$K361, MAX(0.00000001, (1/(1+EXP(-(INDEX(係数表!G:G,11) + $B361))))*(EXP(INDEX(係数表!H:H,11) + INDEX(係数表!I:I,11)*LN(INDEX(出力表!C:C,11)+1)))), MAX(0.00000001, (1-(1/(1+EXP(-(INDEX(係数表!G:G,11) + $B361)))))*(EXP(INDEX(係数表!H:H,11) + INDEX(係数表!I:I,11)*LN(INDEX(出力表!C:C,11)+1)))))))</f>
        <v>92.632777423504592</v>
      </c>
      <c r="AF361" t="e">
        <f>MIN(100, MAX(0, (100*(INDEX(出力表!D:D,11))/(EXP(INDEX(係数表!B:B,11) + $C361) + (INDEX(出力表!D:D,11)))) + (乱数表!$W361*(Settings!B12/(((INDEX(出力表!D:D,11))+1)^INDEX(係数表!E:E,11)*INDEX(係数表!F:F,11))))))</f>
        <v>#VALUE!</v>
      </c>
      <c r="AG361" t="e">
        <f>MIN(100, MAX(0, (INDEX(出力表!D:D,11))*AE361/MAX(AF361, Settings!B3)))</f>
        <v>#VALUE!</v>
      </c>
      <c r="AH361">
        <f>MIN(100, MAX(0, 100*BETAINV(乱数表!$L361, MAX(0.00000001, (1/(1+EXP(-(INDEX(係数表!G:G,12) + $B361))))*(EXP(INDEX(係数表!H:H,12) + INDEX(係数表!I:I,12)*LN(INDEX(出力表!C:C,12)+1)))), MAX(0.00000001, (1-(1/(1+EXP(-(INDEX(係数表!G:G,12) + $B361)))))*(EXP(INDEX(係数表!H:H,12) + INDEX(係数表!I:I,12)*LN(INDEX(出力表!C:C,12)+1)))))))</f>
        <v>99.983722415284191</v>
      </c>
      <c r="AI361" t="e">
        <f>MIN(100, MAX(0, (100*(INDEX(出力表!D:D,12))/(EXP(INDEX(係数表!B:B,12) + $C361) + (INDEX(出力表!D:D,12)))) + (乱数表!$X361*(Settings!B12/(((INDEX(出力表!D:D,12))+1)^INDEX(係数表!E:E,12)*INDEX(係数表!F:F,12))))))</f>
        <v>#VALUE!</v>
      </c>
      <c r="AJ361" t="e">
        <f>MIN(100, MAX(0, (INDEX(出力表!D:D,12))*AH361/MAX(AI361, Settings!B3)))</f>
        <v>#VALUE!</v>
      </c>
      <c r="AK361">
        <f>MIN(100, MAX(0, 100*BETAINV(乱数表!$M361, MAX(0.00000001, (1/(1+EXP(-(INDEX(係数表!G:G,13) + $B361))))*(EXP(INDEX(係数表!H:H,13) + INDEX(係数表!I:I,13)*LN(INDEX(出力表!C:C,13)+1)))), MAX(0.00000001, (1-(1/(1+EXP(-(INDEX(係数表!G:G,13) + $B361)))))*(EXP(INDEX(係数表!H:H,13) + INDEX(係数表!I:I,13)*LN(INDEX(出力表!C:C,13)+1)))))))</f>
        <v>99.228772362014212</v>
      </c>
      <c r="AL361" t="e">
        <f>MIN(100, MAX(0, (100*(INDEX(出力表!D:D,13))/(EXP(INDEX(係数表!B:B,13) + $C361) + (INDEX(出力表!D:D,13)))) + (乱数表!$Y361*(Settings!B12/(((INDEX(出力表!D:D,13))+1)^INDEX(係数表!E:E,13)*INDEX(係数表!F:F,13))))))</f>
        <v>#VALUE!</v>
      </c>
      <c r="AM361" t="e">
        <f>MIN(100, MAX(0, (INDEX(出力表!D:D,13))*AK361/MAX(AL361, Settings!B3)))</f>
        <v>#VALUE!</v>
      </c>
      <c r="AN361">
        <f>IF(ISNUMBER(F361), INDEX(出力表!B:B,2)*F361, 0)+IF(ISNUMBER(I361), INDEX(出力表!B:B,3)*I361, 0)+IF(ISNUMBER(L361), INDEX(出力表!B:B,4)*L361, 0)+IF(ISNUMBER(O361), INDEX(出力表!B:B,5)*O361, 0)+IF(ISNUMBER(R361), INDEX(出力表!B:B,6)*R361, 0)+IF(ISNUMBER(U361), INDEX(出力表!B:B,7)*U361, 0)+IF(ISNUMBER(X361), INDEX(出力表!B:B,8)*X361, 0)+IF(ISNUMBER(AA361), INDEX(出力表!B:B,9)*AA361, 0)+IF(ISNUMBER(AD361), INDEX(出力表!B:B,10)*AD361, 0)+IF(ISNUMBER(AG361), INDEX(出力表!B:B,11)*AG361, 0)+IF(ISNUMBER(AJ361), INDEX(出力表!B:B,12)*AJ361, 0)+IF(ISNUMBER(AM361), INDEX(出力表!B:B,13)*AM361, 0)</f>
        <v>0</v>
      </c>
      <c r="AO361">
        <f>IF(ISNUMBER(F361), INDEX(出力表!B:B,2), 0)+IF(ISNUMBER(I361), INDEX(出力表!B:B,3), 0)+IF(ISNUMBER(L361), INDEX(出力表!B:B,4), 0)+IF(ISNUMBER(O361), INDEX(出力表!B:B,5), 0)+IF(ISNUMBER(R361), INDEX(出力表!B:B,6), 0)+IF(ISNUMBER(U361), INDEX(出力表!B:B,7), 0)+IF(ISNUMBER(X361), INDEX(出力表!B:B,8), 0)+IF(ISNUMBER(AA361), INDEX(出力表!B:B,9), 0)+IF(ISNUMBER(AD361), INDEX(出力表!B:B,10), 0)+IF(ISNUMBER(AG361), INDEX(出力表!B:B,11), 0)+IF(ISNUMBER(AJ361), INDEX(出力表!B:B,12), 0)+IF(ISNUMBER(AM361), INDEX(出力表!B:B,13), 0)</f>
        <v>0</v>
      </c>
      <c r="AP361" t="str">
        <f t="shared" si="5"/>
        <v/>
      </c>
    </row>
    <row r="362" spans="1:42" x14ac:dyDescent="0.2">
      <c r="A362">
        <v>361</v>
      </c>
      <c r="B362">
        <f>IF(UPPER(Settings!B4)="TRUE", 乱数表!$Z362*Settings!B10, 0)</f>
        <v>-0.3477578765935701</v>
      </c>
      <c r="C362">
        <f>IF(UPPER(Settings!B4)="TRUE", 乱数表!$AA362*Settings!B11, 0)</f>
        <v>1.2102395138100769E-2</v>
      </c>
      <c r="D362">
        <f>MIN(100, MAX(0, 100*BETAINV(乱数表!$B362, MAX(0.00000001, (1/(1+EXP(-(INDEX(係数表!G:G,2) + $B362))))*(EXP(INDEX(係数表!H:H,2) + INDEX(係数表!I:I,2)*LN(INDEX(出力表!C:C,2)+1)))), MAX(0.00000001, (1-(1/(1+EXP(-(INDEX(係数表!G:G,2) + $B362)))))*(EXP(INDEX(係数表!H:H,2) + INDEX(係数表!I:I,2)*LN(INDEX(出力表!C:C,2)+1)))))))</f>
        <v>71.788755686040233</v>
      </c>
      <c r="E362" t="e">
        <f>MIN(100, MAX(0, (100*(INDEX(出力表!D:D,2))/(EXP(INDEX(係数表!B:B,2) + $C362) + (INDEX(出力表!D:D,2)))) + (乱数表!$N362*(Settings!B12/(((INDEX(出力表!D:D,2))+1)^INDEX(係数表!E:E,2)*INDEX(係数表!F:F,2))))))</f>
        <v>#VALUE!</v>
      </c>
      <c r="F362" t="e">
        <f>MIN(100, MAX(0, (INDEX(出力表!D:D,2))*D362/MAX(E362, Settings!B3)))</f>
        <v>#VALUE!</v>
      </c>
      <c r="G362">
        <f>MIN(100, MAX(0, 100*BETAINV(乱数表!$C362, MAX(0.00000001, (1/(1+EXP(-(INDEX(係数表!G:G,3) + $B362))))*(EXP(INDEX(係数表!H:H,3) + INDEX(係数表!I:I,3)*LN(INDEX(出力表!C:C,3)+1)))), MAX(0.00000001, (1-(1/(1+EXP(-(INDEX(係数表!G:G,3) + $B362)))))*(EXP(INDEX(係数表!H:H,3) + INDEX(係数表!I:I,3)*LN(INDEX(出力表!C:C,3)+1)))))))</f>
        <v>92.138380547836448</v>
      </c>
      <c r="H362" t="e">
        <f>MIN(100, MAX(0, (100*(INDEX(出力表!D:D,3))/(EXP(INDEX(係数表!B:B,3) + $C362) + (INDEX(出力表!D:D,3)))) + (乱数表!$O362*(Settings!B12/(((INDEX(出力表!D:D,3))+1)^INDEX(係数表!E:E,3)*INDEX(係数表!F:F,3))))))</f>
        <v>#VALUE!</v>
      </c>
      <c r="I362" t="e">
        <f>MIN(100, MAX(0, (INDEX(出力表!D:D,3))*G362/MAX(H362, Settings!B3)))</f>
        <v>#VALUE!</v>
      </c>
      <c r="J362">
        <f>MIN(100, MAX(0, 100*BETAINV(乱数表!$D362, MAX(0.00000001, (1/(1+EXP(-(INDEX(係数表!G:G,4) + $B362))))*(EXP(INDEX(係数表!H:H,4) + INDEX(係数表!I:I,4)*LN(INDEX(出力表!C:C,4)+1)))), MAX(0.00000001, (1-(1/(1+EXP(-(INDEX(係数表!G:G,4) + $B362)))))*(EXP(INDEX(係数表!H:H,4) + INDEX(係数表!I:I,4)*LN(INDEX(出力表!C:C,4)+1)))))))</f>
        <v>89.263034601173146</v>
      </c>
      <c r="K362" t="e">
        <f>MIN(100, MAX(0, (100*(INDEX(出力表!D:D,4))/(EXP(INDEX(係数表!B:B,4) + $C362) + (INDEX(出力表!D:D,4)))) + (乱数表!$P362*(Settings!B12/(((INDEX(出力表!D:D,4))+1)^INDEX(係数表!E:E,4)*INDEX(係数表!F:F,4))))))</f>
        <v>#VALUE!</v>
      </c>
      <c r="L362" t="e">
        <f>MIN(100, MAX(0, (INDEX(出力表!D:D,4))*J362/MAX(K362, Settings!B3)))</f>
        <v>#VALUE!</v>
      </c>
      <c r="M362">
        <f>MIN(100, MAX(0, 100*BETAINV(乱数表!$E362, MAX(0.00000001, (1/(1+EXP(-(INDEX(係数表!G:G,5) + $B362))))*(EXP(INDEX(係数表!H:H,5) + INDEX(係数表!I:I,5)*LN(INDEX(出力表!C:C,5)+1)))), MAX(0.00000001, (1-(1/(1+EXP(-(INDEX(係数表!G:G,5) + $B362)))))*(EXP(INDEX(係数表!H:H,5) + INDEX(係数表!I:I,5)*LN(INDEX(出力表!C:C,5)+1)))))))</f>
        <v>92.893017843978896</v>
      </c>
      <c r="N362" t="e">
        <f>MIN(100, MAX(0, (100*(INDEX(出力表!D:D,5))/(EXP(INDEX(係数表!B:B,5) + $C362) + (INDEX(出力表!D:D,5)))) + (乱数表!$Q362*(Settings!B12/(((INDEX(出力表!D:D,5))+1)^INDEX(係数表!E:E,5)*INDEX(係数表!F:F,5))))))</f>
        <v>#VALUE!</v>
      </c>
      <c r="O362" t="e">
        <f>MIN(100, MAX(0, (INDEX(出力表!D:D,5))*M362/MAX(N362, Settings!B3)))</f>
        <v>#VALUE!</v>
      </c>
      <c r="P362">
        <f>MIN(100, MAX(0, 100*BETAINV(乱数表!$F362, MAX(0.00000001, (1/(1+EXP(-(INDEX(係数表!G:G,6) + $B362))))*(EXP(INDEX(係数表!H:H,6) + INDEX(係数表!I:I,6)*LN(INDEX(出力表!C:C,6)+1)))), MAX(0.00000001, (1-(1/(1+EXP(-(INDEX(係数表!G:G,6) + $B362)))))*(EXP(INDEX(係数表!H:H,6) + INDEX(係数表!I:I,6)*LN(INDEX(出力表!C:C,6)+1)))))))</f>
        <v>97.595062913506609</v>
      </c>
      <c r="Q362" t="e">
        <f>MIN(100, MAX(0, (100*(INDEX(出力表!D:D,6))/(EXP(INDEX(係数表!B:B,6) + $C362) + (INDEX(出力表!D:D,6)))) + (乱数表!$R362*(Settings!B12/(((INDEX(出力表!D:D,6))+1)^INDEX(係数表!E:E,6)*INDEX(係数表!F:F,6))))))</f>
        <v>#VALUE!</v>
      </c>
      <c r="R362" t="e">
        <f>MIN(100, MAX(0, (INDEX(出力表!D:D,6))*P362/MAX(Q362, Settings!B3)))</f>
        <v>#VALUE!</v>
      </c>
      <c r="S362">
        <f>MIN(100, MAX(0, 100*BETAINV(乱数表!$G362, MAX(0.00000001, (1/(1+EXP(-(INDEX(係数表!G:G,7) + $B362))))*(EXP(INDEX(係数表!H:H,7) + INDEX(係数表!I:I,7)*LN(INDEX(出力表!C:C,7)+1)))), MAX(0.00000001, (1-(1/(1+EXP(-(INDEX(係数表!G:G,7) + $B362)))))*(EXP(INDEX(係数表!H:H,7) + INDEX(係数表!I:I,7)*LN(INDEX(出力表!C:C,7)+1)))))))</f>
        <v>75.977832156445771</v>
      </c>
      <c r="T362" t="e">
        <f>MIN(100, MAX(0, (100*(INDEX(出力表!D:D,7))/(EXP(INDEX(係数表!B:B,7) + $C362) + (INDEX(出力表!D:D,7)))) + (乱数表!$S362*(Settings!B12/(((INDEX(出力表!D:D,7))+1)^INDEX(係数表!E:E,7)*INDEX(係数表!F:F,7))))))</f>
        <v>#VALUE!</v>
      </c>
      <c r="U362" t="e">
        <f>MIN(100, MAX(0, (INDEX(出力表!D:D,7))*S362/MAX(T362, Settings!B3)))</f>
        <v>#VALUE!</v>
      </c>
      <c r="V362">
        <f>MIN(100, MAX(0, 100*BETAINV(乱数表!$H362, MAX(0.00000001, (1/(1+EXP(-(INDEX(係数表!G:G,8) + $B362))))*(EXP(INDEX(係数表!H:H,8) + INDEX(係数表!I:I,8)*LN(INDEX(出力表!C:C,8)+1)))), MAX(0.00000001, (1-(1/(1+EXP(-(INDEX(係数表!G:G,8) + $B362)))))*(EXP(INDEX(係数表!H:H,8) + INDEX(係数表!I:I,8)*LN(INDEX(出力表!C:C,8)+1)))))))</f>
        <v>96.410330386331864</v>
      </c>
      <c r="W362" t="e">
        <f>MIN(100, MAX(0, (100*(INDEX(出力表!D:D,8))/(EXP(INDEX(係数表!B:B,8) + $C362) + (INDEX(出力表!D:D,8)))) + (乱数表!$T362*(Settings!B12/(((INDEX(出力表!D:D,8))+1)^INDEX(係数表!E:E,8)*INDEX(係数表!F:F,8))))))</f>
        <v>#VALUE!</v>
      </c>
      <c r="X362" t="e">
        <f>MIN(100, MAX(0, (INDEX(出力表!D:D,8))*V362/MAX(W362, Settings!B3)))</f>
        <v>#VALUE!</v>
      </c>
      <c r="Y362">
        <f>MIN(100, MAX(0, 100*BETAINV(乱数表!$I362, MAX(0.00000001, (1/(1+EXP(-(INDEX(係数表!G:G,9) + $B362))))*(EXP(INDEX(係数表!H:H,9) + INDEX(係数表!I:I,9)*LN(INDEX(出力表!C:C,9)+1)))), MAX(0.00000001, (1-(1/(1+EXP(-(INDEX(係数表!G:G,9) + $B362)))))*(EXP(INDEX(係数表!H:H,9) + INDEX(係数表!I:I,9)*LN(INDEX(出力表!C:C,9)+1)))))))</f>
        <v>78.563369846536375</v>
      </c>
      <c r="Z362" t="e">
        <f>MIN(100, MAX(0, (100*(INDEX(出力表!D:D,9))/(EXP(INDEX(係数表!B:B,9) + $C362) + (INDEX(出力表!D:D,9)))) + (乱数表!$U362*(Settings!B12/(((INDEX(出力表!D:D,9))+1)^INDEX(係数表!E:E,9)*INDEX(係数表!F:F,9))))))</f>
        <v>#VALUE!</v>
      </c>
      <c r="AA362" t="e">
        <f>MIN(100, MAX(0, (INDEX(出力表!D:D,9))*Y362/MAX(Z362, Settings!B3)))</f>
        <v>#VALUE!</v>
      </c>
      <c r="AB362">
        <f>MIN(100, MAX(0, 100*BETAINV(乱数表!$J362, MAX(0.00000001, (1/(1+EXP(-(INDEX(係数表!G:G,10) + $B362))))*(EXP(INDEX(係数表!H:H,10) + INDEX(係数表!I:I,10)*LN(INDEX(出力表!C:C,10)+1)))), MAX(0.00000001, (1-(1/(1+EXP(-(INDEX(係数表!G:G,10) + $B362)))))*(EXP(INDEX(係数表!H:H,10) + INDEX(係数表!I:I,10)*LN(INDEX(出力表!C:C,10)+1)))))))</f>
        <v>94.040052919760129</v>
      </c>
      <c r="AC362" t="e">
        <f>MIN(100, MAX(0, (100*(INDEX(出力表!D:D,10))/(EXP(INDEX(係数表!B:B,10) + $C362) + (INDEX(出力表!D:D,10)))) + (乱数表!$V362*(Settings!B12/(((INDEX(出力表!D:D,10))+1)^INDEX(係数表!E:E,10)*INDEX(係数表!F:F,10))))))</f>
        <v>#VALUE!</v>
      </c>
      <c r="AD362" t="e">
        <f>MIN(100, MAX(0, (INDEX(出力表!D:D,10))*AB362/MAX(AC362, Settings!B3)))</f>
        <v>#VALUE!</v>
      </c>
      <c r="AE362">
        <f>MIN(100, MAX(0, 100*BETAINV(乱数表!$K362, MAX(0.00000001, (1/(1+EXP(-(INDEX(係数表!G:G,11) + $B362))))*(EXP(INDEX(係数表!H:H,11) + INDEX(係数表!I:I,11)*LN(INDEX(出力表!C:C,11)+1)))), MAX(0.00000001, (1-(1/(1+EXP(-(INDEX(係数表!G:G,11) + $B362)))))*(EXP(INDEX(係数表!H:H,11) + INDEX(係数表!I:I,11)*LN(INDEX(出力表!C:C,11)+1)))))))</f>
        <v>91.010965664931433</v>
      </c>
      <c r="AF362" t="e">
        <f>MIN(100, MAX(0, (100*(INDEX(出力表!D:D,11))/(EXP(INDEX(係数表!B:B,11) + $C362) + (INDEX(出力表!D:D,11)))) + (乱数表!$W362*(Settings!B12/(((INDEX(出力表!D:D,11))+1)^INDEX(係数表!E:E,11)*INDEX(係数表!F:F,11))))))</f>
        <v>#VALUE!</v>
      </c>
      <c r="AG362" t="e">
        <f>MIN(100, MAX(0, (INDEX(出力表!D:D,11))*AE362/MAX(AF362, Settings!B3)))</f>
        <v>#VALUE!</v>
      </c>
      <c r="AH362">
        <f>MIN(100, MAX(0, 100*BETAINV(乱数表!$L362, MAX(0.00000001, (1/(1+EXP(-(INDEX(係数表!G:G,12) + $B362))))*(EXP(INDEX(係数表!H:H,12) + INDEX(係数表!I:I,12)*LN(INDEX(出力表!C:C,12)+1)))), MAX(0.00000001, (1-(1/(1+EXP(-(INDEX(係数表!G:G,12) + $B362)))))*(EXP(INDEX(係数表!H:H,12) + INDEX(係数表!I:I,12)*LN(INDEX(出力表!C:C,12)+1)))))))</f>
        <v>90.30104560319765</v>
      </c>
      <c r="AI362" t="e">
        <f>MIN(100, MAX(0, (100*(INDEX(出力表!D:D,12))/(EXP(INDEX(係数表!B:B,12) + $C362) + (INDEX(出力表!D:D,12)))) + (乱数表!$X362*(Settings!B12/(((INDEX(出力表!D:D,12))+1)^INDEX(係数表!E:E,12)*INDEX(係数表!F:F,12))))))</f>
        <v>#VALUE!</v>
      </c>
      <c r="AJ362" t="e">
        <f>MIN(100, MAX(0, (INDEX(出力表!D:D,12))*AH362/MAX(AI362, Settings!B3)))</f>
        <v>#VALUE!</v>
      </c>
      <c r="AK362">
        <f>MIN(100, MAX(0, 100*BETAINV(乱数表!$M362, MAX(0.00000001, (1/(1+EXP(-(INDEX(係数表!G:G,13) + $B362))))*(EXP(INDEX(係数表!H:H,13) + INDEX(係数表!I:I,13)*LN(INDEX(出力表!C:C,13)+1)))), MAX(0.00000001, (1-(1/(1+EXP(-(INDEX(係数表!G:G,13) + $B362)))))*(EXP(INDEX(係数表!H:H,13) + INDEX(係数表!I:I,13)*LN(INDEX(出力表!C:C,13)+1)))))))</f>
        <v>94.865490066100236</v>
      </c>
      <c r="AL362" t="e">
        <f>MIN(100, MAX(0, (100*(INDEX(出力表!D:D,13))/(EXP(INDEX(係数表!B:B,13) + $C362) + (INDEX(出力表!D:D,13)))) + (乱数表!$Y362*(Settings!B12/(((INDEX(出力表!D:D,13))+1)^INDEX(係数表!E:E,13)*INDEX(係数表!F:F,13))))))</f>
        <v>#VALUE!</v>
      </c>
      <c r="AM362" t="e">
        <f>MIN(100, MAX(0, (INDEX(出力表!D:D,13))*AK362/MAX(AL362, Settings!B3)))</f>
        <v>#VALUE!</v>
      </c>
      <c r="AN362">
        <f>IF(ISNUMBER(F362), INDEX(出力表!B:B,2)*F362, 0)+IF(ISNUMBER(I362), INDEX(出力表!B:B,3)*I362, 0)+IF(ISNUMBER(L362), INDEX(出力表!B:B,4)*L362, 0)+IF(ISNUMBER(O362), INDEX(出力表!B:B,5)*O362, 0)+IF(ISNUMBER(R362), INDEX(出力表!B:B,6)*R362, 0)+IF(ISNUMBER(U362), INDEX(出力表!B:B,7)*U362, 0)+IF(ISNUMBER(X362), INDEX(出力表!B:B,8)*X362, 0)+IF(ISNUMBER(AA362), INDEX(出力表!B:B,9)*AA362, 0)+IF(ISNUMBER(AD362), INDEX(出力表!B:B,10)*AD362, 0)+IF(ISNUMBER(AG362), INDEX(出力表!B:B,11)*AG362, 0)+IF(ISNUMBER(AJ362), INDEX(出力表!B:B,12)*AJ362, 0)+IF(ISNUMBER(AM362), INDEX(出力表!B:B,13)*AM362, 0)</f>
        <v>0</v>
      </c>
      <c r="AO362">
        <f>IF(ISNUMBER(F362), INDEX(出力表!B:B,2), 0)+IF(ISNUMBER(I362), INDEX(出力表!B:B,3), 0)+IF(ISNUMBER(L362), INDEX(出力表!B:B,4), 0)+IF(ISNUMBER(O362), INDEX(出力表!B:B,5), 0)+IF(ISNUMBER(R362), INDEX(出力表!B:B,6), 0)+IF(ISNUMBER(U362), INDEX(出力表!B:B,7), 0)+IF(ISNUMBER(X362), INDEX(出力表!B:B,8), 0)+IF(ISNUMBER(AA362), INDEX(出力表!B:B,9), 0)+IF(ISNUMBER(AD362), INDEX(出力表!B:B,10), 0)+IF(ISNUMBER(AG362), INDEX(出力表!B:B,11), 0)+IF(ISNUMBER(AJ362), INDEX(出力表!B:B,12), 0)+IF(ISNUMBER(AM362), INDEX(出力表!B:B,13), 0)</f>
        <v>0</v>
      </c>
      <c r="AP362" t="str">
        <f t="shared" si="5"/>
        <v/>
      </c>
    </row>
    <row r="363" spans="1:42" x14ac:dyDescent="0.2">
      <c r="A363">
        <v>362</v>
      </c>
      <c r="B363">
        <f>IF(UPPER(Settings!B4)="TRUE", 乱数表!$Z363*Settings!B10, 0)</f>
        <v>0.44225912764775432</v>
      </c>
      <c r="C363">
        <f>IF(UPPER(Settings!B4)="TRUE", 乱数表!$AA363*Settings!B11, 0)</f>
        <v>9.6346030424928064E-2</v>
      </c>
      <c r="D363">
        <f>MIN(100, MAX(0, 100*BETAINV(乱数表!$B363, MAX(0.00000001, (1/(1+EXP(-(INDEX(係数表!G:G,2) + $B363))))*(EXP(INDEX(係数表!H:H,2) + INDEX(係数表!I:I,2)*LN(INDEX(出力表!C:C,2)+1)))), MAX(0.00000001, (1-(1/(1+EXP(-(INDEX(係数表!G:G,2) + $B363)))))*(EXP(INDEX(係数表!H:H,2) + INDEX(係数表!I:I,2)*LN(INDEX(出力表!C:C,2)+1)))))))</f>
        <v>88.856360418782671</v>
      </c>
      <c r="E363" t="e">
        <f>MIN(100, MAX(0, (100*(INDEX(出力表!D:D,2))/(EXP(INDEX(係数表!B:B,2) + $C363) + (INDEX(出力表!D:D,2)))) + (乱数表!$N363*(Settings!B12/(((INDEX(出力表!D:D,2))+1)^INDEX(係数表!E:E,2)*INDEX(係数表!F:F,2))))))</f>
        <v>#VALUE!</v>
      </c>
      <c r="F363" t="e">
        <f>MIN(100, MAX(0, (INDEX(出力表!D:D,2))*D363/MAX(E363, Settings!B3)))</f>
        <v>#VALUE!</v>
      </c>
      <c r="G363">
        <f>MIN(100, MAX(0, 100*BETAINV(乱数表!$C363, MAX(0.00000001, (1/(1+EXP(-(INDEX(係数表!G:G,3) + $B363))))*(EXP(INDEX(係数表!H:H,3) + INDEX(係数表!I:I,3)*LN(INDEX(出力表!C:C,3)+1)))), MAX(0.00000001, (1-(1/(1+EXP(-(INDEX(係数表!G:G,3) + $B363)))))*(EXP(INDEX(係数表!H:H,3) + INDEX(係数表!I:I,3)*LN(INDEX(出力表!C:C,3)+1)))))))</f>
        <v>80.896080184882123</v>
      </c>
      <c r="H363" t="e">
        <f>MIN(100, MAX(0, (100*(INDEX(出力表!D:D,3))/(EXP(INDEX(係数表!B:B,3) + $C363) + (INDEX(出力表!D:D,3)))) + (乱数表!$O363*(Settings!B12/(((INDEX(出力表!D:D,3))+1)^INDEX(係数表!E:E,3)*INDEX(係数表!F:F,3))))))</f>
        <v>#VALUE!</v>
      </c>
      <c r="I363" t="e">
        <f>MIN(100, MAX(0, (INDEX(出力表!D:D,3))*G363/MAX(H363, Settings!B3)))</f>
        <v>#VALUE!</v>
      </c>
      <c r="J363">
        <f>MIN(100, MAX(0, 100*BETAINV(乱数表!$D363, MAX(0.00000001, (1/(1+EXP(-(INDEX(係数表!G:G,4) + $B363))))*(EXP(INDEX(係数表!H:H,4) + INDEX(係数表!I:I,4)*LN(INDEX(出力表!C:C,4)+1)))), MAX(0.00000001, (1-(1/(1+EXP(-(INDEX(係数表!G:G,4) + $B363)))))*(EXP(INDEX(係数表!H:H,4) + INDEX(係数表!I:I,4)*LN(INDEX(出力表!C:C,4)+1)))))))</f>
        <v>99.161202765400219</v>
      </c>
      <c r="K363" t="e">
        <f>MIN(100, MAX(0, (100*(INDEX(出力表!D:D,4))/(EXP(INDEX(係数表!B:B,4) + $C363) + (INDEX(出力表!D:D,4)))) + (乱数表!$P363*(Settings!B12/(((INDEX(出力表!D:D,4))+1)^INDEX(係数表!E:E,4)*INDEX(係数表!F:F,4))))))</f>
        <v>#VALUE!</v>
      </c>
      <c r="L363" t="e">
        <f>MIN(100, MAX(0, (INDEX(出力表!D:D,4))*J363/MAX(K363, Settings!B3)))</f>
        <v>#VALUE!</v>
      </c>
      <c r="M363">
        <f>MIN(100, MAX(0, 100*BETAINV(乱数表!$E363, MAX(0.00000001, (1/(1+EXP(-(INDEX(係数表!G:G,5) + $B363))))*(EXP(INDEX(係数表!H:H,5) + INDEX(係数表!I:I,5)*LN(INDEX(出力表!C:C,5)+1)))), MAX(0.00000001, (1-(1/(1+EXP(-(INDEX(係数表!G:G,5) + $B363)))))*(EXP(INDEX(係数表!H:H,5) + INDEX(係数表!I:I,5)*LN(INDEX(出力表!C:C,5)+1)))))))</f>
        <v>94.909432994442554</v>
      </c>
      <c r="N363" t="e">
        <f>MIN(100, MAX(0, (100*(INDEX(出力表!D:D,5))/(EXP(INDEX(係数表!B:B,5) + $C363) + (INDEX(出力表!D:D,5)))) + (乱数表!$Q363*(Settings!B12/(((INDEX(出力表!D:D,5))+1)^INDEX(係数表!E:E,5)*INDEX(係数表!F:F,5))))))</f>
        <v>#VALUE!</v>
      </c>
      <c r="O363" t="e">
        <f>MIN(100, MAX(0, (INDEX(出力表!D:D,5))*M363/MAX(N363, Settings!B3)))</f>
        <v>#VALUE!</v>
      </c>
      <c r="P363">
        <f>MIN(100, MAX(0, 100*BETAINV(乱数表!$F363, MAX(0.00000001, (1/(1+EXP(-(INDEX(係数表!G:G,6) + $B363))))*(EXP(INDEX(係数表!H:H,6) + INDEX(係数表!I:I,6)*LN(INDEX(出力表!C:C,6)+1)))), MAX(0.00000001, (1-(1/(1+EXP(-(INDEX(係数表!G:G,6) + $B363)))))*(EXP(INDEX(係数表!H:H,6) + INDEX(係数表!I:I,6)*LN(INDEX(出力表!C:C,6)+1)))))))</f>
        <v>73.466848293376856</v>
      </c>
      <c r="Q363" t="e">
        <f>MIN(100, MAX(0, (100*(INDEX(出力表!D:D,6))/(EXP(INDEX(係数表!B:B,6) + $C363) + (INDEX(出力表!D:D,6)))) + (乱数表!$R363*(Settings!B12/(((INDEX(出力表!D:D,6))+1)^INDEX(係数表!E:E,6)*INDEX(係数表!F:F,6))))))</f>
        <v>#VALUE!</v>
      </c>
      <c r="R363" t="e">
        <f>MIN(100, MAX(0, (INDEX(出力表!D:D,6))*P363/MAX(Q363, Settings!B3)))</f>
        <v>#VALUE!</v>
      </c>
      <c r="S363">
        <f>MIN(100, MAX(0, 100*BETAINV(乱数表!$G363, MAX(0.00000001, (1/(1+EXP(-(INDEX(係数表!G:G,7) + $B363))))*(EXP(INDEX(係数表!H:H,7) + INDEX(係数表!I:I,7)*LN(INDEX(出力表!C:C,7)+1)))), MAX(0.00000001, (1-(1/(1+EXP(-(INDEX(係数表!G:G,7) + $B363)))))*(EXP(INDEX(係数表!H:H,7) + INDEX(係数表!I:I,7)*LN(INDEX(出力表!C:C,7)+1)))))))</f>
        <v>99.560459362686046</v>
      </c>
      <c r="T363" t="e">
        <f>MIN(100, MAX(0, (100*(INDEX(出力表!D:D,7))/(EXP(INDEX(係数表!B:B,7) + $C363) + (INDEX(出力表!D:D,7)))) + (乱数表!$S363*(Settings!B12/(((INDEX(出力表!D:D,7))+1)^INDEX(係数表!E:E,7)*INDEX(係数表!F:F,7))))))</f>
        <v>#VALUE!</v>
      </c>
      <c r="U363" t="e">
        <f>MIN(100, MAX(0, (INDEX(出力表!D:D,7))*S363/MAX(T363, Settings!B3)))</f>
        <v>#VALUE!</v>
      </c>
      <c r="V363">
        <f>MIN(100, MAX(0, 100*BETAINV(乱数表!$H363, MAX(0.00000001, (1/(1+EXP(-(INDEX(係数表!G:G,8) + $B363))))*(EXP(INDEX(係数表!H:H,8) + INDEX(係数表!I:I,8)*LN(INDEX(出力表!C:C,8)+1)))), MAX(0.00000001, (1-(1/(1+EXP(-(INDEX(係数表!G:G,8) + $B363)))))*(EXP(INDEX(係数表!H:H,8) + INDEX(係数表!I:I,8)*LN(INDEX(出力表!C:C,8)+1)))))))</f>
        <v>99.999036727258286</v>
      </c>
      <c r="W363" t="e">
        <f>MIN(100, MAX(0, (100*(INDEX(出力表!D:D,8))/(EXP(INDEX(係数表!B:B,8) + $C363) + (INDEX(出力表!D:D,8)))) + (乱数表!$T363*(Settings!B12/(((INDEX(出力表!D:D,8))+1)^INDEX(係数表!E:E,8)*INDEX(係数表!F:F,8))))))</f>
        <v>#VALUE!</v>
      </c>
      <c r="X363" t="e">
        <f>MIN(100, MAX(0, (INDEX(出力表!D:D,8))*V363/MAX(W363, Settings!B3)))</f>
        <v>#VALUE!</v>
      </c>
      <c r="Y363">
        <f>MIN(100, MAX(0, 100*BETAINV(乱数表!$I363, MAX(0.00000001, (1/(1+EXP(-(INDEX(係数表!G:G,9) + $B363))))*(EXP(INDEX(係数表!H:H,9) + INDEX(係数表!I:I,9)*LN(INDEX(出力表!C:C,9)+1)))), MAX(0.00000001, (1-(1/(1+EXP(-(INDEX(係数表!G:G,9) + $B363)))))*(EXP(INDEX(係数表!H:H,9) + INDEX(係数表!I:I,9)*LN(INDEX(出力表!C:C,9)+1)))))))</f>
        <v>85.982316584622538</v>
      </c>
      <c r="Z363" t="e">
        <f>MIN(100, MAX(0, (100*(INDEX(出力表!D:D,9))/(EXP(INDEX(係数表!B:B,9) + $C363) + (INDEX(出力表!D:D,9)))) + (乱数表!$U363*(Settings!B12/(((INDEX(出力表!D:D,9))+1)^INDEX(係数表!E:E,9)*INDEX(係数表!F:F,9))))))</f>
        <v>#VALUE!</v>
      </c>
      <c r="AA363" t="e">
        <f>MIN(100, MAX(0, (INDEX(出力表!D:D,9))*Y363/MAX(Z363, Settings!B3)))</f>
        <v>#VALUE!</v>
      </c>
      <c r="AB363">
        <f>MIN(100, MAX(0, 100*BETAINV(乱数表!$J363, MAX(0.00000001, (1/(1+EXP(-(INDEX(係数表!G:G,10) + $B363))))*(EXP(INDEX(係数表!H:H,10) + INDEX(係数表!I:I,10)*LN(INDEX(出力表!C:C,10)+1)))), MAX(0.00000001, (1-(1/(1+EXP(-(INDEX(係数表!G:G,10) + $B363)))))*(EXP(INDEX(係数表!H:H,10) + INDEX(係数表!I:I,10)*LN(INDEX(出力表!C:C,10)+1)))))))</f>
        <v>89.135313000779291</v>
      </c>
      <c r="AC363" t="e">
        <f>MIN(100, MAX(0, (100*(INDEX(出力表!D:D,10))/(EXP(INDEX(係数表!B:B,10) + $C363) + (INDEX(出力表!D:D,10)))) + (乱数表!$V363*(Settings!B12/(((INDEX(出力表!D:D,10))+1)^INDEX(係数表!E:E,10)*INDEX(係数表!F:F,10))))))</f>
        <v>#VALUE!</v>
      </c>
      <c r="AD363" t="e">
        <f>MIN(100, MAX(0, (INDEX(出力表!D:D,10))*AB363/MAX(AC363, Settings!B3)))</f>
        <v>#VALUE!</v>
      </c>
      <c r="AE363">
        <f>MIN(100, MAX(0, 100*BETAINV(乱数表!$K363, MAX(0.00000001, (1/(1+EXP(-(INDEX(係数表!G:G,11) + $B363))))*(EXP(INDEX(係数表!H:H,11) + INDEX(係数表!I:I,11)*LN(INDEX(出力表!C:C,11)+1)))), MAX(0.00000001, (1-(1/(1+EXP(-(INDEX(係数表!G:G,11) + $B363)))))*(EXP(INDEX(係数表!H:H,11) + INDEX(係数表!I:I,11)*LN(INDEX(出力表!C:C,11)+1)))))))</f>
        <v>99.861086540085324</v>
      </c>
      <c r="AF363" t="e">
        <f>MIN(100, MAX(0, (100*(INDEX(出力表!D:D,11))/(EXP(INDEX(係数表!B:B,11) + $C363) + (INDEX(出力表!D:D,11)))) + (乱数表!$W363*(Settings!B12/(((INDEX(出力表!D:D,11))+1)^INDEX(係数表!E:E,11)*INDEX(係数表!F:F,11))))))</f>
        <v>#VALUE!</v>
      </c>
      <c r="AG363" t="e">
        <f>MIN(100, MAX(0, (INDEX(出力表!D:D,11))*AE363/MAX(AF363, Settings!B3)))</f>
        <v>#VALUE!</v>
      </c>
      <c r="AH363">
        <f>MIN(100, MAX(0, 100*BETAINV(乱数表!$L363, MAX(0.00000001, (1/(1+EXP(-(INDEX(係数表!G:G,12) + $B363))))*(EXP(INDEX(係数表!H:H,12) + INDEX(係数表!I:I,12)*LN(INDEX(出力表!C:C,12)+1)))), MAX(0.00000001, (1-(1/(1+EXP(-(INDEX(係数表!G:G,12) + $B363)))))*(EXP(INDEX(係数表!H:H,12) + INDEX(係数表!I:I,12)*LN(INDEX(出力表!C:C,12)+1)))))))</f>
        <v>91.33357574020576</v>
      </c>
      <c r="AI363" t="e">
        <f>MIN(100, MAX(0, (100*(INDEX(出力表!D:D,12))/(EXP(INDEX(係数表!B:B,12) + $C363) + (INDEX(出力表!D:D,12)))) + (乱数表!$X363*(Settings!B12/(((INDEX(出力表!D:D,12))+1)^INDEX(係数表!E:E,12)*INDEX(係数表!F:F,12))))))</f>
        <v>#VALUE!</v>
      </c>
      <c r="AJ363" t="e">
        <f>MIN(100, MAX(0, (INDEX(出力表!D:D,12))*AH363/MAX(AI363, Settings!B3)))</f>
        <v>#VALUE!</v>
      </c>
      <c r="AK363">
        <f>MIN(100, MAX(0, 100*BETAINV(乱数表!$M363, MAX(0.00000001, (1/(1+EXP(-(INDEX(係数表!G:G,13) + $B363))))*(EXP(INDEX(係数表!H:H,13) + INDEX(係数表!I:I,13)*LN(INDEX(出力表!C:C,13)+1)))), MAX(0.00000001, (1-(1/(1+EXP(-(INDEX(係数表!G:G,13) + $B363)))))*(EXP(INDEX(係数表!H:H,13) + INDEX(係数表!I:I,13)*LN(INDEX(出力表!C:C,13)+1)))))))</f>
        <v>99.927399568513607</v>
      </c>
      <c r="AL363" t="e">
        <f>MIN(100, MAX(0, (100*(INDEX(出力表!D:D,13))/(EXP(INDEX(係数表!B:B,13) + $C363) + (INDEX(出力表!D:D,13)))) + (乱数表!$Y363*(Settings!B12/(((INDEX(出力表!D:D,13))+1)^INDEX(係数表!E:E,13)*INDEX(係数表!F:F,13))))))</f>
        <v>#VALUE!</v>
      </c>
      <c r="AM363" t="e">
        <f>MIN(100, MAX(0, (INDEX(出力表!D:D,13))*AK363/MAX(AL363, Settings!B3)))</f>
        <v>#VALUE!</v>
      </c>
      <c r="AN363">
        <f>IF(ISNUMBER(F363), INDEX(出力表!B:B,2)*F363, 0)+IF(ISNUMBER(I363), INDEX(出力表!B:B,3)*I363, 0)+IF(ISNUMBER(L363), INDEX(出力表!B:B,4)*L363, 0)+IF(ISNUMBER(O363), INDEX(出力表!B:B,5)*O363, 0)+IF(ISNUMBER(R363), INDEX(出力表!B:B,6)*R363, 0)+IF(ISNUMBER(U363), INDEX(出力表!B:B,7)*U363, 0)+IF(ISNUMBER(X363), INDEX(出力表!B:B,8)*X363, 0)+IF(ISNUMBER(AA363), INDEX(出力表!B:B,9)*AA363, 0)+IF(ISNUMBER(AD363), INDEX(出力表!B:B,10)*AD363, 0)+IF(ISNUMBER(AG363), INDEX(出力表!B:B,11)*AG363, 0)+IF(ISNUMBER(AJ363), INDEX(出力表!B:B,12)*AJ363, 0)+IF(ISNUMBER(AM363), INDEX(出力表!B:B,13)*AM363, 0)</f>
        <v>0</v>
      </c>
      <c r="AO363">
        <f>IF(ISNUMBER(F363), INDEX(出力表!B:B,2), 0)+IF(ISNUMBER(I363), INDEX(出力表!B:B,3), 0)+IF(ISNUMBER(L363), INDEX(出力表!B:B,4), 0)+IF(ISNUMBER(O363), INDEX(出力表!B:B,5), 0)+IF(ISNUMBER(R363), INDEX(出力表!B:B,6), 0)+IF(ISNUMBER(U363), INDEX(出力表!B:B,7), 0)+IF(ISNUMBER(X363), INDEX(出力表!B:B,8), 0)+IF(ISNUMBER(AA363), INDEX(出力表!B:B,9), 0)+IF(ISNUMBER(AD363), INDEX(出力表!B:B,10), 0)+IF(ISNUMBER(AG363), INDEX(出力表!B:B,11), 0)+IF(ISNUMBER(AJ363), INDEX(出力表!B:B,12), 0)+IF(ISNUMBER(AM363), INDEX(出力表!B:B,13), 0)</f>
        <v>0</v>
      </c>
      <c r="AP363" t="str">
        <f t="shared" si="5"/>
        <v/>
      </c>
    </row>
    <row r="364" spans="1:42" x14ac:dyDescent="0.2">
      <c r="A364">
        <v>363</v>
      </c>
      <c r="B364">
        <f>IF(UPPER(Settings!B4)="TRUE", 乱数表!$Z364*Settings!B10, 0)</f>
        <v>-0.44683633527506389</v>
      </c>
      <c r="C364">
        <f>IF(UPPER(Settings!B4)="TRUE", 乱数表!$AA364*Settings!B11, 0)</f>
        <v>5.291396227218504E-2</v>
      </c>
      <c r="D364">
        <f>MIN(100, MAX(0, 100*BETAINV(乱数表!$B364, MAX(0.00000001, (1/(1+EXP(-(INDEX(係数表!G:G,2) + $B364))))*(EXP(INDEX(係数表!H:H,2) + INDEX(係数表!I:I,2)*LN(INDEX(出力表!C:C,2)+1)))), MAX(0.00000001, (1-(1/(1+EXP(-(INDEX(係数表!G:G,2) + $B364)))))*(EXP(INDEX(係数表!H:H,2) + INDEX(係数表!I:I,2)*LN(INDEX(出力表!C:C,2)+1)))))))</f>
        <v>99.301766007111866</v>
      </c>
      <c r="E364" t="e">
        <f>MIN(100, MAX(0, (100*(INDEX(出力表!D:D,2))/(EXP(INDEX(係数表!B:B,2) + $C364) + (INDEX(出力表!D:D,2)))) + (乱数表!$N364*(Settings!B12/(((INDEX(出力表!D:D,2))+1)^INDEX(係数表!E:E,2)*INDEX(係数表!F:F,2))))))</f>
        <v>#VALUE!</v>
      </c>
      <c r="F364" t="e">
        <f>MIN(100, MAX(0, (INDEX(出力表!D:D,2))*D364/MAX(E364, Settings!B3)))</f>
        <v>#VALUE!</v>
      </c>
      <c r="G364">
        <f>MIN(100, MAX(0, 100*BETAINV(乱数表!$C364, MAX(0.00000001, (1/(1+EXP(-(INDEX(係数表!G:G,3) + $B364))))*(EXP(INDEX(係数表!H:H,3) + INDEX(係数表!I:I,3)*LN(INDEX(出力表!C:C,3)+1)))), MAX(0.00000001, (1-(1/(1+EXP(-(INDEX(係数表!G:G,3) + $B364)))))*(EXP(INDEX(係数表!H:H,3) + INDEX(係数表!I:I,3)*LN(INDEX(出力表!C:C,3)+1)))))))</f>
        <v>96.457961168914068</v>
      </c>
      <c r="H364" t="e">
        <f>MIN(100, MAX(0, (100*(INDEX(出力表!D:D,3))/(EXP(INDEX(係数表!B:B,3) + $C364) + (INDEX(出力表!D:D,3)))) + (乱数表!$O364*(Settings!B12/(((INDEX(出力表!D:D,3))+1)^INDEX(係数表!E:E,3)*INDEX(係数表!F:F,3))))))</f>
        <v>#VALUE!</v>
      </c>
      <c r="I364" t="e">
        <f>MIN(100, MAX(0, (INDEX(出力表!D:D,3))*G364/MAX(H364, Settings!B3)))</f>
        <v>#VALUE!</v>
      </c>
      <c r="J364">
        <f>MIN(100, MAX(0, 100*BETAINV(乱数表!$D364, MAX(0.00000001, (1/(1+EXP(-(INDEX(係数表!G:G,4) + $B364))))*(EXP(INDEX(係数表!H:H,4) + INDEX(係数表!I:I,4)*LN(INDEX(出力表!C:C,4)+1)))), MAX(0.00000001, (1-(1/(1+EXP(-(INDEX(係数表!G:G,4) + $B364)))))*(EXP(INDEX(係数表!H:H,4) + INDEX(係数表!I:I,4)*LN(INDEX(出力表!C:C,4)+1)))))))</f>
        <v>71.296359197615786</v>
      </c>
      <c r="K364" t="e">
        <f>MIN(100, MAX(0, (100*(INDEX(出力表!D:D,4))/(EXP(INDEX(係数表!B:B,4) + $C364) + (INDEX(出力表!D:D,4)))) + (乱数表!$P364*(Settings!B12/(((INDEX(出力表!D:D,4))+1)^INDEX(係数表!E:E,4)*INDEX(係数表!F:F,4))))))</f>
        <v>#VALUE!</v>
      </c>
      <c r="L364" t="e">
        <f>MIN(100, MAX(0, (INDEX(出力表!D:D,4))*J364/MAX(K364, Settings!B3)))</f>
        <v>#VALUE!</v>
      </c>
      <c r="M364">
        <f>MIN(100, MAX(0, 100*BETAINV(乱数表!$E364, MAX(0.00000001, (1/(1+EXP(-(INDEX(係数表!G:G,5) + $B364))))*(EXP(INDEX(係数表!H:H,5) + INDEX(係数表!I:I,5)*LN(INDEX(出力表!C:C,5)+1)))), MAX(0.00000001, (1-(1/(1+EXP(-(INDEX(係数表!G:G,5) + $B364)))))*(EXP(INDEX(係数表!H:H,5) + INDEX(係数表!I:I,5)*LN(INDEX(出力表!C:C,5)+1)))))))</f>
        <v>96.152236131985845</v>
      </c>
      <c r="N364" t="e">
        <f>MIN(100, MAX(0, (100*(INDEX(出力表!D:D,5))/(EXP(INDEX(係数表!B:B,5) + $C364) + (INDEX(出力表!D:D,5)))) + (乱数表!$Q364*(Settings!B12/(((INDEX(出力表!D:D,5))+1)^INDEX(係数表!E:E,5)*INDEX(係数表!F:F,5))))))</f>
        <v>#VALUE!</v>
      </c>
      <c r="O364" t="e">
        <f>MIN(100, MAX(0, (INDEX(出力表!D:D,5))*M364/MAX(N364, Settings!B3)))</f>
        <v>#VALUE!</v>
      </c>
      <c r="P364">
        <f>MIN(100, MAX(0, 100*BETAINV(乱数表!$F364, MAX(0.00000001, (1/(1+EXP(-(INDEX(係数表!G:G,6) + $B364))))*(EXP(INDEX(係数表!H:H,6) + INDEX(係数表!I:I,6)*LN(INDEX(出力表!C:C,6)+1)))), MAX(0.00000001, (1-(1/(1+EXP(-(INDEX(係数表!G:G,6) + $B364)))))*(EXP(INDEX(係数表!H:H,6) + INDEX(係数表!I:I,6)*LN(INDEX(出力表!C:C,6)+1)))))))</f>
        <v>75.683954063805686</v>
      </c>
      <c r="Q364" t="e">
        <f>MIN(100, MAX(0, (100*(INDEX(出力表!D:D,6))/(EXP(INDEX(係数表!B:B,6) + $C364) + (INDEX(出力表!D:D,6)))) + (乱数表!$R364*(Settings!B12/(((INDEX(出力表!D:D,6))+1)^INDEX(係数表!E:E,6)*INDEX(係数表!F:F,6))))))</f>
        <v>#VALUE!</v>
      </c>
      <c r="R364" t="e">
        <f>MIN(100, MAX(0, (INDEX(出力表!D:D,6))*P364/MAX(Q364, Settings!B3)))</f>
        <v>#VALUE!</v>
      </c>
      <c r="S364">
        <f>MIN(100, MAX(0, 100*BETAINV(乱数表!$G364, MAX(0.00000001, (1/(1+EXP(-(INDEX(係数表!G:G,7) + $B364))))*(EXP(INDEX(係数表!H:H,7) + INDEX(係数表!I:I,7)*LN(INDEX(出力表!C:C,7)+1)))), MAX(0.00000001, (1-(1/(1+EXP(-(INDEX(係数表!G:G,7) + $B364)))))*(EXP(INDEX(係数表!H:H,7) + INDEX(係数表!I:I,7)*LN(INDEX(出力表!C:C,7)+1)))))))</f>
        <v>70.158299836494848</v>
      </c>
      <c r="T364" t="e">
        <f>MIN(100, MAX(0, (100*(INDEX(出力表!D:D,7))/(EXP(INDEX(係数表!B:B,7) + $C364) + (INDEX(出力表!D:D,7)))) + (乱数表!$S364*(Settings!B12/(((INDEX(出力表!D:D,7))+1)^INDEX(係数表!E:E,7)*INDEX(係数表!F:F,7))))))</f>
        <v>#VALUE!</v>
      </c>
      <c r="U364" t="e">
        <f>MIN(100, MAX(0, (INDEX(出力表!D:D,7))*S364/MAX(T364, Settings!B3)))</f>
        <v>#VALUE!</v>
      </c>
      <c r="V364">
        <f>MIN(100, MAX(0, 100*BETAINV(乱数表!$H364, MAX(0.00000001, (1/(1+EXP(-(INDEX(係数表!G:G,8) + $B364))))*(EXP(INDEX(係数表!H:H,8) + INDEX(係数表!I:I,8)*LN(INDEX(出力表!C:C,8)+1)))), MAX(0.00000001, (1-(1/(1+EXP(-(INDEX(係数表!G:G,8) + $B364)))))*(EXP(INDEX(係数表!H:H,8) + INDEX(係数表!I:I,8)*LN(INDEX(出力表!C:C,8)+1)))))))</f>
        <v>94.531979309729891</v>
      </c>
      <c r="W364" t="e">
        <f>MIN(100, MAX(0, (100*(INDEX(出力表!D:D,8))/(EXP(INDEX(係数表!B:B,8) + $C364) + (INDEX(出力表!D:D,8)))) + (乱数表!$T364*(Settings!B12/(((INDEX(出力表!D:D,8))+1)^INDEX(係数表!E:E,8)*INDEX(係数表!F:F,8))))))</f>
        <v>#VALUE!</v>
      </c>
      <c r="X364" t="e">
        <f>MIN(100, MAX(0, (INDEX(出力表!D:D,8))*V364/MAX(W364, Settings!B3)))</f>
        <v>#VALUE!</v>
      </c>
      <c r="Y364">
        <f>MIN(100, MAX(0, 100*BETAINV(乱数表!$I364, MAX(0.00000001, (1/(1+EXP(-(INDEX(係数表!G:G,9) + $B364))))*(EXP(INDEX(係数表!H:H,9) + INDEX(係数表!I:I,9)*LN(INDEX(出力表!C:C,9)+1)))), MAX(0.00000001, (1-(1/(1+EXP(-(INDEX(係数表!G:G,9) + $B364)))))*(EXP(INDEX(係数表!H:H,9) + INDEX(係数表!I:I,9)*LN(INDEX(出力表!C:C,9)+1)))))))</f>
        <v>68.445990233196113</v>
      </c>
      <c r="Z364" t="e">
        <f>MIN(100, MAX(0, (100*(INDEX(出力表!D:D,9))/(EXP(INDEX(係数表!B:B,9) + $C364) + (INDEX(出力表!D:D,9)))) + (乱数表!$U364*(Settings!B12/(((INDEX(出力表!D:D,9))+1)^INDEX(係数表!E:E,9)*INDEX(係数表!F:F,9))))))</f>
        <v>#VALUE!</v>
      </c>
      <c r="AA364" t="e">
        <f>MIN(100, MAX(0, (INDEX(出力表!D:D,9))*Y364/MAX(Z364, Settings!B3)))</f>
        <v>#VALUE!</v>
      </c>
      <c r="AB364">
        <f>MIN(100, MAX(0, 100*BETAINV(乱数表!$J364, MAX(0.00000001, (1/(1+EXP(-(INDEX(係数表!G:G,10) + $B364))))*(EXP(INDEX(係数表!H:H,10) + INDEX(係数表!I:I,10)*LN(INDEX(出力表!C:C,10)+1)))), MAX(0.00000001, (1-(1/(1+EXP(-(INDEX(係数表!G:G,10) + $B364)))))*(EXP(INDEX(係数表!H:H,10) + INDEX(係数表!I:I,10)*LN(INDEX(出力表!C:C,10)+1)))))))</f>
        <v>83.423487957234045</v>
      </c>
      <c r="AC364" t="e">
        <f>MIN(100, MAX(0, (100*(INDEX(出力表!D:D,10))/(EXP(INDEX(係数表!B:B,10) + $C364) + (INDEX(出力表!D:D,10)))) + (乱数表!$V364*(Settings!B12/(((INDEX(出力表!D:D,10))+1)^INDEX(係数表!E:E,10)*INDEX(係数表!F:F,10))))))</f>
        <v>#VALUE!</v>
      </c>
      <c r="AD364" t="e">
        <f>MIN(100, MAX(0, (INDEX(出力表!D:D,10))*AB364/MAX(AC364, Settings!B3)))</f>
        <v>#VALUE!</v>
      </c>
      <c r="AE364">
        <f>MIN(100, MAX(0, 100*BETAINV(乱数表!$K364, MAX(0.00000001, (1/(1+EXP(-(INDEX(係数表!G:G,11) + $B364))))*(EXP(INDEX(係数表!H:H,11) + INDEX(係数表!I:I,11)*LN(INDEX(出力表!C:C,11)+1)))), MAX(0.00000001, (1-(1/(1+EXP(-(INDEX(係数表!G:G,11) + $B364)))))*(EXP(INDEX(係数表!H:H,11) + INDEX(係数表!I:I,11)*LN(INDEX(出力表!C:C,11)+1)))))))</f>
        <v>77.697140810897537</v>
      </c>
      <c r="AF364" t="e">
        <f>MIN(100, MAX(0, (100*(INDEX(出力表!D:D,11))/(EXP(INDEX(係数表!B:B,11) + $C364) + (INDEX(出力表!D:D,11)))) + (乱数表!$W364*(Settings!B12/(((INDEX(出力表!D:D,11))+1)^INDEX(係数表!E:E,11)*INDEX(係数表!F:F,11))))))</f>
        <v>#VALUE!</v>
      </c>
      <c r="AG364" t="e">
        <f>MIN(100, MAX(0, (INDEX(出力表!D:D,11))*AE364/MAX(AF364, Settings!B3)))</f>
        <v>#VALUE!</v>
      </c>
      <c r="AH364">
        <f>MIN(100, MAX(0, 100*BETAINV(乱数表!$L364, MAX(0.00000001, (1/(1+EXP(-(INDEX(係数表!G:G,12) + $B364))))*(EXP(INDEX(係数表!H:H,12) + INDEX(係数表!I:I,12)*LN(INDEX(出力表!C:C,12)+1)))), MAX(0.00000001, (1-(1/(1+EXP(-(INDEX(係数表!G:G,12) + $B364)))))*(EXP(INDEX(係数表!H:H,12) + INDEX(係数表!I:I,12)*LN(INDEX(出力表!C:C,12)+1)))))))</f>
        <v>98.415952704354609</v>
      </c>
      <c r="AI364" t="e">
        <f>MIN(100, MAX(0, (100*(INDEX(出力表!D:D,12))/(EXP(INDEX(係数表!B:B,12) + $C364) + (INDEX(出力表!D:D,12)))) + (乱数表!$X364*(Settings!B12/(((INDEX(出力表!D:D,12))+1)^INDEX(係数表!E:E,12)*INDEX(係数表!F:F,12))))))</f>
        <v>#VALUE!</v>
      </c>
      <c r="AJ364" t="e">
        <f>MIN(100, MAX(0, (INDEX(出力表!D:D,12))*AH364/MAX(AI364, Settings!B3)))</f>
        <v>#VALUE!</v>
      </c>
      <c r="AK364">
        <f>MIN(100, MAX(0, 100*BETAINV(乱数表!$M364, MAX(0.00000001, (1/(1+EXP(-(INDEX(係数表!G:G,13) + $B364))))*(EXP(INDEX(係数表!H:H,13) + INDEX(係数表!I:I,13)*LN(INDEX(出力表!C:C,13)+1)))), MAX(0.00000001, (1-(1/(1+EXP(-(INDEX(係数表!G:G,13) + $B364)))))*(EXP(INDEX(係数表!H:H,13) + INDEX(係数表!I:I,13)*LN(INDEX(出力表!C:C,13)+1)))))))</f>
        <v>98.636026316165854</v>
      </c>
      <c r="AL364" t="e">
        <f>MIN(100, MAX(0, (100*(INDEX(出力表!D:D,13))/(EXP(INDEX(係数表!B:B,13) + $C364) + (INDEX(出力表!D:D,13)))) + (乱数表!$Y364*(Settings!B12/(((INDEX(出力表!D:D,13))+1)^INDEX(係数表!E:E,13)*INDEX(係数表!F:F,13))))))</f>
        <v>#VALUE!</v>
      </c>
      <c r="AM364" t="e">
        <f>MIN(100, MAX(0, (INDEX(出力表!D:D,13))*AK364/MAX(AL364, Settings!B3)))</f>
        <v>#VALUE!</v>
      </c>
      <c r="AN364">
        <f>IF(ISNUMBER(F364), INDEX(出力表!B:B,2)*F364, 0)+IF(ISNUMBER(I364), INDEX(出力表!B:B,3)*I364, 0)+IF(ISNUMBER(L364), INDEX(出力表!B:B,4)*L364, 0)+IF(ISNUMBER(O364), INDEX(出力表!B:B,5)*O364, 0)+IF(ISNUMBER(R364), INDEX(出力表!B:B,6)*R364, 0)+IF(ISNUMBER(U364), INDEX(出力表!B:B,7)*U364, 0)+IF(ISNUMBER(X364), INDEX(出力表!B:B,8)*X364, 0)+IF(ISNUMBER(AA364), INDEX(出力表!B:B,9)*AA364, 0)+IF(ISNUMBER(AD364), INDEX(出力表!B:B,10)*AD364, 0)+IF(ISNUMBER(AG364), INDEX(出力表!B:B,11)*AG364, 0)+IF(ISNUMBER(AJ364), INDEX(出力表!B:B,12)*AJ364, 0)+IF(ISNUMBER(AM364), INDEX(出力表!B:B,13)*AM364, 0)</f>
        <v>0</v>
      </c>
      <c r="AO364">
        <f>IF(ISNUMBER(F364), INDEX(出力表!B:B,2), 0)+IF(ISNUMBER(I364), INDEX(出力表!B:B,3), 0)+IF(ISNUMBER(L364), INDEX(出力表!B:B,4), 0)+IF(ISNUMBER(O364), INDEX(出力表!B:B,5), 0)+IF(ISNUMBER(R364), INDEX(出力表!B:B,6), 0)+IF(ISNUMBER(U364), INDEX(出力表!B:B,7), 0)+IF(ISNUMBER(X364), INDEX(出力表!B:B,8), 0)+IF(ISNUMBER(AA364), INDEX(出力表!B:B,9), 0)+IF(ISNUMBER(AD364), INDEX(出力表!B:B,10), 0)+IF(ISNUMBER(AG364), INDEX(出力表!B:B,11), 0)+IF(ISNUMBER(AJ364), INDEX(出力表!B:B,12), 0)+IF(ISNUMBER(AM364), INDEX(出力表!B:B,13), 0)</f>
        <v>0</v>
      </c>
      <c r="AP364" t="str">
        <f t="shared" si="5"/>
        <v/>
      </c>
    </row>
    <row r="365" spans="1:42" x14ac:dyDescent="0.2">
      <c r="A365">
        <v>364</v>
      </c>
      <c r="B365">
        <f>IF(UPPER(Settings!B4)="TRUE", 乱数表!$Z365*Settings!B10, 0)</f>
        <v>0.1471173222690137</v>
      </c>
      <c r="C365">
        <f>IF(UPPER(Settings!B4)="TRUE", 乱数表!$AA365*Settings!B11, 0)</f>
        <v>-3.0389116687876094E-2</v>
      </c>
      <c r="D365">
        <f>MIN(100, MAX(0, 100*BETAINV(乱数表!$B365, MAX(0.00000001, (1/(1+EXP(-(INDEX(係数表!G:G,2) + $B365))))*(EXP(INDEX(係数表!H:H,2) + INDEX(係数表!I:I,2)*LN(INDEX(出力表!C:C,2)+1)))), MAX(0.00000001, (1-(1/(1+EXP(-(INDEX(係数表!G:G,2) + $B365)))))*(EXP(INDEX(係数表!H:H,2) + INDEX(係数表!I:I,2)*LN(INDEX(出力表!C:C,2)+1)))))))</f>
        <v>91.158580088995194</v>
      </c>
      <c r="E365" t="e">
        <f>MIN(100, MAX(0, (100*(INDEX(出力表!D:D,2))/(EXP(INDEX(係数表!B:B,2) + $C365) + (INDEX(出力表!D:D,2)))) + (乱数表!$N365*(Settings!B12/(((INDEX(出力表!D:D,2))+1)^INDEX(係数表!E:E,2)*INDEX(係数表!F:F,2))))))</f>
        <v>#VALUE!</v>
      </c>
      <c r="F365" t="e">
        <f>MIN(100, MAX(0, (INDEX(出力表!D:D,2))*D365/MAX(E365, Settings!B3)))</f>
        <v>#VALUE!</v>
      </c>
      <c r="G365">
        <f>MIN(100, MAX(0, 100*BETAINV(乱数表!$C365, MAX(0.00000001, (1/(1+EXP(-(INDEX(係数表!G:G,3) + $B365))))*(EXP(INDEX(係数表!H:H,3) + INDEX(係数表!I:I,3)*LN(INDEX(出力表!C:C,3)+1)))), MAX(0.00000001, (1-(1/(1+EXP(-(INDEX(係数表!G:G,3) + $B365)))))*(EXP(INDEX(係数表!H:H,3) + INDEX(係数表!I:I,3)*LN(INDEX(出力表!C:C,3)+1)))))))</f>
        <v>91.506583960558658</v>
      </c>
      <c r="H365" t="e">
        <f>MIN(100, MAX(0, (100*(INDEX(出力表!D:D,3))/(EXP(INDEX(係数表!B:B,3) + $C365) + (INDEX(出力表!D:D,3)))) + (乱数表!$O365*(Settings!B12/(((INDEX(出力表!D:D,3))+1)^INDEX(係数表!E:E,3)*INDEX(係数表!F:F,3))))))</f>
        <v>#VALUE!</v>
      </c>
      <c r="I365" t="e">
        <f>MIN(100, MAX(0, (INDEX(出力表!D:D,3))*G365/MAX(H365, Settings!B3)))</f>
        <v>#VALUE!</v>
      </c>
      <c r="J365">
        <f>MIN(100, MAX(0, 100*BETAINV(乱数表!$D365, MAX(0.00000001, (1/(1+EXP(-(INDEX(係数表!G:G,4) + $B365))))*(EXP(INDEX(係数表!H:H,4) + INDEX(係数表!I:I,4)*LN(INDEX(出力表!C:C,4)+1)))), MAX(0.00000001, (1-(1/(1+EXP(-(INDEX(係数表!G:G,4) + $B365)))))*(EXP(INDEX(係数表!H:H,4) + INDEX(係数表!I:I,4)*LN(INDEX(出力表!C:C,4)+1)))))))</f>
        <v>99.73215652010181</v>
      </c>
      <c r="K365" t="e">
        <f>MIN(100, MAX(0, (100*(INDEX(出力表!D:D,4))/(EXP(INDEX(係数表!B:B,4) + $C365) + (INDEX(出力表!D:D,4)))) + (乱数表!$P365*(Settings!B12/(((INDEX(出力表!D:D,4))+1)^INDEX(係数表!E:E,4)*INDEX(係数表!F:F,4))))))</f>
        <v>#VALUE!</v>
      </c>
      <c r="L365" t="e">
        <f>MIN(100, MAX(0, (INDEX(出力表!D:D,4))*J365/MAX(K365, Settings!B3)))</f>
        <v>#VALUE!</v>
      </c>
      <c r="M365">
        <f>MIN(100, MAX(0, 100*BETAINV(乱数表!$E365, MAX(0.00000001, (1/(1+EXP(-(INDEX(係数表!G:G,5) + $B365))))*(EXP(INDEX(係数表!H:H,5) + INDEX(係数表!I:I,5)*LN(INDEX(出力表!C:C,5)+1)))), MAX(0.00000001, (1-(1/(1+EXP(-(INDEX(係数表!G:G,5) + $B365)))))*(EXP(INDEX(係数表!H:H,5) + INDEX(係数表!I:I,5)*LN(INDEX(出力表!C:C,5)+1)))))))</f>
        <v>99.631022783899553</v>
      </c>
      <c r="N365" t="e">
        <f>MIN(100, MAX(0, (100*(INDEX(出力表!D:D,5))/(EXP(INDEX(係数表!B:B,5) + $C365) + (INDEX(出力表!D:D,5)))) + (乱数表!$Q365*(Settings!B12/(((INDEX(出力表!D:D,5))+1)^INDEX(係数表!E:E,5)*INDEX(係数表!F:F,5))))))</f>
        <v>#VALUE!</v>
      </c>
      <c r="O365" t="e">
        <f>MIN(100, MAX(0, (INDEX(出力表!D:D,5))*M365/MAX(N365, Settings!B3)))</f>
        <v>#VALUE!</v>
      </c>
      <c r="P365">
        <f>MIN(100, MAX(0, 100*BETAINV(乱数表!$F365, MAX(0.00000001, (1/(1+EXP(-(INDEX(係数表!G:G,6) + $B365))))*(EXP(INDEX(係数表!H:H,6) + INDEX(係数表!I:I,6)*LN(INDEX(出力表!C:C,6)+1)))), MAX(0.00000001, (1-(1/(1+EXP(-(INDEX(係数表!G:G,6) + $B365)))))*(EXP(INDEX(係数表!H:H,6) + INDEX(係数表!I:I,6)*LN(INDEX(出力表!C:C,6)+1)))))))</f>
        <v>94.720454881287594</v>
      </c>
      <c r="Q365" t="e">
        <f>MIN(100, MAX(0, (100*(INDEX(出力表!D:D,6))/(EXP(INDEX(係数表!B:B,6) + $C365) + (INDEX(出力表!D:D,6)))) + (乱数表!$R365*(Settings!B12/(((INDEX(出力表!D:D,6))+1)^INDEX(係数表!E:E,6)*INDEX(係数表!F:F,6))))))</f>
        <v>#VALUE!</v>
      </c>
      <c r="R365" t="e">
        <f>MIN(100, MAX(0, (INDEX(出力表!D:D,6))*P365/MAX(Q365, Settings!B3)))</f>
        <v>#VALUE!</v>
      </c>
      <c r="S365">
        <f>MIN(100, MAX(0, 100*BETAINV(乱数表!$G365, MAX(0.00000001, (1/(1+EXP(-(INDEX(係数表!G:G,7) + $B365))))*(EXP(INDEX(係数表!H:H,7) + INDEX(係数表!I:I,7)*LN(INDEX(出力表!C:C,7)+1)))), MAX(0.00000001, (1-(1/(1+EXP(-(INDEX(係数表!G:G,7) + $B365)))))*(EXP(INDEX(係数表!H:H,7) + INDEX(係数表!I:I,7)*LN(INDEX(出力表!C:C,7)+1)))))))</f>
        <v>99.468982755011481</v>
      </c>
      <c r="T365" t="e">
        <f>MIN(100, MAX(0, (100*(INDEX(出力表!D:D,7))/(EXP(INDEX(係数表!B:B,7) + $C365) + (INDEX(出力表!D:D,7)))) + (乱数表!$S365*(Settings!B12/(((INDEX(出力表!D:D,7))+1)^INDEX(係数表!E:E,7)*INDEX(係数表!F:F,7))))))</f>
        <v>#VALUE!</v>
      </c>
      <c r="U365" t="e">
        <f>MIN(100, MAX(0, (INDEX(出力表!D:D,7))*S365/MAX(T365, Settings!B3)))</f>
        <v>#VALUE!</v>
      </c>
      <c r="V365">
        <f>MIN(100, MAX(0, 100*BETAINV(乱数表!$H365, MAX(0.00000001, (1/(1+EXP(-(INDEX(係数表!G:G,8) + $B365))))*(EXP(INDEX(係数表!H:H,8) + INDEX(係数表!I:I,8)*LN(INDEX(出力表!C:C,8)+1)))), MAX(0.00000001, (1-(1/(1+EXP(-(INDEX(係数表!G:G,8) + $B365)))))*(EXP(INDEX(係数表!H:H,8) + INDEX(係数表!I:I,8)*LN(INDEX(出力表!C:C,8)+1)))))))</f>
        <v>98.863309122349875</v>
      </c>
      <c r="W365" t="e">
        <f>MIN(100, MAX(0, (100*(INDEX(出力表!D:D,8))/(EXP(INDEX(係数表!B:B,8) + $C365) + (INDEX(出力表!D:D,8)))) + (乱数表!$T365*(Settings!B12/(((INDEX(出力表!D:D,8))+1)^INDEX(係数表!E:E,8)*INDEX(係数表!F:F,8))))))</f>
        <v>#VALUE!</v>
      </c>
      <c r="X365" t="e">
        <f>MIN(100, MAX(0, (INDEX(出力表!D:D,8))*V365/MAX(W365, Settings!B3)))</f>
        <v>#VALUE!</v>
      </c>
      <c r="Y365">
        <f>MIN(100, MAX(0, 100*BETAINV(乱数表!$I365, MAX(0.00000001, (1/(1+EXP(-(INDEX(係数表!G:G,9) + $B365))))*(EXP(INDEX(係数表!H:H,9) + INDEX(係数表!I:I,9)*LN(INDEX(出力表!C:C,9)+1)))), MAX(0.00000001, (1-(1/(1+EXP(-(INDEX(係数表!G:G,9) + $B365)))))*(EXP(INDEX(係数表!H:H,9) + INDEX(係数表!I:I,9)*LN(INDEX(出力表!C:C,9)+1)))))))</f>
        <v>84.849668710093525</v>
      </c>
      <c r="Z365" t="e">
        <f>MIN(100, MAX(0, (100*(INDEX(出力表!D:D,9))/(EXP(INDEX(係数表!B:B,9) + $C365) + (INDEX(出力表!D:D,9)))) + (乱数表!$U365*(Settings!B12/(((INDEX(出力表!D:D,9))+1)^INDEX(係数表!E:E,9)*INDEX(係数表!F:F,9))))))</f>
        <v>#VALUE!</v>
      </c>
      <c r="AA365" t="e">
        <f>MIN(100, MAX(0, (INDEX(出力表!D:D,9))*Y365/MAX(Z365, Settings!B3)))</f>
        <v>#VALUE!</v>
      </c>
      <c r="AB365">
        <f>MIN(100, MAX(0, 100*BETAINV(乱数表!$J365, MAX(0.00000001, (1/(1+EXP(-(INDEX(係数表!G:G,10) + $B365))))*(EXP(INDEX(係数表!H:H,10) + INDEX(係数表!I:I,10)*LN(INDEX(出力表!C:C,10)+1)))), MAX(0.00000001, (1-(1/(1+EXP(-(INDEX(係数表!G:G,10) + $B365)))))*(EXP(INDEX(係数表!H:H,10) + INDEX(係数表!I:I,10)*LN(INDEX(出力表!C:C,10)+1)))))))</f>
        <v>98.306479417315671</v>
      </c>
      <c r="AC365" t="e">
        <f>MIN(100, MAX(0, (100*(INDEX(出力表!D:D,10))/(EXP(INDEX(係数表!B:B,10) + $C365) + (INDEX(出力表!D:D,10)))) + (乱数表!$V365*(Settings!B12/(((INDEX(出力表!D:D,10))+1)^INDEX(係数表!E:E,10)*INDEX(係数表!F:F,10))))))</f>
        <v>#VALUE!</v>
      </c>
      <c r="AD365" t="e">
        <f>MIN(100, MAX(0, (INDEX(出力表!D:D,10))*AB365/MAX(AC365, Settings!B3)))</f>
        <v>#VALUE!</v>
      </c>
      <c r="AE365">
        <f>MIN(100, MAX(0, 100*BETAINV(乱数表!$K365, MAX(0.00000001, (1/(1+EXP(-(INDEX(係数表!G:G,11) + $B365))))*(EXP(INDEX(係数表!H:H,11) + INDEX(係数表!I:I,11)*LN(INDEX(出力表!C:C,11)+1)))), MAX(0.00000001, (1-(1/(1+EXP(-(INDEX(係数表!G:G,11) + $B365)))))*(EXP(INDEX(係数表!H:H,11) + INDEX(係数表!I:I,11)*LN(INDEX(出力表!C:C,11)+1)))))))</f>
        <v>97.285493979822192</v>
      </c>
      <c r="AF365" t="e">
        <f>MIN(100, MAX(0, (100*(INDEX(出力表!D:D,11))/(EXP(INDEX(係数表!B:B,11) + $C365) + (INDEX(出力表!D:D,11)))) + (乱数表!$W365*(Settings!B12/(((INDEX(出力表!D:D,11))+1)^INDEX(係数表!E:E,11)*INDEX(係数表!F:F,11))))))</f>
        <v>#VALUE!</v>
      </c>
      <c r="AG365" t="e">
        <f>MIN(100, MAX(0, (INDEX(出力表!D:D,11))*AE365/MAX(AF365, Settings!B3)))</f>
        <v>#VALUE!</v>
      </c>
      <c r="AH365">
        <f>MIN(100, MAX(0, 100*BETAINV(乱数表!$L365, MAX(0.00000001, (1/(1+EXP(-(INDEX(係数表!G:G,12) + $B365))))*(EXP(INDEX(係数表!H:H,12) + INDEX(係数表!I:I,12)*LN(INDEX(出力表!C:C,12)+1)))), MAX(0.00000001, (1-(1/(1+EXP(-(INDEX(係数表!G:G,12) + $B365)))))*(EXP(INDEX(係数表!H:H,12) + INDEX(係数表!I:I,12)*LN(INDEX(出力表!C:C,12)+1)))))))</f>
        <v>84.145361999866964</v>
      </c>
      <c r="AI365" t="e">
        <f>MIN(100, MAX(0, (100*(INDEX(出力表!D:D,12))/(EXP(INDEX(係数表!B:B,12) + $C365) + (INDEX(出力表!D:D,12)))) + (乱数表!$X365*(Settings!B12/(((INDEX(出力表!D:D,12))+1)^INDEX(係数表!E:E,12)*INDEX(係数表!F:F,12))))))</f>
        <v>#VALUE!</v>
      </c>
      <c r="AJ365" t="e">
        <f>MIN(100, MAX(0, (INDEX(出力表!D:D,12))*AH365/MAX(AI365, Settings!B3)))</f>
        <v>#VALUE!</v>
      </c>
      <c r="AK365">
        <f>MIN(100, MAX(0, 100*BETAINV(乱数表!$M365, MAX(0.00000001, (1/(1+EXP(-(INDEX(係数表!G:G,13) + $B365))))*(EXP(INDEX(係数表!H:H,13) + INDEX(係数表!I:I,13)*LN(INDEX(出力表!C:C,13)+1)))), MAX(0.00000001, (1-(1/(1+EXP(-(INDEX(係数表!G:G,13) + $B365)))))*(EXP(INDEX(係数表!H:H,13) + INDEX(係数表!I:I,13)*LN(INDEX(出力表!C:C,13)+1)))))))</f>
        <v>87.678565257523303</v>
      </c>
      <c r="AL365" t="e">
        <f>MIN(100, MAX(0, (100*(INDEX(出力表!D:D,13))/(EXP(INDEX(係数表!B:B,13) + $C365) + (INDEX(出力表!D:D,13)))) + (乱数表!$Y365*(Settings!B12/(((INDEX(出力表!D:D,13))+1)^INDEX(係数表!E:E,13)*INDEX(係数表!F:F,13))))))</f>
        <v>#VALUE!</v>
      </c>
      <c r="AM365" t="e">
        <f>MIN(100, MAX(0, (INDEX(出力表!D:D,13))*AK365/MAX(AL365, Settings!B3)))</f>
        <v>#VALUE!</v>
      </c>
      <c r="AN365">
        <f>IF(ISNUMBER(F365), INDEX(出力表!B:B,2)*F365, 0)+IF(ISNUMBER(I365), INDEX(出力表!B:B,3)*I365, 0)+IF(ISNUMBER(L365), INDEX(出力表!B:B,4)*L365, 0)+IF(ISNUMBER(O365), INDEX(出力表!B:B,5)*O365, 0)+IF(ISNUMBER(R365), INDEX(出力表!B:B,6)*R365, 0)+IF(ISNUMBER(U365), INDEX(出力表!B:B,7)*U365, 0)+IF(ISNUMBER(X365), INDEX(出力表!B:B,8)*X365, 0)+IF(ISNUMBER(AA365), INDEX(出力表!B:B,9)*AA365, 0)+IF(ISNUMBER(AD365), INDEX(出力表!B:B,10)*AD365, 0)+IF(ISNUMBER(AG365), INDEX(出力表!B:B,11)*AG365, 0)+IF(ISNUMBER(AJ365), INDEX(出力表!B:B,12)*AJ365, 0)+IF(ISNUMBER(AM365), INDEX(出力表!B:B,13)*AM365, 0)</f>
        <v>0</v>
      </c>
      <c r="AO365">
        <f>IF(ISNUMBER(F365), INDEX(出力表!B:B,2), 0)+IF(ISNUMBER(I365), INDEX(出力表!B:B,3), 0)+IF(ISNUMBER(L365), INDEX(出力表!B:B,4), 0)+IF(ISNUMBER(O365), INDEX(出力表!B:B,5), 0)+IF(ISNUMBER(R365), INDEX(出力表!B:B,6), 0)+IF(ISNUMBER(U365), INDEX(出力表!B:B,7), 0)+IF(ISNUMBER(X365), INDEX(出力表!B:B,8), 0)+IF(ISNUMBER(AA365), INDEX(出力表!B:B,9), 0)+IF(ISNUMBER(AD365), INDEX(出力表!B:B,10), 0)+IF(ISNUMBER(AG365), INDEX(出力表!B:B,11), 0)+IF(ISNUMBER(AJ365), INDEX(出力表!B:B,12), 0)+IF(ISNUMBER(AM365), INDEX(出力表!B:B,13), 0)</f>
        <v>0</v>
      </c>
      <c r="AP365" t="str">
        <f t="shared" si="5"/>
        <v/>
      </c>
    </row>
    <row r="366" spans="1:42" x14ac:dyDescent="0.2">
      <c r="A366">
        <v>365</v>
      </c>
      <c r="B366">
        <f>IF(UPPER(Settings!B4)="TRUE", 乱数表!$Z366*Settings!B10, 0)</f>
        <v>3.4540350063698893E-3</v>
      </c>
      <c r="C366">
        <f>IF(UPPER(Settings!B4)="TRUE", 乱数表!$AA366*Settings!B11, 0)</f>
        <v>3.9098064792854617E-2</v>
      </c>
      <c r="D366">
        <f>MIN(100, MAX(0, 100*BETAINV(乱数表!$B366, MAX(0.00000001, (1/(1+EXP(-(INDEX(係数表!G:G,2) + $B366))))*(EXP(INDEX(係数表!H:H,2) + INDEX(係数表!I:I,2)*LN(INDEX(出力表!C:C,2)+1)))), MAX(0.00000001, (1-(1/(1+EXP(-(INDEX(係数表!G:G,2) + $B366)))))*(EXP(INDEX(係数表!H:H,2) + INDEX(係数表!I:I,2)*LN(INDEX(出力表!C:C,2)+1)))))))</f>
        <v>91.620181155430956</v>
      </c>
      <c r="E366" t="e">
        <f>MIN(100, MAX(0, (100*(INDEX(出力表!D:D,2))/(EXP(INDEX(係数表!B:B,2) + $C366) + (INDEX(出力表!D:D,2)))) + (乱数表!$N366*(Settings!B12/(((INDEX(出力表!D:D,2))+1)^INDEX(係数表!E:E,2)*INDEX(係数表!F:F,2))))))</f>
        <v>#VALUE!</v>
      </c>
      <c r="F366" t="e">
        <f>MIN(100, MAX(0, (INDEX(出力表!D:D,2))*D366/MAX(E366, Settings!B3)))</f>
        <v>#VALUE!</v>
      </c>
      <c r="G366">
        <f>MIN(100, MAX(0, 100*BETAINV(乱数表!$C366, MAX(0.00000001, (1/(1+EXP(-(INDEX(係数表!G:G,3) + $B366))))*(EXP(INDEX(係数表!H:H,3) + INDEX(係数表!I:I,3)*LN(INDEX(出力表!C:C,3)+1)))), MAX(0.00000001, (1-(1/(1+EXP(-(INDEX(係数表!G:G,3) + $B366)))))*(EXP(INDEX(係数表!H:H,3) + INDEX(係数表!I:I,3)*LN(INDEX(出力表!C:C,3)+1)))))))</f>
        <v>79.256413388006152</v>
      </c>
      <c r="H366" t="e">
        <f>MIN(100, MAX(0, (100*(INDEX(出力表!D:D,3))/(EXP(INDEX(係数表!B:B,3) + $C366) + (INDEX(出力表!D:D,3)))) + (乱数表!$O366*(Settings!B12/(((INDEX(出力表!D:D,3))+1)^INDEX(係数表!E:E,3)*INDEX(係数表!F:F,3))))))</f>
        <v>#VALUE!</v>
      </c>
      <c r="I366" t="e">
        <f>MIN(100, MAX(0, (INDEX(出力表!D:D,3))*G366/MAX(H366, Settings!B3)))</f>
        <v>#VALUE!</v>
      </c>
      <c r="J366">
        <f>MIN(100, MAX(0, 100*BETAINV(乱数表!$D366, MAX(0.00000001, (1/(1+EXP(-(INDEX(係数表!G:G,4) + $B366))))*(EXP(INDEX(係数表!H:H,4) + INDEX(係数表!I:I,4)*LN(INDEX(出力表!C:C,4)+1)))), MAX(0.00000001, (1-(1/(1+EXP(-(INDEX(係数表!G:G,4) + $B366)))))*(EXP(INDEX(係数表!H:H,4) + INDEX(係数表!I:I,4)*LN(INDEX(出力表!C:C,4)+1)))))))</f>
        <v>91.679698116218162</v>
      </c>
      <c r="K366" t="e">
        <f>MIN(100, MAX(0, (100*(INDEX(出力表!D:D,4))/(EXP(INDEX(係数表!B:B,4) + $C366) + (INDEX(出力表!D:D,4)))) + (乱数表!$P366*(Settings!B12/(((INDEX(出力表!D:D,4))+1)^INDEX(係数表!E:E,4)*INDEX(係数表!F:F,4))))))</f>
        <v>#VALUE!</v>
      </c>
      <c r="L366" t="e">
        <f>MIN(100, MAX(0, (INDEX(出力表!D:D,4))*J366/MAX(K366, Settings!B3)))</f>
        <v>#VALUE!</v>
      </c>
      <c r="M366">
        <f>MIN(100, MAX(0, 100*BETAINV(乱数表!$E366, MAX(0.00000001, (1/(1+EXP(-(INDEX(係数表!G:G,5) + $B366))))*(EXP(INDEX(係数表!H:H,5) + INDEX(係数表!I:I,5)*LN(INDEX(出力表!C:C,5)+1)))), MAX(0.00000001, (1-(1/(1+EXP(-(INDEX(係数表!G:G,5) + $B366)))))*(EXP(INDEX(係数表!H:H,5) + INDEX(係数表!I:I,5)*LN(INDEX(出力表!C:C,5)+1)))))))</f>
        <v>88.153917599495969</v>
      </c>
      <c r="N366" t="e">
        <f>MIN(100, MAX(0, (100*(INDEX(出力表!D:D,5))/(EXP(INDEX(係数表!B:B,5) + $C366) + (INDEX(出力表!D:D,5)))) + (乱数表!$Q366*(Settings!B12/(((INDEX(出力表!D:D,5))+1)^INDEX(係数表!E:E,5)*INDEX(係数表!F:F,5))))))</f>
        <v>#VALUE!</v>
      </c>
      <c r="O366" t="e">
        <f>MIN(100, MAX(0, (INDEX(出力表!D:D,5))*M366/MAX(N366, Settings!B3)))</f>
        <v>#VALUE!</v>
      </c>
      <c r="P366">
        <f>MIN(100, MAX(0, 100*BETAINV(乱数表!$F366, MAX(0.00000001, (1/(1+EXP(-(INDEX(係数表!G:G,6) + $B366))))*(EXP(INDEX(係数表!H:H,6) + INDEX(係数表!I:I,6)*LN(INDEX(出力表!C:C,6)+1)))), MAX(0.00000001, (1-(1/(1+EXP(-(INDEX(係数表!G:G,6) + $B366)))))*(EXP(INDEX(係数表!H:H,6) + INDEX(係数表!I:I,6)*LN(INDEX(出力表!C:C,6)+1)))))))</f>
        <v>87.994568630878561</v>
      </c>
      <c r="Q366" t="e">
        <f>MIN(100, MAX(0, (100*(INDEX(出力表!D:D,6))/(EXP(INDEX(係数表!B:B,6) + $C366) + (INDEX(出力表!D:D,6)))) + (乱数表!$R366*(Settings!B12/(((INDEX(出力表!D:D,6))+1)^INDEX(係数表!E:E,6)*INDEX(係数表!F:F,6))))))</f>
        <v>#VALUE!</v>
      </c>
      <c r="R366" t="e">
        <f>MIN(100, MAX(0, (INDEX(出力表!D:D,6))*P366/MAX(Q366, Settings!B3)))</f>
        <v>#VALUE!</v>
      </c>
      <c r="S366">
        <f>MIN(100, MAX(0, 100*BETAINV(乱数表!$G366, MAX(0.00000001, (1/(1+EXP(-(INDEX(係数表!G:G,7) + $B366))))*(EXP(INDEX(係数表!H:H,7) + INDEX(係数表!I:I,7)*LN(INDEX(出力表!C:C,7)+1)))), MAX(0.00000001, (1-(1/(1+EXP(-(INDEX(係数表!G:G,7) + $B366)))))*(EXP(INDEX(係数表!H:H,7) + INDEX(係数表!I:I,7)*LN(INDEX(出力表!C:C,7)+1)))))))</f>
        <v>85.364201341681905</v>
      </c>
      <c r="T366" t="e">
        <f>MIN(100, MAX(0, (100*(INDEX(出力表!D:D,7))/(EXP(INDEX(係数表!B:B,7) + $C366) + (INDEX(出力表!D:D,7)))) + (乱数表!$S366*(Settings!B12/(((INDEX(出力表!D:D,7))+1)^INDEX(係数表!E:E,7)*INDEX(係数表!F:F,7))))))</f>
        <v>#VALUE!</v>
      </c>
      <c r="U366" t="e">
        <f>MIN(100, MAX(0, (INDEX(出力表!D:D,7))*S366/MAX(T366, Settings!B3)))</f>
        <v>#VALUE!</v>
      </c>
      <c r="V366">
        <f>MIN(100, MAX(0, 100*BETAINV(乱数表!$H366, MAX(0.00000001, (1/(1+EXP(-(INDEX(係数表!G:G,8) + $B366))))*(EXP(INDEX(係数表!H:H,8) + INDEX(係数表!I:I,8)*LN(INDEX(出力表!C:C,8)+1)))), MAX(0.00000001, (1-(1/(1+EXP(-(INDEX(係数表!G:G,8) + $B366)))))*(EXP(INDEX(係数表!H:H,8) + INDEX(係数表!I:I,8)*LN(INDEX(出力表!C:C,8)+1)))))))</f>
        <v>99.97152506243259</v>
      </c>
      <c r="W366" t="e">
        <f>MIN(100, MAX(0, (100*(INDEX(出力表!D:D,8))/(EXP(INDEX(係数表!B:B,8) + $C366) + (INDEX(出力表!D:D,8)))) + (乱数表!$T366*(Settings!B12/(((INDEX(出力表!D:D,8))+1)^INDEX(係数表!E:E,8)*INDEX(係数表!F:F,8))))))</f>
        <v>#VALUE!</v>
      </c>
      <c r="X366" t="e">
        <f>MIN(100, MAX(0, (INDEX(出力表!D:D,8))*V366/MAX(W366, Settings!B3)))</f>
        <v>#VALUE!</v>
      </c>
      <c r="Y366">
        <f>MIN(100, MAX(0, 100*BETAINV(乱数表!$I366, MAX(0.00000001, (1/(1+EXP(-(INDEX(係数表!G:G,9) + $B366))))*(EXP(INDEX(係数表!H:H,9) + INDEX(係数表!I:I,9)*LN(INDEX(出力表!C:C,9)+1)))), MAX(0.00000001, (1-(1/(1+EXP(-(INDEX(係数表!G:G,9) + $B366)))))*(EXP(INDEX(係数表!H:H,9) + INDEX(係数表!I:I,9)*LN(INDEX(出力表!C:C,9)+1)))))))</f>
        <v>70.353182412020359</v>
      </c>
      <c r="Z366" t="e">
        <f>MIN(100, MAX(0, (100*(INDEX(出力表!D:D,9))/(EXP(INDEX(係数表!B:B,9) + $C366) + (INDEX(出力表!D:D,9)))) + (乱数表!$U366*(Settings!B12/(((INDEX(出力表!D:D,9))+1)^INDEX(係数表!E:E,9)*INDEX(係数表!F:F,9))))))</f>
        <v>#VALUE!</v>
      </c>
      <c r="AA366" t="e">
        <f>MIN(100, MAX(0, (INDEX(出力表!D:D,9))*Y366/MAX(Z366, Settings!B3)))</f>
        <v>#VALUE!</v>
      </c>
      <c r="AB366">
        <f>MIN(100, MAX(0, 100*BETAINV(乱数表!$J366, MAX(0.00000001, (1/(1+EXP(-(INDEX(係数表!G:G,10) + $B366))))*(EXP(INDEX(係数表!H:H,10) + INDEX(係数表!I:I,10)*LN(INDEX(出力表!C:C,10)+1)))), MAX(0.00000001, (1-(1/(1+EXP(-(INDEX(係数表!G:G,10) + $B366)))))*(EXP(INDEX(係数表!H:H,10) + INDEX(係数表!I:I,10)*LN(INDEX(出力表!C:C,10)+1)))))))</f>
        <v>96.283902443081445</v>
      </c>
      <c r="AC366" t="e">
        <f>MIN(100, MAX(0, (100*(INDEX(出力表!D:D,10))/(EXP(INDEX(係数表!B:B,10) + $C366) + (INDEX(出力表!D:D,10)))) + (乱数表!$V366*(Settings!B12/(((INDEX(出力表!D:D,10))+1)^INDEX(係数表!E:E,10)*INDEX(係数表!F:F,10))))))</f>
        <v>#VALUE!</v>
      </c>
      <c r="AD366" t="e">
        <f>MIN(100, MAX(0, (INDEX(出力表!D:D,10))*AB366/MAX(AC366, Settings!B3)))</f>
        <v>#VALUE!</v>
      </c>
      <c r="AE366">
        <f>MIN(100, MAX(0, 100*BETAINV(乱数表!$K366, MAX(0.00000001, (1/(1+EXP(-(INDEX(係数表!G:G,11) + $B366))))*(EXP(INDEX(係数表!H:H,11) + INDEX(係数表!I:I,11)*LN(INDEX(出力表!C:C,11)+1)))), MAX(0.00000001, (1-(1/(1+EXP(-(INDEX(係数表!G:G,11) + $B366)))))*(EXP(INDEX(係数表!H:H,11) + INDEX(係数表!I:I,11)*LN(INDEX(出力表!C:C,11)+1)))))))</f>
        <v>84.94698201110937</v>
      </c>
      <c r="AF366" t="e">
        <f>MIN(100, MAX(0, (100*(INDEX(出力表!D:D,11))/(EXP(INDEX(係数表!B:B,11) + $C366) + (INDEX(出力表!D:D,11)))) + (乱数表!$W366*(Settings!B12/(((INDEX(出力表!D:D,11))+1)^INDEX(係数表!E:E,11)*INDEX(係数表!F:F,11))))))</f>
        <v>#VALUE!</v>
      </c>
      <c r="AG366" t="e">
        <f>MIN(100, MAX(0, (INDEX(出力表!D:D,11))*AE366/MAX(AF366, Settings!B3)))</f>
        <v>#VALUE!</v>
      </c>
      <c r="AH366">
        <f>MIN(100, MAX(0, 100*BETAINV(乱数表!$L366, MAX(0.00000001, (1/(1+EXP(-(INDEX(係数表!G:G,12) + $B366))))*(EXP(INDEX(係数表!H:H,12) + INDEX(係数表!I:I,12)*LN(INDEX(出力表!C:C,12)+1)))), MAX(0.00000001, (1-(1/(1+EXP(-(INDEX(係数表!G:G,12) + $B366)))))*(EXP(INDEX(係数表!H:H,12) + INDEX(係数表!I:I,12)*LN(INDEX(出力表!C:C,12)+1)))))))</f>
        <v>97.708265056990001</v>
      </c>
      <c r="AI366" t="e">
        <f>MIN(100, MAX(0, (100*(INDEX(出力表!D:D,12))/(EXP(INDEX(係数表!B:B,12) + $C366) + (INDEX(出力表!D:D,12)))) + (乱数表!$X366*(Settings!B12/(((INDEX(出力表!D:D,12))+1)^INDEX(係数表!E:E,12)*INDEX(係数表!F:F,12))))))</f>
        <v>#VALUE!</v>
      </c>
      <c r="AJ366" t="e">
        <f>MIN(100, MAX(0, (INDEX(出力表!D:D,12))*AH366/MAX(AI366, Settings!B3)))</f>
        <v>#VALUE!</v>
      </c>
      <c r="AK366">
        <f>MIN(100, MAX(0, 100*BETAINV(乱数表!$M366, MAX(0.00000001, (1/(1+EXP(-(INDEX(係数表!G:G,13) + $B366))))*(EXP(INDEX(係数表!H:H,13) + INDEX(係数表!I:I,13)*LN(INDEX(出力表!C:C,13)+1)))), MAX(0.00000001, (1-(1/(1+EXP(-(INDEX(係数表!G:G,13) + $B366)))))*(EXP(INDEX(係数表!H:H,13) + INDEX(係数表!I:I,13)*LN(INDEX(出力表!C:C,13)+1)))))))</f>
        <v>98.963791810021533</v>
      </c>
      <c r="AL366" t="e">
        <f>MIN(100, MAX(0, (100*(INDEX(出力表!D:D,13))/(EXP(INDEX(係数表!B:B,13) + $C366) + (INDEX(出力表!D:D,13)))) + (乱数表!$Y366*(Settings!B12/(((INDEX(出力表!D:D,13))+1)^INDEX(係数表!E:E,13)*INDEX(係数表!F:F,13))))))</f>
        <v>#VALUE!</v>
      </c>
      <c r="AM366" t="e">
        <f>MIN(100, MAX(0, (INDEX(出力表!D:D,13))*AK366/MAX(AL366, Settings!B3)))</f>
        <v>#VALUE!</v>
      </c>
      <c r="AN366">
        <f>IF(ISNUMBER(F366), INDEX(出力表!B:B,2)*F366, 0)+IF(ISNUMBER(I366), INDEX(出力表!B:B,3)*I366, 0)+IF(ISNUMBER(L366), INDEX(出力表!B:B,4)*L366, 0)+IF(ISNUMBER(O366), INDEX(出力表!B:B,5)*O366, 0)+IF(ISNUMBER(R366), INDEX(出力表!B:B,6)*R366, 0)+IF(ISNUMBER(U366), INDEX(出力表!B:B,7)*U366, 0)+IF(ISNUMBER(X366), INDEX(出力表!B:B,8)*X366, 0)+IF(ISNUMBER(AA366), INDEX(出力表!B:B,9)*AA366, 0)+IF(ISNUMBER(AD366), INDEX(出力表!B:B,10)*AD366, 0)+IF(ISNUMBER(AG366), INDEX(出力表!B:B,11)*AG366, 0)+IF(ISNUMBER(AJ366), INDEX(出力表!B:B,12)*AJ366, 0)+IF(ISNUMBER(AM366), INDEX(出力表!B:B,13)*AM366, 0)</f>
        <v>0</v>
      </c>
      <c r="AO366">
        <f>IF(ISNUMBER(F366), INDEX(出力表!B:B,2), 0)+IF(ISNUMBER(I366), INDEX(出力表!B:B,3), 0)+IF(ISNUMBER(L366), INDEX(出力表!B:B,4), 0)+IF(ISNUMBER(O366), INDEX(出力表!B:B,5), 0)+IF(ISNUMBER(R366), INDEX(出力表!B:B,6), 0)+IF(ISNUMBER(U366), INDEX(出力表!B:B,7), 0)+IF(ISNUMBER(X366), INDEX(出力表!B:B,8), 0)+IF(ISNUMBER(AA366), INDEX(出力表!B:B,9), 0)+IF(ISNUMBER(AD366), INDEX(出力表!B:B,10), 0)+IF(ISNUMBER(AG366), INDEX(出力表!B:B,11), 0)+IF(ISNUMBER(AJ366), INDEX(出力表!B:B,12), 0)+IF(ISNUMBER(AM366), INDEX(出力表!B:B,13), 0)</f>
        <v>0</v>
      </c>
      <c r="AP366" t="str">
        <f t="shared" si="5"/>
        <v/>
      </c>
    </row>
    <row r="367" spans="1:42" x14ac:dyDescent="0.2">
      <c r="A367">
        <v>366</v>
      </c>
      <c r="B367">
        <f>IF(UPPER(Settings!B4)="TRUE", 乱数表!$Z367*Settings!B10, 0)</f>
        <v>0.15319006467010807</v>
      </c>
      <c r="C367">
        <f>IF(UPPER(Settings!B4)="TRUE", 乱数表!$AA367*Settings!B11, 0)</f>
        <v>1.3158071208286698E-3</v>
      </c>
      <c r="D367">
        <f>MIN(100, MAX(0, 100*BETAINV(乱数表!$B367, MAX(0.00000001, (1/(1+EXP(-(INDEX(係数表!G:G,2) + $B367))))*(EXP(INDEX(係数表!H:H,2) + INDEX(係数表!I:I,2)*LN(INDEX(出力表!C:C,2)+1)))), MAX(0.00000001, (1-(1/(1+EXP(-(INDEX(係数表!G:G,2) + $B367)))))*(EXP(INDEX(係数表!H:H,2) + INDEX(係数表!I:I,2)*LN(INDEX(出力表!C:C,2)+1)))))))</f>
        <v>99.658492404631289</v>
      </c>
      <c r="E367" t="e">
        <f>MIN(100, MAX(0, (100*(INDEX(出力表!D:D,2))/(EXP(INDEX(係数表!B:B,2) + $C367) + (INDEX(出力表!D:D,2)))) + (乱数表!$N367*(Settings!B12/(((INDEX(出力表!D:D,2))+1)^INDEX(係数表!E:E,2)*INDEX(係数表!F:F,2))))))</f>
        <v>#VALUE!</v>
      </c>
      <c r="F367" t="e">
        <f>MIN(100, MAX(0, (INDEX(出力表!D:D,2))*D367/MAX(E367, Settings!B3)))</f>
        <v>#VALUE!</v>
      </c>
      <c r="G367">
        <f>MIN(100, MAX(0, 100*BETAINV(乱数表!$C367, MAX(0.00000001, (1/(1+EXP(-(INDEX(係数表!G:G,3) + $B367))))*(EXP(INDEX(係数表!H:H,3) + INDEX(係数表!I:I,3)*LN(INDEX(出力表!C:C,3)+1)))), MAX(0.00000001, (1-(1/(1+EXP(-(INDEX(係数表!G:G,3) + $B367)))))*(EXP(INDEX(係数表!H:H,3) + INDEX(係数表!I:I,3)*LN(INDEX(出力表!C:C,3)+1)))))))</f>
        <v>85.788297072220871</v>
      </c>
      <c r="H367" t="e">
        <f>MIN(100, MAX(0, (100*(INDEX(出力表!D:D,3))/(EXP(INDEX(係数表!B:B,3) + $C367) + (INDEX(出力表!D:D,3)))) + (乱数表!$O367*(Settings!B12/(((INDEX(出力表!D:D,3))+1)^INDEX(係数表!E:E,3)*INDEX(係数表!F:F,3))))))</f>
        <v>#VALUE!</v>
      </c>
      <c r="I367" t="e">
        <f>MIN(100, MAX(0, (INDEX(出力表!D:D,3))*G367/MAX(H367, Settings!B3)))</f>
        <v>#VALUE!</v>
      </c>
      <c r="J367">
        <f>MIN(100, MAX(0, 100*BETAINV(乱数表!$D367, MAX(0.00000001, (1/(1+EXP(-(INDEX(係数表!G:G,4) + $B367))))*(EXP(INDEX(係数表!H:H,4) + INDEX(係数表!I:I,4)*LN(INDEX(出力表!C:C,4)+1)))), MAX(0.00000001, (1-(1/(1+EXP(-(INDEX(係数表!G:G,4) + $B367)))))*(EXP(INDEX(係数表!H:H,4) + INDEX(係数表!I:I,4)*LN(INDEX(出力表!C:C,4)+1)))))))</f>
        <v>84.307751253738132</v>
      </c>
      <c r="K367" t="e">
        <f>MIN(100, MAX(0, (100*(INDEX(出力表!D:D,4))/(EXP(INDEX(係数表!B:B,4) + $C367) + (INDEX(出力表!D:D,4)))) + (乱数表!$P367*(Settings!B12/(((INDEX(出力表!D:D,4))+1)^INDEX(係数表!E:E,4)*INDEX(係数表!F:F,4))))))</f>
        <v>#VALUE!</v>
      </c>
      <c r="L367" t="e">
        <f>MIN(100, MAX(0, (INDEX(出力表!D:D,4))*J367/MAX(K367, Settings!B3)))</f>
        <v>#VALUE!</v>
      </c>
      <c r="M367">
        <f>MIN(100, MAX(0, 100*BETAINV(乱数表!$E367, MAX(0.00000001, (1/(1+EXP(-(INDEX(係数表!G:G,5) + $B367))))*(EXP(INDEX(係数表!H:H,5) + INDEX(係数表!I:I,5)*LN(INDEX(出力表!C:C,5)+1)))), MAX(0.00000001, (1-(1/(1+EXP(-(INDEX(係数表!G:G,5) + $B367)))))*(EXP(INDEX(係数表!H:H,5) + INDEX(係数表!I:I,5)*LN(INDEX(出力表!C:C,5)+1)))))))</f>
        <v>94.116544051126212</v>
      </c>
      <c r="N367" t="e">
        <f>MIN(100, MAX(0, (100*(INDEX(出力表!D:D,5))/(EXP(INDEX(係数表!B:B,5) + $C367) + (INDEX(出力表!D:D,5)))) + (乱数表!$Q367*(Settings!B12/(((INDEX(出力表!D:D,5))+1)^INDEX(係数表!E:E,5)*INDEX(係数表!F:F,5))))))</f>
        <v>#VALUE!</v>
      </c>
      <c r="O367" t="e">
        <f>MIN(100, MAX(0, (INDEX(出力表!D:D,5))*M367/MAX(N367, Settings!B3)))</f>
        <v>#VALUE!</v>
      </c>
      <c r="P367">
        <f>MIN(100, MAX(0, 100*BETAINV(乱数表!$F367, MAX(0.00000001, (1/(1+EXP(-(INDEX(係数表!G:G,6) + $B367))))*(EXP(INDEX(係数表!H:H,6) + INDEX(係数表!I:I,6)*LN(INDEX(出力表!C:C,6)+1)))), MAX(0.00000001, (1-(1/(1+EXP(-(INDEX(係数表!G:G,6) + $B367)))))*(EXP(INDEX(係数表!H:H,6) + INDEX(係数表!I:I,6)*LN(INDEX(出力表!C:C,6)+1)))))))</f>
        <v>99.459181784721622</v>
      </c>
      <c r="Q367" t="e">
        <f>MIN(100, MAX(0, (100*(INDEX(出力表!D:D,6))/(EXP(INDEX(係数表!B:B,6) + $C367) + (INDEX(出力表!D:D,6)))) + (乱数表!$R367*(Settings!B12/(((INDEX(出力表!D:D,6))+1)^INDEX(係数表!E:E,6)*INDEX(係数表!F:F,6))))))</f>
        <v>#VALUE!</v>
      </c>
      <c r="R367" t="e">
        <f>MIN(100, MAX(0, (INDEX(出力表!D:D,6))*P367/MAX(Q367, Settings!B3)))</f>
        <v>#VALUE!</v>
      </c>
      <c r="S367">
        <f>MIN(100, MAX(0, 100*BETAINV(乱数表!$G367, MAX(0.00000001, (1/(1+EXP(-(INDEX(係数表!G:G,7) + $B367))))*(EXP(INDEX(係数表!H:H,7) + INDEX(係数表!I:I,7)*LN(INDEX(出力表!C:C,7)+1)))), MAX(0.00000001, (1-(1/(1+EXP(-(INDEX(係数表!G:G,7) + $B367)))))*(EXP(INDEX(係数表!H:H,7) + INDEX(係数表!I:I,7)*LN(INDEX(出力表!C:C,7)+1)))))))</f>
        <v>98.994724075361177</v>
      </c>
      <c r="T367" t="e">
        <f>MIN(100, MAX(0, (100*(INDEX(出力表!D:D,7))/(EXP(INDEX(係数表!B:B,7) + $C367) + (INDEX(出力表!D:D,7)))) + (乱数表!$S367*(Settings!B12/(((INDEX(出力表!D:D,7))+1)^INDEX(係数表!E:E,7)*INDEX(係数表!F:F,7))))))</f>
        <v>#VALUE!</v>
      </c>
      <c r="U367" t="e">
        <f>MIN(100, MAX(0, (INDEX(出力表!D:D,7))*S367/MAX(T367, Settings!B3)))</f>
        <v>#VALUE!</v>
      </c>
      <c r="V367">
        <f>MIN(100, MAX(0, 100*BETAINV(乱数表!$H367, MAX(0.00000001, (1/(1+EXP(-(INDEX(係数表!G:G,8) + $B367))))*(EXP(INDEX(係数表!H:H,8) + INDEX(係数表!I:I,8)*LN(INDEX(出力表!C:C,8)+1)))), MAX(0.00000001, (1-(1/(1+EXP(-(INDEX(係数表!G:G,8) + $B367)))))*(EXP(INDEX(係数表!H:H,8) + INDEX(係数表!I:I,8)*LN(INDEX(出力表!C:C,8)+1)))))))</f>
        <v>87.910006156165451</v>
      </c>
      <c r="W367" t="e">
        <f>MIN(100, MAX(0, (100*(INDEX(出力表!D:D,8))/(EXP(INDEX(係数表!B:B,8) + $C367) + (INDEX(出力表!D:D,8)))) + (乱数表!$T367*(Settings!B12/(((INDEX(出力表!D:D,8))+1)^INDEX(係数表!E:E,8)*INDEX(係数表!F:F,8))))))</f>
        <v>#VALUE!</v>
      </c>
      <c r="X367" t="e">
        <f>MIN(100, MAX(0, (INDEX(出力表!D:D,8))*V367/MAX(W367, Settings!B3)))</f>
        <v>#VALUE!</v>
      </c>
      <c r="Y367">
        <f>MIN(100, MAX(0, 100*BETAINV(乱数表!$I367, MAX(0.00000001, (1/(1+EXP(-(INDEX(係数表!G:G,9) + $B367))))*(EXP(INDEX(係数表!H:H,9) + INDEX(係数表!I:I,9)*LN(INDEX(出力表!C:C,9)+1)))), MAX(0.00000001, (1-(1/(1+EXP(-(INDEX(係数表!G:G,9) + $B367)))))*(EXP(INDEX(係数表!H:H,9) + INDEX(係数表!I:I,9)*LN(INDEX(出力表!C:C,9)+1)))))))</f>
        <v>87.581984760892411</v>
      </c>
      <c r="Z367" t="e">
        <f>MIN(100, MAX(0, (100*(INDEX(出力表!D:D,9))/(EXP(INDEX(係数表!B:B,9) + $C367) + (INDEX(出力表!D:D,9)))) + (乱数表!$U367*(Settings!B12/(((INDEX(出力表!D:D,9))+1)^INDEX(係数表!E:E,9)*INDEX(係数表!F:F,9))))))</f>
        <v>#VALUE!</v>
      </c>
      <c r="AA367" t="e">
        <f>MIN(100, MAX(0, (INDEX(出力表!D:D,9))*Y367/MAX(Z367, Settings!B3)))</f>
        <v>#VALUE!</v>
      </c>
      <c r="AB367">
        <f>MIN(100, MAX(0, 100*BETAINV(乱数表!$J367, MAX(0.00000001, (1/(1+EXP(-(INDEX(係数表!G:G,10) + $B367))))*(EXP(INDEX(係数表!H:H,10) + INDEX(係数表!I:I,10)*LN(INDEX(出力表!C:C,10)+1)))), MAX(0.00000001, (1-(1/(1+EXP(-(INDEX(係数表!G:G,10) + $B367)))))*(EXP(INDEX(係数表!H:H,10) + INDEX(係数表!I:I,10)*LN(INDEX(出力表!C:C,10)+1)))))))</f>
        <v>99.857945736755127</v>
      </c>
      <c r="AC367" t="e">
        <f>MIN(100, MAX(0, (100*(INDEX(出力表!D:D,10))/(EXP(INDEX(係数表!B:B,10) + $C367) + (INDEX(出力表!D:D,10)))) + (乱数表!$V367*(Settings!B12/(((INDEX(出力表!D:D,10))+1)^INDEX(係数表!E:E,10)*INDEX(係数表!F:F,10))))))</f>
        <v>#VALUE!</v>
      </c>
      <c r="AD367" t="e">
        <f>MIN(100, MAX(0, (INDEX(出力表!D:D,10))*AB367/MAX(AC367, Settings!B3)))</f>
        <v>#VALUE!</v>
      </c>
      <c r="AE367">
        <f>MIN(100, MAX(0, 100*BETAINV(乱数表!$K367, MAX(0.00000001, (1/(1+EXP(-(INDEX(係数表!G:G,11) + $B367))))*(EXP(INDEX(係数表!H:H,11) + INDEX(係数表!I:I,11)*LN(INDEX(出力表!C:C,11)+1)))), MAX(0.00000001, (1-(1/(1+EXP(-(INDEX(係数表!G:G,11) + $B367)))))*(EXP(INDEX(係数表!H:H,11) + INDEX(係数表!I:I,11)*LN(INDEX(出力表!C:C,11)+1)))))))</f>
        <v>92.510217819127973</v>
      </c>
      <c r="AF367" t="e">
        <f>MIN(100, MAX(0, (100*(INDEX(出力表!D:D,11))/(EXP(INDEX(係数表!B:B,11) + $C367) + (INDEX(出力表!D:D,11)))) + (乱数表!$W367*(Settings!B12/(((INDEX(出力表!D:D,11))+1)^INDEX(係数表!E:E,11)*INDEX(係数表!F:F,11))))))</f>
        <v>#VALUE!</v>
      </c>
      <c r="AG367" t="e">
        <f>MIN(100, MAX(0, (INDEX(出力表!D:D,11))*AE367/MAX(AF367, Settings!B3)))</f>
        <v>#VALUE!</v>
      </c>
      <c r="AH367">
        <f>MIN(100, MAX(0, 100*BETAINV(乱数表!$L367, MAX(0.00000001, (1/(1+EXP(-(INDEX(係数表!G:G,12) + $B367))))*(EXP(INDEX(係数表!H:H,12) + INDEX(係数表!I:I,12)*LN(INDEX(出力表!C:C,12)+1)))), MAX(0.00000001, (1-(1/(1+EXP(-(INDEX(係数表!G:G,12) + $B367)))))*(EXP(INDEX(係数表!H:H,12) + INDEX(係数表!I:I,12)*LN(INDEX(出力表!C:C,12)+1)))))))</f>
        <v>72.054183555004172</v>
      </c>
      <c r="AI367" t="e">
        <f>MIN(100, MAX(0, (100*(INDEX(出力表!D:D,12))/(EXP(INDEX(係数表!B:B,12) + $C367) + (INDEX(出力表!D:D,12)))) + (乱数表!$X367*(Settings!B12/(((INDEX(出力表!D:D,12))+1)^INDEX(係数表!E:E,12)*INDEX(係数表!F:F,12))))))</f>
        <v>#VALUE!</v>
      </c>
      <c r="AJ367" t="e">
        <f>MIN(100, MAX(0, (INDEX(出力表!D:D,12))*AH367/MAX(AI367, Settings!B3)))</f>
        <v>#VALUE!</v>
      </c>
      <c r="AK367">
        <f>MIN(100, MAX(0, 100*BETAINV(乱数表!$M367, MAX(0.00000001, (1/(1+EXP(-(INDEX(係数表!G:G,13) + $B367))))*(EXP(INDEX(係数表!H:H,13) + INDEX(係数表!I:I,13)*LN(INDEX(出力表!C:C,13)+1)))), MAX(0.00000001, (1-(1/(1+EXP(-(INDEX(係数表!G:G,13) + $B367)))))*(EXP(INDEX(係数表!H:H,13) + INDEX(係数表!I:I,13)*LN(INDEX(出力表!C:C,13)+1)))))))</f>
        <v>90.473052222947132</v>
      </c>
      <c r="AL367" t="e">
        <f>MIN(100, MAX(0, (100*(INDEX(出力表!D:D,13))/(EXP(INDEX(係数表!B:B,13) + $C367) + (INDEX(出力表!D:D,13)))) + (乱数表!$Y367*(Settings!B12/(((INDEX(出力表!D:D,13))+1)^INDEX(係数表!E:E,13)*INDEX(係数表!F:F,13))))))</f>
        <v>#VALUE!</v>
      </c>
      <c r="AM367" t="e">
        <f>MIN(100, MAX(0, (INDEX(出力表!D:D,13))*AK367/MAX(AL367, Settings!B3)))</f>
        <v>#VALUE!</v>
      </c>
      <c r="AN367">
        <f>IF(ISNUMBER(F367), INDEX(出力表!B:B,2)*F367, 0)+IF(ISNUMBER(I367), INDEX(出力表!B:B,3)*I367, 0)+IF(ISNUMBER(L367), INDEX(出力表!B:B,4)*L367, 0)+IF(ISNUMBER(O367), INDEX(出力表!B:B,5)*O367, 0)+IF(ISNUMBER(R367), INDEX(出力表!B:B,6)*R367, 0)+IF(ISNUMBER(U367), INDEX(出力表!B:B,7)*U367, 0)+IF(ISNUMBER(X367), INDEX(出力表!B:B,8)*X367, 0)+IF(ISNUMBER(AA367), INDEX(出力表!B:B,9)*AA367, 0)+IF(ISNUMBER(AD367), INDEX(出力表!B:B,10)*AD367, 0)+IF(ISNUMBER(AG367), INDEX(出力表!B:B,11)*AG367, 0)+IF(ISNUMBER(AJ367), INDEX(出力表!B:B,12)*AJ367, 0)+IF(ISNUMBER(AM367), INDEX(出力表!B:B,13)*AM367, 0)</f>
        <v>0</v>
      </c>
      <c r="AO367">
        <f>IF(ISNUMBER(F367), INDEX(出力表!B:B,2), 0)+IF(ISNUMBER(I367), INDEX(出力表!B:B,3), 0)+IF(ISNUMBER(L367), INDEX(出力表!B:B,4), 0)+IF(ISNUMBER(O367), INDEX(出力表!B:B,5), 0)+IF(ISNUMBER(R367), INDEX(出力表!B:B,6), 0)+IF(ISNUMBER(U367), INDEX(出力表!B:B,7), 0)+IF(ISNUMBER(X367), INDEX(出力表!B:B,8), 0)+IF(ISNUMBER(AA367), INDEX(出力表!B:B,9), 0)+IF(ISNUMBER(AD367), INDEX(出力表!B:B,10), 0)+IF(ISNUMBER(AG367), INDEX(出力表!B:B,11), 0)+IF(ISNUMBER(AJ367), INDEX(出力表!B:B,12), 0)+IF(ISNUMBER(AM367), INDEX(出力表!B:B,13), 0)</f>
        <v>0</v>
      </c>
      <c r="AP367" t="str">
        <f t="shared" si="5"/>
        <v/>
      </c>
    </row>
    <row r="368" spans="1:42" x14ac:dyDescent="0.2">
      <c r="A368">
        <v>367</v>
      </c>
      <c r="B368">
        <f>IF(UPPER(Settings!B4)="TRUE", 乱数表!$Z368*Settings!B10, 0)</f>
        <v>-0.24581000798286509</v>
      </c>
      <c r="C368">
        <f>IF(UPPER(Settings!B4)="TRUE", 乱数表!$AA368*Settings!B11, 0)</f>
        <v>5.0439601084982105E-2</v>
      </c>
      <c r="D368">
        <f>MIN(100, MAX(0, 100*BETAINV(乱数表!$B368, MAX(0.00000001, (1/(1+EXP(-(INDEX(係数表!G:G,2) + $B368))))*(EXP(INDEX(係数表!H:H,2) + INDEX(係数表!I:I,2)*LN(INDEX(出力表!C:C,2)+1)))), MAX(0.00000001, (1-(1/(1+EXP(-(INDEX(係数表!G:G,2) + $B368)))))*(EXP(INDEX(係数表!H:H,2) + INDEX(係数表!I:I,2)*LN(INDEX(出力表!C:C,2)+1)))))))</f>
        <v>78.394912985321881</v>
      </c>
      <c r="E368" t="e">
        <f>MIN(100, MAX(0, (100*(INDEX(出力表!D:D,2))/(EXP(INDEX(係数表!B:B,2) + $C368) + (INDEX(出力表!D:D,2)))) + (乱数表!$N368*(Settings!B12/(((INDEX(出力表!D:D,2))+1)^INDEX(係数表!E:E,2)*INDEX(係数表!F:F,2))))))</f>
        <v>#VALUE!</v>
      </c>
      <c r="F368" t="e">
        <f>MIN(100, MAX(0, (INDEX(出力表!D:D,2))*D368/MAX(E368, Settings!B3)))</f>
        <v>#VALUE!</v>
      </c>
      <c r="G368">
        <f>MIN(100, MAX(0, 100*BETAINV(乱数表!$C368, MAX(0.00000001, (1/(1+EXP(-(INDEX(係数表!G:G,3) + $B368))))*(EXP(INDEX(係数表!H:H,3) + INDEX(係数表!I:I,3)*LN(INDEX(出力表!C:C,3)+1)))), MAX(0.00000001, (1-(1/(1+EXP(-(INDEX(係数表!G:G,3) + $B368)))))*(EXP(INDEX(係数表!H:H,3) + INDEX(係数表!I:I,3)*LN(INDEX(出力表!C:C,3)+1)))))))</f>
        <v>67.90143870566375</v>
      </c>
      <c r="H368" t="e">
        <f>MIN(100, MAX(0, (100*(INDEX(出力表!D:D,3))/(EXP(INDEX(係数表!B:B,3) + $C368) + (INDEX(出力表!D:D,3)))) + (乱数表!$O368*(Settings!B12/(((INDEX(出力表!D:D,3))+1)^INDEX(係数表!E:E,3)*INDEX(係数表!F:F,3))))))</f>
        <v>#VALUE!</v>
      </c>
      <c r="I368" t="e">
        <f>MIN(100, MAX(0, (INDEX(出力表!D:D,3))*G368/MAX(H368, Settings!B3)))</f>
        <v>#VALUE!</v>
      </c>
      <c r="J368">
        <f>MIN(100, MAX(0, 100*BETAINV(乱数表!$D368, MAX(0.00000001, (1/(1+EXP(-(INDEX(係数表!G:G,4) + $B368))))*(EXP(INDEX(係数表!H:H,4) + INDEX(係数表!I:I,4)*LN(INDEX(出力表!C:C,4)+1)))), MAX(0.00000001, (1-(1/(1+EXP(-(INDEX(係数表!G:G,4) + $B368)))))*(EXP(INDEX(係数表!H:H,4) + INDEX(係数表!I:I,4)*LN(INDEX(出力表!C:C,4)+1)))))))</f>
        <v>80.689666954132065</v>
      </c>
      <c r="K368" t="e">
        <f>MIN(100, MAX(0, (100*(INDEX(出力表!D:D,4))/(EXP(INDEX(係数表!B:B,4) + $C368) + (INDEX(出力表!D:D,4)))) + (乱数表!$P368*(Settings!B12/(((INDEX(出力表!D:D,4))+1)^INDEX(係数表!E:E,4)*INDEX(係数表!F:F,4))))))</f>
        <v>#VALUE!</v>
      </c>
      <c r="L368" t="e">
        <f>MIN(100, MAX(0, (INDEX(出力表!D:D,4))*J368/MAX(K368, Settings!B3)))</f>
        <v>#VALUE!</v>
      </c>
      <c r="M368">
        <f>MIN(100, MAX(0, 100*BETAINV(乱数表!$E368, MAX(0.00000001, (1/(1+EXP(-(INDEX(係数表!G:G,5) + $B368))))*(EXP(INDEX(係数表!H:H,5) + INDEX(係数表!I:I,5)*LN(INDEX(出力表!C:C,5)+1)))), MAX(0.00000001, (1-(1/(1+EXP(-(INDEX(係数表!G:G,5) + $B368)))))*(EXP(INDEX(係数表!H:H,5) + INDEX(係数表!I:I,5)*LN(INDEX(出力表!C:C,5)+1)))))))</f>
        <v>99.095049477619085</v>
      </c>
      <c r="N368" t="e">
        <f>MIN(100, MAX(0, (100*(INDEX(出力表!D:D,5))/(EXP(INDEX(係数表!B:B,5) + $C368) + (INDEX(出力表!D:D,5)))) + (乱数表!$Q368*(Settings!B12/(((INDEX(出力表!D:D,5))+1)^INDEX(係数表!E:E,5)*INDEX(係数表!F:F,5))))))</f>
        <v>#VALUE!</v>
      </c>
      <c r="O368" t="e">
        <f>MIN(100, MAX(0, (INDEX(出力表!D:D,5))*M368/MAX(N368, Settings!B3)))</f>
        <v>#VALUE!</v>
      </c>
      <c r="P368">
        <f>MIN(100, MAX(0, 100*BETAINV(乱数表!$F368, MAX(0.00000001, (1/(1+EXP(-(INDEX(係数表!G:G,6) + $B368))))*(EXP(INDEX(係数表!H:H,6) + INDEX(係数表!I:I,6)*LN(INDEX(出力表!C:C,6)+1)))), MAX(0.00000001, (1-(1/(1+EXP(-(INDEX(係数表!G:G,6) + $B368)))))*(EXP(INDEX(係数表!H:H,6) + INDEX(係数表!I:I,6)*LN(INDEX(出力表!C:C,6)+1)))))))</f>
        <v>98.420076352304875</v>
      </c>
      <c r="Q368" t="e">
        <f>MIN(100, MAX(0, (100*(INDEX(出力表!D:D,6))/(EXP(INDEX(係数表!B:B,6) + $C368) + (INDEX(出力表!D:D,6)))) + (乱数表!$R368*(Settings!B12/(((INDEX(出力表!D:D,6))+1)^INDEX(係数表!E:E,6)*INDEX(係数表!F:F,6))))))</f>
        <v>#VALUE!</v>
      </c>
      <c r="R368" t="e">
        <f>MIN(100, MAX(0, (INDEX(出力表!D:D,6))*P368/MAX(Q368, Settings!B3)))</f>
        <v>#VALUE!</v>
      </c>
      <c r="S368">
        <f>MIN(100, MAX(0, 100*BETAINV(乱数表!$G368, MAX(0.00000001, (1/(1+EXP(-(INDEX(係数表!G:G,7) + $B368))))*(EXP(INDEX(係数表!H:H,7) + INDEX(係数表!I:I,7)*LN(INDEX(出力表!C:C,7)+1)))), MAX(0.00000001, (1-(1/(1+EXP(-(INDEX(係数表!G:G,7) + $B368)))))*(EXP(INDEX(係数表!H:H,7) + INDEX(係数表!I:I,7)*LN(INDEX(出力表!C:C,7)+1)))))))</f>
        <v>65.872524382345944</v>
      </c>
      <c r="T368" t="e">
        <f>MIN(100, MAX(0, (100*(INDEX(出力表!D:D,7))/(EXP(INDEX(係数表!B:B,7) + $C368) + (INDEX(出力表!D:D,7)))) + (乱数表!$S368*(Settings!B12/(((INDEX(出力表!D:D,7))+1)^INDEX(係数表!E:E,7)*INDEX(係数表!F:F,7))))))</f>
        <v>#VALUE!</v>
      </c>
      <c r="U368" t="e">
        <f>MIN(100, MAX(0, (INDEX(出力表!D:D,7))*S368/MAX(T368, Settings!B3)))</f>
        <v>#VALUE!</v>
      </c>
      <c r="V368">
        <f>MIN(100, MAX(0, 100*BETAINV(乱数表!$H368, MAX(0.00000001, (1/(1+EXP(-(INDEX(係数表!G:G,8) + $B368))))*(EXP(INDEX(係数表!H:H,8) + INDEX(係数表!I:I,8)*LN(INDEX(出力表!C:C,8)+1)))), MAX(0.00000001, (1-(1/(1+EXP(-(INDEX(係数表!G:G,8) + $B368)))))*(EXP(INDEX(係数表!H:H,8) + INDEX(係数表!I:I,8)*LN(INDEX(出力表!C:C,8)+1)))))))</f>
        <v>84.208848269753275</v>
      </c>
      <c r="W368" t="e">
        <f>MIN(100, MAX(0, (100*(INDEX(出力表!D:D,8))/(EXP(INDEX(係数表!B:B,8) + $C368) + (INDEX(出力表!D:D,8)))) + (乱数表!$T368*(Settings!B12/(((INDEX(出力表!D:D,8))+1)^INDEX(係数表!E:E,8)*INDEX(係数表!F:F,8))))))</f>
        <v>#VALUE!</v>
      </c>
      <c r="X368" t="e">
        <f>MIN(100, MAX(0, (INDEX(出力表!D:D,8))*V368/MAX(W368, Settings!B3)))</f>
        <v>#VALUE!</v>
      </c>
      <c r="Y368">
        <f>MIN(100, MAX(0, 100*BETAINV(乱数表!$I368, MAX(0.00000001, (1/(1+EXP(-(INDEX(係数表!G:G,9) + $B368))))*(EXP(INDEX(係数表!H:H,9) + INDEX(係数表!I:I,9)*LN(INDEX(出力表!C:C,9)+1)))), MAX(0.00000001, (1-(1/(1+EXP(-(INDEX(係数表!G:G,9) + $B368)))))*(EXP(INDEX(係数表!H:H,9) + INDEX(係数表!I:I,9)*LN(INDEX(出力表!C:C,9)+1)))))))</f>
        <v>65.524125806316931</v>
      </c>
      <c r="Z368" t="e">
        <f>MIN(100, MAX(0, (100*(INDEX(出力表!D:D,9))/(EXP(INDEX(係数表!B:B,9) + $C368) + (INDEX(出力表!D:D,9)))) + (乱数表!$U368*(Settings!B12/(((INDEX(出力表!D:D,9))+1)^INDEX(係数表!E:E,9)*INDEX(係数表!F:F,9))))))</f>
        <v>#VALUE!</v>
      </c>
      <c r="AA368" t="e">
        <f>MIN(100, MAX(0, (INDEX(出力表!D:D,9))*Y368/MAX(Z368, Settings!B3)))</f>
        <v>#VALUE!</v>
      </c>
      <c r="AB368">
        <f>MIN(100, MAX(0, 100*BETAINV(乱数表!$J368, MAX(0.00000001, (1/(1+EXP(-(INDEX(係数表!G:G,10) + $B368))))*(EXP(INDEX(係数表!H:H,10) + INDEX(係数表!I:I,10)*LN(INDEX(出力表!C:C,10)+1)))), MAX(0.00000001, (1-(1/(1+EXP(-(INDEX(係数表!G:G,10) + $B368)))))*(EXP(INDEX(係数表!H:H,10) + INDEX(係数表!I:I,10)*LN(INDEX(出力表!C:C,10)+1)))))))</f>
        <v>99.558306258137932</v>
      </c>
      <c r="AC368" t="e">
        <f>MIN(100, MAX(0, (100*(INDEX(出力表!D:D,10))/(EXP(INDEX(係数表!B:B,10) + $C368) + (INDEX(出力表!D:D,10)))) + (乱数表!$V368*(Settings!B12/(((INDEX(出力表!D:D,10))+1)^INDEX(係数表!E:E,10)*INDEX(係数表!F:F,10))))))</f>
        <v>#VALUE!</v>
      </c>
      <c r="AD368" t="e">
        <f>MIN(100, MAX(0, (INDEX(出力表!D:D,10))*AB368/MAX(AC368, Settings!B3)))</f>
        <v>#VALUE!</v>
      </c>
      <c r="AE368">
        <f>MIN(100, MAX(0, 100*BETAINV(乱数表!$K368, MAX(0.00000001, (1/(1+EXP(-(INDEX(係数表!G:G,11) + $B368))))*(EXP(INDEX(係数表!H:H,11) + INDEX(係数表!I:I,11)*LN(INDEX(出力表!C:C,11)+1)))), MAX(0.00000001, (1-(1/(1+EXP(-(INDEX(係数表!G:G,11) + $B368)))))*(EXP(INDEX(係数表!H:H,11) + INDEX(係数表!I:I,11)*LN(INDEX(出力表!C:C,11)+1)))))))</f>
        <v>97.618630910538982</v>
      </c>
      <c r="AF368" t="e">
        <f>MIN(100, MAX(0, (100*(INDEX(出力表!D:D,11))/(EXP(INDEX(係数表!B:B,11) + $C368) + (INDEX(出力表!D:D,11)))) + (乱数表!$W368*(Settings!B12/(((INDEX(出力表!D:D,11))+1)^INDEX(係数表!E:E,11)*INDEX(係数表!F:F,11))))))</f>
        <v>#VALUE!</v>
      </c>
      <c r="AG368" t="e">
        <f>MIN(100, MAX(0, (INDEX(出力表!D:D,11))*AE368/MAX(AF368, Settings!B3)))</f>
        <v>#VALUE!</v>
      </c>
      <c r="AH368">
        <f>MIN(100, MAX(0, 100*BETAINV(乱数表!$L368, MAX(0.00000001, (1/(1+EXP(-(INDEX(係数表!G:G,12) + $B368))))*(EXP(INDEX(係数表!H:H,12) + INDEX(係数表!I:I,12)*LN(INDEX(出力表!C:C,12)+1)))), MAX(0.00000001, (1-(1/(1+EXP(-(INDEX(係数表!G:G,12) + $B368)))))*(EXP(INDEX(係数表!H:H,12) + INDEX(係数表!I:I,12)*LN(INDEX(出力表!C:C,12)+1)))))))</f>
        <v>67.108519443941844</v>
      </c>
      <c r="AI368" t="e">
        <f>MIN(100, MAX(0, (100*(INDEX(出力表!D:D,12))/(EXP(INDEX(係数表!B:B,12) + $C368) + (INDEX(出力表!D:D,12)))) + (乱数表!$X368*(Settings!B12/(((INDEX(出力表!D:D,12))+1)^INDEX(係数表!E:E,12)*INDEX(係数表!F:F,12))))))</f>
        <v>#VALUE!</v>
      </c>
      <c r="AJ368" t="e">
        <f>MIN(100, MAX(0, (INDEX(出力表!D:D,12))*AH368/MAX(AI368, Settings!B3)))</f>
        <v>#VALUE!</v>
      </c>
      <c r="AK368">
        <f>MIN(100, MAX(0, 100*BETAINV(乱数表!$M368, MAX(0.00000001, (1/(1+EXP(-(INDEX(係数表!G:G,13) + $B368))))*(EXP(INDEX(係数表!H:H,13) + INDEX(係数表!I:I,13)*LN(INDEX(出力表!C:C,13)+1)))), MAX(0.00000001, (1-(1/(1+EXP(-(INDEX(係数表!G:G,13) + $B368)))))*(EXP(INDEX(係数表!H:H,13) + INDEX(係数表!I:I,13)*LN(INDEX(出力表!C:C,13)+1)))))))</f>
        <v>97.249830160426015</v>
      </c>
      <c r="AL368" t="e">
        <f>MIN(100, MAX(0, (100*(INDEX(出力表!D:D,13))/(EXP(INDEX(係数表!B:B,13) + $C368) + (INDEX(出力表!D:D,13)))) + (乱数表!$Y368*(Settings!B12/(((INDEX(出力表!D:D,13))+1)^INDEX(係数表!E:E,13)*INDEX(係数表!F:F,13))))))</f>
        <v>#VALUE!</v>
      </c>
      <c r="AM368" t="e">
        <f>MIN(100, MAX(0, (INDEX(出力表!D:D,13))*AK368/MAX(AL368, Settings!B3)))</f>
        <v>#VALUE!</v>
      </c>
      <c r="AN368">
        <f>IF(ISNUMBER(F368), INDEX(出力表!B:B,2)*F368, 0)+IF(ISNUMBER(I368), INDEX(出力表!B:B,3)*I368, 0)+IF(ISNUMBER(L368), INDEX(出力表!B:B,4)*L368, 0)+IF(ISNUMBER(O368), INDEX(出力表!B:B,5)*O368, 0)+IF(ISNUMBER(R368), INDEX(出力表!B:B,6)*R368, 0)+IF(ISNUMBER(U368), INDEX(出力表!B:B,7)*U368, 0)+IF(ISNUMBER(X368), INDEX(出力表!B:B,8)*X368, 0)+IF(ISNUMBER(AA368), INDEX(出力表!B:B,9)*AA368, 0)+IF(ISNUMBER(AD368), INDEX(出力表!B:B,10)*AD368, 0)+IF(ISNUMBER(AG368), INDEX(出力表!B:B,11)*AG368, 0)+IF(ISNUMBER(AJ368), INDEX(出力表!B:B,12)*AJ368, 0)+IF(ISNUMBER(AM368), INDEX(出力表!B:B,13)*AM368, 0)</f>
        <v>0</v>
      </c>
      <c r="AO368">
        <f>IF(ISNUMBER(F368), INDEX(出力表!B:B,2), 0)+IF(ISNUMBER(I368), INDEX(出力表!B:B,3), 0)+IF(ISNUMBER(L368), INDEX(出力表!B:B,4), 0)+IF(ISNUMBER(O368), INDEX(出力表!B:B,5), 0)+IF(ISNUMBER(R368), INDEX(出力表!B:B,6), 0)+IF(ISNUMBER(U368), INDEX(出力表!B:B,7), 0)+IF(ISNUMBER(X368), INDEX(出力表!B:B,8), 0)+IF(ISNUMBER(AA368), INDEX(出力表!B:B,9), 0)+IF(ISNUMBER(AD368), INDEX(出力表!B:B,10), 0)+IF(ISNUMBER(AG368), INDEX(出力表!B:B,11), 0)+IF(ISNUMBER(AJ368), INDEX(出力表!B:B,12), 0)+IF(ISNUMBER(AM368), INDEX(出力表!B:B,13), 0)</f>
        <v>0</v>
      </c>
      <c r="AP368" t="str">
        <f t="shared" si="5"/>
        <v/>
      </c>
    </row>
    <row r="369" spans="1:42" x14ac:dyDescent="0.2">
      <c r="A369">
        <v>368</v>
      </c>
      <c r="B369">
        <f>IF(UPPER(Settings!B4)="TRUE", 乱数表!$Z369*Settings!B10, 0)</f>
        <v>0.23913376195633929</v>
      </c>
      <c r="C369">
        <f>IF(UPPER(Settings!B4)="TRUE", 乱数表!$AA369*Settings!B11, 0)</f>
        <v>-0.16708979418856351</v>
      </c>
      <c r="D369">
        <f>MIN(100, MAX(0, 100*BETAINV(乱数表!$B369, MAX(0.00000001, (1/(1+EXP(-(INDEX(係数表!G:G,2) + $B369))))*(EXP(INDEX(係数表!H:H,2) + INDEX(係数表!I:I,2)*LN(INDEX(出力表!C:C,2)+1)))), MAX(0.00000001, (1-(1/(1+EXP(-(INDEX(係数表!G:G,2) + $B369)))))*(EXP(INDEX(係数表!H:H,2) + INDEX(係数表!I:I,2)*LN(INDEX(出力表!C:C,2)+1)))))))</f>
        <v>54.732995031894838</v>
      </c>
      <c r="E369" t="e">
        <f>MIN(100, MAX(0, (100*(INDEX(出力表!D:D,2))/(EXP(INDEX(係数表!B:B,2) + $C369) + (INDEX(出力表!D:D,2)))) + (乱数表!$N369*(Settings!B12/(((INDEX(出力表!D:D,2))+1)^INDEX(係数表!E:E,2)*INDEX(係数表!F:F,2))))))</f>
        <v>#VALUE!</v>
      </c>
      <c r="F369" t="e">
        <f>MIN(100, MAX(0, (INDEX(出力表!D:D,2))*D369/MAX(E369, Settings!B3)))</f>
        <v>#VALUE!</v>
      </c>
      <c r="G369">
        <f>MIN(100, MAX(0, 100*BETAINV(乱数表!$C369, MAX(0.00000001, (1/(1+EXP(-(INDEX(係数表!G:G,3) + $B369))))*(EXP(INDEX(係数表!H:H,3) + INDEX(係数表!I:I,3)*LN(INDEX(出力表!C:C,3)+1)))), MAX(0.00000001, (1-(1/(1+EXP(-(INDEX(係数表!G:G,3) + $B369)))))*(EXP(INDEX(係数表!H:H,3) + INDEX(係数表!I:I,3)*LN(INDEX(出力表!C:C,3)+1)))))))</f>
        <v>96.314721788977266</v>
      </c>
      <c r="H369" t="e">
        <f>MIN(100, MAX(0, (100*(INDEX(出力表!D:D,3))/(EXP(INDEX(係数表!B:B,3) + $C369) + (INDEX(出力表!D:D,3)))) + (乱数表!$O369*(Settings!B12/(((INDEX(出力表!D:D,3))+1)^INDEX(係数表!E:E,3)*INDEX(係数表!F:F,3))))))</f>
        <v>#VALUE!</v>
      </c>
      <c r="I369" t="e">
        <f>MIN(100, MAX(0, (INDEX(出力表!D:D,3))*G369/MAX(H369, Settings!B3)))</f>
        <v>#VALUE!</v>
      </c>
      <c r="J369">
        <f>MIN(100, MAX(0, 100*BETAINV(乱数表!$D369, MAX(0.00000001, (1/(1+EXP(-(INDEX(係数表!G:G,4) + $B369))))*(EXP(INDEX(係数表!H:H,4) + INDEX(係数表!I:I,4)*LN(INDEX(出力表!C:C,4)+1)))), MAX(0.00000001, (1-(1/(1+EXP(-(INDEX(係数表!G:G,4) + $B369)))))*(EXP(INDEX(係数表!H:H,4) + INDEX(係数表!I:I,4)*LN(INDEX(出力表!C:C,4)+1)))))))</f>
        <v>97.84299730058467</v>
      </c>
      <c r="K369" t="e">
        <f>MIN(100, MAX(0, (100*(INDEX(出力表!D:D,4))/(EXP(INDEX(係数表!B:B,4) + $C369) + (INDEX(出力表!D:D,4)))) + (乱数表!$P369*(Settings!B12/(((INDEX(出力表!D:D,4))+1)^INDEX(係数表!E:E,4)*INDEX(係数表!F:F,4))))))</f>
        <v>#VALUE!</v>
      </c>
      <c r="L369" t="e">
        <f>MIN(100, MAX(0, (INDEX(出力表!D:D,4))*J369/MAX(K369, Settings!B3)))</f>
        <v>#VALUE!</v>
      </c>
      <c r="M369">
        <f>MIN(100, MAX(0, 100*BETAINV(乱数表!$E369, MAX(0.00000001, (1/(1+EXP(-(INDEX(係数表!G:G,5) + $B369))))*(EXP(INDEX(係数表!H:H,5) + INDEX(係数表!I:I,5)*LN(INDEX(出力表!C:C,5)+1)))), MAX(0.00000001, (1-(1/(1+EXP(-(INDEX(係数表!G:G,5) + $B369)))))*(EXP(INDEX(係数表!H:H,5) + INDEX(係数表!I:I,5)*LN(INDEX(出力表!C:C,5)+1)))))))</f>
        <v>94.308132662075153</v>
      </c>
      <c r="N369" t="e">
        <f>MIN(100, MAX(0, (100*(INDEX(出力表!D:D,5))/(EXP(INDEX(係数表!B:B,5) + $C369) + (INDEX(出力表!D:D,5)))) + (乱数表!$Q369*(Settings!B12/(((INDEX(出力表!D:D,5))+1)^INDEX(係数表!E:E,5)*INDEX(係数表!F:F,5))))))</f>
        <v>#VALUE!</v>
      </c>
      <c r="O369" t="e">
        <f>MIN(100, MAX(0, (INDEX(出力表!D:D,5))*M369/MAX(N369, Settings!B3)))</f>
        <v>#VALUE!</v>
      </c>
      <c r="P369">
        <f>MIN(100, MAX(0, 100*BETAINV(乱数表!$F369, MAX(0.00000001, (1/(1+EXP(-(INDEX(係数表!G:G,6) + $B369))))*(EXP(INDEX(係数表!H:H,6) + INDEX(係数表!I:I,6)*LN(INDEX(出力表!C:C,6)+1)))), MAX(0.00000001, (1-(1/(1+EXP(-(INDEX(係数表!G:G,6) + $B369)))))*(EXP(INDEX(係数表!H:H,6) + INDEX(係数表!I:I,6)*LN(INDEX(出力表!C:C,6)+1)))))))</f>
        <v>98.132568269948266</v>
      </c>
      <c r="Q369" t="e">
        <f>MIN(100, MAX(0, (100*(INDEX(出力表!D:D,6))/(EXP(INDEX(係数表!B:B,6) + $C369) + (INDEX(出力表!D:D,6)))) + (乱数表!$R369*(Settings!B12/(((INDEX(出力表!D:D,6))+1)^INDEX(係数表!E:E,6)*INDEX(係数表!F:F,6))))))</f>
        <v>#VALUE!</v>
      </c>
      <c r="R369" t="e">
        <f>MIN(100, MAX(0, (INDEX(出力表!D:D,6))*P369/MAX(Q369, Settings!B3)))</f>
        <v>#VALUE!</v>
      </c>
      <c r="S369">
        <f>MIN(100, MAX(0, 100*BETAINV(乱数表!$G369, MAX(0.00000001, (1/(1+EXP(-(INDEX(係数表!G:G,7) + $B369))))*(EXP(INDEX(係数表!H:H,7) + INDEX(係数表!I:I,7)*LN(INDEX(出力表!C:C,7)+1)))), MAX(0.00000001, (1-(1/(1+EXP(-(INDEX(係数表!G:G,7) + $B369)))))*(EXP(INDEX(係数表!H:H,7) + INDEX(係数表!I:I,7)*LN(INDEX(出力表!C:C,7)+1)))))))</f>
        <v>99.696380629977526</v>
      </c>
      <c r="T369" t="e">
        <f>MIN(100, MAX(0, (100*(INDEX(出力表!D:D,7))/(EXP(INDEX(係数表!B:B,7) + $C369) + (INDEX(出力表!D:D,7)))) + (乱数表!$S369*(Settings!B12/(((INDEX(出力表!D:D,7))+1)^INDEX(係数表!E:E,7)*INDEX(係数表!F:F,7))))))</f>
        <v>#VALUE!</v>
      </c>
      <c r="U369" t="e">
        <f>MIN(100, MAX(0, (INDEX(出力表!D:D,7))*S369/MAX(T369, Settings!B3)))</f>
        <v>#VALUE!</v>
      </c>
      <c r="V369">
        <f>MIN(100, MAX(0, 100*BETAINV(乱数表!$H369, MAX(0.00000001, (1/(1+EXP(-(INDEX(係数表!G:G,8) + $B369))))*(EXP(INDEX(係数表!H:H,8) + INDEX(係数表!I:I,8)*LN(INDEX(出力表!C:C,8)+1)))), MAX(0.00000001, (1-(1/(1+EXP(-(INDEX(係数表!G:G,8) + $B369)))))*(EXP(INDEX(係数表!H:H,8) + INDEX(係数表!I:I,8)*LN(INDEX(出力表!C:C,8)+1)))))))</f>
        <v>80.042512510208155</v>
      </c>
      <c r="W369" t="e">
        <f>MIN(100, MAX(0, (100*(INDEX(出力表!D:D,8))/(EXP(INDEX(係数表!B:B,8) + $C369) + (INDEX(出力表!D:D,8)))) + (乱数表!$T369*(Settings!B12/(((INDEX(出力表!D:D,8))+1)^INDEX(係数表!E:E,8)*INDEX(係数表!F:F,8))))))</f>
        <v>#VALUE!</v>
      </c>
      <c r="X369" t="e">
        <f>MIN(100, MAX(0, (INDEX(出力表!D:D,8))*V369/MAX(W369, Settings!B3)))</f>
        <v>#VALUE!</v>
      </c>
      <c r="Y369">
        <f>MIN(100, MAX(0, 100*BETAINV(乱数表!$I369, MAX(0.00000001, (1/(1+EXP(-(INDEX(係数表!G:G,9) + $B369))))*(EXP(INDEX(係数表!H:H,9) + INDEX(係数表!I:I,9)*LN(INDEX(出力表!C:C,9)+1)))), MAX(0.00000001, (1-(1/(1+EXP(-(INDEX(係数表!G:G,9) + $B369)))))*(EXP(INDEX(係数表!H:H,9) + INDEX(係数表!I:I,9)*LN(INDEX(出力表!C:C,9)+1)))))))</f>
        <v>99.928195009702762</v>
      </c>
      <c r="Z369" t="e">
        <f>MIN(100, MAX(0, (100*(INDEX(出力表!D:D,9))/(EXP(INDEX(係数表!B:B,9) + $C369) + (INDEX(出力表!D:D,9)))) + (乱数表!$U369*(Settings!B12/(((INDEX(出力表!D:D,9))+1)^INDEX(係数表!E:E,9)*INDEX(係数表!F:F,9))))))</f>
        <v>#VALUE!</v>
      </c>
      <c r="AA369" t="e">
        <f>MIN(100, MAX(0, (INDEX(出力表!D:D,9))*Y369/MAX(Z369, Settings!B3)))</f>
        <v>#VALUE!</v>
      </c>
      <c r="AB369">
        <f>MIN(100, MAX(0, 100*BETAINV(乱数表!$J369, MAX(0.00000001, (1/(1+EXP(-(INDEX(係数表!G:G,10) + $B369))))*(EXP(INDEX(係数表!H:H,10) + INDEX(係数表!I:I,10)*LN(INDEX(出力表!C:C,10)+1)))), MAX(0.00000001, (1-(1/(1+EXP(-(INDEX(係数表!G:G,10) + $B369)))))*(EXP(INDEX(係数表!H:H,10) + INDEX(係数表!I:I,10)*LN(INDEX(出力表!C:C,10)+1)))))))</f>
        <v>83.924743797522851</v>
      </c>
      <c r="AC369" t="e">
        <f>MIN(100, MAX(0, (100*(INDEX(出力表!D:D,10))/(EXP(INDEX(係数表!B:B,10) + $C369) + (INDEX(出力表!D:D,10)))) + (乱数表!$V369*(Settings!B12/(((INDEX(出力表!D:D,10))+1)^INDEX(係数表!E:E,10)*INDEX(係数表!F:F,10))))))</f>
        <v>#VALUE!</v>
      </c>
      <c r="AD369" t="e">
        <f>MIN(100, MAX(0, (INDEX(出力表!D:D,10))*AB369/MAX(AC369, Settings!B3)))</f>
        <v>#VALUE!</v>
      </c>
      <c r="AE369">
        <f>MIN(100, MAX(0, 100*BETAINV(乱数表!$K369, MAX(0.00000001, (1/(1+EXP(-(INDEX(係数表!G:G,11) + $B369))))*(EXP(INDEX(係数表!H:H,11) + INDEX(係数表!I:I,11)*LN(INDEX(出力表!C:C,11)+1)))), MAX(0.00000001, (1-(1/(1+EXP(-(INDEX(係数表!G:G,11) + $B369)))))*(EXP(INDEX(係数表!H:H,11) + INDEX(係数表!I:I,11)*LN(INDEX(出力表!C:C,11)+1)))))))</f>
        <v>84.461026288959417</v>
      </c>
      <c r="AF369" t="e">
        <f>MIN(100, MAX(0, (100*(INDEX(出力表!D:D,11))/(EXP(INDEX(係数表!B:B,11) + $C369) + (INDEX(出力表!D:D,11)))) + (乱数表!$W369*(Settings!B12/(((INDEX(出力表!D:D,11))+1)^INDEX(係数表!E:E,11)*INDEX(係数表!F:F,11))))))</f>
        <v>#VALUE!</v>
      </c>
      <c r="AG369" t="e">
        <f>MIN(100, MAX(0, (INDEX(出力表!D:D,11))*AE369/MAX(AF369, Settings!B3)))</f>
        <v>#VALUE!</v>
      </c>
      <c r="AH369">
        <f>MIN(100, MAX(0, 100*BETAINV(乱数表!$L369, MAX(0.00000001, (1/(1+EXP(-(INDEX(係数表!G:G,12) + $B369))))*(EXP(INDEX(係数表!H:H,12) + INDEX(係数表!I:I,12)*LN(INDEX(出力表!C:C,12)+1)))), MAX(0.00000001, (1-(1/(1+EXP(-(INDEX(係数表!G:G,12) + $B369)))))*(EXP(INDEX(係数表!H:H,12) + INDEX(係数表!I:I,12)*LN(INDEX(出力表!C:C,12)+1)))))))</f>
        <v>99.212049961376408</v>
      </c>
      <c r="AI369" t="e">
        <f>MIN(100, MAX(0, (100*(INDEX(出力表!D:D,12))/(EXP(INDEX(係数表!B:B,12) + $C369) + (INDEX(出力表!D:D,12)))) + (乱数表!$X369*(Settings!B12/(((INDEX(出力表!D:D,12))+1)^INDEX(係数表!E:E,12)*INDEX(係数表!F:F,12))))))</f>
        <v>#VALUE!</v>
      </c>
      <c r="AJ369" t="e">
        <f>MIN(100, MAX(0, (INDEX(出力表!D:D,12))*AH369/MAX(AI369, Settings!B3)))</f>
        <v>#VALUE!</v>
      </c>
      <c r="AK369">
        <f>MIN(100, MAX(0, 100*BETAINV(乱数表!$M369, MAX(0.00000001, (1/(1+EXP(-(INDEX(係数表!G:G,13) + $B369))))*(EXP(INDEX(係数表!H:H,13) + INDEX(係数表!I:I,13)*LN(INDEX(出力表!C:C,13)+1)))), MAX(0.00000001, (1-(1/(1+EXP(-(INDEX(係数表!G:G,13) + $B369)))))*(EXP(INDEX(係数表!H:H,13) + INDEX(係数表!I:I,13)*LN(INDEX(出力表!C:C,13)+1)))))))</f>
        <v>99.99934145335736</v>
      </c>
      <c r="AL369" t="e">
        <f>MIN(100, MAX(0, (100*(INDEX(出力表!D:D,13))/(EXP(INDEX(係数表!B:B,13) + $C369) + (INDEX(出力表!D:D,13)))) + (乱数表!$Y369*(Settings!B12/(((INDEX(出力表!D:D,13))+1)^INDEX(係数表!E:E,13)*INDEX(係数表!F:F,13))))))</f>
        <v>#VALUE!</v>
      </c>
      <c r="AM369" t="e">
        <f>MIN(100, MAX(0, (INDEX(出力表!D:D,13))*AK369/MAX(AL369, Settings!B3)))</f>
        <v>#VALUE!</v>
      </c>
      <c r="AN369">
        <f>IF(ISNUMBER(F369), INDEX(出力表!B:B,2)*F369, 0)+IF(ISNUMBER(I369), INDEX(出力表!B:B,3)*I369, 0)+IF(ISNUMBER(L369), INDEX(出力表!B:B,4)*L369, 0)+IF(ISNUMBER(O369), INDEX(出力表!B:B,5)*O369, 0)+IF(ISNUMBER(R369), INDEX(出力表!B:B,6)*R369, 0)+IF(ISNUMBER(U369), INDEX(出力表!B:B,7)*U369, 0)+IF(ISNUMBER(X369), INDEX(出力表!B:B,8)*X369, 0)+IF(ISNUMBER(AA369), INDEX(出力表!B:B,9)*AA369, 0)+IF(ISNUMBER(AD369), INDEX(出力表!B:B,10)*AD369, 0)+IF(ISNUMBER(AG369), INDEX(出力表!B:B,11)*AG369, 0)+IF(ISNUMBER(AJ369), INDEX(出力表!B:B,12)*AJ369, 0)+IF(ISNUMBER(AM369), INDEX(出力表!B:B,13)*AM369, 0)</f>
        <v>0</v>
      </c>
      <c r="AO369">
        <f>IF(ISNUMBER(F369), INDEX(出力表!B:B,2), 0)+IF(ISNUMBER(I369), INDEX(出力表!B:B,3), 0)+IF(ISNUMBER(L369), INDEX(出力表!B:B,4), 0)+IF(ISNUMBER(O369), INDEX(出力表!B:B,5), 0)+IF(ISNUMBER(R369), INDEX(出力表!B:B,6), 0)+IF(ISNUMBER(U369), INDEX(出力表!B:B,7), 0)+IF(ISNUMBER(X369), INDEX(出力表!B:B,8), 0)+IF(ISNUMBER(AA369), INDEX(出力表!B:B,9), 0)+IF(ISNUMBER(AD369), INDEX(出力表!B:B,10), 0)+IF(ISNUMBER(AG369), INDEX(出力表!B:B,11), 0)+IF(ISNUMBER(AJ369), INDEX(出力表!B:B,12), 0)+IF(ISNUMBER(AM369), INDEX(出力表!B:B,13), 0)</f>
        <v>0</v>
      </c>
      <c r="AP369" t="str">
        <f t="shared" si="5"/>
        <v/>
      </c>
    </row>
    <row r="370" spans="1:42" x14ac:dyDescent="0.2">
      <c r="A370">
        <v>369</v>
      </c>
      <c r="B370">
        <f>IF(UPPER(Settings!B4)="TRUE", 乱数表!$Z370*Settings!B10, 0)</f>
        <v>0.20378019983143136</v>
      </c>
      <c r="C370">
        <f>IF(UPPER(Settings!B4)="TRUE", 乱数表!$AA370*Settings!B11, 0)</f>
        <v>-3.2777281503086633E-2</v>
      </c>
      <c r="D370">
        <f>MIN(100, MAX(0, 100*BETAINV(乱数表!$B370, MAX(0.00000001, (1/(1+EXP(-(INDEX(係数表!G:G,2) + $B370))))*(EXP(INDEX(係数表!H:H,2) + INDEX(係数表!I:I,2)*LN(INDEX(出力表!C:C,2)+1)))), MAX(0.00000001, (1-(1/(1+EXP(-(INDEX(係数表!G:G,2) + $B370)))))*(EXP(INDEX(係数表!H:H,2) + INDEX(係数表!I:I,2)*LN(INDEX(出力表!C:C,2)+1)))))))</f>
        <v>95.007524194419418</v>
      </c>
      <c r="E370" t="e">
        <f>MIN(100, MAX(0, (100*(INDEX(出力表!D:D,2))/(EXP(INDEX(係数表!B:B,2) + $C370) + (INDEX(出力表!D:D,2)))) + (乱数表!$N370*(Settings!B12/(((INDEX(出力表!D:D,2))+1)^INDEX(係数表!E:E,2)*INDEX(係数表!F:F,2))))))</f>
        <v>#VALUE!</v>
      </c>
      <c r="F370" t="e">
        <f>MIN(100, MAX(0, (INDEX(出力表!D:D,2))*D370/MAX(E370, Settings!B3)))</f>
        <v>#VALUE!</v>
      </c>
      <c r="G370">
        <f>MIN(100, MAX(0, 100*BETAINV(乱数表!$C370, MAX(0.00000001, (1/(1+EXP(-(INDEX(係数表!G:G,3) + $B370))))*(EXP(INDEX(係数表!H:H,3) + INDEX(係数表!I:I,3)*LN(INDEX(出力表!C:C,3)+1)))), MAX(0.00000001, (1-(1/(1+EXP(-(INDEX(係数表!G:G,3) + $B370)))))*(EXP(INDEX(係数表!H:H,3) + INDEX(係数表!I:I,3)*LN(INDEX(出力表!C:C,3)+1)))))))</f>
        <v>75.801874318333404</v>
      </c>
      <c r="H370" t="e">
        <f>MIN(100, MAX(0, (100*(INDEX(出力表!D:D,3))/(EXP(INDEX(係数表!B:B,3) + $C370) + (INDEX(出力表!D:D,3)))) + (乱数表!$O370*(Settings!B12/(((INDEX(出力表!D:D,3))+1)^INDEX(係数表!E:E,3)*INDEX(係数表!F:F,3))))))</f>
        <v>#VALUE!</v>
      </c>
      <c r="I370" t="e">
        <f>MIN(100, MAX(0, (INDEX(出力表!D:D,3))*G370/MAX(H370, Settings!B3)))</f>
        <v>#VALUE!</v>
      </c>
      <c r="J370">
        <f>MIN(100, MAX(0, 100*BETAINV(乱数表!$D370, MAX(0.00000001, (1/(1+EXP(-(INDEX(係数表!G:G,4) + $B370))))*(EXP(INDEX(係数表!H:H,4) + INDEX(係数表!I:I,4)*LN(INDEX(出力表!C:C,4)+1)))), MAX(0.00000001, (1-(1/(1+EXP(-(INDEX(係数表!G:G,4) + $B370)))))*(EXP(INDEX(係数表!H:H,4) + INDEX(係数表!I:I,4)*LN(INDEX(出力表!C:C,4)+1)))))))</f>
        <v>98.494377421944137</v>
      </c>
      <c r="K370" t="e">
        <f>MIN(100, MAX(0, (100*(INDEX(出力表!D:D,4))/(EXP(INDEX(係数表!B:B,4) + $C370) + (INDEX(出力表!D:D,4)))) + (乱数表!$P370*(Settings!B12/(((INDEX(出力表!D:D,4))+1)^INDEX(係数表!E:E,4)*INDEX(係数表!F:F,4))))))</f>
        <v>#VALUE!</v>
      </c>
      <c r="L370" t="e">
        <f>MIN(100, MAX(0, (INDEX(出力表!D:D,4))*J370/MAX(K370, Settings!B3)))</f>
        <v>#VALUE!</v>
      </c>
      <c r="M370">
        <f>MIN(100, MAX(0, 100*BETAINV(乱数表!$E370, MAX(0.00000001, (1/(1+EXP(-(INDEX(係数表!G:G,5) + $B370))))*(EXP(INDEX(係数表!H:H,5) + INDEX(係数表!I:I,5)*LN(INDEX(出力表!C:C,5)+1)))), MAX(0.00000001, (1-(1/(1+EXP(-(INDEX(係数表!G:G,5) + $B370)))))*(EXP(INDEX(係数表!H:H,5) + INDEX(係数表!I:I,5)*LN(INDEX(出力表!C:C,5)+1)))))))</f>
        <v>82.57018983824625</v>
      </c>
      <c r="N370" t="e">
        <f>MIN(100, MAX(0, (100*(INDEX(出力表!D:D,5))/(EXP(INDEX(係数表!B:B,5) + $C370) + (INDEX(出力表!D:D,5)))) + (乱数表!$Q370*(Settings!B12/(((INDEX(出力表!D:D,5))+1)^INDEX(係数表!E:E,5)*INDEX(係数表!F:F,5))))))</f>
        <v>#VALUE!</v>
      </c>
      <c r="O370" t="e">
        <f>MIN(100, MAX(0, (INDEX(出力表!D:D,5))*M370/MAX(N370, Settings!B3)))</f>
        <v>#VALUE!</v>
      </c>
      <c r="P370">
        <f>MIN(100, MAX(0, 100*BETAINV(乱数表!$F370, MAX(0.00000001, (1/(1+EXP(-(INDEX(係数表!G:G,6) + $B370))))*(EXP(INDEX(係数表!H:H,6) + INDEX(係数表!I:I,6)*LN(INDEX(出力表!C:C,6)+1)))), MAX(0.00000001, (1-(1/(1+EXP(-(INDEX(係数表!G:G,6) + $B370)))))*(EXP(INDEX(係数表!H:H,6) + INDEX(係数表!I:I,6)*LN(INDEX(出力表!C:C,6)+1)))))))</f>
        <v>94.493108052458609</v>
      </c>
      <c r="Q370" t="e">
        <f>MIN(100, MAX(0, (100*(INDEX(出力表!D:D,6))/(EXP(INDEX(係数表!B:B,6) + $C370) + (INDEX(出力表!D:D,6)))) + (乱数表!$R370*(Settings!B12/(((INDEX(出力表!D:D,6))+1)^INDEX(係数表!E:E,6)*INDEX(係数表!F:F,6))))))</f>
        <v>#VALUE!</v>
      </c>
      <c r="R370" t="e">
        <f>MIN(100, MAX(0, (INDEX(出力表!D:D,6))*P370/MAX(Q370, Settings!B3)))</f>
        <v>#VALUE!</v>
      </c>
      <c r="S370">
        <f>MIN(100, MAX(0, 100*BETAINV(乱数表!$G370, MAX(0.00000001, (1/(1+EXP(-(INDEX(係数表!G:G,7) + $B370))))*(EXP(INDEX(係数表!H:H,7) + INDEX(係数表!I:I,7)*LN(INDEX(出力表!C:C,7)+1)))), MAX(0.00000001, (1-(1/(1+EXP(-(INDEX(係数表!G:G,7) + $B370)))))*(EXP(INDEX(係数表!H:H,7) + INDEX(係数表!I:I,7)*LN(INDEX(出力表!C:C,7)+1)))))))</f>
        <v>99.523487234422475</v>
      </c>
      <c r="T370" t="e">
        <f>MIN(100, MAX(0, (100*(INDEX(出力表!D:D,7))/(EXP(INDEX(係数表!B:B,7) + $C370) + (INDEX(出力表!D:D,7)))) + (乱数表!$S370*(Settings!B12/(((INDEX(出力表!D:D,7))+1)^INDEX(係数表!E:E,7)*INDEX(係数表!F:F,7))))))</f>
        <v>#VALUE!</v>
      </c>
      <c r="U370" t="e">
        <f>MIN(100, MAX(0, (INDEX(出力表!D:D,7))*S370/MAX(T370, Settings!B3)))</f>
        <v>#VALUE!</v>
      </c>
      <c r="V370">
        <f>MIN(100, MAX(0, 100*BETAINV(乱数表!$H370, MAX(0.00000001, (1/(1+EXP(-(INDEX(係数表!G:G,8) + $B370))))*(EXP(INDEX(係数表!H:H,8) + INDEX(係数表!I:I,8)*LN(INDEX(出力表!C:C,8)+1)))), MAX(0.00000001, (1-(1/(1+EXP(-(INDEX(係数表!G:G,8) + $B370)))))*(EXP(INDEX(係数表!H:H,8) + INDEX(係数表!I:I,8)*LN(INDEX(出力表!C:C,8)+1)))))))</f>
        <v>92.056465683246984</v>
      </c>
      <c r="W370" t="e">
        <f>MIN(100, MAX(0, (100*(INDEX(出力表!D:D,8))/(EXP(INDEX(係数表!B:B,8) + $C370) + (INDEX(出力表!D:D,8)))) + (乱数表!$T370*(Settings!B12/(((INDEX(出力表!D:D,8))+1)^INDEX(係数表!E:E,8)*INDEX(係数表!F:F,8))))))</f>
        <v>#VALUE!</v>
      </c>
      <c r="X370" t="e">
        <f>MIN(100, MAX(0, (INDEX(出力表!D:D,8))*V370/MAX(W370, Settings!B3)))</f>
        <v>#VALUE!</v>
      </c>
      <c r="Y370">
        <f>MIN(100, MAX(0, 100*BETAINV(乱数表!$I370, MAX(0.00000001, (1/(1+EXP(-(INDEX(係数表!G:G,9) + $B370))))*(EXP(INDEX(係数表!H:H,9) + INDEX(係数表!I:I,9)*LN(INDEX(出力表!C:C,9)+1)))), MAX(0.00000001, (1-(1/(1+EXP(-(INDEX(係数表!G:G,9) + $B370)))))*(EXP(INDEX(係数表!H:H,9) + INDEX(係数表!I:I,9)*LN(INDEX(出力表!C:C,9)+1)))))))</f>
        <v>99.798409641640731</v>
      </c>
      <c r="Z370" t="e">
        <f>MIN(100, MAX(0, (100*(INDEX(出力表!D:D,9))/(EXP(INDEX(係数表!B:B,9) + $C370) + (INDEX(出力表!D:D,9)))) + (乱数表!$U370*(Settings!B12/(((INDEX(出力表!D:D,9))+1)^INDEX(係数表!E:E,9)*INDEX(係数表!F:F,9))))))</f>
        <v>#VALUE!</v>
      </c>
      <c r="AA370" t="e">
        <f>MIN(100, MAX(0, (INDEX(出力表!D:D,9))*Y370/MAX(Z370, Settings!B3)))</f>
        <v>#VALUE!</v>
      </c>
      <c r="AB370">
        <f>MIN(100, MAX(0, 100*BETAINV(乱数表!$J370, MAX(0.00000001, (1/(1+EXP(-(INDEX(係数表!G:G,10) + $B370))))*(EXP(INDEX(係数表!H:H,10) + INDEX(係数表!I:I,10)*LN(INDEX(出力表!C:C,10)+1)))), MAX(0.00000001, (1-(1/(1+EXP(-(INDEX(係数表!G:G,10) + $B370)))))*(EXP(INDEX(係数表!H:H,10) + INDEX(係数表!I:I,10)*LN(INDEX(出力表!C:C,10)+1)))))))</f>
        <v>98.914794718214267</v>
      </c>
      <c r="AC370" t="e">
        <f>MIN(100, MAX(0, (100*(INDEX(出力表!D:D,10))/(EXP(INDEX(係数表!B:B,10) + $C370) + (INDEX(出力表!D:D,10)))) + (乱数表!$V370*(Settings!B12/(((INDEX(出力表!D:D,10))+1)^INDEX(係数表!E:E,10)*INDEX(係数表!F:F,10))))))</f>
        <v>#VALUE!</v>
      </c>
      <c r="AD370" t="e">
        <f>MIN(100, MAX(0, (INDEX(出力表!D:D,10))*AB370/MAX(AC370, Settings!B3)))</f>
        <v>#VALUE!</v>
      </c>
      <c r="AE370">
        <f>MIN(100, MAX(0, 100*BETAINV(乱数表!$K370, MAX(0.00000001, (1/(1+EXP(-(INDEX(係数表!G:G,11) + $B370))))*(EXP(INDEX(係数表!H:H,11) + INDEX(係数表!I:I,11)*LN(INDEX(出力表!C:C,11)+1)))), MAX(0.00000001, (1-(1/(1+EXP(-(INDEX(係数表!G:G,11) + $B370)))))*(EXP(INDEX(係数表!H:H,11) + INDEX(係数表!I:I,11)*LN(INDEX(出力表!C:C,11)+1)))))))</f>
        <v>87.364994519991257</v>
      </c>
      <c r="AF370" t="e">
        <f>MIN(100, MAX(0, (100*(INDEX(出力表!D:D,11))/(EXP(INDEX(係数表!B:B,11) + $C370) + (INDEX(出力表!D:D,11)))) + (乱数表!$W370*(Settings!B12/(((INDEX(出力表!D:D,11))+1)^INDEX(係数表!E:E,11)*INDEX(係数表!F:F,11))))))</f>
        <v>#VALUE!</v>
      </c>
      <c r="AG370" t="e">
        <f>MIN(100, MAX(0, (INDEX(出力表!D:D,11))*AE370/MAX(AF370, Settings!B3)))</f>
        <v>#VALUE!</v>
      </c>
      <c r="AH370">
        <f>MIN(100, MAX(0, 100*BETAINV(乱数表!$L370, MAX(0.00000001, (1/(1+EXP(-(INDEX(係数表!G:G,12) + $B370))))*(EXP(INDEX(係数表!H:H,12) + INDEX(係数表!I:I,12)*LN(INDEX(出力表!C:C,12)+1)))), MAX(0.00000001, (1-(1/(1+EXP(-(INDEX(係数表!G:G,12) + $B370)))))*(EXP(INDEX(係数表!H:H,12) + INDEX(係数表!I:I,12)*LN(INDEX(出力表!C:C,12)+1)))))))</f>
        <v>96.779101192608451</v>
      </c>
      <c r="AI370" t="e">
        <f>MIN(100, MAX(0, (100*(INDEX(出力表!D:D,12))/(EXP(INDEX(係数表!B:B,12) + $C370) + (INDEX(出力表!D:D,12)))) + (乱数表!$X370*(Settings!B12/(((INDEX(出力表!D:D,12))+1)^INDEX(係数表!E:E,12)*INDEX(係数表!F:F,12))))))</f>
        <v>#VALUE!</v>
      </c>
      <c r="AJ370" t="e">
        <f>MIN(100, MAX(0, (INDEX(出力表!D:D,12))*AH370/MAX(AI370, Settings!B3)))</f>
        <v>#VALUE!</v>
      </c>
      <c r="AK370">
        <f>MIN(100, MAX(0, 100*BETAINV(乱数表!$M370, MAX(0.00000001, (1/(1+EXP(-(INDEX(係数表!G:G,13) + $B370))))*(EXP(INDEX(係数表!H:H,13) + INDEX(係数表!I:I,13)*LN(INDEX(出力表!C:C,13)+1)))), MAX(0.00000001, (1-(1/(1+EXP(-(INDEX(係数表!G:G,13) + $B370)))))*(EXP(INDEX(係数表!H:H,13) + INDEX(係数表!I:I,13)*LN(INDEX(出力表!C:C,13)+1)))))))</f>
        <v>99.998562689429932</v>
      </c>
      <c r="AL370" t="e">
        <f>MIN(100, MAX(0, (100*(INDEX(出力表!D:D,13))/(EXP(INDEX(係数表!B:B,13) + $C370) + (INDEX(出力表!D:D,13)))) + (乱数表!$Y370*(Settings!B12/(((INDEX(出力表!D:D,13))+1)^INDEX(係数表!E:E,13)*INDEX(係数表!F:F,13))))))</f>
        <v>#VALUE!</v>
      </c>
      <c r="AM370" t="e">
        <f>MIN(100, MAX(0, (INDEX(出力表!D:D,13))*AK370/MAX(AL370, Settings!B3)))</f>
        <v>#VALUE!</v>
      </c>
      <c r="AN370">
        <f>IF(ISNUMBER(F370), INDEX(出力表!B:B,2)*F370, 0)+IF(ISNUMBER(I370), INDEX(出力表!B:B,3)*I370, 0)+IF(ISNUMBER(L370), INDEX(出力表!B:B,4)*L370, 0)+IF(ISNUMBER(O370), INDEX(出力表!B:B,5)*O370, 0)+IF(ISNUMBER(R370), INDEX(出力表!B:B,6)*R370, 0)+IF(ISNUMBER(U370), INDEX(出力表!B:B,7)*U370, 0)+IF(ISNUMBER(X370), INDEX(出力表!B:B,8)*X370, 0)+IF(ISNUMBER(AA370), INDEX(出力表!B:B,9)*AA370, 0)+IF(ISNUMBER(AD370), INDEX(出力表!B:B,10)*AD370, 0)+IF(ISNUMBER(AG370), INDEX(出力表!B:B,11)*AG370, 0)+IF(ISNUMBER(AJ370), INDEX(出力表!B:B,12)*AJ370, 0)+IF(ISNUMBER(AM370), INDEX(出力表!B:B,13)*AM370, 0)</f>
        <v>0</v>
      </c>
      <c r="AO370">
        <f>IF(ISNUMBER(F370), INDEX(出力表!B:B,2), 0)+IF(ISNUMBER(I370), INDEX(出力表!B:B,3), 0)+IF(ISNUMBER(L370), INDEX(出力表!B:B,4), 0)+IF(ISNUMBER(O370), INDEX(出力表!B:B,5), 0)+IF(ISNUMBER(R370), INDEX(出力表!B:B,6), 0)+IF(ISNUMBER(U370), INDEX(出力表!B:B,7), 0)+IF(ISNUMBER(X370), INDEX(出力表!B:B,8), 0)+IF(ISNUMBER(AA370), INDEX(出力表!B:B,9), 0)+IF(ISNUMBER(AD370), INDEX(出力表!B:B,10), 0)+IF(ISNUMBER(AG370), INDEX(出力表!B:B,11), 0)+IF(ISNUMBER(AJ370), INDEX(出力表!B:B,12), 0)+IF(ISNUMBER(AM370), INDEX(出力表!B:B,13), 0)</f>
        <v>0</v>
      </c>
      <c r="AP370" t="str">
        <f t="shared" si="5"/>
        <v/>
      </c>
    </row>
    <row r="371" spans="1:42" x14ac:dyDescent="0.2">
      <c r="A371">
        <v>370</v>
      </c>
      <c r="B371">
        <f>IF(UPPER(Settings!B4)="TRUE", 乱数表!$Z371*Settings!B10, 0)</f>
        <v>2.5552237174394227E-2</v>
      </c>
      <c r="C371">
        <f>IF(UPPER(Settings!B4)="TRUE", 乱数表!$AA371*Settings!B11, 0)</f>
        <v>-0.10955653210110844</v>
      </c>
      <c r="D371">
        <f>MIN(100, MAX(0, 100*BETAINV(乱数表!$B371, MAX(0.00000001, (1/(1+EXP(-(INDEX(係数表!G:G,2) + $B371))))*(EXP(INDEX(係数表!H:H,2) + INDEX(係数表!I:I,2)*LN(INDEX(出力表!C:C,2)+1)))), MAX(0.00000001, (1-(1/(1+EXP(-(INDEX(係数表!G:G,2) + $B371)))))*(EXP(INDEX(係数表!H:H,2) + INDEX(係数表!I:I,2)*LN(INDEX(出力表!C:C,2)+1)))))))</f>
        <v>95.370403723891869</v>
      </c>
      <c r="E371" t="e">
        <f>MIN(100, MAX(0, (100*(INDEX(出力表!D:D,2))/(EXP(INDEX(係数表!B:B,2) + $C371) + (INDEX(出力表!D:D,2)))) + (乱数表!$N371*(Settings!B12/(((INDEX(出力表!D:D,2))+1)^INDEX(係数表!E:E,2)*INDEX(係数表!F:F,2))))))</f>
        <v>#VALUE!</v>
      </c>
      <c r="F371" t="e">
        <f>MIN(100, MAX(0, (INDEX(出力表!D:D,2))*D371/MAX(E371, Settings!B3)))</f>
        <v>#VALUE!</v>
      </c>
      <c r="G371">
        <f>MIN(100, MAX(0, 100*BETAINV(乱数表!$C371, MAX(0.00000001, (1/(1+EXP(-(INDEX(係数表!G:G,3) + $B371))))*(EXP(INDEX(係数表!H:H,3) + INDEX(係数表!I:I,3)*LN(INDEX(出力表!C:C,3)+1)))), MAX(0.00000001, (1-(1/(1+EXP(-(INDEX(係数表!G:G,3) + $B371)))))*(EXP(INDEX(係数表!H:H,3) + INDEX(係数表!I:I,3)*LN(INDEX(出力表!C:C,3)+1)))))))</f>
        <v>75.350182063511397</v>
      </c>
      <c r="H371" t="e">
        <f>MIN(100, MAX(0, (100*(INDEX(出力表!D:D,3))/(EXP(INDEX(係数表!B:B,3) + $C371) + (INDEX(出力表!D:D,3)))) + (乱数表!$O371*(Settings!B12/(((INDEX(出力表!D:D,3))+1)^INDEX(係数表!E:E,3)*INDEX(係数表!F:F,3))))))</f>
        <v>#VALUE!</v>
      </c>
      <c r="I371" t="e">
        <f>MIN(100, MAX(0, (INDEX(出力表!D:D,3))*G371/MAX(H371, Settings!B3)))</f>
        <v>#VALUE!</v>
      </c>
      <c r="J371">
        <f>MIN(100, MAX(0, 100*BETAINV(乱数表!$D371, MAX(0.00000001, (1/(1+EXP(-(INDEX(係数表!G:G,4) + $B371))))*(EXP(INDEX(係数表!H:H,4) + INDEX(係数表!I:I,4)*LN(INDEX(出力表!C:C,4)+1)))), MAX(0.00000001, (1-(1/(1+EXP(-(INDEX(係数表!G:G,4) + $B371)))))*(EXP(INDEX(係数表!H:H,4) + INDEX(係数表!I:I,4)*LN(INDEX(出力表!C:C,4)+1)))))))</f>
        <v>94.45617105366135</v>
      </c>
      <c r="K371" t="e">
        <f>MIN(100, MAX(0, (100*(INDEX(出力表!D:D,4))/(EXP(INDEX(係数表!B:B,4) + $C371) + (INDEX(出力表!D:D,4)))) + (乱数表!$P371*(Settings!B12/(((INDEX(出力表!D:D,4))+1)^INDEX(係数表!E:E,4)*INDEX(係数表!F:F,4))))))</f>
        <v>#VALUE!</v>
      </c>
      <c r="L371" t="e">
        <f>MIN(100, MAX(0, (INDEX(出力表!D:D,4))*J371/MAX(K371, Settings!B3)))</f>
        <v>#VALUE!</v>
      </c>
      <c r="M371">
        <f>MIN(100, MAX(0, 100*BETAINV(乱数表!$E371, MAX(0.00000001, (1/(1+EXP(-(INDEX(係数表!G:G,5) + $B371))))*(EXP(INDEX(係数表!H:H,5) + INDEX(係数表!I:I,5)*LN(INDEX(出力表!C:C,5)+1)))), MAX(0.00000001, (1-(1/(1+EXP(-(INDEX(係数表!G:G,5) + $B371)))))*(EXP(INDEX(係数表!H:H,5) + INDEX(係数表!I:I,5)*LN(INDEX(出力表!C:C,5)+1)))))))</f>
        <v>97.118683092888219</v>
      </c>
      <c r="N371" t="e">
        <f>MIN(100, MAX(0, (100*(INDEX(出力表!D:D,5))/(EXP(INDEX(係数表!B:B,5) + $C371) + (INDEX(出力表!D:D,5)))) + (乱数表!$Q371*(Settings!B12/(((INDEX(出力表!D:D,5))+1)^INDEX(係数表!E:E,5)*INDEX(係数表!F:F,5))))))</f>
        <v>#VALUE!</v>
      </c>
      <c r="O371" t="e">
        <f>MIN(100, MAX(0, (INDEX(出力表!D:D,5))*M371/MAX(N371, Settings!B3)))</f>
        <v>#VALUE!</v>
      </c>
      <c r="P371">
        <f>MIN(100, MAX(0, 100*BETAINV(乱数表!$F371, MAX(0.00000001, (1/(1+EXP(-(INDEX(係数表!G:G,6) + $B371))))*(EXP(INDEX(係数表!H:H,6) + INDEX(係数表!I:I,6)*LN(INDEX(出力表!C:C,6)+1)))), MAX(0.00000001, (1-(1/(1+EXP(-(INDEX(係数表!G:G,6) + $B371)))))*(EXP(INDEX(係数表!H:H,6) + INDEX(係数表!I:I,6)*LN(INDEX(出力表!C:C,6)+1)))))))</f>
        <v>98.6892623665656</v>
      </c>
      <c r="Q371" t="e">
        <f>MIN(100, MAX(0, (100*(INDEX(出力表!D:D,6))/(EXP(INDEX(係数表!B:B,6) + $C371) + (INDEX(出力表!D:D,6)))) + (乱数表!$R371*(Settings!B12/(((INDEX(出力表!D:D,6))+1)^INDEX(係数表!E:E,6)*INDEX(係数表!F:F,6))))))</f>
        <v>#VALUE!</v>
      </c>
      <c r="R371" t="e">
        <f>MIN(100, MAX(0, (INDEX(出力表!D:D,6))*P371/MAX(Q371, Settings!B3)))</f>
        <v>#VALUE!</v>
      </c>
      <c r="S371">
        <f>MIN(100, MAX(0, 100*BETAINV(乱数表!$G371, MAX(0.00000001, (1/(1+EXP(-(INDEX(係数表!G:G,7) + $B371))))*(EXP(INDEX(係数表!H:H,7) + INDEX(係数表!I:I,7)*LN(INDEX(出力表!C:C,7)+1)))), MAX(0.00000001, (1-(1/(1+EXP(-(INDEX(係数表!G:G,7) + $B371)))))*(EXP(INDEX(係数表!H:H,7) + INDEX(係数表!I:I,7)*LN(INDEX(出力表!C:C,7)+1)))))))</f>
        <v>99.399311412197875</v>
      </c>
      <c r="T371" t="e">
        <f>MIN(100, MAX(0, (100*(INDEX(出力表!D:D,7))/(EXP(INDEX(係数表!B:B,7) + $C371) + (INDEX(出力表!D:D,7)))) + (乱数表!$S371*(Settings!B12/(((INDEX(出力表!D:D,7))+1)^INDEX(係数表!E:E,7)*INDEX(係数表!F:F,7))))))</f>
        <v>#VALUE!</v>
      </c>
      <c r="U371" t="e">
        <f>MIN(100, MAX(0, (INDEX(出力表!D:D,7))*S371/MAX(T371, Settings!B3)))</f>
        <v>#VALUE!</v>
      </c>
      <c r="V371">
        <f>MIN(100, MAX(0, 100*BETAINV(乱数表!$H371, MAX(0.00000001, (1/(1+EXP(-(INDEX(係数表!G:G,8) + $B371))))*(EXP(INDEX(係数表!H:H,8) + INDEX(係数表!I:I,8)*LN(INDEX(出力表!C:C,8)+1)))), MAX(0.00000001, (1-(1/(1+EXP(-(INDEX(係数表!G:G,8) + $B371)))))*(EXP(INDEX(係数表!H:H,8) + INDEX(係数表!I:I,8)*LN(INDEX(出力表!C:C,8)+1)))))))</f>
        <v>90.099839468635778</v>
      </c>
      <c r="W371" t="e">
        <f>MIN(100, MAX(0, (100*(INDEX(出力表!D:D,8))/(EXP(INDEX(係数表!B:B,8) + $C371) + (INDEX(出力表!D:D,8)))) + (乱数表!$T371*(Settings!B12/(((INDEX(出力表!D:D,8))+1)^INDEX(係数表!E:E,8)*INDEX(係数表!F:F,8))))))</f>
        <v>#VALUE!</v>
      </c>
      <c r="X371" t="e">
        <f>MIN(100, MAX(0, (INDEX(出力表!D:D,8))*V371/MAX(W371, Settings!B3)))</f>
        <v>#VALUE!</v>
      </c>
      <c r="Y371">
        <f>MIN(100, MAX(0, 100*BETAINV(乱数表!$I371, MAX(0.00000001, (1/(1+EXP(-(INDEX(係数表!G:G,9) + $B371))))*(EXP(INDEX(係数表!H:H,9) + INDEX(係数表!I:I,9)*LN(INDEX(出力表!C:C,9)+1)))), MAX(0.00000001, (1-(1/(1+EXP(-(INDEX(係数表!G:G,9) + $B371)))))*(EXP(INDEX(係数表!H:H,9) + INDEX(係数表!I:I,9)*LN(INDEX(出力表!C:C,9)+1)))))))</f>
        <v>89.077383695478147</v>
      </c>
      <c r="Z371" t="e">
        <f>MIN(100, MAX(0, (100*(INDEX(出力表!D:D,9))/(EXP(INDEX(係数表!B:B,9) + $C371) + (INDEX(出力表!D:D,9)))) + (乱数表!$U371*(Settings!B12/(((INDEX(出力表!D:D,9))+1)^INDEX(係数表!E:E,9)*INDEX(係数表!F:F,9))))))</f>
        <v>#VALUE!</v>
      </c>
      <c r="AA371" t="e">
        <f>MIN(100, MAX(0, (INDEX(出力表!D:D,9))*Y371/MAX(Z371, Settings!B3)))</f>
        <v>#VALUE!</v>
      </c>
      <c r="AB371">
        <f>MIN(100, MAX(0, 100*BETAINV(乱数表!$J371, MAX(0.00000001, (1/(1+EXP(-(INDEX(係数表!G:G,10) + $B371))))*(EXP(INDEX(係数表!H:H,10) + INDEX(係数表!I:I,10)*LN(INDEX(出力表!C:C,10)+1)))), MAX(0.00000001, (1-(1/(1+EXP(-(INDEX(係数表!G:G,10) + $B371)))))*(EXP(INDEX(係数表!H:H,10) + INDEX(係数表!I:I,10)*LN(INDEX(出力表!C:C,10)+1)))))))</f>
        <v>80.101196918331354</v>
      </c>
      <c r="AC371" t="e">
        <f>MIN(100, MAX(0, (100*(INDEX(出力表!D:D,10))/(EXP(INDEX(係数表!B:B,10) + $C371) + (INDEX(出力表!D:D,10)))) + (乱数表!$V371*(Settings!B12/(((INDEX(出力表!D:D,10))+1)^INDEX(係数表!E:E,10)*INDEX(係数表!F:F,10))))))</f>
        <v>#VALUE!</v>
      </c>
      <c r="AD371" t="e">
        <f>MIN(100, MAX(0, (INDEX(出力表!D:D,10))*AB371/MAX(AC371, Settings!B3)))</f>
        <v>#VALUE!</v>
      </c>
      <c r="AE371">
        <f>MIN(100, MAX(0, 100*BETAINV(乱数表!$K371, MAX(0.00000001, (1/(1+EXP(-(INDEX(係数表!G:G,11) + $B371))))*(EXP(INDEX(係数表!H:H,11) + INDEX(係数表!I:I,11)*LN(INDEX(出力表!C:C,11)+1)))), MAX(0.00000001, (1-(1/(1+EXP(-(INDEX(係数表!G:G,11) + $B371)))))*(EXP(INDEX(係数表!H:H,11) + INDEX(係数表!I:I,11)*LN(INDEX(出力表!C:C,11)+1)))))))</f>
        <v>67.862659909632796</v>
      </c>
      <c r="AF371" t="e">
        <f>MIN(100, MAX(0, (100*(INDEX(出力表!D:D,11))/(EXP(INDEX(係数表!B:B,11) + $C371) + (INDEX(出力表!D:D,11)))) + (乱数表!$W371*(Settings!B12/(((INDEX(出力表!D:D,11))+1)^INDEX(係数表!E:E,11)*INDEX(係数表!F:F,11))))))</f>
        <v>#VALUE!</v>
      </c>
      <c r="AG371" t="e">
        <f>MIN(100, MAX(0, (INDEX(出力表!D:D,11))*AE371/MAX(AF371, Settings!B3)))</f>
        <v>#VALUE!</v>
      </c>
      <c r="AH371">
        <f>MIN(100, MAX(0, 100*BETAINV(乱数表!$L371, MAX(0.00000001, (1/(1+EXP(-(INDEX(係数表!G:G,12) + $B371))))*(EXP(INDEX(係数表!H:H,12) + INDEX(係数表!I:I,12)*LN(INDEX(出力表!C:C,12)+1)))), MAX(0.00000001, (1-(1/(1+EXP(-(INDEX(係数表!G:G,12) + $B371)))))*(EXP(INDEX(係数表!H:H,12) + INDEX(係数表!I:I,12)*LN(INDEX(出力表!C:C,12)+1)))))))</f>
        <v>82.015764929822964</v>
      </c>
      <c r="AI371" t="e">
        <f>MIN(100, MAX(0, (100*(INDEX(出力表!D:D,12))/(EXP(INDEX(係数表!B:B,12) + $C371) + (INDEX(出力表!D:D,12)))) + (乱数表!$X371*(Settings!B12/(((INDEX(出力表!D:D,12))+1)^INDEX(係数表!E:E,12)*INDEX(係数表!F:F,12))))))</f>
        <v>#VALUE!</v>
      </c>
      <c r="AJ371" t="e">
        <f>MIN(100, MAX(0, (INDEX(出力表!D:D,12))*AH371/MAX(AI371, Settings!B3)))</f>
        <v>#VALUE!</v>
      </c>
      <c r="AK371">
        <f>MIN(100, MAX(0, 100*BETAINV(乱数表!$M371, MAX(0.00000001, (1/(1+EXP(-(INDEX(係数表!G:G,13) + $B371))))*(EXP(INDEX(係数表!H:H,13) + INDEX(係数表!I:I,13)*LN(INDEX(出力表!C:C,13)+1)))), MAX(0.00000001, (1-(1/(1+EXP(-(INDEX(係数表!G:G,13) + $B371)))))*(EXP(INDEX(係数表!H:H,13) + INDEX(係数表!I:I,13)*LN(INDEX(出力表!C:C,13)+1)))))))</f>
        <v>78.022769793383503</v>
      </c>
      <c r="AL371" t="e">
        <f>MIN(100, MAX(0, (100*(INDEX(出力表!D:D,13))/(EXP(INDEX(係数表!B:B,13) + $C371) + (INDEX(出力表!D:D,13)))) + (乱数表!$Y371*(Settings!B12/(((INDEX(出力表!D:D,13))+1)^INDEX(係数表!E:E,13)*INDEX(係数表!F:F,13))))))</f>
        <v>#VALUE!</v>
      </c>
      <c r="AM371" t="e">
        <f>MIN(100, MAX(0, (INDEX(出力表!D:D,13))*AK371/MAX(AL371, Settings!B3)))</f>
        <v>#VALUE!</v>
      </c>
      <c r="AN371">
        <f>IF(ISNUMBER(F371), INDEX(出力表!B:B,2)*F371, 0)+IF(ISNUMBER(I371), INDEX(出力表!B:B,3)*I371, 0)+IF(ISNUMBER(L371), INDEX(出力表!B:B,4)*L371, 0)+IF(ISNUMBER(O371), INDEX(出力表!B:B,5)*O371, 0)+IF(ISNUMBER(R371), INDEX(出力表!B:B,6)*R371, 0)+IF(ISNUMBER(U371), INDEX(出力表!B:B,7)*U371, 0)+IF(ISNUMBER(X371), INDEX(出力表!B:B,8)*X371, 0)+IF(ISNUMBER(AA371), INDEX(出力表!B:B,9)*AA371, 0)+IF(ISNUMBER(AD371), INDEX(出力表!B:B,10)*AD371, 0)+IF(ISNUMBER(AG371), INDEX(出力表!B:B,11)*AG371, 0)+IF(ISNUMBER(AJ371), INDEX(出力表!B:B,12)*AJ371, 0)+IF(ISNUMBER(AM371), INDEX(出力表!B:B,13)*AM371, 0)</f>
        <v>0</v>
      </c>
      <c r="AO371">
        <f>IF(ISNUMBER(F371), INDEX(出力表!B:B,2), 0)+IF(ISNUMBER(I371), INDEX(出力表!B:B,3), 0)+IF(ISNUMBER(L371), INDEX(出力表!B:B,4), 0)+IF(ISNUMBER(O371), INDEX(出力表!B:B,5), 0)+IF(ISNUMBER(R371), INDEX(出力表!B:B,6), 0)+IF(ISNUMBER(U371), INDEX(出力表!B:B,7), 0)+IF(ISNUMBER(X371), INDEX(出力表!B:B,8), 0)+IF(ISNUMBER(AA371), INDEX(出力表!B:B,9), 0)+IF(ISNUMBER(AD371), INDEX(出力表!B:B,10), 0)+IF(ISNUMBER(AG371), INDEX(出力表!B:B,11), 0)+IF(ISNUMBER(AJ371), INDEX(出力表!B:B,12), 0)+IF(ISNUMBER(AM371), INDEX(出力表!B:B,13), 0)</f>
        <v>0</v>
      </c>
      <c r="AP371" t="str">
        <f t="shared" si="5"/>
        <v/>
      </c>
    </row>
    <row r="372" spans="1:42" x14ac:dyDescent="0.2">
      <c r="A372">
        <v>371</v>
      </c>
      <c r="B372">
        <f>IF(UPPER(Settings!B4)="TRUE", 乱数表!$Z372*Settings!B10, 0)</f>
        <v>-0.27338344093686578</v>
      </c>
      <c r="C372">
        <f>IF(UPPER(Settings!B4)="TRUE", 乱数表!$AA372*Settings!B11, 0)</f>
        <v>3.0302364251484203E-2</v>
      </c>
      <c r="D372">
        <f>MIN(100, MAX(0, 100*BETAINV(乱数表!$B372, MAX(0.00000001, (1/(1+EXP(-(INDEX(係数表!G:G,2) + $B372))))*(EXP(INDEX(係数表!H:H,2) + INDEX(係数表!I:I,2)*LN(INDEX(出力表!C:C,2)+1)))), MAX(0.00000001, (1-(1/(1+EXP(-(INDEX(係数表!G:G,2) + $B372)))))*(EXP(INDEX(係数表!H:H,2) + INDEX(係数表!I:I,2)*LN(INDEX(出力表!C:C,2)+1)))))))</f>
        <v>90.334555573515772</v>
      </c>
      <c r="E372" t="e">
        <f>MIN(100, MAX(0, (100*(INDEX(出力表!D:D,2))/(EXP(INDEX(係数表!B:B,2) + $C372) + (INDEX(出力表!D:D,2)))) + (乱数表!$N372*(Settings!B12/(((INDEX(出力表!D:D,2))+1)^INDEX(係数表!E:E,2)*INDEX(係数表!F:F,2))))))</f>
        <v>#VALUE!</v>
      </c>
      <c r="F372" t="e">
        <f>MIN(100, MAX(0, (INDEX(出力表!D:D,2))*D372/MAX(E372, Settings!B3)))</f>
        <v>#VALUE!</v>
      </c>
      <c r="G372">
        <f>MIN(100, MAX(0, 100*BETAINV(乱数表!$C372, MAX(0.00000001, (1/(1+EXP(-(INDEX(係数表!G:G,3) + $B372))))*(EXP(INDEX(係数表!H:H,3) + INDEX(係数表!I:I,3)*LN(INDEX(出力表!C:C,3)+1)))), MAX(0.00000001, (1-(1/(1+EXP(-(INDEX(係数表!G:G,3) + $B372)))))*(EXP(INDEX(係数表!H:H,3) + INDEX(係数表!I:I,3)*LN(INDEX(出力表!C:C,3)+1)))))))</f>
        <v>80.624410284444835</v>
      </c>
      <c r="H372" t="e">
        <f>MIN(100, MAX(0, (100*(INDEX(出力表!D:D,3))/(EXP(INDEX(係数表!B:B,3) + $C372) + (INDEX(出力表!D:D,3)))) + (乱数表!$O372*(Settings!B12/(((INDEX(出力表!D:D,3))+1)^INDEX(係数表!E:E,3)*INDEX(係数表!F:F,3))))))</f>
        <v>#VALUE!</v>
      </c>
      <c r="I372" t="e">
        <f>MIN(100, MAX(0, (INDEX(出力表!D:D,3))*G372/MAX(H372, Settings!B3)))</f>
        <v>#VALUE!</v>
      </c>
      <c r="J372">
        <f>MIN(100, MAX(0, 100*BETAINV(乱数表!$D372, MAX(0.00000001, (1/(1+EXP(-(INDEX(係数表!G:G,4) + $B372))))*(EXP(INDEX(係数表!H:H,4) + INDEX(係数表!I:I,4)*LN(INDEX(出力表!C:C,4)+1)))), MAX(0.00000001, (1-(1/(1+EXP(-(INDEX(係数表!G:G,4) + $B372)))))*(EXP(INDEX(係数表!H:H,4) + INDEX(係数表!I:I,4)*LN(INDEX(出力表!C:C,4)+1)))))))</f>
        <v>98.541659396665864</v>
      </c>
      <c r="K372" t="e">
        <f>MIN(100, MAX(0, (100*(INDEX(出力表!D:D,4))/(EXP(INDEX(係数表!B:B,4) + $C372) + (INDEX(出力表!D:D,4)))) + (乱数表!$P372*(Settings!B12/(((INDEX(出力表!D:D,4))+1)^INDEX(係数表!E:E,4)*INDEX(係数表!F:F,4))))))</f>
        <v>#VALUE!</v>
      </c>
      <c r="L372" t="e">
        <f>MIN(100, MAX(0, (INDEX(出力表!D:D,4))*J372/MAX(K372, Settings!B3)))</f>
        <v>#VALUE!</v>
      </c>
      <c r="M372">
        <f>MIN(100, MAX(0, 100*BETAINV(乱数表!$E372, MAX(0.00000001, (1/(1+EXP(-(INDEX(係数表!G:G,5) + $B372))))*(EXP(INDEX(係数表!H:H,5) + INDEX(係数表!I:I,5)*LN(INDEX(出力表!C:C,5)+1)))), MAX(0.00000001, (1-(1/(1+EXP(-(INDEX(係数表!G:G,5) + $B372)))))*(EXP(INDEX(係数表!H:H,5) + INDEX(係数表!I:I,5)*LN(INDEX(出力表!C:C,5)+1)))))))</f>
        <v>96.094762138114902</v>
      </c>
      <c r="N372" t="e">
        <f>MIN(100, MAX(0, (100*(INDEX(出力表!D:D,5))/(EXP(INDEX(係数表!B:B,5) + $C372) + (INDEX(出力表!D:D,5)))) + (乱数表!$Q372*(Settings!B12/(((INDEX(出力表!D:D,5))+1)^INDEX(係数表!E:E,5)*INDEX(係数表!F:F,5))))))</f>
        <v>#VALUE!</v>
      </c>
      <c r="O372" t="e">
        <f>MIN(100, MAX(0, (INDEX(出力表!D:D,5))*M372/MAX(N372, Settings!B3)))</f>
        <v>#VALUE!</v>
      </c>
      <c r="P372">
        <f>MIN(100, MAX(0, 100*BETAINV(乱数表!$F372, MAX(0.00000001, (1/(1+EXP(-(INDEX(係数表!G:G,6) + $B372))))*(EXP(INDEX(係数表!H:H,6) + INDEX(係数表!I:I,6)*LN(INDEX(出力表!C:C,6)+1)))), MAX(0.00000001, (1-(1/(1+EXP(-(INDEX(係数表!G:G,6) + $B372)))))*(EXP(INDEX(係数表!H:H,6) + INDEX(係数表!I:I,6)*LN(INDEX(出力表!C:C,6)+1)))))))</f>
        <v>50.439898015037734</v>
      </c>
      <c r="Q372" t="e">
        <f>MIN(100, MAX(0, (100*(INDEX(出力表!D:D,6))/(EXP(INDEX(係数表!B:B,6) + $C372) + (INDEX(出力表!D:D,6)))) + (乱数表!$R372*(Settings!B12/(((INDEX(出力表!D:D,6))+1)^INDEX(係数表!E:E,6)*INDEX(係数表!F:F,6))))))</f>
        <v>#VALUE!</v>
      </c>
      <c r="R372" t="e">
        <f>MIN(100, MAX(0, (INDEX(出力表!D:D,6))*P372/MAX(Q372, Settings!B3)))</f>
        <v>#VALUE!</v>
      </c>
      <c r="S372">
        <f>MIN(100, MAX(0, 100*BETAINV(乱数表!$G372, MAX(0.00000001, (1/(1+EXP(-(INDEX(係数表!G:G,7) + $B372))))*(EXP(INDEX(係数表!H:H,7) + INDEX(係数表!I:I,7)*LN(INDEX(出力表!C:C,7)+1)))), MAX(0.00000001, (1-(1/(1+EXP(-(INDEX(係数表!G:G,7) + $B372)))))*(EXP(INDEX(係数表!H:H,7) + INDEX(係数表!I:I,7)*LN(INDEX(出力表!C:C,7)+1)))))))</f>
        <v>38.897161051798491</v>
      </c>
      <c r="T372" t="e">
        <f>MIN(100, MAX(0, (100*(INDEX(出力表!D:D,7))/(EXP(INDEX(係数表!B:B,7) + $C372) + (INDEX(出力表!D:D,7)))) + (乱数表!$S372*(Settings!B12/(((INDEX(出力表!D:D,7))+1)^INDEX(係数表!E:E,7)*INDEX(係数表!F:F,7))))))</f>
        <v>#VALUE!</v>
      </c>
      <c r="U372" t="e">
        <f>MIN(100, MAX(0, (INDEX(出力表!D:D,7))*S372/MAX(T372, Settings!B3)))</f>
        <v>#VALUE!</v>
      </c>
      <c r="V372">
        <f>MIN(100, MAX(0, 100*BETAINV(乱数表!$H372, MAX(0.00000001, (1/(1+EXP(-(INDEX(係数表!G:G,8) + $B372))))*(EXP(INDEX(係数表!H:H,8) + INDEX(係数表!I:I,8)*LN(INDEX(出力表!C:C,8)+1)))), MAX(0.00000001, (1-(1/(1+EXP(-(INDEX(係数表!G:G,8) + $B372)))))*(EXP(INDEX(係数表!H:H,8) + INDEX(係数表!I:I,8)*LN(INDEX(出力表!C:C,8)+1)))))))</f>
        <v>92.1529109788748</v>
      </c>
      <c r="W372" t="e">
        <f>MIN(100, MAX(0, (100*(INDEX(出力表!D:D,8))/(EXP(INDEX(係数表!B:B,8) + $C372) + (INDEX(出力表!D:D,8)))) + (乱数表!$T372*(Settings!B12/(((INDEX(出力表!D:D,8))+1)^INDEX(係数表!E:E,8)*INDEX(係数表!F:F,8))))))</f>
        <v>#VALUE!</v>
      </c>
      <c r="X372" t="e">
        <f>MIN(100, MAX(0, (INDEX(出力表!D:D,8))*V372/MAX(W372, Settings!B3)))</f>
        <v>#VALUE!</v>
      </c>
      <c r="Y372">
        <f>MIN(100, MAX(0, 100*BETAINV(乱数表!$I372, MAX(0.00000001, (1/(1+EXP(-(INDEX(係数表!G:G,9) + $B372))))*(EXP(INDEX(係数表!H:H,9) + INDEX(係数表!I:I,9)*LN(INDEX(出力表!C:C,9)+1)))), MAX(0.00000001, (1-(1/(1+EXP(-(INDEX(係数表!G:G,9) + $B372)))))*(EXP(INDEX(係数表!H:H,9) + INDEX(係数表!I:I,9)*LN(INDEX(出力表!C:C,9)+1)))))))</f>
        <v>89.826353110160653</v>
      </c>
      <c r="Z372" t="e">
        <f>MIN(100, MAX(0, (100*(INDEX(出力表!D:D,9))/(EXP(INDEX(係数表!B:B,9) + $C372) + (INDEX(出力表!D:D,9)))) + (乱数表!$U372*(Settings!B12/(((INDEX(出力表!D:D,9))+1)^INDEX(係数表!E:E,9)*INDEX(係数表!F:F,9))))))</f>
        <v>#VALUE!</v>
      </c>
      <c r="AA372" t="e">
        <f>MIN(100, MAX(0, (INDEX(出力表!D:D,9))*Y372/MAX(Z372, Settings!B3)))</f>
        <v>#VALUE!</v>
      </c>
      <c r="AB372">
        <f>MIN(100, MAX(0, 100*BETAINV(乱数表!$J372, MAX(0.00000001, (1/(1+EXP(-(INDEX(係数表!G:G,10) + $B372))))*(EXP(INDEX(係数表!H:H,10) + INDEX(係数表!I:I,10)*LN(INDEX(出力表!C:C,10)+1)))), MAX(0.00000001, (1-(1/(1+EXP(-(INDEX(係数表!G:G,10) + $B372)))))*(EXP(INDEX(係数表!H:H,10) + INDEX(係数表!I:I,10)*LN(INDEX(出力表!C:C,10)+1)))))))</f>
        <v>80.775658049719425</v>
      </c>
      <c r="AC372" t="e">
        <f>MIN(100, MAX(0, (100*(INDEX(出力表!D:D,10))/(EXP(INDEX(係数表!B:B,10) + $C372) + (INDEX(出力表!D:D,10)))) + (乱数表!$V372*(Settings!B12/(((INDEX(出力表!D:D,10))+1)^INDEX(係数表!E:E,10)*INDEX(係数表!F:F,10))))))</f>
        <v>#VALUE!</v>
      </c>
      <c r="AD372" t="e">
        <f>MIN(100, MAX(0, (INDEX(出力表!D:D,10))*AB372/MAX(AC372, Settings!B3)))</f>
        <v>#VALUE!</v>
      </c>
      <c r="AE372">
        <f>MIN(100, MAX(0, 100*BETAINV(乱数表!$K372, MAX(0.00000001, (1/(1+EXP(-(INDEX(係数表!G:G,11) + $B372))))*(EXP(INDEX(係数表!H:H,11) + INDEX(係数表!I:I,11)*LN(INDEX(出力表!C:C,11)+1)))), MAX(0.00000001, (1-(1/(1+EXP(-(INDEX(係数表!G:G,11) + $B372)))))*(EXP(INDEX(係数表!H:H,11) + INDEX(係数表!I:I,11)*LN(INDEX(出力表!C:C,11)+1)))))))</f>
        <v>97.721006928965252</v>
      </c>
      <c r="AF372" t="e">
        <f>MIN(100, MAX(0, (100*(INDEX(出力表!D:D,11))/(EXP(INDEX(係数表!B:B,11) + $C372) + (INDEX(出力表!D:D,11)))) + (乱数表!$W372*(Settings!B12/(((INDEX(出力表!D:D,11))+1)^INDEX(係数表!E:E,11)*INDEX(係数表!F:F,11))))))</f>
        <v>#VALUE!</v>
      </c>
      <c r="AG372" t="e">
        <f>MIN(100, MAX(0, (INDEX(出力表!D:D,11))*AE372/MAX(AF372, Settings!B3)))</f>
        <v>#VALUE!</v>
      </c>
      <c r="AH372">
        <f>MIN(100, MAX(0, 100*BETAINV(乱数表!$L372, MAX(0.00000001, (1/(1+EXP(-(INDEX(係数表!G:G,12) + $B372))))*(EXP(INDEX(係数表!H:H,12) + INDEX(係数表!I:I,12)*LN(INDEX(出力表!C:C,12)+1)))), MAX(0.00000001, (1-(1/(1+EXP(-(INDEX(係数表!G:G,12) + $B372)))))*(EXP(INDEX(係数表!H:H,12) + INDEX(係数表!I:I,12)*LN(INDEX(出力表!C:C,12)+1)))))))</f>
        <v>87.993645766597282</v>
      </c>
      <c r="AI372" t="e">
        <f>MIN(100, MAX(0, (100*(INDEX(出力表!D:D,12))/(EXP(INDEX(係数表!B:B,12) + $C372) + (INDEX(出力表!D:D,12)))) + (乱数表!$X372*(Settings!B12/(((INDEX(出力表!D:D,12))+1)^INDEX(係数表!E:E,12)*INDEX(係数表!F:F,12))))))</f>
        <v>#VALUE!</v>
      </c>
      <c r="AJ372" t="e">
        <f>MIN(100, MAX(0, (INDEX(出力表!D:D,12))*AH372/MAX(AI372, Settings!B3)))</f>
        <v>#VALUE!</v>
      </c>
      <c r="AK372">
        <f>MIN(100, MAX(0, 100*BETAINV(乱数表!$M372, MAX(0.00000001, (1/(1+EXP(-(INDEX(係数表!G:G,13) + $B372))))*(EXP(INDEX(係数表!H:H,13) + INDEX(係数表!I:I,13)*LN(INDEX(出力表!C:C,13)+1)))), MAX(0.00000001, (1-(1/(1+EXP(-(INDEX(係数表!G:G,13) + $B372)))))*(EXP(INDEX(係数表!H:H,13) + INDEX(係数表!I:I,13)*LN(INDEX(出力表!C:C,13)+1)))))))</f>
        <v>94.781582419082739</v>
      </c>
      <c r="AL372" t="e">
        <f>MIN(100, MAX(0, (100*(INDEX(出力表!D:D,13))/(EXP(INDEX(係数表!B:B,13) + $C372) + (INDEX(出力表!D:D,13)))) + (乱数表!$Y372*(Settings!B12/(((INDEX(出力表!D:D,13))+1)^INDEX(係数表!E:E,13)*INDEX(係数表!F:F,13))))))</f>
        <v>#VALUE!</v>
      </c>
      <c r="AM372" t="e">
        <f>MIN(100, MAX(0, (INDEX(出力表!D:D,13))*AK372/MAX(AL372, Settings!B3)))</f>
        <v>#VALUE!</v>
      </c>
      <c r="AN372">
        <f>IF(ISNUMBER(F372), INDEX(出力表!B:B,2)*F372, 0)+IF(ISNUMBER(I372), INDEX(出力表!B:B,3)*I372, 0)+IF(ISNUMBER(L372), INDEX(出力表!B:B,4)*L372, 0)+IF(ISNUMBER(O372), INDEX(出力表!B:B,5)*O372, 0)+IF(ISNUMBER(R372), INDEX(出力表!B:B,6)*R372, 0)+IF(ISNUMBER(U372), INDEX(出力表!B:B,7)*U372, 0)+IF(ISNUMBER(X372), INDEX(出力表!B:B,8)*X372, 0)+IF(ISNUMBER(AA372), INDEX(出力表!B:B,9)*AA372, 0)+IF(ISNUMBER(AD372), INDEX(出力表!B:B,10)*AD372, 0)+IF(ISNUMBER(AG372), INDEX(出力表!B:B,11)*AG372, 0)+IF(ISNUMBER(AJ372), INDEX(出力表!B:B,12)*AJ372, 0)+IF(ISNUMBER(AM372), INDEX(出力表!B:B,13)*AM372, 0)</f>
        <v>0</v>
      </c>
      <c r="AO372">
        <f>IF(ISNUMBER(F372), INDEX(出力表!B:B,2), 0)+IF(ISNUMBER(I372), INDEX(出力表!B:B,3), 0)+IF(ISNUMBER(L372), INDEX(出力表!B:B,4), 0)+IF(ISNUMBER(O372), INDEX(出力表!B:B,5), 0)+IF(ISNUMBER(R372), INDEX(出力表!B:B,6), 0)+IF(ISNUMBER(U372), INDEX(出力表!B:B,7), 0)+IF(ISNUMBER(X372), INDEX(出力表!B:B,8), 0)+IF(ISNUMBER(AA372), INDEX(出力表!B:B,9), 0)+IF(ISNUMBER(AD372), INDEX(出力表!B:B,10), 0)+IF(ISNUMBER(AG372), INDEX(出力表!B:B,11), 0)+IF(ISNUMBER(AJ372), INDEX(出力表!B:B,12), 0)+IF(ISNUMBER(AM372), INDEX(出力表!B:B,13), 0)</f>
        <v>0</v>
      </c>
      <c r="AP372" t="str">
        <f t="shared" si="5"/>
        <v/>
      </c>
    </row>
    <row r="373" spans="1:42" x14ac:dyDescent="0.2">
      <c r="A373">
        <v>372</v>
      </c>
      <c r="B373">
        <f>IF(UPPER(Settings!B4)="TRUE", 乱数表!$Z373*Settings!B10, 0)</f>
        <v>4.8879928003773221E-2</v>
      </c>
      <c r="C373">
        <f>IF(UPPER(Settings!B4)="TRUE", 乱数表!$AA373*Settings!B11, 0)</f>
        <v>-8.7384290782206775E-2</v>
      </c>
      <c r="D373">
        <f>MIN(100, MAX(0, 100*BETAINV(乱数表!$B373, MAX(0.00000001, (1/(1+EXP(-(INDEX(係数表!G:G,2) + $B373))))*(EXP(INDEX(係数表!H:H,2) + INDEX(係数表!I:I,2)*LN(INDEX(出力表!C:C,2)+1)))), MAX(0.00000001, (1-(1/(1+EXP(-(INDEX(係数表!G:G,2) + $B373)))))*(EXP(INDEX(係数表!H:H,2) + INDEX(係数表!I:I,2)*LN(INDEX(出力表!C:C,2)+1)))))))</f>
        <v>91.385139426768617</v>
      </c>
      <c r="E373" t="e">
        <f>MIN(100, MAX(0, (100*(INDEX(出力表!D:D,2))/(EXP(INDEX(係数表!B:B,2) + $C373) + (INDEX(出力表!D:D,2)))) + (乱数表!$N373*(Settings!B12/(((INDEX(出力表!D:D,2))+1)^INDEX(係数表!E:E,2)*INDEX(係数表!F:F,2))))))</f>
        <v>#VALUE!</v>
      </c>
      <c r="F373" t="e">
        <f>MIN(100, MAX(0, (INDEX(出力表!D:D,2))*D373/MAX(E373, Settings!B3)))</f>
        <v>#VALUE!</v>
      </c>
      <c r="G373">
        <f>MIN(100, MAX(0, 100*BETAINV(乱数表!$C373, MAX(0.00000001, (1/(1+EXP(-(INDEX(係数表!G:G,3) + $B373))))*(EXP(INDEX(係数表!H:H,3) + INDEX(係数表!I:I,3)*LN(INDEX(出力表!C:C,3)+1)))), MAX(0.00000001, (1-(1/(1+EXP(-(INDEX(係数表!G:G,3) + $B373)))))*(EXP(INDEX(係数表!H:H,3) + INDEX(係数表!I:I,3)*LN(INDEX(出力表!C:C,3)+1)))))))</f>
        <v>76.222754809031287</v>
      </c>
      <c r="H373" t="e">
        <f>MIN(100, MAX(0, (100*(INDEX(出力表!D:D,3))/(EXP(INDEX(係数表!B:B,3) + $C373) + (INDEX(出力表!D:D,3)))) + (乱数表!$O373*(Settings!B12/(((INDEX(出力表!D:D,3))+1)^INDEX(係数表!E:E,3)*INDEX(係数表!F:F,3))))))</f>
        <v>#VALUE!</v>
      </c>
      <c r="I373" t="e">
        <f>MIN(100, MAX(0, (INDEX(出力表!D:D,3))*G373/MAX(H373, Settings!B3)))</f>
        <v>#VALUE!</v>
      </c>
      <c r="J373">
        <f>MIN(100, MAX(0, 100*BETAINV(乱数表!$D373, MAX(0.00000001, (1/(1+EXP(-(INDEX(係数表!G:G,4) + $B373))))*(EXP(INDEX(係数表!H:H,4) + INDEX(係数表!I:I,4)*LN(INDEX(出力表!C:C,4)+1)))), MAX(0.00000001, (1-(1/(1+EXP(-(INDEX(係数表!G:G,4) + $B373)))))*(EXP(INDEX(係数表!H:H,4) + INDEX(係数表!I:I,4)*LN(INDEX(出力表!C:C,4)+1)))))))</f>
        <v>89.68396448477624</v>
      </c>
      <c r="K373" t="e">
        <f>MIN(100, MAX(0, (100*(INDEX(出力表!D:D,4))/(EXP(INDEX(係数表!B:B,4) + $C373) + (INDEX(出力表!D:D,4)))) + (乱数表!$P373*(Settings!B12/(((INDEX(出力表!D:D,4))+1)^INDEX(係数表!E:E,4)*INDEX(係数表!F:F,4))))))</f>
        <v>#VALUE!</v>
      </c>
      <c r="L373" t="e">
        <f>MIN(100, MAX(0, (INDEX(出力表!D:D,4))*J373/MAX(K373, Settings!B3)))</f>
        <v>#VALUE!</v>
      </c>
      <c r="M373">
        <f>MIN(100, MAX(0, 100*BETAINV(乱数表!$E373, MAX(0.00000001, (1/(1+EXP(-(INDEX(係数表!G:G,5) + $B373))))*(EXP(INDEX(係数表!H:H,5) + INDEX(係数表!I:I,5)*LN(INDEX(出力表!C:C,5)+1)))), MAX(0.00000001, (1-(1/(1+EXP(-(INDEX(係数表!G:G,5) + $B373)))))*(EXP(INDEX(係数表!H:H,5) + INDEX(係数表!I:I,5)*LN(INDEX(出力表!C:C,5)+1)))))))</f>
        <v>96.859420539636048</v>
      </c>
      <c r="N373" t="e">
        <f>MIN(100, MAX(0, (100*(INDEX(出力表!D:D,5))/(EXP(INDEX(係数表!B:B,5) + $C373) + (INDEX(出力表!D:D,5)))) + (乱数表!$Q373*(Settings!B12/(((INDEX(出力表!D:D,5))+1)^INDEX(係数表!E:E,5)*INDEX(係数表!F:F,5))))))</f>
        <v>#VALUE!</v>
      </c>
      <c r="O373" t="e">
        <f>MIN(100, MAX(0, (INDEX(出力表!D:D,5))*M373/MAX(N373, Settings!B3)))</f>
        <v>#VALUE!</v>
      </c>
      <c r="P373">
        <f>MIN(100, MAX(0, 100*BETAINV(乱数表!$F373, MAX(0.00000001, (1/(1+EXP(-(INDEX(係数表!G:G,6) + $B373))))*(EXP(INDEX(係数表!H:H,6) + INDEX(係数表!I:I,6)*LN(INDEX(出力表!C:C,6)+1)))), MAX(0.00000001, (1-(1/(1+EXP(-(INDEX(係数表!G:G,6) + $B373)))))*(EXP(INDEX(係数表!H:H,6) + INDEX(係数表!I:I,6)*LN(INDEX(出力表!C:C,6)+1)))))))</f>
        <v>82.722440549761075</v>
      </c>
      <c r="Q373" t="e">
        <f>MIN(100, MAX(0, (100*(INDEX(出力表!D:D,6))/(EXP(INDEX(係数表!B:B,6) + $C373) + (INDEX(出力表!D:D,6)))) + (乱数表!$R373*(Settings!B12/(((INDEX(出力表!D:D,6))+1)^INDEX(係数表!E:E,6)*INDEX(係数表!F:F,6))))))</f>
        <v>#VALUE!</v>
      </c>
      <c r="R373" t="e">
        <f>MIN(100, MAX(0, (INDEX(出力表!D:D,6))*P373/MAX(Q373, Settings!B3)))</f>
        <v>#VALUE!</v>
      </c>
      <c r="S373">
        <f>MIN(100, MAX(0, 100*BETAINV(乱数表!$G373, MAX(0.00000001, (1/(1+EXP(-(INDEX(係数表!G:G,7) + $B373))))*(EXP(INDEX(係数表!H:H,7) + INDEX(係数表!I:I,7)*LN(INDEX(出力表!C:C,7)+1)))), MAX(0.00000001, (1-(1/(1+EXP(-(INDEX(係数表!G:G,7) + $B373)))))*(EXP(INDEX(係数表!H:H,7) + INDEX(係数表!I:I,7)*LN(INDEX(出力表!C:C,7)+1)))))))</f>
        <v>55.789507696645202</v>
      </c>
      <c r="T373" t="e">
        <f>MIN(100, MAX(0, (100*(INDEX(出力表!D:D,7))/(EXP(INDEX(係数表!B:B,7) + $C373) + (INDEX(出力表!D:D,7)))) + (乱数表!$S373*(Settings!B12/(((INDEX(出力表!D:D,7))+1)^INDEX(係数表!E:E,7)*INDEX(係数表!F:F,7))))))</f>
        <v>#VALUE!</v>
      </c>
      <c r="U373" t="e">
        <f>MIN(100, MAX(0, (INDEX(出力表!D:D,7))*S373/MAX(T373, Settings!B3)))</f>
        <v>#VALUE!</v>
      </c>
      <c r="V373">
        <f>MIN(100, MAX(0, 100*BETAINV(乱数表!$H373, MAX(0.00000001, (1/(1+EXP(-(INDEX(係数表!G:G,8) + $B373))))*(EXP(INDEX(係数表!H:H,8) + INDEX(係数表!I:I,8)*LN(INDEX(出力表!C:C,8)+1)))), MAX(0.00000001, (1-(1/(1+EXP(-(INDEX(係数表!G:G,8) + $B373)))))*(EXP(INDEX(係数表!H:H,8) + INDEX(係数表!I:I,8)*LN(INDEX(出力表!C:C,8)+1)))))))</f>
        <v>89.998411727056379</v>
      </c>
      <c r="W373" t="e">
        <f>MIN(100, MAX(0, (100*(INDEX(出力表!D:D,8))/(EXP(INDEX(係数表!B:B,8) + $C373) + (INDEX(出力表!D:D,8)))) + (乱数表!$T373*(Settings!B12/(((INDEX(出力表!D:D,8))+1)^INDEX(係数表!E:E,8)*INDEX(係数表!F:F,8))))))</f>
        <v>#VALUE!</v>
      </c>
      <c r="X373" t="e">
        <f>MIN(100, MAX(0, (INDEX(出力表!D:D,8))*V373/MAX(W373, Settings!B3)))</f>
        <v>#VALUE!</v>
      </c>
      <c r="Y373">
        <f>MIN(100, MAX(0, 100*BETAINV(乱数表!$I373, MAX(0.00000001, (1/(1+EXP(-(INDEX(係数表!G:G,9) + $B373))))*(EXP(INDEX(係数表!H:H,9) + INDEX(係数表!I:I,9)*LN(INDEX(出力表!C:C,9)+1)))), MAX(0.00000001, (1-(1/(1+EXP(-(INDEX(係数表!G:G,9) + $B373)))))*(EXP(INDEX(係数表!H:H,9) + INDEX(係数表!I:I,9)*LN(INDEX(出力表!C:C,9)+1)))))))</f>
        <v>88.328935215226508</v>
      </c>
      <c r="Z373" t="e">
        <f>MIN(100, MAX(0, (100*(INDEX(出力表!D:D,9))/(EXP(INDEX(係数表!B:B,9) + $C373) + (INDEX(出力表!D:D,9)))) + (乱数表!$U373*(Settings!B12/(((INDEX(出力表!D:D,9))+1)^INDEX(係数表!E:E,9)*INDEX(係数表!F:F,9))))))</f>
        <v>#VALUE!</v>
      </c>
      <c r="AA373" t="e">
        <f>MIN(100, MAX(0, (INDEX(出力表!D:D,9))*Y373/MAX(Z373, Settings!B3)))</f>
        <v>#VALUE!</v>
      </c>
      <c r="AB373">
        <f>MIN(100, MAX(0, 100*BETAINV(乱数表!$J373, MAX(0.00000001, (1/(1+EXP(-(INDEX(係数表!G:G,10) + $B373))))*(EXP(INDEX(係数表!H:H,10) + INDEX(係数表!I:I,10)*LN(INDEX(出力表!C:C,10)+1)))), MAX(0.00000001, (1-(1/(1+EXP(-(INDEX(係数表!G:G,10) + $B373)))))*(EXP(INDEX(係数表!H:H,10) + INDEX(係数表!I:I,10)*LN(INDEX(出力表!C:C,10)+1)))))))</f>
        <v>94.35362725148245</v>
      </c>
      <c r="AC373" t="e">
        <f>MIN(100, MAX(0, (100*(INDEX(出力表!D:D,10))/(EXP(INDEX(係数表!B:B,10) + $C373) + (INDEX(出力表!D:D,10)))) + (乱数表!$V373*(Settings!B12/(((INDEX(出力表!D:D,10))+1)^INDEX(係数表!E:E,10)*INDEX(係数表!F:F,10))))))</f>
        <v>#VALUE!</v>
      </c>
      <c r="AD373" t="e">
        <f>MIN(100, MAX(0, (INDEX(出力表!D:D,10))*AB373/MAX(AC373, Settings!B3)))</f>
        <v>#VALUE!</v>
      </c>
      <c r="AE373">
        <f>MIN(100, MAX(0, 100*BETAINV(乱数表!$K373, MAX(0.00000001, (1/(1+EXP(-(INDEX(係数表!G:G,11) + $B373))))*(EXP(INDEX(係数表!H:H,11) + INDEX(係数表!I:I,11)*LN(INDEX(出力表!C:C,11)+1)))), MAX(0.00000001, (1-(1/(1+EXP(-(INDEX(係数表!G:G,11) + $B373)))))*(EXP(INDEX(係数表!H:H,11) + INDEX(係数表!I:I,11)*LN(INDEX(出力表!C:C,11)+1)))))))</f>
        <v>95.700738012139766</v>
      </c>
      <c r="AF373" t="e">
        <f>MIN(100, MAX(0, (100*(INDEX(出力表!D:D,11))/(EXP(INDEX(係数表!B:B,11) + $C373) + (INDEX(出力表!D:D,11)))) + (乱数表!$W373*(Settings!B12/(((INDEX(出力表!D:D,11))+1)^INDEX(係数表!E:E,11)*INDEX(係数表!F:F,11))))))</f>
        <v>#VALUE!</v>
      </c>
      <c r="AG373" t="e">
        <f>MIN(100, MAX(0, (INDEX(出力表!D:D,11))*AE373/MAX(AF373, Settings!B3)))</f>
        <v>#VALUE!</v>
      </c>
      <c r="AH373">
        <f>MIN(100, MAX(0, 100*BETAINV(乱数表!$L373, MAX(0.00000001, (1/(1+EXP(-(INDEX(係数表!G:G,12) + $B373))))*(EXP(INDEX(係数表!H:H,12) + INDEX(係数表!I:I,12)*LN(INDEX(出力表!C:C,12)+1)))), MAX(0.00000001, (1-(1/(1+EXP(-(INDEX(係数表!G:G,12) + $B373)))))*(EXP(INDEX(係数表!H:H,12) + INDEX(係数表!I:I,12)*LN(INDEX(出力表!C:C,12)+1)))))))</f>
        <v>90.384560342014922</v>
      </c>
      <c r="AI373" t="e">
        <f>MIN(100, MAX(0, (100*(INDEX(出力表!D:D,12))/(EXP(INDEX(係数表!B:B,12) + $C373) + (INDEX(出力表!D:D,12)))) + (乱数表!$X373*(Settings!B12/(((INDEX(出力表!D:D,12))+1)^INDEX(係数表!E:E,12)*INDEX(係数表!F:F,12))))))</f>
        <v>#VALUE!</v>
      </c>
      <c r="AJ373" t="e">
        <f>MIN(100, MAX(0, (INDEX(出力表!D:D,12))*AH373/MAX(AI373, Settings!B3)))</f>
        <v>#VALUE!</v>
      </c>
      <c r="AK373">
        <f>MIN(100, MAX(0, 100*BETAINV(乱数表!$M373, MAX(0.00000001, (1/(1+EXP(-(INDEX(係数表!G:G,13) + $B373))))*(EXP(INDEX(係数表!H:H,13) + INDEX(係数表!I:I,13)*LN(INDEX(出力表!C:C,13)+1)))), MAX(0.00000001, (1-(1/(1+EXP(-(INDEX(係数表!G:G,13) + $B373)))))*(EXP(INDEX(係数表!H:H,13) + INDEX(係数表!I:I,13)*LN(INDEX(出力表!C:C,13)+1)))))))</f>
        <v>98.742739622149458</v>
      </c>
      <c r="AL373" t="e">
        <f>MIN(100, MAX(0, (100*(INDEX(出力表!D:D,13))/(EXP(INDEX(係数表!B:B,13) + $C373) + (INDEX(出力表!D:D,13)))) + (乱数表!$Y373*(Settings!B12/(((INDEX(出力表!D:D,13))+1)^INDEX(係数表!E:E,13)*INDEX(係数表!F:F,13))))))</f>
        <v>#VALUE!</v>
      </c>
      <c r="AM373" t="e">
        <f>MIN(100, MAX(0, (INDEX(出力表!D:D,13))*AK373/MAX(AL373, Settings!B3)))</f>
        <v>#VALUE!</v>
      </c>
      <c r="AN373">
        <f>IF(ISNUMBER(F373), INDEX(出力表!B:B,2)*F373, 0)+IF(ISNUMBER(I373), INDEX(出力表!B:B,3)*I373, 0)+IF(ISNUMBER(L373), INDEX(出力表!B:B,4)*L373, 0)+IF(ISNUMBER(O373), INDEX(出力表!B:B,5)*O373, 0)+IF(ISNUMBER(R373), INDEX(出力表!B:B,6)*R373, 0)+IF(ISNUMBER(U373), INDEX(出力表!B:B,7)*U373, 0)+IF(ISNUMBER(X373), INDEX(出力表!B:B,8)*X373, 0)+IF(ISNUMBER(AA373), INDEX(出力表!B:B,9)*AA373, 0)+IF(ISNUMBER(AD373), INDEX(出力表!B:B,10)*AD373, 0)+IF(ISNUMBER(AG373), INDEX(出力表!B:B,11)*AG373, 0)+IF(ISNUMBER(AJ373), INDEX(出力表!B:B,12)*AJ373, 0)+IF(ISNUMBER(AM373), INDEX(出力表!B:B,13)*AM373, 0)</f>
        <v>0</v>
      </c>
      <c r="AO373">
        <f>IF(ISNUMBER(F373), INDEX(出力表!B:B,2), 0)+IF(ISNUMBER(I373), INDEX(出力表!B:B,3), 0)+IF(ISNUMBER(L373), INDEX(出力表!B:B,4), 0)+IF(ISNUMBER(O373), INDEX(出力表!B:B,5), 0)+IF(ISNUMBER(R373), INDEX(出力表!B:B,6), 0)+IF(ISNUMBER(U373), INDEX(出力表!B:B,7), 0)+IF(ISNUMBER(X373), INDEX(出力表!B:B,8), 0)+IF(ISNUMBER(AA373), INDEX(出力表!B:B,9), 0)+IF(ISNUMBER(AD373), INDEX(出力表!B:B,10), 0)+IF(ISNUMBER(AG373), INDEX(出力表!B:B,11), 0)+IF(ISNUMBER(AJ373), INDEX(出力表!B:B,12), 0)+IF(ISNUMBER(AM373), INDEX(出力表!B:B,13), 0)</f>
        <v>0</v>
      </c>
      <c r="AP373" t="str">
        <f t="shared" si="5"/>
        <v/>
      </c>
    </row>
    <row r="374" spans="1:42" x14ac:dyDescent="0.2">
      <c r="A374">
        <v>373</v>
      </c>
      <c r="B374">
        <f>IF(UPPER(Settings!B4)="TRUE", 乱数表!$Z374*Settings!B10, 0)</f>
        <v>-0.22039291278147877</v>
      </c>
      <c r="C374">
        <f>IF(UPPER(Settings!B4)="TRUE", 乱数表!$AA374*Settings!B11, 0)</f>
        <v>-9.5456546728965336E-2</v>
      </c>
      <c r="D374">
        <f>MIN(100, MAX(0, 100*BETAINV(乱数表!$B374, MAX(0.00000001, (1/(1+EXP(-(INDEX(係数表!G:G,2) + $B374))))*(EXP(INDEX(係数表!H:H,2) + INDEX(係数表!I:I,2)*LN(INDEX(出力表!C:C,2)+1)))), MAX(0.00000001, (1-(1/(1+EXP(-(INDEX(係数表!G:G,2) + $B374)))))*(EXP(INDEX(係数表!H:H,2) + INDEX(係数表!I:I,2)*LN(INDEX(出力表!C:C,2)+1)))))))</f>
        <v>99.512618651853927</v>
      </c>
      <c r="E374" t="e">
        <f>MIN(100, MAX(0, (100*(INDEX(出力表!D:D,2))/(EXP(INDEX(係数表!B:B,2) + $C374) + (INDEX(出力表!D:D,2)))) + (乱数表!$N374*(Settings!B12/(((INDEX(出力表!D:D,2))+1)^INDEX(係数表!E:E,2)*INDEX(係数表!F:F,2))))))</f>
        <v>#VALUE!</v>
      </c>
      <c r="F374" t="e">
        <f>MIN(100, MAX(0, (INDEX(出力表!D:D,2))*D374/MAX(E374, Settings!B3)))</f>
        <v>#VALUE!</v>
      </c>
      <c r="G374">
        <f>MIN(100, MAX(0, 100*BETAINV(乱数表!$C374, MAX(0.00000001, (1/(1+EXP(-(INDEX(係数表!G:G,3) + $B374))))*(EXP(INDEX(係数表!H:H,3) + INDEX(係数表!I:I,3)*LN(INDEX(出力表!C:C,3)+1)))), MAX(0.00000001, (1-(1/(1+EXP(-(INDEX(係数表!G:G,3) + $B374)))))*(EXP(INDEX(係数表!H:H,3) + INDEX(係数表!I:I,3)*LN(INDEX(出力表!C:C,3)+1)))))))</f>
        <v>84.91715360285869</v>
      </c>
      <c r="H374" t="e">
        <f>MIN(100, MAX(0, (100*(INDEX(出力表!D:D,3))/(EXP(INDEX(係数表!B:B,3) + $C374) + (INDEX(出力表!D:D,3)))) + (乱数表!$O374*(Settings!B12/(((INDEX(出力表!D:D,3))+1)^INDEX(係数表!E:E,3)*INDEX(係数表!F:F,3))))))</f>
        <v>#VALUE!</v>
      </c>
      <c r="I374" t="e">
        <f>MIN(100, MAX(0, (INDEX(出力表!D:D,3))*G374/MAX(H374, Settings!B3)))</f>
        <v>#VALUE!</v>
      </c>
      <c r="J374">
        <f>MIN(100, MAX(0, 100*BETAINV(乱数表!$D374, MAX(0.00000001, (1/(1+EXP(-(INDEX(係数表!G:G,4) + $B374))))*(EXP(INDEX(係数表!H:H,4) + INDEX(係数表!I:I,4)*LN(INDEX(出力表!C:C,4)+1)))), MAX(0.00000001, (1-(1/(1+EXP(-(INDEX(係数表!G:G,4) + $B374)))))*(EXP(INDEX(係数表!H:H,4) + INDEX(係数表!I:I,4)*LN(INDEX(出力表!C:C,4)+1)))))))</f>
        <v>73.383217863655162</v>
      </c>
      <c r="K374" t="e">
        <f>MIN(100, MAX(0, (100*(INDEX(出力表!D:D,4))/(EXP(INDEX(係数表!B:B,4) + $C374) + (INDEX(出力表!D:D,4)))) + (乱数表!$P374*(Settings!B12/(((INDEX(出力表!D:D,4))+1)^INDEX(係数表!E:E,4)*INDEX(係数表!F:F,4))))))</f>
        <v>#VALUE!</v>
      </c>
      <c r="L374" t="e">
        <f>MIN(100, MAX(0, (INDEX(出力表!D:D,4))*J374/MAX(K374, Settings!B3)))</f>
        <v>#VALUE!</v>
      </c>
      <c r="M374">
        <f>MIN(100, MAX(0, 100*BETAINV(乱数表!$E374, MAX(0.00000001, (1/(1+EXP(-(INDEX(係数表!G:G,5) + $B374))))*(EXP(INDEX(係数表!H:H,5) + INDEX(係数表!I:I,5)*LN(INDEX(出力表!C:C,5)+1)))), MAX(0.00000001, (1-(1/(1+EXP(-(INDEX(係数表!G:G,5) + $B374)))))*(EXP(INDEX(係数表!H:H,5) + INDEX(係数表!I:I,5)*LN(INDEX(出力表!C:C,5)+1)))))))</f>
        <v>74.673878918829786</v>
      </c>
      <c r="N374" t="e">
        <f>MIN(100, MAX(0, (100*(INDEX(出力表!D:D,5))/(EXP(INDEX(係数表!B:B,5) + $C374) + (INDEX(出力表!D:D,5)))) + (乱数表!$Q374*(Settings!B12/(((INDEX(出力表!D:D,5))+1)^INDEX(係数表!E:E,5)*INDEX(係数表!F:F,5))))))</f>
        <v>#VALUE!</v>
      </c>
      <c r="O374" t="e">
        <f>MIN(100, MAX(0, (INDEX(出力表!D:D,5))*M374/MAX(N374, Settings!B3)))</f>
        <v>#VALUE!</v>
      </c>
      <c r="P374">
        <f>MIN(100, MAX(0, 100*BETAINV(乱数表!$F374, MAX(0.00000001, (1/(1+EXP(-(INDEX(係数表!G:G,6) + $B374))))*(EXP(INDEX(係数表!H:H,6) + INDEX(係数表!I:I,6)*LN(INDEX(出力表!C:C,6)+1)))), MAX(0.00000001, (1-(1/(1+EXP(-(INDEX(係数表!G:G,6) + $B374)))))*(EXP(INDEX(係数表!H:H,6) + INDEX(係数表!I:I,6)*LN(INDEX(出力表!C:C,6)+1)))))))</f>
        <v>73.06052435640423</v>
      </c>
      <c r="Q374" t="e">
        <f>MIN(100, MAX(0, (100*(INDEX(出力表!D:D,6))/(EXP(INDEX(係数表!B:B,6) + $C374) + (INDEX(出力表!D:D,6)))) + (乱数表!$R374*(Settings!B12/(((INDEX(出力表!D:D,6))+1)^INDEX(係数表!E:E,6)*INDEX(係数表!F:F,6))))))</f>
        <v>#VALUE!</v>
      </c>
      <c r="R374" t="e">
        <f>MIN(100, MAX(0, (INDEX(出力表!D:D,6))*P374/MAX(Q374, Settings!B3)))</f>
        <v>#VALUE!</v>
      </c>
      <c r="S374">
        <f>MIN(100, MAX(0, 100*BETAINV(乱数表!$G374, MAX(0.00000001, (1/(1+EXP(-(INDEX(係数表!G:G,7) + $B374))))*(EXP(INDEX(係数表!H:H,7) + INDEX(係数表!I:I,7)*LN(INDEX(出力表!C:C,7)+1)))), MAX(0.00000001, (1-(1/(1+EXP(-(INDEX(係数表!G:G,7) + $B374)))))*(EXP(INDEX(係数表!H:H,7) + INDEX(係数表!I:I,7)*LN(INDEX(出力表!C:C,7)+1)))))))</f>
        <v>81.396798295539625</v>
      </c>
      <c r="T374" t="e">
        <f>MIN(100, MAX(0, (100*(INDEX(出力表!D:D,7))/(EXP(INDEX(係数表!B:B,7) + $C374) + (INDEX(出力表!D:D,7)))) + (乱数表!$S374*(Settings!B12/(((INDEX(出力表!D:D,7))+1)^INDEX(係数表!E:E,7)*INDEX(係数表!F:F,7))))))</f>
        <v>#VALUE!</v>
      </c>
      <c r="U374" t="e">
        <f>MIN(100, MAX(0, (INDEX(出力表!D:D,7))*S374/MAX(T374, Settings!B3)))</f>
        <v>#VALUE!</v>
      </c>
      <c r="V374">
        <f>MIN(100, MAX(0, 100*BETAINV(乱数表!$H374, MAX(0.00000001, (1/(1+EXP(-(INDEX(係数表!G:G,8) + $B374))))*(EXP(INDEX(係数表!H:H,8) + INDEX(係数表!I:I,8)*LN(INDEX(出力表!C:C,8)+1)))), MAX(0.00000001, (1-(1/(1+EXP(-(INDEX(係数表!G:G,8) + $B374)))))*(EXP(INDEX(係数表!H:H,8) + INDEX(係数表!I:I,8)*LN(INDEX(出力表!C:C,8)+1)))))))</f>
        <v>58.570605762206199</v>
      </c>
      <c r="W374" t="e">
        <f>MIN(100, MAX(0, (100*(INDEX(出力表!D:D,8))/(EXP(INDEX(係数表!B:B,8) + $C374) + (INDEX(出力表!D:D,8)))) + (乱数表!$T374*(Settings!B12/(((INDEX(出力表!D:D,8))+1)^INDEX(係数表!E:E,8)*INDEX(係数表!F:F,8))))))</f>
        <v>#VALUE!</v>
      </c>
      <c r="X374" t="e">
        <f>MIN(100, MAX(0, (INDEX(出力表!D:D,8))*V374/MAX(W374, Settings!B3)))</f>
        <v>#VALUE!</v>
      </c>
      <c r="Y374">
        <f>MIN(100, MAX(0, 100*BETAINV(乱数表!$I374, MAX(0.00000001, (1/(1+EXP(-(INDEX(係数表!G:G,9) + $B374))))*(EXP(INDEX(係数表!H:H,9) + INDEX(係数表!I:I,9)*LN(INDEX(出力表!C:C,9)+1)))), MAX(0.00000001, (1-(1/(1+EXP(-(INDEX(係数表!G:G,9) + $B374)))))*(EXP(INDEX(係数表!H:H,9) + INDEX(係数表!I:I,9)*LN(INDEX(出力表!C:C,9)+1)))))))</f>
        <v>78.9455638040492</v>
      </c>
      <c r="Z374" t="e">
        <f>MIN(100, MAX(0, (100*(INDEX(出力表!D:D,9))/(EXP(INDEX(係数表!B:B,9) + $C374) + (INDEX(出力表!D:D,9)))) + (乱数表!$U374*(Settings!B12/(((INDEX(出力表!D:D,9))+1)^INDEX(係数表!E:E,9)*INDEX(係数表!F:F,9))))))</f>
        <v>#VALUE!</v>
      </c>
      <c r="AA374" t="e">
        <f>MIN(100, MAX(0, (INDEX(出力表!D:D,9))*Y374/MAX(Z374, Settings!B3)))</f>
        <v>#VALUE!</v>
      </c>
      <c r="AB374">
        <f>MIN(100, MAX(0, 100*BETAINV(乱数表!$J374, MAX(0.00000001, (1/(1+EXP(-(INDEX(係数表!G:G,10) + $B374))))*(EXP(INDEX(係数表!H:H,10) + INDEX(係数表!I:I,10)*LN(INDEX(出力表!C:C,10)+1)))), MAX(0.00000001, (1-(1/(1+EXP(-(INDEX(係数表!G:G,10) + $B374)))))*(EXP(INDEX(係数表!H:H,10) + INDEX(係数表!I:I,10)*LN(INDEX(出力表!C:C,10)+1)))))))</f>
        <v>86.952838275120087</v>
      </c>
      <c r="AC374" t="e">
        <f>MIN(100, MAX(0, (100*(INDEX(出力表!D:D,10))/(EXP(INDEX(係数表!B:B,10) + $C374) + (INDEX(出力表!D:D,10)))) + (乱数表!$V374*(Settings!B12/(((INDEX(出力表!D:D,10))+1)^INDEX(係数表!E:E,10)*INDEX(係数表!F:F,10))))))</f>
        <v>#VALUE!</v>
      </c>
      <c r="AD374" t="e">
        <f>MIN(100, MAX(0, (INDEX(出力表!D:D,10))*AB374/MAX(AC374, Settings!B3)))</f>
        <v>#VALUE!</v>
      </c>
      <c r="AE374">
        <f>MIN(100, MAX(0, 100*BETAINV(乱数表!$K374, MAX(0.00000001, (1/(1+EXP(-(INDEX(係数表!G:G,11) + $B374))))*(EXP(INDEX(係数表!H:H,11) + INDEX(係数表!I:I,11)*LN(INDEX(出力表!C:C,11)+1)))), MAX(0.00000001, (1-(1/(1+EXP(-(INDEX(係数表!G:G,11) + $B374)))))*(EXP(INDEX(係数表!H:H,11) + INDEX(係数表!I:I,11)*LN(INDEX(出力表!C:C,11)+1)))))))</f>
        <v>74.361447219419659</v>
      </c>
      <c r="AF374" t="e">
        <f>MIN(100, MAX(0, (100*(INDEX(出力表!D:D,11))/(EXP(INDEX(係数表!B:B,11) + $C374) + (INDEX(出力表!D:D,11)))) + (乱数表!$W374*(Settings!B12/(((INDEX(出力表!D:D,11))+1)^INDEX(係数表!E:E,11)*INDEX(係数表!F:F,11))))))</f>
        <v>#VALUE!</v>
      </c>
      <c r="AG374" t="e">
        <f>MIN(100, MAX(0, (INDEX(出力表!D:D,11))*AE374/MAX(AF374, Settings!B3)))</f>
        <v>#VALUE!</v>
      </c>
      <c r="AH374">
        <f>MIN(100, MAX(0, 100*BETAINV(乱数表!$L374, MAX(0.00000001, (1/(1+EXP(-(INDEX(係数表!G:G,12) + $B374))))*(EXP(INDEX(係数表!H:H,12) + INDEX(係数表!I:I,12)*LN(INDEX(出力表!C:C,12)+1)))), MAX(0.00000001, (1-(1/(1+EXP(-(INDEX(係数表!G:G,12) + $B374)))))*(EXP(INDEX(係数表!H:H,12) + INDEX(係数表!I:I,12)*LN(INDEX(出力表!C:C,12)+1)))))))</f>
        <v>99.495652868141235</v>
      </c>
      <c r="AI374" t="e">
        <f>MIN(100, MAX(0, (100*(INDEX(出力表!D:D,12))/(EXP(INDEX(係数表!B:B,12) + $C374) + (INDEX(出力表!D:D,12)))) + (乱数表!$X374*(Settings!B12/(((INDEX(出力表!D:D,12))+1)^INDEX(係数表!E:E,12)*INDEX(係数表!F:F,12))))))</f>
        <v>#VALUE!</v>
      </c>
      <c r="AJ374" t="e">
        <f>MIN(100, MAX(0, (INDEX(出力表!D:D,12))*AH374/MAX(AI374, Settings!B3)))</f>
        <v>#VALUE!</v>
      </c>
      <c r="AK374">
        <f>MIN(100, MAX(0, 100*BETAINV(乱数表!$M374, MAX(0.00000001, (1/(1+EXP(-(INDEX(係数表!G:G,13) + $B374))))*(EXP(INDEX(係数表!H:H,13) + INDEX(係数表!I:I,13)*LN(INDEX(出力表!C:C,13)+1)))), MAX(0.00000001, (1-(1/(1+EXP(-(INDEX(係数表!G:G,13) + $B374)))))*(EXP(INDEX(係数表!H:H,13) + INDEX(係数表!I:I,13)*LN(INDEX(出力表!C:C,13)+1)))))))</f>
        <v>78.793725716062596</v>
      </c>
      <c r="AL374" t="e">
        <f>MIN(100, MAX(0, (100*(INDEX(出力表!D:D,13))/(EXP(INDEX(係数表!B:B,13) + $C374) + (INDEX(出力表!D:D,13)))) + (乱数表!$Y374*(Settings!B12/(((INDEX(出力表!D:D,13))+1)^INDEX(係数表!E:E,13)*INDEX(係数表!F:F,13))))))</f>
        <v>#VALUE!</v>
      </c>
      <c r="AM374" t="e">
        <f>MIN(100, MAX(0, (INDEX(出力表!D:D,13))*AK374/MAX(AL374, Settings!B3)))</f>
        <v>#VALUE!</v>
      </c>
      <c r="AN374">
        <f>IF(ISNUMBER(F374), INDEX(出力表!B:B,2)*F374, 0)+IF(ISNUMBER(I374), INDEX(出力表!B:B,3)*I374, 0)+IF(ISNUMBER(L374), INDEX(出力表!B:B,4)*L374, 0)+IF(ISNUMBER(O374), INDEX(出力表!B:B,5)*O374, 0)+IF(ISNUMBER(R374), INDEX(出力表!B:B,6)*R374, 0)+IF(ISNUMBER(U374), INDEX(出力表!B:B,7)*U374, 0)+IF(ISNUMBER(X374), INDEX(出力表!B:B,8)*X374, 0)+IF(ISNUMBER(AA374), INDEX(出力表!B:B,9)*AA374, 0)+IF(ISNUMBER(AD374), INDEX(出力表!B:B,10)*AD374, 0)+IF(ISNUMBER(AG374), INDEX(出力表!B:B,11)*AG374, 0)+IF(ISNUMBER(AJ374), INDEX(出力表!B:B,12)*AJ374, 0)+IF(ISNUMBER(AM374), INDEX(出力表!B:B,13)*AM374, 0)</f>
        <v>0</v>
      </c>
      <c r="AO374">
        <f>IF(ISNUMBER(F374), INDEX(出力表!B:B,2), 0)+IF(ISNUMBER(I374), INDEX(出力表!B:B,3), 0)+IF(ISNUMBER(L374), INDEX(出力表!B:B,4), 0)+IF(ISNUMBER(O374), INDEX(出力表!B:B,5), 0)+IF(ISNUMBER(R374), INDEX(出力表!B:B,6), 0)+IF(ISNUMBER(U374), INDEX(出力表!B:B,7), 0)+IF(ISNUMBER(X374), INDEX(出力表!B:B,8), 0)+IF(ISNUMBER(AA374), INDEX(出力表!B:B,9), 0)+IF(ISNUMBER(AD374), INDEX(出力表!B:B,10), 0)+IF(ISNUMBER(AG374), INDEX(出力表!B:B,11), 0)+IF(ISNUMBER(AJ374), INDEX(出力表!B:B,12), 0)+IF(ISNUMBER(AM374), INDEX(出力表!B:B,13), 0)</f>
        <v>0</v>
      </c>
      <c r="AP374" t="str">
        <f t="shared" si="5"/>
        <v/>
      </c>
    </row>
    <row r="375" spans="1:42" x14ac:dyDescent="0.2">
      <c r="A375">
        <v>374</v>
      </c>
      <c r="B375">
        <f>IF(UPPER(Settings!B4)="TRUE", 乱数表!$Z375*Settings!B10, 0)</f>
        <v>-0.56615381080798921</v>
      </c>
      <c r="C375">
        <f>IF(UPPER(Settings!B4)="TRUE", 乱数表!$AA375*Settings!B11, 0)</f>
        <v>-3.7069809707976083E-2</v>
      </c>
      <c r="D375">
        <f>MIN(100, MAX(0, 100*BETAINV(乱数表!$B375, MAX(0.00000001, (1/(1+EXP(-(INDEX(係数表!G:G,2) + $B375))))*(EXP(INDEX(係数表!H:H,2) + INDEX(係数表!I:I,2)*LN(INDEX(出力表!C:C,2)+1)))), MAX(0.00000001, (1-(1/(1+EXP(-(INDEX(係数表!G:G,2) + $B375)))))*(EXP(INDEX(係数表!H:H,2) + INDEX(係数表!I:I,2)*LN(INDEX(出力表!C:C,2)+1)))))))</f>
        <v>87.428547608286237</v>
      </c>
      <c r="E375" t="e">
        <f>MIN(100, MAX(0, (100*(INDEX(出力表!D:D,2))/(EXP(INDEX(係数表!B:B,2) + $C375) + (INDEX(出力表!D:D,2)))) + (乱数表!$N375*(Settings!B12/(((INDEX(出力表!D:D,2))+1)^INDEX(係数表!E:E,2)*INDEX(係数表!F:F,2))))))</f>
        <v>#VALUE!</v>
      </c>
      <c r="F375" t="e">
        <f>MIN(100, MAX(0, (INDEX(出力表!D:D,2))*D375/MAX(E375, Settings!B3)))</f>
        <v>#VALUE!</v>
      </c>
      <c r="G375">
        <f>MIN(100, MAX(0, 100*BETAINV(乱数表!$C375, MAX(0.00000001, (1/(1+EXP(-(INDEX(係数表!G:G,3) + $B375))))*(EXP(INDEX(係数表!H:H,3) + INDEX(係数表!I:I,3)*LN(INDEX(出力表!C:C,3)+1)))), MAX(0.00000001, (1-(1/(1+EXP(-(INDEX(係数表!G:G,3) + $B375)))))*(EXP(INDEX(係数表!H:H,3) + INDEX(係数表!I:I,3)*LN(INDEX(出力表!C:C,3)+1)))))))</f>
        <v>87.779877673517277</v>
      </c>
      <c r="H375" t="e">
        <f>MIN(100, MAX(0, (100*(INDEX(出力表!D:D,3))/(EXP(INDEX(係数表!B:B,3) + $C375) + (INDEX(出力表!D:D,3)))) + (乱数表!$O375*(Settings!B12/(((INDEX(出力表!D:D,3))+1)^INDEX(係数表!E:E,3)*INDEX(係数表!F:F,3))))))</f>
        <v>#VALUE!</v>
      </c>
      <c r="I375" t="e">
        <f>MIN(100, MAX(0, (INDEX(出力表!D:D,3))*G375/MAX(H375, Settings!B3)))</f>
        <v>#VALUE!</v>
      </c>
      <c r="J375">
        <f>MIN(100, MAX(0, 100*BETAINV(乱数表!$D375, MAX(0.00000001, (1/(1+EXP(-(INDEX(係数表!G:G,4) + $B375))))*(EXP(INDEX(係数表!H:H,4) + INDEX(係数表!I:I,4)*LN(INDEX(出力表!C:C,4)+1)))), MAX(0.00000001, (1-(1/(1+EXP(-(INDEX(係数表!G:G,4) + $B375)))))*(EXP(INDEX(係数表!H:H,4) + INDEX(係数表!I:I,4)*LN(INDEX(出力表!C:C,4)+1)))))))</f>
        <v>82.293757162628651</v>
      </c>
      <c r="K375" t="e">
        <f>MIN(100, MAX(0, (100*(INDEX(出力表!D:D,4))/(EXP(INDEX(係数表!B:B,4) + $C375) + (INDEX(出力表!D:D,4)))) + (乱数表!$P375*(Settings!B12/(((INDEX(出力表!D:D,4))+1)^INDEX(係数表!E:E,4)*INDEX(係数表!F:F,4))))))</f>
        <v>#VALUE!</v>
      </c>
      <c r="L375" t="e">
        <f>MIN(100, MAX(0, (INDEX(出力表!D:D,4))*J375/MAX(K375, Settings!B3)))</f>
        <v>#VALUE!</v>
      </c>
      <c r="M375">
        <f>MIN(100, MAX(0, 100*BETAINV(乱数表!$E375, MAX(0.00000001, (1/(1+EXP(-(INDEX(係数表!G:G,5) + $B375))))*(EXP(INDEX(係数表!H:H,5) + INDEX(係数表!I:I,5)*LN(INDEX(出力表!C:C,5)+1)))), MAX(0.00000001, (1-(1/(1+EXP(-(INDEX(係数表!G:G,5) + $B375)))))*(EXP(INDEX(係数表!H:H,5) + INDEX(係数表!I:I,5)*LN(INDEX(出力表!C:C,5)+1)))))))</f>
        <v>99.25373673722298</v>
      </c>
      <c r="N375" t="e">
        <f>MIN(100, MAX(0, (100*(INDEX(出力表!D:D,5))/(EXP(INDEX(係数表!B:B,5) + $C375) + (INDEX(出力表!D:D,5)))) + (乱数表!$Q375*(Settings!B12/(((INDEX(出力表!D:D,5))+1)^INDEX(係数表!E:E,5)*INDEX(係数表!F:F,5))))))</f>
        <v>#VALUE!</v>
      </c>
      <c r="O375" t="e">
        <f>MIN(100, MAX(0, (INDEX(出力表!D:D,5))*M375/MAX(N375, Settings!B3)))</f>
        <v>#VALUE!</v>
      </c>
      <c r="P375">
        <f>MIN(100, MAX(0, 100*BETAINV(乱数表!$F375, MAX(0.00000001, (1/(1+EXP(-(INDEX(係数表!G:G,6) + $B375))))*(EXP(INDEX(係数表!H:H,6) + INDEX(係数表!I:I,6)*LN(INDEX(出力表!C:C,6)+1)))), MAX(0.00000001, (1-(1/(1+EXP(-(INDEX(係数表!G:G,6) + $B375)))))*(EXP(INDEX(係数表!H:H,6) + INDEX(係数表!I:I,6)*LN(INDEX(出力表!C:C,6)+1)))))))</f>
        <v>95.254832076974225</v>
      </c>
      <c r="Q375" t="e">
        <f>MIN(100, MAX(0, (100*(INDEX(出力表!D:D,6))/(EXP(INDEX(係数表!B:B,6) + $C375) + (INDEX(出力表!D:D,6)))) + (乱数表!$R375*(Settings!B12/(((INDEX(出力表!D:D,6))+1)^INDEX(係数表!E:E,6)*INDEX(係数表!F:F,6))))))</f>
        <v>#VALUE!</v>
      </c>
      <c r="R375" t="e">
        <f>MIN(100, MAX(0, (INDEX(出力表!D:D,6))*P375/MAX(Q375, Settings!B3)))</f>
        <v>#VALUE!</v>
      </c>
      <c r="S375">
        <f>MIN(100, MAX(0, 100*BETAINV(乱数表!$G375, MAX(0.00000001, (1/(1+EXP(-(INDEX(係数表!G:G,7) + $B375))))*(EXP(INDEX(係数表!H:H,7) + INDEX(係数表!I:I,7)*LN(INDEX(出力表!C:C,7)+1)))), MAX(0.00000001, (1-(1/(1+EXP(-(INDEX(係数表!G:G,7) + $B375)))))*(EXP(INDEX(係数表!H:H,7) + INDEX(係数表!I:I,7)*LN(INDEX(出力表!C:C,7)+1)))))))</f>
        <v>76.275004782086015</v>
      </c>
      <c r="T375" t="e">
        <f>MIN(100, MAX(0, (100*(INDEX(出力表!D:D,7))/(EXP(INDEX(係数表!B:B,7) + $C375) + (INDEX(出力表!D:D,7)))) + (乱数表!$S375*(Settings!B12/(((INDEX(出力表!D:D,7))+1)^INDEX(係数表!E:E,7)*INDEX(係数表!F:F,7))))))</f>
        <v>#VALUE!</v>
      </c>
      <c r="U375" t="e">
        <f>MIN(100, MAX(0, (INDEX(出力表!D:D,7))*S375/MAX(T375, Settings!B3)))</f>
        <v>#VALUE!</v>
      </c>
      <c r="V375">
        <f>MIN(100, MAX(0, 100*BETAINV(乱数表!$H375, MAX(0.00000001, (1/(1+EXP(-(INDEX(係数表!G:G,8) + $B375))))*(EXP(INDEX(係数表!H:H,8) + INDEX(係数表!I:I,8)*LN(INDEX(出力表!C:C,8)+1)))), MAX(0.00000001, (1-(1/(1+EXP(-(INDEX(係数表!G:G,8) + $B375)))))*(EXP(INDEX(係数表!H:H,8) + INDEX(係数表!I:I,8)*LN(INDEX(出力表!C:C,8)+1)))))))</f>
        <v>90.09253899004743</v>
      </c>
      <c r="W375" t="e">
        <f>MIN(100, MAX(0, (100*(INDEX(出力表!D:D,8))/(EXP(INDEX(係数表!B:B,8) + $C375) + (INDEX(出力表!D:D,8)))) + (乱数表!$T375*(Settings!B12/(((INDEX(出力表!D:D,8))+1)^INDEX(係数表!E:E,8)*INDEX(係数表!F:F,8))))))</f>
        <v>#VALUE!</v>
      </c>
      <c r="X375" t="e">
        <f>MIN(100, MAX(0, (INDEX(出力表!D:D,8))*V375/MAX(W375, Settings!B3)))</f>
        <v>#VALUE!</v>
      </c>
      <c r="Y375">
        <f>MIN(100, MAX(0, 100*BETAINV(乱数表!$I375, MAX(0.00000001, (1/(1+EXP(-(INDEX(係数表!G:G,9) + $B375))))*(EXP(INDEX(係数表!H:H,9) + INDEX(係数表!I:I,9)*LN(INDEX(出力表!C:C,9)+1)))), MAX(0.00000001, (1-(1/(1+EXP(-(INDEX(係数表!G:G,9) + $B375)))))*(EXP(INDEX(係数表!H:H,9) + INDEX(係数表!I:I,9)*LN(INDEX(出力表!C:C,9)+1)))))))</f>
        <v>88.009578903327977</v>
      </c>
      <c r="Z375" t="e">
        <f>MIN(100, MAX(0, (100*(INDEX(出力表!D:D,9))/(EXP(INDEX(係数表!B:B,9) + $C375) + (INDEX(出力表!D:D,9)))) + (乱数表!$U375*(Settings!B12/(((INDEX(出力表!D:D,9))+1)^INDEX(係数表!E:E,9)*INDEX(係数表!F:F,9))))))</f>
        <v>#VALUE!</v>
      </c>
      <c r="AA375" t="e">
        <f>MIN(100, MAX(0, (INDEX(出力表!D:D,9))*Y375/MAX(Z375, Settings!B3)))</f>
        <v>#VALUE!</v>
      </c>
      <c r="AB375">
        <f>MIN(100, MAX(0, 100*BETAINV(乱数表!$J375, MAX(0.00000001, (1/(1+EXP(-(INDEX(係数表!G:G,10) + $B375))))*(EXP(INDEX(係数表!H:H,10) + INDEX(係数表!I:I,10)*LN(INDEX(出力表!C:C,10)+1)))), MAX(0.00000001, (1-(1/(1+EXP(-(INDEX(係数表!G:G,10) + $B375)))))*(EXP(INDEX(係数表!H:H,10) + INDEX(係数表!I:I,10)*LN(INDEX(出力表!C:C,10)+1)))))))</f>
        <v>80.825564898918472</v>
      </c>
      <c r="AC375" t="e">
        <f>MIN(100, MAX(0, (100*(INDEX(出力表!D:D,10))/(EXP(INDEX(係数表!B:B,10) + $C375) + (INDEX(出力表!D:D,10)))) + (乱数表!$V375*(Settings!B12/(((INDEX(出力表!D:D,10))+1)^INDEX(係数表!E:E,10)*INDEX(係数表!F:F,10))))))</f>
        <v>#VALUE!</v>
      </c>
      <c r="AD375" t="e">
        <f>MIN(100, MAX(0, (INDEX(出力表!D:D,10))*AB375/MAX(AC375, Settings!B3)))</f>
        <v>#VALUE!</v>
      </c>
      <c r="AE375">
        <f>MIN(100, MAX(0, 100*BETAINV(乱数表!$K375, MAX(0.00000001, (1/(1+EXP(-(INDEX(係数表!G:G,11) + $B375))))*(EXP(INDEX(係数表!H:H,11) + INDEX(係数表!I:I,11)*LN(INDEX(出力表!C:C,11)+1)))), MAX(0.00000001, (1-(1/(1+EXP(-(INDEX(係数表!G:G,11) + $B375)))))*(EXP(INDEX(係数表!H:H,11) + INDEX(係数表!I:I,11)*LN(INDEX(出力表!C:C,11)+1)))))))</f>
        <v>95.699480671911942</v>
      </c>
      <c r="AF375" t="e">
        <f>MIN(100, MAX(0, (100*(INDEX(出力表!D:D,11))/(EXP(INDEX(係数表!B:B,11) + $C375) + (INDEX(出力表!D:D,11)))) + (乱数表!$W375*(Settings!B12/(((INDEX(出力表!D:D,11))+1)^INDEX(係数表!E:E,11)*INDEX(係数表!F:F,11))))))</f>
        <v>#VALUE!</v>
      </c>
      <c r="AG375" t="e">
        <f>MIN(100, MAX(0, (INDEX(出力表!D:D,11))*AE375/MAX(AF375, Settings!B3)))</f>
        <v>#VALUE!</v>
      </c>
      <c r="AH375">
        <f>MIN(100, MAX(0, 100*BETAINV(乱数表!$L375, MAX(0.00000001, (1/(1+EXP(-(INDEX(係数表!G:G,12) + $B375))))*(EXP(INDEX(係数表!H:H,12) + INDEX(係数表!I:I,12)*LN(INDEX(出力表!C:C,12)+1)))), MAX(0.00000001, (1-(1/(1+EXP(-(INDEX(係数表!G:G,12) + $B375)))))*(EXP(INDEX(係数表!H:H,12) + INDEX(係数表!I:I,12)*LN(INDEX(出力表!C:C,12)+1)))))))</f>
        <v>90.829546190532469</v>
      </c>
      <c r="AI375" t="e">
        <f>MIN(100, MAX(0, (100*(INDEX(出力表!D:D,12))/(EXP(INDEX(係数表!B:B,12) + $C375) + (INDEX(出力表!D:D,12)))) + (乱数表!$X375*(Settings!B12/(((INDEX(出力表!D:D,12))+1)^INDEX(係数表!E:E,12)*INDEX(係数表!F:F,12))))))</f>
        <v>#VALUE!</v>
      </c>
      <c r="AJ375" t="e">
        <f>MIN(100, MAX(0, (INDEX(出力表!D:D,12))*AH375/MAX(AI375, Settings!B3)))</f>
        <v>#VALUE!</v>
      </c>
      <c r="AK375">
        <f>MIN(100, MAX(0, 100*BETAINV(乱数表!$M375, MAX(0.00000001, (1/(1+EXP(-(INDEX(係数表!G:G,13) + $B375))))*(EXP(INDEX(係数表!H:H,13) + INDEX(係数表!I:I,13)*LN(INDEX(出力表!C:C,13)+1)))), MAX(0.00000001, (1-(1/(1+EXP(-(INDEX(係数表!G:G,13) + $B375)))))*(EXP(INDEX(係数表!H:H,13) + INDEX(係数表!I:I,13)*LN(INDEX(出力表!C:C,13)+1)))))))</f>
        <v>84.143593957207074</v>
      </c>
      <c r="AL375" t="e">
        <f>MIN(100, MAX(0, (100*(INDEX(出力表!D:D,13))/(EXP(INDEX(係数表!B:B,13) + $C375) + (INDEX(出力表!D:D,13)))) + (乱数表!$Y375*(Settings!B12/(((INDEX(出力表!D:D,13))+1)^INDEX(係数表!E:E,13)*INDEX(係数表!F:F,13))))))</f>
        <v>#VALUE!</v>
      </c>
      <c r="AM375" t="e">
        <f>MIN(100, MAX(0, (INDEX(出力表!D:D,13))*AK375/MAX(AL375, Settings!B3)))</f>
        <v>#VALUE!</v>
      </c>
      <c r="AN375">
        <f>IF(ISNUMBER(F375), INDEX(出力表!B:B,2)*F375, 0)+IF(ISNUMBER(I375), INDEX(出力表!B:B,3)*I375, 0)+IF(ISNUMBER(L375), INDEX(出力表!B:B,4)*L375, 0)+IF(ISNUMBER(O375), INDEX(出力表!B:B,5)*O375, 0)+IF(ISNUMBER(R375), INDEX(出力表!B:B,6)*R375, 0)+IF(ISNUMBER(U375), INDEX(出力表!B:B,7)*U375, 0)+IF(ISNUMBER(X375), INDEX(出力表!B:B,8)*X375, 0)+IF(ISNUMBER(AA375), INDEX(出力表!B:B,9)*AA375, 0)+IF(ISNUMBER(AD375), INDEX(出力表!B:B,10)*AD375, 0)+IF(ISNUMBER(AG375), INDEX(出力表!B:B,11)*AG375, 0)+IF(ISNUMBER(AJ375), INDEX(出力表!B:B,12)*AJ375, 0)+IF(ISNUMBER(AM375), INDEX(出力表!B:B,13)*AM375, 0)</f>
        <v>0</v>
      </c>
      <c r="AO375">
        <f>IF(ISNUMBER(F375), INDEX(出力表!B:B,2), 0)+IF(ISNUMBER(I375), INDEX(出力表!B:B,3), 0)+IF(ISNUMBER(L375), INDEX(出力表!B:B,4), 0)+IF(ISNUMBER(O375), INDEX(出力表!B:B,5), 0)+IF(ISNUMBER(R375), INDEX(出力表!B:B,6), 0)+IF(ISNUMBER(U375), INDEX(出力表!B:B,7), 0)+IF(ISNUMBER(X375), INDEX(出力表!B:B,8), 0)+IF(ISNUMBER(AA375), INDEX(出力表!B:B,9), 0)+IF(ISNUMBER(AD375), INDEX(出力表!B:B,10), 0)+IF(ISNUMBER(AG375), INDEX(出力表!B:B,11), 0)+IF(ISNUMBER(AJ375), INDEX(出力表!B:B,12), 0)+IF(ISNUMBER(AM375), INDEX(出力表!B:B,13), 0)</f>
        <v>0</v>
      </c>
      <c r="AP375" t="str">
        <f t="shared" si="5"/>
        <v/>
      </c>
    </row>
    <row r="376" spans="1:42" x14ac:dyDescent="0.2">
      <c r="A376">
        <v>375</v>
      </c>
      <c r="B376">
        <f>IF(UPPER(Settings!B4)="TRUE", 乱数表!$Z376*Settings!B10, 0)</f>
        <v>-0.39567622085018</v>
      </c>
      <c r="C376">
        <f>IF(UPPER(Settings!B4)="TRUE", 乱数表!$AA376*Settings!B11, 0)</f>
        <v>-5.5218953839265075E-2</v>
      </c>
      <c r="D376">
        <f>MIN(100, MAX(0, 100*BETAINV(乱数表!$B376, MAX(0.00000001, (1/(1+EXP(-(INDEX(係数表!G:G,2) + $B376))))*(EXP(INDEX(係数表!H:H,2) + INDEX(係数表!I:I,2)*LN(INDEX(出力表!C:C,2)+1)))), MAX(0.00000001, (1-(1/(1+EXP(-(INDEX(係数表!G:G,2) + $B376)))))*(EXP(INDEX(係数表!H:H,2) + INDEX(係数表!I:I,2)*LN(INDEX(出力表!C:C,2)+1)))))))</f>
        <v>92.50901258649931</v>
      </c>
      <c r="E376" t="e">
        <f>MIN(100, MAX(0, (100*(INDEX(出力表!D:D,2))/(EXP(INDEX(係数表!B:B,2) + $C376) + (INDEX(出力表!D:D,2)))) + (乱数表!$N376*(Settings!B12/(((INDEX(出力表!D:D,2))+1)^INDEX(係数表!E:E,2)*INDEX(係数表!F:F,2))))))</f>
        <v>#VALUE!</v>
      </c>
      <c r="F376" t="e">
        <f>MIN(100, MAX(0, (INDEX(出力表!D:D,2))*D376/MAX(E376, Settings!B3)))</f>
        <v>#VALUE!</v>
      </c>
      <c r="G376">
        <f>MIN(100, MAX(0, 100*BETAINV(乱数表!$C376, MAX(0.00000001, (1/(1+EXP(-(INDEX(係数表!G:G,3) + $B376))))*(EXP(INDEX(係数表!H:H,3) + INDEX(係数表!I:I,3)*LN(INDEX(出力表!C:C,3)+1)))), MAX(0.00000001, (1-(1/(1+EXP(-(INDEX(係数表!G:G,3) + $B376)))))*(EXP(INDEX(係数表!H:H,3) + INDEX(係数表!I:I,3)*LN(INDEX(出力表!C:C,3)+1)))))))</f>
        <v>92.693888774602584</v>
      </c>
      <c r="H376" t="e">
        <f>MIN(100, MAX(0, (100*(INDEX(出力表!D:D,3))/(EXP(INDEX(係数表!B:B,3) + $C376) + (INDEX(出力表!D:D,3)))) + (乱数表!$O376*(Settings!B12/(((INDEX(出力表!D:D,3))+1)^INDEX(係数表!E:E,3)*INDEX(係数表!F:F,3))))))</f>
        <v>#VALUE!</v>
      </c>
      <c r="I376" t="e">
        <f>MIN(100, MAX(0, (INDEX(出力表!D:D,3))*G376/MAX(H376, Settings!B3)))</f>
        <v>#VALUE!</v>
      </c>
      <c r="J376">
        <f>MIN(100, MAX(0, 100*BETAINV(乱数表!$D376, MAX(0.00000001, (1/(1+EXP(-(INDEX(係数表!G:G,4) + $B376))))*(EXP(INDEX(係数表!H:H,4) + INDEX(係数表!I:I,4)*LN(INDEX(出力表!C:C,4)+1)))), MAX(0.00000001, (1-(1/(1+EXP(-(INDEX(係数表!G:G,4) + $B376)))))*(EXP(INDEX(係数表!H:H,4) + INDEX(係数表!I:I,4)*LN(INDEX(出力表!C:C,4)+1)))))))</f>
        <v>81.074381821352276</v>
      </c>
      <c r="K376" t="e">
        <f>MIN(100, MAX(0, (100*(INDEX(出力表!D:D,4))/(EXP(INDEX(係数表!B:B,4) + $C376) + (INDEX(出力表!D:D,4)))) + (乱数表!$P376*(Settings!B12/(((INDEX(出力表!D:D,4))+1)^INDEX(係数表!E:E,4)*INDEX(係数表!F:F,4))))))</f>
        <v>#VALUE!</v>
      </c>
      <c r="L376" t="e">
        <f>MIN(100, MAX(0, (INDEX(出力表!D:D,4))*J376/MAX(K376, Settings!B3)))</f>
        <v>#VALUE!</v>
      </c>
      <c r="M376">
        <f>MIN(100, MAX(0, 100*BETAINV(乱数表!$E376, MAX(0.00000001, (1/(1+EXP(-(INDEX(係数表!G:G,5) + $B376))))*(EXP(INDEX(係数表!H:H,5) + INDEX(係数表!I:I,5)*LN(INDEX(出力表!C:C,5)+1)))), MAX(0.00000001, (1-(1/(1+EXP(-(INDEX(係数表!G:G,5) + $B376)))))*(EXP(INDEX(係数表!H:H,5) + INDEX(係数表!I:I,5)*LN(INDEX(出力表!C:C,5)+1)))))))</f>
        <v>29.794527538510966</v>
      </c>
      <c r="N376" t="e">
        <f>MIN(100, MAX(0, (100*(INDEX(出力表!D:D,5))/(EXP(INDEX(係数表!B:B,5) + $C376) + (INDEX(出力表!D:D,5)))) + (乱数表!$Q376*(Settings!B12/(((INDEX(出力表!D:D,5))+1)^INDEX(係数表!E:E,5)*INDEX(係数表!F:F,5))))))</f>
        <v>#VALUE!</v>
      </c>
      <c r="O376" t="e">
        <f>MIN(100, MAX(0, (INDEX(出力表!D:D,5))*M376/MAX(N376, Settings!B3)))</f>
        <v>#VALUE!</v>
      </c>
      <c r="P376">
        <f>MIN(100, MAX(0, 100*BETAINV(乱数表!$F376, MAX(0.00000001, (1/(1+EXP(-(INDEX(係数表!G:G,6) + $B376))))*(EXP(INDEX(係数表!H:H,6) + INDEX(係数表!I:I,6)*LN(INDEX(出力表!C:C,6)+1)))), MAX(0.00000001, (1-(1/(1+EXP(-(INDEX(係数表!G:G,6) + $B376)))))*(EXP(INDEX(係数表!H:H,6) + INDEX(係数表!I:I,6)*LN(INDEX(出力表!C:C,6)+1)))))))</f>
        <v>97.279955613679519</v>
      </c>
      <c r="Q376" t="e">
        <f>MIN(100, MAX(0, (100*(INDEX(出力表!D:D,6))/(EXP(INDEX(係数表!B:B,6) + $C376) + (INDEX(出力表!D:D,6)))) + (乱数表!$R376*(Settings!B12/(((INDEX(出力表!D:D,6))+1)^INDEX(係数表!E:E,6)*INDEX(係数表!F:F,6))))))</f>
        <v>#VALUE!</v>
      </c>
      <c r="R376" t="e">
        <f>MIN(100, MAX(0, (INDEX(出力表!D:D,6))*P376/MAX(Q376, Settings!B3)))</f>
        <v>#VALUE!</v>
      </c>
      <c r="S376">
        <f>MIN(100, MAX(0, 100*BETAINV(乱数表!$G376, MAX(0.00000001, (1/(1+EXP(-(INDEX(係数表!G:G,7) + $B376))))*(EXP(INDEX(係数表!H:H,7) + INDEX(係数表!I:I,7)*LN(INDEX(出力表!C:C,7)+1)))), MAX(0.00000001, (1-(1/(1+EXP(-(INDEX(係数表!G:G,7) + $B376)))))*(EXP(INDEX(係数表!H:H,7) + INDEX(係数表!I:I,7)*LN(INDEX(出力表!C:C,7)+1)))))))</f>
        <v>55.552995000565311</v>
      </c>
      <c r="T376" t="e">
        <f>MIN(100, MAX(0, (100*(INDEX(出力表!D:D,7))/(EXP(INDEX(係数表!B:B,7) + $C376) + (INDEX(出力表!D:D,7)))) + (乱数表!$S376*(Settings!B12/(((INDEX(出力表!D:D,7))+1)^INDEX(係数表!E:E,7)*INDEX(係数表!F:F,7))))))</f>
        <v>#VALUE!</v>
      </c>
      <c r="U376" t="e">
        <f>MIN(100, MAX(0, (INDEX(出力表!D:D,7))*S376/MAX(T376, Settings!B3)))</f>
        <v>#VALUE!</v>
      </c>
      <c r="V376">
        <f>MIN(100, MAX(0, 100*BETAINV(乱数表!$H376, MAX(0.00000001, (1/(1+EXP(-(INDEX(係数表!G:G,8) + $B376))))*(EXP(INDEX(係数表!H:H,8) + INDEX(係数表!I:I,8)*LN(INDEX(出力表!C:C,8)+1)))), MAX(0.00000001, (1-(1/(1+EXP(-(INDEX(係数表!G:G,8) + $B376)))))*(EXP(INDEX(係数表!H:H,8) + INDEX(係数表!I:I,8)*LN(INDEX(出力表!C:C,8)+1)))))))</f>
        <v>43.903159456952764</v>
      </c>
      <c r="W376" t="e">
        <f>MIN(100, MAX(0, (100*(INDEX(出力表!D:D,8))/(EXP(INDEX(係数表!B:B,8) + $C376) + (INDEX(出力表!D:D,8)))) + (乱数表!$T376*(Settings!B12/(((INDEX(出力表!D:D,8))+1)^INDEX(係数表!E:E,8)*INDEX(係数表!F:F,8))))))</f>
        <v>#VALUE!</v>
      </c>
      <c r="X376" t="e">
        <f>MIN(100, MAX(0, (INDEX(出力表!D:D,8))*V376/MAX(W376, Settings!B3)))</f>
        <v>#VALUE!</v>
      </c>
      <c r="Y376">
        <f>MIN(100, MAX(0, 100*BETAINV(乱数表!$I376, MAX(0.00000001, (1/(1+EXP(-(INDEX(係数表!G:G,9) + $B376))))*(EXP(INDEX(係数表!H:H,9) + INDEX(係数表!I:I,9)*LN(INDEX(出力表!C:C,9)+1)))), MAX(0.00000001, (1-(1/(1+EXP(-(INDEX(係数表!G:G,9) + $B376)))))*(EXP(INDEX(係数表!H:H,9) + INDEX(係数表!I:I,9)*LN(INDEX(出力表!C:C,9)+1)))))))</f>
        <v>46.658419243991048</v>
      </c>
      <c r="Z376" t="e">
        <f>MIN(100, MAX(0, (100*(INDEX(出力表!D:D,9))/(EXP(INDEX(係数表!B:B,9) + $C376) + (INDEX(出力表!D:D,9)))) + (乱数表!$U376*(Settings!B12/(((INDEX(出力表!D:D,9))+1)^INDEX(係数表!E:E,9)*INDEX(係数表!F:F,9))))))</f>
        <v>#VALUE!</v>
      </c>
      <c r="AA376" t="e">
        <f>MIN(100, MAX(0, (INDEX(出力表!D:D,9))*Y376/MAX(Z376, Settings!B3)))</f>
        <v>#VALUE!</v>
      </c>
      <c r="AB376">
        <f>MIN(100, MAX(0, 100*BETAINV(乱数表!$J376, MAX(0.00000001, (1/(1+EXP(-(INDEX(係数表!G:G,10) + $B376))))*(EXP(INDEX(係数表!H:H,10) + INDEX(係数表!I:I,10)*LN(INDEX(出力表!C:C,10)+1)))), MAX(0.00000001, (1-(1/(1+EXP(-(INDEX(係数表!G:G,10) + $B376)))))*(EXP(INDEX(係数表!H:H,10) + INDEX(係数表!I:I,10)*LN(INDEX(出力表!C:C,10)+1)))))))</f>
        <v>71.075169885196658</v>
      </c>
      <c r="AC376" t="e">
        <f>MIN(100, MAX(0, (100*(INDEX(出力表!D:D,10))/(EXP(INDEX(係数表!B:B,10) + $C376) + (INDEX(出力表!D:D,10)))) + (乱数表!$V376*(Settings!B12/(((INDEX(出力表!D:D,10))+1)^INDEX(係数表!E:E,10)*INDEX(係数表!F:F,10))))))</f>
        <v>#VALUE!</v>
      </c>
      <c r="AD376" t="e">
        <f>MIN(100, MAX(0, (INDEX(出力表!D:D,10))*AB376/MAX(AC376, Settings!B3)))</f>
        <v>#VALUE!</v>
      </c>
      <c r="AE376">
        <f>MIN(100, MAX(0, 100*BETAINV(乱数表!$K376, MAX(0.00000001, (1/(1+EXP(-(INDEX(係数表!G:G,11) + $B376))))*(EXP(INDEX(係数表!H:H,11) + INDEX(係数表!I:I,11)*LN(INDEX(出力表!C:C,11)+1)))), MAX(0.00000001, (1-(1/(1+EXP(-(INDEX(係数表!G:G,11) + $B376)))))*(EXP(INDEX(係数表!H:H,11) + INDEX(係数表!I:I,11)*LN(INDEX(出力表!C:C,11)+1)))))))</f>
        <v>81.892771387460186</v>
      </c>
      <c r="AF376" t="e">
        <f>MIN(100, MAX(0, (100*(INDEX(出力表!D:D,11))/(EXP(INDEX(係数表!B:B,11) + $C376) + (INDEX(出力表!D:D,11)))) + (乱数表!$W376*(Settings!B12/(((INDEX(出力表!D:D,11))+1)^INDEX(係数表!E:E,11)*INDEX(係数表!F:F,11))))))</f>
        <v>#VALUE!</v>
      </c>
      <c r="AG376" t="e">
        <f>MIN(100, MAX(0, (INDEX(出力表!D:D,11))*AE376/MAX(AF376, Settings!B3)))</f>
        <v>#VALUE!</v>
      </c>
      <c r="AH376">
        <f>MIN(100, MAX(0, 100*BETAINV(乱数表!$L376, MAX(0.00000001, (1/(1+EXP(-(INDEX(係数表!G:G,12) + $B376))))*(EXP(INDEX(係数表!H:H,12) + INDEX(係数表!I:I,12)*LN(INDEX(出力表!C:C,12)+1)))), MAX(0.00000001, (1-(1/(1+EXP(-(INDEX(係数表!G:G,12) + $B376)))))*(EXP(INDEX(係数表!H:H,12) + INDEX(係数表!I:I,12)*LN(INDEX(出力表!C:C,12)+1)))))))</f>
        <v>68.310879407756218</v>
      </c>
      <c r="AI376" t="e">
        <f>MIN(100, MAX(0, (100*(INDEX(出力表!D:D,12))/(EXP(INDEX(係数表!B:B,12) + $C376) + (INDEX(出力表!D:D,12)))) + (乱数表!$X376*(Settings!B12/(((INDEX(出力表!D:D,12))+1)^INDEX(係数表!E:E,12)*INDEX(係数表!F:F,12))))))</f>
        <v>#VALUE!</v>
      </c>
      <c r="AJ376" t="e">
        <f>MIN(100, MAX(0, (INDEX(出力表!D:D,12))*AH376/MAX(AI376, Settings!B3)))</f>
        <v>#VALUE!</v>
      </c>
      <c r="AK376">
        <f>MIN(100, MAX(0, 100*BETAINV(乱数表!$M376, MAX(0.00000001, (1/(1+EXP(-(INDEX(係数表!G:G,13) + $B376))))*(EXP(INDEX(係数表!H:H,13) + INDEX(係数表!I:I,13)*LN(INDEX(出力表!C:C,13)+1)))), MAX(0.00000001, (1-(1/(1+EXP(-(INDEX(係数表!G:G,13) + $B376)))))*(EXP(INDEX(係数表!H:H,13) + INDEX(係数表!I:I,13)*LN(INDEX(出力表!C:C,13)+1)))))))</f>
        <v>87.171055188522956</v>
      </c>
      <c r="AL376" t="e">
        <f>MIN(100, MAX(0, (100*(INDEX(出力表!D:D,13))/(EXP(INDEX(係数表!B:B,13) + $C376) + (INDEX(出力表!D:D,13)))) + (乱数表!$Y376*(Settings!B12/(((INDEX(出力表!D:D,13))+1)^INDEX(係数表!E:E,13)*INDEX(係数表!F:F,13))))))</f>
        <v>#VALUE!</v>
      </c>
      <c r="AM376" t="e">
        <f>MIN(100, MAX(0, (INDEX(出力表!D:D,13))*AK376/MAX(AL376, Settings!B3)))</f>
        <v>#VALUE!</v>
      </c>
      <c r="AN376">
        <f>IF(ISNUMBER(F376), INDEX(出力表!B:B,2)*F376, 0)+IF(ISNUMBER(I376), INDEX(出力表!B:B,3)*I376, 0)+IF(ISNUMBER(L376), INDEX(出力表!B:B,4)*L376, 0)+IF(ISNUMBER(O376), INDEX(出力表!B:B,5)*O376, 0)+IF(ISNUMBER(R376), INDEX(出力表!B:B,6)*R376, 0)+IF(ISNUMBER(U376), INDEX(出力表!B:B,7)*U376, 0)+IF(ISNUMBER(X376), INDEX(出力表!B:B,8)*X376, 0)+IF(ISNUMBER(AA376), INDEX(出力表!B:B,9)*AA376, 0)+IF(ISNUMBER(AD376), INDEX(出力表!B:B,10)*AD376, 0)+IF(ISNUMBER(AG376), INDEX(出力表!B:B,11)*AG376, 0)+IF(ISNUMBER(AJ376), INDEX(出力表!B:B,12)*AJ376, 0)+IF(ISNUMBER(AM376), INDEX(出力表!B:B,13)*AM376, 0)</f>
        <v>0</v>
      </c>
      <c r="AO376">
        <f>IF(ISNUMBER(F376), INDEX(出力表!B:B,2), 0)+IF(ISNUMBER(I376), INDEX(出力表!B:B,3), 0)+IF(ISNUMBER(L376), INDEX(出力表!B:B,4), 0)+IF(ISNUMBER(O376), INDEX(出力表!B:B,5), 0)+IF(ISNUMBER(R376), INDEX(出力表!B:B,6), 0)+IF(ISNUMBER(U376), INDEX(出力表!B:B,7), 0)+IF(ISNUMBER(X376), INDEX(出力表!B:B,8), 0)+IF(ISNUMBER(AA376), INDEX(出力表!B:B,9), 0)+IF(ISNUMBER(AD376), INDEX(出力表!B:B,10), 0)+IF(ISNUMBER(AG376), INDEX(出力表!B:B,11), 0)+IF(ISNUMBER(AJ376), INDEX(出力表!B:B,12), 0)+IF(ISNUMBER(AM376), INDEX(出力表!B:B,13), 0)</f>
        <v>0</v>
      </c>
      <c r="AP376" t="str">
        <f t="shared" si="5"/>
        <v/>
      </c>
    </row>
    <row r="377" spans="1:42" x14ac:dyDescent="0.2">
      <c r="A377">
        <v>376</v>
      </c>
      <c r="B377">
        <f>IF(UPPER(Settings!B4)="TRUE", 乱数表!$Z377*Settings!B10, 0)</f>
        <v>-0.39512587571425895</v>
      </c>
      <c r="C377">
        <f>IF(UPPER(Settings!B4)="TRUE", 乱数表!$AA377*Settings!B11, 0)</f>
        <v>-4.1749945026430098E-2</v>
      </c>
      <c r="D377">
        <f>MIN(100, MAX(0, 100*BETAINV(乱数表!$B377, MAX(0.00000001, (1/(1+EXP(-(INDEX(係数表!G:G,2) + $B377))))*(EXP(INDEX(係数表!H:H,2) + INDEX(係数表!I:I,2)*LN(INDEX(出力表!C:C,2)+1)))), MAX(0.00000001, (1-(1/(1+EXP(-(INDEX(係数表!G:G,2) + $B377)))))*(EXP(INDEX(係数表!H:H,2) + INDEX(係数表!I:I,2)*LN(INDEX(出力表!C:C,2)+1)))))))</f>
        <v>99.893158317659768</v>
      </c>
      <c r="E377" t="e">
        <f>MIN(100, MAX(0, (100*(INDEX(出力表!D:D,2))/(EXP(INDEX(係数表!B:B,2) + $C377) + (INDEX(出力表!D:D,2)))) + (乱数表!$N377*(Settings!B12/(((INDEX(出力表!D:D,2))+1)^INDEX(係数表!E:E,2)*INDEX(係数表!F:F,2))))))</f>
        <v>#VALUE!</v>
      </c>
      <c r="F377" t="e">
        <f>MIN(100, MAX(0, (INDEX(出力表!D:D,2))*D377/MAX(E377, Settings!B3)))</f>
        <v>#VALUE!</v>
      </c>
      <c r="G377">
        <f>MIN(100, MAX(0, 100*BETAINV(乱数表!$C377, MAX(0.00000001, (1/(1+EXP(-(INDEX(係数表!G:G,3) + $B377))))*(EXP(INDEX(係数表!H:H,3) + INDEX(係数表!I:I,3)*LN(INDEX(出力表!C:C,3)+1)))), MAX(0.00000001, (1-(1/(1+EXP(-(INDEX(係数表!G:G,3) + $B377)))))*(EXP(INDEX(係数表!H:H,3) + INDEX(係数表!I:I,3)*LN(INDEX(出力表!C:C,3)+1)))))))</f>
        <v>96.510421294246541</v>
      </c>
      <c r="H377" t="e">
        <f>MIN(100, MAX(0, (100*(INDEX(出力表!D:D,3))/(EXP(INDEX(係数表!B:B,3) + $C377) + (INDEX(出力表!D:D,3)))) + (乱数表!$O377*(Settings!B12/(((INDEX(出力表!D:D,3))+1)^INDEX(係数表!E:E,3)*INDEX(係数表!F:F,3))))))</f>
        <v>#VALUE!</v>
      </c>
      <c r="I377" t="e">
        <f>MIN(100, MAX(0, (INDEX(出力表!D:D,3))*G377/MAX(H377, Settings!B3)))</f>
        <v>#VALUE!</v>
      </c>
      <c r="J377">
        <f>MIN(100, MAX(0, 100*BETAINV(乱数表!$D377, MAX(0.00000001, (1/(1+EXP(-(INDEX(係数表!G:G,4) + $B377))))*(EXP(INDEX(係数表!H:H,4) + INDEX(係数表!I:I,4)*LN(INDEX(出力表!C:C,4)+1)))), MAX(0.00000001, (1-(1/(1+EXP(-(INDEX(係数表!G:G,4) + $B377)))))*(EXP(INDEX(係数表!H:H,4) + INDEX(係数表!I:I,4)*LN(INDEX(出力表!C:C,4)+1)))))))</f>
        <v>72.990110844030056</v>
      </c>
      <c r="K377" t="e">
        <f>MIN(100, MAX(0, (100*(INDEX(出力表!D:D,4))/(EXP(INDEX(係数表!B:B,4) + $C377) + (INDEX(出力表!D:D,4)))) + (乱数表!$P377*(Settings!B12/(((INDEX(出力表!D:D,4))+1)^INDEX(係数表!E:E,4)*INDEX(係数表!F:F,4))))))</f>
        <v>#VALUE!</v>
      </c>
      <c r="L377" t="e">
        <f>MIN(100, MAX(0, (INDEX(出力表!D:D,4))*J377/MAX(K377, Settings!B3)))</f>
        <v>#VALUE!</v>
      </c>
      <c r="M377">
        <f>MIN(100, MAX(0, 100*BETAINV(乱数表!$E377, MAX(0.00000001, (1/(1+EXP(-(INDEX(係数表!G:G,5) + $B377))))*(EXP(INDEX(係数表!H:H,5) + INDEX(係数表!I:I,5)*LN(INDEX(出力表!C:C,5)+1)))), MAX(0.00000001, (1-(1/(1+EXP(-(INDEX(係数表!G:G,5) + $B377)))))*(EXP(INDEX(係数表!H:H,5) + INDEX(係数表!I:I,5)*LN(INDEX(出力表!C:C,5)+1)))))))</f>
        <v>98.685321251760428</v>
      </c>
      <c r="N377" t="e">
        <f>MIN(100, MAX(0, (100*(INDEX(出力表!D:D,5))/(EXP(INDEX(係数表!B:B,5) + $C377) + (INDEX(出力表!D:D,5)))) + (乱数表!$Q377*(Settings!B12/(((INDEX(出力表!D:D,5))+1)^INDEX(係数表!E:E,5)*INDEX(係数表!F:F,5))))))</f>
        <v>#VALUE!</v>
      </c>
      <c r="O377" t="e">
        <f>MIN(100, MAX(0, (INDEX(出力表!D:D,5))*M377/MAX(N377, Settings!B3)))</f>
        <v>#VALUE!</v>
      </c>
      <c r="P377">
        <f>MIN(100, MAX(0, 100*BETAINV(乱数表!$F377, MAX(0.00000001, (1/(1+EXP(-(INDEX(係数表!G:G,6) + $B377))))*(EXP(INDEX(係数表!H:H,6) + INDEX(係数表!I:I,6)*LN(INDEX(出力表!C:C,6)+1)))), MAX(0.00000001, (1-(1/(1+EXP(-(INDEX(係数表!G:G,6) + $B377)))))*(EXP(INDEX(係数表!H:H,6) + INDEX(係数表!I:I,6)*LN(INDEX(出力表!C:C,6)+1)))))))</f>
        <v>97.051411829304698</v>
      </c>
      <c r="Q377" t="e">
        <f>MIN(100, MAX(0, (100*(INDEX(出力表!D:D,6))/(EXP(INDEX(係数表!B:B,6) + $C377) + (INDEX(出力表!D:D,6)))) + (乱数表!$R377*(Settings!B12/(((INDEX(出力表!D:D,6))+1)^INDEX(係数表!E:E,6)*INDEX(係数表!F:F,6))))))</f>
        <v>#VALUE!</v>
      </c>
      <c r="R377" t="e">
        <f>MIN(100, MAX(0, (INDEX(出力表!D:D,6))*P377/MAX(Q377, Settings!B3)))</f>
        <v>#VALUE!</v>
      </c>
      <c r="S377">
        <f>MIN(100, MAX(0, 100*BETAINV(乱数表!$G377, MAX(0.00000001, (1/(1+EXP(-(INDEX(係数表!G:G,7) + $B377))))*(EXP(INDEX(係数表!H:H,7) + INDEX(係数表!I:I,7)*LN(INDEX(出力表!C:C,7)+1)))), MAX(0.00000001, (1-(1/(1+EXP(-(INDEX(係数表!G:G,7) + $B377)))))*(EXP(INDEX(係数表!H:H,7) + INDEX(係数表!I:I,7)*LN(INDEX(出力表!C:C,7)+1)))))))</f>
        <v>94.564689732726777</v>
      </c>
      <c r="T377" t="e">
        <f>MIN(100, MAX(0, (100*(INDEX(出力表!D:D,7))/(EXP(INDEX(係数表!B:B,7) + $C377) + (INDEX(出力表!D:D,7)))) + (乱数表!$S377*(Settings!B12/(((INDEX(出力表!D:D,7))+1)^INDEX(係数表!E:E,7)*INDEX(係数表!F:F,7))))))</f>
        <v>#VALUE!</v>
      </c>
      <c r="U377" t="e">
        <f>MIN(100, MAX(0, (INDEX(出力表!D:D,7))*S377/MAX(T377, Settings!B3)))</f>
        <v>#VALUE!</v>
      </c>
      <c r="V377">
        <f>MIN(100, MAX(0, 100*BETAINV(乱数表!$H377, MAX(0.00000001, (1/(1+EXP(-(INDEX(係数表!G:G,8) + $B377))))*(EXP(INDEX(係数表!H:H,8) + INDEX(係数表!I:I,8)*LN(INDEX(出力表!C:C,8)+1)))), MAX(0.00000001, (1-(1/(1+EXP(-(INDEX(係数表!G:G,8) + $B377)))))*(EXP(INDEX(係数表!H:H,8) + INDEX(係数表!I:I,8)*LN(INDEX(出力表!C:C,8)+1)))))))</f>
        <v>65.162136691018432</v>
      </c>
      <c r="W377" t="e">
        <f>MIN(100, MAX(0, (100*(INDEX(出力表!D:D,8))/(EXP(INDEX(係数表!B:B,8) + $C377) + (INDEX(出力表!D:D,8)))) + (乱数表!$T377*(Settings!B12/(((INDEX(出力表!D:D,8))+1)^INDEX(係数表!E:E,8)*INDEX(係数表!F:F,8))))))</f>
        <v>#VALUE!</v>
      </c>
      <c r="X377" t="e">
        <f>MIN(100, MAX(0, (INDEX(出力表!D:D,8))*V377/MAX(W377, Settings!B3)))</f>
        <v>#VALUE!</v>
      </c>
      <c r="Y377">
        <f>MIN(100, MAX(0, 100*BETAINV(乱数表!$I377, MAX(0.00000001, (1/(1+EXP(-(INDEX(係数表!G:G,9) + $B377))))*(EXP(INDEX(係数表!H:H,9) + INDEX(係数表!I:I,9)*LN(INDEX(出力表!C:C,9)+1)))), MAX(0.00000001, (1-(1/(1+EXP(-(INDEX(係数表!G:G,9) + $B377)))))*(EXP(INDEX(係数表!H:H,9) + INDEX(係数表!I:I,9)*LN(INDEX(出力表!C:C,9)+1)))))))</f>
        <v>51.872020832755659</v>
      </c>
      <c r="Z377" t="e">
        <f>MIN(100, MAX(0, (100*(INDEX(出力表!D:D,9))/(EXP(INDEX(係数表!B:B,9) + $C377) + (INDEX(出力表!D:D,9)))) + (乱数表!$U377*(Settings!B12/(((INDEX(出力表!D:D,9))+1)^INDEX(係数表!E:E,9)*INDEX(係数表!F:F,9))))))</f>
        <v>#VALUE!</v>
      </c>
      <c r="AA377" t="e">
        <f>MIN(100, MAX(0, (INDEX(出力表!D:D,9))*Y377/MAX(Z377, Settings!B3)))</f>
        <v>#VALUE!</v>
      </c>
      <c r="AB377">
        <f>MIN(100, MAX(0, 100*BETAINV(乱数表!$J377, MAX(0.00000001, (1/(1+EXP(-(INDEX(係数表!G:G,10) + $B377))))*(EXP(INDEX(係数表!H:H,10) + INDEX(係数表!I:I,10)*LN(INDEX(出力表!C:C,10)+1)))), MAX(0.00000001, (1-(1/(1+EXP(-(INDEX(係数表!G:G,10) + $B377)))))*(EXP(INDEX(係数表!H:H,10) + INDEX(係数表!I:I,10)*LN(INDEX(出力表!C:C,10)+1)))))))</f>
        <v>90.420787056255875</v>
      </c>
      <c r="AC377" t="e">
        <f>MIN(100, MAX(0, (100*(INDEX(出力表!D:D,10))/(EXP(INDEX(係数表!B:B,10) + $C377) + (INDEX(出力表!D:D,10)))) + (乱数表!$V377*(Settings!B12/(((INDEX(出力表!D:D,10))+1)^INDEX(係数表!E:E,10)*INDEX(係数表!F:F,10))))))</f>
        <v>#VALUE!</v>
      </c>
      <c r="AD377" t="e">
        <f>MIN(100, MAX(0, (INDEX(出力表!D:D,10))*AB377/MAX(AC377, Settings!B3)))</f>
        <v>#VALUE!</v>
      </c>
      <c r="AE377">
        <f>MIN(100, MAX(0, 100*BETAINV(乱数表!$K377, MAX(0.00000001, (1/(1+EXP(-(INDEX(係数表!G:G,11) + $B377))))*(EXP(INDEX(係数表!H:H,11) + INDEX(係数表!I:I,11)*LN(INDEX(出力表!C:C,11)+1)))), MAX(0.00000001, (1-(1/(1+EXP(-(INDEX(係数表!G:G,11) + $B377)))))*(EXP(INDEX(係数表!H:H,11) + INDEX(係数表!I:I,11)*LN(INDEX(出力表!C:C,11)+1)))))))</f>
        <v>82.084822370497207</v>
      </c>
      <c r="AF377" t="e">
        <f>MIN(100, MAX(0, (100*(INDEX(出力表!D:D,11))/(EXP(INDEX(係数表!B:B,11) + $C377) + (INDEX(出力表!D:D,11)))) + (乱数表!$W377*(Settings!B12/(((INDEX(出力表!D:D,11))+1)^INDEX(係数表!E:E,11)*INDEX(係数表!F:F,11))))))</f>
        <v>#VALUE!</v>
      </c>
      <c r="AG377" t="e">
        <f>MIN(100, MAX(0, (INDEX(出力表!D:D,11))*AE377/MAX(AF377, Settings!B3)))</f>
        <v>#VALUE!</v>
      </c>
      <c r="AH377">
        <f>MIN(100, MAX(0, 100*BETAINV(乱数表!$L377, MAX(0.00000001, (1/(1+EXP(-(INDEX(係数表!G:G,12) + $B377))))*(EXP(INDEX(係数表!H:H,12) + INDEX(係数表!I:I,12)*LN(INDEX(出力表!C:C,12)+1)))), MAX(0.00000001, (1-(1/(1+EXP(-(INDEX(係数表!G:G,12) + $B377)))))*(EXP(INDEX(係数表!H:H,12) + INDEX(係数表!I:I,12)*LN(INDEX(出力表!C:C,12)+1)))))))</f>
        <v>85.361216889463691</v>
      </c>
      <c r="AI377" t="e">
        <f>MIN(100, MAX(0, (100*(INDEX(出力表!D:D,12))/(EXP(INDEX(係数表!B:B,12) + $C377) + (INDEX(出力表!D:D,12)))) + (乱数表!$X377*(Settings!B12/(((INDEX(出力表!D:D,12))+1)^INDEX(係数表!E:E,12)*INDEX(係数表!F:F,12))))))</f>
        <v>#VALUE!</v>
      </c>
      <c r="AJ377" t="e">
        <f>MIN(100, MAX(0, (INDEX(出力表!D:D,12))*AH377/MAX(AI377, Settings!B3)))</f>
        <v>#VALUE!</v>
      </c>
      <c r="AK377">
        <f>MIN(100, MAX(0, 100*BETAINV(乱数表!$M377, MAX(0.00000001, (1/(1+EXP(-(INDEX(係数表!G:G,13) + $B377))))*(EXP(INDEX(係数表!H:H,13) + INDEX(係数表!I:I,13)*LN(INDEX(出力表!C:C,13)+1)))), MAX(0.00000001, (1-(1/(1+EXP(-(INDEX(係数表!G:G,13) + $B377)))))*(EXP(INDEX(係数表!H:H,13) + INDEX(係数表!I:I,13)*LN(INDEX(出力表!C:C,13)+1)))))))</f>
        <v>93.809733025436472</v>
      </c>
      <c r="AL377" t="e">
        <f>MIN(100, MAX(0, (100*(INDEX(出力表!D:D,13))/(EXP(INDEX(係数表!B:B,13) + $C377) + (INDEX(出力表!D:D,13)))) + (乱数表!$Y377*(Settings!B12/(((INDEX(出力表!D:D,13))+1)^INDEX(係数表!E:E,13)*INDEX(係数表!F:F,13))))))</f>
        <v>#VALUE!</v>
      </c>
      <c r="AM377" t="e">
        <f>MIN(100, MAX(0, (INDEX(出力表!D:D,13))*AK377/MAX(AL377, Settings!B3)))</f>
        <v>#VALUE!</v>
      </c>
      <c r="AN377">
        <f>IF(ISNUMBER(F377), INDEX(出力表!B:B,2)*F377, 0)+IF(ISNUMBER(I377), INDEX(出力表!B:B,3)*I377, 0)+IF(ISNUMBER(L377), INDEX(出力表!B:B,4)*L377, 0)+IF(ISNUMBER(O377), INDEX(出力表!B:B,5)*O377, 0)+IF(ISNUMBER(R377), INDEX(出力表!B:B,6)*R377, 0)+IF(ISNUMBER(U377), INDEX(出力表!B:B,7)*U377, 0)+IF(ISNUMBER(X377), INDEX(出力表!B:B,8)*X377, 0)+IF(ISNUMBER(AA377), INDEX(出力表!B:B,9)*AA377, 0)+IF(ISNUMBER(AD377), INDEX(出力表!B:B,10)*AD377, 0)+IF(ISNUMBER(AG377), INDEX(出力表!B:B,11)*AG377, 0)+IF(ISNUMBER(AJ377), INDEX(出力表!B:B,12)*AJ377, 0)+IF(ISNUMBER(AM377), INDEX(出力表!B:B,13)*AM377, 0)</f>
        <v>0</v>
      </c>
      <c r="AO377">
        <f>IF(ISNUMBER(F377), INDEX(出力表!B:B,2), 0)+IF(ISNUMBER(I377), INDEX(出力表!B:B,3), 0)+IF(ISNUMBER(L377), INDEX(出力表!B:B,4), 0)+IF(ISNUMBER(O377), INDEX(出力表!B:B,5), 0)+IF(ISNUMBER(R377), INDEX(出力表!B:B,6), 0)+IF(ISNUMBER(U377), INDEX(出力表!B:B,7), 0)+IF(ISNUMBER(X377), INDEX(出力表!B:B,8), 0)+IF(ISNUMBER(AA377), INDEX(出力表!B:B,9), 0)+IF(ISNUMBER(AD377), INDEX(出力表!B:B,10), 0)+IF(ISNUMBER(AG377), INDEX(出力表!B:B,11), 0)+IF(ISNUMBER(AJ377), INDEX(出力表!B:B,12), 0)+IF(ISNUMBER(AM377), INDEX(出力表!B:B,13), 0)</f>
        <v>0</v>
      </c>
      <c r="AP377" t="str">
        <f t="shared" si="5"/>
        <v/>
      </c>
    </row>
    <row r="378" spans="1:42" x14ac:dyDescent="0.2">
      <c r="A378">
        <v>377</v>
      </c>
      <c r="B378">
        <f>IF(UPPER(Settings!B4)="TRUE", 乱数表!$Z378*Settings!B10, 0)</f>
        <v>-0.52121738873659229</v>
      </c>
      <c r="C378">
        <f>IF(UPPER(Settings!B4)="TRUE", 乱数表!$AA378*Settings!B11, 0)</f>
        <v>2.4178328314108741E-2</v>
      </c>
      <c r="D378">
        <f>MIN(100, MAX(0, 100*BETAINV(乱数表!$B378, MAX(0.00000001, (1/(1+EXP(-(INDEX(係数表!G:G,2) + $B378))))*(EXP(INDEX(係数表!H:H,2) + INDEX(係数表!I:I,2)*LN(INDEX(出力表!C:C,2)+1)))), MAX(0.00000001, (1-(1/(1+EXP(-(INDEX(係数表!G:G,2) + $B378)))))*(EXP(INDEX(係数表!H:H,2) + INDEX(係数表!I:I,2)*LN(INDEX(出力表!C:C,2)+1)))))))</f>
        <v>97.150997998418816</v>
      </c>
      <c r="E378" t="e">
        <f>MIN(100, MAX(0, (100*(INDEX(出力表!D:D,2))/(EXP(INDEX(係数表!B:B,2) + $C378) + (INDEX(出力表!D:D,2)))) + (乱数表!$N378*(Settings!B12/(((INDEX(出力表!D:D,2))+1)^INDEX(係数表!E:E,2)*INDEX(係数表!F:F,2))))))</f>
        <v>#VALUE!</v>
      </c>
      <c r="F378" t="e">
        <f>MIN(100, MAX(0, (INDEX(出力表!D:D,2))*D378/MAX(E378, Settings!B3)))</f>
        <v>#VALUE!</v>
      </c>
      <c r="G378">
        <f>MIN(100, MAX(0, 100*BETAINV(乱数表!$C378, MAX(0.00000001, (1/(1+EXP(-(INDEX(係数表!G:G,3) + $B378))))*(EXP(INDEX(係数表!H:H,3) + INDEX(係数表!I:I,3)*LN(INDEX(出力表!C:C,3)+1)))), MAX(0.00000001, (1-(1/(1+EXP(-(INDEX(係数表!G:G,3) + $B378)))))*(EXP(INDEX(係数表!H:H,3) + INDEX(係数表!I:I,3)*LN(INDEX(出力表!C:C,3)+1)))))))</f>
        <v>77.600668360859657</v>
      </c>
      <c r="H378" t="e">
        <f>MIN(100, MAX(0, (100*(INDEX(出力表!D:D,3))/(EXP(INDEX(係数表!B:B,3) + $C378) + (INDEX(出力表!D:D,3)))) + (乱数表!$O378*(Settings!B12/(((INDEX(出力表!D:D,3))+1)^INDEX(係数表!E:E,3)*INDEX(係数表!F:F,3))))))</f>
        <v>#VALUE!</v>
      </c>
      <c r="I378" t="e">
        <f>MIN(100, MAX(0, (INDEX(出力表!D:D,3))*G378/MAX(H378, Settings!B3)))</f>
        <v>#VALUE!</v>
      </c>
      <c r="J378">
        <f>MIN(100, MAX(0, 100*BETAINV(乱数表!$D378, MAX(0.00000001, (1/(1+EXP(-(INDEX(係数表!G:G,4) + $B378))))*(EXP(INDEX(係数表!H:H,4) + INDEX(係数表!I:I,4)*LN(INDEX(出力表!C:C,4)+1)))), MAX(0.00000001, (1-(1/(1+EXP(-(INDEX(係数表!G:G,4) + $B378)))))*(EXP(INDEX(係数表!H:H,4) + INDEX(係数表!I:I,4)*LN(INDEX(出力表!C:C,4)+1)))))))</f>
        <v>98.400856370652647</v>
      </c>
      <c r="K378" t="e">
        <f>MIN(100, MAX(0, (100*(INDEX(出力表!D:D,4))/(EXP(INDEX(係数表!B:B,4) + $C378) + (INDEX(出力表!D:D,4)))) + (乱数表!$P378*(Settings!B12/(((INDEX(出力表!D:D,4))+1)^INDEX(係数表!E:E,4)*INDEX(係数表!F:F,4))))))</f>
        <v>#VALUE!</v>
      </c>
      <c r="L378" t="e">
        <f>MIN(100, MAX(0, (INDEX(出力表!D:D,4))*J378/MAX(K378, Settings!B3)))</f>
        <v>#VALUE!</v>
      </c>
      <c r="M378">
        <f>MIN(100, MAX(0, 100*BETAINV(乱数表!$E378, MAX(0.00000001, (1/(1+EXP(-(INDEX(係数表!G:G,5) + $B378))))*(EXP(INDEX(係数表!H:H,5) + INDEX(係数表!I:I,5)*LN(INDEX(出力表!C:C,5)+1)))), MAX(0.00000001, (1-(1/(1+EXP(-(INDEX(係数表!G:G,5) + $B378)))))*(EXP(INDEX(係数表!H:H,5) + INDEX(係数表!I:I,5)*LN(INDEX(出力表!C:C,5)+1)))))))</f>
        <v>54.810883368528252</v>
      </c>
      <c r="N378" t="e">
        <f>MIN(100, MAX(0, (100*(INDEX(出力表!D:D,5))/(EXP(INDEX(係数表!B:B,5) + $C378) + (INDEX(出力表!D:D,5)))) + (乱数表!$Q378*(Settings!B12/(((INDEX(出力表!D:D,5))+1)^INDEX(係数表!E:E,5)*INDEX(係数表!F:F,5))))))</f>
        <v>#VALUE!</v>
      </c>
      <c r="O378" t="e">
        <f>MIN(100, MAX(0, (INDEX(出力表!D:D,5))*M378/MAX(N378, Settings!B3)))</f>
        <v>#VALUE!</v>
      </c>
      <c r="P378">
        <f>MIN(100, MAX(0, 100*BETAINV(乱数表!$F378, MAX(0.00000001, (1/(1+EXP(-(INDEX(係数表!G:G,6) + $B378))))*(EXP(INDEX(係数表!H:H,6) + INDEX(係数表!I:I,6)*LN(INDEX(出力表!C:C,6)+1)))), MAX(0.00000001, (1-(1/(1+EXP(-(INDEX(係数表!G:G,6) + $B378)))))*(EXP(INDEX(係数表!H:H,6) + INDEX(係数表!I:I,6)*LN(INDEX(出力表!C:C,6)+1)))))))</f>
        <v>72.155848030077905</v>
      </c>
      <c r="Q378" t="e">
        <f>MIN(100, MAX(0, (100*(INDEX(出力表!D:D,6))/(EXP(INDEX(係数表!B:B,6) + $C378) + (INDEX(出力表!D:D,6)))) + (乱数表!$R378*(Settings!B12/(((INDEX(出力表!D:D,6))+1)^INDEX(係数表!E:E,6)*INDEX(係数表!F:F,6))))))</f>
        <v>#VALUE!</v>
      </c>
      <c r="R378" t="e">
        <f>MIN(100, MAX(0, (INDEX(出力表!D:D,6))*P378/MAX(Q378, Settings!B3)))</f>
        <v>#VALUE!</v>
      </c>
      <c r="S378">
        <f>MIN(100, MAX(0, 100*BETAINV(乱数表!$G378, MAX(0.00000001, (1/(1+EXP(-(INDEX(係数表!G:G,7) + $B378))))*(EXP(INDEX(係数表!H:H,7) + INDEX(係数表!I:I,7)*LN(INDEX(出力表!C:C,7)+1)))), MAX(0.00000001, (1-(1/(1+EXP(-(INDEX(係数表!G:G,7) + $B378)))))*(EXP(INDEX(係数表!H:H,7) + INDEX(係数表!I:I,7)*LN(INDEX(出力表!C:C,7)+1)))))))</f>
        <v>39.556424728660652</v>
      </c>
      <c r="T378" t="e">
        <f>MIN(100, MAX(0, (100*(INDEX(出力表!D:D,7))/(EXP(INDEX(係数表!B:B,7) + $C378) + (INDEX(出力表!D:D,7)))) + (乱数表!$S378*(Settings!B12/(((INDEX(出力表!D:D,7))+1)^INDEX(係数表!E:E,7)*INDEX(係数表!F:F,7))))))</f>
        <v>#VALUE!</v>
      </c>
      <c r="U378" t="e">
        <f>MIN(100, MAX(0, (INDEX(出力表!D:D,7))*S378/MAX(T378, Settings!B3)))</f>
        <v>#VALUE!</v>
      </c>
      <c r="V378">
        <f>MIN(100, MAX(0, 100*BETAINV(乱数表!$H378, MAX(0.00000001, (1/(1+EXP(-(INDEX(係数表!G:G,8) + $B378))))*(EXP(INDEX(係数表!H:H,8) + INDEX(係数表!I:I,8)*LN(INDEX(出力表!C:C,8)+1)))), MAX(0.00000001, (1-(1/(1+EXP(-(INDEX(係数表!G:G,8) + $B378)))))*(EXP(INDEX(係数表!H:H,8) + INDEX(係数表!I:I,8)*LN(INDEX(出力表!C:C,8)+1)))))))</f>
        <v>99.343052378446799</v>
      </c>
      <c r="W378" t="e">
        <f>MIN(100, MAX(0, (100*(INDEX(出力表!D:D,8))/(EXP(INDEX(係数表!B:B,8) + $C378) + (INDEX(出力表!D:D,8)))) + (乱数表!$T378*(Settings!B12/(((INDEX(出力表!D:D,8))+1)^INDEX(係数表!E:E,8)*INDEX(係数表!F:F,8))))))</f>
        <v>#VALUE!</v>
      </c>
      <c r="X378" t="e">
        <f>MIN(100, MAX(0, (INDEX(出力表!D:D,8))*V378/MAX(W378, Settings!B3)))</f>
        <v>#VALUE!</v>
      </c>
      <c r="Y378">
        <f>MIN(100, MAX(0, 100*BETAINV(乱数表!$I378, MAX(0.00000001, (1/(1+EXP(-(INDEX(係数表!G:G,9) + $B378))))*(EXP(INDEX(係数表!H:H,9) + INDEX(係数表!I:I,9)*LN(INDEX(出力表!C:C,9)+1)))), MAX(0.00000001, (1-(1/(1+EXP(-(INDEX(係数表!G:G,9) + $B378)))))*(EXP(INDEX(係数表!H:H,9) + INDEX(係数表!I:I,9)*LN(INDEX(出力表!C:C,9)+1)))))))</f>
        <v>84.925124440602701</v>
      </c>
      <c r="Z378" t="e">
        <f>MIN(100, MAX(0, (100*(INDEX(出力表!D:D,9))/(EXP(INDEX(係数表!B:B,9) + $C378) + (INDEX(出力表!D:D,9)))) + (乱数表!$U378*(Settings!B12/(((INDEX(出力表!D:D,9))+1)^INDEX(係数表!E:E,9)*INDEX(係数表!F:F,9))))))</f>
        <v>#VALUE!</v>
      </c>
      <c r="AA378" t="e">
        <f>MIN(100, MAX(0, (INDEX(出力表!D:D,9))*Y378/MAX(Z378, Settings!B3)))</f>
        <v>#VALUE!</v>
      </c>
      <c r="AB378">
        <f>MIN(100, MAX(0, 100*BETAINV(乱数表!$J378, MAX(0.00000001, (1/(1+EXP(-(INDEX(係数表!G:G,10) + $B378))))*(EXP(INDEX(係数表!H:H,10) + INDEX(係数表!I:I,10)*LN(INDEX(出力表!C:C,10)+1)))), MAX(0.00000001, (1-(1/(1+EXP(-(INDEX(係数表!G:G,10) + $B378)))))*(EXP(INDEX(係数表!H:H,10) + INDEX(係数表!I:I,10)*LN(INDEX(出力表!C:C,10)+1)))))))</f>
        <v>86.569075800744585</v>
      </c>
      <c r="AC378" t="e">
        <f>MIN(100, MAX(0, (100*(INDEX(出力表!D:D,10))/(EXP(INDEX(係数表!B:B,10) + $C378) + (INDEX(出力表!D:D,10)))) + (乱数表!$V378*(Settings!B12/(((INDEX(出力表!D:D,10))+1)^INDEX(係数表!E:E,10)*INDEX(係数表!F:F,10))))))</f>
        <v>#VALUE!</v>
      </c>
      <c r="AD378" t="e">
        <f>MIN(100, MAX(0, (INDEX(出力表!D:D,10))*AB378/MAX(AC378, Settings!B3)))</f>
        <v>#VALUE!</v>
      </c>
      <c r="AE378">
        <f>MIN(100, MAX(0, 100*BETAINV(乱数表!$K378, MAX(0.00000001, (1/(1+EXP(-(INDEX(係数表!G:G,11) + $B378))))*(EXP(INDEX(係数表!H:H,11) + INDEX(係数表!I:I,11)*LN(INDEX(出力表!C:C,11)+1)))), MAX(0.00000001, (1-(1/(1+EXP(-(INDEX(係数表!G:G,11) + $B378)))))*(EXP(INDEX(係数表!H:H,11) + INDEX(係数表!I:I,11)*LN(INDEX(出力表!C:C,11)+1)))))))</f>
        <v>66.503851886453944</v>
      </c>
      <c r="AF378" t="e">
        <f>MIN(100, MAX(0, (100*(INDEX(出力表!D:D,11))/(EXP(INDEX(係数表!B:B,11) + $C378) + (INDEX(出力表!D:D,11)))) + (乱数表!$W378*(Settings!B12/(((INDEX(出力表!D:D,11))+1)^INDEX(係数表!E:E,11)*INDEX(係数表!F:F,11))))))</f>
        <v>#VALUE!</v>
      </c>
      <c r="AG378" t="e">
        <f>MIN(100, MAX(0, (INDEX(出力表!D:D,11))*AE378/MAX(AF378, Settings!B3)))</f>
        <v>#VALUE!</v>
      </c>
      <c r="AH378">
        <f>MIN(100, MAX(0, 100*BETAINV(乱数表!$L378, MAX(0.00000001, (1/(1+EXP(-(INDEX(係数表!G:G,12) + $B378))))*(EXP(INDEX(係数表!H:H,12) + INDEX(係数表!I:I,12)*LN(INDEX(出力表!C:C,12)+1)))), MAX(0.00000001, (1-(1/(1+EXP(-(INDEX(係数表!G:G,12) + $B378)))))*(EXP(INDEX(係数表!H:H,12) + INDEX(係数表!I:I,12)*LN(INDEX(出力表!C:C,12)+1)))))))</f>
        <v>42.216359054576706</v>
      </c>
      <c r="AI378" t="e">
        <f>MIN(100, MAX(0, (100*(INDEX(出力表!D:D,12))/(EXP(INDEX(係数表!B:B,12) + $C378) + (INDEX(出力表!D:D,12)))) + (乱数表!$X378*(Settings!B12/(((INDEX(出力表!D:D,12))+1)^INDEX(係数表!E:E,12)*INDEX(係数表!F:F,12))))))</f>
        <v>#VALUE!</v>
      </c>
      <c r="AJ378" t="e">
        <f>MIN(100, MAX(0, (INDEX(出力表!D:D,12))*AH378/MAX(AI378, Settings!B3)))</f>
        <v>#VALUE!</v>
      </c>
      <c r="AK378">
        <f>MIN(100, MAX(0, 100*BETAINV(乱数表!$M378, MAX(0.00000001, (1/(1+EXP(-(INDEX(係数表!G:G,13) + $B378))))*(EXP(INDEX(係数表!H:H,13) + INDEX(係数表!I:I,13)*LN(INDEX(出力表!C:C,13)+1)))), MAX(0.00000001, (1-(1/(1+EXP(-(INDEX(係数表!G:G,13) + $B378)))))*(EXP(INDEX(係数表!H:H,13) + INDEX(係数表!I:I,13)*LN(INDEX(出力表!C:C,13)+1)))))))</f>
        <v>90.460277319750077</v>
      </c>
      <c r="AL378" t="e">
        <f>MIN(100, MAX(0, (100*(INDEX(出力表!D:D,13))/(EXP(INDEX(係数表!B:B,13) + $C378) + (INDEX(出力表!D:D,13)))) + (乱数表!$Y378*(Settings!B12/(((INDEX(出力表!D:D,13))+1)^INDEX(係数表!E:E,13)*INDEX(係数表!F:F,13))))))</f>
        <v>#VALUE!</v>
      </c>
      <c r="AM378" t="e">
        <f>MIN(100, MAX(0, (INDEX(出力表!D:D,13))*AK378/MAX(AL378, Settings!B3)))</f>
        <v>#VALUE!</v>
      </c>
      <c r="AN378">
        <f>IF(ISNUMBER(F378), INDEX(出力表!B:B,2)*F378, 0)+IF(ISNUMBER(I378), INDEX(出力表!B:B,3)*I378, 0)+IF(ISNUMBER(L378), INDEX(出力表!B:B,4)*L378, 0)+IF(ISNUMBER(O378), INDEX(出力表!B:B,5)*O378, 0)+IF(ISNUMBER(R378), INDEX(出力表!B:B,6)*R378, 0)+IF(ISNUMBER(U378), INDEX(出力表!B:B,7)*U378, 0)+IF(ISNUMBER(X378), INDEX(出力表!B:B,8)*X378, 0)+IF(ISNUMBER(AA378), INDEX(出力表!B:B,9)*AA378, 0)+IF(ISNUMBER(AD378), INDEX(出力表!B:B,10)*AD378, 0)+IF(ISNUMBER(AG378), INDEX(出力表!B:B,11)*AG378, 0)+IF(ISNUMBER(AJ378), INDEX(出力表!B:B,12)*AJ378, 0)+IF(ISNUMBER(AM378), INDEX(出力表!B:B,13)*AM378, 0)</f>
        <v>0</v>
      </c>
      <c r="AO378">
        <f>IF(ISNUMBER(F378), INDEX(出力表!B:B,2), 0)+IF(ISNUMBER(I378), INDEX(出力表!B:B,3), 0)+IF(ISNUMBER(L378), INDEX(出力表!B:B,4), 0)+IF(ISNUMBER(O378), INDEX(出力表!B:B,5), 0)+IF(ISNUMBER(R378), INDEX(出力表!B:B,6), 0)+IF(ISNUMBER(U378), INDEX(出力表!B:B,7), 0)+IF(ISNUMBER(X378), INDEX(出力表!B:B,8), 0)+IF(ISNUMBER(AA378), INDEX(出力表!B:B,9), 0)+IF(ISNUMBER(AD378), INDEX(出力表!B:B,10), 0)+IF(ISNUMBER(AG378), INDEX(出力表!B:B,11), 0)+IF(ISNUMBER(AJ378), INDEX(出力表!B:B,12), 0)+IF(ISNUMBER(AM378), INDEX(出力表!B:B,13), 0)</f>
        <v>0</v>
      </c>
      <c r="AP378" t="str">
        <f t="shared" si="5"/>
        <v/>
      </c>
    </row>
    <row r="379" spans="1:42" x14ac:dyDescent="0.2">
      <c r="A379">
        <v>378</v>
      </c>
      <c r="B379">
        <f>IF(UPPER(Settings!B4)="TRUE", 乱数表!$Z379*Settings!B10, 0)</f>
        <v>-0.14181311501247226</v>
      </c>
      <c r="C379">
        <f>IF(UPPER(Settings!B4)="TRUE", 乱数表!$AA379*Settings!B11, 0)</f>
        <v>-5.0545963417002555E-3</v>
      </c>
      <c r="D379">
        <f>MIN(100, MAX(0, 100*BETAINV(乱数表!$B379, MAX(0.00000001, (1/(1+EXP(-(INDEX(係数表!G:G,2) + $B379))))*(EXP(INDEX(係数表!H:H,2) + INDEX(係数表!I:I,2)*LN(INDEX(出力表!C:C,2)+1)))), MAX(0.00000001, (1-(1/(1+EXP(-(INDEX(係数表!G:G,2) + $B379)))))*(EXP(INDEX(係数表!H:H,2) + INDEX(係数表!I:I,2)*LN(INDEX(出力表!C:C,2)+1)))))))</f>
        <v>81.419209576592692</v>
      </c>
      <c r="E379" t="e">
        <f>MIN(100, MAX(0, (100*(INDEX(出力表!D:D,2))/(EXP(INDEX(係数表!B:B,2) + $C379) + (INDEX(出力表!D:D,2)))) + (乱数表!$N379*(Settings!B12/(((INDEX(出力表!D:D,2))+1)^INDEX(係数表!E:E,2)*INDEX(係数表!F:F,2))))))</f>
        <v>#VALUE!</v>
      </c>
      <c r="F379" t="e">
        <f>MIN(100, MAX(0, (INDEX(出力表!D:D,2))*D379/MAX(E379, Settings!B3)))</f>
        <v>#VALUE!</v>
      </c>
      <c r="G379">
        <f>MIN(100, MAX(0, 100*BETAINV(乱数表!$C379, MAX(0.00000001, (1/(1+EXP(-(INDEX(係数表!G:G,3) + $B379))))*(EXP(INDEX(係数表!H:H,3) + INDEX(係数表!I:I,3)*LN(INDEX(出力表!C:C,3)+1)))), MAX(0.00000001, (1-(1/(1+EXP(-(INDEX(係数表!G:G,3) + $B379)))))*(EXP(INDEX(係数表!H:H,3) + INDEX(係数表!I:I,3)*LN(INDEX(出力表!C:C,3)+1)))))))</f>
        <v>99.727835762980988</v>
      </c>
      <c r="H379" t="e">
        <f>MIN(100, MAX(0, (100*(INDEX(出力表!D:D,3))/(EXP(INDEX(係数表!B:B,3) + $C379) + (INDEX(出力表!D:D,3)))) + (乱数表!$O379*(Settings!B12/(((INDEX(出力表!D:D,3))+1)^INDEX(係数表!E:E,3)*INDEX(係数表!F:F,3))))))</f>
        <v>#VALUE!</v>
      </c>
      <c r="I379" t="e">
        <f>MIN(100, MAX(0, (INDEX(出力表!D:D,3))*G379/MAX(H379, Settings!B3)))</f>
        <v>#VALUE!</v>
      </c>
      <c r="J379">
        <f>MIN(100, MAX(0, 100*BETAINV(乱数表!$D379, MAX(0.00000001, (1/(1+EXP(-(INDEX(係数表!G:G,4) + $B379))))*(EXP(INDEX(係数表!H:H,4) + INDEX(係数表!I:I,4)*LN(INDEX(出力表!C:C,4)+1)))), MAX(0.00000001, (1-(1/(1+EXP(-(INDEX(係数表!G:G,4) + $B379)))))*(EXP(INDEX(係数表!H:H,4) + INDEX(係数表!I:I,4)*LN(INDEX(出力表!C:C,4)+1)))))))</f>
        <v>89.183473391028912</v>
      </c>
      <c r="K379" t="e">
        <f>MIN(100, MAX(0, (100*(INDEX(出力表!D:D,4))/(EXP(INDEX(係数表!B:B,4) + $C379) + (INDEX(出力表!D:D,4)))) + (乱数表!$P379*(Settings!B12/(((INDEX(出力表!D:D,4))+1)^INDEX(係数表!E:E,4)*INDEX(係数表!F:F,4))))))</f>
        <v>#VALUE!</v>
      </c>
      <c r="L379" t="e">
        <f>MIN(100, MAX(0, (INDEX(出力表!D:D,4))*J379/MAX(K379, Settings!B3)))</f>
        <v>#VALUE!</v>
      </c>
      <c r="M379">
        <f>MIN(100, MAX(0, 100*BETAINV(乱数表!$E379, MAX(0.00000001, (1/(1+EXP(-(INDEX(係数表!G:G,5) + $B379))))*(EXP(INDEX(係数表!H:H,5) + INDEX(係数表!I:I,5)*LN(INDEX(出力表!C:C,5)+1)))), MAX(0.00000001, (1-(1/(1+EXP(-(INDEX(係数表!G:G,5) + $B379)))))*(EXP(INDEX(係数表!H:H,5) + INDEX(係数表!I:I,5)*LN(INDEX(出力表!C:C,5)+1)))))))</f>
        <v>98.67757871771785</v>
      </c>
      <c r="N379" t="e">
        <f>MIN(100, MAX(0, (100*(INDEX(出力表!D:D,5))/(EXP(INDEX(係数表!B:B,5) + $C379) + (INDEX(出力表!D:D,5)))) + (乱数表!$Q379*(Settings!B12/(((INDEX(出力表!D:D,5))+1)^INDEX(係数表!E:E,5)*INDEX(係数表!F:F,5))))))</f>
        <v>#VALUE!</v>
      </c>
      <c r="O379" t="e">
        <f>MIN(100, MAX(0, (INDEX(出力表!D:D,5))*M379/MAX(N379, Settings!B3)))</f>
        <v>#VALUE!</v>
      </c>
      <c r="P379">
        <f>MIN(100, MAX(0, 100*BETAINV(乱数表!$F379, MAX(0.00000001, (1/(1+EXP(-(INDEX(係数表!G:G,6) + $B379))))*(EXP(INDEX(係数表!H:H,6) + INDEX(係数表!I:I,6)*LN(INDEX(出力表!C:C,6)+1)))), MAX(0.00000001, (1-(1/(1+EXP(-(INDEX(係数表!G:G,6) + $B379)))))*(EXP(INDEX(係数表!H:H,6) + INDEX(係数表!I:I,6)*LN(INDEX(出力表!C:C,6)+1)))))))</f>
        <v>43.089085257842726</v>
      </c>
      <c r="Q379" t="e">
        <f>MIN(100, MAX(0, (100*(INDEX(出力表!D:D,6))/(EXP(INDEX(係数表!B:B,6) + $C379) + (INDEX(出力表!D:D,6)))) + (乱数表!$R379*(Settings!B12/(((INDEX(出力表!D:D,6))+1)^INDEX(係数表!E:E,6)*INDEX(係数表!F:F,6))))))</f>
        <v>#VALUE!</v>
      </c>
      <c r="R379" t="e">
        <f>MIN(100, MAX(0, (INDEX(出力表!D:D,6))*P379/MAX(Q379, Settings!B3)))</f>
        <v>#VALUE!</v>
      </c>
      <c r="S379">
        <f>MIN(100, MAX(0, 100*BETAINV(乱数表!$G379, MAX(0.00000001, (1/(1+EXP(-(INDEX(係数表!G:G,7) + $B379))))*(EXP(INDEX(係数表!H:H,7) + INDEX(係数表!I:I,7)*LN(INDEX(出力表!C:C,7)+1)))), MAX(0.00000001, (1-(1/(1+EXP(-(INDEX(係数表!G:G,7) + $B379)))))*(EXP(INDEX(係数表!H:H,7) + INDEX(係数表!I:I,7)*LN(INDEX(出力表!C:C,7)+1)))))))</f>
        <v>98.589422637945361</v>
      </c>
      <c r="T379" t="e">
        <f>MIN(100, MAX(0, (100*(INDEX(出力表!D:D,7))/(EXP(INDEX(係数表!B:B,7) + $C379) + (INDEX(出力表!D:D,7)))) + (乱数表!$S379*(Settings!B12/(((INDEX(出力表!D:D,7))+1)^INDEX(係数表!E:E,7)*INDEX(係数表!F:F,7))))))</f>
        <v>#VALUE!</v>
      </c>
      <c r="U379" t="e">
        <f>MIN(100, MAX(0, (INDEX(出力表!D:D,7))*S379/MAX(T379, Settings!B3)))</f>
        <v>#VALUE!</v>
      </c>
      <c r="V379">
        <f>MIN(100, MAX(0, 100*BETAINV(乱数表!$H379, MAX(0.00000001, (1/(1+EXP(-(INDEX(係数表!G:G,8) + $B379))))*(EXP(INDEX(係数表!H:H,8) + INDEX(係数表!I:I,8)*LN(INDEX(出力表!C:C,8)+1)))), MAX(0.00000001, (1-(1/(1+EXP(-(INDEX(係数表!G:G,8) + $B379)))))*(EXP(INDEX(係数表!H:H,8) + INDEX(係数表!I:I,8)*LN(INDEX(出力表!C:C,8)+1)))))))</f>
        <v>90.902045065929542</v>
      </c>
      <c r="W379" t="e">
        <f>MIN(100, MAX(0, (100*(INDEX(出力表!D:D,8))/(EXP(INDEX(係数表!B:B,8) + $C379) + (INDEX(出力表!D:D,8)))) + (乱数表!$T379*(Settings!B12/(((INDEX(出力表!D:D,8))+1)^INDEX(係数表!E:E,8)*INDEX(係数表!F:F,8))))))</f>
        <v>#VALUE!</v>
      </c>
      <c r="X379" t="e">
        <f>MIN(100, MAX(0, (INDEX(出力表!D:D,8))*V379/MAX(W379, Settings!B3)))</f>
        <v>#VALUE!</v>
      </c>
      <c r="Y379">
        <f>MIN(100, MAX(0, 100*BETAINV(乱数表!$I379, MAX(0.00000001, (1/(1+EXP(-(INDEX(係数表!G:G,9) + $B379))))*(EXP(INDEX(係数表!H:H,9) + INDEX(係数表!I:I,9)*LN(INDEX(出力表!C:C,9)+1)))), MAX(0.00000001, (1-(1/(1+EXP(-(INDEX(係数表!G:G,9) + $B379)))))*(EXP(INDEX(係数表!H:H,9) + INDEX(係数表!I:I,9)*LN(INDEX(出力表!C:C,9)+1)))))))</f>
        <v>61.517965114154883</v>
      </c>
      <c r="Z379" t="e">
        <f>MIN(100, MAX(0, (100*(INDEX(出力表!D:D,9))/(EXP(INDEX(係数表!B:B,9) + $C379) + (INDEX(出力表!D:D,9)))) + (乱数表!$U379*(Settings!B12/(((INDEX(出力表!D:D,9))+1)^INDEX(係数表!E:E,9)*INDEX(係数表!F:F,9))))))</f>
        <v>#VALUE!</v>
      </c>
      <c r="AA379" t="e">
        <f>MIN(100, MAX(0, (INDEX(出力表!D:D,9))*Y379/MAX(Z379, Settings!B3)))</f>
        <v>#VALUE!</v>
      </c>
      <c r="AB379">
        <f>MIN(100, MAX(0, 100*BETAINV(乱数表!$J379, MAX(0.00000001, (1/(1+EXP(-(INDEX(係数表!G:G,10) + $B379))))*(EXP(INDEX(係数表!H:H,10) + INDEX(係数表!I:I,10)*LN(INDEX(出力表!C:C,10)+1)))), MAX(0.00000001, (1-(1/(1+EXP(-(INDEX(係数表!G:G,10) + $B379)))))*(EXP(INDEX(係数表!H:H,10) + INDEX(係数表!I:I,10)*LN(INDEX(出力表!C:C,10)+1)))))))</f>
        <v>83.774229039100675</v>
      </c>
      <c r="AC379" t="e">
        <f>MIN(100, MAX(0, (100*(INDEX(出力表!D:D,10))/(EXP(INDEX(係数表!B:B,10) + $C379) + (INDEX(出力表!D:D,10)))) + (乱数表!$V379*(Settings!B12/(((INDEX(出力表!D:D,10))+1)^INDEX(係数表!E:E,10)*INDEX(係数表!F:F,10))))))</f>
        <v>#VALUE!</v>
      </c>
      <c r="AD379" t="e">
        <f>MIN(100, MAX(0, (INDEX(出力表!D:D,10))*AB379/MAX(AC379, Settings!B3)))</f>
        <v>#VALUE!</v>
      </c>
      <c r="AE379">
        <f>MIN(100, MAX(0, 100*BETAINV(乱数表!$K379, MAX(0.00000001, (1/(1+EXP(-(INDEX(係数表!G:G,11) + $B379))))*(EXP(INDEX(係数表!H:H,11) + INDEX(係数表!I:I,11)*LN(INDEX(出力表!C:C,11)+1)))), MAX(0.00000001, (1-(1/(1+EXP(-(INDEX(係数表!G:G,11) + $B379)))))*(EXP(INDEX(係数表!H:H,11) + INDEX(係数表!I:I,11)*LN(INDEX(出力表!C:C,11)+1)))))))</f>
        <v>72.821648146134649</v>
      </c>
      <c r="AF379" t="e">
        <f>MIN(100, MAX(0, (100*(INDEX(出力表!D:D,11))/(EXP(INDEX(係数表!B:B,11) + $C379) + (INDEX(出力表!D:D,11)))) + (乱数表!$W379*(Settings!B12/(((INDEX(出力表!D:D,11))+1)^INDEX(係数表!E:E,11)*INDEX(係数表!F:F,11))))))</f>
        <v>#VALUE!</v>
      </c>
      <c r="AG379" t="e">
        <f>MIN(100, MAX(0, (INDEX(出力表!D:D,11))*AE379/MAX(AF379, Settings!B3)))</f>
        <v>#VALUE!</v>
      </c>
      <c r="AH379">
        <f>MIN(100, MAX(0, 100*BETAINV(乱数表!$L379, MAX(0.00000001, (1/(1+EXP(-(INDEX(係数表!G:G,12) + $B379))))*(EXP(INDEX(係数表!H:H,12) + INDEX(係数表!I:I,12)*LN(INDEX(出力表!C:C,12)+1)))), MAX(0.00000001, (1-(1/(1+EXP(-(INDEX(係数表!G:G,12) + $B379)))))*(EXP(INDEX(係数表!H:H,12) + INDEX(係数表!I:I,12)*LN(INDEX(出力表!C:C,12)+1)))))))</f>
        <v>91.414347494240502</v>
      </c>
      <c r="AI379" t="e">
        <f>MIN(100, MAX(0, (100*(INDEX(出力表!D:D,12))/(EXP(INDEX(係数表!B:B,12) + $C379) + (INDEX(出力表!D:D,12)))) + (乱数表!$X379*(Settings!B12/(((INDEX(出力表!D:D,12))+1)^INDEX(係数表!E:E,12)*INDEX(係数表!F:F,12))))))</f>
        <v>#VALUE!</v>
      </c>
      <c r="AJ379" t="e">
        <f>MIN(100, MAX(0, (INDEX(出力表!D:D,12))*AH379/MAX(AI379, Settings!B3)))</f>
        <v>#VALUE!</v>
      </c>
      <c r="AK379">
        <f>MIN(100, MAX(0, 100*BETAINV(乱数表!$M379, MAX(0.00000001, (1/(1+EXP(-(INDEX(係数表!G:G,13) + $B379))))*(EXP(INDEX(係数表!H:H,13) + INDEX(係数表!I:I,13)*LN(INDEX(出力表!C:C,13)+1)))), MAX(0.00000001, (1-(1/(1+EXP(-(INDEX(係数表!G:G,13) + $B379)))))*(EXP(INDEX(係数表!H:H,13) + INDEX(係数表!I:I,13)*LN(INDEX(出力表!C:C,13)+1)))))))</f>
        <v>99.623132246044335</v>
      </c>
      <c r="AL379" t="e">
        <f>MIN(100, MAX(0, (100*(INDEX(出力表!D:D,13))/(EXP(INDEX(係数表!B:B,13) + $C379) + (INDEX(出力表!D:D,13)))) + (乱数表!$Y379*(Settings!B12/(((INDEX(出力表!D:D,13))+1)^INDEX(係数表!E:E,13)*INDEX(係数表!F:F,13))))))</f>
        <v>#VALUE!</v>
      </c>
      <c r="AM379" t="e">
        <f>MIN(100, MAX(0, (INDEX(出力表!D:D,13))*AK379/MAX(AL379, Settings!B3)))</f>
        <v>#VALUE!</v>
      </c>
      <c r="AN379">
        <f>IF(ISNUMBER(F379), INDEX(出力表!B:B,2)*F379, 0)+IF(ISNUMBER(I379), INDEX(出力表!B:B,3)*I379, 0)+IF(ISNUMBER(L379), INDEX(出力表!B:B,4)*L379, 0)+IF(ISNUMBER(O379), INDEX(出力表!B:B,5)*O379, 0)+IF(ISNUMBER(R379), INDEX(出力表!B:B,6)*R379, 0)+IF(ISNUMBER(U379), INDEX(出力表!B:B,7)*U379, 0)+IF(ISNUMBER(X379), INDEX(出力表!B:B,8)*X379, 0)+IF(ISNUMBER(AA379), INDEX(出力表!B:B,9)*AA379, 0)+IF(ISNUMBER(AD379), INDEX(出力表!B:B,10)*AD379, 0)+IF(ISNUMBER(AG379), INDEX(出力表!B:B,11)*AG379, 0)+IF(ISNUMBER(AJ379), INDEX(出力表!B:B,12)*AJ379, 0)+IF(ISNUMBER(AM379), INDEX(出力表!B:B,13)*AM379, 0)</f>
        <v>0</v>
      </c>
      <c r="AO379">
        <f>IF(ISNUMBER(F379), INDEX(出力表!B:B,2), 0)+IF(ISNUMBER(I379), INDEX(出力表!B:B,3), 0)+IF(ISNUMBER(L379), INDEX(出力表!B:B,4), 0)+IF(ISNUMBER(O379), INDEX(出力表!B:B,5), 0)+IF(ISNUMBER(R379), INDEX(出力表!B:B,6), 0)+IF(ISNUMBER(U379), INDEX(出力表!B:B,7), 0)+IF(ISNUMBER(X379), INDEX(出力表!B:B,8), 0)+IF(ISNUMBER(AA379), INDEX(出力表!B:B,9), 0)+IF(ISNUMBER(AD379), INDEX(出力表!B:B,10), 0)+IF(ISNUMBER(AG379), INDEX(出力表!B:B,11), 0)+IF(ISNUMBER(AJ379), INDEX(出力表!B:B,12), 0)+IF(ISNUMBER(AM379), INDEX(出力表!B:B,13), 0)</f>
        <v>0</v>
      </c>
      <c r="AP379" t="str">
        <f t="shared" si="5"/>
        <v/>
      </c>
    </row>
    <row r="380" spans="1:42" x14ac:dyDescent="0.2">
      <c r="A380">
        <v>379</v>
      </c>
      <c r="B380">
        <f>IF(UPPER(Settings!B4)="TRUE", 乱数表!$Z380*Settings!B10, 0)</f>
        <v>8.8761614717243739E-2</v>
      </c>
      <c r="C380">
        <f>IF(UPPER(Settings!B4)="TRUE", 乱数表!$AA380*Settings!B11, 0)</f>
        <v>1.9086502584111261E-2</v>
      </c>
      <c r="D380">
        <f>MIN(100, MAX(0, 100*BETAINV(乱数表!$B380, MAX(0.00000001, (1/(1+EXP(-(INDEX(係数表!G:G,2) + $B380))))*(EXP(INDEX(係数表!H:H,2) + INDEX(係数表!I:I,2)*LN(INDEX(出力表!C:C,2)+1)))), MAX(0.00000001, (1-(1/(1+EXP(-(INDEX(係数表!G:G,2) + $B380)))))*(EXP(INDEX(係数表!H:H,2) + INDEX(係数表!I:I,2)*LN(INDEX(出力表!C:C,2)+1)))))))</f>
        <v>90.485220093595501</v>
      </c>
      <c r="E380" t="e">
        <f>MIN(100, MAX(0, (100*(INDEX(出力表!D:D,2))/(EXP(INDEX(係数表!B:B,2) + $C380) + (INDEX(出力表!D:D,2)))) + (乱数表!$N380*(Settings!B12/(((INDEX(出力表!D:D,2))+1)^INDEX(係数表!E:E,2)*INDEX(係数表!F:F,2))))))</f>
        <v>#VALUE!</v>
      </c>
      <c r="F380" t="e">
        <f>MIN(100, MAX(0, (INDEX(出力表!D:D,2))*D380/MAX(E380, Settings!B3)))</f>
        <v>#VALUE!</v>
      </c>
      <c r="G380">
        <f>MIN(100, MAX(0, 100*BETAINV(乱数表!$C380, MAX(0.00000001, (1/(1+EXP(-(INDEX(係数表!G:G,3) + $B380))))*(EXP(INDEX(係数表!H:H,3) + INDEX(係数表!I:I,3)*LN(INDEX(出力表!C:C,3)+1)))), MAX(0.00000001, (1-(1/(1+EXP(-(INDEX(係数表!G:G,3) + $B380)))))*(EXP(INDEX(係数表!H:H,3) + INDEX(係数表!I:I,3)*LN(INDEX(出力表!C:C,3)+1)))))))</f>
        <v>46.224320768820228</v>
      </c>
      <c r="H380" t="e">
        <f>MIN(100, MAX(0, (100*(INDEX(出力表!D:D,3))/(EXP(INDEX(係数表!B:B,3) + $C380) + (INDEX(出力表!D:D,3)))) + (乱数表!$O380*(Settings!B12/(((INDEX(出力表!D:D,3))+1)^INDEX(係数表!E:E,3)*INDEX(係数表!F:F,3))))))</f>
        <v>#VALUE!</v>
      </c>
      <c r="I380" t="e">
        <f>MIN(100, MAX(0, (INDEX(出力表!D:D,3))*G380/MAX(H380, Settings!B3)))</f>
        <v>#VALUE!</v>
      </c>
      <c r="J380">
        <f>MIN(100, MAX(0, 100*BETAINV(乱数表!$D380, MAX(0.00000001, (1/(1+EXP(-(INDEX(係数表!G:G,4) + $B380))))*(EXP(INDEX(係数表!H:H,4) + INDEX(係数表!I:I,4)*LN(INDEX(出力表!C:C,4)+1)))), MAX(0.00000001, (1-(1/(1+EXP(-(INDEX(係数表!G:G,4) + $B380)))))*(EXP(INDEX(係数表!H:H,4) + INDEX(係数表!I:I,4)*LN(INDEX(出力表!C:C,4)+1)))))))</f>
        <v>43.661752380252651</v>
      </c>
      <c r="K380" t="e">
        <f>MIN(100, MAX(0, (100*(INDEX(出力表!D:D,4))/(EXP(INDEX(係数表!B:B,4) + $C380) + (INDEX(出力表!D:D,4)))) + (乱数表!$P380*(Settings!B12/(((INDEX(出力表!D:D,4))+1)^INDEX(係数表!E:E,4)*INDEX(係数表!F:F,4))))))</f>
        <v>#VALUE!</v>
      </c>
      <c r="L380" t="e">
        <f>MIN(100, MAX(0, (INDEX(出力表!D:D,4))*J380/MAX(K380, Settings!B3)))</f>
        <v>#VALUE!</v>
      </c>
      <c r="M380">
        <f>MIN(100, MAX(0, 100*BETAINV(乱数表!$E380, MAX(0.00000001, (1/(1+EXP(-(INDEX(係数表!G:G,5) + $B380))))*(EXP(INDEX(係数表!H:H,5) + INDEX(係数表!I:I,5)*LN(INDEX(出力表!C:C,5)+1)))), MAX(0.00000001, (1-(1/(1+EXP(-(INDEX(係数表!G:G,5) + $B380)))))*(EXP(INDEX(係数表!H:H,5) + INDEX(係数表!I:I,5)*LN(INDEX(出力表!C:C,5)+1)))))))</f>
        <v>95.159007352124263</v>
      </c>
      <c r="N380" t="e">
        <f>MIN(100, MAX(0, (100*(INDEX(出力表!D:D,5))/(EXP(INDEX(係数表!B:B,5) + $C380) + (INDEX(出力表!D:D,5)))) + (乱数表!$Q380*(Settings!B12/(((INDEX(出力表!D:D,5))+1)^INDEX(係数表!E:E,5)*INDEX(係数表!F:F,5))))))</f>
        <v>#VALUE!</v>
      </c>
      <c r="O380" t="e">
        <f>MIN(100, MAX(0, (INDEX(出力表!D:D,5))*M380/MAX(N380, Settings!B3)))</f>
        <v>#VALUE!</v>
      </c>
      <c r="P380">
        <f>MIN(100, MAX(0, 100*BETAINV(乱数表!$F380, MAX(0.00000001, (1/(1+EXP(-(INDEX(係数表!G:G,6) + $B380))))*(EXP(INDEX(係数表!H:H,6) + INDEX(係数表!I:I,6)*LN(INDEX(出力表!C:C,6)+1)))), MAX(0.00000001, (1-(1/(1+EXP(-(INDEX(係数表!G:G,6) + $B380)))))*(EXP(INDEX(係数表!H:H,6) + INDEX(係数表!I:I,6)*LN(INDEX(出力表!C:C,6)+1)))))))</f>
        <v>96.408513850026296</v>
      </c>
      <c r="Q380" t="e">
        <f>MIN(100, MAX(0, (100*(INDEX(出力表!D:D,6))/(EXP(INDEX(係数表!B:B,6) + $C380) + (INDEX(出力表!D:D,6)))) + (乱数表!$R380*(Settings!B12/(((INDEX(出力表!D:D,6))+1)^INDEX(係数表!E:E,6)*INDEX(係数表!F:F,6))))))</f>
        <v>#VALUE!</v>
      </c>
      <c r="R380" t="e">
        <f>MIN(100, MAX(0, (INDEX(出力表!D:D,6))*P380/MAX(Q380, Settings!B3)))</f>
        <v>#VALUE!</v>
      </c>
      <c r="S380">
        <f>MIN(100, MAX(0, 100*BETAINV(乱数表!$G380, MAX(0.00000001, (1/(1+EXP(-(INDEX(係数表!G:G,7) + $B380))))*(EXP(INDEX(係数表!H:H,7) + INDEX(係数表!I:I,7)*LN(INDEX(出力表!C:C,7)+1)))), MAX(0.00000001, (1-(1/(1+EXP(-(INDEX(係数表!G:G,7) + $B380)))))*(EXP(INDEX(係数表!H:H,7) + INDEX(係数表!I:I,7)*LN(INDEX(出力表!C:C,7)+1)))))))</f>
        <v>94.312222671681894</v>
      </c>
      <c r="T380" t="e">
        <f>MIN(100, MAX(0, (100*(INDEX(出力表!D:D,7))/(EXP(INDEX(係数表!B:B,7) + $C380) + (INDEX(出力表!D:D,7)))) + (乱数表!$S380*(Settings!B12/(((INDEX(出力表!D:D,7))+1)^INDEX(係数表!E:E,7)*INDEX(係数表!F:F,7))))))</f>
        <v>#VALUE!</v>
      </c>
      <c r="U380" t="e">
        <f>MIN(100, MAX(0, (INDEX(出力表!D:D,7))*S380/MAX(T380, Settings!B3)))</f>
        <v>#VALUE!</v>
      </c>
      <c r="V380">
        <f>MIN(100, MAX(0, 100*BETAINV(乱数表!$H380, MAX(0.00000001, (1/(1+EXP(-(INDEX(係数表!G:G,8) + $B380))))*(EXP(INDEX(係数表!H:H,8) + INDEX(係数表!I:I,8)*LN(INDEX(出力表!C:C,8)+1)))), MAX(0.00000001, (1-(1/(1+EXP(-(INDEX(係数表!G:G,8) + $B380)))))*(EXP(INDEX(係数表!H:H,8) + INDEX(係数表!I:I,8)*LN(INDEX(出力表!C:C,8)+1)))))))</f>
        <v>84.672542127435065</v>
      </c>
      <c r="W380" t="e">
        <f>MIN(100, MAX(0, (100*(INDEX(出力表!D:D,8))/(EXP(INDEX(係数表!B:B,8) + $C380) + (INDEX(出力表!D:D,8)))) + (乱数表!$T380*(Settings!B12/(((INDEX(出力表!D:D,8))+1)^INDEX(係数表!E:E,8)*INDEX(係数表!F:F,8))))))</f>
        <v>#VALUE!</v>
      </c>
      <c r="X380" t="e">
        <f>MIN(100, MAX(0, (INDEX(出力表!D:D,8))*V380/MAX(W380, Settings!B3)))</f>
        <v>#VALUE!</v>
      </c>
      <c r="Y380">
        <f>MIN(100, MAX(0, 100*BETAINV(乱数表!$I380, MAX(0.00000001, (1/(1+EXP(-(INDEX(係数表!G:G,9) + $B380))))*(EXP(INDEX(係数表!H:H,9) + INDEX(係数表!I:I,9)*LN(INDEX(出力表!C:C,9)+1)))), MAX(0.00000001, (1-(1/(1+EXP(-(INDEX(係数表!G:G,9) + $B380)))))*(EXP(INDEX(係数表!H:H,9) + INDEX(係数表!I:I,9)*LN(INDEX(出力表!C:C,9)+1)))))))</f>
        <v>83.302258393209641</v>
      </c>
      <c r="Z380" t="e">
        <f>MIN(100, MAX(0, (100*(INDEX(出力表!D:D,9))/(EXP(INDEX(係数表!B:B,9) + $C380) + (INDEX(出力表!D:D,9)))) + (乱数表!$U380*(Settings!B12/(((INDEX(出力表!D:D,9))+1)^INDEX(係数表!E:E,9)*INDEX(係数表!F:F,9))))))</f>
        <v>#VALUE!</v>
      </c>
      <c r="AA380" t="e">
        <f>MIN(100, MAX(0, (INDEX(出力表!D:D,9))*Y380/MAX(Z380, Settings!B3)))</f>
        <v>#VALUE!</v>
      </c>
      <c r="AB380">
        <f>MIN(100, MAX(0, 100*BETAINV(乱数表!$J380, MAX(0.00000001, (1/(1+EXP(-(INDEX(係数表!G:G,10) + $B380))))*(EXP(INDEX(係数表!H:H,10) + INDEX(係数表!I:I,10)*LN(INDEX(出力表!C:C,10)+1)))), MAX(0.00000001, (1-(1/(1+EXP(-(INDEX(係数表!G:G,10) + $B380)))))*(EXP(INDEX(係数表!H:H,10) + INDEX(係数表!I:I,10)*LN(INDEX(出力表!C:C,10)+1)))))))</f>
        <v>88.904355998431811</v>
      </c>
      <c r="AC380" t="e">
        <f>MIN(100, MAX(0, (100*(INDEX(出力表!D:D,10))/(EXP(INDEX(係数表!B:B,10) + $C380) + (INDEX(出力表!D:D,10)))) + (乱数表!$V380*(Settings!B12/(((INDEX(出力表!D:D,10))+1)^INDEX(係数表!E:E,10)*INDEX(係数表!F:F,10))))))</f>
        <v>#VALUE!</v>
      </c>
      <c r="AD380" t="e">
        <f>MIN(100, MAX(0, (INDEX(出力表!D:D,10))*AB380/MAX(AC380, Settings!B3)))</f>
        <v>#VALUE!</v>
      </c>
      <c r="AE380">
        <f>MIN(100, MAX(0, 100*BETAINV(乱数表!$K380, MAX(0.00000001, (1/(1+EXP(-(INDEX(係数表!G:G,11) + $B380))))*(EXP(INDEX(係数表!H:H,11) + INDEX(係数表!I:I,11)*LN(INDEX(出力表!C:C,11)+1)))), MAX(0.00000001, (1-(1/(1+EXP(-(INDEX(係数表!G:G,11) + $B380)))))*(EXP(INDEX(係数表!H:H,11) + INDEX(係数表!I:I,11)*LN(INDEX(出力表!C:C,11)+1)))))))</f>
        <v>86.973615867154308</v>
      </c>
      <c r="AF380" t="e">
        <f>MIN(100, MAX(0, (100*(INDEX(出力表!D:D,11))/(EXP(INDEX(係数表!B:B,11) + $C380) + (INDEX(出力表!D:D,11)))) + (乱数表!$W380*(Settings!B12/(((INDEX(出力表!D:D,11))+1)^INDEX(係数表!E:E,11)*INDEX(係数表!F:F,11))))))</f>
        <v>#VALUE!</v>
      </c>
      <c r="AG380" t="e">
        <f>MIN(100, MAX(0, (INDEX(出力表!D:D,11))*AE380/MAX(AF380, Settings!B3)))</f>
        <v>#VALUE!</v>
      </c>
      <c r="AH380">
        <f>MIN(100, MAX(0, 100*BETAINV(乱数表!$L380, MAX(0.00000001, (1/(1+EXP(-(INDEX(係数表!G:G,12) + $B380))))*(EXP(INDEX(係数表!H:H,12) + INDEX(係数表!I:I,12)*LN(INDEX(出力表!C:C,12)+1)))), MAX(0.00000001, (1-(1/(1+EXP(-(INDEX(係数表!G:G,12) + $B380)))))*(EXP(INDEX(係数表!H:H,12) + INDEX(係数表!I:I,12)*LN(INDEX(出力表!C:C,12)+1)))))))</f>
        <v>98.771520390227508</v>
      </c>
      <c r="AI380" t="e">
        <f>MIN(100, MAX(0, (100*(INDEX(出力表!D:D,12))/(EXP(INDEX(係数表!B:B,12) + $C380) + (INDEX(出力表!D:D,12)))) + (乱数表!$X380*(Settings!B12/(((INDEX(出力表!D:D,12))+1)^INDEX(係数表!E:E,12)*INDEX(係数表!F:F,12))))))</f>
        <v>#VALUE!</v>
      </c>
      <c r="AJ380" t="e">
        <f>MIN(100, MAX(0, (INDEX(出力表!D:D,12))*AH380/MAX(AI380, Settings!B3)))</f>
        <v>#VALUE!</v>
      </c>
      <c r="AK380">
        <f>MIN(100, MAX(0, 100*BETAINV(乱数表!$M380, MAX(0.00000001, (1/(1+EXP(-(INDEX(係数表!G:G,13) + $B380))))*(EXP(INDEX(係数表!H:H,13) + INDEX(係数表!I:I,13)*LN(INDEX(出力表!C:C,13)+1)))), MAX(0.00000001, (1-(1/(1+EXP(-(INDEX(係数表!G:G,13) + $B380)))))*(EXP(INDEX(係数表!H:H,13) + INDEX(係数表!I:I,13)*LN(INDEX(出力表!C:C,13)+1)))))))</f>
        <v>92.192497580667563</v>
      </c>
      <c r="AL380" t="e">
        <f>MIN(100, MAX(0, (100*(INDEX(出力表!D:D,13))/(EXP(INDEX(係数表!B:B,13) + $C380) + (INDEX(出力表!D:D,13)))) + (乱数表!$Y380*(Settings!B12/(((INDEX(出力表!D:D,13))+1)^INDEX(係数表!E:E,13)*INDEX(係数表!F:F,13))))))</f>
        <v>#VALUE!</v>
      </c>
      <c r="AM380" t="e">
        <f>MIN(100, MAX(0, (INDEX(出力表!D:D,13))*AK380/MAX(AL380, Settings!B3)))</f>
        <v>#VALUE!</v>
      </c>
      <c r="AN380">
        <f>IF(ISNUMBER(F380), INDEX(出力表!B:B,2)*F380, 0)+IF(ISNUMBER(I380), INDEX(出力表!B:B,3)*I380, 0)+IF(ISNUMBER(L380), INDEX(出力表!B:B,4)*L380, 0)+IF(ISNUMBER(O380), INDEX(出力表!B:B,5)*O380, 0)+IF(ISNUMBER(R380), INDEX(出力表!B:B,6)*R380, 0)+IF(ISNUMBER(U380), INDEX(出力表!B:B,7)*U380, 0)+IF(ISNUMBER(X380), INDEX(出力表!B:B,8)*X380, 0)+IF(ISNUMBER(AA380), INDEX(出力表!B:B,9)*AA380, 0)+IF(ISNUMBER(AD380), INDEX(出力表!B:B,10)*AD380, 0)+IF(ISNUMBER(AG380), INDEX(出力表!B:B,11)*AG380, 0)+IF(ISNUMBER(AJ380), INDEX(出力表!B:B,12)*AJ380, 0)+IF(ISNUMBER(AM380), INDEX(出力表!B:B,13)*AM380, 0)</f>
        <v>0</v>
      </c>
      <c r="AO380">
        <f>IF(ISNUMBER(F380), INDEX(出力表!B:B,2), 0)+IF(ISNUMBER(I380), INDEX(出力表!B:B,3), 0)+IF(ISNUMBER(L380), INDEX(出力表!B:B,4), 0)+IF(ISNUMBER(O380), INDEX(出力表!B:B,5), 0)+IF(ISNUMBER(R380), INDEX(出力表!B:B,6), 0)+IF(ISNUMBER(U380), INDEX(出力表!B:B,7), 0)+IF(ISNUMBER(X380), INDEX(出力表!B:B,8), 0)+IF(ISNUMBER(AA380), INDEX(出力表!B:B,9), 0)+IF(ISNUMBER(AD380), INDEX(出力表!B:B,10), 0)+IF(ISNUMBER(AG380), INDEX(出力表!B:B,11), 0)+IF(ISNUMBER(AJ380), INDEX(出力表!B:B,12), 0)+IF(ISNUMBER(AM380), INDEX(出力表!B:B,13), 0)</f>
        <v>0</v>
      </c>
      <c r="AP380" t="str">
        <f t="shared" si="5"/>
        <v/>
      </c>
    </row>
    <row r="381" spans="1:42" x14ac:dyDescent="0.2">
      <c r="A381">
        <v>380</v>
      </c>
      <c r="B381">
        <f>IF(UPPER(Settings!B4)="TRUE", 乱数表!$Z381*Settings!B10, 0)</f>
        <v>-0.4507412785421574</v>
      </c>
      <c r="C381">
        <f>IF(UPPER(Settings!B4)="TRUE", 乱数表!$AA381*Settings!B11, 0)</f>
        <v>-9.7954597319181283E-2</v>
      </c>
      <c r="D381">
        <f>MIN(100, MAX(0, 100*BETAINV(乱数表!$B381, MAX(0.00000001, (1/(1+EXP(-(INDEX(係数表!G:G,2) + $B381))))*(EXP(INDEX(係数表!H:H,2) + INDEX(係数表!I:I,2)*LN(INDEX(出力表!C:C,2)+1)))), MAX(0.00000001, (1-(1/(1+EXP(-(INDEX(係数表!G:G,2) + $B381)))))*(EXP(INDEX(係数表!H:H,2) + INDEX(係数表!I:I,2)*LN(INDEX(出力表!C:C,2)+1)))))))</f>
        <v>99.902107440430328</v>
      </c>
      <c r="E381" t="e">
        <f>MIN(100, MAX(0, (100*(INDEX(出力表!D:D,2))/(EXP(INDEX(係数表!B:B,2) + $C381) + (INDEX(出力表!D:D,2)))) + (乱数表!$N381*(Settings!B12/(((INDEX(出力表!D:D,2))+1)^INDEX(係数表!E:E,2)*INDEX(係数表!F:F,2))))))</f>
        <v>#VALUE!</v>
      </c>
      <c r="F381" t="e">
        <f>MIN(100, MAX(0, (INDEX(出力表!D:D,2))*D381/MAX(E381, Settings!B3)))</f>
        <v>#VALUE!</v>
      </c>
      <c r="G381">
        <f>MIN(100, MAX(0, 100*BETAINV(乱数表!$C381, MAX(0.00000001, (1/(1+EXP(-(INDEX(係数表!G:G,3) + $B381))))*(EXP(INDEX(係数表!H:H,3) + INDEX(係数表!I:I,3)*LN(INDEX(出力表!C:C,3)+1)))), MAX(0.00000001, (1-(1/(1+EXP(-(INDEX(係数表!G:G,3) + $B381)))))*(EXP(INDEX(係数表!H:H,3) + INDEX(係数表!I:I,3)*LN(INDEX(出力表!C:C,3)+1)))))))</f>
        <v>89.515504402411025</v>
      </c>
      <c r="H381" t="e">
        <f>MIN(100, MAX(0, (100*(INDEX(出力表!D:D,3))/(EXP(INDEX(係数表!B:B,3) + $C381) + (INDEX(出力表!D:D,3)))) + (乱数表!$O381*(Settings!B12/(((INDEX(出力表!D:D,3))+1)^INDEX(係数表!E:E,3)*INDEX(係数表!F:F,3))))))</f>
        <v>#VALUE!</v>
      </c>
      <c r="I381" t="e">
        <f>MIN(100, MAX(0, (INDEX(出力表!D:D,3))*G381/MAX(H381, Settings!B3)))</f>
        <v>#VALUE!</v>
      </c>
      <c r="J381">
        <f>MIN(100, MAX(0, 100*BETAINV(乱数表!$D381, MAX(0.00000001, (1/(1+EXP(-(INDEX(係数表!G:G,4) + $B381))))*(EXP(INDEX(係数表!H:H,4) + INDEX(係数表!I:I,4)*LN(INDEX(出力表!C:C,4)+1)))), MAX(0.00000001, (1-(1/(1+EXP(-(INDEX(係数表!G:G,4) + $B381)))))*(EXP(INDEX(係数表!H:H,4) + INDEX(係数表!I:I,4)*LN(INDEX(出力表!C:C,4)+1)))))))</f>
        <v>99.055256718860107</v>
      </c>
      <c r="K381" t="e">
        <f>MIN(100, MAX(0, (100*(INDEX(出力表!D:D,4))/(EXP(INDEX(係数表!B:B,4) + $C381) + (INDEX(出力表!D:D,4)))) + (乱数表!$P381*(Settings!B12/(((INDEX(出力表!D:D,4))+1)^INDEX(係数表!E:E,4)*INDEX(係数表!F:F,4))))))</f>
        <v>#VALUE!</v>
      </c>
      <c r="L381" t="e">
        <f>MIN(100, MAX(0, (INDEX(出力表!D:D,4))*J381/MAX(K381, Settings!B3)))</f>
        <v>#VALUE!</v>
      </c>
      <c r="M381">
        <f>MIN(100, MAX(0, 100*BETAINV(乱数表!$E381, MAX(0.00000001, (1/(1+EXP(-(INDEX(係数表!G:G,5) + $B381))))*(EXP(INDEX(係数表!H:H,5) + INDEX(係数表!I:I,5)*LN(INDEX(出力表!C:C,5)+1)))), MAX(0.00000001, (1-(1/(1+EXP(-(INDEX(係数表!G:G,5) + $B381)))))*(EXP(INDEX(係数表!H:H,5) + INDEX(係数表!I:I,5)*LN(INDEX(出力表!C:C,5)+1)))))))</f>
        <v>90.492987276306351</v>
      </c>
      <c r="N381" t="e">
        <f>MIN(100, MAX(0, (100*(INDEX(出力表!D:D,5))/(EXP(INDEX(係数表!B:B,5) + $C381) + (INDEX(出力表!D:D,5)))) + (乱数表!$Q381*(Settings!B12/(((INDEX(出力表!D:D,5))+1)^INDEX(係数表!E:E,5)*INDEX(係数表!F:F,5))))))</f>
        <v>#VALUE!</v>
      </c>
      <c r="O381" t="e">
        <f>MIN(100, MAX(0, (INDEX(出力表!D:D,5))*M381/MAX(N381, Settings!B3)))</f>
        <v>#VALUE!</v>
      </c>
      <c r="P381">
        <f>MIN(100, MAX(0, 100*BETAINV(乱数表!$F381, MAX(0.00000001, (1/(1+EXP(-(INDEX(係数表!G:G,6) + $B381))))*(EXP(INDEX(係数表!H:H,6) + INDEX(係数表!I:I,6)*LN(INDEX(出力表!C:C,6)+1)))), MAX(0.00000001, (1-(1/(1+EXP(-(INDEX(係数表!G:G,6) + $B381)))))*(EXP(INDEX(係数表!H:H,6) + INDEX(係数表!I:I,6)*LN(INDEX(出力表!C:C,6)+1)))))))</f>
        <v>94.422958492193587</v>
      </c>
      <c r="Q381" t="e">
        <f>MIN(100, MAX(0, (100*(INDEX(出力表!D:D,6))/(EXP(INDEX(係数表!B:B,6) + $C381) + (INDEX(出力表!D:D,6)))) + (乱数表!$R381*(Settings!B12/(((INDEX(出力表!D:D,6))+1)^INDEX(係数表!E:E,6)*INDEX(係数表!F:F,6))))))</f>
        <v>#VALUE!</v>
      </c>
      <c r="R381" t="e">
        <f>MIN(100, MAX(0, (INDEX(出力表!D:D,6))*P381/MAX(Q381, Settings!B3)))</f>
        <v>#VALUE!</v>
      </c>
      <c r="S381">
        <f>MIN(100, MAX(0, 100*BETAINV(乱数表!$G381, MAX(0.00000001, (1/(1+EXP(-(INDEX(係数表!G:G,7) + $B381))))*(EXP(INDEX(係数表!H:H,7) + INDEX(係数表!I:I,7)*LN(INDEX(出力表!C:C,7)+1)))), MAX(0.00000001, (1-(1/(1+EXP(-(INDEX(係数表!G:G,7) + $B381)))))*(EXP(INDEX(係数表!H:H,7) + INDEX(係数表!I:I,7)*LN(INDEX(出力表!C:C,7)+1)))))))</f>
        <v>95.555747468594589</v>
      </c>
      <c r="T381" t="e">
        <f>MIN(100, MAX(0, (100*(INDEX(出力表!D:D,7))/(EXP(INDEX(係数表!B:B,7) + $C381) + (INDEX(出力表!D:D,7)))) + (乱数表!$S381*(Settings!B12/(((INDEX(出力表!D:D,7))+1)^INDEX(係数表!E:E,7)*INDEX(係数表!F:F,7))))))</f>
        <v>#VALUE!</v>
      </c>
      <c r="U381" t="e">
        <f>MIN(100, MAX(0, (INDEX(出力表!D:D,7))*S381/MAX(T381, Settings!B3)))</f>
        <v>#VALUE!</v>
      </c>
      <c r="V381">
        <f>MIN(100, MAX(0, 100*BETAINV(乱数表!$H381, MAX(0.00000001, (1/(1+EXP(-(INDEX(係数表!G:G,8) + $B381))))*(EXP(INDEX(係数表!H:H,8) + INDEX(係数表!I:I,8)*LN(INDEX(出力表!C:C,8)+1)))), MAX(0.00000001, (1-(1/(1+EXP(-(INDEX(係数表!G:G,8) + $B381)))))*(EXP(INDEX(係数表!H:H,8) + INDEX(係数表!I:I,8)*LN(INDEX(出力表!C:C,8)+1)))))))</f>
        <v>21.90871801257196</v>
      </c>
      <c r="W381" t="e">
        <f>MIN(100, MAX(0, (100*(INDEX(出力表!D:D,8))/(EXP(INDEX(係数表!B:B,8) + $C381) + (INDEX(出力表!D:D,8)))) + (乱数表!$T381*(Settings!B12/(((INDEX(出力表!D:D,8))+1)^INDEX(係数表!E:E,8)*INDEX(係数表!F:F,8))))))</f>
        <v>#VALUE!</v>
      </c>
      <c r="X381" t="e">
        <f>MIN(100, MAX(0, (INDEX(出力表!D:D,8))*V381/MAX(W381, Settings!B3)))</f>
        <v>#VALUE!</v>
      </c>
      <c r="Y381">
        <f>MIN(100, MAX(0, 100*BETAINV(乱数表!$I381, MAX(0.00000001, (1/(1+EXP(-(INDEX(係数表!G:G,9) + $B381))))*(EXP(INDEX(係数表!H:H,9) + INDEX(係数表!I:I,9)*LN(INDEX(出力表!C:C,9)+1)))), MAX(0.00000001, (1-(1/(1+EXP(-(INDEX(係数表!G:G,9) + $B381)))))*(EXP(INDEX(係数表!H:H,9) + INDEX(係数表!I:I,9)*LN(INDEX(出力表!C:C,9)+1)))))))</f>
        <v>42.420547434497216</v>
      </c>
      <c r="Z381" t="e">
        <f>MIN(100, MAX(0, (100*(INDEX(出力表!D:D,9))/(EXP(INDEX(係数表!B:B,9) + $C381) + (INDEX(出力表!D:D,9)))) + (乱数表!$U381*(Settings!B12/(((INDEX(出力表!D:D,9))+1)^INDEX(係数表!E:E,9)*INDEX(係数表!F:F,9))))))</f>
        <v>#VALUE!</v>
      </c>
      <c r="AA381" t="e">
        <f>MIN(100, MAX(0, (INDEX(出力表!D:D,9))*Y381/MAX(Z381, Settings!B3)))</f>
        <v>#VALUE!</v>
      </c>
      <c r="AB381">
        <f>MIN(100, MAX(0, 100*BETAINV(乱数表!$J381, MAX(0.00000001, (1/(1+EXP(-(INDEX(係数表!G:G,10) + $B381))))*(EXP(INDEX(係数表!H:H,10) + INDEX(係数表!I:I,10)*LN(INDEX(出力表!C:C,10)+1)))), MAX(0.00000001, (1-(1/(1+EXP(-(INDEX(係数表!G:G,10) + $B381)))))*(EXP(INDEX(係数表!H:H,10) + INDEX(係数表!I:I,10)*LN(INDEX(出力表!C:C,10)+1)))))))</f>
        <v>80.234639620731301</v>
      </c>
      <c r="AC381" t="e">
        <f>MIN(100, MAX(0, (100*(INDEX(出力表!D:D,10))/(EXP(INDEX(係数表!B:B,10) + $C381) + (INDEX(出力表!D:D,10)))) + (乱数表!$V381*(Settings!B12/(((INDEX(出力表!D:D,10))+1)^INDEX(係数表!E:E,10)*INDEX(係数表!F:F,10))))))</f>
        <v>#VALUE!</v>
      </c>
      <c r="AD381" t="e">
        <f>MIN(100, MAX(0, (INDEX(出力表!D:D,10))*AB381/MAX(AC381, Settings!B3)))</f>
        <v>#VALUE!</v>
      </c>
      <c r="AE381">
        <f>MIN(100, MAX(0, 100*BETAINV(乱数表!$K381, MAX(0.00000001, (1/(1+EXP(-(INDEX(係数表!G:G,11) + $B381))))*(EXP(INDEX(係数表!H:H,11) + INDEX(係数表!I:I,11)*LN(INDEX(出力表!C:C,11)+1)))), MAX(0.00000001, (1-(1/(1+EXP(-(INDEX(係数表!G:G,11) + $B381)))))*(EXP(INDEX(係数表!H:H,11) + INDEX(係数表!I:I,11)*LN(INDEX(出力表!C:C,11)+1)))))))</f>
        <v>95.630752091673671</v>
      </c>
      <c r="AF381" t="e">
        <f>MIN(100, MAX(0, (100*(INDEX(出力表!D:D,11))/(EXP(INDEX(係数表!B:B,11) + $C381) + (INDEX(出力表!D:D,11)))) + (乱数表!$W381*(Settings!B12/(((INDEX(出力表!D:D,11))+1)^INDEX(係数表!E:E,11)*INDEX(係数表!F:F,11))))))</f>
        <v>#VALUE!</v>
      </c>
      <c r="AG381" t="e">
        <f>MIN(100, MAX(0, (INDEX(出力表!D:D,11))*AE381/MAX(AF381, Settings!B3)))</f>
        <v>#VALUE!</v>
      </c>
      <c r="AH381">
        <f>MIN(100, MAX(0, 100*BETAINV(乱数表!$L381, MAX(0.00000001, (1/(1+EXP(-(INDEX(係数表!G:G,12) + $B381))))*(EXP(INDEX(係数表!H:H,12) + INDEX(係数表!I:I,12)*LN(INDEX(出力表!C:C,12)+1)))), MAX(0.00000001, (1-(1/(1+EXP(-(INDEX(係数表!G:G,12) + $B381)))))*(EXP(INDEX(係数表!H:H,12) + INDEX(係数表!I:I,12)*LN(INDEX(出力表!C:C,12)+1)))))))</f>
        <v>92.255280203663631</v>
      </c>
      <c r="AI381" t="e">
        <f>MIN(100, MAX(0, (100*(INDEX(出力表!D:D,12))/(EXP(INDEX(係数表!B:B,12) + $C381) + (INDEX(出力表!D:D,12)))) + (乱数表!$X381*(Settings!B12/(((INDEX(出力表!D:D,12))+1)^INDEX(係数表!E:E,12)*INDEX(係数表!F:F,12))))))</f>
        <v>#VALUE!</v>
      </c>
      <c r="AJ381" t="e">
        <f>MIN(100, MAX(0, (INDEX(出力表!D:D,12))*AH381/MAX(AI381, Settings!B3)))</f>
        <v>#VALUE!</v>
      </c>
      <c r="AK381">
        <f>MIN(100, MAX(0, 100*BETAINV(乱数表!$M381, MAX(0.00000001, (1/(1+EXP(-(INDEX(係数表!G:G,13) + $B381))))*(EXP(INDEX(係数表!H:H,13) + INDEX(係数表!I:I,13)*LN(INDEX(出力表!C:C,13)+1)))), MAX(0.00000001, (1-(1/(1+EXP(-(INDEX(係数表!G:G,13) + $B381)))))*(EXP(INDEX(係数表!H:H,13) + INDEX(係数表!I:I,13)*LN(INDEX(出力表!C:C,13)+1)))))))</f>
        <v>97.190645072035082</v>
      </c>
      <c r="AL381" t="e">
        <f>MIN(100, MAX(0, (100*(INDEX(出力表!D:D,13))/(EXP(INDEX(係数表!B:B,13) + $C381) + (INDEX(出力表!D:D,13)))) + (乱数表!$Y381*(Settings!B12/(((INDEX(出力表!D:D,13))+1)^INDEX(係数表!E:E,13)*INDEX(係数表!F:F,13))))))</f>
        <v>#VALUE!</v>
      </c>
      <c r="AM381" t="e">
        <f>MIN(100, MAX(0, (INDEX(出力表!D:D,13))*AK381/MAX(AL381, Settings!B3)))</f>
        <v>#VALUE!</v>
      </c>
      <c r="AN381">
        <f>IF(ISNUMBER(F381), INDEX(出力表!B:B,2)*F381, 0)+IF(ISNUMBER(I381), INDEX(出力表!B:B,3)*I381, 0)+IF(ISNUMBER(L381), INDEX(出力表!B:B,4)*L381, 0)+IF(ISNUMBER(O381), INDEX(出力表!B:B,5)*O381, 0)+IF(ISNUMBER(R381), INDEX(出力表!B:B,6)*R381, 0)+IF(ISNUMBER(U381), INDEX(出力表!B:B,7)*U381, 0)+IF(ISNUMBER(X381), INDEX(出力表!B:B,8)*X381, 0)+IF(ISNUMBER(AA381), INDEX(出力表!B:B,9)*AA381, 0)+IF(ISNUMBER(AD381), INDEX(出力表!B:B,10)*AD381, 0)+IF(ISNUMBER(AG381), INDEX(出力表!B:B,11)*AG381, 0)+IF(ISNUMBER(AJ381), INDEX(出力表!B:B,12)*AJ381, 0)+IF(ISNUMBER(AM381), INDEX(出力表!B:B,13)*AM381, 0)</f>
        <v>0</v>
      </c>
      <c r="AO381">
        <f>IF(ISNUMBER(F381), INDEX(出力表!B:B,2), 0)+IF(ISNUMBER(I381), INDEX(出力表!B:B,3), 0)+IF(ISNUMBER(L381), INDEX(出力表!B:B,4), 0)+IF(ISNUMBER(O381), INDEX(出力表!B:B,5), 0)+IF(ISNUMBER(R381), INDEX(出力表!B:B,6), 0)+IF(ISNUMBER(U381), INDEX(出力表!B:B,7), 0)+IF(ISNUMBER(X381), INDEX(出力表!B:B,8), 0)+IF(ISNUMBER(AA381), INDEX(出力表!B:B,9), 0)+IF(ISNUMBER(AD381), INDEX(出力表!B:B,10), 0)+IF(ISNUMBER(AG381), INDEX(出力表!B:B,11), 0)+IF(ISNUMBER(AJ381), INDEX(出力表!B:B,12), 0)+IF(ISNUMBER(AM381), INDEX(出力表!B:B,13), 0)</f>
        <v>0</v>
      </c>
      <c r="AP381" t="str">
        <f t="shared" si="5"/>
        <v/>
      </c>
    </row>
    <row r="382" spans="1:42" x14ac:dyDescent="0.2">
      <c r="A382">
        <v>381</v>
      </c>
      <c r="B382">
        <f>IF(UPPER(Settings!B4)="TRUE", 乱数表!$Z382*Settings!B10, 0)</f>
        <v>0.52461000816280123</v>
      </c>
      <c r="C382">
        <f>IF(UPPER(Settings!B4)="TRUE", 乱数表!$AA382*Settings!B11, 0)</f>
        <v>2.6233694946233638E-2</v>
      </c>
      <c r="D382">
        <f>MIN(100, MAX(0, 100*BETAINV(乱数表!$B382, MAX(0.00000001, (1/(1+EXP(-(INDEX(係数表!G:G,2) + $B382))))*(EXP(INDEX(係数表!H:H,2) + INDEX(係数表!I:I,2)*LN(INDEX(出力表!C:C,2)+1)))), MAX(0.00000001, (1-(1/(1+EXP(-(INDEX(係数表!G:G,2) + $B382)))))*(EXP(INDEX(係数表!H:H,2) + INDEX(係数表!I:I,2)*LN(INDEX(出力表!C:C,2)+1)))))))</f>
        <v>99.320138613112334</v>
      </c>
      <c r="E382" t="e">
        <f>MIN(100, MAX(0, (100*(INDEX(出力表!D:D,2))/(EXP(INDEX(係数表!B:B,2) + $C382) + (INDEX(出力表!D:D,2)))) + (乱数表!$N382*(Settings!B12/(((INDEX(出力表!D:D,2))+1)^INDEX(係数表!E:E,2)*INDEX(係数表!F:F,2))))))</f>
        <v>#VALUE!</v>
      </c>
      <c r="F382" t="e">
        <f>MIN(100, MAX(0, (INDEX(出力表!D:D,2))*D382/MAX(E382, Settings!B3)))</f>
        <v>#VALUE!</v>
      </c>
      <c r="G382">
        <f>MIN(100, MAX(0, 100*BETAINV(乱数表!$C382, MAX(0.00000001, (1/(1+EXP(-(INDEX(係数表!G:G,3) + $B382))))*(EXP(INDEX(係数表!H:H,3) + INDEX(係数表!I:I,3)*LN(INDEX(出力表!C:C,3)+1)))), MAX(0.00000001, (1-(1/(1+EXP(-(INDEX(係数表!G:G,3) + $B382)))))*(EXP(INDEX(係数表!H:H,3) + INDEX(係数表!I:I,3)*LN(INDEX(出力表!C:C,3)+1)))))))</f>
        <v>95.975236883030647</v>
      </c>
      <c r="H382" t="e">
        <f>MIN(100, MAX(0, (100*(INDEX(出力表!D:D,3))/(EXP(INDEX(係数表!B:B,3) + $C382) + (INDEX(出力表!D:D,3)))) + (乱数表!$O382*(Settings!B12/(((INDEX(出力表!D:D,3))+1)^INDEX(係数表!E:E,3)*INDEX(係数表!F:F,3))))))</f>
        <v>#VALUE!</v>
      </c>
      <c r="I382" t="e">
        <f>MIN(100, MAX(0, (INDEX(出力表!D:D,3))*G382/MAX(H382, Settings!B3)))</f>
        <v>#VALUE!</v>
      </c>
      <c r="J382">
        <f>MIN(100, MAX(0, 100*BETAINV(乱数表!$D382, MAX(0.00000001, (1/(1+EXP(-(INDEX(係数表!G:G,4) + $B382))))*(EXP(INDEX(係数表!H:H,4) + INDEX(係数表!I:I,4)*LN(INDEX(出力表!C:C,4)+1)))), MAX(0.00000001, (1-(1/(1+EXP(-(INDEX(係数表!G:G,4) + $B382)))))*(EXP(INDEX(係数表!H:H,4) + INDEX(係数表!I:I,4)*LN(INDEX(出力表!C:C,4)+1)))))))</f>
        <v>93.970229231675034</v>
      </c>
      <c r="K382" t="e">
        <f>MIN(100, MAX(0, (100*(INDEX(出力表!D:D,4))/(EXP(INDEX(係数表!B:B,4) + $C382) + (INDEX(出力表!D:D,4)))) + (乱数表!$P382*(Settings!B12/(((INDEX(出力表!D:D,4))+1)^INDEX(係数表!E:E,4)*INDEX(係数表!F:F,4))))))</f>
        <v>#VALUE!</v>
      </c>
      <c r="L382" t="e">
        <f>MIN(100, MAX(0, (INDEX(出力表!D:D,4))*J382/MAX(K382, Settings!B3)))</f>
        <v>#VALUE!</v>
      </c>
      <c r="M382">
        <f>MIN(100, MAX(0, 100*BETAINV(乱数表!$E382, MAX(0.00000001, (1/(1+EXP(-(INDEX(係数表!G:G,5) + $B382))))*(EXP(INDEX(係数表!H:H,5) + INDEX(係数表!I:I,5)*LN(INDEX(出力表!C:C,5)+1)))), MAX(0.00000001, (1-(1/(1+EXP(-(INDEX(係数表!G:G,5) + $B382)))))*(EXP(INDEX(係数表!H:H,5) + INDEX(係数表!I:I,5)*LN(INDEX(出力表!C:C,5)+1)))))))</f>
        <v>99.842736908464147</v>
      </c>
      <c r="N382" t="e">
        <f>MIN(100, MAX(0, (100*(INDEX(出力表!D:D,5))/(EXP(INDEX(係数表!B:B,5) + $C382) + (INDEX(出力表!D:D,5)))) + (乱数表!$Q382*(Settings!B12/(((INDEX(出力表!D:D,5))+1)^INDEX(係数表!E:E,5)*INDEX(係数表!F:F,5))))))</f>
        <v>#VALUE!</v>
      </c>
      <c r="O382" t="e">
        <f>MIN(100, MAX(0, (INDEX(出力表!D:D,5))*M382/MAX(N382, Settings!B3)))</f>
        <v>#VALUE!</v>
      </c>
      <c r="P382">
        <f>MIN(100, MAX(0, 100*BETAINV(乱数表!$F382, MAX(0.00000001, (1/(1+EXP(-(INDEX(係数表!G:G,6) + $B382))))*(EXP(INDEX(係数表!H:H,6) + INDEX(係数表!I:I,6)*LN(INDEX(出力表!C:C,6)+1)))), MAX(0.00000001, (1-(1/(1+EXP(-(INDEX(係数表!G:G,6) + $B382)))))*(EXP(INDEX(係数表!H:H,6) + INDEX(係数表!I:I,6)*LN(INDEX(出力表!C:C,6)+1)))))))</f>
        <v>97.105172047090221</v>
      </c>
      <c r="Q382" t="e">
        <f>MIN(100, MAX(0, (100*(INDEX(出力表!D:D,6))/(EXP(INDEX(係数表!B:B,6) + $C382) + (INDEX(出力表!D:D,6)))) + (乱数表!$R382*(Settings!B12/(((INDEX(出力表!D:D,6))+1)^INDEX(係数表!E:E,6)*INDEX(係数表!F:F,6))))))</f>
        <v>#VALUE!</v>
      </c>
      <c r="R382" t="e">
        <f>MIN(100, MAX(0, (INDEX(出力表!D:D,6))*P382/MAX(Q382, Settings!B3)))</f>
        <v>#VALUE!</v>
      </c>
      <c r="S382">
        <f>MIN(100, MAX(0, 100*BETAINV(乱数表!$G382, MAX(0.00000001, (1/(1+EXP(-(INDEX(係数表!G:G,7) + $B382))))*(EXP(INDEX(係数表!H:H,7) + INDEX(係数表!I:I,7)*LN(INDEX(出力表!C:C,7)+1)))), MAX(0.00000001, (1-(1/(1+EXP(-(INDEX(係数表!G:G,7) + $B382)))))*(EXP(INDEX(係数表!H:H,7) + INDEX(係数表!I:I,7)*LN(INDEX(出力表!C:C,7)+1)))))))</f>
        <v>99.994486143138388</v>
      </c>
      <c r="T382" t="e">
        <f>MIN(100, MAX(0, (100*(INDEX(出力表!D:D,7))/(EXP(INDEX(係数表!B:B,7) + $C382) + (INDEX(出力表!D:D,7)))) + (乱数表!$S382*(Settings!B12/(((INDEX(出力表!D:D,7))+1)^INDEX(係数表!E:E,7)*INDEX(係数表!F:F,7))))))</f>
        <v>#VALUE!</v>
      </c>
      <c r="U382" t="e">
        <f>MIN(100, MAX(0, (INDEX(出力表!D:D,7))*S382/MAX(T382, Settings!B3)))</f>
        <v>#VALUE!</v>
      </c>
      <c r="V382">
        <f>MIN(100, MAX(0, 100*BETAINV(乱数表!$H382, MAX(0.00000001, (1/(1+EXP(-(INDEX(係数表!G:G,8) + $B382))))*(EXP(INDEX(係数表!H:H,8) + INDEX(係数表!I:I,8)*LN(INDEX(出力表!C:C,8)+1)))), MAX(0.00000001, (1-(1/(1+EXP(-(INDEX(係数表!G:G,8) + $B382)))))*(EXP(INDEX(係数表!H:H,8) + INDEX(係数表!I:I,8)*LN(INDEX(出力表!C:C,8)+1)))))))</f>
        <v>92.418889069060768</v>
      </c>
      <c r="W382" t="e">
        <f>MIN(100, MAX(0, (100*(INDEX(出力表!D:D,8))/(EXP(INDEX(係数表!B:B,8) + $C382) + (INDEX(出力表!D:D,8)))) + (乱数表!$T382*(Settings!B12/(((INDEX(出力表!D:D,8))+1)^INDEX(係数表!E:E,8)*INDEX(係数表!F:F,8))))))</f>
        <v>#VALUE!</v>
      </c>
      <c r="X382" t="e">
        <f>MIN(100, MAX(0, (INDEX(出力表!D:D,8))*V382/MAX(W382, Settings!B3)))</f>
        <v>#VALUE!</v>
      </c>
      <c r="Y382">
        <f>MIN(100, MAX(0, 100*BETAINV(乱数表!$I382, MAX(0.00000001, (1/(1+EXP(-(INDEX(係数表!G:G,9) + $B382))))*(EXP(INDEX(係数表!H:H,9) + INDEX(係数表!I:I,9)*LN(INDEX(出力表!C:C,9)+1)))), MAX(0.00000001, (1-(1/(1+EXP(-(INDEX(係数表!G:G,9) + $B382)))))*(EXP(INDEX(係数表!H:H,9) + INDEX(係数表!I:I,9)*LN(INDEX(出力表!C:C,9)+1)))))))</f>
        <v>95.016087620857718</v>
      </c>
      <c r="Z382" t="e">
        <f>MIN(100, MAX(0, (100*(INDEX(出力表!D:D,9))/(EXP(INDEX(係数表!B:B,9) + $C382) + (INDEX(出力表!D:D,9)))) + (乱数表!$U382*(Settings!B12/(((INDEX(出力表!D:D,9))+1)^INDEX(係数表!E:E,9)*INDEX(係数表!F:F,9))))))</f>
        <v>#VALUE!</v>
      </c>
      <c r="AA382" t="e">
        <f>MIN(100, MAX(0, (INDEX(出力表!D:D,9))*Y382/MAX(Z382, Settings!B3)))</f>
        <v>#VALUE!</v>
      </c>
      <c r="AB382">
        <f>MIN(100, MAX(0, 100*BETAINV(乱数表!$J382, MAX(0.00000001, (1/(1+EXP(-(INDEX(係数表!G:G,10) + $B382))))*(EXP(INDEX(係数表!H:H,10) + INDEX(係数表!I:I,10)*LN(INDEX(出力表!C:C,10)+1)))), MAX(0.00000001, (1-(1/(1+EXP(-(INDEX(係数表!G:G,10) + $B382)))))*(EXP(INDEX(係数表!H:H,10) + INDEX(係数表!I:I,10)*LN(INDEX(出力表!C:C,10)+1)))))))</f>
        <v>99.889987828202479</v>
      </c>
      <c r="AC382" t="e">
        <f>MIN(100, MAX(0, (100*(INDEX(出力表!D:D,10))/(EXP(INDEX(係数表!B:B,10) + $C382) + (INDEX(出力表!D:D,10)))) + (乱数表!$V382*(Settings!B12/(((INDEX(出力表!D:D,10))+1)^INDEX(係数表!E:E,10)*INDEX(係数表!F:F,10))))))</f>
        <v>#VALUE!</v>
      </c>
      <c r="AD382" t="e">
        <f>MIN(100, MAX(0, (INDEX(出力表!D:D,10))*AB382/MAX(AC382, Settings!B3)))</f>
        <v>#VALUE!</v>
      </c>
      <c r="AE382">
        <f>MIN(100, MAX(0, 100*BETAINV(乱数表!$K382, MAX(0.00000001, (1/(1+EXP(-(INDEX(係数表!G:G,11) + $B382))))*(EXP(INDEX(係数表!H:H,11) + INDEX(係数表!I:I,11)*LN(INDEX(出力表!C:C,11)+1)))), MAX(0.00000001, (1-(1/(1+EXP(-(INDEX(係数表!G:G,11) + $B382)))))*(EXP(INDEX(係数表!H:H,11) + INDEX(係数表!I:I,11)*LN(INDEX(出力表!C:C,11)+1)))))))</f>
        <v>78.95546831418757</v>
      </c>
      <c r="AF382" t="e">
        <f>MIN(100, MAX(0, (100*(INDEX(出力表!D:D,11))/(EXP(INDEX(係数表!B:B,11) + $C382) + (INDEX(出力表!D:D,11)))) + (乱数表!$W382*(Settings!B12/(((INDEX(出力表!D:D,11))+1)^INDEX(係数表!E:E,11)*INDEX(係数表!F:F,11))))))</f>
        <v>#VALUE!</v>
      </c>
      <c r="AG382" t="e">
        <f>MIN(100, MAX(0, (INDEX(出力表!D:D,11))*AE382/MAX(AF382, Settings!B3)))</f>
        <v>#VALUE!</v>
      </c>
      <c r="AH382">
        <f>MIN(100, MAX(0, 100*BETAINV(乱数表!$L382, MAX(0.00000001, (1/(1+EXP(-(INDEX(係数表!G:G,12) + $B382))))*(EXP(INDEX(係数表!H:H,12) + INDEX(係数表!I:I,12)*LN(INDEX(出力表!C:C,12)+1)))), MAX(0.00000001, (1-(1/(1+EXP(-(INDEX(係数表!G:G,12) + $B382)))))*(EXP(INDEX(係数表!H:H,12) + INDEX(係数表!I:I,12)*LN(INDEX(出力表!C:C,12)+1)))))))</f>
        <v>99.971358914663483</v>
      </c>
      <c r="AI382" t="e">
        <f>MIN(100, MAX(0, (100*(INDEX(出力表!D:D,12))/(EXP(INDEX(係数表!B:B,12) + $C382) + (INDEX(出力表!D:D,12)))) + (乱数表!$X382*(Settings!B12/(((INDEX(出力表!D:D,12))+1)^INDEX(係数表!E:E,12)*INDEX(係数表!F:F,12))))))</f>
        <v>#VALUE!</v>
      </c>
      <c r="AJ382" t="e">
        <f>MIN(100, MAX(0, (INDEX(出力表!D:D,12))*AH382/MAX(AI382, Settings!B3)))</f>
        <v>#VALUE!</v>
      </c>
      <c r="AK382">
        <f>MIN(100, MAX(0, 100*BETAINV(乱数表!$M382, MAX(0.00000001, (1/(1+EXP(-(INDEX(係数表!G:G,13) + $B382))))*(EXP(INDEX(係数表!H:H,13) + INDEX(係数表!I:I,13)*LN(INDEX(出力表!C:C,13)+1)))), MAX(0.00000001, (1-(1/(1+EXP(-(INDEX(係数表!G:G,13) + $B382)))))*(EXP(INDEX(係数表!H:H,13) + INDEX(係数表!I:I,13)*LN(INDEX(出力表!C:C,13)+1)))))))</f>
        <v>70.045655168544869</v>
      </c>
      <c r="AL382" t="e">
        <f>MIN(100, MAX(0, (100*(INDEX(出力表!D:D,13))/(EXP(INDEX(係数表!B:B,13) + $C382) + (INDEX(出力表!D:D,13)))) + (乱数表!$Y382*(Settings!B12/(((INDEX(出力表!D:D,13))+1)^INDEX(係数表!E:E,13)*INDEX(係数表!F:F,13))))))</f>
        <v>#VALUE!</v>
      </c>
      <c r="AM382" t="e">
        <f>MIN(100, MAX(0, (INDEX(出力表!D:D,13))*AK382/MAX(AL382, Settings!B3)))</f>
        <v>#VALUE!</v>
      </c>
      <c r="AN382">
        <f>IF(ISNUMBER(F382), INDEX(出力表!B:B,2)*F382, 0)+IF(ISNUMBER(I382), INDEX(出力表!B:B,3)*I382, 0)+IF(ISNUMBER(L382), INDEX(出力表!B:B,4)*L382, 0)+IF(ISNUMBER(O382), INDEX(出力表!B:B,5)*O382, 0)+IF(ISNUMBER(R382), INDEX(出力表!B:B,6)*R382, 0)+IF(ISNUMBER(U382), INDEX(出力表!B:B,7)*U382, 0)+IF(ISNUMBER(X382), INDEX(出力表!B:B,8)*X382, 0)+IF(ISNUMBER(AA382), INDEX(出力表!B:B,9)*AA382, 0)+IF(ISNUMBER(AD382), INDEX(出力表!B:B,10)*AD382, 0)+IF(ISNUMBER(AG382), INDEX(出力表!B:B,11)*AG382, 0)+IF(ISNUMBER(AJ382), INDEX(出力表!B:B,12)*AJ382, 0)+IF(ISNUMBER(AM382), INDEX(出力表!B:B,13)*AM382, 0)</f>
        <v>0</v>
      </c>
      <c r="AO382">
        <f>IF(ISNUMBER(F382), INDEX(出力表!B:B,2), 0)+IF(ISNUMBER(I382), INDEX(出力表!B:B,3), 0)+IF(ISNUMBER(L382), INDEX(出力表!B:B,4), 0)+IF(ISNUMBER(O382), INDEX(出力表!B:B,5), 0)+IF(ISNUMBER(R382), INDEX(出力表!B:B,6), 0)+IF(ISNUMBER(U382), INDEX(出力表!B:B,7), 0)+IF(ISNUMBER(X382), INDEX(出力表!B:B,8), 0)+IF(ISNUMBER(AA382), INDEX(出力表!B:B,9), 0)+IF(ISNUMBER(AD382), INDEX(出力表!B:B,10), 0)+IF(ISNUMBER(AG382), INDEX(出力表!B:B,11), 0)+IF(ISNUMBER(AJ382), INDEX(出力表!B:B,12), 0)+IF(ISNUMBER(AM382), INDEX(出力表!B:B,13), 0)</f>
        <v>0</v>
      </c>
      <c r="AP382" t="str">
        <f t="shared" si="5"/>
        <v/>
      </c>
    </row>
    <row r="383" spans="1:42" x14ac:dyDescent="0.2">
      <c r="A383">
        <v>382</v>
      </c>
      <c r="B383">
        <f>IF(UPPER(Settings!B4)="TRUE", 乱数表!$Z383*Settings!B10, 0)</f>
        <v>-0.95037815523102087</v>
      </c>
      <c r="C383">
        <f>IF(UPPER(Settings!B4)="TRUE", 乱数表!$AA383*Settings!B11, 0)</f>
        <v>-5.7106244552430151E-2</v>
      </c>
      <c r="D383">
        <f>MIN(100, MAX(0, 100*BETAINV(乱数表!$B383, MAX(0.00000001, (1/(1+EXP(-(INDEX(係数表!G:G,2) + $B383))))*(EXP(INDEX(係数表!H:H,2) + INDEX(係数表!I:I,2)*LN(INDEX(出力表!C:C,2)+1)))), MAX(0.00000001, (1-(1/(1+EXP(-(INDEX(係数表!G:G,2) + $B383)))))*(EXP(INDEX(係数表!H:H,2) + INDEX(係数表!I:I,2)*LN(INDEX(出力表!C:C,2)+1)))))))</f>
        <v>92.868486835291677</v>
      </c>
      <c r="E383" t="e">
        <f>MIN(100, MAX(0, (100*(INDEX(出力表!D:D,2))/(EXP(INDEX(係数表!B:B,2) + $C383) + (INDEX(出力表!D:D,2)))) + (乱数表!$N383*(Settings!B12/(((INDEX(出力表!D:D,2))+1)^INDEX(係数表!E:E,2)*INDEX(係数表!F:F,2))))))</f>
        <v>#VALUE!</v>
      </c>
      <c r="F383" t="e">
        <f>MIN(100, MAX(0, (INDEX(出力表!D:D,2))*D383/MAX(E383, Settings!B3)))</f>
        <v>#VALUE!</v>
      </c>
      <c r="G383">
        <f>MIN(100, MAX(0, 100*BETAINV(乱数表!$C383, MAX(0.00000001, (1/(1+EXP(-(INDEX(係数表!G:G,3) + $B383))))*(EXP(INDEX(係数表!H:H,3) + INDEX(係数表!I:I,3)*LN(INDEX(出力表!C:C,3)+1)))), MAX(0.00000001, (1-(1/(1+EXP(-(INDEX(係数表!G:G,3) + $B383)))))*(EXP(INDEX(係数表!H:H,3) + INDEX(係数表!I:I,3)*LN(INDEX(出力表!C:C,3)+1)))))))</f>
        <v>66.451739451336366</v>
      </c>
      <c r="H383" t="e">
        <f>MIN(100, MAX(0, (100*(INDEX(出力表!D:D,3))/(EXP(INDEX(係数表!B:B,3) + $C383) + (INDEX(出力表!D:D,3)))) + (乱数表!$O383*(Settings!B12/(((INDEX(出力表!D:D,3))+1)^INDEX(係数表!E:E,3)*INDEX(係数表!F:F,3))))))</f>
        <v>#VALUE!</v>
      </c>
      <c r="I383" t="e">
        <f>MIN(100, MAX(0, (INDEX(出力表!D:D,3))*G383/MAX(H383, Settings!B3)))</f>
        <v>#VALUE!</v>
      </c>
      <c r="J383">
        <f>MIN(100, MAX(0, 100*BETAINV(乱数表!$D383, MAX(0.00000001, (1/(1+EXP(-(INDEX(係数表!G:G,4) + $B383))))*(EXP(INDEX(係数表!H:H,4) + INDEX(係数表!I:I,4)*LN(INDEX(出力表!C:C,4)+1)))), MAX(0.00000001, (1-(1/(1+EXP(-(INDEX(係数表!G:G,4) + $B383)))))*(EXP(INDEX(係数表!H:H,4) + INDEX(係数表!I:I,4)*LN(INDEX(出力表!C:C,4)+1)))))))</f>
        <v>20.313683486106793</v>
      </c>
      <c r="K383" t="e">
        <f>MIN(100, MAX(0, (100*(INDEX(出力表!D:D,4))/(EXP(INDEX(係数表!B:B,4) + $C383) + (INDEX(出力表!D:D,4)))) + (乱数表!$P383*(Settings!B12/(((INDEX(出力表!D:D,4))+1)^INDEX(係数表!E:E,4)*INDEX(係数表!F:F,4))))))</f>
        <v>#VALUE!</v>
      </c>
      <c r="L383" t="e">
        <f>MIN(100, MAX(0, (INDEX(出力表!D:D,4))*J383/MAX(K383, Settings!B3)))</f>
        <v>#VALUE!</v>
      </c>
      <c r="M383">
        <f>MIN(100, MAX(0, 100*BETAINV(乱数表!$E383, MAX(0.00000001, (1/(1+EXP(-(INDEX(係数表!G:G,5) + $B383))))*(EXP(INDEX(係数表!H:H,5) + INDEX(係数表!I:I,5)*LN(INDEX(出力表!C:C,5)+1)))), MAX(0.00000001, (1-(1/(1+EXP(-(INDEX(係数表!G:G,5) + $B383)))))*(EXP(INDEX(係数表!H:H,5) + INDEX(係数表!I:I,5)*LN(INDEX(出力表!C:C,5)+1)))))))</f>
        <v>62.404283167945962</v>
      </c>
      <c r="N383" t="e">
        <f>MIN(100, MAX(0, (100*(INDEX(出力表!D:D,5))/(EXP(INDEX(係数表!B:B,5) + $C383) + (INDEX(出力表!D:D,5)))) + (乱数表!$Q383*(Settings!B12/(((INDEX(出力表!D:D,5))+1)^INDEX(係数表!E:E,5)*INDEX(係数表!F:F,5))))))</f>
        <v>#VALUE!</v>
      </c>
      <c r="O383" t="e">
        <f>MIN(100, MAX(0, (INDEX(出力表!D:D,5))*M383/MAX(N383, Settings!B3)))</f>
        <v>#VALUE!</v>
      </c>
      <c r="P383">
        <f>MIN(100, MAX(0, 100*BETAINV(乱数表!$F383, MAX(0.00000001, (1/(1+EXP(-(INDEX(係数表!G:G,6) + $B383))))*(EXP(INDEX(係数表!H:H,6) + INDEX(係数表!I:I,6)*LN(INDEX(出力表!C:C,6)+1)))), MAX(0.00000001, (1-(1/(1+EXP(-(INDEX(係数表!G:G,6) + $B383)))))*(EXP(INDEX(係数表!H:H,6) + INDEX(係数表!I:I,6)*LN(INDEX(出力表!C:C,6)+1)))))))</f>
        <v>68.213961881848419</v>
      </c>
      <c r="Q383" t="e">
        <f>MIN(100, MAX(0, (100*(INDEX(出力表!D:D,6))/(EXP(INDEX(係数表!B:B,6) + $C383) + (INDEX(出力表!D:D,6)))) + (乱数表!$R383*(Settings!B12/(((INDEX(出力表!D:D,6))+1)^INDEX(係数表!E:E,6)*INDEX(係数表!F:F,6))))))</f>
        <v>#VALUE!</v>
      </c>
      <c r="R383" t="e">
        <f>MIN(100, MAX(0, (INDEX(出力表!D:D,6))*P383/MAX(Q383, Settings!B3)))</f>
        <v>#VALUE!</v>
      </c>
      <c r="S383">
        <f>MIN(100, MAX(0, 100*BETAINV(乱数表!$G383, MAX(0.00000001, (1/(1+EXP(-(INDEX(係数表!G:G,7) + $B383))))*(EXP(INDEX(係数表!H:H,7) + INDEX(係数表!I:I,7)*LN(INDEX(出力表!C:C,7)+1)))), MAX(0.00000001, (1-(1/(1+EXP(-(INDEX(係数表!G:G,7) + $B383)))))*(EXP(INDEX(係数表!H:H,7) + INDEX(係数表!I:I,7)*LN(INDEX(出力表!C:C,7)+1)))))))</f>
        <v>79.519829624323663</v>
      </c>
      <c r="T383" t="e">
        <f>MIN(100, MAX(0, (100*(INDEX(出力表!D:D,7))/(EXP(INDEX(係数表!B:B,7) + $C383) + (INDEX(出力表!D:D,7)))) + (乱数表!$S383*(Settings!B12/(((INDEX(出力表!D:D,7))+1)^INDEX(係数表!E:E,7)*INDEX(係数表!F:F,7))))))</f>
        <v>#VALUE!</v>
      </c>
      <c r="U383" t="e">
        <f>MIN(100, MAX(0, (INDEX(出力表!D:D,7))*S383/MAX(T383, Settings!B3)))</f>
        <v>#VALUE!</v>
      </c>
      <c r="V383">
        <f>MIN(100, MAX(0, 100*BETAINV(乱数表!$H383, MAX(0.00000001, (1/(1+EXP(-(INDEX(係数表!G:G,8) + $B383))))*(EXP(INDEX(係数表!H:H,8) + INDEX(係数表!I:I,8)*LN(INDEX(出力表!C:C,8)+1)))), MAX(0.00000001, (1-(1/(1+EXP(-(INDEX(係数表!G:G,8) + $B383)))))*(EXP(INDEX(係数表!H:H,8) + INDEX(係数表!I:I,8)*LN(INDEX(出力表!C:C,8)+1)))))))</f>
        <v>93.87448857075411</v>
      </c>
      <c r="W383" t="e">
        <f>MIN(100, MAX(0, (100*(INDEX(出力表!D:D,8))/(EXP(INDEX(係数表!B:B,8) + $C383) + (INDEX(出力表!D:D,8)))) + (乱数表!$T383*(Settings!B12/(((INDEX(出力表!D:D,8))+1)^INDEX(係数表!E:E,8)*INDEX(係数表!F:F,8))))))</f>
        <v>#VALUE!</v>
      </c>
      <c r="X383" t="e">
        <f>MIN(100, MAX(0, (INDEX(出力表!D:D,8))*V383/MAX(W383, Settings!B3)))</f>
        <v>#VALUE!</v>
      </c>
      <c r="Y383">
        <f>MIN(100, MAX(0, 100*BETAINV(乱数表!$I383, MAX(0.00000001, (1/(1+EXP(-(INDEX(係数表!G:G,9) + $B383))))*(EXP(INDEX(係数表!H:H,9) + INDEX(係数表!I:I,9)*LN(INDEX(出力表!C:C,9)+1)))), MAX(0.00000001, (1-(1/(1+EXP(-(INDEX(係数表!G:G,9) + $B383)))))*(EXP(INDEX(係数表!H:H,9) + INDEX(係数表!I:I,9)*LN(INDEX(出力表!C:C,9)+1)))))))</f>
        <v>77.472684081882903</v>
      </c>
      <c r="Z383" t="e">
        <f>MIN(100, MAX(0, (100*(INDEX(出力表!D:D,9))/(EXP(INDEX(係数表!B:B,9) + $C383) + (INDEX(出力表!D:D,9)))) + (乱数表!$U383*(Settings!B12/(((INDEX(出力表!D:D,9))+1)^INDEX(係数表!E:E,9)*INDEX(係数表!F:F,9))))))</f>
        <v>#VALUE!</v>
      </c>
      <c r="AA383" t="e">
        <f>MIN(100, MAX(0, (INDEX(出力表!D:D,9))*Y383/MAX(Z383, Settings!B3)))</f>
        <v>#VALUE!</v>
      </c>
      <c r="AB383">
        <f>MIN(100, MAX(0, 100*BETAINV(乱数表!$J383, MAX(0.00000001, (1/(1+EXP(-(INDEX(係数表!G:G,10) + $B383))))*(EXP(INDEX(係数表!H:H,10) + INDEX(係数表!I:I,10)*LN(INDEX(出力表!C:C,10)+1)))), MAX(0.00000001, (1-(1/(1+EXP(-(INDEX(係数表!G:G,10) + $B383)))))*(EXP(INDEX(係数表!H:H,10) + INDEX(係数表!I:I,10)*LN(INDEX(出力表!C:C,10)+1)))))))</f>
        <v>69.231329311707754</v>
      </c>
      <c r="AC383" t="e">
        <f>MIN(100, MAX(0, (100*(INDEX(出力表!D:D,10))/(EXP(INDEX(係数表!B:B,10) + $C383) + (INDEX(出力表!D:D,10)))) + (乱数表!$V383*(Settings!B12/(((INDEX(出力表!D:D,10))+1)^INDEX(係数表!E:E,10)*INDEX(係数表!F:F,10))))))</f>
        <v>#VALUE!</v>
      </c>
      <c r="AD383" t="e">
        <f>MIN(100, MAX(0, (INDEX(出力表!D:D,10))*AB383/MAX(AC383, Settings!B3)))</f>
        <v>#VALUE!</v>
      </c>
      <c r="AE383">
        <f>MIN(100, MAX(0, 100*BETAINV(乱数表!$K383, MAX(0.00000001, (1/(1+EXP(-(INDEX(係数表!G:G,11) + $B383))))*(EXP(INDEX(係数表!H:H,11) + INDEX(係数表!I:I,11)*LN(INDEX(出力表!C:C,11)+1)))), MAX(0.00000001, (1-(1/(1+EXP(-(INDEX(係数表!G:G,11) + $B383)))))*(EXP(INDEX(係数表!H:H,11) + INDEX(係数表!I:I,11)*LN(INDEX(出力表!C:C,11)+1)))))))</f>
        <v>49.747777307852495</v>
      </c>
      <c r="AF383" t="e">
        <f>MIN(100, MAX(0, (100*(INDEX(出力表!D:D,11))/(EXP(INDEX(係数表!B:B,11) + $C383) + (INDEX(出力表!D:D,11)))) + (乱数表!$W383*(Settings!B12/(((INDEX(出力表!D:D,11))+1)^INDEX(係数表!E:E,11)*INDEX(係数表!F:F,11))))))</f>
        <v>#VALUE!</v>
      </c>
      <c r="AG383" t="e">
        <f>MIN(100, MAX(0, (INDEX(出力表!D:D,11))*AE383/MAX(AF383, Settings!B3)))</f>
        <v>#VALUE!</v>
      </c>
      <c r="AH383">
        <f>MIN(100, MAX(0, 100*BETAINV(乱数表!$L383, MAX(0.00000001, (1/(1+EXP(-(INDEX(係数表!G:G,12) + $B383))))*(EXP(INDEX(係数表!H:H,12) + INDEX(係数表!I:I,12)*LN(INDEX(出力表!C:C,12)+1)))), MAX(0.00000001, (1-(1/(1+EXP(-(INDEX(係数表!G:G,12) + $B383)))))*(EXP(INDEX(係数表!H:H,12) + INDEX(係数表!I:I,12)*LN(INDEX(出力表!C:C,12)+1)))))))</f>
        <v>93.202450359611305</v>
      </c>
      <c r="AI383" t="e">
        <f>MIN(100, MAX(0, (100*(INDEX(出力表!D:D,12))/(EXP(INDEX(係数表!B:B,12) + $C383) + (INDEX(出力表!D:D,12)))) + (乱数表!$X383*(Settings!B12/(((INDEX(出力表!D:D,12))+1)^INDEX(係数表!E:E,12)*INDEX(係数表!F:F,12))))))</f>
        <v>#VALUE!</v>
      </c>
      <c r="AJ383" t="e">
        <f>MIN(100, MAX(0, (INDEX(出力表!D:D,12))*AH383/MAX(AI383, Settings!B3)))</f>
        <v>#VALUE!</v>
      </c>
      <c r="AK383">
        <f>MIN(100, MAX(0, 100*BETAINV(乱数表!$M383, MAX(0.00000001, (1/(1+EXP(-(INDEX(係数表!G:G,13) + $B383))))*(EXP(INDEX(係数表!H:H,13) + INDEX(係数表!I:I,13)*LN(INDEX(出力表!C:C,13)+1)))), MAX(0.00000001, (1-(1/(1+EXP(-(INDEX(係数表!G:G,13) + $B383)))))*(EXP(INDEX(係数表!H:H,13) + INDEX(係数表!I:I,13)*LN(INDEX(出力表!C:C,13)+1)))))))</f>
        <v>99.743240109770184</v>
      </c>
      <c r="AL383" t="e">
        <f>MIN(100, MAX(0, (100*(INDEX(出力表!D:D,13))/(EXP(INDEX(係数表!B:B,13) + $C383) + (INDEX(出力表!D:D,13)))) + (乱数表!$Y383*(Settings!B12/(((INDEX(出力表!D:D,13))+1)^INDEX(係数表!E:E,13)*INDEX(係数表!F:F,13))))))</f>
        <v>#VALUE!</v>
      </c>
      <c r="AM383" t="e">
        <f>MIN(100, MAX(0, (INDEX(出力表!D:D,13))*AK383/MAX(AL383, Settings!B3)))</f>
        <v>#VALUE!</v>
      </c>
      <c r="AN383">
        <f>IF(ISNUMBER(F383), INDEX(出力表!B:B,2)*F383, 0)+IF(ISNUMBER(I383), INDEX(出力表!B:B,3)*I383, 0)+IF(ISNUMBER(L383), INDEX(出力表!B:B,4)*L383, 0)+IF(ISNUMBER(O383), INDEX(出力表!B:B,5)*O383, 0)+IF(ISNUMBER(R383), INDEX(出力表!B:B,6)*R383, 0)+IF(ISNUMBER(U383), INDEX(出力表!B:B,7)*U383, 0)+IF(ISNUMBER(X383), INDEX(出力表!B:B,8)*X383, 0)+IF(ISNUMBER(AA383), INDEX(出力表!B:B,9)*AA383, 0)+IF(ISNUMBER(AD383), INDEX(出力表!B:B,10)*AD383, 0)+IF(ISNUMBER(AG383), INDEX(出力表!B:B,11)*AG383, 0)+IF(ISNUMBER(AJ383), INDEX(出力表!B:B,12)*AJ383, 0)+IF(ISNUMBER(AM383), INDEX(出力表!B:B,13)*AM383, 0)</f>
        <v>0</v>
      </c>
      <c r="AO383">
        <f>IF(ISNUMBER(F383), INDEX(出力表!B:B,2), 0)+IF(ISNUMBER(I383), INDEX(出力表!B:B,3), 0)+IF(ISNUMBER(L383), INDEX(出力表!B:B,4), 0)+IF(ISNUMBER(O383), INDEX(出力表!B:B,5), 0)+IF(ISNUMBER(R383), INDEX(出力表!B:B,6), 0)+IF(ISNUMBER(U383), INDEX(出力表!B:B,7), 0)+IF(ISNUMBER(X383), INDEX(出力表!B:B,8), 0)+IF(ISNUMBER(AA383), INDEX(出力表!B:B,9), 0)+IF(ISNUMBER(AD383), INDEX(出力表!B:B,10), 0)+IF(ISNUMBER(AG383), INDEX(出力表!B:B,11), 0)+IF(ISNUMBER(AJ383), INDEX(出力表!B:B,12), 0)+IF(ISNUMBER(AM383), INDEX(出力表!B:B,13), 0)</f>
        <v>0</v>
      </c>
      <c r="AP383" t="str">
        <f t="shared" si="5"/>
        <v/>
      </c>
    </row>
    <row r="384" spans="1:42" x14ac:dyDescent="0.2">
      <c r="A384">
        <v>383</v>
      </c>
      <c r="B384">
        <f>IF(UPPER(Settings!B4)="TRUE", 乱数表!$Z384*Settings!B10, 0)</f>
        <v>-0.38378319884262979</v>
      </c>
      <c r="C384">
        <f>IF(UPPER(Settings!B4)="TRUE", 乱数表!$AA384*Settings!B11, 0)</f>
        <v>-8.7750007592521124E-3</v>
      </c>
      <c r="D384">
        <f>MIN(100, MAX(0, 100*BETAINV(乱数表!$B384, MAX(0.00000001, (1/(1+EXP(-(INDEX(係数表!G:G,2) + $B384))))*(EXP(INDEX(係数表!H:H,2) + INDEX(係数表!I:I,2)*LN(INDEX(出力表!C:C,2)+1)))), MAX(0.00000001, (1-(1/(1+EXP(-(INDEX(係数表!G:G,2) + $B384)))))*(EXP(INDEX(係数表!H:H,2) + INDEX(係数表!I:I,2)*LN(INDEX(出力表!C:C,2)+1)))))))</f>
        <v>86.756812614548835</v>
      </c>
      <c r="E384" t="e">
        <f>MIN(100, MAX(0, (100*(INDEX(出力表!D:D,2))/(EXP(INDEX(係数表!B:B,2) + $C384) + (INDEX(出力表!D:D,2)))) + (乱数表!$N384*(Settings!B12/(((INDEX(出力表!D:D,2))+1)^INDEX(係数表!E:E,2)*INDEX(係数表!F:F,2))))))</f>
        <v>#VALUE!</v>
      </c>
      <c r="F384" t="e">
        <f>MIN(100, MAX(0, (INDEX(出力表!D:D,2))*D384/MAX(E384, Settings!B3)))</f>
        <v>#VALUE!</v>
      </c>
      <c r="G384">
        <f>MIN(100, MAX(0, 100*BETAINV(乱数表!$C384, MAX(0.00000001, (1/(1+EXP(-(INDEX(係数表!G:G,3) + $B384))))*(EXP(INDEX(係数表!H:H,3) + INDEX(係数表!I:I,3)*LN(INDEX(出力表!C:C,3)+1)))), MAX(0.00000001, (1-(1/(1+EXP(-(INDEX(係数表!G:G,3) + $B384)))))*(EXP(INDEX(係数表!H:H,3) + INDEX(係数表!I:I,3)*LN(INDEX(出力表!C:C,3)+1)))))))</f>
        <v>97.943212200510615</v>
      </c>
      <c r="H384" t="e">
        <f>MIN(100, MAX(0, (100*(INDEX(出力表!D:D,3))/(EXP(INDEX(係数表!B:B,3) + $C384) + (INDEX(出力表!D:D,3)))) + (乱数表!$O384*(Settings!B12/(((INDEX(出力表!D:D,3))+1)^INDEX(係数表!E:E,3)*INDEX(係数表!F:F,3))))))</f>
        <v>#VALUE!</v>
      </c>
      <c r="I384" t="e">
        <f>MIN(100, MAX(0, (INDEX(出力表!D:D,3))*G384/MAX(H384, Settings!B3)))</f>
        <v>#VALUE!</v>
      </c>
      <c r="J384">
        <f>MIN(100, MAX(0, 100*BETAINV(乱数表!$D384, MAX(0.00000001, (1/(1+EXP(-(INDEX(係数表!G:G,4) + $B384))))*(EXP(INDEX(係数表!H:H,4) + INDEX(係数表!I:I,4)*LN(INDEX(出力表!C:C,4)+1)))), MAX(0.00000001, (1-(1/(1+EXP(-(INDEX(係数表!G:G,4) + $B384)))))*(EXP(INDEX(係数表!H:H,4) + INDEX(係数表!I:I,4)*LN(INDEX(出力表!C:C,4)+1)))))))</f>
        <v>99.796538518476467</v>
      </c>
      <c r="K384" t="e">
        <f>MIN(100, MAX(0, (100*(INDEX(出力表!D:D,4))/(EXP(INDEX(係数表!B:B,4) + $C384) + (INDEX(出力表!D:D,4)))) + (乱数表!$P384*(Settings!B12/(((INDEX(出力表!D:D,4))+1)^INDEX(係数表!E:E,4)*INDEX(係数表!F:F,4))))))</f>
        <v>#VALUE!</v>
      </c>
      <c r="L384" t="e">
        <f>MIN(100, MAX(0, (INDEX(出力表!D:D,4))*J384/MAX(K384, Settings!B3)))</f>
        <v>#VALUE!</v>
      </c>
      <c r="M384">
        <f>MIN(100, MAX(0, 100*BETAINV(乱数表!$E384, MAX(0.00000001, (1/(1+EXP(-(INDEX(係数表!G:G,5) + $B384))))*(EXP(INDEX(係数表!H:H,5) + INDEX(係数表!I:I,5)*LN(INDEX(出力表!C:C,5)+1)))), MAX(0.00000001, (1-(1/(1+EXP(-(INDEX(係数表!G:G,5) + $B384)))))*(EXP(INDEX(係数表!H:H,5) + INDEX(係数表!I:I,5)*LN(INDEX(出力表!C:C,5)+1)))))))</f>
        <v>47.194308831879503</v>
      </c>
      <c r="N384" t="e">
        <f>MIN(100, MAX(0, (100*(INDEX(出力表!D:D,5))/(EXP(INDEX(係数表!B:B,5) + $C384) + (INDEX(出力表!D:D,5)))) + (乱数表!$Q384*(Settings!B12/(((INDEX(出力表!D:D,5))+1)^INDEX(係数表!E:E,5)*INDEX(係数表!F:F,5))))))</f>
        <v>#VALUE!</v>
      </c>
      <c r="O384" t="e">
        <f>MIN(100, MAX(0, (INDEX(出力表!D:D,5))*M384/MAX(N384, Settings!B3)))</f>
        <v>#VALUE!</v>
      </c>
      <c r="P384">
        <f>MIN(100, MAX(0, 100*BETAINV(乱数表!$F384, MAX(0.00000001, (1/(1+EXP(-(INDEX(係数表!G:G,6) + $B384))))*(EXP(INDEX(係数表!H:H,6) + INDEX(係数表!I:I,6)*LN(INDEX(出力表!C:C,6)+1)))), MAX(0.00000001, (1-(1/(1+EXP(-(INDEX(係数表!G:G,6) + $B384)))))*(EXP(INDEX(係数表!H:H,6) + INDEX(係数表!I:I,6)*LN(INDEX(出力表!C:C,6)+1)))))))</f>
        <v>77.639141513136522</v>
      </c>
      <c r="Q384" t="e">
        <f>MIN(100, MAX(0, (100*(INDEX(出力表!D:D,6))/(EXP(INDEX(係数表!B:B,6) + $C384) + (INDEX(出力表!D:D,6)))) + (乱数表!$R384*(Settings!B12/(((INDEX(出力表!D:D,6))+1)^INDEX(係数表!E:E,6)*INDEX(係数表!F:F,6))))))</f>
        <v>#VALUE!</v>
      </c>
      <c r="R384" t="e">
        <f>MIN(100, MAX(0, (INDEX(出力表!D:D,6))*P384/MAX(Q384, Settings!B3)))</f>
        <v>#VALUE!</v>
      </c>
      <c r="S384">
        <f>MIN(100, MAX(0, 100*BETAINV(乱数表!$G384, MAX(0.00000001, (1/(1+EXP(-(INDEX(係数表!G:G,7) + $B384))))*(EXP(INDEX(係数表!H:H,7) + INDEX(係数表!I:I,7)*LN(INDEX(出力表!C:C,7)+1)))), MAX(0.00000001, (1-(1/(1+EXP(-(INDEX(係数表!G:G,7) + $B384)))))*(EXP(INDEX(係数表!H:H,7) + INDEX(係数表!I:I,7)*LN(INDEX(出力表!C:C,7)+1)))))))</f>
        <v>99.495052595224337</v>
      </c>
      <c r="T384" t="e">
        <f>MIN(100, MAX(0, (100*(INDEX(出力表!D:D,7))/(EXP(INDEX(係数表!B:B,7) + $C384) + (INDEX(出力表!D:D,7)))) + (乱数表!$S384*(Settings!B12/(((INDEX(出力表!D:D,7))+1)^INDEX(係数表!E:E,7)*INDEX(係数表!F:F,7))))))</f>
        <v>#VALUE!</v>
      </c>
      <c r="U384" t="e">
        <f>MIN(100, MAX(0, (INDEX(出力表!D:D,7))*S384/MAX(T384, Settings!B3)))</f>
        <v>#VALUE!</v>
      </c>
      <c r="V384">
        <f>MIN(100, MAX(0, 100*BETAINV(乱数表!$H384, MAX(0.00000001, (1/(1+EXP(-(INDEX(係数表!G:G,8) + $B384))))*(EXP(INDEX(係数表!H:H,8) + INDEX(係数表!I:I,8)*LN(INDEX(出力表!C:C,8)+1)))), MAX(0.00000001, (1-(1/(1+EXP(-(INDEX(係数表!G:G,8) + $B384)))))*(EXP(INDEX(係数表!H:H,8) + INDEX(係数表!I:I,8)*LN(INDEX(出力表!C:C,8)+1)))))))</f>
        <v>66.04625033613388</v>
      </c>
      <c r="W384" t="e">
        <f>MIN(100, MAX(0, (100*(INDEX(出力表!D:D,8))/(EXP(INDEX(係数表!B:B,8) + $C384) + (INDEX(出力表!D:D,8)))) + (乱数表!$T384*(Settings!B12/(((INDEX(出力表!D:D,8))+1)^INDEX(係数表!E:E,8)*INDEX(係数表!F:F,8))))))</f>
        <v>#VALUE!</v>
      </c>
      <c r="X384" t="e">
        <f>MIN(100, MAX(0, (INDEX(出力表!D:D,8))*V384/MAX(W384, Settings!B3)))</f>
        <v>#VALUE!</v>
      </c>
      <c r="Y384">
        <f>MIN(100, MAX(0, 100*BETAINV(乱数表!$I384, MAX(0.00000001, (1/(1+EXP(-(INDEX(係数表!G:G,9) + $B384))))*(EXP(INDEX(係数表!H:H,9) + INDEX(係数表!I:I,9)*LN(INDEX(出力表!C:C,9)+1)))), MAX(0.00000001, (1-(1/(1+EXP(-(INDEX(係数表!G:G,9) + $B384)))))*(EXP(INDEX(係数表!H:H,9) + INDEX(係数表!I:I,9)*LN(INDEX(出力表!C:C,9)+1)))))))</f>
        <v>80.227812983422069</v>
      </c>
      <c r="Z384" t="e">
        <f>MIN(100, MAX(0, (100*(INDEX(出力表!D:D,9))/(EXP(INDEX(係数表!B:B,9) + $C384) + (INDEX(出力表!D:D,9)))) + (乱数表!$U384*(Settings!B12/(((INDEX(出力表!D:D,9))+1)^INDEX(係数表!E:E,9)*INDEX(係数表!F:F,9))))))</f>
        <v>#VALUE!</v>
      </c>
      <c r="AA384" t="e">
        <f>MIN(100, MAX(0, (INDEX(出力表!D:D,9))*Y384/MAX(Z384, Settings!B3)))</f>
        <v>#VALUE!</v>
      </c>
      <c r="AB384">
        <f>MIN(100, MAX(0, 100*BETAINV(乱数表!$J384, MAX(0.00000001, (1/(1+EXP(-(INDEX(係数表!G:G,10) + $B384))))*(EXP(INDEX(係数表!H:H,10) + INDEX(係数表!I:I,10)*LN(INDEX(出力表!C:C,10)+1)))), MAX(0.00000001, (1-(1/(1+EXP(-(INDEX(係数表!G:G,10) + $B384)))))*(EXP(INDEX(係数表!H:H,10) + INDEX(係数表!I:I,10)*LN(INDEX(出力表!C:C,10)+1)))))))</f>
        <v>81.57444362691237</v>
      </c>
      <c r="AC384" t="e">
        <f>MIN(100, MAX(0, (100*(INDEX(出力表!D:D,10))/(EXP(INDEX(係数表!B:B,10) + $C384) + (INDEX(出力表!D:D,10)))) + (乱数表!$V384*(Settings!B12/(((INDEX(出力表!D:D,10))+1)^INDEX(係数表!E:E,10)*INDEX(係数表!F:F,10))))))</f>
        <v>#VALUE!</v>
      </c>
      <c r="AD384" t="e">
        <f>MIN(100, MAX(0, (INDEX(出力表!D:D,10))*AB384/MAX(AC384, Settings!B3)))</f>
        <v>#VALUE!</v>
      </c>
      <c r="AE384">
        <f>MIN(100, MAX(0, 100*BETAINV(乱数表!$K384, MAX(0.00000001, (1/(1+EXP(-(INDEX(係数表!G:G,11) + $B384))))*(EXP(INDEX(係数表!H:H,11) + INDEX(係数表!I:I,11)*LN(INDEX(出力表!C:C,11)+1)))), MAX(0.00000001, (1-(1/(1+EXP(-(INDEX(係数表!G:G,11) + $B384)))))*(EXP(INDEX(係数表!H:H,11) + INDEX(係数表!I:I,11)*LN(INDEX(出力表!C:C,11)+1)))))))</f>
        <v>92.725817524932452</v>
      </c>
      <c r="AF384" t="e">
        <f>MIN(100, MAX(0, (100*(INDEX(出力表!D:D,11))/(EXP(INDEX(係数表!B:B,11) + $C384) + (INDEX(出力表!D:D,11)))) + (乱数表!$W384*(Settings!B12/(((INDEX(出力表!D:D,11))+1)^INDEX(係数表!E:E,11)*INDEX(係数表!F:F,11))))))</f>
        <v>#VALUE!</v>
      </c>
      <c r="AG384" t="e">
        <f>MIN(100, MAX(0, (INDEX(出力表!D:D,11))*AE384/MAX(AF384, Settings!B3)))</f>
        <v>#VALUE!</v>
      </c>
      <c r="AH384">
        <f>MIN(100, MAX(0, 100*BETAINV(乱数表!$L384, MAX(0.00000001, (1/(1+EXP(-(INDEX(係数表!G:G,12) + $B384))))*(EXP(INDEX(係数表!H:H,12) + INDEX(係数表!I:I,12)*LN(INDEX(出力表!C:C,12)+1)))), MAX(0.00000001, (1-(1/(1+EXP(-(INDEX(係数表!G:G,12) + $B384)))))*(EXP(INDEX(係数表!H:H,12) + INDEX(係数表!I:I,12)*LN(INDEX(出力表!C:C,12)+1)))))))</f>
        <v>96.039801384326879</v>
      </c>
      <c r="AI384" t="e">
        <f>MIN(100, MAX(0, (100*(INDEX(出力表!D:D,12))/(EXP(INDEX(係数表!B:B,12) + $C384) + (INDEX(出力表!D:D,12)))) + (乱数表!$X384*(Settings!B12/(((INDEX(出力表!D:D,12))+1)^INDEX(係数表!E:E,12)*INDEX(係数表!F:F,12))))))</f>
        <v>#VALUE!</v>
      </c>
      <c r="AJ384" t="e">
        <f>MIN(100, MAX(0, (INDEX(出力表!D:D,12))*AH384/MAX(AI384, Settings!B3)))</f>
        <v>#VALUE!</v>
      </c>
      <c r="AK384">
        <f>MIN(100, MAX(0, 100*BETAINV(乱数表!$M384, MAX(0.00000001, (1/(1+EXP(-(INDEX(係数表!G:G,13) + $B384))))*(EXP(INDEX(係数表!H:H,13) + INDEX(係数表!I:I,13)*LN(INDEX(出力表!C:C,13)+1)))), MAX(0.00000001, (1-(1/(1+EXP(-(INDEX(係数表!G:G,13) + $B384)))))*(EXP(INDEX(係数表!H:H,13) + INDEX(係数表!I:I,13)*LN(INDEX(出力表!C:C,13)+1)))))))</f>
        <v>98.413224889394584</v>
      </c>
      <c r="AL384" t="e">
        <f>MIN(100, MAX(0, (100*(INDEX(出力表!D:D,13))/(EXP(INDEX(係数表!B:B,13) + $C384) + (INDEX(出力表!D:D,13)))) + (乱数表!$Y384*(Settings!B12/(((INDEX(出力表!D:D,13))+1)^INDEX(係数表!E:E,13)*INDEX(係数表!F:F,13))))))</f>
        <v>#VALUE!</v>
      </c>
      <c r="AM384" t="e">
        <f>MIN(100, MAX(0, (INDEX(出力表!D:D,13))*AK384/MAX(AL384, Settings!B3)))</f>
        <v>#VALUE!</v>
      </c>
      <c r="AN384">
        <f>IF(ISNUMBER(F384), INDEX(出力表!B:B,2)*F384, 0)+IF(ISNUMBER(I384), INDEX(出力表!B:B,3)*I384, 0)+IF(ISNUMBER(L384), INDEX(出力表!B:B,4)*L384, 0)+IF(ISNUMBER(O384), INDEX(出力表!B:B,5)*O384, 0)+IF(ISNUMBER(R384), INDEX(出力表!B:B,6)*R384, 0)+IF(ISNUMBER(U384), INDEX(出力表!B:B,7)*U384, 0)+IF(ISNUMBER(X384), INDEX(出力表!B:B,8)*X384, 0)+IF(ISNUMBER(AA384), INDEX(出力表!B:B,9)*AA384, 0)+IF(ISNUMBER(AD384), INDEX(出力表!B:B,10)*AD384, 0)+IF(ISNUMBER(AG384), INDEX(出力表!B:B,11)*AG384, 0)+IF(ISNUMBER(AJ384), INDEX(出力表!B:B,12)*AJ384, 0)+IF(ISNUMBER(AM384), INDEX(出力表!B:B,13)*AM384, 0)</f>
        <v>0</v>
      </c>
      <c r="AO384">
        <f>IF(ISNUMBER(F384), INDEX(出力表!B:B,2), 0)+IF(ISNUMBER(I384), INDEX(出力表!B:B,3), 0)+IF(ISNUMBER(L384), INDEX(出力表!B:B,4), 0)+IF(ISNUMBER(O384), INDEX(出力表!B:B,5), 0)+IF(ISNUMBER(R384), INDEX(出力表!B:B,6), 0)+IF(ISNUMBER(U384), INDEX(出力表!B:B,7), 0)+IF(ISNUMBER(X384), INDEX(出力表!B:B,8), 0)+IF(ISNUMBER(AA384), INDEX(出力表!B:B,9), 0)+IF(ISNUMBER(AD384), INDEX(出力表!B:B,10), 0)+IF(ISNUMBER(AG384), INDEX(出力表!B:B,11), 0)+IF(ISNUMBER(AJ384), INDEX(出力表!B:B,12), 0)+IF(ISNUMBER(AM384), INDEX(出力表!B:B,13), 0)</f>
        <v>0</v>
      </c>
      <c r="AP384" t="str">
        <f t="shared" si="5"/>
        <v/>
      </c>
    </row>
    <row r="385" spans="1:42" x14ac:dyDescent="0.2">
      <c r="A385">
        <v>384</v>
      </c>
      <c r="B385">
        <f>IF(UPPER(Settings!B4)="TRUE", 乱数表!$Z385*Settings!B10, 0)</f>
        <v>0.35956835843673607</v>
      </c>
      <c r="C385">
        <f>IF(UPPER(Settings!B4)="TRUE", 乱数表!$AA385*Settings!B11, 0)</f>
        <v>-8.5210124115497721E-2</v>
      </c>
      <c r="D385">
        <f>MIN(100, MAX(0, 100*BETAINV(乱数表!$B385, MAX(0.00000001, (1/(1+EXP(-(INDEX(係数表!G:G,2) + $B385))))*(EXP(INDEX(係数表!H:H,2) + INDEX(係数表!I:I,2)*LN(INDEX(出力表!C:C,2)+1)))), MAX(0.00000001, (1-(1/(1+EXP(-(INDEX(係数表!G:G,2) + $B385)))))*(EXP(INDEX(係数表!H:H,2) + INDEX(係数表!I:I,2)*LN(INDEX(出力表!C:C,2)+1)))))))</f>
        <v>99.828380787801805</v>
      </c>
      <c r="E385" t="e">
        <f>MIN(100, MAX(0, (100*(INDEX(出力表!D:D,2))/(EXP(INDEX(係数表!B:B,2) + $C385) + (INDEX(出力表!D:D,2)))) + (乱数表!$N385*(Settings!B12/(((INDEX(出力表!D:D,2))+1)^INDEX(係数表!E:E,2)*INDEX(係数表!F:F,2))))))</f>
        <v>#VALUE!</v>
      </c>
      <c r="F385" t="e">
        <f>MIN(100, MAX(0, (INDEX(出力表!D:D,2))*D385/MAX(E385, Settings!B3)))</f>
        <v>#VALUE!</v>
      </c>
      <c r="G385">
        <f>MIN(100, MAX(0, 100*BETAINV(乱数表!$C385, MAX(0.00000001, (1/(1+EXP(-(INDEX(係数表!G:G,3) + $B385))))*(EXP(INDEX(係数表!H:H,3) + INDEX(係数表!I:I,3)*LN(INDEX(出力表!C:C,3)+1)))), MAX(0.00000001, (1-(1/(1+EXP(-(INDEX(係数表!G:G,3) + $B385)))))*(EXP(INDEX(係数表!H:H,3) + INDEX(係数表!I:I,3)*LN(INDEX(出力表!C:C,3)+1)))))))</f>
        <v>68.817507584201081</v>
      </c>
      <c r="H385" t="e">
        <f>MIN(100, MAX(0, (100*(INDEX(出力表!D:D,3))/(EXP(INDEX(係数表!B:B,3) + $C385) + (INDEX(出力表!D:D,3)))) + (乱数表!$O385*(Settings!B12/(((INDEX(出力表!D:D,3))+1)^INDEX(係数表!E:E,3)*INDEX(係数表!F:F,3))))))</f>
        <v>#VALUE!</v>
      </c>
      <c r="I385" t="e">
        <f>MIN(100, MAX(0, (INDEX(出力表!D:D,3))*G385/MAX(H385, Settings!B3)))</f>
        <v>#VALUE!</v>
      </c>
      <c r="J385">
        <f>MIN(100, MAX(0, 100*BETAINV(乱数表!$D385, MAX(0.00000001, (1/(1+EXP(-(INDEX(係数表!G:G,4) + $B385))))*(EXP(INDEX(係数表!H:H,4) + INDEX(係数表!I:I,4)*LN(INDEX(出力表!C:C,4)+1)))), MAX(0.00000001, (1-(1/(1+EXP(-(INDEX(係数表!G:G,4) + $B385)))))*(EXP(INDEX(係数表!H:H,4) + INDEX(係数表!I:I,4)*LN(INDEX(出力表!C:C,4)+1)))))))</f>
        <v>92.358773537121237</v>
      </c>
      <c r="K385" t="e">
        <f>MIN(100, MAX(0, (100*(INDEX(出力表!D:D,4))/(EXP(INDEX(係数表!B:B,4) + $C385) + (INDEX(出力表!D:D,4)))) + (乱数表!$P385*(Settings!B12/(((INDEX(出力表!D:D,4))+1)^INDEX(係数表!E:E,4)*INDEX(係数表!F:F,4))))))</f>
        <v>#VALUE!</v>
      </c>
      <c r="L385" t="e">
        <f>MIN(100, MAX(0, (INDEX(出力表!D:D,4))*J385/MAX(K385, Settings!B3)))</f>
        <v>#VALUE!</v>
      </c>
      <c r="M385">
        <f>MIN(100, MAX(0, 100*BETAINV(乱数表!$E385, MAX(0.00000001, (1/(1+EXP(-(INDEX(係数表!G:G,5) + $B385))))*(EXP(INDEX(係数表!H:H,5) + INDEX(係数表!I:I,5)*LN(INDEX(出力表!C:C,5)+1)))), MAX(0.00000001, (1-(1/(1+EXP(-(INDEX(係数表!G:G,5) + $B385)))))*(EXP(INDEX(係数表!H:H,5) + INDEX(係数表!I:I,5)*LN(INDEX(出力表!C:C,5)+1)))))))</f>
        <v>79.03147970551035</v>
      </c>
      <c r="N385" t="e">
        <f>MIN(100, MAX(0, (100*(INDEX(出力表!D:D,5))/(EXP(INDEX(係数表!B:B,5) + $C385) + (INDEX(出力表!D:D,5)))) + (乱数表!$Q385*(Settings!B12/(((INDEX(出力表!D:D,5))+1)^INDEX(係数表!E:E,5)*INDEX(係数表!F:F,5))))))</f>
        <v>#VALUE!</v>
      </c>
      <c r="O385" t="e">
        <f>MIN(100, MAX(0, (INDEX(出力表!D:D,5))*M385/MAX(N385, Settings!B3)))</f>
        <v>#VALUE!</v>
      </c>
      <c r="P385">
        <f>MIN(100, MAX(0, 100*BETAINV(乱数表!$F385, MAX(0.00000001, (1/(1+EXP(-(INDEX(係数表!G:G,6) + $B385))))*(EXP(INDEX(係数表!H:H,6) + INDEX(係数表!I:I,6)*LN(INDEX(出力表!C:C,6)+1)))), MAX(0.00000001, (1-(1/(1+EXP(-(INDEX(係数表!G:G,6) + $B385)))))*(EXP(INDEX(係数表!H:H,6) + INDEX(係数表!I:I,6)*LN(INDEX(出力表!C:C,6)+1)))))))</f>
        <v>91.861520455646442</v>
      </c>
      <c r="Q385" t="e">
        <f>MIN(100, MAX(0, (100*(INDEX(出力表!D:D,6))/(EXP(INDEX(係数表!B:B,6) + $C385) + (INDEX(出力表!D:D,6)))) + (乱数表!$R385*(Settings!B12/(((INDEX(出力表!D:D,6))+1)^INDEX(係数表!E:E,6)*INDEX(係数表!F:F,6))))))</f>
        <v>#VALUE!</v>
      </c>
      <c r="R385" t="e">
        <f>MIN(100, MAX(0, (INDEX(出力表!D:D,6))*P385/MAX(Q385, Settings!B3)))</f>
        <v>#VALUE!</v>
      </c>
      <c r="S385">
        <f>MIN(100, MAX(0, 100*BETAINV(乱数表!$G385, MAX(0.00000001, (1/(1+EXP(-(INDEX(係数表!G:G,7) + $B385))))*(EXP(INDEX(係数表!H:H,7) + INDEX(係数表!I:I,7)*LN(INDEX(出力表!C:C,7)+1)))), MAX(0.00000001, (1-(1/(1+EXP(-(INDEX(係数表!G:G,7) + $B385)))))*(EXP(INDEX(係数表!H:H,7) + INDEX(係数表!I:I,7)*LN(INDEX(出力表!C:C,7)+1)))))))</f>
        <v>90.997579766910647</v>
      </c>
      <c r="T385" t="e">
        <f>MIN(100, MAX(0, (100*(INDEX(出力表!D:D,7))/(EXP(INDEX(係数表!B:B,7) + $C385) + (INDEX(出力表!D:D,7)))) + (乱数表!$S385*(Settings!B12/(((INDEX(出力表!D:D,7))+1)^INDEX(係数表!E:E,7)*INDEX(係数表!F:F,7))))))</f>
        <v>#VALUE!</v>
      </c>
      <c r="U385" t="e">
        <f>MIN(100, MAX(0, (INDEX(出力表!D:D,7))*S385/MAX(T385, Settings!B3)))</f>
        <v>#VALUE!</v>
      </c>
      <c r="V385">
        <f>MIN(100, MAX(0, 100*BETAINV(乱数表!$H385, MAX(0.00000001, (1/(1+EXP(-(INDEX(係数表!G:G,8) + $B385))))*(EXP(INDEX(係数表!H:H,8) + INDEX(係数表!I:I,8)*LN(INDEX(出力表!C:C,8)+1)))), MAX(0.00000001, (1-(1/(1+EXP(-(INDEX(係数表!G:G,8) + $B385)))))*(EXP(INDEX(係数表!H:H,8) + INDEX(係数表!I:I,8)*LN(INDEX(出力表!C:C,8)+1)))))))</f>
        <v>92.729923768975226</v>
      </c>
      <c r="W385" t="e">
        <f>MIN(100, MAX(0, (100*(INDEX(出力表!D:D,8))/(EXP(INDEX(係数表!B:B,8) + $C385) + (INDEX(出力表!D:D,8)))) + (乱数表!$T385*(Settings!B12/(((INDEX(出力表!D:D,8))+1)^INDEX(係数表!E:E,8)*INDEX(係数表!F:F,8))))))</f>
        <v>#VALUE!</v>
      </c>
      <c r="X385" t="e">
        <f>MIN(100, MAX(0, (INDEX(出力表!D:D,8))*V385/MAX(W385, Settings!B3)))</f>
        <v>#VALUE!</v>
      </c>
      <c r="Y385">
        <f>MIN(100, MAX(0, 100*BETAINV(乱数表!$I385, MAX(0.00000001, (1/(1+EXP(-(INDEX(係数表!G:G,9) + $B385))))*(EXP(INDEX(係数表!H:H,9) + INDEX(係数表!I:I,9)*LN(INDEX(出力表!C:C,9)+1)))), MAX(0.00000001, (1-(1/(1+EXP(-(INDEX(係数表!G:G,9) + $B385)))))*(EXP(INDEX(係数表!H:H,9) + INDEX(係数表!I:I,9)*LN(INDEX(出力表!C:C,9)+1)))))))</f>
        <v>98.509998279241927</v>
      </c>
      <c r="Z385" t="e">
        <f>MIN(100, MAX(0, (100*(INDEX(出力表!D:D,9))/(EXP(INDEX(係数表!B:B,9) + $C385) + (INDEX(出力表!D:D,9)))) + (乱数表!$U385*(Settings!B12/(((INDEX(出力表!D:D,9))+1)^INDEX(係数表!E:E,9)*INDEX(係数表!F:F,9))))))</f>
        <v>#VALUE!</v>
      </c>
      <c r="AA385" t="e">
        <f>MIN(100, MAX(0, (INDEX(出力表!D:D,9))*Y385/MAX(Z385, Settings!B3)))</f>
        <v>#VALUE!</v>
      </c>
      <c r="AB385">
        <f>MIN(100, MAX(0, 100*BETAINV(乱数表!$J385, MAX(0.00000001, (1/(1+EXP(-(INDEX(係数表!G:G,10) + $B385))))*(EXP(INDEX(係数表!H:H,10) + INDEX(係数表!I:I,10)*LN(INDEX(出力表!C:C,10)+1)))), MAX(0.00000001, (1-(1/(1+EXP(-(INDEX(係数表!G:G,10) + $B385)))))*(EXP(INDEX(係数表!H:H,10) + INDEX(係数表!I:I,10)*LN(INDEX(出力表!C:C,10)+1)))))))</f>
        <v>95.987039095100812</v>
      </c>
      <c r="AC385" t="e">
        <f>MIN(100, MAX(0, (100*(INDEX(出力表!D:D,10))/(EXP(INDEX(係数表!B:B,10) + $C385) + (INDEX(出力表!D:D,10)))) + (乱数表!$V385*(Settings!B12/(((INDEX(出力表!D:D,10))+1)^INDEX(係数表!E:E,10)*INDEX(係数表!F:F,10))))))</f>
        <v>#VALUE!</v>
      </c>
      <c r="AD385" t="e">
        <f>MIN(100, MAX(0, (INDEX(出力表!D:D,10))*AB385/MAX(AC385, Settings!B3)))</f>
        <v>#VALUE!</v>
      </c>
      <c r="AE385">
        <f>MIN(100, MAX(0, 100*BETAINV(乱数表!$K385, MAX(0.00000001, (1/(1+EXP(-(INDEX(係数表!G:G,11) + $B385))))*(EXP(INDEX(係数表!H:H,11) + INDEX(係数表!I:I,11)*LN(INDEX(出力表!C:C,11)+1)))), MAX(0.00000001, (1-(1/(1+EXP(-(INDEX(係数表!G:G,11) + $B385)))))*(EXP(INDEX(係数表!H:H,11) + INDEX(係数表!I:I,11)*LN(INDEX(出力表!C:C,11)+1)))))))</f>
        <v>93.637134617871183</v>
      </c>
      <c r="AF385" t="e">
        <f>MIN(100, MAX(0, (100*(INDEX(出力表!D:D,11))/(EXP(INDEX(係数表!B:B,11) + $C385) + (INDEX(出力表!D:D,11)))) + (乱数表!$W385*(Settings!B12/(((INDEX(出力表!D:D,11))+1)^INDEX(係数表!E:E,11)*INDEX(係数表!F:F,11))))))</f>
        <v>#VALUE!</v>
      </c>
      <c r="AG385" t="e">
        <f>MIN(100, MAX(0, (INDEX(出力表!D:D,11))*AE385/MAX(AF385, Settings!B3)))</f>
        <v>#VALUE!</v>
      </c>
      <c r="AH385">
        <f>MIN(100, MAX(0, 100*BETAINV(乱数表!$L385, MAX(0.00000001, (1/(1+EXP(-(INDEX(係数表!G:G,12) + $B385))))*(EXP(INDEX(係数表!H:H,12) + INDEX(係数表!I:I,12)*LN(INDEX(出力表!C:C,12)+1)))), MAX(0.00000001, (1-(1/(1+EXP(-(INDEX(係数表!G:G,12) + $B385)))))*(EXP(INDEX(係数表!H:H,12) + INDEX(係数表!I:I,12)*LN(INDEX(出力表!C:C,12)+1)))))))</f>
        <v>99.99984549013358</v>
      </c>
      <c r="AI385" t="e">
        <f>MIN(100, MAX(0, (100*(INDEX(出力表!D:D,12))/(EXP(INDEX(係数表!B:B,12) + $C385) + (INDEX(出力表!D:D,12)))) + (乱数表!$X385*(Settings!B12/(((INDEX(出力表!D:D,12))+1)^INDEX(係数表!E:E,12)*INDEX(係数表!F:F,12))))))</f>
        <v>#VALUE!</v>
      </c>
      <c r="AJ385" t="e">
        <f>MIN(100, MAX(0, (INDEX(出力表!D:D,12))*AH385/MAX(AI385, Settings!B3)))</f>
        <v>#VALUE!</v>
      </c>
      <c r="AK385">
        <f>MIN(100, MAX(0, 100*BETAINV(乱数表!$M385, MAX(0.00000001, (1/(1+EXP(-(INDEX(係数表!G:G,13) + $B385))))*(EXP(INDEX(係数表!H:H,13) + INDEX(係数表!I:I,13)*LN(INDEX(出力表!C:C,13)+1)))), MAX(0.00000001, (1-(1/(1+EXP(-(INDEX(係数表!G:G,13) + $B385)))))*(EXP(INDEX(係数表!H:H,13) + INDEX(係数表!I:I,13)*LN(INDEX(出力表!C:C,13)+1)))))))</f>
        <v>99.976829224328327</v>
      </c>
      <c r="AL385" t="e">
        <f>MIN(100, MAX(0, (100*(INDEX(出力表!D:D,13))/(EXP(INDEX(係数表!B:B,13) + $C385) + (INDEX(出力表!D:D,13)))) + (乱数表!$Y385*(Settings!B12/(((INDEX(出力表!D:D,13))+1)^INDEX(係数表!E:E,13)*INDEX(係数表!F:F,13))))))</f>
        <v>#VALUE!</v>
      </c>
      <c r="AM385" t="e">
        <f>MIN(100, MAX(0, (INDEX(出力表!D:D,13))*AK385/MAX(AL385, Settings!B3)))</f>
        <v>#VALUE!</v>
      </c>
      <c r="AN385">
        <f>IF(ISNUMBER(F385), INDEX(出力表!B:B,2)*F385, 0)+IF(ISNUMBER(I385), INDEX(出力表!B:B,3)*I385, 0)+IF(ISNUMBER(L385), INDEX(出力表!B:B,4)*L385, 0)+IF(ISNUMBER(O385), INDEX(出力表!B:B,5)*O385, 0)+IF(ISNUMBER(R385), INDEX(出力表!B:B,6)*R385, 0)+IF(ISNUMBER(U385), INDEX(出力表!B:B,7)*U385, 0)+IF(ISNUMBER(X385), INDEX(出力表!B:B,8)*X385, 0)+IF(ISNUMBER(AA385), INDEX(出力表!B:B,9)*AA385, 0)+IF(ISNUMBER(AD385), INDEX(出力表!B:B,10)*AD385, 0)+IF(ISNUMBER(AG385), INDEX(出力表!B:B,11)*AG385, 0)+IF(ISNUMBER(AJ385), INDEX(出力表!B:B,12)*AJ385, 0)+IF(ISNUMBER(AM385), INDEX(出力表!B:B,13)*AM385, 0)</f>
        <v>0</v>
      </c>
      <c r="AO385">
        <f>IF(ISNUMBER(F385), INDEX(出力表!B:B,2), 0)+IF(ISNUMBER(I385), INDEX(出力表!B:B,3), 0)+IF(ISNUMBER(L385), INDEX(出力表!B:B,4), 0)+IF(ISNUMBER(O385), INDEX(出力表!B:B,5), 0)+IF(ISNUMBER(R385), INDEX(出力表!B:B,6), 0)+IF(ISNUMBER(U385), INDEX(出力表!B:B,7), 0)+IF(ISNUMBER(X385), INDEX(出力表!B:B,8), 0)+IF(ISNUMBER(AA385), INDEX(出力表!B:B,9), 0)+IF(ISNUMBER(AD385), INDEX(出力表!B:B,10), 0)+IF(ISNUMBER(AG385), INDEX(出力表!B:B,11), 0)+IF(ISNUMBER(AJ385), INDEX(出力表!B:B,12), 0)+IF(ISNUMBER(AM385), INDEX(出力表!B:B,13), 0)</f>
        <v>0</v>
      </c>
      <c r="AP385" t="str">
        <f t="shared" si="5"/>
        <v/>
      </c>
    </row>
    <row r="386" spans="1:42" x14ac:dyDescent="0.2">
      <c r="A386">
        <v>385</v>
      </c>
      <c r="B386">
        <f>IF(UPPER(Settings!B4)="TRUE", 乱数表!$Z386*Settings!B10, 0)</f>
        <v>0.50085231258643881</v>
      </c>
      <c r="C386">
        <f>IF(UPPER(Settings!B4)="TRUE", 乱数表!$AA386*Settings!B11, 0)</f>
        <v>2.5912723974326164E-2</v>
      </c>
      <c r="D386">
        <f>MIN(100, MAX(0, 100*BETAINV(乱数表!$B386, MAX(0.00000001, (1/(1+EXP(-(INDEX(係数表!G:G,2) + $B386))))*(EXP(INDEX(係数表!H:H,2) + INDEX(係数表!I:I,2)*LN(INDEX(出力表!C:C,2)+1)))), MAX(0.00000001, (1-(1/(1+EXP(-(INDEX(係数表!G:G,2) + $B386)))))*(EXP(INDEX(係数表!H:H,2) + INDEX(係数表!I:I,2)*LN(INDEX(出力表!C:C,2)+1)))))))</f>
        <v>98.903580747910965</v>
      </c>
      <c r="E386" t="e">
        <f>MIN(100, MAX(0, (100*(INDEX(出力表!D:D,2))/(EXP(INDEX(係数表!B:B,2) + $C386) + (INDEX(出力表!D:D,2)))) + (乱数表!$N386*(Settings!B12/(((INDEX(出力表!D:D,2))+1)^INDEX(係数表!E:E,2)*INDEX(係数表!F:F,2))))))</f>
        <v>#VALUE!</v>
      </c>
      <c r="F386" t="e">
        <f>MIN(100, MAX(0, (INDEX(出力表!D:D,2))*D386/MAX(E386, Settings!B3)))</f>
        <v>#VALUE!</v>
      </c>
      <c r="G386">
        <f>MIN(100, MAX(0, 100*BETAINV(乱数表!$C386, MAX(0.00000001, (1/(1+EXP(-(INDEX(係数表!G:G,3) + $B386))))*(EXP(INDEX(係数表!H:H,3) + INDEX(係数表!I:I,3)*LN(INDEX(出力表!C:C,3)+1)))), MAX(0.00000001, (1-(1/(1+EXP(-(INDEX(係数表!G:G,3) + $B386)))))*(EXP(INDEX(係数表!H:H,3) + INDEX(係数表!I:I,3)*LN(INDEX(出力表!C:C,3)+1)))))))</f>
        <v>99.924519485456003</v>
      </c>
      <c r="H386" t="e">
        <f>MIN(100, MAX(0, (100*(INDEX(出力表!D:D,3))/(EXP(INDEX(係数表!B:B,3) + $C386) + (INDEX(出力表!D:D,3)))) + (乱数表!$O386*(Settings!B12/(((INDEX(出力表!D:D,3))+1)^INDEX(係数表!E:E,3)*INDEX(係数表!F:F,3))))))</f>
        <v>#VALUE!</v>
      </c>
      <c r="I386" t="e">
        <f>MIN(100, MAX(0, (INDEX(出力表!D:D,3))*G386/MAX(H386, Settings!B3)))</f>
        <v>#VALUE!</v>
      </c>
      <c r="J386">
        <f>MIN(100, MAX(0, 100*BETAINV(乱数表!$D386, MAX(0.00000001, (1/(1+EXP(-(INDEX(係数表!G:G,4) + $B386))))*(EXP(INDEX(係数表!H:H,4) + INDEX(係数表!I:I,4)*LN(INDEX(出力表!C:C,4)+1)))), MAX(0.00000001, (1-(1/(1+EXP(-(INDEX(係数表!G:G,4) + $B386)))))*(EXP(INDEX(係数表!H:H,4) + INDEX(係数表!I:I,4)*LN(INDEX(出力表!C:C,4)+1)))))))</f>
        <v>99.999768127525115</v>
      </c>
      <c r="K386" t="e">
        <f>MIN(100, MAX(0, (100*(INDEX(出力表!D:D,4))/(EXP(INDEX(係数表!B:B,4) + $C386) + (INDEX(出力表!D:D,4)))) + (乱数表!$P386*(Settings!B12/(((INDEX(出力表!D:D,4))+1)^INDEX(係数表!E:E,4)*INDEX(係数表!F:F,4))))))</f>
        <v>#VALUE!</v>
      </c>
      <c r="L386" t="e">
        <f>MIN(100, MAX(0, (INDEX(出力表!D:D,4))*J386/MAX(K386, Settings!B3)))</f>
        <v>#VALUE!</v>
      </c>
      <c r="M386">
        <f>MIN(100, MAX(0, 100*BETAINV(乱数表!$E386, MAX(0.00000001, (1/(1+EXP(-(INDEX(係数表!G:G,5) + $B386))))*(EXP(INDEX(係数表!H:H,5) + INDEX(係数表!I:I,5)*LN(INDEX(出力表!C:C,5)+1)))), MAX(0.00000001, (1-(1/(1+EXP(-(INDEX(係数表!G:G,5) + $B386)))))*(EXP(INDEX(係数表!H:H,5) + INDEX(係数表!I:I,5)*LN(INDEX(出力表!C:C,5)+1)))))))</f>
        <v>77.515950696553332</v>
      </c>
      <c r="N386" t="e">
        <f>MIN(100, MAX(0, (100*(INDEX(出力表!D:D,5))/(EXP(INDEX(係数表!B:B,5) + $C386) + (INDEX(出力表!D:D,5)))) + (乱数表!$Q386*(Settings!B12/(((INDEX(出力表!D:D,5))+1)^INDEX(係数表!E:E,5)*INDEX(係数表!F:F,5))))))</f>
        <v>#VALUE!</v>
      </c>
      <c r="O386" t="e">
        <f>MIN(100, MAX(0, (INDEX(出力表!D:D,5))*M386/MAX(N386, Settings!B3)))</f>
        <v>#VALUE!</v>
      </c>
      <c r="P386">
        <f>MIN(100, MAX(0, 100*BETAINV(乱数表!$F386, MAX(0.00000001, (1/(1+EXP(-(INDEX(係数表!G:G,6) + $B386))))*(EXP(INDEX(係数表!H:H,6) + INDEX(係数表!I:I,6)*LN(INDEX(出力表!C:C,6)+1)))), MAX(0.00000001, (1-(1/(1+EXP(-(INDEX(係数表!G:G,6) + $B386)))))*(EXP(INDEX(係数表!H:H,6) + INDEX(係数表!I:I,6)*LN(INDEX(出力表!C:C,6)+1)))))))</f>
        <v>93.490085246896598</v>
      </c>
      <c r="Q386" t="e">
        <f>MIN(100, MAX(0, (100*(INDEX(出力表!D:D,6))/(EXP(INDEX(係数表!B:B,6) + $C386) + (INDEX(出力表!D:D,6)))) + (乱数表!$R386*(Settings!B12/(((INDEX(出力表!D:D,6))+1)^INDEX(係数表!E:E,6)*INDEX(係数表!F:F,6))))))</f>
        <v>#VALUE!</v>
      </c>
      <c r="R386" t="e">
        <f>MIN(100, MAX(0, (INDEX(出力表!D:D,6))*P386/MAX(Q386, Settings!B3)))</f>
        <v>#VALUE!</v>
      </c>
      <c r="S386">
        <f>MIN(100, MAX(0, 100*BETAINV(乱数表!$G386, MAX(0.00000001, (1/(1+EXP(-(INDEX(係数表!G:G,7) + $B386))))*(EXP(INDEX(係数表!H:H,7) + INDEX(係数表!I:I,7)*LN(INDEX(出力表!C:C,7)+1)))), MAX(0.00000001, (1-(1/(1+EXP(-(INDEX(係数表!G:G,7) + $B386)))))*(EXP(INDEX(係数表!H:H,7) + INDEX(係数表!I:I,7)*LN(INDEX(出力表!C:C,7)+1)))))))</f>
        <v>91.384182753387734</v>
      </c>
      <c r="T386" t="e">
        <f>MIN(100, MAX(0, (100*(INDEX(出力表!D:D,7))/(EXP(INDEX(係数表!B:B,7) + $C386) + (INDEX(出力表!D:D,7)))) + (乱数表!$S386*(Settings!B12/(((INDEX(出力表!D:D,7))+1)^INDEX(係数表!E:E,7)*INDEX(係数表!F:F,7))))))</f>
        <v>#VALUE!</v>
      </c>
      <c r="U386" t="e">
        <f>MIN(100, MAX(0, (INDEX(出力表!D:D,7))*S386/MAX(T386, Settings!B3)))</f>
        <v>#VALUE!</v>
      </c>
      <c r="V386">
        <f>MIN(100, MAX(0, 100*BETAINV(乱数表!$H386, MAX(0.00000001, (1/(1+EXP(-(INDEX(係数表!G:G,8) + $B386))))*(EXP(INDEX(係数表!H:H,8) + INDEX(係数表!I:I,8)*LN(INDEX(出力表!C:C,8)+1)))), MAX(0.00000001, (1-(1/(1+EXP(-(INDEX(係数表!G:G,8) + $B386)))))*(EXP(INDEX(係数表!H:H,8) + INDEX(係数表!I:I,8)*LN(INDEX(出力表!C:C,8)+1)))))))</f>
        <v>97.799075787798245</v>
      </c>
      <c r="W386" t="e">
        <f>MIN(100, MAX(0, (100*(INDEX(出力表!D:D,8))/(EXP(INDEX(係数表!B:B,8) + $C386) + (INDEX(出力表!D:D,8)))) + (乱数表!$T386*(Settings!B12/(((INDEX(出力表!D:D,8))+1)^INDEX(係数表!E:E,8)*INDEX(係数表!F:F,8))))))</f>
        <v>#VALUE!</v>
      </c>
      <c r="X386" t="e">
        <f>MIN(100, MAX(0, (INDEX(出力表!D:D,8))*V386/MAX(W386, Settings!B3)))</f>
        <v>#VALUE!</v>
      </c>
      <c r="Y386">
        <f>MIN(100, MAX(0, 100*BETAINV(乱数表!$I386, MAX(0.00000001, (1/(1+EXP(-(INDEX(係数表!G:G,9) + $B386))))*(EXP(INDEX(係数表!H:H,9) + INDEX(係数表!I:I,9)*LN(INDEX(出力表!C:C,9)+1)))), MAX(0.00000001, (1-(1/(1+EXP(-(INDEX(係数表!G:G,9) + $B386)))))*(EXP(INDEX(係数表!H:H,9) + INDEX(係数表!I:I,9)*LN(INDEX(出力表!C:C,9)+1)))))))</f>
        <v>99.396919720792383</v>
      </c>
      <c r="Z386" t="e">
        <f>MIN(100, MAX(0, (100*(INDEX(出力表!D:D,9))/(EXP(INDEX(係数表!B:B,9) + $C386) + (INDEX(出力表!D:D,9)))) + (乱数表!$U386*(Settings!B12/(((INDEX(出力表!D:D,9))+1)^INDEX(係数表!E:E,9)*INDEX(係数表!F:F,9))))))</f>
        <v>#VALUE!</v>
      </c>
      <c r="AA386" t="e">
        <f>MIN(100, MAX(0, (INDEX(出力表!D:D,9))*Y386/MAX(Z386, Settings!B3)))</f>
        <v>#VALUE!</v>
      </c>
      <c r="AB386">
        <f>MIN(100, MAX(0, 100*BETAINV(乱数表!$J386, MAX(0.00000001, (1/(1+EXP(-(INDEX(係数表!G:G,10) + $B386))))*(EXP(INDEX(係数表!H:H,10) + INDEX(係数表!I:I,10)*LN(INDEX(出力表!C:C,10)+1)))), MAX(0.00000001, (1-(1/(1+EXP(-(INDEX(係数表!G:G,10) + $B386)))))*(EXP(INDEX(係数表!H:H,10) + INDEX(係数表!I:I,10)*LN(INDEX(出力表!C:C,10)+1)))))))</f>
        <v>99.824391653701866</v>
      </c>
      <c r="AC386" t="e">
        <f>MIN(100, MAX(0, (100*(INDEX(出力表!D:D,10))/(EXP(INDEX(係数表!B:B,10) + $C386) + (INDEX(出力表!D:D,10)))) + (乱数表!$V386*(Settings!B12/(((INDEX(出力表!D:D,10))+1)^INDEX(係数表!E:E,10)*INDEX(係数表!F:F,10))))))</f>
        <v>#VALUE!</v>
      </c>
      <c r="AD386" t="e">
        <f>MIN(100, MAX(0, (INDEX(出力表!D:D,10))*AB386/MAX(AC386, Settings!B3)))</f>
        <v>#VALUE!</v>
      </c>
      <c r="AE386">
        <f>MIN(100, MAX(0, 100*BETAINV(乱数表!$K386, MAX(0.00000001, (1/(1+EXP(-(INDEX(係数表!G:G,11) + $B386))))*(EXP(INDEX(係数表!H:H,11) + INDEX(係数表!I:I,11)*LN(INDEX(出力表!C:C,11)+1)))), MAX(0.00000001, (1-(1/(1+EXP(-(INDEX(係数表!G:G,11) + $B386)))))*(EXP(INDEX(係数表!H:H,11) + INDEX(係数表!I:I,11)*LN(INDEX(出力表!C:C,11)+1)))))))</f>
        <v>99.931040969458167</v>
      </c>
      <c r="AF386" t="e">
        <f>MIN(100, MAX(0, (100*(INDEX(出力表!D:D,11))/(EXP(INDEX(係数表!B:B,11) + $C386) + (INDEX(出力表!D:D,11)))) + (乱数表!$W386*(Settings!B12/(((INDEX(出力表!D:D,11))+1)^INDEX(係数表!E:E,11)*INDEX(係数表!F:F,11))))))</f>
        <v>#VALUE!</v>
      </c>
      <c r="AG386" t="e">
        <f>MIN(100, MAX(0, (INDEX(出力表!D:D,11))*AE386/MAX(AF386, Settings!B3)))</f>
        <v>#VALUE!</v>
      </c>
      <c r="AH386">
        <f>MIN(100, MAX(0, 100*BETAINV(乱数表!$L386, MAX(0.00000001, (1/(1+EXP(-(INDEX(係数表!G:G,12) + $B386))))*(EXP(INDEX(係数表!H:H,12) + INDEX(係数表!I:I,12)*LN(INDEX(出力表!C:C,12)+1)))), MAX(0.00000001, (1-(1/(1+EXP(-(INDEX(係数表!G:G,12) + $B386)))))*(EXP(INDEX(係数表!H:H,12) + INDEX(係数表!I:I,12)*LN(INDEX(出力表!C:C,12)+1)))))))</f>
        <v>99.997044093179085</v>
      </c>
      <c r="AI386" t="e">
        <f>MIN(100, MAX(0, (100*(INDEX(出力表!D:D,12))/(EXP(INDEX(係数表!B:B,12) + $C386) + (INDEX(出力表!D:D,12)))) + (乱数表!$X386*(Settings!B12/(((INDEX(出力表!D:D,12))+1)^INDEX(係数表!E:E,12)*INDEX(係数表!F:F,12))))))</f>
        <v>#VALUE!</v>
      </c>
      <c r="AJ386" t="e">
        <f>MIN(100, MAX(0, (INDEX(出力表!D:D,12))*AH386/MAX(AI386, Settings!B3)))</f>
        <v>#VALUE!</v>
      </c>
      <c r="AK386">
        <f>MIN(100, MAX(0, 100*BETAINV(乱数表!$M386, MAX(0.00000001, (1/(1+EXP(-(INDEX(係数表!G:G,13) + $B386))))*(EXP(INDEX(係数表!H:H,13) + INDEX(係数表!I:I,13)*LN(INDEX(出力表!C:C,13)+1)))), MAX(0.00000001, (1-(1/(1+EXP(-(INDEX(係数表!G:G,13) + $B386)))))*(EXP(INDEX(係数表!H:H,13) + INDEX(係数表!I:I,13)*LN(INDEX(出力表!C:C,13)+1)))))))</f>
        <v>99.985204128956013</v>
      </c>
      <c r="AL386" t="e">
        <f>MIN(100, MAX(0, (100*(INDEX(出力表!D:D,13))/(EXP(INDEX(係数表!B:B,13) + $C386) + (INDEX(出力表!D:D,13)))) + (乱数表!$Y386*(Settings!B12/(((INDEX(出力表!D:D,13))+1)^INDEX(係数表!E:E,13)*INDEX(係数表!F:F,13))))))</f>
        <v>#VALUE!</v>
      </c>
      <c r="AM386" t="e">
        <f>MIN(100, MAX(0, (INDEX(出力表!D:D,13))*AK386/MAX(AL386, Settings!B3)))</f>
        <v>#VALUE!</v>
      </c>
      <c r="AN386">
        <f>IF(ISNUMBER(F386), INDEX(出力表!B:B,2)*F386, 0)+IF(ISNUMBER(I386), INDEX(出力表!B:B,3)*I386, 0)+IF(ISNUMBER(L386), INDEX(出力表!B:B,4)*L386, 0)+IF(ISNUMBER(O386), INDEX(出力表!B:B,5)*O386, 0)+IF(ISNUMBER(R386), INDEX(出力表!B:B,6)*R386, 0)+IF(ISNUMBER(U386), INDEX(出力表!B:B,7)*U386, 0)+IF(ISNUMBER(X386), INDEX(出力表!B:B,8)*X386, 0)+IF(ISNUMBER(AA386), INDEX(出力表!B:B,9)*AA386, 0)+IF(ISNUMBER(AD386), INDEX(出力表!B:B,10)*AD386, 0)+IF(ISNUMBER(AG386), INDEX(出力表!B:B,11)*AG386, 0)+IF(ISNUMBER(AJ386), INDEX(出力表!B:B,12)*AJ386, 0)+IF(ISNUMBER(AM386), INDEX(出力表!B:B,13)*AM386, 0)</f>
        <v>0</v>
      </c>
      <c r="AO386">
        <f>IF(ISNUMBER(F386), INDEX(出力表!B:B,2), 0)+IF(ISNUMBER(I386), INDEX(出力表!B:B,3), 0)+IF(ISNUMBER(L386), INDEX(出力表!B:B,4), 0)+IF(ISNUMBER(O386), INDEX(出力表!B:B,5), 0)+IF(ISNUMBER(R386), INDEX(出力表!B:B,6), 0)+IF(ISNUMBER(U386), INDEX(出力表!B:B,7), 0)+IF(ISNUMBER(X386), INDEX(出力表!B:B,8), 0)+IF(ISNUMBER(AA386), INDEX(出力表!B:B,9), 0)+IF(ISNUMBER(AD386), INDEX(出力表!B:B,10), 0)+IF(ISNUMBER(AG386), INDEX(出力表!B:B,11), 0)+IF(ISNUMBER(AJ386), INDEX(出力表!B:B,12), 0)+IF(ISNUMBER(AM386), INDEX(出力表!B:B,13), 0)</f>
        <v>0</v>
      </c>
      <c r="AP386" t="str">
        <f t="shared" si="5"/>
        <v/>
      </c>
    </row>
    <row r="387" spans="1:42" x14ac:dyDescent="0.2">
      <c r="A387">
        <v>386</v>
      </c>
      <c r="B387">
        <f>IF(UPPER(Settings!B4)="TRUE", 乱数表!$Z387*Settings!B10, 0)</f>
        <v>0.15184909220939979</v>
      </c>
      <c r="C387">
        <f>IF(UPPER(Settings!B4)="TRUE", 乱数表!$AA387*Settings!B11, 0)</f>
        <v>4.2571615575983775E-2</v>
      </c>
      <c r="D387">
        <f>MIN(100, MAX(0, 100*BETAINV(乱数表!$B387, MAX(0.00000001, (1/(1+EXP(-(INDEX(係数表!G:G,2) + $B387))))*(EXP(INDEX(係数表!H:H,2) + INDEX(係数表!I:I,2)*LN(INDEX(出力表!C:C,2)+1)))), MAX(0.00000001, (1-(1/(1+EXP(-(INDEX(係数表!G:G,2) + $B387)))))*(EXP(INDEX(係数表!H:H,2) + INDEX(係数表!I:I,2)*LN(INDEX(出力表!C:C,2)+1)))))))</f>
        <v>99.969545308462827</v>
      </c>
      <c r="E387" t="e">
        <f>MIN(100, MAX(0, (100*(INDEX(出力表!D:D,2))/(EXP(INDEX(係数表!B:B,2) + $C387) + (INDEX(出力表!D:D,2)))) + (乱数表!$N387*(Settings!B12/(((INDEX(出力表!D:D,2))+1)^INDEX(係数表!E:E,2)*INDEX(係数表!F:F,2))))))</f>
        <v>#VALUE!</v>
      </c>
      <c r="F387" t="e">
        <f>MIN(100, MAX(0, (INDEX(出力表!D:D,2))*D387/MAX(E387, Settings!B3)))</f>
        <v>#VALUE!</v>
      </c>
      <c r="G387">
        <f>MIN(100, MAX(0, 100*BETAINV(乱数表!$C387, MAX(0.00000001, (1/(1+EXP(-(INDEX(係数表!G:G,3) + $B387))))*(EXP(INDEX(係数表!H:H,3) + INDEX(係数表!I:I,3)*LN(INDEX(出力表!C:C,3)+1)))), MAX(0.00000001, (1-(1/(1+EXP(-(INDEX(係数表!G:G,3) + $B387)))))*(EXP(INDEX(係数表!H:H,3) + INDEX(係数表!I:I,3)*LN(INDEX(出力表!C:C,3)+1)))))))</f>
        <v>78.491280201756624</v>
      </c>
      <c r="H387" t="e">
        <f>MIN(100, MAX(0, (100*(INDEX(出力表!D:D,3))/(EXP(INDEX(係数表!B:B,3) + $C387) + (INDEX(出力表!D:D,3)))) + (乱数表!$O387*(Settings!B12/(((INDEX(出力表!D:D,3))+1)^INDEX(係数表!E:E,3)*INDEX(係数表!F:F,3))))))</f>
        <v>#VALUE!</v>
      </c>
      <c r="I387" t="e">
        <f>MIN(100, MAX(0, (INDEX(出力表!D:D,3))*G387/MAX(H387, Settings!B3)))</f>
        <v>#VALUE!</v>
      </c>
      <c r="J387">
        <f>MIN(100, MAX(0, 100*BETAINV(乱数表!$D387, MAX(0.00000001, (1/(1+EXP(-(INDEX(係数表!G:G,4) + $B387))))*(EXP(INDEX(係数表!H:H,4) + INDEX(係数表!I:I,4)*LN(INDEX(出力表!C:C,4)+1)))), MAX(0.00000001, (1-(1/(1+EXP(-(INDEX(係数表!G:G,4) + $B387)))))*(EXP(INDEX(係数表!H:H,4) + INDEX(係数表!I:I,4)*LN(INDEX(出力表!C:C,4)+1)))))))</f>
        <v>74.487632574861067</v>
      </c>
      <c r="K387" t="e">
        <f>MIN(100, MAX(0, (100*(INDEX(出力表!D:D,4))/(EXP(INDEX(係数表!B:B,4) + $C387) + (INDEX(出力表!D:D,4)))) + (乱数表!$P387*(Settings!B12/(((INDEX(出力表!D:D,4))+1)^INDEX(係数表!E:E,4)*INDEX(係数表!F:F,4))))))</f>
        <v>#VALUE!</v>
      </c>
      <c r="L387" t="e">
        <f>MIN(100, MAX(0, (INDEX(出力表!D:D,4))*J387/MAX(K387, Settings!B3)))</f>
        <v>#VALUE!</v>
      </c>
      <c r="M387">
        <f>MIN(100, MAX(0, 100*BETAINV(乱数表!$E387, MAX(0.00000001, (1/(1+EXP(-(INDEX(係数表!G:G,5) + $B387))))*(EXP(INDEX(係数表!H:H,5) + INDEX(係数表!I:I,5)*LN(INDEX(出力表!C:C,5)+1)))), MAX(0.00000001, (1-(1/(1+EXP(-(INDEX(係数表!G:G,5) + $B387)))))*(EXP(INDEX(係数表!H:H,5) + INDEX(係数表!I:I,5)*LN(INDEX(出力表!C:C,5)+1)))))))</f>
        <v>79.007763306697697</v>
      </c>
      <c r="N387" t="e">
        <f>MIN(100, MAX(0, (100*(INDEX(出力表!D:D,5))/(EXP(INDEX(係数表!B:B,5) + $C387) + (INDEX(出力表!D:D,5)))) + (乱数表!$Q387*(Settings!B12/(((INDEX(出力表!D:D,5))+1)^INDEX(係数表!E:E,5)*INDEX(係数表!F:F,5))))))</f>
        <v>#VALUE!</v>
      </c>
      <c r="O387" t="e">
        <f>MIN(100, MAX(0, (INDEX(出力表!D:D,5))*M387/MAX(N387, Settings!B3)))</f>
        <v>#VALUE!</v>
      </c>
      <c r="P387">
        <f>MIN(100, MAX(0, 100*BETAINV(乱数表!$F387, MAX(0.00000001, (1/(1+EXP(-(INDEX(係数表!G:G,6) + $B387))))*(EXP(INDEX(係数表!H:H,6) + INDEX(係数表!I:I,6)*LN(INDEX(出力表!C:C,6)+1)))), MAX(0.00000001, (1-(1/(1+EXP(-(INDEX(係数表!G:G,6) + $B387)))))*(EXP(INDEX(係数表!H:H,6) + INDEX(係数表!I:I,6)*LN(INDEX(出力表!C:C,6)+1)))))))</f>
        <v>94.951869971807142</v>
      </c>
      <c r="Q387" t="e">
        <f>MIN(100, MAX(0, (100*(INDEX(出力表!D:D,6))/(EXP(INDEX(係数表!B:B,6) + $C387) + (INDEX(出力表!D:D,6)))) + (乱数表!$R387*(Settings!B12/(((INDEX(出力表!D:D,6))+1)^INDEX(係数表!E:E,6)*INDEX(係数表!F:F,6))))))</f>
        <v>#VALUE!</v>
      </c>
      <c r="R387" t="e">
        <f>MIN(100, MAX(0, (INDEX(出力表!D:D,6))*P387/MAX(Q387, Settings!B3)))</f>
        <v>#VALUE!</v>
      </c>
      <c r="S387">
        <f>MIN(100, MAX(0, 100*BETAINV(乱数表!$G387, MAX(0.00000001, (1/(1+EXP(-(INDEX(係数表!G:G,7) + $B387))))*(EXP(INDEX(係数表!H:H,7) + INDEX(係数表!I:I,7)*LN(INDEX(出力表!C:C,7)+1)))), MAX(0.00000001, (1-(1/(1+EXP(-(INDEX(係数表!G:G,7) + $B387)))))*(EXP(INDEX(係数表!H:H,7) + INDEX(係数表!I:I,7)*LN(INDEX(出力表!C:C,7)+1)))))))</f>
        <v>99.984470209924808</v>
      </c>
      <c r="T387" t="e">
        <f>MIN(100, MAX(0, (100*(INDEX(出力表!D:D,7))/(EXP(INDEX(係数表!B:B,7) + $C387) + (INDEX(出力表!D:D,7)))) + (乱数表!$S387*(Settings!B12/(((INDEX(出力表!D:D,7))+1)^INDEX(係数表!E:E,7)*INDEX(係数表!F:F,7))))))</f>
        <v>#VALUE!</v>
      </c>
      <c r="U387" t="e">
        <f>MIN(100, MAX(0, (INDEX(出力表!D:D,7))*S387/MAX(T387, Settings!B3)))</f>
        <v>#VALUE!</v>
      </c>
      <c r="V387">
        <f>MIN(100, MAX(0, 100*BETAINV(乱数表!$H387, MAX(0.00000001, (1/(1+EXP(-(INDEX(係数表!G:G,8) + $B387))))*(EXP(INDEX(係数表!H:H,8) + INDEX(係数表!I:I,8)*LN(INDEX(出力表!C:C,8)+1)))), MAX(0.00000001, (1-(1/(1+EXP(-(INDEX(係数表!G:G,8) + $B387)))))*(EXP(INDEX(係数表!H:H,8) + INDEX(係数表!I:I,8)*LN(INDEX(出力表!C:C,8)+1)))))))</f>
        <v>93.868840016193928</v>
      </c>
      <c r="W387" t="e">
        <f>MIN(100, MAX(0, (100*(INDEX(出力表!D:D,8))/(EXP(INDEX(係数表!B:B,8) + $C387) + (INDEX(出力表!D:D,8)))) + (乱数表!$T387*(Settings!B12/(((INDEX(出力表!D:D,8))+1)^INDEX(係数表!E:E,8)*INDEX(係数表!F:F,8))))))</f>
        <v>#VALUE!</v>
      </c>
      <c r="X387" t="e">
        <f>MIN(100, MAX(0, (INDEX(出力表!D:D,8))*V387/MAX(W387, Settings!B3)))</f>
        <v>#VALUE!</v>
      </c>
      <c r="Y387">
        <f>MIN(100, MAX(0, 100*BETAINV(乱数表!$I387, MAX(0.00000001, (1/(1+EXP(-(INDEX(係数表!G:G,9) + $B387))))*(EXP(INDEX(係数表!H:H,9) + INDEX(係数表!I:I,9)*LN(INDEX(出力表!C:C,9)+1)))), MAX(0.00000001, (1-(1/(1+EXP(-(INDEX(係数表!G:G,9) + $B387)))))*(EXP(INDEX(係数表!H:H,9) + INDEX(係数表!I:I,9)*LN(INDEX(出力表!C:C,9)+1)))))))</f>
        <v>92.742337354860766</v>
      </c>
      <c r="Z387" t="e">
        <f>MIN(100, MAX(0, (100*(INDEX(出力表!D:D,9))/(EXP(INDEX(係数表!B:B,9) + $C387) + (INDEX(出力表!D:D,9)))) + (乱数表!$U387*(Settings!B12/(((INDEX(出力表!D:D,9))+1)^INDEX(係数表!E:E,9)*INDEX(係数表!F:F,9))))))</f>
        <v>#VALUE!</v>
      </c>
      <c r="AA387" t="e">
        <f>MIN(100, MAX(0, (INDEX(出力表!D:D,9))*Y387/MAX(Z387, Settings!B3)))</f>
        <v>#VALUE!</v>
      </c>
      <c r="AB387">
        <f>MIN(100, MAX(0, 100*BETAINV(乱数表!$J387, MAX(0.00000001, (1/(1+EXP(-(INDEX(係数表!G:G,10) + $B387))))*(EXP(INDEX(係数表!H:H,10) + INDEX(係数表!I:I,10)*LN(INDEX(出力表!C:C,10)+1)))), MAX(0.00000001, (1-(1/(1+EXP(-(INDEX(係数表!G:G,10) + $B387)))))*(EXP(INDEX(係数表!H:H,10) + INDEX(係数表!I:I,10)*LN(INDEX(出力表!C:C,10)+1)))))))</f>
        <v>96.057811576578587</v>
      </c>
      <c r="AC387" t="e">
        <f>MIN(100, MAX(0, (100*(INDEX(出力表!D:D,10))/(EXP(INDEX(係数表!B:B,10) + $C387) + (INDEX(出力表!D:D,10)))) + (乱数表!$V387*(Settings!B12/(((INDEX(出力表!D:D,10))+1)^INDEX(係数表!E:E,10)*INDEX(係数表!F:F,10))))))</f>
        <v>#VALUE!</v>
      </c>
      <c r="AD387" t="e">
        <f>MIN(100, MAX(0, (INDEX(出力表!D:D,10))*AB387/MAX(AC387, Settings!B3)))</f>
        <v>#VALUE!</v>
      </c>
      <c r="AE387">
        <f>MIN(100, MAX(0, 100*BETAINV(乱数表!$K387, MAX(0.00000001, (1/(1+EXP(-(INDEX(係数表!G:G,11) + $B387))))*(EXP(INDEX(係数表!H:H,11) + INDEX(係数表!I:I,11)*LN(INDEX(出力表!C:C,11)+1)))), MAX(0.00000001, (1-(1/(1+EXP(-(INDEX(係数表!G:G,11) + $B387)))))*(EXP(INDEX(係数表!H:H,11) + INDEX(係数表!I:I,11)*LN(INDEX(出力表!C:C,11)+1)))))))</f>
        <v>92.956816266993101</v>
      </c>
      <c r="AF387" t="e">
        <f>MIN(100, MAX(0, (100*(INDEX(出力表!D:D,11))/(EXP(INDEX(係数表!B:B,11) + $C387) + (INDEX(出力表!D:D,11)))) + (乱数表!$W387*(Settings!B12/(((INDEX(出力表!D:D,11))+1)^INDEX(係数表!E:E,11)*INDEX(係数表!F:F,11))))))</f>
        <v>#VALUE!</v>
      </c>
      <c r="AG387" t="e">
        <f>MIN(100, MAX(0, (INDEX(出力表!D:D,11))*AE387/MAX(AF387, Settings!B3)))</f>
        <v>#VALUE!</v>
      </c>
      <c r="AH387">
        <f>MIN(100, MAX(0, 100*BETAINV(乱数表!$L387, MAX(0.00000001, (1/(1+EXP(-(INDEX(係数表!G:G,12) + $B387))))*(EXP(INDEX(係数表!H:H,12) + INDEX(係数表!I:I,12)*LN(INDEX(出力表!C:C,12)+1)))), MAX(0.00000001, (1-(1/(1+EXP(-(INDEX(係数表!G:G,12) + $B387)))))*(EXP(INDEX(係数表!H:H,12) + INDEX(係数表!I:I,12)*LN(INDEX(出力表!C:C,12)+1)))))))</f>
        <v>82.349779703677044</v>
      </c>
      <c r="AI387" t="e">
        <f>MIN(100, MAX(0, (100*(INDEX(出力表!D:D,12))/(EXP(INDEX(係数表!B:B,12) + $C387) + (INDEX(出力表!D:D,12)))) + (乱数表!$X387*(Settings!B12/(((INDEX(出力表!D:D,12))+1)^INDEX(係数表!E:E,12)*INDEX(係数表!F:F,12))))))</f>
        <v>#VALUE!</v>
      </c>
      <c r="AJ387" t="e">
        <f>MIN(100, MAX(0, (INDEX(出力表!D:D,12))*AH387/MAX(AI387, Settings!B3)))</f>
        <v>#VALUE!</v>
      </c>
      <c r="AK387">
        <f>MIN(100, MAX(0, 100*BETAINV(乱数表!$M387, MAX(0.00000001, (1/(1+EXP(-(INDEX(係数表!G:G,13) + $B387))))*(EXP(INDEX(係数表!H:H,13) + INDEX(係数表!I:I,13)*LN(INDEX(出力表!C:C,13)+1)))), MAX(0.00000001, (1-(1/(1+EXP(-(INDEX(係数表!G:G,13) + $B387)))))*(EXP(INDEX(係数表!H:H,13) + INDEX(係数表!I:I,13)*LN(INDEX(出力表!C:C,13)+1)))))))</f>
        <v>97.848952352135086</v>
      </c>
      <c r="AL387" t="e">
        <f>MIN(100, MAX(0, (100*(INDEX(出力表!D:D,13))/(EXP(INDEX(係数表!B:B,13) + $C387) + (INDEX(出力表!D:D,13)))) + (乱数表!$Y387*(Settings!B12/(((INDEX(出力表!D:D,13))+1)^INDEX(係数表!E:E,13)*INDEX(係数表!F:F,13))))))</f>
        <v>#VALUE!</v>
      </c>
      <c r="AM387" t="e">
        <f>MIN(100, MAX(0, (INDEX(出力表!D:D,13))*AK387/MAX(AL387, Settings!B3)))</f>
        <v>#VALUE!</v>
      </c>
      <c r="AN387">
        <f>IF(ISNUMBER(F387), INDEX(出力表!B:B,2)*F387, 0)+IF(ISNUMBER(I387), INDEX(出力表!B:B,3)*I387, 0)+IF(ISNUMBER(L387), INDEX(出力表!B:B,4)*L387, 0)+IF(ISNUMBER(O387), INDEX(出力表!B:B,5)*O387, 0)+IF(ISNUMBER(R387), INDEX(出力表!B:B,6)*R387, 0)+IF(ISNUMBER(U387), INDEX(出力表!B:B,7)*U387, 0)+IF(ISNUMBER(X387), INDEX(出力表!B:B,8)*X387, 0)+IF(ISNUMBER(AA387), INDEX(出力表!B:B,9)*AA387, 0)+IF(ISNUMBER(AD387), INDEX(出力表!B:B,10)*AD387, 0)+IF(ISNUMBER(AG387), INDEX(出力表!B:B,11)*AG387, 0)+IF(ISNUMBER(AJ387), INDEX(出力表!B:B,12)*AJ387, 0)+IF(ISNUMBER(AM387), INDEX(出力表!B:B,13)*AM387, 0)</f>
        <v>0</v>
      </c>
      <c r="AO387">
        <f>IF(ISNUMBER(F387), INDEX(出力表!B:B,2), 0)+IF(ISNUMBER(I387), INDEX(出力表!B:B,3), 0)+IF(ISNUMBER(L387), INDEX(出力表!B:B,4), 0)+IF(ISNUMBER(O387), INDEX(出力表!B:B,5), 0)+IF(ISNUMBER(R387), INDEX(出力表!B:B,6), 0)+IF(ISNUMBER(U387), INDEX(出力表!B:B,7), 0)+IF(ISNUMBER(X387), INDEX(出力表!B:B,8), 0)+IF(ISNUMBER(AA387), INDEX(出力表!B:B,9), 0)+IF(ISNUMBER(AD387), INDEX(出力表!B:B,10), 0)+IF(ISNUMBER(AG387), INDEX(出力表!B:B,11), 0)+IF(ISNUMBER(AJ387), INDEX(出力表!B:B,12), 0)+IF(ISNUMBER(AM387), INDEX(出力表!B:B,13), 0)</f>
        <v>0</v>
      </c>
      <c r="AP387" t="str">
        <f t="shared" ref="AP387:AP450" si="6">IF(AO387&gt;0, AN387/AO387, "")</f>
        <v/>
      </c>
    </row>
    <row r="388" spans="1:42" x14ac:dyDescent="0.2">
      <c r="A388">
        <v>387</v>
      </c>
      <c r="B388">
        <f>IF(UPPER(Settings!B4)="TRUE", 乱数表!$Z388*Settings!B10, 0)</f>
        <v>-8.6741948960692983E-2</v>
      </c>
      <c r="C388">
        <f>IF(UPPER(Settings!B4)="TRUE", 乱数表!$AA388*Settings!B11, 0)</f>
        <v>9.5700062331577004E-3</v>
      </c>
      <c r="D388">
        <f>MIN(100, MAX(0, 100*BETAINV(乱数表!$B388, MAX(0.00000001, (1/(1+EXP(-(INDEX(係数表!G:G,2) + $B388))))*(EXP(INDEX(係数表!H:H,2) + INDEX(係数表!I:I,2)*LN(INDEX(出力表!C:C,2)+1)))), MAX(0.00000001, (1-(1/(1+EXP(-(INDEX(係数表!G:G,2) + $B388)))))*(EXP(INDEX(係数表!H:H,2) + INDEX(係数表!I:I,2)*LN(INDEX(出力表!C:C,2)+1)))))))</f>
        <v>80.524156587815142</v>
      </c>
      <c r="E388" t="e">
        <f>MIN(100, MAX(0, (100*(INDEX(出力表!D:D,2))/(EXP(INDEX(係数表!B:B,2) + $C388) + (INDEX(出力表!D:D,2)))) + (乱数表!$N388*(Settings!B12/(((INDEX(出力表!D:D,2))+1)^INDEX(係数表!E:E,2)*INDEX(係数表!F:F,2))))))</f>
        <v>#VALUE!</v>
      </c>
      <c r="F388" t="e">
        <f>MIN(100, MAX(0, (INDEX(出力表!D:D,2))*D388/MAX(E388, Settings!B3)))</f>
        <v>#VALUE!</v>
      </c>
      <c r="G388">
        <f>MIN(100, MAX(0, 100*BETAINV(乱数表!$C388, MAX(0.00000001, (1/(1+EXP(-(INDEX(係数表!G:G,3) + $B388))))*(EXP(INDEX(係数表!H:H,3) + INDEX(係数表!I:I,3)*LN(INDEX(出力表!C:C,3)+1)))), MAX(0.00000001, (1-(1/(1+EXP(-(INDEX(係数表!G:G,3) + $B388)))))*(EXP(INDEX(係数表!H:H,3) + INDEX(係数表!I:I,3)*LN(INDEX(出力表!C:C,3)+1)))))))</f>
        <v>76.176912969522164</v>
      </c>
      <c r="H388" t="e">
        <f>MIN(100, MAX(0, (100*(INDEX(出力表!D:D,3))/(EXP(INDEX(係数表!B:B,3) + $C388) + (INDEX(出力表!D:D,3)))) + (乱数表!$O388*(Settings!B12/(((INDEX(出力表!D:D,3))+1)^INDEX(係数表!E:E,3)*INDEX(係数表!F:F,3))))))</f>
        <v>#VALUE!</v>
      </c>
      <c r="I388" t="e">
        <f>MIN(100, MAX(0, (INDEX(出力表!D:D,3))*G388/MAX(H388, Settings!B3)))</f>
        <v>#VALUE!</v>
      </c>
      <c r="J388">
        <f>MIN(100, MAX(0, 100*BETAINV(乱数表!$D388, MAX(0.00000001, (1/(1+EXP(-(INDEX(係数表!G:G,4) + $B388))))*(EXP(INDEX(係数表!H:H,4) + INDEX(係数表!I:I,4)*LN(INDEX(出力表!C:C,4)+1)))), MAX(0.00000001, (1-(1/(1+EXP(-(INDEX(係数表!G:G,4) + $B388)))))*(EXP(INDEX(係数表!H:H,4) + INDEX(係数表!I:I,4)*LN(INDEX(出力表!C:C,4)+1)))))))</f>
        <v>93.035492091673916</v>
      </c>
      <c r="K388" t="e">
        <f>MIN(100, MAX(0, (100*(INDEX(出力表!D:D,4))/(EXP(INDEX(係数表!B:B,4) + $C388) + (INDEX(出力表!D:D,4)))) + (乱数表!$P388*(Settings!B12/(((INDEX(出力表!D:D,4))+1)^INDEX(係数表!E:E,4)*INDEX(係数表!F:F,4))))))</f>
        <v>#VALUE!</v>
      </c>
      <c r="L388" t="e">
        <f>MIN(100, MAX(0, (INDEX(出力表!D:D,4))*J388/MAX(K388, Settings!B3)))</f>
        <v>#VALUE!</v>
      </c>
      <c r="M388">
        <f>MIN(100, MAX(0, 100*BETAINV(乱数表!$E388, MAX(0.00000001, (1/(1+EXP(-(INDEX(係数表!G:G,5) + $B388))))*(EXP(INDEX(係数表!H:H,5) + INDEX(係数表!I:I,5)*LN(INDEX(出力表!C:C,5)+1)))), MAX(0.00000001, (1-(1/(1+EXP(-(INDEX(係数表!G:G,5) + $B388)))))*(EXP(INDEX(係数表!H:H,5) + INDEX(係数表!I:I,5)*LN(INDEX(出力表!C:C,5)+1)))))))</f>
        <v>99.896775634014517</v>
      </c>
      <c r="N388" t="e">
        <f>MIN(100, MAX(0, (100*(INDEX(出力表!D:D,5))/(EXP(INDEX(係数表!B:B,5) + $C388) + (INDEX(出力表!D:D,5)))) + (乱数表!$Q388*(Settings!B12/(((INDEX(出力表!D:D,5))+1)^INDEX(係数表!E:E,5)*INDEX(係数表!F:F,5))))))</f>
        <v>#VALUE!</v>
      </c>
      <c r="O388" t="e">
        <f>MIN(100, MAX(0, (INDEX(出力表!D:D,5))*M388/MAX(N388, Settings!B3)))</f>
        <v>#VALUE!</v>
      </c>
      <c r="P388">
        <f>MIN(100, MAX(0, 100*BETAINV(乱数表!$F388, MAX(0.00000001, (1/(1+EXP(-(INDEX(係数表!G:G,6) + $B388))))*(EXP(INDEX(係数表!H:H,6) + INDEX(係数表!I:I,6)*LN(INDEX(出力表!C:C,6)+1)))), MAX(0.00000001, (1-(1/(1+EXP(-(INDEX(係数表!G:G,6) + $B388)))))*(EXP(INDEX(係数表!H:H,6) + INDEX(係数表!I:I,6)*LN(INDEX(出力表!C:C,6)+1)))))))</f>
        <v>95.453526244099422</v>
      </c>
      <c r="Q388" t="e">
        <f>MIN(100, MAX(0, (100*(INDEX(出力表!D:D,6))/(EXP(INDEX(係数表!B:B,6) + $C388) + (INDEX(出力表!D:D,6)))) + (乱数表!$R388*(Settings!B12/(((INDEX(出力表!D:D,6))+1)^INDEX(係数表!E:E,6)*INDEX(係数表!F:F,6))))))</f>
        <v>#VALUE!</v>
      </c>
      <c r="R388" t="e">
        <f>MIN(100, MAX(0, (INDEX(出力表!D:D,6))*P388/MAX(Q388, Settings!B3)))</f>
        <v>#VALUE!</v>
      </c>
      <c r="S388">
        <f>MIN(100, MAX(0, 100*BETAINV(乱数表!$G388, MAX(0.00000001, (1/(1+EXP(-(INDEX(係数表!G:G,7) + $B388))))*(EXP(INDEX(係数表!H:H,7) + INDEX(係数表!I:I,7)*LN(INDEX(出力表!C:C,7)+1)))), MAX(0.00000001, (1-(1/(1+EXP(-(INDEX(係数表!G:G,7) + $B388)))))*(EXP(INDEX(係数表!H:H,7) + INDEX(係数表!I:I,7)*LN(INDEX(出力表!C:C,7)+1)))))))</f>
        <v>80.304205909142624</v>
      </c>
      <c r="T388" t="e">
        <f>MIN(100, MAX(0, (100*(INDEX(出力表!D:D,7))/(EXP(INDEX(係数表!B:B,7) + $C388) + (INDEX(出力表!D:D,7)))) + (乱数表!$S388*(Settings!B12/(((INDEX(出力表!D:D,7))+1)^INDEX(係数表!E:E,7)*INDEX(係数表!F:F,7))))))</f>
        <v>#VALUE!</v>
      </c>
      <c r="U388" t="e">
        <f>MIN(100, MAX(0, (INDEX(出力表!D:D,7))*S388/MAX(T388, Settings!B3)))</f>
        <v>#VALUE!</v>
      </c>
      <c r="V388">
        <f>MIN(100, MAX(0, 100*BETAINV(乱数表!$H388, MAX(0.00000001, (1/(1+EXP(-(INDEX(係数表!G:G,8) + $B388))))*(EXP(INDEX(係数表!H:H,8) + INDEX(係数表!I:I,8)*LN(INDEX(出力表!C:C,8)+1)))), MAX(0.00000001, (1-(1/(1+EXP(-(INDEX(係数表!G:G,8) + $B388)))))*(EXP(INDEX(係数表!H:H,8) + INDEX(係数表!I:I,8)*LN(INDEX(出力表!C:C,8)+1)))))))</f>
        <v>96.936790618227178</v>
      </c>
      <c r="W388" t="e">
        <f>MIN(100, MAX(0, (100*(INDEX(出力表!D:D,8))/(EXP(INDEX(係数表!B:B,8) + $C388) + (INDEX(出力表!D:D,8)))) + (乱数表!$T388*(Settings!B12/(((INDEX(出力表!D:D,8))+1)^INDEX(係数表!E:E,8)*INDEX(係数表!F:F,8))))))</f>
        <v>#VALUE!</v>
      </c>
      <c r="X388" t="e">
        <f>MIN(100, MAX(0, (INDEX(出力表!D:D,8))*V388/MAX(W388, Settings!B3)))</f>
        <v>#VALUE!</v>
      </c>
      <c r="Y388">
        <f>MIN(100, MAX(0, 100*BETAINV(乱数表!$I388, MAX(0.00000001, (1/(1+EXP(-(INDEX(係数表!G:G,9) + $B388))))*(EXP(INDEX(係数表!H:H,9) + INDEX(係数表!I:I,9)*LN(INDEX(出力表!C:C,9)+1)))), MAX(0.00000001, (1-(1/(1+EXP(-(INDEX(係数表!G:G,9) + $B388)))))*(EXP(INDEX(係数表!H:H,9) + INDEX(係数表!I:I,9)*LN(INDEX(出力表!C:C,9)+1)))))))</f>
        <v>87.934885406963417</v>
      </c>
      <c r="Z388" t="e">
        <f>MIN(100, MAX(0, (100*(INDEX(出力表!D:D,9))/(EXP(INDEX(係数表!B:B,9) + $C388) + (INDEX(出力表!D:D,9)))) + (乱数表!$U388*(Settings!B12/(((INDEX(出力表!D:D,9))+1)^INDEX(係数表!E:E,9)*INDEX(係数表!F:F,9))))))</f>
        <v>#VALUE!</v>
      </c>
      <c r="AA388" t="e">
        <f>MIN(100, MAX(0, (INDEX(出力表!D:D,9))*Y388/MAX(Z388, Settings!B3)))</f>
        <v>#VALUE!</v>
      </c>
      <c r="AB388">
        <f>MIN(100, MAX(0, 100*BETAINV(乱数表!$J388, MAX(0.00000001, (1/(1+EXP(-(INDEX(係数表!G:G,10) + $B388))))*(EXP(INDEX(係数表!H:H,10) + INDEX(係数表!I:I,10)*LN(INDEX(出力表!C:C,10)+1)))), MAX(0.00000001, (1-(1/(1+EXP(-(INDEX(係数表!G:G,10) + $B388)))))*(EXP(INDEX(係数表!H:H,10) + INDEX(係数表!I:I,10)*LN(INDEX(出力表!C:C,10)+1)))))))</f>
        <v>98.604451224035941</v>
      </c>
      <c r="AC388" t="e">
        <f>MIN(100, MAX(0, (100*(INDEX(出力表!D:D,10))/(EXP(INDEX(係数表!B:B,10) + $C388) + (INDEX(出力表!D:D,10)))) + (乱数表!$V388*(Settings!B12/(((INDEX(出力表!D:D,10))+1)^INDEX(係数表!E:E,10)*INDEX(係数表!F:F,10))))))</f>
        <v>#VALUE!</v>
      </c>
      <c r="AD388" t="e">
        <f>MIN(100, MAX(0, (INDEX(出力表!D:D,10))*AB388/MAX(AC388, Settings!B3)))</f>
        <v>#VALUE!</v>
      </c>
      <c r="AE388">
        <f>MIN(100, MAX(0, 100*BETAINV(乱数表!$K388, MAX(0.00000001, (1/(1+EXP(-(INDEX(係数表!G:G,11) + $B388))))*(EXP(INDEX(係数表!H:H,11) + INDEX(係数表!I:I,11)*LN(INDEX(出力表!C:C,11)+1)))), MAX(0.00000001, (1-(1/(1+EXP(-(INDEX(係数表!G:G,11) + $B388)))))*(EXP(INDEX(係数表!H:H,11) + INDEX(係数表!I:I,11)*LN(INDEX(出力表!C:C,11)+1)))))))</f>
        <v>94.275831883079235</v>
      </c>
      <c r="AF388" t="e">
        <f>MIN(100, MAX(0, (100*(INDEX(出力表!D:D,11))/(EXP(INDEX(係数表!B:B,11) + $C388) + (INDEX(出力表!D:D,11)))) + (乱数表!$W388*(Settings!B12/(((INDEX(出力表!D:D,11))+1)^INDEX(係数表!E:E,11)*INDEX(係数表!F:F,11))))))</f>
        <v>#VALUE!</v>
      </c>
      <c r="AG388" t="e">
        <f>MIN(100, MAX(0, (INDEX(出力表!D:D,11))*AE388/MAX(AF388, Settings!B3)))</f>
        <v>#VALUE!</v>
      </c>
      <c r="AH388">
        <f>MIN(100, MAX(0, 100*BETAINV(乱数表!$L388, MAX(0.00000001, (1/(1+EXP(-(INDEX(係数表!G:G,12) + $B388))))*(EXP(INDEX(係数表!H:H,12) + INDEX(係数表!I:I,12)*LN(INDEX(出力表!C:C,12)+1)))), MAX(0.00000001, (1-(1/(1+EXP(-(INDEX(係数表!G:G,12) + $B388)))))*(EXP(INDEX(係数表!H:H,12) + INDEX(係数表!I:I,12)*LN(INDEX(出力表!C:C,12)+1)))))))</f>
        <v>99.399746208187722</v>
      </c>
      <c r="AI388" t="e">
        <f>MIN(100, MAX(0, (100*(INDEX(出力表!D:D,12))/(EXP(INDEX(係数表!B:B,12) + $C388) + (INDEX(出力表!D:D,12)))) + (乱数表!$X388*(Settings!B12/(((INDEX(出力表!D:D,12))+1)^INDEX(係数表!E:E,12)*INDEX(係数表!F:F,12))))))</f>
        <v>#VALUE!</v>
      </c>
      <c r="AJ388" t="e">
        <f>MIN(100, MAX(0, (INDEX(出力表!D:D,12))*AH388/MAX(AI388, Settings!B3)))</f>
        <v>#VALUE!</v>
      </c>
      <c r="AK388">
        <f>MIN(100, MAX(0, 100*BETAINV(乱数表!$M388, MAX(0.00000001, (1/(1+EXP(-(INDEX(係数表!G:G,13) + $B388))))*(EXP(INDEX(係数表!H:H,13) + INDEX(係数表!I:I,13)*LN(INDEX(出力表!C:C,13)+1)))), MAX(0.00000001, (1-(1/(1+EXP(-(INDEX(係数表!G:G,13) + $B388)))))*(EXP(INDEX(係数表!H:H,13) + INDEX(係数表!I:I,13)*LN(INDEX(出力表!C:C,13)+1)))))))</f>
        <v>87.451192374263925</v>
      </c>
      <c r="AL388" t="e">
        <f>MIN(100, MAX(0, (100*(INDEX(出力表!D:D,13))/(EXP(INDEX(係数表!B:B,13) + $C388) + (INDEX(出力表!D:D,13)))) + (乱数表!$Y388*(Settings!B12/(((INDEX(出力表!D:D,13))+1)^INDEX(係数表!E:E,13)*INDEX(係数表!F:F,13))))))</f>
        <v>#VALUE!</v>
      </c>
      <c r="AM388" t="e">
        <f>MIN(100, MAX(0, (INDEX(出力表!D:D,13))*AK388/MAX(AL388, Settings!B3)))</f>
        <v>#VALUE!</v>
      </c>
      <c r="AN388">
        <f>IF(ISNUMBER(F388), INDEX(出力表!B:B,2)*F388, 0)+IF(ISNUMBER(I388), INDEX(出力表!B:B,3)*I388, 0)+IF(ISNUMBER(L388), INDEX(出力表!B:B,4)*L388, 0)+IF(ISNUMBER(O388), INDEX(出力表!B:B,5)*O388, 0)+IF(ISNUMBER(R388), INDEX(出力表!B:B,6)*R388, 0)+IF(ISNUMBER(U388), INDEX(出力表!B:B,7)*U388, 0)+IF(ISNUMBER(X388), INDEX(出力表!B:B,8)*X388, 0)+IF(ISNUMBER(AA388), INDEX(出力表!B:B,9)*AA388, 0)+IF(ISNUMBER(AD388), INDEX(出力表!B:B,10)*AD388, 0)+IF(ISNUMBER(AG388), INDEX(出力表!B:B,11)*AG388, 0)+IF(ISNUMBER(AJ388), INDEX(出力表!B:B,12)*AJ388, 0)+IF(ISNUMBER(AM388), INDEX(出力表!B:B,13)*AM388, 0)</f>
        <v>0</v>
      </c>
      <c r="AO388">
        <f>IF(ISNUMBER(F388), INDEX(出力表!B:B,2), 0)+IF(ISNUMBER(I388), INDEX(出力表!B:B,3), 0)+IF(ISNUMBER(L388), INDEX(出力表!B:B,4), 0)+IF(ISNUMBER(O388), INDEX(出力表!B:B,5), 0)+IF(ISNUMBER(R388), INDEX(出力表!B:B,6), 0)+IF(ISNUMBER(U388), INDEX(出力表!B:B,7), 0)+IF(ISNUMBER(X388), INDEX(出力表!B:B,8), 0)+IF(ISNUMBER(AA388), INDEX(出力表!B:B,9), 0)+IF(ISNUMBER(AD388), INDEX(出力表!B:B,10), 0)+IF(ISNUMBER(AG388), INDEX(出力表!B:B,11), 0)+IF(ISNUMBER(AJ388), INDEX(出力表!B:B,12), 0)+IF(ISNUMBER(AM388), INDEX(出力表!B:B,13), 0)</f>
        <v>0</v>
      </c>
      <c r="AP388" t="str">
        <f t="shared" si="6"/>
        <v/>
      </c>
    </row>
    <row r="389" spans="1:42" x14ac:dyDescent="0.2">
      <c r="A389">
        <v>388</v>
      </c>
      <c r="B389">
        <f>IF(UPPER(Settings!B4)="TRUE", 乱数表!$Z389*Settings!B10, 0)</f>
        <v>0.55679054349571544</v>
      </c>
      <c r="C389">
        <f>IF(UPPER(Settings!B4)="TRUE", 乱数表!$AA389*Settings!B11, 0)</f>
        <v>8.79235982549296E-3</v>
      </c>
      <c r="D389">
        <f>MIN(100, MAX(0, 100*BETAINV(乱数表!$B389, MAX(0.00000001, (1/(1+EXP(-(INDEX(係数表!G:G,2) + $B389))))*(EXP(INDEX(係数表!H:H,2) + INDEX(係数表!I:I,2)*LN(INDEX(出力表!C:C,2)+1)))), MAX(0.00000001, (1-(1/(1+EXP(-(INDEX(係数表!G:G,2) + $B389)))))*(EXP(INDEX(係数表!H:H,2) + INDEX(係数表!I:I,2)*LN(INDEX(出力表!C:C,2)+1)))))))</f>
        <v>94.37545394498504</v>
      </c>
      <c r="E389" t="e">
        <f>MIN(100, MAX(0, (100*(INDEX(出力表!D:D,2))/(EXP(INDEX(係数表!B:B,2) + $C389) + (INDEX(出力表!D:D,2)))) + (乱数表!$N389*(Settings!B12/(((INDEX(出力表!D:D,2))+1)^INDEX(係数表!E:E,2)*INDEX(係数表!F:F,2))))))</f>
        <v>#VALUE!</v>
      </c>
      <c r="F389" t="e">
        <f>MIN(100, MAX(0, (INDEX(出力表!D:D,2))*D389/MAX(E389, Settings!B3)))</f>
        <v>#VALUE!</v>
      </c>
      <c r="G389">
        <f>MIN(100, MAX(0, 100*BETAINV(乱数表!$C389, MAX(0.00000001, (1/(1+EXP(-(INDEX(係数表!G:G,3) + $B389))))*(EXP(INDEX(係数表!H:H,3) + INDEX(係数表!I:I,3)*LN(INDEX(出力表!C:C,3)+1)))), MAX(0.00000001, (1-(1/(1+EXP(-(INDEX(係数表!G:G,3) + $B389)))))*(EXP(INDEX(係数表!H:H,3) + INDEX(係数表!I:I,3)*LN(INDEX(出力表!C:C,3)+1)))))))</f>
        <v>99.924764255019099</v>
      </c>
      <c r="H389" t="e">
        <f>MIN(100, MAX(0, (100*(INDEX(出力表!D:D,3))/(EXP(INDEX(係数表!B:B,3) + $C389) + (INDEX(出力表!D:D,3)))) + (乱数表!$O389*(Settings!B12/(((INDEX(出力表!D:D,3))+1)^INDEX(係数表!E:E,3)*INDEX(係数表!F:F,3))))))</f>
        <v>#VALUE!</v>
      </c>
      <c r="I389" t="e">
        <f>MIN(100, MAX(0, (INDEX(出力表!D:D,3))*G389/MAX(H389, Settings!B3)))</f>
        <v>#VALUE!</v>
      </c>
      <c r="J389">
        <f>MIN(100, MAX(0, 100*BETAINV(乱数表!$D389, MAX(0.00000001, (1/(1+EXP(-(INDEX(係数表!G:G,4) + $B389))))*(EXP(INDEX(係数表!H:H,4) + INDEX(係数表!I:I,4)*LN(INDEX(出力表!C:C,4)+1)))), MAX(0.00000001, (1-(1/(1+EXP(-(INDEX(係数表!G:G,4) + $B389)))))*(EXP(INDEX(係数表!H:H,4) + INDEX(係数表!I:I,4)*LN(INDEX(出力表!C:C,4)+1)))))))</f>
        <v>99.774970149717021</v>
      </c>
      <c r="K389" t="e">
        <f>MIN(100, MAX(0, (100*(INDEX(出力表!D:D,4))/(EXP(INDEX(係数表!B:B,4) + $C389) + (INDEX(出力表!D:D,4)))) + (乱数表!$P389*(Settings!B12/(((INDEX(出力表!D:D,4))+1)^INDEX(係数表!E:E,4)*INDEX(係数表!F:F,4))))))</f>
        <v>#VALUE!</v>
      </c>
      <c r="L389" t="e">
        <f>MIN(100, MAX(0, (INDEX(出力表!D:D,4))*J389/MAX(K389, Settings!B3)))</f>
        <v>#VALUE!</v>
      </c>
      <c r="M389">
        <f>MIN(100, MAX(0, 100*BETAINV(乱数表!$E389, MAX(0.00000001, (1/(1+EXP(-(INDEX(係数表!G:G,5) + $B389))))*(EXP(INDEX(係数表!H:H,5) + INDEX(係数表!I:I,5)*LN(INDEX(出力表!C:C,5)+1)))), MAX(0.00000001, (1-(1/(1+EXP(-(INDEX(係数表!G:G,5) + $B389)))))*(EXP(INDEX(係数表!H:H,5) + INDEX(係数表!I:I,5)*LN(INDEX(出力表!C:C,5)+1)))))))</f>
        <v>86.789302618010396</v>
      </c>
      <c r="N389" t="e">
        <f>MIN(100, MAX(0, (100*(INDEX(出力表!D:D,5))/(EXP(INDEX(係数表!B:B,5) + $C389) + (INDEX(出力表!D:D,5)))) + (乱数表!$Q389*(Settings!B12/(((INDEX(出力表!D:D,5))+1)^INDEX(係数表!E:E,5)*INDEX(係数表!F:F,5))))))</f>
        <v>#VALUE!</v>
      </c>
      <c r="O389" t="e">
        <f>MIN(100, MAX(0, (INDEX(出力表!D:D,5))*M389/MAX(N389, Settings!B3)))</f>
        <v>#VALUE!</v>
      </c>
      <c r="P389">
        <f>MIN(100, MAX(0, 100*BETAINV(乱数表!$F389, MAX(0.00000001, (1/(1+EXP(-(INDEX(係数表!G:G,6) + $B389))))*(EXP(INDEX(係数表!H:H,6) + INDEX(係数表!I:I,6)*LN(INDEX(出力表!C:C,6)+1)))), MAX(0.00000001, (1-(1/(1+EXP(-(INDEX(係数表!G:G,6) + $B389)))))*(EXP(INDEX(係数表!H:H,6) + INDEX(係数表!I:I,6)*LN(INDEX(出力表!C:C,6)+1)))))))</f>
        <v>95.175130454134475</v>
      </c>
      <c r="Q389" t="e">
        <f>MIN(100, MAX(0, (100*(INDEX(出力表!D:D,6))/(EXP(INDEX(係数表!B:B,6) + $C389) + (INDEX(出力表!D:D,6)))) + (乱数表!$R389*(Settings!B12/(((INDEX(出力表!D:D,6))+1)^INDEX(係数表!E:E,6)*INDEX(係数表!F:F,6))))))</f>
        <v>#VALUE!</v>
      </c>
      <c r="R389" t="e">
        <f>MIN(100, MAX(0, (INDEX(出力表!D:D,6))*P389/MAX(Q389, Settings!B3)))</f>
        <v>#VALUE!</v>
      </c>
      <c r="S389">
        <f>MIN(100, MAX(0, 100*BETAINV(乱数表!$G389, MAX(0.00000001, (1/(1+EXP(-(INDEX(係数表!G:G,7) + $B389))))*(EXP(INDEX(係数表!H:H,7) + INDEX(係数表!I:I,7)*LN(INDEX(出力表!C:C,7)+1)))), MAX(0.00000001, (1-(1/(1+EXP(-(INDEX(係数表!G:G,7) + $B389)))))*(EXP(INDEX(係数表!H:H,7) + INDEX(係数表!I:I,7)*LN(INDEX(出力表!C:C,7)+1)))))))</f>
        <v>99.85420018576454</v>
      </c>
      <c r="T389" t="e">
        <f>MIN(100, MAX(0, (100*(INDEX(出力表!D:D,7))/(EXP(INDEX(係数表!B:B,7) + $C389) + (INDEX(出力表!D:D,7)))) + (乱数表!$S389*(Settings!B12/(((INDEX(出力表!D:D,7))+1)^INDEX(係数表!E:E,7)*INDEX(係数表!F:F,7))))))</f>
        <v>#VALUE!</v>
      </c>
      <c r="U389" t="e">
        <f>MIN(100, MAX(0, (INDEX(出力表!D:D,7))*S389/MAX(T389, Settings!B3)))</f>
        <v>#VALUE!</v>
      </c>
      <c r="V389">
        <f>MIN(100, MAX(0, 100*BETAINV(乱数表!$H389, MAX(0.00000001, (1/(1+EXP(-(INDEX(係数表!G:G,8) + $B389))))*(EXP(INDEX(係数表!H:H,8) + INDEX(係数表!I:I,8)*LN(INDEX(出力表!C:C,8)+1)))), MAX(0.00000001, (1-(1/(1+EXP(-(INDEX(係数表!G:G,8) + $B389)))))*(EXP(INDEX(係数表!H:H,8) + INDEX(係数表!I:I,8)*LN(INDEX(出力表!C:C,8)+1)))))))</f>
        <v>99.839864996824772</v>
      </c>
      <c r="W389" t="e">
        <f>MIN(100, MAX(0, (100*(INDEX(出力表!D:D,8))/(EXP(INDEX(係数表!B:B,8) + $C389) + (INDEX(出力表!D:D,8)))) + (乱数表!$T389*(Settings!B12/(((INDEX(出力表!D:D,8))+1)^INDEX(係数表!E:E,8)*INDEX(係数表!F:F,8))))))</f>
        <v>#VALUE!</v>
      </c>
      <c r="X389" t="e">
        <f>MIN(100, MAX(0, (INDEX(出力表!D:D,8))*V389/MAX(W389, Settings!B3)))</f>
        <v>#VALUE!</v>
      </c>
      <c r="Y389">
        <f>MIN(100, MAX(0, 100*BETAINV(乱数表!$I389, MAX(0.00000001, (1/(1+EXP(-(INDEX(係数表!G:G,9) + $B389))))*(EXP(INDEX(係数表!H:H,9) + INDEX(係数表!I:I,9)*LN(INDEX(出力表!C:C,9)+1)))), MAX(0.00000001, (1-(1/(1+EXP(-(INDEX(係数表!G:G,9) + $B389)))))*(EXP(INDEX(係数表!H:H,9) + INDEX(係数表!I:I,9)*LN(INDEX(出力表!C:C,9)+1)))))))</f>
        <v>99.413595181244048</v>
      </c>
      <c r="Z389" t="e">
        <f>MIN(100, MAX(0, (100*(INDEX(出力表!D:D,9))/(EXP(INDEX(係数表!B:B,9) + $C389) + (INDEX(出力表!D:D,9)))) + (乱数表!$U389*(Settings!B12/(((INDEX(出力表!D:D,9))+1)^INDEX(係数表!E:E,9)*INDEX(係数表!F:F,9))))))</f>
        <v>#VALUE!</v>
      </c>
      <c r="AA389" t="e">
        <f>MIN(100, MAX(0, (INDEX(出力表!D:D,9))*Y389/MAX(Z389, Settings!B3)))</f>
        <v>#VALUE!</v>
      </c>
      <c r="AB389">
        <f>MIN(100, MAX(0, 100*BETAINV(乱数表!$J389, MAX(0.00000001, (1/(1+EXP(-(INDEX(係数表!G:G,10) + $B389))))*(EXP(INDEX(係数表!H:H,10) + INDEX(係数表!I:I,10)*LN(INDEX(出力表!C:C,10)+1)))), MAX(0.00000001, (1-(1/(1+EXP(-(INDEX(係数表!G:G,10) + $B389)))))*(EXP(INDEX(係数表!H:H,10) + INDEX(係数表!I:I,10)*LN(INDEX(出力表!C:C,10)+1)))))))</f>
        <v>99.822197063932634</v>
      </c>
      <c r="AC389" t="e">
        <f>MIN(100, MAX(0, (100*(INDEX(出力表!D:D,10))/(EXP(INDEX(係数表!B:B,10) + $C389) + (INDEX(出力表!D:D,10)))) + (乱数表!$V389*(Settings!B12/(((INDEX(出力表!D:D,10))+1)^INDEX(係数表!E:E,10)*INDEX(係数表!F:F,10))))))</f>
        <v>#VALUE!</v>
      </c>
      <c r="AD389" t="e">
        <f>MIN(100, MAX(0, (INDEX(出力表!D:D,10))*AB389/MAX(AC389, Settings!B3)))</f>
        <v>#VALUE!</v>
      </c>
      <c r="AE389">
        <f>MIN(100, MAX(0, 100*BETAINV(乱数表!$K389, MAX(0.00000001, (1/(1+EXP(-(INDEX(係数表!G:G,11) + $B389))))*(EXP(INDEX(係数表!H:H,11) + INDEX(係数表!I:I,11)*LN(INDEX(出力表!C:C,11)+1)))), MAX(0.00000001, (1-(1/(1+EXP(-(INDEX(係数表!G:G,11) + $B389)))))*(EXP(INDEX(係数表!H:H,11) + INDEX(係数表!I:I,11)*LN(INDEX(出力表!C:C,11)+1)))))))</f>
        <v>99.83292794295744</v>
      </c>
      <c r="AF389" t="e">
        <f>MIN(100, MAX(0, (100*(INDEX(出力表!D:D,11))/(EXP(INDEX(係数表!B:B,11) + $C389) + (INDEX(出力表!D:D,11)))) + (乱数表!$W389*(Settings!B12/(((INDEX(出力表!D:D,11))+1)^INDEX(係数表!E:E,11)*INDEX(係数表!F:F,11))))))</f>
        <v>#VALUE!</v>
      </c>
      <c r="AG389" t="e">
        <f>MIN(100, MAX(0, (INDEX(出力表!D:D,11))*AE389/MAX(AF389, Settings!B3)))</f>
        <v>#VALUE!</v>
      </c>
      <c r="AH389">
        <f>MIN(100, MAX(0, 100*BETAINV(乱数表!$L389, MAX(0.00000001, (1/(1+EXP(-(INDEX(係数表!G:G,12) + $B389))))*(EXP(INDEX(係数表!H:H,12) + INDEX(係数表!I:I,12)*LN(INDEX(出力表!C:C,12)+1)))), MAX(0.00000001, (1-(1/(1+EXP(-(INDEX(係数表!G:G,12) + $B389)))))*(EXP(INDEX(係数表!H:H,12) + INDEX(係数表!I:I,12)*LN(INDEX(出力表!C:C,12)+1)))))))</f>
        <v>99.989411282752272</v>
      </c>
      <c r="AI389" t="e">
        <f>MIN(100, MAX(0, (100*(INDEX(出力表!D:D,12))/(EXP(INDEX(係数表!B:B,12) + $C389) + (INDEX(出力表!D:D,12)))) + (乱数表!$X389*(Settings!B12/(((INDEX(出力表!D:D,12))+1)^INDEX(係数表!E:E,12)*INDEX(係数表!F:F,12))))))</f>
        <v>#VALUE!</v>
      </c>
      <c r="AJ389" t="e">
        <f>MIN(100, MAX(0, (INDEX(出力表!D:D,12))*AH389/MAX(AI389, Settings!B3)))</f>
        <v>#VALUE!</v>
      </c>
      <c r="AK389">
        <f>MIN(100, MAX(0, 100*BETAINV(乱数表!$M389, MAX(0.00000001, (1/(1+EXP(-(INDEX(係数表!G:G,13) + $B389))))*(EXP(INDEX(係数表!H:H,13) + INDEX(係数表!I:I,13)*LN(INDEX(出力表!C:C,13)+1)))), MAX(0.00000001, (1-(1/(1+EXP(-(INDEX(係数表!G:G,13) + $B389)))))*(EXP(INDEX(係数表!H:H,13) + INDEX(係数表!I:I,13)*LN(INDEX(出力表!C:C,13)+1)))))))</f>
        <v>53.437317042258378</v>
      </c>
      <c r="AL389" t="e">
        <f>MIN(100, MAX(0, (100*(INDEX(出力表!D:D,13))/(EXP(INDEX(係数表!B:B,13) + $C389) + (INDEX(出力表!D:D,13)))) + (乱数表!$Y389*(Settings!B12/(((INDEX(出力表!D:D,13))+1)^INDEX(係数表!E:E,13)*INDEX(係数表!F:F,13))))))</f>
        <v>#VALUE!</v>
      </c>
      <c r="AM389" t="e">
        <f>MIN(100, MAX(0, (INDEX(出力表!D:D,13))*AK389/MAX(AL389, Settings!B3)))</f>
        <v>#VALUE!</v>
      </c>
      <c r="AN389">
        <f>IF(ISNUMBER(F389), INDEX(出力表!B:B,2)*F389, 0)+IF(ISNUMBER(I389), INDEX(出力表!B:B,3)*I389, 0)+IF(ISNUMBER(L389), INDEX(出力表!B:B,4)*L389, 0)+IF(ISNUMBER(O389), INDEX(出力表!B:B,5)*O389, 0)+IF(ISNUMBER(R389), INDEX(出力表!B:B,6)*R389, 0)+IF(ISNUMBER(U389), INDEX(出力表!B:B,7)*U389, 0)+IF(ISNUMBER(X389), INDEX(出力表!B:B,8)*X389, 0)+IF(ISNUMBER(AA389), INDEX(出力表!B:B,9)*AA389, 0)+IF(ISNUMBER(AD389), INDEX(出力表!B:B,10)*AD389, 0)+IF(ISNUMBER(AG389), INDEX(出力表!B:B,11)*AG389, 0)+IF(ISNUMBER(AJ389), INDEX(出力表!B:B,12)*AJ389, 0)+IF(ISNUMBER(AM389), INDEX(出力表!B:B,13)*AM389, 0)</f>
        <v>0</v>
      </c>
      <c r="AO389">
        <f>IF(ISNUMBER(F389), INDEX(出力表!B:B,2), 0)+IF(ISNUMBER(I389), INDEX(出力表!B:B,3), 0)+IF(ISNUMBER(L389), INDEX(出力表!B:B,4), 0)+IF(ISNUMBER(O389), INDEX(出力表!B:B,5), 0)+IF(ISNUMBER(R389), INDEX(出力表!B:B,6), 0)+IF(ISNUMBER(U389), INDEX(出力表!B:B,7), 0)+IF(ISNUMBER(X389), INDEX(出力表!B:B,8), 0)+IF(ISNUMBER(AA389), INDEX(出力表!B:B,9), 0)+IF(ISNUMBER(AD389), INDEX(出力表!B:B,10), 0)+IF(ISNUMBER(AG389), INDEX(出力表!B:B,11), 0)+IF(ISNUMBER(AJ389), INDEX(出力表!B:B,12), 0)+IF(ISNUMBER(AM389), INDEX(出力表!B:B,13), 0)</f>
        <v>0</v>
      </c>
      <c r="AP389" t="str">
        <f t="shared" si="6"/>
        <v/>
      </c>
    </row>
    <row r="390" spans="1:42" x14ac:dyDescent="0.2">
      <c r="A390">
        <v>389</v>
      </c>
      <c r="B390">
        <f>IF(UPPER(Settings!B4)="TRUE", 乱数表!$Z390*Settings!B10, 0)</f>
        <v>-0.44148435767483812</v>
      </c>
      <c r="C390">
        <f>IF(UPPER(Settings!B4)="TRUE", 乱数表!$AA390*Settings!B11, 0)</f>
        <v>9.4086346361065692E-2</v>
      </c>
      <c r="D390">
        <f>MIN(100, MAX(0, 100*BETAINV(乱数表!$B390, MAX(0.00000001, (1/(1+EXP(-(INDEX(係数表!G:G,2) + $B390))))*(EXP(INDEX(係数表!H:H,2) + INDEX(係数表!I:I,2)*LN(INDEX(出力表!C:C,2)+1)))), MAX(0.00000001, (1-(1/(1+EXP(-(INDEX(係数表!G:G,2) + $B390)))))*(EXP(INDEX(係数表!H:H,2) + INDEX(係数表!I:I,2)*LN(INDEX(出力表!C:C,2)+1)))))))</f>
        <v>63.550171716057783</v>
      </c>
      <c r="E390" t="e">
        <f>MIN(100, MAX(0, (100*(INDEX(出力表!D:D,2))/(EXP(INDEX(係数表!B:B,2) + $C390) + (INDEX(出力表!D:D,2)))) + (乱数表!$N390*(Settings!B12/(((INDEX(出力表!D:D,2))+1)^INDEX(係数表!E:E,2)*INDEX(係数表!F:F,2))))))</f>
        <v>#VALUE!</v>
      </c>
      <c r="F390" t="e">
        <f>MIN(100, MAX(0, (INDEX(出力表!D:D,2))*D390/MAX(E390, Settings!B3)))</f>
        <v>#VALUE!</v>
      </c>
      <c r="G390">
        <f>MIN(100, MAX(0, 100*BETAINV(乱数表!$C390, MAX(0.00000001, (1/(1+EXP(-(INDEX(係数表!G:G,3) + $B390))))*(EXP(INDEX(係数表!H:H,3) + INDEX(係数表!I:I,3)*LN(INDEX(出力表!C:C,3)+1)))), MAX(0.00000001, (1-(1/(1+EXP(-(INDEX(係数表!G:G,3) + $B390)))))*(EXP(INDEX(係数表!H:H,3) + INDEX(係数表!I:I,3)*LN(INDEX(出力表!C:C,3)+1)))))))</f>
        <v>49.222640358210569</v>
      </c>
      <c r="H390" t="e">
        <f>MIN(100, MAX(0, (100*(INDEX(出力表!D:D,3))/(EXP(INDEX(係数表!B:B,3) + $C390) + (INDEX(出力表!D:D,3)))) + (乱数表!$O390*(Settings!B12/(((INDEX(出力表!D:D,3))+1)^INDEX(係数表!E:E,3)*INDEX(係数表!F:F,3))))))</f>
        <v>#VALUE!</v>
      </c>
      <c r="I390" t="e">
        <f>MIN(100, MAX(0, (INDEX(出力表!D:D,3))*G390/MAX(H390, Settings!B3)))</f>
        <v>#VALUE!</v>
      </c>
      <c r="J390">
        <f>MIN(100, MAX(0, 100*BETAINV(乱数表!$D390, MAX(0.00000001, (1/(1+EXP(-(INDEX(係数表!G:G,4) + $B390))))*(EXP(INDEX(係数表!H:H,4) + INDEX(係数表!I:I,4)*LN(INDEX(出力表!C:C,4)+1)))), MAX(0.00000001, (1-(1/(1+EXP(-(INDEX(係数表!G:G,4) + $B390)))))*(EXP(INDEX(係数表!H:H,4) + INDEX(係数表!I:I,4)*LN(INDEX(出力表!C:C,4)+1)))))))</f>
        <v>67.611138028015688</v>
      </c>
      <c r="K390" t="e">
        <f>MIN(100, MAX(0, (100*(INDEX(出力表!D:D,4))/(EXP(INDEX(係数表!B:B,4) + $C390) + (INDEX(出力表!D:D,4)))) + (乱数表!$P390*(Settings!B12/(((INDEX(出力表!D:D,4))+1)^INDEX(係数表!E:E,4)*INDEX(係数表!F:F,4))))))</f>
        <v>#VALUE!</v>
      </c>
      <c r="L390" t="e">
        <f>MIN(100, MAX(0, (INDEX(出力表!D:D,4))*J390/MAX(K390, Settings!B3)))</f>
        <v>#VALUE!</v>
      </c>
      <c r="M390">
        <f>MIN(100, MAX(0, 100*BETAINV(乱数表!$E390, MAX(0.00000001, (1/(1+EXP(-(INDEX(係数表!G:G,5) + $B390))))*(EXP(INDEX(係数表!H:H,5) + INDEX(係数表!I:I,5)*LN(INDEX(出力表!C:C,5)+1)))), MAX(0.00000001, (1-(1/(1+EXP(-(INDEX(係数表!G:G,5) + $B390)))))*(EXP(INDEX(係数表!H:H,5) + INDEX(係数表!I:I,5)*LN(INDEX(出力表!C:C,5)+1)))))))</f>
        <v>78.717992570518007</v>
      </c>
      <c r="N390" t="e">
        <f>MIN(100, MAX(0, (100*(INDEX(出力表!D:D,5))/(EXP(INDEX(係数表!B:B,5) + $C390) + (INDEX(出力表!D:D,5)))) + (乱数表!$Q390*(Settings!B12/(((INDEX(出力表!D:D,5))+1)^INDEX(係数表!E:E,5)*INDEX(係数表!F:F,5))))))</f>
        <v>#VALUE!</v>
      </c>
      <c r="O390" t="e">
        <f>MIN(100, MAX(0, (INDEX(出力表!D:D,5))*M390/MAX(N390, Settings!B3)))</f>
        <v>#VALUE!</v>
      </c>
      <c r="P390">
        <f>MIN(100, MAX(0, 100*BETAINV(乱数表!$F390, MAX(0.00000001, (1/(1+EXP(-(INDEX(係数表!G:G,6) + $B390))))*(EXP(INDEX(係数表!H:H,6) + INDEX(係数表!I:I,6)*LN(INDEX(出力表!C:C,6)+1)))), MAX(0.00000001, (1-(1/(1+EXP(-(INDEX(係数表!G:G,6) + $B390)))))*(EXP(INDEX(係数表!H:H,6) + INDEX(係数表!I:I,6)*LN(INDEX(出力表!C:C,6)+1)))))))</f>
        <v>89.259687935966511</v>
      </c>
      <c r="Q390" t="e">
        <f>MIN(100, MAX(0, (100*(INDEX(出力表!D:D,6))/(EXP(INDEX(係数表!B:B,6) + $C390) + (INDEX(出力表!D:D,6)))) + (乱数表!$R390*(Settings!B12/(((INDEX(出力表!D:D,6))+1)^INDEX(係数表!E:E,6)*INDEX(係数表!F:F,6))))))</f>
        <v>#VALUE!</v>
      </c>
      <c r="R390" t="e">
        <f>MIN(100, MAX(0, (INDEX(出力表!D:D,6))*P390/MAX(Q390, Settings!B3)))</f>
        <v>#VALUE!</v>
      </c>
      <c r="S390">
        <f>MIN(100, MAX(0, 100*BETAINV(乱数表!$G390, MAX(0.00000001, (1/(1+EXP(-(INDEX(係数表!G:G,7) + $B390))))*(EXP(INDEX(係数表!H:H,7) + INDEX(係数表!I:I,7)*LN(INDEX(出力表!C:C,7)+1)))), MAX(0.00000001, (1-(1/(1+EXP(-(INDEX(係数表!G:G,7) + $B390)))))*(EXP(INDEX(係数表!H:H,7) + INDEX(係数表!I:I,7)*LN(INDEX(出力表!C:C,7)+1)))))))</f>
        <v>76.917916746702545</v>
      </c>
      <c r="T390" t="e">
        <f>MIN(100, MAX(0, (100*(INDEX(出力表!D:D,7))/(EXP(INDEX(係数表!B:B,7) + $C390) + (INDEX(出力表!D:D,7)))) + (乱数表!$S390*(Settings!B12/(((INDEX(出力表!D:D,7))+1)^INDEX(係数表!E:E,7)*INDEX(係数表!F:F,7))))))</f>
        <v>#VALUE!</v>
      </c>
      <c r="U390" t="e">
        <f>MIN(100, MAX(0, (INDEX(出力表!D:D,7))*S390/MAX(T390, Settings!B3)))</f>
        <v>#VALUE!</v>
      </c>
      <c r="V390">
        <f>MIN(100, MAX(0, 100*BETAINV(乱数表!$H390, MAX(0.00000001, (1/(1+EXP(-(INDEX(係数表!G:G,8) + $B390))))*(EXP(INDEX(係数表!H:H,8) + INDEX(係数表!I:I,8)*LN(INDEX(出力表!C:C,8)+1)))), MAX(0.00000001, (1-(1/(1+EXP(-(INDEX(係数表!G:G,8) + $B390)))))*(EXP(INDEX(係数表!H:H,8) + INDEX(係数表!I:I,8)*LN(INDEX(出力表!C:C,8)+1)))))))</f>
        <v>82.034384855450284</v>
      </c>
      <c r="W390" t="e">
        <f>MIN(100, MAX(0, (100*(INDEX(出力表!D:D,8))/(EXP(INDEX(係数表!B:B,8) + $C390) + (INDEX(出力表!D:D,8)))) + (乱数表!$T390*(Settings!B12/(((INDEX(出力表!D:D,8))+1)^INDEX(係数表!E:E,8)*INDEX(係数表!F:F,8))))))</f>
        <v>#VALUE!</v>
      </c>
      <c r="X390" t="e">
        <f>MIN(100, MAX(0, (INDEX(出力表!D:D,8))*V390/MAX(W390, Settings!B3)))</f>
        <v>#VALUE!</v>
      </c>
      <c r="Y390">
        <f>MIN(100, MAX(0, 100*BETAINV(乱数表!$I390, MAX(0.00000001, (1/(1+EXP(-(INDEX(係数表!G:G,9) + $B390))))*(EXP(INDEX(係数表!H:H,9) + INDEX(係数表!I:I,9)*LN(INDEX(出力表!C:C,9)+1)))), MAX(0.00000001, (1-(1/(1+EXP(-(INDEX(係数表!G:G,9) + $B390)))))*(EXP(INDEX(係数表!H:H,9) + INDEX(係数表!I:I,9)*LN(INDEX(出力表!C:C,9)+1)))))))</f>
        <v>79.644268862721503</v>
      </c>
      <c r="Z390" t="e">
        <f>MIN(100, MAX(0, (100*(INDEX(出力表!D:D,9))/(EXP(INDEX(係数表!B:B,9) + $C390) + (INDEX(出力表!D:D,9)))) + (乱数表!$U390*(Settings!B12/(((INDEX(出力表!D:D,9))+1)^INDEX(係数表!E:E,9)*INDEX(係数表!F:F,9))))))</f>
        <v>#VALUE!</v>
      </c>
      <c r="AA390" t="e">
        <f>MIN(100, MAX(0, (INDEX(出力表!D:D,9))*Y390/MAX(Z390, Settings!B3)))</f>
        <v>#VALUE!</v>
      </c>
      <c r="AB390">
        <f>MIN(100, MAX(0, 100*BETAINV(乱数表!$J390, MAX(0.00000001, (1/(1+EXP(-(INDEX(係数表!G:G,10) + $B390))))*(EXP(INDEX(係数表!H:H,10) + INDEX(係数表!I:I,10)*LN(INDEX(出力表!C:C,10)+1)))), MAX(0.00000001, (1-(1/(1+EXP(-(INDEX(係数表!G:G,10) + $B390)))))*(EXP(INDEX(係数表!H:H,10) + INDEX(係数表!I:I,10)*LN(INDEX(出力表!C:C,10)+1)))))))</f>
        <v>81.667579225519859</v>
      </c>
      <c r="AC390" t="e">
        <f>MIN(100, MAX(0, (100*(INDEX(出力表!D:D,10))/(EXP(INDEX(係数表!B:B,10) + $C390) + (INDEX(出力表!D:D,10)))) + (乱数表!$V390*(Settings!B12/(((INDEX(出力表!D:D,10))+1)^INDEX(係数表!E:E,10)*INDEX(係数表!F:F,10))))))</f>
        <v>#VALUE!</v>
      </c>
      <c r="AD390" t="e">
        <f>MIN(100, MAX(0, (INDEX(出力表!D:D,10))*AB390/MAX(AC390, Settings!B3)))</f>
        <v>#VALUE!</v>
      </c>
      <c r="AE390">
        <f>MIN(100, MAX(0, 100*BETAINV(乱数表!$K390, MAX(0.00000001, (1/(1+EXP(-(INDEX(係数表!G:G,11) + $B390))))*(EXP(INDEX(係数表!H:H,11) + INDEX(係数表!I:I,11)*LN(INDEX(出力表!C:C,11)+1)))), MAX(0.00000001, (1-(1/(1+EXP(-(INDEX(係数表!G:G,11) + $B390)))))*(EXP(INDEX(係数表!H:H,11) + INDEX(係数表!I:I,11)*LN(INDEX(出力表!C:C,11)+1)))))))</f>
        <v>99.311314531036956</v>
      </c>
      <c r="AF390" t="e">
        <f>MIN(100, MAX(0, (100*(INDEX(出力表!D:D,11))/(EXP(INDEX(係数表!B:B,11) + $C390) + (INDEX(出力表!D:D,11)))) + (乱数表!$W390*(Settings!B12/(((INDEX(出力表!D:D,11))+1)^INDEX(係数表!E:E,11)*INDEX(係数表!F:F,11))))))</f>
        <v>#VALUE!</v>
      </c>
      <c r="AG390" t="e">
        <f>MIN(100, MAX(0, (INDEX(出力表!D:D,11))*AE390/MAX(AF390, Settings!B3)))</f>
        <v>#VALUE!</v>
      </c>
      <c r="AH390">
        <f>MIN(100, MAX(0, 100*BETAINV(乱数表!$L390, MAX(0.00000001, (1/(1+EXP(-(INDEX(係数表!G:G,12) + $B390))))*(EXP(INDEX(係数表!H:H,12) + INDEX(係数表!I:I,12)*LN(INDEX(出力表!C:C,12)+1)))), MAX(0.00000001, (1-(1/(1+EXP(-(INDEX(係数表!G:G,12) + $B390)))))*(EXP(INDEX(係数表!H:H,12) + INDEX(係数表!I:I,12)*LN(INDEX(出力表!C:C,12)+1)))))))</f>
        <v>72.853550496667893</v>
      </c>
      <c r="AI390" t="e">
        <f>MIN(100, MAX(0, (100*(INDEX(出力表!D:D,12))/(EXP(INDEX(係数表!B:B,12) + $C390) + (INDEX(出力表!D:D,12)))) + (乱数表!$X390*(Settings!B12/(((INDEX(出力表!D:D,12))+1)^INDEX(係数表!E:E,12)*INDEX(係数表!F:F,12))))))</f>
        <v>#VALUE!</v>
      </c>
      <c r="AJ390" t="e">
        <f>MIN(100, MAX(0, (INDEX(出力表!D:D,12))*AH390/MAX(AI390, Settings!B3)))</f>
        <v>#VALUE!</v>
      </c>
      <c r="AK390">
        <f>MIN(100, MAX(0, 100*BETAINV(乱数表!$M390, MAX(0.00000001, (1/(1+EXP(-(INDEX(係数表!G:G,13) + $B390))))*(EXP(INDEX(係数表!H:H,13) + INDEX(係数表!I:I,13)*LN(INDEX(出力表!C:C,13)+1)))), MAX(0.00000001, (1-(1/(1+EXP(-(INDEX(係数表!G:G,13) + $B390)))))*(EXP(INDEX(係数表!H:H,13) + INDEX(係数表!I:I,13)*LN(INDEX(出力表!C:C,13)+1)))))))</f>
        <v>97.333149019953041</v>
      </c>
      <c r="AL390" t="e">
        <f>MIN(100, MAX(0, (100*(INDEX(出力表!D:D,13))/(EXP(INDEX(係数表!B:B,13) + $C390) + (INDEX(出力表!D:D,13)))) + (乱数表!$Y390*(Settings!B12/(((INDEX(出力表!D:D,13))+1)^INDEX(係数表!E:E,13)*INDEX(係数表!F:F,13))))))</f>
        <v>#VALUE!</v>
      </c>
      <c r="AM390" t="e">
        <f>MIN(100, MAX(0, (INDEX(出力表!D:D,13))*AK390/MAX(AL390, Settings!B3)))</f>
        <v>#VALUE!</v>
      </c>
      <c r="AN390">
        <f>IF(ISNUMBER(F390), INDEX(出力表!B:B,2)*F390, 0)+IF(ISNUMBER(I390), INDEX(出力表!B:B,3)*I390, 0)+IF(ISNUMBER(L390), INDEX(出力表!B:B,4)*L390, 0)+IF(ISNUMBER(O390), INDEX(出力表!B:B,5)*O390, 0)+IF(ISNUMBER(R390), INDEX(出力表!B:B,6)*R390, 0)+IF(ISNUMBER(U390), INDEX(出力表!B:B,7)*U390, 0)+IF(ISNUMBER(X390), INDEX(出力表!B:B,8)*X390, 0)+IF(ISNUMBER(AA390), INDEX(出力表!B:B,9)*AA390, 0)+IF(ISNUMBER(AD390), INDEX(出力表!B:B,10)*AD390, 0)+IF(ISNUMBER(AG390), INDEX(出力表!B:B,11)*AG390, 0)+IF(ISNUMBER(AJ390), INDEX(出力表!B:B,12)*AJ390, 0)+IF(ISNUMBER(AM390), INDEX(出力表!B:B,13)*AM390, 0)</f>
        <v>0</v>
      </c>
      <c r="AO390">
        <f>IF(ISNUMBER(F390), INDEX(出力表!B:B,2), 0)+IF(ISNUMBER(I390), INDEX(出力表!B:B,3), 0)+IF(ISNUMBER(L390), INDEX(出力表!B:B,4), 0)+IF(ISNUMBER(O390), INDEX(出力表!B:B,5), 0)+IF(ISNUMBER(R390), INDEX(出力表!B:B,6), 0)+IF(ISNUMBER(U390), INDEX(出力表!B:B,7), 0)+IF(ISNUMBER(X390), INDEX(出力表!B:B,8), 0)+IF(ISNUMBER(AA390), INDEX(出力表!B:B,9), 0)+IF(ISNUMBER(AD390), INDEX(出力表!B:B,10), 0)+IF(ISNUMBER(AG390), INDEX(出力表!B:B,11), 0)+IF(ISNUMBER(AJ390), INDEX(出力表!B:B,12), 0)+IF(ISNUMBER(AM390), INDEX(出力表!B:B,13), 0)</f>
        <v>0</v>
      </c>
      <c r="AP390" t="str">
        <f t="shared" si="6"/>
        <v/>
      </c>
    </row>
    <row r="391" spans="1:42" x14ac:dyDescent="0.2">
      <c r="A391">
        <v>390</v>
      </c>
      <c r="B391">
        <f>IF(UPPER(Settings!B4)="TRUE", 乱数表!$Z391*Settings!B10, 0)</f>
        <v>-0.12396828438503012</v>
      </c>
      <c r="C391">
        <f>IF(UPPER(Settings!B4)="TRUE", 乱数表!$AA391*Settings!B11, 0)</f>
        <v>4.408418648419226E-2</v>
      </c>
      <c r="D391">
        <f>MIN(100, MAX(0, 100*BETAINV(乱数表!$B391, MAX(0.00000001, (1/(1+EXP(-(INDEX(係数表!G:G,2) + $B391))))*(EXP(INDEX(係数表!H:H,2) + INDEX(係数表!I:I,2)*LN(INDEX(出力表!C:C,2)+1)))), MAX(0.00000001, (1-(1/(1+EXP(-(INDEX(係数表!G:G,2) + $B391)))))*(EXP(INDEX(係数表!H:H,2) + INDEX(係数表!I:I,2)*LN(INDEX(出力表!C:C,2)+1)))))))</f>
        <v>81.83681567322175</v>
      </c>
      <c r="E391" t="e">
        <f>MIN(100, MAX(0, (100*(INDEX(出力表!D:D,2))/(EXP(INDEX(係数表!B:B,2) + $C391) + (INDEX(出力表!D:D,2)))) + (乱数表!$N391*(Settings!B12/(((INDEX(出力表!D:D,2))+1)^INDEX(係数表!E:E,2)*INDEX(係数表!F:F,2))))))</f>
        <v>#VALUE!</v>
      </c>
      <c r="F391" t="e">
        <f>MIN(100, MAX(0, (INDEX(出力表!D:D,2))*D391/MAX(E391, Settings!B3)))</f>
        <v>#VALUE!</v>
      </c>
      <c r="G391">
        <f>MIN(100, MAX(0, 100*BETAINV(乱数表!$C391, MAX(0.00000001, (1/(1+EXP(-(INDEX(係数表!G:G,3) + $B391))))*(EXP(INDEX(係数表!H:H,3) + INDEX(係数表!I:I,3)*LN(INDEX(出力表!C:C,3)+1)))), MAX(0.00000001, (1-(1/(1+EXP(-(INDEX(係数表!G:G,3) + $B391)))))*(EXP(INDEX(係数表!H:H,3) + INDEX(係数表!I:I,3)*LN(INDEX(出力表!C:C,3)+1)))))))</f>
        <v>76.943259732575314</v>
      </c>
      <c r="H391" t="e">
        <f>MIN(100, MAX(0, (100*(INDEX(出力表!D:D,3))/(EXP(INDEX(係数表!B:B,3) + $C391) + (INDEX(出力表!D:D,3)))) + (乱数表!$O391*(Settings!B12/(((INDEX(出力表!D:D,3))+1)^INDEX(係数表!E:E,3)*INDEX(係数表!F:F,3))))))</f>
        <v>#VALUE!</v>
      </c>
      <c r="I391" t="e">
        <f>MIN(100, MAX(0, (INDEX(出力表!D:D,3))*G391/MAX(H391, Settings!B3)))</f>
        <v>#VALUE!</v>
      </c>
      <c r="J391">
        <f>MIN(100, MAX(0, 100*BETAINV(乱数表!$D391, MAX(0.00000001, (1/(1+EXP(-(INDEX(係数表!G:G,4) + $B391))))*(EXP(INDEX(係数表!H:H,4) + INDEX(係数表!I:I,4)*LN(INDEX(出力表!C:C,4)+1)))), MAX(0.00000001, (1-(1/(1+EXP(-(INDEX(係数表!G:G,4) + $B391)))))*(EXP(INDEX(係数表!H:H,4) + INDEX(係数表!I:I,4)*LN(INDEX(出力表!C:C,4)+1)))))))</f>
        <v>96.314110383391096</v>
      </c>
      <c r="K391" t="e">
        <f>MIN(100, MAX(0, (100*(INDEX(出力表!D:D,4))/(EXP(INDEX(係数表!B:B,4) + $C391) + (INDEX(出力表!D:D,4)))) + (乱数表!$P391*(Settings!B12/(((INDEX(出力表!D:D,4))+1)^INDEX(係数表!E:E,4)*INDEX(係数表!F:F,4))))))</f>
        <v>#VALUE!</v>
      </c>
      <c r="L391" t="e">
        <f>MIN(100, MAX(0, (INDEX(出力表!D:D,4))*J391/MAX(K391, Settings!B3)))</f>
        <v>#VALUE!</v>
      </c>
      <c r="M391">
        <f>MIN(100, MAX(0, 100*BETAINV(乱数表!$E391, MAX(0.00000001, (1/(1+EXP(-(INDEX(係数表!G:G,5) + $B391))))*(EXP(INDEX(係数表!H:H,5) + INDEX(係数表!I:I,5)*LN(INDEX(出力表!C:C,5)+1)))), MAX(0.00000001, (1-(1/(1+EXP(-(INDEX(係数表!G:G,5) + $B391)))))*(EXP(INDEX(係数表!H:H,5) + INDEX(係数表!I:I,5)*LN(INDEX(出力表!C:C,5)+1)))))))</f>
        <v>96.374022398871489</v>
      </c>
      <c r="N391" t="e">
        <f>MIN(100, MAX(0, (100*(INDEX(出力表!D:D,5))/(EXP(INDEX(係数表!B:B,5) + $C391) + (INDEX(出力表!D:D,5)))) + (乱数表!$Q391*(Settings!B12/(((INDEX(出力表!D:D,5))+1)^INDEX(係数表!E:E,5)*INDEX(係数表!F:F,5))))))</f>
        <v>#VALUE!</v>
      </c>
      <c r="O391" t="e">
        <f>MIN(100, MAX(0, (INDEX(出力表!D:D,5))*M391/MAX(N391, Settings!B3)))</f>
        <v>#VALUE!</v>
      </c>
      <c r="P391">
        <f>MIN(100, MAX(0, 100*BETAINV(乱数表!$F391, MAX(0.00000001, (1/(1+EXP(-(INDEX(係数表!G:G,6) + $B391))))*(EXP(INDEX(係数表!H:H,6) + INDEX(係数表!I:I,6)*LN(INDEX(出力表!C:C,6)+1)))), MAX(0.00000001, (1-(1/(1+EXP(-(INDEX(係数表!G:G,6) + $B391)))))*(EXP(INDEX(係数表!H:H,6) + INDEX(係数表!I:I,6)*LN(INDEX(出力表!C:C,6)+1)))))))</f>
        <v>96.094222821901383</v>
      </c>
      <c r="Q391" t="e">
        <f>MIN(100, MAX(0, (100*(INDEX(出力表!D:D,6))/(EXP(INDEX(係数表!B:B,6) + $C391) + (INDEX(出力表!D:D,6)))) + (乱数表!$R391*(Settings!B12/(((INDEX(出力表!D:D,6))+1)^INDEX(係数表!E:E,6)*INDEX(係数表!F:F,6))))))</f>
        <v>#VALUE!</v>
      </c>
      <c r="R391" t="e">
        <f>MIN(100, MAX(0, (INDEX(出力表!D:D,6))*P391/MAX(Q391, Settings!B3)))</f>
        <v>#VALUE!</v>
      </c>
      <c r="S391">
        <f>MIN(100, MAX(0, 100*BETAINV(乱数表!$G391, MAX(0.00000001, (1/(1+EXP(-(INDEX(係数表!G:G,7) + $B391))))*(EXP(INDEX(係数表!H:H,7) + INDEX(係数表!I:I,7)*LN(INDEX(出力表!C:C,7)+1)))), MAX(0.00000001, (1-(1/(1+EXP(-(INDEX(係数表!G:G,7) + $B391)))))*(EXP(INDEX(係数表!H:H,7) + INDEX(係数表!I:I,7)*LN(INDEX(出力表!C:C,7)+1)))))))</f>
        <v>96.620672669551524</v>
      </c>
      <c r="T391" t="e">
        <f>MIN(100, MAX(0, (100*(INDEX(出力表!D:D,7))/(EXP(INDEX(係数表!B:B,7) + $C391) + (INDEX(出力表!D:D,7)))) + (乱数表!$S391*(Settings!B12/(((INDEX(出力表!D:D,7))+1)^INDEX(係数表!E:E,7)*INDEX(係数表!F:F,7))))))</f>
        <v>#VALUE!</v>
      </c>
      <c r="U391" t="e">
        <f>MIN(100, MAX(0, (INDEX(出力表!D:D,7))*S391/MAX(T391, Settings!B3)))</f>
        <v>#VALUE!</v>
      </c>
      <c r="V391">
        <f>MIN(100, MAX(0, 100*BETAINV(乱数表!$H391, MAX(0.00000001, (1/(1+EXP(-(INDEX(係数表!G:G,8) + $B391))))*(EXP(INDEX(係数表!H:H,8) + INDEX(係数表!I:I,8)*LN(INDEX(出力表!C:C,8)+1)))), MAX(0.00000001, (1-(1/(1+EXP(-(INDEX(係数表!G:G,8) + $B391)))))*(EXP(INDEX(係数表!H:H,8) + INDEX(係数表!I:I,8)*LN(INDEX(出力表!C:C,8)+1)))))))</f>
        <v>77.158234766736342</v>
      </c>
      <c r="W391" t="e">
        <f>MIN(100, MAX(0, (100*(INDEX(出力表!D:D,8))/(EXP(INDEX(係数表!B:B,8) + $C391) + (INDEX(出力表!D:D,8)))) + (乱数表!$T391*(Settings!B12/(((INDEX(出力表!D:D,8))+1)^INDEX(係数表!E:E,8)*INDEX(係数表!F:F,8))))))</f>
        <v>#VALUE!</v>
      </c>
      <c r="X391" t="e">
        <f>MIN(100, MAX(0, (INDEX(出力表!D:D,8))*V391/MAX(W391, Settings!B3)))</f>
        <v>#VALUE!</v>
      </c>
      <c r="Y391">
        <f>MIN(100, MAX(0, 100*BETAINV(乱数表!$I391, MAX(0.00000001, (1/(1+EXP(-(INDEX(係数表!G:G,9) + $B391))))*(EXP(INDEX(係数表!H:H,9) + INDEX(係数表!I:I,9)*LN(INDEX(出力表!C:C,9)+1)))), MAX(0.00000001, (1-(1/(1+EXP(-(INDEX(係数表!G:G,9) + $B391)))))*(EXP(INDEX(係数表!H:H,9) + INDEX(係数表!I:I,9)*LN(INDEX(出力表!C:C,9)+1)))))))</f>
        <v>94.965493689508349</v>
      </c>
      <c r="Z391" t="e">
        <f>MIN(100, MAX(0, (100*(INDEX(出力表!D:D,9))/(EXP(INDEX(係数表!B:B,9) + $C391) + (INDEX(出力表!D:D,9)))) + (乱数表!$U391*(Settings!B12/(((INDEX(出力表!D:D,9))+1)^INDEX(係数表!E:E,9)*INDEX(係数表!F:F,9))))))</f>
        <v>#VALUE!</v>
      </c>
      <c r="AA391" t="e">
        <f>MIN(100, MAX(0, (INDEX(出力表!D:D,9))*Y391/MAX(Z391, Settings!B3)))</f>
        <v>#VALUE!</v>
      </c>
      <c r="AB391">
        <f>MIN(100, MAX(0, 100*BETAINV(乱数表!$J391, MAX(0.00000001, (1/(1+EXP(-(INDEX(係数表!G:G,10) + $B391))))*(EXP(INDEX(係数表!H:H,10) + INDEX(係数表!I:I,10)*LN(INDEX(出力表!C:C,10)+1)))), MAX(0.00000001, (1-(1/(1+EXP(-(INDEX(係数表!G:G,10) + $B391)))))*(EXP(INDEX(係数表!H:H,10) + INDEX(係数表!I:I,10)*LN(INDEX(出力表!C:C,10)+1)))))))</f>
        <v>95.251546263976365</v>
      </c>
      <c r="AC391" t="e">
        <f>MIN(100, MAX(0, (100*(INDEX(出力表!D:D,10))/(EXP(INDEX(係数表!B:B,10) + $C391) + (INDEX(出力表!D:D,10)))) + (乱数表!$V391*(Settings!B12/(((INDEX(出力表!D:D,10))+1)^INDEX(係数表!E:E,10)*INDEX(係数表!F:F,10))))))</f>
        <v>#VALUE!</v>
      </c>
      <c r="AD391" t="e">
        <f>MIN(100, MAX(0, (INDEX(出力表!D:D,10))*AB391/MAX(AC391, Settings!B3)))</f>
        <v>#VALUE!</v>
      </c>
      <c r="AE391">
        <f>MIN(100, MAX(0, 100*BETAINV(乱数表!$K391, MAX(0.00000001, (1/(1+EXP(-(INDEX(係数表!G:G,11) + $B391))))*(EXP(INDEX(係数表!H:H,11) + INDEX(係数表!I:I,11)*LN(INDEX(出力表!C:C,11)+1)))), MAX(0.00000001, (1-(1/(1+EXP(-(INDEX(係数表!G:G,11) + $B391)))))*(EXP(INDEX(係数表!H:H,11) + INDEX(係数表!I:I,11)*LN(INDEX(出力表!C:C,11)+1)))))))</f>
        <v>51.204255338682216</v>
      </c>
      <c r="AF391" t="e">
        <f>MIN(100, MAX(0, (100*(INDEX(出力表!D:D,11))/(EXP(INDEX(係数表!B:B,11) + $C391) + (INDEX(出力表!D:D,11)))) + (乱数表!$W391*(Settings!B12/(((INDEX(出力表!D:D,11))+1)^INDEX(係数表!E:E,11)*INDEX(係数表!F:F,11))))))</f>
        <v>#VALUE!</v>
      </c>
      <c r="AG391" t="e">
        <f>MIN(100, MAX(0, (INDEX(出力表!D:D,11))*AE391/MAX(AF391, Settings!B3)))</f>
        <v>#VALUE!</v>
      </c>
      <c r="AH391">
        <f>MIN(100, MAX(0, 100*BETAINV(乱数表!$L391, MAX(0.00000001, (1/(1+EXP(-(INDEX(係数表!G:G,12) + $B391))))*(EXP(INDEX(係数表!H:H,12) + INDEX(係数表!I:I,12)*LN(INDEX(出力表!C:C,12)+1)))), MAX(0.00000001, (1-(1/(1+EXP(-(INDEX(係数表!G:G,12) + $B391)))))*(EXP(INDEX(係数表!H:H,12) + INDEX(係数表!I:I,12)*LN(INDEX(出力表!C:C,12)+1)))))))</f>
        <v>99.16506243306317</v>
      </c>
      <c r="AI391" t="e">
        <f>MIN(100, MAX(0, (100*(INDEX(出力表!D:D,12))/(EXP(INDEX(係数表!B:B,12) + $C391) + (INDEX(出力表!D:D,12)))) + (乱数表!$X391*(Settings!B12/(((INDEX(出力表!D:D,12))+1)^INDEX(係数表!E:E,12)*INDEX(係数表!F:F,12))))))</f>
        <v>#VALUE!</v>
      </c>
      <c r="AJ391" t="e">
        <f>MIN(100, MAX(0, (INDEX(出力表!D:D,12))*AH391/MAX(AI391, Settings!B3)))</f>
        <v>#VALUE!</v>
      </c>
      <c r="AK391">
        <f>MIN(100, MAX(0, 100*BETAINV(乱数表!$M391, MAX(0.00000001, (1/(1+EXP(-(INDEX(係数表!G:G,13) + $B391))))*(EXP(INDEX(係数表!H:H,13) + INDEX(係数表!I:I,13)*LN(INDEX(出力表!C:C,13)+1)))), MAX(0.00000001, (1-(1/(1+EXP(-(INDEX(係数表!G:G,13) + $B391)))))*(EXP(INDEX(係数表!H:H,13) + INDEX(係数表!I:I,13)*LN(INDEX(出力表!C:C,13)+1)))))))</f>
        <v>95.80127010474925</v>
      </c>
      <c r="AL391" t="e">
        <f>MIN(100, MAX(0, (100*(INDEX(出力表!D:D,13))/(EXP(INDEX(係数表!B:B,13) + $C391) + (INDEX(出力表!D:D,13)))) + (乱数表!$Y391*(Settings!B12/(((INDEX(出力表!D:D,13))+1)^INDEX(係数表!E:E,13)*INDEX(係数表!F:F,13))))))</f>
        <v>#VALUE!</v>
      </c>
      <c r="AM391" t="e">
        <f>MIN(100, MAX(0, (INDEX(出力表!D:D,13))*AK391/MAX(AL391, Settings!B3)))</f>
        <v>#VALUE!</v>
      </c>
      <c r="AN391">
        <f>IF(ISNUMBER(F391), INDEX(出力表!B:B,2)*F391, 0)+IF(ISNUMBER(I391), INDEX(出力表!B:B,3)*I391, 0)+IF(ISNUMBER(L391), INDEX(出力表!B:B,4)*L391, 0)+IF(ISNUMBER(O391), INDEX(出力表!B:B,5)*O391, 0)+IF(ISNUMBER(R391), INDEX(出力表!B:B,6)*R391, 0)+IF(ISNUMBER(U391), INDEX(出力表!B:B,7)*U391, 0)+IF(ISNUMBER(X391), INDEX(出力表!B:B,8)*X391, 0)+IF(ISNUMBER(AA391), INDEX(出力表!B:B,9)*AA391, 0)+IF(ISNUMBER(AD391), INDEX(出力表!B:B,10)*AD391, 0)+IF(ISNUMBER(AG391), INDEX(出力表!B:B,11)*AG391, 0)+IF(ISNUMBER(AJ391), INDEX(出力表!B:B,12)*AJ391, 0)+IF(ISNUMBER(AM391), INDEX(出力表!B:B,13)*AM391, 0)</f>
        <v>0</v>
      </c>
      <c r="AO391">
        <f>IF(ISNUMBER(F391), INDEX(出力表!B:B,2), 0)+IF(ISNUMBER(I391), INDEX(出力表!B:B,3), 0)+IF(ISNUMBER(L391), INDEX(出力表!B:B,4), 0)+IF(ISNUMBER(O391), INDEX(出力表!B:B,5), 0)+IF(ISNUMBER(R391), INDEX(出力表!B:B,6), 0)+IF(ISNUMBER(U391), INDEX(出力表!B:B,7), 0)+IF(ISNUMBER(X391), INDEX(出力表!B:B,8), 0)+IF(ISNUMBER(AA391), INDEX(出力表!B:B,9), 0)+IF(ISNUMBER(AD391), INDEX(出力表!B:B,10), 0)+IF(ISNUMBER(AG391), INDEX(出力表!B:B,11), 0)+IF(ISNUMBER(AJ391), INDEX(出力表!B:B,12), 0)+IF(ISNUMBER(AM391), INDEX(出力表!B:B,13), 0)</f>
        <v>0</v>
      </c>
      <c r="AP391" t="str">
        <f t="shared" si="6"/>
        <v/>
      </c>
    </row>
    <row r="392" spans="1:42" x14ac:dyDescent="0.2">
      <c r="A392">
        <v>391</v>
      </c>
      <c r="B392">
        <f>IF(UPPER(Settings!B4)="TRUE", 乱数表!$Z392*Settings!B10, 0)</f>
        <v>-0.63666480790982094</v>
      </c>
      <c r="C392">
        <f>IF(UPPER(Settings!B4)="TRUE", 乱数表!$AA392*Settings!B11, 0)</f>
        <v>7.0867853336107178E-2</v>
      </c>
      <c r="D392">
        <f>MIN(100, MAX(0, 100*BETAINV(乱数表!$B392, MAX(0.00000001, (1/(1+EXP(-(INDEX(係数表!G:G,2) + $B392))))*(EXP(INDEX(係数表!H:H,2) + INDEX(係数表!I:I,2)*LN(INDEX(出力表!C:C,2)+1)))), MAX(0.00000001, (1-(1/(1+EXP(-(INDEX(係数表!G:G,2) + $B392)))))*(EXP(INDEX(係数表!H:H,2) + INDEX(係数表!I:I,2)*LN(INDEX(出力表!C:C,2)+1)))))))</f>
        <v>99.826990325232956</v>
      </c>
      <c r="E392" t="e">
        <f>MIN(100, MAX(0, (100*(INDEX(出力表!D:D,2))/(EXP(INDEX(係数表!B:B,2) + $C392) + (INDEX(出力表!D:D,2)))) + (乱数表!$N392*(Settings!B12/(((INDEX(出力表!D:D,2))+1)^INDEX(係数表!E:E,2)*INDEX(係数表!F:F,2))))))</f>
        <v>#VALUE!</v>
      </c>
      <c r="F392" t="e">
        <f>MIN(100, MAX(0, (INDEX(出力表!D:D,2))*D392/MAX(E392, Settings!B3)))</f>
        <v>#VALUE!</v>
      </c>
      <c r="G392">
        <f>MIN(100, MAX(0, 100*BETAINV(乱数表!$C392, MAX(0.00000001, (1/(1+EXP(-(INDEX(係数表!G:G,3) + $B392))))*(EXP(INDEX(係数表!H:H,3) + INDEX(係数表!I:I,3)*LN(INDEX(出力表!C:C,3)+1)))), MAX(0.00000001, (1-(1/(1+EXP(-(INDEX(係数表!G:G,3) + $B392)))))*(EXP(INDEX(係数表!H:H,3) + INDEX(係数表!I:I,3)*LN(INDEX(出力表!C:C,3)+1)))))))</f>
        <v>99.773365223652021</v>
      </c>
      <c r="H392" t="e">
        <f>MIN(100, MAX(0, (100*(INDEX(出力表!D:D,3))/(EXP(INDEX(係数表!B:B,3) + $C392) + (INDEX(出力表!D:D,3)))) + (乱数表!$O392*(Settings!B12/(((INDEX(出力表!D:D,3))+1)^INDEX(係数表!E:E,3)*INDEX(係数表!F:F,3))))))</f>
        <v>#VALUE!</v>
      </c>
      <c r="I392" t="e">
        <f>MIN(100, MAX(0, (INDEX(出力表!D:D,3))*G392/MAX(H392, Settings!B3)))</f>
        <v>#VALUE!</v>
      </c>
      <c r="J392">
        <f>MIN(100, MAX(0, 100*BETAINV(乱数表!$D392, MAX(0.00000001, (1/(1+EXP(-(INDEX(係数表!G:G,4) + $B392))))*(EXP(INDEX(係数表!H:H,4) + INDEX(係数表!I:I,4)*LN(INDEX(出力表!C:C,4)+1)))), MAX(0.00000001, (1-(1/(1+EXP(-(INDEX(係数表!G:G,4) + $B392)))))*(EXP(INDEX(係数表!H:H,4) + INDEX(係数表!I:I,4)*LN(INDEX(出力表!C:C,4)+1)))))))</f>
        <v>85.201130584137573</v>
      </c>
      <c r="K392" t="e">
        <f>MIN(100, MAX(0, (100*(INDEX(出力表!D:D,4))/(EXP(INDEX(係数表!B:B,4) + $C392) + (INDEX(出力表!D:D,4)))) + (乱数表!$P392*(Settings!B12/(((INDEX(出力表!D:D,4))+1)^INDEX(係数表!E:E,4)*INDEX(係数表!F:F,4))))))</f>
        <v>#VALUE!</v>
      </c>
      <c r="L392" t="e">
        <f>MIN(100, MAX(0, (INDEX(出力表!D:D,4))*J392/MAX(K392, Settings!B3)))</f>
        <v>#VALUE!</v>
      </c>
      <c r="M392">
        <f>MIN(100, MAX(0, 100*BETAINV(乱数表!$E392, MAX(0.00000001, (1/(1+EXP(-(INDEX(係数表!G:G,5) + $B392))))*(EXP(INDEX(係数表!H:H,5) + INDEX(係数表!I:I,5)*LN(INDEX(出力表!C:C,5)+1)))), MAX(0.00000001, (1-(1/(1+EXP(-(INDEX(係数表!G:G,5) + $B392)))))*(EXP(INDEX(係数表!H:H,5) + INDEX(係数表!I:I,5)*LN(INDEX(出力表!C:C,5)+1)))))))</f>
        <v>91.02512791850377</v>
      </c>
      <c r="N392" t="e">
        <f>MIN(100, MAX(0, (100*(INDEX(出力表!D:D,5))/(EXP(INDEX(係数表!B:B,5) + $C392) + (INDEX(出力表!D:D,5)))) + (乱数表!$Q392*(Settings!B12/(((INDEX(出力表!D:D,5))+1)^INDEX(係数表!E:E,5)*INDEX(係数表!F:F,5))))))</f>
        <v>#VALUE!</v>
      </c>
      <c r="O392" t="e">
        <f>MIN(100, MAX(0, (INDEX(出力表!D:D,5))*M392/MAX(N392, Settings!B3)))</f>
        <v>#VALUE!</v>
      </c>
      <c r="P392">
        <f>MIN(100, MAX(0, 100*BETAINV(乱数表!$F392, MAX(0.00000001, (1/(1+EXP(-(INDEX(係数表!G:G,6) + $B392))))*(EXP(INDEX(係数表!H:H,6) + INDEX(係数表!I:I,6)*LN(INDEX(出力表!C:C,6)+1)))), MAX(0.00000001, (1-(1/(1+EXP(-(INDEX(係数表!G:G,6) + $B392)))))*(EXP(INDEX(係数表!H:H,6) + INDEX(係数表!I:I,6)*LN(INDEX(出力表!C:C,6)+1)))))))</f>
        <v>96.908596609070656</v>
      </c>
      <c r="Q392" t="e">
        <f>MIN(100, MAX(0, (100*(INDEX(出力表!D:D,6))/(EXP(INDEX(係数表!B:B,6) + $C392) + (INDEX(出力表!D:D,6)))) + (乱数表!$R392*(Settings!B12/(((INDEX(出力表!D:D,6))+1)^INDEX(係数表!E:E,6)*INDEX(係数表!F:F,6))))))</f>
        <v>#VALUE!</v>
      </c>
      <c r="R392" t="e">
        <f>MIN(100, MAX(0, (INDEX(出力表!D:D,6))*P392/MAX(Q392, Settings!B3)))</f>
        <v>#VALUE!</v>
      </c>
      <c r="S392">
        <f>MIN(100, MAX(0, 100*BETAINV(乱数表!$G392, MAX(0.00000001, (1/(1+EXP(-(INDEX(係数表!G:G,7) + $B392))))*(EXP(INDEX(係数表!H:H,7) + INDEX(係数表!I:I,7)*LN(INDEX(出力表!C:C,7)+1)))), MAX(0.00000001, (1-(1/(1+EXP(-(INDEX(係数表!G:G,7) + $B392)))))*(EXP(INDEX(係数表!H:H,7) + INDEX(係数表!I:I,7)*LN(INDEX(出力表!C:C,7)+1)))))))</f>
        <v>93.540457075313199</v>
      </c>
      <c r="T392" t="e">
        <f>MIN(100, MAX(0, (100*(INDEX(出力表!D:D,7))/(EXP(INDEX(係数表!B:B,7) + $C392) + (INDEX(出力表!D:D,7)))) + (乱数表!$S392*(Settings!B12/(((INDEX(出力表!D:D,7))+1)^INDEX(係数表!E:E,7)*INDEX(係数表!F:F,7))))))</f>
        <v>#VALUE!</v>
      </c>
      <c r="U392" t="e">
        <f>MIN(100, MAX(0, (INDEX(出力表!D:D,7))*S392/MAX(T392, Settings!B3)))</f>
        <v>#VALUE!</v>
      </c>
      <c r="V392">
        <f>MIN(100, MAX(0, 100*BETAINV(乱数表!$H392, MAX(0.00000001, (1/(1+EXP(-(INDEX(係数表!G:G,8) + $B392))))*(EXP(INDEX(係数表!H:H,8) + INDEX(係数表!I:I,8)*LN(INDEX(出力表!C:C,8)+1)))), MAX(0.00000001, (1-(1/(1+EXP(-(INDEX(係数表!G:G,8) + $B392)))))*(EXP(INDEX(係数表!H:H,8) + INDEX(係数表!I:I,8)*LN(INDEX(出力表!C:C,8)+1)))))))</f>
        <v>82.872317086053485</v>
      </c>
      <c r="W392" t="e">
        <f>MIN(100, MAX(0, (100*(INDEX(出力表!D:D,8))/(EXP(INDEX(係数表!B:B,8) + $C392) + (INDEX(出力表!D:D,8)))) + (乱数表!$T392*(Settings!B12/(((INDEX(出力表!D:D,8))+1)^INDEX(係数表!E:E,8)*INDEX(係数表!F:F,8))))))</f>
        <v>#VALUE!</v>
      </c>
      <c r="X392" t="e">
        <f>MIN(100, MAX(0, (INDEX(出力表!D:D,8))*V392/MAX(W392, Settings!B3)))</f>
        <v>#VALUE!</v>
      </c>
      <c r="Y392">
        <f>MIN(100, MAX(0, 100*BETAINV(乱数表!$I392, MAX(0.00000001, (1/(1+EXP(-(INDEX(係数表!G:G,9) + $B392))))*(EXP(INDEX(係数表!H:H,9) + INDEX(係数表!I:I,9)*LN(INDEX(出力表!C:C,9)+1)))), MAX(0.00000001, (1-(1/(1+EXP(-(INDEX(係数表!G:G,9) + $B392)))))*(EXP(INDEX(係数表!H:H,9) + INDEX(係数表!I:I,9)*LN(INDEX(出力表!C:C,9)+1)))))))</f>
        <v>99.543304701437947</v>
      </c>
      <c r="Z392" t="e">
        <f>MIN(100, MAX(0, (100*(INDEX(出力表!D:D,9))/(EXP(INDEX(係数表!B:B,9) + $C392) + (INDEX(出力表!D:D,9)))) + (乱数表!$U392*(Settings!B12/(((INDEX(出力表!D:D,9))+1)^INDEX(係数表!E:E,9)*INDEX(係数表!F:F,9))))))</f>
        <v>#VALUE!</v>
      </c>
      <c r="AA392" t="e">
        <f>MIN(100, MAX(0, (INDEX(出力表!D:D,9))*Y392/MAX(Z392, Settings!B3)))</f>
        <v>#VALUE!</v>
      </c>
      <c r="AB392">
        <f>MIN(100, MAX(0, 100*BETAINV(乱数表!$J392, MAX(0.00000001, (1/(1+EXP(-(INDEX(係数表!G:G,10) + $B392))))*(EXP(INDEX(係数表!H:H,10) + INDEX(係数表!I:I,10)*LN(INDEX(出力表!C:C,10)+1)))), MAX(0.00000001, (1-(1/(1+EXP(-(INDEX(係数表!G:G,10) + $B392)))))*(EXP(INDEX(係数表!H:H,10) + INDEX(係数表!I:I,10)*LN(INDEX(出力表!C:C,10)+1)))))))</f>
        <v>98.752170614683109</v>
      </c>
      <c r="AC392" t="e">
        <f>MIN(100, MAX(0, (100*(INDEX(出力表!D:D,10))/(EXP(INDEX(係数表!B:B,10) + $C392) + (INDEX(出力表!D:D,10)))) + (乱数表!$V392*(Settings!B12/(((INDEX(出力表!D:D,10))+1)^INDEX(係数表!E:E,10)*INDEX(係数表!F:F,10))))))</f>
        <v>#VALUE!</v>
      </c>
      <c r="AD392" t="e">
        <f>MIN(100, MAX(0, (INDEX(出力表!D:D,10))*AB392/MAX(AC392, Settings!B3)))</f>
        <v>#VALUE!</v>
      </c>
      <c r="AE392">
        <f>MIN(100, MAX(0, 100*BETAINV(乱数表!$K392, MAX(0.00000001, (1/(1+EXP(-(INDEX(係数表!G:G,11) + $B392))))*(EXP(INDEX(係数表!H:H,11) + INDEX(係数表!I:I,11)*LN(INDEX(出力表!C:C,11)+1)))), MAX(0.00000001, (1-(1/(1+EXP(-(INDEX(係数表!G:G,11) + $B392)))))*(EXP(INDEX(係数表!H:H,11) + INDEX(係数表!I:I,11)*LN(INDEX(出力表!C:C,11)+1)))))))</f>
        <v>42.987141496452168</v>
      </c>
      <c r="AF392" t="e">
        <f>MIN(100, MAX(0, (100*(INDEX(出力表!D:D,11))/(EXP(INDEX(係数表!B:B,11) + $C392) + (INDEX(出力表!D:D,11)))) + (乱数表!$W392*(Settings!B12/(((INDEX(出力表!D:D,11))+1)^INDEX(係数表!E:E,11)*INDEX(係数表!F:F,11))))))</f>
        <v>#VALUE!</v>
      </c>
      <c r="AG392" t="e">
        <f>MIN(100, MAX(0, (INDEX(出力表!D:D,11))*AE392/MAX(AF392, Settings!B3)))</f>
        <v>#VALUE!</v>
      </c>
      <c r="AH392">
        <f>MIN(100, MAX(0, 100*BETAINV(乱数表!$L392, MAX(0.00000001, (1/(1+EXP(-(INDEX(係数表!G:G,12) + $B392))))*(EXP(INDEX(係数表!H:H,12) + INDEX(係数表!I:I,12)*LN(INDEX(出力表!C:C,12)+1)))), MAX(0.00000001, (1-(1/(1+EXP(-(INDEX(係数表!G:G,12) + $B392)))))*(EXP(INDEX(係数表!H:H,12) + INDEX(係数表!I:I,12)*LN(INDEX(出力表!C:C,12)+1)))))))</f>
        <v>97.298509522974257</v>
      </c>
      <c r="AI392" t="e">
        <f>MIN(100, MAX(0, (100*(INDEX(出力表!D:D,12))/(EXP(INDEX(係数表!B:B,12) + $C392) + (INDEX(出力表!D:D,12)))) + (乱数表!$X392*(Settings!B12/(((INDEX(出力表!D:D,12))+1)^INDEX(係数表!E:E,12)*INDEX(係数表!F:F,12))))))</f>
        <v>#VALUE!</v>
      </c>
      <c r="AJ392" t="e">
        <f>MIN(100, MAX(0, (INDEX(出力表!D:D,12))*AH392/MAX(AI392, Settings!B3)))</f>
        <v>#VALUE!</v>
      </c>
      <c r="AK392">
        <f>MIN(100, MAX(0, 100*BETAINV(乱数表!$M392, MAX(0.00000001, (1/(1+EXP(-(INDEX(係数表!G:G,13) + $B392))))*(EXP(INDEX(係数表!H:H,13) + INDEX(係数表!I:I,13)*LN(INDEX(出力表!C:C,13)+1)))), MAX(0.00000001, (1-(1/(1+EXP(-(INDEX(係数表!G:G,13) + $B392)))))*(EXP(INDEX(係数表!H:H,13) + INDEX(係数表!I:I,13)*LN(INDEX(出力表!C:C,13)+1)))))))</f>
        <v>86.762774703697843</v>
      </c>
      <c r="AL392" t="e">
        <f>MIN(100, MAX(0, (100*(INDEX(出力表!D:D,13))/(EXP(INDEX(係数表!B:B,13) + $C392) + (INDEX(出力表!D:D,13)))) + (乱数表!$Y392*(Settings!B12/(((INDEX(出力表!D:D,13))+1)^INDEX(係数表!E:E,13)*INDEX(係数表!F:F,13))))))</f>
        <v>#VALUE!</v>
      </c>
      <c r="AM392" t="e">
        <f>MIN(100, MAX(0, (INDEX(出力表!D:D,13))*AK392/MAX(AL392, Settings!B3)))</f>
        <v>#VALUE!</v>
      </c>
      <c r="AN392">
        <f>IF(ISNUMBER(F392), INDEX(出力表!B:B,2)*F392, 0)+IF(ISNUMBER(I392), INDEX(出力表!B:B,3)*I392, 0)+IF(ISNUMBER(L392), INDEX(出力表!B:B,4)*L392, 0)+IF(ISNUMBER(O392), INDEX(出力表!B:B,5)*O392, 0)+IF(ISNUMBER(R392), INDEX(出力表!B:B,6)*R392, 0)+IF(ISNUMBER(U392), INDEX(出力表!B:B,7)*U392, 0)+IF(ISNUMBER(X392), INDEX(出力表!B:B,8)*X392, 0)+IF(ISNUMBER(AA392), INDEX(出力表!B:B,9)*AA392, 0)+IF(ISNUMBER(AD392), INDEX(出力表!B:B,10)*AD392, 0)+IF(ISNUMBER(AG392), INDEX(出力表!B:B,11)*AG392, 0)+IF(ISNUMBER(AJ392), INDEX(出力表!B:B,12)*AJ392, 0)+IF(ISNUMBER(AM392), INDEX(出力表!B:B,13)*AM392, 0)</f>
        <v>0</v>
      </c>
      <c r="AO392">
        <f>IF(ISNUMBER(F392), INDEX(出力表!B:B,2), 0)+IF(ISNUMBER(I392), INDEX(出力表!B:B,3), 0)+IF(ISNUMBER(L392), INDEX(出力表!B:B,4), 0)+IF(ISNUMBER(O392), INDEX(出力表!B:B,5), 0)+IF(ISNUMBER(R392), INDEX(出力表!B:B,6), 0)+IF(ISNUMBER(U392), INDEX(出力表!B:B,7), 0)+IF(ISNUMBER(X392), INDEX(出力表!B:B,8), 0)+IF(ISNUMBER(AA392), INDEX(出力表!B:B,9), 0)+IF(ISNUMBER(AD392), INDEX(出力表!B:B,10), 0)+IF(ISNUMBER(AG392), INDEX(出力表!B:B,11), 0)+IF(ISNUMBER(AJ392), INDEX(出力表!B:B,12), 0)+IF(ISNUMBER(AM392), INDEX(出力表!B:B,13), 0)</f>
        <v>0</v>
      </c>
      <c r="AP392" t="str">
        <f t="shared" si="6"/>
        <v/>
      </c>
    </row>
    <row r="393" spans="1:42" x14ac:dyDescent="0.2">
      <c r="A393">
        <v>392</v>
      </c>
      <c r="B393">
        <f>IF(UPPER(Settings!B4)="TRUE", 乱数表!$Z393*Settings!B10, 0)</f>
        <v>0.14978464737678834</v>
      </c>
      <c r="C393">
        <f>IF(UPPER(Settings!B4)="TRUE", 乱数表!$AA393*Settings!B11, 0)</f>
        <v>-3.0309836857309886E-2</v>
      </c>
      <c r="D393">
        <f>MIN(100, MAX(0, 100*BETAINV(乱数表!$B393, MAX(0.00000001, (1/(1+EXP(-(INDEX(係数表!G:G,2) + $B393))))*(EXP(INDEX(係数表!H:H,2) + INDEX(係数表!I:I,2)*LN(INDEX(出力表!C:C,2)+1)))), MAX(0.00000001, (1-(1/(1+EXP(-(INDEX(係数表!G:G,2) + $B393)))))*(EXP(INDEX(係数表!H:H,2) + INDEX(係数表!I:I,2)*LN(INDEX(出力表!C:C,2)+1)))))))</f>
        <v>90.687917972672224</v>
      </c>
      <c r="E393" t="e">
        <f>MIN(100, MAX(0, (100*(INDEX(出力表!D:D,2))/(EXP(INDEX(係数表!B:B,2) + $C393) + (INDEX(出力表!D:D,2)))) + (乱数表!$N393*(Settings!B12/(((INDEX(出力表!D:D,2))+1)^INDEX(係数表!E:E,2)*INDEX(係数表!F:F,2))))))</f>
        <v>#VALUE!</v>
      </c>
      <c r="F393" t="e">
        <f>MIN(100, MAX(0, (INDEX(出力表!D:D,2))*D393/MAX(E393, Settings!B3)))</f>
        <v>#VALUE!</v>
      </c>
      <c r="G393">
        <f>MIN(100, MAX(0, 100*BETAINV(乱数表!$C393, MAX(0.00000001, (1/(1+EXP(-(INDEX(係数表!G:G,3) + $B393))))*(EXP(INDEX(係数表!H:H,3) + INDEX(係数表!I:I,3)*LN(INDEX(出力表!C:C,3)+1)))), MAX(0.00000001, (1-(1/(1+EXP(-(INDEX(係数表!G:G,3) + $B393)))))*(EXP(INDEX(係数表!H:H,3) + INDEX(係数表!I:I,3)*LN(INDEX(出力表!C:C,3)+1)))))))</f>
        <v>97.361313001124714</v>
      </c>
      <c r="H393" t="e">
        <f>MIN(100, MAX(0, (100*(INDEX(出力表!D:D,3))/(EXP(INDEX(係数表!B:B,3) + $C393) + (INDEX(出力表!D:D,3)))) + (乱数表!$O393*(Settings!B12/(((INDEX(出力表!D:D,3))+1)^INDEX(係数表!E:E,3)*INDEX(係数表!F:F,3))))))</f>
        <v>#VALUE!</v>
      </c>
      <c r="I393" t="e">
        <f>MIN(100, MAX(0, (INDEX(出力表!D:D,3))*G393/MAX(H393, Settings!B3)))</f>
        <v>#VALUE!</v>
      </c>
      <c r="J393">
        <f>MIN(100, MAX(0, 100*BETAINV(乱数表!$D393, MAX(0.00000001, (1/(1+EXP(-(INDEX(係数表!G:G,4) + $B393))))*(EXP(INDEX(係数表!H:H,4) + INDEX(係数表!I:I,4)*LN(INDEX(出力表!C:C,4)+1)))), MAX(0.00000001, (1-(1/(1+EXP(-(INDEX(係数表!G:G,4) + $B393)))))*(EXP(INDEX(係数表!H:H,4) + INDEX(係数表!I:I,4)*LN(INDEX(出力表!C:C,4)+1)))))))</f>
        <v>41.53517714697044</v>
      </c>
      <c r="K393" t="e">
        <f>MIN(100, MAX(0, (100*(INDEX(出力表!D:D,4))/(EXP(INDEX(係数表!B:B,4) + $C393) + (INDEX(出力表!D:D,4)))) + (乱数表!$P393*(Settings!B12/(((INDEX(出力表!D:D,4))+1)^INDEX(係数表!E:E,4)*INDEX(係数表!F:F,4))))))</f>
        <v>#VALUE!</v>
      </c>
      <c r="L393" t="e">
        <f>MIN(100, MAX(0, (INDEX(出力表!D:D,4))*J393/MAX(K393, Settings!B3)))</f>
        <v>#VALUE!</v>
      </c>
      <c r="M393">
        <f>MIN(100, MAX(0, 100*BETAINV(乱数表!$E393, MAX(0.00000001, (1/(1+EXP(-(INDEX(係数表!G:G,5) + $B393))))*(EXP(INDEX(係数表!H:H,5) + INDEX(係数表!I:I,5)*LN(INDEX(出力表!C:C,5)+1)))), MAX(0.00000001, (1-(1/(1+EXP(-(INDEX(係数表!G:G,5) + $B393)))))*(EXP(INDEX(係数表!H:H,5) + INDEX(係数表!I:I,5)*LN(INDEX(出力表!C:C,5)+1)))))))</f>
        <v>86.443439376782564</v>
      </c>
      <c r="N393" t="e">
        <f>MIN(100, MAX(0, (100*(INDEX(出力表!D:D,5))/(EXP(INDEX(係数表!B:B,5) + $C393) + (INDEX(出力表!D:D,5)))) + (乱数表!$Q393*(Settings!B12/(((INDEX(出力表!D:D,5))+1)^INDEX(係数表!E:E,5)*INDEX(係数表!F:F,5))))))</f>
        <v>#VALUE!</v>
      </c>
      <c r="O393" t="e">
        <f>MIN(100, MAX(0, (INDEX(出力表!D:D,5))*M393/MAX(N393, Settings!B3)))</f>
        <v>#VALUE!</v>
      </c>
      <c r="P393">
        <f>MIN(100, MAX(0, 100*BETAINV(乱数表!$F393, MAX(0.00000001, (1/(1+EXP(-(INDEX(係数表!G:G,6) + $B393))))*(EXP(INDEX(係数表!H:H,6) + INDEX(係数表!I:I,6)*LN(INDEX(出力表!C:C,6)+1)))), MAX(0.00000001, (1-(1/(1+EXP(-(INDEX(係数表!G:G,6) + $B393)))))*(EXP(INDEX(係数表!H:H,6) + INDEX(係数表!I:I,6)*LN(INDEX(出力表!C:C,6)+1)))))))</f>
        <v>99.935548771794075</v>
      </c>
      <c r="Q393" t="e">
        <f>MIN(100, MAX(0, (100*(INDEX(出力表!D:D,6))/(EXP(INDEX(係数表!B:B,6) + $C393) + (INDEX(出力表!D:D,6)))) + (乱数表!$R393*(Settings!B12/(((INDEX(出力表!D:D,6))+1)^INDEX(係数表!E:E,6)*INDEX(係数表!F:F,6))))))</f>
        <v>#VALUE!</v>
      </c>
      <c r="R393" t="e">
        <f>MIN(100, MAX(0, (INDEX(出力表!D:D,6))*P393/MAX(Q393, Settings!B3)))</f>
        <v>#VALUE!</v>
      </c>
      <c r="S393">
        <f>MIN(100, MAX(0, 100*BETAINV(乱数表!$G393, MAX(0.00000001, (1/(1+EXP(-(INDEX(係数表!G:G,7) + $B393))))*(EXP(INDEX(係数表!H:H,7) + INDEX(係数表!I:I,7)*LN(INDEX(出力表!C:C,7)+1)))), MAX(0.00000001, (1-(1/(1+EXP(-(INDEX(係数表!G:G,7) + $B393)))))*(EXP(INDEX(係数表!H:H,7) + INDEX(係数表!I:I,7)*LN(INDEX(出力表!C:C,7)+1)))))))</f>
        <v>86.09862870424233</v>
      </c>
      <c r="T393" t="e">
        <f>MIN(100, MAX(0, (100*(INDEX(出力表!D:D,7))/(EXP(INDEX(係数表!B:B,7) + $C393) + (INDEX(出力表!D:D,7)))) + (乱数表!$S393*(Settings!B12/(((INDEX(出力表!D:D,7))+1)^INDEX(係数表!E:E,7)*INDEX(係数表!F:F,7))))))</f>
        <v>#VALUE!</v>
      </c>
      <c r="U393" t="e">
        <f>MIN(100, MAX(0, (INDEX(出力表!D:D,7))*S393/MAX(T393, Settings!B3)))</f>
        <v>#VALUE!</v>
      </c>
      <c r="V393">
        <f>MIN(100, MAX(0, 100*BETAINV(乱数表!$H393, MAX(0.00000001, (1/(1+EXP(-(INDEX(係数表!G:G,8) + $B393))))*(EXP(INDEX(係数表!H:H,8) + INDEX(係数表!I:I,8)*LN(INDEX(出力表!C:C,8)+1)))), MAX(0.00000001, (1-(1/(1+EXP(-(INDEX(係数表!G:G,8) + $B393)))))*(EXP(INDEX(係数表!H:H,8) + INDEX(係数表!I:I,8)*LN(INDEX(出力表!C:C,8)+1)))))))</f>
        <v>86.633495594418122</v>
      </c>
      <c r="W393" t="e">
        <f>MIN(100, MAX(0, (100*(INDEX(出力表!D:D,8))/(EXP(INDEX(係数表!B:B,8) + $C393) + (INDEX(出力表!D:D,8)))) + (乱数表!$T393*(Settings!B12/(((INDEX(出力表!D:D,8))+1)^INDEX(係数表!E:E,8)*INDEX(係数表!F:F,8))))))</f>
        <v>#VALUE!</v>
      </c>
      <c r="X393" t="e">
        <f>MIN(100, MAX(0, (INDEX(出力表!D:D,8))*V393/MAX(W393, Settings!B3)))</f>
        <v>#VALUE!</v>
      </c>
      <c r="Y393">
        <f>MIN(100, MAX(0, 100*BETAINV(乱数表!$I393, MAX(0.00000001, (1/(1+EXP(-(INDEX(係数表!G:G,9) + $B393))))*(EXP(INDEX(係数表!H:H,9) + INDEX(係数表!I:I,9)*LN(INDEX(出力表!C:C,9)+1)))), MAX(0.00000001, (1-(1/(1+EXP(-(INDEX(係数表!G:G,9) + $B393)))))*(EXP(INDEX(係数表!H:H,9) + INDEX(係数表!I:I,9)*LN(INDEX(出力表!C:C,9)+1)))))))</f>
        <v>94.558303618554064</v>
      </c>
      <c r="Z393" t="e">
        <f>MIN(100, MAX(0, (100*(INDEX(出力表!D:D,9))/(EXP(INDEX(係数表!B:B,9) + $C393) + (INDEX(出力表!D:D,9)))) + (乱数表!$U393*(Settings!B12/(((INDEX(出力表!D:D,9))+1)^INDEX(係数表!E:E,9)*INDEX(係数表!F:F,9))))))</f>
        <v>#VALUE!</v>
      </c>
      <c r="AA393" t="e">
        <f>MIN(100, MAX(0, (INDEX(出力表!D:D,9))*Y393/MAX(Z393, Settings!B3)))</f>
        <v>#VALUE!</v>
      </c>
      <c r="AB393">
        <f>MIN(100, MAX(0, 100*BETAINV(乱数表!$J393, MAX(0.00000001, (1/(1+EXP(-(INDEX(係数表!G:G,10) + $B393))))*(EXP(INDEX(係数表!H:H,10) + INDEX(係数表!I:I,10)*LN(INDEX(出力表!C:C,10)+1)))), MAX(0.00000001, (1-(1/(1+EXP(-(INDEX(係数表!G:G,10) + $B393)))))*(EXP(INDEX(係数表!H:H,10) + INDEX(係数表!I:I,10)*LN(INDEX(出力表!C:C,10)+1)))))))</f>
        <v>98.461020764236466</v>
      </c>
      <c r="AC393" t="e">
        <f>MIN(100, MAX(0, (100*(INDEX(出力表!D:D,10))/(EXP(INDEX(係数表!B:B,10) + $C393) + (INDEX(出力表!D:D,10)))) + (乱数表!$V393*(Settings!B12/(((INDEX(出力表!D:D,10))+1)^INDEX(係数表!E:E,10)*INDEX(係数表!F:F,10))))))</f>
        <v>#VALUE!</v>
      </c>
      <c r="AD393" t="e">
        <f>MIN(100, MAX(0, (INDEX(出力表!D:D,10))*AB393/MAX(AC393, Settings!B3)))</f>
        <v>#VALUE!</v>
      </c>
      <c r="AE393">
        <f>MIN(100, MAX(0, 100*BETAINV(乱数表!$K393, MAX(0.00000001, (1/(1+EXP(-(INDEX(係数表!G:G,11) + $B393))))*(EXP(INDEX(係数表!H:H,11) + INDEX(係数表!I:I,11)*LN(INDEX(出力表!C:C,11)+1)))), MAX(0.00000001, (1-(1/(1+EXP(-(INDEX(係数表!G:G,11) + $B393)))))*(EXP(INDEX(係数表!H:H,11) + INDEX(係数表!I:I,11)*LN(INDEX(出力表!C:C,11)+1)))))))</f>
        <v>98.086045666693636</v>
      </c>
      <c r="AF393" t="e">
        <f>MIN(100, MAX(0, (100*(INDEX(出力表!D:D,11))/(EXP(INDEX(係数表!B:B,11) + $C393) + (INDEX(出力表!D:D,11)))) + (乱数表!$W393*(Settings!B12/(((INDEX(出力表!D:D,11))+1)^INDEX(係数表!E:E,11)*INDEX(係数表!F:F,11))))))</f>
        <v>#VALUE!</v>
      </c>
      <c r="AG393" t="e">
        <f>MIN(100, MAX(0, (INDEX(出力表!D:D,11))*AE393/MAX(AF393, Settings!B3)))</f>
        <v>#VALUE!</v>
      </c>
      <c r="AH393">
        <f>MIN(100, MAX(0, 100*BETAINV(乱数表!$L393, MAX(0.00000001, (1/(1+EXP(-(INDEX(係数表!G:G,12) + $B393))))*(EXP(INDEX(係数表!H:H,12) + INDEX(係数表!I:I,12)*LN(INDEX(出力表!C:C,12)+1)))), MAX(0.00000001, (1-(1/(1+EXP(-(INDEX(係数表!G:G,12) + $B393)))))*(EXP(INDEX(係数表!H:H,12) + INDEX(係数表!I:I,12)*LN(INDEX(出力表!C:C,12)+1)))))))</f>
        <v>32.734212541705844</v>
      </c>
      <c r="AI393" t="e">
        <f>MIN(100, MAX(0, (100*(INDEX(出力表!D:D,12))/(EXP(INDEX(係数表!B:B,12) + $C393) + (INDEX(出力表!D:D,12)))) + (乱数表!$X393*(Settings!B12/(((INDEX(出力表!D:D,12))+1)^INDEX(係数表!E:E,12)*INDEX(係数表!F:F,12))))))</f>
        <v>#VALUE!</v>
      </c>
      <c r="AJ393" t="e">
        <f>MIN(100, MAX(0, (INDEX(出力表!D:D,12))*AH393/MAX(AI393, Settings!B3)))</f>
        <v>#VALUE!</v>
      </c>
      <c r="AK393">
        <f>MIN(100, MAX(0, 100*BETAINV(乱数表!$M393, MAX(0.00000001, (1/(1+EXP(-(INDEX(係数表!G:G,13) + $B393))))*(EXP(INDEX(係数表!H:H,13) + INDEX(係数表!I:I,13)*LN(INDEX(出力表!C:C,13)+1)))), MAX(0.00000001, (1-(1/(1+EXP(-(INDEX(係数表!G:G,13) + $B393)))))*(EXP(INDEX(係数表!H:H,13) + INDEX(係数表!I:I,13)*LN(INDEX(出力表!C:C,13)+1)))))))</f>
        <v>99.845218734105345</v>
      </c>
      <c r="AL393" t="e">
        <f>MIN(100, MAX(0, (100*(INDEX(出力表!D:D,13))/(EXP(INDEX(係数表!B:B,13) + $C393) + (INDEX(出力表!D:D,13)))) + (乱数表!$Y393*(Settings!B12/(((INDEX(出力表!D:D,13))+1)^INDEX(係数表!E:E,13)*INDEX(係数表!F:F,13))))))</f>
        <v>#VALUE!</v>
      </c>
      <c r="AM393" t="e">
        <f>MIN(100, MAX(0, (INDEX(出力表!D:D,13))*AK393/MAX(AL393, Settings!B3)))</f>
        <v>#VALUE!</v>
      </c>
      <c r="AN393">
        <f>IF(ISNUMBER(F393), INDEX(出力表!B:B,2)*F393, 0)+IF(ISNUMBER(I393), INDEX(出力表!B:B,3)*I393, 0)+IF(ISNUMBER(L393), INDEX(出力表!B:B,4)*L393, 0)+IF(ISNUMBER(O393), INDEX(出力表!B:B,5)*O393, 0)+IF(ISNUMBER(R393), INDEX(出力表!B:B,6)*R393, 0)+IF(ISNUMBER(U393), INDEX(出力表!B:B,7)*U393, 0)+IF(ISNUMBER(X393), INDEX(出力表!B:B,8)*X393, 0)+IF(ISNUMBER(AA393), INDEX(出力表!B:B,9)*AA393, 0)+IF(ISNUMBER(AD393), INDEX(出力表!B:B,10)*AD393, 0)+IF(ISNUMBER(AG393), INDEX(出力表!B:B,11)*AG393, 0)+IF(ISNUMBER(AJ393), INDEX(出力表!B:B,12)*AJ393, 0)+IF(ISNUMBER(AM393), INDEX(出力表!B:B,13)*AM393, 0)</f>
        <v>0</v>
      </c>
      <c r="AO393">
        <f>IF(ISNUMBER(F393), INDEX(出力表!B:B,2), 0)+IF(ISNUMBER(I393), INDEX(出力表!B:B,3), 0)+IF(ISNUMBER(L393), INDEX(出力表!B:B,4), 0)+IF(ISNUMBER(O393), INDEX(出力表!B:B,5), 0)+IF(ISNUMBER(R393), INDEX(出力表!B:B,6), 0)+IF(ISNUMBER(U393), INDEX(出力表!B:B,7), 0)+IF(ISNUMBER(X393), INDEX(出力表!B:B,8), 0)+IF(ISNUMBER(AA393), INDEX(出力表!B:B,9), 0)+IF(ISNUMBER(AD393), INDEX(出力表!B:B,10), 0)+IF(ISNUMBER(AG393), INDEX(出力表!B:B,11), 0)+IF(ISNUMBER(AJ393), INDEX(出力表!B:B,12), 0)+IF(ISNUMBER(AM393), INDEX(出力表!B:B,13), 0)</f>
        <v>0</v>
      </c>
      <c r="AP393" t="str">
        <f t="shared" si="6"/>
        <v/>
      </c>
    </row>
    <row r="394" spans="1:42" x14ac:dyDescent="0.2">
      <c r="A394">
        <v>393</v>
      </c>
      <c r="B394">
        <f>IF(UPPER(Settings!B4)="TRUE", 乱数表!$Z394*Settings!B10, 0)</f>
        <v>-0.14441579352142825</v>
      </c>
      <c r="C394">
        <f>IF(UPPER(Settings!B4)="TRUE", 乱数表!$AA394*Settings!B11, 0)</f>
        <v>-1.8707317790038574E-2</v>
      </c>
      <c r="D394">
        <f>MIN(100, MAX(0, 100*BETAINV(乱数表!$B394, MAX(0.00000001, (1/(1+EXP(-(INDEX(係数表!G:G,2) + $B394))))*(EXP(INDEX(係数表!H:H,2) + INDEX(係数表!I:I,2)*LN(INDEX(出力表!C:C,2)+1)))), MAX(0.00000001, (1-(1/(1+EXP(-(INDEX(係数表!G:G,2) + $B394)))))*(EXP(INDEX(係数表!H:H,2) + INDEX(係数表!I:I,2)*LN(INDEX(出力表!C:C,2)+1)))))))</f>
        <v>98.417156357270301</v>
      </c>
      <c r="E394" t="e">
        <f>MIN(100, MAX(0, (100*(INDEX(出力表!D:D,2))/(EXP(INDEX(係数表!B:B,2) + $C394) + (INDEX(出力表!D:D,2)))) + (乱数表!$N394*(Settings!B12/(((INDEX(出力表!D:D,2))+1)^INDEX(係数表!E:E,2)*INDEX(係数表!F:F,2))))))</f>
        <v>#VALUE!</v>
      </c>
      <c r="F394" t="e">
        <f>MIN(100, MAX(0, (INDEX(出力表!D:D,2))*D394/MAX(E394, Settings!B3)))</f>
        <v>#VALUE!</v>
      </c>
      <c r="G394">
        <f>MIN(100, MAX(0, 100*BETAINV(乱数表!$C394, MAX(0.00000001, (1/(1+EXP(-(INDEX(係数表!G:G,3) + $B394))))*(EXP(INDEX(係数表!H:H,3) + INDEX(係数表!I:I,3)*LN(INDEX(出力表!C:C,3)+1)))), MAX(0.00000001, (1-(1/(1+EXP(-(INDEX(係数表!G:G,3) + $B394)))))*(EXP(INDEX(係数表!H:H,3) + INDEX(係数表!I:I,3)*LN(INDEX(出力表!C:C,3)+1)))))))</f>
        <v>87.449320759530707</v>
      </c>
      <c r="H394" t="e">
        <f>MIN(100, MAX(0, (100*(INDEX(出力表!D:D,3))/(EXP(INDEX(係数表!B:B,3) + $C394) + (INDEX(出力表!D:D,3)))) + (乱数表!$O394*(Settings!B12/(((INDEX(出力表!D:D,3))+1)^INDEX(係数表!E:E,3)*INDEX(係数表!F:F,3))))))</f>
        <v>#VALUE!</v>
      </c>
      <c r="I394" t="e">
        <f>MIN(100, MAX(0, (INDEX(出力表!D:D,3))*G394/MAX(H394, Settings!B3)))</f>
        <v>#VALUE!</v>
      </c>
      <c r="J394">
        <f>MIN(100, MAX(0, 100*BETAINV(乱数表!$D394, MAX(0.00000001, (1/(1+EXP(-(INDEX(係数表!G:G,4) + $B394))))*(EXP(INDEX(係数表!H:H,4) + INDEX(係数表!I:I,4)*LN(INDEX(出力表!C:C,4)+1)))), MAX(0.00000001, (1-(1/(1+EXP(-(INDEX(係数表!G:G,4) + $B394)))))*(EXP(INDEX(係数表!H:H,4) + INDEX(係数表!I:I,4)*LN(INDEX(出力表!C:C,4)+1)))))))</f>
        <v>78.728292388479787</v>
      </c>
      <c r="K394" t="e">
        <f>MIN(100, MAX(0, (100*(INDEX(出力表!D:D,4))/(EXP(INDEX(係数表!B:B,4) + $C394) + (INDEX(出力表!D:D,4)))) + (乱数表!$P394*(Settings!B12/(((INDEX(出力表!D:D,4))+1)^INDEX(係数表!E:E,4)*INDEX(係数表!F:F,4))))))</f>
        <v>#VALUE!</v>
      </c>
      <c r="L394" t="e">
        <f>MIN(100, MAX(0, (INDEX(出力表!D:D,4))*J394/MAX(K394, Settings!B3)))</f>
        <v>#VALUE!</v>
      </c>
      <c r="M394">
        <f>MIN(100, MAX(0, 100*BETAINV(乱数表!$E394, MAX(0.00000001, (1/(1+EXP(-(INDEX(係数表!G:G,5) + $B394))))*(EXP(INDEX(係数表!H:H,5) + INDEX(係数表!I:I,5)*LN(INDEX(出力表!C:C,5)+1)))), MAX(0.00000001, (1-(1/(1+EXP(-(INDEX(係数表!G:G,5) + $B394)))))*(EXP(INDEX(係数表!H:H,5) + INDEX(係数表!I:I,5)*LN(INDEX(出力表!C:C,5)+1)))))))</f>
        <v>82.384245443510594</v>
      </c>
      <c r="N394" t="e">
        <f>MIN(100, MAX(0, (100*(INDEX(出力表!D:D,5))/(EXP(INDEX(係数表!B:B,5) + $C394) + (INDEX(出力表!D:D,5)))) + (乱数表!$Q394*(Settings!B12/(((INDEX(出力表!D:D,5))+1)^INDEX(係数表!E:E,5)*INDEX(係数表!F:F,5))))))</f>
        <v>#VALUE!</v>
      </c>
      <c r="O394" t="e">
        <f>MIN(100, MAX(0, (INDEX(出力表!D:D,5))*M394/MAX(N394, Settings!B3)))</f>
        <v>#VALUE!</v>
      </c>
      <c r="P394">
        <f>MIN(100, MAX(0, 100*BETAINV(乱数表!$F394, MAX(0.00000001, (1/(1+EXP(-(INDEX(係数表!G:G,6) + $B394))))*(EXP(INDEX(係数表!H:H,6) + INDEX(係数表!I:I,6)*LN(INDEX(出力表!C:C,6)+1)))), MAX(0.00000001, (1-(1/(1+EXP(-(INDEX(係数表!G:G,6) + $B394)))))*(EXP(INDEX(係数表!H:H,6) + INDEX(係数表!I:I,6)*LN(INDEX(出力表!C:C,6)+1)))))))</f>
        <v>87.536546848961592</v>
      </c>
      <c r="Q394" t="e">
        <f>MIN(100, MAX(0, (100*(INDEX(出力表!D:D,6))/(EXP(INDEX(係数表!B:B,6) + $C394) + (INDEX(出力表!D:D,6)))) + (乱数表!$R394*(Settings!B12/(((INDEX(出力表!D:D,6))+1)^INDEX(係数表!E:E,6)*INDEX(係数表!F:F,6))))))</f>
        <v>#VALUE!</v>
      </c>
      <c r="R394" t="e">
        <f>MIN(100, MAX(0, (INDEX(出力表!D:D,6))*P394/MAX(Q394, Settings!B3)))</f>
        <v>#VALUE!</v>
      </c>
      <c r="S394">
        <f>MIN(100, MAX(0, 100*BETAINV(乱数表!$G394, MAX(0.00000001, (1/(1+EXP(-(INDEX(係数表!G:G,7) + $B394))))*(EXP(INDEX(係数表!H:H,7) + INDEX(係数表!I:I,7)*LN(INDEX(出力表!C:C,7)+1)))), MAX(0.00000001, (1-(1/(1+EXP(-(INDEX(係数表!G:G,7) + $B394)))))*(EXP(INDEX(係数表!H:H,7) + INDEX(係数表!I:I,7)*LN(INDEX(出力表!C:C,7)+1)))))))</f>
        <v>32.120345185749507</v>
      </c>
      <c r="T394" t="e">
        <f>MIN(100, MAX(0, (100*(INDEX(出力表!D:D,7))/(EXP(INDEX(係数表!B:B,7) + $C394) + (INDEX(出力表!D:D,7)))) + (乱数表!$S394*(Settings!B12/(((INDEX(出力表!D:D,7))+1)^INDEX(係数表!E:E,7)*INDEX(係数表!F:F,7))))))</f>
        <v>#VALUE!</v>
      </c>
      <c r="U394" t="e">
        <f>MIN(100, MAX(0, (INDEX(出力表!D:D,7))*S394/MAX(T394, Settings!B3)))</f>
        <v>#VALUE!</v>
      </c>
      <c r="V394">
        <f>MIN(100, MAX(0, 100*BETAINV(乱数表!$H394, MAX(0.00000001, (1/(1+EXP(-(INDEX(係数表!G:G,8) + $B394))))*(EXP(INDEX(係数表!H:H,8) + INDEX(係数表!I:I,8)*LN(INDEX(出力表!C:C,8)+1)))), MAX(0.00000001, (1-(1/(1+EXP(-(INDEX(係数表!G:G,8) + $B394)))))*(EXP(INDEX(係数表!H:H,8) + INDEX(係数表!I:I,8)*LN(INDEX(出力表!C:C,8)+1)))))))</f>
        <v>98.390072420204746</v>
      </c>
      <c r="W394" t="e">
        <f>MIN(100, MAX(0, (100*(INDEX(出力表!D:D,8))/(EXP(INDEX(係数表!B:B,8) + $C394) + (INDEX(出力表!D:D,8)))) + (乱数表!$T394*(Settings!B12/(((INDEX(出力表!D:D,8))+1)^INDEX(係数表!E:E,8)*INDEX(係数表!F:F,8))))))</f>
        <v>#VALUE!</v>
      </c>
      <c r="X394" t="e">
        <f>MIN(100, MAX(0, (INDEX(出力表!D:D,8))*V394/MAX(W394, Settings!B3)))</f>
        <v>#VALUE!</v>
      </c>
      <c r="Y394">
        <f>MIN(100, MAX(0, 100*BETAINV(乱数表!$I394, MAX(0.00000001, (1/(1+EXP(-(INDEX(係数表!G:G,9) + $B394))))*(EXP(INDEX(係数表!H:H,9) + INDEX(係数表!I:I,9)*LN(INDEX(出力表!C:C,9)+1)))), MAX(0.00000001, (1-(1/(1+EXP(-(INDEX(係数表!G:G,9) + $B394)))))*(EXP(INDEX(係数表!H:H,9) + INDEX(係数表!I:I,9)*LN(INDEX(出力表!C:C,9)+1)))))))</f>
        <v>98.118914895674777</v>
      </c>
      <c r="Z394" t="e">
        <f>MIN(100, MAX(0, (100*(INDEX(出力表!D:D,9))/(EXP(INDEX(係数表!B:B,9) + $C394) + (INDEX(出力表!D:D,9)))) + (乱数表!$U394*(Settings!B12/(((INDEX(出力表!D:D,9))+1)^INDEX(係数表!E:E,9)*INDEX(係数表!F:F,9))))))</f>
        <v>#VALUE!</v>
      </c>
      <c r="AA394" t="e">
        <f>MIN(100, MAX(0, (INDEX(出力表!D:D,9))*Y394/MAX(Z394, Settings!B3)))</f>
        <v>#VALUE!</v>
      </c>
      <c r="AB394">
        <f>MIN(100, MAX(0, 100*BETAINV(乱数表!$J394, MAX(0.00000001, (1/(1+EXP(-(INDEX(係数表!G:G,10) + $B394))))*(EXP(INDEX(係数表!H:H,10) + INDEX(係数表!I:I,10)*LN(INDEX(出力表!C:C,10)+1)))), MAX(0.00000001, (1-(1/(1+EXP(-(INDEX(係数表!G:G,10) + $B394)))))*(EXP(INDEX(係数表!H:H,10) + INDEX(係数表!I:I,10)*LN(INDEX(出力表!C:C,10)+1)))))))</f>
        <v>93.282091492912983</v>
      </c>
      <c r="AC394" t="e">
        <f>MIN(100, MAX(0, (100*(INDEX(出力表!D:D,10))/(EXP(INDEX(係数表!B:B,10) + $C394) + (INDEX(出力表!D:D,10)))) + (乱数表!$V394*(Settings!B12/(((INDEX(出力表!D:D,10))+1)^INDEX(係数表!E:E,10)*INDEX(係数表!F:F,10))))))</f>
        <v>#VALUE!</v>
      </c>
      <c r="AD394" t="e">
        <f>MIN(100, MAX(0, (INDEX(出力表!D:D,10))*AB394/MAX(AC394, Settings!B3)))</f>
        <v>#VALUE!</v>
      </c>
      <c r="AE394">
        <f>MIN(100, MAX(0, 100*BETAINV(乱数表!$K394, MAX(0.00000001, (1/(1+EXP(-(INDEX(係数表!G:G,11) + $B394))))*(EXP(INDEX(係数表!H:H,11) + INDEX(係数表!I:I,11)*LN(INDEX(出力表!C:C,11)+1)))), MAX(0.00000001, (1-(1/(1+EXP(-(INDEX(係数表!G:G,11) + $B394)))))*(EXP(INDEX(係数表!H:H,11) + INDEX(係数表!I:I,11)*LN(INDEX(出力表!C:C,11)+1)))))))</f>
        <v>76.374112847964398</v>
      </c>
      <c r="AF394" t="e">
        <f>MIN(100, MAX(0, (100*(INDEX(出力表!D:D,11))/(EXP(INDEX(係数表!B:B,11) + $C394) + (INDEX(出力表!D:D,11)))) + (乱数表!$W394*(Settings!B12/(((INDEX(出力表!D:D,11))+1)^INDEX(係数表!E:E,11)*INDEX(係数表!F:F,11))))))</f>
        <v>#VALUE!</v>
      </c>
      <c r="AG394" t="e">
        <f>MIN(100, MAX(0, (INDEX(出力表!D:D,11))*AE394/MAX(AF394, Settings!B3)))</f>
        <v>#VALUE!</v>
      </c>
      <c r="AH394">
        <f>MIN(100, MAX(0, 100*BETAINV(乱数表!$L394, MAX(0.00000001, (1/(1+EXP(-(INDEX(係数表!G:G,12) + $B394))))*(EXP(INDEX(係数表!H:H,12) + INDEX(係数表!I:I,12)*LN(INDEX(出力表!C:C,12)+1)))), MAX(0.00000001, (1-(1/(1+EXP(-(INDEX(係数表!G:G,12) + $B394)))))*(EXP(INDEX(係数表!H:H,12) + INDEX(係数表!I:I,12)*LN(INDEX(出力表!C:C,12)+1)))))))</f>
        <v>85.539689471420218</v>
      </c>
      <c r="AI394" t="e">
        <f>MIN(100, MAX(0, (100*(INDEX(出力表!D:D,12))/(EXP(INDEX(係数表!B:B,12) + $C394) + (INDEX(出力表!D:D,12)))) + (乱数表!$X394*(Settings!B12/(((INDEX(出力表!D:D,12))+1)^INDEX(係数表!E:E,12)*INDEX(係数表!F:F,12))))))</f>
        <v>#VALUE!</v>
      </c>
      <c r="AJ394" t="e">
        <f>MIN(100, MAX(0, (INDEX(出力表!D:D,12))*AH394/MAX(AI394, Settings!B3)))</f>
        <v>#VALUE!</v>
      </c>
      <c r="AK394">
        <f>MIN(100, MAX(0, 100*BETAINV(乱数表!$M394, MAX(0.00000001, (1/(1+EXP(-(INDEX(係数表!G:G,13) + $B394))))*(EXP(INDEX(係数表!H:H,13) + INDEX(係数表!I:I,13)*LN(INDEX(出力表!C:C,13)+1)))), MAX(0.00000001, (1-(1/(1+EXP(-(INDEX(係数表!G:G,13) + $B394)))))*(EXP(INDEX(係数表!H:H,13) + INDEX(係数表!I:I,13)*LN(INDEX(出力表!C:C,13)+1)))))))</f>
        <v>93.365479284536022</v>
      </c>
      <c r="AL394" t="e">
        <f>MIN(100, MAX(0, (100*(INDEX(出力表!D:D,13))/(EXP(INDEX(係数表!B:B,13) + $C394) + (INDEX(出力表!D:D,13)))) + (乱数表!$Y394*(Settings!B12/(((INDEX(出力表!D:D,13))+1)^INDEX(係数表!E:E,13)*INDEX(係数表!F:F,13))))))</f>
        <v>#VALUE!</v>
      </c>
      <c r="AM394" t="e">
        <f>MIN(100, MAX(0, (INDEX(出力表!D:D,13))*AK394/MAX(AL394, Settings!B3)))</f>
        <v>#VALUE!</v>
      </c>
      <c r="AN394">
        <f>IF(ISNUMBER(F394), INDEX(出力表!B:B,2)*F394, 0)+IF(ISNUMBER(I394), INDEX(出力表!B:B,3)*I394, 0)+IF(ISNUMBER(L394), INDEX(出力表!B:B,4)*L394, 0)+IF(ISNUMBER(O394), INDEX(出力表!B:B,5)*O394, 0)+IF(ISNUMBER(R394), INDEX(出力表!B:B,6)*R394, 0)+IF(ISNUMBER(U394), INDEX(出力表!B:B,7)*U394, 0)+IF(ISNUMBER(X394), INDEX(出力表!B:B,8)*X394, 0)+IF(ISNUMBER(AA394), INDEX(出力表!B:B,9)*AA394, 0)+IF(ISNUMBER(AD394), INDEX(出力表!B:B,10)*AD394, 0)+IF(ISNUMBER(AG394), INDEX(出力表!B:B,11)*AG394, 0)+IF(ISNUMBER(AJ394), INDEX(出力表!B:B,12)*AJ394, 0)+IF(ISNUMBER(AM394), INDEX(出力表!B:B,13)*AM394, 0)</f>
        <v>0</v>
      </c>
      <c r="AO394">
        <f>IF(ISNUMBER(F394), INDEX(出力表!B:B,2), 0)+IF(ISNUMBER(I394), INDEX(出力表!B:B,3), 0)+IF(ISNUMBER(L394), INDEX(出力表!B:B,4), 0)+IF(ISNUMBER(O394), INDEX(出力表!B:B,5), 0)+IF(ISNUMBER(R394), INDEX(出力表!B:B,6), 0)+IF(ISNUMBER(U394), INDEX(出力表!B:B,7), 0)+IF(ISNUMBER(X394), INDEX(出力表!B:B,8), 0)+IF(ISNUMBER(AA394), INDEX(出力表!B:B,9), 0)+IF(ISNUMBER(AD394), INDEX(出力表!B:B,10), 0)+IF(ISNUMBER(AG394), INDEX(出力表!B:B,11), 0)+IF(ISNUMBER(AJ394), INDEX(出力表!B:B,12), 0)+IF(ISNUMBER(AM394), INDEX(出力表!B:B,13), 0)</f>
        <v>0</v>
      </c>
      <c r="AP394" t="str">
        <f t="shared" si="6"/>
        <v/>
      </c>
    </row>
    <row r="395" spans="1:42" x14ac:dyDescent="0.2">
      <c r="A395">
        <v>394</v>
      </c>
      <c r="B395">
        <f>IF(UPPER(Settings!B4)="TRUE", 乱数表!$Z395*Settings!B10, 0)</f>
        <v>0.27222740469640311</v>
      </c>
      <c r="C395">
        <f>IF(UPPER(Settings!B4)="TRUE", 乱数表!$AA395*Settings!B11, 0)</f>
        <v>5.9991239038003769E-2</v>
      </c>
      <c r="D395">
        <f>MIN(100, MAX(0, 100*BETAINV(乱数表!$B395, MAX(0.00000001, (1/(1+EXP(-(INDEX(係数表!G:G,2) + $B395))))*(EXP(INDEX(係数表!H:H,2) + INDEX(係数表!I:I,2)*LN(INDEX(出力表!C:C,2)+1)))), MAX(0.00000001, (1-(1/(1+EXP(-(INDEX(係数表!G:G,2) + $B395)))))*(EXP(INDEX(係数表!H:H,2) + INDEX(係数表!I:I,2)*LN(INDEX(出力表!C:C,2)+1)))))))</f>
        <v>99.797368167085182</v>
      </c>
      <c r="E395" t="e">
        <f>MIN(100, MAX(0, (100*(INDEX(出力表!D:D,2))/(EXP(INDEX(係数表!B:B,2) + $C395) + (INDEX(出力表!D:D,2)))) + (乱数表!$N395*(Settings!B12/(((INDEX(出力表!D:D,2))+1)^INDEX(係数表!E:E,2)*INDEX(係数表!F:F,2))))))</f>
        <v>#VALUE!</v>
      </c>
      <c r="F395" t="e">
        <f>MIN(100, MAX(0, (INDEX(出力表!D:D,2))*D395/MAX(E395, Settings!B3)))</f>
        <v>#VALUE!</v>
      </c>
      <c r="G395">
        <f>MIN(100, MAX(0, 100*BETAINV(乱数表!$C395, MAX(0.00000001, (1/(1+EXP(-(INDEX(係数表!G:G,3) + $B395))))*(EXP(INDEX(係数表!H:H,3) + INDEX(係数表!I:I,3)*LN(INDEX(出力表!C:C,3)+1)))), MAX(0.00000001, (1-(1/(1+EXP(-(INDEX(係数表!G:G,3) + $B395)))))*(EXP(INDEX(係数表!H:H,3) + INDEX(係数表!I:I,3)*LN(INDEX(出力表!C:C,3)+1)))))))</f>
        <v>90.937056302588886</v>
      </c>
      <c r="H395" t="e">
        <f>MIN(100, MAX(0, (100*(INDEX(出力表!D:D,3))/(EXP(INDEX(係数表!B:B,3) + $C395) + (INDEX(出力表!D:D,3)))) + (乱数表!$O395*(Settings!B12/(((INDEX(出力表!D:D,3))+1)^INDEX(係数表!E:E,3)*INDEX(係数表!F:F,3))))))</f>
        <v>#VALUE!</v>
      </c>
      <c r="I395" t="e">
        <f>MIN(100, MAX(0, (INDEX(出力表!D:D,3))*G395/MAX(H395, Settings!B3)))</f>
        <v>#VALUE!</v>
      </c>
      <c r="J395">
        <f>MIN(100, MAX(0, 100*BETAINV(乱数表!$D395, MAX(0.00000001, (1/(1+EXP(-(INDEX(係数表!G:G,4) + $B395))))*(EXP(INDEX(係数表!H:H,4) + INDEX(係数表!I:I,4)*LN(INDEX(出力表!C:C,4)+1)))), MAX(0.00000001, (1-(1/(1+EXP(-(INDEX(係数表!G:G,4) + $B395)))))*(EXP(INDEX(係数表!H:H,4) + INDEX(係数表!I:I,4)*LN(INDEX(出力表!C:C,4)+1)))))))</f>
        <v>94.265731700692143</v>
      </c>
      <c r="K395" t="e">
        <f>MIN(100, MAX(0, (100*(INDEX(出力表!D:D,4))/(EXP(INDEX(係数表!B:B,4) + $C395) + (INDEX(出力表!D:D,4)))) + (乱数表!$P395*(Settings!B12/(((INDEX(出力表!D:D,4))+1)^INDEX(係数表!E:E,4)*INDEX(係数表!F:F,4))))))</f>
        <v>#VALUE!</v>
      </c>
      <c r="L395" t="e">
        <f>MIN(100, MAX(0, (INDEX(出力表!D:D,4))*J395/MAX(K395, Settings!B3)))</f>
        <v>#VALUE!</v>
      </c>
      <c r="M395">
        <f>MIN(100, MAX(0, 100*BETAINV(乱数表!$E395, MAX(0.00000001, (1/(1+EXP(-(INDEX(係数表!G:G,5) + $B395))))*(EXP(INDEX(係数表!H:H,5) + INDEX(係数表!I:I,5)*LN(INDEX(出力表!C:C,5)+1)))), MAX(0.00000001, (1-(1/(1+EXP(-(INDEX(係数表!G:G,5) + $B395)))))*(EXP(INDEX(係数表!H:H,5) + INDEX(係数表!I:I,5)*LN(INDEX(出力表!C:C,5)+1)))))))</f>
        <v>93.692639859842814</v>
      </c>
      <c r="N395" t="e">
        <f>MIN(100, MAX(0, (100*(INDEX(出力表!D:D,5))/(EXP(INDEX(係数表!B:B,5) + $C395) + (INDEX(出力表!D:D,5)))) + (乱数表!$Q395*(Settings!B12/(((INDEX(出力表!D:D,5))+1)^INDEX(係数表!E:E,5)*INDEX(係数表!F:F,5))))))</f>
        <v>#VALUE!</v>
      </c>
      <c r="O395" t="e">
        <f>MIN(100, MAX(0, (INDEX(出力表!D:D,5))*M395/MAX(N395, Settings!B3)))</f>
        <v>#VALUE!</v>
      </c>
      <c r="P395">
        <f>MIN(100, MAX(0, 100*BETAINV(乱数表!$F395, MAX(0.00000001, (1/(1+EXP(-(INDEX(係数表!G:G,6) + $B395))))*(EXP(INDEX(係数表!H:H,6) + INDEX(係数表!I:I,6)*LN(INDEX(出力表!C:C,6)+1)))), MAX(0.00000001, (1-(1/(1+EXP(-(INDEX(係数表!G:G,6) + $B395)))))*(EXP(INDEX(係数表!H:H,6) + INDEX(係数表!I:I,6)*LN(INDEX(出力表!C:C,6)+1)))))))</f>
        <v>97.687811644542748</v>
      </c>
      <c r="Q395" t="e">
        <f>MIN(100, MAX(0, (100*(INDEX(出力表!D:D,6))/(EXP(INDEX(係数表!B:B,6) + $C395) + (INDEX(出力表!D:D,6)))) + (乱数表!$R395*(Settings!B12/(((INDEX(出力表!D:D,6))+1)^INDEX(係数表!E:E,6)*INDEX(係数表!F:F,6))))))</f>
        <v>#VALUE!</v>
      </c>
      <c r="R395" t="e">
        <f>MIN(100, MAX(0, (INDEX(出力表!D:D,6))*P395/MAX(Q395, Settings!B3)))</f>
        <v>#VALUE!</v>
      </c>
      <c r="S395">
        <f>MIN(100, MAX(0, 100*BETAINV(乱数表!$G395, MAX(0.00000001, (1/(1+EXP(-(INDEX(係数表!G:G,7) + $B395))))*(EXP(INDEX(係数表!H:H,7) + INDEX(係数表!I:I,7)*LN(INDEX(出力表!C:C,7)+1)))), MAX(0.00000001, (1-(1/(1+EXP(-(INDEX(係数表!G:G,7) + $B395)))))*(EXP(INDEX(係数表!H:H,7) + INDEX(係数表!I:I,7)*LN(INDEX(出力表!C:C,7)+1)))))))</f>
        <v>93.67944495892165</v>
      </c>
      <c r="T395" t="e">
        <f>MIN(100, MAX(0, (100*(INDEX(出力表!D:D,7))/(EXP(INDEX(係数表!B:B,7) + $C395) + (INDEX(出力表!D:D,7)))) + (乱数表!$S395*(Settings!B12/(((INDEX(出力表!D:D,7))+1)^INDEX(係数表!E:E,7)*INDEX(係数表!F:F,7))))))</f>
        <v>#VALUE!</v>
      </c>
      <c r="U395" t="e">
        <f>MIN(100, MAX(0, (INDEX(出力表!D:D,7))*S395/MAX(T395, Settings!B3)))</f>
        <v>#VALUE!</v>
      </c>
      <c r="V395">
        <f>MIN(100, MAX(0, 100*BETAINV(乱数表!$H395, MAX(0.00000001, (1/(1+EXP(-(INDEX(係数表!G:G,8) + $B395))))*(EXP(INDEX(係数表!H:H,8) + INDEX(係数表!I:I,8)*LN(INDEX(出力表!C:C,8)+1)))), MAX(0.00000001, (1-(1/(1+EXP(-(INDEX(係数表!G:G,8) + $B395)))))*(EXP(INDEX(係数表!H:H,8) + INDEX(係数表!I:I,8)*LN(INDEX(出力表!C:C,8)+1)))))))</f>
        <v>86.485796897260698</v>
      </c>
      <c r="W395" t="e">
        <f>MIN(100, MAX(0, (100*(INDEX(出力表!D:D,8))/(EXP(INDEX(係数表!B:B,8) + $C395) + (INDEX(出力表!D:D,8)))) + (乱数表!$T395*(Settings!B12/(((INDEX(出力表!D:D,8))+1)^INDEX(係数表!E:E,8)*INDEX(係数表!F:F,8))))))</f>
        <v>#VALUE!</v>
      </c>
      <c r="X395" t="e">
        <f>MIN(100, MAX(0, (INDEX(出力表!D:D,8))*V395/MAX(W395, Settings!B3)))</f>
        <v>#VALUE!</v>
      </c>
      <c r="Y395">
        <f>MIN(100, MAX(0, 100*BETAINV(乱数表!$I395, MAX(0.00000001, (1/(1+EXP(-(INDEX(係数表!G:G,9) + $B395))))*(EXP(INDEX(係数表!H:H,9) + INDEX(係数表!I:I,9)*LN(INDEX(出力表!C:C,9)+1)))), MAX(0.00000001, (1-(1/(1+EXP(-(INDEX(係数表!G:G,9) + $B395)))))*(EXP(INDEX(係数表!H:H,9) + INDEX(係数表!I:I,9)*LN(INDEX(出力表!C:C,9)+1)))))))</f>
        <v>99.637368716374013</v>
      </c>
      <c r="Z395" t="e">
        <f>MIN(100, MAX(0, (100*(INDEX(出力表!D:D,9))/(EXP(INDEX(係数表!B:B,9) + $C395) + (INDEX(出力表!D:D,9)))) + (乱数表!$U395*(Settings!B12/(((INDEX(出力表!D:D,9))+1)^INDEX(係数表!E:E,9)*INDEX(係数表!F:F,9))))))</f>
        <v>#VALUE!</v>
      </c>
      <c r="AA395" t="e">
        <f>MIN(100, MAX(0, (INDEX(出力表!D:D,9))*Y395/MAX(Z395, Settings!B3)))</f>
        <v>#VALUE!</v>
      </c>
      <c r="AB395">
        <f>MIN(100, MAX(0, 100*BETAINV(乱数表!$J395, MAX(0.00000001, (1/(1+EXP(-(INDEX(係数表!G:G,10) + $B395))))*(EXP(INDEX(係数表!H:H,10) + INDEX(係数表!I:I,10)*LN(INDEX(出力表!C:C,10)+1)))), MAX(0.00000001, (1-(1/(1+EXP(-(INDEX(係数表!G:G,10) + $B395)))))*(EXP(INDEX(係数表!H:H,10) + INDEX(係数表!I:I,10)*LN(INDEX(出力表!C:C,10)+1)))))))</f>
        <v>83.213462661752686</v>
      </c>
      <c r="AC395" t="e">
        <f>MIN(100, MAX(0, (100*(INDEX(出力表!D:D,10))/(EXP(INDEX(係数表!B:B,10) + $C395) + (INDEX(出力表!D:D,10)))) + (乱数表!$V395*(Settings!B12/(((INDEX(出力表!D:D,10))+1)^INDEX(係数表!E:E,10)*INDEX(係数表!F:F,10))))))</f>
        <v>#VALUE!</v>
      </c>
      <c r="AD395" t="e">
        <f>MIN(100, MAX(0, (INDEX(出力表!D:D,10))*AB395/MAX(AC395, Settings!B3)))</f>
        <v>#VALUE!</v>
      </c>
      <c r="AE395">
        <f>MIN(100, MAX(0, 100*BETAINV(乱数表!$K395, MAX(0.00000001, (1/(1+EXP(-(INDEX(係数表!G:G,11) + $B395))))*(EXP(INDEX(係数表!H:H,11) + INDEX(係数表!I:I,11)*LN(INDEX(出力表!C:C,11)+1)))), MAX(0.00000001, (1-(1/(1+EXP(-(INDEX(係数表!G:G,11) + $B395)))))*(EXP(INDEX(係数表!H:H,11) + INDEX(係数表!I:I,11)*LN(INDEX(出力表!C:C,11)+1)))))))</f>
        <v>78.981361969905421</v>
      </c>
      <c r="AF395" t="e">
        <f>MIN(100, MAX(0, (100*(INDEX(出力表!D:D,11))/(EXP(INDEX(係数表!B:B,11) + $C395) + (INDEX(出力表!D:D,11)))) + (乱数表!$W395*(Settings!B12/(((INDEX(出力表!D:D,11))+1)^INDEX(係数表!E:E,11)*INDEX(係数表!F:F,11))))))</f>
        <v>#VALUE!</v>
      </c>
      <c r="AG395" t="e">
        <f>MIN(100, MAX(0, (INDEX(出力表!D:D,11))*AE395/MAX(AF395, Settings!B3)))</f>
        <v>#VALUE!</v>
      </c>
      <c r="AH395">
        <f>MIN(100, MAX(0, 100*BETAINV(乱数表!$L395, MAX(0.00000001, (1/(1+EXP(-(INDEX(係数表!G:G,12) + $B395))))*(EXP(INDEX(係数表!H:H,12) + INDEX(係数表!I:I,12)*LN(INDEX(出力表!C:C,12)+1)))), MAX(0.00000001, (1-(1/(1+EXP(-(INDEX(係数表!G:G,12) + $B395)))))*(EXP(INDEX(係数表!H:H,12) + INDEX(係数表!I:I,12)*LN(INDEX(出力表!C:C,12)+1)))))))</f>
        <v>96.944078912686308</v>
      </c>
      <c r="AI395" t="e">
        <f>MIN(100, MAX(0, (100*(INDEX(出力表!D:D,12))/(EXP(INDEX(係数表!B:B,12) + $C395) + (INDEX(出力表!D:D,12)))) + (乱数表!$X395*(Settings!B12/(((INDEX(出力表!D:D,12))+1)^INDEX(係数表!E:E,12)*INDEX(係数表!F:F,12))))))</f>
        <v>#VALUE!</v>
      </c>
      <c r="AJ395" t="e">
        <f>MIN(100, MAX(0, (INDEX(出力表!D:D,12))*AH395/MAX(AI395, Settings!B3)))</f>
        <v>#VALUE!</v>
      </c>
      <c r="AK395">
        <f>MIN(100, MAX(0, 100*BETAINV(乱数表!$M395, MAX(0.00000001, (1/(1+EXP(-(INDEX(係数表!G:G,13) + $B395))))*(EXP(INDEX(係数表!H:H,13) + INDEX(係数表!I:I,13)*LN(INDEX(出力表!C:C,13)+1)))), MAX(0.00000001, (1-(1/(1+EXP(-(INDEX(係数表!G:G,13) + $B395)))))*(EXP(INDEX(係数表!H:H,13) + INDEX(係数表!I:I,13)*LN(INDEX(出力表!C:C,13)+1)))))))</f>
        <v>96.759719377264005</v>
      </c>
      <c r="AL395" t="e">
        <f>MIN(100, MAX(0, (100*(INDEX(出力表!D:D,13))/(EXP(INDEX(係数表!B:B,13) + $C395) + (INDEX(出力表!D:D,13)))) + (乱数表!$Y395*(Settings!B12/(((INDEX(出力表!D:D,13))+1)^INDEX(係数表!E:E,13)*INDEX(係数表!F:F,13))))))</f>
        <v>#VALUE!</v>
      </c>
      <c r="AM395" t="e">
        <f>MIN(100, MAX(0, (INDEX(出力表!D:D,13))*AK395/MAX(AL395, Settings!B3)))</f>
        <v>#VALUE!</v>
      </c>
      <c r="AN395">
        <f>IF(ISNUMBER(F395), INDEX(出力表!B:B,2)*F395, 0)+IF(ISNUMBER(I395), INDEX(出力表!B:B,3)*I395, 0)+IF(ISNUMBER(L395), INDEX(出力表!B:B,4)*L395, 0)+IF(ISNUMBER(O395), INDEX(出力表!B:B,5)*O395, 0)+IF(ISNUMBER(R395), INDEX(出力表!B:B,6)*R395, 0)+IF(ISNUMBER(U395), INDEX(出力表!B:B,7)*U395, 0)+IF(ISNUMBER(X395), INDEX(出力表!B:B,8)*X395, 0)+IF(ISNUMBER(AA395), INDEX(出力表!B:B,9)*AA395, 0)+IF(ISNUMBER(AD395), INDEX(出力表!B:B,10)*AD395, 0)+IF(ISNUMBER(AG395), INDEX(出力表!B:B,11)*AG395, 0)+IF(ISNUMBER(AJ395), INDEX(出力表!B:B,12)*AJ395, 0)+IF(ISNUMBER(AM395), INDEX(出力表!B:B,13)*AM395, 0)</f>
        <v>0</v>
      </c>
      <c r="AO395">
        <f>IF(ISNUMBER(F395), INDEX(出力表!B:B,2), 0)+IF(ISNUMBER(I395), INDEX(出力表!B:B,3), 0)+IF(ISNUMBER(L395), INDEX(出力表!B:B,4), 0)+IF(ISNUMBER(O395), INDEX(出力表!B:B,5), 0)+IF(ISNUMBER(R395), INDEX(出力表!B:B,6), 0)+IF(ISNUMBER(U395), INDEX(出力表!B:B,7), 0)+IF(ISNUMBER(X395), INDEX(出力表!B:B,8), 0)+IF(ISNUMBER(AA395), INDEX(出力表!B:B,9), 0)+IF(ISNUMBER(AD395), INDEX(出力表!B:B,10), 0)+IF(ISNUMBER(AG395), INDEX(出力表!B:B,11), 0)+IF(ISNUMBER(AJ395), INDEX(出力表!B:B,12), 0)+IF(ISNUMBER(AM395), INDEX(出力表!B:B,13), 0)</f>
        <v>0</v>
      </c>
      <c r="AP395" t="str">
        <f t="shared" si="6"/>
        <v/>
      </c>
    </row>
    <row r="396" spans="1:42" x14ac:dyDescent="0.2">
      <c r="A396">
        <v>395</v>
      </c>
      <c r="B396">
        <f>IF(UPPER(Settings!B4)="TRUE", 乱数表!$Z396*Settings!B10, 0)</f>
        <v>0.37630237018813201</v>
      </c>
      <c r="C396">
        <f>IF(UPPER(Settings!B4)="TRUE", 乱数表!$AA396*Settings!B11, 0)</f>
        <v>1.2788055780540236E-2</v>
      </c>
      <c r="D396">
        <f>MIN(100, MAX(0, 100*BETAINV(乱数表!$B396, MAX(0.00000001, (1/(1+EXP(-(INDEX(係数表!G:G,2) + $B396))))*(EXP(INDEX(係数表!H:H,2) + INDEX(係数表!I:I,2)*LN(INDEX(出力表!C:C,2)+1)))), MAX(0.00000001, (1-(1/(1+EXP(-(INDEX(係数表!G:G,2) + $B396)))))*(EXP(INDEX(係数表!H:H,2) + INDEX(係数表!I:I,2)*LN(INDEX(出力表!C:C,2)+1)))))))</f>
        <v>79.978433350644337</v>
      </c>
      <c r="E396" t="e">
        <f>MIN(100, MAX(0, (100*(INDEX(出力表!D:D,2))/(EXP(INDEX(係数表!B:B,2) + $C396) + (INDEX(出力表!D:D,2)))) + (乱数表!$N396*(Settings!B12/(((INDEX(出力表!D:D,2))+1)^INDEX(係数表!E:E,2)*INDEX(係数表!F:F,2))))))</f>
        <v>#VALUE!</v>
      </c>
      <c r="F396" t="e">
        <f>MIN(100, MAX(0, (INDEX(出力表!D:D,2))*D396/MAX(E396, Settings!B3)))</f>
        <v>#VALUE!</v>
      </c>
      <c r="G396">
        <f>MIN(100, MAX(0, 100*BETAINV(乱数表!$C396, MAX(0.00000001, (1/(1+EXP(-(INDEX(係数表!G:G,3) + $B396))))*(EXP(INDEX(係数表!H:H,3) + INDEX(係数表!I:I,3)*LN(INDEX(出力表!C:C,3)+1)))), MAX(0.00000001, (1-(1/(1+EXP(-(INDEX(係数表!G:G,3) + $B396)))))*(EXP(INDEX(係数表!H:H,3) + INDEX(係数表!I:I,3)*LN(INDEX(出力表!C:C,3)+1)))))))</f>
        <v>94.674946633082101</v>
      </c>
      <c r="H396" t="e">
        <f>MIN(100, MAX(0, (100*(INDEX(出力表!D:D,3))/(EXP(INDEX(係数表!B:B,3) + $C396) + (INDEX(出力表!D:D,3)))) + (乱数表!$O396*(Settings!B12/(((INDEX(出力表!D:D,3))+1)^INDEX(係数表!E:E,3)*INDEX(係数表!F:F,3))))))</f>
        <v>#VALUE!</v>
      </c>
      <c r="I396" t="e">
        <f>MIN(100, MAX(0, (INDEX(出力表!D:D,3))*G396/MAX(H396, Settings!B3)))</f>
        <v>#VALUE!</v>
      </c>
      <c r="J396">
        <f>MIN(100, MAX(0, 100*BETAINV(乱数表!$D396, MAX(0.00000001, (1/(1+EXP(-(INDEX(係数表!G:G,4) + $B396))))*(EXP(INDEX(係数表!H:H,4) + INDEX(係数表!I:I,4)*LN(INDEX(出力表!C:C,4)+1)))), MAX(0.00000001, (1-(1/(1+EXP(-(INDEX(係数表!G:G,4) + $B396)))))*(EXP(INDEX(係数表!H:H,4) + INDEX(係数表!I:I,4)*LN(INDEX(出力表!C:C,4)+1)))))))</f>
        <v>99.960282990007016</v>
      </c>
      <c r="K396" t="e">
        <f>MIN(100, MAX(0, (100*(INDEX(出力表!D:D,4))/(EXP(INDEX(係数表!B:B,4) + $C396) + (INDEX(出力表!D:D,4)))) + (乱数表!$P396*(Settings!B12/(((INDEX(出力表!D:D,4))+1)^INDEX(係数表!E:E,4)*INDEX(係数表!F:F,4))))))</f>
        <v>#VALUE!</v>
      </c>
      <c r="L396" t="e">
        <f>MIN(100, MAX(0, (INDEX(出力表!D:D,4))*J396/MAX(K396, Settings!B3)))</f>
        <v>#VALUE!</v>
      </c>
      <c r="M396">
        <f>MIN(100, MAX(0, 100*BETAINV(乱数表!$E396, MAX(0.00000001, (1/(1+EXP(-(INDEX(係数表!G:G,5) + $B396))))*(EXP(INDEX(係数表!H:H,5) + INDEX(係数表!I:I,5)*LN(INDEX(出力表!C:C,5)+1)))), MAX(0.00000001, (1-(1/(1+EXP(-(INDEX(係数表!G:G,5) + $B396)))))*(EXP(INDEX(係数表!H:H,5) + INDEX(係数表!I:I,5)*LN(INDEX(出力表!C:C,5)+1)))))))</f>
        <v>93.318121093843018</v>
      </c>
      <c r="N396" t="e">
        <f>MIN(100, MAX(0, (100*(INDEX(出力表!D:D,5))/(EXP(INDEX(係数表!B:B,5) + $C396) + (INDEX(出力表!D:D,5)))) + (乱数表!$Q396*(Settings!B12/(((INDEX(出力表!D:D,5))+1)^INDEX(係数表!E:E,5)*INDEX(係数表!F:F,5))))))</f>
        <v>#VALUE!</v>
      </c>
      <c r="O396" t="e">
        <f>MIN(100, MAX(0, (INDEX(出力表!D:D,5))*M396/MAX(N396, Settings!B3)))</f>
        <v>#VALUE!</v>
      </c>
      <c r="P396">
        <f>MIN(100, MAX(0, 100*BETAINV(乱数表!$F396, MAX(0.00000001, (1/(1+EXP(-(INDEX(係数表!G:G,6) + $B396))))*(EXP(INDEX(係数表!H:H,6) + INDEX(係数表!I:I,6)*LN(INDEX(出力表!C:C,6)+1)))), MAX(0.00000001, (1-(1/(1+EXP(-(INDEX(係数表!G:G,6) + $B396)))))*(EXP(INDEX(係数表!H:H,6) + INDEX(係数表!I:I,6)*LN(INDEX(出力表!C:C,6)+1)))))))</f>
        <v>82.220258808471812</v>
      </c>
      <c r="Q396" t="e">
        <f>MIN(100, MAX(0, (100*(INDEX(出力表!D:D,6))/(EXP(INDEX(係数表!B:B,6) + $C396) + (INDEX(出力表!D:D,6)))) + (乱数表!$R396*(Settings!B12/(((INDEX(出力表!D:D,6))+1)^INDEX(係数表!E:E,6)*INDEX(係数表!F:F,6))))))</f>
        <v>#VALUE!</v>
      </c>
      <c r="R396" t="e">
        <f>MIN(100, MAX(0, (INDEX(出力表!D:D,6))*P396/MAX(Q396, Settings!B3)))</f>
        <v>#VALUE!</v>
      </c>
      <c r="S396">
        <f>MIN(100, MAX(0, 100*BETAINV(乱数表!$G396, MAX(0.00000001, (1/(1+EXP(-(INDEX(係数表!G:G,7) + $B396))))*(EXP(INDEX(係数表!H:H,7) + INDEX(係数表!I:I,7)*LN(INDEX(出力表!C:C,7)+1)))), MAX(0.00000001, (1-(1/(1+EXP(-(INDEX(係数表!G:G,7) + $B396)))))*(EXP(INDEX(係数表!H:H,7) + INDEX(係数表!I:I,7)*LN(INDEX(出力表!C:C,7)+1)))))))</f>
        <v>98.036386808209784</v>
      </c>
      <c r="T396" t="e">
        <f>MIN(100, MAX(0, (100*(INDEX(出力表!D:D,7))/(EXP(INDEX(係数表!B:B,7) + $C396) + (INDEX(出力表!D:D,7)))) + (乱数表!$S396*(Settings!B12/(((INDEX(出力表!D:D,7))+1)^INDEX(係数表!E:E,7)*INDEX(係数表!F:F,7))))))</f>
        <v>#VALUE!</v>
      </c>
      <c r="U396" t="e">
        <f>MIN(100, MAX(0, (INDEX(出力表!D:D,7))*S396/MAX(T396, Settings!B3)))</f>
        <v>#VALUE!</v>
      </c>
      <c r="V396">
        <f>MIN(100, MAX(0, 100*BETAINV(乱数表!$H396, MAX(0.00000001, (1/(1+EXP(-(INDEX(係数表!G:G,8) + $B396))))*(EXP(INDEX(係数表!H:H,8) + INDEX(係数表!I:I,8)*LN(INDEX(出力表!C:C,8)+1)))), MAX(0.00000001, (1-(1/(1+EXP(-(INDEX(係数表!G:G,8) + $B396)))))*(EXP(INDEX(係数表!H:H,8) + INDEX(係数表!I:I,8)*LN(INDEX(出力表!C:C,8)+1)))))))</f>
        <v>95.904187087576105</v>
      </c>
      <c r="W396" t="e">
        <f>MIN(100, MAX(0, (100*(INDEX(出力表!D:D,8))/(EXP(INDEX(係数表!B:B,8) + $C396) + (INDEX(出力表!D:D,8)))) + (乱数表!$T396*(Settings!B12/(((INDEX(出力表!D:D,8))+1)^INDEX(係数表!E:E,8)*INDEX(係数表!F:F,8))))))</f>
        <v>#VALUE!</v>
      </c>
      <c r="X396" t="e">
        <f>MIN(100, MAX(0, (INDEX(出力表!D:D,8))*V396/MAX(W396, Settings!B3)))</f>
        <v>#VALUE!</v>
      </c>
      <c r="Y396">
        <f>MIN(100, MAX(0, 100*BETAINV(乱数表!$I396, MAX(0.00000001, (1/(1+EXP(-(INDEX(係数表!G:G,9) + $B396))))*(EXP(INDEX(係数表!H:H,9) + INDEX(係数表!I:I,9)*LN(INDEX(出力表!C:C,9)+1)))), MAX(0.00000001, (1-(1/(1+EXP(-(INDEX(係数表!G:G,9) + $B396)))))*(EXP(INDEX(係数表!H:H,9) + INDEX(係数表!I:I,9)*LN(INDEX(出力表!C:C,9)+1)))))))</f>
        <v>95.730674883156567</v>
      </c>
      <c r="Z396" t="e">
        <f>MIN(100, MAX(0, (100*(INDEX(出力表!D:D,9))/(EXP(INDEX(係数表!B:B,9) + $C396) + (INDEX(出力表!D:D,9)))) + (乱数表!$U396*(Settings!B12/(((INDEX(出力表!D:D,9))+1)^INDEX(係数表!E:E,9)*INDEX(係数表!F:F,9))))))</f>
        <v>#VALUE!</v>
      </c>
      <c r="AA396" t="e">
        <f>MIN(100, MAX(0, (INDEX(出力表!D:D,9))*Y396/MAX(Z396, Settings!B3)))</f>
        <v>#VALUE!</v>
      </c>
      <c r="AB396">
        <f>MIN(100, MAX(0, 100*BETAINV(乱数表!$J396, MAX(0.00000001, (1/(1+EXP(-(INDEX(係数表!G:G,10) + $B396))))*(EXP(INDEX(係数表!H:H,10) + INDEX(係数表!I:I,10)*LN(INDEX(出力表!C:C,10)+1)))), MAX(0.00000001, (1-(1/(1+EXP(-(INDEX(係数表!G:G,10) + $B396)))))*(EXP(INDEX(係数表!H:H,10) + INDEX(係数表!I:I,10)*LN(INDEX(出力表!C:C,10)+1)))))))</f>
        <v>90.126340227263398</v>
      </c>
      <c r="AC396" t="e">
        <f>MIN(100, MAX(0, (100*(INDEX(出力表!D:D,10))/(EXP(INDEX(係数表!B:B,10) + $C396) + (INDEX(出力表!D:D,10)))) + (乱数表!$V396*(Settings!B12/(((INDEX(出力表!D:D,10))+1)^INDEX(係数表!E:E,10)*INDEX(係数表!F:F,10))))))</f>
        <v>#VALUE!</v>
      </c>
      <c r="AD396" t="e">
        <f>MIN(100, MAX(0, (INDEX(出力表!D:D,10))*AB396/MAX(AC396, Settings!B3)))</f>
        <v>#VALUE!</v>
      </c>
      <c r="AE396">
        <f>MIN(100, MAX(0, 100*BETAINV(乱数表!$K396, MAX(0.00000001, (1/(1+EXP(-(INDEX(係数表!G:G,11) + $B396))))*(EXP(INDEX(係数表!H:H,11) + INDEX(係数表!I:I,11)*LN(INDEX(出力表!C:C,11)+1)))), MAX(0.00000001, (1-(1/(1+EXP(-(INDEX(係数表!G:G,11) + $B396)))))*(EXP(INDEX(係数表!H:H,11) + INDEX(係数表!I:I,11)*LN(INDEX(出力表!C:C,11)+1)))))))</f>
        <v>98.817253562174201</v>
      </c>
      <c r="AF396" t="e">
        <f>MIN(100, MAX(0, (100*(INDEX(出力表!D:D,11))/(EXP(INDEX(係数表!B:B,11) + $C396) + (INDEX(出力表!D:D,11)))) + (乱数表!$W396*(Settings!B12/(((INDEX(出力表!D:D,11))+1)^INDEX(係数表!E:E,11)*INDEX(係数表!F:F,11))))))</f>
        <v>#VALUE!</v>
      </c>
      <c r="AG396" t="e">
        <f>MIN(100, MAX(0, (INDEX(出力表!D:D,11))*AE396/MAX(AF396, Settings!B3)))</f>
        <v>#VALUE!</v>
      </c>
      <c r="AH396">
        <f>MIN(100, MAX(0, 100*BETAINV(乱数表!$L396, MAX(0.00000001, (1/(1+EXP(-(INDEX(係数表!G:G,12) + $B396))))*(EXP(INDEX(係数表!H:H,12) + INDEX(係数表!I:I,12)*LN(INDEX(出力表!C:C,12)+1)))), MAX(0.00000001, (1-(1/(1+EXP(-(INDEX(係数表!G:G,12) + $B396)))))*(EXP(INDEX(係数表!H:H,12) + INDEX(係数表!I:I,12)*LN(INDEX(出力表!C:C,12)+1)))))))</f>
        <v>99.969572368856021</v>
      </c>
      <c r="AI396" t="e">
        <f>MIN(100, MAX(0, (100*(INDEX(出力表!D:D,12))/(EXP(INDEX(係数表!B:B,12) + $C396) + (INDEX(出力表!D:D,12)))) + (乱数表!$X396*(Settings!B12/(((INDEX(出力表!D:D,12))+1)^INDEX(係数表!E:E,12)*INDEX(係数表!F:F,12))))))</f>
        <v>#VALUE!</v>
      </c>
      <c r="AJ396" t="e">
        <f>MIN(100, MAX(0, (INDEX(出力表!D:D,12))*AH396/MAX(AI396, Settings!B3)))</f>
        <v>#VALUE!</v>
      </c>
      <c r="AK396">
        <f>MIN(100, MAX(0, 100*BETAINV(乱数表!$M396, MAX(0.00000001, (1/(1+EXP(-(INDEX(係数表!G:G,13) + $B396))))*(EXP(INDEX(係数表!H:H,13) + INDEX(係数表!I:I,13)*LN(INDEX(出力表!C:C,13)+1)))), MAX(0.00000001, (1-(1/(1+EXP(-(INDEX(係数表!G:G,13) + $B396)))))*(EXP(INDEX(係数表!H:H,13) + INDEX(係数表!I:I,13)*LN(INDEX(出力表!C:C,13)+1)))))))</f>
        <v>99.911625357459883</v>
      </c>
      <c r="AL396" t="e">
        <f>MIN(100, MAX(0, (100*(INDEX(出力表!D:D,13))/(EXP(INDEX(係数表!B:B,13) + $C396) + (INDEX(出力表!D:D,13)))) + (乱数表!$Y396*(Settings!B12/(((INDEX(出力表!D:D,13))+1)^INDEX(係数表!E:E,13)*INDEX(係数表!F:F,13))))))</f>
        <v>#VALUE!</v>
      </c>
      <c r="AM396" t="e">
        <f>MIN(100, MAX(0, (INDEX(出力表!D:D,13))*AK396/MAX(AL396, Settings!B3)))</f>
        <v>#VALUE!</v>
      </c>
      <c r="AN396">
        <f>IF(ISNUMBER(F396), INDEX(出力表!B:B,2)*F396, 0)+IF(ISNUMBER(I396), INDEX(出力表!B:B,3)*I396, 0)+IF(ISNUMBER(L396), INDEX(出力表!B:B,4)*L396, 0)+IF(ISNUMBER(O396), INDEX(出力表!B:B,5)*O396, 0)+IF(ISNUMBER(R396), INDEX(出力表!B:B,6)*R396, 0)+IF(ISNUMBER(U396), INDEX(出力表!B:B,7)*U396, 0)+IF(ISNUMBER(X396), INDEX(出力表!B:B,8)*X396, 0)+IF(ISNUMBER(AA396), INDEX(出力表!B:B,9)*AA396, 0)+IF(ISNUMBER(AD396), INDEX(出力表!B:B,10)*AD396, 0)+IF(ISNUMBER(AG396), INDEX(出力表!B:B,11)*AG396, 0)+IF(ISNUMBER(AJ396), INDEX(出力表!B:B,12)*AJ396, 0)+IF(ISNUMBER(AM396), INDEX(出力表!B:B,13)*AM396, 0)</f>
        <v>0</v>
      </c>
      <c r="AO396">
        <f>IF(ISNUMBER(F396), INDEX(出力表!B:B,2), 0)+IF(ISNUMBER(I396), INDEX(出力表!B:B,3), 0)+IF(ISNUMBER(L396), INDEX(出力表!B:B,4), 0)+IF(ISNUMBER(O396), INDEX(出力表!B:B,5), 0)+IF(ISNUMBER(R396), INDEX(出力表!B:B,6), 0)+IF(ISNUMBER(U396), INDEX(出力表!B:B,7), 0)+IF(ISNUMBER(X396), INDEX(出力表!B:B,8), 0)+IF(ISNUMBER(AA396), INDEX(出力表!B:B,9), 0)+IF(ISNUMBER(AD396), INDEX(出力表!B:B,10), 0)+IF(ISNUMBER(AG396), INDEX(出力表!B:B,11), 0)+IF(ISNUMBER(AJ396), INDEX(出力表!B:B,12), 0)+IF(ISNUMBER(AM396), INDEX(出力表!B:B,13), 0)</f>
        <v>0</v>
      </c>
      <c r="AP396" t="str">
        <f t="shared" si="6"/>
        <v/>
      </c>
    </row>
    <row r="397" spans="1:42" x14ac:dyDescent="0.2">
      <c r="A397">
        <v>396</v>
      </c>
      <c r="B397">
        <f>IF(UPPER(Settings!B4)="TRUE", 乱数表!$Z397*Settings!B10, 0)</f>
        <v>0.48787044499730459</v>
      </c>
      <c r="C397">
        <f>IF(UPPER(Settings!B4)="TRUE", 乱数表!$AA397*Settings!B11, 0)</f>
        <v>3.1238980127443347E-2</v>
      </c>
      <c r="D397">
        <f>MIN(100, MAX(0, 100*BETAINV(乱数表!$B397, MAX(0.00000001, (1/(1+EXP(-(INDEX(係数表!G:G,2) + $B397))))*(EXP(INDEX(係数表!H:H,2) + INDEX(係数表!I:I,2)*LN(INDEX(出力表!C:C,2)+1)))), MAX(0.00000001, (1-(1/(1+EXP(-(INDEX(係数表!G:G,2) + $B397)))))*(EXP(INDEX(係数表!H:H,2) + INDEX(係数表!I:I,2)*LN(INDEX(出力表!C:C,2)+1)))))))</f>
        <v>91.966465074388779</v>
      </c>
      <c r="E397" t="e">
        <f>MIN(100, MAX(0, (100*(INDEX(出力表!D:D,2))/(EXP(INDEX(係数表!B:B,2) + $C397) + (INDEX(出力表!D:D,2)))) + (乱数表!$N397*(Settings!B12/(((INDEX(出力表!D:D,2))+1)^INDEX(係数表!E:E,2)*INDEX(係数表!F:F,2))))))</f>
        <v>#VALUE!</v>
      </c>
      <c r="F397" t="e">
        <f>MIN(100, MAX(0, (INDEX(出力表!D:D,2))*D397/MAX(E397, Settings!B3)))</f>
        <v>#VALUE!</v>
      </c>
      <c r="G397">
        <f>MIN(100, MAX(0, 100*BETAINV(乱数表!$C397, MAX(0.00000001, (1/(1+EXP(-(INDEX(係数表!G:G,3) + $B397))))*(EXP(INDEX(係数表!H:H,3) + INDEX(係数表!I:I,3)*LN(INDEX(出力表!C:C,3)+1)))), MAX(0.00000001, (1-(1/(1+EXP(-(INDEX(係数表!G:G,3) + $B397)))))*(EXP(INDEX(係数表!H:H,3) + INDEX(係数表!I:I,3)*LN(INDEX(出力表!C:C,3)+1)))))))</f>
        <v>99.687420247508413</v>
      </c>
      <c r="H397" t="e">
        <f>MIN(100, MAX(0, (100*(INDEX(出力表!D:D,3))/(EXP(INDEX(係数表!B:B,3) + $C397) + (INDEX(出力表!D:D,3)))) + (乱数表!$O397*(Settings!B12/(((INDEX(出力表!D:D,3))+1)^INDEX(係数表!E:E,3)*INDEX(係数表!F:F,3))))))</f>
        <v>#VALUE!</v>
      </c>
      <c r="I397" t="e">
        <f>MIN(100, MAX(0, (INDEX(出力表!D:D,3))*G397/MAX(H397, Settings!B3)))</f>
        <v>#VALUE!</v>
      </c>
      <c r="J397">
        <f>MIN(100, MAX(0, 100*BETAINV(乱数表!$D397, MAX(0.00000001, (1/(1+EXP(-(INDEX(係数表!G:G,4) + $B397))))*(EXP(INDEX(係数表!H:H,4) + INDEX(係数表!I:I,4)*LN(INDEX(出力表!C:C,4)+1)))), MAX(0.00000001, (1-(1/(1+EXP(-(INDEX(係数表!G:G,4) + $B397)))))*(EXP(INDEX(係数表!H:H,4) + INDEX(係数表!I:I,4)*LN(INDEX(出力表!C:C,4)+1)))))))</f>
        <v>99.999985122285679</v>
      </c>
      <c r="K397" t="e">
        <f>MIN(100, MAX(0, (100*(INDEX(出力表!D:D,4))/(EXP(INDEX(係数表!B:B,4) + $C397) + (INDEX(出力表!D:D,4)))) + (乱数表!$P397*(Settings!B12/(((INDEX(出力表!D:D,4))+1)^INDEX(係数表!E:E,4)*INDEX(係数表!F:F,4))))))</f>
        <v>#VALUE!</v>
      </c>
      <c r="L397" t="e">
        <f>MIN(100, MAX(0, (INDEX(出力表!D:D,4))*J397/MAX(K397, Settings!B3)))</f>
        <v>#VALUE!</v>
      </c>
      <c r="M397">
        <f>MIN(100, MAX(0, 100*BETAINV(乱数表!$E397, MAX(0.00000001, (1/(1+EXP(-(INDEX(係数表!G:G,5) + $B397))))*(EXP(INDEX(係数表!H:H,5) + INDEX(係数表!I:I,5)*LN(INDEX(出力表!C:C,5)+1)))), MAX(0.00000001, (1-(1/(1+EXP(-(INDEX(係数表!G:G,5) + $B397)))))*(EXP(INDEX(係数表!H:H,5) + INDEX(係数表!I:I,5)*LN(INDEX(出力表!C:C,5)+1)))))))</f>
        <v>99.973621496691536</v>
      </c>
      <c r="N397" t="e">
        <f>MIN(100, MAX(0, (100*(INDEX(出力表!D:D,5))/(EXP(INDEX(係数表!B:B,5) + $C397) + (INDEX(出力表!D:D,5)))) + (乱数表!$Q397*(Settings!B12/(((INDEX(出力表!D:D,5))+1)^INDEX(係数表!E:E,5)*INDEX(係数表!F:F,5))))))</f>
        <v>#VALUE!</v>
      </c>
      <c r="O397" t="e">
        <f>MIN(100, MAX(0, (INDEX(出力表!D:D,5))*M397/MAX(N397, Settings!B3)))</f>
        <v>#VALUE!</v>
      </c>
      <c r="P397">
        <f>MIN(100, MAX(0, 100*BETAINV(乱数表!$F397, MAX(0.00000001, (1/(1+EXP(-(INDEX(係数表!G:G,6) + $B397))))*(EXP(INDEX(係数表!H:H,6) + INDEX(係数表!I:I,6)*LN(INDEX(出力表!C:C,6)+1)))), MAX(0.00000001, (1-(1/(1+EXP(-(INDEX(係数表!G:G,6) + $B397)))))*(EXP(INDEX(係数表!H:H,6) + INDEX(係数表!I:I,6)*LN(INDEX(出力表!C:C,6)+1)))))))</f>
        <v>72.730075142939526</v>
      </c>
      <c r="Q397" t="e">
        <f>MIN(100, MAX(0, (100*(INDEX(出力表!D:D,6))/(EXP(INDEX(係数表!B:B,6) + $C397) + (INDEX(出力表!D:D,6)))) + (乱数表!$R397*(Settings!B12/(((INDEX(出力表!D:D,6))+1)^INDEX(係数表!E:E,6)*INDEX(係数表!F:F,6))))))</f>
        <v>#VALUE!</v>
      </c>
      <c r="R397" t="e">
        <f>MIN(100, MAX(0, (INDEX(出力表!D:D,6))*P397/MAX(Q397, Settings!B3)))</f>
        <v>#VALUE!</v>
      </c>
      <c r="S397">
        <f>MIN(100, MAX(0, 100*BETAINV(乱数表!$G397, MAX(0.00000001, (1/(1+EXP(-(INDEX(係数表!G:G,7) + $B397))))*(EXP(INDEX(係数表!H:H,7) + INDEX(係数表!I:I,7)*LN(INDEX(出力表!C:C,7)+1)))), MAX(0.00000001, (1-(1/(1+EXP(-(INDEX(係数表!G:G,7) + $B397)))))*(EXP(INDEX(係数表!H:H,7) + INDEX(係数表!I:I,7)*LN(INDEX(出力表!C:C,7)+1)))))))</f>
        <v>96.077737713062305</v>
      </c>
      <c r="T397" t="e">
        <f>MIN(100, MAX(0, (100*(INDEX(出力表!D:D,7))/(EXP(INDEX(係数表!B:B,7) + $C397) + (INDEX(出力表!D:D,7)))) + (乱数表!$S397*(Settings!B12/(((INDEX(出力表!D:D,7))+1)^INDEX(係数表!E:E,7)*INDEX(係数表!F:F,7))))))</f>
        <v>#VALUE!</v>
      </c>
      <c r="U397" t="e">
        <f>MIN(100, MAX(0, (INDEX(出力表!D:D,7))*S397/MAX(T397, Settings!B3)))</f>
        <v>#VALUE!</v>
      </c>
      <c r="V397">
        <f>MIN(100, MAX(0, 100*BETAINV(乱数表!$H397, MAX(0.00000001, (1/(1+EXP(-(INDEX(係数表!G:G,8) + $B397))))*(EXP(INDEX(係数表!H:H,8) + INDEX(係数表!I:I,8)*LN(INDEX(出力表!C:C,8)+1)))), MAX(0.00000001, (1-(1/(1+EXP(-(INDEX(係数表!G:G,8) + $B397)))))*(EXP(INDEX(係数表!H:H,8) + INDEX(係数表!I:I,8)*LN(INDEX(出力表!C:C,8)+1)))))))</f>
        <v>75.397022671664914</v>
      </c>
      <c r="W397" t="e">
        <f>MIN(100, MAX(0, (100*(INDEX(出力表!D:D,8))/(EXP(INDEX(係数表!B:B,8) + $C397) + (INDEX(出力表!D:D,8)))) + (乱数表!$T397*(Settings!B12/(((INDEX(出力表!D:D,8))+1)^INDEX(係数表!E:E,8)*INDEX(係数表!F:F,8))))))</f>
        <v>#VALUE!</v>
      </c>
      <c r="X397" t="e">
        <f>MIN(100, MAX(0, (INDEX(出力表!D:D,8))*V397/MAX(W397, Settings!B3)))</f>
        <v>#VALUE!</v>
      </c>
      <c r="Y397">
        <f>MIN(100, MAX(0, 100*BETAINV(乱数表!$I397, MAX(0.00000001, (1/(1+EXP(-(INDEX(係数表!G:G,9) + $B397))))*(EXP(INDEX(係数表!H:H,9) + INDEX(係数表!I:I,9)*LN(INDEX(出力表!C:C,9)+1)))), MAX(0.00000001, (1-(1/(1+EXP(-(INDEX(係数表!G:G,9) + $B397)))))*(EXP(INDEX(係数表!H:H,9) + INDEX(係数表!I:I,9)*LN(INDEX(出力表!C:C,9)+1)))))))</f>
        <v>97.185350844734899</v>
      </c>
      <c r="Z397" t="e">
        <f>MIN(100, MAX(0, (100*(INDEX(出力表!D:D,9))/(EXP(INDEX(係数表!B:B,9) + $C397) + (INDEX(出力表!D:D,9)))) + (乱数表!$U397*(Settings!B12/(((INDEX(出力表!D:D,9))+1)^INDEX(係数表!E:E,9)*INDEX(係数表!F:F,9))))))</f>
        <v>#VALUE!</v>
      </c>
      <c r="AA397" t="e">
        <f>MIN(100, MAX(0, (INDEX(出力表!D:D,9))*Y397/MAX(Z397, Settings!B3)))</f>
        <v>#VALUE!</v>
      </c>
      <c r="AB397">
        <f>MIN(100, MAX(0, 100*BETAINV(乱数表!$J397, MAX(0.00000001, (1/(1+EXP(-(INDEX(係数表!G:G,10) + $B397))))*(EXP(INDEX(係数表!H:H,10) + INDEX(係数表!I:I,10)*LN(INDEX(出力表!C:C,10)+1)))), MAX(0.00000001, (1-(1/(1+EXP(-(INDEX(係数表!G:G,10) + $B397)))))*(EXP(INDEX(係数表!H:H,10) + INDEX(係数表!I:I,10)*LN(INDEX(出力表!C:C,10)+1)))))))</f>
        <v>97.541988780864628</v>
      </c>
      <c r="AC397" t="e">
        <f>MIN(100, MAX(0, (100*(INDEX(出力表!D:D,10))/(EXP(INDEX(係数表!B:B,10) + $C397) + (INDEX(出力表!D:D,10)))) + (乱数表!$V397*(Settings!B12/(((INDEX(出力表!D:D,10))+1)^INDEX(係数表!E:E,10)*INDEX(係数表!F:F,10))))))</f>
        <v>#VALUE!</v>
      </c>
      <c r="AD397" t="e">
        <f>MIN(100, MAX(0, (INDEX(出力表!D:D,10))*AB397/MAX(AC397, Settings!B3)))</f>
        <v>#VALUE!</v>
      </c>
      <c r="AE397">
        <f>MIN(100, MAX(0, 100*BETAINV(乱数表!$K397, MAX(0.00000001, (1/(1+EXP(-(INDEX(係数表!G:G,11) + $B397))))*(EXP(INDEX(係数表!H:H,11) + INDEX(係数表!I:I,11)*LN(INDEX(出力表!C:C,11)+1)))), MAX(0.00000001, (1-(1/(1+EXP(-(INDEX(係数表!G:G,11) + $B397)))))*(EXP(INDEX(係数表!H:H,11) + INDEX(係数表!I:I,11)*LN(INDEX(出力表!C:C,11)+1)))))))</f>
        <v>93.285090018026168</v>
      </c>
      <c r="AF397" t="e">
        <f>MIN(100, MAX(0, (100*(INDEX(出力表!D:D,11))/(EXP(INDEX(係数表!B:B,11) + $C397) + (INDEX(出力表!D:D,11)))) + (乱数表!$W397*(Settings!B12/(((INDEX(出力表!D:D,11))+1)^INDEX(係数表!E:E,11)*INDEX(係数表!F:F,11))))))</f>
        <v>#VALUE!</v>
      </c>
      <c r="AG397" t="e">
        <f>MIN(100, MAX(0, (INDEX(出力表!D:D,11))*AE397/MAX(AF397, Settings!B3)))</f>
        <v>#VALUE!</v>
      </c>
      <c r="AH397">
        <f>MIN(100, MAX(0, 100*BETAINV(乱数表!$L397, MAX(0.00000001, (1/(1+EXP(-(INDEX(係数表!G:G,12) + $B397))))*(EXP(INDEX(係数表!H:H,12) + INDEX(係数表!I:I,12)*LN(INDEX(出力表!C:C,12)+1)))), MAX(0.00000001, (1-(1/(1+EXP(-(INDEX(係数表!G:G,12) + $B397)))))*(EXP(INDEX(係数表!H:H,12) + INDEX(係数表!I:I,12)*LN(INDEX(出力表!C:C,12)+1)))))))</f>
        <v>99.765720189098843</v>
      </c>
      <c r="AI397" t="e">
        <f>MIN(100, MAX(0, (100*(INDEX(出力表!D:D,12))/(EXP(INDEX(係数表!B:B,12) + $C397) + (INDEX(出力表!D:D,12)))) + (乱数表!$X397*(Settings!B12/(((INDEX(出力表!D:D,12))+1)^INDEX(係数表!E:E,12)*INDEX(係数表!F:F,12))))))</f>
        <v>#VALUE!</v>
      </c>
      <c r="AJ397" t="e">
        <f>MIN(100, MAX(0, (INDEX(出力表!D:D,12))*AH397/MAX(AI397, Settings!B3)))</f>
        <v>#VALUE!</v>
      </c>
      <c r="AK397">
        <f>MIN(100, MAX(0, 100*BETAINV(乱数表!$M397, MAX(0.00000001, (1/(1+EXP(-(INDEX(係数表!G:G,13) + $B397))))*(EXP(INDEX(係数表!H:H,13) + INDEX(係数表!I:I,13)*LN(INDEX(出力表!C:C,13)+1)))), MAX(0.00000001, (1-(1/(1+EXP(-(INDEX(係数表!G:G,13) + $B397)))))*(EXP(INDEX(係数表!H:H,13) + INDEX(係数表!I:I,13)*LN(INDEX(出力表!C:C,13)+1)))))))</f>
        <v>99.99980584893467</v>
      </c>
      <c r="AL397" t="e">
        <f>MIN(100, MAX(0, (100*(INDEX(出力表!D:D,13))/(EXP(INDEX(係数表!B:B,13) + $C397) + (INDEX(出力表!D:D,13)))) + (乱数表!$Y397*(Settings!B12/(((INDEX(出力表!D:D,13))+1)^INDEX(係数表!E:E,13)*INDEX(係数表!F:F,13))))))</f>
        <v>#VALUE!</v>
      </c>
      <c r="AM397" t="e">
        <f>MIN(100, MAX(0, (INDEX(出力表!D:D,13))*AK397/MAX(AL397, Settings!B3)))</f>
        <v>#VALUE!</v>
      </c>
      <c r="AN397">
        <f>IF(ISNUMBER(F397), INDEX(出力表!B:B,2)*F397, 0)+IF(ISNUMBER(I397), INDEX(出力表!B:B,3)*I397, 0)+IF(ISNUMBER(L397), INDEX(出力表!B:B,4)*L397, 0)+IF(ISNUMBER(O397), INDEX(出力表!B:B,5)*O397, 0)+IF(ISNUMBER(R397), INDEX(出力表!B:B,6)*R397, 0)+IF(ISNUMBER(U397), INDEX(出力表!B:B,7)*U397, 0)+IF(ISNUMBER(X397), INDEX(出力表!B:B,8)*X397, 0)+IF(ISNUMBER(AA397), INDEX(出力表!B:B,9)*AA397, 0)+IF(ISNUMBER(AD397), INDEX(出力表!B:B,10)*AD397, 0)+IF(ISNUMBER(AG397), INDEX(出力表!B:B,11)*AG397, 0)+IF(ISNUMBER(AJ397), INDEX(出力表!B:B,12)*AJ397, 0)+IF(ISNUMBER(AM397), INDEX(出力表!B:B,13)*AM397, 0)</f>
        <v>0</v>
      </c>
      <c r="AO397">
        <f>IF(ISNUMBER(F397), INDEX(出力表!B:B,2), 0)+IF(ISNUMBER(I397), INDEX(出力表!B:B,3), 0)+IF(ISNUMBER(L397), INDEX(出力表!B:B,4), 0)+IF(ISNUMBER(O397), INDEX(出力表!B:B,5), 0)+IF(ISNUMBER(R397), INDEX(出力表!B:B,6), 0)+IF(ISNUMBER(U397), INDEX(出力表!B:B,7), 0)+IF(ISNUMBER(X397), INDEX(出力表!B:B,8), 0)+IF(ISNUMBER(AA397), INDEX(出力表!B:B,9), 0)+IF(ISNUMBER(AD397), INDEX(出力表!B:B,10), 0)+IF(ISNUMBER(AG397), INDEX(出力表!B:B,11), 0)+IF(ISNUMBER(AJ397), INDEX(出力表!B:B,12), 0)+IF(ISNUMBER(AM397), INDEX(出力表!B:B,13), 0)</f>
        <v>0</v>
      </c>
      <c r="AP397" t="str">
        <f t="shared" si="6"/>
        <v/>
      </c>
    </row>
    <row r="398" spans="1:42" x14ac:dyDescent="0.2">
      <c r="A398">
        <v>397</v>
      </c>
      <c r="B398">
        <f>IF(UPPER(Settings!B4)="TRUE", 乱数表!$Z398*Settings!B10, 0)</f>
        <v>2.0920873331458003E-2</v>
      </c>
      <c r="C398">
        <f>IF(UPPER(Settings!B4)="TRUE", 乱数表!$AA398*Settings!B11, 0)</f>
        <v>0.16988479015158847</v>
      </c>
      <c r="D398">
        <f>MIN(100, MAX(0, 100*BETAINV(乱数表!$B398, MAX(0.00000001, (1/(1+EXP(-(INDEX(係数表!G:G,2) + $B398))))*(EXP(INDEX(係数表!H:H,2) + INDEX(係数表!I:I,2)*LN(INDEX(出力表!C:C,2)+1)))), MAX(0.00000001, (1-(1/(1+EXP(-(INDEX(係数表!G:G,2) + $B398)))))*(EXP(INDEX(係数表!H:H,2) + INDEX(係数表!I:I,2)*LN(INDEX(出力表!C:C,2)+1)))))))</f>
        <v>87.779916675317793</v>
      </c>
      <c r="E398" t="e">
        <f>MIN(100, MAX(0, (100*(INDEX(出力表!D:D,2))/(EXP(INDEX(係数表!B:B,2) + $C398) + (INDEX(出力表!D:D,2)))) + (乱数表!$N398*(Settings!B12/(((INDEX(出力表!D:D,2))+1)^INDEX(係数表!E:E,2)*INDEX(係数表!F:F,2))))))</f>
        <v>#VALUE!</v>
      </c>
      <c r="F398" t="e">
        <f>MIN(100, MAX(0, (INDEX(出力表!D:D,2))*D398/MAX(E398, Settings!B3)))</f>
        <v>#VALUE!</v>
      </c>
      <c r="G398">
        <f>MIN(100, MAX(0, 100*BETAINV(乱数表!$C398, MAX(0.00000001, (1/(1+EXP(-(INDEX(係数表!G:G,3) + $B398))))*(EXP(INDEX(係数表!H:H,3) + INDEX(係数表!I:I,3)*LN(INDEX(出力表!C:C,3)+1)))), MAX(0.00000001, (1-(1/(1+EXP(-(INDEX(係数表!G:G,3) + $B398)))))*(EXP(INDEX(係数表!H:H,3) + INDEX(係数表!I:I,3)*LN(INDEX(出力表!C:C,3)+1)))))))</f>
        <v>96.195295349199256</v>
      </c>
      <c r="H398" t="e">
        <f>MIN(100, MAX(0, (100*(INDEX(出力表!D:D,3))/(EXP(INDEX(係数表!B:B,3) + $C398) + (INDEX(出力表!D:D,3)))) + (乱数表!$O398*(Settings!B12/(((INDEX(出力表!D:D,3))+1)^INDEX(係数表!E:E,3)*INDEX(係数表!F:F,3))))))</f>
        <v>#VALUE!</v>
      </c>
      <c r="I398" t="e">
        <f>MIN(100, MAX(0, (INDEX(出力表!D:D,3))*G398/MAX(H398, Settings!B3)))</f>
        <v>#VALUE!</v>
      </c>
      <c r="J398">
        <f>MIN(100, MAX(0, 100*BETAINV(乱数表!$D398, MAX(0.00000001, (1/(1+EXP(-(INDEX(係数表!G:G,4) + $B398))))*(EXP(INDEX(係数表!H:H,4) + INDEX(係数表!I:I,4)*LN(INDEX(出力表!C:C,4)+1)))), MAX(0.00000001, (1-(1/(1+EXP(-(INDEX(係数表!G:G,4) + $B398)))))*(EXP(INDEX(係数表!H:H,4) + INDEX(係数表!I:I,4)*LN(INDEX(出力表!C:C,4)+1)))))))</f>
        <v>78.454209386706452</v>
      </c>
      <c r="K398" t="e">
        <f>MIN(100, MAX(0, (100*(INDEX(出力表!D:D,4))/(EXP(INDEX(係数表!B:B,4) + $C398) + (INDEX(出力表!D:D,4)))) + (乱数表!$P398*(Settings!B12/(((INDEX(出力表!D:D,4))+1)^INDEX(係数表!E:E,4)*INDEX(係数表!F:F,4))))))</f>
        <v>#VALUE!</v>
      </c>
      <c r="L398" t="e">
        <f>MIN(100, MAX(0, (INDEX(出力表!D:D,4))*J398/MAX(K398, Settings!B3)))</f>
        <v>#VALUE!</v>
      </c>
      <c r="M398">
        <f>MIN(100, MAX(0, 100*BETAINV(乱数表!$E398, MAX(0.00000001, (1/(1+EXP(-(INDEX(係数表!G:G,5) + $B398))))*(EXP(INDEX(係数表!H:H,5) + INDEX(係数表!I:I,5)*LN(INDEX(出力表!C:C,5)+1)))), MAX(0.00000001, (1-(1/(1+EXP(-(INDEX(係数表!G:G,5) + $B398)))))*(EXP(INDEX(係数表!H:H,5) + INDEX(係数表!I:I,5)*LN(INDEX(出力表!C:C,5)+1)))))))</f>
        <v>94.037549898163391</v>
      </c>
      <c r="N398" t="e">
        <f>MIN(100, MAX(0, (100*(INDEX(出力表!D:D,5))/(EXP(INDEX(係数表!B:B,5) + $C398) + (INDEX(出力表!D:D,5)))) + (乱数表!$Q398*(Settings!B12/(((INDEX(出力表!D:D,5))+1)^INDEX(係数表!E:E,5)*INDEX(係数表!F:F,5))))))</f>
        <v>#VALUE!</v>
      </c>
      <c r="O398" t="e">
        <f>MIN(100, MAX(0, (INDEX(出力表!D:D,5))*M398/MAX(N398, Settings!B3)))</f>
        <v>#VALUE!</v>
      </c>
      <c r="P398">
        <f>MIN(100, MAX(0, 100*BETAINV(乱数表!$F398, MAX(0.00000001, (1/(1+EXP(-(INDEX(係数表!G:G,6) + $B398))))*(EXP(INDEX(係数表!H:H,6) + INDEX(係数表!I:I,6)*LN(INDEX(出力表!C:C,6)+1)))), MAX(0.00000001, (1-(1/(1+EXP(-(INDEX(係数表!G:G,6) + $B398)))))*(EXP(INDEX(係数表!H:H,6) + INDEX(係数表!I:I,6)*LN(INDEX(出力表!C:C,6)+1)))))))</f>
        <v>94.387883639124652</v>
      </c>
      <c r="Q398" t="e">
        <f>MIN(100, MAX(0, (100*(INDEX(出力表!D:D,6))/(EXP(INDEX(係数表!B:B,6) + $C398) + (INDEX(出力表!D:D,6)))) + (乱数表!$R398*(Settings!B12/(((INDEX(出力表!D:D,6))+1)^INDEX(係数表!E:E,6)*INDEX(係数表!F:F,6))))))</f>
        <v>#VALUE!</v>
      </c>
      <c r="R398" t="e">
        <f>MIN(100, MAX(0, (INDEX(出力表!D:D,6))*P398/MAX(Q398, Settings!B3)))</f>
        <v>#VALUE!</v>
      </c>
      <c r="S398">
        <f>MIN(100, MAX(0, 100*BETAINV(乱数表!$G398, MAX(0.00000001, (1/(1+EXP(-(INDEX(係数表!G:G,7) + $B398))))*(EXP(INDEX(係数表!H:H,7) + INDEX(係数表!I:I,7)*LN(INDEX(出力表!C:C,7)+1)))), MAX(0.00000001, (1-(1/(1+EXP(-(INDEX(係数表!G:G,7) + $B398)))))*(EXP(INDEX(係数表!H:H,7) + INDEX(係数表!I:I,7)*LN(INDEX(出力表!C:C,7)+1)))))))</f>
        <v>87.617312150151946</v>
      </c>
      <c r="T398" t="e">
        <f>MIN(100, MAX(0, (100*(INDEX(出力表!D:D,7))/(EXP(INDEX(係数表!B:B,7) + $C398) + (INDEX(出力表!D:D,7)))) + (乱数表!$S398*(Settings!B12/(((INDEX(出力表!D:D,7))+1)^INDEX(係数表!E:E,7)*INDEX(係数表!F:F,7))))))</f>
        <v>#VALUE!</v>
      </c>
      <c r="U398" t="e">
        <f>MIN(100, MAX(0, (INDEX(出力表!D:D,7))*S398/MAX(T398, Settings!B3)))</f>
        <v>#VALUE!</v>
      </c>
      <c r="V398">
        <f>MIN(100, MAX(0, 100*BETAINV(乱数表!$H398, MAX(0.00000001, (1/(1+EXP(-(INDEX(係数表!G:G,8) + $B398))))*(EXP(INDEX(係数表!H:H,8) + INDEX(係数表!I:I,8)*LN(INDEX(出力表!C:C,8)+1)))), MAX(0.00000001, (1-(1/(1+EXP(-(INDEX(係数表!G:G,8) + $B398)))))*(EXP(INDEX(係数表!H:H,8) + INDEX(係数表!I:I,8)*LN(INDEX(出力表!C:C,8)+1)))))))</f>
        <v>83.828061906225273</v>
      </c>
      <c r="W398" t="e">
        <f>MIN(100, MAX(0, (100*(INDEX(出力表!D:D,8))/(EXP(INDEX(係数表!B:B,8) + $C398) + (INDEX(出力表!D:D,8)))) + (乱数表!$T398*(Settings!B12/(((INDEX(出力表!D:D,8))+1)^INDEX(係数表!E:E,8)*INDEX(係数表!F:F,8))))))</f>
        <v>#VALUE!</v>
      </c>
      <c r="X398" t="e">
        <f>MIN(100, MAX(0, (INDEX(出力表!D:D,8))*V398/MAX(W398, Settings!B3)))</f>
        <v>#VALUE!</v>
      </c>
      <c r="Y398">
        <f>MIN(100, MAX(0, 100*BETAINV(乱数表!$I398, MAX(0.00000001, (1/(1+EXP(-(INDEX(係数表!G:G,9) + $B398))))*(EXP(INDEX(係数表!H:H,9) + INDEX(係数表!I:I,9)*LN(INDEX(出力表!C:C,9)+1)))), MAX(0.00000001, (1-(1/(1+EXP(-(INDEX(係数表!G:G,9) + $B398)))))*(EXP(INDEX(係数表!H:H,9) + INDEX(係数表!I:I,9)*LN(INDEX(出力表!C:C,9)+1)))))))</f>
        <v>77.179157264069602</v>
      </c>
      <c r="Z398" t="e">
        <f>MIN(100, MAX(0, (100*(INDEX(出力表!D:D,9))/(EXP(INDEX(係数表!B:B,9) + $C398) + (INDEX(出力表!D:D,9)))) + (乱数表!$U398*(Settings!B12/(((INDEX(出力表!D:D,9))+1)^INDEX(係数表!E:E,9)*INDEX(係数表!F:F,9))))))</f>
        <v>#VALUE!</v>
      </c>
      <c r="AA398" t="e">
        <f>MIN(100, MAX(0, (INDEX(出力表!D:D,9))*Y398/MAX(Z398, Settings!B3)))</f>
        <v>#VALUE!</v>
      </c>
      <c r="AB398">
        <f>MIN(100, MAX(0, 100*BETAINV(乱数表!$J398, MAX(0.00000001, (1/(1+EXP(-(INDEX(係数表!G:G,10) + $B398))))*(EXP(INDEX(係数表!H:H,10) + INDEX(係数表!I:I,10)*LN(INDEX(出力表!C:C,10)+1)))), MAX(0.00000001, (1-(1/(1+EXP(-(INDEX(係数表!G:G,10) + $B398)))))*(EXP(INDEX(係数表!H:H,10) + INDEX(係数表!I:I,10)*LN(INDEX(出力表!C:C,10)+1)))))))</f>
        <v>95.360299839983597</v>
      </c>
      <c r="AC398" t="e">
        <f>MIN(100, MAX(0, (100*(INDEX(出力表!D:D,10))/(EXP(INDEX(係数表!B:B,10) + $C398) + (INDEX(出力表!D:D,10)))) + (乱数表!$V398*(Settings!B12/(((INDEX(出力表!D:D,10))+1)^INDEX(係数表!E:E,10)*INDEX(係数表!F:F,10))))))</f>
        <v>#VALUE!</v>
      </c>
      <c r="AD398" t="e">
        <f>MIN(100, MAX(0, (INDEX(出力表!D:D,10))*AB398/MAX(AC398, Settings!B3)))</f>
        <v>#VALUE!</v>
      </c>
      <c r="AE398">
        <f>MIN(100, MAX(0, 100*BETAINV(乱数表!$K398, MAX(0.00000001, (1/(1+EXP(-(INDEX(係数表!G:G,11) + $B398))))*(EXP(INDEX(係数表!H:H,11) + INDEX(係数表!I:I,11)*LN(INDEX(出力表!C:C,11)+1)))), MAX(0.00000001, (1-(1/(1+EXP(-(INDEX(係数表!G:G,11) + $B398)))))*(EXP(INDEX(係数表!H:H,11) + INDEX(係数表!I:I,11)*LN(INDEX(出力表!C:C,11)+1)))))))</f>
        <v>97.687310147774525</v>
      </c>
      <c r="AF398" t="e">
        <f>MIN(100, MAX(0, (100*(INDEX(出力表!D:D,11))/(EXP(INDEX(係数表!B:B,11) + $C398) + (INDEX(出力表!D:D,11)))) + (乱数表!$W398*(Settings!B12/(((INDEX(出力表!D:D,11))+1)^INDEX(係数表!E:E,11)*INDEX(係数表!F:F,11))))))</f>
        <v>#VALUE!</v>
      </c>
      <c r="AG398" t="e">
        <f>MIN(100, MAX(0, (INDEX(出力表!D:D,11))*AE398/MAX(AF398, Settings!B3)))</f>
        <v>#VALUE!</v>
      </c>
      <c r="AH398">
        <f>MIN(100, MAX(0, 100*BETAINV(乱数表!$L398, MAX(0.00000001, (1/(1+EXP(-(INDEX(係数表!G:G,12) + $B398))))*(EXP(INDEX(係数表!H:H,12) + INDEX(係数表!I:I,12)*LN(INDEX(出力表!C:C,12)+1)))), MAX(0.00000001, (1-(1/(1+EXP(-(INDEX(係数表!G:G,12) + $B398)))))*(EXP(INDEX(係数表!H:H,12) + INDEX(係数表!I:I,12)*LN(INDEX(出力表!C:C,12)+1)))))))</f>
        <v>99.70380191828896</v>
      </c>
      <c r="AI398" t="e">
        <f>MIN(100, MAX(0, (100*(INDEX(出力表!D:D,12))/(EXP(INDEX(係数表!B:B,12) + $C398) + (INDEX(出力表!D:D,12)))) + (乱数表!$X398*(Settings!B12/(((INDEX(出力表!D:D,12))+1)^INDEX(係数表!E:E,12)*INDEX(係数表!F:F,12))))))</f>
        <v>#VALUE!</v>
      </c>
      <c r="AJ398" t="e">
        <f>MIN(100, MAX(0, (INDEX(出力表!D:D,12))*AH398/MAX(AI398, Settings!B3)))</f>
        <v>#VALUE!</v>
      </c>
      <c r="AK398">
        <f>MIN(100, MAX(0, 100*BETAINV(乱数表!$M398, MAX(0.00000001, (1/(1+EXP(-(INDEX(係数表!G:G,13) + $B398))))*(EXP(INDEX(係数表!H:H,13) + INDEX(係数表!I:I,13)*LN(INDEX(出力表!C:C,13)+1)))), MAX(0.00000001, (1-(1/(1+EXP(-(INDEX(係数表!G:G,13) + $B398)))))*(EXP(INDEX(係数表!H:H,13) + INDEX(係数表!I:I,13)*LN(INDEX(出力表!C:C,13)+1)))))))</f>
        <v>99.199801969251936</v>
      </c>
      <c r="AL398" t="e">
        <f>MIN(100, MAX(0, (100*(INDEX(出力表!D:D,13))/(EXP(INDEX(係数表!B:B,13) + $C398) + (INDEX(出力表!D:D,13)))) + (乱数表!$Y398*(Settings!B12/(((INDEX(出力表!D:D,13))+1)^INDEX(係数表!E:E,13)*INDEX(係数表!F:F,13))))))</f>
        <v>#VALUE!</v>
      </c>
      <c r="AM398" t="e">
        <f>MIN(100, MAX(0, (INDEX(出力表!D:D,13))*AK398/MAX(AL398, Settings!B3)))</f>
        <v>#VALUE!</v>
      </c>
      <c r="AN398">
        <f>IF(ISNUMBER(F398), INDEX(出力表!B:B,2)*F398, 0)+IF(ISNUMBER(I398), INDEX(出力表!B:B,3)*I398, 0)+IF(ISNUMBER(L398), INDEX(出力表!B:B,4)*L398, 0)+IF(ISNUMBER(O398), INDEX(出力表!B:B,5)*O398, 0)+IF(ISNUMBER(R398), INDEX(出力表!B:B,6)*R398, 0)+IF(ISNUMBER(U398), INDEX(出力表!B:B,7)*U398, 0)+IF(ISNUMBER(X398), INDEX(出力表!B:B,8)*X398, 0)+IF(ISNUMBER(AA398), INDEX(出力表!B:B,9)*AA398, 0)+IF(ISNUMBER(AD398), INDEX(出力表!B:B,10)*AD398, 0)+IF(ISNUMBER(AG398), INDEX(出力表!B:B,11)*AG398, 0)+IF(ISNUMBER(AJ398), INDEX(出力表!B:B,12)*AJ398, 0)+IF(ISNUMBER(AM398), INDEX(出力表!B:B,13)*AM398, 0)</f>
        <v>0</v>
      </c>
      <c r="AO398">
        <f>IF(ISNUMBER(F398), INDEX(出力表!B:B,2), 0)+IF(ISNUMBER(I398), INDEX(出力表!B:B,3), 0)+IF(ISNUMBER(L398), INDEX(出力表!B:B,4), 0)+IF(ISNUMBER(O398), INDEX(出力表!B:B,5), 0)+IF(ISNUMBER(R398), INDEX(出力表!B:B,6), 0)+IF(ISNUMBER(U398), INDEX(出力表!B:B,7), 0)+IF(ISNUMBER(X398), INDEX(出力表!B:B,8), 0)+IF(ISNUMBER(AA398), INDEX(出力表!B:B,9), 0)+IF(ISNUMBER(AD398), INDEX(出力表!B:B,10), 0)+IF(ISNUMBER(AG398), INDEX(出力表!B:B,11), 0)+IF(ISNUMBER(AJ398), INDEX(出力表!B:B,12), 0)+IF(ISNUMBER(AM398), INDEX(出力表!B:B,13), 0)</f>
        <v>0</v>
      </c>
      <c r="AP398" t="str">
        <f t="shared" si="6"/>
        <v/>
      </c>
    </row>
    <row r="399" spans="1:42" x14ac:dyDescent="0.2">
      <c r="A399">
        <v>398</v>
      </c>
      <c r="B399">
        <f>IF(UPPER(Settings!B4)="TRUE", 乱数表!$Z399*Settings!B10, 0)</f>
        <v>-6.4885106130172648E-2</v>
      </c>
      <c r="C399">
        <f>IF(UPPER(Settings!B4)="TRUE", 乱数表!$AA399*Settings!B11, 0)</f>
        <v>7.8394449170386279E-2</v>
      </c>
      <c r="D399">
        <f>MIN(100, MAX(0, 100*BETAINV(乱数表!$B399, MAX(0.00000001, (1/(1+EXP(-(INDEX(係数表!G:G,2) + $B399))))*(EXP(INDEX(係数表!H:H,2) + INDEX(係数表!I:I,2)*LN(INDEX(出力表!C:C,2)+1)))), MAX(0.00000001, (1-(1/(1+EXP(-(INDEX(係数表!G:G,2) + $B399)))))*(EXP(INDEX(係数表!H:H,2) + INDEX(係数表!I:I,2)*LN(INDEX(出力表!C:C,2)+1)))))))</f>
        <v>71.892740391104823</v>
      </c>
      <c r="E399" t="e">
        <f>MIN(100, MAX(0, (100*(INDEX(出力表!D:D,2))/(EXP(INDEX(係数表!B:B,2) + $C399) + (INDEX(出力表!D:D,2)))) + (乱数表!$N399*(Settings!B12/(((INDEX(出力表!D:D,2))+1)^INDEX(係数表!E:E,2)*INDEX(係数表!F:F,2))))))</f>
        <v>#VALUE!</v>
      </c>
      <c r="F399" t="e">
        <f>MIN(100, MAX(0, (INDEX(出力表!D:D,2))*D399/MAX(E399, Settings!B3)))</f>
        <v>#VALUE!</v>
      </c>
      <c r="G399">
        <f>MIN(100, MAX(0, 100*BETAINV(乱数表!$C399, MAX(0.00000001, (1/(1+EXP(-(INDEX(係数表!G:G,3) + $B399))))*(EXP(INDEX(係数表!H:H,3) + INDEX(係数表!I:I,3)*LN(INDEX(出力表!C:C,3)+1)))), MAX(0.00000001, (1-(1/(1+EXP(-(INDEX(係数表!G:G,3) + $B399)))))*(EXP(INDEX(係数表!H:H,3) + INDEX(係数表!I:I,3)*LN(INDEX(出力表!C:C,3)+1)))))))</f>
        <v>89.790257223267261</v>
      </c>
      <c r="H399" t="e">
        <f>MIN(100, MAX(0, (100*(INDEX(出力表!D:D,3))/(EXP(INDEX(係数表!B:B,3) + $C399) + (INDEX(出力表!D:D,3)))) + (乱数表!$O399*(Settings!B12/(((INDEX(出力表!D:D,3))+1)^INDEX(係数表!E:E,3)*INDEX(係数表!F:F,3))))))</f>
        <v>#VALUE!</v>
      </c>
      <c r="I399" t="e">
        <f>MIN(100, MAX(0, (INDEX(出力表!D:D,3))*G399/MAX(H399, Settings!B3)))</f>
        <v>#VALUE!</v>
      </c>
      <c r="J399">
        <f>MIN(100, MAX(0, 100*BETAINV(乱数表!$D399, MAX(0.00000001, (1/(1+EXP(-(INDEX(係数表!G:G,4) + $B399))))*(EXP(INDEX(係数表!H:H,4) + INDEX(係数表!I:I,4)*LN(INDEX(出力表!C:C,4)+1)))), MAX(0.00000001, (1-(1/(1+EXP(-(INDEX(係数表!G:G,4) + $B399)))))*(EXP(INDEX(係数表!H:H,4) + INDEX(係数表!I:I,4)*LN(INDEX(出力表!C:C,4)+1)))))))</f>
        <v>92.791154368680594</v>
      </c>
      <c r="K399" t="e">
        <f>MIN(100, MAX(0, (100*(INDEX(出力表!D:D,4))/(EXP(INDEX(係数表!B:B,4) + $C399) + (INDEX(出力表!D:D,4)))) + (乱数表!$P399*(Settings!B12/(((INDEX(出力表!D:D,4))+1)^INDEX(係数表!E:E,4)*INDEX(係数表!F:F,4))))))</f>
        <v>#VALUE!</v>
      </c>
      <c r="L399" t="e">
        <f>MIN(100, MAX(0, (INDEX(出力表!D:D,4))*J399/MAX(K399, Settings!B3)))</f>
        <v>#VALUE!</v>
      </c>
      <c r="M399">
        <f>MIN(100, MAX(0, 100*BETAINV(乱数表!$E399, MAX(0.00000001, (1/(1+EXP(-(INDEX(係数表!G:G,5) + $B399))))*(EXP(INDEX(係数表!H:H,5) + INDEX(係数表!I:I,5)*LN(INDEX(出力表!C:C,5)+1)))), MAX(0.00000001, (1-(1/(1+EXP(-(INDEX(係数表!G:G,5) + $B399)))))*(EXP(INDEX(係数表!H:H,5) + INDEX(係数表!I:I,5)*LN(INDEX(出力表!C:C,5)+1)))))))</f>
        <v>95.017225978936892</v>
      </c>
      <c r="N399" t="e">
        <f>MIN(100, MAX(0, (100*(INDEX(出力表!D:D,5))/(EXP(INDEX(係数表!B:B,5) + $C399) + (INDEX(出力表!D:D,5)))) + (乱数表!$Q399*(Settings!B12/(((INDEX(出力表!D:D,5))+1)^INDEX(係数表!E:E,5)*INDEX(係数表!F:F,5))))))</f>
        <v>#VALUE!</v>
      </c>
      <c r="O399" t="e">
        <f>MIN(100, MAX(0, (INDEX(出力表!D:D,5))*M399/MAX(N399, Settings!B3)))</f>
        <v>#VALUE!</v>
      </c>
      <c r="P399">
        <f>MIN(100, MAX(0, 100*BETAINV(乱数表!$F399, MAX(0.00000001, (1/(1+EXP(-(INDEX(係数表!G:G,6) + $B399))))*(EXP(INDEX(係数表!H:H,6) + INDEX(係数表!I:I,6)*LN(INDEX(出力表!C:C,6)+1)))), MAX(0.00000001, (1-(1/(1+EXP(-(INDEX(係数表!G:G,6) + $B399)))))*(EXP(INDEX(係数表!H:H,6) + INDEX(係数表!I:I,6)*LN(INDEX(出力表!C:C,6)+1)))))))</f>
        <v>98.536329018037421</v>
      </c>
      <c r="Q399" t="e">
        <f>MIN(100, MAX(0, (100*(INDEX(出力表!D:D,6))/(EXP(INDEX(係数表!B:B,6) + $C399) + (INDEX(出力表!D:D,6)))) + (乱数表!$R399*(Settings!B12/(((INDEX(出力表!D:D,6))+1)^INDEX(係数表!E:E,6)*INDEX(係数表!F:F,6))))))</f>
        <v>#VALUE!</v>
      </c>
      <c r="R399" t="e">
        <f>MIN(100, MAX(0, (INDEX(出力表!D:D,6))*P399/MAX(Q399, Settings!B3)))</f>
        <v>#VALUE!</v>
      </c>
      <c r="S399">
        <f>MIN(100, MAX(0, 100*BETAINV(乱数表!$G399, MAX(0.00000001, (1/(1+EXP(-(INDEX(係数表!G:G,7) + $B399))))*(EXP(INDEX(係数表!H:H,7) + INDEX(係数表!I:I,7)*LN(INDEX(出力表!C:C,7)+1)))), MAX(0.00000001, (1-(1/(1+EXP(-(INDEX(係数表!G:G,7) + $B399)))))*(EXP(INDEX(係数表!H:H,7) + INDEX(係数表!I:I,7)*LN(INDEX(出力表!C:C,7)+1)))))))</f>
        <v>92.84902019307259</v>
      </c>
      <c r="T399" t="e">
        <f>MIN(100, MAX(0, (100*(INDEX(出力表!D:D,7))/(EXP(INDEX(係数表!B:B,7) + $C399) + (INDEX(出力表!D:D,7)))) + (乱数表!$S399*(Settings!B12/(((INDEX(出力表!D:D,7))+1)^INDEX(係数表!E:E,7)*INDEX(係数表!F:F,7))))))</f>
        <v>#VALUE!</v>
      </c>
      <c r="U399" t="e">
        <f>MIN(100, MAX(0, (INDEX(出力表!D:D,7))*S399/MAX(T399, Settings!B3)))</f>
        <v>#VALUE!</v>
      </c>
      <c r="V399">
        <f>MIN(100, MAX(0, 100*BETAINV(乱数表!$H399, MAX(0.00000001, (1/(1+EXP(-(INDEX(係数表!G:G,8) + $B399))))*(EXP(INDEX(係数表!H:H,8) + INDEX(係数表!I:I,8)*LN(INDEX(出力表!C:C,8)+1)))), MAX(0.00000001, (1-(1/(1+EXP(-(INDEX(係数表!G:G,8) + $B399)))))*(EXP(INDEX(係数表!H:H,8) + INDEX(係数表!I:I,8)*LN(INDEX(出力表!C:C,8)+1)))))))</f>
        <v>98.89894221194794</v>
      </c>
      <c r="W399" t="e">
        <f>MIN(100, MAX(0, (100*(INDEX(出力表!D:D,8))/(EXP(INDEX(係数表!B:B,8) + $C399) + (INDEX(出力表!D:D,8)))) + (乱数表!$T399*(Settings!B12/(((INDEX(出力表!D:D,8))+1)^INDEX(係数表!E:E,8)*INDEX(係数表!F:F,8))))))</f>
        <v>#VALUE!</v>
      </c>
      <c r="X399" t="e">
        <f>MIN(100, MAX(0, (INDEX(出力表!D:D,8))*V399/MAX(W399, Settings!B3)))</f>
        <v>#VALUE!</v>
      </c>
      <c r="Y399">
        <f>MIN(100, MAX(0, 100*BETAINV(乱数表!$I399, MAX(0.00000001, (1/(1+EXP(-(INDEX(係数表!G:G,9) + $B399))))*(EXP(INDEX(係数表!H:H,9) + INDEX(係数表!I:I,9)*LN(INDEX(出力表!C:C,9)+1)))), MAX(0.00000001, (1-(1/(1+EXP(-(INDEX(係数表!G:G,9) + $B399)))))*(EXP(INDEX(係数表!H:H,9) + INDEX(係数表!I:I,9)*LN(INDEX(出力表!C:C,9)+1)))))))</f>
        <v>90.661569215519648</v>
      </c>
      <c r="Z399" t="e">
        <f>MIN(100, MAX(0, (100*(INDEX(出力表!D:D,9))/(EXP(INDEX(係数表!B:B,9) + $C399) + (INDEX(出力表!D:D,9)))) + (乱数表!$U399*(Settings!B12/(((INDEX(出力表!D:D,9))+1)^INDEX(係数表!E:E,9)*INDEX(係数表!F:F,9))))))</f>
        <v>#VALUE!</v>
      </c>
      <c r="AA399" t="e">
        <f>MIN(100, MAX(0, (INDEX(出力表!D:D,9))*Y399/MAX(Z399, Settings!B3)))</f>
        <v>#VALUE!</v>
      </c>
      <c r="AB399">
        <f>MIN(100, MAX(0, 100*BETAINV(乱数表!$J399, MAX(0.00000001, (1/(1+EXP(-(INDEX(係数表!G:G,10) + $B399))))*(EXP(INDEX(係数表!H:H,10) + INDEX(係数表!I:I,10)*LN(INDEX(出力表!C:C,10)+1)))), MAX(0.00000001, (1-(1/(1+EXP(-(INDEX(係数表!G:G,10) + $B399)))))*(EXP(INDEX(係数表!H:H,10) + INDEX(係数表!I:I,10)*LN(INDEX(出力表!C:C,10)+1)))))))</f>
        <v>95.306856737126949</v>
      </c>
      <c r="AC399" t="e">
        <f>MIN(100, MAX(0, (100*(INDEX(出力表!D:D,10))/(EXP(INDEX(係数表!B:B,10) + $C399) + (INDEX(出力表!D:D,10)))) + (乱数表!$V399*(Settings!B12/(((INDEX(出力表!D:D,10))+1)^INDEX(係数表!E:E,10)*INDEX(係数表!F:F,10))))))</f>
        <v>#VALUE!</v>
      </c>
      <c r="AD399" t="e">
        <f>MIN(100, MAX(0, (INDEX(出力表!D:D,10))*AB399/MAX(AC399, Settings!B3)))</f>
        <v>#VALUE!</v>
      </c>
      <c r="AE399">
        <f>MIN(100, MAX(0, 100*BETAINV(乱数表!$K399, MAX(0.00000001, (1/(1+EXP(-(INDEX(係数表!G:G,11) + $B399))))*(EXP(INDEX(係数表!H:H,11) + INDEX(係数表!I:I,11)*LN(INDEX(出力表!C:C,11)+1)))), MAX(0.00000001, (1-(1/(1+EXP(-(INDEX(係数表!G:G,11) + $B399)))))*(EXP(INDEX(係数表!H:H,11) + INDEX(係数表!I:I,11)*LN(INDEX(出力表!C:C,11)+1)))))))</f>
        <v>91.465594685590986</v>
      </c>
      <c r="AF399" t="e">
        <f>MIN(100, MAX(0, (100*(INDEX(出力表!D:D,11))/(EXP(INDEX(係数表!B:B,11) + $C399) + (INDEX(出力表!D:D,11)))) + (乱数表!$W399*(Settings!B12/(((INDEX(出力表!D:D,11))+1)^INDEX(係数表!E:E,11)*INDEX(係数表!F:F,11))))))</f>
        <v>#VALUE!</v>
      </c>
      <c r="AG399" t="e">
        <f>MIN(100, MAX(0, (INDEX(出力表!D:D,11))*AE399/MAX(AF399, Settings!B3)))</f>
        <v>#VALUE!</v>
      </c>
      <c r="AH399">
        <f>MIN(100, MAX(0, 100*BETAINV(乱数表!$L399, MAX(0.00000001, (1/(1+EXP(-(INDEX(係数表!G:G,12) + $B399))))*(EXP(INDEX(係数表!H:H,12) + INDEX(係数表!I:I,12)*LN(INDEX(出力表!C:C,12)+1)))), MAX(0.00000001, (1-(1/(1+EXP(-(INDEX(係数表!G:G,12) + $B399)))))*(EXP(INDEX(係数表!H:H,12) + INDEX(係数表!I:I,12)*LN(INDEX(出力表!C:C,12)+1)))))))</f>
        <v>99.96726532146161</v>
      </c>
      <c r="AI399" t="e">
        <f>MIN(100, MAX(0, (100*(INDEX(出力表!D:D,12))/(EXP(INDEX(係数表!B:B,12) + $C399) + (INDEX(出力表!D:D,12)))) + (乱数表!$X399*(Settings!B12/(((INDEX(出力表!D:D,12))+1)^INDEX(係数表!E:E,12)*INDEX(係数表!F:F,12))))))</f>
        <v>#VALUE!</v>
      </c>
      <c r="AJ399" t="e">
        <f>MIN(100, MAX(0, (INDEX(出力表!D:D,12))*AH399/MAX(AI399, Settings!B3)))</f>
        <v>#VALUE!</v>
      </c>
      <c r="AK399">
        <f>MIN(100, MAX(0, 100*BETAINV(乱数表!$M399, MAX(0.00000001, (1/(1+EXP(-(INDEX(係数表!G:G,13) + $B399))))*(EXP(INDEX(係数表!H:H,13) + INDEX(係数表!I:I,13)*LN(INDEX(出力表!C:C,13)+1)))), MAX(0.00000001, (1-(1/(1+EXP(-(INDEX(係数表!G:G,13) + $B399)))))*(EXP(INDEX(係数表!H:H,13) + INDEX(係数表!I:I,13)*LN(INDEX(出力表!C:C,13)+1)))))))</f>
        <v>98.510698263747926</v>
      </c>
      <c r="AL399" t="e">
        <f>MIN(100, MAX(0, (100*(INDEX(出力表!D:D,13))/(EXP(INDEX(係数表!B:B,13) + $C399) + (INDEX(出力表!D:D,13)))) + (乱数表!$Y399*(Settings!B12/(((INDEX(出力表!D:D,13))+1)^INDEX(係数表!E:E,13)*INDEX(係数表!F:F,13))))))</f>
        <v>#VALUE!</v>
      </c>
      <c r="AM399" t="e">
        <f>MIN(100, MAX(0, (INDEX(出力表!D:D,13))*AK399/MAX(AL399, Settings!B3)))</f>
        <v>#VALUE!</v>
      </c>
      <c r="AN399">
        <f>IF(ISNUMBER(F399), INDEX(出力表!B:B,2)*F399, 0)+IF(ISNUMBER(I399), INDEX(出力表!B:B,3)*I399, 0)+IF(ISNUMBER(L399), INDEX(出力表!B:B,4)*L399, 0)+IF(ISNUMBER(O399), INDEX(出力表!B:B,5)*O399, 0)+IF(ISNUMBER(R399), INDEX(出力表!B:B,6)*R399, 0)+IF(ISNUMBER(U399), INDEX(出力表!B:B,7)*U399, 0)+IF(ISNUMBER(X399), INDEX(出力表!B:B,8)*X399, 0)+IF(ISNUMBER(AA399), INDEX(出力表!B:B,9)*AA399, 0)+IF(ISNUMBER(AD399), INDEX(出力表!B:B,10)*AD399, 0)+IF(ISNUMBER(AG399), INDEX(出力表!B:B,11)*AG399, 0)+IF(ISNUMBER(AJ399), INDEX(出力表!B:B,12)*AJ399, 0)+IF(ISNUMBER(AM399), INDEX(出力表!B:B,13)*AM399, 0)</f>
        <v>0</v>
      </c>
      <c r="AO399">
        <f>IF(ISNUMBER(F399), INDEX(出力表!B:B,2), 0)+IF(ISNUMBER(I399), INDEX(出力表!B:B,3), 0)+IF(ISNUMBER(L399), INDEX(出力表!B:B,4), 0)+IF(ISNUMBER(O399), INDEX(出力表!B:B,5), 0)+IF(ISNUMBER(R399), INDEX(出力表!B:B,6), 0)+IF(ISNUMBER(U399), INDEX(出力表!B:B,7), 0)+IF(ISNUMBER(X399), INDEX(出力表!B:B,8), 0)+IF(ISNUMBER(AA399), INDEX(出力表!B:B,9), 0)+IF(ISNUMBER(AD399), INDEX(出力表!B:B,10), 0)+IF(ISNUMBER(AG399), INDEX(出力表!B:B,11), 0)+IF(ISNUMBER(AJ399), INDEX(出力表!B:B,12), 0)+IF(ISNUMBER(AM399), INDEX(出力表!B:B,13), 0)</f>
        <v>0</v>
      </c>
      <c r="AP399" t="str">
        <f t="shared" si="6"/>
        <v/>
      </c>
    </row>
    <row r="400" spans="1:42" x14ac:dyDescent="0.2">
      <c r="A400">
        <v>399</v>
      </c>
      <c r="B400">
        <f>IF(UPPER(Settings!B4)="TRUE", 乱数表!$Z400*Settings!B10, 0)</f>
        <v>0.1850756389019349</v>
      </c>
      <c r="C400">
        <f>IF(UPPER(Settings!B4)="TRUE", 乱数表!$AA400*Settings!B11, 0)</f>
        <v>5.4945532249701334E-2</v>
      </c>
      <c r="D400">
        <f>MIN(100, MAX(0, 100*BETAINV(乱数表!$B400, MAX(0.00000001, (1/(1+EXP(-(INDEX(係数表!G:G,2) + $B400))))*(EXP(INDEX(係数表!H:H,2) + INDEX(係数表!I:I,2)*LN(INDEX(出力表!C:C,2)+1)))), MAX(0.00000001, (1-(1/(1+EXP(-(INDEX(係数表!G:G,2) + $B400)))))*(EXP(INDEX(係数表!H:H,2) + INDEX(係数表!I:I,2)*LN(INDEX(出力表!C:C,2)+1)))))))</f>
        <v>78.475302098993581</v>
      </c>
      <c r="E400" t="e">
        <f>MIN(100, MAX(0, (100*(INDEX(出力表!D:D,2))/(EXP(INDEX(係数表!B:B,2) + $C400) + (INDEX(出力表!D:D,2)))) + (乱数表!$N400*(Settings!B12/(((INDEX(出力表!D:D,2))+1)^INDEX(係数表!E:E,2)*INDEX(係数表!F:F,2))))))</f>
        <v>#VALUE!</v>
      </c>
      <c r="F400" t="e">
        <f>MIN(100, MAX(0, (INDEX(出力表!D:D,2))*D400/MAX(E400, Settings!B3)))</f>
        <v>#VALUE!</v>
      </c>
      <c r="G400">
        <f>MIN(100, MAX(0, 100*BETAINV(乱数表!$C400, MAX(0.00000001, (1/(1+EXP(-(INDEX(係数表!G:G,3) + $B400))))*(EXP(INDEX(係数表!H:H,3) + INDEX(係数表!I:I,3)*LN(INDEX(出力表!C:C,3)+1)))), MAX(0.00000001, (1-(1/(1+EXP(-(INDEX(係数表!G:G,3) + $B400)))))*(EXP(INDEX(係数表!H:H,3) + INDEX(係数表!I:I,3)*LN(INDEX(出力表!C:C,3)+1)))))))</f>
        <v>60.660886799925493</v>
      </c>
      <c r="H400" t="e">
        <f>MIN(100, MAX(0, (100*(INDEX(出力表!D:D,3))/(EXP(INDEX(係数表!B:B,3) + $C400) + (INDEX(出力表!D:D,3)))) + (乱数表!$O400*(Settings!B12/(((INDEX(出力表!D:D,3))+1)^INDEX(係数表!E:E,3)*INDEX(係数表!F:F,3))))))</f>
        <v>#VALUE!</v>
      </c>
      <c r="I400" t="e">
        <f>MIN(100, MAX(0, (INDEX(出力表!D:D,3))*G400/MAX(H400, Settings!B3)))</f>
        <v>#VALUE!</v>
      </c>
      <c r="J400">
        <f>MIN(100, MAX(0, 100*BETAINV(乱数表!$D400, MAX(0.00000001, (1/(1+EXP(-(INDEX(係数表!G:G,4) + $B400))))*(EXP(INDEX(係数表!H:H,4) + INDEX(係数表!I:I,4)*LN(INDEX(出力表!C:C,4)+1)))), MAX(0.00000001, (1-(1/(1+EXP(-(INDEX(係数表!G:G,4) + $B400)))))*(EXP(INDEX(係数表!H:H,4) + INDEX(係数表!I:I,4)*LN(INDEX(出力表!C:C,4)+1)))))))</f>
        <v>97.245756026587273</v>
      </c>
      <c r="K400" t="e">
        <f>MIN(100, MAX(0, (100*(INDEX(出力表!D:D,4))/(EXP(INDEX(係数表!B:B,4) + $C400) + (INDEX(出力表!D:D,4)))) + (乱数表!$P400*(Settings!B12/(((INDEX(出力表!D:D,4))+1)^INDEX(係数表!E:E,4)*INDEX(係数表!F:F,4))))))</f>
        <v>#VALUE!</v>
      </c>
      <c r="L400" t="e">
        <f>MIN(100, MAX(0, (INDEX(出力表!D:D,4))*J400/MAX(K400, Settings!B3)))</f>
        <v>#VALUE!</v>
      </c>
      <c r="M400">
        <f>MIN(100, MAX(0, 100*BETAINV(乱数表!$E400, MAX(0.00000001, (1/(1+EXP(-(INDEX(係数表!G:G,5) + $B400))))*(EXP(INDEX(係数表!H:H,5) + INDEX(係数表!I:I,5)*LN(INDEX(出力表!C:C,5)+1)))), MAX(0.00000001, (1-(1/(1+EXP(-(INDEX(係数表!G:G,5) + $B400)))))*(EXP(INDEX(係数表!H:H,5) + INDEX(係数表!I:I,5)*LN(INDEX(出力表!C:C,5)+1)))))))</f>
        <v>94.837933978380434</v>
      </c>
      <c r="N400" t="e">
        <f>MIN(100, MAX(0, (100*(INDEX(出力表!D:D,5))/(EXP(INDEX(係数表!B:B,5) + $C400) + (INDEX(出力表!D:D,5)))) + (乱数表!$Q400*(Settings!B12/(((INDEX(出力表!D:D,5))+1)^INDEX(係数表!E:E,5)*INDEX(係数表!F:F,5))))))</f>
        <v>#VALUE!</v>
      </c>
      <c r="O400" t="e">
        <f>MIN(100, MAX(0, (INDEX(出力表!D:D,5))*M400/MAX(N400, Settings!B3)))</f>
        <v>#VALUE!</v>
      </c>
      <c r="P400">
        <f>MIN(100, MAX(0, 100*BETAINV(乱数表!$F400, MAX(0.00000001, (1/(1+EXP(-(INDEX(係数表!G:G,6) + $B400))))*(EXP(INDEX(係数表!H:H,6) + INDEX(係数表!I:I,6)*LN(INDEX(出力表!C:C,6)+1)))), MAX(0.00000001, (1-(1/(1+EXP(-(INDEX(係数表!G:G,6) + $B400)))))*(EXP(INDEX(係数表!H:H,6) + INDEX(係数表!I:I,6)*LN(INDEX(出力表!C:C,6)+1)))))))</f>
        <v>98.813435487406139</v>
      </c>
      <c r="Q400" t="e">
        <f>MIN(100, MAX(0, (100*(INDEX(出力表!D:D,6))/(EXP(INDEX(係数表!B:B,6) + $C400) + (INDEX(出力表!D:D,6)))) + (乱数表!$R400*(Settings!B12/(((INDEX(出力表!D:D,6))+1)^INDEX(係数表!E:E,6)*INDEX(係数表!F:F,6))))))</f>
        <v>#VALUE!</v>
      </c>
      <c r="R400" t="e">
        <f>MIN(100, MAX(0, (INDEX(出力表!D:D,6))*P400/MAX(Q400, Settings!B3)))</f>
        <v>#VALUE!</v>
      </c>
      <c r="S400">
        <f>MIN(100, MAX(0, 100*BETAINV(乱数表!$G400, MAX(0.00000001, (1/(1+EXP(-(INDEX(係数表!G:G,7) + $B400))))*(EXP(INDEX(係数表!H:H,7) + INDEX(係数表!I:I,7)*LN(INDEX(出力表!C:C,7)+1)))), MAX(0.00000001, (1-(1/(1+EXP(-(INDEX(係数表!G:G,7) + $B400)))))*(EXP(INDEX(係数表!H:H,7) + INDEX(係数表!I:I,7)*LN(INDEX(出力表!C:C,7)+1)))))))</f>
        <v>83.928568289610666</v>
      </c>
      <c r="T400" t="e">
        <f>MIN(100, MAX(0, (100*(INDEX(出力表!D:D,7))/(EXP(INDEX(係数表!B:B,7) + $C400) + (INDEX(出力表!D:D,7)))) + (乱数表!$S400*(Settings!B12/(((INDEX(出力表!D:D,7))+1)^INDEX(係数表!E:E,7)*INDEX(係数表!F:F,7))))))</f>
        <v>#VALUE!</v>
      </c>
      <c r="U400" t="e">
        <f>MIN(100, MAX(0, (INDEX(出力表!D:D,7))*S400/MAX(T400, Settings!B3)))</f>
        <v>#VALUE!</v>
      </c>
      <c r="V400">
        <f>MIN(100, MAX(0, 100*BETAINV(乱数表!$H400, MAX(0.00000001, (1/(1+EXP(-(INDEX(係数表!G:G,8) + $B400))))*(EXP(INDEX(係数表!H:H,8) + INDEX(係数表!I:I,8)*LN(INDEX(出力表!C:C,8)+1)))), MAX(0.00000001, (1-(1/(1+EXP(-(INDEX(係数表!G:G,8) + $B400)))))*(EXP(INDEX(係数表!H:H,8) + INDEX(係数表!I:I,8)*LN(INDEX(出力表!C:C,8)+1)))))))</f>
        <v>93.692625043977628</v>
      </c>
      <c r="W400" t="e">
        <f>MIN(100, MAX(0, (100*(INDEX(出力表!D:D,8))/(EXP(INDEX(係数表!B:B,8) + $C400) + (INDEX(出力表!D:D,8)))) + (乱数表!$T400*(Settings!B12/(((INDEX(出力表!D:D,8))+1)^INDEX(係数表!E:E,8)*INDEX(係数表!F:F,8))))))</f>
        <v>#VALUE!</v>
      </c>
      <c r="X400" t="e">
        <f>MIN(100, MAX(0, (INDEX(出力表!D:D,8))*V400/MAX(W400, Settings!B3)))</f>
        <v>#VALUE!</v>
      </c>
      <c r="Y400">
        <f>MIN(100, MAX(0, 100*BETAINV(乱数表!$I400, MAX(0.00000001, (1/(1+EXP(-(INDEX(係数表!G:G,9) + $B400))))*(EXP(INDEX(係数表!H:H,9) + INDEX(係数表!I:I,9)*LN(INDEX(出力表!C:C,9)+1)))), MAX(0.00000001, (1-(1/(1+EXP(-(INDEX(係数表!G:G,9) + $B400)))))*(EXP(INDEX(係数表!H:H,9) + INDEX(係数表!I:I,9)*LN(INDEX(出力表!C:C,9)+1)))))))</f>
        <v>99.457345066275863</v>
      </c>
      <c r="Z400" t="e">
        <f>MIN(100, MAX(0, (100*(INDEX(出力表!D:D,9))/(EXP(INDEX(係数表!B:B,9) + $C400) + (INDEX(出力表!D:D,9)))) + (乱数表!$U400*(Settings!B12/(((INDEX(出力表!D:D,9))+1)^INDEX(係数表!E:E,9)*INDEX(係数表!F:F,9))))))</f>
        <v>#VALUE!</v>
      </c>
      <c r="AA400" t="e">
        <f>MIN(100, MAX(0, (INDEX(出力表!D:D,9))*Y400/MAX(Z400, Settings!B3)))</f>
        <v>#VALUE!</v>
      </c>
      <c r="AB400">
        <f>MIN(100, MAX(0, 100*BETAINV(乱数表!$J400, MAX(0.00000001, (1/(1+EXP(-(INDEX(係数表!G:G,10) + $B400))))*(EXP(INDEX(係数表!H:H,10) + INDEX(係数表!I:I,10)*LN(INDEX(出力表!C:C,10)+1)))), MAX(0.00000001, (1-(1/(1+EXP(-(INDEX(係数表!G:G,10) + $B400)))))*(EXP(INDEX(係数表!H:H,10) + INDEX(係数表!I:I,10)*LN(INDEX(出力表!C:C,10)+1)))))))</f>
        <v>80.912907886691826</v>
      </c>
      <c r="AC400" t="e">
        <f>MIN(100, MAX(0, (100*(INDEX(出力表!D:D,10))/(EXP(INDEX(係数表!B:B,10) + $C400) + (INDEX(出力表!D:D,10)))) + (乱数表!$V400*(Settings!B12/(((INDEX(出力表!D:D,10))+1)^INDEX(係数表!E:E,10)*INDEX(係数表!F:F,10))))))</f>
        <v>#VALUE!</v>
      </c>
      <c r="AD400" t="e">
        <f>MIN(100, MAX(0, (INDEX(出力表!D:D,10))*AB400/MAX(AC400, Settings!B3)))</f>
        <v>#VALUE!</v>
      </c>
      <c r="AE400">
        <f>MIN(100, MAX(0, 100*BETAINV(乱数表!$K400, MAX(0.00000001, (1/(1+EXP(-(INDEX(係数表!G:G,11) + $B400))))*(EXP(INDEX(係数表!H:H,11) + INDEX(係数表!I:I,11)*LN(INDEX(出力表!C:C,11)+1)))), MAX(0.00000001, (1-(1/(1+EXP(-(INDEX(係数表!G:G,11) + $B400)))))*(EXP(INDEX(係数表!H:H,11) + INDEX(係数表!I:I,11)*LN(INDEX(出力表!C:C,11)+1)))))))</f>
        <v>96.895798605759211</v>
      </c>
      <c r="AF400" t="e">
        <f>MIN(100, MAX(0, (100*(INDEX(出力表!D:D,11))/(EXP(INDEX(係数表!B:B,11) + $C400) + (INDEX(出力表!D:D,11)))) + (乱数表!$W400*(Settings!B12/(((INDEX(出力表!D:D,11))+1)^INDEX(係数表!E:E,11)*INDEX(係数表!F:F,11))))))</f>
        <v>#VALUE!</v>
      </c>
      <c r="AG400" t="e">
        <f>MIN(100, MAX(0, (INDEX(出力表!D:D,11))*AE400/MAX(AF400, Settings!B3)))</f>
        <v>#VALUE!</v>
      </c>
      <c r="AH400">
        <f>MIN(100, MAX(0, 100*BETAINV(乱数表!$L400, MAX(0.00000001, (1/(1+EXP(-(INDEX(係数表!G:G,12) + $B400))))*(EXP(INDEX(係数表!H:H,12) + INDEX(係数表!I:I,12)*LN(INDEX(出力表!C:C,12)+1)))), MAX(0.00000001, (1-(1/(1+EXP(-(INDEX(係数表!G:G,12) + $B400)))))*(EXP(INDEX(係数表!H:H,12) + INDEX(係数表!I:I,12)*LN(INDEX(出力表!C:C,12)+1)))))))</f>
        <v>96.427444812439461</v>
      </c>
      <c r="AI400" t="e">
        <f>MIN(100, MAX(0, (100*(INDEX(出力表!D:D,12))/(EXP(INDEX(係数表!B:B,12) + $C400) + (INDEX(出力表!D:D,12)))) + (乱数表!$X400*(Settings!B12/(((INDEX(出力表!D:D,12))+1)^INDEX(係数表!E:E,12)*INDEX(係数表!F:F,12))))))</f>
        <v>#VALUE!</v>
      </c>
      <c r="AJ400" t="e">
        <f>MIN(100, MAX(0, (INDEX(出力表!D:D,12))*AH400/MAX(AI400, Settings!B3)))</f>
        <v>#VALUE!</v>
      </c>
      <c r="AK400">
        <f>MIN(100, MAX(0, 100*BETAINV(乱数表!$M400, MAX(0.00000001, (1/(1+EXP(-(INDEX(係数表!G:G,13) + $B400))))*(EXP(INDEX(係数表!H:H,13) + INDEX(係数表!I:I,13)*LN(INDEX(出力表!C:C,13)+1)))), MAX(0.00000001, (1-(1/(1+EXP(-(INDEX(係数表!G:G,13) + $B400)))))*(EXP(INDEX(係数表!H:H,13) + INDEX(係数表!I:I,13)*LN(INDEX(出力表!C:C,13)+1)))))))</f>
        <v>93.072368661167076</v>
      </c>
      <c r="AL400" t="e">
        <f>MIN(100, MAX(0, (100*(INDEX(出力表!D:D,13))/(EXP(INDEX(係数表!B:B,13) + $C400) + (INDEX(出力表!D:D,13)))) + (乱数表!$Y400*(Settings!B12/(((INDEX(出力表!D:D,13))+1)^INDEX(係数表!E:E,13)*INDEX(係数表!F:F,13))))))</f>
        <v>#VALUE!</v>
      </c>
      <c r="AM400" t="e">
        <f>MIN(100, MAX(0, (INDEX(出力表!D:D,13))*AK400/MAX(AL400, Settings!B3)))</f>
        <v>#VALUE!</v>
      </c>
      <c r="AN400">
        <f>IF(ISNUMBER(F400), INDEX(出力表!B:B,2)*F400, 0)+IF(ISNUMBER(I400), INDEX(出力表!B:B,3)*I400, 0)+IF(ISNUMBER(L400), INDEX(出力表!B:B,4)*L400, 0)+IF(ISNUMBER(O400), INDEX(出力表!B:B,5)*O400, 0)+IF(ISNUMBER(R400), INDEX(出力表!B:B,6)*R400, 0)+IF(ISNUMBER(U400), INDEX(出力表!B:B,7)*U400, 0)+IF(ISNUMBER(X400), INDEX(出力表!B:B,8)*X400, 0)+IF(ISNUMBER(AA400), INDEX(出力表!B:B,9)*AA400, 0)+IF(ISNUMBER(AD400), INDEX(出力表!B:B,10)*AD400, 0)+IF(ISNUMBER(AG400), INDEX(出力表!B:B,11)*AG400, 0)+IF(ISNUMBER(AJ400), INDEX(出力表!B:B,12)*AJ400, 0)+IF(ISNUMBER(AM400), INDEX(出力表!B:B,13)*AM400, 0)</f>
        <v>0</v>
      </c>
      <c r="AO400">
        <f>IF(ISNUMBER(F400), INDEX(出力表!B:B,2), 0)+IF(ISNUMBER(I400), INDEX(出力表!B:B,3), 0)+IF(ISNUMBER(L400), INDEX(出力表!B:B,4), 0)+IF(ISNUMBER(O400), INDEX(出力表!B:B,5), 0)+IF(ISNUMBER(R400), INDEX(出力表!B:B,6), 0)+IF(ISNUMBER(U400), INDEX(出力表!B:B,7), 0)+IF(ISNUMBER(X400), INDEX(出力表!B:B,8), 0)+IF(ISNUMBER(AA400), INDEX(出力表!B:B,9), 0)+IF(ISNUMBER(AD400), INDEX(出力表!B:B,10), 0)+IF(ISNUMBER(AG400), INDEX(出力表!B:B,11), 0)+IF(ISNUMBER(AJ400), INDEX(出力表!B:B,12), 0)+IF(ISNUMBER(AM400), INDEX(出力表!B:B,13), 0)</f>
        <v>0</v>
      </c>
      <c r="AP400" t="str">
        <f t="shared" si="6"/>
        <v/>
      </c>
    </row>
    <row r="401" spans="1:42" x14ac:dyDescent="0.2">
      <c r="A401">
        <v>400</v>
      </c>
      <c r="B401">
        <f>IF(UPPER(Settings!B4)="TRUE", 乱数表!$Z401*Settings!B10, 0)</f>
        <v>0.48294776060635769</v>
      </c>
      <c r="C401">
        <f>IF(UPPER(Settings!B4)="TRUE", 乱数表!$AA401*Settings!B11, 0)</f>
        <v>0.18206019336729909</v>
      </c>
      <c r="D401">
        <f>MIN(100, MAX(0, 100*BETAINV(乱数表!$B401, MAX(0.00000001, (1/(1+EXP(-(INDEX(係数表!G:G,2) + $B401))))*(EXP(INDEX(係数表!H:H,2) + INDEX(係数表!I:I,2)*LN(INDEX(出力表!C:C,2)+1)))), MAX(0.00000001, (1-(1/(1+EXP(-(INDEX(係数表!G:G,2) + $B401)))))*(EXP(INDEX(係数表!H:H,2) + INDEX(係数表!I:I,2)*LN(INDEX(出力表!C:C,2)+1)))))))</f>
        <v>99.999999187987584</v>
      </c>
      <c r="E401" t="e">
        <f>MIN(100, MAX(0, (100*(INDEX(出力表!D:D,2))/(EXP(INDEX(係数表!B:B,2) + $C401) + (INDEX(出力表!D:D,2)))) + (乱数表!$N401*(Settings!B12/(((INDEX(出力表!D:D,2))+1)^INDEX(係数表!E:E,2)*INDEX(係数表!F:F,2))))))</f>
        <v>#VALUE!</v>
      </c>
      <c r="F401" t="e">
        <f>MIN(100, MAX(0, (INDEX(出力表!D:D,2))*D401/MAX(E401, Settings!B3)))</f>
        <v>#VALUE!</v>
      </c>
      <c r="G401">
        <f>MIN(100, MAX(0, 100*BETAINV(乱数表!$C401, MAX(0.00000001, (1/(1+EXP(-(INDEX(係数表!G:G,3) + $B401))))*(EXP(INDEX(係数表!H:H,3) + INDEX(係数表!I:I,3)*LN(INDEX(出力表!C:C,3)+1)))), MAX(0.00000001, (1-(1/(1+EXP(-(INDEX(係数表!G:G,3) + $B401)))))*(EXP(INDEX(係数表!H:H,3) + INDEX(係数表!I:I,3)*LN(INDEX(出力表!C:C,3)+1)))))))</f>
        <v>87.237882556637871</v>
      </c>
      <c r="H401" t="e">
        <f>MIN(100, MAX(0, (100*(INDEX(出力表!D:D,3))/(EXP(INDEX(係数表!B:B,3) + $C401) + (INDEX(出力表!D:D,3)))) + (乱数表!$O401*(Settings!B12/(((INDEX(出力表!D:D,3))+1)^INDEX(係数表!E:E,3)*INDEX(係数表!F:F,3))))))</f>
        <v>#VALUE!</v>
      </c>
      <c r="I401" t="e">
        <f>MIN(100, MAX(0, (INDEX(出力表!D:D,3))*G401/MAX(H401, Settings!B3)))</f>
        <v>#VALUE!</v>
      </c>
      <c r="J401">
        <f>MIN(100, MAX(0, 100*BETAINV(乱数表!$D401, MAX(0.00000001, (1/(1+EXP(-(INDEX(係数表!G:G,4) + $B401))))*(EXP(INDEX(係数表!H:H,4) + INDEX(係数表!I:I,4)*LN(INDEX(出力表!C:C,4)+1)))), MAX(0.00000001, (1-(1/(1+EXP(-(INDEX(係数表!G:G,4) + $B401)))))*(EXP(INDEX(係数表!H:H,4) + INDEX(係数表!I:I,4)*LN(INDEX(出力表!C:C,4)+1)))))))</f>
        <v>99.954911264900659</v>
      </c>
      <c r="K401" t="e">
        <f>MIN(100, MAX(0, (100*(INDEX(出力表!D:D,4))/(EXP(INDEX(係数表!B:B,4) + $C401) + (INDEX(出力表!D:D,4)))) + (乱数表!$P401*(Settings!B12/(((INDEX(出力表!D:D,4))+1)^INDEX(係数表!E:E,4)*INDEX(係数表!F:F,4))))))</f>
        <v>#VALUE!</v>
      </c>
      <c r="L401" t="e">
        <f>MIN(100, MAX(0, (INDEX(出力表!D:D,4))*J401/MAX(K401, Settings!B3)))</f>
        <v>#VALUE!</v>
      </c>
      <c r="M401">
        <f>MIN(100, MAX(0, 100*BETAINV(乱数表!$E401, MAX(0.00000001, (1/(1+EXP(-(INDEX(係数表!G:G,5) + $B401))))*(EXP(INDEX(係数表!H:H,5) + INDEX(係数表!I:I,5)*LN(INDEX(出力表!C:C,5)+1)))), MAX(0.00000001, (1-(1/(1+EXP(-(INDEX(係数表!G:G,5) + $B401)))))*(EXP(INDEX(係数表!H:H,5) + INDEX(係数表!I:I,5)*LN(INDEX(出力表!C:C,5)+1)))))))</f>
        <v>97.106704416991178</v>
      </c>
      <c r="N401" t="e">
        <f>MIN(100, MAX(0, (100*(INDEX(出力表!D:D,5))/(EXP(INDEX(係数表!B:B,5) + $C401) + (INDEX(出力表!D:D,5)))) + (乱数表!$Q401*(Settings!B12/(((INDEX(出力表!D:D,5))+1)^INDEX(係数表!E:E,5)*INDEX(係数表!F:F,5))))))</f>
        <v>#VALUE!</v>
      </c>
      <c r="O401" t="e">
        <f>MIN(100, MAX(0, (INDEX(出力表!D:D,5))*M401/MAX(N401, Settings!B3)))</f>
        <v>#VALUE!</v>
      </c>
      <c r="P401">
        <f>MIN(100, MAX(0, 100*BETAINV(乱数表!$F401, MAX(0.00000001, (1/(1+EXP(-(INDEX(係数表!G:G,6) + $B401))))*(EXP(INDEX(係数表!H:H,6) + INDEX(係数表!I:I,6)*LN(INDEX(出力表!C:C,6)+1)))), MAX(0.00000001, (1-(1/(1+EXP(-(INDEX(係数表!G:G,6) + $B401)))))*(EXP(INDEX(係数表!H:H,6) + INDEX(係数表!I:I,6)*LN(INDEX(出力表!C:C,6)+1)))))))</f>
        <v>97.88753048409599</v>
      </c>
      <c r="Q401" t="e">
        <f>MIN(100, MAX(0, (100*(INDEX(出力表!D:D,6))/(EXP(INDEX(係数表!B:B,6) + $C401) + (INDEX(出力表!D:D,6)))) + (乱数表!$R401*(Settings!B12/(((INDEX(出力表!D:D,6))+1)^INDEX(係数表!E:E,6)*INDEX(係数表!F:F,6))))))</f>
        <v>#VALUE!</v>
      </c>
      <c r="R401" t="e">
        <f>MIN(100, MAX(0, (INDEX(出力表!D:D,6))*P401/MAX(Q401, Settings!B3)))</f>
        <v>#VALUE!</v>
      </c>
      <c r="S401">
        <f>MIN(100, MAX(0, 100*BETAINV(乱数表!$G401, MAX(0.00000001, (1/(1+EXP(-(INDEX(係数表!G:G,7) + $B401))))*(EXP(INDEX(係数表!H:H,7) + INDEX(係数表!I:I,7)*LN(INDEX(出力表!C:C,7)+1)))), MAX(0.00000001, (1-(1/(1+EXP(-(INDEX(係数表!G:G,7) + $B401)))))*(EXP(INDEX(係数表!H:H,7) + INDEX(係数表!I:I,7)*LN(INDEX(出力表!C:C,7)+1)))))))</f>
        <v>91.291033243737374</v>
      </c>
      <c r="T401" t="e">
        <f>MIN(100, MAX(0, (100*(INDEX(出力表!D:D,7))/(EXP(INDEX(係数表!B:B,7) + $C401) + (INDEX(出力表!D:D,7)))) + (乱数表!$S401*(Settings!B12/(((INDEX(出力表!D:D,7))+1)^INDEX(係数表!E:E,7)*INDEX(係数表!F:F,7))))))</f>
        <v>#VALUE!</v>
      </c>
      <c r="U401" t="e">
        <f>MIN(100, MAX(0, (INDEX(出力表!D:D,7))*S401/MAX(T401, Settings!B3)))</f>
        <v>#VALUE!</v>
      </c>
      <c r="V401">
        <f>MIN(100, MAX(0, 100*BETAINV(乱数表!$H401, MAX(0.00000001, (1/(1+EXP(-(INDEX(係数表!G:G,8) + $B401))))*(EXP(INDEX(係数表!H:H,8) + INDEX(係数表!I:I,8)*LN(INDEX(出力表!C:C,8)+1)))), MAX(0.00000001, (1-(1/(1+EXP(-(INDEX(係数表!G:G,8) + $B401)))))*(EXP(INDEX(係数表!H:H,8) + INDEX(係数表!I:I,8)*LN(INDEX(出力表!C:C,8)+1)))))))</f>
        <v>95.811558067841091</v>
      </c>
      <c r="W401" t="e">
        <f>MIN(100, MAX(0, (100*(INDEX(出力表!D:D,8))/(EXP(INDEX(係数表!B:B,8) + $C401) + (INDEX(出力表!D:D,8)))) + (乱数表!$T401*(Settings!B12/(((INDEX(出力表!D:D,8))+1)^INDEX(係数表!E:E,8)*INDEX(係数表!F:F,8))))))</f>
        <v>#VALUE!</v>
      </c>
      <c r="X401" t="e">
        <f>MIN(100, MAX(0, (INDEX(出力表!D:D,8))*V401/MAX(W401, Settings!B3)))</f>
        <v>#VALUE!</v>
      </c>
      <c r="Y401">
        <f>MIN(100, MAX(0, 100*BETAINV(乱数表!$I401, MAX(0.00000001, (1/(1+EXP(-(INDEX(係数表!G:G,9) + $B401))))*(EXP(INDEX(係数表!H:H,9) + INDEX(係数表!I:I,9)*LN(INDEX(出力表!C:C,9)+1)))), MAX(0.00000001, (1-(1/(1+EXP(-(INDEX(係数表!G:G,9) + $B401)))))*(EXP(INDEX(係数表!H:H,9) + INDEX(係数表!I:I,9)*LN(INDEX(出力表!C:C,9)+1)))))))</f>
        <v>93.902872462563224</v>
      </c>
      <c r="Z401" t="e">
        <f>MIN(100, MAX(0, (100*(INDEX(出力表!D:D,9))/(EXP(INDEX(係数表!B:B,9) + $C401) + (INDEX(出力表!D:D,9)))) + (乱数表!$U401*(Settings!B12/(((INDEX(出力表!D:D,9))+1)^INDEX(係数表!E:E,9)*INDEX(係数表!F:F,9))))))</f>
        <v>#VALUE!</v>
      </c>
      <c r="AA401" t="e">
        <f>MIN(100, MAX(0, (INDEX(出力表!D:D,9))*Y401/MAX(Z401, Settings!B3)))</f>
        <v>#VALUE!</v>
      </c>
      <c r="AB401">
        <f>MIN(100, MAX(0, 100*BETAINV(乱数表!$J401, MAX(0.00000001, (1/(1+EXP(-(INDEX(係数表!G:G,10) + $B401))))*(EXP(INDEX(係数表!H:H,10) + INDEX(係数表!I:I,10)*LN(INDEX(出力表!C:C,10)+1)))), MAX(0.00000001, (1-(1/(1+EXP(-(INDEX(係数表!G:G,10) + $B401)))))*(EXP(INDEX(係数表!H:H,10) + INDEX(係数表!I:I,10)*LN(INDEX(出力表!C:C,10)+1)))))))</f>
        <v>80.751517352061299</v>
      </c>
      <c r="AC401" t="e">
        <f>MIN(100, MAX(0, (100*(INDEX(出力表!D:D,10))/(EXP(INDEX(係数表!B:B,10) + $C401) + (INDEX(出力表!D:D,10)))) + (乱数表!$V401*(Settings!B12/(((INDEX(出力表!D:D,10))+1)^INDEX(係数表!E:E,10)*INDEX(係数表!F:F,10))))))</f>
        <v>#VALUE!</v>
      </c>
      <c r="AD401" t="e">
        <f>MIN(100, MAX(0, (INDEX(出力表!D:D,10))*AB401/MAX(AC401, Settings!B3)))</f>
        <v>#VALUE!</v>
      </c>
      <c r="AE401">
        <f>MIN(100, MAX(0, 100*BETAINV(乱数表!$K401, MAX(0.00000001, (1/(1+EXP(-(INDEX(係数表!G:G,11) + $B401))))*(EXP(INDEX(係数表!H:H,11) + INDEX(係数表!I:I,11)*LN(INDEX(出力表!C:C,11)+1)))), MAX(0.00000001, (1-(1/(1+EXP(-(INDEX(係数表!G:G,11) + $B401)))))*(EXP(INDEX(係数表!H:H,11) + INDEX(係数表!I:I,11)*LN(INDEX(出力表!C:C,11)+1)))))))</f>
        <v>96.533588625345246</v>
      </c>
      <c r="AF401" t="e">
        <f>MIN(100, MAX(0, (100*(INDEX(出力表!D:D,11))/(EXP(INDEX(係数表!B:B,11) + $C401) + (INDEX(出力表!D:D,11)))) + (乱数表!$W401*(Settings!B12/(((INDEX(出力表!D:D,11))+1)^INDEX(係数表!E:E,11)*INDEX(係数表!F:F,11))))))</f>
        <v>#VALUE!</v>
      </c>
      <c r="AG401" t="e">
        <f>MIN(100, MAX(0, (INDEX(出力表!D:D,11))*AE401/MAX(AF401, Settings!B3)))</f>
        <v>#VALUE!</v>
      </c>
      <c r="AH401">
        <f>MIN(100, MAX(0, 100*BETAINV(乱数表!$L401, MAX(0.00000001, (1/(1+EXP(-(INDEX(係数表!G:G,12) + $B401))))*(EXP(INDEX(係数表!H:H,12) + INDEX(係数表!I:I,12)*LN(INDEX(出力表!C:C,12)+1)))), MAX(0.00000001, (1-(1/(1+EXP(-(INDEX(係数表!G:G,12) + $B401)))))*(EXP(INDEX(係数表!H:H,12) + INDEX(係数表!I:I,12)*LN(INDEX(出力表!C:C,12)+1)))))))</f>
        <v>77.789526743663941</v>
      </c>
      <c r="AI401" t="e">
        <f>MIN(100, MAX(0, (100*(INDEX(出力表!D:D,12))/(EXP(INDEX(係数表!B:B,12) + $C401) + (INDEX(出力表!D:D,12)))) + (乱数表!$X401*(Settings!B12/(((INDEX(出力表!D:D,12))+1)^INDEX(係数表!E:E,12)*INDEX(係数表!F:F,12))))))</f>
        <v>#VALUE!</v>
      </c>
      <c r="AJ401" t="e">
        <f>MIN(100, MAX(0, (INDEX(出力表!D:D,12))*AH401/MAX(AI401, Settings!B3)))</f>
        <v>#VALUE!</v>
      </c>
      <c r="AK401">
        <f>MIN(100, MAX(0, 100*BETAINV(乱数表!$M401, MAX(0.00000001, (1/(1+EXP(-(INDEX(係数表!G:G,13) + $B401))))*(EXP(INDEX(係数表!H:H,13) + INDEX(係数表!I:I,13)*LN(INDEX(出力表!C:C,13)+1)))), MAX(0.00000001, (1-(1/(1+EXP(-(INDEX(係数表!G:G,13) + $B401)))))*(EXP(INDEX(係数表!H:H,13) + INDEX(係数表!I:I,13)*LN(INDEX(出力表!C:C,13)+1)))))))</f>
        <v>98.936822482448022</v>
      </c>
      <c r="AL401" t="e">
        <f>MIN(100, MAX(0, (100*(INDEX(出力表!D:D,13))/(EXP(INDEX(係数表!B:B,13) + $C401) + (INDEX(出力表!D:D,13)))) + (乱数表!$Y401*(Settings!B12/(((INDEX(出力表!D:D,13))+1)^INDEX(係数表!E:E,13)*INDEX(係数表!F:F,13))))))</f>
        <v>#VALUE!</v>
      </c>
      <c r="AM401" t="e">
        <f>MIN(100, MAX(0, (INDEX(出力表!D:D,13))*AK401/MAX(AL401, Settings!B3)))</f>
        <v>#VALUE!</v>
      </c>
      <c r="AN401">
        <f>IF(ISNUMBER(F401), INDEX(出力表!B:B,2)*F401, 0)+IF(ISNUMBER(I401), INDEX(出力表!B:B,3)*I401, 0)+IF(ISNUMBER(L401), INDEX(出力表!B:B,4)*L401, 0)+IF(ISNUMBER(O401), INDEX(出力表!B:B,5)*O401, 0)+IF(ISNUMBER(R401), INDEX(出力表!B:B,6)*R401, 0)+IF(ISNUMBER(U401), INDEX(出力表!B:B,7)*U401, 0)+IF(ISNUMBER(X401), INDEX(出力表!B:B,8)*X401, 0)+IF(ISNUMBER(AA401), INDEX(出力表!B:B,9)*AA401, 0)+IF(ISNUMBER(AD401), INDEX(出力表!B:B,10)*AD401, 0)+IF(ISNUMBER(AG401), INDEX(出力表!B:B,11)*AG401, 0)+IF(ISNUMBER(AJ401), INDEX(出力表!B:B,12)*AJ401, 0)+IF(ISNUMBER(AM401), INDEX(出力表!B:B,13)*AM401, 0)</f>
        <v>0</v>
      </c>
      <c r="AO401">
        <f>IF(ISNUMBER(F401), INDEX(出力表!B:B,2), 0)+IF(ISNUMBER(I401), INDEX(出力表!B:B,3), 0)+IF(ISNUMBER(L401), INDEX(出力表!B:B,4), 0)+IF(ISNUMBER(O401), INDEX(出力表!B:B,5), 0)+IF(ISNUMBER(R401), INDEX(出力表!B:B,6), 0)+IF(ISNUMBER(U401), INDEX(出力表!B:B,7), 0)+IF(ISNUMBER(X401), INDEX(出力表!B:B,8), 0)+IF(ISNUMBER(AA401), INDEX(出力表!B:B,9), 0)+IF(ISNUMBER(AD401), INDEX(出力表!B:B,10), 0)+IF(ISNUMBER(AG401), INDEX(出力表!B:B,11), 0)+IF(ISNUMBER(AJ401), INDEX(出力表!B:B,12), 0)+IF(ISNUMBER(AM401), INDEX(出力表!B:B,13), 0)</f>
        <v>0</v>
      </c>
      <c r="AP401" t="str">
        <f t="shared" si="6"/>
        <v/>
      </c>
    </row>
    <row r="402" spans="1:42" x14ac:dyDescent="0.2">
      <c r="A402">
        <v>401</v>
      </c>
      <c r="B402">
        <f>IF(UPPER(Settings!B4)="TRUE", 乱数表!$Z402*Settings!B10, 0)</f>
        <v>0.35644819302172881</v>
      </c>
      <c r="C402">
        <f>IF(UPPER(Settings!B4)="TRUE", 乱数表!$AA402*Settings!B11, 0)</f>
        <v>-7.2419741247094938E-2</v>
      </c>
      <c r="D402">
        <f>MIN(100, MAX(0, 100*BETAINV(乱数表!$B402, MAX(0.00000001, (1/(1+EXP(-(INDEX(係数表!G:G,2) + $B402))))*(EXP(INDEX(係数表!H:H,2) + INDEX(係数表!I:I,2)*LN(INDEX(出力表!C:C,2)+1)))), MAX(0.00000001, (1-(1/(1+EXP(-(INDEX(係数表!G:G,2) + $B402)))))*(EXP(INDEX(係数表!H:H,2) + INDEX(係数表!I:I,2)*LN(INDEX(出力表!C:C,2)+1)))))))</f>
        <v>99.999976106854376</v>
      </c>
      <c r="E402" t="e">
        <f>MIN(100, MAX(0, (100*(INDEX(出力表!D:D,2))/(EXP(INDEX(係数表!B:B,2) + $C402) + (INDEX(出力表!D:D,2)))) + (乱数表!$N402*(Settings!B12/(((INDEX(出力表!D:D,2))+1)^INDEX(係数表!E:E,2)*INDEX(係数表!F:F,2))))))</f>
        <v>#VALUE!</v>
      </c>
      <c r="F402" t="e">
        <f>MIN(100, MAX(0, (INDEX(出力表!D:D,2))*D402/MAX(E402, Settings!B3)))</f>
        <v>#VALUE!</v>
      </c>
      <c r="G402">
        <f>MIN(100, MAX(0, 100*BETAINV(乱数表!$C402, MAX(0.00000001, (1/(1+EXP(-(INDEX(係数表!G:G,3) + $B402))))*(EXP(INDEX(係数表!H:H,3) + INDEX(係数表!I:I,3)*LN(INDEX(出力表!C:C,3)+1)))), MAX(0.00000001, (1-(1/(1+EXP(-(INDEX(係数表!G:G,3) + $B402)))))*(EXP(INDEX(係数表!H:H,3) + INDEX(係数表!I:I,3)*LN(INDEX(出力表!C:C,3)+1)))))))</f>
        <v>85.155909440237593</v>
      </c>
      <c r="H402" t="e">
        <f>MIN(100, MAX(0, (100*(INDEX(出力表!D:D,3))/(EXP(INDEX(係数表!B:B,3) + $C402) + (INDEX(出力表!D:D,3)))) + (乱数表!$O402*(Settings!B12/(((INDEX(出力表!D:D,3))+1)^INDEX(係数表!E:E,3)*INDEX(係数表!F:F,3))))))</f>
        <v>#VALUE!</v>
      </c>
      <c r="I402" t="e">
        <f>MIN(100, MAX(0, (INDEX(出力表!D:D,3))*G402/MAX(H402, Settings!B3)))</f>
        <v>#VALUE!</v>
      </c>
      <c r="J402">
        <f>MIN(100, MAX(0, 100*BETAINV(乱数表!$D402, MAX(0.00000001, (1/(1+EXP(-(INDEX(係数表!G:G,4) + $B402))))*(EXP(INDEX(係数表!H:H,4) + INDEX(係数表!I:I,4)*LN(INDEX(出力表!C:C,4)+1)))), MAX(0.00000001, (1-(1/(1+EXP(-(INDEX(係数表!G:G,4) + $B402)))))*(EXP(INDEX(係数表!H:H,4) + INDEX(係数表!I:I,4)*LN(INDEX(出力表!C:C,4)+1)))))))</f>
        <v>99.068667187398944</v>
      </c>
      <c r="K402" t="e">
        <f>MIN(100, MAX(0, (100*(INDEX(出力表!D:D,4))/(EXP(INDEX(係数表!B:B,4) + $C402) + (INDEX(出力表!D:D,4)))) + (乱数表!$P402*(Settings!B12/(((INDEX(出力表!D:D,4))+1)^INDEX(係数表!E:E,4)*INDEX(係数表!F:F,4))))))</f>
        <v>#VALUE!</v>
      </c>
      <c r="L402" t="e">
        <f>MIN(100, MAX(0, (INDEX(出力表!D:D,4))*J402/MAX(K402, Settings!B3)))</f>
        <v>#VALUE!</v>
      </c>
      <c r="M402">
        <f>MIN(100, MAX(0, 100*BETAINV(乱数表!$E402, MAX(0.00000001, (1/(1+EXP(-(INDEX(係数表!G:G,5) + $B402))))*(EXP(INDEX(係数表!H:H,5) + INDEX(係数表!I:I,5)*LN(INDEX(出力表!C:C,5)+1)))), MAX(0.00000001, (1-(1/(1+EXP(-(INDEX(係数表!G:G,5) + $B402)))))*(EXP(INDEX(係数表!H:H,5) + INDEX(係数表!I:I,5)*LN(INDEX(出力表!C:C,5)+1)))))))</f>
        <v>94.334169914850577</v>
      </c>
      <c r="N402" t="e">
        <f>MIN(100, MAX(0, (100*(INDEX(出力表!D:D,5))/(EXP(INDEX(係数表!B:B,5) + $C402) + (INDEX(出力表!D:D,5)))) + (乱数表!$Q402*(Settings!B12/(((INDEX(出力表!D:D,5))+1)^INDEX(係数表!E:E,5)*INDEX(係数表!F:F,5))))))</f>
        <v>#VALUE!</v>
      </c>
      <c r="O402" t="e">
        <f>MIN(100, MAX(0, (INDEX(出力表!D:D,5))*M402/MAX(N402, Settings!B3)))</f>
        <v>#VALUE!</v>
      </c>
      <c r="P402">
        <f>MIN(100, MAX(0, 100*BETAINV(乱数表!$F402, MAX(0.00000001, (1/(1+EXP(-(INDEX(係数表!G:G,6) + $B402))))*(EXP(INDEX(係数表!H:H,6) + INDEX(係数表!I:I,6)*LN(INDEX(出力表!C:C,6)+1)))), MAX(0.00000001, (1-(1/(1+EXP(-(INDEX(係数表!G:G,6) + $B402)))))*(EXP(INDEX(係数表!H:H,6) + INDEX(係数表!I:I,6)*LN(INDEX(出力表!C:C,6)+1)))))))</f>
        <v>99.999491988462012</v>
      </c>
      <c r="Q402" t="e">
        <f>MIN(100, MAX(0, (100*(INDEX(出力表!D:D,6))/(EXP(INDEX(係数表!B:B,6) + $C402) + (INDEX(出力表!D:D,6)))) + (乱数表!$R402*(Settings!B12/(((INDEX(出力表!D:D,6))+1)^INDEX(係数表!E:E,6)*INDEX(係数表!F:F,6))))))</f>
        <v>#VALUE!</v>
      </c>
      <c r="R402" t="e">
        <f>MIN(100, MAX(0, (INDEX(出力表!D:D,6))*P402/MAX(Q402, Settings!B3)))</f>
        <v>#VALUE!</v>
      </c>
      <c r="S402">
        <f>MIN(100, MAX(0, 100*BETAINV(乱数表!$G402, MAX(0.00000001, (1/(1+EXP(-(INDEX(係数表!G:G,7) + $B402))))*(EXP(INDEX(係数表!H:H,7) + INDEX(係数表!I:I,7)*LN(INDEX(出力表!C:C,7)+1)))), MAX(0.00000001, (1-(1/(1+EXP(-(INDEX(係数表!G:G,7) + $B402)))))*(EXP(INDEX(係数表!H:H,7) + INDEX(係数表!I:I,7)*LN(INDEX(出力表!C:C,7)+1)))))))</f>
        <v>55.056906323724149</v>
      </c>
      <c r="T402" t="e">
        <f>MIN(100, MAX(0, (100*(INDEX(出力表!D:D,7))/(EXP(INDEX(係数表!B:B,7) + $C402) + (INDEX(出力表!D:D,7)))) + (乱数表!$S402*(Settings!B12/(((INDEX(出力表!D:D,7))+1)^INDEX(係数表!E:E,7)*INDEX(係数表!F:F,7))))))</f>
        <v>#VALUE!</v>
      </c>
      <c r="U402" t="e">
        <f>MIN(100, MAX(0, (INDEX(出力表!D:D,7))*S402/MAX(T402, Settings!B3)))</f>
        <v>#VALUE!</v>
      </c>
      <c r="V402">
        <f>MIN(100, MAX(0, 100*BETAINV(乱数表!$H402, MAX(0.00000001, (1/(1+EXP(-(INDEX(係数表!G:G,8) + $B402))))*(EXP(INDEX(係数表!H:H,8) + INDEX(係数表!I:I,8)*LN(INDEX(出力表!C:C,8)+1)))), MAX(0.00000001, (1-(1/(1+EXP(-(INDEX(係数表!G:G,8) + $B402)))))*(EXP(INDEX(係数表!H:H,8) + INDEX(係数表!I:I,8)*LN(INDEX(出力表!C:C,8)+1)))))))</f>
        <v>83.656671765116357</v>
      </c>
      <c r="W402" t="e">
        <f>MIN(100, MAX(0, (100*(INDEX(出力表!D:D,8))/(EXP(INDEX(係数表!B:B,8) + $C402) + (INDEX(出力表!D:D,8)))) + (乱数表!$T402*(Settings!B12/(((INDEX(出力表!D:D,8))+1)^INDEX(係数表!E:E,8)*INDEX(係数表!F:F,8))))))</f>
        <v>#VALUE!</v>
      </c>
      <c r="X402" t="e">
        <f>MIN(100, MAX(0, (INDEX(出力表!D:D,8))*V402/MAX(W402, Settings!B3)))</f>
        <v>#VALUE!</v>
      </c>
      <c r="Y402">
        <f>MIN(100, MAX(0, 100*BETAINV(乱数表!$I402, MAX(0.00000001, (1/(1+EXP(-(INDEX(係数表!G:G,9) + $B402))))*(EXP(INDEX(係数表!H:H,9) + INDEX(係数表!I:I,9)*LN(INDEX(出力表!C:C,9)+1)))), MAX(0.00000001, (1-(1/(1+EXP(-(INDEX(係数表!G:G,9) + $B402)))))*(EXP(INDEX(係数表!H:H,9) + INDEX(係数表!I:I,9)*LN(INDEX(出力表!C:C,9)+1)))))))</f>
        <v>78.856911797222523</v>
      </c>
      <c r="Z402" t="e">
        <f>MIN(100, MAX(0, (100*(INDEX(出力表!D:D,9))/(EXP(INDEX(係数表!B:B,9) + $C402) + (INDEX(出力表!D:D,9)))) + (乱数表!$U402*(Settings!B12/(((INDEX(出力表!D:D,9))+1)^INDEX(係数表!E:E,9)*INDEX(係数表!F:F,9))))))</f>
        <v>#VALUE!</v>
      </c>
      <c r="AA402" t="e">
        <f>MIN(100, MAX(0, (INDEX(出力表!D:D,9))*Y402/MAX(Z402, Settings!B3)))</f>
        <v>#VALUE!</v>
      </c>
      <c r="AB402">
        <f>MIN(100, MAX(0, 100*BETAINV(乱数表!$J402, MAX(0.00000001, (1/(1+EXP(-(INDEX(係数表!G:G,10) + $B402))))*(EXP(INDEX(係数表!H:H,10) + INDEX(係数表!I:I,10)*LN(INDEX(出力表!C:C,10)+1)))), MAX(0.00000001, (1-(1/(1+EXP(-(INDEX(係数表!G:G,10) + $B402)))))*(EXP(INDEX(係数表!H:H,10) + INDEX(係数表!I:I,10)*LN(INDEX(出力表!C:C,10)+1)))))))</f>
        <v>99.596077413026137</v>
      </c>
      <c r="AC402" t="e">
        <f>MIN(100, MAX(0, (100*(INDEX(出力表!D:D,10))/(EXP(INDEX(係数表!B:B,10) + $C402) + (INDEX(出力表!D:D,10)))) + (乱数表!$V402*(Settings!B12/(((INDEX(出力表!D:D,10))+1)^INDEX(係数表!E:E,10)*INDEX(係数表!F:F,10))))))</f>
        <v>#VALUE!</v>
      </c>
      <c r="AD402" t="e">
        <f>MIN(100, MAX(0, (INDEX(出力表!D:D,10))*AB402/MAX(AC402, Settings!B3)))</f>
        <v>#VALUE!</v>
      </c>
      <c r="AE402">
        <f>MIN(100, MAX(0, 100*BETAINV(乱数表!$K402, MAX(0.00000001, (1/(1+EXP(-(INDEX(係数表!G:G,11) + $B402))))*(EXP(INDEX(係数表!H:H,11) + INDEX(係数表!I:I,11)*LN(INDEX(出力表!C:C,11)+1)))), MAX(0.00000001, (1-(1/(1+EXP(-(INDEX(係数表!G:G,11) + $B402)))))*(EXP(INDEX(係数表!H:H,11) + INDEX(係数表!I:I,11)*LN(INDEX(出力表!C:C,11)+1)))))))</f>
        <v>99.988062678756734</v>
      </c>
      <c r="AF402" t="e">
        <f>MIN(100, MAX(0, (100*(INDEX(出力表!D:D,11))/(EXP(INDEX(係数表!B:B,11) + $C402) + (INDEX(出力表!D:D,11)))) + (乱数表!$W402*(Settings!B12/(((INDEX(出力表!D:D,11))+1)^INDEX(係数表!E:E,11)*INDEX(係数表!F:F,11))))))</f>
        <v>#VALUE!</v>
      </c>
      <c r="AG402" t="e">
        <f>MIN(100, MAX(0, (INDEX(出力表!D:D,11))*AE402/MAX(AF402, Settings!B3)))</f>
        <v>#VALUE!</v>
      </c>
      <c r="AH402">
        <f>MIN(100, MAX(0, 100*BETAINV(乱数表!$L402, MAX(0.00000001, (1/(1+EXP(-(INDEX(係数表!G:G,12) + $B402))))*(EXP(INDEX(係数表!H:H,12) + INDEX(係数表!I:I,12)*LN(INDEX(出力表!C:C,12)+1)))), MAX(0.00000001, (1-(1/(1+EXP(-(INDEX(係数表!G:G,12) + $B402)))))*(EXP(INDEX(係数表!H:H,12) + INDEX(係数表!I:I,12)*LN(INDEX(出力表!C:C,12)+1)))))))</f>
        <v>99.95865202190457</v>
      </c>
      <c r="AI402" t="e">
        <f>MIN(100, MAX(0, (100*(INDEX(出力表!D:D,12))/(EXP(INDEX(係数表!B:B,12) + $C402) + (INDEX(出力表!D:D,12)))) + (乱数表!$X402*(Settings!B12/(((INDEX(出力表!D:D,12))+1)^INDEX(係数表!E:E,12)*INDEX(係数表!F:F,12))))))</f>
        <v>#VALUE!</v>
      </c>
      <c r="AJ402" t="e">
        <f>MIN(100, MAX(0, (INDEX(出力表!D:D,12))*AH402/MAX(AI402, Settings!B3)))</f>
        <v>#VALUE!</v>
      </c>
      <c r="AK402">
        <f>MIN(100, MAX(0, 100*BETAINV(乱数表!$M402, MAX(0.00000001, (1/(1+EXP(-(INDEX(係数表!G:G,13) + $B402))))*(EXP(INDEX(係数表!H:H,13) + INDEX(係数表!I:I,13)*LN(INDEX(出力表!C:C,13)+1)))), MAX(0.00000001, (1-(1/(1+EXP(-(INDEX(係数表!G:G,13) + $B402)))))*(EXP(INDEX(係数表!H:H,13) + INDEX(係数表!I:I,13)*LN(INDEX(出力表!C:C,13)+1)))))))</f>
        <v>92.779032997701876</v>
      </c>
      <c r="AL402" t="e">
        <f>MIN(100, MAX(0, (100*(INDEX(出力表!D:D,13))/(EXP(INDEX(係数表!B:B,13) + $C402) + (INDEX(出力表!D:D,13)))) + (乱数表!$Y402*(Settings!B12/(((INDEX(出力表!D:D,13))+1)^INDEX(係数表!E:E,13)*INDEX(係数表!F:F,13))))))</f>
        <v>#VALUE!</v>
      </c>
      <c r="AM402" t="e">
        <f>MIN(100, MAX(0, (INDEX(出力表!D:D,13))*AK402/MAX(AL402, Settings!B3)))</f>
        <v>#VALUE!</v>
      </c>
      <c r="AN402">
        <f>IF(ISNUMBER(F402), INDEX(出力表!B:B,2)*F402, 0)+IF(ISNUMBER(I402), INDEX(出力表!B:B,3)*I402, 0)+IF(ISNUMBER(L402), INDEX(出力表!B:B,4)*L402, 0)+IF(ISNUMBER(O402), INDEX(出力表!B:B,5)*O402, 0)+IF(ISNUMBER(R402), INDEX(出力表!B:B,6)*R402, 0)+IF(ISNUMBER(U402), INDEX(出力表!B:B,7)*U402, 0)+IF(ISNUMBER(X402), INDEX(出力表!B:B,8)*X402, 0)+IF(ISNUMBER(AA402), INDEX(出力表!B:B,9)*AA402, 0)+IF(ISNUMBER(AD402), INDEX(出力表!B:B,10)*AD402, 0)+IF(ISNUMBER(AG402), INDEX(出力表!B:B,11)*AG402, 0)+IF(ISNUMBER(AJ402), INDEX(出力表!B:B,12)*AJ402, 0)+IF(ISNUMBER(AM402), INDEX(出力表!B:B,13)*AM402, 0)</f>
        <v>0</v>
      </c>
      <c r="AO402">
        <f>IF(ISNUMBER(F402), INDEX(出力表!B:B,2), 0)+IF(ISNUMBER(I402), INDEX(出力表!B:B,3), 0)+IF(ISNUMBER(L402), INDEX(出力表!B:B,4), 0)+IF(ISNUMBER(O402), INDEX(出力表!B:B,5), 0)+IF(ISNUMBER(R402), INDEX(出力表!B:B,6), 0)+IF(ISNUMBER(U402), INDEX(出力表!B:B,7), 0)+IF(ISNUMBER(X402), INDEX(出力表!B:B,8), 0)+IF(ISNUMBER(AA402), INDEX(出力表!B:B,9), 0)+IF(ISNUMBER(AD402), INDEX(出力表!B:B,10), 0)+IF(ISNUMBER(AG402), INDEX(出力表!B:B,11), 0)+IF(ISNUMBER(AJ402), INDEX(出力表!B:B,12), 0)+IF(ISNUMBER(AM402), INDEX(出力表!B:B,13), 0)</f>
        <v>0</v>
      </c>
      <c r="AP402" t="str">
        <f t="shared" si="6"/>
        <v/>
      </c>
    </row>
    <row r="403" spans="1:42" x14ac:dyDescent="0.2">
      <c r="A403">
        <v>402</v>
      </c>
      <c r="B403">
        <f>IF(UPPER(Settings!B4)="TRUE", 乱数表!$Z403*Settings!B10, 0)</f>
        <v>-0.13677521454432012</v>
      </c>
      <c r="C403">
        <f>IF(UPPER(Settings!B4)="TRUE", 乱数表!$AA403*Settings!B11, 0)</f>
        <v>6.506386517841084E-2</v>
      </c>
      <c r="D403">
        <f>MIN(100, MAX(0, 100*BETAINV(乱数表!$B403, MAX(0.00000001, (1/(1+EXP(-(INDEX(係数表!G:G,2) + $B403))))*(EXP(INDEX(係数表!H:H,2) + INDEX(係数表!I:I,2)*LN(INDEX(出力表!C:C,2)+1)))), MAX(0.00000001, (1-(1/(1+EXP(-(INDEX(係数表!G:G,2) + $B403)))))*(EXP(INDEX(係数表!H:H,2) + INDEX(係数表!I:I,2)*LN(INDEX(出力表!C:C,2)+1)))))))</f>
        <v>75.077204949626292</v>
      </c>
      <c r="E403" t="e">
        <f>MIN(100, MAX(0, (100*(INDEX(出力表!D:D,2))/(EXP(INDEX(係数表!B:B,2) + $C403) + (INDEX(出力表!D:D,2)))) + (乱数表!$N403*(Settings!B12/(((INDEX(出力表!D:D,2))+1)^INDEX(係数表!E:E,2)*INDEX(係数表!F:F,2))))))</f>
        <v>#VALUE!</v>
      </c>
      <c r="F403" t="e">
        <f>MIN(100, MAX(0, (INDEX(出力表!D:D,2))*D403/MAX(E403, Settings!B3)))</f>
        <v>#VALUE!</v>
      </c>
      <c r="G403">
        <f>MIN(100, MAX(0, 100*BETAINV(乱数表!$C403, MAX(0.00000001, (1/(1+EXP(-(INDEX(係数表!G:G,3) + $B403))))*(EXP(INDEX(係数表!H:H,3) + INDEX(係数表!I:I,3)*LN(INDEX(出力表!C:C,3)+1)))), MAX(0.00000001, (1-(1/(1+EXP(-(INDEX(係数表!G:G,3) + $B403)))))*(EXP(INDEX(係数表!H:H,3) + INDEX(係数表!I:I,3)*LN(INDEX(出力表!C:C,3)+1)))))))</f>
        <v>76.379986483632152</v>
      </c>
      <c r="H403" t="e">
        <f>MIN(100, MAX(0, (100*(INDEX(出力表!D:D,3))/(EXP(INDEX(係数表!B:B,3) + $C403) + (INDEX(出力表!D:D,3)))) + (乱数表!$O403*(Settings!B12/(((INDEX(出力表!D:D,3))+1)^INDEX(係数表!E:E,3)*INDEX(係数表!F:F,3))))))</f>
        <v>#VALUE!</v>
      </c>
      <c r="I403" t="e">
        <f>MIN(100, MAX(0, (INDEX(出力表!D:D,3))*G403/MAX(H403, Settings!B3)))</f>
        <v>#VALUE!</v>
      </c>
      <c r="J403">
        <f>MIN(100, MAX(0, 100*BETAINV(乱数表!$D403, MAX(0.00000001, (1/(1+EXP(-(INDEX(係数表!G:G,4) + $B403))))*(EXP(INDEX(係数表!H:H,4) + INDEX(係数表!I:I,4)*LN(INDEX(出力表!C:C,4)+1)))), MAX(0.00000001, (1-(1/(1+EXP(-(INDEX(係数表!G:G,4) + $B403)))))*(EXP(INDEX(係数表!H:H,4) + INDEX(係数表!I:I,4)*LN(INDEX(出力表!C:C,4)+1)))))))</f>
        <v>93.803874547148865</v>
      </c>
      <c r="K403" t="e">
        <f>MIN(100, MAX(0, (100*(INDEX(出力表!D:D,4))/(EXP(INDEX(係数表!B:B,4) + $C403) + (INDEX(出力表!D:D,4)))) + (乱数表!$P403*(Settings!B12/(((INDEX(出力表!D:D,4))+1)^INDEX(係数表!E:E,4)*INDEX(係数表!F:F,4))))))</f>
        <v>#VALUE!</v>
      </c>
      <c r="L403" t="e">
        <f>MIN(100, MAX(0, (INDEX(出力表!D:D,4))*J403/MAX(K403, Settings!B3)))</f>
        <v>#VALUE!</v>
      </c>
      <c r="M403">
        <f>MIN(100, MAX(0, 100*BETAINV(乱数表!$E403, MAX(0.00000001, (1/(1+EXP(-(INDEX(係数表!G:G,5) + $B403))))*(EXP(INDEX(係数表!H:H,5) + INDEX(係数表!I:I,5)*LN(INDEX(出力表!C:C,5)+1)))), MAX(0.00000001, (1-(1/(1+EXP(-(INDEX(係数表!G:G,5) + $B403)))))*(EXP(INDEX(係数表!H:H,5) + INDEX(係数表!I:I,5)*LN(INDEX(出力表!C:C,5)+1)))))))</f>
        <v>77.151160447535318</v>
      </c>
      <c r="N403" t="e">
        <f>MIN(100, MAX(0, (100*(INDEX(出力表!D:D,5))/(EXP(INDEX(係数表!B:B,5) + $C403) + (INDEX(出力表!D:D,5)))) + (乱数表!$Q403*(Settings!B12/(((INDEX(出力表!D:D,5))+1)^INDEX(係数表!E:E,5)*INDEX(係数表!F:F,5))))))</f>
        <v>#VALUE!</v>
      </c>
      <c r="O403" t="e">
        <f>MIN(100, MAX(0, (INDEX(出力表!D:D,5))*M403/MAX(N403, Settings!B3)))</f>
        <v>#VALUE!</v>
      </c>
      <c r="P403">
        <f>MIN(100, MAX(0, 100*BETAINV(乱数表!$F403, MAX(0.00000001, (1/(1+EXP(-(INDEX(係数表!G:G,6) + $B403))))*(EXP(INDEX(係数表!H:H,6) + INDEX(係数表!I:I,6)*LN(INDEX(出力表!C:C,6)+1)))), MAX(0.00000001, (1-(1/(1+EXP(-(INDEX(係数表!G:G,6) + $B403)))))*(EXP(INDEX(係数表!H:H,6) + INDEX(係数表!I:I,6)*LN(INDEX(出力表!C:C,6)+1)))))))</f>
        <v>99.993178009256241</v>
      </c>
      <c r="Q403" t="e">
        <f>MIN(100, MAX(0, (100*(INDEX(出力表!D:D,6))/(EXP(INDEX(係数表!B:B,6) + $C403) + (INDEX(出力表!D:D,6)))) + (乱数表!$R403*(Settings!B12/(((INDEX(出力表!D:D,6))+1)^INDEX(係数表!E:E,6)*INDEX(係数表!F:F,6))))))</f>
        <v>#VALUE!</v>
      </c>
      <c r="R403" t="e">
        <f>MIN(100, MAX(0, (INDEX(出力表!D:D,6))*P403/MAX(Q403, Settings!B3)))</f>
        <v>#VALUE!</v>
      </c>
      <c r="S403">
        <f>MIN(100, MAX(0, 100*BETAINV(乱数表!$G403, MAX(0.00000001, (1/(1+EXP(-(INDEX(係数表!G:G,7) + $B403))))*(EXP(INDEX(係数表!H:H,7) + INDEX(係数表!I:I,7)*LN(INDEX(出力表!C:C,7)+1)))), MAX(0.00000001, (1-(1/(1+EXP(-(INDEX(係数表!G:G,7) + $B403)))))*(EXP(INDEX(係数表!H:H,7) + INDEX(係数表!I:I,7)*LN(INDEX(出力表!C:C,7)+1)))))))</f>
        <v>92.371516327696384</v>
      </c>
      <c r="T403" t="e">
        <f>MIN(100, MAX(0, (100*(INDEX(出力表!D:D,7))/(EXP(INDEX(係数表!B:B,7) + $C403) + (INDEX(出力表!D:D,7)))) + (乱数表!$S403*(Settings!B12/(((INDEX(出力表!D:D,7))+1)^INDEX(係数表!E:E,7)*INDEX(係数表!F:F,7))))))</f>
        <v>#VALUE!</v>
      </c>
      <c r="U403" t="e">
        <f>MIN(100, MAX(0, (INDEX(出力表!D:D,7))*S403/MAX(T403, Settings!B3)))</f>
        <v>#VALUE!</v>
      </c>
      <c r="V403">
        <f>MIN(100, MAX(0, 100*BETAINV(乱数表!$H403, MAX(0.00000001, (1/(1+EXP(-(INDEX(係数表!G:G,8) + $B403))))*(EXP(INDEX(係数表!H:H,8) + INDEX(係数表!I:I,8)*LN(INDEX(出力表!C:C,8)+1)))), MAX(0.00000001, (1-(1/(1+EXP(-(INDEX(係数表!G:G,8) + $B403)))))*(EXP(INDEX(係数表!H:H,8) + INDEX(係数表!I:I,8)*LN(INDEX(出力表!C:C,8)+1)))))))</f>
        <v>79.353928679089066</v>
      </c>
      <c r="W403" t="e">
        <f>MIN(100, MAX(0, (100*(INDEX(出力表!D:D,8))/(EXP(INDEX(係数表!B:B,8) + $C403) + (INDEX(出力表!D:D,8)))) + (乱数表!$T403*(Settings!B12/(((INDEX(出力表!D:D,8))+1)^INDEX(係数表!E:E,8)*INDEX(係数表!F:F,8))))))</f>
        <v>#VALUE!</v>
      </c>
      <c r="X403" t="e">
        <f>MIN(100, MAX(0, (INDEX(出力表!D:D,8))*V403/MAX(W403, Settings!B3)))</f>
        <v>#VALUE!</v>
      </c>
      <c r="Y403">
        <f>MIN(100, MAX(0, 100*BETAINV(乱数表!$I403, MAX(0.00000001, (1/(1+EXP(-(INDEX(係数表!G:G,9) + $B403))))*(EXP(INDEX(係数表!H:H,9) + INDEX(係数表!I:I,9)*LN(INDEX(出力表!C:C,9)+1)))), MAX(0.00000001, (1-(1/(1+EXP(-(INDEX(係数表!G:G,9) + $B403)))))*(EXP(INDEX(係数表!H:H,9) + INDEX(係数表!I:I,9)*LN(INDEX(出力表!C:C,9)+1)))))))</f>
        <v>71.041610682979695</v>
      </c>
      <c r="Z403" t="e">
        <f>MIN(100, MAX(0, (100*(INDEX(出力表!D:D,9))/(EXP(INDEX(係数表!B:B,9) + $C403) + (INDEX(出力表!D:D,9)))) + (乱数表!$U403*(Settings!B12/(((INDEX(出力表!D:D,9))+1)^INDEX(係数表!E:E,9)*INDEX(係数表!F:F,9))))))</f>
        <v>#VALUE!</v>
      </c>
      <c r="AA403" t="e">
        <f>MIN(100, MAX(0, (INDEX(出力表!D:D,9))*Y403/MAX(Z403, Settings!B3)))</f>
        <v>#VALUE!</v>
      </c>
      <c r="AB403">
        <f>MIN(100, MAX(0, 100*BETAINV(乱数表!$J403, MAX(0.00000001, (1/(1+EXP(-(INDEX(係数表!G:G,10) + $B403))))*(EXP(INDEX(係数表!H:H,10) + INDEX(係数表!I:I,10)*LN(INDEX(出力表!C:C,10)+1)))), MAX(0.00000001, (1-(1/(1+EXP(-(INDEX(係数表!G:G,10) + $B403)))))*(EXP(INDEX(係数表!H:H,10) + INDEX(係数表!I:I,10)*LN(INDEX(出力表!C:C,10)+1)))))))</f>
        <v>80.582334487966207</v>
      </c>
      <c r="AC403" t="e">
        <f>MIN(100, MAX(0, (100*(INDEX(出力表!D:D,10))/(EXP(INDEX(係数表!B:B,10) + $C403) + (INDEX(出力表!D:D,10)))) + (乱数表!$V403*(Settings!B12/(((INDEX(出力表!D:D,10))+1)^INDEX(係数表!E:E,10)*INDEX(係数表!F:F,10))))))</f>
        <v>#VALUE!</v>
      </c>
      <c r="AD403" t="e">
        <f>MIN(100, MAX(0, (INDEX(出力表!D:D,10))*AB403/MAX(AC403, Settings!B3)))</f>
        <v>#VALUE!</v>
      </c>
      <c r="AE403">
        <f>MIN(100, MAX(0, 100*BETAINV(乱数表!$K403, MAX(0.00000001, (1/(1+EXP(-(INDEX(係数表!G:G,11) + $B403))))*(EXP(INDEX(係数表!H:H,11) + INDEX(係数表!I:I,11)*LN(INDEX(出力表!C:C,11)+1)))), MAX(0.00000001, (1-(1/(1+EXP(-(INDEX(係数表!G:G,11) + $B403)))))*(EXP(INDEX(係数表!H:H,11) + INDEX(係数表!I:I,11)*LN(INDEX(出力表!C:C,11)+1)))))))</f>
        <v>88.283496428023881</v>
      </c>
      <c r="AF403" t="e">
        <f>MIN(100, MAX(0, (100*(INDEX(出力表!D:D,11))/(EXP(INDEX(係数表!B:B,11) + $C403) + (INDEX(出力表!D:D,11)))) + (乱数表!$W403*(Settings!B12/(((INDEX(出力表!D:D,11))+1)^INDEX(係数表!E:E,11)*INDEX(係数表!F:F,11))))))</f>
        <v>#VALUE!</v>
      </c>
      <c r="AG403" t="e">
        <f>MIN(100, MAX(0, (INDEX(出力表!D:D,11))*AE403/MAX(AF403, Settings!B3)))</f>
        <v>#VALUE!</v>
      </c>
      <c r="AH403">
        <f>MIN(100, MAX(0, 100*BETAINV(乱数表!$L403, MAX(0.00000001, (1/(1+EXP(-(INDEX(係数表!G:G,12) + $B403))))*(EXP(INDEX(係数表!H:H,12) + INDEX(係数表!I:I,12)*LN(INDEX(出力表!C:C,12)+1)))), MAX(0.00000001, (1-(1/(1+EXP(-(INDEX(係数表!G:G,12) + $B403)))))*(EXP(INDEX(係数表!H:H,12) + INDEX(係数表!I:I,12)*LN(INDEX(出力表!C:C,12)+1)))))))</f>
        <v>91.723551740754388</v>
      </c>
      <c r="AI403" t="e">
        <f>MIN(100, MAX(0, (100*(INDEX(出力表!D:D,12))/(EXP(INDEX(係数表!B:B,12) + $C403) + (INDEX(出力表!D:D,12)))) + (乱数表!$X403*(Settings!B12/(((INDEX(出力表!D:D,12))+1)^INDEX(係数表!E:E,12)*INDEX(係数表!F:F,12))))))</f>
        <v>#VALUE!</v>
      </c>
      <c r="AJ403" t="e">
        <f>MIN(100, MAX(0, (INDEX(出力表!D:D,12))*AH403/MAX(AI403, Settings!B3)))</f>
        <v>#VALUE!</v>
      </c>
      <c r="AK403">
        <f>MIN(100, MAX(0, 100*BETAINV(乱数表!$M403, MAX(0.00000001, (1/(1+EXP(-(INDEX(係数表!G:G,13) + $B403))))*(EXP(INDEX(係数表!H:H,13) + INDEX(係数表!I:I,13)*LN(INDEX(出力表!C:C,13)+1)))), MAX(0.00000001, (1-(1/(1+EXP(-(INDEX(係数表!G:G,13) + $B403)))))*(EXP(INDEX(係数表!H:H,13) + INDEX(係数表!I:I,13)*LN(INDEX(出力表!C:C,13)+1)))))))</f>
        <v>81.048663165126072</v>
      </c>
      <c r="AL403" t="e">
        <f>MIN(100, MAX(0, (100*(INDEX(出力表!D:D,13))/(EXP(INDEX(係数表!B:B,13) + $C403) + (INDEX(出力表!D:D,13)))) + (乱数表!$Y403*(Settings!B12/(((INDEX(出力表!D:D,13))+1)^INDEX(係数表!E:E,13)*INDEX(係数表!F:F,13))))))</f>
        <v>#VALUE!</v>
      </c>
      <c r="AM403" t="e">
        <f>MIN(100, MAX(0, (INDEX(出力表!D:D,13))*AK403/MAX(AL403, Settings!B3)))</f>
        <v>#VALUE!</v>
      </c>
      <c r="AN403">
        <f>IF(ISNUMBER(F403), INDEX(出力表!B:B,2)*F403, 0)+IF(ISNUMBER(I403), INDEX(出力表!B:B,3)*I403, 0)+IF(ISNUMBER(L403), INDEX(出力表!B:B,4)*L403, 0)+IF(ISNUMBER(O403), INDEX(出力表!B:B,5)*O403, 0)+IF(ISNUMBER(R403), INDEX(出力表!B:B,6)*R403, 0)+IF(ISNUMBER(U403), INDEX(出力表!B:B,7)*U403, 0)+IF(ISNUMBER(X403), INDEX(出力表!B:B,8)*X403, 0)+IF(ISNUMBER(AA403), INDEX(出力表!B:B,9)*AA403, 0)+IF(ISNUMBER(AD403), INDEX(出力表!B:B,10)*AD403, 0)+IF(ISNUMBER(AG403), INDEX(出力表!B:B,11)*AG403, 0)+IF(ISNUMBER(AJ403), INDEX(出力表!B:B,12)*AJ403, 0)+IF(ISNUMBER(AM403), INDEX(出力表!B:B,13)*AM403, 0)</f>
        <v>0</v>
      </c>
      <c r="AO403">
        <f>IF(ISNUMBER(F403), INDEX(出力表!B:B,2), 0)+IF(ISNUMBER(I403), INDEX(出力表!B:B,3), 0)+IF(ISNUMBER(L403), INDEX(出力表!B:B,4), 0)+IF(ISNUMBER(O403), INDEX(出力表!B:B,5), 0)+IF(ISNUMBER(R403), INDEX(出力表!B:B,6), 0)+IF(ISNUMBER(U403), INDEX(出力表!B:B,7), 0)+IF(ISNUMBER(X403), INDEX(出力表!B:B,8), 0)+IF(ISNUMBER(AA403), INDEX(出力表!B:B,9), 0)+IF(ISNUMBER(AD403), INDEX(出力表!B:B,10), 0)+IF(ISNUMBER(AG403), INDEX(出力表!B:B,11), 0)+IF(ISNUMBER(AJ403), INDEX(出力表!B:B,12), 0)+IF(ISNUMBER(AM403), INDEX(出力表!B:B,13), 0)</f>
        <v>0</v>
      </c>
      <c r="AP403" t="str">
        <f t="shared" si="6"/>
        <v/>
      </c>
    </row>
    <row r="404" spans="1:42" x14ac:dyDescent="0.2">
      <c r="A404">
        <v>403</v>
      </c>
      <c r="B404">
        <f>IF(UPPER(Settings!B4)="TRUE", 乱数表!$Z404*Settings!B10, 0)</f>
        <v>-0.67658698558154162</v>
      </c>
      <c r="C404">
        <f>IF(UPPER(Settings!B4)="TRUE", 乱数表!$AA404*Settings!B11, 0)</f>
        <v>-4.4960536643953837E-2</v>
      </c>
      <c r="D404">
        <f>MIN(100, MAX(0, 100*BETAINV(乱数表!$B404, MAX(0.00000001, (1/(1+EXP(-(INDEX(係数表!G:G,2) + $B404))))*(EXP(INDEX(係数表!H:H,2) + INDEX(係数表!I:I,2)*LN(INDEX(出力表!C:C,2)+1)))), MAX(0.00000001, (1-(1/(1+EXP(-(INDEX(係数表!G:G,2) + $B404)))))*(EXP(INDEX(係数表!H:H,2) + INDEX(係数表!I:I,2)*LN(INDEX(出力表!C:C,2)+1)))))))</f>
        <v>98.727886764886691</v>
      </c>
      <c r="E404" t="e">
        <f>MIN(100, MAX(0, (100*(INDEX(出力表!D:D,2))/(EXP(INDEX(係数表!B:B,2) + $C404) + (INDEX(出力表!D:D,2)))) + (乱数表!$N404*(Settings!B12/(((INDEX(出力表!D:D,2))+1)^INDEX(係数表!E:E,2)*INDEX(係数表!F:F,2))))))</f>
        <v>#VALUE!</v>
      </c>
      <c r="F404" t="e">
        <f>MIN(100, MAX(0, (INDEX(出力表!D:D,2))*D404/MAX(E404, Settings!B3)))</f>
        <v>#VALUE!</v>
      </c>
      <c r="G404">
        <f>MIN(100, MAX(0, 100*BETAINV(乱数表!$C404, MAX(0.00000001, (1/(1+EXP(-(INDEX(係数表!G:G,3) + $B404))))*(EXP(INDEX(係数表!H:H,3) + INDEX(係数表!I:I,3)*LN(INDEX(出力表!C:C,3)+1)))), MAX(0.00000001, (1-(1/(1+EXP(-(INDEX(係数表!G:G,3) + $B404)))))*(EXP(INDEX(係数表!H:H,3) + INDEX(係数表!I:I,3)*LN(INDEX(出力表!C:C,3)+1)))))))</f>
        <v>43.992323933184082</v>
      </c>
      <c r="H404" t="e">
        <f>MIN(100, MAX(0, (100*(INDEX(出力表!D:D,3))/(EXP(INDEX(係数表!B:B,3) + $C404) + (INDEX(出力表!D:D,3)))) + (乱数表!$O404*(Settings!B12/(((INDEX(出力表!D:D,3))+1)^INDEX(係数表!E:E,3)*INDEX(係数表!F:F,3))))))</f>
        <v>#VALUE!</v>
      </c>
      <c r="I404" t="e">
        <f>MIN(100, MAX(0, (INDEX(出力表!D:D,3))*G404/MAX(H404, Settings!B3)))</f>
        <v>#VALUE!</v>
      </c>
      <c r="J404">
        <f>MIN(100, MAX(0, 100*BETAINV(乱数表!$D404, MAX(0.00000001, (1/(1+EXP(-(INDEX(係数表!G:G,4) + $B404))))*(EXP(INDEX(係数表!H:H,4) + INDEX(係数表!I:I,4)*LN(INDEX(出力表!C:C,4)+1)))), MAX(0.00000001, (1-(1/(1+EXP(-(INDEX(係数表!G:G,4) + $B404)))))*(EXP(INDEX(係数表!H:H,4) + INDEX(係数表!I:I,4)*LN(INDEX(出力表!C:C,4)+1)))))))</f>
        <v>64.732821725443074</v>
      </c>
      <c r="K404" t="e">
        <f>MIN(100, MAX(0, (100*(INDEX(出力表!D:D,4))/(EXP(INDEX(係数表!B:B,4) + $C404) + (INDEX(出力表!D:D,4)))) + (乱数表!$P404*(Settings!B12/(((INDEX(出力表!D:D,4))+1)^INDEX(係数表!E:E,4)*INDEX(係数表!F:F,4))))))</f>
        <v>#VALUE!</v>
      </c>
      <c r="L404" t="e">
        <f>MIN(100, MAX(0, (INDEX(出力表!D:D,4))*J404/MAX(K404, Settings!B3)))</f>
        <v>#VALUE!</v>
      </c>
      <c r="M404">
        <f>MIN(100, MAX(0, 100*BETAINV(乱数表!$E404, MAX(0.00000001, (1/(1+EXP(-(INDEX(係数表!G:G,5) + $B404))))*(EXP(INDEX(係数表!H:H,5) + INDEX(係数表!I:I,5)*LN(INDEX(出力表!C:C,5)+1)))), MAX(0.00000001, (1-(1/(1+EXP(-(INDEX(係数表!G:G,5) + $B404)))))*(EXP(INDEX(係数表!H:H,5) + INDEX(係数表!I:I,5)*LN(INDEX(出力表!C:C,5)+1)))))))</f>
        <v>72.935005507698065</v>
      </c>
      <c r="N404" t="e">
        <f>MIN(100, MAX(0, (100*(INDEX(出力表!D:D,5))/(EXP(INDEX(係数表!B:B,5) + $C404) + (INDEX(出力表!D:D,5)))) + (乱数表!$Q404*(Settings!B12/(((INDEX(出力表!D:D,5))+1)^INDEX(係数表!E:E,5)*INDEX(係数表!F:F,5))))))</f>
        <v>#VALUE!</v>
      </c>
      <c r="O404" t="e">
        <f>MIN(100, MAX(0, (INDEX(出力表!D:D,5))*M404/MAX(N404, Settings!B3)))</f>
        <v>#VALUE!</v>
      </c>
      <c r="P404">
        <f>MIN(100, MAX(0, 100*BETAINV(乱数表!$F404, MAX(0.00000001, (1/(1+EXP(-(INDEX(係数表!G:G,6) + $B404))))*(EXP(INDEX(係数表!H:H,6) + INDEX(係数表!I:I,6)*LN(INDEX(出力表!C:C,6)+1)))), MAX(0.00000001, (1-(1/(1+EXP(-(INDEX(係数表!G:G,6) + $B404)))))*(EXP(INDEX(係数表!H:H,6) + INDEX(係数表!I:I,6)*LN(INDEX(出力表!C:C,6)+1)))))))</f>
        <v>72.041700855566305</v>
      </c>
      <c r="Q404" t="e">
        <f>MIN(100, MAX(0, (100*(INDEX(出力表!D:D,6))/(EXP(INDEX(係数表!B:B,6) + $C404) + (INDEX(出力表!D:D,6)))) + (乱数表!$R404*(Settings!B12/(((INDEX(出力表!D:D,6))+1)^INDEX(係数表!E:E,6)*INDEX(係数表!F:F,6))))))</f>
        <v>#VALUE!</v>
      </c>
      <c r="R404" t="e">
        <f>MIN(100, MAX(0, (INDEX(出力表!D:D,6))*P404/MAX(Q404, Settings!B3)))</f>
        <v>#VALUE!</v>
      </c>
      <c r="S404">
        <f>MIN(100, MAX(0, 100*BETAINV(乱数表!$G404, MAX(0.00000001, (1/(1+EXP(-(INDEX(係数表!G:G,7) + $B404))))*(EXP(INDEX(係数表!H:H,7) + INDEX(係数表!I:I,7)*LN(INDEX(出力表!C:C,7)+1)))), MAX(0.00000001, (1-(1/(1+EXP(-(INDEX(係数表!G:G,7) + $B404)))))*(EXP(INDEX(係数表!H:H,7) + INDEX(係数表!I:I,7)*LN(INDEX(出力表!C:C,7)+1)))))))</f>
        <v>79.084540315788871</v>
      </c>
      <c r="T404" t="e">
        <f>MIN(100, MAX(0, (100*(INDEX(出力表!D:D,7))/(EXP(INDEX(係数表!B:B,7) + $C404) + (INDEX(出力表!D:D,7)))) + (乱数表!$S404*(Settings!B12/(((INDEX(出力表!D:D,7))+1)^INDEX(係数表!E:E,7)*INDEX(係数表!F:F,7))))))</f>
        <v>#VALUE!</v>
      </c>
      <c r="U404" t="e">
        <f>MIN(100, MAX(0, (INDEX(出力表!D:D,7))*S404/MAX(T404, Settings!B3)))</f>
        <v>#VALUE!</v>
      </c>
      <c r="V404">
        <f>MIN(100, MAX(0, 100*BETAINV(乱数表!$H404, MAX(0.00000001, (1/(1+EXP(-(INDEX(係数表!G:G,8) + $B404))))*(EXP(INDEX(係数表!H:H,8) + INDEX(係数表!I:I,8)*LN(INDEX(出力表!C:C,8)+1)))), MAX(0.00000001, (1-(1/(1+EXP(-(INDEX(係数表!G:G,8) + $B404)))))*(EXP(INDEX(係数表!H:H,8) + INDEX(係数表!I:I,8)*LN(INDEX(出力表!C:C,8)+1)))))))</f>
        <v>83.67694805926169</v>
      </c>
      <c r="W404" t="e">
        <f>MIN(100, MAX(0, (100*(INDEX(出力表!D:D,8))/(EXP(INDEX(係数表!B:B,8) + $C404) + (INDEX(出力表!D:D,8)))) + (乱数表!$T404*(Settings!B12/(((INDEX(出力表!D:D,8))+1)^INDEX(係数表!E:E,8)*INDEX(係数表!F:F,8))))))</f>
        <v>#VALUE!</v>
      </c>
      <c r="X404" t="e">
        <f>MIN(100, MAX(0, (INDEX(出力表!D:D,8))*V404/MAX(W404, Settings!B3)))</f>
        <v>#VALUE!</v>
      </c>
      <c r="Y404">
        <f>MIN(100, MAX(0, 100*BETAINV(乱数表!$I404, MAX(0.00000001, (1/(1+EXP(-(INDEX(係数表!G:G,9) + $B404))))*(EXP(INDEX(係数表!H:H,9) + INDEX(係数表!I:I,9)*LN(INDEX(出力表!C:C,9)+1)))), MAX(0.00000001, (1-(1/(1+EXP(-(INDEX(係数表!G:G,9) + $B404)))))*(EXP(INDEX(係数表!H:H,9) + INDEX(係数表!I:I,9)*LN(INDEX(出力表!C:C,9)+1)))))))</f>
        <v>77.291129571473135</v>
      </c>
      <c r="Z404" t="e">
        <f>MIN(100, MAX(0, (100*(INDEX(出力表!D:D,9))/(EXP(INDEX(係数表!B:B,9) + $C404) + (INDEX(出力表!D:D,9)))) + (乱数表!$U404*(Settings!B12/(((INDEX(出力表!D:D,9))+1)^INDEX(係数表!E:E,9)*INDEX(係数表!F:F,9))))))</f>
        <v>#VALUE!</v>
      </c>
      <c r="AA404" t="e">
        <f>MIN(100, MAX(0, (INDEX(出力表!D:D,9))*Y404/MAX(Z404, Settings!B3)))</f>
        <v>#VALUE!</v>
      </c>
      <c r="AB404">
        <f>MIN(100, MAX(0, 100*BETAINV(乱数表!$J404, MAX(0.00000001, (1/(1+EXP(-(INDEX(係数表!G:G,10) + $B404))))*(EXP(INDEX(係数表!H:H,10) + INDEX(係数表!I:I,10)*LN(INDEX(出力表!C:C,10)+1)))), MAX(0.00000001, (1-(1/(1+EXP(-(INDEX(係数表!G:G,10) + $B404)))))*(EXP(INDEX(係数表!H:H,10) + INDEX(係数表!I:I,10)*LN(INDEX(出力表!C:C,10)+1)))))))</f>
        <v>66.329043007940911</v>
      </c>
      <c r="AC404" t="e">
        <f>MIN(100, MAX(0, (100*(INDEX(出力表!D:D,10))/(EXP(INDEX(係数表!B:B,10) + $C404) + (INDEX(出力表!D:D,10)))) + (乱数表!$V404*(Settings!B12/(((INDEX(出力表!D:D,10))+1)^INDEX(係数表!E:E,10)*INDEX(係数表!F:F,10))))))</f>
        <v>#VALUE!</v>
      </c>
      <c r="AD404" t="e">
        <f>MIN(100, MAX(0, (INDEX(出力表!D:D,10))*AB404/MAX(AC404, Settings!B3)))</f>
        <v>#VALUE!</v>
      </c>
      <c r="AE404">
        <f>MIN(100, MAX(0, 100*BETAINV(乱数表!$K404, MAX(0.00000001, (1/(1+EXP(-(INDEX(係数表!G:G,11) + $B404))))*(EXP(INDEX(係数表!H:H,11) + INDEX(係数表!I:I,11)*LN(INDEX(出力表!C:C,11)+1)))), MAX(0.00000001, (1-(1/(1+EXP(-(INDEX(係数表!G:G,11) + $B404)))))*(EXP(INDEX(係数表!H:H,11) + INDEX(係数表!I:I,11)*LN(INDEX(出力表!C:C,11)+1)))))))</f>
        <v>98.460922915577214</v>
      </c>
      <c r="AF404" t="e">
        <f>MIN(100, MAX(0, (100*(INDEX(出力表!D:D,11))/(EXP(INDEX(係数表!B:B,11) + $C404) + (INDEX(出力表!D:D,11)))) + (乱数表!$W404*(Settings!B12/(((INDEX(出力表!D:D,11))+1)^INDEX(係数表!E:E,11)*INDEX(係数表!F:F,11))))))</f>
        <v>#VALUE!</v>
      </c>
      <c r="AG404" t="e">
        <f>MIN(100, MAX(0, (INDEX(出力表!D:D,11))*AE404/MAX(AF404, Settings!B3)))</f>
        <v>#VALUE!</v>
      </c>
      <c r="AH404">
        <f>MIN(100, MAX(0, 100*BETAINV(乱数表!$L404, MAX(0.00000001, (1/(1+EXP(-(INDEX(係数表!G:G,12) + $B404))))*(EXP(INDEX(係数表!H:H,12) + INDEX(係数表!I:I,12)*LN(INDEX(出力表!C:C,12)+1)))), MAX(0.00000001, (1-(1/(1+EXP(-(INDEX(係数表!G:G,12) + $B404)))))*(EXP(INDEX(係数表!H:H,12) + INDEX(係数表!I:I,12)*LN(INDEX(出力表!C:C,12)+1)))))))</f>
        <v>82.580923232768797</v>
      </c>
      <c r="AI404" t="e">
        <f>MIN(100, MAX(0, (100*(INDEX(出力表!D:D,12))/(EXP(INDEX(係数表!B:B,12) + $C404) + (INDEX(出力表!D:D,12)))) + (乱数表!$X404*(Settings!B12/(((INDEX(出力表!D:D,12))+1)^INDEX(係数表!E:E,12)*INDEX(係数表!F:F,12))))))</f>
        <v>#VALUE!</v>
      </c>
      <c r="AJ404" t="e">
        <f>MIN(100, MAX(0, (INDEX(出力表!D:D,12))*AH404/MAX(AI404, Settings!B3)))</f>
        <v>#VALUE!</v>
      </c>
      <c r="AK404">
        <f>MIN(100, MAX(0, 100*BETAINV(乱数表!$M404, MAX(0.00000001, (1/(1+EXP(-(INDEX(係数表!G:G,13) + $B404))))*(EXP(INDEX(係数表!H:H,13) + INDEX(係数表!I:I,13)*LN(INDEX(出力表!C:C,13)+1)))), MAX(0.00000001, (1-(1/(1+EXP(-(INDEX(係数表!G:G,13) + $B404)))))*(EXP(INDEX(係数表!H:H,13) + INDEX(係数表!I:I,13)*LN(INDEX(出力表!C:C,13)+1)))))))</f>
        <v>96.428344995436703</v>
      </c>
      <c r="AL404" t="e">
        <f>MIN(100, MAX(0, (100*(INDEX(出力表!D:D,13))/(EXP(INDEX(係数表!B:B,13) + $C404) + (INDEX(出力表!D:D,13)))) + (乱数表!$Y404*(Settings!B12/(((INDEX(出力表!D:D,13))+1)^INDEX(係数表!E:E,13)*INDEX(係数表!F:F,13))))))</f>
        <v>#VALUE!</v>
      </c>
      <c r="AM404" t="e">
        <f>MIN(100, MAX(0, (INDEX(出力表!D:D,13))*AK404/MAX(AL404, Settings!B3)))</f>
        <v>#VALUE!</v>
      </c>
      <c r="AN404">
        <f>IF(ISNUMBER(F404), INDEX(出力表!B:B,2)*F404, 0)+IF(ISNUMBER(I404), INDEX(出力表!B:B,3)*I404, 0)+IF(ISNUMBER(L404), INDEX(出力表!B:B,4)*L404, 0)+IF(ISNUMBER(O404), INDEX(出力表!B:B,5)*O404, 0)+IF(ISNUMBER(R404), INDEX(出力表!B:B,6)*R404, 0)+IF(ISNUMBER(U404), INDEX(出力表!B:B,7)*U404, 0)+IF(ISNUMBER(X404), INDEX(出力表!B:B,8)*X404, 0)+IF(ISNUMBER(AA404), INDEX(出力表!B:B,9)*AA404, 0)+IF(ISNUMBER(AD404), INDEX(出力表!B:B,10)*AD404, 0)+IF(ISNUMBER(AG404), INDEX(出力表!B:B,11)*AG404, 0)+IF(ISNUMBER(AJ404), INDEX(出力表!B:B,12)*AJ404, 0)+IF(ISNUMBER(AM404), INDEX(出力表!B:B,13)*AM404, 0)</f>
        <v>0</v>
      </c>
      <c r="AO404">
        <f>IF(ISNUMBER(F404), INDEX(出力表!B:B,2), 0)+IF(ISNUMBER(I404), INDEX(出力表!B:B,3), 0)+IF(ISNUMBER(L404), INDEX(出力表!B:B,4), 0)+IF(ISNUMBER(O404), INDEX(出力表!B:B,5), 0)+IF(ISNUMBER(R404), INDEX(出力表!B:B,6), 0)+IF(ISNUMBER(U404), INDEX(出力表!B:B,7), 0)+IF(ISNUMBER(X404), INDEX(出力表!B:B,8), 0)+IF(ISNUMBER(AA404), INDEX(出力表!B:B,9), 0)+IF(ISNUMBER(AD404), INDEX(出力表!B:B,10), 0)+IF(ISNUMBER(AG404), INDEX(出力表!B:B,11), 0)+IF(ISNUMBER(AJ404), INDEX(出力表!B:B,12), 0)+IF(ISNUMBER(AM404), INDEX(出力表!B:B,13), 0)</f>
        <v>0</v>
      </c>
      <c r="AP404" t="str">
        <f t="shared" si="6"/>
        <v/>
      </c>
    </row>
    <row r="405" spans="1:42" x14ac:dyDescent="0.2">
      <c r="A405">
        <v>404</v>
      </c>
      <c r="B405">
        <f>IF(UPPER(Settings!B4)="TRUE", 乱数表!$Z405*Settings!B10, 0)</f>
        <v>3.3079309520446382E-2</v>
      </c>
      <c r="C405">
        <f>IF(UPPER(Settings!B4)="TRUE", 乱数表!$AA405*Settings!B11, 0)</f>
        <v>2.8182755547238446E-2</v>
      </c>
      <c r="D405">
        <f>MIN(100, MAX(0, 100*BETAINV(乱数表!$B405, MAX(0.00000001, (1/(1+EXP(-(INDEX(係数表!G:G,2) + $B405))))*(EXP(INDEX(係数表!H:H,2) + INDEX(係数表!I:I,2)*LN(INDEX(出力表!C:C,2)+1)))), MAX(0.00000001, (1-(1/(1+EXP(-(INDEX(係数表!G:G,2) + $B405)))))*(EXP(INDEX(係数表!H:H,2) + INDEX(係数表!I:I,2)*LN(INDEX(出力表!C:C,2)+1)))))))</f>
        <v>97.249444271667542</v>
      </c>
      <c r="E405" t="e">
        <f>MIN(100, MAX(0, (100*(INDEX(出力表!D:D,2))/(EXP(INDEX(係数表!B:B,2) + $C405) + (INDEX(出力表!D:D,2)))) + (乱数表!$N405*(Settings!B12/(((INDEX(出力表!D:D,2))+1)^INDEX(係数表!E:E,2)*INDEX(係数表!F:F,2))))))</f>
        <v>#VALUE!</v>
      </c>
      <c r="F405" t="e">
        <f>MIN(100, MAX(0, (INDEX(出力表!D:D,2))*D405/MAX(E405, Settings!B3)))</f>
        <v>#VALUE!</v>
      </c>
      <c r="G405">
        <f>MIN(100, MAX(0, 100*BETAINV(乱数表!$C405, MAX(0.00000001, (1/(1+EXP(-(INDEX(係数表!G:G,3) + $B405))))*(EXP(INDEX(係数表!H:H,3) + INDEX(係数表!I:I,3)*LN(INDEX(出力表!C:C,3)+1)))), MAX(0.00000001, (1-(1/(1+EXP(-(INDEX(係数表!G:G,3) + $B405)))))*(EXP(INDEX(係数表!H:H,3) + INDEX(係数表!I:I,3)*LN(INDEX(出力表!C:C,3)+1)))))))</f>
        <v>92.096647428963422</v>
      </c>
      <c r="H405" t="e">
        <f>MIN(100, MAX(0, (100*(INDEX(出力表!D:D,3))/(EXP(INDEX(係数表!B:B,3) + $C405) + (INDEX(出力表!D:D,3)))) + (乱数表!$O405*(Settings!B12/(((INDEX(出力表!D:D,3))+1)^INDEX(係数表!E:E,3)*INDEX(係数表!F:F,3))))))</f>
        <v>#VALUE!</v>
      </c>
      <c r="I405" t="e">
        <f>MIN(100, MAX(0, (INDEX(出力表!D:D,3))*G405/MAX(H405, Settings!B3)))</f>
        <v>#VALUE!</v>
      </c>
      <c r="J405">
        <f>MIN(100, MAX(0, 100*BETAINV(乱数表!$D405, MAX(0.00000001, (1/(1+EXP(-(INDEX(係数表!G:G,4) + $B405))))*(EXP(INDEX(係数表!H:H,4) + INDEX(係数表!I:I,4)*LN(INDEX(出力表!C:C,4)+1)))), MAX(0.00000001, (1-(1/(1+EXP(-(INDEX(係数表!G:G,4) + $B405)))))*(EXP(INDEX(係数表!H:H,4) + INDEX(係数表!I:I,4)*LN(INDEX(出力表!C:C,4)+1)))))))</f>
        <v>99.712163036988443</v>
      </c>
      <c r="K405" t="e">
        <f>MIN(100, MAX(0, (100*(INDEX(出力表!D:D,4))/(EXP(INDEX(係数表!B:B,4) + $C405) + (INDEX(出力表!D:D,4)))) + (乱数表!$P405*(Settings!B12/(((INDEX(出力表!D:D,4))+1)^INDEX(係数表!E:E,4)*INDEX(係数表!F:F,4))))))</f>
        <v>#VALUE!</v>
      </c>
      <c r="L405" t="e">
        <f>MIN(100, MAX(0, (INDEX(出力表!D:D,4))*J405/MAX(K405, Settings!B3)))</f>
        <v>#VALUE!</v>
      </c>
      <c r="M405">
        <f>MIN(100, MAX(0, 100*BETAINV(乱数表!$E405, MAX(0.00000001, (1/(1+EXP(-(INDEX(係数表!G:G,5) + $B405))))*(EXP(INDEX(係数表!H:H,5) + INDEX(係数表!I:I,5)*LN(INDEX(出力表!C:C,5)+1)))), MAX(0.00000001, (1-(1/(1+EXP(-(INDEX(係数表!G:G,5) + $B405)))))*(EXP(INDEX(係数表!H:H,5) + INDEX(係数表!I:I,5)*LN(INDEX(出力表!C:C,5)+1)))))))</f>
        <v>81.942473696853455</v>
      </c>
      <c r="N405" t="e">
        <f>MIN(100, MAX(0, (100*(INDEX(出力表!D:D,5))/(EXP(INDEX(係数表!B:B,5) + $C405) + (INDEX(出力表!D:D,5)))) + (乱数表!$Q405*(Settings!B12/(((INDEX(出力表!D:D,5))+1)^INDEX(係数表!E:E,5)*INDEX(係数表!F:F,5))))))</f>
        <v>#VALUE!</v>
      </c>
      <c r="O405" t="e">
        <f>MIN(100, MAX(0, (INDEX(出力表!D:D,5))*M405/MAX(N405, Settings!B3)))</f>
        <v>#VALUE!</v>
      </c>
      <c r="P405">
        <f>MIN(100, MAX(0, 100*BETAINV(乱数表!$F405, MAX(0.00000001, (1/(1+EXP(-(INDEX(係数表!G:G,6) + $B405))))*(EXP(INDEX(係数表!H:H,6) + INDEX(係数表!I:I,6)*LN(INDEX(出力表!C:C,6)+1)))), MAX(0.00000001, (1-(1/(1+EXP(-(INDEX(係数表!G:G,6) + $B405)))))*(EXP(INDEX(係数表!H:H,6) + INDEX(係数表!I:I,6)*LN(INDEX(出力表!C:C,6)+1)))))))</f>
        <v>75.715598430413095</v>
      </c>
      <c r="Q405" t="e">
        <f>MIN(100, MAX(0, (100*(INDEX(出力表!D:D,6))/(EXP(INDEX(係数表!B:B,6) + $C405) + (INDEX(出力表!D:D,6)))) + (乱数表!$R405*(Settings!B12/(((INDEX(出力表!D:D,6))+1)^INDEX(係数表!E:E,6)*INDEX(係数表!F:F,6))))))</f>
        <v>#VALUE!</v>
      </c>
      <c r="R405" t="e">
        <f>MIN(100, MAX(0, (INDEX(出力表!D:D,6))*P405/MAX(Q405, Settings!B3)))</f>
        <v>#VALUE!</v>
      </c>
      <c r="S405">
        <f>MIN(100, MAX(0, 100*BETAINV(乱数表!$G405, MAX(0.00000001, (1/(1+EXP(-(INDEX(係数表!G:G,7) + $B405))))*(EXP(INDEX(係数表!H:H,7) + INDEX(係数表!I:I,7)*LN(INDEX(出力表!C:C,7)+1)))), MAX(0.00000001, (1-(1/(1+EXP(-(INDEX(係数表!G:G,7) + $B405)))))*(EXP(INDEX(係数表!H:H,7) + INDEX(係数表!I:I,7)*LN(INDEX(出力表!C:C,7)+1)))))))</f>
        <v>99.978363757485113</v>
      </c>
      <c r="T405" t="e">
        <f>MIN(100, MAX(0, (100*(INDEX(出力表!D:D,7))/(EXP(INDEX(係数表!B:B,7) + $C405) + (INDEX(出力表!D:D,7)))) + (乱数表!$S405*(Settings!B12/(((INDEX(出力表!D:D,7))+1)^INDEX(係数表!E:E,7)*INDEX(係数表!F:F,7))))))</f>
        <v>#VALUE!</v>
      </c>
      <c r="U405" t="e">
        <f>MIN(100, MAX(0, (INDEX(出力表!D:D,7))*S405/MAX(T405, Settings!B3)))</f>
        <v>#VALUE!</v>
      </c>
      <c r="V405">
        <f>MIN(100, MAX(0, 100*BETAINV(乱数表!$H405, MAX(0.00000001, (1/(1+EXP(-(INDEX(係数表!G:G,8) + $B405))))*(EXP(INDEX(係数表!H:H,8) + INDEX(係数表!I:I,8)*LN(INDEX(出力表!C:C,8)+1)))), MAX(0.00000001, (1-(1/(1+EXP(-(INDEX(係数表!G:G,8) + $B405)))))*(EXP(INDEX(係数表!H:H,8) + INDEX(係数表!I:I,8)*LN(INDEX(出力表!C:C,8)+1)))))))</f>
        <v>97.716347208595323</v>
      </c>
      <c r="W405" t="e">
        <f>MIN(100, MAX(0, (100*(INDEX(出力表!D:D,8))/(EXP(INDEX(係数表!B:B,8) + $C405) + (INDEX(出力表!D:D,8)))) + (乱数表!$T405*(Settings!B12/(((INDEX(出力表!D:D,8))+1)^INDEX(係数表!E:E,8)*INDEX(係数表!F:F,8))))))</f>
        <v>#VALUE!</v>
      </c>
      <c r="X405" t="e">
        <f>MIN(100, MAX(0, (INDEX(出力表!D:D,8))*V405/MAX(W405, Settings!B3)))</f>
        <v>#VALUE!</v>
      </c>
      <c r="Y405">
        <f>MIN(100, MAX(0, 100*BETAINV(乱数表!$I405, MAX(0.00000001, (1/(1+EXP(-(INDEX(係数表!G:G,9) + $B405))))*(EXP(INDEX(係数表!H:H,9) + INDEX(係数表!I:I,9)*LN(INDEX(出力表!C:C,9)+1)))), MAX(0.00000001, (1-(1/(1+EXP(-(INDEX(係数表!G:G,9) + $B405)))))*(EXP(INDEX(係数表!H:H,9) + INDEX(係数表!I:I,9)*LN(INDEX(出力表!C:C,9)+1)))))))</f>
        <v>83.43034766800848</v>
      </c>
      <c r="Z405" t="e">
        <f>MIN(100, MAX(0, (100*(INDEX(出力表!D:D,9))/(EXP(INDEX(係数表!B:B,9) + $C405) + (INDEX(出力表!D:D,9)))) + (乱数表!$U405*(Settings!B12/(((INDEX(出力表!D:D,9))+1)^INDEX(係数表!E:E,9)*INDEX(係数表!F:F,9))))))</f>
        <v>#VALUE!</v>
      </c>
      <c r="AA405" t="e">
        <f>MIN(100, MAX(0, (INDEX(出力表!D:D,9))*Y405/MAX(Z405, Settings!B3)))</f>
        <v>#VALUE!</v>
      </c>
      <c r="AB405">
        <f>MIN(100, MAX(0, 100*BETAINV(乱数表!$J405, MAX(0.00000001, (1/(1+EXP(-(INDEX(係数表!G:G,10) + $B405))))*(EXP(INDEX(係数表!H:H,10) + INDEX(係数表!I:I,10)*LN(INDEX(出力表!C:C,10)+1)))), MAX(0.00000001, (1-(1/(1+EXP(-(INDEX(係数表!G:G,10) + $B405)))))*(EXP(INDEX(係数表!H:H,10) + INDEX(係数表!I:I,10)*LN(INDEX(出力表!C:C,10)+1)))))))</f>
        <v>88.23424637240467</v>
      </c>
      <c r="AC405" t="e">
        <f>MIN(100, MAX(0, (100*(INDEX(出力表!D:D,10))/(EXP(INDEX(係数表!B:B,10) + $C405) + (INDEX(出力表!D:D,10)))) + (乱数表!$V405*(Settings!B12/(((INDEX(出力表!D:D,10))+1)^INDEX(係数表!E:E,10)*INDEX(係数表!F:F,10))))))</f>
        <v>#VALUE!</v>
      </c>
      <c r="AD405" t="e">
        <f>MIN(100, MAX(0, (INDEX(出力表!D:D,10))*AB405/MAX(AC405, Settings!B3)))</f>
        <v>#VALUE!</v>
      </c>
      <c r="AE405">
        <f>MIN(100, MAX(0, 100*BETAINV(乱数表!$K405, MAX(0.00000001, (1/(1+EXP(-(INDEX(係数表!G:G,11) + $B405))))*(EXP(INDEX(係数表!H:H,11) + INDEX(係数表!I:I,11)*LN(INDEX(出力表!C:C,11)+1)))), MAX(0.00000001, (1-(1/(1+EXP(-(INDEX(係数表!G:G,11) + $B405)))))*(EXP(INDEX(係数表!H:H,11) + INDEX(係数表!I:I,11)*LN(INDEX(出力表!C:C,11)+1)))))))</f>
        <v>74.496721017795693</v>
      </c>
      <c r="AF405" t="e">
        <f>MIN(100, MAX(0, (100*(INDEX(出力表!D:D,11))/(EXP(INDEX(係数表!B:B,11) + $C405) + (INDEX(出力表!D:D,11)))) + (乱数表!$W405*(Settings!B12/(((INDEX(出力表!D:D,11))+1)^INDEX(係数表!E:E,11)*INDEX(係数表!F:F,11))))))</f>
        <v>#VALUE!</v>
      </c>
      <c r="AG405" t="e">
        <f>MIN(100, MAX(0, (INDEX(出力表!D:D,11))*AE405/MAX(AF405, Settings!B3)))</f>
        <v>#VALUE!</v>
      </c>
      <c r="AH405">
        <f>MIN(100, MAX(0, 100*BETAINV(乱数表!$L405, MAX(0.00000001, (1/(1+EXP(-(INDEX(係数表!G:G,12) + $B405))))*(EXP(INDEX(係数表!H:H,12) + INDEX(係数表!I:I,12)*LN(INDEX(出力表!C:C,12)+1)))), MAX(0.00000001, (1-(1/(1+EXP(-(INDEX(係数表!G:G,12) + $B405)))))*(EXP(INDEX(係数表!H:H,12) + INDEX(係数表!I:I,12)*LN(INDEX(出力表!C:C,12)+1)))))))</f>
        <v>51.226349674466043</v>
      </c>
      <c r="AI405" t="e">
        <f>MIN(100, MAX(0, (100*(INDEX(出力表!D:D,12))/(EXP(INDEX(係数表!B:B,12) + $C405) + (INDEX(出力表!D:D,12)))) + (乱数表!$X405*(Settings!B12/(((INDEX(出力表!D:D,12))+1)^INDEX(係数表!E:E,12)*INDEX(係数表!F:F,12))))))</f>
        <v>#VALUE!</v>
      </c>
      <c r="AJ405" t="e">
        <f>MIN(100, MAX(0, (INDEX(出力表!D:D,12))*AH405/MAX(AI405, Settings!B3)))</f>
        <v>#VALUE!</v>
      </c>
      <c r="AK405">
        <f>MIN(100, MAX(0, 100*BETAINV(乱数表!$M405, MAX(0.00000001, (1/(1+EXP(-(INDEX(係数表!G:G,13) + $B405))))*(EXP(INDEX(係数表!H:H,13) + INDEX(係数表!I:I,13)*LN(INDEX(出力表!C:C,13)+1)))), MAX(0.00000001, (1-(1/(1+EXP(-(INDEX(係数表!G:G,13) + $B405)))))*(EXP(INDEX(係数表!H:H,13) + INDEX(係数表!I:I,13)*LN(INDEX(出力表!C:C,13)+1)))))))</f>
        <v>60.865320159210526</v>
      </c>
      <c r="AL405" t="e">
        <f>MIN(100, MAX(0, (100*(INDEX(出力表!D:D,13))/(EXP(INDEX(係数表!B:B,13) + $C405) + (INDEX(出力表!D:D,13)))) + (乱数表!$Y405*(Settings!B12/(((INDEX(出力表!D:D,13))+1)^INDEX(係数表!E:E,13)*INDEX(係数表!F:F,13))))))</f>
        <v>#VALUE!</v>
      </c>
      <c r="AM405" t="e">
        <f>MIN(100, MAX(0, (INDEX(出力表!D:D,13))*AK405/MAX(AL405, Settings!B3)))</f>
        <v>#VALUE!</v>
      </c>
      <c r="AN405">
        <f>IF(ISNUMBER(F405), INDEX(出力表!B:B,2)*F405, 0)+IF(ISNUMBER(I405), INDEX(出力表!B:B,3)*I405, 0)+IF(ISNUMBER(L405), INDEX(出力表!B:B,4)*L405, 0)+IF(ISNUMBER(O405), INDEX(出力表!B:B,5)*O405, 0)+IF(ISNUMBER(R405), INDEX(出力表!B:B,6)*R405, 0)+IF(ISNUMBER(U405), INDEX(出力表!B:B,7)*U405, 0)+IF(ISNUMBER(X405), INDEX(出力表!B:B,8)*X405, 0)+IF(ISNUMBER(AA405), INDEX(出力表!B:B,9)*AA405, 0)+IF(ISNUMBER(AD405), INDEX(出力表!B:B,10)*AD405, 0)+IF(ISNUMBER(AG405), INDEX(出力表!B:B,11)*AG405, 0)+IF(ISNUMBER(AJ405), INDEX(出力表!B:B,12)*AJ405, 0)+IF(ISNUMBER(AM405), INDEX(出力表!B:B,13)*AM405, 0)</f>
        <v>0</v>
      </c>
      <c r="AO405">
        <f>IF(ISNUMBER(F405), INDEX(出力表!B:B,2), 0)+IF(ISNUMBER(I405), INDEX(出力表!B:B,3), 0)+IF(ISNUMBER(L405), INDEX(出力表!B:B,4), 0)+IF(ISNUMBER(O405), INDEX(出力表!B:B,5), 0)+IF(ISNUMBER(R405), INDEX(出力表!B:B,6), 0)+IF(ISNUMBER(U405), INDEX(出力表!B:B,7), 0)+IF(ISNUMBER(X405), INDEX(出力表!B:B,8), 0)+IF(ISNUMBER(AA405), INDEX(出力表!B:B,9), 0)+IF(ISNUMBER(AD405), INDEX(出力表!B:B,10), 0)+IF(ISNUMBER(AG405), INDEX(出力表!B:B,11), 0)+IF(ISNUMBER(AJ405), INDEX(出力表!B:B,12), 0)+IF(ISNUMBER(AM405), INDEX(出力表!B:B,13), 0)</f>
        <v>0</v>
      </c>
      <c r="AP405" t="str">
        <f t="shared" si="6"/>
        <v/>
      </c>
    </row>
    <row r="406" spans="1:42" x14ac:dyDescent="0.2">
      <c r="A406">
        <v>405</v>
      </c>
      <c r="B406">
        <f>IF(UPPER(Settings!B4)="TRUE", 乱数表!$Z406*Settings!B10, 0)</f>
        <v>0.56365907627567136</v>
      </c>
      <c r="C406">
        <f>IF(UPPER(Settings!B4)="TRUE", 乱数表!$AA406*Settings!B11, 0)</f>
        <v>-0.11927237360485494</v>
      </c>
      <c r="D406">
        <f>MIN(100, MAX(0, 100*BETAINV(乱数表!$B406, MAX(0.00000001, (1/(1+EXP(-(INDEX(係数表!G:G,2) + $B406))))*(EXP(INDEX(係数表!H:H,2) + INDEX(係数表!I:I,2)*LN(INDEX(出力表!C:C,2)+1)))), MAX(0.00000001, (1-(1/(1+EXP(-(INDEX(係数表!G:G,2) + $B406)))))*(EXP(INDEX(係数表!H:H,2) + INDEX(係数表!I:I,2)*LN(INDEX(出力表!C:C,2)+1)))))))</f>
        <v>97.329698145933236</v>
      </c>
      <c r="E406" t="e">
        <f>MIN(100, MAX(0, (100*(INDEX(出力表!D:D,2))/(EXP(INDEX(係数表!B:B,2) + $C406) + (INDEX(出力表!D:D,2)))) + (乱数表!$N406*(Settings!B12/(((INDEX(出力表!D:D,2))+1)^INDEX(係数表!E:E,2)*INDEX(係数表!F:F,2))))))</f>
        <v>#VALUE!</v>
      </c>
      <c r="F406" t="e">
        <f>MIN(100, MAX(0, (INDEX(出力表!D:D,2))*D406/MAX(E406, Settings!B3)))</f>
        <v>#VALUE!</v>
      </c>
      <c r="G406">
        <f>MIN(100, MAX(0, 100*BETAINV(乱数表!$C406, MAX(0.00000001, (1/(1+EXP(-(INDEX(係数表!G:G,3) + $B406))))*(EXP(INDEX(係数表!H:H,3) + INDEX(係数表!I:I,3)*LN(INDEX(出力表!C:C,3)+1)))), MAX(0.00000001, (1-(1/(1+EXP(-(INDEX(係数表!G:G,3) + $B406)))))*(EXP(INDEX(係数表!H:H,3) + INDEX(係数表!I:I,3)*LN(INDEX(出力表!C:C,3)+1)))))))</f>
        <v>88.718336860613746</v>
      </c>
      <c r="H406" t="e">
        <f>MIN(100, MAX(0, (100*(INDEX(出力表!D:D,3))/(EXP(INDEX(係数表!B:B,3) + $C406) + (INDEX(出力表!D:D,3)))) + (乱数表!$O406*(Settings!B12/(((INDEX(出力表!D:D,3))+1)^INDEX(係数表!E:E,3)*INDEX(係数表!F:F,3))))))</f>
        <v>#VALUE!</v>
      </c>
      <c r="I406" t="e">
        <f>MIN(100, MAX(0, (INDEX(出力表!D:D,3))*G406/MAX(H406, Settings!B3)))</f>
        <v>#VALUE!</v>
      </c>
      <c r="J406">
        <f>MIN(100, MAX(0, 100*BETAINV(乱数表!$D406, MAX(0.00000001, (1/(1+EXP(-(INDEX(係数表!G:G,4) + $B406))))*(EXP(INDEX(係数表!H:H,4) + INDEX(係数表!I:I,4)*LN(INDEX(出力表!C:C,4)+1)))), MAX(0.00000001, (1-(1/(1+EXP(-(INDEX(係数表!G:G,4) + $B406)))))*(EXP(INDEX(係数表!H:H,4) + INDEX(係数表!I:I,4)*LN(INDEX(出力表!C:C,4)+1)))))))</f>
        <v>99.805882835138561</v>
      </c>
      <c r="K406" t="e">
        <f>MIN(100, MAX(0, (100*(INDEX(出力表!D:D,4))/(EXP(INDEX(係数表!B:B,4) + $C406) + (INDEX(出力表!D:D,4)))) + (乱数表!$P406*(Settings!B12/(((INDEX(出力表!D:D,4))+1)^INDEX(係数表!E:E,4)*INDEX(係数表!F:F,4))))))</f>
        <v>#VALUE!</v>
      </c>
      <c r="L406" t="e">
        <f>MIN(100, MAX(0, (INDEX(出力表!D:D,4))*J406/MAX(K406, Settings!B3)))</f>
        <v>#VALUE!</v>
      </c>
      <c r="M406">
        <f>MIN(100, MAX(0, 100*BETAINV(乱数表!$E406, MAX(0.00000001, (1/(1+EXP(-(INDEX(係数表!G:G,5) + $B406))))*(EXP(INDEX(係数表!H:H,5) + INDEX(係数表!I:I,5)*LN(INDEX(出力表!C:C,5)+1)))), MAX(0.00000001, (1-(1/(1+EXP(-(INDEX(係数表!G:G,5) + $B406)))))*(EXP(INDEX(係数表!H:H,5) + INDEX(係数表!I:I,5)*LN(INDEX(出力表!C:C,5)+1)))))))</f>
        <v>30.552944882291783</v>
      </c>
      <c r="N406" t="e">
        <f>MIN(100, MAX(0, (100*(INDEX(出力表!D:D,5))/(EXP(INDEX(係数表!B:B,5) + $C406) + (INDEX(出力表!D:D,5)))) + (乱数表!$Q406*(Settings!B12/(((INDEX(出力表!D:D,5))+1)^INDEX(係数表!E:E,5)*INDEX(係数表!F:F,5))))))</f>
        <v>#VALUE!</v>
      </c>
      <c r="O406" t="e">
        <f>MIN(100, MAX(0, (INDEX(出力表!D:D,5))*M406/MAX(N406, Settings!B3)))</f>
        <v>#VALUE!</v>
      </c>
      <c r="P406">
        <f>MIN(100, MAX(0, 100*BETAINV(乱数表!$F406, MAX(0.00000001, (1/(1+EXP(-(INDEX(係数表!G:G,6) + $B406))))*(EXP(INDEX(係数表!H:H,6) + INDEX(係数表!I:I,6)*LN(INDEX(出力表!C:C,6)+1)))), MAX(0.00000001, (1-(1/(1+EXP(-(INDEX(係数表!G:G,6) + $B406)))))*(EXP(INDEX(係数表!H:H,6) + INDEX(係数表!I:I,6)*LN(INDEX(出力表!C:C,6)+1)))))))</f>
        <v>94.375299654046572</v>
      </c>
      <c r="Q406" t="e">
        <f>MIN(100, MAX(0, (100*(INDEX(出力表!D:D,6))/(EXP(INDEX(係数表!B:B,6) + $C406) + (INDEX(出力表!D:D,6)))) + (乱数表!$R406*(Settings!B12/(((INDEX(出力表!D:D,6))+1)^INDEX(係数表!E:E,6)*INDEX(係数表!F:F,6))))))</f>
        <v>#VALUE!</v>
      </c>
      <c r="R406" t="e">
        <f>MIN(100, MAX(0, (INDEX(出力表!D:D,6))*P406/MAX(Q406, Settings!B3)))</f>
        <v>#VALUE!</v>
      </c>
      <c r="S406">
        <f>MIN(100, MAX(0, 100*BETAINV(乱数表!$G406, MAX(0.00000001, (1/(1+EXP(-(INDEX(係数表!G:G,7) + $B406))))*(EXP(INDEX(係数表!H:H,7) + INDEX(係数表!I:I,7)*LN(INDEX(出力表!C:C,7)+1)))), MAX(0.00000001, (1-(1/(1+EXP(-(INDEX(係数表!G:G,7) + $B406)))))*(EXP(INDEX(係数表!H:H,7) + INDEX(係数表!I:I,7)*LN(INDEX(出力表!C:C,7)+1)))))))</f>
        <v>68.634838502619161</v>
      </c>
      <c r="T406" t="e">
        <f>MIN(100, MAX(0, (100*(INDEX(出力表!D:D,7))/(EXP(INDEX(係数表!B:B,7) + $C406) + (INDEX(出力表!D:D,7)))) + (乱数表!$S406*(Settings!B12/(((INDEX(出力表!D:D,7))+1)^INDEX(係数表!E:E,7)*INDEX(係数表!F:F,7))))))</f>
        <v>#VALUE!</v>
      </c>
      <c r="U406" t="e">
        <f>MIN(100, MAX(0, (INDEX(出力表!D:D,7))*S406/MAX(T406, Settings!B3)))</f>
        <v>#VALUE!</v>
      </c>
      <c r="V406">
        <f>MIN(100, MAX(0, 100*BETAINV(乱数表!$H406, MAX(0.00000001, (1/(1+EXP(-(INDEX(係数表!G:G,8) + $B406))))*(EXP(INDEX(係数表!H:H,8) + INDEX(係数表!I:I,8)*LN(INDEX(出力表!C:C,8)+1)))), MAX(0.00000001, (1-(1/(1+EXP(-(INDEX(係数表!G:G,8) + $B406)))))*(EXP(INDEX(係数表!H:H,8) + INDEX(係数表!I:I,8)*LN(INDEX(出力表!C:C,8)+1)))))))</f>
        <v>85.637632288259667</v>
      </c>
      <c r="W406" t="e">
        <f>MIN(100, MAX(0, (100*(INDEX(出力表!D:D,8))/(EXP(INDEX(係数表!B:B,8) + $C406) + (INDEX(出力表!D:D,8)))) + (乱数表!$T406*(Settings!B12/(((INDEX(出力表!D:D,8))+1)^INDEX(係数表!E:E,8)*INDEX(係数表!F:F,8))))))</f>
        <v>#VALUE!</v>
      </c>
      <c r="X406" t="e">
        <f>MIN(100, MAX(0, (INDEX(出力表!D:D,8))*V406/MAX(W406, Settings!B3)))</f>
        <v>#VALUE!</v>
      </c>
      <c r="Y406">
        <f>MIN(100, MAX(0, 100*BETAINV(乱数表!$I406, MAX(0.00000001, (1/(1+EXP(-(INDEX(係数表!G:G,9) + $B406))))*(EXP(INDEX(係数表!H:H,9) + INDEX(係数表!I:I,9)*LN(INDEX(出力表!C:C,9)+1)))), MAX(0.00000001, (1-(1/(1+EXP(-(INDEX(係数表!G:G,9) + $B406)))))*(EXP(INDEX(係数表!H:H,9) + INDEX(係数表!I:I,9)*LN(INDEX(出力表!C:C,9)+1)))))))</f>
        <v>99.628432677504506</v>
      </c>
      <c r="Z406" t="e">
        <f>MIN(100, MAX(0, (100*(INDEX(出力表!D:D,9))/(EXP(INDEX(係数表!B:B,9) + $C406) + (INDEX(出力表!D:D,9)))) + (乱数表!$U406*(Settings!B12/(((INDEX(出力表!D:D,9))+1)^INDEX(係数表!E:E,9)*INDEX(係数表!F:F,9))))))</f>
        <v>#VALUE!</v>
      </c>
      <c r="AA406" t="e">
        <f>MIN(100, MAX(0, (INDEX(出力表!D:D,9))*Y406/MAX(Z406, Settings!B3)))</f>
        <v>#VALUE!</v>
      </c>
      <c r="AB406">
        <f>MIN(100, MAX(0, 100*BETAINV(乱数表!$J406, MAX(0.00000001, (1/(1+EXP(-(INDEX(係数表!G:G,10) + $B406))))*(EXP(INDEX(係数表!H:H,10) + INDEX(係数表!I:I,10)*LN(INDEX(出力表!C:C,10)+1)))), MAX(0.00000001, (1-(1/(1+EXP(-(INDEX(係数表!G:G,10) + $B406)))))*(EXP(INDEX(係数表!H:H,10) + INDEX(係数表!I:I,10)*LN(INDEX(出力表!C:C,10)+1)))))))</f>
        <v>99.993839323296825</v>
      </c>
      <c r="AC406" t="e">
        <f>MIN(100, MAX(0, (100*(INDEX(出力表!D:D,10))/(EXP(INDEX(係数表!B:B,10) + $C406) + (INDEX(出力表!D:D,10)))) + (乱数表!$V406*(Settings!B12/(((INDEX(出力表!D:D,10))+1)^INDEX(係数表!E:E,10)*INDEX(係数表!F:F,10))))))</f>
        <v>#VALUE!</v>
      </c>
      <c r="AD406" t="e">
        <f>MIN(100, MAX(0, (INDEX(出力表!D:D,10))*AB406/MAX(AC406, Settings!B3)))</f>
        <v>#VALUE!</v>
      </c>
      <c r="AE406">
        <f>MIN(100, MAX(0, 100*BETAINV(乱数表!$K406, MAX(0.00000001, (1/(1+EXP(-(INDEX(係数表!G:G,11) + $B406))))*(EXP(INDEX(係数表!H:H,11) + INDEX(係数表!I:I,11)*LN(INDEX(出力表!C:C,11)+1)))), MAX(0.00000001, (1-(1/(1+EXP(-(INDEX(係数表!G:G,11) + $B406)))))*(EXP(INDEX(係数表!H:H,11) + INDEX(係数表!I:I,11)*LN(INDEX(出力表!C:C,11)+1)))))))</f>
        <v>72.215579338883657</v>
      </c>
      <c r="AF406" t="e">
        <f>MIN(100, MAX(0, (100*(INDEX(出力表!D:D,11))/(EXP(INDEX(係数表!B:B,11) + $C406) + (INDEX(出力表!D:D,11)))) + (乱数表!$W406*(Settings!B12/(((INDEX(出力表!D:D,11))+1)^INDEX(係数表!E:E,11)*INDEX(係数表!F:F,11))))))</f>
        <v>#VALUE!</v>
      </c>
      <c r="AG406" t="e">
        <f>MIN(100, MAX(0, (INDEX(出力表!D:D,11))*AE406/MAX(AF406, Settings!B3)))</f>
        <v>#VALUE!</v>
      </c>
      <c r="AH406">
        <f>MIN(100, MAX(0, 100*BETAINV(乱数表!$L406, MAX(0.00000001, (1/(1+EXP(-(INDEX(係数表!G:G,12) + $B406))))*(EXP(INDEX(係数表!H:H,12) + INDEX(係数表!I:I,12)*LN(INDEX(出力表!C:C,12)+1)))), MAX(0.00000001, (1-(1/(1+EXP(-(INDEX(係数表!G:G,12) + $B406)))))*(EXP(INDEX(係数表!H:H,12) + INDEX(係数表!I:I,12)*LN(INDEX(出力表!C:C,12)+1)))))))</f>
        <v>99.984937226045986</v>
      </c>
      <c r="AI406" t="e">
        <f>MIN(100, MAX(0, (100*(INDEX(出力表!D:D,12))/(EXP(INDEX(係数表!B:B,12) + $C406) + (INDEX(出力表!D:D,12)))) + (乱数表!$X406*(Settings!B12/(((INDEX(出力表!D:D,12))+1)^INDEX(係数表!E:E,12)*INDEX(係数表!F:F,12))))))</f>
        <v>#VALUE!</v>
      </c>
      <c r="AJ406" t="e">
        <f>MIN(100, MAX(0, (INDEX(出力表!D:D,12))*AH406/MAX(AI406, Settings!B3)))</f>
        <v>#VALUE!</v>
      </c>
      <c r="AK406">
        <f>MIN(100, MAX(0, 100*BETAINV(乱数表!$M406, MAX(0.00000001, (1/(1+EXP(-(INDEX(係数表!G:G,13) + $B406))))*(EXP(INDEX(係数表!H:H,13) + INDEX(係数表!I:I,13)*LN(INDEX(出力表!C:C,13)+1)))), MAX(0.00000001, (1-(1/(1+EXP(-(INDEX(係数表!G:G,13) + $B406)))))*(EXP(INDEX(係数表!H:H,13) + INDEX(係数表!I:I,13)*LN(INDEX(出力表!C:C,13)+1)))))))</f>
        <v>90.858328696701619</v>
      </c>
      <c r="AL406" t="e">
        <f>MIN(100, MAX(0, (100*(INDEX(出力表!D:D,13))/(EXP(INDEX(係数表!B:B,13) + $C406) + (INDEX(出力表!D:D,13)))) + (乱数表!$Y406*(Settings!B12/(((INDEX(出力表!D:D,13))+1)^INDEX(係数表!E:E,13)*INDEX(係数表!F:F,13))))))</f>
        <v>#VALUE!</v>
      </c>
      <c r="AM406" t="e">
        <f>MIN(100, MAX(0, (INDEX(出力表!D:D,13))*AK406/MAX(AL406, Settings!B3)))</f>
        <v>#VALUE!</v>
      </c>
      <c r="AN406">
        <f>IF(ISNUMBER(F406), INDEX(出力表!B:B,2)*F406, 0)+IF(ISNUMBER(I406), INDEX(出力表!B:B,3)*I406, 0)+IF(ISNUMBER(L406), INDEX(出力表!B:B,4)*L406, 0)+IF(ISNUMBER(O406), INDEX(出力表!B:B,5)*O406, 0)+IF(ISNUMBER(R406), INDEX(出力表!B:B,6)*R406, 0)+IF(ISNUMBER(U406), INDEX(出力表!B:B,7)*U406, 0)+IF(ISNUMBER(X406), INDEX(出力表!B:B,8)*X406, 0)+IF(ISNUMBER(AA406), INDEX(出力表!B:B,9)*AA406, 0)+IF(ISNUMBER(AD406), INDEX(出力表!B:B,10)*AD406, 0)+IF(ISNUMBER(AG406), INDEX(出力表!B:B,11)*AG406, 0)+IF(ISNUMBER(AJ406), INDEX(出力表!B:B,12)*AJ406, 0)+IF(ISNUMBER(AM406), INDEX(出力表!B:B,13)*AM406, 0)</f>
        <v>0</v>
      </c>
      <c r="AO406">
        <f>IF(ISNUMBER(F406), INDEX(出力表!B:B,2), 0)+IF(ISNUMBER(I406), INDEX(出力表!B:B,3), 0)+IF(ISNUMBER(L406), INDEX(出力表!B:B,4), 0)+IF(ISNUMBER(O406), INDEX(出力表!B:B,5), 0)+IF(ISNUMBER(R406), INDEX(出力表!B:B,6), 0)+IF(ISNUMBER(U406), INDEX(出力表!B:B,7), 0)+IF(ISNUMBER(X406), INDEX(出力表!B:B,8), 0)+IF(ISNUMBER(AA406), INDEX(出力表!B:B,9), 0)+IF(ISNUMBER(AD406), INDEX(出力表!B:B,10), 0)+IF(ISNUMBER(AG406), INDEX(出力表!B:B,11), 0)+IF(ISNUMBER(AJ406), INDEX(出力表!B:B,12), 0)+IF(ISNUMBER(AM406), INDEX(出力表!B:B,13), 0)</f>
        <v>0</v>
      </c>
      <c r="AP406" t="str">
        <f t="shared" si="6"/>
        <v/>
      </c>
    </row>
    <row r="407" spans="1:42" x14ac:dyDescent="0.2">
      <c r="A407">
        <v>406</v>
      </c>
      <c r="B407">
        <f>IF(UPPER(Settings!B4)="TRUE", 乱数表!$Z407*Settings!B10, 0)</f>
        <v>0.49995184765874212</v>
      </c>
      <c r="C407">
        <f>IF(UPPER(Settings!B4)="TRUE", 乱数表!$AA407*Settings!B11, 0)</f>
        <v>-8.9278075814395952E-2</v>
      </c>
      <c r="D407">
        <f>MIN(100, MAX(0, 100*BETAINV(乱数表!$B407, MAX(0.00000001, (1/(1+EXP(-(INDEX(係数表!G:G,2) + $B407))))*(EXP(INDEX(係数表!H:H,2) + INDEX(係数表!I:I,2)*LN(INDEX(出力表!C:C,2)+1)))), MAX(0.00000001, (1-(1/(1+EXP(-(INDEX(係数表!G:G,2) + $B407)))))*(EXP(INDEX(係数表!H:H,2) + INDEX(係数表!I:I,2)*LN(INDEX(出力表!C:C,2)+1)))))))</f>
        <v>97.88090371029331</v>
      </c>
      <c r="E407" t="e">
        <f>MIN(100, MAX(0, (100*(INDEX(出力表!D:D,2))/(EXP(INDEX(係数表!B:B,2) + $C407) + (INDEX(出力表!D:D,2)))) + (乱数表!$N407*(Settings!B12/(((INDEX(出力表!D:D,2))+1)^INDEX(係数表!E:E,2)*INDEX(係数表!F:F,2))))))</f>
        <v>#VALUE!</v>
      </c>
      <c r="F407" t="e">
        <f>MIN(100, MAX(0, (INDEX(出力表!D:D,2))*D407/MAX(E407, Settings!B3)))</f>
        <v>#VALUE!</v>
      </c>
      <c r="G407">
        <f>MIN(100, MAX(0, 100*BETAINV(乱数表!$C407, MAX(0.00000001, (1/(1+EXP(-(INDEX(係数表!G:G,3) + $B407))))*(EXP(INDEX(係数表!H:H,3) + INDEX(係数表!I:I,3)*LN(INDEX(出力表!C:C,3)+1)))), MAX(0.00000001, (1-(1/(1+EXP(-(INDEX(係数表!G:G,3) + $B407)))))*(EXP(INDEX(係数表!H:H,3) + INDEX(係数表!I:I,3)*LN(INDEX(出力表!C:C,3)+1)))))))</f>
        <v>99.500975779115848</v>
      </c>
      <c r="H407" t="e">
        <f>MIN(100, MAX(0, (100*(INDEX(出力表!D:D,3))/(EXP(INDEX(係数表!B:B,3) + $C407) + (INDEX(出力表!D:D,3)))) + (乱数表!$O407*(Settings!B12/(((INDEX(出力表!D:D,3))+1)^INDEX(係数表!E:E,3)*INDEX(係数表!F:F,3))))))</f>
        <v>#VALUE!</v>
      </c>
      <c r="I407" t="e">
        <f>MIN(100, MAX(0, (INDEX(出力表!D:D,3))*G407/MAX(H407, Settings!B3)))</f>
        <v>#VALUE!</v>
      </c>
      <c r="J407">
        <f>MIN(100, MAX(0, 100*BETAINV(乱数表!$D407, MAX(0.00000001, (1/(1+EXP(-(INDEX(係数表!G:G,4) + $B407))))*(EXP(INDEX(係数表!H:H,4) + INDEX(係数表!I:I,4)*LN(INDEX(出力表!C:C,4)+1)))), MAX(0.00000001, (1-(1/(1+EXP(-(INDEX(係数表!G:G,4) + $B407)))))*(EXP(INDEX(係数表!H:H,4) + INDEX(係数表!I:I,4)*LN(INDEX(出力表!C:C,4)+1)))))))</f>
        <v>91.534387065845706</v>
      </c>
      <c r="K407" t="e">
        <f>MIN(100, MAX(0, (100*(INDEX(出力表!D:D,4))/(EXP(INDEX(係数表!B:B,4) + $C407) + (INDEX(出力表!D:D,4)))) + (乱数表!$P407*(Settings!B12/(((INDEX(出力表!D:D,4))+1)^INDEX(係数表!E:E,4)*INDEX(係数表!F:F,4))))))</f>
        <v>#VALUE!</v>
      </c>
      <c r="L407" t="e">
        <f>MIN(100, MAX(0, (INDEX(出力表!D:D,4))*J407/MAX(K407, Settings!B3)))</f>
        <v>#VALUE!</v>
      </c>
      <c r="M407">
        <f>MIN(100, MAX(0, 100*BETAINV(乱数表!$E407, MAX(0.00000001, (1/(1+EXP(-(INDEX(係数表!G:G,5) + $B407))))*(EXP(INDEX(係数表!H:H,5) + INDEX(係数表!I:I,5)*LN(INDEX(出力表!C:C,5)+1)))), MAX(0.00000001, (1-(1/(1+EXP(-(INDEX(係数表!G:G,5) + $B407)))))*(EXP(INDEX(係数表!H:H,5) + INDEX(係数表!I:I,5)*LN(INDEX(出力表!C:C,5)+1)))))))</f>
        <v>87.919770643325293</v>
      </c>
      <c r="N407" t="e">
        <f>MIN(100, MAX(0, (100*(INDEX(出力表!D:D,5))/(EXP(INDEX(係数表!B:B,5) + $C407) + (INDEX(出力表!D:D,5)))) + (乱数表!$Q407*(Settings!B12/(((INDEX(出力表!D:D,5))+1)^INDEX(係数表!E:E,5)*INDEX(係数表!F:F,5))))))</f>
        <v>#VALUE!</v>
      </c>
      <c r="O407" t="e">
        <f>MIN(100, MAX(0, (INDEX(出力表!D:D,5))*M407/MAX(N407, Settings!B3)))</f>
        <v>#VALUE!</v>
      </c>
      <c r="P407">
        <f>MIN(100, MAX(0, 100*BETAINV(乱数表!$F407, MAX(0.00000001, (1/(1+EXP(-(INDEX(係数表!G:G,6) + $B407))))*(EXP(INDEX(係数表!H:H,6) + INDEX(係数表!I:I,6)*LN(INDEX(出力表!C:C,6)+1)))), MAX(0.00000001, (1-(1/(1+EXP(-(INDEX(係数表!G:G,6) + $B407)))))*(EXP(INDEX(係数表!H:H,6) + INDEX(係数表!I:I,6)*LN(INDEX(出力表!C:C,6)+1)))))))</f>
        <v>97.501036660758786</v>
      </c>
      <c r="Q407" t="e">
        <f>MIN(100, MAX(0, (100*(INDEX(出力表!D:D,6))/(EXP(INDEX(係数表!B:B,6) + $C407) + (INDEX(出力表!D:D,6)))) + (乱数表!$R407*(Settings!B12/(((INDEX(出力表!D:D,6))+1)^INDEX(係数表!E:E,6)*INDEX(係数表!F:F,6))))))</f>
        <v>#VALUE!</v>
      </c>
      <c r="R407" t="e">
        <f>MIN(100, MAX(0, (INDEX(出力表!D:D,6))*P407/MAX(Q407, Settings!B3)))</f>
        <v>#VALUE!</v>
      </c>
      <c r="S407">
        <f>MIN(100, MAX(0, 100*BETAINV(乱数表!$G407, MAX(0.00000001, (1/(1+EXP(-(INDEX(係数表!G:G,7) + $B407))))*(EXP(INDEX(係数表!H:H,7) + INDEX(係数表!I:I,7)*LN(INDEX(出力表!C:C,7)+1)))), MAX(0.00000001, (1-(1/(1+EXP(-(INDEX(係数表!G:G,7) + $B407)))))*(EXP(INDEX(係数表!H:H,7) + INDEX(係数表!I:I,7)*LN(INDEX(出力表!C:C,7)+1)))))))</f>
        <v>98.958197216555916</v>
      </c>
      <c r="T407" t="e">
        <f>MIN(100, MAX(0, (100*(INDEX(出力表!D:D,7))/(EXP(INDEX(係数表!B:B,7) + $C407) + (INDEX(出力表!D:D,7)))) + (乱数表!$S407*(Settings!B12/(((INDEX(出力表!D:D,7))+1)^INDEX(係数表!E:E,7)*INDEX(係数表!F:F,7))))))</f>
        <v>#VALUE!</v>
      </c>
      <c r="U407" t="e">
        <f>MIN(100, MAX(0, (INDEX(出力表!D:D,7))*S407/MAX(T407, Settings!B3)))</f>
        <v>#VALUE!</v>
      </c>
      <c r="V407">
        <f>MIN(100, MAX(0, 100*BETAINV(乱数表!$H407, MAX(0.00000001, (1/(1+EXP(-(INDEX(係数表!G:G,8) + $B407))))*(EXP(INDEX(係数表!H:H,8) + INDEX(係数表!I:I,8)*LN(INDEX(出力表!C:C,8)+1)))), MAX(0.00000001, (1-(1/(1+EXP(-(INDEX(係数表!G:G,8) + $B407)))))*(EXP(INDEX(係数表!H:H,8) + INDEX(係数表!I:I,8)*LN(INDEX(出力表!C:C,8)+1)))))))</f>
        <v>84.770105338396078</v>
      </c>
      <c r="W407" t="e">
        <f>MIN(100, MAX(0, (100*(INDEX(出力表!D:D,8))/(EXP(INDEX(係数表!B:B,8) + $C407) + (INDEX(出力表!D:D,8)))) + (乱数表!$T407*(Settings!B12/(((INDEX(出力表!D:D,8))+1)^INDEX(係数表!E:E,8)*INDEX(係数表!F:F,8))))))</f>
        <v>#VALUE!</v>
      </c>
      <c r="X407" t="e">
        <f>MIN(100, MAX(0, (INDEX(出力表!D:D,8))*V407/MAX(W407, Settings!B3)))</f>
        <v>#VALUE!</v>
      </c>
      <c r="Y407">
        <f>MIN(100, MAX(0, 100*BETAINV(乱数表!$I407, MAX(0.00000001, (1/(1+EXP(-(INDEX(係数表!G:G,9) + $B407))))*(EXP(INDEX(係数表!H:H,9) + INDEX(係数表!I:I,9)*LN(INDEX(出力表!C:C,9)+1)))), MAX(0.00000001, (1-(1/(1+EXP(-(INDEX(係数表!G:G,9) + $B407)))))*(EXP(INDEX(係数表!H:H,9) + INDEX(係数表!I:I,9)*LN(INDEX(出力表!C:C,9)+1)))))))</f>
        <v>68.078806545360905</v>
      </c>
      <c r="Z407" t="e">
        <f>MIN(100, MAX(0, (100*(INDEX(出力表!D:D,9))/(EXP(INDEX(係数表!B:B,9) + $C407) + (INDEX(出力表!D:D,9)))) + (乱数表!$U407*(Settings!B12/(((INDEX(出力表!D:D,9))+1)^INDEX(係数表!E:E,9)*INDEX(係数表!F:F,9))))))</f>
        <v>#VALUE!</v>
      </c>
      <c r="AA407" t="e">
        <f>MIN(100, MAX(0, (INDEX(出力表!D:D,9))*Y407/MAX(Z407, Settings!B3)))</f>
        <v>#VALUE!</v>
      </c>
      <c r="AB407">
        <f>MIN(100, MAX(0, 100*BETAINV(乱数表!$J407, MAX(0.00000001, (1/(1+EXP(-(INDEX(係数表!G:G,10) + $B407))))*(EXP(INDEX(係数表!H:H,10) + INDEX(係数表!I:I,10)*LN(INDEX(出力表!C:C,10)+1)))), MAX(0.00000001, (1-(1/(1+EXP(-(INDEX(係数表!G:G,10) + $B407)))))*(EXP(INDEX(係数表!H:H,10) + INDEX(係数表!I:I,10)*LN(INDEX(出力表!C:C,10)+1)))))))</f>
        <v>98.129415357180534</v>
      </c>
      <c r="AC407" t="e">
        <f>MIN(100, MAX(0, (100*(INDEX(出力表!D:D,10))/(EXP(INDEX(係数表!B:B,10) + $C407) + (INDEX(出力表!D:D,10)))) + (乱数表!$V407*(Settings!B12/(((INDEX(出力表!D:D,10))+1)^INDEX(係数表!E:E,10)*INDEX(係数表!F:F,10))))))</f>
        <v>#VALUE!</v>
      </c>
      <c r="AD407" t="e">
        <f>MIN(100, MAX(0, (INDEX(出力表!D:D,10))*AB407/MAX(AC407, Settings!B3)))</f>
        <v>#VALUE!</v>
      </c>
      <c r="AE407">
        <f>MIN(100, MAX(0, 100*BETAINV(乱数表!$K407, MAX(0.00000001, (1/(1+EXP(-(INDEX(係数表!G:G,11) + $B407))))*(EXP(INDEX(係数表!H:H,11) + INDEX(係数表!I:I,11)*LN(INDEX(出力表!C:C,11)+1)))), MAX(0.00000001, (1-(1/(1+EXP(-(INDEX(係数表!G:G,11) + $B407)))))*(EXP(INDEX(係数表!H:H,11) + INDEX(係数表!I:I,11)*LN(INDEX(出力表!C:C,11)+1)))))))</f>
        <v>98.664194583722377</v>
      </c>
      <c r="AF407" t="e">
        <f>MIN(100, MAX(0, (100*(INDEX(出力表!D:D,11))/(EXP(INDEX(係数表!B:B,11) + $C407) + (INDEX(出力表!D:D,11)))) + (乱数表!$W407*(Settings!B12/(((INDEX(出力表!D:D,11))+1)^INDEX(係数表!E:E,11)*INDEX(係数表!F:F,11))))))</f>
        <v>#VALUE!</v>
      </c>
      <c r="AG407" t="e">
        <f>MIN(100, MAX(0, (INDEX(出力表!D:D,11))*AE407/MAX(AF407, Settings!B3)))</f>
        <v>#VALUE!</v>
      </c>
      <c r="AH407">
        <f>MIN(100, MAX(0, 100*BETAINV(乱数表!$L407, MAX(0.00000001, (1/(1+EXP(-(INDEX(係数表!G:G,12) + $B407))))*(EXP(INDEX(係数表!H:H,12) + INDEX(係数表!I:I,12)*LN(INDEX(出力表!C:C,12)+1)))), MAX(0.00000001, (1-(1/(1+EXP(-(INDEX(係数表!G:G,12) + $B407)))))*(EXP(INDEX(係数表!H:H,12) + INDEX(係数表!I:I,12)*LN(INDEX(出力表!C:C,12)+1)))))))</f>
        <v>99.720648994965487</v>
      </c>
      <c r="AI407" t="e">
        <f>MIN(100, MAX(0, (100*(INDEX(出力表!D:D,12))/(EXP(INDEX(係数表!B:B,12) + $C407) + (INDEX(出力表!D:D,12)))) + (乱数表!$X407*(Settings!B12/(((INDEX(出力表!D:D,12))+1)^INDEX(係数表!E:E,12)*INDEX(係数表!F:F,12))))))</f>
        <v>#VALUE!</v>
      </c>
      <c r="AJ407" t="e">
        <f>MIN(100, MAX(0, (INDEX(出力表!D:D,12))*AH407/MAX(AI407, Settings!B3)))</f>
        <v>#VALUE!</v>
      </c>
      <c r="AK407">
        <f>MIN(100, MAX(0, 100*BETAINV(乱数表!$M407, MAX(0.00000001, (1/(1+EXP(-(INDEX(係数表!G:G,13) + $B407))))*(EXP(INDEX(係数表!H:H,13) + INDEX(係数表!I:I,13)*LN(INDEX(出力表!C:C,13)+1)))), MAX(0.00000001, (1-(1/(1+EXP(-(INDEX(係数表!G:G,13) + $B407)))))*(EXP(INDEX(係数表!H:H,13) + INDEX(係数表!I:I,13)*LN(INDEX(出力表!C:C,13)+1)))))))</f>
        <v>84.037494196080758</v>
      </c>
      <c r="AL407" t="e">
        <f>MIN(100, MAX(0, (100*(INDEX(出力表!D:D,13))/(EXP(INDEX(係数表!B:B,13) + $C407) + (INDEX(出力表!D:D,13)))) + (乱数表!$Y407*(Settings!B12/(((INDEX(出力表!D:D,13))+1)^INDEX(係数表!E:E,13)*INDEX(係数表!F:F,13))))))</f>
        <v>#VALUE!</v>
      </c>
      <c r="AM407" t="e">
        <f>MIN(100, MAX(0, (INDEX(出力表!D:D,13))*AK407/MAX(AL407, Settings!B3)))</f>
        <v>#VALUE!</v>
      </c>
      <c r="AN407">
        <f>IF(ISNUMBER(F407), INDEX(出力表!B:B,2)*F407, 0)+IF(ISNUMBER(I407), INDEX(出力表!B:B,3)*I407, 0)+IF(ISNUMBER(L407), INDEX(出力表!B:B,4)*L407, 0)+IF(ISNUMBER(O407), INDEX(出力表!B:B,5)*O407, 0)+IF(ISNUMBER(R407), INDEX(出力表!B:B,6)*R407, 0)+IF(ISNUMBER(U407), INDEX(出力表!B:B,7)*U407, 0)+IF(ISNUMBER(X407), INDEX(出力表!B:B,8)*X407, 0)+IF(ISNUMBER(AA407), INDEX(出力表!B:B,9)*AA407, 0)+IF(ISNUMBER(AD407), INDEX(出力表!B:B,10)*AD407, 0)+IF(ISNUMBER(AG407), INDEX(出力表!B:B,11)*AG407, 0)+IF(ISNUMBER(AJ407), INDEX(出力表!B:B,12)*AJ407, 0)+IF(ISNUMBER(AM407), INDEX(出力表!B:B,13)*AM407, 0)</f>
        <v>0</v>
      </c>
      <c r="AO407">
        <f>IF(ISNUMBER(F407), INDEX(出力表!B:B,2), 0)+IF(ISNUMBER(I407), INDEX(出力表!B:B,3), 0)+IF(ISNUMBER(L407), INDEX(出力表!B:B,4), 0)+IF(ISNUMBER(O407), INDEX(出力表!B:B,5), 0)+IF(ISNUMBER(R407), INDEX(出力表!B:B,6), 0)+IF(ISNUMBER(U407), INDEX(出力表!B:B,7), 0)+IF(ISNUMBER(X407), INDEX(出力表!B:B,8), 0)+IF(ISNUMBER(AA407), INDEX(出力表!B:B,9), 0)+IF(ISNUMBER(AD407), INDEX(出力表!B:B,10), 0)+IF(ISNUMBER(AG407), INDEX(出力表!B:B,11), 0)+IF(ISNUMBER(AJ407), INDEX(出力表!B:B,12), 0)+IF(ISNUMBER(AM407), INDEX(出力表!B:B,13), 0)</f>
        <v>0</v>
      </c>
      <c r="AP407" t="str">
        <f t="shared" si="6"/>
        <v/>
      </c>
    </row>
    <row r="408" spans="1:42" x14ac:dyDescent="0.2">
      <c r="A408">
        <v>407</v>
      </c>
      <c r="B408">
        <f>IF(UPPER(Settings!B4)="TRUE", 乱数表!$Z408*Settings!B10, 0)</f>
        <v>-0.2316611179536</v>
      </c>
      <c r="C408">
        <f>IF(UPPER(Settings!B4)="TRUE", 乱数表!$AA408*Settings!B11, 0)</f>
        <v>8.6235741973670427E-2</v>
      </c>
      <c r="D408">
        <f>MIN(100, MAX(0, 100*BETAINV(乱数表!$B408, MAX(0.00000001, (1/(1+EXP(-(INDEX(係数表!G:G,2) + $B408))))*(EXP(INDEX(係数表!H:H,2) + INDEX(係数表!I:I,2)*LN(INDEX(出力表!C:C,2)+1)))), MAX(0.00000001, (1-(1/(1+EXP(-(INDEX(係数表!G:G,2) + $B408)))))*(EXP(INDEX(係数表!H:H,2) + INDEX(係数表!I:I,2)*LN(INDEX(出力表!C:C,2)+1)))))))</f>
        <v>97.730504463658917</v>
      </c>
      <c r="E408" t="e">
        <f>MIN(100, MAX(0, (100*(INDEX(出力表!D:D,2))/(EXP(INDEX(係数表!B:B,2) + $C408) + (INDEX(出力表!D:D,2)))) + (乱数表!$N408*(Settings!B12/(((INDEX(出力表!D:D,2))+1)^INDEX(係数表!E:E,2)*INDEX(係数表!F:F,2))))))</f>
        <v>#VALUE!</v>
      </c>
      <c r="F408" t="e">
        <f>MIN(100, MAX(0, (INDEX(出力表!D:D,2))*D408/MAX(E408, Settings!B3)))</f>
        <v>#VALUE!</v>
      </c>
      <c r="G408">
        <f>MIN(100, MAX(0, 100*BETAINV(乱数表!$C408, MAX(0.00000001, (1/(1+EXP(-(INDEX(係数表!G:G,3) + $B408))))*(EXP(INDEX(係数表!H:H,3) + INDEX(係数表!I:I,3)*LN(INDEX(出力表!C:C,3)+1)))), MAX(0.00000001, (1-(1/(1+EXP(-(INDEX(係数表!G:G,3) + $B408)))))*(EXP(INDEX(係数表!H:H,3) + INDEX(係数表!I:I,3)*LN(INDEX(出力表!C:C,3)+1)))))))</f>
        <v>90.351149875049913</v>
      </c>
      <c r="H408" t="e">
        <f>MIN(100, MAX(0, (100*(INDEX(出力表!D:D,3))/(EXP(INDEX(係数表!B:B,3) + $C408) + (INDEX(出力表!D:D,3)))) + (乱数表!$O408*(Settings!B12/(((INDEX(出力表!D:D,3))+1)^INDEX(係数表!E:E,3)*INDEX(係数表!F:F,3))))))</f>
        <v>#VALUE!</v>
      </c>
      <c r="I408" t="e">
        <f>MIN(100, MAX(0, (INDEX(出力表!D:D,3))*G408/MAX(H408, Settings!B3)))</f>
        <v>#VALUE!</v>
      </c>
      <c r="J408">
        <f>MIN(100, MAX(0, 100*BETAINV(乱数表!$D408, MAX(0.00000001, (1/(1+EXP(-(INDEX(係数表!G:G,4) + $B408))))*(EXP(INDEX(係数表!H:H,4) + INDEX(係数表!I:I,4)*LN(INDEX(出力表!C:C,4)+1)))), MAX(0.00000001, (1-(1/(1+EXP(-(INDEX(係数表!G:G,4) + $B408)))))*(EXP(INDEX(係数表!H:H,4) + INDEX(係数表!I:I,4)*LN(INDEX(出力表!C:C,4)+1)))))))</f>
        <v>74.888868244029595</v>
      </c>
      <c r="K408" t="e">
        <f>MIN(100, MAX(0, (100*(INDEX(出力表!D:D,4))/(EXP(INDEX(係数表!B:B,4) + $C408) + (INDEX(出力表!D:D,4)))) + (乱数表!$P408*(Settings!B12/(((INDEX(出力表!D:D,4))+1)^INDEX(係数表!E:E,4)*INDEX(係数表!F:F,4))))))</f>
        <v>#VALUE!</v>
      </c>
      <c r="L408" t="e">
        <f>MIN(100, MAX(0, (INDEX(出力表!D:D,4))*J408/MAX(K408, Settings!B3)))</f>
        <v>#VALUE!</v>
      </c>
      <c r="M408">
        <f>MIN(100, MAX(0, 100*BETAINV(乱数表!$E408, MAX(0.00000001, (1/(1+EXP(-(INDEX(係数表!G:G,5) + $B408))))*(EXP(INDEX(係数表!H:H,5) + INDEX(係数表!I:I,5)*LN(INDEX(出力表!C:C,5)+1)))), MAX(0.00000001, (1-(1/(1+EXP(-(INDEX(係数表!G:G,5) + $B408)))))*(EXP(INDEX(係数表!H:H,5) + INDEX(係数表!I:I,5)*LN(INDEX(出力表!C:C,5)+1)))))))</f>
        <v>99.854326583780278</v>
      </c>
      <c r="N408" t="e">
        <f>MIN(100, MAX(0, (100*(INDEX(出力表!D:D,5))/(EXP(INDEX(係数表!B:B,5) + $C408) + (INDEX(出力表!D:D,5)))) + (乱数表!$Q408*(Settings!B12/(((INDEX(出力表!D:D,5))+1)^INDEX(係数表!E:E,5)*INDEX(係数表!F:F,5))))))</f>
        <v>#VALUE!</v>
      </c>
      <c r="O408" t="e">
        <f>MIN(100, MAX(0, (INDEX(出力表!D:D,5))*M408/MAX(N408, Settings!B3)))</f>
        <v>#VALUE!</v>
      </c>
      <c r="P408">
        <f>MIN(100, MAX(0, 100*BETAINV(乱数表!$F408, MAX(0.00000001, (1/(1+EXP(-(INDEX(係数表!G:G,6) + $B408))))*(EXP(INDEX(係数表!H:H,6) + INDEX(係数表!I:I,6)*LN(INDEX(出力表!C:C,6)+1)))), MAX(0.00000001, (1-(1/(1+EXP(-(INDEX(係数表!G:G,6) + $B408)))))*(EXP(INDEX(係数表!H:H,6) + INDEX(係数表!I:I,6)*LN(INDEX(出力表!C:C,6)+1)))))))</f>
        <v>97.630004069620895</v>
      </c>
      <c r="Q408" t="e">
        <f>MIN(100, MAX(0, (100*(INDEX(出力表!D:D,6))/(EXP(INDEX(係数表!B:B,6) + $C408) + (INDEX(出力表!D:D,6)))) + (乱数表!$R408*(Settings!B12/(((INDEX(出力表!D:D,6))+1)^INDEX(係数表!E:E,6)*INDEX(係数表!F:F,6))))))</f>
        <v>#VALUE!</v>
      </c>
      <c r="R408" t="e">
        <f>MIN(100, MAX(0, (INDEX(出力表!D:D,6))*P408/MAX(Q408, Settings!B3)))</f>
        <v>#VALUE!</v>
      </c>
      <c r="S408">
        <f>MIN(100, MAX(0, 100*BETAINV(乱数表!$G408, MAX(0.00000001, (1/(1+EXP(-(INDEX(係数表!G:G,7) + $B408))))*(EXP(INDEX(係数表!H:H,7) + INDEX(係数表!I:I,7)*LN(INDEX(出力表!C:C,7)+1)))), MAX(0.00000001, (1-(1/(1+EXP(-(INDEX(係数表!G:G,7) + $B408)))))*(EXP(INDEX(係数表!H:H,7) + INDEX(係数表!I:I,7)*LN(INDEX(出力表!C:C,7)+1)))))))</f>
        <v>90.034798177765822</v>
      </c>
      <c r="T408" t="e">
        <f>MIN(100, MAX(0, (100*(INDEX(出力表!D:D,7))/(EXP(INDEX(係数表!B:B,7) + $C408) + (INDEX(出力表!D:D,7)))) + (乱数表!$S408*(Settings!B12/(((INDEX(出力表!D:D,7))+1)^INDEX(係数表!E:E,7)*INDEX(係数表!F:F,7))))))</f>
        <v>#VALUE!</v>
      </c>
      <c r="U408" t="e">
        <f>MIN(100, MAX(0, (INDEX(出力表!D:D,7))*S408/MAX(T408, Settings!B3)))</f>
        <v>#VALUE!</v>
      </c>
      <c r="V408">
        <f>MIN(100, MAX(0, 100*BETAINV(乱数表!$H408, MAX(0.00000001, (1/(1+EXP(-(INDEX(係数表!G:G,8) + $B408))))*(EXP(INDEX(係数表!H:H,8) + INDEX(係数表!I:I,8)*LN(INDEX(出力表!C:C,8)+1)))), MAX(0.00000001, (1-(1/(1+EXP(-(INDEX(係数表!G:G,8) + $B408)))))*(EXP(INDEX(係数表!H:H,8) + INDEX(係数表!I:I,8)*LN(INDEX(出力表!C:C,8)+1)))))))</f>
        <v>99.29887148334015</v>
      </c>
      <c r="W408" t="e">
        <f>MIN(100, MAX(0, (100*(INDEX(出力表!D:D,8))/(EXP(INDEX(係数表!B:B,8) + $C408) + (INDEX(出力表!D:D,8)))) + (乱数表!$T408*(Settings!B12/(((INDEX(出力表!D:D,8))+1)^INDEX(係数表!E:E,8)*INDEX(係数表!F:F,8))))))</f>
        <v>#VALUE!</v>
      </c>
      <c r="X408" t="e">
        <f>MIN(100, MAX(0, (INDEX(出力表!D:D,8))*V408/MAX(W408, Settings!B3)))</f>
        <v>#VALUE!</v>
      </c>
      <c r="Y408">
        <f>MIN(100, MAX(0, 100*BETAINV(乱数表!$I408, MAX(0.00000001, (1/(1+EXP(-(INDEX(係数表!G:G,9) + $B408))))*(EXP(INDEX(係数表!H:H,9) + INDEX(係数表!I:I,9)*LN(INDEX(出力表!C:C,9)+1)))), MAX(0.00000001, (1-(1/(1+EXP(-(INDEX(係数表!G:G,9) + $B408)))))*(EXP(INDEX(係数表!H:H,9) + INDEX(係数表!I:I,9)*LN(INDEX(出力表!C:C,9)+1)))))))</f>
        <v>79.112646591966424</v>
      </c>
      <c r="Z408" t="e">
        <f>MIN(100, MAX(0, (100*(INDEX(出力表!D:D,9))/(EXP(INDEX(係数表!B:B,9) + $C408) + (INDEX(出力表!D:D,9)))) + (乱数表!$U408*(Settings!B12/(((INDEX(出力表!D:D,9))+1)^INDEX(係数表!E:E,9)*INDEX(係数表!F:F,9))))))</f>
        <v>#VALUE!</v>
      </c>
      <c r="AA408" t="e">
        <f>MIN(100, MAX(0, (INDEX(出力表!D:D,9))*Y408/MAX(Z408, Settings!B3)))</f>
        <v>#VALUE!</v>
      </c>
      <c r="AB408">
        <f>MIN(100, MAX(0, 100*BETAINV(乱数表!$J408, MAX(0.00000001, (1/(1+EXP(-(INDEX(係数表!G:G,10) + $B408))))*(EXP(INDEX(係数表!H:H,10) + INDEX(係数表!I:I,10)*LN(INDEX(出力表!C:C,10)+1)))), MAX(0.00000001, (1-(1/(1+EXP(-(INDEX(係数表!G:G,10) + $B408)))))*(EXP(INDEX(係数表!H:H,10) + INDEX(係数表!I:I,10)*LN(INDEX(出力表!C:C,10)+1)))))))</f>
        <v>44.951259183073596</v>
      </c>
      <c r="AC408" t="e">
        <f>MIN(100, MAX(0, (100*(INDEX(出力表!D:D,10))/(EXP(INDEX(係数表!B:B,10) + $C408) + (INDEX(出力表!D:D,10)))) + (乱数表!$V408*(Settings!B12/(((INDEX(出力表!D:D,10))+1)^INDEX(係数表!E:E,10)*INDEX(係数表!F:F,10))))))</f>
        <v>#VALUE!</v>
      </c>
      <c r="AD408" t="e">
        <f>MIN(100, MAX(0, (INDEX(出力表!D:D,10))*AB408/MAX(AC408, Settings!B3)))</f>
        <v>#VALUE!</v>
      </c>
      <c r="AE408">
        <f>MIN(100, MAX(0, 100*BETAINV(乱数表!$K408, MAX(0.00000001, (1/(1+EXP(-(INDEX(係数表!G:G,11) + $B408))))*(EXP(INDEX(係数表!H:H,11) + INDEX(係数表!I:I,11)*LN(INDEX(出力表!C:C,11)+1)))), MAX(0.00000001, (1-(1/(1+EXP(-(INDEX(係数表!G:G,11) + $B408)))))*(EXP(INDEX(係数表!H:H,11) + INDEX(係数表!I:I,11)*LN(INDEX(出力表!C:C,11)+1)))))))</f>
        <v>81.80066899524671</v>
      </c>
      <c r="AF408" t="e">
        <f>MIN(100, MAX(0, (100*(INDEX(出力表!D:D,11))/(EXP(INDEX(係数表!B:B,11) + $C408) + (INDEX(出力表!D:D,11)))) + (乱数表!$W408*(Settings!B12/(((INDEX(出力表!D:D,11))+1)^INDEX(係数表!E:E,11)*INDEX(係数表!F:F,11))))))</f>
        <v>#VALUE!</v>
      </c>
      <c r="AG408" t="e">
        <f>MIN(100, MAX(0, (INDEX(出力表!D:D,11))*AE408/MAX(AF408, Settings!B3)))</f>
        <v>#VALUE!</v>
      </c>
      <c r="AH408">
        <f>MIN(100, MAX(0, 100*BETAINV(乱数表!$L408, MAX(0.00000001, (1/(1+EXP(-(INDEX(係数表!G:G,12) + $B408))))*(EXP(INDEX(係数表!H:H,12) + INDEX(係数表!I:I,12)*LN(INDEX(出力表!C:C,12)+1)))), MAX(0.00000001, (1-(1/(1+EXP(-(INDEX(係数表!G:G,12) + $B408)))))*(EXP(INDEX(係数表!H:H,12) + INDEX(係数表!I:I,12)*LN(INDEX(出力表!C:C,12)+1)))))))</f>
        <v>40.89223371035586</v>
      </c>
      <c r="AI408" t="e">
        <f>MIN(100, MAX(0, (100*(INDEX(出力表!D:D,12))/(EXP(INDEX(係数表!B:B,12) + $C408) + (INDEX(出力表!D:D,12)))) + (乱数表!$X408*(Settings!B12/(((INDEX(出力表!D:D,12))+1)^INDEX(係数表!E:E,12)*INDEX(係数表!F:F,12))))))</f>
        <v>#VALUE!</v>
      </c>
      <c r="AJ408" t="e">
        <f>MIN(100, MAX(0, (INDEX(出力表!D:D,12))*AH408/MAX(AI408, Settings!B3)))</f>
        <v>#VALUE!</v>
      </c>
      <c r="AK408">
        <f>MIN(100, MAX(0, 100*BETAINV(乱数表!$M408, MAX(0.00000001, (1/(1+EXP(-(INDEX(係数表!G:G,13) + $B408))))*(EXP(INDEX(係数表!H:H,13) + INDEX(係数表!I:I,13)*LN(INDEX(出力表!C:C,13)+1)))), MAX(0.00000001, (1-(1/(1+EXP(-(INDEX(係数表!G:G,13) + $B408)))))*(EXP(INDEX(係数表!H:H,13) + INDEX(係数表!I:I,13)*LN(INDEX(出力表!C:C,13)+1)))))))</f>
        <v>85.969436633303687</v>
      </c>
      <c r="AL408" t="e">
        <f>MIN(100, MAX(0, (100*(INDEX(出力表!D:D,13))/(EXP(INDEX(係数表!B:B,13) + $C408) + (INDEX(出力表!D:D,13)))) + (乱数表!$Y408*(Settings!B12/(((INDEX(出力表!D:D,13))+1)^INDEX(係数表!E:E,13)*INDEX(係数表!F:F,13))))))</f>
        <v>#VALUE!</v>
      </c>
      <c r="AM408" t="e">
        <f>MIN(100, MAX(0, (INDEX(出力表!D:D,13))*AK408/MAX(AL408, Settings!B3)))</f>
        <v>#VALUE!</v>
      </c>
      <c r="AN408">
        <f>IF(ISNUMBER(F408), INDEX(出力表!B:B,2)*F408, 0)+IF(ISNUMBER(I408), INDEX(出力表!B:B,3)*I408, 0)+IF(ISNUMBER(L408), INDEX(出力表!B:B,4)*L408, 0)+IF(ISNUMBER(O408), INDEX(出力表!B:B,5)*O408, 0)+IF(ISNUMBER(R408), INDEX(出力表!B:B,6)*R408, 0)+IF(ISNUMBER(U408), INDEX(出力表!B:B,7)*U408, 0)+IF(ISNUMBER(X408), INDEX(出力表!B:B,8)*X408, 0)+IF(ISNUMBER(AA408), INDEX(出力表!B:B,9)*AA408, 0)+IF(ISNUMBER(AD408), INDEX(出力表!B:B,10)*AD408, 0)+IF(ISNUMBER(AG408), INDEX(出力表!B:B,11)*AG408, 0)+IF(ISNUMBER(AJ408), INDEX(出力表!B:B,12)*AJ408, 0)+IF(ISNUMBER(AM408), INDEX(出力表!B:B,13)*AM408, 0)</f>
        <v>0</v>
      </c>
      <c r="AO408">
        <f>IF(ISNUMBER(F408), INDEX(出力表!B:B,2), 0)+IF(ISNUMBER(I408), INDEX(出力表!B:B,3), 0)+IF(ISNUMBER(L408), INDEX(出力表!B:B,4), 0)+IF(ISNUMBER(O408), INDEX(出力表!B:B,5), 0)+IF(ISNUMBER(R408), INDEX(出力表!B:B,6), 0)+IF(ISNUMBER(U408), INDEX(出力表!B:B,7), 0)+IF(ISNUMBER(X408), INDEX(出力表!B:B,8), 0)+IF(ISNUMBER(AA408), INDEX(出力表!B:B,9), 0)+IF(ISNUMBER(AD408), INDEX(出力表!B:B,10), 0)+IF(ISNUMBER(AG408), INDEX(出力表!B:B,11), 0)+IF(ISNUMBER(AJ408), INDEX(出力表!B:B,12), 0)+IF(ISNUMBER(AM408), INDEX(出力表!B:B,13), 0)</f>
        <v>0</v>
      </c>
      <c r="AP408" t="str">
        <f t="shared" si="6"/>
        <v/>
      </c>
    </row>
    <row r="409" spans="1:42" x14ac:dyDescent="0.2">
      <c r="A409">
        <v>408</v>
      </c>
      <c r="B409">
        <f>IF(UPPER(Settings!B4)="TRUE", 乱数表!$Z409*Settings!B10, 0)</f>
        <v>-0.57365258397863328</v>
      </c>
      <c r="C409">
        <f>IF(UPPER(Settings!B4)="TRUE", 乱数表!$AA409*Settings!B11, 0)</f>
        <v>-0.11837628006522179</v>
      </c>
      <c r="D409">
        <f>MIN(100, MAX(0, 100*BETAINV(乱数表!$B409, MAX(0.00000001, (1/(1+EXP(-(INDEX(係数表!G:G,2) + $B409))))*(EXP(INDEX(係数表!H:H,2) + INDEX(係数表!I:I,2)*LN(INDEX(出力表!C:C,2)+1)))), MAX(0.00000001, (1-(1/(1+EXP(-(INDEX(係数表!G:G,2) + $B409)))))*(EXP(INDEX(係数表!H:H,2) + INDEX(係数表!I:I,2)*LN(INDEX(出力表!C:C,2)+1)))))))</f>
        <v>58.676846395767747</v>
      </c>
      <c r="E409" t="e">
        <f>MIN(100, MAX(0, (100*(INDEX(出力表!D:D,2))/(EXP(INDEX(係数表!B:B,2) + $C409) + (INDEX(出力表!D:D,2)))) + (乱数表!$N409*(Settings!B12/(((INDEX(出力表!D:D,2))+1)^INDEX(係数表!E:E,2)*INDEX(係数表!F:F,2))))))</f>
        <v>#VALUE!</v>
      </c>
      <c r="F409" t="e">
        <f>MIN(100, MAX(0, (INDEX(出力表!D:D,2))*D409/MAX(E409, Settings!B3)))</f>
        <v>#VALUE!</v>
      </c>
      <c r="G409">
        <f>MIN(100, MAX(0, 100*BETAINV(乱数表!$C409, MAX(0.00000001, (1/(1+EXP(-(INDEX(係数表!G:G,3) + $B409))))*(EXP(INDEX(係数表!H:H,3) + INDEX(係数表!I:I,3)*LN(INDEX(出力表!C:C,3)+1)))), MAX(0.00000001, (1-(1/(1+EXP(-(INDEX(係数表!G:G,3) + $B409)))))*(EXP(INDEX(係数表!H:H,3) + INDEX(係数表!I:I,3)*LN(INDEX(出力表!C:C,3)+1)))))))</f>
        <v>98.632689336781084</v>
      </c>
      <c r="H409" t="e">
        <f>MIN(100, MAX(0, (100*(INDEX(出力表!D:D,3))/(EXP(INDEX(係数表!B:B,3) + $C409) + (INDEX(出力表!D:D,3)))) + (乱数表!$O409*(Settings!B12/(((INDEX(出力表!D:D,3))+1)^INDEX(係数表!E:E,3)*INDEX(係数表!F:F,3))))))</f>
        <v>#VALUE!</v>
      </c>
      <c r="I409" t="e">
        <f>MIN(100, MAX(0, (INDEX(出力表!D:D,3))*G409/MAX(H409, Settings!B3)))</f>
        <v>#VALUE!</v>
      </c>
      <c r="J409">
        <f>MIN(100, MAX(0, 100*BETAINV(乱数表!$D409, MAX(0.00000001, (1/(1+EXP(-(INDEX(係数表!G:G,4) + $B409))))*(EXP(INDEX(係数表!H:H,4) + INDEX(係数表!I:I,4)*LN(INDEX(出力表!C:C,4)+1)))), MAX(0.00000001, (1-(1/(1+EXP(-(INDEX(係数表!G:G,4) + $B409)))))*(EXP(INDEX(係数表!H:H,4) + INDEX(係数表!I:I,4)*LN(INDEX(出力表!C:C,4)+1)))))))</f>
        <v>89.830410832292202</v>
      </c>
      <c r="K409" t="e">
        <f>MIN(100, MAX(0, (100*(INDEX(出力表!D:D,4))/(EXP(INDEX(係数表!B:B,4) + $C409) + (INDEX(出力表!D:D,4)))) + (乱数表!$P409*(Settings!B12/(((INDEX(出力表!D:D,4))+1)^INDEX(係数表!E:E,4)*INDEX(係数表!F:F,4))))))</f>
        <v>#VALUE!</v>
      </c>
      <c r="L409" t="e">
        <f>MIN(100, MAX(0, (INDEX(出力表!D:D,4))*J409/MAX(K409, Settings!B3)))</f>
        <v>#VALUE!</v>
      </c>
      <c r="M409">
        <f>MIN(100, MAX(0, 100*BETAINV(乱数表!$E409, MAX(0.00000001, (1/(1+EXP(-(INDEX(係数表!G:G,5) + $B409))))*(EXP(INDEX(係数表!H:H,5) + INDEX(係数表!I:I,5)*LN(INDEX(出力表!C:C,5)+1)))), MAX(0.00000001, (1-(1/(1+EXP(-(INDEX(係数表!G:G,5) + $B409)))))*(EXP(INDEX(係数表!H:H,5) + INDEX(係数表!I:I,5)*LN(INDEX(出力表!C:C,5)+1)))))))</f>
        <v>81.416586034739936</v>
      </c>
      <c r="N409" t="e">
        <f>MIN(100, MAX(0, (100*(INDEX(出力表!D:D,5))/(EXP(INDEX(係数表!B:B,5) + $C409) + (INDEX(出力表!D:D,5)))) + (乱数表!$Q409*(Settings!B12/(((INDEX(出力表!D:D,5))+1)^INDEX(係数表!E:E,5)*INDEX(係数表!F:F,5))))))</f>
        <v>#VALUE!</v>
      </c>
      <c r="O409" t="e">
        <f>MIN(100, MAX(0, (INDEX(出力表!D:D,5))*M409/MAX(N409, Settings!B3)))</f>
        <v>#VALUE!</v>
      </c>
      <c r="P409">
        <f>MIN(100, MAX(0, 100*BETAINV(乱数表!$F409, MAX(0.00000001, (1/(1+EXP(-(INDEX(係数表!G:G,6) + $B409))))*(EXP(INDEX(係数表!H:H,6) + INDEX(係数表!I:I,6)*LN(INDEX(出力表!C:C,6)+1)))), MAX(0.00000001, (1-(1/(1+EXP(-(INDEX(係数表!G:G,6) + $B409)))))*(EXP(INDEX(係数表!H:H,6) + INDEX(係数表!I:I,6)*LN(INDEX(出力表!C:C,6)+1)))))))</f>
        <v>91.441863257778408</v>
      </c>
      <c r="Q409" t="e">
        <f>MIN(100, MAX(0, (100*(INDEX(出力表!D:D,6))/(EXP(INDEX(係数表!B:B,6) + $C409) + (INDEX(出力表!D:D,6)))) + (乱数表!$R409*(Settings!B12/(((INDEX(出力表!D:D,6))+1)^INDEX(係数表!E:E,6)*INDEX(係数表!F:F,6))))))</f>
        <v>#VALUE!</v>
      </c>
      <c r="R409" t="e">
        <f>MIN(100, MAX(0, (INDEX(出力表!D:D,6))*P409/MAX(Q409, Settings!B3)))</f>
        <v>#VALUE!</v>
      </c>
      <c r="S409">
        <f>MIN(100, MAX(0, 100*BETAINV(乱数表!$G409, MAX(0.00000001, (1/(1+EXP(-(INDEX(係数表!G:G,7) + $B409))))*(EXP(INDEX(係数表!H:H,7) + INDEX(係数表!I:I,7)*LN(INDEX(出力表!C:C,7)+1)))), MAX(0.00000001, (1-(1/(1+EXP(-(INDEX(係数表!G:G,7) + $B409)))))*(EXP(INDEX(係数表!H:H,7) + INDEX(係数表!I:I,7)*LN(INDEX(出力表!C:C,7)+1)))))))</f>
        <v>24.440728328383845</v>
      </c>
      <c r="T409" t="e">
        <f>MIN(100, MAX(0, (100*(INDEX(出力表!D:D,7))/(EXP(INDEX(係数表!B:B,7) + $C409) + (INDEX(出力表!D:D,7)))) + (乱数表!$S409*(Settings!B12/(((INDEX(出力表!D:D,7))+1)^INDEX(係数表!E:E,7)*INDEX(係数表!F:F,7))))))</f>
        <v>#VALUE!</v>
      </c>
      <c r="U409" t="e">
        <f>MIN(100, MAX(0, (INDEX(出力表!D:D,7))*S409/MAX(T409, Settings!B3)))</f>
        <v>#VALUE!</v>
      </c>
      <c r="V409">
        <f>MIN(100, MAX(0, 100*BETAINV(乱数表!$H409, MAX(0.00000001, (1/(1+EXP(-(INDEX(係数表!G:G,8) + $B409))))*(EXP(INDEX(係数表!H:H,8) + INDEX(係数表!I:I,8)*LN(INDEX(出力表!C:C,8)+1)))), MAX(0.00000001, (1-(1/(1+EXP(-(INDEX(係数表!G:G,8) + $B409)))))*(EXP(INDEX(係数表!H:H,8) + INDEX(係数表!I:I,8)*LN(INDEX(出力表!C:C,8)+1)))))))</f>
        <v>58.690006852712514</v>
      </c>
      <c r="W409" t="e">
        <f>MIN(100, MAX(0, (100*(INDEX(出力表!D:D,8))/(EXP(INDEX(係数表!B:B,8) + $C409) + (INDEX(出力表!D:D,8)))) + (乱数表!$T409*(Settings!B12/(((INDEX(出力表!D:D,8))+1)^INDEX(係数表!E:E,8)*INDEX(係数表!F:F,8))))))</f>
        <v>#VALUE!</v>
      </c>
      <c r="X409" t="e">
        <f>MIN(100, MAX(0, (INDEX(出力表!D:D,8))*V409/MAX(W409, Settings!B3)))</f>
        <v>#VALUE!</v>
      </c>
      <c r="Y409">
        <f>MIN(100, MAX(0, 100*BETAINV(乱数表!$I409, MAX(0.00000001, (1/(1+EXP(-(INDEX(係数表!G:G,9) + $B409))))*(EXP(INDEX(係数表!H:H,9) + INDEX(係数表!I:I,9)*LN(INDEX(出力表!C:C,9)+1)))), MAX(0.00000001, (1-(1/(1+EXP(-(INDEX(係数表!G:G,9) + $B409)))))*(EXP(INDEX(係数表!H:H,9) + INDEX(係数表!I:I,9)*LN(INDEX(出力表!C:C,9)+1)))))))</f>
        <v>75.013833830827011</v>
      </c>
      <c r="Z409" t="e">
        <f>MIN(100, MAX(0, (100*(INDEX(出力表!D:D,9))/(EXP(INDEX(係数表!B:B,9) + $C409) + (INDEX(出力表!D:D,9)))) + (乱数表!$U409*(Settings!B12/(((INDEX(出力表!D:D,9))+1)^INDEX(係数表!E:E,9)*INDEX(係数表!F:F,9))))))</f>
        <v>#VALUE!</v>
      </c>
      <c r="AA409" t="e">
        <f>MIN(100, MAX(0, (INDEX(出力表!D:D,9))*Y409/MAX(Z409, Settings!B3)))</f>
        <v>#VALUE!</v>
      </c>
      <c r="AB409">
        <f>MIN(100, MAX(0, 100*BETAINV(乱数表!$J409, MAX(0.00000001, (1/(1+EXP(-(INDEX(係数表!G:G,10) + $B409))))*(EXP(INDEX(係数表!H:H,10) + INDEX(係数表!I:I,10)*LN(INDEX(出力表!C:C,10)+1)))), MAX(0.00000001, (1-(1/(1+EXP(-(INDEX(係数表!G:G,10) + $B409)))))*(EXP(INDEX(係数表!H:H,10) + INDEX(係数表!I:I,10)*LN(INDEX(出力表!C:C,10)+1)))))))</f>
        <v>34.187971291760306</v>
      </c>
      <c r="AC409" t="e">
        <f>MIN(100, MAX(0, (100*(INDEX(出力表!D:D,10))/(EXP(INDEX(係数表!B:B,10) + $C409) + (INDEX(出力表!D:D,10)))) + (乱数表!$V409*(Settings!B12/(((INDEX(出力表!D:D,10))+1)^INDEX(係数表!E:E,10)*INDEX(係数表!F:F,10))))))</f>
        <v>#VALUE!</v>
      </c>
      <c r="AD409" t="e">
        <f>MIN(100, MAX(0, (INDEX(出力表!D:D,10))*AB409/MAX(AC409, Settings!B3)))</f>
        <v>#VALUE!</v>
      </c>
      <c r="AE409">
        <f>MIN(100, MAX(0, 100*BETAINV(乱数表!$K409, MAX(0.00000001, (1/(1+EXP(-(INDEX(係数表!G:G,11) + $B409))))*(EXP(INDEX(係数表!H:H,11) + INDEX(係数表!I:I,11)*LN(INDEX(出力表!C:C,11)+1)))), MAX(0.00000001, (1-(1/(1+EXP(-(INDEX(係数表!G:G,11) + $B409)))))*(EXP(INDEX(係数表!H:H,11) + INDEX(係数表!I:I,11)*LN(INDEX(出力表!C:C,11)+1)))))))</f>
        <v>88.462674739435343</v>
      </c>
      <c r="AF409" t="e">
        <f>MIN(100, MAX(0, (100*(INDEX(出力表!D:D,11))/(EXP(INDEX(係数表!B:B,11) + $C409) + (INDEX(出力表!D:D,11)))) + (乱数表!$W409*(Settings!B12/(((INDEX(出力表!D:D,11))+1)^INDEX(係数表!E:E,11)*INDEX(係数表!F:F,11))))))</f>
        <v>#VALUE!</v>
      </c>
      <c r="AG409" t="e">
        <f>MIN(100, MAX(0, (INDEX(出力表!D:D,11))*AE409/MAX(AF409, Settings!B3)))</f>
        <v>#VALUE!</v>
      </c>
      <c r="AH409">
        <f>MIN(100, MAX(0, 100*BETAINV(乱数表!$L409, MAX(0.00000001, (1/(1+EXP(-(INDEX(係数表!G:G,12) + $B409))))*(EXP(INDEX(係数表!H:H,12) + INDEX(係数表!I:I,12)*LN(INDEX(出力表!C:C,12)+1)))), MAX(0.00000001, (1-(1/(1+EXP(-(INDEX(係数表!G:G,12) + $B409)))))*(EXP(INDEX(係数表!H:H,12) + INDEX(係数表!I:I,12)*LN(INDEX(出力表!C:C,12)+1)))))))</f>
        <v>98.758393316545636</v>
      </c>
      <c r="AI409" t="e">
        <f>MIN(100, MAX(0, (100*(INDEX(出力表!D:D,12))/(EXP(INDEX(係数表!B:B,12) + $C409) + (INDEX(出力表!D:D,12)))) + (乱数表!$X409*(Settings!B12/(((INDEX(出力表!D:D,12))+1)^INDEX(係数表!E:E,12)*INDEX(係数表!F:F,12))))))</f>
        <v>#VALUE!</v>
      </c>
      <c r="AJ409" t="e">
        <f>MIN(100, MAX(0, (INDEX(出力表!D:D,12))*AH409/MAX(AI409, Settings!B3)))</f>
        <v>#VALUE!</v>
      </c>
      <c r="AK409">
        <f>MIN(100, MAX(0, 100*BETAINV(乱数表!$M409, MAX(0.00000001, (1/(1+EXP(-(INDEX(係数表!G:G,13) + $B409))))*(EXP(INDEX(係数表!H:H,13) + INDEX(係数表!I:I,13)*LN(INDEX(出力表!C:C,13)+1)))), MAX(0.00000001, (1-(1/(1+EXP(-(INDEX(係数表!G:G,13) + $B409)))))*(EXP(INDEX(係数表!H:H,13) + INDEX(係数表!I:I,13)*LN(INDEX(出力表!C:C,13)+1)))))))</f>
        <v>99.465027406239813</v>
      </c>
      <c r="AL409" t="e">
        <f>MIN(100, MAX(0, (100*(INDEX(出力表!D:D,13))/(EXP(INDEX(係数表!B:B,13) + $C409) + (INDEX(出力表!D:D,13)))) + (乱数表!$Y409*(Settings!B12/(((INDEX(出力表!D:D,13))+1)^INDEX(係数表!E:E,13)*INDEX(係数表!F:F,13))))))</f>
        <v>#VALUE!</v>
      </c>
      <c r="AM409" t="e">
        <f>MIN(100, MAX(0, (INDEX(出力表!D:D,13))*AK409/MAX(AL409, Settings!B3)))</f>
        <v>#VALUE!</v>
      </c>
      <c r="AN409">
        <f>IF(ISNUMBER(F409), INDEX(出力表!B:B,2)*F409, 0)+IF(ISNUMBER(I409), INDEX(出力表!B:B,3)*I409, 0)+IF(ISNUMBER(L409), INDEX(出力表!B:B,4)*L409, 0)+IF(ISNUMBER(O409), INDEX(出力表!B:B,5)*O409, 0)+IF(ISNUMBER(R409), INDEX(出力表!B:B,6)*R409, 0)+IF(ISNUMBER(U409), INDEX(出力表!B:B,7)*U409, 0)+IF(ISNUMBER(X409), INDEX(出力表!B:B,8)*X409, 0)+IF(ISNUMBER(AA409), INDEX(出力表!B:B,9)*AA409, 0)+IF(ISNUMBER(AD409), INDEX(出力表!B:B,10)*AD409, 0)+IF(ISNUMBER(AG409), INDEX(出力表!B:B,11)*AG409, 0)+IF(ISNUMBER(AJ409), INDEX(出力表!B:B,12)*AJ409, 0)+IF(ISNUMBER(AM409), INDEX(出力表!B:B,13)*AM409, 0)</f>
        <v>0</v>
      </c>
      <c r="AO409">
        <f>IF(ISNUMBER(F409), INDEX(出力表!B:B,2), 0)+IF(ISNUMBER(I409), INDEX(出力表!B:B,3), 0)+IF(ISNUMBER(L409), INDEX(出力表!B:B,4), 0)+IF(ISNUMBER(O409), INDEX(出力表!B:B,5), 0)+IF(ISNUMBER(R409), INDEX(出力表!B:B,6), 0)+IF(ISNUMBER(U409), INDEX(出力表!B:B,7), 0)+IF(ISNUMBER(X409), INDEX(出力表!B:B,8), 0)+IF(ISNUMBER(AA409), INDEX(出力表!B:B,9), 0)+IF(ISNUMBER(AD409), INDEX(出力表!B:B,10), 0)+IF(ISNUMBER(AG409), INDEX(出力表!B:B,11), 0)+IF(ISNUMBER(AJ409), INDEX(出力表!B:B,12), 0)+IF(ISNUMBER(AM409), INDEX(出力表!B:B,13), 0)</f>
        <v>0</v>
      </c>
      <c r="AP409" t="str">
        <f t="shared" si="6"/>
        <v/>
      </c>
    </row>
    <row r="410" spans="1:42" x14ac:dyDescent="0.2">
      <c r="A410">
        <v>409</v>
      </c>
      <c r="B410">
        <f>IF(UPPER(Settings!B4)="TRUE", 乱数表!$Z410*Settings!B10, 0)</f>
        <v>0.85196400403124795</v>
      </c>
      <c r="C410">
        <f>IF(UPPER(Settings!B4)="TRUE", 乱数表!$AA410*Settings!B11, 0)</f>
        <v>-0.1037386686296369</v>
      </c>
      <c r="D410">
        <f>MIN(100, MAX(0, 100*BETAINV(乱数表!$B410, MAX(0.00000001, (1/(1+EXP(-(INDEX(係数表!G:G,2) + $B410))))*(EXP(INDEX(係数表!H:H,2) + INDEX(係数表!I:I,2)*LN(INDEX(出力表!C:C,2)+1)))), MAX(0.00000001, (1-(1/(1+EXP(-(INDEX(係数表!G:G,2) + $B410)))))*(EXP(INDEX(係数表!H:H,2) + INDEX(係数表!I:I,2)*LN(INDEX(出力表!C:C,2)+1)))))))</f>
        <v>97.857863835462553</v>
      </c>
      <c r="E410" t="e">
        <f>MIN(100, MAX(0, (100*(INDEX(出力表!D:D,2))/(EXP(INDEX(係数表!B:B,2) + $C410) + (INDEX(出力表!D:D,2)))) + (乱数表!$N410*(Settings!B12/(((INDEX(出力表!D:D,2))+1)^INDEX(係数表!E:E,2)*INDEX(係数表!F:F,2))))))</f>
        <v>#VALUE!</v>
      </c>
      <c r="F410" t="e">
        <f>MIN(100, MAX(0, (INDEX(出力表!D:D,2))*D410/MAX(E410, Settings!B3)))</f>
        <v>#VALUE!</v>
      </c>
      <c r="G410">
        <f>MIN(100, MAX(0, 100*BETAINV(乱数表!$C410, MAX(0.00000001, (1/(1+EXP(-(INDEX(係数表!G:G,3) + $B410))))*(EXP(INDEX(係数表!H:H,3) + INDEX(係数表!I:I,3)*LN(INDEX(出力表!C:C,3)+1)))), MAX(0.00000001, (1-(1/(1+EXP(-(INDEX(係数表!G:G,3) + $B410)))))*(EXP(INDEX(係数表!H:H,3) + INDEX(係数表!I:I,3)*LN(INDEX(出力表!C:C,3)+1)))))))</f>
        <v>78.912919443151637</v>
      </c>
      <c r="H410" t="e">
        <f>MIN(100, MAX(0, (100*(INDEX(出力表!D:D,3))/(EXP(INDEX(係数表!B:B,3) + $C410) + (INDEX(出力表!D:D,3)))) + (乱数表!$O410*(Settings!B12/(((INDEX(出力表!D:D,3))+1)^INDEX(係数表!E:E,3)*INDEX(係数表!F:F,3))))))</f>
        <v>#VALUE!</v>
      </c>
      <c r="I410" t="e">
        <f>MIN(100, MAX(0, (INDEX(出力表!D:D,3))*G410/MAX(H410, Settings!B3)))</f>
        <v>#VALUE!</v>
      </c>
      <c r="J410">
        <f>MIN(100, MAX(0, 100*BETAINV(乱数表!$D410, MAX(0.00000001, (1/(1+EXP(-(INDEX(係数表!G:G,4) + $B410))))*(EXP(INDEX(係数表!H:H,4) + INDEX(係数表!I:I,4)*LN(INDEX(出力表!C:C,4)+1)))), MAX(0.00000001, (1-(1/(1+EXP(-(INDEX(係数表!G:G,4) + $B410)))))*(EXP(INDEX(係数表!H:H,4) + INDEX(係数表!I:I,4)*LN(INDEX(出力表!C:C,4)+1)))))))</f>
        <v>99.869258614646384</v>
      </c>
      <c r="K410" t="e">
        <f>MIN(100, MAX(0, (100*(INDEX(出力表!D:D,4))/(EXP(INDEX(係数表!B:B,4) + $C410) + (INDEX(出力表!D:D,4)))) + (乱数表!$P410*(Settings!B12/(((INDEX(出力表!D:D,4))+1)^INDEX(係数表!E:E,4)*INDEX(係数表!F:F,4))))))</f>
        <v>#VALUE!</v>
      </c>
      <c r="L410" t="e">
        <f>MIN(100, MAX(0, (INDEX(出力表!D:D,4))*J410/MAX(K410, Settings!B3)))</f>
        <v>#VALUE!</v>
      </c>
      <c r="M410">
        <f>MIN(100, MAX(0, 100*BETAINV(乱数表!$E410, MAX(0.00000001, (1/(1+EXP(-(INDEX(係数表!G:G,5) + $B410))))*(EXP(INDEX(係数表!H:H,5) + INDEX(係数表!I:I,5)*LN(INDEX(出力表!C:C,5)+1)))), MAX(0.00000001, (1-(1/(1+EXP(-(INDEX(係数表!G:G,5) + $B410)))))*(EXP(INDEX(係数表!H:H,5) + INDEX(係数表!I:I,5)*LN(INDEX(出力表!C:C,5)+1)))))))</f>
        <v>99.999954030960154</v>
      </c>
      <c r="N410" t="e">
        <f>MIN(100, MAX(0, (100*(INDEX(出力表!D:D,5))/(EXP(INDEX(係数表!B:B,5) + $C410) + (INDEX(出力表!D:D,5)))) + (乱数表!$Q410*(Settings!B12/(((INDEX(出力表!D:D,5))+1)^INDEX(係数表!E:E,5)*INDEX(係数表!F:F,5))))))</f>
        <v>#VALUE!</v>
      </c>
      <c r="O410" t="e">
        <f>MIN(100, MAX(0, (INDEX(出力表!D:D,5))*M410/MAX(N410, Settings!B3)))</f>
        <v>#VALUE!</v>
      </c>
      <c r="P410">
        <f>MIN(100, MAX(0, 100*BETAINV(乱数表!$F410, MAX(0.00000001, (1/(1+EXP(-(INDEX(係数表!G:G,6) + $B410))))*(EXP(INDEX(係数表!H:H,6) + INDEX(係数表!I:I,6)*LN(INDEX(出力表!C:C,6)+1)))), MAX(0.00000001, (1-(1/(1+EXP(-(INDEX(係数表!G:G,6) + $B410)))))*(EXP(INDEX(係数表!H:H,6) + INDEX(係数表!I:I,6)*LN(INDEX(出力表!C:C,6)+1)))))))</f>
        <v>99.996684910433657</v>
      </c>
      <c r="Q410" t="e">
        <f>MIN(100, MAX(0, (100*(INDEX(出力表!D:D,6))/(EXP(INDEX(係数表!B:B,6) + $C410) + (INDEX(出力表!D:D,6)))) + (乱数表!$R410*(Settings!B12/(((INDEX(出力表!D:D,6))+1)^INDEX(係数表!E:E,6)*INDEX(係数表!F:F,6))))))</f>
        <v>#VALUE!</v>
      </c>
      <c r="R410" t="e">
        <f>MIN(100, MAX(0, (INDEX(出力表!D:D,6))*P410/MAX(Q410, Settings!B3)))</f>
        <v>#VALUE!</v>
      </c>
      <c r="S410">
        <f>MIN(100, MAX(0, 100*BETAINV(乱数表!$G410, MAX(0.00000001, (1/(1+EXP(-(INDEX(係数表!G:G,7) + $B410))))*(EXP(INDEX(係数表!H:H,7) + INDEX(係数表!I:I,7)*LN(INDEX(出力表!C:C,7)+1)))), MAX(0.00000001, (1-(1/(1+EXP(-(INDEX(係数表!G:G,7) + $B410)))))*(EXP(INDEX(係数表!H:H,7) + INDEX(係数表!I:I,7)*LN(INDEX(出力表!C:C,7)+1)))))))</f>
        <v>90.224172013455686</v>
      </c>
      <c r="T410" t="e">
        <f>MIN(100, MAX(0, (100*(INDEX(出力表!D:D,7))/(EXP(INDEX(係数表!B:B,7) + $C410) + (INDEX(出力表!D:D,7)))) + (乱数表!$S410*(Settings!B12/(((INDEX(出力表!D:D,7))+1)^INDEX(係数表!E:E,7)*INDEX(係数表!F:F,7))))))</f>
        <v>#VALUE!</v>
      </c>
      <c r="U410" t="e">
        <f>MIN(100, MAX(0, (INDEX(出力表!D:D,7))*S410/MAX(T410, Settings!B3)))</f>
        <v>#VALUE!</v>
      </c>
      <c r="V410">
        <f>MIN(100, MAX(0, 100*BETAINV(乱数表!$H410, MAX(0.00000001, (1/(1+EXP(-(INDEX(係数表!G:G,8) + $B410))))*(EXP(INDEX(係数表!H:H,8) + INDEX(係数表!I:I,8)*LN(INDEX(出力表!C:C,8)+1)))), MAX(0.00000001, (1-(1/(1+EXP(-(INDEX(係数表!G:G,8) + $B410)))))*(EXP(INDEX(係数表!H:H,8) + INDEX(係数表!I:I,8)*LN(INDEX(出力表!C:C,8)+1)))))))</f>
        <v>48.389753963800466</v>
      </c>
      <c r="W410" t="e">
        <f>MIN(100, MAX(0, (100*(INDEX(出力表!D:D,8))/(EXP(INDEX(係数表!B:B,8) + $C410) + (INDEX(出力表!D:D,8)))) + (乱数表!$T410*(Settings!B12/(((INDEX(出力表!D:D,8))+1)^INDEX(係数表!E:E,8)*INDEX(係数表!F:F,8))))))</f>
        <v>#VALUE!</v>
      </c>
      <c r="X410" t="e">
        <f>MIN(100, MAX(0, (INDEX(出力表!D:D,8))*V410/MAX(W410, Settings!B3)))</f>
        <v>#VALUE!</v>
      </c>
      <c r="Y410">
        <f>MIN(100, MAX(0, 100*BETAINV(乱数表!$I410, MAX(0.00000001, (1/(1+EXP(-(INDEX(係数表!G:G,9) + $B410))))*(EXP(INDEX(係数表!H:H,9) + INDEX(係数表!I:I,9)*LN(INDEX(出力表!C:C,9)+1)))), MAX(0.00000001, (1-(1/(1+EXP(-(INDEX(係数表!G:G,9) + $B410)))))*(EXP(INDEX(係数表!H:H,9) + INDEX(係数表!I:I,9)*LN(INDEX(出力表!C:C,9)+1)))))))</f>
        <v>94.994810904559415</v>
      </c>
      <c r="Z410" t="e">
        <f>MIN(100, MAX(0, (100*(INDEX(出力表!D:D,9))/(EXP(INDEX(係数表!B:B,9) + $C410) + (INDEX(出力表!D:D,9)))) + (乱数表!$U410*(Settings!B12/(((INDEX(出力表!D:D,9))+1)^INDEX(係数表!E:E,9)*INDEX(係数表!F:F,9))))))</f>
        <v>#VALUE!</v>
      </c>
      <c r="AA410" t="e">
        <f>MIN(100, MAX(0, (INDEX(出力表!D:D,9))*Y410/MAX(Z410, Settings!B3)))</f>
        <v>#VALUE!</v>
      </c>
      <c r="AB410">
        <f>MIN(100, MAX(0, 100*BETAINV(乱数表!$J410, MAX(0.00000001, (1/(1+EXP(-(INDEX(係数表!G:G,10) + $B410))))*(EXP(INDEX(係数表!H:H,10) + INDEX(係数表!I:I,10)*LN(INDEX(出力表!C:C,10)+1)))), MAX(0.00000001, (1-(1/(1+EXP(-(INDEX(係数表!G:G,10) + $B410)))))*(EXP(INDEX(係数表!H:H,10) + INDEX(係数表!I:I,10)*LN(INDEX(出力表!C:C,10)+1)))))))</f>
        <v>87.909901386931693</v>
      </c>
      <c r="AC410" t="e">
        <f>MIN(100, MAX(0, (100*(INDEX(出力表!D:D,10))/(EXP(INDEX(係数表!B:B,10) + $C410) + (INDEX(出力表!D:D,10)))) + (乱数表!$V410*(Settings!B12/(((INDEX(出力表!D:D,10))+1)^INDEX(係数表!E:E,10)*INDEX(係数表!F:F,10))))))</f>
        <v>#VALUE!</v>
      </c>
      <c r="AD410" t="e">
        <f>MIN(100, MAX(0, (INDEX(出力表!D:D,10))*AB410/MAX(AC410, Settings!B3)))</f>
        <v>#VALUE!</v>
      </c>
      <c r="AE410">
        <f>MIN(100, MAX(0, 100*BETAINV(乱数表!$K410, MAX(0.00000001, (1/(1+EXP(-(INDEX(係数表!G:G,11) + $B410))))*(EXP(INDEX(係数表!H:H,11) + INDEX(係数表!I:I,11)*LN(INDEX(出力表!C:C,11)+1)))), MAX(0.00000001, (1-(1/(1+EXP(-(INDEX(係数表!G:G,11) + $B410)))))*(EXP(INDEX(係数表!H:H,11) + INDEX(係数表!I:I,11)*LN(INDEX(出力表!C:C,11)+1)))))))</f>
        <v>77.575235802479</v>
      </c>
      <c r="AF410" t="e">
        <f>MIN(100, MAX(0, (100*(INDEX(出力表!D:D,11))/(EXP(INDEX(係数表!B:B,11) + $C410) + (INDEX(出力表!D:D,11)))) + (乱数表!$W410*(Settings!B12/(((INDEX(出力表!D:D,11))+1)^INDEX(係数表!E:E,11)*INDEX(係数表!F:F,11))))))</f>
        <v>#VALUE!</v>
      </c>
      <c r="AG410" t="e">
        <f>MIN(100, MAX(0, (INDEX(出力表!D:D,11))*AE410/MAX(AF410, Settings!B3)))</f>
        <v>#VALUE!</v>
      </c>
      <c r="AH410">
        <f>MIN(100, MAX(0, 100*BETAINV(乱数表!$L410, MAX(0.00000001, (1/(1+EXP(-(INDEX(係数表!G:G,12) + $B410))))*(EXP(INDEX(係数表!H:H,12) + INDEX(係数表!I:I,12)*LN(INDEX(出力表!C:C,12)+1)))), MAX(0.00000001, (1-(1/(1+EXP(-(INDEX(係数表!G:G,12) + $B410)))))*(EXP(INDEX(係数表!H:H,12) + INDEX(係数表!I:I,12)*LN(INDEX(出力表!C:C,12)+1)))))))</f>
        <v>90.299534698935872</v>
      </c>
      <c r="AI410" t="e">
        <f>MIN(100, MAX(0, (100*(INDEX(出力表!D:D,12))/(EXP(INDEX(係数表!B:B,12) + $C410) + (INDEX(出力表!D:D,12)))) + (乱数表!$X410*(Settings!B12/(((INDEX(出力表!D:D,12))+1)^INDEX(係数表!E:E,12)*INDEX(係数表!F:F,12))))))</f>
        <v>#VALUE!</v>
      </c>
      <c r="AJ410" t="e">
        <f>MIN(100, MAX(0, (INDEX(出力表!D:D,12))*AH410/MAX(AI410, Settings!B3)))</f>
        <v>#VALUE!</v>
      </c>
      <c r="AK410">
        <f>MIN(100, MAX(0, 100*BETAINV(乱数表!$M410, MAX(0.00000001, (1/(1+EXP(-(INDEX(係数表!G:G,13) + $B410))))*(EXP(INDEX(係数表!H:H,13) + INDEX(係数表!I:I,13)*LN(INDEX(出力表!C:C,13)+1)))), MAX(0.00000001, (1-(1/(1+EXP(-(INDEX(係数表!G:G,13) + $B410)))))*(EXP(INDEX(係数表!H:H,13) + INDEX(係数表!I:I,13)*LN(INDEX(出力表!C:C,13)+1)))))))</f>
        <v>99.999997993397628</v>
      </c>
      <c r="AL410" t="e">
        <f>MIN(100, MAX(0, (100*(INDEX(出力表!D:D,13))/(EXP(INDEX(係数表!B:B,13) + $C410) + (INDEX(出力表!D:D,13)))) + (乱数表!$Y410*(Settings!B12/(((INDEX(出力表!D:D,13))+1)^INDEX(係数表!E:E,13)*INDEX(係数表!F:F,13))))))</f>
        <v>#VALUE!</v>
      </c>
      <c r="AM410" t="e">
        <f>MIN(100, MAX(0, (INDEX(出力表!D:D,13))*AK410/MAX(AL410, Settings!B3)))</f>
        <v>#VALUE!</v>
      </c>
      <c r="AN410">
        <f>IF(ISNUMBER(F410), INDEX(出力表!B:B,2)*F410, 0)+IF(ISNUMBER(I410), INDEX(出力表!B:B,3)*I410, 0)+IF(ISNUMBER(L410), INDEX(出力表!B:B,4)*L410, 0)+IF(ISNUMBER(O410), INDEX(出力表!B:B,5)*O410, 0)+IF(ISNUMBER(R410), INDEX(出力表!B:B,6)*R410, 0)+IF(ISNUMBER(U410), INDEX(出力表!B:B,7)*U410, 0)+IF(ISNUMBER(X410), INDEX(出力表!B:B,8)*X410, 0)+IF(ISNUMBER(AA410), INDEX(出力表!B:B,9)*AA410, 0)+IF(ISNUMBER(AD410), INDEX(出力表!B:B,10)*AD410, 0)+IF(ISNUMBER(AG410), INDEX(出力表!B:B,11)*AG410, 0)+IF(ISNUMBER(AJ410), INDEX(出力表!B:B,12)*AJ410, 0)+IF(ISNUMBER(AM410), INDEX(出力表!B:B,13)*AM410, 0)</f>
        <v>0</v>
      </c>
      <c r="AO410">
        <f>IF(ISNUMBER(F410), INDEX(出力表!B:B,2), 0)+IF(ISNUMBER(I410), INDEX(出力表!B:B,3), 0)+IF(ISNUMBER(L410), INDEX(出力表!B:B,4), 0)+IF(ISNUMBER(O410), INDEX(出力表!B:B,5), 0)+IF(ISNUMBER(R410), INDEX(出力表!B:B,6), 0)+IF(ISNUMBER(U410), INDEX(出力表!B:B,7), 0)+IF(ISNUMBER(X410), INDEX(出力表!B:B,8), 0)+IF(ISNUMBER(AA410), INDEX(出力表!B:B,9), 0)+IF(ISNUMBER(AD410), INDEX(出力表!B:B,10), 0)+IF(ISNUMBER(AG410), INDEX(出力表!B:B,11), 0)+IF(ISNUMBER(AJ410), INDEX(出力表!B:B,12), 0)+IF(ISNUMBER(AM410), INDEX(出力表!B:B,13), 0)</f>
        <v>0</v>
      </c>
      <c r="AP410" t="str">
        <f t="shared" si="6"/>
        <v/>
      </c>
    </row>
    <row r="411" spans="1:42" x14ac:dyDescent="0.2">
      <c r="A411">
        <v>410</v>
      </c>
      <c r="B411">
        <f>IF(UPPER(Settings!B4)="TRUE", 乱数表!$Z411*Settings!B10, 0)</f>
        <v>0.45576993181993553</v>
      </c>
      <c r="C411">
        <f>IF(UPPER(Settings!B4)="TRUE", 乱数表!$AA411*Settings!B11, 0)</f>
        <v>3.0893916653552841E-2</v>
      </c>
      <c r="D411">
        <f>MIN(100, MAX(0, 100*BETAINV(乱数表!$B411, MAX(0.00000001, (1/(1+EXP(-(INDEX(係数表!G:G,2) + $B411))))*(EXP(INDEX(係数表!H:H,2) + INDEX(係数表!I:I,2)*LN(INDEX(出力表!C:C,2)+1)))), MAX(0.00000001, (1-(1/(1+EXP(-(INDEX(係数表!G:G,2) + $B411)))))*(EXP(INDEX(係数表!H:H,2) + INDEX(係数表!I:I,2)*LN(INDEX(出力表!C:C,2)+1)))))))</f>
        <v>99.663701210393654</v>
      </c>
      <c r="E411" t="e">
        <f>MIN(100, MAX(0, (100*(INDEX(出力表!D:D,2))/(EXP(INDEX(係数表!B:B,2) + $C411) + (INDEX(出力表!D:D,2)))) + (乱数表!$N411*(Settings!B12/(((INDEX(出力表!D:D,2))+1)^INDEX(係数表!E:E,2)*INDEX(係数表!F:F,2))))))</f>
        <v>#VALUE!</v>
      </c>
      <c r="F411" t="e">
        <f>MIN(100, MAX(0, (INDEX(出力表!D:D,2))*D411/MAX(E411, Settings!B3)))</f>
        <v>#VALUE!</v>
      </c>
      <c r="G411">
        <f>MIN(100, MAX(0, 100*BETAINV(乱数表!$C411, MAX(0.00000001, (1/(1+EXP(-(INDEX(係数表!G:G,3) + $B411))))*(EXP(INDEX(係数表!H:H,3) + INDEX(係数表!I:I,3)*LN(INDEX(出力表!C:C,3)+1)))), MAX(0.00000001, (1-(1/(1+EXP(-(INDEX(係数表!G:G,3) + $B411)))))*(EXP(INDEX(係数表!H:H,3) + INDEX(係数表!I:I,3)*LN(INDEX(出力表!C:C,3)+1)))))))</f>
        <v>99.986997981619723</v>
      </c>
      <c r="H411" t="e">
        <f>MIN(100, MAX(0, (100*(INDEX(出力表!D:D,3))/(EXP(INDEX(係数表!B:B,3) + $C411) + (INDEX(出力表!D:D,3)))) + (乱数表!$O411*(Settings!B12/(((INDEX(出力表!D:D,3))+1)^INDEX(係数表!E:E,3)*INDEX(係数表!F:F,3))))))</f>
        <v>#VALUE!</v>
      </c>
      <c r="I411" t="e">
        <f>MIN(100, MAX(0, (INDEX(出力表!D:D,3))*G411/MAX(H411, Settings!B3)))</f>
        <v>#VALUE!</v>
      </c>
      <c r="J411">
        <f>MIN(100, MAX(0, 100*BETAINV(乱数表!$D411, MAX(0.00000001, (1/(1+EXP(-(INDEX(係数表!G:G,4) + $B411))))*(EXP(INDEX(係数表!H:H,4) + INDEX(係数表!I:I,4)*LN(INDEX(出力表!C:C,4)+1)))), MAX(0.00000001, (1-(1/(1+EXP(-(INDEX(係数表!G:G,4) + $B411)))))*(EXP(INDEX(係数表!H:H,4) + INDEX(係数表!I:I,4)*LN(INDEX(出力表!C:C,4)+1)))))))</f>
        <v>95.731211860751984</v>
      </c>
      <c r="K411" t="e">
        <f>MIN(100, MAX(0, (100*(INDEX(出力表!D:D,4))/(EXP(INDEX(係数表!B:B,4) + $C411) + (INDEX(出力表!D:D,4)))) + (乱数表!$P411*(Settings!B12/(((INDEX(出力表!D:D,4))+1)^INDEX(係数表!E:E,4)*INDEX(係数表!F:F,4))))))</f>
        <v>#VALUE!</v>
      </c>
      <c r="L411" t="e">
        <f>MIN(100, MAX(0, (INDEX(出力表!D:D,4))*J411/MAX(K411, Settings!B3)))</f>
        <v>#VALUE!</v>
      </c>
      <c r="M411">
        <f>MIN(100, MAX(0, 100*BETAINV(乱数表!$E411, MAX(0.00000001, (1/(1+EXP(-(INDEX(係数表!G:G,5) + $B411))))*(EXP(INDEX(係数表!H:H,5) + INDEX(係数表!I:I,5)*LN(INDEX(出力表!C:C,5)+1)))), MAX(0.00000001, (1-(1/(1+EXP(-(INDEX(係数表!G:G,5) + $B411)))))*(EXP(INDEX(係数表!H:H,5) + INDEX(係数表!I:I,5)*LN(INDEX(出力表!C:C,5)+1)))))))</f>
        <v>89.11295038719598</v>
      </c>
      <c r="N411" t="e">
        <f>MIN(100, MAX(0, (100*(INDEX(出力表!D:D,5))/(EXP(INDEX(係数表!B:B,5) + $C411) + (INDEX(出力表!D:D,5)))) + (乱数表!$Q411*(Settings!B12/(((INDEX(出力表!D:D,5))+1)^INDEX(係数表!E:E,5)*INDEX(係数表!F:F,5))))))</f>
        <v>#VALUE!</v>
      </c>
      <c r="O411" t="e">
        <f>MIN(100, MAX(0, (INDEX(出力表!D:D,5))*M411/MAX(N411, Settings!B3)))</f>
        <v>#VALUE!</v>
      </c>
      <c r="P411">
        <f>MIN(100, MAX(0, 100*BETAINV(乱数表!$F411, MAX(0.00000001, (1/(1+EXP(-(INDEX(係数表!G:G,6) + $B411))))*(EXP(INDEX(係数表!H:H,6) + INDEX(係数表!I:I,6)*LN(INDEX(出力表!C:C,6)+1)))), MAX(0.00000001, (1-(1/(1+EXP(-(INDEX(係数表!G:G,6) + $B411)))))*(EXP(INDEX(係数表!H:H,6) + INDEX(係数表!I:I,6)*LN(INDEX(出力表!C:C,6)+1)))))))</f>
        <v>99.292779842120638</v>
      </c>
      <c r="Q411" t="e">
        <f>MIN(100, MAX(0, (100*(INDEX(出力表!D:D,6))/(EXP(INDEX(係数表!B:B,6) + $C411) + (INDEX(出力表!D:D,6)))) + (乱数表!$R411*(Settings!B12/(((INDEX(出力表!D:D,6))+1)^INDEX(係数表!E:E,6)*INDEX(係数表!F:F,6))))))</f>
        <v>#VALUE!</v>
      </c>
      <c r="R411" t="e">
        <f>MIN(100, MAX(0, (INDEX(出力表!D:D,6))*P411/MAX(Q411, Settings!B3)))</f>
        <v>#VALUE!</v>
      </c>
      <c r="S411">
        <f>MIN(100, MAX(0, 100*BETAINV(乱数表!$G411, MAX(0.00000001, (1/(1+EXP(-(INDEX(係数表!G:G,7) + $B411))))*(EXP(INDEX(係数表!H:H,7) + INDEX(係数表!I:I,7)*LN(INDEX(出力表!C:C,7)+1)))), MAX(0.00000001, (1-(1/(1+EXP(-(INDEX(係数表!G:G,7) + $B411)))))*(EXP(INDEX(係数表!H:H,7) + INDEX(係数表!I:I,7)*LN(INDEX(出力表!C:C,7)+1)))))))</f>
        <v>98.774397872162908</v>
      </c>
      <c r="T411" t="e">
        <f>MIN(100, MAX(0, (100*(INDEX(出力表!D:D,7))/(EXP(INDEX(係数表!B:B,7) + $C411) + (INDEX(出力表!D:D,7)))) + (乱数表!$S411*(Settings!B12/(((INDEX(出力表!D:D,7))+1)^INDEX(係数表!E:E,7)*INDEX(係数表!F:F,7))))))</f>
        <v>#VALUE!</v>
      </c>
      <c r="U411" t="e">
        <f>MIN(100, MAX(0, (INDEX(出力表!D:D,7))*S411/MAX(T411, Settings!B3)))</f>
        <v>#VALUE!</v>
      </c>
      <c r="V411">
        <f>MIN(100, MAX(0, 100*BETAINV(乱数表!$H411, MAX(0.00000001, (1/(1+EXP(-(INDEX(係数表!G:G,8) + $B411))))*(EXP(INDEX(係数表!H:H,8) + INDEX(係数表!I:I,8)*LN(INDEX(出力表!C:C,8)+1)))), MAX(0.00000001, (1-(1/(1+EXP(-(INDEX(係数表!G:G,8) + $B411)))))*(EXP(INDEX(係数表!H:H,8) + INDEX(係数表!I:I,8)*LN(INDEX(出力表!C:C,8)+1)))))))</f>
        <v>89.42429467147997</v>
      </c>
      <c r="W411" t="e">
        <f>MIN(100, MAX(0, (100*(INDEX(出力表!D:D,8))/(EXP(INDEX(係数表!B:B,8) + $C411) + (INDEX(出力表!D:D,8)))) + (乱数表!$T411*(Settings!B12/(((INDEX(出力表!D:D,8))+1)^INDEX(係数表!E:E,8)*INDEX(係数表!F:F,8))))))</f>
        <v>#VALUE!</v>
      </c>
      <c r="X411" t="e">
        <f>MIN(100, MAX(0, (INDEX(出力表!D:D,8))*V411/MAX(W411, Settings!B3)))</f>
        <v>#VALUE!</v>
      </c>
      <c r="Y411">
        <f>MIN(100, MAX(0, 100*BETAINV(乱数表!$I411, MAX(0.00000001, (1/(1+EXP(-(INDEX(係数表!G:G,9) + $B411))))*(EXP(INDEX(係数表!H:H,9) + INDEX(係数表!I:I,9)*LN(INDEX(出力表!C:C,9)+1)))), MAX(0.00000001, (1-(1/(1+EXP(-(INDEX(係数表!G:G,9) + $B411)))))*(EXP(INDEX(係数表!H:H,9) + INDEX(係数表!I:I,9)*LN(INDEX(出力表!C:C,9)+1)))))))</f>
        <v>98.42879356256293</v>
      </c>
      <c r="Z411" t="e">
        <f>MIN(100, MAX(0, (100*(INDEX(出力表!D:D,9))/(EXP(INDEX(係数表!B:B,9) + $C411) + (INDEX(出力表!D:D,9)))) + (乱数表!$U411*(Settings!B12/(((INDEX(出力表!D:D,9))+1)^INDEX(係数表!E:E,9)*INDEX(係数表!F:F,9))))))</f>
        <v>#VALUE!</v>
      </c>
      <c r="AA411" t="e">
        <f>MIN(100, MAX(0, (INDEX(出力表!D:D,9))*Y411/MAX(Z411, Settings!B3)))</f>
        <v>#VALUE!</v>
      </c>
      <c r="AB411">
        <f>MIN(100, MAX(0, 100*BETAINV(乱数表!$J411, MAX(0.00000001, (1/(1+EXP(-(INDEX(係数表!G:G,10) + $B411))))*(EXP(INDEX(係数表!H:H,10) + INDEX(係数表!I:I,10)*LN(INDEX(出力表!C:C,10)+1)))), MAX(0.00000001, (1-(1/(1+EXP(-(INDEX(係数表!G:G,10) + $B411)))))*(EXP(INDEX(係数表!H:H,10) + INDEX(係数表!I:I,10)*LN(INDEX(出力表!C:C,10)+1)))))))</f>
        <v>99.98921170362884</v>
      </c>
      <c r="AC411" t="e">
        <f>MIN(100, MAX(0, (100*(INDEX(出力表!D:D,10))/(EXP(INDEX(係数表!B:B,10) + $C411) + (INDEX(出力表!D:D,10)))) + (乱数表!$V411*(Settings!B12/(((INDEX(出力表!D:D,10))+1)^INDEX(係数表!E:E,10)*INDEX(係数表!F:F,10))))))</f>
        <v>#VALUE!</v>
      </c>
      <c r="AD411" t="e">
        <f>MIN(100, MAX(0, (INDEX(出力表!D:D,10))*AB411/MAX(AC411, Settings!B3)))</f>
        <v>#VALUE!</v>
      </c>
      <c r="AE411">
        <f>MIN(100, MAX(0, 100*BETAINV(乱数表!$K411, MAX(0.00000001, (1/(1+EXP(-(INDEX(係数表!G:G,11) + $B411))))*(EXP(INDEX(係数表!H:H,11) + INDEX(係数表!I:I,11)*LN(INDEX(出力表!C:C,11)+1)))), MAX(0.00000001, (1-(1/(1+EXP(-(INDEX(係数表!G:G,11) + $B411)))))*(EXP(INDEX(係数表!H:H,11) + INDEX(係数表!I:I,11)*LN(INDEX(出力表!C:C,11)+1)))))))</f>
        <v>90.918129485298962</v>
      </c>
      <c r="AF411" t="e">
        <f>MIN(100, MAX(0, (100*(INDEX(出力表!D:D,11))/(EXP(INDEX(係数表!B:B,11) + $C411) + (INDEX(出力表!D:D,11)))) + (乱数表!$W411*(Settings!B12/(((INDEX(出力表!D:D,11))+1)^INDEX(係数表!E:E,11)*INDEX(係数表!F:F,11))))))</f>
        <v>#VALUE!</v>
      </c>
      <c r="AG411" t="e">
        <f>MIN(100, MAX(0, (INDEX(出力表!D:D,11))*AE411/MAX(AF411, Settings!B3)))</f>
        <v>#VALUE!</v>
      </c>
      <c r="AH411">
        <f>MIN(100, MAX(0, 100*BETAINV(乱数表!$L411, MAX(0.00000001, (1/(1+EXP(-(INDEX(係数表!G:G,12) + $B411))))*(EXP(INDEX(係数表!H:H,12) + INDEX(係数表!I:I,12)*LN(INDEX(出力表!C:C,12)+1)))), MAX(0.00000001, (1-(1/(1+EXP(-(INDEX(係数表!G:G,12) + $B411)))))*(EXP(INDEX(係数表!H:H,12) + INDEX(係数表!I:I,12)*LN(INDEX(出力表!C:C,12)+1)))))))</f>
        <v>98.731489613445305</v>
      </c>
      <c r="AI411" t="e">
        <f>MIN(100, MAX(0, (100*(INDEX(出力表!D:D,12))/(EXP(INDEX(係数表!B:B,12) + $C411) + (INDEX(出力表!D:D,12)))) + (乱数表!$X411*(Settings!B12/(((INDEX(出力表!D:D,12))+1)^INDEX(係数表!E:E,12)*INDEX(係数表!F:F,12))))))</f>
        <v>#VALUE!</v>
      </c>
      <c r="AJ411" t="e">
        <f>MIN(100, MAX(0, (INDEX(出力表!D:D,12))*AH411/MAX(AI411, Settings!B3)))</f>
        <v>#VALUE!</v>
      </c>
      <c r="AK411">
        <f>MIN(100, MAX(0, 100*BETAINV(乱数表!$M411, MAX(0.00000001, (1/(1+EXP(-(INDEX(係数表!G:G,13) + $B411))))*(EXP(INDEX(係数表!H:H,13) + INDEX(係数表!I:I,13)*LN(INDEX(出力表!C:C,13)+1)))), MAX(0.00000001, (1-(1/(1+EXP(-(INDEX(係数表!G:G,13) + $B411)))))*(EXP(INDEX(係数表!H:H,13) + INDEX(係数表!I:I,13)*LN(INDEX(出力表!C:C,13)+1)))))))</f>
        <v>99.990572814370182</v>
      </c>
      <c r="AL411" t="e">
        <f>MIN(100, MAX(0, (100*(INDEX(出力表!D:D,13))/(EXP(INDEX(係数表!B:B,13) + $C411) + (INDEX(出力表!D:D,13)))) + (乱数表!$Y411*(Settings!B12/(((INDEX(出力表!D:D,13))+1)^INDEX(係数表!E:E,13)*INDEX(係数表!F:F,13))))))</f>
        <v>#VALUE!</v>
      </c>
      <c r="AM411" t="e">
        <f>MIN(100, MAX(0, (INDEX(出力表!D:D,13))*AK411/MAX(AL411, Settings!B3)))</f>
        <v>#VALUE!</v>
      </c>
      <c r="AN411">
        <f>IF(ISNUMBER(F411), INDEX(出力表!B:B,2)*F411, 0)+IF(ISNUMBER(I411), INDEX(出力表!B:B,3)*I411, 0)+IF(ISNUMBER(L411), INDEX(出力表!B:B,4)*L411, 0)+IF(ISNUMBER(O411), INDEX(出力表!B:B,5)*O411, 0)+IF(ISNUMBER(R411), INDEX(出力表!B:B,6)*R411, 0)+IF(ISNUMBER(U411), INDEX(出力表!B:B,7)*U411, 0)+IF(ISNUMBER(X411), INDEX(出力表!B:B,8)*X411, 0)+IF(ISNUMBER(AA411), INDEX(出力表!B:B,9)*AA411, 0)+IF(ISNUMBER(AD411), INDEX(出力表!B:B,10)*AD411, 0)+IF(ISNUMBER(AG411), INDEX(出力表!B:B,11)*AG411, 0)+IF(ISNUMBER(AJ411), INDEX(出力表!B:B,12)*AJ411, 0)+IF(ISNUMBER(AM411), INDEX(出力表!B:B,13)*AM411, 0)</f>
        <v>0</v>
      </c>
      <c r="AO411">
        <f>IF(ISNUMBER(F411), INDEX(出力表!B:B,2), 0)+IF(ISNUMBER(I411), INDEX(出力表!B:B,3), 0)+IF(ISNUMBER(L411), INDEX(出力表!B:B,4), 0)+IF(ISNUMBER(O411), INDEX(出力表!B:B,5), 0)+IF(ISNUMBER(R411), INDEX(出力表!B:B,6), 0)+IF(ISNUMBER(U411), INDEX(出力表!B:B,7), 0)+IF(ISNUMBER(X411), INDEX(出力表!B:B,8), 0)+IF(ISNUMBER(AA411), INDEX(出力表!B:B,9), 0)+IF(ISNUMBER(AD411), INDEX(出力表!B:B,10), 0)+IF(ISNUMBER(AG411), INDEX(出力表!B:B,11), 0)+IF(ISNUMBER(AJ411), INDEX(出力表!B:B,12), 0)+IF(ISNUMBER(AM411), INDEX(出力表!B:B,13), 0)</f>
        <v>0</v>
      </c>
      <c r="AP411" t="str">
        <f t="shared" si="6"/>
        <v/>
      </c>
    </row>
    <row r="412" spans="1:42" x14ac:dyDescent="0.2">
      <c r="A412">
        <v>411</v>
      </c>
      <c r="B412">
        <f>IF(UPPER(Settings!B4)="TRUE", 乱数表!$Z412*Settings!B10, 0)</f>
        <v>-0.34232433678171537</v>
      </c>
      <c r="C412">
        <f>IF(UPPER(Settings!B4)="TRUE", 乱数表!$AA412*Settings!B11, 0)</f>
        <v>-4.4088048509170509E-2</v>
      </c>
      <c r="D412">
        <f>MIN(100, MAX(0, 100*BETAINV(乱数表!$B412, MAX(0.00000001, (1/(1+EXP(-(INDEX(係数表!G:G,2) + $B412))))*(EXP(INDEX(係数表!H:H,2) + INDEX(係数表!I:I,2)*LN(INDEX(出力表!C:C,2)+1)))), MAX(0.00000001, (1-(1/(1+EXP(-(INDEX(係数表!G:G,2) + $B412)))))*(EXP(INDEX(係数表!H:H,2) + INDEX(係数表!I:I,2)*LN(INDEX(出力表!C:C,2)+1)))))))</f>
        <v>84.718331525049891</v>
      </c>
      <c r="E412" t="e">
        <f>MIN(100, MAX(0, (100*(INDEX(出力表!D:D,2))/(EXP(INDEX(係数表!B:B,2) + $C412) + (INDEX(出力表!D:D,2)))) + (乱数表!$N412*(Settings!B12/(((INDEX(出力表!D:D,2))+1)^INDEX(係数表!E:E,2)*INDEX(係数表!F:F,2))))))</f>
        <v>#VALUE!</v>
      </c>
      <c r="F412" t="e">
        <f>MIN(100, MAX(0, (INDEX(出力表!D:D,2))*D412/MAX(E412, Settings!B3)))</f>
        <v>#VALUE!</v>
      </c>
      <c r="G412">
        <f>MIN(100, MAX(0, 100*BETAINV(乱数表!$C412, MAX(0.00000001, (1/(1+EXP(-(INDEX(係数表!G:G,3) + $B412))))*(EXP(INDEX(係数表!H:H,3) + INDEX(係数表!I:I,3)*LN(INDEX(出力表!C:C,3)+1)))), MAX(0.00000001, (1-(1/(1+EXP(-(INDEX(係数表!G:G,3) + $B412)))))*(EXP(INDEX(係数表!H:H,3) + INDEX(係数表!I:I,3)*LN(INDEX(出力表!C:C,3)+1)))))))</f>
        <v>94.354114934271976</v>
      </c>
      <c r="H412" t="e">
        <f>MIN(100, MAX(0, (100*(INDEX(出力表!D:D,3))/(EXP(INDEX(係数表!B:B,3) + $C412) + (INDEX(出力表!D:D,3)))) + (乱数表!$O412*(Settings!B12/(((INDEX(出力表!D:D,3))+1)^INDEX(係数表!E:E,3)*INDEX(係数表!F:F,3))))))</f>
        <v>#VALUE!</v>
      </c>
      <c r="I412" t="e">
        <f>MIN(100, MAX(0, (INDEX(出力表!D:D,3))*G412/MAX(H412, Settings!B3)))</f>
        <v>#VALUE!</v>
      </c>
      <c r="J412">
        <f>MIN(100, MAX(0, 100*BETAINV(乱数表!$D412, MAX(0.00000001, (1/(1+EXP(-(INDEX(係数表!G:G,4) + $B412))))*(EXP(INDEX(係数表!H:H,4) + INDEX(係数表!I:I,4)*LN(INDEX(出力表!C:C,4)+1)))), MAX(0.00000001, (1-(1/(1+EXP(-(INDEX(係数表!G:G,4) + $B412)))))*(EXP(INDEX(係数表!H:H,4) + INDEX(係数表!I:I,4)*LN(INDEX(出力表!C:C,4)+1)))))))</f>
        <v>97.947561110443189</v>
      </c>
      <c r="K412" t="e">
        <f>MIN(100, MAX(0, (100*(INDEX(出力表!D:D,4))/(EXP(INDEX(係数表!B:B,4) + $C412) + (INDEX(出力表!D:D,4)))) + (乱数表!$P412*(Settings!B12/(((INDEX(出力表!D:D,4))+1)^INDEX(係数表!E:E,4)*INDEX(係数表!F:F,4))))))</f>
        <v>#VALUE!</v>
      </c>
      <c r="L412" t="e">
        <f>MIN(100, MAX(0, (INDEX(出力表!D:D,4))*J412/MAX(K412, Settings!B3)))</f>
        <v>#VALUE!</v>
      </c>
      <c r="M412">
        <f>MIN(100, MAX(0, 100*BETAINV(乱数表!$E412, MAX(0.00000001, (1/(1+EXP(-(INDEX(係数表!G:G,5) + $B412))))*(EXP(INDEX(係数表!H:H,5) + INDEX(係数表!I:I,5)*LN(INDEX(出力表!C:C,5)+1)))), MAX(0.00000001, (1-(1/(1+EXP(-(INDEX(係数表!G:G,5) + $B412)))))*(EXP(INDEX(係数表!H:H,5) + INDEX(係数表!I:I,5)*LN(INDEX(出力表!C:C,5)+1)))))))</f>
        <v>65.136048227263203</v>
      </c>
      <c r="N412" t="e">
        <f>MIN(100, MAX(0, (100*(INDEX(出力表!D:D,5))/(EXP(INDEX(係数表!B:B,5) + $C412) + (INDEX(出力表!D:D,5)))) + (乱数表!$Q412*(Settings!B12/(((INDEX(出力表!D:D,5))+1)^INDEX(係数表!E:E,5)*INDEX(係数表!F:F,5))))))</f>
        <v>#VALUE!</v>
      </c>
      <c r="O412" t="e">
        <f>MIN(100, MAX(0, (INDEX(出力表!D:D,5))*M412/MAX(N412, Settings!B3)))</f>
        <v>#VALUE!</v>
      </c>
      <c r="P412">
        <f>MIN(100, MAX(0, 100*BETAINV(乱数表!$F412, MAX(0.00000001, (1/(1+EXP(-(INDEX(係数表!G:G,6) + $B412))))*(EXP(INDEX(係数表!H:H,6) + INDEX(係数表!I:I,6)*LN(INDEX(出力表!C:C,6)+1)))), MAX(0.00000001, (1-(1/(1+EXP(-(INDEX(係数表!G:G,6) + $B412)))))*(EXP(INDEX(係数表!H:H,6) + INDEX(係数表!I:I,6)*LN(INDEX(出力表!C:C,6)+1)))))))</f>
        <v>74.899378723346743</v>
      </c>
      <c r="Q412" t="e">
        <f>MIN(100, MAX(0, (100*(INDEX(出力表!D:D,6))/(EXP(INDEX(係数表!B:B,6) + $C412) + (INDEX(出力表!D:D,6)))) + (乱数表!$R412*(Settings!B12/(((INDEX(出力表!D:D,6))+1)^INDEX(係数表!E:E,6)*INDEX(係数表!F:F,6))))))</f>
        <v>#VALUE!</v>
      </c>
      <c r="R412" t="e">
        <f>MIN(100, MAX(0, (INDEX(出力表!D:D,6))*P412/MAX(Q412, Settings!B3)))</f>
        <v>#VALUE!</v>
      </c>
      <c r="S412">
        <f>MIN(100, MAX(0, 100*BETAINV(乱数表!$G412, MAX(0.00000001, (1/(1+EXP(-(INDEX(係数表!G:G,7) + $B412))))*(EXP(INDEX(係数表!H:H,7) + INDEX(係数表!I:I,7)*LN(INDEX(出力表!C:C,7)+1)))), MAX(0.00000001, (1-(1/(1+EXP(-(INDEX(係数表!G:G,7) + $B412)))))*(EXP(INDEX(係数表!H:H,7) + INDEX(係数表!I:I,7)*LN(INDEX(出力表!C:C,7)+1)))))))</f>
        <v>89.356670379252236</v>
      </c>
      <c r="T412" t="e">
        <f>MIN(100, MAX(0, (100*(INDEX(出力表!D:D,7))/(EXP(INDEX(係数表!B:B,7) + $C412) + (INDEX(出力表!D:D,7)))) + (乱数表!$S412*(Settings!B12/(((INDEX(出力表!D:D,7))+1)^INDEX(係数表!E:E,7)*INDEX(係数表!F:F,7))))))</f>
        <v>#VALUE!</v>
      </c>
      <c r="U412" t="e">
        <f>MIN(100, MAX(0, (INDEX(出力表!D:D,7))*S412/MAX(T412, Settings!B3)))</f>
        <v>#VALUE!</v>
      </c>
      <c r="V412">
        <f>MIN(100, MAX(0, 100*BETAINV(乱数表!$H412, MAX(0.00000001, (1/(1+EXP(-(INDEX(係数表!G:G,8) + $B412))))*(EXP(INDEX(係数表!H:H,8) + INDEX(係数表!I:I,8)*LN(INDEX(出力表!C:C,8)+1)))), MAX(0.00000001, (1-(1/(1+EXP(-(INDEX(係数表!G:G,8) + $B412)))))*(EXP(INDEX(係数表!H:H,8) + INDEX(係数表!I:I,8)*LN(INDEX(出力表!C:C,8)+1)))))))</f>
        <v>93.006287917869685</v>
      </c>
      <c r="W412" t="e">
        <f>MIN(100, MAX(0, (100*(INDEX(出力表!D:D,8))/(EXP(INDEX(係数表!B:B,8) + $C412) + (INDEX(出力表!D:D,8)))) + (乱数表!$T412*(Settings!B12/(((INDEX(出力表!D:D,8))+1)^INDEX(係数表!E:E,8)*INDEX(係数表!F:F,8))))))</f>
        <v>#VALUE!</v>
      </c>
      <c r="X412" t="e">
        <f>MIN(100, MAX(0, (INDEX(出力表!D:D,8))*V412/MAX(W412, Settings!B3)))</f>
        <v>#VALUE!</v>
      </c>
      <c r="Y412">
        <f>MIN(100, MAX(0, 100*BETAINV(乱数表!$I412, MAX(0.00000001, (1/(1+EXP(-(INDEX(係数表!G:G,9) + $B412))))*(EXP(INDEX(係数表!H:H,9) + INDEX(係数表!I:I,9)*LN(INDEX(出力表!C:C,9)+1)))), MAX(0.00000001, (1-(1/(1+EXP(-(INDEX(係数表!G:G,9) + $B412)))))*(EXP(INDEX(係数表!H:H,9) + INDEX(係数表!I:I,9)*LN(INDEX(出力表!C:C,9)+1)))))))</f>
        <v>91.314285450088292</v>
      </c>
      <c r="Z412" t="e">
        <f>MIN(100, MAX(0, (100*(INDEX(出力表!D:D,9))/(EXP(INDEX(係数表!B:B,9) + $C412) + (INDEX(出力表!D:D,9)))) + (乱数表!$U412*(Settings!B12/(((INDEX(出力表!D:D,9))+1)^INDEX(係数表!E:E,9)*INDEX(係数表!F:F,9))))))</f>
        <v>#VALUE!</v>
      </c>
      <c r="AA412" t="e">
        <f>MIN(100, MAX(0, (INDEX(出力表!D:D,9))*Y412/MAX(Z412, Settings!B3)))</f>
        <v>#VALUE!</v>
      </c>
      <c r="AB412">
        <f>MIN(100, MAX(0, 100*BETAINV(乱数表!$J412, MAX(0.00000001, (1/(1+EXP(-(INDEX(係数表!G:G,10) + $B412))))*(EXP(INDEX(係数表!H:H,10) + INDEX(係数表!I:I,10)*LN(INDEX(出力表!C:C,10)+1)))), MAX(0.00000001, (1-(1/(1+EXP(-(INDEX(係数表!G:G,10) + $B412)))))*(EXP(INDEX(係数表!H:H,10) + INDEX(係数表!I:I,10)*LN(INDEX(出力表!C:C,10)+1)))))))</f>
        <v>85.224901681022075</v>
      </c>
      <c r="AC412" t="e">
        <f>MIN(100, MAX(0, (100*(INDEX(出力表!D:D,10))/(EXP(INDEX(係数表!B:B,10) + $C412) + (INDEX(出力表!D:D,10)))) + (乱数表!$V412*(Settings!B12/(((INDEX(出力表!D:D,10))+1)^INDEX(係数表!E:E,10)*INDEX(係数表!F:F,10))))))</f>
        <v>#VALUE!</v>
      </c>
      <c r="AD412" t="e">
        <f>MIN(100, MAX(0, (INDEX(出力表!D:D,10))*AB412/MAX(AC412, Settings!B3)))</f>
        <v>#VALUE!</v>
      </c>
      <c r="AE412">
        <f>MIN(100, MAX(0, 100*BETAINV(乱数表!$K412, MAX(0.00000001, (1/(1+EXP(-(INDEX(係数表!G:G,11) + $B412))))*(EXP(INDEX(係数表!H:H,11) + INDEX(係数表!I:I,11)*LN(INDEX(出力表!C:C,11)+1)))), MAX(0.00000001, (1-(1/(1+EXP(-(INDEX(係数表!G:G,11) + $B412)))))*(EXP(INDEX(係数表!H:H,11) + INDEX(係数表!I:I,11)*LN(INDEX(出力表!C:C,11)+1)))))))</f>
        <v>65.460503072028118</v>
      </c>
      <c r="AF412" t="e">
        <f>MIN(100, MAX(0, (100*(INDEX(出力表!D:D,11))/(EXP(INDEX(係数表!B:B,11) + $C412) + (INDEX(出力表!D:D,11)))) + (乱数表!$W412*(Settings!B12/(((INDEX(出力表!D:D,11))+1)^INDEX(係数表!E:E,11)*INDEX(係数表!F:F,11))))))</f>
        <v>#VALUE!</v>
      </c>
      <c r="AG412" t="e">
        <f>MIN(100, MAX(0, (INDEX(出力表!D:D,11))*AE412/MAX(AF412, Settings!B3)))</f>
        <v>#VALUE!</v>
      </c>
      <c r="AH412">
        <f>MIN(100, MAX(0, 100*BETAINV(乱数表!$L412, MAX(0.00000001, (1/(1+EXP(-(INDEX(係数表!G:G,12) + $B412))))*(EXP(INDEX(係数表!H:H,12) + INDEX(係数表!I:I,12)*LN(INDEX(出力表!C:C,12)+1)))), MAX(0.00000001, (1-(1/(1+EXP(-(INDEX(係数表!G:G,12) + $B412)))))*(EXP(INDEX(係数表!H:H,12) + INDEX(係数表!I:I,12)*LN(INDEX(出力表!C:C,12)+1)))))))</f>
        <v>93.646571667150155</v>
      </c>
      <c r="AI412" t="e">
        <f>MIN(100, MAX(0, (100*(INDEX(出力表!D:D,12))/(EXP(INDEX(係数表!B:B,12) + $C412) + (INDEX(出力表!D:D,12)))) + (乱数表!$X412*(Settings!B12/(((INDEX(出力表!D:D,12))+1)^INDEX(係数表!E:E,12)*INDEX(係数表!F:F,12))))))</f>
        <v>#VALUE!</v>
      </c>
      <c r="AJ412" t="e">
        <f>MIN(100, MAX(0, (INDEX(出力表!D:D,12))*AH412/MAX(AI412, Settings!B3)))</f>
        <v>#VALUE!</v>
      </c>
      <c r="AK412">
        <f>MIN(100, MAX(0, 100*BETAINV(乱数表!$M412, MAX(0.00000001, (1/(1+EXP(-(INDEX(係数表!G:G,13) + $B412))))*(EXP(INDEX(係数表!H:H,13) + INDEX(係数表!I:I,13)*LN(INDEX(出力表!C:C,13)+1)))), MAX(0.00000001, (1-(1/(1+EXP(-(INDEX(係数表!G:G,13) + $B412)))))*(EXP(INDEX(係数表!H:H,13) + INDEX(係数表!I:I,13)*LN(INDEX(出力表!C:C,13)+1)))))))</f>
        <v>96.111456815657291</v>
      </c>
      <c r="AL412" t="e">
        <f>MIN(100, MAX(0, (100*(INDEX(出力表!D:D,13))/(EXP(INDEX(係数表!B:B,13) + $C412) + (INDEX(出力表!D:D,13)))) + (乱数表!$Y412*(Settings!B12/(((INDEX(出力表!D:D,13))+1)^INDEX(係数表!E:E,13)*INDEX(係数表!F:F,13))))))</f>
        <v>#VALUE!</v>
      </c>
      <c r="AM412" t="e">
        <f>MIN(100, MAX(0, (INDEX(出力表!D:D,13))*AK412/MAX(AL412, Settings!B3)))</f>
        <v>#VALUE!</v>
      </c>
      <c r="AN412">
        <f>IF(ISNUMBER(F412), INDEX(出力表!B:B,2)*F412, 0)+IF(ISNUMBER(I412), INDEX(出力表!B:B,3)*I412, 0)+IF(ISNUMBER(L412), INDEX(出力表!B:B,4)*L412, 0)+IF(ISNUMBER(O412), INDEX(出力表!B:B,5)*O412, 0)+IF(ISNUMBER(R412), INDEX(出力表!B:B,6)*R412, 0)+IF(ISNUMBER(U412), INDEX(出力表!B:B,7)*U412, 0)+IF(ISNUMBER(X412), INDEX(出力表!B:B,8)*X412, 0)+IF(ISNUMBER(AA412), INDEX(出力表!B:B,9)*AA412, 0)+IF(ISNUMBER(AD412), INDEX(出力表!B:B,10)*AD412, 0)+IF(ISNUMBER(AG412), INDEX(出力表!B:B,11)*AG412, 0)+IF(ISNUMBER(AJ412), INDEX(出力表!B:B,12)*AJ412, 0)+IF(ISNUMBER(AM412), INDEX(出力表!B:B,13)*AM412, 0)</f>
        <v>0</v>
      </c>
      <c r="AO412">
        <f>IF(ISNUMBER(F412), INDEX(出力表!B:B,2), 0)+IF(ISNUMBER(I412), INDEX(出力表!B:B,3), 0)+IF(ISNUMBER(L412), INDEX(出力表!B:B,4), 0)+IF(ISNUMBER(O412), INDEX(出力表!B:B,5), 0)+IF(ISNUMBER(R412), INDEX(出力表!B:B,6), 0)+IF(ISNUMBER(U412), INDEX(出力表!B:B,7), 0)+IF(ISNUMBER(X412), INDEX(出力表!B:B,8), 0)+IF(ISNUMBER(AA412), INDEX(出力表!B:B,9), 0)+IF(ISNUMBER(AD412), INDEX(出力表!B:B,10), 0)+IF(ISNUMBER(AG412), INDEX(出力表!B:B,11), 0)+IF(ISNUMBER(AJ412), INDEX(出力表!B:B,12), 0)+IF(ISNUMBER(AM412), INDEX(出力表!B:B,13), 0)</f>
        <v>0</v>
      </c>
      <c r="AP412" t="str">
        <f t="shared" si="6"/>
        <v/>
      </c>
    </row>
    <row r="413" spans="1:42" x14ac:dyDescent="0.2">
      <c r="A413">
        <v>412</v>
      </c>
      <c r="B413">
        <f>IF(UPPER(Settings!B4)="TRUE", 乱数表!$Z413*Settings!B10, 0)</f>
        <v>-4.972678353728039E-2</v>
      </c>
      <c r="C413">
        <f>IF(UPPER(Settings!B4)="TRUE", 乱数表!$AA413*Settings!B11, 0)</f>
        <v>-7.9111500081815181E-2</v>
      </c>
      <c r="D413">
        <f>MIN(100, MAX(0, 100*BETAINV(乱数表!$B413, MAX(0.00000001, (1/(1+EXP(-(INDEX(係数表!G:G,2) + $B413))))*(EXP(INDEX(係数表!H:H,2) + INDEX(係数表!I:I,2)*LN(INDEX(出力表!C:C,2)+1)))), MAX(0.00000001, (1-(1/(1+EXP(-(INDEX(係数表!G:G,2) + $B413)))))*(EXP(INDEX(係数表!H:H,2) + INDEX(係数表!I:I,2)*LN(INDEX(出力表!C:C,2)+1)))))))</f>
        <v>99.587201742059889</v>
      </c>
      <c r="E413" t="e">
        <f>MIN(100, MAX(0, (100*(INDEX(出力表!D:D,2))/(EXP(INDEX(係数表!B:B,2) + $C413) + (INDEX(出力表!D:D,2)))) + (乱数表!$N413*(Settings!B12/(((INDEX(出力表!D:D,2))+1)^INDEX(係数表!E:E,2)*INDEX(係数表!F:F,2))))))</f>
        <v>#VALUE!</v>
      </c>
      <c r="F413" t="e">
        <f>MIN(100, MAX(0, (INDEX(出力表!D:D,2))*D413/MAX(E413, Settings!B3)))</f>
        <v>#VALUE!</v>
      </c>
      <c r="G413">
        <f>MIN(100, MAX(0, 100*BETAINV(乱数表!$C413, MAX(0.00000001, (1/(1+EXP(-(INDEX(係数表!G:G,3) + $B413))))*(EXP(INDEX(係数表!H:H,3) + INDEX(係数表!I:I,3)*LN(INDEX(出力表!C:C,3)+1)))), MAX(0.00000001, (1-(1/(1+EXP(-(INDEX(係数表!G:G,3) + $B413)))))*(EXP(INDEX(係数表!H:H,3) + INDEX(係数表!I:I,3)*LN(INDEX(出力表!C:C,3)+1)))))))</f>
        <v>99.59475034825131</v>
      </c>
      <c r="H413" t="e">
        <f>MIN(100, MAX(0, (100*(INDEX(出力表!D:D,3))/(EXP(INDEX(係数表!B:B,3) + $C413) + (INDEX(出力表!D:D,3)))) + (乱数表!$O413*(Settings!B12/(((INDEX(出力表!D:D,3))+1)^INDEX(係数表!E:E,3)*INDEX(係数表!F:F,3))))))</f>
        <v>#VALUE!</v>
      </c>
      <c r="I413" t="e">
        <f>MIN(100, MAX(0, (INDEX(出力表!D:D,3))*G413/MAX(H413, Settings!B3)))</f>
        <v>#VALUE!</v>
      </c>
      <c r="J413">
        <f>MIN(100, MAX(0, 100*BETAINV(乱数表!$D413, MAX(0.00000001, (1/(1+EXP(-(INDEX(係数表!G:G,4) + $B413))))*(EXP(INDEX(係数表!H:H,4) + INDEX(係数表!I:I,4)*LN(INDEX(出力表!C:C,4)+1)))), MAX(0.00000001, (1-(1/(1+EXP(-(INDEX(係数表!G:G,4) + $B413)))))*(EXP(INDEX(係数表!H:H,4) + INDEX(係数表!I:I,4)*LN(INDEX(出力表!C:C,4)+1)))))))</f>
        <v>96.15061166971654</v>
      </c>
      <c r="K413" t="e">
        <f>MIN(100, MAX(0, (100*(INDEX(出力表!D:D,4))/(EXP(INDEX(係数表!B:B,4) + $C413) + (INDEX(出力表!D:D,4)))) + (乱数表!$P413*(Settings!B12/(((INDEX(出力表!D:D,4))+1)^INDEX(係数表!E:E,4)*INDEX(係数表!F:F,4))))))</f>
        <v>#VALUE!</v>
      </c>
      <c r="L413" t="e">
        <f>MIN(100, MAX(0, (INDEX(出力表!D:D,4))*J413/MAX(K413, Settings!B3)))</f>
        <v>#VALUE!</v>
      </c>
      <c r="M413">
        <f>MIN(100, MAX(0, 100*BETAINV(乱数表!$E413, MAX(0.00000001, (1/(1+EXP(-(INDEX(係数表!G:G,5) + $B413))))*(EXP(INDEX(係数表!H:H,5) + INDEX(係数表!I:I,5)*LN(INDEX(出力表!C:C,5)+1)))), MAX(0.00000001, (1-(1/(1+EXP(-(INDEX(係数表!G:G,5) + $B413)))))*(EXP(INDEX(係数表!H:H,5) + INDEX(係数表!I:I,5)*LN(INDEX(出力表!C:C,5)+1)))))))</f>
        <v>94.052367660853093</v>
      </c>
      <c r="N413" t="e">
        <f>MIN(100, MAX(0, (100*(INDEX(出力表!D:D,5))/(EXP(INDEX(係数表!B:B,5) + $C413) + (INDEX(出力表!D:D,5)))) + (乱数表!$Q413*(Settings!B12/(((INDEX(出力表!D:D,5))+1)^INDEX(係数表!E:E,5)*INDEX(係数表!F:F,5))))))</f>
        <v>#VALUE!</v>
      </c>
      <c r="O413" t="e">
        <f>MIN(100, MAX(0, (INDEX(出力表!D:D,5))*M413/MAX(N413, Settings!B3)))</f>
        <v>#VALUE!</v>
      </c>
      <c r="P413">
        <f>MIN(100, MAX(0, 100*BETAINV(乱数表!$F413, MAX(0.00000001, (1/(1+EXP(-(INDEX(係数表!G:G,6) + $B413))))*(EXP(INDEX(係数表!H:H,6) + INDEX(係数表!I:I,6)*LN(INDEX(出力表!C:C,6)+1)))), MAX(0.00000001, (1-(1/(1+EXP(-(INDEX(係数表!G:G,6) + $B413)))))*(EXP(INDEX(係数表!H:H,6) + INDEX(係数表!I:I,6)*LN(INDEX(出力表!C:C,6)+1)))))))</f>
        <v>83.763215162463496</v>
      </c>
      <c r="Q413" t="e">
        <f>MIN(100, MAX(0, (100*(INDEX(出力表!D:D,6))/(EXP(INDEX(係数表!B:B,6) + $C413) + (INDEX(出力表!D:D,6)))) + (乱数表!$R413*(Settings!B12/(((INDEX(出力表!D:D,6))+1)^INDEX(係数表!E:E,6)*INDEX(係数表!F:F,6))))))</f>
        <v>#VALUE!</v>
      </c>
      <c r="R413" t="e">
        <f>MIN(100, MAX(0, (INDEX(出力表!D:D,6))*P413/MAX(Q413, Settings!B3)))</f>
        <v>#VALUE!</v>
      </c>
      <c r="S413">
        <f>MIN(100, MAX(0, 100*BETAINV(乱数表!$G413, MAX(0.00000001, (1/(1+EXP(-(INDEX(係数表!G:G,7) + $B413))))*(EXP(INDEX(係数表!H:H,7) + INDEX(係数表!I:I,7)*LN(INDEX(出力表!C:C,7)+1)))), MAX(0.00000001, (1-(1/(1+EXP(-(INDEX(係数表!G:G,7) + $B413)))))*(EXP(INDEX(係数表!H:H,7) + INDEX(係数表!I:I,7)*LN(INDEX(出力表!C:C,7)+1)))))))</f>
        <v>99.541570778156625</v>
      </c>
      <c r="T413" t="e">
        <f>MIN(100, MAX(0, (100*(INDEX(出力表!D:D,7))/(EXP(INDEX(係数表!B:B,7) + $C413) + (INDEX(出力表!D:D,7)))) + (乱数表!$S413*(Settings!B12/(((INDEX(出力表!D:D,7))+1)^INDEX(係数表!E:E,7)*INDEX(係数表!F:F,7))))))</f>
        <v>#VALUE!</v>
      </c>
      <c r="U413" t="e">
        <f>MIN(100, MAX(0, (INDEX(出力表!D:D,7))*S413/MAX(T413, Settings!B3)))</f>
        <v>#VALUE!</v>
      </c>
      <c r="V413">
        <f>MIN(100, MAX(0, 100*BETAINV(乱数表!$H413, MAX(0.00000001, (1/(1+EXP(-(INDEX(係数表!G:G,8) + $B413))))*(EXP(INDEX(係数表!H:H,8) + INDEX(係数表!I:I,8)*LN(INDEX(出力表!C:C,8)+1)))), MAX(0.00000001, (1-(1/(1+EXP(-(INDEX(係数表!G:G,8) + $B413)))))*(EXP(INDEX(係数表!H:H,8) + INDEX(係数表!I:I,8)*LN(INDEX(出力表!C:C,8)+1)))))))</f>
        <v>92.03386799028803</v>
      </c>
      <c r="W413" t="e">
        <f>MIN(100, MAX(0, (100*(INDEX(出力表!D:D,8))/(EXP(INDEX(係数表!B:B,8) + $C413) + (INDEX(出力表!D:D,8)))) + (乱数表!$T413*(Settings!B12/(((INDEX(出力表!D:D,8))+1)^INDEX(係数表!E:E,8)*INDEX(係数表!F:F,8))))))</f>
        <v>#VALUE!</v>
      </c>
      <c r="X413" t="e">
        <f>MIN(100, MAX(0, (INDEX(出力表!D:D,8))*V413/MAX(W413, Settings!B3)))</f>
        <v>#VALUE!</v>
      </c>
      <c r="Y413">
        <f>MIN(100, MAX(0, 100*BETAINV(乱数表!$I413, MAX(0.00000001, (1/(1+EXP(-(INDEX(係数表!G:G,9) + $B413))))*(EXP(INDEX(係数表!H:H,9) + INDEX(係数表!I:I,9)*LN(INDEX(出力表!C:C,9)+1)))), MAX(0.00000001, (1-(1/(1+EXP(-(INDEX(係数表!G:G,9) + $B413)))))*(EXP(INDEX(係数表!H:H,9) + INDEX(係数表!I:I,9)*LN(INDEX(出力表!C:C,9)+1)))))))</f>
        <v>72.153589875313941</v>
      </c>
      <c r="Z413" t="e">
        <f>MIN(100, MAX(0, (100*(INDEX(出力表!D:D,9))/(EXP(INDEX(係数表!B:B,9) + $C413) + (INDEX(出力表!D:D,9)))) + (乱数表!$U413*(Settings!B12/(((INDEX(出力表!D:D,9))+1)^INDEX(係数表!E:E,9)*INDEX(係数表!F:F,9))))))</f>
        <v>#VALUE!</v>
      </c>
      <c r="AA413" t="e">
        <f>MIN(100, MAX(0, (INDEX(出力表!D:D,9))*Y413/MAX(Z413, Settings!B3)))</f>
        <v>#VALUE!</v>
      </c>
      <c r="AB413">
        <f>MIN(100, MAX(0, 100*BETAINV(乱数表!$J413, MAX(0.00000001, (1/(1+EXP(-(INDEX(係数表!G:G,10) + $B413))))*(EXP(INDEX(係数表!H:H,10) + INDEX(係数表!I:I,10)*LN(INDEX(出力表!C:C,10)+1)))), MAX(0.00000001, (1-(1/(1+EXP(-(INDEX(係数表!G:G,10) + $B413)))))*(EXP(INDEX(係数表!H:H,10) + INDEX(係数表!I:I,10)*LN(INDEX(出力表!C:C,10)+1)))))))</f>
        <v>96.768760138394001</v>
      </c>
      <c r="AC413" t="e">
        <f>MIN(100, MAX(0, (100*(INDEX(出力表!D:D,10))/(EXP(INDEX(係数表!B:B,10) + $C413) + (INDEX(出力表!D:D,10)))) + (乱数表!$V413*(Settings!B12/(((INDEX(出力表!D:D,10))+1)^INDEX(係数表!E:E,10)*INDEX(係数表!F:F,10))))))</f>
        <v>#VALUE!</v>
      </c>
      <c r="AD413" t="e">
        <f>MIN(100, MAX(0, (INDEX(出力表!D:D,10))*AB413/MAX(AC413, Settings!B3)))</f>
        <v>#VALUE!</v>
      </c>
      <c r="AE413">
        <f>MIN(100, MAX(0, 100*BETAINV(乱数表!$K413, MAX(0.00000001, (1/(1+EXP(-(INDEX(係数表!G:G,11) + $B413))))*(EXP(INDEX(係数表!H:H,11) + INDEX(係数表!I:I,11)*LN(INDEX(出力表!C:C,11)+1)))), MAX(0.00000001, (1-(1/(1+EXP(-(INDEX(係数表!G:G,11) + $B413)))))*(EXP(INDEX(係数表!H:H,11) + INDEX(係数表!I:I,11)*LN(INDEX(出力表!C:C,11)+1)))))))</f>
        <v>96.944090539130826</v>
      </c>
      <c r="AF413" t="e">
        <f>MIN(100, MAX(0, (100*(INDEX(出力表!D:D,11))/(EXP(INDEX(係数表!B:B,11) + $C413) + (INDEX(出力表!D:D,11)))) + (乱数表!$W413*(Settings!B12/(((INDEX(出力表!D:D,11))+1)^INDEX(係数表!E:E,11)*INDEX(係数表!F:F,11))))))</f>
        <v>#VALUE!</v>
      </c>
      <c r="AG413" t="e">
        <f>MIN(100, MAX(0, (INDEX(出力表!D:D,11))*AE413/MAX(AF413, Settings!B3)))</f>
        <v>#VALUE!</v>
      </c>
      <c r="AH413">
        <f>MIN(100, MAX(0, 100*BETAINV(乱数表!$L413, MAX(0.00000001, (1/(1+EXP(-(INDEX(係数表!G:G,12) + $B413))))*(EXP(INDEX(係数表!H:H,12) + INDEX(係数表!I:I,12)*LN(INDEX(出力表!C:C,12)+1)))), MAX(0.00000001, (1-(1/(1+EXP(-(INDEX(係数表!G:G,12) + $B413)))))*(EXP(INDEX(係数表!H:H,12) + INDEX(係数表!I:I,12)*LN(INDEX(出力表!C:C,12)+1)))))))</f>
        <v>99.063903844474879</v>
      </c>
      <c r="AI413" t="e">
        <f>MIN(100, MAX(0, (100*(INDEX(出力表!D:D,12))/(EXP(INDEX(係数表!B:B,12) + $C413) + (INDEX(出力表!D:D,12)))) + (乱数表!$X413*(Settings!B12/(((INDEX(出力表!D:D,12))+1)^INDEX(係数表!E:E,12)*INDEX(係数表!F:F,12))))))</f>
        <v>#VALUE!</v>
      </c>
      <c r="AJ413" t="e">
        <f>MIN(100, MAX(0, (INDEX(出力表!D:D,12))*AH413/MAX(AI413, Settings!B3)))</f>
        <v>#VALUE!</v>
      </c>
      <c r="AK413">
        <f>MIN(100, MAX(0, 100*BETAINV(乱数表!$M413, MAX(0.00000001, (1/(1+EXP(-(INDEX(係数表!G:G,13) + $B413))))*(EXP(INDEX(係数表!H:H,13) + INDEX(係数表!I:I,13)*LN(INDEX(出力表!C:C,13)+1)))), MAX(0.00000001, (1-(1/(1+EXP(-(INDEX(係数表!G:G,13) + $B413)))))*(EXP(INDEX(係数表!H:H,13) + INDEX(係数表!I:I,13)*LN(INDEX(出力表!C:C,13)+1)))))))</f>
        <v>99.546198471977561</v>
      </c>
      <c r="AL413" t="e">
        <f>MIN(100, MAX(0, (100*(INDEX(出力表!D:D,13))/(EXP(INDEX(係数表!B:B,13) + $C413) + (INDEX(出力表!D:D,13)))) + (乱数表!$Y413*(Settings!B12/(((INDEX(出力表!D:D,13))+1)^INDEX(係数表!E:E,13)*INDEX(係数表!F:F,13))))))</f>
        <v>#VALUE!</v>
      </c>
      <c r="AM413" t="e">
        <f>MIN(100, MAX(0, (INDEX(出力表!D:D,13))*AK413/MAX(AL413, Settings!B3)))</f>
        <v>#VALUE!</v>
      </c>
      <c r="AN413">
        <f>IF(ISNUMBER(F413), INDEX(出力表!B:B,2)*F413, 0)+IF(ISNUMBER(I413), INDEX(出力表!B:B,3)*I413, 0)+IF(ISNUMBER(L413), INDEX(出力表!B:B,4)*L413, 0)+IF(ISNUMBER(O413), INDEX(出力表!B:B,5)*O413, 0)+IF(ISNUMBER(R413), INDEX(出力表!B:B,6)*R413, 0)+IF(ISNUMBER(U413), INDEX(出力表!B:B,7)*U413, 0)+IF(ISNUMBER(X413), INDEX(出力表!B:B,8)*X413, 0)+IF(ISNUMBER(AA413), INDEX(出力表!B:B,9)*AA413, 0)+IF(ISNUMBER(AD413), INDEX(出力表!B:B,10)*AD413, 0)+IF(ISNUMBER(AG413), INDEX(出力表!B:B,11)*AG413, 0)+IF(ISNUMBER(AJ413), INDEX(出力表!B:B,12)*AJ413, 0)+IF(ISNUMBER(AM413), INDEX(出力表!B:B,13)*AM413, 0)</f>
        <v>0</v>
      </c>
      <c r="AO413">
        <f>IF(ISNUMBER(F413), INDEX(出力表!B:B,2), 0)+IF(ISNUMBER(I413), INDEX(出力表!B:B,3), 0)+IF(ISNUMBER(L413), INDEX(出力表!B:B,4), 0)+IF(ISNUMBER(O413), INDEX(出力表!B:B,5), 0)+IF(ISNUMBER(R413), INDEX(出力表!B:B,6), 0)+IF(ISNUMBER(U413), INDEX(出力表!B:B,7), 0)+IF(ISNUMBER(X413), INDEX(出力表!B:B,8), 0)+IF(ISNUMBER(AA413), INDEX(出力表!B:B,9), 0)+IF(ISNUMBER(AD413), INDEX(出力表!B:B,10), 0)+IF(ISNUMBER(AG413), INDEX(出力表!B:B,11), 0)+IF(ISNUMBER(AJ413), INDEX(出力表!B:B,12), 0)+IF(ISNUMBER(AM413), INDEX(出力表!B:B,13), 0)</f>
        <v>0</v>
      </c>
      <c r="AP413" t="str">
        <f t="shared" si="6"/>
        <v/>
      </c>
    </row>
    <row r="414" spans="1:42" x14ac:dyDescent="0.2">
      <c r="A414">
        <v>413</v>
      </c>
      <c r="B414">
        <f>IF(UPPER(Settings!B4)="TRUE", 乱数表!$Z414*Settings!B10, 0)</f>
        <v>-8.7143449178958859E-2</v>
      </c>
      <c r="C414">
        <f>IF(UPPER(Settings!B4)="TRUE", 乱数表!$AA414*Settings!B11, 0)</f>
        <v>-8.4289667543734695E-2</v>
      </c>
      <c r="D414">
        <f>MIN(100, MAX(0, 100*BETAINV(乱数表!$B414, MAX(0.00000001, (1/(1+EXP(-(INDEX(係数表!G:G,2) + $B414))))*(EXP(INDEX(係数表!H:H,2) + INDEX(係数表!I:I,2)*LN(INDEX(出力表!C:C,2)+1)))), MAX(0.00000001, (1-(1/(1+EXP(-(INDEX(係数表!G:G,2) + $B414)))))*(EXP(INDEX(係数表!H:H,2) + INDEX(係数表!I:I,2)*LN(INDEX(出力表!C:C,2)+1)))))))</f>
        <v>82.778735234615439</v>
      </c>
      <c r="E414" t="e">
        <f>MIN(100, MAX(0, (100*(INDEX(出力表!D:D,2))/(EXP(INDEX(係数表!B:B,2) + $C414) + (INDEX(出力表!D:D,2)))) + (乱数表!$N414*(Settings!B12/(((INDEX(出力表!D:D,2))+1)^INDEX(係数表!E:E,2)*INDEX(係数表!F:F,2))))))</f>
        <v>#VALUE!</v>
      </c>
      <c r="F414" t="e">
        <f>MIN(100, MAX(0, (INDEX(出力表!D:D,2))*D414/MAX(E414, Settings!B3)))</f>
        <v>#VALUE!</v>
      </c>
      <c r="G414">
        <f>MIN(100, MAX(0, 100*BETAINV(乱数表!$C414, MAX(0.00000001, (1/(1+EXP(-(INDEX(係数表!G:G,3) + $B414))))*(EXP(INDEX(係数表!H:H,3) + INDEX(係数表!I:I,3)*LN(INDEX(出力表!C:C,3)+1)))), MAX(0.00000001, (1-(1/(1+EXP(-(INDEX(係数表!G:G,3) + $B414)))))*(EXP(INDEX(係数表!H:H,3) + INDEX(係数表!I:I,3)*LN(INDEX(出力表!C:C,3)+1)))))))</f>
        <v>94.08382809556069</v>
      </c>
      <c r="H414" t="e">
        <f>MIN(100, MAX(0, (100*(INDEX(出力表!D:D,3))/(EXP(INDEX(係数表!B:B,3) + $C414) + (INDEX(出力表!D:D,3)))) + (乱数表!$O414*(Settings!B12/(((INDEX(出力表!D:D,3))+1)^INDEX(係数表!E:E,3)*INDEX(係数表!F:F,3))))))</f>
        <v>#VALUE!</v>
      </c>
      <c r="I414" t="e">
        <f>MIN(100, MAX(0, (INDEX(出力表!D:D,3))*G414/MAX(H414, Settings!B3)))</f>
        <v>#VALUE!</v>
      </c>
      <c r="J414">
        <f>MIN(100, MAX(0, 100*BETAINV(乱数表!$D414, MAX(0.00000001, (1/(1+EXP(-(INDEX(係数表!G:G,4) + $B414))))*(EXP(INDEX(係数表!H:H,4) + INDEX(係数表!I:I,4)*LN(INDEX(出力表!C:C,4)+1)))), MAX(0.00000001, (1-(1/(1+EXP(-(INDEX(係数表!G:G,4) + $B414)))))*(EXP(INDEX(係数表!H:H,4) + INDEX(係数表!I:I,4)*LN(INDEX(出力表!C:C,4)+1)))))))</f>
        <v>72.124089863386757</v>
      </c>
      <c r="K414" t="e">
        <f>MIN(100, MAX(0, (100*(INDEX(出力表!D:D,4))/(EXP(INDEX(係数表!B:B,4) + $C414) + (INDEX(出力表!D:D,4)))) + (乱数表!$P414*(Settings!B12/(((INDEX(出力表!D:D,4))+1)^INDEX(係数表!E:E,4)*INDEX(係数表!F:F,4))))))</f>
        <v>#VALUE!</v>
      </c>
      <c r="L414" t="e">
        <f>MIN(100, MAX(0, (INDEX(出力表!D:D,4))*J414/MAX(K414, Settings!B3)))</f>
        <v>#VALUE!</v>
      </c>
      <c r="M414">
        <f>MIN(100, MAX(0, 100*BETAINV(乱数表!$E414, MAX(0.00000001, (1/(1+EXP(-(INDEX(係数表!G:G,5) + $B414))))*(EXP(INDEX(係数表!H:H,5) + INDEX(係数表!I:I,5)*LN(INDEX(出力表!C:C,5)+1)))), MAX(0.00000001, (1-(1/(1+EXP(-(INDEX(係数表!G:G,5) + $B414)))))*(EXP(INDEX(係数表!H:H,5) + INDEX(係数表!I:I,5)*LN(INDEX(出力表!C:C,5)+1)))))))</f>
        <v>89.521509250881692</v>
      </c>
      <c r="N414" t="e">
        <f>MIN(100, MAX(0, (100*(INDEX(出力表!D:D,5))/(EXP(INDEX(係数表!B:B,5) + $C414) + (INDEX(出力表!D:D,5)))) + (乱数表!$Q414*(Settings!B12/(((INDEX(出力表!D:D,5))+1)^INDEX(係数表!E:E,5)*INDEX(係数表!F:F,5))))))</f>
        <v>#VALUE!</v>
      </c>
      <c r="O414" t="e">
        <f>MIN(100, MAX(0, (INDEX(出力表!D:D,5))*M414/MAX(N414, Settings!B3)))</f>
        <v>#VALUE!</v>
      </c>
      <c r="P414">
        <f>MIN(100, MAX(0, 100*BETAINV(乱数表!$F414, MAX(0.00000001, (1/(1+EXP(-(INDEX(係数表!G:G,6) + $B414))))*(EXP(INDEX(係数表!H:H,6) + INDEX(係数表!I:I,6)*LN(INDEX(出力表!C:C,6)+1)))), MAX(0.00000001, (1-(1/(1+EXP(-(INDEX(係数表!G:G,6) + $B414)))))*(EXP(INDEX(係数表!H:H,6) + INDEX(係数表!I:I,6)*LN(INDEX(出力表!C:C,6)+1)))))))</f>
        <v>97.341997320568723</v>
      </c>
      <c r="Q414" t="e">
        <f>MIN(100, MAX(0, (100*(INDEX(出力表!D:D,6))/(EXP(INDEX(係数表!B:B,6) + $C414) + (INDEX(出力表!D:D,6)))) + (乱数表!$R414*(Settings!B12/(((INDEX(出力表!D:D,6))+1)^INDEX(係数表!E:E,6)*INDEX(係数表!F:F,6))))))</f>
        <v>#VALUE!</v>
      </c>
      <c r="R414" t="e">
        <f>MIN(100, MAX(0, (INDEX(出力表!D:D,6))*P414/MAX(Q414, Settings!B3)))</f>
        <v>#VALUE!</v>
      </c>
      <c r="S414">
        <f>MIN(100, MAX(0, 100*BETAINV(乱数表!$G414, MAX(0.00000001, (1/(1+EXP(-(INDEX(係数表!G:G,7) + $B414))))*(EXP(INDEX(係数表!H:H,7) + INDEX(係数表!I:I,7)*LN(INDEX(出力表!C:C,7)+1)))), MAX(0.00000001, (1-(1/(1+EXP(-(INDEX(係数表!G:G,7) + $B414)))))*(EXP(INDEX(係数表!H:H,7) + INDEX(係数表!I:I,7)*LN(INDEX(出力表!C:C,7)+1)))))))</f>
        <v>96.516090479992272</v>
      </c>
      <c r="T414" t="e">
        <f>MIN(100, MAX(0, (100*(INDEX(出力表!D:D,7))/(EXP(INDEX(係数表!B:B,7) + $C414) + (INDEX(出力表!D:D,7)))) + (乱数表!$S414*(Settings!B12/(((INDEX(出力表!D:D,7))+1)^INDEX(係数表!E:E,7)*INDEX(係数表!F:F,7))))))</f>
        <v>#VALUE!</v>
      </c>
      <c r="U414" t="e">
        <f>MIN(100, MAX(0, (INDEX(出力表!D:D,7))*S414/MAX(T414, Settings!B3)))</f>
        <v>#VALUE!</v>
      </c>
      <c r="V414">
        <f>MIN(100, MAX(0, 100*BETAINV(乱数表!$H414, MAX(0.00000001, (1/(1+EXP(-(INDEX(係数表!G:G,8) + $B414))))*(EXP(INDEX(係数表!H:H,8) + INDEX(係数表!I:I,8)*LN(INDEX(出力表!C:C,8)+1)))), MAX(0.00000001, (1-(1/(1+EXP(-(INDEX(係数表!G:G,8) + $B414)))))*(EXP(INDEX(係数表!H:H,8) + INDEX(係数表!I:I,8)*LN(INDEX(出力表!C:C,8)+1)))))))</f>
        <v>83.421479071350888</v>
      </c>
      <c r="W414" t="e">
        <f>MIN(100, MAX(0, (100*(INDEX(出力表!D:D,8))/(EXP(INDEX(係数表!B:B,8) + $C414) + (INDEX(出力表!D:D,8)))) + (乱数表!$T414*(Settings!B12/(((INDEX(出力表!D:D,8))+1)^INDEX(係数表!E:E,8)*INDEX(係数表!F:F,8))))))</f>
        <v>#VALUE!</v>
      </c>
      <c r="X414" t="e">
        <f>MIN(100, MAX(0, (INDEX(出力表!D:D,8))*V414/MAX(W414, Settings!B3)))</f>
        <v>#VALUE!</v>
      </c>
      <c r="Y414">
        <f>MIN(100, MAX(0, 100*BETAINV(乱数表!$I414, MAX(0.00000001, (1/(1+EXP(-(INDEX(係数表!G:G,9) + $B414))))*(EXP(INDEX(係数表!H:H,9) + INDEX(係数表!I:I,9)*LN(INDEX(出力表!C:C,9)+1)))), MAX(0.00000001, (1-(1/(1+EXP(-(INDEX(係数表!G:G,9) + $B414)))))*(EXP(INDEX(係数表!H:H,9) + INDEX(係数表!I:I,9)*LN(INDEX(出力表!C:C,9)+1)))))))</f>
        <v>90.913445192110103</v>
      </c>
      <c r="Z414" t="e">
        <f>MIN(100, MAX(0, (100*(INDEX(出力表!D:D,9))/(EXP(INDEX(係数表!B:B,9) + $C414) + (INDEX(出力表!D:D,9)))) + (乱数表!$U414*(Settings!B12/(((INDEX(出力表!D:D,9))+1)^INDEX(係数表!E:E,9)*INDEX(係数表!F:F,9))))))</f>
        <v>#VALUE!</v>
      </c>
      <c r="AA414" t="e">
        <f>MIN(100, MAX(0, (INDEX(出力表!D:D,9))*Y414/MAX(Z414, Settings!B3)))</f>
        <v>#VALUE!</v>
      </c>
      <c r="AB414">
        <f>MIN(100, MAX(0, 100*BETAINV(乱数表!$J414, MAX(0.00000001, (1/(1+EXP(-(INDEX(係数表!G:G,10) + $B414))))*(EXP(INDEX(係数表!H:H,10) + INDEX(係数表!I:I,10)*LN(INDEX(出力表!C:C,10)+1)))), MAX(0.00000001, (1-(1/(1+EXP(-(INDEX(係数表!G:G,10) + $B414)))))*(EXP(INDEX(係数表!H:H,10) + INDEX(係数表!I:I,10)*LN(INDEX(出力表!C:C,10)+1)))))))</f>
        <v>82.552193815909249</v>
      </c>
      <c r="AC414" t="e">
        <f>MIN(100, MAX(0, (100*(INDEX(出力表!D:D,10))/(EXP(INDEX(係数表!B:B,10) + $C414) + (INDEX(出力表!D:D,10)))) + (乱数表!$V414*(Settings!B12/(((INDEX(出力表!D:D,10))+1)^INDEX(係数表!E:E,10)*INDEX(係数表!F:F,10))))))</f>
        <v>#VALUE!</v>
      </c>
      <c r="AD414" t="e">
        <f>MIN(100, MAX(0, (INDEX(出力表!D:D,10))*AB414/MAX(AC414, Settings!B3)))</f>
        <v>#VALUE!</v>
      </c>
      <c r="AE414">
        <f>MIN(100, MAX(0, 100*BETAINV(乱数表!$K414, MAX(0.00000001, (1/(1+EXP(-(INDEX(係数表!G:G,11) + $B414))))*(EXP(INDEX(係数表!H:H,11) + INDEX(係数表!I:I,11)*LN(INDEX(出力表!C:C,11)+1)))), MAX(0.00000001, (1-(1/(1+EXP(-(INDEX(係数表!G:G,11) + $B414)))))*(EXP(INDEX(係数表!H:H,11) + INDEX(係数表!I:I,11)*LN(INDEX(出力表!C:C,11)+1)))))))</f>
        <v>93.920106076551747</v>
      </c>
      <c r="AF414" t="e">
        <f>MIN(100, MAX(0, (100*(INDEX(出力表!D:D,11))/(EXP(INDEX(係数表!B:B,11) + $C414) + (INDEX(出力表!D:D,11)))) + (乱数表!$W414*(Settings!B12/(((INDEX(出力表!D:D,11))+1)^INDEX(係数表!E:E,11)*INDEX(係数表!F:F,11))))))</f>
        <v>#VALUE!</v>
      </c>
      <c r="AG414" t="e">
        <f>MIN(100, MAX(0, (INDEX(出力表!D:D,11))*AE414/MAX(AF414, Settings!B3)))</f>
        <v>#VALUE!</v>
      </c>
      <c r="AH414">
        <f>MIN(100, MAX(0, 100*BETAINV(乱数表!$L414, MAX(0.00000001, (1/(1+EXP(-(INDEX(係数表!G:G,12) + $B414))))*(EXP(INDEX(係数表!H:H,12) + INDEX(係数表!I:I,12)*LN(INDEX(出力表!C:C,12)+1)))), MAX(0.00000001, (1-(1/(1+EXP(-(INDEX(係数表!G:G,12) + $B414)))))*(EXP(INDEX(係数表!H:H,12) + INDEX(係数表!I:I,12)*LN(INDEX(出力表!C:C,12)+1)))))))</f>
        <v>87.776931403341436</v>
      </c>
      <c r="AI414" t="e">
        <f>MIN(100, MAX(0, (100*(INDEX(出力表!D:D,12))/(EXP(INDEX(係数表!B:B,12) + $C414) + (INDEX(出力表!D:D,12)))) + (乱数表!$X414*(Settings!B12/(((INDEX(出力表!D:D,12))+1)^INDEX(係数表!E:E,12)*INDEX(係数表!F:F,12))))))</f>
        <v>#VALUE!</v>
      </c>
      <c r="AJ414" t="e">
        <f>MIN(100, MAX(0, (INDEX(出力表!D:D,12))*AH414/MAX(AI414, Settings!B3)))</f>
        <v>#VALUE!</v>
      </c>
      <c r="AK414">
        <f>MIN(100, MAX(0, 100*BETAINV(乱数表!$M414, MAX(0.00000001, (1/(1+EXP(-(INDEX(係数表!G:G,13) + $B414))))*(EXP(INDEX(係数表!H:H,13) + INDEX(係数表!I:I,13)*LN(INDEX(出力表!C:C,13)+1)))), MAX(0.00000001, (1-(1/(1+EXP(-(INDEX(係数表!G:G,13) + $B414)))))*(EXP(INDEX(係数表!H:H,13) + INDEX(係数表!I:I,13)*LN(INDEX(出力表!C:C,13)+1)))))))</f>
        <v>92.073017299634401</v>
      </c>
      <c r="AL414" t="e">
        <f>MIN(100, MAX(0, (100*(INDEX(出力表!D:D,13))/(EXP(INDEX(係数表!B:B,13) + $C414) + (INDEX(出力表!D:D,13)))) + (乱数表!$Y414*(Settings!B12/(((INDEX(出力表!D:D,13))+1)^INDEX(係数表!E:E,13)*INDEX(係数表!F:F,13))))))</f>
        <v>#VALUE!</v>
      </c>
      <c r="AM414" t="e">
        <f>MIN(100, MAX(0, (INDEX(出力表!D:D,13))*AK414/MAX(AL414, Settings!B3)))</f>
        <v>#VALUE!</v>
      </c>
      <c r="AN414">
        <f>IF(ISNUMBER(F414), INDEX(出力表!B:B,2)*F414, 0)+IF(ISNUMBER(I414), INDEX(出力表!B:B,3)*I414, 0)+IF(ISNUMBER(L414), INDEX(出力表!B:B,4)*L414, 0)+IF(ISNUMBER(O414), INDEX(出力表!B:B,5)*O414, 0)+IF(ISNUMBER(R414), INDEX(出力表!B:B,6)*R414, 0)+IF(ISNUMBER(U414), INDEX(出力表!B:B,7)*U414, 0)+IF(ISNUMBER(X414), INDEX(出力表!B:B,8)*X414, 0)+IF(ISNUMBER(AA414), INDEX(出力表!B:B,9)*AA414, 0)+IF(ISNUMBER(AD414), INDEX(出力表!B:B,10)*AD414, 0)+IF(ISNUMBER(AG414), INDEX(出力表!B:B,11)*AG414, 0)+IF(ISNUMBER(AJ414), INDEX(出力表!B:B,12)*AJ414, 0)+IF(ISNUMBER(AM414), INDEX(出力表!B:B,13)*AM414, 0)</f>
        <v>0</v>
      </c>
      <c r="AO414">
        <f>IF(ISNUMBER(F414), INDEX(出力表!B:B,2), 0)+IF(ISNUMBER(I414), INDEX(出力表!B:B,3), 0)+IF(ISNUMBER(L414), INDEX(出力表!B:B,4), 0)+IF(ISNUMBER(O414), INDEX(出力表!B:B,5), 0)+IF(ISNUMBER(R414), INDEX(出力表!B:B,6), 0)+IF(ISNUMBER(U414), INDEX(出力表!B:B,7), 0)+IF(ISNUMBER(X414), INDEX(出力表!B:B,8), 0)+IF(ISNUMBER(AA414), INDEX(出力表!B:B,9), 0)+IF(ISNUMBER(AD414), INDEX(出力表!B:B,10), 0)+IF(ISNUMBER(AG414), INDEX(出力表!B:B,11), 0)+IF(ISNUMBER(AJ414), INDEX(出力表!B:B,12), 0)+IF(ISNUMBER(AM414), INDEX(出力表!B:B,13), 0)</f>
        <v>0</v>
      </c>
      <c r="AP414" t="str">
        <f t="shared" si="6"/>
        <v/>
      </c>
    </row>
    <row r="415" spans="1:42" x14ac:dyDescent="0.2">
      <c r="A415">
        <v>414</v>
      </c>
      <c r="B415">
        <f>IF(UPPER(Settings!B4)="TRUE", 乱数表!$Z415*Settings!B10, 0)</f>
        <v>8.618791121675963E-2</v>
      </c>
      <c r="C415">
        <f>IF(UPPER(Settings!B4)="TRUE", 乱数表!$AA415*Settings!B11, 0)</f>
        <v>-3.9294029486719638E-2</v>
      </c>
      <c r="D415">
        <f>MIN(100, MAX(0, 100*BETAINV(乱数表!$B415, MAX(0.00000001, (1/(1+EXP(-(INDEX(係数表!G:G,2) + $B415))))*(EXP(INDEX(係数表!H:H,2) + INDEX(係数表!I:I,2)*LN(INDEX(出力表!C:C,2)+1)))), MAX(0.00000001, (1-(1/(1+EXP(-(INDEX(係数表!G:G,2) + $B415)))))*(EXP(INDEX(係数表!H:H,2) + INDEX(係数表!I:I,2)*LN(INDEX(出力表!C:C,2)+1)))))))</f>
        <v>96.175258078584108</v>
      </c>
      <c r="E415" t="e">
        <f>MIN(100, MAX(0, (100*(INDEX(出力表!D:D,2))/(EXP(INDEX(係数表!B:B,2) + $C415) + (INDEX(出力表!D:D,2)))) + (乱数表!$N415*(Settings!B12/(((INDEX(出力表!D:D,2))+1)^INDEX(係数表!E:E,2)*INDEX(係数表!F:F,2))))))</f>
        <v>#VALUE!</v>
      </c>
      <c r="F415" t="e">
        <f>MIN(100, MAX(0, (INDEX(出力表!D:D,2))*D415/MAX(E415, Settings!B3)))</f>
        <v>#VALUE!</v>
      </c>
      <c r="G415">
        <f>MIN(100, MAX(0, 100*BETAINV(乱数表!$C415, MAX(0.00000001, (1/(1+EXP(-(INDEX(係数表!G:G,3) + $B415))))*(EXP(INDEX(係数表!H:H,3) + INDEX(係数表!I:I,3)*LN(INDEX(出力表!C:C,3)+1)))), MAX(0.00000001, (1-(1/(1+EXP(-(INDEX(係数表!G:G,3) + $B415)))))*(EXP(INDEX(係数表!H:H,3) + INDEX(係数表!I:I,3)*LN(INDEX(出力表!C:C,3)+1)))))))</f>
        <v>74.821149916958547</v>
      </c>
      <c r="H415" t="e">
        <f>MIN(100, MAX(0, (100*(INDEX(出力表!D:D,3))/(EXP(INDEX(係数表!B:B,3) + $C415) + (INDEX(出力表!D:D,3)))) + (乱数表!$O415*(Settings!B12/(((INDEX(出力表!D:D,3))+1)^INDEX(係数表!E:E,3)*INDEX(係数表!F:F,3))))))</f>
        <v>#VALUE!</v>
      </c>
      <c r="I415" t="e">
        <f>MIN(100, MAX(0, (INDEX(出力表!D:D,3))*G415/MAX(H415, Settings!B3)))</f>
        <v>#VALUE!</v>
      </c>
      <c r="J415">
        <f>MIN(100, MAX(0, 100*BETAINV(乱数表!$D415, MAX(0.00000001, (1/(1+EXP(-(INDEX(係数表!G:G,4) + $B415))))*(EXP(INDEX(係数表!H:H,4) + INDEX(係数表!I:I,4)*LN(INDEX(出力表!C:C,4)+1)))), MAX(0.00000001, (1-(1/(1+EXP(-(INDEX(係数表!G:G,4) + $B415)))))*(EXP(INDEX(係数表!H:H,4) + INDEX(係数表!I:I,4)*LN(INDEX(出力表!C:C,4)+1)))))))</f>
        <v>42.179643438016114</v>
      </c>
      <c r="K415" t="e">
        <f>MIN(100, MAX(0, (100*(INDEX(出力表!D:D,4))/(EXP(INDEX(係数表!B:B,4) + $C415) + (INDEX(出力表!D:D,4)))) + (乱数表!$P415*(Settings!B12/(((INDEX(出力表!D:D,4))+1)^INDEX(係数表!E:E,4)*INDEX(係数表!F:F,4))))))</f>
        <v>#VALUE!</v>
      </c>
      <c r="L415" t="e">
        <f>MIN(100, MAX(0, (INDEX(出力表!D:D,4))*J415/MAX(K415, Settings!B3)))</f>
        <v>#VALUE!</v>
      </c>
      <c r="M415">
        <f>MIN(100, MAX(0, 100*BETAINV(乱数表!$E415, MAX(0.00000001, (1/(1+EXP(-(INDEX(係数表!G:G,5) + $B415))))*(EXP(INDEX(係数表!H:H,5) + INDEX(係数表!I:I,5)*LN(INDEX(出力表!C:C,5)+1)))), MAX(0.00000001, (1-(1/(1+EXP(-(INDEX(係数表!G:G,5) + $B415)))))*(EXP(INDEX(係数表!H:H,5) + INDEX(係数表!I:I,5)*LN(INDEX(出力表!C:C,5)+1)))))))</f>
        <v>99.538375656362902</v>
      </c>
      <c r="N415" t="e">
        <f>MIN(100, MAX(0, (100*(INDEX(出力表!D:D,5))/(EXP(INDEX(係数表!B:B,5) + $C415) + (INDEX(出力表!D:D,5)))) + (乱数表!$Q415*(Settings!B12/(((INDEX(出力表!D:D,5))+1)^INDEX(係数表!E:E,5)*INDEX(係数表!F:F,5))))))</f>
        <v>#VALUE!</v>
      </c>
      <c r="O415" t="e">
        <f>MIN(100, MAX(0, (INDEX(出力表!D:D,5))*M415/MAX(N415, Settings!B3)))</f>
        <v>#VALUE!</v>
      </c>
      <c r="P415">
        <f>MIN(100, MAX(0, 100*BETAINV(乱数表!$F415, MAX(0.00000001, (1/(1+EXP(-(INDEX(係数表!G:G,6) + $B415))))*(EXP(INDEX(係数表!H:H,6) + INDEX(係数表!I:I,6)*LN(INDEX(出力表!C:C,6)+1)))), MAX(0.00000001, (1-(1/(1+EXP(-(INDEX(係数表!G:G,6) + $B415)))))*(EXP(INDEX(係数表!H:H,6) + INDEX(係数表!I:I,6)*LN(INDEX(出力表!C:C,6)+1)))))))</f>
        <v>79.486597368395749</v>
      </c>
      <c r="Q415" t="e">
        <f>MIN(100, MAX(0, (100*(INDEX(出力表!D:D,6))/(EXP(INDEX(係数表!B:B,6) + $C415) + (INDEX(出力表!D:D,6)))) + (乱数表!$R415*(Settings!B12/(((INDEX(出力表!D:D,6))+1)^INDEX(係数表!E:E,6)*INDEX(係数表!F:F,6))))))</f>
        <v>#VALUE!</v>
      </c>
      <c r="R415" t="e">
        <f>MIN(100, MAX(0, (INDEX(出力表!D:D,6))*P415/MAX(Q415, Settings!B3)))</f>
        <v>#VALUE!</v>
      </c>
      <c r="S415">
        <f>MIN(100, MAX(0, 100*BETAINV(乱数表!$G415, MAX(0.00000001, (1/(1+EXP(-(INDEX(係数表!G:G,7) + $B415))))*(EXP(INDEX(係数表!H:H,7) + INDEX(係数表!I:I,7)*LN(INDEX(出力表!C:C,7)+1)))), MAX(0.00000001, (1-(1/(1+EXP(-(INDEX(係数表!G:G,7) + $B415)))))*(EXP(INDEX(係数表!H:H,7) + INDEX(係数表!I:I,7)*LN(INDEX(出力表!C:C,7)+1)))))))</f>
        <v>94.347441234893353</v>
      </c>
      <c r="T415" t="e">
        <f>MIN(100, MAX(0, (100*(INDEX(出力表!D:D,7))/(EXP(INDEX(係数表!B:B,7) + $C415) + (INDEX(出力表!D:D,7)))) + (乱数表!$S415*(Settings!B12/(((INDEX(出力表!D:D,7))+1)^INDEX(係数表!E:E,7)*INDEX(係数表!F:F,7))))))</f>
        <v>#VALUE!</v>
      </c>
      <c r="U415" t="e">
        <f>MIN(100, MAX(0, (INDEX(出力表!D:D,7))*S415/MAX(T415, Settings!B3)))</f>
        <v>#VALUE!</v>
      </c>
      <c r="V415">
        <f>MIN(100, MAX(0, 100*BETAINV(乱数表!$H415, MAX(0.00000001, (1/(1+EXP(-(INDEX(係数表!G:G,8) + $B415))))*(EXP(INDEX(係数表!H:H,8) + INDEX(係数表!I:I,8)*LN(INDEX(出力表!C:C,8)+1)))), MAX(0.00000001, (1-(1/(1+EXP(-(INDEX(係数表!G:G,8) + $B415)))))*(EXP(INDEX(係数表!H:H,8) + INDEX(係数表!I:I,8)*LN(INDEX(出力表!C:C,8)+1)))))))</f>
        <v>78.533220447834751</v>
      </c>
      <c r="W415" t="e">
        <f>MIN(100, MAX(0, (100*(INDEX(出力表!D:D,8))/(EXP(INDEX(係数表!B:B,8) + $C415) + (INDEX(出力表!D:D,8)))) + (乱数表!$T415*(Settings!B12/(((INDEX(出力表!D:D,8))+1)^INDEX(係数表!E:E,8)*INDEX(係数表!F:F,8))))))</f>
        <v>#VALUE!</v>
      </c>
      <c r="X415" t="e">
        <f>MIN(100, MAX(0, (INDEX(出力表!D:D,8))*V415/MAX(W415, Settings!B3)))</f>
        <v>#VALUE!</v>
      </c>
      <c r="Y415">
        <f>MIN(100, MAX(0, 100*BETAINV(乱数表!$I415, MAX(0.00000001, (1/(1+EXP(-(INDEX(係数表!G:G,9) + $B415))))*(EXP(INDEX(係数表!H:H,9) + INDEX(係数表!I:I,9)*LN(INDEX(出力表!C:C,9)+1)))), MAX(0.00000001, (1-(1/(1+EXP(-(INDEX(係数表!G:G,9) + $B415)))))*(EXP(INDEX(係数表!H:H,9) + INDEX(係数表!I:I,9)*LN(INDEX(出力表!C:C,9)+1)))))))</f>
        <v>88.409871586241252</v>
      </c>
      <c r="Z415" t="e">
        <f>MIN(100, MAX(0, (100*(INDEX(出力表!D:D,9))/(EXP(INDEX(係数表!B:B,9) + $C415) + (INDEX(出力表!D:D,9)))) + (乱数表!$U415*(Settings!B12/(((INDEX(出力表!D:D,9))+1)^INDEX(係数表!E:E,9)*INDEX(係数表!F:F,9))))))</f>
        <v>#VALUE!</v>
      </c>
      <c r="AA415" t="e">
        <f>MIN(100, MAX(0, (INDEX(出力表!D:D,9))*Y415/MAX(Z415, Settings!B3)))</f>
        <v>#VALUE!</v>
      </c>
      <c r="AB415">
        <f>MIN(100, MAX(0, 100*BETAINV(乱数表!$J415, MAX(0.00000001, (1/(1+EXP(-(INDEX(係数表!G:G,10) + $B415))))*(EXP(INDEX(係数表!H:H,10) + INDEX(係数表!I:I,10)*LN(INDEX(出力表!C:C,10)+1)))), MAX(0.00000001, (1-(1/(1+EXP(-(INDEX(係数表!G:G,10) + $B415)))))*(EXP(INDEX(係数表!H:H,10) + INDEX(係数表!I:I,10)*LN(INDEX(出力表!C:C,10)+1)))))))</f>
        <v>98.836741515281275</v>
      </c>
      <c r="AC415" t="e">
        <f>MIN(100, MAX(0, (100*(INDEX(出力表!D:D,10))/(EXP(INDEX(係数表!B:B,10) + $C415) + (INDEX(出力表!D:D,10)))) + (乱数表!$V415*(Settings!B12/(((INDEX(出力表!D:D,10))+1)^INDEX(係数表!E:E,10)*INDEX(係数表!F:F,10))))))</f>
        <v>#VALUE!</v>
      </c>
      <c r="AD415" t="e">
        <f>MIN(100, MAX(0, (INDEX(出力表!D:D,10))*AB415/MAX(AC415, Settings!B3)))</f>
        <v>#VALUE!</v>
      </c>
      <c r="AE415">
        <f>MIN(100, MAX(0, 100*BETAINV(乱数表!$K415, MAX(0.00000001, (1/(1+EXP(-(INDEX(係数表!G:G,11) + $B415))))*(EXP(INDEX(係数表!H:H,11) + INDEX(係数表!I:I,11)*LN(INDEX(出力表!C:C,11)+1)))), MAX(0.00000001, (1-(1/(1+EXP(-(INDEX(係数表!G:G,11) + $B415)))))*(EXP(INDEX(係数表!H:H,11) + INDEX(係数表!I:I,11)*LN(INDEX(出力表!C:C,11)+1)))))))</f>
        <v>99.835214117604195</v>
      </c>
      <c r="AF415" t="e">
        <f>MIN(100, MAX(0, (100*(INDEX(出力表!D:D,11))/(EXP(INDEX(係数表!B:B,11) + $C415) + (INDEX(出力表!D:D,11)))) + (乱数表!$W415*(Settings!B12/(((INDEX(出力表!D:D,11))+1)^INDEX(係数表!E:E,11)*INDEX(係数表!F:F,11))))))</f>
        <v>#VALUE!</v>
      </c>
      <c r="AG415" t="e">
        <f>MIN(100, MAX(0, (INDEX(出力表!D:D,11))*AE415/MAX(AF415, Settings!B3)))</f>
        <v>#VALUE!</v>
      </c>
      <c r="AH415">
        <f>MIN(100, MAX(0, 100*BETAINV(乱数表!$L415, MAX(0.00000001, (1/(1+EXP(-(INDEX(係数表!G:G,12) + $B415))))*(EXP(INDEX(係数表!H:H,12) + INDEX(係数表!I:I,12)*LN(INDEX(出力表!C:C,12)+1)))), MAX(0.00000001, (1-(1/(1+EXP(-(INDEX(係数表!G:G,12) + $B415)))))*(EXP(INDEX(係数表!H:H,12) + INDEX(係数表!I:I,12)*LN(INDEX(出力表!C:C,12)+1)))))))</f>
        <v>82.55722466282424</v>
      </c>
      <c r="AI415" t="e">
        <f>MIN(100, MAX(0, (100*(INDEX(出力表!D:D,12))/(EXP(INDEX(係数表!B:B,12) + $C415) + (INDEX(出力表!D:D,12)))) + (乱数表!$X415*(Settings!B12/(((INDEX(出力表!D:D,12))+1)^INDEX(係数表!E:E,12)*INDEX(係数表!F:F,12))))))</f>
        <v>#VALUE!</v>
      </c>
      <c r="AJ415" t="e">
        <f>MIN(100, MAX(0, (INDEX(出力表!D:D,12))*AH415/MAX(AI415, Settings!B3)))</f>
        <v>#VALUE!</v>
      </c>
      <c r="AK415">
        <f>MIN(100, MAX(0, 100*BETAINV(乱数表!$M415, MAX(0.00000001, (1/(1+EXP(-(INDEX(係数表!G:G,13) + $B415))))*(EXP(INDEX(係数表!H:H,13) + INDEX(係数表!I:I,13)*LN(INDEX(出力表!C:C,13)+1)))), MAX(0.00000001, (1-(1/(1+EXP(-(INDEX(係数表!G:G,13) + $B415)))))*(EXP(INDEX(係数表!H:H,13) + INDEX(係数表!I:I,13)*LN(INDEX(出力表!C:C,13)+1)))))))</f>
        <v>90.438327883612473</v>
      </c>
      <c r="AL415" t="e">
        <f>MIN(100, MAX(0, (100*(INDEX(出力表!D:D,13))/(EXP(INDEX(係数表!B:B,13) + $C415) + (INDEX(出力表!D:D,13)))) + (乱数表!$Y415*(Settings!B12/(((INDEX(出力表!D:D,13))+1)^INDEX(係数表!E:E,13)*INDEX(係数表!F:F,13))))))</f>
        <v>#VALUE!</v>
      </c>
      <c r="AM415" t="e">
        <f>MIN(100, MAX(0, (INDEX(出力表!D:D,13))*AK415/MAX(AL415, Settings!B3)))</f>
        <v>#VALUE!</v>
      </c>
      <c r="AN415">
        <f>IF(ISNUMBER(F415), INDEX(出力表!B:B,2)*F415, 0)+IF(ISNUMBER(I415), INDEX(出力表!B:B,3)*I415, 0)+IF(ISNUMBER(L415), INDEX(出力表!B:B,4)*L415, 0)+IF(ISNUMBER(O415), INDEX(出力表!B:B,5)*O415, 0)+IF(ISNUMBER(R415), INDEX(出力表!B:B,6)*R415, 0)+IF(ISNUMBER(U415), INDEX(出力表!B:B,7)*U415, 0)+IF(ISNUMBER(X415), INDEX(出力表!B:B,8)*X415, 0)+IF(ISNUMBER(AA415), INDEX(出力表!B:B,9)*AA415, 0)+IF(ISNUMBER(AD415), INDEX(出力表!B:B,10)*AD415, 0)+IF(ISNUMBER(AG415), INDEX(出力表!B:B,11)*AG415, 0)+IF(ISNUMBER(AJ415), INDEX(出力表!B:B,12)*AJ415, 0)+IF(ISNUMBER(AM415), INDEX(出力表!B:B,13)*AM415, 0)</f>
        <v>0</v>
      </c>
      <c r="AO415">
        <f>IF(ISNUMBER(F415), INDEX(出力表!B:B,2), 0)+IF(ISNUMBER(I415), INDEX(出力表!B:B,3), 0)+IF(ISNUMBER(L415), INDEX(出力表!B:B,4), 0)+IF(ISNUMBER(O415), INDEX(出力表!B:B,5), 0)+IF(ISNUMBER(R415), INDEX(出力表!B:B,6), 0)+IF(ISNUMBER(U415), INDEX(出力表!B:B,7), 0)+IF(ISNUMBER(X415), INDEX(出力表!B:B,8), 0)+IF(ISNUMBER(AA415), INDEX(出力表!B:B,9), 0)+IF(ISNUMBER(AD415), INDEX(出力表!B:B,10), 0)+IF(ISNUMBER(AG415), INDEX(出力表!B:B,11), 0)+IF(ISNUMBER(AJ415), INDEX(出力表!B:B,12), 0)+IF(ISNUMBER(AM415), INDEX(出力表!B:B,13), 0)</f>
        <v>0</v>
      </c>
      <c r="AP415" t="str">
        <f t="shared" si="6"/>
        <v/>
      </c>
    </row>
    <row r="416" spans="1:42" x14ac:dyDescent="0.2">
      <c r="A416">
        <v>415</v>
      </c>
      <c r="B416">
        <f>IF(UPPER(Settings!B4)="TRUE", 乱数表!$Z416*Settings!B10, 0)</f>
        <v>0.38229332552402007</v>
      </c>
      <c r="C416">
        <f>IF(UPPER(Settings!B4)="TRUE", 乱数表!$AA416*Settings!B11, 0)</f>
        <v>7.7461621560376809E-2</v>
      </c>
      <c r="D416">
        <f>MIN(100, MAX(0, 100*BETAINV(乱数表!$B416, MAX(0.00000001, (1/(1+EXP(-(INDEX(係数表!G:G,2) + $B416))))*(EXP(INDEX(係数表!H:H,2) + INDEX(係数表!I:I,2)*LN(INDEX(出力表!C:C,2)+1)))), MAX(0.00000001, (1-(1/(1+EXP(-(INDEX(係数表!G:G,2) + $B416)))))*(EXP(INDEX(係数表!H:H,2) + INDEX(係数表!I:I,2)*LN(INDEX(出力表!C:C,2)+1)))))))</f>
        <v>92.450263758044343</v>
      </c>
      <c r="E416" t="e">
        <f>MIN(100, MAX(0, (100*(INDEX(出力表!D:D,2))/(EXP(INDEX(係数表!B:B,2) + $C416) + (INDEX(出力表!D:D,2)))) + (乱数表!$N416*(Settings!B12/(((INDEX(出力表!D:D,2))+1)^INDEX(係数表!E:E,2)*INDEX(係数表!F:F,2))))))</f>
        <v>#VALUE!</v>
      </c>
      <c r="F416" t="e">
        <f>MIN(100, MAX(0, (INDEX(出力表!D:D,2))*D416/MAX(E416, Settings!B3)))</f>
        <v>#VALUE!</v>
      </c>
      <c r="G416">
        <f>MIN(100, MAX(0, 100*BETAINV(乱数表!$C416, MAX(0.00000001, (1/(1+EXP(-(INDEX(係数表!G:G,3) + $B416))))*(EXP(INDEX(係数表!H:H,3) + INDEX(係数表!I:I,3)*LN(INDEX(出力表!C:C,3)+1)))), MAX(0.00000001, (1-(1/(1+EXP(-(INDEX(係数表!G:G,3) + $B416)))))*(EXP(INDEX(係数表!H:H,3) + INDEX(係数表!I:I,3)*LN(INDEX(出力表!C:C,3)+1)))))))</f>
        <v>81.994634278217376</v>
      </c>
      <c r="H416" t="e">
        <f>MIN(100, MAX(0, (100*(INDEX(出力表!D:D,3))/(EXP(INDEX(係数表!B:B,3) + $C416) + (INDEX(出力表!D:D,3)))) + (乱数表!$O416*(Settings!B12/(((INDEX(出力表!D:D,3))+1)^INDEX(係数表!E:E,3)*INDEX(係数表!F:F,3))))))</f>
        <v>#VALUE!</v>
      </c>
      <c r="I416" t="e">
        <f>MIN(100, MAX(0, (INDEX(出力表!D:D,3))*G416/MAX(H416, Settings!B3)))</f>
        <v>#VALUE!</v>
      </c>
      <c r="J416">
        <f>MIN(100, MAX(0, 100*BETAINV(乱数表!$D416, MAX(0.00000001, (1/(1+EXP(-(INDEX(係数表!G:G,4) + $B416))))*(EXP(INDEX(係数表!H:H,4) + INDEX(係数表!I:I,4)*LN(INDEX(出力表!C:C,4)+1)))), MAX(0.00000001, (1-(1/(1+EXP(-(INDEX(係数表!G:G,4) + $B416)))))*(EXP(INDEX(係数表!H:H,4) + INDEX(係数表!I:I,4)*LN(INDEX(出力表!C:C,4)+1)))))))</f>
        <v>99.837551811146994</v>
      </c>
      <c r="K416" t="e">
        <f>MIN(100, MAX(0, (100*(INDEX(出力表!D:D,4))/(EXP(INDEX(係数表!B:B,4) + $C416) + (INDEX(出力表!D:D,4)))) + (乱数表!$P416*(Settings!B12/(((INDEX(出力表!D:D,4))+1)^INDEX(係数表!E:E,4)*INDEX(係数表!F:F,4))))))</f>
        <v>#VALUE!</v>
      </c>
      <c r="L416" t="e">
        <f>MIN(100, MAX(0, (INDEX(出力表!D:D,4))*J416/MAX(K416, Settings!B3)))</f>
        <v>#VALUE!</v>
      </c>
      <c r="M416">
        <f>MIN(100, MAX(0, 100*BETAINV(乱数表!$E416, MAX(0.00000001, (1/(1+EXP(-(INDEX(係数表!G:G,5) + $B416))))*(EXP(INDEX(係数表!H:H,5) + INDEX(係数表!I:I,5)*LN(INDEX(出力表!C:C,5)+1)))), MAX(0.00000001, (1-(1/(1+EXP(-(INDEX(係数表!G:G,5) + $B416)))))*(EXP(INDEX(係数表!H:H,5) + INDEX(係数表!I:I,5)*LN(INDEX(出力表!C:C,5)+1)))))))</f>
        <v>99.961131050115611</v>
      </c>
      <c r="N416" t="e">
        <f>MIN(100, MAX(0, (100*(INDEX(出力表!D:D,5))/(EXP(INDEX(係数表!B:B,5) + $C416) + (INDEX(出力表!D:D,5)))) + (乱数表!$Q416*(Settings!B12/(((INDEX(出力表!D:D,5))+1)^INDEX(係数表!E:E,5)*INDEX(係数表!F:F,5))))))</f>
        <v>#VALUE!</v>
      </c>
      <c r="O416" t="e">
        <f>MIN(100, MAX(0, (INDEX(出力表!D:D,5))*M416/MAX(N416, Settings!B3)))</f>
        <v>#VALUE!</v>
      </c>
      <c r="P416">
        <f>MIN(100, MAX(0, 100*BETAINV(乱数表!$F416, MAX(0.00000001, (1/(1+EXP(-(INDEX(係数表!G:G,6) + $B416))))*(EXP(INDEX(係数表!H:H,6) + INDEX(係数表!I:I,6)*LN(INDEX(出力表!C:C,6)+1)))), MAX(0.00000001, (1-(1/(1+EXP(-(INDEX(係数表!G:G,6) + $B416)))))*(EXP(INDEX(係数表!H:H,6) + INDEX(係数表!I:I,6)*LN(INDEX(出力表!C:C,6)+1)))))))</f>
        <v>89.066093990178416</v>
      </c>
      <c r="Q416" t="e">
        <f>MIN(100, MAX(0, (100*(INDEX(出力表!D:D,6))/(EXP(INDEX(係数表!B:B,6) + $C416) + (INDEX(出力表!D:D,6)))) + (乱数表!$R416*(Settings!B12/(((INDEX(出力表!D:D,6))+1)^INDEX(係数表!E:E,6)*INDEX(係数表!F:F,6))))))</f>
        <v>#VALUE!</v>
      </c>
      <c r="R416" t="e">
        <f>MIN(100, MAX(0, (INDEX(出力表!D:D,6))*P416/MAX(Q416, Settings!B3)))</f>
        <v>#VALUE!</v>
      </c>
      <c r="S416">
        <f>MIN(100, MAX(0, 100*BETAINV(乱数表!$G416, MAX(0.00000001, (1/(1+EXP(-(INDEX(係数表!G:G,7) + $B416))))*(EXP(INDEX(係数表!H:H,7) + INDEX(係数表!I:I,7)*LN(INDEX(出力表!C:C,7)+1)))), MAX(0.00000001, (1-(1/(1+EXP(-(INDEX(係数表!G:G,7) + $B416)))))*(EXP(INDEX(係数表!H:H,7) + INDEX(係数表!I:I,7)*LN(INDEX(出力表!C:C,7)+1)))))))</f>
        <v>90.864514043028592</v>
      </c>
      <c r="T416" t="e">
        <f>MIN(100, MAX(0, (100*(INDEX(出力表!D:D,7))/(EXP(INDEX(係数表!B:B,7) + $C416) + (INDEX(出力表!D:D,7)))) + (乱数表!$S416*(Settings!B12/(((INDEX(出力表!D:D,7))+1)^INDEX(係数表!E:E,7)*INDEX(係数表!F:F,7))))))</f>
        <v>#VALUE!</v>
      </c>
      <c r="U416" t="e">
        <f>MIN(100, MAX(0, (INDEX(出力表!D:D,7))*S416/MAX(T416, Settings!B3)))</f>
        <v>#VALUE!</v>
      </c>
      <c r="V416">
        <f>MIN(100, MAX(0, 100*BETAINV(乱数表!$H416, MAX(0.00000001, (1/(1+EXP(-(INDEX(係数表!G:G,8) + $B416))))*(EXP(INDEX(係数表!H:H,8) + INDEX(係数表!I:I,8)*LN(INDEX(出力表!C:C,8)+1)))), MAX(0.00000001, (1-(1/(1+EXP(-(INDEX(係数表!G:G,8) + $B416)))))*(EXP(INDEX(係数表!H:H,8) + INDEX(係数表!I:I,8)*LN(INDEX(出力表!C:C,8)+1)))))))</f>
        <v>99.997774813488832</v>
      </c>
      <c r="W416" t="e">
        <f>MIN(100, MAX(0, (100*(INDEX(出力表!D:D,8))/(EXP(INDEX(係数表!B:B,8) + $C416) + (INDEX(出力表!D:D,8)))) + (乱数表!$T416*(Settings!B12/(((INDEX(出力表!D:D,8))+1)^INDEX(係数表!E:E,8)*INDEX(係数表!F:F,8))))))</f>
        <v>#VALUE!</v>
      </c>
      <c r="X416" t="e">
        <f>MIN(100, MAX(0, (INDEX(出力表!D:D,8))*V416/MAX(W416, Settings!B3)))</f>
        <v>#VALUE!</v>
      </c>
      <c r="Y416">
        <f>MIN(100, MAX(0, 100*BETAINV(乱数表!$I416, MAX(0.00000001, (1/(1+EXP(-(INDEX(係数表!G:G,9) + $B416))))*(EXP(INDEX(係数表!H:H,9) + INDEX(係数表!I:I,9)*LN(INDEX(出力表!C:C,9)+1)))), MAX(0.00000001, (1-(1/(1+EXP(-(INDEX(係数表!G:G,9) + $B416)))))*(EXP(INDEX(係数表!H:H,9) + INDEX(係数表!I:I,9)*LN(INDEX(出力表!C:C,9)+1)))))))</f>
        <v>91.653347437168804</v>
      </c>
      <c r="Z416" t="e">
        <f>MIN(100, MAX(0, (100*(INDEX(出力表!D:D,9))/(EXP(INDEX(係数表!B:B,9) + $C416) + (INDEX(出力表!D:D,9)))) + (乱数表!$U416*(Settings!B12/(((INDEX(出力表!D:D,9))+1)^INDEX(係数表!E:E,9)*INDEX(係数表!F:F,9))))))</f>
        <v>#VALUE!</v>
      </c>
      <c r="AA416" t="e">
        <f>MIN(100, MAX(0, (INDEX(出力表!D:D,9))*Y416/MAX(Z416, Settings!B3)))</f>
        <v>#VALUE!</v>
      </c>
      <c r="AB416">
        <f>MIN(100, MAX(0, 100*BETAINV(乱数表!$J416, MAX(0.00000001, (1/(1+EXP(-(INDEX(係数表!G:G,10) + $B416))))*(EXP(INDEX(係数表!H:H,10) + INDEX(係数表!I:I,10)*LN(INDEX(出力表!C:C,10)+1)))), MAX(0.00000001, (1-(1/(1+EXP(-(INDEX(係数表!G:G,10) + $B416)))))*(EXP(INDEX(係数表!H:H,10) + INDEX(係数表!I:I,10)*LN(INDEX(出力表!C:C,10)+1)))))))</f>
        <v>99.983287592004359</v>
      </c>
      <c r="AC416" t="e">
        <f>MIN(100, MAX(0, (100*(INDEX(出力表!D:D,10))/(EXP(INDEX(係数表!B:B,10) + $C416) + (INDEX(出力表!D:D,10)))) + (乱数表!$V416*(Settings!B12/(((INDEX(出力表!D:D,10))+1)^INDEX(係数表!E:E,10)*INDEX(係数表!F:F,10))))))</f>
        <v>#VALUE!</v>
      </c>
      <c r="AD416" t="e">
        <f>MIN(100, MAX(0, (INDEX(出力表!D:D,10))*AB416/MAX(AC416, Settings!B3)))</f>
        <v>#VALUE!</v>
      </c>
      <c r="AE416">
        <f>MIN(100, MAX(0, 100*BETAINV(乱数表!$K416, MAX(0.00000001, (1/(1+EXP(-(INDEX(係数表!G:G,11) + $B416))))*(EXP(INDEX(係数表!H:H,11) + INDEX(係数表!I:I,11)*LN(INDEX(出力表!C:C,11)+1)))), MAX(0.00000001, (1-(1/(1+EXP(-(INDEX(係数表!G:G,11) + $B416)))))*(EXP(INDEX(係数表!H:H,11) + INDEX(係数表!I:I,11)*LN(INDEX(出力表!C:C,11)+1)))))))</f>
        <v>98.151749249178366</v>
      </c>
      <c r="AF416" t="e">
        <f>MIN(100, MAX(0, (100*(INDEX(出力表!D:D,11))/(EXP(INDEX(係数表!B:B,11) + $C416) + (INDEX(出力表!D:D,11)))) + (乱数表!$W416*(Settings!B12/(((INDEX(出力表!D:D,11))+1)^INDEX(係数表!E:E,11)*INDEX(係数表!F:F,11))))))</f>
        <v>#VALUE!</v>
      </c>
      <c r="AG416" t="e">
        <f>MIN(100, MAX(0, (INDEX(出力表!D:D,11))*AE416/MAX(AF416, Settings!B3)))</f>
        <v>#VALUE!</v>
      </c>
      <c r="AH416">
        <f>MIN(100, MAX(0, 100*BETAINV(乱数表!$L416, MAX(0.00000001, (1/(1+EXP(-(INDEX(係数表!G:G,12) + $B416))))*(EXP(INDEX(係数表!H:H,12) + INDEX(係数表!I:I,12)*LN(INDEX(出力表!C:C,12)+1)))), MAX(0.00000001, (1-(1/(1+EXP(-(INDEX(係数表!G:G,12) + $B416)))))*(EXP(INDEX(係数表!H:H,12) + INDEX(係数表!I:I,12)*LN(INDEX(出力表!C:C,12)+1)))))))</f>
        <v>41.043821288325631</v>
      </c>
      <c r="AI416" t="e">
        <f>MIN(100, MAX(0, (100*(INDEX(出力表!D:D,12))/(EXP(INDEX(係数表!B:B,12) + $C416) + (INDEX(出力表!D:D,12)))) + (乱数表!$X416*(Settings!B12/(((INDEX(出力表!D:D,12))+1)^INDEX(係数表!E:E,12)*INDEX(係数表!F:F,12))))))</f>
        <v>#VALUE!</v>
      </c>
      <c r="AJ416" t="e">
        <f>MIN(100, MAX(0, (INDEX(出力表!D:D,12))*AH416/MAX(AI416, Settings!B3)))</f>
        <v>#VALUE!</v>
      </c>
      <c r="AK416">
        <f>MIN(100, MAX(0, 100*BETAINV(乱数表!$M416, MAX(0.00000001, (1/(1+EXP(-(INDEX(係数表!G:G,13) + $B416))))*(EXP(INDEX(係数表!H:H,13) + INDEX(係数表!I:I,13)*LN(INDEX(出力表!C:C,13)+1)))), MAX(0.00000001, (1-(1/(1+EXP(-(INDEX(係数表!G:G,13) + $B416)))))*(EXP(INDEX(係数表!H:H,13) + INDEX(係数表!I:I,13)*LN(INDEX(出力表!C:C,13)+1)))))))</f>
        <v>85.241621196586678</v>
      </c>
      <c r="AL416" t="e">
        <f>MIN(100, MAX(0, (100*(INDEX(出力表!D:D,13))/(EXP(INDEX(係数表!B:B,13) + $C416) + (INDEX(出力表!D:D,13)))) + (乱数表!$Y416*(Settings!B12/(((INDEX(出力表!D:D,13))+1)^INDEX(係数表!E:E,13)*INDEX(係数表!F:F,13))))))</f>
        <v>#VALUE!</v>
      </c>
      <c r="AM416" t="e">
        <f>MIN(100, MAX(0, (INDEX(出力表!D:D,13))*AK416/MAX(AL416, Settings!B3)))</f>
        <v>#VALUE!</v>
      </c>
      <c r="AN416">
        <f>IF(ISNUMBER(F416), INDEX(出力表!B:B,2)*F416, 0)+IF(ISNUMBER(I416), INDEX(出力表!B:B,3)*I416, 0)+IF(ISNUMBER(L416), INDEX(出力表!B:B,4)*L416, 0)+IF(ISNUMBER(O416), INDEX(出力表!B:B,5)*O416, 0)+IF(ISNUMBER(R416), INDEX(出力表!B:B,6)*R416, 0)+IF(ISNUMBER(U416), INDEX(出力表!B:B,7)*U416, 0)+IF(ISNUMBER(X416), INDEX(出力表!B:B,8)*X416, 0)+IF(ISNUMBER(AA416), INDEX(出力表!B:B,9)*AA416, 0)+IF(ISNUMBER(AD416), INDEX(出力表!B:B,10)*AD416, 0)+IF(ISNUMBER(AG416), INDEX(出力表!B:B,11)*AG416, 0)+IF(ISNUMBER(AJ416), INDEX(出力表!B:B,12)*AJ416, 0)+IF(ISNUMBER(AM416), INDEX(出力表!B:B,13)*AM416, 0)</f>
        <v>0</v>
      </c>
      <c r="AO416">
        <f>IF(ISNUMBER(F416), INDEX(出力表!B:B,2), 0)+IF(ISNUMBER(I416), INDEX(出力表!B:B,3), 0)+IF(ISNUMBER(L416), INDEX(出力表!B:B,4), 0)+IF(ISNUMBER(O416), INDEX(出力表!B:B,5), 0)+IF(ISNUMBER(R416), INDEX(出力表!B:B,6), 0)+IF(ISNUMBER(U416), INDEX(出力表!B:B,7), 0)+IF(ISNUMBER(X416), INDEX(出力表!B:B,8), 0)+IF(ISNUMBER(AA416), INDEX(出力表!B:B,9), 0)+IF(ISNUMBER(AD416), INDEX(出力表!B:B,10), 0)+IF(ISNUMBER(AG416), INDEX(出力表!B:B,11), 0)+IF(ISNUMBER(AJ416), INDEX(出力表!B:B,12), 0)+IF(ISNUMBER(AM416), INDEX(出力表!B:B,13), 0)</f>
        <v>0</v>
      </c>
      <c r="AP416" t="str">
        <f t="shared" si="6"/>
        <v/>
      </c>
    </row>
    <row r="417" spans="1:42" x14ac:dyDescent="0.2">
      <c r="A417">
        <v>416</v>
      </c>
      <c r="B417">
        <f>IF(UPPER(Settings!B4)="TRUE", 乱数表!$Z417*Settings!B10, 0)</f>
        <v>-0.32615969188688931</v>
      </c>
      <c r="C417">
        <f>IF(UPPER(Settings!B4)="TRUE", 乱数表!$AA417*Settings!B11, 0)</f>
        <v>-2.4846873104192709E-2</v>
      </c>
      <c r="D417">
        <f>MIN(100, MAX(0, 100*BETAINV(乱数表!$B417, MAX(0.00000001, (1/(1+EXP(-(INDEX(係数表!G:G,2) + $B417))))*(EXP(INDEX(係数表!H:H,2) + INDEX(係数表!I:I,2)*LN(INDEX(出力表!C:C,2)+1)))), MAX(0.00000001, (1-(1/(1+EXP(-(INDEX(係数表!G:G,2) + $B417)))))*(EXP(INDEX(係数表!H:H,2) + INDEX(係数表!I:I,2)*LN(INDEX(出力表!C:C,2)+1)))))))</f>
        <v>76.79792408647134</v>
      </c>
      <c r="E417" t="e">
        <f>MIN(100, MAX(0, (100*(INDEX(出力表!D:D,2))/(EXP(INDEX(係数表!B:B,2) + $C417) + (INDEX(出力表!D:D,2)))) + (乱数表!$N417*(Settings!B12/(((INDEX(出力表!D:D,2))+1)^INDEX(係数表!E:E,2)*INDEX(係数表!F:F,2))))))</f>
        <v>#VALUE!</v>
      </c>
      <c r="F417" t="e">
        <f>MIN(100, MAX(0, (INDEX(出力表!D:D,2))*D417/MAX(E417, Settings!B3)))</f>
        <v>#VALUE!</v>
      </c>
      <c r="G417">
        <f>MIN(100, MAX(0, 100*BETAINV(乱数表!$C417, MAX(0.00000001, (1/(1+EXP(-(INDEX(係数表!G:G,3) + $B417))))*(EXP(INDEX(係数表!H:H,3) + INDEX(係数表!I:I,3)*LN(INDEX(出力表!C:C,3)+1)))), MAX(0.00000001, (1-(1/(1+EXP(-(INDEX(係数表!G:G,3) + $B417)))))*(EXP(INDEX(係数表!H:H,3) + INDEX(係数表!I:I,3)*LN(INDEX(出力表!C:C,3)+1)))))))</f>
        <v>94.725894956813249</v>
      </c>
      <c r="H417" t="e">
        <f>MIN(100, MAX(0, (100*(INDEX(出力表!D:D,3))/(EXP(INDEX(係数表!B:B,3) + $C417) + (INDEX(出力表!D:D,3)))) + (乱数表!$O417*(Settings!B12/(((INDEX(出力表!D:D,3))+1)^INDEX(係数表!E:E,3)*INDEX(係数表!F:F,3))))))</f>
        <v>#VALUE!</v>
      </c>
      <c r="I417" t="e">
        <f>MIN(100, MAX(0, (INDEX(出力表!D:D,3))*G417/MAX(H417, Settings!B3)))</f>
        <v>#VALUE!</v>
      </c>
      <c r="J417">
        <f>MIN(100, MAX(0, 100*BETAINV(乱数表!$D417, MAX(0.00000001, (1/(1+EXP(-(INDEX(係数表!G:G,4) + $B417))))*(EXP(INDEX(係数表!H:H,4) + INDEX(係数表!I:I,4)*LN(INDEX(出力表!C:C,4)+1)))), MAX(0.00000001, (1-(1/(1+EXP(-(INDEX(係数表!G:G,4) + $B417)))))*(EXP(INDEX(係数表!H:H,4) + INDEX(係数表!I:I,4)*LN(INDEX(出力表!C:C,4)+1)))))))</f>
        <v>59.652789239018787</v>
      </c>
      <c r="K417" t="e">
        <f>MIN(100, MAX(0, (100*(INDEX(出力表!D:D,4))/(EXP(INDEX(係数表!B:B,4) + $C417) + (INDEX(出力表!D:D,4)))) + (乱数表!$P417*(Settings!B12/(((INDEX(出力表!D:D,4))+1)^INDEX(係数表!E:E,4)*INDEX(係数表!F:F,4))))))</f>
        <v>#VALUE!</v>
      </c>
      <c r="L417" t="e">
        <f>MIN(100, MAX(0, (INDEX(出力表!D:D,4))*J417/MAX(K417, Settings!B3)))</f>
        <v>#VALUE!</v>
      </c>
      <c r="M417">
        <f>MIN(100, MAX(0, 100*BETAINV(乱数表!$E417, MAX(0.00000001, (1/(1+EXP(-(INDEX(係数表!G:G,5) + $B417))))*(EXP(INDEX(係数表!H:H,5) + INDEX(係数表!I:I,5)*LN(INDEX(出力表!C:C,5)+1)))), MAX(0.00000001, (1-(1/(1+EXP(-(INDEX(係数表!G:G,5) + $B417)))))*(EXP(INDEX(係数表!H:H,5) + INDEX(係数表!I:I,5)*LN(INDEX(出力表!C:C,5)+1)))))))</f>
        <v>92.567839607127667</v>
      </c>
      <c r="N417" t="e">
        <f>MIN(100, MAX(0, (100*(INDEX(出力表!D:D,5))/(EXP(INDEX(係数表!B:B,5) + $C417) + (INDEX(出力表!D:D,5)))) + (乱数表!$Q417*(Settings!B12/(((INDEX(出力表!D:D,5))+1)^INDEX(係数表!E:E,5)*INDEX(係数表!F:F,5))))))</f>
        <v>#VALUE!</v>
      </c>
      <c r="O417" t="e">
        <f>MIN(100, MAX(0, (INDEX(出力表!D:D,5))*M417/MAX(N417, Settings!B3)))</f>
        <v>#VALUE!</v>
      </c>
      <c r="P417">
        <f>MIN(100, MAX(0, 100*BETAINV(乱数表!$F417, MAX(0.00000001, (1/(1+EXP(-(INDEX(係数表!G:G,6) + $B417))))*(EXP(INDEX(係数表!H:H,6) + INDEX(係数表!I:I,6)*LN(INDEX(出力表!C:C,6)+1)))), MAX(0.00000001, (1-(1/(1+EXP(-(INDEX(係数表!G:G,6) + $B417)))))*(EXP(INDEX(係数表!H:H,6) + INDEX(係数表!I:I,6)*LN(INDEX(出力表!C:C,6)+1)))))))</f>
        <v>98.717642401583007</v>
      </c>
      <c r="Q417" t="e">
        <f>MIN(100, MAX(0, (100*(INDEX(出力表!D:D,6))/(EXP(INDEX(係数表!B:B,6) + $C417) + (INDEX(出力表!D:D,6)))) + (乱数表!$R417*(Settings!B12/(((INDEX(出力表!D:D,6))+1)^INDEX(係数表!E:E,6)*INDEX(係数表!F:F,6))))))</f>
        <v>#VALUE!</v>
      </c>
      <c r="R417" t="e">
        <f>MIN(100, MAX(0, (INDEX(出力表!D:D,6))*P417/MAX(Q417, Settings!B3)))</f>
        <v>#VALUE!</v>
      </c>
      <c r="S417">
        <f>MIN(100, MAX(0, 100*BETAINV(乱数表!$G417, MAX(0.00000001, (1/(1+EXP(-(INDEX(係数表!G:G,7) + $B417))))*(EXP(INDEX(係数表!H:H,7) + INDEX(係数表!I:I,7)*LN(INDEX(出力表!C:C,7)+1)))), MAX(0.00000001, (1-(1/(1+EXP(-(INDEX(係数表!G:G,7) + $B417)))))*(EXP(INDEX(係数表!H:H,7) + INDEX(係数表!I:I,7)*LN(INDEX(出力表!C:C,7)+1)))))))</f>
        <v>84.646088913097017</v>
      </c>
      <c r="T417" t="e">
        <f>MIN(100, MAX(0, (100*(INDEX(出力表!D:D,7))/(EXP(INDEX(係数表!B:B,7) + $C417) + (INDEX(出力表!D:D,7)))) + (乱数表!$S417*(Settings!B12/(((INDEX(出力表!D:D,7))+1)^INDEX(係数表!E:E,7)*INDEX(係数表!F:F,7))))))</f>
        <v>#VALUE!</v>
      </c>
      <c r="U417" t="e">
        <f>MIN(100, MAX(0, (INDEX(出力表!D:D,7))*S417/MAX(T417, Settings!B3)))</f>
        <v>#VALUE!</v>
      </c>
      <c r="V417">
        <f>MIN(100, MAX(0, 100*BETAINV(乱数表!$H417, MAX(0.00000001, (1/(1+EXP(-(INDEX(係数表!G:G,8) + $B417))))*(EXP(INDEX(係数表!H:H,8) + INDEX(係数表!I:I,8)*LN(INDEX(出力表!C:C,8)+1)))), MAX(0.00000001, (1-(1/(1+EXP(-(INDEX(係数表!G:G,8) + $B417)))))*(EXP(INDEX(係数表!H:H,8) + INDEX(係数表!I:I,8)*LN(INDEX(出力表!C:C,8)+1)))))))</f>
        <v>95.534778736443997</v>
      </c>
      <c r="W417" t="e">
        <f>MIN(100, MAX(0, (100*(INDEX(出力表!D:D,8))/(EXP(INDEX(係数表!B:B,8) + $C417) + (INDEX(出力表!D:D,8)))) + (乱数表!$T417*(Settings!B12/(((INDEX(出力表!D:D,8))+1)^INDEX(係数表!E:E,8)*INDEX(係数表!F:F,8))))))</f>
        <v>#VALUE!</v>
      </c>
      <c r="X417" t="e">
        <f>MIN(100, MAX(0, (INDEX(出力表!D:D,8))*V417/MAX(W417, Settings!B3)))</f>
        <v>#VALUE!</v>
      </c>
      <c r="Y417">
        <f>MIN(100, MAX(0, 100*BETAINV(乱数表!$I417, MAX(0.00000001, (1/(1+EXP(-(INDEX(係数表!G:G,9) + $B417))))*(EXP(INDEX(係数表!H:H,9) + INDEX(係数表!I:I,9)*LN(INDEX(出力表!C:C,9)+1)))), MAX(0.00000001, (1-(1/(1+EXP(-(INDEX(係数表!G:G,9) + $B417)))))*(EXP(INDEX(係数表!H:H,9) + INDEX(係数表!I:I,9)*LN(INDEX(出力表!C:C,9)+1)))))))</f>
        <v>88.25963314374215</v>
      </c>
      <c r="Z417" t="e">
        <f>MIN(100, MAX(0, (100*(INDEX(出力表!D:D,9))/(EXP(INDEX(係数表!B:B,9) + $C417) + (INDEX(出力表!D:D,9)))) + (乱数表!$U417*(Settings!B12/(((INDEX(出力表!D:D,9))+1)^INDEX(係数表!E:E,9)*INDEX(係数表!F:F,9))))))</f>
        <v>#VALUE!</v>
      </c>
      <c r="AA417" t="e">
        <f>MIN(100, MAX(0, (INDEX(出力表!D:D,9))*Y417/MAX(Z417, Settings!B3)))</f>
        <v>#VALUE!</v>
      </c>
      <c r="AB417">
        <f>MIN(100, MAX(0, 100*BETAINV(乱数表!$J417, MAX(0.00000001, (1/(1+EXP(-(INDEX(係数表!G:G,10) + $B417))))*(EXP(INDEX(係数表!H:H,10) + INDEX(係数表!I:I,10)*LN(INDEX(出力表!C:C,10)+1)))), MAX(0.00000001, (1-(1/(1+EXP(-(INDEX(係数表!G:G,10) + $B417)))))*(EXP(INDEX(係数表!H:H,10) + INDEX(係数表!I:I,10)*LN(INDEX(出力表!C:C,10)+1)))))))</f>
        <v>95.840373463864566</v>
      </c>
      <c r="AC417" t="e">
        <f>MIN(100, MAX(0, (100*(INDEX(出力表!D:D,10))/(EXP(INDEX(係数表!B:B,10) + $C417) + (INDEX(出力表!D:D,10)))) + (乱数表!$V417*(Settings!B12/(((INDEX(出力表!D:D,10))+1)^INDEX(係数表!E:E,10)*INDEX(係数表!F:F,10))))))</f>
        <v>#VALUE!</v>
      </c>
      <c r="AD417" t="e">
        <f>MIN(100, MAX(0, (INDEX(出力表!D:D,10))*AB417/MAX(AC417, Settings!B3)))</f>
        <v>#VALUE!</v>
      </c>
      <c r="AE417">
        <f>MIN(100, MAX(0, 100*BETAINV(乱数表!$K417, MAX(0.00000001, (1/(1+EXP(-(INDEX(係数表!G:G,11) + $B417))))*(EXP(INDEX(係数表!H:H,11) + INDEX(係数表!I:I,11)*LN(INDEX(出力表!C:C,11)+1)))), MAX(0.00000001, (1-(1/(1+EXP(-(INDEX(係数表!G:G,11) + $B417)))))*(EXP(INDEX(係数表!H:H,11) + INDEX(係数表!I:I,11)*LN(INDEX(出力表!C:C,11)+1)))))))</f>
        <v>92.14318012482255</v>
      </c>
      <c r="AF417" t="e">
        <f>MIN(100, MAX(0, (100*(INDEX(出力表!D:D,11))/(EXP(INDEX(係数表!B:B,11) + $C417) + (INDEX(出力表!D:D,11)))) + (乱数表!$W417*(Settings!B12/(((INDEX(出力表!D:D,11))+1)^INDEX(係数表!E:E,11)*INDEX(係数表!F:F,11))))))</f>
        <v>#VALUE!</v>
      </c>
      <c r="AG417" t="e">
        <f>MIN(100, MAX(0, (INDEX(出力表!D:D,11))*AE417/MAX(AF417, Settings!B3)))</f>
        <v>#VALUE!</v>
      </c>
      <c r="AH417">
        <f>MIN(100, MAX(0, 100*BETAINV(乱数表!$L417, MAX(0.00000001, (1/(1+EXP(-(INDEX(係数表!G:G,12) + $B417))))*(EXP(INDEX(係数表!H:H,12) + INDEX(係数表!I:I,12)*LN(INDEX(出力表!C:C,12)+1)))), MAX(0.00000001, (1-(1/(1+EXP(-(INDEX(係数表!G:G,12) + $B417)))))*(EXP(INDEX(係数表!H:H,12) + INDEX(係数表!I:I,12)*LN(INDEX(出力表!C:C,12)+1)))))))</f>
        <v>99.228932827216411</v>
      </c>
      <c r="AI417" t="e">
        <f>MIN(100, MAX(0, (100*(INDEX(出力表!D:D,12))/(EXP(INDEX(係数表!B:B,12) + $C417) + (INDEX(出力表!D:D,12)))) + (乱数表!$X417*(Settings!B12/(((INDEX(出力表!D:D,12))+1)^INDEX(係数表!E:E,12)*INDEX(係数表!F:F,12))))))</f>
        <v>#VALUE!</v>
      </c>
      <c r="AJ417" t="e">
        <f>MIN(100, MAX(0, (INDEX(出力表!D:D,12))*AH417/MAX(AI417, Settings!B3)))</f>
        <v>#VALUE!</v>
      </c>
      <c r="AK417">
        <f>MIN(100, MAX(0, 100*BETAINV(乱数表!$M417, MAX(0.00000001, (1/(1+EXP(-(INDEX(係数表!G:G,13) + $B417))))*(EXP(INDEX(係数表!H:H,13) + INDEX(係数表!I:I,13)*LN(INDEX(出力表!C:C,13)+1)))), MAX(0.00000001, (1-(1/(1+EXP(-(INDEX(係数表!G:G,13) + $B417)))))*(EXP(INDEX(係数表!H:H,13) + INDEX(係数表!I:I,13)*LN(INDEX(出力表!C:C,13)+1)))))))</f>
        <v>97.693288676831685</v>
      </c>
      <c r="AL417" t="e">
        <f>MIN(100, MAX(0, (100*(INDEX(出力表!D:D,13))/(EXP(INDEX(係数表!B:B,13) + $C417) + (INDEX(出力表!D:D,13)))) + (乱数表!$Y417*(Settings!B12/(((INDEX(出力表!D:D,13))+1)^INDEX(係数表!E:E,13)*INDEX(係数表!F:F,13))))))</f>
        <v>#VALUE!</v>
      </c>
      <c r="AM417" t="e">
        <f>MIN(100, MAX(0, (INDEX(出力表!D:D,13))*AK417/MAX(AL417, Settings!B3)))</f>
        <v>#VALUE!</v>
      </c>
      <c r="AN417">
        <f>IF(ISNUMBER(F417), INDEX(出力表!B:B,2)*F417, 0)+IF(ISNUMBER(I417), INDEX(出力表!B:B,3)*I417, 0)+IF(ISNUMBER(L417), INDEX(出力表!B:B,4)*L417, 0)+IF(ISNUMBER(O417), INDEX(出力表!B:B,5)*O417, 0)+IF(ISNUMBER(R417), INDEX(出力表!B:B,6)*R417, 0)+IF(ISNUMBER(U417), INDEX(出力表!B:B,7)*U417, 0)+IF(ISNUMBER(X417), INDEX(出力表!B:B,8)*X417, 0)+IF(ISNUMBER(AA417), INDEX(出力表!B:B,9)*AA417, 0)+IF(ISNUMBER(AD417), INDEX(出力表!B:B,10)*AD417, 0)+IF(ISNUMBER(AG417), INDEX(出力表!B:B,11)*AG417, 0)+IF(ISNUMBER(AJ417), INDEX(出力表!B:B,12)*AJ417, 0)+IF(ISNUMBER(AM417), INDEX(出力表!B:B,13)*AM417, 0)</f>
        <v>0</v>
      </c>
      <c r="AO417">
        <f>IF(ISNUMBER(F417), INDEX(出力表!B:B,2), 0)+IF(ISNUMBER(I417), INDEX(出力表!B:B,3), 0)+IF(ISNUMBER(L417), INDEX(出力表!B:B,4), 0)+IF(ISNUMBER(O417), INDEX(出力表!B:B,5), 0)+IF(ISNUMBER(R417), INDEX(出力表!B:B,6), 0)+IF(ISNUMBER(U417), INDEX(出力表!B:B,7), 0)+IF(ISNUMBER(X417), INDEX(出力表!B:B,8), 0)+IF(ISNUMBER(AA417), INDEX(出力表!B:B,9), 0)+IF(ISNUMBER(AD417), INDEX(出力表!B:B,10), 0)+IF(ISNUMBER(AG417), INDEX(出力表!B:B,11), 0)+IF(ISNUMBER(AJ417), INDEX(出力表!B:B,12), 0)+IF(ISNUMBER(AM417), INDEX(出力表!B:B,13), 0)</f>
        <v>0</v>
      </c>
      <c r="AP417" t="str">
        <f t="shared" si="6"/>
        <v/>
      </c>
    </row>
    <row r="418" spans="1:42" x14ac:dyDescent="0.2">
      <c r="A418">
        <v>417</v>
      </c>
      <c r="B418">
        <f>IF(UPPER(Settings!B4)="TRUE", 乱数表!$Z418*Settings!B10, 0)</f>
        <v>-2.1126430125859068E-2</v>
      </c>
      <c r="C418">
        <f>IF(UPPER(Settings!B4)="TRUE", 乱数表!$AA418*Settings!B11, 0)</f>
        <v>6.0402346745521189E-2</v>
      </c>
      <c r="D418">
        <f>MIN(100, MAX(0, 100*BETAINV(乱数表!$B418, MAX(0.00000001, (1/(1+EXP(-(INDEX(係数表!G:G,2) + $B418))))*(EXP(INDEX(係数表!H:H,2) + INDEX(係数表!I:I,2)*LN(INDEX(出力表!C:C,2)+1)))), MAX(0.00000001, (1-(1/(1+EXP(-(INDEX(係数表!G:G,2) + $B418)))))*(EXP(INDEX(係数表!H:H,2) + INDEX(係数表!I:I,2)*LN(INDEX(出力表!C:C,2)+1)))))))</f>
        <v>99.976525289864099</v>
      </c>
      <c r="E418" t="e">
        <f>MIN(100, MAX(0, (100*(INDEX(出力表!D:D,2))/(EXP(INDEX(係数表!B:B,2) + $C418) + (INDEX(出力表!D:D,2)))) + (乱数表!$N418*(Settings!B12/(((INDEX(出力表!D:D,2))+1)^INDEX(係数表!E:E,2)*INDEX(係数表!F:F,2))))))</f>
        <v>#VALUE!</v>
      </c>
      <c r="F418" t="e">
        <f>MIN(100, MAX(0, (INDEX(出力表!D:D,2))*D418/MAX(E418, Settings!B3)))</f>
        <v>#VALUE!</v>
      </c>
      <c r="G418">
        <f>MIN(100, MAX(0, 100*BETAINV(乱数表!$C418, MAX(0.00000001, (1/(1+EXP(-(INDEX(係数表!G:G,3) + $B418))))*(EXP(INDEX(係数表!H:H,3) + INDEX(係数表!I:I,3)*LN(INDEX(出力表!C:C,3)+1)))), MAX(0.00000001, (1-(1/(1+EXP(-(INDEX(係数表!G:G,3) + $B418)))))*(EXP(INDEX(係数表!H:H,3) + INDEX(係数表!I:I,3)*LN(INDEX(出力表!C:C,3)+1)))))))</f>
        <v>94.124370203656696</v>
      </c>
      <c r="H418" t="e">
        <f>MIN(100, MAX(0, (100*(INDEX(出力表!D:D,3))/(EXP(INDEX(係数表!B:B,3) + $C418) + (INDEX(出力表!D:D,3)))) + (乱数表!$O418*(Settings!B12/(((INDEX(出力表!D:D,3))+1)^INDEX(係数表!E:E,3)*INDEX(係数表!F:F,3))))))</f>
        <v>#VALUE!</v>
      </c>
      <c r="I418" t="e">
        <f>MIN(100, MAX(0, (INDEX(出力表!D:D,3))*G418/MAX(H418, Settings!B3)))</f>
        <v>#VALUE!</v>
      </c>
      <c r="J418">
        <f>MIN(100, MAX(0, 100*BETAINV(乱数表!$D418, MAX(0.00000001, (1/(1+EXP(-(INDEX(係数表!G:G,4) + $B418))))*(EXP(INDEX(係数表!H:H,4) + INDEX(係数表!I:I,4)*LN(INDEX(出力表!C:C,4)+1)))), MAX(0.00000001, (1-(1/(1+EXP(-(INDEX(係数表!G:G,4) + $B418)))))*(EXP(INDEX(係数表!H:H,4) + INDEX(係数表!I:I,4)*LN(INDEX(出力表!C:C,4)+1)))))))</f>
        <v>84.233103383289659</v>
      </c>
      <c r="K418" t="e">
        <f>MIN(100, MAX(0, (100*(INDEX(出力表!D:D,4))/(EXP(INDEX(係数表!B:B,4) + $C418) + (INDEX(出力表!D:D,4)))) + (乱数表!$P418*(Settings!B12/(((INDEX(出力表!D:D,4))+1)^INDEX(係数表!E:E,4)*INDEX(係数表!F:F,4))))))</f>
        <v>#VALUE!</v>
      </c>
      <c r="L418" t="e">
        <f>MIN(100, MAX(0, (INDEX(出力表!D:D,4))*J418/MAX(K418, Settings!B3)))</f>
        <v>#VALUE!</v>
      </c>
      <c r="M418">
        <f>MIN(100, MAX(0, 100*BETAINV(乱数表!$E418, MAX(0.00000001, (1/(1+EXP(-(INDEX(係数表!G:G,5) + $B418))))*(EXP(INDEX(係数表!H:H,5) + INDEX(係数表!I:I,5)*LN(INDEX(出力表!C:C,5)+1)))), MAX(0.00000001, (1-(1/(1+EXP(-(INDEX(係数表!G:G,5) + $B418)))))*(EXP(INDEX(係数表!H:H,5) + INDEX(係数表!I:I,5)*LN(INDEX(出力表!C:C,5)+1)))))))</f>
        <v>99.118659889962132</v>
      </c>
      <c r="N418" t="e">
        <f>MIN(100, MAX(0, (100*(INDEX(出力表!D:D,5))/(EXP(INDEX(係数表!B:B,5) + $C418) + (INDEX(出力表!D:D,5)))) + (乱数表!$Q418*(Settings!B12/(((INDEX(出力表!D:D,5))+1)^INDEX(係数表!E:E,5)*INDEX(係数表!F:F,5))))))</f>
        <v>#VALUE!</v>
      </c>
      <c r="O418" t="e">
        <f>MIN(100, MAX(0, (INDEX(出力表!D:D,5))*M418/MAX(N418, Settings!B3)))</f>
        <v>#VALUE!</v>
      </c>
      <c r="P418">
        <f>MIN(100, MAX(0, 100*BETAINV(乱数表!$F418, MAX(0.00000001, (1/(1+EXP(-(INDEX(係数表!G:G,6) + $B418))))*(EXP(INDEX(係数表!H:H,6) + INDEX(係数表!I:I,6)*LN(INDEX(出力表!C:C,6)+1)))), MAX(0.00000001, (1-(1/(1+EXP(-(INDEX(係数表!G:G,6) + $B418)))))*(EXP(INDEX(係数表!H:H,6) + INDEX(係数表!I:I,6)*LN(INDEX(出力表!C:C,6)+1)))))))</f>
        <v>74.299573929840392</v>
      </c>
      <c r="Q418" t="e">
        <f>MIN(100, MAX(0, (100*(INDEX(出力表!D:D,6))/(EXP(INDEX(係数表!B:B,6) + $C418) + (INDEX(出力表!D:D,6)))) + (乱数表!$R418*(Settings!B12/(((INDEX(出力表!D:D,6))+1)^INDEX(係数表!E:E,6)*INDEX(係数表!F:F,6))))))</f>
        <v>#VALUE!</v>
      </c>
      <c r="R418" t="e">
        <f>MIN(100, MAX(0, (INDEX(出力表!D:D,6))*P418/MAX(Q418, Settings!B3)))</f>
        <v>#VALUE!</v>
      </c>
      <c r="S418">
        <f>MIN(100, MAX(0, 100*BETAINV(乱数表!$G418, MAX(0.00000001, (1/(1+EXP(-(INDEX(係数表!G:G,7) + $B418))))*(EXP(INDEX(係数表!H:H,7) + INDEX(係数表!I:I,7)*LN(INDEX(出力表!C:C,7)+1)))), MAX(0.00000001, (1-(1/(1+EXP(-(INDEX(係数表!G:G,7) + $B418)))))*(EXP(INDEX(係数表!H:H,7) + INDEX(係数表!I:I,7)*LN(INDEX(出力表!C:C,7)+1)))))))</f>
        <v>74.146931285441184</v>
      </c>
      <c r="T418" t="e">
        <f>MIN(100, MAX(0, (100*(INDEX(出力表!D:D,7))/(EXP(INDEX(係数表!B:B,7) + $C418) + (INDEX(出力表!D:D,7)))) + (乱数表!$S418*(Settings!B12/(((INDEX(出力表!D:D,7))+1)^INDEX(係数表!E:E,7)*INDEX(係数表!F:F,7))))))</f>
        <v>#VALUE!</v>
      </c>
      <c r="U418" t="e">
        <f>MIN(100, MAX(0, (INDEX(出力表!D:D,7))*S418/MAX(T418, Settings!B3)))</f>
        <v>#VALUE!</v>
      </c>
      <c r="V418">
        <f>MIN(100, MAX(0, 100*BETAINV(乱数表!$H418, MAX(0.00000001, (1/(1+EXP(-(INDEX(係数表!G:G,8) + $B418))))*(EXP(INDEX(係数表!H:H,8) + INDEX(係数表!I:I,8)*LN(INDEX(出力表!C:C,8)+1)))), MAX(0.00000001, (1-(1/(1+EXP(-(INDEX(係数表!G:G,8) + $B418)))))*(EXP(INDEX(係数表!H:H,8) + INDEX(係数表!I:I,8)*LN(INDEX(出力表!C:C,8)+1)))))))</f>
        <v>88.863156302960959</v>
      </c>
      <c r="W418" t="e">
        <f>MIN(100, MAX(0, (100*(INDEX(出力表!D:D,8))/(EXP(INDEX(係数表!B:B,8) + $C418) + (INDEX(出力表!D:D,8)))) + (乱数表!$T418*(Settings!B12/(((INDEX(出力表!D:D,8))+1)^INDEX(係数表!E:E,8)*INDEX(係数表!F:F,8))))))</f>
        <v>#VALUE!</v>
      </c>
      <c r="X418" t="e">
        <f>MIN(100, MAX(0, (INDEX(出力表!D:D,8))*V418/MAX(W418, Settings!B3)))</f>
        <v>#VALUE!</v>
      </c>
      <c r="Y418">
        <f>MIN(100, MAX(0, 100*BETAINV(乱数表!$I418, MAX(0.00000001, (1/(1+EXP(-(INDEX(係数表!G:G,9) + $B418))))*(EXP(INDEX(係数表!H:H,9) + INDEX(係数表!I:I,9)*LN(INDEX(出力表!C:C,9)+1)))), MAX(0.00000001, (1-(1/(1+EXP(-(INDEX(係数表!G:G,9) + $B418)))))*(EXP(INDEX(係数表!H:H,9) + INDEX(係数表!I:I,9)*LN(INDEX(出力表!C:C,9)+1)))))))</f>
        <v>86.679464443904337</v>
      </c>
      <c r="Z418" t="e">
        <f>MIN(100, MAX(0, (100*(INDEX(出力表!D:D,9))/(EXP(INDEX(係数表!B:B,9) + $C418) + (INDEX(出力表!D:D,9)))) + (乱数表!$U418*(Settings!B12/(((INDEX(出力表!D:D,9))+1)^INDEX(係数表!E:E,9)*INDEX(係数表!F:F,9))))))</f>
        <v>#VALUE!</v>
      </c>
      <c r="AA418" t="e">
        <f>MIN(100, MAX(0, (INDEX(出力表!D:D,9))*Y418/MAX(Z418, Settings!B3)))</f>
        <v>#VALUE!</v>
      </c>
      <c r="AB418">
        <f>MIN(100, MAX(0, 100*BETAINV(乱数表!$J418, MAX(0.00000001, (1/(1+EXP(-(INDEX(係数表!G:G,10) + $B418))))*(EXP(INDEX(係数表!H:H,10) + INDEX(係数表!I:I,10)*LN(INDEX(出力表!C:C,10)+1)))), MAX(0.00000001, (1-(1/(1+EXP(-(INDEX(係数表!G:G,10) + $B418)))))*(EXP(INDEX(係数表!H:H,10) + INDEX(係数表!I:I,10)*LN(INDEX(出力表!C:C,10)+1)))))))</f>
        <v>93.600200281537468</v>
      </c>
      <c r="AC418" t="e">
        <f>MIN(100, MAX(0, (100*(INDEX(出力表!D:D,10))/(EXP(INDEX(係数表!B:B,10) + $C418) + (INDEX(出力表!D:D,10)))) + (乱数表!$V418*(Settings!B12/(((INDEX(出力表!D:D,10))+1)^INDEX(係数表!E:E,10)*INDEX(係数表!F:F,10))))))</f>
        <v>#VALUE!</v>
      </c>
      <c r="AD418" t="e">
        <f>MIN(100, MAX(0, (INDEX(出力表!D:D,10))*AB418/MAX(AC418, Settings!B3)))</f>
        <v>#VALUE!</v>
      </c>
      <c r="AE418">
        <f>MIN(100, MAX(0, 100*BETAINV(乱数表!$K418, MAX(0.00000001, (1/(1+EXP(-(INDEX(係数表!G:G,11) + $B418))))*(EXP(INDEX(係数表!H:H,11) + INDEX(係数表!I:I,11)*LN(INDEX(出力表!C:C,11)+1)))), MAX(0.00000001, (1-(1/(1+EXP(-(INDEX(係数表!G:G,11) + $B418)))))*(EXP(INDEX(係数表!H:H,11) + INDEX(係数表!I:I,11)*LN(INDEX(出力表!C:C,11)+1)))))))</f>
        <v>78.089128868111686</v>
      </c>
      <c r="AF418" t="e">
        <f>MIN(100, MAX(0, (100*(INDEX(出力表!D:D,11))/(EXP(INDEX(係数表!B:B,11) + $C418) + (INDEX(出力表!D:D,11)))) + (乱数表!$W418*(Settings!B12/(((INDEX(出力表!D:D,11))+1)^INDEX(係数表!E:E,11)*INDEX(係数表!F:F,11))))))</f>
        <v>#VALUE!</v>
      </c>
      <c r="AG418" t="e">
        <f>MIN(100, MAX(0, (INDEX(出力表!D:D,11))*AE418/MAX(AF418, Settings!B3)))</f>
        <v>#VALUE!</v>
      </c>
      <c r="AH418">
        <f>MIN(100, MAX(0, 100*BETAINV(乱数表!$L418, MAX(0.00000001, (1/(1+EXP(-(INDEX(係数表!G:G,12) + $B418))))*(EXP(INDEX(係数表!H:H,12) + INDEX(係数表!I:I,12)*LN(INDEX(出力表!C:C,12)+1)))), MAX(0.00000001, (1-(1/(1+EXP(-(INDEX(係数表!G:G,12) + $B418)))))*(EXP(INDEX(係数表!H:H,12) + INDEX(係数表!I:I,12)*LN(INDEX(出力表!C:C,12)+1)))))))</f>
        <v>82.64729255527125</v>
      </c>
      <c r="AI418" t="e">
        <f>MIN(100, MAX(0, (100*(INDEX(出力表!D:D,12))/(EXP(INDEX(係数表!B:B,12) + $C418) + (INDEX(出力表!D:D,12)))) + (乱数表!$X418*(Settings!B12/(((INDEX(出力表!D:D,12))+1)^INDEX(係数表!E:E,12)*INDEX(係数表!F:F,12))))))</f>
        <v>#VALUE!</v>
      </c>
      <c r="AJ418" t="e">
        <f>MIN(100, MAX(0, (INDEX(出力表!D:D,12))*AH418/MAX(AI418, Settings!B3)))</f>
        <v>#VALUE!</v>
      </c>
      <c r="AK418">
        <f>MIN(100, MAX(0, 100*BETAINV(乱数表!$M418, MAX(0.00000001, (1/(1+EXP(-(INDEX(係数表!G:G,13) + $B418))))*(EXP(INDEX(係数表!H:H,13) + INDEX(係数表!I:I,13)*LN(INDEX(出力表!C:C,13)+1)))), MAX(0.00000001, (1-(1/(1+EXP(-(INDEX(係数表!G:G,13) + $B418)))))*(EXP(INDEX(係数表!H:H,13) + INDEX(係数表!I:I,13)*LN(INDEX(出力表!C:C,13)+1)))))))</f>
        <v>99.667520878630967</v>
      </c>
      <c r="AL418" t="e">
        <f>MIN(100, MAX(0, (100*(INDEX(出力表!D:D,13))/(EXP(INDEX(係数表!B:B,13) + $C418) + (INDEX(出力表!D:D,13)))) + (乱数表!$Y418*(Settings!B12/(((INDEX(出力表!D:D,13))+1)^INDEX(係数表!E:E,13)*INDEX(係数表!F:F,13))))))</f>
        <v>#VALUE!</v>
      </c>
      <c r="AM418" t="e">
        <f>MIN(100, MAX(0, (INDEX(出力表!D:D,13))*AK418/MAX(AL418, Settings!B3)))</f>
        <v>#VALUE!</v>
      </c>
      <c r="AN418">
        <f>IF(ISNUMBER(F418), INDEX(出力表!B:B,2)*F418, 0)+IF(ISNUMBER(I418), INDEX(出力表!B:B,3)*I418, 0)+IF(ISNUMBER(L418), INDEX(出力表!B:B,4)*L418, 0)+IF(ISNUMBER(O418), INDEX(出力表!B:B,5)*O418, 0)+IF(ISNUMBER(R418), INDEX(出力表!B:B,6)*R418, 0)+IF(ISNUMBER(U418), INDEX(出力表!B:B,7)*U418, 0)+IF(ISNUMBER(X418), INDEX(出力表!B:B,8)*X418, 0)+IF(ISNUMBER(AA418), INDEX(出力表!B:B,9)*AA418, 0)+IF(ISNUMBER(AD418), INDEX(出力表!B:B,10)*AD418, 0)+IF(ISNUMBER(AG418), INDEX(出力表!B:B,11)*AG418, 0)+IF(ISNUMBER(AJ418), INDEX(出力表!B:B,12)*AJ418, 0)+IF(ISNUMBER(AM418), INDEX(出力表!B:B,13)*AM418, 0)</f>
        <v>0</v>
      </c>
      <c r="AO418">
        <f>IF(ISNUMBER(F418), INDEX(出力表!B:B,2), 0)+IF(ISNUMBER(I418), INDEX(出力表!B:B,3), 0)+IF(ISNUMBER(L418), INDEX(出力表!B:B,4), 0)+IF(ISNUMBER(O418), INDEX(出力表!B:B,5), 0)+IF(ISNUMBER(R418), INDEX(出力表!B:B,6), 0)+IF(ISNUMBER(U418), INDEX(出力表!B:B,7), 0)+IF(ISNUMBER(X418), INDEX(出力表!B:B,8), 0)+IF(ISNUMBER(AA418), INDEX(出力表!B:B,9), 0)+IF(ISNUMBER(AD418), INDEX(出力表!B:B,10), 0)+IF(ISNUMBER(AG418), INDEX(出力表!B:B,11), 0)+IF(ISNUMBER(AJ418), INDEX(出力表!B:B,12), 0)+IF(ISNUMBER(AM418), INDEX(出力表!B:B,13), 0)</f>
        <v>0</v>
      </c>
      <c r="AP418" t="str">
        <f t="shared" si="6"/>
        <v/>
      </c>
    </row>
    <row r="419" spans="1:42" x14ac:dyDescent="0.2">
      <c r="A419">
        <v>418</v>
      </c>
      <c r="B419">
        <f>IF(UPPER(Settings!B4)="TRUE", 乱数表!$Z419*Settings!B10, 0)</f>
        <v>-0.2690759664711771</v>
      </c>
      <c r="C419">
        <f>IF(UPPER(Settings!B4)="TRUE", 乱数表!$AA419*Settings!B11, 0)</f>
        <v>-0.10048337157000513</v>
      </c>
      <c r="D419">
        <f>MIN(100, MAX(0, 100*BETAINV(乱数表!$B419, MAX(0.00000001, (1/(1+EXP(-(INDEX(係数表!G:G,2) + $B419))))*(EXP(INDEX(係数表!H:H,2) + INDEX(係数表!I:I,2)*LN(INDEX(出力表!C:C,2)+1)))), MAX(0.00000001, (1-(1/(1+EXP(-(INDEX(係数表!G:G,2) + $B419)))))*(EXP(INDEX(係数表!H:H,2) + INDEX(係数表!I:I,2)*LN(INDEX(出力表!C:C,2)+1)))))))</f>
        <v>86.126452098937861</v>
      </c>
      <c r="E419" t="e">
        <f>MIN(100, MAX(0, (100*(INDEX(出力表!D:D,2))/(EXP(INDEX(係数表!B:B,2) + $C419) + (INDEX(出力表!D:D,2)))) + (乱数表!$N419*(Settings!B12/(((INDEX(出力表!D:D,2))+1)^INDEX(係数表!E:E,2)*INDEX(係数表!F:F,2))))))</f>
        <v>#VALUE!</v>
      </c>
      <c r="F419" t="e">
        <f>MIN(100, MAX(0, (INDEX(出力表!D:D,2))*D419/MAX(E419, Settings!B3)))</f>
        <v>#VALUE!</v>
      </c>
      <c r="G419">
        <f>MIN(100, MAX(0, 100*BETAINV(乱数表!$C419, MAX(0.00000001, (1/(1+EXP(-(INDEX(係数表!G:G,3) + $B419))))*(EXP(INDEX(係数表!H:H,3) + INDEX(係数表!I:I,3)*LN(INDEX(出力表!C:C,3)+1)))), MAX(0.00000001, (1-(1/(1+EXP(-(INDEX(係数表!G:G,3) + $B419)))))*(EXP(INDEX(係数表!H:H,3) + INDEX(係数表!I:I,3)*LN(INDEX(出力表!C:C,3)+1)))))))</f>
        <v>79.179510900892566</v>
      </c>
      <c r="H419" t="e">
        <f>MIN(100, MAX(0, (100*(INDEX(出力表!D:D,3))/(EXP(INDEX(係数表!B:B,3) + $C419) + (INDEX(出力表!D:D,3)))) + (乱数表!$O419*(Settings!B12/(((INDEX(出力表!D:D,3))+1)^INDEX(係数表!E:E,3)*INDEX(係数表!F:F,3))))))</f>
        <v>#VALUE!</v>
      </c>
      <c r="I419" t="e">
        <f>MIN(100, MAX(0, (INDEX(出力表!D:D,3))*G419/MAX(H419, Settings!B3)))</f>
        <v>#VALUE!</v>
      </c>
      <c r="J419">
        <f>MIN(100, MAX(0, 100*BETAINV(乱数表!$D419, MAX(0.00000001, (1/(1+EXP(-(INDEX(係数表!G:G,4) + $B419))))*(EXP(INDEX(係数表!H:H,4) + INDEX(係数表!I:I,4)*LN(INDEX(出力表!C:C,4)+1)))), MAX(0.00000001, (1-(1/(1+EXP(-(INDEX(係数表!G:G,4) + $B419)))))*(EXP(INDEX(係数表!H:H,4) + INDEX(係数表!I:I,4)*LN(INDEX(出力表!C:C,4)+1)))))))</f>
        <v>85.948273369252718</v>
      </c>
      <c r="K419" t="e">
        <f>MIN(100, MAX(0, (100*(INDEX(出力表!D:D,4))/(EXP(INDEX(係数表!B:B,4) + $C419) + (INDEX(出力表!D:D,4)))) + (乱数表!$P419*(Settings!B12/(((INDEX(出力表!D:D,4))+1)^INDEX(係数表!E:E,4)*INDEX(係数表!F:F,4))))))</f>
        <v>#VALUE!</v>
      </c>
      <c r="L419" t="e">
        <f>MIN(100, MAX(0, (INDEX(出力表!D:D,4))*J419/MAX(K419, Settings!B3)))</f>
        <v>#VALUE!</v>
      </c>
      <c r="M419">
        <f>MIN(100, MAX(0, 100*BETAINV(乱数表!$E419, MAX(0.00000001, (1/(1+EXP(-(INDEX(係数表!G:G,5) + $B419))))*(EXP(INDEX(係数表!H:H,5) + INDEX(係数表!I:I,5)*LN(INDEX(出力表!C:C,5)+1)))), MAX(0.00000001, (1-(1/(1+EXP(-(INDEX(係数表!G:G,5) + $B419)))))*(EXP(INDEX(係数表!H:H,5) + INDEX(係数表!I:I,5)*LN(INDEX(出力表!C:C,5)+1)))))))</f>
        <v>79.459361277340861</v>
      </c>
      <c r="N419" t="e">
        <f>MIN(100, MAX(0, (100*(INDEX(出力表!D:D,5))/(EXP(INDEX(係数表!B:B,5) + $C419) + (INDEX(出力表!D:D,5)))) + (乱数表!$Q419*(Settings!B12/(((INDEX(出力表!D:D,5))+1)^INDEX(係数表!E:E,5)*INDEX(係数表!F:F,5))))))</f>
        <v>#VALUE!</v>
      </c>
      <c r="O419" t="e">
        <f>MIN(100, MAX(0, (INDEX(出力表!D:D,5))*M419/MAX(N419, Settings!B3)))</f>
        <v>#VALUE!</v>
      </c>
      <c r="P419">
        <f>MIN(100, MAX(0, 100*BETAINV(乱数表!$F419, MAX(0.00000001, (1/(1+EXP(-(INDEX(係数表!G:G,6) + $B419))))*(EXP(INDEX(係数表!H:H,6) + INDEX(係数表!I:I,6)*LN(INDEX(出力表!C:C,6)+1)))), MAX(0.00000001, (1-(1/(1+EXP(-(INDEX(係数表!G:G,6) + $B419)))))*(EXP(INDEX(係数表!H:H,6) + INDEX(係数表!I:I,6)*LN(INDEX(出力表!C:C,6)+1)))))))</f>
        <v>66.678968231106666</v>
      </c>
      <c r="Q419" t="e">
        <f>MIN(100, MAX(0, (100*(INDEX(出力表!D:D,6))/(EXP(INDEX(係数表!B:B,6) + $C419) + (INDEX(出力表!D:D,6)))) + (乱数表!$R419*(Settings!B12/(((INDEX(出力表!D:D,6))+1)^INDEX(係数表!E:E,6)*INDEX(係数表!F:F,6))))))</f>
        <v>#VALUE!</v>
      </c>
      <c r="R419" t="e">
        <f>MIN(100, MAX(0, (INDEX(出力表!D:D,6))*P419/MAX(Q419, Settings!B3)))</f>
        <v>#VALUE!</v>
      </c>
      <c r="S419">
        <f>MIN(100, MAX(0, 100*BETAINV(乱数表!$G419, MAX(0.00000001, (1/(1+EXP(-(INDEX(係数表!G:G,7) + $B419))))*(EXP(INDEX(係数表!H:H,7) + INDEX(係数表!I:I,7)*LN(INDEX(出力表!C:C,7)+1)))), MAX(0.00000001, (1-(1/(1+EXP(-(INDEX(係数表!G:G,7) + $B419)))))*(EXP(INDEX(係数表!H:H,7) + INDEX(係数表!I:I,7)*LN(INDEX(出力表!C:C,7)+1)))))))</f>
        <v>84.788783446801901</v>
      </c>
      <c r="T419" t="e">
        <f>MIN(100, MAX(0, (100*(INDEX(出力表!D:D,7))/(EXP(INDEX(係数表!B:B,7) + $C419) + (INDEX(出力表!D:D,7)))) + (乱数表!$S419*(Settings!B12/(((INDEX(出力表!D:D,7))+1)^INDEX(係数表!E:E,7)*INDEX(係数表!F:F,7))))))</f>
        <v>#VALUE!</v>
      </c>
      <c r="U419" t="e">
        <f>MIN(100, MAX(0, (INDEX(出力表!D:D,7))*S419/MAX(T419, Settings!B3)))</f>
        <v>#VALUE!</v>
      </c>
      <c r="V419">
        <f>MIN(100, MAX(0, 100*BETAINV(乱数表!$H419, MAX(0.00000001, (1/(1+EXP(-(INDEX(係数表!G:G,8) + $B419))))*(EXP(INDEX(係数表!H:H,8) + INDEX(係数表!I:I,8)*LN(INDEX(出力表!C:C,8)+1)))), MAX(0.00000001, (1-(1/(1+EXP(-(INDEX(係数表!G:G,8) + $B419)))))*(EXP(INDEX(係数表!H:H,8) + INDEX(係数表!I:I,8)*LN(INDEX(出力表!C:C,8)+1)))))))</f>
        <v>61.879250017024198</v>
      </c>
      <c r="W419" t="e">
        <f>MIN(100, MAX(0, (100*(INDEX(出力表!D:D,8))/(EXP(INDEX(係数表!B:B,8) + $C419) + (INDEX(出力表!D:D,8)))) + (乱数表!$T419*(Settings!B12/(((INDEX(出力表!D:D,8))+1)^INDEX(係数表!E:E,8)*INDEX(係数表!F:F,8))))))</f>
        <v>#VALUE!</v>
      </c>
      <c r="X419" t="e">
        <f>MIN(100, MAX(0, (INDEX(出力表!D:D,8))*V419/MAX(W419, Settings!B3)))</f>
        <v>#VALUE!</v>
      </c>
      <c r="Y419">
        <f>MIN(100, MAX(0, 100*BETAINV(乱数表!$I419, MAX(0.00000001, (1/(1+EXP(-(INDEX(係数表!G:G,9) + $B419))))*(EXP(INDEX(係数表!H:H,9) + INDEX(係数表!I:I,9)*LN(INDEX(出力表!C:C,9)+1)))), MAX(0.00000001, (1-(1/(1+EXP(-(INDEX(係数表!G:G,9) + $B419)))))*(EXP(INDEX(係数表!H:H,9) + INDEX(係数表!I:I,9)*LN(INDEX(出力表!C:C,9)+1)))))))</f>
        <v>48.393192206908729</v>
      </c>
      <c r="Z419" t="e">
        <f>MIN(100, MAX(0, (100*(INDEX(出力表!D:D,9))/(EXP(INDEX(係数表!B:B,9) + $C419) + (INDEX(出力表!D:D,9)))) + (乱数表!$U419*(Settings!B12/(((INDEX(出力表!D:D,9))+1)^INDEX(係数表!E:E,9)*INDEX(係数表!F:F,9))))))</f>
        <v>#VALUE!</v>
      </c>
      <c r="AA419" t="e">
        <f>MIN(100, MAX(0, (INDEX(出力表!D:D,9))*Y419/MAX(Z419, Settings!B3)))</f>
        <v>#VALUE!</v>
      </c>
      <c r="AB419">
        <f>MIN(100, MAX(0, 100*BETAINV(乱数表!$J419, MAX(0.00000001, (1/(1+EXP(-(INDEX(係数表!G:G,10) + $B419))))*(EXP(INDEX(係数表!H:H,10) + INDEX(係数表!I:I,10)*LN(INDEX(出力表!C:C,10)+1)))), MAX(0.00000001, (1-(1/(1+EXP(-(INDEX(係数表!G:G,10) + $B419)))))*(EXP(INDEX(係数表!H:H,10) + INDEX(係数表!I:I,10)*LN(INDEX(出力表!C:C,10)+1)))))))</f>
        <v>93.992966410178042</v>
      </c>
      <c r="AC419" t="e">
        <f>MIN(100, MAX(0, (100*(INDEX(出力表!D:D,10))/(EXP(INDEX(係数表!B:B,10) + $C419) + (INDEX(出力表!D:D,10)))) + (乱数表!$V419*(Settings!B12/(((INDEX(出力表!D:D,10))+1)^INDEX(係数表!E:E,10)*INDEX(係数表!F:F,10))))))</f>
        <v>#VALUE!</v>
      </c>
      <c r="AD419" t="e">
        <f>MIN(100, MAX(0, (INDEX(出力表!D:D,10))*AB419/MAX(AC419, Settings!B3)))</f>
        <v>#VALUE!</v>
      </c>
      <c r="AE419">
        <f>MIN(100, MAX(0, 100*BETAINV(乱数表!$K419, MAX(0.00000001, (1/(1+EXP(-(INDEX(係数表!G:G,11) + $B419))))*(EXP(INDEX(係数表!H:H,11) + INDEX(係数表!I:I,11)*LN(INDEX(出力表!C:C,11)+1)))), MAX(0.00000001, (1-(1/(1+EXP(-(INDEX(係数表!G:G,11) + $B419)))))*(EXP(INDEX(係数表!H:H,11) + INDEX(係数表!I:I,11)*LN(INDEX(出力表!C:C,11)+1)))))))</f>
        <v>96.879905011671639</v>
      </c>
      <c r="AF419" t="e">
        <f>MIN(100, MAX(0, (100*(INDEX(出力表!D:D,11))/(EXP(INDEX(係数表!B:B,11) + $C419) + (INDEX(出力表!D:D,11)))) + (乱数表!$W419*(Settings!B12/(((INDEX(出力表!D:D,11))+1)^INDEX(係数表!E:E,11)*INDEX(係数表!F:F,11))))))</f>
        <v>#VALUE!</v>
      </c>
      <c r="AG419" t="e">
        <f>MIN(100, MAX(0, (INDEX(出力表!D:D,11))*AE419/MAX(AF419, Settings!B3)))</f>
        <v>#VALUE!</v>
      </c>
      <c r="AH419">
        <f>MIN(100, MAX(0, 100*BETAINV(乱数表!$L419, MAX(0.00000001, (1/(1+EXP(-(INDEX(係数表!G:G,12) + $B419))))*(EXP(INDEX(係数表!H:H,12) + INDEX(係数表!I:I,12)*LN(INDEX(出力表!C:C,12)+1)))), MAX(0.00000001, (1-(1/(1+EXP(-(INDEX(係数表!G:G,12) + $B419)))))*(EXP(INDEX(係数表!H:H,12) + INDEX(係数表!I:I,12)*LN(INDEX(出力表!C:C,12)+1)))))))</f>
        <v>92.251009398158772</v>
      </c>
      <c r="AI419" t="e">
        <f>MIN(100, MAX(0, (100*(INDEX(出力表!D:D,12))/(EXP(INDEX(係数表!B:B,12) + $C419) + (INDEX(出力表!D:D,12)))) + (乱数表!$X419*(Settings!B12/(((INDEX(出力表!D:D,12))+1)^INDEX(係数表!E:E,12)*INDEX(係数表!F:F,12))))))</f>
        <v>#VALUE!</v>
      </c>
      <c r="AJ419" t="e">
        <f>MIN(100, MAX(0, (INDEX(出力表!D:D,12))*AH419/MAX(AI419, Settings!B3)))</f>
        <v>#VALUE!</v>
      </c>
      <c r="AK419">
        <f>MIN(100, MAX(0, 100*BETAINV(乱数表!$M419, MAX(0.00000001, (1/(1+EXP(-(INDEX(係数表!G:G,13) + $B419))))*(EXP(INDEX(係数表!H:H,13) + INDEX(係数表!I:I,13)*LN(INDEX(出力表!C:C,13)+1)))), MAX(0.00000001, (1-(1/(1+EXP(-(INDEX(係数表!G:G,13) + $B419)))))*(EXP(INDEX(係数表!H:H,13) + INDEX(係数表!I:I,13)*LN(INDEX(出力表!C:C,13)+1)))))))</f>
        <v>89.927617933422269</v>
      </c>
      <c r="AL419" t="e">
        <f>MIN(100, MAX(0, (100*(INDEX(出力表!D:D,13))/(EXP(INDEX(係数表!B:B,13) + $C419) + (INDEX(出力表!D:D,13)))) + (乱数表!$Y419*(Settings!B12/(((INDEX(出力表!D:D,13))+1)^INDEX(係数表!E:E,13)*INDEX(係数表!F:F,13))))))</f>
        <v>#VALUE!</v>
      </c>
      <c r="AM419" t="e">
        <f>MIN(100, MAX(0, (INDEX(出力表!D:D,13))*AK419/MAX(AL419, Settings!B3)))</f>
        <v>#VALUE!</v>
      </c>
      <c r="AN419">
        <f>IF(ISNUMBER(F419), INDEX(出力表!B:B,2)*F419, 0)+IF(ISNUMBER(I419), INDEX(出力表!B:B,3)*I419, 0)+IF(ISNUMBER(L419), INDEX(出力表!B:B,4)*L419, 0)+IF(ISNUMBER(O419), INDEX(出力表!B:B,5)*O419, 0)+IF(ISNUMBER(R419), INDEX(出力表!B:B,6)*R419, 0)+IF(ISNUMBER(U419), INDEX(出力表!B:B,7)*U419, 0)+IF(ISNUMBER(X419), INDEX(出力表!B:B,8)*X419, 0)+IF(ISNUMBER(AA419), INDEX(出力表!B:B,9)*AA419, 0)+IF(ISNUMBER(AD419), INDEX(出力表!B:B,10)*AD419, 0)+IF(ISNUMBER(AG419), INDEX(出力表!B:B,11)*AG419, 0)+IF(ISNUMBER(AJ419), INDEX(出力表!B:B,12)*AJ419, 0)+IF(ISNUMBER(AM419), INDEX(出力表!B:B,13)*AM419, 0)</f>
        <v>0</v>
      </c>
      <c r="AO419">
        <f>IF(ISNUMBER(F419), INDEX(出力表!B:B,2), 0)+IF(ISNUMBER(I419), INDEX(出力表!B:B,3), 0)+IF(ISNUMBER(L419), INDEX(出力表!B:B,4), 0)+IF(ISNUMBER(O419), INDEX(出力表!B:B,5), 0)+IF(ISNUMBER(R419), INDEX(出力表!B:B,6), 0)+IF(ISNUMBER(U419), INDEX(出力表!B:B,7), 0)+IF(ISNUMBER(X419), INDEX(出力表!B:B,8), 0)+IF(ISNUMBER(AA419), INDEX(出力表!B:B,9), 0)+IF(ISNUMBER(AD419), INDEX(出力表!B:B,10), 0)+IF(ISNUMBER(AG419), INDEX(出力表!B:B,11), 0)+IF(ISNUMBER(AJ419), INDEX(出力表!B:B,12), 0)+IF(ISNUMBER(AM419), INDEX(出力表!B:B,13), 0)</f>
        <v>0</v>
      </c>
      <c r="AP419" t="str">
        <f t="shared" si="6"/>
        <v/>
      </c>
    </row>
    <row r="420" spans="1:42" x14ac:dyDescent="0.2">
      <c r="A420">
        <v>419</v>
      </c>
      <c r="B420">
        <f>IF(UPPER(Settings!B4)="TRUE", 乱数表!$Z420*Settings!B10, 0)</f>
        <v>0.41122800264226872</v>
      </c>
      <c r="C420">
        <f>IF(UPPER(Settings!B4)="TRUE", 乱数表!$AA420*Settings!B11, 0)</f>
        <v>7.6586645587305322E-3</v>
      </c>
      <c r="D420">
        <f>MIN(100, MAX(0, 100*BETAINV(乱数表!$B420, MAX(0.00000001, (1/(1+EXP(-(INDEX(係数表!G:G,2) + $B420))))*(EXP(INDEX(係数表!H:H,2) + INDEX(係数表!I:I,2)*LN(INDEX(出力表!C:C,2)+1)))), MAX(0.00000001, (1-(1/(1+EXP(-(INDEX(係数表!G:G,2) + $B420)))))*(EXP(INDEX(係数表!H:H,2) + INDEX(係数表!I:I,2)*LN(INDEX(出力表!C:C,2)+1)))))))</f>
        <v>97.855129896239575</v>
      </c>
      <c r="E420" t="e">
        <f>MIN(100, MAX(0, (100*(INDEX(出力表!D:D,2))/(EXP(INDEX(係数表!B:B,2) + $C420) + (INDEX(出力表!D:D,2)))) + (乱数表!$N420*(Settings!B12/(((INDEX(出力表!D:D,2))+1)^INDEX(係数表!E:E,2)*INDEX(係数表!F:F,2))))))</f>
        <v>#VALUE!</v>
      </c>
      <c r="F420" t="e">
        <f>MIN(100, MAX(0, (INDEX(出力表!D:D,2))*D420/MAX(E420, Settings!B3)))</f>
        <v>#VALUE!</v>
      </c>
      <c r="G420">
        <f>MIN(100, MAX(0, 100*BETAINV(乱数表!$C420, MAX(0.00000001, (1/(1+EXP(-(INDEX(係数表!G:G,3) + $B420))))*(EXP(INDEX(係数表!H:H,3) + INDEX(係数表!I:I,3)*LN(INDEX(出力表!C:C,3)+1)))), MAX(0.00000001, (1-(1/(1+EXP(-(INDEX(係数表!G:G,3) + $B420)))))*(EXP(INDEX(係数表!H:H,3) + INDEX(係数表!I:I,3)*LN(INDEX(出力表!C:C,3)+1)))))))</f>
        <v>99.413812882833952</v>
      </c>
      <c r="H420" t="e">
        <f>MIN(100, MAX(0, (100*(INDEX(出力表!D:D,3))/(EXP(INDEX(係数表!B:B,3) + $C420) + (INDEX(出力表!D:D,3)))) + (乱数表!$O420*(Settings!B12/(((INDEX(出力表!D:D,3))+1)^INDEX(係数表!E:E,3)*INDEX(係数表!F:F,3))))))</f>
        <v>#VALUE!</v>
      </c>
      <c r="I420" t="e">
        <f>MIN(100, MAX(0, (INDEX(出力表!D:D,3))*G420/MAX(H420, Settings!B3)))</f>
        <v>#VALUE!</v>
      </c>
      <c r="J420">
        <f>MIN(100, MAX(0, 100*BETAINV(乱数表!$D420, MAX(0.00000001, (1/(1+EXP(-(INDEX(係数表!G:G,4) + $B420))))*(EXP(INDEX(係数表!H:H,4) + INDEX(係数表!I:I,4)*LN(INDEX(出力表!C:C,4)+1)))), MAX(0.00000001, (1-(1/(1+EXP(-(INDEX(係数表!G:G,4) + $B420)))))*(EXP(INDEX(係数表!H:H,4) + INDEX(係数表!I:I,4)*LN(INDEX(出力表!C:C,4)+1)))))))</f>
        <v>98.056374496755922</v>
      </c>
      <c r="K420" t="e">
        <f>MIN(100, MAX(0, (100*(INDEX(出力表!D:D,4))/(EXP(INDEX(係数表!B:B,4) + $C420) + (INDEX(出力表!D:D,4)))) + (乱数表!$P420*(Settings!B12/(((INDEX(出力表!D:D,4))+1)^INDEX(係数表!E:E,4)*INDEX(係数表!F:F,4))))))</f>
        <v>#VALUE!</v>
      </c>
      <c r="L420" t="e">
        <f>MIN(100, MAX(0, (INDEX(出力表!D:D,4))*J420/MAX(K420, Settings!B3)))</f>
        <v>#VALUE!</v>
      </c>
      <c r="M420">
        <f>MIN(100, MAX(0, 100*BETAINV(乱数表!$E420, MAX(0.00000001, (1/(1+EXP(-(INDEX(係数表!G:G,5) + $B420))))*(EXP(INDEX(係数表!H:H,5) + INDEX(係数表!I:I,5)*LN(INDEX(出力表!C:C,5)+1)))), MAX(0.00000001, (1-(1/(1+EXP(-(INDEX(係数表!G:G,5) + $B420)))))*(EXP(INDEX(係数表!H:H,5) + INDEX(係数表!I:I,5)*LN(INDEX(出力表!C:C,5)+1)))))))</f>
        <v>99.948452538399735</v>
      </c>
      <c r="N420" t="e">
        <f>MIN(100, MAX(0, (100*(INDEX(出力表!D:D,5))/(EXP(INDEX(係数表!B:B,5) + $C420) + (INDEX(出力表!D:D,5)))) + (乱数表!$Q420*(Settings!B12/(((INDEX(出力表!D:D,5))+1)^INDEX(係数表!E:E,5)*INDEX(係数表!F:F,5))))))</f>
        <v>#VALUE!</v>
      </c>
      <c r="O420" t="e">
        <f>MIN(100, MAX(0, (INDEX(出力表!D:D,5))*M420/MAX(N420, Settings!B3)))</f>
        <v>#VALUE!</v>
      </c>
      <c r="P420">
        <f>MIN(100, MAX(0, 100*BETAINV(乱数表!$F420, MAX(0.00000001, (1/(1+EXP(-(INDEX(係数表!G:G,6) + $B420))))*(EXP(INDEX(係数表!H:H,6) + INDEX(係数表!I:I,6)*LN(INDEX(出力表!C:C,6)+1)))), MAX(0.00000001, (1-(1/(1+EXP(-(INDEX(係数表!G:G,6) + $B420)))))*(EXP(INDEX(係数表!H:H,6) + INDEX(係数表!I:I,6)*LN(INDEX(出力表!C:C,6)+1)))))))</f>
        <v>99.255701591751475</v>
      </c>
      <c r="Q420" t="e">
        <f>MIN(100, MAX(0, (100*(INDEX(出力表!D:D,6))/(EXP(INDEX(係数表!B:B,6) + $C420) + (INDEX(出力表!D:D,6)))) + (乱数表!$R420*(Settings!B12/(((INDEX(出力表!D:D,6))+1)^INDEX(係数表!E:E,6)*INDEX(係数表!F:F,6))))))</f>
        <v>#VALUE!</v>
      </c>
      <c r="R420" t="e">
        <f>MIN(100, MAX(0, (INDEX(出力表!D:D,6))*P420/MAX(Q420, Settings!B3)))</f>
        <v>#VALUE!</v>
      </c>
      <c r="S420">
        <f>MIN(100, MAX(0, 100*BETAINV(乱数表!$G420, MAX(0.00000001, (1/(1+EXP(-(INDEX(係数表!G:G,7) + $B420))))*(EXP(INDEX(係数表!H:H,7) + INDEX(係数表!I:I,7)*LN(INDEX(出力表!C:C,7)+1)))), MAX(0.00000001, (1-(1/(1+EXP(-(INDEX(係数表!G:G,7) + $B420)))))*(EXP(INDEX(係数表!H:H,7) + INDEX(係数表!I:I,7)*LN(INDEX(出力表!C:C,7)+1)))))))</f>
        <v>89.547685123189908</v>
      </c>
      <c r="T420" t="e">
        <f>MIN(100, MAX(0, (100*(INDEX(出力表!D:D,7))/(EXP(INDEX(係数表!B:B,7) + $C420) + (INDEX(出力表!D:D,7)))) + (乱数表!$S420*(Settings!B12/(((INDEX(出力表!D:D,7))+1)^INDEX(係数表!E:E,7)*INDEX(係数表!F:F,7))))))</f>
        <v>#VALUE!</v>
      </c>
      <c r="U420" t="e">
        <f>MIN(100, MAX(0, (INDEX(出力表!D:D,7))*S420/MAX(T420, Settings!B3)))</f>
        <v>#VALUE!</v>
      </c>
      <c r="V420">
        <f>MIN(100, MAX(0, 100*BETAINV(乱数表!$H420, MAX(0.00000001, (1/(1+EXP(-(INDEX(係数表!G:G,8) + $B420))))*(EXP(INDEX(係数表!H:H,8) + INDEX(係数表!I:I,8)*LN(INDEX(出力表!C:C,8)+1)))), MAX(0.00000001, (1-(1/(1+EXP(-(INDEX(係数表!G:G,8) + $B420)))))*(EXP(INDEX(係数表!H:H,8) + INDEX(係数表!I:I,8)*LN(INDEX(出力表!C:C,8)+1)))))))</f>
        <v>98.879180443953715</v>
      </c>
      <c r="W420" t="e">
        <f>MIN(100, MAX(0, (100*(INDEX(出力表!D:D,8))/(EXP(INDEX(係数表!B:B,8) + $C420) + (INDEX(出力表!D:D,8)))) + (乱数表!$T420*(Settings!B12/(((INDEX(出力表!D:D,8))+1)^INDEX(係数表!E:E,8)*INDEX(係数表!F:F,8))))))</f>
        <v>#VALUE!</v>
      </c>
      <c r="X420" t="e">
        <f>MIN(100, MAX(0, (INDEX(出力表!D:D,8))*V420/MAX(W420, Settings!B3)))</f>
        <v>#VALUE!</v>
      </c>
      <c r="Y420">
        <f>MIN(100, MAX(0, 100*BETAINV(乱数表!$I420, MAX(0.00000001, (1/(1+EXP(-(INDEX(係数表!G:G,9) + $B420))))*(EXP(INDEX(係数表!H:H,9) + INDEX(係数表!I:I,9)*LN(INDEX(出力表!C:C,9)+1)))), MAX(0.00000001, (1-(1/(1+EXP(-(INDEX(係数表!G:G,9) + $B420)))))*(EXP(INDEX(係数表!H:H,9) + INDEX(係数表!I:I,9)*LN(INDEX(出力表!C:C,9)+1)))))))</f>
        <v>96.909143690819235</v>
      </c>
      <c r="Z420" t="e">
        <f>MIN(100, MAX(0, (100*(INDEX(出力表!D:D,9))/(EXP(INDEX(係数表!B:B,9) + $C420) + (INDEX(出力表!D:D,9)))) + (乱数表!$U420*(Settings!B12/(((INDEX(出力表!D:D,9))+1)^INDEX(係数表!E:E,9)*INDEX(係数表!F:F,9))))))</f>
        <v>#VALUE!</v>
      </c>
      <c r="AA420" t="e">
        <f>MIN(100, MAX(0, (INDEX(出力表!D:D,9))*Y420/MAX(Z420, Settings!B3)))</f>
        <v>#VALUE!</v>
      </c>
      <c r="AB420">
        <f>MIN(100, MAX(0, 100*BETAINV(乱数表!$J420, MAX(0.00000001, (1/(1+EXP(-(INDEX(係数表!G:G,10) + $B420))))*(EXP(INDEX(係数表!H:H,10) + INDEX(係数表!I:I,10)*LN(INDEX(出力表!C:C,10)+1)))), MAX(0.00000001, (1-(1/(1+EXP(-(INDEX(係数表!G:G,10) + $B420)))))*(EXP(INDEX(係数表!H:H,10) + INDEX(係数表!I:I,10)*LN(INDEX(出力表!C:C,10)+1)))))))</f>
        <v>99.094116938702584</v>
      </c>
      <c r="AC420" t="e">
        <f>MIN(100, MAX(0, (100*(INDEX(出力表!D:D,10))/(EXP(INDEX(係数表!B:B,10) + $C420) + (INDEX(出力表!D:D,10)))) + (乱数表!$V420*(Settings!B12/(((INDEX(出力表!D:D,10))+1)^INDEX(係数表!E:E,10)*INDEX(係数表!F:F,10))))))</f>
        <v>#VALUE!</v>
      </c>
      <c r="AD420" t="e">
        <f>MIN(100, MAX(0, (INDEX(出力表!D:D,10))*AB420/MAX(AC420, Settings!B3)))</f>
        <v>#VALUE!</v>
      </c>
      <c r="AE420">
        <f>MIN(100, MAX(0, 100*BETAINV(乱数表!$K420, MAX(0.00000001, (1/(1+EXP(-(INDEX(係数表!G:G,11) + $B420))))*(EXP(INDEX(係数表!H:H,11) + INDEX(係数表!I:I,11)*LN(INDEX(出力表!C:C,11)+1)))), MAX(0.00000001, (1-(1/(1+EXP(-(INDEX(係数表!G:G,11) + $B420)))))*(EXP(INDEX(係数表!H:H,11) + INDEX(係数表!I:I,11)*LN(INDEX(出力表!C:C,11)+1)))))))</f>
        <v>98.049487488318761</v>
      </c>
      <c r="AF420" t="e">
        <f>MIN(100, MAX(0, (100*(INDEX(出力表!D:D,11))/(EXP(INDEX(係数表!B:B,11) + $C420) + (INDEX(出力表!D:D,11)))) + (乱数表!$W420*(Settings!B12/(((INDEX(出力表!D:D,11))+1)^INDEX(係数表!E:E,11)*INDEX(係数表!F:F,11))))))</f>
        <v>#VALUE!</v>
      </c>
      <c r="AG420" t="e">
        <f>MIN(100, MAX(0, (INDEX(出力表!D:D,11))*AE420/MAX(AF420, Settings!B3)))</f>
        <v>#VALUE!</v>
      </c>
      <c r="AH420">
        <f>MIN(100, MAX(0, 100*BETAINV(乱数表!$L420, MAX(0.00000001, (1/(1+EXP(-(INDEX(係数表!G:G,12) + $B420))))*(EXP(INDEX(係数表!H:H,12) + INDEX(係数表!I:I,12)*LN(INDEX(出力表!C:C,12)+1)))), MAX(0.00000001, (1-(1/(1+EXP(-(INDEX(係数表!G:G,12) + $B420)))))*(EXP(INDEX(係数表!H:H,12) + INDEX(係数表!I:I,12)*LN(INDEX(出力表!C:C,12)+1)))))))</f>
        <v>99.998839601911897</v>
      </c>
      <c r="AI420" t="e">
        <f>MIN(100, MAX(0, (100*(INDEX(出力表!D:D,12))/(EXP(INDEX(係数表!B:B,12) + $C420) + (INDEX(出力表!D:D,12)))) + (乱数表!$X420*(Settings!B12/(((INDEX(出力表!D:D,12))+1)^INDEX(係数表!E:E,12)*INDEX(係数表!F:F,12))))))</f>
        <v>#VALUE!</v>
      </c>
      <c r="AJ420" t="e">
        <f>MIN(100, MAX(0, (INDEX(出力表!D:D,12))*AH420/MAX(AI420, Settings!B3)))</f>
        <v>#VALUE!</v>
      </c>
      <c r="AK420">
        <f>MIN(100, MAX(0, 100*BETAINV(乱数表!$M420, MAX(0.00000001, (1/(1+EXP(-(INDEX(係数表!G:G,13) + $B420))))*(EXP(INDEX(係数表!H:H,13) + INDEX(係数表!I:I,13)*LN(INDEX(出力表!C:C,13)+1)))), MAX(0.00000001, (1-(1/(1+EXP(-(INDEX(係数表!G:G,13) + $B420)))))*(EXP(INDEX(係数表!H:H,13) + INDEX(係数表!I:I,13)*LN(INDEX(出力表!C:C,13)+1)))))))</f>
        <v>95.440240899666136</v>
      </c>
      <c r="AL420" t="e">
        <f>MIN(100, MAX(0, (100*(INDEX(出力表!D:D,13))/(EXP(INDEX(係数表!B:B,13) + $C420) + (INDEX(出力表!D:D,13)))) + (乱数表!$Y420*(Settings!B12/(((INDEX(出力表!D:D,13))+1)^INDEX(係数表!E:E,13)*INDEX(係数表!F:F,13))))))</f>
        <v>#VALUE!</v>
      </c>
      <c r="AM420" t="e">
        <f>MIN(100, MAX(0, (INDEX(出力表!D:D,13))*AK420/MAX(AL420, Settings!B3)))</f>
        <v>#VALUE!</v>
      </c>
      <c r="AN420">
        <f>IF(ISNUMBER(F420), INDEX(出力表!B:B,2)*F420, 0)+IF(ISNUMBER(I420), INDEX(出力表!B:B,3)*I420, 0)+IF(ISNUMBER(L420), INDEX(出力表!B:B,4)*L420, 0)+IF(ISNUMBER(O420), INDEX(出力表!B:B,5)*O420, 0)+IF(ISNUMBER(R420), INDEX(出力表!B:B,6)*R420, 0)+IF(ISNUMBER(U420), INDEX(出力表!B:B,7)*U420, 0)+IF(ISNUMBER(X420), INDEX(出力表!B:B,8)*X420, 0)+IF(ISNUMBER(AA420), INDEX(出力表!B:B,9)*AA420, 0)+IF(ISNUMBER(AD420), INDEX(出力表!B:B,10)*AD420, 0)+IF(ISNUMBER(AG420), INDEX(出力表!B:B,11)*AG420, 0)+IF(ISNUMBER(AJ420), INDEX(出力表!B:B,12)*AJ420, 0)+IF(ISNUMBER(AM420), INDEX(出力表!B:B,13)*AM420, 0)</f>
        <v>0</v>
      </c>
      <c r="AO420">
        <f>IF(ISNUMBER(F420), INDEX(出力表!B:B,2), 0)+IF(ISNUMBER(I420), INDEX(出力表!B:B,3), 0)+IF(ISNUMBER(L420), INDEX(出力表!B:B,4), 0)+IF(ISNUMBER(O420), INDEX(出力表!B:B,5), 0)+IF(ISNUMBER(R420), INDEX(出力表!B:B,6), 0)+IF(ISNUMBER(U420), INDEX(出力表!B:B,7), 0)+IF(ISNUMBER(X420), INDEX(出力表!B:B,8), 0)+IF(ISNUMBER(AA420), INDEX(出力表!B:B,9), 0)+IF(ISNUMBER(AD420), INDEX(出力表!B:B,10), 0)+IF(ISNUMBER(AG420), INDEX(出力表!B:B,11), 0)+IF(ISNUMBER(AJ420), INDEX(出力表!B:B,12), 0)+IF(ISNUMBER(AM420), INDEX(出力表!B:B,13), 0)</f>
        <v>0</v>
      </c>
      <c r="AP420" t="str">
        <f t="shared" si="6"/>
        <v/>
      </c>
    </row>
    <row r="421" spans="1:42" x14ac:dyDescent="0.2">
      <c r="A421">
        <v>420</v>
      </c>
      <c r="B421">
        <f>IF(UPPER(Settings!B4)="TRUE", 乱数表!$Z421*Settings!B10, 0)</f>
        <v>0.72051203997680568</v>
      </c>
      <c r="C421">
        <f>IF(UPPER(Settings!B4)="TRUE", 乱数表!$AA421*Settings!B11, 0)</f>
        <v>1.2568607705624969E-2</v>
      </c>
      <c r="D421">
        <f>MIN(100, MAX(0, 100*BETAINV(乱数表!$B421, MAX(0.00000001, (1/(1+EXP(-(INDEX(係数表!G:G,2) + $B421))))*(EXP(INDEX(係数表!H:H,2) + INDEX(係数表!I:I,2)*LN(INDEX(出力表!C:C,2)+1)))), MAX(0.00000001, (1-(1/(1+EXP(-(INDEX(係数表!G:G,2) + $B421)))))*(EXP(INDEX(係数表!H:H,2) + INDEX(係数表!I:I,2)*LN(INDEX(出力表!C:C,2)+1)))))))</f>
        <v>67.988067482900689</v>
      </c>
      <c r="E421" t="e">
        <f>MIN(100, MAX(0, (100*(INDEX(出力表!D:D,2))/(EXP(INDEX(係数表!B:B,2) + $C421) + (INDEX(出力表!D:D,2)))) + (乱数表!$N421*(Settings!B12/(((INDEX(出力表!D:D,2))+1)^INDEX(係数表!E:E,2)*INDEX(係数表!F:F,2))))))</f>
        <v>#VALUE!</v>
      </c>
      <c r="F421" t="e">
        <f>MIN(100, MAX(0, (INDEX(出力表!D:D,2))*D421/MAX(E421, Settings!B3)))</f>
        <v>#VALUE!</v>
      </c>
      <c r="G421">
        <f>MIN(100, MAX(0, 100*BETAINV(乱数表!$C421, MAX(0.00000001, (1/(1+EXP(-(INDEX(係数表!G:G,3) + $B421))))*(EXP(INDEX(係数表!H:H,3) + INDEX(係数表!I:I,3)*LN(INDEX(出力表!C:C,3)+1)))), MAX(0.00000001, (1-(1/(1+EXP(-(INDEX(係数表!G:G,3) + $B421)))))*(EXP(INDEX(係数表!H:H,3) + INDEX(係数表!I:I,3)*LN(INDEX(出力表!C:C,3)+1)))))))</f>
        <v>94.315532845937099</v>
      </c>
      <c r="H421" t="e">
        <f>MIN(100, MAX(0, (100*(INDEX(出力表!D:D,3))/(EXP(INDEX(係数表!B:B,3) + $C421) + (INDEX(出力表!D:D,3)))) + (乱数表!$O421*(Settings!B12/(((INDEX(出力表!D:D,3))+1)^INDEX(係数表!E:E,3)*INDEX(係数表!F:F,3))))))</f>
        <v>#VALUE!</v>
      </c>
      <c r="I421" t="e">
        <f>MIN(100, MAX(0, (INDEX(出力表!D:D,3))*G421/MAX(H421, Settings!B3)))</f>
        <v>#VALUE!</v>
      </c>
      <c r="J421">
        <f>MIN(100, MAX(0, 100*BETAINV(乱数表!$D421, MAX(0.00000001, (1/(1+EXP(-(INDEX(係数表!G:G,4) + $B421))))*(EXP(INDEX(係数表!H:H,4) + INDEX(係数表!I:I,4)*LN(INDEX(出力表!C:C,4)+1)))), MAX(0.00000001, (1-(1/(1+EXP(-(INDEX(係数表!G:G,4) + $B421)))))*(EXP(INDEX(係数表!H:H,4) + INDEX(係数表!I:I,4)*LN(INDEX(出力表!C:C,4)+1)))))))</f>
        <v>94.701329336116885</v>
      </c>
      <c r="K421" t="e">
        <f>MIN(100, MAX(0, (100*(INDEX(出力表!D:D,4))/(EXP(INDEX(係数表!B:B,4) + $C421) + (INDEX(出力表!D:D,4)))) + (乱数表!$P421*(Settings!B12/(((INDEX(出力表!D:D,4))+1)^INDEX(係数表!E:E,4)*INDEX(係数表!F:F,4))))))</f>
        <v>#VALUE!</v>
      </c>
      <c r="L421" t="e">
        <f>MIN(100, MAX(0, (INDEX(出力表!D:D,4))*J421/MAX(K421, Settings!B3)))</f>
        <v>#VALUE!</v>
      </c>
      <c r="M421">
        <f>MIN(100, MAX(0, 100*BETAINV(乱数表!$E421, MAX(0.00000001, (1/(1+EXP(-(INDEX(係数表!G:G,5) + $B421))))*(EXP(INDEX(係数表!H:H,5) + INDEX(係数表!I:I,5)*LN(INDEX(出力表!C:C,5)+1)))), MAX(0.00000001, (1-(1/(1+EXP(-(INDEX(係数表!G:G,5) + $B421)))))*(EXP(INDEX(係数表!H:H,5) + INDEX(係数表!I:I,5)*LN(INDEX(出力表!C:C,5)+1)))))))</f>
        <v>84.861024245861671</v>
      </c>
      <c r="N421" t="e">
        <f>MIN(100, MAX(0, (100*(INDEX(出力表!D:D,5))/(EXP(INDEX(係数表!B:B,5) + $C421) + (INDEX(出力表!D:D,5)))) + (乱数表!$Q421*(Settings!B12/(((INDEX(出力表!D:D,5))+1)^INDEX(係数表!E:E,5)*INDEX(係数表!F:F,5))))))</f>
        <v>#VALUE!</v>
      </c>
      <c r="O421" t="e">
        <f>MIN(100, MAX(0, (INDEX(出力表!D:D,5))*M421/MAX(N421, Settings!B3)))</f>
        <v>#VALUE!</v>
      </c>
      <c r="P421">
        <f>MIN(100, MAX(0, 100*BETAINV(乱数表!$F421, MAX(0.00000001, (1/(1+EXP(-(INDEX(係数表!G:G,6) + $B421))))*(EXP(INDEX(係数表!H:H,6) + INDEX(係数表!I:I,6)*LN(INDEX(出力表!C:C,6)+1)))), MAX(0.00000001, (1-(1/(1+EXP(-(INDEX(係数表!G:G,6) + $B421)))))*(EXP(INDEX(係数表!H:H,6) + INDEX(係数表!I:I,6)*LN(INDEX(出力表!C:C,6)+1)))))))</f>
        <v>98.590404445845621</v>
      </c>
      <c r="Q421" t="e">
        <f>MIN(100, MAX(0, (100*(INDEX(出力表!D:D,6))/(EXP(INDEX(係数表!B:B,6) + $C421) + (INDEX(出力表!D:D,6)))) + (乱数表!$R421*(Settings!B12/(((INDEX(出力表!D:D,6))+1)^INDEX(係数表!E:E,6)*INDEX(係数表!F:F,6))))))</f>
        <v>#VALUE!</v>
      </c>
      <c r="R421" t="e">
        <f>MIN(100, MAX(0, (INDEX(出力表!D:D,6))*P421/MAX(Q421, Settings!B3)))</f>
        <v>#VALUE!</v>
      </c>
      <c r="S421">
        <f>MIN(100, MAX(0, 100*BETAINV(乱数表!$G421, MAX(0.00000001, (1/(1+EXP(-(INDEX(係数表!G:G,7) + $B421))))*(EXP(INDEX(係数表!H:H,7) + INDEX(係数表!I:I,7)*LN(INDEX(出力表!C:C,7)+1)))), MAX(0.00000001, (1-(1/(1+EXP(-(INDEX(係数表!G:G,7) + $B421)))))*(EXP(INDEX(係数表!H:H,7) + INDEX(係数表!I:I,7)*LN(INDEX(出力表!C:C,7)+1)))))))</f>
        <v>99.999328073569188</v>
      </c>
      <c r="T421" t="e">
        <f>MIN(100, MAX(0, (100*(INDEX(出力表!D:D,7))/(EXP(INDEX(係数表!B:B,7) + $C421) + (INDEX(出力表!D:D,7)))) + (乱数表!$S421*(Settings!B12/(((INDEX(出力表!D:D,7))+1)^INDEX(係数表!E:E,7)*INDEX(係数表!F:F,7))))))</f>
        <v>#VALUE!</v>
      </c>
      <c r="U421" t="e">
        <f>MIN(100, MAX(0, (INDEX(出力表!D:D,7))*S421/MAX(T421, Settings!B3)))</f>
        <v>#VALUE!</v>
      </c>
      <c r="V421">
        <f>MIN(100, MAX(0, 100*BETAINV(乱数表!$H421, MAX(0.00000001, (1/(1+EXP(-(INDEX(係数表!G:G,8) + $B421))))*(EXP(INDEX(係数表!H:H,8) + INDEX(係数表!I:I,8)*LN(INDEX(出力表!C:C,8)+1)))), MAX(0.00000001, (1-(1/(1+EXP(-(INDEX(係数表!G:G,8) + $B421)))))*(EXP(INDEX(係数表!H:H,8) + INDEX(係数表!I:I,8)*LN(INDEX(出力表!C:C,8)+1)))))))</f>
        <v>99.133491766965236</v>
      </c>
      <c r="W421" t="e">
        <f>MIN(100, MAX(0, (100*(INDEX(出力表!D:D,8))/(EXP(INDEX(係数表!B:B,8) + $C421) + (INDEX(出力表!D:D,8)))) + (乱数表!$T421*(Settings!B12/(((INDEX(出力表!D:D,8))+1)^INDEX(係数表!E:E,8)*INDEX(係数表!F:F,8))))))</f>
        <v>#VALUE!</v>
      </c>
      <c r="X421" t="e">
        <f>MIN(100, MAX(0, (INDEX(出力表!D:D,8))*V421/MAX(W421, Settings!B3)))</f>
        <v>#VALUE!</v>
      </c>
      <c r="Y421">
        <f>MIN(100, MAX(0, 100*BETAINV(乱数表!$I421, MAX(0.00000001, (1/(1+EXP(-(INDEX(係数表!G:G,9) + $B421))))*(EXP(INDEX(係数表!H:H,9) + INDEX(係数表!I:I,9)*LN(INDEX(出力表!C:C,9)+1)))), MAX(0.00000001, (1-(1/(1+EXP(-(INDEX(係数表!G:G,9) + $B421)))))*(EXP(INDEX(係数表!H:H,9) + INDEX(係数表!I:I,9)*LN(INDEX(出力表!C:C,9)+1)))))))</f>
        <v>91.187198973925931</v>
      </c>
      <c r="Z421" t="e">
        <f>MIN(100, MAX(0, (100*(INDEX(出力表!D:D,9))/(EXP(INDEX(係数表!B:B,9) + $C421) + (INDEX(出力表!D:D,9)))) + (乱数表!$U421*(Settings!B12/(((INDEX(出力表!D:D,9))+1)^INDEX(係数表!E:E,9)*INDEX(係数表!F:F,9))))))</f>
        <v>#VALUE!</v>
      </c>
      <c r="AA421" t="e">
        <f>MIN(100, MAX(0, (INDEX(出力表!D:D,9))*Y421/MAX(Z421, Settings!B3)))</f>
        <v>#VALUE!</v>
      </c>
      <c r="AB421">
        <f>MIN(100, MAX(0, 100*BETAINV(乱数表!$J421, MAX(0.00000001, (1/(1+EXP(-(INDEX(係数表!G:G,10) + $B421))))*(EXP(INDEX(係数表!H:H,10) + INDEX(係数表!I:I,10)*LN(INDEX(出力表!C:C,10)+1)))), MAX(0.00000001, (1-(1/(1+EXP(-(INDEX(係数表!G:G,10) + $B421)))))*(EXP(INDEX(係数表!H:H,10) + INDEX(係数表!I:I,10)*LN(INDEX(出力表!C:C,10)+1)))))))</f>
        <v>47.951570305353911</v>
      </c>
      <c r="AC421" t="e">
        <f>MIN(100, MAX(0, (100*(INDEX(出力表!D:D,10))/(EXP(INDEX(係数表!B:B,10) + $C421) + (INDEX(出力表!D:D,10)))) + (乱数表!$V421*(Settings!B12/(((INDEX(出力表!D:D,10))+1)^INDEX(係数表!E:E,10)*INDEX(係数表!F:F,10))))))</f>
        <v>#VALUE!</v>
      </c>
      <c r="AD421" t="e">
        <f>MIN(100, MAX(0, (INDEX(出力表!D:D,10))*AB421/MAX(AC421, Settings!B3)))</f>
        <v>#VALUE!</v>
      </c>
      <c r="AE421">
        <f>MIN(100, MAX(0, 100*BETAINV(乱数表!$K421, MAX(0.00000001, (1/(1+EXP(-(INDEX(係数表!G:G,11) + $B421))))*(EXP(INDEX(係数表!H:H,11) + INDEX(係数表!I:I,11)*LN(INDEX(出力表!C:C,11)+1)))), MAX(0.00000001, (1-(1/(1+EXP(-(INDEX(係数表!G:G,11) + $B421)))))*(EXP(INDEX(係数表!H:H,11) + INDEX(係数表!I:I,11)*LN(INDEX(出力表!C:C,11)+1)))))))</f>
        <v>99.512531754362783</v>
      </c>
      <c r="AF421" t="e">
        <f>MIN(100, MAX(0, (100*(INDEX(出力表!D:D,11))/(EXP(INDEX(係数表!B:B,11) + $C421) + (INDEX(出力表!D:D,11)))) + (乱数表!$W421*(Settings!B12/(((INDEX(出力表!D:D,11))+1)^INDEX(係数表!E:E,11)*INDEX(係数表!F:F,11))))))</f>
        <v>#VALUE!</v>
      </c>
      <c r="AG421" t="e">
        <f>MIN(100, MAX(0, (INDEX(出力表!D:D,11))*AE421/MAX(AF421, Settings!B3)))</f>
        <v>#VALUE!</v>
      </c>
      <c r="AH421">
        <f>MIN(100, MAX(0, 100*BETAINV(乱数表!$L421, MAX(0.00000001, (1/(1+EXP(-(INDEX(係数表!G:G,12) + $B421))))*(EXP(INDEX(係数表!H:H,12) + INDEX(係数表!I:I,12)*LN(INDEX(出力表!C:C,12)+1)))), MAX(0.00000001, (1-(1/(1+EXP(-(INDEX(係数表!G:G,12) + $B421)))))*(EXP(INDEX(係数表!H:H,12) + INDEX(係数表!I:I,12)*LN(INDEX(出力表!C:C,12)+1)))))))</f>
        <v>99.616491969710125</v>
      </c>
      <c r="AI421" t="e">
        <f>MIN(100, MAX(0, (100*(INDEX(出力表!D:D,12))/(EXP(INDEX(係数表!B:B,12) + $C421) + (INDEX(出力表!D:D,12)))) + (乱数表!$X421*(Settings!B12/(((INDEX(出力表!D:D,12))+1)^INDEX(係数表!E:E,12)*INDEX(係数表!F:F,12))))))</f>
        <v>#VALUE!</v>
      </c>
      <c r="AJ421" t="e">
        <f>MIN(100, MAX(0, (INDEX(出力表!D:D,12))*AH421/MAX(AI421, Settings!B3)))</f>
        <v>#VALUE!</v>
      </c>
      <c r="AK421">
        <f>MIN(100, MAX(0, 100*BETAINV(乱数表!$M421, MAX(0.00000001, (1/(1+EXP(-(INDEX(係数表!G:G,13) + $B421))))*(EXP(INDEX(係数表!H:H,13) + INDEX(係数表!I:I,13)*LN(INDEX(出力表!C:C,13)+1)))), MAX(0.00000001, (1-(1/(1+EXP(-(INDEX(係数表!G:G,13) + $B421)))))*(EXP(INDEX(係数表!H:H,13) + INDEX(係数表!I:I,13)*LN(INDEX(出力表!C:C,13)+1)))))))</f>
        <v>99.999984702895659</v>
      </c>
      <c r="AL421" t="e">
        <f>MIN(100, MAX(0, (100*(INDEX(出力表!D:D,13))/(EXP(INDEX(係数表!B:B,13) + $C421) + (INDEX(出力表!D:D,13)))) + (乱数表!$Y421*(Settings!B12/(((INDEX(出力表!D:D,13))+1)^INDEX(係数表!E:E,13)*INDEX(係数表!F:F,13))))))</f>
        <v>#VALUE!</v>
      </c>
      <c r="AM421" t="e">
        <f>MIN(100, MAX(0, (INDEX(出力表!D:D,13))*AK421/MAX(AL421, Settings!B3)))</f>
        <v>#VALUE!</v>
      </c>
      <c r="AN421">
        <f>IF(ISNUMBER(F421), INDEX(出力表!B:B,2)*F421, 0)+IF(ISNUMBER(I421), INDEX(出力表!B:B,3)*I421, 0)+IF(ISNUMBER(L421), INDEX(出力表!B:B,4)*L421, 0)+IF(ISNUMBER(O421), INDEX(出力表!B:B,5)*O421, 0)+IF(ISNUMBER(R421), INDEX(出力表!B:B,6)*R421, 0)+IF(ISNUMBER(U421), INDEX(出力表!B:B,7)*U421, 0)+IF(ISNUMBER(X421), INDEX(出力表!B:B,8)*X421, 0)+IF(ISNUMBER(AA421), INDEX(出力表!B:B,9)*AA421, 0)+IF(ISNUMBER(AD421), INDEX(出力表!B:B,10)*AD421, 0)+IF(ISNUMBER(AG421), INDEX(出力表!B:B,11)*AG421, 0)+IF(ISNUMBER(AJ421), INDEX(出力表!B:B,12)*AJ421, 0)+IF(ISNUMBER(AM421), INDEX(出力表!B:B,13)*AM421, 0)</f>
        <v>0</v>
      </c>
      <c r="AO421">
        <f>IF(ISNUMBER(F421), INDEX(出力表!B:B,2), 0)+IF(ISNUMBER(I421), INDEX(出力表!B:B,3), 0)+IF(ISNUMBER(L421), INDEX(出力表!B:B,4), 0)+IF(ISNUMBER(O421), INDEX(出力表!B:B,5), 0)+IF(ISNUMBER(R421), INDEX(出力表!B:B,6), 0)+IF(ISNUMBER(U421), INDEX(出力表!B:B,7), 0)+IF(ISNUMBER(X421), INDEX(出力表!B:B,8), 0)+IF(ISNUMBER(AA421), INDEX(出力表!B:B,9), 0)+IF(ISNUMBER(AD421), INDEX(出力表!B:B,10), 0)+IF(ISNUMBER(AG421), INDEX(出力表!B:B,11), 0)+IF(ISNUMBER(AJ421), INDEX(出力表!B:B,12), 0)+IF(ISNUMBER(AM421), INDEX(出力表!B:B,13), 0)</f>
        <v>0</v>
      </c>
      <c r="AP421" t="str">
        <f t="shared" si="6"/>
        <v/>
      </c>
    </row>
    <row r="422" spans="1:42" x14ac:dyDescent="0.2">
      <c r="A422">
        <v>421</v>
      </c>
      <c r="B422">
        <f>IF(UPPER(Settings!B4)="TRUE", 乱数表!$Z422*Settings!B10, 0)</f>
        <v>-0.26412198228632278</v>
      </c>
      <c r="C422">
        <f>IF(UPPER(Settings!B4)="TRUE", 乱数表!$AA422*Settings!B11, 0)</f>
        <v>1.0429140466048956E-2</v>
      </c>
      <c r="D422">
        <f>MIN(100, MAX(0, 100*BETAINV(乱数表!$B422, MAX(0.00000001, (1/(1+EXP(-(INDEX(係数表!G:G,2) + $B422))))*(EXP(INDEX(係数表!H:H,2) + INDEX(係数表!I:I,2)*LN(INDEX(出力表!C:C,2)+1)))), MAX(0.00000001, (1-(1/(1+EXP(-(INDEX(係数表!G:G,2) + $B422)))))*(EXP(INDEX(係数表!H:H,2) + INDEX(係数表!I:I,2)*LN(INDEX(出力表!C:C,2)+1)))))))</f>
        <v>94.298463740156834</v>
      </c>
      <c r="E422" t="e">
        <f>MIN(100, MAX(0, (100*(INDEX(出力表!D:D,2))/(EXP(INDEX(係数表!B:B,2) + $C422) + (INDEX(出力表!D:D,2)))) + (乱数表!$N422*(Settings!B12/(((INDEX(出力表!D:D,2))+1)^INDEX(係数表!E:E,2)*INDEX(係数表!F:F,2))))))</f>
        <v>#VALUE!</v>
      </c>
      <c r="F422" t="e">
        <f>MIN(100, MAX(0, (INDEX(出力表!D:D,2))*D422/MAX(E422, Settings!B3)))</f>
        <v>#VALUE!</v>
      </c>
      <c r="G422">
        <f>MIN(100, MAX(0, 100*BETAINV(乱数表!$C422, MAX(0.00000001, (1/(1+EXP(-(INDEX(係数表!G:G,3) + $B422))))*(EXP(INDEX(係数表!H:H,3) + INDEX(係数表!I:I,3)*LN(INDEX(出力表!C:C,3)+1)))), MAX(0.00000001, (1-(1/(1+EXP(-(INDEX(係数表!G:G,3) + $B422)))))*(EXP(INDEX(係数表!H:H,3) + INDEX(係数表!I:I,3)*LN(INDEX(出力表!C:C,3)+1)))))))</f>
        <v>98.027916429654354</v>
      </c>
      <c r="H422" t="e">
        <f>MIN(100, MAX(0, (100*(INDEX(出力表!D:D,3))/(EXP(INDEX(係数表!B:B,3) + $C422) + (INDEX(出力表!D:D,3)))) + (乱数表!$O422*(Settings!B12/(((INDEX(出力表!D:D,3))+1)^INDEX(係数表!E:E,3)*INDEX(係数表!F:F,3))))))</f>
        <v>#VALUE!</v>
      </c>
      <c r="I422" t="e">
        <f>MIN(100, MAX(0, (INDEX(出力表!D:D,3))*G422/MAX(H422, Settings!B3)))</f>
        <v>#VALUE!</v>
      </c>
      <c r="J422">
        <f>MIN(100, MAX(0, 100*BETAINV(乱数表!$D422, MAX(0.00000001, (1/(1+EXP(-(INDEX(係数表!G:G,4) + $B422))))*(EXP(INDEX(係数表!H:H,4) + INDEX(係数表!I:I,4)*LN(INDEX(出力表!C:C,4)+1)))), MAX(0.00000001, (1-(1/(1+EXP(-(INDEX(係数表!G:G,4) + $B422)))))*(EXP(INDEX(係数表!H:H,4) + INDEX(係数表!I:I,4)*LN(INDEX(出力表!C:C,4)+1)))))))</f>
        <v>91.441470346906243</v>
      </c>
      <c r="K422" t="e">
        <f>MIN(100, MAX(0, (100*(INDEX(出力表!D:D,4))/(EXP(INDEX(係数表!B:B,4) + $C422) + (INDEX(出力表!D:D,4)))) + (乱数表!$P422*(Settings!B12/(((INDEX(出力表!D:D,4))+1)^INDEX(係数表!E:E,4)*INDEX(係数表!F:F,4))))))</f>
        <v>#VALUE!</v>
      </c>
      <c r="L422" t="e">
        <f>MIN(100, MAX(0, (INDEX(出力表!D:D,4))*J422/MAX(K422, Settings!B3)))</f>
        <v>#VALUE!</v>
      </c>
      <c r="M422">
        <f>MIN(100, MAX(0, 100*BETAINV(乱数表!$E422, MAX(0.00000001, (1/(1+EXP(-(INDEX(係数表!G:G,5) + $B422))))*(EXP(INDEX(係数表!H:H,5) + INDEX(係数表!I:I,5)*LN(INDEX(出力表!C:C,5)+1)))), MAX(0.00000001, (1-(1/(1+EXP(-(INDEX(係数表!G:G,5) + $B422)))))*(EXP(INDEX(係数表!H:H,5) + INDEX(係数表!I:I,5)*LN(INDEX(出力表!C:C,5)+1)))))))</f>
        <v>67.573652402143779</v>
      </c>
      <c r="N422" t="e">
        <f>MIN(100, MAX(0, (100*(INDEX(出力表!D:D,5))/(EXP(INDEX(係数表!B:B,5) + $C422) + (INDEX(出力表!D:D,5)))) + (乱数表!$Q422*(Settings!B12/(((INDEX(出力表!D:D,5))+1)^INDEX(係数表!E:E,5)*INDEX(係数表!F:F,5))))))</f>
        <v>#VALUE!</v>
      </c>
      <c r="O422" t="e">
        <f>MIN(100, MAX(0, (INDEX(出力表!D:D,5))*M422/MAX(N422, Settings!B3)))</f>
        <v>#VALUE!</v>
      </c>
      <c r="P422">
        <f>MIN(100, MAX(0, 100*BETAINV(乱数表!$F422, MAX(0.00000001, (1/(1+EXP(-(INDEX(係数表!G:G,6) + $B422))))*(EXP(INDEX(係数表!H:H,6) + INDEX(係数表!I:I,6)*LN(INDEX(出力表!C:C,6)+1)))), MAX(0.00000001, (1-(1/(1+EXP(-(INDEX(係数表!G:G,6) + $B422)))))*(EXP(INDEX(係数表!H:H,6) + INDEX(係数表!I:I,6)*LN(INDEX(出力表!C:C,6)+1)))))))</f>
        <v>90.357473640703745</v>
      </c>
      <c r="Q422" t="e">
        <f>MIN(100, MAX(0, (100*(INDEX(出力表!D:D,6))/(EXP(INDEX(係数表!B:B,6) + $C422) + (INDEX(出力表!D:D,6)))) + (乱数表!$R422*(Settings!B12/(((INDEX(出力表!D:D,6))+1)^INDEX(係数表!E:E,6)*INDEX(係数表!F:F,6))))))</f>
        <v>#VALUE!</v>
      </c>
      <c r="R422" t="e">
        <f>MIN(100, MAX(0, (INDEX(出力表!D:D,6))*P422/MAX(Q422, Settings!B3)))</f>
        <v>#VALUE!</v>
      </c>
      <c r="S422">
        <f>MIN(100, MAX(0, 100*BETAINV(乱数表!$G422, MAX(0.00000001, (1/(1+EXP(-(INDEX(係数表!G:G,7) + $B422))))*(EXP(INDEX(係数表!H:H,7) + INDEX(係数表!I:I,7)*LN(INDEX(出力表!C:C,7)+1)))), MAX(0.00000001, (1-(1/(1+EXP(-(INDEX(係数表!G:G,7) + $B422)))))*(EXP(INDEX(係数表!H:H,7) + INDEX(係数表!I:I,7)*LN(INDEX(出力表!C:C,7)+1)))))))</f>
        <v>77.623086357438837</v>
      </c>
      <c r="T422" t="e">
        <f>MIN(100, MAX(0, (100*(INDEX(出力表!D:D,7))/(EXP(INDEX(係数表!B:B,7) + $C422) + (INDEX(出力表!D:D,7)))) + (乱数表!$S422*(Settings!B12/(((INDEX(出力表!D:D,7))+1)^INDEX(係数表!E:E,7)*INDEX(係数表!F:F,7))))))</f>
        <v>#VALUE!</v>
      </c>
      <c r="U422" t="e">
        <f>MIN(100, MAX(0, (INDEX(出力表!D:D,7))*S422/MAX(T422, Settings!B3)))</f>
        <v>#VALUE!</v>
      </c>
      <c r="V422">
        <f>MIN(100, MAX(0, 100*BETAINV(乱数表!$H422, MAX(0.00000001, (1/(1+EXP(-(INDEX(係数表!G:G,8) + $B422))))*(EXP(INDEX(係数表!H:H,8) + INDEX(係数表!I:I,8)*LN(INDEX(出力表!C:C,8)+1)))), MAX(0.00000001, (1-(1/(1+EXP(-(INDEX(係数表!G:G,8) + $B422)))))*(EXP(INDEX(係数表!H:H,8) + INDEX(係数表!I:I,8)*LN(INDEX(出力表!C:C,8)+1)))))))</f>
        <v>93.726667607164572</v>
      </c>
      <c r="W422" t="e">
        <f>MIN(100, MAX(0, (100*(INDEX(出力表!D:D,8))/(EXP(INDEX(係数表!B:B,8) + $C422) + (INDEX(出力表!D:D,8)))) + (乱数表!$T422*(Settings!B12/(((INDEX(出力表!D:D,8))+1)^INDEX(係数表!E:E,8)*INDEX(係数表!F:F,8))))))</f>
        <v>#VALUE!</v>
      </c>
      <c r="X422" t="e">
        <f>MIN(100, MAX(0, (INDEX(出力表!D:D,8))*V422/MAX(W422, Settings!B3)))</f>
        <v>#VALUE!</v>
      </c>
      <c r="Y422">
        <f>MIN(100, MAX(0, 100*BETAINV(乱数表!$I422, MAX(0.00000001, (1/(1+EXP(-(INDEX(係数表!G:G,9) + $B422))))*(EXP(INDEX(係数表!H:H,9) + INDEX(係数表!I:I,9)*LN(INDEX(出力表!C:C,9)+1)))), MAX(0.00000001, (1-(1/(1+EXP(-(INDEX(係数表!G:G,9) + $B422)))))*(EXP(INDEX(係数表!H:H,9) + INDEX(係数表!I:I,9)*LN(INDEX(出力表!C:C,9)+1)))))))</f>
        <v>92.609843167552498</v>
      </c>
      <c r="Z422" t="e">
        <f>MIN(100, MAX(0, (100*(INDEX(出力表!D:D,9))/(EXP(INDEX(係数表!B:B,9) + $C422) + (INDEX(出力表!D:D,9)))) + (乱数表!$U422*(Settings!B12/(((INDEX(出力表!D:D,9))+1)^INDEX(係数表!E:E,9)*INDEX(係数表!F:F,9))))))</f>
        <v>#VALUE!</v>
      </c>
      <c r="AA422" t="e">
        <f>MIN(100, MAX(0, (INDEX(出力表!D:D,9))*Y422/MAX(Z422, Settings!B3)))</f>
        <v>#VALUE!</v>
      </c>
      <c r="AB422">
        <f>MIN(100, MAX(0, 100*BETAINV(乱数表!$J422, MAX(0.00000001, (1/(1+EXP(-(INDEX(係数表!G:G,10) + $B422))))*(EXP(INDEX(係数表!H:H,10) + INDEX(係数表!I:I,10)*LN(INDEX(出力表!C:C,10)+1)))), MAX(0.00000001, (1-(1/(1+EXP(-(INDEX(係数表!G:G,10) + $B422)))))*(EXP(INDEX(係数表!H:H,10) + INDEX(係数表!I:I,10)*LN(INDEX(出力表!C:C,10)+1)))))))</f>
        <v>97.711078263277358</v>
      </c>
      <c r="AC422" t="e">
        <f>MIN(100, MAX(0, (100*(INDEX(出力表!D:D,10))/(EXP(INDEX(係数表!B:B,10) + $C422) + (INDEX(出力表!D:D,10)))) + (乱数表!$V422*(Settings!B12/(((INDEX(出力表!D:D,10))+1)^INDEX(係数表!E:E,10)*INDEX(係数表!F:F,10))))))</f>
        <v>#VALUE!</v>
      </c>
      <c r="AD422" t="e">
        <f>MIN(100, MAX(0, (INDEX(出力表!D:D,10))*AB422/MAX(AC422, Settings!B3)))</f>
        <v>#VALUE!</v>
      </c>
      <c r="AE422">
        <f>MIN(100, MAX(0, 100*BETAINV(乱数表!$K422, MAX(0.00000001, (1/(1+EXP(-(INDEX(係数表!G:G,11) + $B422))))*(EXP(INDEX(係数表!H:H,11) + INDEX(係数表!I:I,11)*LN(INDEX(出力表!C:C,11)+1)))), MAX(0.00000001, (1-(1/(1+EXP(-(INDEX(係数表!G:G,11) + $B422)))))*(EXP(INDEX(係数表!H:H,11) + INDEX(係数表!I:I,11)*LN(INDEX(出力表!C:C,11)+1)))))))</f>
        <v>74.506283486291196</v>
      </c>
      <c r="AF422" t="e">
        <f>MIN(100, MAX(0, (100*(INDEX(出力表!D:D,11))/(EXP(INDEX(係数表!B:B,11) + $C422) + (INDEX(出力表!D:D,11)))) + (乱数表!$W422*(Settings!B12/(((INDEX(出力表!D:D,11))+1)^INDEX(係数表!E:E,11)*INDEX(係数表!F:F,11))))))</f>
        <v>#VALUE!</v>
      </c>
      <c r="AG422" t="e">
        <f>MIN(100, MAX(0, (INDEX(出力表!D:D,11))*AE422/MAX(AF422, Settings!B3)))</f>
        <v>#VALUE!</v>
      </c>
      <c r="AH422">
        <f>MIN(100, MAX(0, 100*BETAINV(乱数表!$L422, MAX(0.00000001, (1/(1+EXP(-(INDEX(係数表!G:G,12) + $B422))))*(EXP(INDEX(係数表!H:H,12) + INDEX(係数表!I:I,12)*LN(INDEX(出力表!C:C,12)+1)))), MAX(0.00000001, (1-(1/(1+EXP(-(INDEX(係数表!G:G,12) + $B422)))))*(EXP(INDEX(係数表!H:H,12) + INDEX(係数表!I:I,12)*LN(INDEX(出力表!C:C,12)+1)))))))</f>
        <v>69.507007036771967</v>
      </c>
      <c r="AI422" t="e">
        <f>MIN(100, MAX(0, (100*(INDEX(出力表!D:D,12))/(EXP(INDEX(係数表!B:B,12) + $C422) + (INDEX(出力表!D:D,12)))) + (乱数表!$X422*(Settings!B12/(((INDEX(出力表!D:D,12))+1)^INDEX(係数表!E:E,12)*INDEX(係数表!F:F,12))))))</f>
        <v>#VALUE!</v>
      </c>
      <c r="AJ422" t="e">
        <f>MIN(100, MAX(0, (INDEX(出力表!D:D,12))*AH422/MAX(AI422, Settings!B3)))</f>
        <v>#VALUE!</v>
      </c>
      <c r="AK422">
        <f>MIN(100, MAX(0, 100*BETAINV(乱数表!$M422, MAX(0.00000001, (1/(1+EXP(-(INDEX(係数表!G:G,13) + $B422))))*(EXP(INDEX(係数表!H:H,13) + INDEX(係数表!I:I,13)*LN(INDEX(出力表!C:C,13)+1)))), MAX(0.00000001, (1-(1/(1+EXP(-(INDEX(係数表!G:G,13) + $B422)))))*(EXP(INDEX(係数表!H:H,13) + INDEX(係数表!I:I,13)*LN(INDEX(出力表!C:C,13)+1)))))))</f>
        <v>96.199533701286001</v>
      </c>
      <c r="AL422" t="e">
        <f>MIN(100, MAX(0, (100*(INDEX(出力表!D:D,13))/(EXP(INDEX(係数表!B:B,13) + $C422) + (INDEX(出力表!D:D,13)))) + (乱数表!$Y422*(Settings!B12/(((INDEX(出力表!D:D,13))+1)^INDEX(係数表!E:E,13)*INDEX(係数表!F:F,13))))))</f>
        <v>#VALUE!</v>
      </c>
      <c r="AM422" t="e">
        <f>MIN(100, MAX(0, (INDEX(出力表!D:D,13))*AK422/MAX(AL422, Settings!B3)))</f>
        <v>#VALUE!</v>
      </c>
      <c r="AN422">
        <f>IF(ISNUMBER(F422), INDEX(出力表!B:B,2)*F422, 0)+IF(ISNUMBER(I422), INDEX(出力表!B:B,3)*I422, 0)+IF(ISNUMBER(L422), INDEX(出力表!B:B,4)*L422, 0)+IF(ISNUMBER(O422), INDEX(出力表!B:B,5)*O422, 0)+IF(ISNUMBER(R422), INDEX(出力表!B:B,6)*R422, 0)+IF(ISNUMBER(U422), INDEX(出力表!B:B,7)*U422, 0)+IF(ISNUMBER(X422), INDEX(出力表!B:B,8)*X422, 0)+IF(ISNUMBER(AA422), INDEX(出力表!B:B,9)*AA422, 0)+IF(ISNUMBER(AD422), INDEX(出力表!B:B,10)*AD422, 0)+IF(ISNUMBER(AG422), INDEX(出力表!B:B,11)*AG422, 0)+IF(ISNUMBER(AJ422), INDEX(出力表!B:B,12)*AJ422, 0)+IF(ISNUMBER(AM422), INDEX(出力表!B:B,13)*AM422, 0)</f>
        <v>0</v>
      </c>
      <c r="AO422">
        <f>IF(ISNUMBER(F422), INDEX(出力表!B:B,2), 0)+IF(ISNUMBER(I422), INDEX(出力表!B:B,3), 0)+IF(ISNUMBER(L422), INDEX(出力表!B:B,4), 0)+IF(ISNUMBER(O422), INDEX(出力表!B:B,5), 0)+IF(ISNUMBER(R422), INDEX(出力表!B:B,6), 0)+IF(ISNUMBER(U422), INDEX(出力表!B:B,7), 0)+IF(ISNUMBER(X422), INDEX(出力表!B:B,8), 0)+IF(ISNUMBER(AA422), INDEX(出力表!B:B,9), 0)+IF(ISNUMBER(AD422), INDEX(出力表!B:B,10), 0)+IF(ISNUMBER(AG422), INDEX(出力表!B:B,11), 0)+IF(ISNUMBER(AJ422), INDEX(出力表!B:B,12), 0)+IF(ISNUMBER(AM422), INDEX(出力表!B:B,13), 0)</f>
        <v>0</v>
      </c>
      <c r="AP422" t="str">
        <f t="shared" si="6"/>
        <v/>
      </c>
    </row>
    <row r="423" spans="1:42" x14ac:dyDescent="0.2">
      <c r="A423">
        <v>422</v>
      </c>
      <c r="B423">
        <f>IF(UPPER(Settings!B4)="TRUE", 乱数表!$Z423*Settings!B10, 0)</f>
        <v>-0.18836506336304062</v>
      </c>
      <c r="C423">
        <f>IF(UPPER(Settings!B4)="TRUE", 乱数表!$AA423*Settings!B11, 0)</f>
        <v>-7.2239084248458235E-2</v>
      </c>
      <c r="D423">
        <f>MIN(100, MAX(0, 100*BETAINV(乱数表!$B423, MAX(0.00000001, (1/(1+EXP(-(INDEX(係数表!G:G,2) + $B423))))*(EXP(INDEX(係数表!H:H,2) + INDEX(係数表!I:I,2)*LN(INDEX(出力表!C:C,2)+1)))), MAX(0.00000001, (1-(1/(1+EXP(-(INDEX(係数表!G:G,2) + $B423)))))*(EXP(INDEX(係数表!H:H,2) + INDEX(係数表!I:I,2)*LN(INDEX(出力表!C:C,2)+1)))))))</f>
        <v>96.984190240946162</v>
      </c>
      <c r="E423" t="e">
        <f>MIN(100, MAX(0, (100*(INDEX(出力表!D:D,2))/(EXP(INDEX(係数表!B:B,2) + $C423) + (INDEX(出力表!D:D,2)))) + (乱数表!$N423*(Settings!B12/(((INDEX(出力表!D:D,2))+1)^INDEX(係数表!E:E,2)*INDEX(係数表!F:F,2))))))</f>
        <v>#VALUE!</v>
      </c>
      <c r="F423" t="e">
        <f>MIN(100, MAX(0, (INDEX(出力表!D:D,2))*D423/MAX(E423, Settings!B3)))</f>
        <v>#VALUE!</v>
      </c>
      <c r="G423">
        <f>MIN(100, MAX(0, 100*BETAINV(乱数表!$C423, MAX(0.00000001, (1/(1+EXP(-(INDEX(係数表!G:G,3) + $B423))))*(EXP(INDEX(係数表!H:H,3) + INDEX(係数表!I:I,3)*LN(INDEX(出力表!C:C,3)+1)))), MAX(0.00000001, (1-(1/(1+EXP(-(INDEX(係数表!G:G,3) + $B423)))))*(EXP(INDEX(係数表!H:H,3) + INDEX(係数表!I:I,3)*LN(INDEX(出力表!C:C,3)+1)))))))</f>
        <v>91.993891502308344</v>
      </c>
      <c r="H423" t="e">
        <f>MIN(100, MAX(0, (100*(INDEX(出力表!D:D,3))/(EXP(INDEX(係数表!B:B,3) + $C423) + (INDEX(出力表!D:D,3)))) + (乱数表!$O423*(Settings!B12/(((INDEX(出力表!D:D,3))+1)^INDEX(係数表!E:E,3)*INDEX(係数表!F:F,3))))))</f>
        <v>#VALUE!</v>
      </c>
      <c r="I423" t="e">
        <f>MIN(100, MAX(0, (INDEX(出力表!D:D,3))*G423/MAX(H423, Settings!B3)))</f>
        <v>#VALUE!</v>
      </c>
      <c r="J423">
        <f>MIN(100, MAX(0, 100*BETAINV(乱数表!$D423, MAX(0.00000001, (1/(1+EXP(-(INDEX(係数表!G:G,4) + $B423))))*(EXP(INDEX(係数表!H:H,4) + INDEX(係数表!I:I,4)*LN(INDEX(出力表!C:C,4)+1)))), MAX(0.00000001, (1-(1/(1+EXP(-(INDEX(係数表!G:G,4) + $B423)))))*(EXP(INDEX(係数表!H:H,4) + INDEX(係数表!I:I,4)*LN(INDEX(出力表!C:C,4)+1)))))))</f>
        <v>98.117650481102885</v>
      </c>
      <c r="K423" t="e">
        <f>MIN(100, MAX(0, (100*(INDEX(出力表!D:D,4))/(EXP(INDEX(係数表!B:B,4) + $C423) + (INDEX(出力表!D:D,4)))) + (乱数表!$P423*(Settings!B12/(((INDEX(出力表!D:D,4))+1)^INDEX(係数表!E:E,4)*INDEX(係数表!F:F,4))))))</f>
        <v>#VALUE!</v>
      </c>
      <c r="L423" t="e">
        <f>MIN(100, MAX(0, (INDEX(出力表!D:D,4))*J423/MAX(K423, Settings!B3)))</f>
        <v>#VALUE!</v>
      </c>
      <c r="M423">
        <f>MIN(100, MAX(0, 100*BETAINV(乱数表!$E423, MAX(0.00000001, (1/(1+EXP(-(INDEX(係数表!G:G,5) + $B423))))*(EXP(INDEX(係数表!H:H,5) + INDEX(係数表!I:I,5)*LN(INDEX(出力表!C:C,5)+1)))), MAX(0.00000001, (1-(1/(1+EXP(-(INDEX(係数表!G:G,5) + $B423)))))*(EXP(INDEX(係数表!H:H,5) + INDEX(係数表!I:I,5)*LN(INDEX(出力表!C:C,5)+1)))))))</f>
        <v>93.033023104365526</v>
      </c>
      <c r="N423" t="e">
        <f>MIN(100, MAX(0, (100*(INDEX(出力表!D:D,5))/(EXP(INDEX(係数表!B:B,5) + $C423) + (INDEX(出力表!D:D,5)))) + (乱数表!$Q423*(Settings!B12/(((INDEX(出力表!D:D,5))+1)^INDEX(係数表!E:E,5)*INDEX(係数表!F:F,5))))))</f>
        <v>#VALUE!</v>
      </c>
      <c r="O423" t="e">
        <f>MIN(100, MAX(0, (INDEX(出力表!D:D,5))*M423/MAX(N423, Settings!B3)))</f>
        <v>#VALUE!</v>
      </c>
      <c r="P423">
        <f>MIN(100, MAX(0, 100*BETAINV(乱数表!$F423, MAX(0.00000001, (1/(1+EXP(-(INDEX(係数表!G:G,6) + $B423))))*(EXP(INDEX(係数表!H:H,6) + INDEX(係数表!I:I,6)*LN(INDEX(出力表!C:C,6)+1)))), MAX(0.00000001, (1-(1/(1+EXP(-(INDEX(係数表!G:G,6) + $B423)))))*(EXP(INDEX(係数表!H:H,6) + INDEX(係数表!I:I,6)*LN(INDEX(出力表!C:C,6)+1)))))))</f>
        <v>95.728175167014157</v>
      </c>
      <c r="Q423" t="e">
        <f>MIN(100, MAX(0, (100*(INDEX(出力表!D:D,6))/(EXP(INDEX(係数表!B:B,6) + $C423) + (INDEX(出力表!D:D,6)))) + (乱数表!$R423*(Settings!B12/(((INDEX(出力表!D:D,6))+1)^INDEX(係数表!E:E,6)*INDEX(係数表!F:F,6))))))</f>
        <v>#VALUE!</v>
      </c>
      <c r="R423" t="e">
        <f>MIN(100, MAX(0, (INDEX(出力表!D:D,6))*P423/MAX(Q423, Settings!B3)))</f>
        <v>#VALUE!</v>
      </c>
      <c r="S423">
        <f>MIN(100, MAX(0, 100*BETAINV(乱数表!$G423, MAX(0.00000001, (1/(1+EXP(-(INDEX(係数表!G:G,7) + $B423))))*(EXP(INDEX(係数表!H:H,7) + INDEX(係数表!I:I,7)*LN(INDEX(出力表!C:C,7)+1)))), MAX(0.00000001, (1-(1/(1+EXP(-(INDEX(係数表!G:G,7) + $B423)))))*(EXP(INDEX(係数表!H:H,7) + INDEX(係数表!I:I,7)*LN(INDEX(出力表!C:C,7)+1)))))))</f>
        <v>96.915971473783173</v>
      </c>
      <c r="T423" t="e">
        <f>MIN(100, MAX(0, (100*(INDEX(出力表!D:D,7))/(EXP(INDEX(係数表!B:B,7) + $C423) + (INDEX(出力表!D:D,7)))) + (乱数表!$S423*(Settings!B12/(((INDEX(出力表!D:D,7))+1)^INDEX(係数表!E:E,7)*INDEX(係数表!F:F,7))))))</f>
        <v>#VALUE!</v>
      </c>
      <c r="U423" t="e">
        <f>MIN(100, MAX(0, (INDEX(出力表!D:D,7))*S423/MAX(T423, Settings!B3)))</f>
        <v>#VALUE!</v>
      </c>
      <c r="V423">
        <f>MIN(100, MAX(0, 100*BETAINV(乱数表!$H423, MAX(0.00000001, (1/(1+EXP(-(INDEX(係数表!G:G,8) + $B423))))*(EXP(INDEX(係数表!H:H,8) + INDEX(係数表!I:I,8)*LN(INDEX(出力表!C:C,8)+1)))), MAX(0.00000001, (1-(1/(1+EXP(-(INDEX(係数表!G:G,8) + $B423)))))*(EXP(INDEX(係数表!H:H,8) + INDEX(係数表!I:I,8)*LN(INDEX(出力表!C:C,8)+1)))))))</f>
        <v>96.838886902607712</v>
      </c>
      <c r="W423" t="e">
        <f>MIN(100, MAX(0, (100*(INDEX(出力表!D:D,8))/(EXP(INDEX(係数表!B:B,8) + $C423) + (INDEX(出力表!D:D,8)))) + (乱数表!$T423*(Settings!B12/(((INDEX(出力表!D:D,8))+1)^INDEX(係数表!E:E,8)*INDEX(係数表!F:F,8))))))</f>
        <v>#VALUE!</v>
      </c>
      <c r="X423" t="e">
        <f>MIN(100, MAX(0, (INDEX(出力表!D:D,8))*V423/MAX(W423, Settings!B3)))</f>
        <v>#VALUE!</v>
      </c>
      <c r="Y423">
        <f>MIN(100, MAX(0, 100*BETAINV(乱数表!$I423, MAX(0.00000001, (1/(1+EXP(-(INDEX(係数表!G:G,9) + $B423))))*(EXP(INDEX(係数表!H:H,9) + INDEX(係数表!I:I,9)*LN(INDEX(出力表!C:C,9)+1)))), MAX(0.00000001, (1-(1/(1+EXP(-(INDEX(係数表!G:G,9) + $B423)))))*(EXP(INDEX(係数表!H:H,9) + INDEX(係数表!I:I,9)*LN(INDEX(出力表!C:C,9)+1)))))))</f>
        <v>81.203652922654626</v>
      </c>
      <c r="Z423" t="e">
        <f>MIN(100, MAX(0, (100*(INDEX(出力表!D:D,9))/(EXP(INDEX(係数表!B:B,9) + $C423) + (INDEX(出力表!D:D,9)))) + (乱数表!$U423*(Settings!B12/(((INDEX(出力表!D:D,9))+1)^INDEX(係数表!E:E,9)*INDEX(係数表!F:F,9))))))</f>
        <v>#VALUE!</v>
      </c>
      <c r="AA423" t="e">
        <f>MIN(100, MAX(0, (INDEX(出力表!D:D,9))*Y423/MAX(Z423, Settings!B3)))</f>
        <v>#VALUE!</v>
      </c>
      <c r="AB423">
        <f>MIN(100, MAX(0, 100*BETAINV(乱数表!$J423, MAX(0.00000001, (1/(1+EXP(-(INDEX(係数表!G:G,10) + $B423))))*(EXP(INDEX(係数表!H:H,10) + INDEX(係数表!I:I,10)*LN(INDEX(出力表!C:C,10)+1)))), MAX(0.00000001, (1-(1/(1+EXP(-(INDEX(係数表!G:G,10) + $B423)))))*(EXP(INDEX(係数表!H:H,10) + INDEX(係数表!I:I,10)*LN(INDEX(出力表!C:C,10)+1)))))))</f>
        <v>93.023726965832793</v>
      </c>
      <c r="AC423" t="e">
        <f>MIN(100, MAX(0, (100*(INDEX(出力表!D:D,10))/(EXP(INDEX(係数表!B:B,10) + $C423) + (INDEX(出力表!D:D,10)))) + (乱数表!$V423*(Settings!B12/(((INDEX(出力表!D:D,10))+1)^INDEX(係数表!E:E,10)*INDEX(係数表!F:F,10))))))</f>
        <v>#VALUE!</v>
      </c>
      <c r="AD423" t="e">
        <f>MIN(100, MAX(0, (INDEX(出力表!D:D,10))*AB423/MAX(AC423, Settings!B3)))</f>
        <v>#VALUE!</v>
      </c>
      <c r="AE423">
        <f>MIN(100, MAX(0, 100*BETAINV(乱数表!$K423, MAX(0.00000001, (1/(1+EXP(-(INDEX(係数表!G:G,11) + $B423))))*(EXP(INDEX(係数表!H:H,11) + INDEX(係数表!I:I,11)*LN(INDEX(出力表!C:C,11)+1)))), MAX(0.00000001, (1-(1/(1+EXP(-(INDEX(係数表!G:G,11) + $B423)))))*(EXP(INDEX(係数表!H:H,11) + INDEX(係数表!I:I,11)*LN(INDEX(出力表!C:C,11)+1)))))))</f>
        <v>97.474886504601315</v>
      </c>
      <c r="AF423" t="e">
        <f>MIN(100, MAX(0, (100*(INDEX(出力表!D:D,11))/(EXP(INDEX(係数表!B:B,11) + $C423) + (INDEX(出力表!D:D,11)))) + (乱数表!$W423*(Settings!B12/(((INDEX(出力表!D:D,11))+1)^INDEX(係数表!E:E,11)*INDEX(係数表!F:F,11))))))</f>
        <v>#VALUE!</v>
      </c>
      <c r="AG423" t="e">
        <f>MIN(100, MAX(0, (INDEX(出力表!D:D,11))*AE423/MAX(AF423, Settings!B3)))</f>
        <v>#VALUE!</v>
      </c>
      <c r="AH423">
        <f>MIN(100, MAX(0, 100*BETAINV(乱数表!$L423, MAX(0.00000001, (1/(1+EXP(-(INDEX(係数表!G:G,12) + $B423))))*(EXP(INDEX(係数表!H:H,12) + INDEX(係数表!I:I,12)*LN(INDEX(出力表!C:C,12)+1)))), MAX(0.00000001, (1-(1/(1+EXP(-(INDEX(係数表!G:G,12) + $B423)))))*(EXP(INDEX(係数表!H:H,12) + INDEX(係数表!I:I,12)*LN(INDEX(出力表!C:C,12)+1)))))))</f>
        <v>94.356448883512513</v>
      </c>
      <c r="AI423" t="e">
        <f>MIN(100, MAX(0, (100*(INDEX(出力表!D:D,12))/(EXP(INDEX(係数表!B:B,12) + $C423) + (INDEX(出力表!D:D,12)))) + (乱数表!$X423*(Settings!B12/(((INDEX(出力表!D:D,12))+1)^INDEX(係数表!E:E,12)*INDEX(係数表!F:F,12))))))</f>
        <v>#VALUE!</v>
      </c>
      <c r="AJ423" t="e">
        <f>MIN(100, MAX(0, (INDEX(出力表!D:D,12))*AH423/MAX(AI423, Settings!B3)))</f>
        <v>#VALUE!</v>
      </c>
      <c r="AK423">
        <f>MIN(100, MAX(0, 100*BETAINV(乱数表!$M423, MAX(0.00000001, (1/(1+EXP(-(INDEX(係数表!G:G,13) + $B423))))*(EXP(INDEX(係数表!H:H,13) + INDEX(係数表!I:I,13)*LN(INDEX(出力表!C:C,13)+1)))), MAX(0.00000001, (1-(1/(1+EXP(-(INDEX(係数表!G:G,13) + $B423)))))*(EXP(INDEX(係数表!H:H,13) + INDEX(係数表!I:I,13)*LN(INDEX(出力表!C:C,13)+1)))))))</f>
        <v>99.832627284724623</v>
      </c>
      <c r="AL423" t="e">
        <f>MIN(100, MAX(0, (100*(INDEX(出力表!D:D,13))/(EXP(INDEX(係数表!B:B,13) + $C423) + (INDEX(出力表!D:D,13)))) + (乱数表!$Y423*(Settings!B12/(((INDEX(出力表!D:D,13))+1)^INDEX(係数表!E:E,13)*INDEX(係数表!F:F,13))))))</f>
        <v>#VALUE!</v>
      </c>
      <c r="AM423" t="e">
        <f>MIN(100, MAX(0, (INDEX(出力表!D:D,13))*AK423/MAX(AL423, Settings!B3)))</f>
        <v>#VALUE!</v>
      </c>
      <c r="AN423">
        <f>IF(ISNUMBER(F423), INDEX(出力表!B:B,2)*F423, 0)+IF(ISNUMBER(I423), INDEX(出力表!B:B,3)*I423, 0)+IF(ISNUMBER(L423), INDEX(出力表!B:B,4)*L423, 0)+IF(ISNUMBER(O423), INDEX(出力表!B:B,5)*O423, 0)+IF(ISNUMBER(R423), INDEX(出力表!B:B,6)*R423, 0)+IF(ISNUMBER(U423), INDEX(出力表!B:B,7)*U423, 0)+IF(ISNUMBER(X423), INDEX(出力表!B:B,8)*X423, 0)+IF(ISNUMBER(AA423), INDEX(出力表!B:B,9)*AA423, 0)+IF(ISNUMBER(AD423), INDEX(出力表!B:B,10)*AD423, 0)+IF(ISNUMBER(AG423), INDEX(出力表!B:B,11)*AG423, 0)+IF(ISNUMBER(AJ423), INDEX(出力表!B:B,12)*AJ423, 0)+IF(ISNUMBER(AM423), INDEX(出力表!B:B,13)*AM423, 0)</f>
        <v>0</v>
      </c>
      <c r="AO423">
        <f>IF(ISNUMBER(F423), INDEX(出力表!B:B,2), 0)+IF(ISNUMBER(I423), INDEX(出力表!B:B,3), 0)+IF(ISNUMBER(L423), INDEX(出力表!B:B,4), 0)+IF(ISNUMBER(O423), INDEX(出力表!B:B,5), 0)+IF(ISNUMBER(R423), INDEX(出力表!B:B,6), 0)+IF(ISNUMBER(U423), INDEX(出力表!B:B,7), 0)+IF(ISNUMBER(X423), INDEX(出力表!B:B,8), 0)+IF(ISNUMBER(AA423), INDEX(出力表!B:B,9), 0)+IF(ISNUMBER(AD423), INDEX(出力表!B:B,10), 0)+IF(ISNUMBER(AG423), INDEX(出力表!B:B,11), 0)+IF(ISNUMBER(AJ423), INDEX(出力表!B:B,12), 0)+IF(ISNUMBER(AM423), INDEX(出力表!B:B,13), 0)</f>
        <v>0</v>
      </c>
      <c r="AP423" t="str">
        <f t="shared" si="6"/>
        <v/>
      </c>
    </row>
    <row r="424" spans="1:42" x14ac:dyDescent="0.2">
      <c r="A424">
        <v>423</v>
      </c>
      <c r="B424">
        <f>IF(UPPER(Settings!B4)="TRUE", 乱数表!$Z424*Settings!B10, 0)</f>
        <v>0.21677643308165354</v>
      </c>
      <c r="C424">
        <f>IF(UPPER(Settings!B4)="TRUE", 乱数表!$AA424*Settings!B11, 0)</f>
        <v>2.779762478187669E-3</v>
      </c>
      <c r="D424">
        <f>MIN(100, MAX(0, 100*BETAINV(乱数表!$B424, MAX(0.00000001, (1/(1+EXP(-(INDEX(係数表!G:G,2) + $B424))))*(EXP(INDEX(係数表!H:H,2) + INDEX(係数表!I:I,2)*LN(INDEX(出力表!C:C,2)+1)))), MAX(0.00000001, (1-(1/(1+EXP(-(INDEX(係数表!G:G,2) + $B424)))))*(EXP(INDEX(係数表!H:H,2) + INDEX(係数表!I:I,2)*LN(INDEX(出力表!C:C,2)+1)))))))</f>
        <v>98.453071063850246</v>
      </c>
      <c r="E424" t="e">
        <f>MIN(100, MAX(0, (100*(INDEX(出力表!D:D,2))/(EXP(INDEX(係数表!B:B,2) + $C424) + (INDEX(出力表!D:D,2)))) + (乱数表!$N424*(Settings!B12/(((INDEX(出力表!D:D,2))+1)^INDEX(係数表!E:E,2)*INDEX(係数表!F:F,2))))))</f>
        <v>#VALUE!</v>
      </c>
      <c r="F424" t="e">
        <f>MIN(100, MAX(0, (INDEX(出力表!D:D,2))*D424/MAX(E424, Settings!B3)))</f>
        <v>#VALUE!</v>
      </c>
      <c r="G424">
        <f>MIN(100, MAX(0, 100*BETAINV(乱数表!$C424, MAX(0.00000001, (1/(1+EXP(-(INDEX(係数表!G:G,3) + $B424))))*(EXP(INDEX(係数表!H:H,3) + INDEX(係数表!I:I,3)*LN(INDEX(出力表!C:C,3)+1)))), MAX(0.00000001, (1-(1/(1+EXP(-(INDEX(係数表!G:G,3) + $B424)))))*(EXP(INDEX(係数表!H:H,3) + INDEX(係数表!I:I,3)*LN(INDEX(出力表!C:C,3)+1)))))))</f>
        <v>91.636206075326726</v>
      </c>
      <c r="H424" t="e">
        <f>MIN(100, MAX(0, (100*(INDEX(出力表!D:D,3))/(EXP(INDEX(係数表!B:B,3) + $C424) + (INDEX(出力表!D:D,3)))) + (乱数表!$O424*(Settings!B12/(((INDEX(出力表!D:D,3))+1)^INDEX(係数表!E:E,3)*INDEX(係数表!F:F,3))))))</f>
        <v>#VALUE!</v>
      </c>
      <c r="I424" t="e">
        <f>MIN(100, MAX(0, (INDEX(出力表!D:D,3))*G424/MAX(H424, Settings!B3)))</f>
        <v>#VALUE!</v>
      </c>
      <c r="J424">
        <f>MIN(100, MAX(0, 100*BETAINV(乱数表!$D424, MAX(0.00000001, (1/(1+EXP(-(INDEX(係数表!G:G,4) + $B424))))*(EXP(INDEX(係数表!H:H,4) + INDEX(係数表!I:I,4)*LN(INDEX(出力表!C:C,4)+1)))), MAX(0.00000001, (1-(1/(1+EXP(-(INDEX(係数表!G:G,4) + $B424)))))*(EXP(INDEX(係数表!H:H,4) + INDEX(係数表!I:I,4)*LN(INDEX(出力表!C:C,4)+1)))))))</f>
        <v>88.917674038974653</v>
      </c>
      <c r="K424" t="e">
        <f>MIN(100, MAX(0, (100*(INDEX(出力表!D:D,4))/(EXP(INDEX(係数表!B:B,4) + $C424) + (INDEX(出力表!D:D,4)))) + (乱数表!$P424*(Settings!B12/(((INDEX(出力表!D:D,4))+1)^INDEX(係数表!E:E,4)*INDEX(係数表!F:F,4))))))</f>
        <v>#VALUE!</v>
      </c>
      <c r="L424" t="e">
        <f>MIN(100, MAX(0, (INDEX(出力表!D:D,4))*J424/MAX(K424, Settings!B3)))</f>
        <v>#VALUE!</v>
      </c>
      <c r="M424">
        <f>MIN(100, MAX(0, 100*BETAINV(乱数表!$E424, MAX(0.00000001, (1/(1+EXP(-(INDEX(係数表!G:G,5) + $B424))))*(EXP(INDEX(係数表!H:H,5) + INDEX(係数表!I:I,5)*LN(INDEX(出力表!C:C,5)+1)))), MAX(0.00000001, (1-(1/(1+EXP(-(INDEX(係数表!G:G,5) + $B424)))))*(EXP(INDEX(係数表!H:H,5) + INDEX(係数表!I:I,5)*LN(INDEX(出力表!C:C,5)+1)))))))</f>
        <v>99.999787681269382</v>
      </c>
      <c r="N424" t="e">
        <f>MIN(100, MAX(0, (100*(INDEX(出力表!D:D,5))/(EXP(INDEX(係数表!B:B,5) + $C424) + (INDEX(出力表!D:D,5)))) + (乱数表!$Q424*(Settings!B12/(((INDEX(出力表!D:D,5))+1)^INDEX(係数表!E:E,5)*INDEX(係数表!F:F,5))))))</f>
        <v>#VALUE!</v>
      </c>
      <c r="O424" t="e">
        <f>MIN(100, MAX(0, (INDEX(出力表!D:D,5))*M424/MAX(N424, Settings!B3)))</f>
        <v>#VALUE!</v>
      </c>
      <c r="P424">
        <f>MIN(100, MAX(0, 100*BETAINV(乱数表!$F424, MAX(0.00000001, (1/(1+EXP(-(INDEX(係数表!G:G,6) + $B424))))*(EXP(INDEX(係数表!H:H,6) + INDEX(係数表!I:I,6)*LN(INDEX(出力表!C:C,6)+1)))), MAX(0.00000001, (1-(1/(1+EXP(-(INDEX(係数表!G:G,6) + $B424)))))*(EXP(INDEX(係数表!H:H,6) + INDEX(係数表!I:I,6)*LN(INDEX(出力表!C:C,6)+1)))))))</f>
        <v>97.599722072603456</v>
      </c>
      <c r="Q424" t="e">
        <f>MIN(100, MAX(0, (100*(INDEX(出力表!D:D,6))/(EXP(INDEX(係数表!B:B,6) + $C424) + (INDEX(出力表!D:D,6)))) + (乱数表!$R424*(Settings!B12/(((INDEX(出力表!D:D,6))+1)^INDEX(係数表!E:E,6)*INDEX(係数表!F:F,6))))))</f>
        <v>#VALUE!</v>
      </c>
      <c r="R424" t="e">
        <f>MIN(100, MAX(0, (INDEX(出力表!D:D,6))*P424/MAX(Q424, Settings!B3)))</f>
        <v>#VALUE!</v>
      </c>
      <c r="S424">
        <f>MIN(100, MAX(0, 100*BETAINV(乱数表!$G424, MAX(0.00000001, (1/(1+EXP(-(INDEX(係数表!G:G,7) + $B424))))*(EXP(INDEX(係数表!H:H,7) + INDEX(係数表!I:I,7)*LN(INDEX(出力表!C:C,7)+1)))), MAX(0.00000001, (1-(1/(1+EXP(-(INDEX(係数表!G:G,7) + $B424)))))*(EXP(INDEX(係数表!H:H,7) + INDEX(係数表!I:I,7)*LN(INDEX(出力表!C:C,7)+1)))))))</f>
        <v>66.667163574637513</v>
      </c>
      <c r="T424" t="e">
        <f>MIN(100, MAX(0, (100*(INDEX(出力表!D:D,7))/(EXP(INDEX(係数表!B:B,7) + $C424) + (INDEX(出力表!D:D,7)))) + (乱数表!$S424*(Settings!B12/(((INDEX(出力表!D:D,7))+1)^INDEX(係数表!E:E,7)*INDEX(係数表!F:F,7))))))</f>
        <v>#VALUE!</v>
      </c>
      <c r="U424" t="e">
        <f>MIN(100, MAX(0, (INDEX(出力表!D:D,7))*S424/MAX(T424, Settings!B3)))</f>
        <v>#VALUE!</v>
      </c>
      <c r="V424">
        <f>MIN(100, MAX(0, 100*BETAINV(乱数表!$H424, MAX(0.00000001, (1/(1+EXP(-(INDEX(係数表!G:G,8) + $B424))))*(EXP(INDEX(係数表!H:H,8) + INDEX(係数表!I:I,8)*LN(INDEX(出力表!C:C,8)+1)))), MAX(0.00000001, (1-(1/(1+EXP(-(INDEX(係数表!G:G,8) + $B424)))))*(EXP(INDEX(係数表!H:H,8) + INDEX(係数表!I:I,8)*LN(INDEX(出力表!C:C,8)+1)))))))</f>
        <v>96.738087207804526</v>
      </c>
      <c r="W424" t="e">
        <f>MIN(100, MAX(0, (100*(INDEX(出力表!D:D,8))/(EXP(INDEX(係数表!B:B,8) + $C424) + (INDEX(出力表!D:D,8)))) + (乱数表!$T424*(Settings!B12/(((INDEX(出力表!D:D,8))+1)^INDEX(係数表!E:E,8)*INDEX(係数表!F:F,8))))))</f>
        <v>#VALUE!</v>
      </c>
      <c r="X424" t="e">
        <f>MIN(100, MAX(0, (INDEX(出力表!D:D,8))*V424/MAX(W424, Settings!B3)))</f>
        <v>#VALUE!</v>
      </c>
      <c r="Y424">
        <f>MIN(100, MAX(0, 100*BETAINV(乱数表!$I424, MAX(0.00000001, (1/(1+EXP(-(INDEX(係数表!G:G,9) + $B424))))*(EXP(INDEX(係数表!H:H,9) + INDEX(係数表!I:I,9)*LN(INDEX(出力表!C:C,9)+1)))), MAX(0.00000001, (1-(1/(1+EXP(-(INDEX(係数表!G:G,9) + $B424)))))*(EXP(INDEX(係数表!H:H,9) + INDEX(係数表!I:I,9)*LN(INDEX(出力表!C:C,9)+1)))))))</f>
        <v>99.661452360931079</v>
      </c>
      <c r="Z424" t="e">
        <f>MIN(100, MAX(0, (100*(INDEX(出力表!D:D,9))/(EXP(INDEX(係数表!B:B,9) + $C424) + (INDEX(出力表!D:D,9)))) + (乱数表!$U424*(Settings!B12/(((INDEX(出力表!D:D,9))+1)^INDEX(係数表!E:E,9)*INDEX(係数表!F:F,9))))))</f>
        <v>#VALUE!</v>
      </c>
      <c r="AA424" t="e">
        <f>MIN(100, MAX(0, (INDEX(出力表!D:D,9))*Y424/MAX(Z424, Settings!B3)))</f>
        <v>#VALUE!</v>
      </c>
      <c r="AB424">
        <f>MIN(100, MAX(0, 100*BETAINV(乱数表!$J424, MAX(0.00000001, (1/(1+EXP(-(INDEX(係数表!G:G,10) + $B424))))*(EXP(INDEX(係数表!H:H,10) + INDEX(係数表!I:I,10)*LN(INDEX(出力表!C:C,10)+1)))), MAX(0.00000001, (1-(1/(1+EXP(-(INDEX(係数表!G:G,10) + $B424)))))*(EXP(INDEX(係数表!H:H,10) + INDEX(係数表!I:I,10)*LN(INDEX(出力表!C:C,10)+1)))))))</f>
        <v>97.367480251253212</v>
      </c>
      <c r="AC424" t="e">
        <f>MIN(100, MAX(0, (100*(INDEX(出力表!D:D,10))/(EXP(INDEX(係数表!B:B,10) + $C424) + (INDEX(出力表!D:D,10)))) + (乱数表!$V424*(Settings!B12/(((INDEX(出力表!D:D,10))+1)^INDEX(係数表!E:E,10)*INDEX(係数表!F:F,10))))))</f>
        <v>#VALUE!</v>
      </c>
      <c r="AD424" t="e">
        <f>MIN(100, MAX(0, (INDEX(出力表!D:D,10))*AB424/MAX(AC424, Settings!B3)))</f>
        <v>#VALUE!</v>
      </c>
      <c r="AE424">
        <f>MIN(100, MAX(0, 100*BETAINV(乱数表!$K424, MAX(0.00000001, (1/(1+EXP(-(INDEX(係数表!G:G,11) + $B424))))*(EXP(INDEX(係数表!H:H,11) + INDEX(係数表!I:I,11)*LN(INDEX(出力表!C:C,11)+1)))), MAX(0.00000001, (1-(1/(1+EXP(-(INDEX(係数表!G:G,11) + $B424)))))*(EXP(INDEX(係数表!H:H,11) + INDEX(係数表!I:I,11)*LN(INDEX(出力表!C:C,11)+1)))))))</f>
        <v>96.576204551137593</v>
      </c>
      <c r="AF424" t="e">
        <f>MIN(100, MAX(0, (100*(INDEX(出力表!D:D,11))/(EXP(INDEX(係数表!B:B,11) + $C424) + (INDEX(出力表!D:D,11)))) + (乱数表!$W424*(Settings!B12/(((INDEX(出力表!D:D,11))+1)^INDEX(係数表!E:E,11)*INDEX(係数表!F:F,11))))))</f>
        <v>#VALUE!</v>
      </c>
      <c r="AG424" t="e">
        <f>MIN(100, MAX(0, (INDEX(出力表!D:D,11))*AE424/MAX(AF424, Settings!B3)))</f>
        <v>#VALUE!</v>
      </c>
      <c r="AH424">
        <f>MIN(100, MAX(0, 100*BETAINV(乱数表!$L424, MAX(0.00000001, (1/(1+EXP(-(INDEX(係数表!G:G,12) + $B424))))*(EXP(INDEX(係数表!H:H,12) + INDEX(係数表!I:I,12)*LN(INDEX(出力表!C:C,12)+1)))), MAX(0.00000001, (1-(1/(1+EXP(-(INDEX(係数表!G:G,12) + $B424)))))*(EXP(INDEX(係数表!H:H,12) + INDEX(係数表!I:I,12)*LN(INDEX(出力表!C:C,12)+1)))))))</f>
        <v>98.02560846168069</v>
      </c>
      <c r="AI424" t="e">
        <f>MIN(100, MAX(0, (100*(INDEX(出力表!D:D,12))/(EXP(INDEX(係数表!B:B,12) + $C424) + (INDEX(出力表!D:D,12)))) + (乱数表!$X424*(Settings!B12/(((INDEX(出力表!D:D,12))+1)^INDEX(係数表!E:E,12)*INDEX(係数表!F:F,12))))))</f>
        <v>#VALUE!</v>
      </c>
      <c r="AJ424" t="e">
        <f>MIN(100, MAX(0, (INDEX(出力表!D:D,12))*AH424/MAX(AI424, Settings!B3)))</f>
        <v>#VALUE!</v>
      </c>
      <c r="AK424">
        <f>MIN(100, MAX(0, 100*BETAINV(乱数表!$M424, MAX(0.00000001, (1/(1+EXP(-(INDEX(係数表!G:G,13) + $B424))))*(EXP(INDEX(係数表!H:H,13) + INDEX(係数表!I:I,13)*LN(INDEX(出力表!C:C,13)+1)))), MAX(0.00000001, (1-(1/(1+EXP(-(INDEX(係数表!G:G,13) + $B424)))))*(EXP(INDEX(係数表!H:H,13) + INDEX(係数表!I:I,13)*LN(INDEX(出力表!C:C,13)+1)))))))</f>
        <v>99.990125072660604</v>
      </c>
      <c r="AL424" t="e">
        <f>MIN(100, MAX(0, (100*(INDEX(出力表!D:D,13))/(EXP(INDEX(係数表!B:B,13) + $C424) + (INDEX(出力表!D:D,13)))) + (乱数表!$Y424*(Settings!B12/(((INDEX(出力表!D:D,13))+1)^INDEX(係数表!E:E,13)*INDEX(係数表!F:F,13))))))</f>
        <v>#VALUE!</v>
      </c>
      <c r="AM424" t="e">
        <f>MIN(100, MAX(0, (INDEX(出力表!D:D,13))*AK424/MAX(AL424, Settings!B3)))</f>
        <v>#VALUE!</v>
      </c>
      <c r="AN424">
        <f>IF(ISNUMBER(F424), INDEX(出力表!B:B,2)*F424, 0)+IF(ISNUMBER(I424), INDEX(出力表!B:B,3)*I424, 0)+IF(ISNUMBER(L424), INDEX(出力表!B:B,4)*L424, 0)+IF(ISNUMBER(O424), INDEX(出力表!B:B,5)*O424, 0)+IF(ISNUMBER(R424), INDEX(出力表!B:B,6)*R424, 0)+IF(ISNUMBER(U424), INDEX(出力表!B:B,7)*U424, 0)+IF(ISNUMBER(X424), INDEX(出力表!B:B,8)*X424, 0)+IF(ISNUMBER(AA424), INDEX(出力表!B:B,9)*AA424, 0)+IF(ISNUMBER(AD424), INDEX(出力表!B:B,10)*AD424, 0)+IF(ISNUMBER(AG424), INDEX(出力表!B:B,11)*AG424, 0)+IF(ISNUMBER(AJ424), INDEX(出力表!B:B,12)*AJ424, 0)+IF(ISNUMBER(AM424), INDEX(出力表!B:B,13)*AM424, 0)</f>
        <v>0</v>
      </c>
      <c r="AO424">
        <f>IF(ISNUMBER(F424), INDEX(出力表!B:B,2), 0)+IF(ISNUMBER(I424), INDEX(出力表!B:B,3), 0)+IF(ISNUMBER(L424), INDEX(出力表!B:B,4), 0)+IF(ISNUMBER(O424), INDEX(出力表!B:B,5), 0)+IF(ISNUMBER(R424), INDEX(出力表!B:B,6), 0)+IF(ISNUMBER(U424), INDEX(出力表!B:B,7), 0)+IF(ISNUMBER(X424), INDEX(出力表!B:B,8), 0)+IF(ISNUMBER(AA424), INDEX(出力表!B:B,9), 0)+IF(ISNUMBER(AD424), INDEX(出力表!B:B,10), 0)+IF(ISNUMBER(AG424), INDEX(出力表!B:B,11), 0)+IF(ISNUMBER(AJ424), INDEX(出力表!B:B,12), 0)+IF(ISNUMBER(AM424), INDEX(出力表!B:B,13), 0)</f>
        <v>0</v>
      </c>
      <c r="AP424" t="str">
        <f t="shared" si="6"/>
        <v/>
      </c>
    </row>
    <row r="425" spans="1:42" x14ac:dyDescent="0.2">
      <c r="A425">
        <v>424</v>
      </c>
      <c r="B425">
        <f>IF(UPPER(Settings!B4)="TRUE", 乱数表!$Z425*Settings!B10, 0)</f>
        <v>0.65806447946015822</v>
      </c>
      <c r="C425">
        <f>IF(UPPER(Settings!B4)="TRUE", 乱数表!$AA425*Settings!B11, 0)</f>
        <v>6.1604977052771973E-2</v>
      </c>
      <c r="D425">
        <f>MIN(100, MAX(0, 100*BETAINV(乱数表!$B425, MAX(0.00000001, (1/(1+EXP(-(INDEX(係数表!G:G,2) + $B425))))*(EXP(INDEX(係数表!H:H,2) + INDEX(係数表!I:I,2)*LN(INDEX(出力表!C:C,2)+1)))), MAX(0.00000001, (1-(1/(1+EXP(-(INDEX(係数表!G:G,2) + $B425)))))*(EXP(INDEX(係数表!H:H,2) + INDEX(係数表!I:I,2)*LN(INDEX(出力表!C:C,2)+1)))))))</f>
        <v>96.353341053364943</v>
      </c>
      <c r="E425" t="e">
        <f>MIN(100, MAX(0, (100*(INDEX(出力表!D:D,2))/(EXP(INDEX(係数表!B:B,2) + $C425) + (INDEX(出力表!D:D,2)))) + (乱数表!$N425*(Settings!B12/(((INDEX(出力表!D:D,2))+1)^INDEX(係数表!E:E,2)*INDEX(係数表!F:F,2))))))</f>
        <v>#VALUE!</v>
      </c>
      <c r="F425" t="e">
        <f>MIN(100, MAX(0, (INDEX(出力表!D:D,2))*D425/MAX(E425, Settings!B3)))</f>
        <v>#VALUE!</v>
      </c>
      <c r="G425">
        <f>MIN(100, MAX(0, 100*BETAINV(乱数表!$C425, MAX(0.00000001, (1/(1+EXP(-(INDEX(係数表!G:G,3) + $B425))))*(EXP(INDEX(係数表!H:H,3) + INDEX(係数表!I:I,3)*LN(INDEX(出力表!C:C,3)+1)))), MAX(0.00000001, (1-(1/(1+EXP(-(INDEX(係数表!G:G,3) + $B425)))))*(EXP(INDEX(係数表!H:H,3) + INDEX(係数表!I:I,3)*LN(INDEX(出力表!C:C,3)+1)))))))</f>
        <v>99.994014278720627</v>
      </c>
      <c r="H425" t="e">
        <f>MIN(100, MAX(0, (100*(INDEX(出力表!D:D,3))/(EXP(INDEX(係数表!B:B,3) + $C425) + (INDEX(出力表!D:D,3)))) + (乱数表!$O425*(Settings!B12/(((INDEX(出力表!D:D,3))+1)^INDEX(係数表!E:E,3)*INDEX(係数表!F:F,3))))))</f>
        <v>#VALUE!</v>
      </c>
      <c r="I425" t="e">
        <f>MIN(100, MAX(0, (INDEX(出力表!D:D,3))*G425/MAX(H425, Settings!B3)))</f>
        <v>#VALUE!</v>
      </c>
      <c r="J425">
        <f>MIN(100, MAX(0, 100*BETAINV(乱数表!$D425, MAX(0.00000001, (1/(1+EXP(-(INDEX(係数表!G:G,4) + $B425))))*(EXP(INDEX(係数表!H:H,4) + INDEX(係数表!I:I,4)*LN(INDEX(出力表!C:C,4)+1)))), MAX(0.00000001, (1-(1/(1+EXP(-(INDEX(係数表!G:G,4) + $B425)))))*(EXP(INDEX(係数表!H:H,4) + INDEX(係数表!I:I,4)*LN(INDEX(出力表!C:C,4)+1)))))))</f>
        <v>95.364020249125431</v>
      </c>
      <c r="K425" t="e">
        <f>MIN(100, MAX(0, (100*(INDEX(出力表!D:D,4))/(EXP(INDEX(係数表!B:B,4) + $C425) + (INDEX(出力表!D:D,4)))) + (乱数表!$P425*(Settings!B12/(((INDEX(出力表!D:D,4))+1)^INDEX(係数表!E:E,4)*INDEX(係数表!F:F,4))))))</f>
        <v>#VALUE!</v>
      </c>
      <c r="L425" t="e">
        <f>MIN(100, MAX(0, (INDEX(出力表!D:D,4))*J425/MAX(K425, Settings!B3)))</f>
        <v>#VALUE!</v>
      </c>
      <c r="M425">
        <f>MIN(100, MAX(0, 100*BETAINV(乱数表!$E425, MAX(0.00000001, (1/(1+EXP(-(INDEX(係数表!G:G,5) + $B425))))*(EXP(INDEX(係数表!H:H,5) + INDEX(係数表!I:I,5)*LN(INDEX(出力表!C:C,5)+1)))), MAX(0.00000001, (1-(1/(1+EXP(-(INDEX(係数表!G:G,5) + $B425)))))*(EXP(INDEX(係数表!H:H,5) + INDEX(係数表!I:I,5)*LN(INDEX(出力表!C:C,5)+1)))))))</f>
        <v>98.420354748971405</v>
      </c>
      <c r="N425" t="e">
        <f>MIN(100, MAX(0, (100*(INDEX(出力表!D:D,5))/(EXP(INDEX(係数表!B:B,5) + $C425) + (INDEX(出力表!D:D,5)))) + (乱数表!$Q425*(Settings!B12/(((INDEX(出力表!D:D,5))+1)^INDEX(係数表!E:E,5)*INDEX(係数表!F:F,5))))))</f>
        <v>#VALUE!</v>
      </c>
      <c r="O425" t="e">
        <f>MIN(100, MAX(0, (INDEX(出力表!D:D,5))*M425/MAX(N425, Settings!B3)))</f>
        <v>#VALUE!</v>
      </c>
      <c r="P425">
        <f>MIN(100, MAX(0, 100*BETAINV(乱数表!$F425, MAX(0.00000001, (1/(1+EXP(-(INDEX(係数表!G:G,6) + $B425))))*(EXP(INDEX(係数表!H:H,6) + INDEX(係数表!I:I,6)*LN(INDEX(出力表!C:C,6)+1)))), MAX(0.00000001, (1-(1/(1+EXP(-(INDEX(係数表!G:G,6) + $B425)))))*(EXP(INDEX(係数表!H:H,6) + INDEX(係数表!I:I,6)*LN(INDEX(出力表!C:C,6)+1)))))))</f>
        <v>99.786186214097896</v>
      </c>
      <c r="Q425" t="e">
        <f>MIN(100, MAX(0, (100*(INDEX(出力表!D:D,6))/(EXP(INDEX(係数表!B:B,6) + $C425) + (INDEX(出力表!D:D,6)))) + (乱数表!$R425*(Settings!B12/(((INDEX(出力表!D:D,6))+1)^INDEX(係数表!E:E,6)*INDEX(係数表!F:F,6))))))</f>
        <v>#VALUE!</v>
      </c>
      <c r="R425" t="e">
        <f>MIN(100, MAX(0, (INDEX(出力表!D:D,6))*P425/MAX(Q425, Settings!B3)))</f>
        <v>#VALUE!</v>
      </c>
      <c r="S425">
        <f>MIN(100, MAX(0, 100*BETAINV(乱数表!$G425, MAX(0.00000001, (1/(1+EXP(-(INDEX(係数表!G:G,7) + $B425))))*(EXP(INDEX(係数表!H:H,7) + INDEX(係数表!I:I,7)*LN(INDEX(出力表!C:C,7)+1)))), MAX(0.00000001, (1-(1/(1+EXP(-(INDEX(係数表!G:G,7) + $B425)))))*(EXP(INDEX(係数表!H:H,7) + INDEX(係数表!I:I,7)*LN(INDEX(出力表!C:C,7)+1)))))))</f>
        <v>95.704094122265843</v>
      </c>
      <c r="T425" t="e">
        <f>MIN(100, MAX(0, (100*(INDEX(出力表!D:D,7))/(EXP(INDEX(係数表!B:B,7) + $C425) + (INDEX(出力表!D:D,7)))) + (乱数表!$S425*(Settings!B12/(((INDEX(出力表!D:D,7))+1)^INDEX(係数表!E:E,7)*INDEX(係数表!F:F,7))))))</f>
        <v>#VALUE!</v>
      </c>
      <c r="U425" t="e">
        <f>MIN(100, MAX(0, (INDEX(出力表!D:D,7))*S425/MAX(T425, Settings!B3)))</f>
        <v>#VALUE!</v>
      </c>
      <c r="V425">
        <f>MIN(100, MAX(0, 100*BETAINV(乱数表!$H425, MAX(0.00000001, (1/(1+EXP(-(INDEX(係数表!G:G,8) + $B425))))*(EXP(INDEX(係数表!H:H,8) + INDEX(係数表!I:I,8)*LN(INDEX(出力表!C:C,8)+1)))), MAX(0.00000001, (1-(1/(1+EXP(-(INDEX(係数表!G:G,8) + $B425)))))*(EXP(INDEX(係数表!H:H,8) + INDEX(係数表!I:I,8)*LN(INDEX(出力表!C:C,8)+1)))))))</f>
        <v>77.154847525772098</v>
      </c>
      <c r="W425" t="e">
        <f>MIN(100, MAX(0, (100*(INDEX(出力表!D:D,8))/(EXP(INDEX(係数表!B:B,8) + $C425) + (INDEX(出力表!D:D,8)))) + (乱数表!$T425*(Settings!B12/(((INDEX(出力表!D:D,8))+1)^INDEX(係数表!E:E,8)*INDEX(係数表!F:F,8))))))</f>
        <v>#VALUE!</v>
      </c>
      <c r="X425" t="e">
        <f>MIN(100, MAX(0, (INDEX(出力表!D:D,8))*V425/MAX(W425, Settings!B3)))</f>
        <v>#VALUE!</v>
      </c>
      <c r="Y425">
        <f>MIN(100, MAX(0, 100*BETAINV(乱数表!$I425, MAX(0.00000001, (1/(1+EXP(-(INDEX(係数表!G:G,9) + $B425))))*(EXP(INDEX(係数表!H:H,9) + INDEX(係数表!I:I,9)*LN(INDEX(出力表!C:C,9)+1)))), MAX(0.00000001, (1-(1/(1+EXP(-(INDEX(係数表!G:G,9) + $B425)))))*(EXP(INDEX(係数表!H:H,9) + INDEX(係数表!I:I,9)*LN(INDEX(出力表!C:C,9)+1)))))))</f>
        <v>99.88635050788308</v>
      </c>
      <c r="Z425" t="e">
        <f>MIN(100, MAX(0, (100*(INDEX(出力表!D:D,9))/(EXP(INDEX(係数表!B:B,9) + $C425) + (INDEX(出力表!D:D,9)))) + (乱数表!$U425*(Settings!B12/(((INDEX(出力表!D:D,9))+1)^INDEX(係数表!E:E,9)*INDEX(係数表!F:F,9))))))</f>
        <v>#VALUE!</v>
      </c>
      <c r="AA425" t="e">
        <f>MIN(100, MAX(0, (INDEX(出力表!D:D,9))*Y425/MAX(Z425, Settings!B3)))</f>
        <v>#VALUE!</v>
      </c>
      <c r="AB425">
        <f>MIN(100, MAX(0, 100*BETAINV(乱数表!$J425, MAX(0.00000001, (1/(1+EXP(-(INDEX(係数表!G:G,10) + $B425))))*(EXP(INDEX(係数表!H:H,10) + INDEX(係数表!I:I,10)*LN(INDEX(出力表!C:C,10)+1)))), MAX(0.00000001, (1-(1/(1+EXP(-(INDEX(係数表!G:G,10) + $B425)))))*(EXP(INDEX(係数表!H:H,10) + INDEX(係数表!I:I,10)*LN(INDEX(出力表!C:C,10)+1)))))))</f>
        <v>98.436148499478875</v>
      </c>
      <c r="AC425" t="e">
        <f>MIN(100, MAX(0, (100*(INDEX(出力表!D:D,10))/(EXP(INDEX(係数表!B:B,10) + $C425) + (INDEX(出力表!D:D,10)))) + (乱数表!$V425*(Settings!B12/(((INDEX(出力表!D:D,10))+1)^INDEX(係数表!E:E,10)*INDEX(係数表!F:F,10))))))</f>
        <v>#VALUE!</v>
      </c>
      <c r="AD425" t="e">
        <f>MIN(100, MAX(0, (INDEX(出力表!D:D,10))*AB425/MAX(AC425, Settings!B3)))</f>
        <v>#VALUE!</v>
      </c>
      <c r="AE425">
        <f>MIN(100, MAX(0, 100*BETAINV(乱数表!$K425, MAX(0.00000001, (1/(1+EXP(-(INDEX(係数表!G:G,11) + $B425))))*(EXP(INDEX(係数表!H:H,11) + INDEX(係数表!I:I,11)*LN(INDEX(出力表!C:C,11)+1)))), MAX(0.00000001, (1-(1/(1+EXP(-(INDEX(係数表!G:G,11) + $B425)))))*(EXP(INDEX(係数表!H:H,11) + INDEX(係数表!I:I,11)*LN(INDEX(出力表!C:C,11)+1)))))))</f>
        <v>99.419694950692403</v>
      </c>
      <c r="AF425" t="e">
        <f>MIN(100, MAX(0, (100*(INDEX(出力表!D:D,11))/(EXP(INDEX(係数表!B:B,11) + $C425) + (INDEX(出力表!D:D,11)))) + (乱数表!$W425*(Settings!B12/(((INDEX(出力表!D:D,11))+1)^INDEX(係数表!E:E,11)*INDEX(係数表!F:F,11))))))</f>
        <v>#VALUE!</v>
      </c>
      <c r="AG425" t="e">
        <f>MIN(100, MAX(0, (INDEX(出力表!D:D,11))*AE425/MAX(AF425, Settings!B3)))</f>
        <v>#VALUE!</v>
      </c>
      <c r="AH425">
        <f>MIN(100, MAX(0, 100*BETAINV(乱数表!$L425, MAX(0.00000001, (1/(1+EXP(-(INDEX(係数表!G:G,12) + $B425))))*(EXP(INDEX(係数表!H:H,12) + INDEX(係数表!I:I,12)*LN(INDEX(出力表!C:C,12)+1)))), MAX(0.00000001, (1-(1/(1+EXP(-(INDEX(係数表!G:G,12) + $B425)))))*(EXP(INDEX(係数表!H:H,12) + INDEX(係数表!I:I,12)*LN(INDEX(出力表!C:C,12)+1)))))))</f>
        <v>99.847222643096444</v>
      </c>
      <c r="AI425" t="e">
        <f>MIN(100, MAX(0, (100*(INDEX(出力表!D:D,12))/(EXP(INDEX(係数表!B:B,12) + $C425) + (INDEX(出力表!D:D,12)))) + (乱数表!$X425*(Settings!B12/(((INDEX(出力表!D:D,12))+1)^INDEX(係数表!E:E,12)*INDEX(係数表!F:F,12))))))</f>
        <v>#VALUE!</v>
      </c>
      <c r="AJ425" t="e">
        <f>MIN(100, MAX(0, (INDEX(出力表!D:D,12))*AH425/MAX(AI425, Settings!B3)))</f>
        <v>#VALUE!</v>
      </c>
      <c r="AK425">
        <f>MIN(100, MAX(0, 100*BETAINV(乱数表!$M425, MAX(0.00000001, (1/(1+EXP(-(INDEX(係数表!G:G,13) + $B425))))*(EXP(INDEX(係数表!H:H,13) + INDEX(係数表!I:I,13)*LN(INDEX(出力表!C:C,13)+1)))), MAX(0.00000001, (1-(1/(1+EXP(-(INDEX(係数表!G:G,13) + $B425)))))*(EXP(INDEX(係数表!H:H,13) + INDEX(係数表!I:I,13)*LN(INDEX(出力表!C:C,13)+1)))))))</f>
        <v>99.04922019880857</v>
      </c>
      <c r="AL425" t="e">
        <f>MIN(100, MAX(0, (100*(INDEX(出力表!D:D,13))/(EXP(INDEX(係数表!B:B,13) + $C425) + (INDEX(出力表!D:D,13)))) + (乱数表!$Y425*(Settings!B12/(((INDEX(出力表!D:D,13))+1)^INDEX(係数表!E:E,13)*INDEX(係数表!F:F,13))))))</f>
        <v>#VALUE!</v>
      </c>
      <c r="AM425" t="e">
        <f>MIN(100, MAX(0, (INDEX(出力表!D:D,13))*AK425/MAX(AL425, Settings!B3)))</f>
        <v>#VALUE!</v>
      </c>
      <c r="AN425">
        <f>IF(ISNUMBER(F425), INDEX(出力表!B:B,2)*F425, 0)+IF(ISNUMBER(I425), INDEX(出力表!B:B,3)*I425, 0)+IF(ISNUMBER(L425), INDEX(出力表!B:B,4)*L425, 0)+IF(ISNUMBER(O425), INDEX(出力表!B:B,5)*O425, 0)+IF(ISNUMBER(R425), INDEX(出力表!B:B,6)*R425, 0)+IF(ISNUMBER(U425), INDEX(出力表!B:B,7)*U425, 0)+IF(ISNUMBER(X425), INDEX(出力表!B:B,8)*X425, 0)+IF(ISNUMBER(AA425), INDEX(出力表!B:B,9)*AA425, 0)+IF(ISNUMBER(AD425), INDEX(出力表!B:B,10)*AD425, 0)+IF(ISNUMBER(AG425), INDEX(出力表!B:B,11)*AG425, 0)+IF(ISNUMBER(AJ425), INDEX(出力表!B:B,12)*AJ425, 0)+IF(ISNUMBER(AM425), INDEX(出力表!B:B,13)*AM425, 0)</f>
        <v>0</v>
      </c>
      <c r="AO425">
        <f>IF(ISNUMBER(F425), INDEX(出力表!B:B,2), 0)+IF(ISNUMBER(I425), INDEX(出力表!B:B,3), 0)+IF(ISNUMBER(L425), INDEX(出力表!B:B,4), 0)+IF(ISNUMBER(O425), INDEX(出力表!B:B,5), 0)+IF(ISNUMBER(R425), INDEX(出力表!B:B,6), 0)+IF(ISNUMBER(U425), INDEX(出力表!B:B,7), 0)+IF(ISNUMBER(X425), INDEX(出力表!B:B,8), 0)+IF(ISNUMBER(AA425), INDEX(出力表!B:B,9), 0)+IF(ISNUMBER(AD425), INDEX(出力表!B:B,10), 0)+IF(ISNUMBER(AG425), INDEX(出力表!B:B,11), 0)+IF(ISNUMBER(AJ425), INDEX(出力表!B:B,12), 0)+IF(ISNUMBER(AM425), INDEX(出力表!B:B,13), 0)</f>
        <v>0</v>
      </c>
      <c r="AP425" t="str">
        <f t="shared" si="6"/>
        <v/>
      </c>
    </row>
    <row r="426" spans="1:42" x14ac:dyDescent="0.2">
      <c r="A426">
        <v>425</v>
      </c>
      <c r="B426">
        <f>IF(UPPER(Settings!B4)="TRUE", 乱数表!$Z426*Settings!B10, 0)</f>
        <v>0.24341165239943324</v>
      </c>
      <c r="C426">
        <f>IF(UPPER(Settings!B4)="TRUE", 乱数表!$AA426*Settings!B11, 0)</f>
        <v>-1.3250218830914541E-3</v>
      </c>
      <c r="D426">
        <f>MIN(100, MAX(0, 100*BETAINV(乱数表!$B426, MAX(0.00000001, (1/(1+EXP(-(INDEX(係数表!G:G,2) + $B426))))*(EXP(INDEX(係数表!H:H,2) + INDEX(係数表!I:I,2)*LN(INDEX(出力表!C:C,2)+1)))), MAX(0.00000001, (1-(1/(1+EXP(-(INDEX(係数表!G:G,2) + $B426)))))*(EXP(INDEX(係数表!H:H,2) + INDEX(係数表!I:I,2)*LN(INDEX(出力表!C:C,2)+1)))))))</f>
        <v>99.966842296146723</v>
      </c>
      <c r="E426" t="e">
        <f>MIN(100, MAX(0, (100*(INDEX(出力表!D:D,2))/(EXP(INDEX(係数表!B:B,2) + $C426) + (INDEX(出力表!D:D,2)))) + (乱数表!$N426*(Settings!B12/(((INDEX(出力表!D:D,2))+1)^INDEX(係数表!E:E,2)*INDEX(係数表!F:F,2))))))</f>
        <v>#VALUE!</v>
      </c>
      <c r="F426" t="e">
        <f>MIN(100, MAX(0, (INDEX(出力表!D:D,2))*D426/MAX(E426, Settings!B3)))</f>
        <v>#VALUE!</v>
      </c>
      <c r="G426">
        <f>MIN(100, MAX(0, 100*BETAINV(乱数表!$C426, MAX(0.00000001, (1/(1+EXP(-(INDEX(係数表!G:G,3) + $B426))))*(EXP(INDEX(係数表!H:H,3) + INDEX(係数表!I:I,3)*LN(INDEX(出力表!C:C,3)+1)))), MAX(0.00000001, (1-(1/(1+EXP(-(INDEX(係数表!G:G,3) + $B426)))))*(EXP(INDEX(係数表!H:H,3) + INDEX(係数表!I:I,3)*LN(INDEX(出力表!C:C,3)+1)))))))</f>
        <v>93.413291722090392</v>
      </c>
      <c r="H426" t="e">
        <f>MIN(100, MAX(0, (100*(INDEX(出力表!D:D,3))/(EXP(INDEX(係数表!B:B,3) + $C426) + (INDEX(出力表!D:D,3)))) + (乱数表!$O426*(Settings!B12/(((INDEX(出力表!D:D,3))+1)^INDEX(係数表!E:E,3)*INDEX(係数表!F:F,3))))))</f>
        <v>#VALUE!</v>
      </c>
      <c r="I426" t="e">
        <f>MIN(100, MAX(0, (INDEX(出力表!D:D,3))*G426/MAX(H426, Settings!B3)))</f>
        <v>#VALUE!</v>
      </c>
      <c r="J426">
        <f>MIN(100, MAX(0, 100*BETAINV(乱数表!$D426, MAX(0.00000001, (1/(1+EXP(-(INDEX(係数表!G:G,4) + $B426))))*(EXP(INDEX(係数表!H:H,4) + INDEX(係数表!I:I,4)*LN(INDEX(出力表!C:C,4)+1)))), MAX(0.00000001, (1-(1/(1+EXP(-(INDEX(係数表!G:G,4) + $B426)))))*(EXP(INDEX(係数表!H:H,4) + INDEX(係数表!I:I,4)*LN(INDEX(出力表!C:C,4)+1)))))))</f>
        <v>96.948786150476153</v>
      </c>
      <c r="K426" t="e">
        <f>MIN(100, MAX(0, (100*(INDEX(出力表!D:D,4))/(EXP(INDEX(係数表!B:B,4) + $C426) + (INDEX(出力表!D:D,4)))) + (乱数表!$P426*(Settings!B12/(((INDEX(出力表!D:D,4))+1)^INDEX(係数表!E:E,4)*INDEX(係数表!F:F,4))))))</f>
        <v>#VALUE!</v>
      </c>
      <c r="L426" t="e">
        <f>MIN(100, MAX(0, (INDEX(出力表!D:D,4))*J426/MAX(K426, Settings!B3)))</f>
        <v>#VALUE!</v>
      </c>
      <c r="M426">
        <f>MIN(100, MAX(0, 100*BETAINV(乱数表!$E426, MAX(0.00000001, (1/(1+EXP(-(INDEX(係数表!G:G,5) + $B426))))*(EXP(INDEX(係数表!H:H,5) + INDEX(係数表!I:I,5)*LN(INDEX(出力表!C:C,5)+1)))), MAX(0.00000001, (1-(1/(1+EXP(-(INDEX(係数表!G:G,5) + $B426)))))*(EXP(INDEX(係数表!H:H,5) + INDEX(係数表!I:I,5)*LN(INDEX(出力表!C:C,5)+1)))))))</f>
        <v>75.957356846785203</v>
      </c>
      <c r="N426" t="e">
        <f>MIN(100, MAX(0, (100*(INDEX(出力表!D:D,5))/(EXP(INDEX(係数表!B:B,5) + $C426) + (INDEX(出力表!D:D,5)))) + (乱数表!$Q426*(Settings!B12/(((INDEX(出力表!D:D,5))+1)^INDEX(係数表!E:E,5)*INDEX(係数表!F:F,5))))))</f>
        <v>#VALUE!</v>
      </c>
      <c r="O426" t="e">
        <f>MIN(100, MAX(0, (INDEX(出力表!D:D,5))*M426/MAX(N426, Settings!B3)))</f>
        <v>#VALUE!</v>
      </c>
      <c r="P426">
        <f>MIN(100, MAX(0, 100*BETAINV(乱数表!$F426, MAX(0.00000001, (1/(1+EXP(-(INDEX(係数表!G:G,6) + $B426))))*(EXP(INDEX(係数表!H:H,6) + INDEX(係数表!I:I,6)*LN(INDEX(出力表!C:C,6)+1)))), MAX(0.00000001, (1-(1/(1+EXP(-(INDEX(係数表!G:G,6) + $B426)))))*(EXP(INDEX(係数表!H:H,6) + INDEX(係数表!I:I,6)*LN(INDEX(出力表!C:C,6)+1)))))))</f>
        <v>86.87532692281124</v>
      </c>
      <c r="Q426" t="e">
        <f>MIN(100, MAX(0, (100*(INDEX(出力表!D:D,6))/(EXP(INDEX(係数表!B:B,6) + $C426) + (INDEX(出力表!D:D,6)))) + (乱数表!$R426*(Settings!B12/(((INDEX(出力表!D:D,6))+1)^INDEX(係数表!E:E,6)*INDEX(係数表!F:F,6))))))</f>
        <v>#VALUE!</v>
      </c>
      <c r="R426" t="e">
        <f>MIN(100, MAX(0, (INDEX(出力表!D:D,6))*P426/MAX(Q426, Settings!B3)))</f>
        <v>#VALUE!</v>
      </c>
      <c r="S426">
        <f>MIN(100, MAX(0, 100*BETAINV(乱数表!$G426, MAX(0.00000001, (1/(1+EXP(-(INDEX(係数表!G:G,7) + $B426))))*(EXP(INDEX(係数表!H:H,7) + INDEX(係数表!I:I,7)*LN(INDEX(出力表!C:C,7)+1)))), MAX(0.00000001, (1-(1/(1+EXP(-(INDEX(係数表!G:G,7) + $B426)))))*(EXP(INDEX(係数表!H:H,7) + INDEX(係数表!I:I,7)*LN(INDEX(出力表!C:C,7)+1)))))))</f>
        <v>84.114651146798423</v>
      </c>
      <c r="T426" t="e">
        <f>MIN(100, MAX(0, (100*(INDEX(出力表!D:D,7))/(EXP(INDEX(係数表!B:B,7) + $C426) + (INDEX(出力表!D:D,7)))) + (乱数表!$S426*(Settings!B12/(((INDEX(出力表!D:D,7))+1)^INDEX(係数表!E:E,7)*INDEX(係数表!F:F,7))))))</f>
        <v>#VALUE!</v>
      </c>
      <c r="U426" t="e">
        <f>MIN(100, MAX(0, (INDEX(出力表!D:D,7))*S426/MAX(T426, Settings!B3)))</f>
        <v>#VALUE!</v>
      </c>
      <c r="V426">
        <f>MIN(100, MAX(0, 100*BETAINV(乱数表!$H426, MAX(0.00000001, (1/(1+EXP(-(INDEX(係数表!G:G,8) + $B426))))*(EXP(INDEX(係数表!H:H,8) + INDEX(係数表!I:I,8)*LN(INDEX(出力表!C:C,8)+1)))), MAX(0.00000001, (1-(1/(1+EXP(-(INDEX(係数表!G:G,8) + $B426)))))*(EXP(INDEX(係数表!H:H,8) + INDEX(係数表!I:I,8)*LN(INDEX(出力表!C:C,8)+1)))))))</f>
        <v>98.374924035587242</v>
      </c>
      <c r="W426" t="e">
        <f>MIN(100, MAX(0, (100*(INDEX(出力表!D:D,8))/(EXP(INDEX(係数表!B:B,8) + $C426) + (INDEX(出力表!D:D,8)))) + (乱数表!$T426*(Settings!B12/(((INDEX(出力表!D:D,8))+1)^INDEX(係数表!E:E,8)*INDEX(係数表!F:F,8))))))</f>
        <v>#VALUE!</v>
      </c>
      <c r="X426" t="e">
        <f>MIN(100, MAX(0, (INDEX(出力表!D:D,8))*V426/MAX(W426, Settings!B3)))</f>
        <v>#VALUE!</v>
      </c>
      <c r="Y426">
        <f>MIN(100, MAX(0, 100*BETAINV(乱数表!$I426, MAX(0.00000001, (1/(1+EXP(-(INDEX(係数表!G:G,9) + $B426))))*(EXP(INDEX(係数表!H:H,9) + INDEX(係数表!I:I,9)*LN(INDEX(出力表!C:C,9)+1)))), MAX(0.00000001, (1-(1/(1+EXP(-(INDEX(係数表!G:G,9) + $B426)))))*(EXP(INDEX(係数表!H:H,9) + INDEX(係数表!I:I,9)*LN(INDEX(出力表!C:C,9)+1)))))))</f>
        <v>87.1997355080387</v>
      </c>
      <c r="Z426" t="e">
        <f>MIN(100, MAX(0, (100*(INDEX(出力表!D:D,9))/(EXP(INDEX(係数表!B:B,9) + $C426) + (INDEX(出力表!D:D,9)))) + (乱数表!$U426*(Settings!B12/(((INDEX(出力表!D:D,9))+1)^INDEX(係数表!E:E,9)*INDEX(係数表!F:F,9))))))</f>
        <v>#VALUE!</v>
      </c>
      <c r="AA426" t="e">
        <f>MIN(100, MAX(0, (INDEX(出力表!D:D,9))*Y426/MAX(Z426, Settings!B3)))</f>
        <v>#VALUE!</v>
      </c>
      <c r="AB426">
        <f>MIN(100, MAX(0, 100*BETAINV(乱数表!$J426, MAX(0.00000001, (1/(1+EXP(-(INDEX(係数表!G:G,10) + $B426))))*(EXP(INDEX(係数表!H:H,10) + INDEX(係数表!I:I,10)*LN(INDEX(出力表!C:C,10)+1)))), MAX(0.00000001, (1-(1/(1+EXP(-(INDEX(係数表!G:G,10) + $B426)))))*(EXP(INDEX(係数表!H:H,10) + INDEX(係数表!I:I,10)*LN(INDEX(出力表!C:C,10)+1)))))))</f>
        <v>99.795961990076805</v>
      </c>
      <c r="AC426" t="e">
        <f>MIN(100, MAX(0, (100*(INDEX(出力表!D:D,10))/(EXP(INDEX(係数表!B:B,10) + $C426) + (INDEX(出力表!D:D,10)))) + (乱数表!$V426*(Settings!B12/(((INDEX(出力表!D:D,10))+1)^INDEX(係数表!E:E,10)*INDEX(係数表!F:F,10))))))</f>
        <v>#VALUE!</v>
      </c>
      <c r="AD426" t="e">
        <f>MIN(100, MAX(0, (INDEX(出力表!D:D,10))*AB426/MAX(AC426, Settings!B3)))</f>
        <v>#VALUE!</v>
      </c>
      <c r="AE426">
        <f>MIN(100, MAX(0, 100*BETAINV(乱数表!$K426, MAX(0.00000001, (1/(1+EXP(-(INDEX(係数表!G:G,11) + $B426))))*(EXP(INDEX(係数表!H:H,11) + INDEX(係数表!I:I,11)*LN(INDEX(出力表!C:C,11)+1)))), MAX(0.00000001, (1-(1/(1+EXP(-(INDEX(係数表!G:G,11) + $B426)))))*(EXP(INDEX(係数表!H:H,11) + INDEX(係数表!I:I,11)*LN(INDEX(出力表!C:C,11)+1)))))))</f>
        <v>95.705882717352054</v>
      </c>
      <c r="AF426" t="e">
        <f>MIN(100, MAX(0, (100*(INDEX(出力表!D:D,11))/(EXP(INDEX(係数表!B:B,11) + $C426) + (INDEX(出力表!D:D,11)))) + (乱数表!$W426*(Settings!B12/(((INDEX(出力表!D:D,11))+1)^INDEX(係数表!E:E,11)*INDEX(係数表!F:F,11))))))</f>
        <v>#VALUE!</v>
      </c>
      <c r="AG426" t="e">
        <f>MIN(100, MAX(0, (INDEX(出力表!D:D,11))*AE426/MAX(AF426, Settings!B3)))</f>
        <v>#VALUE!</v>
      </c>
      <c r="AH426">
        <f>MIN(100, MAX(0, 100*BETAINV(乱数表!$L426, MAX(0.00000001, (1/(1+EXP(-(INDEX(係数表!G:G,12) + $B426))))*(EXP(INDEX(係数表!H:H,12) + INDEX(係数表!I:I,12)*LN(INDEX(出力表!C:C,12)+1)))), MAX(0.00000001, (1-(1/(1+EXP(-(INDEX(係数表!G:G,12) + $B426)))))*(EXP(INDEX(係数表!H:H,12) + INDEX(係数表!I:I,12)*LN(INDEX(出力表!C:C,12)+1)))))))</f>
        <v>92.18701222615141</v>
      </c>
      <c r="AI426" t="e">
        <f>MIN(100, MAX(0, (100*(INDEX(出力表!D:D,12))/(EXP(INDEX(係数表!B:B,12) + $C426) + (INDEX(出力表!D:D,12)))) + (乱数表!$X426*(Settings!B12/(((INDEX(出力表!D:D,12))+1)^INDEX(係数表!E:E,12)*INDEX(係数表!F:F,12))))))</f>
        <v>#VALUE!</v>
      </c>
      <c r="AJ426" t="e">
        <f>MIN(100, MAX(0, (INDEX(出力表!D:D,12))*AH426/MAX(AI426, Settings!B3)))</f>
        <v>#VALUE!</v>
      </c>
      <c r="AK426">
        <f>MIN(100, MAX(0, 100*BETAINV(乱数表!$M426, MAX(0.00000001, (1/(1+EXP(-(INDEX(係数表!G:G,13) + $B426))))*(EXP(INDEX(係数表!H:H,13) + INDEX(係数表!I:I,13)*LN(INDEX(出力表!C:C,13)+1)))), MAX(0.00000001, (1-(1/(1+EXP(-(INDEX(係数表!G:G,13) + $B426)))))*(EXP(INDEX(係数表!H:H,13) + INDEX(係数表!I:I,13)*LN(INDEX(出力表!C:C,13)+1)))))))</f>
        <v>97.204358710622316</v>
      </c>
      <c r="AL426" t="e">
        <f>MIN(100, MAX(0, (100*(INDEX(出力表!D:D,13))/(EXP(INDEX(係数表!B:B,13) + $C426) + (INDEX(出力表!D:D,13)))) + (乱数表!$Y426*(Settings!B12/(((INDEX(出力表!D:D,13))+1)^INDEX(係数表!E:E,13)*INDEX(係数表!F:F,13))))))</f>
        <v>#VALUE!</v>
      </c>
      <c r="AM426" t="e">
        <f>MIN(100, MAX(0, (INDEX(出力表!D:D,13))*AK426/MAX(AL426, Settings!B3)))</f>
        <v>#VALUE!</v>
      </c>
      <c r="AN426">
        <f>IF(ISNUMBER(F426), INDEX(出力表!B:B,2)*F426, 0)+IF(ISNUMBER(I426), INDEX(出力表!B:B,3)*I426, 0)+IF(ISNUMBER(L426), INDEX(出力表!B:B,4)*L426, 0)+IF(ISNUMBER(O426), INDEX(出力表!B:B,5)*O426, 0)+IF(ISNUMBER(R426), INDEX(出力表!B:B,6)*R426, 0)+IF(ISNUMBER(U426), INDEX(出力表!B:B,7)*U426, 0)+IF(ISNUMBER(X426), INDEX(出力表!B:B,8)*X426, 0)+IF(ISNUMBER(AA426), INDEX(出力表!B:B,9)*AA426, 0)+IF(ISNUMBER(AD426), INDEX(出力表!B:B,10)*AD426, 0)+IF(ISNUMBER(AG426), INDEX(出力表!B:B,11)*AG426, 0)+IF(ISNUMBER(AJ426), INDEX(出力表!B:B,12)*AJ426, 0)+IF(ISNUMBER(AM426), INDEX(出力表!B:B,13)*AM426, 0)</f>
        <v>0</v>
      </c>
      <c r="AO426">
        <f>IF(ISNUMBER(F426), INDEX(出力表!B:B,2), 0)+IF(ISNUMBER(I426), INDEX(出力表!B:B,3), 0)+IF(ISNUMBER(L426), INDEX(出力表!B:B,4), 0)+IF(ISNUMBER(O426), INDEX(出力表!B:B,5), 0)+IF(ISNUMBER(R426), INDEX(出力表!B:B,6), 0)+IF(ISNUMBER(U426), INDEX(出力表!B:B,7), 0)+IF(ISNUMBER(X426), INDEX(出力表!B:B,8), 0)+IF(ISNUMBER(AA426), INDEX(出力表!B:B,9), 0)+IF(ISNUMBER(AD426), INDEX(出力表!B:B,10), 0)+IF(ISNUMBER(AG426), INDEX(出力表!B:B,11), 0)+IF(ISNUMBER(AJ426), INDEX(出力表!B:B,12), 0)+IF(ISNUMBER(AM426), INDEX(出力表!B:B,13), 0)</f>
        <v>0</v>
      </c>
      <c r="AP426" t="str">
        <f t="shared" si="6"/>
        <v/>
      </c>
    </row>
    <row r="427" spans="1:42" x14ac:dyDescent="0.2">
      <c r="A427">
        <v>426</v>
      </c>
      <c r="B427">
        <f>IF(UPPER(Settings!B4)="TRUE", 乱数表!$Z427*Settings!B10, 0)</f>
        <v>9.1137140141734616E-2</v>
      </c>
      <c r="C427">
        <f>IF(UPPER(Settings!B4)="TRUE", 乱数表!$AA427*Settings!B11, 0)</f>
        <v>3.3425189936443007E-2</v>
      </c>
      <c r="D427">
        <f>MIN(100, MAX(0, 100*BETAINV(乱数表!$B427, MAX(0.00000001, (1/(1+EXP(-(INDEX(係数表!G:G,2) + $B427))))*(EXP(INDEX(係数表!H:H,2) + INDEX(係数表!I:I,2)*LN(INDEX(出力表!C:C,2)+1)))), MAX(0.00000001, (1-(1/(1+EXP(-(INDEX(係数表!G:G,2) + $B427)))))*(EXP(INDEX(係数表!H:H,2) + INDEX(係数表!I:I,2)*LN(INDEX(出力表!C:C,2)+1)))))))</f>
        <v>98.259478808350082</v>
      </c>
      <c r="E427" t="e">
        <f>MIN(100, MAX(0, (100*(INDEX(出力表!D:D,2))/(EXP(INDEX(係数表!B:B,2) + $C427) + (INDEX(出力表!D:D,2)))) + (乱数表!$N427*(Settings!B12/(((INDEX(出力表!D:D,2))+1)^INDEX(係数表!E:E,2)*INDEX(係数表!F:F,2))))))</f>
        <v>#VALUE!</v>
      </c>
      <c r="F427" t="e">
        <f>MIN(100, MAX(0, (INDEX(出力表!D:D,2))*D427/MAX(E427, Settings!B3)))</f>
        <v>#VALUE!</v>
      </c>
      <c r="G427">
        <f>MIN(100, MAX(0, 100*BETAINV(乱数表!$C427, MAX(0.00000001, (1/(1+EXP(-(INDEX(係数表!G:G,3) + $B427))))*(EXP(INDEX(係数表!H:H,3) + INDEX(係数表!I:I,3)*LN(INDEX(出力表!C:C,3)+1)))), MAX(0.00000001, (1-(1/(1+EXP(-(INDEX(係数表!G:G,3) + $B427)))))*(EXP(INDEX(係数表!H:H,3) + INDEX(係数表!I:I,3)*LN(INDEX(出力表!C:C,3)+1)))))))</f>
        <v>67.56410953596432</v>
      </c>
      <c r="H427" t="e">
        <f>MIN(100, MAX(0, (100*(INDEX(出力表!D:D,3))/(EXP(INDEX(係数表!B:B,3) + $C427) + (INDEX(出力表!D:D,3)))) + (乱数表!$O427*(Settings!B12/(((INDEX(出力表!D:D,3))+1)^INDEX(係数表!E:E,3)*INDEX(係数表!F:F,3))))))</f>
        <v>#VALUE!</v>
      </c>
      <c r="I427" t="e">
        <f>MIN(100, MAX(0, (INDEX(出力表!D:D,3))*G427/MAX(H427, Settings!B3)))</f>
        <v>#VALUE!</v>
      </c>
      <c r="J427">
        <f>MIN(100, MAX(0, 100*BETAINV(乱数表!$D427, MAX(0.00000001, (1/(1+EXP(-(INDEX(係数表!G:G,4) + $B427))))*(EXP(INDEX(係数表!H:H,4) + INDEX(係数表!I:I,4)*LN(INDEX(出力表!C:C,4)+1)))), MAX(0.00000001, (1-(1/(1+EXP(-(INDEX(係数表!G:G,4) + $B427)))))*(EXP(INDEX(係数表!H:H,4) + INDEX(係数表!I:I,4)*LN(INDEX(出力表!C:C,4)+1)))))))</f>
        <v>93.095301927986583</v>
      </c>
      <c r="K427" t="e">
        <f>MIN(100, MAX(0, (100*(INDEX(出力表!D:D,4))/(EXP(INDEX(係数表!B:B,4) + $C427) + (INDEX(出力表!D:D,4)))) + (乱数表!$P427*(Settings!B12/(((INDEX(出力表!D:D,4))+1)^INDEX(係数表!E:E,4)*INDEX(係数表!F:F,4))))))</f>
        <v>#VALUE!</v>
      </c>
      <c r="L427" t="e">
        <f>MIN(100, MAX(0, (INDEX(出力表!D:D,4))*J427/MAX(K427, Settings!B3)))</f>
        <v>#VALUE!</v>
      </c>
      <c r="M427">
        <f>MIN(100, MAX(0, 100*BETAINV(乱数表!$E427, MAX(0.00000001, (1/(1+EXP(-(INDEX(係数表!G:G,5) + $B427))))*(EXP(INDEX(係数表!H:H,5) + INDEX(係数表!I:I,5)*LN(INDEX(出力表!C:C,5)+1)))), MAX(0.00000001, (1-(1/(1+EXP(-(INDEX(係数表!G:G,5) + $B427)))))*(EXP(INDEX(係数表!H:H,5) + INDEX(係数表!I:I,5)*LN(INDEX(出力表!C:C,5)+1)))))))</f>
        <v>78.08084366632599</v>
      </c>
      <c r="N427" t="e">
        <f>MIN(100, MAX(0, (100*(INDEX(出力表!D:D,5))/(EXP(INDEX(係数表!B:B,5) + $C427) + (INDEX(出力表!D:D,5)))) + (乱数表!$Q427*(Settings!B12/(((INDEX(出力表!D:D,5))+1)^INDEX(係数表!E:E,5)*INDEX(係数表!F:F,5))))))</f>
        <v>#VALUE!</v>
      </c>
      <c r="O427" t="e">
        <f>MIN(100, MAX(0, (INDEX(出力表!D:D,5))*M427/MAX(N427, Settings!B3)))</f>
        <v>#VALUE!</v>
      </c>
      <c r="P427">
        <f>MIN(100, MAX(0, 100*BETAINV(乱数表!$F427, MAX(0.00000001, (1/(1+EXP(-(INDEX(係数表!G:G,6) + $B427))))*(EXP(INDEX(係数表!H:H,6) + INDEX(係数表!I:I,6)*LN(INDEX(出力表!C:C,6)+1)))), MAX(0.00000001, (1-(1/(1+EXP(-(INDEX(係数表!G:G,6) + $B427)))))*(EXP(INDEX(係数表!H:H,6) + INDEX(係数表!I:I,6)*LN(INDEX(出力表!C:C,6)+1)))))))</f>
        <v>99.990257516608267</v>
      </c>
      <c r="Q427" t="e">
        <f>MIN(100, MAX(0, (100*(INDEX(出力表!D:D,6))/(EXP(INDEX(係数表!B:B,6) + $C427) + (INDEX(出力表!D:D,6)))) + (乱数表!$R427*(Settings!B12/(((INDEX(出力表!D:D,6))+1)^INDEX(係数表!E:E,6)*INDEX(係数表!F:F,6))))))</f>
        <v>#VALUE!</v>
      </c>
      <c r="R427" t="e">
        <f>MIN(100, MAX(0, (INDEX(出力表!D:D,6))*P427/MAX(Q427, Settings!B3)))</f>
        <v>#VALUE!</v>
      </c>
      <c r="S427">
        <f>MIN(100, MAX(0, 100*BETAINV(乱数表!$G427, MAX(0.00000001, (1/(1+EXP(-(INDEX(係数表!G:G,7) + $B427))))*(EXP(INDEX(係数表!H:H,7) + INDEX(係数表!I:I,7)*LN(INDEX(出力表!C:C,7)+1)))), MAX(0.00000001, (1-(1/(1+EXP(-(INDEX(係数表!G:G,7) + $B427)))))*(EXP(INDEX(係数表!H:H,7) + INDEX(係数表!I:I,7)*LN(INDEX(出力表!C:C,7)+1)))))))</f>
        <v>99.673730406213622</v>
      </c>
      <c r="T427" t="e">
        <f>MIN(100, MAX(0, (100*(INDEX(出力表!D:D,7))/(EXP(INDEX(係数表!B:B,7) + $C427) + (INDEX(出力表!D:D,7)))) + (乱数表!$S427*(Settings!B12/(((INDEX(出力表!D:D,7))+1)^INDEX(係数表!E:E,7)*INDEX(係数表!F:F,7))))))</f>
        <v>#VALUE!</v>
      </c>
      <c r="U427" t="e">
        <f>MIN(100, MAX(0, (INDEX(出力表!D:D,7))*S427/MAX(T427, Settings!B3)))</f>
        <v>#VALUE!</v>
      </c>
      <c r="V427">
        <f>MIN(100, MAX(0, 100*BETAINV(乱数表!$H427, MAX(0.00000001, (1/(1+EXP(-(INDEX(係数表!G:G,8) + $B427))))*(EXP(INDEX(係数表!H:H,8) + INDEX(係数表!I:I,8)*LN(INDEX(出力表!C:C,8)+1)))), MAX(0.00000001, (1-(1/(1+EXP(-(INDEX(係数表!G:G,8) + $B427)))))*(EXP(INDEX(係数表!H:H,8) + INDEX(係数表!I:I,8)*LN(INDEX(出力表!C:C,8)+1)))))))</f>
        <v>48.027341744258301</v>
      </c>
      <c r="W427" t="e">
        <f>MIN(100, MAX(0, (100*(INDEX(出力表!D:D,8))/(EXP(INDEX(係数表!B:B,8) + $C427) + (INDEX(出力表!D:D,8)))) + (乱数表!$T427*(Settings!B12/(((INDEX(出力表!D:D,8))+1)^INDEX(係数表!E:E,8)*INDEX(係数表!F:F,8))))))</f>
        <v>#VALUE!</v>
      </c>
      <c r="X427" t="e">
        <f>MIN(100, MAX(0, (INDEX(出力表!D:D,8))*V427/MAX(W427, Settings!B3)))</f>
        <v>#VALUE!</v>
      </c>
      <c r="Y427">
        <f>MIN(100, MAX(0, 100*BETAINV(乱数表!$I427, MAX(0.00000001, (1/(1+EXP(-(INDEX(係数表!G:G,9) + $B427))))*(EXP(INDEX(係数表!H:H,9) + INDEX(係数表!I:I,9)*LN(INDEX(出力表!C:C,9)+1)))), MAX(0.00000001, (1-(1/(1+EXP(-(INDEX(係数表!G:G,9) + $B427)))))*(EXP(INDEX(係数表!H:H,9) + INDEX(係数表!I:I,9)*LN(INDEX(出力表!C:C,9)+1)))))))</f>
        <v>99.765228502900101</v>
      </c>
      <c r="Z427" t="e">
        <f>MIN(100, MAX(0, (100*(INDEX(出力表!D:D,9))/(EXP(INDEX(係数表!B:B,9) + $C427) + (INDEX(出力表!D:D,9)))) + (乱数表!$U427*(Settings!B12/(((INDEX(出力表!D:D,9))+1)^INDEX(係数表!E:E,9)*INDEX(係数表!F:F,9))))))</f>
        <v>#VALUE!</v>
      </c>
      <c r="AA427" t="e">
        <f>MIN(100, MAX(0, (INDEX(出力表!D:D,9))*Y427/MAX(Z427, Settings!B3)))</f>
        <v>#VALUE!</v>
      </c>
      <c r="AB427">
        <f>MIN(100, MAX(0, 100*BETAINV(乱数表!$J427, MAX(0.00000001, (1/(1+EXP(-(INDEX(係数表!G:G,10) + $B427))))*(EXP(INDEX(係数表!H:H,10) + INDEX(係数表!I:I,10)*LN(INDEX(出力表!C:C,10)+1)))), MAX(0.00000001, (1-(1/(1+EXP(-(INDEX(係数表!G:G,10) + $B427)))))*(EXP(INDEX(係数表!H:H,10) + INDEX(係数表!I:I,10)*LN(INDEX(出力表!C:C,10)+1)))))))</f>
        <v>58.157257383391482</v>
      </c>
      <c r="AC427" t="e">
        <f>MIN(100, MAX(0, (100*(INDEX(出力表!D:D,10))/(EXP(INDEX(係数表!B:B,10) + $C427) + (INDEX(出力表!D:D,10)))) + (乱数表!$V427*(Settings!B12/(((INDEX(出力表!D:D,10))+1)^INDEX(係数表!E:E,10)*INDEX(係数表!F:F,10))))))</f>
        <v>#VALUE!</v>
      </c>
      <c r="AD427" t="e">
        <f>MIN(100, MAX(0, (INDEX(出力表!D:D,10))*AB427/MAX(AC427, Settings!B3)))</f>
        <v>#VALUE!</v>
      </c>
      <c r="AE427">
        <f>MIN(100, MAX(0, 100*BETAINV(乱数表!$K427, MAX(0.00000001, (1/(1+EXP(-(INDEX(係数表!G:G,11) + $B427))))*(EXP(INDEX(係数表!H:H,11) + INDEX(係数表!I:I,11)*LN(INDEX(出力表!C:C,11)+1)))), MAX(0.00000001, (1-(1/(1+EXP(-(INDEX(係数表!G:G,11) + $B427)))))*(EXP(INDEX(係数表!H:H,11) + INDEX(係数表!I:I,11)*LN(INDEX(出力表!C:C,11)+1)))))))</f>
        <v>89.681227852450036</v>
      </c>
      <c r="AF427" t="e">
        <f>MIN(100, MAX(0, (100*(INDEX(出力表!D:D,11))/(EXP(INDEX(係数表!B:B,11) + $C427) + (INDEX(出力表!D:D,11)))) + (乱数表!$W427*(Settings!B12/(((INDEX(出力表!D:D,11))+1)^INDEX(係数表!E:E,11)*INDEX(係数表!F:F,11))))))</f>
        <v>#VALUE!</v>
      </c>
      <c r="AG427" t="e">
        <f>MIN(100, MAX(0, (INDEX(出力表!D:D,11))*AE427/MAX(AF427, Settings!B3)))</f>
        <v>#VALUE!</v>
      </c>
      <c r="AH427">
        <f>MIN(100, MAX(0, 100*BETAINV(乱数表!$L427, MAX(0.00000001, (1/(1+EXP(-(INDEX(係数表!G:G,12) + $B427))))*(EXP(INDEX(係数表!H:H,12) + INDEX(係数表!I:I,12)*LN(INDEX(出力表!C:C,12)+1)))), MAX(0.00000001, (1-(1/(1+EXP(-(INDEX(係数表!G:G,12) + $B427)))))*(EXP(INDEX(係数表!H:H,12) + INDEX(係数表!I:I,12)*LN(INDEX(出力表!C:C,12)+1)))))))</f>
        <v>98.813188623025567</v>
      </c>
      <c r="AI427" t="e">
        <f>MIN(100, MAX(0, (100*(INDEX(出力表!D:D,12))/(EXP(INDEX(係数表!B:B,12) + $C427) + (INDEX(出力表!D:D,12)))) + (乱数表!$X427*(Settings!B12/(((INDEX(出力表!D:D,12))+1)^INDEX(係数表!E:E,12)*INDEX(係数表!F:F,12))))))</f>
        <v>#VALUE!</v>
      </c>
      <c r="AJ427" t="e">
        <f>MIN(100, MAX(0, (INDEX(出力表!D:D,12))*AH427/MAX(AI427, Settings!B3)))</f>
        <v>#VALUE!</v>
      </c>
      <c r="AK427">
        <f>MIN(100, MAX(0, 100*BETAINV(乱数表!$M427, MAX(0.00000001, (1/(1+EXP(-(INDEX(係数表!G:G,13) + $B427))))*(EXP(INDEX(係数表!H:H,13) + INDEX(係数表!I:I,13)*LN(INDEX(出力表!C:C,13)+1)))), MAX(0.00000001, (1-(1/(1+EXP(-(INDEX(係数表!G:G,13) + $B427)))))*(EXP(INDEX(係数表!H:H,13) + INDEX(係数表!I:I,13)*LN(INDEX(出力表!C:C,13)+1)))))))</f>
        <v>77.755204365131291</v>
      </c>
      <c r="AL427" t="e">
        <f>MIN(100, MAX(0, (100*(INDEX(出力表!D:D,13))/(EXP(INDEX(係数表!B:B,13) + $C427) + (INDEX(出力表!D:D,13)))) + (乱数表!$Y427*(Settings!B12/(((INDEX(出力表!D:D,13))+1)^INDEX(係数表!E:E,13)*INDEX(係数表!F:F,13))))))</f>
        <v>#VALUE!</v>
      </c>
      <c r="AM427" t="e">
        <f>MIN(100, MAX(0, (INDEX(出力表!D:D,13))*AK427/MAX(AL427, Settings!B3)))</f>
        <v>#VALUE!</v>
      </c>
      <c r="AN427">
        <f>IF(ISNUMBER(F427), INDEX(出力表!B:B,2)*F427, 0)+IF(ISNUMBER(I427), INDEX(出力表!B:B,3)*I427, 0)+IF(ISNUMBER(L427), INDEX(出力表!B:B,4)*L427, 0)+IF(ISNUMBER(O427), INDEX(出力表!B:B,5)*O427, 0)+IF(ISNUMBER(R427), INDEX(出力表!B:B,6)*R427, 0)+IF(ISNUMBER(U427), INDEX(出力表!B:B,7)*U427, 0)+IF(ISNUMBER(X427), INDEX(出力表!B:B,8)*X427, 0)+IF(ISNUMBER(AA427), INDEX(出力表!B:B,9)*AA427, 0)+IF(ISNUMBER(AD427), INDEX(出力表!B:B,10)*AD427, 0)+IF(ISNUMBER(AG427), INDEX(出力表!B:B,11)*AG427, 0)+IF(ISNUMBER(AJ427), INDEX(出力表!B:B,12)*AJ427, 0)+IF(ISNUMBER(AM427), INDEX(出力表!B:B,13)*AM427, 0)</f>
        <v>0</v>
      </c>
      <c r="AO427">
        <f>IF(ISNUMBER(F427), INDEX(出力表!B:B,2), 0)+IF(ISNUMBER(I427), INDEX(出力表!B:B,3), 0)+IF(ISNUMBER(L427), INDEX(出力表!B:B,4), 0)+IF(ISNUMBER(O427), INDEX(出力表!B:B,5), 0)+IF(ISNUMBER(R427), INDEX(出力表!B:B,6), 0)+IF(ISNUMBER(U427), INDEX(出力表!B:B,7), 0)+IF(ISNUMBER(X427), INDEX(出力表!B:B,8), 0)+IF(ISNUMBER(AA427), INDEX(出力表!B:B,9), 0)+IF(ISNUMBER(AD427), INDEX(出力表!B:B,10), 0)+IF(ISNUMBER(AG427), INDEX(出力表!B:B,11), 0)+IF(ISNUMBER(AJ427), INDEX(出力表!B:B,12), 0)+IF(ISNUMBER(AM427), INDEX(出力表!B:B,13), 0)</f>
        <v>0</v>
      </c>
      <c r="AP427" t="str">
        <f t="shared" si="6"/>
        <v/>
      </c>
    </row>
    <row r="428" spans="1:42" x14ac:dyDescent="0.2">
      <c r="A428">
        <v>427</v>
      </c>
      <c r="B428">
        <f>IF(UPPER(Settings!B4)="TRUE", 乱数表!$Z428*Settings!B10, 0)</f>
        <v>-0.48459610699916694</v>
      </c>
      <c r="C428">
        <f>IF(UPPER(Settings!B4)="TRUE", 乱数表!$AA428*Settings!B11, 0)</f>
        <v>5.6656090289314939E-2</v>
      </c>
      <c r="D428">
        <f>MIN(100, MAX(0, 100*BETAINV(乱数表!$B428, MAX(0.00000001, (1/(1+EXP(-(INDEX(係数表!G:G,2) + $B428))))*(EXP(INDEX(係数表!H:H,2) + INDEX(係数表!I:I,2)*LN(INDEX(出力表!C:C,2)+1)))), MAX(0.00000001, (1-(1/(1+EXP(-(INDEX(係数表!G:G,2) + $B428)))))*(EXP(INDEX(係数表!H:H,2) + INDEX(係数表!I:I,2)*LN(INDEX(出力表!C:C,2)+1)))))))</f>
        <v>81.497376324734248</v>
      </c>
      <c r="E428" t="e">
        <f>MIN(100, MAX(0, (100*(INDEX(出力表!D:D,2))/(EXP(INDEX(係数表!B:B,2) + $C428) + (INDEX(出力表!D:D,2)))) + (乱数表!$N428*(Settings!B12/(((INDEX(出力表!D:D,2))+1)^INDEX(係数表!E:E,2)*INDEX(係数表!F:F,2))))))</f>
        <v>#VALUE!</v>
      </c>
      <c r="F428" t="e">
        <f>MIN(100, MAX(0, (INDEX(出力表!D:D,2))*D428/MAX(E428, Settings!B3)))</f>
        <v>#VALUE!</v>
      </c>
      <c r="G428">
        <f>MIN(100, MAX(0, 100*BETAINV(乱数表!$C428, MAX(0.00000001, (1/(1+EXP(-(INDEX(係数表!G:G,3) + $B428))))*(EXP(INDEX(係数表!H:H,3) + INDEX(係数表!I:I,3)*LN(INDEX(出力表!C:C,3)+1)))), MAX(0.00000001, (1-(1/(1+EXP(-(INDEX(係数表!G:G,3) + $B428)))))*(EXP(INDEX(係数表!H:H,3) + INDEX(係数表!I:I,3)*LN(INDEX(出力表!C:C,3)+1)))))))</f>
        <v>82.95891715940833</v>
      </c>
      <c r="H428" t="e">
        <f>MIN(100, MAX(0, (100*(INDEX(出力表!D:D,3))/(EXP(INDEX(係数表!B:B,3) + $C428) + (INDEX(出力表!D:D,3)))) + (乱数表!$O428*(Settings!B12/(((INDEX(出力表!D:D,3))+1)^INDEX(係数表!E:E,3)*INDEX(係数表!F:F,3))))))</f>
        <v>#VALUE!</v>
      </c>
      <c r="I428" t="e">
        <f>MIN(100, MAX(0, (INDEX(出力表!D:D,3))*G428/MAX(H428, Settings!B3)))</f>
        <v>#VALUE!</v>
      </c>
      <c r="J428">
        <f>MIN(100, MAX(0, 100*BETAINV(乱数表!$D428, MAX(0.00000001, (1/(1+EXP(-(INDEX(係数表!G:G,4) + $B428))))*(EXP(INDEX(係数表!H:H,4) + INDEX(係数表!I:I,4)*LN(INDEX(出力表!C:C,4)+1)))), MAX(0.00000001, (1-(1/(1+EXP(-(INDEX(係数表!G:G,4) + $B428)))))*(EXP(INDEX(係数表!H:H,4) + INDEX(係数表!I:I,4)*LN(INDEX(出力表!C:C,4)+1)))))))</f>
        <v>57.265560938637471</v>
      </c>
      <c r="K428" t="e">
        <f>MIN(100, MAX(0, (100*(INDEX(出力表!D:D,4))/(EXP(INDEX(係数表!B:B,4) + $C428) + (INDEX(出力表!D:D,4)))) + (乱数表!$P428*(Settings!B12/(((INDEX(出力表!D:D,4))+1)^INDEX(係数表!E:E,4)*INDEX(係数表!F:F,4))))))</f>
        <v>#VALUE!</v>
      </c>
      <c r="L428" t="e">
        <f>MIN(100, MAX(0, (INDEX(出力表!D:D,4))*J428/MAX(K428, Settings!B3)))</f>
        <v>#VALUE!</v>
      </c>
      <c r="M428">
        <f>MIN(100, MAX(0, 100*BETAINV(乱数表!$E428, MAX(0.00000001, (1/(1+EXP(-(INDEX(係数表!G:G,5) + $B428))))*(EXP(INDEX(係数表!H:H,5) + INDEX(係数表!I:I,5)*LN(INDEX(出力表!C:C,5)+1)))), MAX(0.00000001, (1-(1/(1+EXP(-(INDEX(係数表!G:G,5) + $B428)))))*(EXP(INDEX(係数表!H:H,5) + INDEX(係数表!I:I,5)*LN(INDEX(出力表!C:C,5)+1)))))))</f>
        <v>95.262637845877052</v>
      </c>
      <c r="N428" t="e">
        <f>MIN(100, MAX(0, (100*(INDEX(出力表!D:D,5))/(EXP(INDEX(係数表!B:B,5) + $C428) + (INDEX(出力表!D:D,5)))) + (乱数表!$Q428*(Settings!B12/(((INDEX(出力表!D:D,5))+1)^INDEX(係数表!E:E,5)*INDEX(係数表!F:F,5))))))</f>
        <v>#VALUE!</v>
      </c>
      <c r="O428" t="e">
        <f>MIN(100, MAX(0, (INDEX(出力表!D:D,5))*M428/MAX(N428, Settings!B3)))</f>
        <v>#VALUE!</v>
      </c>
      <c r="P428">
        <f>MIN(100, MAX(0, 100*BETAINV(乱数表!$F428, MAX(0.00000001, (1/(1+EXP(-(INDEX(係数表!G:G,6) + $B428))))*(EXP(INDEX(係数表!H:H,6) + INDEX(係数表!I:I,6)*LN(INDEX(出力表!C:C,6)+1)))), MAX(0.00000001, (1-(1/(1+EXP(-(INDEX(係数表!G:G,6) + $B428)))))*(EXP(INDEX(係数表!H:H,6) + INDEX(係数表!I:I,6)*LN(INDEX(出力表!C:C,6)+1)))))))</f>
        <v>99.395276822835285</v>
      </c>
      <c r="Q428" t="e">
        <f>MIN(100, MAX(0, (100*(INDEX(出力表!D:D,6))/(EXP(INDEX(係数表!B:B,6) + $C428) + (INDEX(出力表!D:D,6)))) + (乱数表!$R428*(Settings!B12/(((INDEX(出力表!D:D,6))+1)^INDEX(係数表!E:E,6)*INDEX(係数表!F:F,6))))))</f>
        <v>#VALUE!</v>
      </c>
      <c r="R428" t="e">
        <f>MIN(100, MAX(0, (INDEX(出力表!D:D,6))*P428/MAX(Q428, Settings!B3)))</f>
        <v>#VALUE!</v>
      </c>
      <c r="S428">
        <f>MIN(100, MAX(0, 100*BETAINV(乱数表!$G428, MAX(0.00000001, (1/(1+EXP(-(INDEX(係数表!G:G,7) + $B428))))*(EXP(INDEX(係数表!H:H,7) + INDEX(係数表!I:I,7)*LN(INDEX(出力表!C:C,7)+1)))), MAX(0.00000001, (1-(1/(1+EXP(-(INDEX(係数表!G:G,7) + $B428)))))*(EXP(INDEX(係数表!H:H,7) + INDEX(係数表!I:I,7)*LN(INDEX(出力表!C:C,7)+1)))))))</f>
        <v>83.061366823172932</v>
      </c>
      <c r="T428" t="e">
        <f>MIN(100, MAX(0, (100*(INDEX(出力表!D:D,7))/(EXP(INDEX(係数表!B:B,7) + $C428) + (INDEX(出力表!D:D,7)))) + (乱数表!$S428*(Settings!B12/(((INDEX(出力表!D:D,7))+1)^INDEX(係数表!E:E,7)*INDEX(係数表!F:F,7))))))</f>
        <v>#VALUE!</v>
      </c>
      <c r="U428" t="e">
        <f>MIN(100, MAX(0, (INDEX(出力表!D:D,7))*S428/MAX(T428, Settings!B3)))</f>
        <v>#VALUE!</v>
      </c>
      <c r="V428">
        <f>MIN(100, MAX(0, 100*BETAINV(乱数表!$H428, MAX(0.00000001, (1/(1+EXP(-(INDEX(係数表!G:G,8) + $B428))))*(EXP(INDEX(係数表!H:H,8) + INDEX(係数表!I:I,8)*LN(INDEX(出力表!C:C,8)+1)))), MAX(0.00000001, (1-(1/(1+EXP(-(INDEX(係数表!G:G,8) + $B428)))))*(EXP(INDEX(係数表!H:H,8) + INDEX(係数表!I:I,8)*LN(INDEX(出力表!C:C,8)+1)))))))</f>
        <v>99.64975348321974</v>
      </c>
      <c r="W428" t="e">
        <f>MIN(100, MAX(0, (100*(INDEX(出力表!D:D,8))/(EXP(INDEX(係数表!B:B,8) + $C428) + (INDEX(出力表!D:D,8)))) + (乱数表!$T428*(Settings!B12/(((INDEX(出力表!D:D,8))+1)^INDEX(係数表!E:E,8)*INDEX(係数表!F:F,8))))))</f>
        <v>#VALUE!</v>
      </c>
      <c r="X428" t="e">
        <f>MIN(100, MAX(0, (INDEX(出力表!D:D,8))*V428/MAX(W428, Settings!B3)))</f>
        <v>#VALUE!</v>
      </c>
      <c r="Y428">
        <f>MIN(100, MAX(0, 100*BETAINV(乱数表!$I428, MAX(0.00000001, (1/(1+EXP(-(INDEX(係数表!G:G,9) + $B428))))*(EXP(INDEX(係数表!H:H,9) + INDEX(係数表!I:I,9)*LN(INDEX(出力表!C:C,9)+1)))), MAX(0.00000001, (1-(1/(1+EXP(-(INDEX(係数表!G:G,9) + $B428)))))*(EXP(INDEX(係数表!H:H,9) + INDEX(係数表!I:I,9)*LN(INDEX(出力表!C:C,9)+1)))))))</f>
        <v>97.237039072577318</v>
      </c>
      <c r="Z428" t="e">
        <f>MIN(100, MAX(0, (100*(INDEX(出力表!D:D,9))/(EXP(INDEX(係数表!B:B,9) + $C428) + (INDEX(出力表!D:D,9)))) + (乱数表!$U428*(Settings!B12/(((INDEX(出力表!D:D,9))+1)^INDEX(係数表!E:E,9)*INDEX(係数表!F:F,9))))))</f>
        <v>#VALUE!</v>
      </c>
      <c r="AA428" t="e">
        <f>MIN(100, MAX(0, (INDEX(出力表!D:D,9))*Y428/MAX(Z428, Settings!B3)))</f>
        <v>#VALUE!</v>
      </c>
      <c r="AB428">
        <f>MIN(100, MAX(0, 100*BETAINV(乱数表!$J428, MAX(0.00000001, (1/(1+EXP(-(INDEX(係数表!G:G,10) + $B428))))*(EXP(INDEX(係数表!H:H,10) + INDEX(係数表!I:I,10)*LN(INDEX(出力表!C:C,10)+1)))), MAX(0.00000001, (1-(1/(1+EXP(-(INDEX(係数表!G:G,10) + $B428)))))*(EXP(INDEX(係数表!H:H,10) + INDEX(係数表!I:I,10)*LN(INDEX(出力表!C:C,10)+1)))))))</f>
        <v>94.004433887338237</v>
      </c>
      <c r="AC428" t="e">
        <f>MIN(100, MAX(0, (100*(INDEX(出力表!D:D,10))/(EXP(INDEX(係数表!B:B,10) + $C428) + (INDEX(出力表!D:D,10)))) + (乱数表!$V428*(Settings!B12/(((INDEX(出力表!D:D,10))+1)^INDEX(係数表!E:E,10)*INDEX(係数表!F:F,10))))))</f>
        <v>#VALUE!</v>
      </c>
      <c r="AD428" t="e">
        <f>MIN(100, MAX(0, (INDEX(出力表!D:D,10))*AB428/MAX(AC428, Settings!B3)))</f>
        <v>#VALUE!</v>
      </c>
      <c r="AE428">
        <f>MIN(100, MAX(0, 100*BETAINV(乱数表!$K428, MAX(0.00000001, (1/(1+EXP(-(INDEX(係数表!G:G,11) + $B428))))*(EXP(INDEX(係数表!H:H,11) + INDEX(係数表!I:I,11)*LN(INDEX(出力表!C:C,11)+1)))), MAX(0.00000001, (1-(1/(1+EXP(-(INDEX(係数表!G:G,11) + $B428)))))*(EXP(INDEX(係数表!H:H,11) + INDEX(係数表!I:I,11)*LN(INDEX(出力表!C:C,11)+1)))))))</f>
        <v>79.621646674119759</v>
      </c>
      <c r="AF428" t="e">
        <f>MIN(100, MAX(0, (100*(INDEX(出力表!D:D,11))/(EXP(INDEX(係数表!B:B,11) + $C428) + (INDEX(出力表!D:D,11)))) + (乱数表!$W428*(Settings!B12/(((INDEX(出力表!D:D,11))+1)^INDEX(係数表!E:E,11)*INDEX(係数表!F:F,11))))))</f>
        <v>#VALUE!</v>
      </c>
      <c r="AG428" t="e">
        <f>MIN(100, MAX(0, (INDEX(出力表!D:D,11))*AE428/MAX(AF428, Settings!B3)))</f>
        <v>#VALUE!</v>
      </c>
      <c r="AH428">
        <f>MIN(100, MAX(0, 100*BETAINV(乱数表!$L428, MAX(0.00000001, (1/(1+EXP(-(INDEX(係数表!G:G,12) + $B428))))*(EXP(INDEX(係数表!H:H,12) + INDEX(係数表!I:I,12)*LN(INDEX(出力表!C:C,12)+1)))), MAX(0.00000001, (1-(1/(1+EXP(-(INDEX(係数表!G:G,12) + $B428)))))*(EXP(INDEX(係数表!H:H,12) + INDEX(係数表!I:I,12)*LN(INDEX(出力表!C:C,12)+1)))))))</f>
        <v>90.354830959184838</v>
      </c>
      <c r="AI428" t="e">
        <f>MIN(100, MAX(0, (100*(INDEX(出力表!D:D,12))/(EXP(INDEX(係数表!B:B,12) + $C428) + (INDEX(出力表!D:D,12)))) + (乱数表!$X428*(Settings!B12/(((INDEX(出力表!D:D,12))+1)^INDEX(係数表!E:E,12)*INDEX(係数表!F:F,12))))))</f>
        <v>#VALUE!</v>
      </c>
      <c r="AJ428" t="e">
        <f>MIN(100, MAX(0, (INDEX(出力表!D:D,12))*AH428/MAX(AI428, Settings!B3)))</f>
        <v>#VALUE!</v>
      </c>
      <c r="AK428">
        <f>MIN(100, MAX(0, 100*BETAINV(乱数表!$M428, MAX(0.00000001, (1/(1+EXP(-(INDEX(係数表!G:G,13) + $B428))))*(EXP(INDEX(係数表!H:H,13) + INDEX(係数表!I:I,13)*LN(INDEX(出力表!C:C,13)+1)))), MAX(0.00000001, (1-(1/(1+EXP(-(INDEX(係数表!G:G,13) + $B428)))))*(EXP(INDEX(係数表!H:H,13) + INDEX(係数表!I:I,13)*LN(INDEX(出力表!C:C,13)+1)))))))</f>
        <v>99.336665773151964</v>
      </c>
      <c r="AL428" t="e">
        <f>MIN(100, MAX(0, (100*(INDEX(出力表!D:D,13))/(EXP(INDEX(係数表!B:B,13) + $C428) + (INDEX(出力表!D:D,13)))) + (乱数表!$Y428*(Settings!B12/(((INDEX(出力表!D:D,13))+1)^INDEX(係数表!E:E,13)*INDEX(係数表!F:F,13))))))</f>
        <v>#VALUE!</v>
      </c>
      <c r="AM428" t="e">
        <f>MIN(100, MAX(0, (INDEX(出力表!D:D,13))*AK428/MAX(AL428, Settings!B3)))</f>
        <v>#VALUE!</v>
      </c>
      <c r="AN428">
        <f>IF(ISNUMBER(F428), INDEX(出力表!B:B,2)*F428, 0)+IF(ISNUMBER(I428), INDEX(出力表!B:B,3)*I428, 0)+IF(ISNUMBER(L428), INDEX(出力表!B:B,4)*L428, 0)+IF(ISNUMBER(O428), INDEX(出力表!B:B,5)*O428, 0)+IF(ISNUMBER(R428), INDEX(出力表!B:B,6)*R428, 0)+IF(ISNUMBER(U428), INDEX(出力表!B:B,7)*U428, 0)+IF(ISNUMBER(X428), INDEX(出力表!B:B,8)*X428, 0)+IF(ISNUMBER(AA428), INDEX(出力表!B:B,9)*AA428, 0)+IF(ISNUMBER(AD428), INDEX(出力表!B:B,10)*AD428, 0)+IF(ISNUMBER(AG428), INDEX(出力表!B:B,11)*AG428, 0)+IF(ISNUMBER(AJ428), INDEX(出力表!B:B,12)*AJ428, 0)+IF(ISNUMBER(AM428), INDEX(出力表!B:B,13)*AM428, 0)</f>
        <v>0</v>
      </c>
      <c r="AO428">
        <f>IF(ISNUMBER(F428), INDEX(出力表!B:B,2), 0)+IF(ISNUMBER(I428), INDEX(出力表!B:B,3), 0)+IF(ISNUMBER(L428), INDEX(出力表!B:B,4), 0)+IF(ISNUMBER(O428), INDEX(出力表!B:B,5), 0)+IF(ISNUMBER(R428), INDEX(出力表!B:B,6), 0)+IF(ISNUMBER(U428), INDEX(出力表!B:B,7), 0)+IF(ISNUMBER(X428), INDEX(出力表!B:B,8), 0)+IF(ISNUMBER(AA428), INDEX(出力表!B:B,9), 0)+IF(ISNUMBER(AD428), INDEX(出力表!B:B,10), 0)+IF(ISNUMBER(AG428), INDEX(出力表!B:B,11), 0)+IF(ISNUMBER(AJ428), INDEX(出力表!B:B,12), 0)+IF(ISNUMBER(AM428), INDEX(出力表!B:B,13), 0)</f>
        <v>0</v>
      </c>
      <c r="AP428" t="str">
        <f t="shared" si="6"/>
        <v/>
      </c>
    </row>
    <row r="429" spans="1:42" x14ac:dyDescent="0.2">
      <c r="A429">
        <v>428</v>
      </c>
      <c r="B429">
        <f>IF(UPPER(Settings!B4)="TRUE", 乱数表!$Z429*Settings!B10, 0)</f>
        <v>-1.191444241059842</v>
      </c>
      <c r="C429">
        <f>IF(UPPER(Settings!B4)="TRUE", 乱数表!$AA429*Settings!B11, 0)</f>
        <v>0.10834083169704921</v>
      </c>
      <c r="D429">
        <f>MIN(100, MAX(0, 100*BETAINV(乱数表!$B429, MAX(0.00000001, (1/(1+EXP(-(INDEX(係数表!G:G,2) + $B429))))*(EXP(INDEX(係数表!H:H,2) + INDEX(係数表!I:I,2)*LN(INDEX(出力表!C:C,2)+1)))), MAX(0.00000001, (1-(1/(1+EXP(-(INDEX(係数表!G:G,2) + $B429)))))*(EXP(INDEX(係数表!H:H,2) + INDEX(係数表!I:I,2)*LN(INDEX(出力表!C:C,2)+1)))))))</f>
        <v>71.66000925725578</v>
      </c>
      <c r="E429" t="e">
        <f>MIN(100, MAX(0, (100*(INDEX(出力表!D:D,2))/(EXP(INDEX(係数表!B:B,2) + $C429) + (INDEX(出力表!D:D,2)))) + (乱数表!$N429*(Settings!B12/(((INDEX(出力表!D:D,2))+1)^INDEX(係数表!E:E,2)*INDEX(係数表!F:F,2))))))</f>
        <v>#VALUE!</v>
      </c>
      <c r="F429" t="e">
        <f>MIN(100, MAX(0, (INDEX(出力表!D:D,2))*D429/MAX(E429, Settings!B3)))</f>
        <v>#VALUE!</v>
      </c>
      <c r="G429">
        <f>MIN(100, MAX(0, 100*BETAINV(乱数表!$C429, MAX(0.00000001, (1/(1+EXP(-(INDEX(係数表!G:G,3) + $B429))))*(EXP(INDEX(係数表!H:H,3) + INDEX(係数表!I:I,3)*LN(INDEX(出力表!C:C,3)+1)))), MAX(0.00000001, (1-(1/(1+EXP(-(INDEX(係数表!G:G,3) + $B429)))))*(EXP(INDEX(係数表!H:H,3) + INDEX(係数表!I:I,3)*LN(INDEX(出力表!C:C,3)+1)))))))</f>
        <v>97.45034528257726</v>
      </c>
      <c r="H429" t="e">
        <f>MIN(100, MAX(0, (100*(INDEX(出力表!D:D,3))/(EXP(INDEX(係数表!B:B,3) + $C429) + (INDEX(出力表!D:D,3)))) + (乱数表!$O429*(Settings!B12/(((INDEX(出力表!D:D,3))+1)^INDEX(係数表!E:E,3)*INDEX(係数表!F:F,3))))))</f>
        <v>#VALUE!</v>
      </c>
      <c r="I429" t="e">
        <f>MIN(100, MAX(0, (INDEX(出力表!D:D,3))*G429/MAX(H429, Settings!B3)))</f>
        <v>#VALUE!</v>
      </c>
      <c r="J429">
        <f>MIN(100, MAX(0, 100*BETAINV(乱数表!$D429, MAX(0.00000001, (1/(1+EXP(-(INDEX(係数表!G:G,4) + $B429))))*(EXP(INDEX(係数表!H:H,4) + INDEX(係数表!I:I,4)*LN(INDEX(出力表!C:C,4)+1)))), MAX(0.00000001, (1-(1/(1+EXP(-(INDEX(係数表!G:G,4) + $B429)))))*(EXP(INDEX(係数表!H:H,4) + INDEX(係数表!I:I,4)*LN(INDEX(出力表!C:C,4)+1)))))))</f>
        <v>88.385772694596213</v>
      </c>
      <c r="K429" t="e">
        <f>MIN(100, MAX(0, (100*(INDEX(出力表!D:D,4))/(EXP(INDEX(係数表!B:B,4) + $C429) + (INDEX(出力表!D:D,4)))) + (乱数表!$P429*(Settings!B12/(((INDEX(出力表!D:D,4))+1)^INDEX(係数表!E:E,4)*INDEX(係数表!F:F,4))))))</f>
        <v>#VALUE!</v>
      </c>
      <c r="L429" t="e">
        <f>MIN(100, MAX(0, (INDEX(出力表!D:D,4))*J429/MAX(K429, Settings!B3)))</f>
        <v>#VALUE!</v>
      </c>
      <c r="M429">
        <f>MIN(100, MAX(0, 100*BETAINV(乱数表!$E429, MAX(0.00000001, (1/(1+EXP(-(INDEX(係数表!G:G,5) + $B429))))*(EXP(INDEX(係数表!H:H,5) + INDEX(係数表!I:I,5)*LN(INDEX(出力表!C:C,5)+1)))), MAX(0.00000001, (1-(1/(1+EXP(-(INDEX(係数表!G:G,5) + $B429)))))*(EXP(INDEX(係数表!H:H,5) + INDEX(係数表!I:I,5)*LN(INDEX(出力表!C:C,5)+1)))))))</f>
        <v>79.250867180631829</v>
      </c>
      <c r="N429" t="e">
        <f>MIN(100, MAX(0, (100*(INDEX(出力表!D:D,5))/(EXP(INDEX(係数表!B:B,5) + $C429) + (INDEX(出力表!D:D,5)))) + (乱数表!$Q429*(Settings!B12/(((INDEX(出力表!D:D,5))+1)^INDEX(係数表!E:E,5)*INDEX(係数表!F:F,5))))))</f>
        <v>#VALUE!</v>
      </c>
      <c r="O429" t="e">
        <f>MIN(100, MAX(0, (INDEX(出力表!D:D,5))*M429/MAX(N429, Settings!B3)))</f>
        <v>#VALUE!</v>
      </c>
      <c r="P429">
        <f>MIN(100, MAX(0, 100*BETAINV(乱数表!$F429, MAX(0.00000001, (1/(1+EXP(-(INDEX(係数表!G:G,6) + $B429))))*(EXP(INDEX(係数表!H:H,6) + INDEX(係数表!I:I,6)*LN(INDEX(出力表!C:C,6)+1)))), MAX(0.00000001, (1-(1/(1+EXP(-(INDEX(係数表!G:G,6) + $B429)))))*(EXP(INDEX(係数表!H:H,6) + INDEX(係数表!I:I,6)*LN(INDEX(出力表!C:C,6)+1)))))))</f>
        <v>25.116166868915123</v>
      </c>
      <c r="Q429" t="e">
        <f>MIN(100, MAX(0, (100*(INDEX(出力表!D:D,6))/(EXP(INDEX(係数表!B:B,6) + $C429) + (INDEX(出力表!D:D,6)))) + (乱数表!$R429*(Settings!B12/(((INDEX(出力表!D:D,6))+1)^INDEX(係数表!E:E,6)*INDEX(係数表!F:F,6))))))</f>
        <v>#VALUE!</v>
      </c>
      <c r="R429" t="e">
        <f>MIN(100, MAX(0, (INDEX(出力表!D:D,6))*P429/MAX(Q429, Settings!B3)))</f>
        <v>#VALUE!</v>
      </c>
      <c r="S429">
        <f>MIN(100, MAX(0, 100*BETAINV(乱数表!$G429, MAX(0.00000001, (1/(1+EXP(-(INDEX(係数表!G:G,7) + $B429))))*(EXP(INDEX(係数表!H:H,7) + INDEX(係数表!I:I,7)*LN(INDEX(出力表!C:C,7)+1)))), MAX(0.00000001, (1-(1/(1+EXP(-(INDEX(係数表!G:G,7) + $B429)))))*(EXP(INDEX(係数表!H:H,7) + INDEX(係数表!I:I,7)*LN(INDEX(出力表!C:C,7)+1)))))))</f>
        <v>60.850450806915632</v>
      </c>
      <c r="T429" t="e">
        <f>MIN(100, MAX(0, (100*(INDEX(出力表!D:D,7))/(EXP(INDEX(係数表!B:B,7) + $C429) + (INDEX(出力表!D:D,7)))) + (乱数表!$S429*(Settings!B12/(((INDEX(出力表!D:D,7))+1)^INDEX(係数表!E:E,7)*INDEX(係数表!F:F,7))))))</f>
        <v>#VALUE!</v>
      </c>
      <c r="U429" t="e">
        <f>MIN(100, MAX(0, (INDEX(出力表!D:D,7))*S429/MAX(T429, Settings!B3)))</f>
        <v>#VALUE!</v>
      </c>
      <c r="V429">
        <f>MIN(100, MAX(0, 100*BETAINV(乱数表!$H429, MAX(0.00000001, (1/(1+EXP(-(INDEX(係数表!G:G,8) + $B429))))*(EXP(INDEX(係数表!H:H,8) + INDEX(係数表!I:I,8)*LN(INDEX(出力表!C:C,8)+1)))), MAX(0.00000001, (1-(1/(1+EXP(-(INDEX(係数表!G:G,8) + $B429)))))*(EXP(INDEX(係数表!H:H,8) + INDEX(係数表!I:I,8)*LN(INDEX(出力表!C:C,8)+1)))))))</f>
        <v>95.086831785852794</v>
      </c>
      <c r="W429" t="e">
        <f>MIN(100, MAX(0, (100*(INDEX(出力表!D:D,8))/(EXP(INDEX(係数表!B:B,8) + $C429) + (INDEX(出力表!D:D,8)))) + (乱数表!$T429*(Settings!B12/(((INDEX(出力表!D:D,8))+1)^INDEX(係数表!E:E,8)*INDEX(係数表!F:F,8))))))</f>
        <v>#VALUE!</v>
      </c>
      <c r="X429" t="e">
        <f>MIN(100, MAX(0, (INDEX(出力表!D:D,8))*V429/MAX(W429, Settings!B3)))</f>
        <v>#VALUE!</v>
      </c>
      <c r="Y429">
        <f>MIN(100, MAX(0, 100*BETAINV(乱数表!$I429, MAX(0.00000001, (1/(1+EXP(-(INDEX(係数表!G:G,9) + $B429))))*(EXP(INDEX(係数表!H:H,9) + INDEX(係数表!I:I,9)*LN(INDEX(出力表!C:C,9)+1)))), MAX(0.00000001, (1-(1/(1+EXP(-(INDEX(係数表!G:G,9) + $B429)))))*(EXP(INDEX(係数表!H:H,9) + INDEX(係数表!I:I,9)*LN(INDEX(出力表!C:C,9)+1)))))))</f>
        <v>21.319129621259343</v>
      </c>
      <c r="Z429" t="e">
        <f>MIN(100, MAX(0, (100*(INDEX(出力表!D:D,9))/(EXP(INDEX(係数表!B:B,9) + $C429) + (INDEX(出力表!D:D,9)))) + (乱数表!$U429*(Settings!B12/(((INDEX(出力表!D:D,9))+1)^INDEX(係数表!E:E,9)*INDEX(係数表!F:F,9))))))</f>
        <v>#VALUE!</v>
      </c>
      <c r="AA429" t="e">
        <f>MIN(100, MAX(0, (INDEX(出力表!D:D,9))*Y429/MAX(Z429, Settings!B3)))</f>
        <v>#VALUE!</v>
      </c>
      <c r="AB429">
        <f>MIN(100, MAX(0, 100*BETAINV(乱数表!$J429, MAX(0.00000001, (1/(1+EXP(-(INDEX(係数表!G:G,10) + $B429))))*(EXP(INDEX(係数表!H:H,10) + INDEX(係数表!I:I,10)*LN(INDEX(出力表!C:C,10)+1)))), MAX(0.00000001, (1-(1/(1+EXP(-(INDEX(係数表!G:G,10) + $B429)))))*(EXP(INDEX(係数表!H:H,10) + INDEX(係数表!I:I,10)*LN(INDEX(出力表!C:C,10)+1)))))))</f>
        <v>88.74742617353634</v>
      </c>
      <c r="AC429" t="e">
        <f>MIN(100, MAX(0, (100*(INDEX(出力表!D:D,10))/(EXP(INDEX(係数表!B:B,10) + $C429) + (INDEX(出力表!D:D,10)))) + (乱数表!$V429*(Settings!B12/(((INDEX(出力表!D:D,10))+1)^INDEX(係数表!E:E,10)*INDEX(係数表!F:F,10))))))</f>
        <v>#VALUE!</v>
      </c>
      <c r="AD429" t="e">
        <f>MIN(100, MAX(0, (INDEX(出力表!D:D,10))*AB429/MAX(AC429, Settings!B3)))</f>
        <v>#VALUE!</v>
      </c>
      <c r="AE429">
        <f>MIN(100, MAX(0, 100*BETAINV(乱数表!$K429, MAX(0.00000001, (1/(1+EXP(-(INDEX(係数表!G:G,11) + $B429))))*(EXP(INDEX(係数表!H:H,11) + INDEX(係数表!I:I,11)*LN(INDEX(出力表!C:C,11)+1)))), MAX(0.00000001, (1-(1/(1+EXP(-(INDEX(係数表!G:G,11) + $B429)))))*(EXP(INDEX(係数表!H:H,11) + INDEX(係数表!I:I,11)*LN(INDEX(出力表!C:C,11)+1)))))))</f>
        <v>76.939884740169603</v>
      </c>
      <c r="AF429" t="e">
        <f>MIN(100, MAX(0, (100*(INDEX(出力表!D:D,11))/(EXP(INDEX(係数表!B:B,11) + $C429) + (INDEX(出力表!D:D,11)))) + (乱数表!$W429*(Settings!B12/(((INDEX(出力表!D:D,11))+1)^INDEX(係数表!E:E,11)*INDEX(係数表!F:F,11))))))</f>
        <v>#VALUE!</v>
      </c>
      <c r="AG429" t="e">
        <f>MIN(100, MAX(0, (INDEX(出力表!D:D,11))*AE429/MAX(AF429, Settings!B3)))</f>
        <v>#VALUE!</v>
      </c>
      <c r="AH429">
        <f>MIN(100, MAX(0, 100*BETAINV(乱数表!$L429, MAX(0.00000001, (1/(1+EXP(-(INDEX(係数表!G:G,12) + $B429))))*(EXP(INDEX(係数表!H:H,12) + INDEX(係数表!I:I,12)*LN(INDEX(出力表!C:C,12)+1)))), MAX(0.00000001, (1-(1/(1+EXP(-(INDEX(係数表!G:G,12) + $B429)))))*(EXP(INDEX(係数表!H:H,12) + INDEX(係数表!I:I,12)*LN(INDEX(出力表!C:C,12)+1)))))))</f>
        <v>90.945829310397102</v>
      </c>
      <c r="AI429" t="e">
        <f>MIN(100, MAX(0, (100*(INDEX(出力表!D:D,12))/(EXP(INDEX(係数表!B:B,12) + $C429) + (INDEX(出力表!D:D,12)))) + (乱数表!$X429*(Settings!B12/(((INDEX(出力表!D:D,12))+1)^INDEX(係数表!E:E,12)*INDEX(係数表!F:F,12))))))</f>
        <v>#VALUE!</v>
      </c>
      <c r="AJ429" t="e">
        <f>MIN(100, MAX(0, (INDEX(出力表!D:D,12))*AH429/MAX(AI429, Settings!B3)))</f>
        <v>#VALUE!</v>
      </c>
      <c r="AK429">
        <f>MIN(100, MAX(0, 100*BETAINV(乱数表!$M429, MAX(0.00000001, (1/(1+EXP(-(INDEX(係数表!G:G,13) + $B429))))*(EXP(INDEX(係数表!H:H,13) + INDEX(係数表!I:I,13)*LN(INDEX(出力表!C:C,13)+1)))), MAX(0.00000001, (1-(1/(1+EXP(-(INDEX(係数表!G:G,13) + $B429)))))*(EXP(INDEX(係数表!H:H,13) + INDEX(係数表!I:I,13)*LN(INDEX(出力表!C:C,13)+1)))))))</f>
        <v>99.975132636405831</v>
      </c>
      <c r="AL429" t="e">
        <f>MIN(100, MAX(0, (100*(INDEX(出力表!D:D,13))/(EXP(INDEX(係数表!B:B,13) + $C429) + (INDEX(出力表!D:D,13)))) + (乱数表!$Y429*(Settings!B12/(((INDEX(出力表!D:D,13))+1)^INDEX(係数表!E:E,13)*INDEX(係数表!F:F,13))))))</f>
        <v>#VALUE!</v>
      </c>
      <c r="AM429" t="e">
        <f>MIN(100, MAX(0, (INDEX(出力表!D:D,13))*AK429/MAX(AL429, Settings!B3)))</f>
        <v>#VALUE!</v>
      </c>
      <c r="AN429">
        <f>IF(ISNUMBER(F429), INDEX(出力表!B:B,2)*F429, 0)+IF(ISNUMBER(I429), INDEX(出力表!B:B,3)*I429, 0)+IF(ISNUMBER(L429), INDEX(出力表!B:B,4)*L429, 0)+IF(ISNUMBER(O429), INDEX(出力表!B:B,5)*O429, 0)+IF(ISNUMBER(R429), INDEX(出力表!B:B,6)*R429, 0)+IF(ISNUMBER(U429), INDEX(出力表!B:B,7)*U429, 0)+IF(ISNUMBER(X429), INDEX(出力表!B:B,8)*X429, 0)+IF(ISNUMBER(AA429), INDEX(出力表!B:B,9)*AA429, 0)+IF(ISNUMBER(AD429), INDEX(出力表!B:B,10)*AD429, 0)+IF(ISNUMBER(AG429), INDEX(出力表!B:B,11)*AG429, 0)+IF(ISNUMBER(AJ429), INDEX(出力表!B:B,12)*AJ429, 0)+IF(ISNUMBER(AM429), INDEX(出力表!B:B,13)*AM429, 0)</f>
        <v>0</v>
      </c>
      <c r="AO429">
        <f>IF(ISNUMBER(F429), INDEX(出力表!B:B,2), 0)+IF(ISNUMBER(I429), INDEX(出力表!B:B,3), 0)+IF(ISNUMBER(L429), INDEX(出力表!B:B,4), 0)+IF(ISNUMBER(O429), INDEX(出力表!B:B,5), 0)+IF(ISNUMBER(R429), INDEX(出力表!B:B,6), 0)+IF(ISNUMBER(U429), INDEX(出力表!B:B,7), 0)+IF(ISNUMBER(X429), INDEX(出力表!B:B,8), 0)+IF(ISNUMBER(AA429), INDEX(出力表!B:B,9), 0)+IF(ISNUMBER(AD429), INDEX(出力表!B:B,10), 0)+IF(ISNUMBER(AG429), INDEX(出力表!B:B,11), 0)+IF(ISNUMBER(AJ429), INDEX(出力表!B:B,12), 0)+IF(ISNUMBER(AM429), INDEX(出力表!B:B,13), 0)</f>
        <v>0</v>
      </c>
      <c r="AP429" t="str">
        <f t="shared" si="6"/>
        <v/>
      </c>
    </row>
    <row r="430" spans="1:42" x14ac:dyDescent="0.2">
      <c r="A430">
        <v>429</v>
      </c>
      <c r="B430">
        <f>IF(UPPER(Settings!B4)="TRUE", 乱数表!$Z430*Settings!B10, 0)</f>
        <v>-0.62993284159551066</v>
      </c>
      <c r="C430">
        <f>IF(UPPER(Settings!B4)="TRUE", 乱数表!$AA430*Settings!B11, 0)</f>
        <v>-4.9157183413116867E-3</v>
      </c>
      <c r="D430">
        <f>MIN(100, MAX(0, 100*BETAINV(乱数表!$B430, MAX(0.00000001, (1/(1+EXP(-(INDEX(係数表!G:G,2) + $B430))))*(EXP(INDEX(係数表!H:H,2) + INDEX(係数表!I:I,2)*LN(INDEX(出力表!C:C,2)+1)))), MAX(0.00000001, (1-(1/(1+EXP(-(INDEX(係数表!G:G,2) + $B430)))))*(EXP(INDEX(係数表!H:H,2) + INDEX(係数表!I:I,2)*LN(INDEX(出力表!C:C,2)+1)))))))</f>
        <v>67.676057261402804</v>
      </c>
      <c r="E430" t="e">
        <f>MIN(100, MAX(0, (100*(INDEX(出力表!D:D,2))/(EXP(INDEX(係数表!B:B,2) + $C430) + (INDEX(出力表!D:D,2)))) + (乱数表!$N430*(Settings!B12/(((INDEX(出力表!D:D,2))+1)^INDEX(係数表!E:E,2)*INDEX(係数表!F:F,2))))))</f>
        <v>#VALUE!</v>
      </c>
      <c r="F430" t="e">
        <f>MIN(100, MAX(0, (INDEX(出力表!D:D,2))*D430/MAX(E430, Settings!B3)))</f>
        <v>#VALUE!</v>
      </c>
      <c r="G430">
        <f>MIN(100, MAX(0, 100*BETAINV(乱数表!$C430, MAX(0.00000001, (1/(1+EXP(-(INDEX(係数表!G:G,3) + $B430))))*(EXP(INDEX(係数表!H:H,3) + INDEX(係数表!I:I,3)*LN(INDEX(出力表!C:C,3)+1)))), MAX(0.00000001, (1-(1/(1+EXP(-(INDEX(係数表!G:G,3) + $B430)))))*(EXP(INDEX(係数表!H:H,3) + INDEX(係数表!I:I,3)*LN(INDEX(出力表!C:C,3)+1)))))))</f>
        <v>97.693426524631434</v>
      </c>
      <c r="H430" t="e">
        <f>MIN(100, MAX(0, (100*(INDEX(出力表!D:D,3))/(EXP(INDEX(係数表!B:B,3) + $C430) + (INDEX(出力表!D:D,3)))) + (乱数表!$O430*(Settings!B12/(((INDEX(出力表!D:D,3))+1)^INDEX(係数表!E:E,3)*INDEX(係数表!F:F,3))))))</f>
        <v>#VALUE!</v>
      </c>
      <c r="I430" t="e">
        <f>MIN(100, MAX(0, (INDEX(出力表!D:D,3))*G430/MAX(H430, Settings!B3)))</f>
        <v>#VALUE!</v>
      </c>
      <c r="J430">
        <f>MIN(100, MAX(0, 100*BETAINV(乱数表!$D430, MAX(0.00000001, (1/(1+EXP(-(INDEX(係数表!G:G,4) + $B430))))*(EXP(INDEX(係数表!H:H,4) + INDEX(係数表!I:I,4)*LN(INDEX(出力表!C:C,4)+1)))), MAX(0.00000001, (1-(1/(1+EXP(-(INDEX(係数表!G:G,4) + $B430)))))*(EXP(INDEX(係数表!H:H,4) + INDEX(係数表!I:I,4)*LN(INDEX(出力表!C:C,4)+1)))))))</f>
        <v>79.821832119317477</v>
      </c>
      <c r="K430" t="e">
        <f>MIN(100, MAX(0, (100*(INDEX(出力表!D:D,4))/(EXP(INDEX(係数表!B:B,4) + $C430) + (INDEX(出力表!D:D,4)))) + (乱数表!$P430*(Settings!B12/(((INDEX(出力表!D:D,4))+1)^INDEX(係数表!E:E,4)*INDEX(係数表!F:F,4))))))</f>
        <v>#VALUE!</v>
      </c>
      <c r="L430" t="e">
        <f>MIN(100, MAX(0, (INDEX(出力表!D:D,4))*J430/MAX(K430, Settings!B3)))</f>
        <v>#VALUE!</v>
      </c>
      <c r="M430">
        <f>MIN(100, MAX(0, 100*BETAINV(乱数表!$E430, MAX(0.00000001, (1/(1+EXP(-(INDEX(係数表!G:G,5) + $B430))))*(EXP(INDEX(係数表!H:H,5) + INDEX(係数表!I:I,5)*LN(INDEX(出力表!C:C,5)+1)))), MAX(0.00000001, (1-(1/(1+EXP(-(INDEX(係数表!G:G,5) + $B430)))))*(EXP(INDEX(係数表!H:H,5) + INDEX(係数表!I:I,5)*LN(INDEX(出力表!C:C,5)+1)))))))</f>
        <v>85.926821642689035</v>
      </c>
      <c r="N430" t="e">
        <f>MIN(100, MAX(0, (100*(INDEX(出力表!D:D,5))/(EXP(INDEX(係数表!B:B,5) + $C430) + (INDEX(出力表!D:D,5)))) + (乱数表!$Q430*(Settings!B12/(((INDEX(出力表!D:D,5))+1)^INDEX(係数表!E:E,5)*INDEX(係数表!F:F,5))))))</f>
        <v>#VALUE!</v>
      </c>
      <c r="O430" t="e">
        <f>MIN(100, MAX(0, (INDEX(出力表!D:D,5))*M430/MAX(N430, Settings!B3)))</f>
        <v>#VALUE!</v>
      </c>
      <c r="P430">
        <f>MIN(100, MAX(0, 100*BETAINV(乱数表!$F430, MAX(0.00000001, (1/(1+EXP(-(INDEX(係数表!G:G,6) + $B430))))*(EXP(INDEX(係数表!H:H,6) + INDEX(係数表!I:I,6)*LN(INDEX(出力表!C:C,6)+1)))), MAX(0.00000001, (1-(1/(1+EXP(-(INDEX(係数表!G:G,6) + $B430)))))*(EXP(INDEX(係数表!H:H,6) + INDEX(係数表!I:I,6)*LN(INDEX(出力表!C:C,6)+1)))))))</f>
        <v>92.365014063719954</v>
      </c>
      <c r="Q430" t="e">
        <f>MIN(100, MAX(0, (100*(INDEX(出力表!D:D,6))/(EXP(INDEX(係数表!B:B,6) + $C430) + (INDEX(出力表!D:D,6)))) + (乱数表!$R430*(Settings!B12/(((INDEX(出力表!D:D,6))+1)^INDEX(係数表!E:E,6)*INDEX(係数表!F:F,6))))))</f>
        <v>#VALUE!</v>
      </c>
      <c r="R430" t="e">
        <f>MIN(100, MAX(0, (INDEX(出力表!D:D,6))*P430/MAX(Q430, Settings!B3)))</f>
        <v>#VALUE!</v>
      </c>
      <c r="S430">
        <f>MIN(100, MAX(0, 100*BETAINV(乱数表!$G430, MAX(0.00000001, (1/(1+EXP(-(INDEX(係数表!G:G,7) + $B430))))*(EXP(INDEX(係数表!H:H,7) + INDEX(係数表!I:I,7)*LN(INDEX(出力表!C:C,7)+1)))), MAX(0.00000001, (1-(1/(1+EXP(-(INDEX(係数表!G:G,7) + $B430)))))*(EXP(INDEX(係数表!H:H,7) + INDEX(係数表!I:I,7)*LN(INDEX(出力表!C:C,7)+1)))))))</f>
        <v>79.733312367727649</v>
      </c>
      <c r="T430" t="e">
        <f>MIN(100, MAX(0, (100*(INDEX(出力表!D:D,7))/(EXP(INDEX(係数表!B:B,7) + $C430) + (INDEX(出力表!D:D,7)))) + (乱数表!$S430*(Settings!B12/(((INDEX(出力表!D:D,7))+1)^INDEX(係数表!E:E,7)*INDEX(係数表!F:F,7))))))</f>
        <v>#VALUE!</v>
      </c>
      <c r="U430" t="e">
        <f>MIN(100, MAX(0, (INDEX(出力表!D:D,7))*S430/MAX(T430, Settings!B3)))</f>
        <v>#VALUE!</v>
      </c>
      <c r="V430">
        <f>MIN(100, MAX(0, 100*BETAINV(乱数表!$H430, MAX(0.00000001, (1/(1+EXP(-(INDEX(係数表!G:G,8) + $B430))))*(EXP(INDEX(係数表!H:H,8) + INDEX(係数表!I:I,8)*LN(INDEX(出力表!C:C,8)+1)))), MAX(0.00000001, (1-(1/(1+EXP(-(INDEX(係数表!G:G,8) + $B430)))))*(EXP(INDEX(係数表!H:H,8) + INDEX(係数表!I:I,8)*LN(INDEX(出力表!C:C,8)+1)))))))</f>
        <v>94.902516441667743</v>
      </c>
      <c r="W430" t="e">
        <f>MIN(100, MAX(0, (100*(INDEX(出力表!D:D,8))/(EXP(INDEX(係数表!B:B,8) + $C430) + (INDEX(出力表!D:D,8)))) + (乱数表!$T430*(Settings!B12/(((INDEX(出力表!D:D,8))+1)^INDEX(係数表!E:E,8)*INDEX(係数表!F:F,8))))))</f>
        <v>#VALUE!</v>
      </c>
      <c r="X430" t="e">
        <f>MIN(100, MAX(0, (INDEX(出力表!D:D,8))*V430/MAX(W430, Settings!B3)))</f>
        <v>#VALUE!</v>
      </c>
      <c r="Y430">
        <f>MIN(100, MAX(0, 100*BETAINV(乱数表!$I430, MAX(0.00000001, (1/(1+EXP(-(INDEX(係数表!G:G,9) + $B430))))*(EXP(INDEX(係数表!H:H,9) + INDEX(係数表!I:I,9)*LN(INDEX(出力表!C:C,9)+1)))), MAX(0.00000001, (1-(1/(1+EXP(-(INDEX(係数表!G:G,9) + $B430)))))*(EXP(INDEX(係数表!H:H,9) + INDEX(係数表!I:I,9)*LN(INDEX(出力表!C:C,9)+1)))))))</f>
        <v>44.061880603623287</v>
      </c>
      <c r="Z430" t="e">
        <f>MIN(100, MAX(0, (100*(INDEX(出力表!D:D,9))/(EXP(INDEX(係数表!B:B,9) + $C430) + (INDEX(出力表!D:D,9)))) + (乱数表!$U430*(Settings!B12/(((INDEX(出力表!D:D,9))+1)^INDEX(係数表!E:E,9)*INDEX(係数表!F:F,9))))))</f>
        <v>#VALUE!</v>
      </c>
      <c r="AA430" t="e">
        <f>MIN(100, MAX(0, (INDEX(出力表!D:D,9))*Y430/MAX(Z430, Settings!B3)))</f>
        <v>#VALUE!</v>
      </c>
      <c r="AB430">
        <f>MIN(100, MAX(0, 100*BETAINV(乱数表!$J430, MAX(0.00000001, (1/(1+EXP(-(INDEX(係数表!G:G,10) + $B430))))*(EXP(INDEX(係数表!H:H,10) + INDEX(係数表!I:I,10)*LN(INDEX(出力表!C:C,10)+1)))), MAX(0.00000001, (1-(1/(1+EXP(-(INDEX(係数表!G:G,10) + $B430)))))*(EXP(INDEX(係数表!H:H,10) + INDEX(係数表!I:I,10)*LN(INDEX(出力表!C:C,10)+1)))))))</f>
        <v>94.901278510964516</v>
      </c>
      <c r="AC430" t="e">
        <f>MIN(100, MAX(0, (100*(INDEX(出力表!D:D,10))/(EXP(INDEX(係数表!B:B,10) + $C430) + (INDEX(出力表!D:D,10)))) + (乱数表!$V430*(Settings!B12/(((INDEX(出力表!D:D,10))+1)^INDEX(係数表!E:E,10)*INDEX(係数表!F:F,10))))))</f>
        <v>#VALUE!</v>
      </c>
      <c r="AD430" t="e">
        <f>MIN(100, MAX(0, (INDEX(出力表!D:D,10))*AB430/MAX(AC430, Settings!B3)))</f>
        <v>#VALUE!</v>
      </c>
      <c r="AE430">
        <f>MIN(100, MAX(0, 100*BETAINV(乱数表!$K430, MAX(0.00000001, (1/(1+EXP(-(INDEX(係数表!G:G,11) + $B430))))*(EXP(INDEX(係数表!H:H,11) + INDEX(係数表!I:I,11)*LN(INDEX(出力表!C:C,11)+1)))), MAX(0.00000001, (1-(1/(1+EXP(-(INDEX(係数表!G:G,11) + $B430)))))*(EXP(INDEX(係数表!H:H,11) + INDEX(係数表!I:I,11)*LN(INDEX(出力表!C:C,11)+1)))))))</f>
        <v>60.559388689273696</v>
      </c>
      <c r="AF430" t="e">
        <f>MIN(100, MAX(0, (100*(INDEX(出力表!D:D,11))/(EXP(INDEX(係数表!B:B,11) + $C430) + (INDEX(出力表!D:D,11)))) + (乱数表!$W430*(Settings!B12/(((INDEX(出力表!D:D,11))+1)^INDEX(係数表!E:E,11)*INDEX(係数表!F:F,11))))))</f>
        <v>#VALUE!</v>
      </c>
      <c r="AG430" t="e">
        <f>MIN(100, MAX(0, (INDEX(出力表!D:D,11))*AE430/MAX(AF430, Settings!B3)))</f>
        <v>#VALUE!</v>
      </c>
      <c r="AH430">
        <f>MIN(100, MAX(0, 100*BETAINV(乱数表!$L430, MAX(0.00000001, (1/(1+EXP(-(INDEX(係数表!G:G,12) + $B430))))*(EXP(INDEX(係数表!H:H,12) + INDEX(係数表!I:I,12)*LN(INDEX(出力表!C:C,12)+1)))), MAX(0.00000001, (1-(1/(1+EXP(-(INDEX(係数表!G:G,12) + $B430)))))*(EXP(INDEX(係数表!H:H,12) + INDEX(係数表!I:I,12)*LN(INDEX(出力表!C:C,12)+1)))))))</f>
        <v>85.062145676298087</v>
      </c>
      <c r="AI430" t="e">
        <f>MIN(100, MAX(0, (100*(INDEX(出力表!D:D,12))/(EXP(INDEX(係数表!B:B,12) + $C430) + (INDEX(出力表!D:D,12)))) + (乱数表!$X430*(Settings!B12/(((INDEX(出力表!D:D,12))+1)^INDEX(係数表!E:E,12)*INDEX(係数表!F:F,12))))))</f>
        <v>#VALUE!</v>
      </c>
      <c r="AJ430" t="e">
        <f>MIN(100, MAX(0, (INDEX(出力表!D:D,12))*AH430/MAX(AI430, Settings!B3)))</f>
        <v>#VALUE!</v>
      </c>
      <c r="AK430">
        <f>MIN(100, MAX(0, 100*BETAINV(乱数表!$M430, MAX(0.00000001, (1/(1+EXP(-(INDEX(係数表!G:G,13) + $B430))))*(EXP(INDEX(係数表!H:H,13) + INDEX(係数表!I:I,13)*LN(INDEX(出力表!C:C,13)+1)))), MAX(0.00000001, (1-(1/(1+EXP(-(INDEX(係数表!G:G,13) + $B430)))))*(EXP(INDEX(係数表!H:H,13) + INDEX(係数表!I:I,13)*LN(INDEX(出力表!C:C,13)+1)))))))</f>
        <v>68.939569514072588</v>
      </c>
      <c r="AL430" t="e">
        <f>MIN(100, MAX(0, (100*(INDEX(出力表!D:D,13))/(EXP(INDEX(係数表!B:B,13) + $C430) + (INDEX(出力表!D:D,13)))) + (乱数表!$Y430*(Settings!B12/(((INDEX(出力表!D:D,13))+1)^INDEX(係数表!E:E,13)*INDEX(係数表!F:F,13))))))</f>
        <v>#VALUE!</v>
      </c>
      <c r="AM430" t="e">
        <f>MIN(100, MAX(0, (INDEX(出力表!D:D,13))*AK430/MAX(AL430, Settings!B3)))</f>
        <v>#VALUE!</v>
      </c>
      <c r="AN430">
        <f>IF(ISNUMBER(F430), INDEX(出力表!B:B,2)*F430, 0)+IF(ISNUMBER(I430), INDEX(出力表!B:B,3)*I430, 0)+IF(ISNUMBER(L430), INDEX(出力表!B:B,4)*L430, 0)+IF(ISNUMBER(O430), INDEX(出力表!B:B,5)*O430, 0)+IF(ISNUMBER(R430), INDEX(出力表!B:B,6)*R430, 0)+IF(ISNUMBER(U430), INDEX(出力表!B:B,7)*U430, 0)+IF(ISNUMBER(X430), INDEX(出力表!B:B,8)*X430, 0)+IF(ISNUMBER(AA430), INDEX(出力表!B:B,9)*AA430, 0)+IF(ISNUMBER(AD430), INDEX(出力表!B:B,10)*AD430, 0)+IF(ISNUMBER(AG430), INDEX(出力表!B:B,11)*AG430, 0)+IF(ISNUMBER(AJ430), INDEX(出力表!B:B,12)*AJ430, 0)+IF(ISNUMBER(AM430), INDEX(出力表!B:B,13)*AM430, 0)</f>
        <v>0</v>
      </c>
      <c r="AO430">
        <f>IF(ISNUMBER(F430), INDEX(出力表!B:B,2), 0)+IF(ISNUMBER(I430), INDEX(出力表!B:B,3), 0)+IF(ISNUMBER(L430), INDEX(出力表!B:B,4), 0)+IF(ISNUMBER(O430), INDEX(出力表!B:B,5), 0)+IF(ISNUMBER(R430), INDEX(出力表!B:B,6), 0)+IF(ISNUMBER(U430), INDEX(出力表!B:B,7), 0)+IF(ISNUMBER(X430), INDEX(出力表!B:B,8), 0)+IF(ISNUMBER(AA430), INDEX(出力表!B:B,9), 0)+IF(ISNUMBER(AD430), INDEX(出力表!B:B,10), 0)+IF(ISNUMBER(AG430), INDEX(出力表!B:B,11), 0)+IF(ISNUMBER(AJ430), INDEX(出力表!B:B,12), 0)+IF(ISNUMBER(AM430), INDEX(出力表!B:B,13), 0)</f>
        <v>0</v>
      </c>
      <c r="AP430" t="str">
        <f t="shared" si="6"/>
        <v/>
      </c>
    </row>
    <row r="431" spans="1:42" x14ac:dyDescent="0.2">
      <c r="A431">
        <v>430</v>
      </c>
      <c r="B431">
        <f>IF(UPPER(Settings!B4)="TRUE", 乱数表!$Z431*Settings!B10, 0)</f>
        <v>-0.84150394656822969</v>
      </c>
      <c r="C431">
        <f>IF(UPPER(Settings!B4)="TRUE", 乱数表!$AA431*Settings!B11, 0)</f>
        <v>-0.10574015446332033</v>
      </c>
      <c r="D431">
        <f>MIN(100, MAX(0, 100*BETAINV(乱数表!$B431, MAX(0.00000001, (1/(1+EXP(-(INDEX(係数表!G:G,2) + $B431))))*(EXP(INDEX(係数表!H:H,2) + INDEX(係数表!I:I,2)*LN(INDEX(出力表!C:C,2)+1)))), MAX(0.00000001, (1-(1/(1+EXP(-(INDEX(係数表!G:G,2) + $B431)))))*(EXP(INDEX(係数表!H:H,2) + INDEX(係数表!I:I,2)*LN(INDEX(出力表!C:C,2)+1)))))))</f>
        <v>96.931367650442724</v>
      </c>
      <c r="E431" t="e">
        <f>MIN(100, MAX(0, (100*(INDEX(出力表!D:D,2))/(EXP(INDEX(係数表!B:B,2) + $C431) + (INDEX(出力表!D:D,2)))) + (乱数表!$N431*(Settings!B12/(((INDEX(出力表!D:D,2))+1)^INDEX(係数表!E:E,2)*INDEX(係数表!F:F,2))))))</f>
        <v>#VALUE!</v>
      </c>
      <c r="F431" t="e">
        <f>MIN(100, MAX(0, (INDEX(出力表!D:D,2))*D431/MAX(E431, Settings!B3)))</f>
        <v>#VALUE!</v>
      </c>
      <c r="G431">
        <f>MIN(100, MAX(0, 100*BETAINV(乱数表!$C431, MAX(0.00000001, (1/(1+EXP(-(INDEX(係数表!G:G,3) + $B431))))*(EXP(INDEX(係数表!H:H,3) + INDEX(係数表!I:I,3)*LN(INDEX(出力表!C:C,3)+1)))), MAX(0.00000001, (1-(1/(1+EXP(-(INDEX(係数表!G:G,3) + $B431)))))*(EXP(INDEX(係数表!H:H,3) + INDEX(係数表!I:I,3)*LN(INDEX(出力表!C:C,3)+1)))))))</f>
        <v>73.914444361490865</v>
      </c>
      <c r="H431" t="e">
        <f>MIN(100, MAX(0, (100*(INDEX(出力表!D:D,3))/(EXP(INDEX(係数表!B:B,3) + $C431) + (INDEX(出力表!D:D,3)))) + (乱数表!$O431*(Settings!B12/(((INDEX(出力表!D:D,3))+1)^INDEX(係数表!E:E,3)*INDEX(係数表!F:F,3))))))</f>
        <v>#VALUE!</v>
      </c>
      <c r="I431" t="e">
        <f>MIN(100, MAX(0, (INDEX(出力表!D:D,3))*G431/MAX(H431, Settings!B3)))</f>
        <v>#VALUE!</v>
      </c>
      <c r="J431">
        <f>MIN(100, MAX(0, 100*BETAINV(乱数表!$D431, MAX(0.00000001, (1/(1+EXP(-(INDEX(係数表!G:G,4) + $B431))))*(EXP(INDEX(係数表!H:H,4) + INDEX(係数表!I:I,4)*LN(INDEX(出力表!C:C,4)+1)))), MAX(0.00000001, (1-(1/(1+EXP(-(INDEX(係数表!G:G,4) + $B431)))))*(EXP(INDEX(係数表!H:H,4) + INDEX(係数表!I:I,4)*LN(INDEX(出力表!C:C,4)+1)))))))</f>
        <v>89.388229418011818</v>
      </c>
      <c r="K431" t="e">
        <f>MIN(100, MAX(0, (100*(INDEX(出力表!D:D,4))/(EXP(INDEX(係数表!B:B,4) + $C431) + (INDEX(出力表!D:D,4)))) + (乱数表!$P431*(Settings!B12/(((INDEX(出力表!D:D,4))+1)^INDEX(係数表!E:E,4)*INDEX(係数表!F:F,4))))))</f>
        <v>#VALUE!</v>
      </c>
      <c r="L431" t="e">
        <f>MIN(100, MAX(0, (INDEX(出力表!D:D,4))*J431/MAX(K431, Settings!B3)))</f>
        <v>#VALUE!</v>
      </c>
      <c r="M431">
        <f>MIN(100, MAX(0, 100*BETAINV(乱数表!$E431, MAX(0.00000001, (1/(1+EXP(-(INDEX(係数表!G:G,5) + $B431))))*(EXP(INDEX(係数表!H:H,5) + INDEX(係数表!I:I,5)*LN(INDEX(出力表!C:C,5)+1)))), MAX(0.00000001, (1-(1/(1+EXP(-(INDEX(係数表!G:G,5) + $B431)))))*(EXP(INDEX(係数表!H:H,5) + INDEX(係数表!I:I,5)*LN(INDEX(出力表!C:C,5)+1)))))))</f>
        <v>90.051464089222108</v>
      </c>
      <c r="N431" t="e">
        <f>MIN(100, MAX(0, (100*(INDEX(出力表!D:D,5))/(EXP(INDEX(係数表!B:B,5) + $C431) + (INDEX(出力表!D:D,5)))) + (乱数表!$Q431*(Settings!B12/(((INDEX(出力表!D:D,5))+1)^INDEX(係数表!E:E,5)*INDEX(係数表!F:F,5))))))</f>
        <v>#VALUE!</v>
      </c>
      <c r="O431" t="e">
        <f>MIN(100, MAX(0, (INDEX(出力表!D:D,5))*M431/MAX(N431, Settings!B3)))</f>
        <v>#VALUE!</v>
      </c>
      <c r="P431">
        <f>MIN(100, MAX(0, 100*BETAINV(乱数表!$F431, MAX(0.00000001, (1/(1+EXP(-(INDEX(係数表!G:G,6) + $B431))))*(EXP(INDEX(係数表!H:H,6) + INDEX(係数表!I:I,6)*LN(INDEX(出力表!C:C,6)+1)))), MAX(0.00000001, (1-(1/(1+EXP(-(INDEX(係数表!G:G,6) + $B431)))))*(EXP(INDEX(係数表!H:H,6) + INDEX(係数表!I:I,6)*LN(INDEX(出力表!C:C,6)+1)))))))</f>
        <v>71.003707309432173</v>
      </c>
      <c r="Q431" t="e">
        <f>MIN(100, MAX(0, (100*(INDEX(出力表!D:D,6))/(EXP(INDEX(係数表!B:B,6) + $C431) + (INDEX(出力表!D:D,6)))) + (乱数表!$R431*(Settings!B12/(((INDEX(出力表!D:D,6))+1)^INDEX(係数表!E:E,6)*INDEX(係数表!F:F,6))))))</f>
        <v>#VALUE!</v>
      </c>
      <c r="R431" t="e">
        <f>MIN(100, MAX(0, (INDEX(出力表!D:D,6))*P431/MAX(Q431, Settings!B3)))</f>
        <v>#VALUE!</v>
      </c>
      <c r="S431">
        <f>MIN(100, MAX(0, 100*BETAINV(乱数表!$G431, MAX(0.00000001, (1/(1+EXP(-(INDEX(係数表!G:G,7) + $B431))))*(EXP(INDEX(係数表!H:H,7) + INDEX(係数表!I:I,7)*LN(INDEX(出力表!C:C,7)+1)))), MAX(0.00000001, (1-(1/(1+EXP(-(INDEX(係数表!G:G,7) + $B431)))))*(EXP(INDEX(係数表!H:H,7) + INDEX(係数表!I:I,7)*LN(INDEX(出力表!C:C,7)+1)))))))</f>
        <v>56.246128105856073</v>
      </c>
      <c r="T431" t="e">
        <f>MIN(100, MAX(0, (100*(INDEX(出力表!D:D,7))/(EXP(INDEX(係数表!B:B,7) + $C431) + (INDEX(出力表!D:D,7)))) + (乱数表!$S431*(Settings!B12/(((INDEX(出力表!D:D,7))+1)^INDEX(係数表!E:E,7)*INDEX(係数表!F:F,7))))))</f>
        <v>#VALUE!</v>
      </c>
      <c r="U431" t="e">
        <f>MIN(100, MAX(0, (INDEX(出力表!D:D,7))*S431/MAX(T431, Settings!B3)))</f>
        <v>#VALUE!</v>
      </c>
      <c r="V431">
        <f>MIN(100, MAX(0, 100*BETAINV(乱数表!$H431, MAX(0.00000001, (1/(1+EXP(-(INDEX(係数表!G:G,8) + $B431))))*(EXP(INDEX(係数表!H:H,8) + INDEX(係数表!I:I,8)*LN(INDEX(出力表!C:C,8)+1)))), MAX(0.00000001, (1-(1/(1+EXP(-(INDEX(係数表!G:G,8) + $B431)))))*(EXP(INDEX(係数表!H:H,8) + INDEX(係数表!I:I,8)*LN(INDEX(出力表!C:C,8)+1)))))))</f>
        <v>63.066460904510855</v>
      </c>
      <c r="W431" t="e">
        <f>MIN(100, MAX(0, (100*(INDEX(出力表!D:D,8))/(EXP(INDEX(係数表!B:B,8) + $C431) + (INDEX(出力表!D:D,8)))) + (乱数表!$T431*(Settings!B12/(((INDEX(出力表!D:D,8))+1)^INDEX(係数表!E:E,8)*INDEX(係数表!F:F,8))))))</f>
        <v>#VALUE!</v>
      </c>
      <c r="X431" t="e">
        <f>MIN(100, MAX(0, (INDEX(出力表!D:D,8))*V431/MAX(W431, Settings!B3)))</f>
        <v>#VALUE!</v>
      </c>
      <c r="Y431">
        <f>MIN(100, MAX(0, 100*BETAINV(乱数表!$I431, MAX(0.00000001, (1/(1+EXP(-(INDEX(係数表!G:G,9) + $B431))))*(EXP(INDEX(係数表!H:H,9) + INDEX(係数表!I:I,9)*LN(INDEX(出力表!C:C,9)+1)))), MAX(0.00000001, (1-(1/(1+EXP(-(INDEX(係数表!G:G,9) + $B431)))))*(EXP(INDEX(係数表!H:H,9) + INDEX(係数表!I:I,9)*LN(INDEX(出力表!C:C,9)+1)))))))</f>
        <v>84.724680689824098</v>
      </c>
      <c r="Z431" t="e">
        <f>MIN(100, MAX(0, (100*(INDEX(出力表!D:D,9))/(EXP(INDEX(係数表!B:B,9) + $C431) + (INDEX(出力表!D:D,9)))) + (乱数表!$U431*(Settings!B12/(((INDEX(出力表!D:D,9))+1)^INDEX(係数表!E:E,9)*INDEX(係数表!F:F,9))))))</f>
        <v>#VALUE!</v>
      </c>
      <c r="AA431" t="e">
        <f>MIN(100, MAX(0, (INDEX(出力表!D:D,9))*Y431/MAX(Z431, Settings!B3)))</f>
        <v>#VALUE!</v>
      </c>
      <c r="AB431">
        <f>MIN(100, MAX(0, 100*BETAINV(乱数表!$J431, MAX(0.00000001, (1/(1+EXP(-(INDEX(係数表!G:G,10) + $B431))))*(EXP(INDEX(係数表!H:H,10) + INDEX(係数表!I:I,10)*LN(INDEX(出力表!C:C,10)+1)))), MAX(0.00000001, (1-(1/(1+EXP(-(INDEX(係数表!G:G,10) + $B431)))))*(EXP(INDEX(係数表!H:H,10) + INDEX(係数表!I:I,10)*LN(INDEX(出力表!C:C,10)+1)))))))</f>
        <v>47.545155355061574</v>
      </c>
      <c r="AC431" t="e">
        <f>MIN(100, MAX(0, (100*(INDEX(出力表!D:D,10))/(EXP(INDEX(係数表!B:B,10) + $C431) + (INDEX(出力表!D:D,10)))) + (乱数表!$V431*(Settings!B12/(((INDEX(出力表!D:D,10))+1)^INDEX(係数表!E:E,10)*INDEX(係数表!F:F,10))))))</f>
        <v>#VALUE!</v>
      </c>
      <c r="AD431" t="e">
        <f>MIN(100, MAX(0, (INDEX(出力表!D:D,10))*AB431/MAX(AC431, Settings!B3)))</f>
        <v>#VALUE!</v>
      </c>
      <c r="AE431">
        <f>MIN(100, MAX(0, 100*BETAINV(乱数表!$K431, MAX(0.00000001, (1/(1+EXP(-(INDEX(係数表!G:G,11) + $B431))))*(EXP(INDEX(係数表!H:H,11) + INDEX(係数表!I:I,11)*LN(INDEX(出力表!C:C,11)+1)))), MAX(0.00000001, (1-(1/(1+EXP(-(INDEX(係数表!G:G,11) + $B431)))))*(EXP(INDEX(係数表!H:H,11) + INDEX(係数表!I:I,11)*LN(INDEX(出力表!C:C,11)+1)))))))</f>
        <v>90.022087076598865</v>
      </c>
      <c r="AF431" t="e">
        <f>MIN(100, MAX(0, (100*(INDEX(出力表!D:D,11))/(EXP(INDEX(係数表!B:B,11) + $C431) + (INDEX(出力表!D:D,11)))) + (乱数表!$W431*(Settings!B12/(((INDEX(出力表!D:D,11))+1)^INDEX(係数表!E:E,11)*INDEX(係数表!F:F,11))))))</f>
        <v>#VALUE!</v>
      </c>
      <c r="AG431" t="e">
        <f>MIN(100, MAX(0, (INDEX(出力表!D:D,11))*AE431/MAX(AF431, Settings!B3)))</f>
        <v>#VALUE!</v>
      </c>
      <c r="AH431">
        <f>MIN(100, MAX(0, 100*BETAINV(乱数表!$L431, MAX(0.00000001, (1/(1+EXP(-(INDEX(係数表!G:G,12) + $B431))))*(EXP(INDEX(係数表!H:H,12) + INDEX(係数表!I:I,12)*LN(INDEX(出力表!C:C,12)+1)))), MAX(0.00000001, (1-(1/(1+EXP(-(INDEX(係数表!G:G,12) + $B431)))))*(EXP(INDEX(係数表!H:H,12) + INDEX(係数表!I:I,12)*LN(INDEX(出力表!C:C,12)+1)))))))</f>
        <v>94.862759023052348</v>
      </c>
      <c r="AI431" t="e">
        <f>MIN(100, MAX(0, (100*(INDEX(出力表!D:D,12))/(EXP(INDEX(係数表!B:B,12) + $C431) + (INDEX(出力表!D:D,12)))) + (乱数表!$X431*(Settings!B12/(((INDEX(出力表!D:D,12))+1)^INDEX(係数表!E:E,12)*INDEX(係数表!F:F,12))))))</f>
        <v>#VALUE!</v>
      </c>
      <c r="AJ431" t="e">
        <f>MIN(100, MAX(0, (INDEX(出力表!D:D,12))*AH431/MAX(AI431, Settings!B3)))</f>
        <v>#VALUE!</v>
      </c>
      <c r="AK431">
        <f>MIN(100, MAX(0, 100*BETAINV(乱数表!$M431, MAX(0.00000001, (1/(1+EXP(-(INDEX(係数表!G:G,13) + $B431))))*(EXP(INDEX(係数表!H:H,13) + INDEX(係数表!I:I,13)*LN(INDEX(出力表!C:C,13)+1)))), MAX(0.00000001, (1-(1/(1+EXP(-(INDEX(係数表!G:G,13) + $B431)))))*(EXP(INDEX(係数表!H:H,13) + INDEX(係数表!I:I,13)*LN(INDEX(出力表!C:C,13)+1)))))))</f>
        <v>93.046603013461507</v>
      </c>
      <c r="AL431" t="e">
        <f>MIN(100, MAX(0, (100*(INDEX(出力表!D:D,13))/(EXP(INDEX(係数表!B:B,13) + $C431) + (INDEX(出力表!D:D,13)))) + (乱数表!$Y431*(Settings!B12/(((INDEX(出力表!D:D,13))+1)^INDEX(係数表!E:E,13)*INDEX(係数表!F:F,13))))))</f>
        <v>#VALUE!</v>
      </c>
      <c r="AM431" t="e">
        <f>MIN(100, MAX(0, (INDEX(出力表!D:D,13))*AK431/MAX(AL431, Settings!B3)))</f>
        <v>#VALUE!</v>
      </c>
      <c r="AN431">
        <f>IF(ISNUMBER(F431), INDEX(出力表!B:B,2)*F431, 0)+IF(ISNUMBER(I431), INDEX(出力表!B:B,3)*I431, 0)+IF(ISNUMBER(L431), INDEX(出力表!B:B,4)*L431, 0)+IF(ISNUMBER(O431), INDEX(出力表!B:B,5)*O431, 0)+IF(ISNUMBER(R431), INDEX(出力表!B:B,6)*R431, 0)+IF(ISNUMBER(U431), INDEX(出力表!B:B,7)*U431, 0)+IF(ISNUMBER(X431), INDEX(出力表!B:B,8)*X431, 0)+IF(ISNUMBER(AA431), INDEX(出力表!B:B,9)*AA431, 0)+IF(ISNUMBER(AD431), INDEX(出力表!B:B,10)*AD431, 0)+IF(ISNUMBER(AG431), INDEX(出力表!B:B,11)*AG431, 0)+IF(ISNUMBER(AJ431), INDEX(出力表!B:B,12)*AJ431, 0)+IF(ISNUMBER(AM431), INDEX(出力表!B:B,13)*AM431, 0)</f>
        <v>0</v>
      </c>
      <c r="AO431">
        <f>IF(ISNUMBER(F431), INDEX(出力表!B:B,2), 0)+IF(ISNUMBER(I431), INDEX(出力表!B:B,3), 0)+IF(ISNUMBER(L431), INDEX(出力表!B:B,4), 0)+IF(ISNUMBER(O431), INDEX(出力表!B:B,5), 0)+IF(ISNUMBER(R431), INDEX(出力表!B:B,6), 0)+IF(ISNUMBER(U431), INDEX(出力表!B:B,7), 0)+IF(ISNUMBER(X431), INDEX(出力表!B:B,8), 0)+IF(ISNUMBER(AA431), INDEX(出力表!B:B,9), 0)+IF(ISNUMBER(AD431), INDEX(出力表!B:B,10), 0)+IF(ISNUMBER(AG431), INDEX(出力表!B:B,11), 0)+IF(ISNUMBER(AJ431), INDEX(出力表!B:B,12), 0)+IF(ISNUMBER(AM431), INDEX(出力表!B:B,13), 0)</f>
        <v>0</v>
      </c>
      <c r="AP431" t="str">
        <f t="shared" si="6"/>
        <v/>
      </c>
    </row>
    <row r="432" spans="1:42" x14ac:dyDescent="0.2">
      <c r="A432">
        <v>431</v>
      </c>
      <c r="B432">
        <f>IF(UPPER(Settings!B4)="TRUE", 乱数表!$Z432*Settings!B10, 0)</f>
        <v>0.16574465208839448</v>
      </c>
      <c r="C432">
        <f>IF(UPPER(Settings!B4)="TRUE", 乱数表!$AA432*Settings!B11, 0)</f>
        <v>6.869128182803852E-2</v>
      </c>
      <c r="D432">
        <f>MIN(100, MAX(0, 100*BETAINV(乱数表!$B432, MAX(0.00000001, (1/(1+EXP(-(INDEX(係数表!G:G,2) + $B432))))*(EXP(INDEX(係数表!H:H,2) + INDEX(係数表!I:I,2)*LN(INDEX(出力表!C:C,2)+1)))), MAX(0.00000001, (1-(1/(1+EXP(-(INDEX(係数表!G:G,2) + $B432)))))*(EXP(INDEX(係数表!H:H,2) + INDEX(係数表!I:I,2)*LN(INDEX(出力表!C:C,2)+1)))))))</f>
        <v>99.994419869816198</v>
      </c>
      <c r="E432" t="e">
        <f>MIN(100, MAX(0, (100*(INDEX(出力表!D:D,2))/(EXP(INDEX(係数表!B:B,2) + $C432) + (INDEX(出力表!D:D,2)))) + (乱数表!$N432*(Settings!B12/(((INDEX(出力表!D:D,2))+1)^INDEX(係数表!E:E,2)*INDEX(係数表!F:F,2))))))</f>
        <v>#VALUE!</v>
      </c>
      <c r="F432" t="e">
        <f>MIN(100, MAX(0, (INDEX(出力表!D:D,2))*D432/MAX(E432, Settings!B3)))</f>
        <v>#VALUE!</v>
      </c>
      <c r="G432">
        <f>MIN(100, MAX(0, 100*BETAINV(乱数表!$C432, MAX(0.00000001, (1/(1+EXP(-(INDEX(係数表!G:G,3) + $B432))))*(EXP(INDEX(係数表!H:H,3) + INDEX(係数表!I:I,3)*LN(INDEX(出力表!C:C,3)+1)))), MAX(0.00000001, (1-(1/(1+EXP(-(INDEX(係数表!G:G,3) + $B432)))))*(EXP(INDEX(係数表!H:H,3) + INDEX(係数表!I:I,3)*LN(INDEX(出力表!C:C,3)+1)))))))</f>
        <v>99.564085981926652</v>
      </c>
      <c r="H432" t="e">
        <f>MIN(100, MAX(0, (100*(INDEX(出力表!D:D,3))/(EXP(INDEX(係数表!B:B,3) + $C432) + (INDEX(出力表!D:D,3)))) + (乱数表!$O432*(Settings!B12/(((INDEX(出力表!D:D,3))+1)^INDEX(係数表!E:E,3)*INDEX(係数表!F:F,3))))))</f>
        <v>#VALUE!</v>
      </c>
      <c r="I432" t="e">
        <f>MIN(100, MAX(0, (INDEX(出力表!D:D,3))*G432/MAX(H432, Settings!B3)))</f>
        <v>#VALUE!</v>
      </c>
      <c r="J432">
        <f>MIN(100, MAX(0, 100*BETAINV(乱数表!$D432, MAX(0.00000001, (1/(1+EXP(-(INDEX(係数表!G:G,4) + $B432))))*(EXP(INDEX(係数表!H:H,4) + INDEX(係数表!I:I,4)*LN(INDEX(出力表!C:C,4)+1)))), MAX(0.00000001, (1-(1/(1+EXP(-(INDEX(係数表!G:G,4) + $B432)))))*(EXP(INDEX(係数表!H:H,4) + INDEX(係数表!I:I,4)*LN(INDEX(出力表!C:C,4)+1)))))))</f>
        <v>99.060567811813002</v>
      </c>
      <c r="K432" t="e">
        <f>MIN(100, MAX(0, (100*(INDEX(出力表!D:D,4))/(EXP(INDEX(係数表!B:B,4) + $C432) + (INDEX(出力表!D:D,4)))) + (乱数表!$P432*(Settings!B12/(((INDEX(出力表!D:D,4))+1)^INDEX(係数表!E:E,4)*INDEX(係数表!F:F,4))))))</f>
        <v>#VALUE!</v>
      </c>
      <c r="L432" t="e">
        <f>MIN(100, MAX(0, (INDEX(出力表!D:D,4))*J432/MAX(K432, Settings!B3)))</f>
        <v>#VALUE!</v>
      </c>
      <c r="M432">
        <f>MIN(100, MAX(0, 100*BETAINV(乱数表!$E432, MAX(0.00000001, (1/(1+EXP(-(INDEX(係数表!G:G,5) + $B432))))*(EXP(INDEX(係数表!H:H,5) + INDEX(係数表!I:I,5)*LN(INDEX(出力表!C:C,5)+1)))), MAX(0.00000001, (1-(1/(1+EXP(-(INDEX(係数表!G:G,5) + $B432)))))*(EXP(INDEX(係数表!H:H,5) + INDEX(係数表!I:I,5)*LN(INDEX(出力表!C:C,5)+1)))))))</f>
        <v>89.374140335899639</v>
      </c>
      <c r="N432" t="e">
        <f>MIN(100, MAX(0, (100*(INDEX(出力表!D:D,5))/(EXP(INDEX(係数表!B:B,5) + $C432) + (INDEX(出力表!D:D,5)))) + (乱数表!$Q432*(Settings!B12/(((INDEX(出力表!D:D,5))+1)^INDEX(係数表!E:E,5)*INDEX(係数表!F:F,5))))))</f>
        <v>#VALUE!</v>
      </c>
      <c r="O432" t="e">
        <f>MIN(100, MAX(0, (INDEX(出力表!D:D,5))*M432/MAX(N432, Settings!B3)))</f>
        <v>#VALUE!</v>
      </c>
      <c r="P432">
        <f>MIN(100, MAX(0, 100*BETAINV(乱数表!$F432, MAX(0.00000001, (1/(1+EXP(-(INDEX(係数表!G:G,6) + $B432))))*(EXP(INDEX(係数表!H:H,6) + INDEX(係数表!I:I,6)*LN(INDEX(出力表!C:C,6)+1)))), MAX(0.00000001, (1-(1/(1+EXP(-(INDEX(係数表!G:G,6) + $B432)))))*(EXP(INDEX(係数表!H:H,6) + INDEX(係数表!I:I,6)*LN(INDEX(出力表!C:C,6)+1)))))))</f>
        <v>89.220764606574889</v>
      </c>
      <c r="Q432" t="e">
        <f>MIN(100, MAX(0, (100*(INDEX(出力表!D:D,6))/(EXP(INDEX(係数表!B:B,6) + $C432) + (INDEX(出力表!D:D,6)))) + (乱数表!$R432*(Settings!B12/(((INDEX(出力表!D:D,6))+1)^INDEX(係数表!E:E,6)*INDEX(係数表!F:F,6))))))</f>
        <v>#VALUE!</v>
      </c>
      <c r="R432" t="e">
        <f>MIN(100, MAX(0, (INDEX(出力表!D:D,6))*P432/MAX(Q432, Settings!B3)))</f>
        <v>#VALUE!</v>
      </c>
      <c r="S432">
        <f>MIN(100, MAX(0, 100*BETAINV(乱数表!$G432, MAX(0.00000001, (1/(1+EXP(-(INDEX(係数表!G:G,7) + $B432))))*(EXP(INDEX(係数表!H:H,7) + INDEX(係数表!I:I,7)*LN(INDEX(出力表!C:C,7)+1)))), MAX(0.00000001, (1-(1/(1+EXP(-(INDEX(係数表!G:G,7) + $B432)))))*(EXP(INDEX(係数表!H:H,7) + INDEX(係数表!I:I,7)*LN(INDEX(出力表!C:C,7)+1)))))))</f>
        <v>97.345832484949185</v>
      </c>
      <c r="T432" t="e">
        <f>MIN(100, MAX(0, (100*(INDEX(出力表!D:D,7))/(EXP(INDEX(係数表!B:B,7) + $C432) + (INDEX(出力表!D:D,7)))) + (乱数表!$S432*(Settings!B12/(((INDEX(出力表!D:D,7))+1)^INDEX(係数表!E:E,7)*INDEX(係数表!F:F,7))))))</f>
        <v>#VALUE!</v>
      </c>
      <c r="U432" t="e">
        <f>MIN(100, MAX(0, (INDEX(出力表!D:D,7))*S432/MAX(T432, Settings!B3)))</f>
        <v>#VALUE!</v>
      </c>
      <c r="V432">
        <f>MIN(100, MAX(0, 100*BETAINV(乱数表!$H432, MAX(0.00000001, (1/(1+EXP(-(INDEX(係数表!G:G,8) + $B432))))*(EXP(INDEX(係数表!H:H,8) + INDEX(係数表!I:I,8)*LN(INDEX(出力表!C:C,8)+1)))), MAX(0.00000001, (1-(1/(1+EXP(-(INDEX(係数表!G:G,8) + $B432)))))*(EXP(INDEX(係数表!H:H,8) + INDEX(係数表!I:I,8)*LN(INDEX(出力表!C:C,8)+1)))))))</f>
        <v>95.975429401744933</v>
      </c>
      <c r="W432" t="e">
        <f>MIN(100, MAX(0, (100*(INDEX(出力表!D:D,8))/(EXP(INDEX(係数表!B:B,8) + $C432) + (INDEX(出力表!D:D,8)))) + (乱数表!$T432*(Settings!B12/(((INDEX(出力表!D:D,8))+1)^INDEX(係数表!E:E,8)*INDEX(係数表!F:F,8))))))</f>
        <v>#VALUE!</v>
      </c>
      <c r="X432" t="e">
        <f>MIN(100, MAX(0, (INDEX(出力表!D:D,8))*V432/MAX(W432, Settings!B3)))</f>
        <v>#VALUE!</v>
      </c>
      <c r="Y432">
        <f>MIN(100, MAX(0, 100*BETAINV(乱数表!$I432, MAX(0.00000001, (1/(1+EXP(-(INDEX(係数表!G:G,9) + $B432))))*(EXP(INDEX(係数表!H:H,9) + INDEX(係数表!I:I,9)*LN(INDEX(出力表!C:C,9)+1)))), MAX(0.00000001, (1-(1/(1+EXP(-(INDEX(係数表!G:G,9) + $B432)))))*(EXP(INDEX(係数表!H:H,9) + INDEX(係数表!I:I,9)*LN(INDEX(出力表!C:C,9)+1)))))))</f>
        <v>81.692971008594483</v>
      </c>
      <c r="Z432" t="e">
        <f>MIN(100, MAX(0, (100*(INDEX(出力表!D:D,9))/(EXP(INDEX(係数表!B:B,9) + $C432) + (INDEX(出力表!D:D,9)))) + (乱数表!$U432*(Settings!B12/(((INDEX(出力表!D:D,9))+1)^INDEX(係数表!E:E,9)*INDEX(係数表!F:F,9))))))</f>
        <v>#VALUE!</v>
      </c>
      <c r="AA432" t="e">
        <f>MIN(100, MAX(0, (INDEX(出力表!D:D,9))*Y432/MAX(Z432, Settings!B3)))</f>
        <v>#VALUE!</v>
      </c>
      <c r="AB432">
        <f>MIN(100, MAX(0, 100*BETAINV(乱数表!$J432, MAX(0.00000001, (1/(1+EXP(-(INDEX(係数表!G:G,10) + $B432))))*(EXP(INDEX(係数表!H:H,10) + INDEX(係数表!I:I,10)*LN(INDEX(出力表!C:C,10)+1)))), MAX(0.00000001, (1-(1/(1+EXP(-(INDEX(係数表!G:G,10) + $B432)))))*(EXP(INDEX(係数表!H:H,10) + INDEX(係数表!I:I,10)*LN(INDEX(出力表!C:C,10)+1)))))))</f>
        <v>68.397546318515865</v>
      </c>
      <c r="AC432" t="e">
        <f>MIN(100, MAX(0, (100*(INDEX(出力表!D:D,10))/(EXP(INDEX(係数表!B:B,10) + $C432) + (INDEX(出力表!D:D,10)))) + (乱数表!$V432*(Settings!B12/(((INDEX(出力表!D:D,10))+1)^INDEX(係数表!E:E,10)*INDEX(係数表!F:F,10))))))</f>
        <v>#VALUE!</v>
      </c>
      <c r="AD432" t="e">
        <f>MIN(100, MAX(0, (INDEX(出力表!D:D,10))*AB432/MAX(AC432, Settings!B3)))</f>
        <v>#VALUE!</v>
      </c>
      <c r="AE432">
        <f>MIN(100, MAX(0, 100*BETAINV(乱数表!$K432, MAX(0.00000001, (1/(1+EXP(-(INDEX(係数表!G:G,11) + $B432))))*(EXP(INDEX(係数表!H:H,11) + INDEX(係数表!I:I,11)*LN(INDEX(出力表!C:C,11)+1)))), MAX(0.00000001, (1-(1/(1+EXP(-(INDEX(係数表!G:G,11) + $B432)))))*(EXP(INDEX(係数表!H:H,11) + INDEX(係数表!I:I,11)*LN(INDEX(出力表!C:C,11)+1)))))))</f>
        <v>87.442984513691158</v>
      </c>
      <c r="AF432" t="e">
        <f>MIN(100, MAX(0, (100*(INDEX(出力表!D:D,11))/(EXP(INDEX(係数表!B:B,11) + $C432) + (INDEX(出力表!D:D,11)))) + (乱数表!$W432*(Settings!B12/(((INDEX(出力表!D:D,11))+1)^INDEX(係数表!E:E,11)*INDEX(係数表!F:F,11))))))</f>
        <v>#VALUE!</v>
      </c>
      <c r="AG432" t="e">
        <f>MIN(100, MAX(0, (INDEX(出力表!D:D,11))*AE432/MAX(AF432, Settings!B3)))</f>
        <v>#VALUE!</v>
      </c>
      <c r="AH432">
        <f>MIN(100, MAX(0, 100*BETAINV(乱数表!$L432, MAX(0.00000001, (1/(1+EXP(-(INDEX(係数表!G:G,12) + $B432))))*(EXP(INDEX(係数表!H:H,12) + INDEX(係数表!I:I,12)*LN(INDEX(出力表!C:C,12)+1)))), MAX(0.00000001, (1-(1/(1+EXP(-(INDEX(係数表!G:G,12) + $B432)))))*(EXP(INDEX(係数表!H:H,12) + INDEX(係数表!I:I,12)*LN(INDEX(出力表!C:C,12)+1)))))))</f>
        <v>95.539230212692516</v>
      </c>
      <c r="AI432" t="e">
        <f>MIN(100, MAX(0, (100*(INDEX(出力表!D:D,12))/(EXP(INDEX(係数表!B:B,12) + $C432) + (INDEX(出力表!D:D,12)))) + (乱数表!$X432*(Settings!B12/(((INDEX(出力表!D:D,12))+1)^INDEX(係数表!E:E,12)*INDEX(係数表!F:F,12))))))</f>
        <v>#VALUE!</v>
      </c>
      <c r="AJ432" t="e">
        <f>MIN(100, MAX(0, (INDEX(出力表!D:D,12))*AH432/MAX(AI432, Settings!B3)))</f>
        <v>#VALUE!</v>
      </c>
      <c r="AK432">
        <f>MIN(100, MAX(0, 100*BETAINV(乱数表!$M432, MAX(0.00000001, (1/(1+EXP(-(INDEX(係数表!G:G,13) + $B432))))*(EXP(INDEX(係数表!H:H,13) + INDEX(係数表!I:I,13)*LN(INDEX(出力表!C:C,13)+1)))), MAX(0.00000001, (1-(1/(1+EXP(-(INDEX(係数表!G:G,13) + $B432)))))*(EXP(INDEX(係数表!H:H,13) + INDEX(係数表!I:I,13)*LN(INDEX(出力表!C:C,13)+1)))))))</f>
        <v>67.205738385437115</v>
      </c>
      <c r="AL432" t="e">
        <f>MIN(100, MAX(0, (100*(INDEX(出力表!D:D,13))/(EXP(INDEX(係数表!B:B,13) + $C432) + (INDEX(出力表!D:D,13)))) + (乱数表!$Y432*(Settings!B12/(((INDEX(出力表!D:D,13))+1)^INDEX(係数表!E:E,13)*INDEX(係数表!F:F,13))))))</f>
        <v>#VALUE!</v>
      </c>
      <c r="AM432" t="e">
        <f>MIN(100, MAX(0, (INDEX(出力表!D:D,13))*AK432/MAX(AL432, Settings!B3)))</f>
        <v>#VALUE!</v>
      </c>
      <c r="AN432">
        <f>IF(ISNUMBER(F432), INDEX(出力表!B:B,2)*F432, 0)+IF(ISNUMBER(I432), INDEX(出力表!B:B,3)*I432, 0)+IF(ISNUMBER(L432), INDEX(出力表!B:B,4)*L432, 0)+IF(ISNUMBER(O432), INDEX(出力表!B:B,5)*O432, 0)+IF(ISNUMBER(R432), INDEX(出力表!B:B,6)*R432, 0)+IF(ISNUMBER(U432), INDEX(出力表!B:B,7)*U432, 0)+IF(ISNUMBER(X432), INDEX(出力表!B:B,8)*X432, 0)+IF(ISNUMBER(AA432), INDEX(出力表!B:B,9)*AA432, 0)+IF(ISNUMBER(AD432), INDEX(出力表!B:B,10)*AD432, 0)+IF(ISNUMBER(AG432), INDEX(出力表!B:B,11)*AG432, 0)+IF(ISNUMBER(AJ432), INDEX(出力表!B:B,12)*AJ432, 0)+IF(ISNUMBER(AM432), INDEX(出力表!B:B,13)*AM432, 0)</f>
        <v>0</v>
      </c>
      <c r="AO432">
        <f>IF(ISNUMBER(F432), INDEX(出力表!B:B,2), 0)+IF(ISNUMBER(I432), INDEX(出力表!B:B,3), 0)+IF(ISNUMBER(L432), INDEX(出力表!B:B,4), 0)+IF(ISNUMBER(O432), INDEX(出力表!B:B,5), 0)+IF(ISNUMBER(R432), INDEX(出力表!B:B,6), 0)+IF(ISNUMBER(U432), INDEX(出力表!B:B,7), 0)+IF(ISNUMBER(X432), INDEX(出力表!B:B,8), 0)+IF(ISNUMBER(AA432), INDEX(出力表!B:B,9), 0)+IF(ISNUMBER(AD432), INDEX(出力表!B:B,10), 0)+IF(ISNUMBER(AG432), INDEX(出力表!B:B,11), 0)+IF(ISNUMBER(AJ432), INDEX(出力表!B:B,12), 0)+IF(ISNUMBER(AM432), INDEX(出力表!B:B,13), 0)</f>
        <v>0</v>
      </c>
      <c r="AP432" t="str">
        <f t="shared" si="6"/>
        <v/>
      </c>
    </row>
    <row r="433" spans="1:42" x14ac:dyDescent="0.2">
      <c r="A433">
        <v>432</v>
      </c>
      <c r="B433">
        <f>IF(UPPER(Settings!B4)="TRUE", 乱数表!$Z433*Settings!B10, 0)</f>
        <v>6.0071229329009511E-4</v>
      </c>
      <c r="C433">
        <f>IF(UPPER(Settings!B4)="TRUE", 乱数表!$AA433*Settings!B11, 0)</f>
        <v>0.11316638227197491</v>
      </c>
      <c r="D433">
        <f>MIN(100, MAX(0, 100*BETAINV(乱数表!$B433, MAX(0.00000001, (1/(1+EXP(-(INDEX(係数表!G:G,2) + $B433))))*(EXP(INDEX(係数表!H:H,2) + INDEX(係数表!I:I,2)*LN(INDEX(出力表!C:C,2)+1)))), MAX(0.00000001, (1-(1/(1+EXP(-(INDEX(係数表!G:G,2) + $B433)))))*(EXP(INDEX(係数表!H:H,2) + INDEX(係数表!I:I,2)*LN(INDEX(出力表!C:C,2)+1)))))))</f>
        <v>96.825975669378565</v>
      </c>
      <c r="E433" t="e">
        <f>MIN(100, MAX(0, (100*(INDEX(出力表!D:D,2))/(EXP(INDEX(係数表!B:B,2) + $C433) + (INDEX(出力表!D:D,2)))) + (乱数表!$N433*(Settings!B12/(((INDEX(出力表!D:D,2))+1)^INDEX(係数表!E:E,2)*INDEX(係数表!F:F,2))))))</f>
        <v>#VALUE!</v>
      </c>
      <c r="F433" t="e">
        <f>MIN(100, MAX(0, (INDEX(出力表!D:D,2))*D433/MAX(E433, Settings!B3)))</f>
        <v>#VALUE!</v>
      </c>
      <c r="G433">
        <f>MIN(100, MAX(0, 100*BETAINV(乱数表!$C433, MAX(0.00000001, (1/(1+EXP(-(INDEX(係数表!G:G,3) + $B433))))*(EXP(INDEX(係数表!H:H,3) + INDEX(係数表!I:I,3)*LN(INDEX(出力表!C:C,3)+1)))), MAX(0.00000001, (1-(1/(1+EXP(-(INDEX(係数表!G:G,3) + $B433)))))*(EXP(INDEX(係数表!H:H,3) + INDEX(係数表!I:I,3)*LN(INDEX(出力表!C:C,3)+1)))))))</f>
        <v>83.393677708111909</v>
      </c>
      <c r="H433" t="e">
        <f>MIN(100, MAX(0, (100*(INDEX(出力表!D:D,3))/(EXP(INDEX(係数表!B:B,3) + $C433) + (INDEX(出力表!D:D,3)))) + (乱数表!$O433*(Settings!B12/(((INDEX(出力表!D:D,3))+1)^INDEX(係数表!E:E,3)*INDEX(係数表!F:F,3))))))</f>
        <v>#VALUE!</v>
      </c>
      <c r="I433" t="e">
        <f>MIN(100, MAX(0, (INDEX(出力表!D:D,3))*G433/MAX(H433, Settings!B3)))</f>
        <v>#VALUE!</v>
      </c>
      <c r="J433">
        <f>MIN(100, MAX(0, 100*BETAINV(乱数表!$D433, MAX(0.00000001, (1/(1+EXP(-(INDEX(係数表!G:G,4) + $B433))))*(EXP(INDEX(係数表!H:H,4) + INDEX(係数表!I:I,4)*LN(INDEX(出力表!C:C,4)+1)))), MAX(0.00000001, (1-(1/(1+EXP(-(INDEX(係数表!G:G,4) + $B433)))))*(EXP(INDEX(係数表!H:H,4) + INDEX(係数表!I:I,4)*LN(INDEX(出力表!C:C,4)+1)))))))</f>
        <v>88.267461711756582</v>
      </c>
      <c r="K433" t="e">
        <f>MIN(100, MAX(0, (100*(INDEX(出力表!D:D,4))/(EXP(INDEX(係数表!B:B,4) + $C433) + (INDEX(出力表!D:D,4)))) + (乱数表!$P433*(Settings!B12/(((INDEX(出力表!D:D,4))+1)^INDEX(係数表!E:E,4)*INDEX(係数表!F:F,4))))))</f>
        <v>#VALUE!</v>
      </c>
      <c r="L433" t="e">
        <f>MIN(100, MAX(0, (INDEX(出力表!D:D,4))*J433/MAX(K433, Settings!B3)))</f>
        <v>#VALUE!</v>
      </c>
      <c r="M433">
        <f>MIN(100, MAX(0, 100*BETAINV(乱数表!$E433, MAX(0.00000001, (1/(1+EXP(-(INDEX(係数表!G:G,5) + $B433))))*(EXP(INDEX(係数表!H:H,5) + INDEX(係数表!I:I,5)*LN(INDEX(出力表!C:C,5)+1)))), MAX(0.00000001, (1-(1/(1+EXP(-(INDEX(係数表!G:G,5) + $B433)))))*(EXP(INDEX(係数表!H:H,5) + INDEX(係数表!I:I,5)*LN(INDEX(出力表!C:C,5)+1)))))))</f>
        <v>89.104018205835999</v>
      </c>
      <c r="N433" t="e">
        <f>MIN(100, MAX(0, (100*(INDEX(出力表!D:D,5))/(EXP(INDEX(係数表!B:B,5) + $C433) + (INDEX(出力表!D:D,5)))) + (乱数表!$Q433*(Settings!B12/(((INDEX(出力表!D:D,5))+1)^INDEX(係数表!E:E,5)*INDEX(係数表!F:F,5))))))</f>
        <v>#VALUE!</v>
      </c>
      <c r="O433" t="e">
        <f>MIN(100, MAX(0, (INDEX(出力表!D:D,5))*M433/MAX(N433, Settings!B3)))</f>
        <v>#VALUE!</v>
      </c>
      <c r="P433">
        <f>MIN(100, MAX(0, 100*BETAINV(乱数表!$F433, MAX(0.00000001, (1/(1+EXP(-(INDEX(係数表!G:G,6) + $B433))))*(EXP(INDEX(係数表!H:H,6) + INDEX(係数表!I:I,6)*LN(INDEX(出力表!C:C,6)+1)))), MAX(0.00000001, (1-(1/(1+EXP(-(INDEX(係数表!G:G,6) + $B433)))))*(EXP(INDEX(係数表!H:H,6) + INDEX(係数表!I:I,6)*LN(INDEX(出力表!C:C,6)+1)))))))</f>
        <v>45.741314711646744</v>
      </c>
      <c r="Q433" t="e">
        <f>MIN(100, MAX(0, (100*(INDEX(出力表!D:D,6))/(EXP(INDEX(係数表!B:B,6) + $C433) + (INDEX(出力表!D:D,6)))) + (乱数表!$R433*(Settings!B12/(((INDEX(出力表!D:D,6))+1)^INDEX(係数表!E:E,6)*INDEX(係数表!F:F,6))))))</f>
        <v>#VALUE!</v>
      </c>
      <c r="R433" t="e">
        <f>MIN(100, MAX(0, (INDEX(出力表!D:D,6))*P433/MAX(Q433, Settings!B3)))</f>
        <v>#VALUE!</v>
      </c>
      <c r="S433">
        <f>MIN(100, MAX(0, 100*BETAINV(乱数表!$G433, MAX(0.00000001, (1/(1+EXP(-(INDEX(係数表!G:G,7) + $B433))))*(EXP(INDEX(係数表!H:H,7) + INDEX(係数表!I:I,7)*LN(INDEX(出力表!C:C,7)+1)))), MAX(0.00000001, (1-(1/(1+EXP(-(INDEX(係数表!G:G,7) + $B433)))))*(EXP(INDEX(係数表!H:H,7) + INDEX(係数表!I:I,7)*LN(INDEX(出力表!C:C,7)+1)))))))</f>
        <v>98.473412678713345</v>
      </c>
      <c r="T433" t="e">
        <f>MIN(100, MAX(0, (100*(INDEX(出力表!D:D,7))/(EXP(INDEX(係数表!B:B,7) + $C433) + (INDEX(出力表!D:D,7)))) + (乱数表!$S433*(Settings!B12/(((INDEX(出力表!D:D,7))+1)^INDEX(係数表!E:E,7)*INDEX(係数表!F:F,7))))))</f>
        <v>#VALUE!</v>
      </c>
      <c r="U433" t="e">
        <f>MIN(100, MAX(0, (INDEX(出力表!D:D,7))*S433/MAX(T433, Settings!B3)))</f>
        <v>#VALUE!</v>
      </c>
      <c r="V433">
        <f>MIN(100, MAX(0, 100*BETAINV(乱数表!$H433, MAX(0.00000001, (1/(1+EXP(-(INDEX(係数表!G:G,8) + $B433))))*(EXP(INDEX(係数表!H:H,8) + INDEX(係数表!I:I,8)*LN(INDEX(出力表!C:C,8)+1)))), MAX(0.00000001, (1-(1/(1+EXP(-(INDEX(係数表!G:G,8) + $B433)))))*(EXP(INDEX(係数表!H:H,8) + INDEX(係数表!I:I,8)*LN(INDEX(出力表!C:C,8)+1)))))))</f>
        <v>86.421622422535819</v>
      </c>
      <c r="W433" t="e">
        <f>MIN(100, MAX(0, (100*(INDEX(出力表!D:D,8))/(EXP(INDEX(係数表!B:B,8) + $C433) + (INDEX(出力表!D:D,8)))) + (乱数表!$T433*(Settings!B12/(((INDEX(出力表!D:D,8))+1)^INDEX(係数表!E:E,8)*INDEX(係数表!F:F,8))))))</f>
        <v>#VALUE!</v>
      </c>
      <c r="X433" t="e">
        <f>MIN(100, MAX(0, (INDEX(出力表!D:D,8))*V433/MAX(W433, Settings!B3)))</f>
        <v>#VALUE!</v>
      </c>
      <c r="Y433">
        <f>MIN(100, MAX(0, 100*BETAINV(乱数表!$I433, MAX(0.00000001, (1/(1+EXP(-(INDEX(係数表!G:G,9) + $B433))))*(EXP(INDEX(係数表!H:H,9) + INDEX(係数表!I:I,9)*LN(INDEX(出力表!C:C,9)+1)))), MAX(0.00000001, (1-(1/(1+EXP(-(INDEX(係数表!G:G,9) + $B433)))))*(EXP(INDEX(係数表!H:H,9) + INDEX(係数表!I:I,9)*LN(INDEX(出力表!C:C,9)+1)))))))</f>
        <v>72.745190989264714</v>
      </c>
      <c r="Z433" t="e">
        <f>MIN(100, MAX(0, (100*(INDEX(出力表!D:D,9))/(EXP(INDEX(係数表!B:B,9) + $C433) + (INDEX(出力表!D:D,9)))) + (乱数表!$U433*(Settings!B12/(((INDEX(出力表!D:D,9))+1)^INDEX(係数表!E:E,9)*INDEX(係数表!F:F,9))))))</f>
        <v>#VALUE!</v>
      </c>
      <c r="AA433" t="e">
        <f>MIN(100, MAX(0, (INDEX(出力表!D:D,9))*Y433/MAX(Z433, Settings!B3)))</f>
        <v>#VALUE!</v>
      </c>
      <c r="AB433">
        <f>MIN(100, MAX(0, 100*BETAINV(乱数表!$J433, MAX(0.00000001, (1/(1+EXP(-(INDEX(係数表!G:G,10) + $B433))))*(EXP(INDEX(係数表!H:H,10) + INDEX(係数表!I:I,10)*LN(INDEX(出力表!C:C,10)+1)))), MAX(0.00000001, (1-(1/(1+EXP(-(INDEX(係数表!G:G,10) + $B433)))))*(EXP(INDEX(係数表!H:H,10) + INDEX(係数表!I:I,10)*LN(INDEX(出力表!C:C,10)+1)))))))</f>
        <v>90.108307399874633</v>
      </c>
      <c r="AC433" t="e">
        <f>MIN(100, MAX(0, (100*(INDEX(出力表!D:D,10))/(EXP(INDEX(係数表!B:B,10) + $C433) + (INDEX(出力表!D:D,10)))) + (乱数表!$V433*(Settings!B12/(((INDEX(出力表!D:D,10))+1)^INDEX(係数表!E:E,10)*INDEX(係数表!F:F,10))))))</f>
        <v>#VALUE!</v>
      </c>
      <c r="AD433" t="e">
        <f>MIN(100, MAX(0, (INDEX(出力表!D:D,10))*AB433/MAX(AC433, Settings!B3)))</f>
        <v>#VALUE!</v>
      </c>
      <c r="AE433">
        <f>MIN(100, MAX(0, 100*BETAINV(乱数表!$K433, MAX(0.00000001, (1/(1+EXP(-(INDEX(係数表!G:G,11) + $B433))))*(EXP(INDEX(係数表!H:H,11) + INDEX(係数表!I:I,11)*LN(INDEX(出力表!C:C,11)+1)))), MAX(0.00000001, (1-(1/(1+EXP(-(INDEX(係数表!G:G,11) + $B433)))))*(EXP(INDEX(係数表!H:H,11) + INDEX(係数表!I:I,11)*LN(INDEX(出力表!C:C,11)+1)))))))</f>
        <v>77.406141862694753</v>
      </c>
      <c r="AF433" t="e">
        <f>MIN(100, MAX(0, (100*(INDEX(出力表!D:D,11))/(EXP(INDEX(係数表!B:B,11) + $C433) + (INDEX(出力表!D:D,11)))) + (乱数表!$W433*(Settings!B12/(((INDEX(出力表!D:D,11))+1)^INDEX(係数表!E:E,11)*INDEX(係数表!F:F,11))))))</f>
        <v>#VALUE!</v>
      </c>
      <c r="AG433" t="e">
        <f>MIN(100, MAX(0, (INDEX(出力表!D:D,11))*AE433/MAX(AF433, Settings!B3)))</f>
        <v>#VALUE!</v>
      </c>
      <c r="AH433">
        <f>MIN(100, MAX(0, 100*BETAINV(乱数表!$L433, MAX(0.00000001, (1/(1+EXP(-(INDEX(係数表!G:G,12) + $B433))))*(EXP(INDEX(係数表!H:H,12) + INDEX(係数表!I:I,12)*LN(INDEX(出力表!C:C,12)+1)))), MAX(0.00000001, (1-(1/(1+EXP(-(INDEX(係数表!G:G,12) + $B433)))))*(EXP(INDEX(係数表!H:H,12) + INDEX(係数表!I:I,12)*LN(INDEX(出力表!C:C,12)+1)))))))</f>
        <v>99.965675861735861</v>
      </c>
      <c r="AI433" t="e">
        <f>MIN(100, MAX(0, (100*(INDEX(出力表!D:D,12))/(EXP(INDEX(係数表!B:B,12) + $C433) + (INDEX(出力表!D:D,12)))) + (乱数表!$X433*(Settings!B12/(((INDEX(出力表!D:D,12))+1)^INDEX(係数表!E:E,12)*INDEX(係数表!F:F,12))))))</f>
        <v>#VALUE!</v>
      </c>
      <c r="AJ433" t="e">
        <f>MIN(100, MAX(0, (INDEX(出力表!D:D,12))*AH433/MAX(AI433, Settings!B3)))</f>
        <v>#VALUE!</v>
      </c>
      <c r="AK433">
        <f>MIN(100, MAX(0, 100*BETAINV(乱数表!$M433, MAX(0.00000001, (1/(1+EXP(-(INDEX(係数表!G:G,13) + $B433))))*(EXP(INDEX(係数表!H:H,13) + INDEX(係数表!I:I,13)*LN(INDEX(出力表!C:C,13)+1)))), MAX(0.00000001, (1-(1/(1+EXP(-(INDEX(係数表!G:G,13) + $B433)))))*(EXP(INDEX(係数表!H:H,13) + INDEX(係数表!I:I,13)*LN(INDEX(出力表!C:C,13)+1)))))))</f>
        <v>99.368952367011772</v>
      </c>
      <c r="AL433" t="e">
        <f>MIN(100, MAX(0, (100*(INDEX(出力表!D:D,13))/(EXP(INDEX(係数表!B:B,13) + $C433) + (INDEX(出力表!D:D,13)))) + (乱数表!$Y433*(Settings!B12/(((INDEX(出力表!D:D,13))+1)^INDEX(係数表!E:E,13)*INDEX(係数表!F:F,13))))))</f>
        <v>#VALUE!</v>
      </c>
      <c r="AM433" t="e">
        <f>MIN(100, MAX(0, (INDEX(出力表!D:D,13))*AK433/MAX(AL433, Settings!B3)))</f>
        <v>#VALUE!</v>
      </c>
      <c r="AN433">
        <f>IF(ISNUMBER(F433), INDEX(出力表!B:B,2)*F433, 0)+IF(ISNUMBER(I433), INDEX(出力表!B:B,3)*I433, 0)+IF(ISNUMBER(L433), INDEX(出力表!B:B,4)*L433, 0)+IF(ISNUMBER(O433), INDEX(出力表!B:B,5)*O433, 0)+IF(ISNUMBER(R433), INDEX(出力表!B:B,6)*R433, 0)+IF(ISNUMBER(U433), INDEX(出力表!B:B,7)*U433, 0)+IF(ISNUMBER(X433), INDEX(出力表!B:B,8)*X433, 0)+IF(ISNUMBER(AA433), INDEX(出力表!B:B,9)*AA433, 0)+IF(ISNUMBER(AD433), INDEX(出力表!B:B,10)*AD433, 0)+IF(ISNUMBER(AG433), INDEX(出力表!B:B,11)*AG433, 0)+IF(ISNUMBER(AJ433), INDEX(出力表!B:B,12)*AJ433, 0)+IF(ISNUMBER(AM433), INDEX(出力表!B:B,13)*AM433, 0)</f>
        <v>0</v>
      </c>
      <c r="AO433">
        <f>IF(ISNUMBER(F433), INDEX(出力表!B:B,2), 0)+IF(ISNUMBER(I433), INDEX(出力表!B:B,3), 0)+IF(ISNUMBER(L433), INDEX(出力表!B:B,4), 0)+IF(ISNUMBER(O433), INDEX(出力表!B:B,5), 0)+IF(ISNUMBER(R433), INDEX(出力表!B:B,6), 0)+IF(ISNUMBER(U433), INDEX(出力表!B:B,7), 0)+IF(ISNUMBER(X433), INDEX(出力表!B:B,8), 0)+IF(ISNUMBER(AA433), INDEX(出力表!B:B,9), 0)+IF(ISNUMBER(AD433), INDEX(出力表!B:B,10), 0)+IF(ISNUMBER(AG433), INDEX(出力表!B:B,11), 0)+IF(ISNUMBER(AJ433), INDEX(出力表!B:B,12), 0)+IF(ISNUMBER(AM433), INDEX(出力表!B:B,13), 0)</f>
        <v>0</v>
      </c>
      <c r="AP433" t="str">
        <f t="shared" si="6"/>
        <v/>
      </c>
    </row>
    <row r="434" spans="1:42" x14ac:dyDescent="0.2">
      <c r="A434">
        <v>433</v>
      </c>
      <c r="B434">
        <f>IF(UPPER(Settings!B4)="TRUE", 乱数表!$Z434*Settings!B10, 0)</f>
        <v>-1.633660086571944E-2</v>
      </c>
      <c r="C434">
        <f>IF(UPPER(Settings!B4)="TRUE", 乱数表!$AA434*Settings!B11, 0)</f>
        <v>2.1574451904598618E-4</v>
      </c>
      <c r="D434">
        <f>MIN(100, MAX(0, 100*BETAINV(乱数表!$B434, MAX(0.00000001, (1/(1+EXP(-(INDEX(係数表!G:G,2) + $B434))))*(EXP(INDEX(係数表!H:H,2) + INDEX(係数表!I:I,2)*LN(INDEX(出力表!C:C,2)+1)))), MAX(0.00000001, (1-(1/(1+EXP(-(INDEX(係数表!G:G,2) + $B434)))))*(EXP(INDEX(係数表!H:H,2) + INDEX(係数表!I:I,2)*LN(INDEX(出力表!C:C,2)+1)))))))</f>
        <v>90.051622309502662</v>
      </c>
      <c r="E434" t="e">
        <f>MIN(100, MAX(0, (100*(INDEX(出力表!D:D,2))/(EXP(INDEX(係数表!B:B,2) + $C434) + (INDEX(出力表!D:D,2)))) + (乱数表!$N434*(Settings!B12/(((INDEX(出力表!D:D,2))+1)^INDEX(係数表!E:E,2)*INDEX(係数表!F:F,2))))))</f>
        <v>#VALUE!</v>
      </c>
      <c r="F434" t="e">
        <f>MIN(100, MAX(0, (INDEX(出力表!D:D,2))*D434/MAX(E434, Settings!B3)))</f>
        <v>#VALUE!</v>
      </c>
      <c r="G434">
        <f>MIN(100, MAX(0, 100*BETAINV(乱数表!$C434, MAX(0.00000001, (1/(1+EXP(-(INDEX(係数表!G:G,3) + $B434))))*(EXP(INDEX(係数表!H:H,3) + INDEX(係数表!I:I,3)*LN(INDEX(出力表!C:C,3)+1)))), MAX(0.00000001, (1-(1/(1+EXP(-(INDEX(係数表!G:G,3) + $B434)))))*(EXP(INDEX(係数表!H:H,3) + INDEX(係数表!I:I,3)*LN(INDEX(出力表!C:C,3)+1)))))))</f>
        <v>98.289596794097349</v>
      </c>
      <c r="H434" t="e">
        <f>MIN(100, MAX(0, (100*(INDEX(出力表!D:D,3))/(EXP(INDEX(係数表!B:B,3) + $C434) + (INDEX(出力表!D:D,3)))) + (乱数表!$O434*(Settings!B12/(((INDEX(出力表!D:D,3))+1)^INDEX(係数表!E:E,3)*INDEX(係数表!F:F,3))))))</f>
        <v>#VALUE!</v>
      </c>
      <c r="I434" t="e">
        <f>MIN(100, MAX(0, (INDEX(出力表!D:D,3))*G434/MAX(H434, Settings!B3)))</f>
        <v>#VALUE!</v>
      </c>
      <c r="J434">
        <f>MIN(100, MAX(0, 100*BETAINV(乱数表!$D434, MAX(0.00000001, (1/(1+EXP(-(INDEX(係数表!G:G,4) + $B434))))*(EXP(INDEX(係数表!H:H,4) + INDEX(係数表!I:I,4)*LN(INDEX(出力表!C:C,4)+1)))), MAX(0.00000001, (1-(1/(1+EXP(-(INDEX(係数表!G:G,4) + $B434)))))*(EXP(INDEX(係数表!H:H,4) + INDEX(係数表!I:I,4)*LN(INDEX(出力表!C:C,4)+1)))))))</f>
        <v>42.400555531502967</v>
      </c>
      <c r="K434" t="e">
        <f>MIN(100, MAX(0, (100*(INDEX(出力表!D:D,4))/(EXP(INDEX(係数表!B:B,4) + $C434) + (INDEX(出力表!D:D,4)))) + (乱数表!$P434*(Settings!B12/(((INDEX(出力表!D:D,4))+1)^INDEX(係数表!E:E,4)*INDEX(係数表!F:F,4))))))</f>
        <v>#VALUE!</v>
      </c>
      <c r="L434" t="e">
        <f>MIN(100, MAX(0, (INDEX(出力表!D:D,4))*J434/MAX(K434, Settings!B3)))</f>
        <v>#VALUE!</v>
      </c>
      <c r="M434">
        <f>MIN(100, MAX(0, 100*BETAINV(乱数表!$E434, MAX(0.00000001, (1/(1+EXP(-(INDEX(係数表!G:G,5) + $B434))))*(EXP(INDEX(係数表!H:H,5) + INDEX(係数表!I:I,5)*LN(INDEX(出力表!C:C,5)+1)))), MAX(0.00000001, (1-(1/(1+EXP(-(INDEX(係数表!G:G,5) + $B434)))))*(EXP(INDEX(係数表!H:H,5) + INDEX(係数表!I:I,5)*LN(INDEX(出力表!C:C,5)+1)))))))</f>
        <v>87.187469077314475</v>
      </c>
      <c r="N434" t="e">
        <f>MIN(100, MAX(0, (100*(INDEX(出力表!D:D,5))/(EXP(INDEX(係数表!B:B,5) + $C434) + (INDEX(出力表!D:D,5)))) + (乱数表!$Q434*(Settings!B12/(((INDEX(出力表!D:D,5))+1)^INDEX(係数表!E:E,5)*INDEX(係数表!F:F,5))))))</f>
        <v>#VALUE!</v>
      </c>
      <c r="O434" t="e">
        <f>MIN(100, MAX(0, (INDEX(出力表!D:D,5))*M434/MAX(N434, Settings!B3)))</f>
        <v>#VALUE!</v>
      </c>
      <c r="P434">
        <f>MIN(100, MAX(0, 100*BETAINV(乱数表!$F434, MAX(0.00000001, (1/(1+EXP(-(INDEX(係数表!G:G,6) + $B434))))*(EXP(INDEX(係数表!H:H,6) + INDEX(係数表!I:I,6)*LN(INDEX(出力表!C:C,6)+1)))), MAX(0.00000001, (1-(1/(1+EXP(-(INDEX(係数表!G:G,6) + $B434)))))*(EXP(INDEX(係数表!H:H,6) + INDEX(係数表!I:I,6)*LN(INDEX(出力表!C:C,6)+1)))))))</f>
        <v>97.938801864429493</v>
      </c>
      <c r="Q434" t="e">
        <f>MIN(100, MAX(0, (100*(INDEX(出力表!D:D,6))/(EXP(INDEX(係数表!B:B,6) + $C434) + (INDEX(出力表!D:D,6)))) + (乱数表!$R434*(Settings!B12/(((INDEX(出力表!D:D,6))+1)^INDEX(係数表!E:E,6)*INDEX(係数表!F:F,6))))))</f>
        <v>#VALUE!</v>
      </c>
      <c r="R434" t="e">
        <f>MIN(100, MAX(0, (INDEX(出力表!D:D,6))*P434/MAX(Q434, Settings!B3)))</f>
        <v>#VALUE!</v>
      </c>
      <c r="S434">
        <f>MIN(100, MAX(0, 100*BETAINV(乱数表!$G434, MAX(0.00000001, (1/(1+EXP(-(INDEX(係数表!G:G,7) + $B434))))*(EXP(INDEX(係数表!H:H,7) + INDEX(係数表!I:I,7)*LN(INDEX(出力表!C:C,7)+1)))), MAX(0.00000001, (1-(1/(1+EXP(-(INDEX(係数表!G:G,7) + $B434)))))*(EXP(INDEX(係数表!H:H,7) + INDEX(係数表!I:I,7)*LN(INDEX(出力表!C:C,7)+1)))))))</f>
        <v>99.661575077528141</v>
      </c>
      <c r="T434" t="e">
        <f>MIN(100, MAX(0, (100*(INDEX(出力表!D:D,7))/(EXP(INDEX(係数表!B:B,7) + $C434) + (INDEX(出力表!D:D,7)))) + (乱数表!$S434*(Settings!B12/(((INDEX(出力表!D:D,7))+1)^INDEX(係数表!E:E,7)*INDEX(係数表!F:F,7))))))</f>
        <v>#VALUE!</v>
      </c>
      <c r="U434" t="e">
        <f>MIN(100, MAX(0, (INDEX(出力表!D:D,7))*S434/MAX(T434, Settings!B3)))</f>
        <v>#VALUE!</v>
      </c>
      <c r="V434">
        <f>MIN(100, MAX(0, 100*BETAINV(乱数表!$H434, MAX(0.00000001, (1/(1+EXP(-(INDEX(係数表!G:G,8) + $B434))))*(EXP(INDEX(係数表!H:H,8) + INDEX(係数表!I:I,8)*LN(INDEX(出力表!C:C,8)+1)))), MAX(0.00000001, (1-(1/(1+EXP(-(INDEX(係数表!G:G,8) + $B434)))))*(EXP(INDEX(係数表!H:H,8) + INDEX(係数表!I:I,8)*LN(INDEX(出力表!C:C,8)+1)))))))</f>
        <v>99.919047387980783</v>
      </c>
      <c r="W434" t="e">
        <f>MIN(100, MAX(0, (100*(INDEX(出力表!D:D,8))/(EXP(INDEX(係数表!B:B,8) + $C434) + (INDEX(出力表!D:D,8)))) + (乱数表!$T434*(Settings!B12/(((INDEX(出力表!D:D,8))+1)^INDEX(係数表!E:E,8)*INDEX(係数表!F:F,8))))))</f>
        <v>#VALUE!</v>
      </c>
      <c r="X434" t="e">
        <f>MIN(100, MAX(0, (INDEX(出力表!D:D,8))*V434/MAX(W434, Settings!B3)))</f>
        <v>#VALUE!</v>
      </c>
      <c r="Y434">
        <f>MIN(100, MAX(0, 100*BETAINV(乱数表!$I434, MAX(0.00000001, (1/(1+EXP(-(INDEX(係数表!G:G,9) + $B434))))*(EXP(INDEX(係数表!H:H,9) + INDEX(係数表!I:I,9)*LN(INDEX(出力表!C:C,9)+1)))), MAX(0.00000001, (1-(1/(1+EXP(-(INDEX(係数表!G:G,9) + $B434)))))*(EXP(INDEX(係数表!H:H,9) + INDEX(係数表!I:I,9)*LN(INDEX(出力表!C:C,9)+1)))))))</f>
        <v>61.027880023746697</v>
      </c>
      <c r="Z434" t="e">
        <f>MIN(100, MAX(0, (100*(INDEX(出力表!D:D,9))/(EXP(INDEX(係数表!B:B,9) + $C434) + (INDEX(出力表!D:D,9)))) + (乱数表!$U434*(Settings!B12/(((INDEX(出力表!D:D,9))+1)^INDEX(係数表!E:E,9)*INDEX(係数表!F:F,9))))))</f>
        <v>#VALUE!</v>
      </c>
      <c r="AA434" t="e">
        <f>MIN(100, MAX(0, (INDEX(出力表!D:D,9))*Y434/MAX(Z434, Settings!B3)))</f>
        <v>#VALUE!</v>
      </c>
      <c r="AB434">
        <f>MIN(100, MAX(0, 100*BETAINV(乱数表!$J434, MAX(0.00000001, (1/(1+EXP(-(INDEX(係数表!G:G,10) + $B434))))*(EXP(INDEX(係数表!H:H,10) + INDEX(係数表!I:I,10)*LN(INDEX(出力表!C:C,10)+1)))), MAX(0.00000001, (1-(1/(1+EXP(-(INDEX(係数表!G:G,10) + $B434)))))*(EXP(INDEX(係数表!H:H,10) + INDEX(係数表!I:I,10)*LN(INDEX(出力表!C:C,10)+1)))))))</f>
        <v>74.245735040800881</v>
      </c>
      <c r="AC434" t="e">
        <f>MIN(100, MAX(0, (100*(INDEX(出力表!D:D,10))/(EXP(INDEX(係数表!B:B,10) + $C434) + (INDEX(出力表!D:D,10)))) + (乱数表!$V434*(Settings!B12/(((INDEX(出力表!D:D,10))+1)^INDEX(係数表!E:E,10)*INDEX(係数表!F:F,10))))))</f>
        <v>#VALUE!</v>
      </c>
      <c r="AD434" t="e">
        <f>MIN(100, MAX(0, (INDEX(出力表!D:D,10))*AB434/MAX(AC434, Settings!B3)))</f>
        <v>#VALUE!</v>
      </c>
      <c r="AE434">
        <f>MIN(100, MAX(0, 100*BETAINV(乱数表!$K434, MAX(0.00000001, (1/(1+EXP(-(INDEX(係数表!G:G,11) + $B434))))*(EXP(INDEX(係数表!H:H,11) + INDEX(係数表!I:I,11)*LN(INDEX(出力表!C:C,11)+1)))), MAX(0.00000001, (1-(1/(1+EXP(-(INDEX(係数表!G:G,11) + $B434)))))*(EXP(INDEX(係数表!H:H,11) + INDEX(係数表!I:I,11)*LN(INDEX(出力表!C:C,11)+1)))))))</f>
        <v>96.601944572711901</v>
      </c>
      <c r="AF434" t="e">
        <f>MIN(100, MAX(0, (100*(INDEX(出力表!D:D,11))/(EXP(INDEX(係数表!B:B,11) + $C434) + (INDEX(出力表!D:D,11)))) + (乱数表!$W434*(Settings!B12/(((INDEX(出力表!D:D,11))+1)^INDEX(係数表!E:E,11)*INDEX(係数表!F:F,11))))))</f>
        <v>#VALUE!</v>
      </c>
      <c r="AG434" t="e">
        <f>MIN(100, MAX(0, (INDEX(出力表!D:D,11))*AE434/MAX(AF434, Settings!B3)))</f>
        <v>#VALUE!</v>
      </c>
      <c r="AH434">
        <f>MIN(100, MAX(0, 100*BETAINV(乱数表!$L434, MAX(0.00000001, (1/(1+EXP(-(INDEX(係数表!G:G,12) + $B434))))*(EXP(INDEX(係数表!H:H,12) + INDEX(係数表!I:I,12)*LN(INDEX(出力表!C:C,12)+1)))), MAX(0.00000001, (1-(1/(1+EXP(-(INDEX(係数表!G:G,12) + $B434)))))*(EXP(INDEX(係数表!H:H,12) + INDEX(係数表!I:I,12)*LN(INDEX(出力表!C:C,12)+1)))))))</f>
        <v>94.04552859625187</v>
      </c>
      <c r="AI434" t="e">
        <f>MIN(100, MAX(0, (100*(INDEX(出力表!D:D,12))/(EXP(INDEX(係数表!B:B,12) + $C434) + (INDEX(出力表!D:D,12)))) + (乱数表!$X434*(Settings!B12/(((INDEX(出力表!D:D,12))+1)^INDEX(係数表!E:E,12)*INDEX(係数表!F:F,12))))))</f>
        <v>#VALUE!</v>
      </c>
      <c r="AJ434" t="e">
        <f>MIN(100, MAX(0, (INDEX(出力表!D:D,12))*AH434/MAX(AI434, Settings!B3)))</f>
        <v>#VALUE!</v>
      </c>
      <c r="AK434">
        <f>MIN(100, MAX(0, 100*BETAINV(乱数表!$M434, MAX(0.00000001, (1/(1+EXP(-(INDEX(係数表!G:G,13) + $B434))))*(EXP(INDEX(係数表!H:H,13) + INDEX(係数表!I:I,13)*LN(INDEX(出力表!C:C,13)+1)))), MAX(0.00000001, (1-(1/(1+EXP(-(INDEX(係数表!G:G,13) + $B434)))))*(EXP(INDEX(係数表!H:H,13) + INDEX(係数表!I:I,13)*LN(INDEX(出力表!C:C,13)+1)))))))</f>
        <v>98.815356601694432</v>
      </c>
      <c r="AL434" t="e">
        <f>MIN(100, MAX(0, (100*(INDEX(出力表!D:D,13))/(EXP(INDEX(係数表!B:B,13) + $C434) + (INDEX(出力表!D:D,13)))) + (乱数表!$Y434*(Settings!B12/(((INDEX(出力表!D:D,13))+1)^INDEX(係数表!E:E,13)*INDEX(係数表!F:F,13))))))</f>
        <v>#VALUE!</v>
      </c>
      <c r="AM434" t="e">
        <f>MIN(100, MAX(0, (INDEX(出力表!D:D,13))*AK434/MAX(AL434, Settings!B3)))</f>
        <v>#VALUE!</v>
      </c>
      <c r="AN434">
        <f>IF(ISNUMBER(F434), INDEX(出力表!B:B,2)*F434, 0)+IF(ISNUMBER(I434), INDEX(出力表!B:B,3)*I434, 0)+IF(ISNUMBER(L434), INDEX(出力表!B:B,4)*L434, 0)+IF(ISNUMBER(O434), INDEX(出力表!B:B,5)*O434, 0)+IF(ISNUMBER(R434), INDEX(出力表!B:B,6)*R434, 0)+IF(ISNUMBER(U434), INDEX(出力表!B:B,7)*U434, 0)+IF(ISNUMBER(X434), INDEX(出力表!B:B,8)*X434, 0)+IF(ISNUMBER(AA434), INDEX(出力表!B:B,9)*AA434, 0)+IF(ISNUMBER(AD434), INDEX(出力表!B:B,10)*AD434, 0)+IF(ISNUMBER(AG434), INDEX(出力表!B:B,11)*AG434, 0)+IF(ISNUMBER(AJ434), INDEX(出力表!B:B,12)*AJ434, 0)+IF(ISNUMBER(AM434), INDEX(出力表!B:B,13)*AM434, 0)</f>
        <v>0</v>
      </c>
      <c r="AO434">
        <f>IF(ISNUMBER(F434), INDEX(出力表!B:B,2), 0)+IF(ISNUMBER(I434), INDEX(出力表!B:B,3), 0)+IF(ISNUMBER(L434), INDEX(出力表!B:B,4), 0)+IF(ISNUMBER(O434), INDEX(出力表!B:B,5), 0)+IF(ISNUMBER(R434), INDEX(出力表!B:B,6), 0)+IF(ISNUMBER(U434), INDEX(出力表!B:B,7), 0)+IF(ISNUMBER(X434), INDEX(出力表!B:B,8), 0)+IF(ISNUMBER(AA434), INDEX(出力表!B:B,9), 0)+IF(ISNUMBER(AD434), INDEX(出力表!B:B,10), 0)+IF(ISNUMBER(AG434), INDEX(出力表!B:B,11), 0)+IF(ISNUMBER(AJ434), INDEX(出力表!B:B,12), 0)+IF(ISNUMBER(AM434), INDEX(出力表!B:B,13), 0)</f>
        <v>0</v>
      </c>
      <c r="AP434" t="str">
        <f t="shared" si="6"/>
        <v/>
      </c>
    </row>
    <row r="435" spans="1:42" x14ac:dyDescent="0.2">
      <c r="A435">
        <v>434</v>
      </c>
      <c r="B435">
        <f>IF(UPPER(Settings!B4)="TRUE", 乱数表!$Z435*Settings!B10, 0)</f>
        <v>0.33604986757552369</v>
      </c>
      <c r="C435">
        <f>IF(UPPER(Settings!B4)="TRUE", 乱数表!$AA435*Settings!B11, 0)</f>
        <v>-7.6104402811472571E-2</v>
      </c>
      <c r="D435">
        <f>MIN(100, MAX(0, 100*BETAINV(乱数表!$B435, MAX(0.00000001, (1/(1+EXP(-(INDEX(係数表!G:G,2) + $B435))))*(EXP(INDEX(係数表!H:H,2) + INDEX(係数表!I:I,2)*LN(INDEX(出力表!C:C,2)+1)))), MAX(0.00000001, (1-(1/(1+EXP(-(INDEX(係数表!G:G,2) + $B435)))))*(EXP(INDEX(係数表!H:H,2) + INDEX(係数表!I:I,2)*LN(INDEX(出力表!C:C,2)+1)))))))</f>
        <v>99.999999620885575</v>
      </c>
      <c r="E435" t="e">
        <f>MIN(100, MAX(0, (100*(INDEX(出力表!D:D,2))/(EXP(INDEX(係数表!B:B,2) + $C435) + (INDEX(出力表!D:D,2)))) + (乱数表!$N435*(Settings!B12/(((INDEX(出力表!D:D,2))+1)^INDEX(係数表!E:E,2)*INDEX(係数表!F:F,2))))))</f>
        <v>#VALUE!</v>
      </c>
      <c r="F435" t="e">
        <f>MIN(100, MAX(0, (INDEX(出力表!D:D,2))*D435/MAX(E435, Settings!B3)))</f>
        <v>#VALUE!</v>
      </c>
      <c r="G435">
        <f>MIN(100, MAX(0, 100*BETAINV(乱数表!$C435, MAX(0.00000001, (1/(1+EXP(-(INDEX(係数表!G:G,3) + $B435))))*(EXP(INDEX(係数表!H:H,3) + INDEX(係数表!I:I,3)*LN(INDEX(出力表!C:C,3)+1)))), MAX(0.00000001, (1-(1/(1+EXP(-(INDEX(係数表!G:G,3) + $B435)))))*(EXP(INDEX(係数表!H:H,3) + INDEX(係数表!I:I,3)*LN(INDEX(出力表!C:C,3)+1)))))))</f>
        <v>99.435130410920294</v>
      </c>
      <c r="H435" t="e">
        <f>MIN(100, MAX(0, (100*(INDEX(出力表!D:D,3))/(EXP(INDEX(係数表!B:B,3) + $C435) + (INDEX(出力表!D:D,3)))) + (乱数表!$O435*(Settings!B12/(((INDEX(出力表!D:D,3))+1)^INDEX(係数表!E:E,3)*INDEX(係数表!F:F,3))))))</f>
        <v>#VALUE!</v>
      </c>
      <c r="I435" t="e">
        <f>MIN(100, MAX(0, (INDEX(出力表!D:D,3))*G435/MAX(H435, Settings!B3)))</f>
        <v>#VALUE!</v>
      </c>
      <c r="J435">
        <f>MIN(100, MAX(0, 100*BETAINV(乱数表!$D435, MAX(0.00000001, (1/(1+EXP(-(INDEX(係数表!G:G,4) + $B435))))*(EXP(INDEX(係数表!H:H,4) + INDEX(係数表!I:I,4)*LN(INDEX(出力表!C:C,4)+1)))), MAX(0.00000001, (1-(1/(1+EXP(-(INDEX(係数表!G:G,4) + $B435)))))*(EXP(INDEX(係数表!H:H,4) + INDEX(係数表!I:I,4)*LN(INDEX(出力表!C:C,4)+1)))))))</f>
        <v>99.101394785245247</v>
      </c>
      <c r="K435" t="e">
        <f>MIN(100, MAX(0, (100*(INDEX(出力表!D:D,4))/(EXP(INDEX(係数表!B:B,4) + $C435) + (INDEX(出力表!D:D,4)))) + (乱数表!$P435*(Settings!B12/(((INDEX(出力表!D:D,4))+1)^INDEX(係数表!E:E,4)*INDEX(係数表!F:F,4))))))</f>
        <v>#VALUE!</v>
      </c>
      <c r="L435" t="e">
        <f>MIN(100, MAX(0, (INDEX(出力表!D:D,4))*J435/MAX(K435, Settings!B3)))</f>
        <v>#VALUE!</v>
      </c>
      <c r="M435">
        <f>MIN(100, MAX(0, 100*BETAINV(乱数表!$E435, MAX(0.00000001, (1/(1+EXP(-(INDEX(係数表!G:G,5) + $B435))))*(EXP(INDEX(係数表!H:H,5) + INDEX(係数表!I:I,5)*LN(INDEX(出力表!C:C,5)+1)))), MAX(0.00000001, (1-(1/(1+EXP(-(INDEX(係数表!G:G,5) + $B435)))))*(EXP(INDEX(係数表!H:H,5) + INDEX(係数表!I:I,5)*LN(INDEX(出力表!C:C,5)+1)))))))</f>
        <v>98.061091307691001</v>
      </c>
      <c r="N435" t="e">
        <f>MIN(100, MAX(0, (100*(INDEX(出力表!D:D,5))/(EXP(INDEX(係数表!B:B,5) + $C435) + (INDEX(出力表!D:D,5)))) + (乱数表!$Q435*(Settings!B12/(((INDEX(出力表!D:D,5))+1)^INDEX(係数表!E:E,5)*INDEX(係数表!F:F,5))))))</f>
        <v>#VALUE!</v>
      </c>
      <c r="O435" t="e">
        <f>MIN(100, MAX(0, (INDEX(出力表!D:D,5))*M435/MAX(N435, Settings!B3)))</f>
        <v>#VALUE!</v>
      </c>
      <c r="P435">
        <f>MIN(100, MAX(0, 100*BETAINV(乱数表!$F435, MAX(0.00000001, (1/(1+EXP(-(INDEX(係数表!G:G,6) + $B435))))*(EXP(INDEX(係数表!H:H,6) + INDEX(係数表!I:I,6)*LN(INDEX(出力表!C:C,6)+1)))), MAX(0.00000001, (1-(1/(1+EXP(-(INDEX(係数表!G:G,6) + $B435)))))*(EXP(INDEX(係数表!H:H,6) + INDEX(係数表!I:I,6)*LN(INDEX(出力表!C:C,6)+1)))))))</f>
        <v>79.784716512206217</v>
      </c>
      <c r="Q435" t="e">
        <f>MIN(100, MAX(0, (100*(INDEX(出力表!D:D,6))/(EXP(INDEX(係数表!B:B,6) + $C435) + (INDEX(出力表!D:D,6)))) + (乱数表!$R435*(Settings!B12/(((INDEX(出力表!D:D,6))+1)^INDEX(係数表!E:E,6)*INDEX(係数表!F:F,6))))))</f>
        <v>#VALUE!</v>
      </c>
      <c r="R435" t="e">
        <f>MIN(100, MAX(0, (INDEX(出力表!D:D,6))*P435/MAX(Q435, Settings!B3)))</f>
        <v>#VALUE!</v>
      </c>
      <c r="S435">
        <f>MIN(100, MAX(0, 100*BETAINV(乱数表!$G435, MAX(0.00000001, (1/(1+EXP(-(INDEX(係数表!G:G,7) + $B435))))*(EXP(INDEX(係数表!H:H,7) + INDEX(係数表!I:I,7)*LN(INDEX(出力表!C:C,7)+1)))), MAX(0.00000001, (1-(1/(1+EXP(-(INDEX(係数表!G:G,7) + $B435)))))*(EXP(INDEX(係数表!H:H,7) + INDEX(係数表!I:I,7)*LN(INDEX(出力表!C:C,7)+1)))))))</f>
        <v>98.000818666112323</v>
      </c>
      <c r="T435" t="e">
        <f>MIN(100, MAX(0, (100*(INDEX(出力表!D:D,7))/(EXP(INDEX(係数表!B:B,7) + $C435) + (INDEX(出力表!D:D,7)))) + (乱数表!$S435*(Settings!B12/(((INDEX(出力表!D:D,7))+1)^INDEX(係数表!E:E,7)*INDEX(係数表!F:F,7))))))</f>
        <v>#VALUE!</v>
      </c>
      <c r="U435" t="e">
        <f>MIN(100, MAX(0, (INDEX(出力表!D:D,7))*S435/MAX(T435, Settings!B3)))</f>
        <v>#VALUE!</v>
      </c>
      <c r="V435">
        <f>MIN(100, MAX(0, 100*BETAINV(乱数表!$H435, MAX(0.00000001, (1/(1+EXP(-(INDEX(係数表!G:G,8) + $B435))))*(EXP(INDEX(係数表!H:H,8) + INDEX(係数表!I:I,8)*LN(INDEX(出力表!C:C,8)+1)))), MAX(0.00000001, (1-(1/(1+EXP(-(INDEX(係数表!G:G,8) + $B435)))))*(EXP(INDEX(係数表!H:H,8) + INDEX(係数表!I:I,8)*LN(INDEX(出力表!C:C,8)+1)))))))</f>
        <v>99.764403544837577</v>
      </c>
      <c r="W435" t="e">
        <f>MIN(100, MAX(0, (100*(INDEX(出力表!D:D,8))/(EXP(INDEX(係数表!B:B,8) + $C435) + (INDEX(出力表!D:D,8)))) + (乱数表!$T435*(Settings!B12/(((INDEX(出力表!D:D,8))+1)^INDEX(係数表!E:E,8)*INDEX(係数表!F:F,8))))))</f>
        <v>#VALUE!</v>
      </c>
      <c r="X435" t="e">
        <f>MIN(100, MAX(0, (INDEX(出力表!D:D,8))*V435/MAX(W435, Settings!B3)))</f>
        <v>#VALUE!</v>
      </c>
      <c r="Y435">
        <f>MIN(100, MAX(0, 100*BETAINV(乱数表!$I435, MAX(0.00000001, (1/(1+EXP(-(INDEX(係数表!G:G,9) + $B435))))*(EXP(INDEX(係数表!H:H,9) + INDEX(係数表!I:I,9)*LN(INDEX(出力表!C:C,9)+1)))), MAX(0.00000001, (1-(1/(1+EXP(-(INDEX(係数表!G:G,9) + $B435)))))*(EXP(INDEX(係数表!H:H,9) + INDEX(係数表!I:I,9)*LN(INDEX(出力表!C:C,9)+1)))))))</f>
        <v>98.774891847834454</v>
      </c>
      <c r="Z435" t="e">
        <f>MIN(100, MAX(0, (100*(INDEX(出力表!D:D,9))/(EXP(INDEX(係数表!B:B,9) + $C435) + (INDEX(出力表!D:D,9)))) + (乱数表!$U435*(Settings!B12/(((INDEX(出力表!D:D,9))+1)^INDEX(係数表!E:E,9)*INDEX(係数表!F:F,9))))))</f>
        <v>#VALUE!</v>
      </c>
      <c r="AA435" t="e">
        <f>MIN(100, MAX(0, (INDEX(出力表!D:D,9))*Y435/MAX(Z435, Settings!B3)))</f>
        <v>#VALUE!</v>
      </c>
      <c r="AB435">
        <f>MIN(100, MAX(0, 100*BETAINV(乱数表!$J435, MAX(0.00000001, (1/(1+EXP(-(INDEX(係数表!G:G,10) + $B435))))*(EXP(INDEX(係数表!H:H,10) + INDEX(係数表!I:I,10)*LN(INDEX(出力表!C:C,10)+1)))), MAX(0.00000001, (1-(1/(1+EXP(-(INDEX(係数表!G:G,10) + $B435)))))*(EXP(INDEX(係数表!H:H,10) + INDEX(係数表!I:I,10)*LN(INDEX(出力表!C:C,10)+1)))))))</f>
        <v>68.546853803361358</v>
      </c>
      <c r="AC435" t="e">
        <f>MIN(100, MAX(0, (100*(INDEX(出力表!D:D,10))/(EXP(INDEX(係数表!B:B,10) + $C435) + (INDEX(出力表!D:D,10)))) + (乱数表!$V435*(Settings!B12/(((INDEX(出力表!D:D,10))+1)^INDEX(係数表!E:E,10)*INDEX(係数表!F:F,10))))))</f>
        <v>#VALUE!</v>
      </c>
      <c r="AD435" t="e">
        <f>MIN(100, MAX(0, (INDEX(出力表!D:D,10))*AB435/MAX(AC435, Settings!B3)))</f>
        <v>#VALUE!</v>
      </c>
      <c r="AE435">
        <f>MIN(100, MAX(0, 100*BETAINV(乱数表!$K435, MAX(0.00000001, (1/(1+EXP(-(INDEX(係数表!G:G,11) + $B435))))*(EXP(INDEX(係数表!H:H,11) + INDEX(係数表!I:I,11)*LN(INDEX(出力表!C:C,11)+1)))), MAX(0.00000001, (1-(1/(1+EXP(-(INDEX(係数表!G:G,11) + $B435)))))*(EXP(INDEX(係数表!H:H,11) + INDEX(係数表!I:I,11)*LN(INDEX(出力表!C:C,11)+1)))))))</f>
        <v>97.205136912129447</v>
      </c>
      <c r="AF435" t="e">
        <f>MIN(100, MAX(0, (100*(INDEX(出力表!D:D,11))/(EXP(INDEX(係数表!B:B,11) + $C435) + (INDEX(出力表!D:D,11)))) + (乱数表!$W435*(Settings!B12/(((INDEX(出力表!D:D,11))+1)^INDEX(係数表!E:E,11)*INDEX(係数表!F:F,11))))))</f>
        <v>#VALUE!</v>
      </c>
      <c r="AG435" t="e">
        <f>MIN(100, MAX(0, (INDEX(出力表!D:D,11))*AE435/MAX(AF435, Settings!B3)))</f>
        <v>#VALUE!</v>
      </c>
      <c r="AH435">
        <f>MIN(100, MAX(0, 100*BETAINV(乱数表!$L435, MAX(0.00000001, (1/(1+EXP(-(INDEX(係数表!G:G,12) + $B435))))*(EXP(INDEX(係数表!H:H,12) + INDEX(係数表!I:I,12)*LN(INDEX(出力表!C:C,12)+1)))), MAX(0.00000001, (1-(1/(1+EXP(-(INDEX(係数表!G:G,12) + $B435)))))*(EXP(INDEX(係数表!H:H,12) + INDEX(係数表!I:I,12)*LN(INDEX(出力表!C:C,12)+1)))))))</f>
        <v>99.792507309896394</v>
      </c>
      <c r="AI435" t="e">
        <f>MIN(100, MAX(0, (100*(INDEX(出力表!D:D,12))/(EXP(INDEX(係数表!B:B,12) + $C435) + (INDEX(出力表!D:D,12)))) + (乱数表!$X435*(Settings!B12/(((INDEX(出力表!D:D,12))+1)^INDEX(係数表!E:E,12)*INDEX(係数表!F:F,12))))))</f>
        <v>#VALUE!</v>
      </c>
      <c r="AJ435" t="e">
        <f>MIN(100, MAX(0, (INDEX(出力表!D:D,12))*AH435/MAX(AI435, Settings!B3)))</f>
        <v>#VALUE!</v>
      </c>
      <c r="AK435">
        <f>MIN(100, MAX(0, 100*BETAINV(乱数表!$M435, MAX(0.00000001, (1/(1+EXP(-(INDEX(係数表!G:G,13) + $B435))))*(EXP(INDEX(係数表!H:H,13) + INDEX(係数表!I:I,13)*LN(INDEX(出力表!C:C,13)+1)))), MAX(0.00000001, (1-(1/(1+EXP(-(INDEX(係数表!G:G,13) + $B435)))))*(EXP(INDEX(係数表!H:H,13) + INDEX(係数表!I:I,13)*LN(INDEX(出力表!C:C,13)+1)))))))</f>
        <v>96.761781278387716</v>
      </c>
      <c r="AL435" t="e">
        <f>MIN(100, MAX(0, (100*(INDEX(出力表!D:D,13))/(EXP(INDEX(係数表!B:B,13) + $C435) + (INDEX(出力表!D:D,13)))) + (乱数表!$Y435*(Settings!B12/(((INDEX(出力表!D:D,13))+1)^INDEX(係数表!E:E,13)*INDEX(係数表!F:F,13))))))</f>
        <v>#VALUE!</v>
      </c>
      <c r="AM435" t="e">
        <f>MIN(100, MAX(0, (INDEX(出力表!D:D,13))*AK435/MAX(AL435, Settings!B3)))</f>
        <v>#VALUE!</v>
      </c>
      <c r="AN435">
        <f>IF(ISNUMBER(F435), INDEX(出力表!B:B,2)*F435, 0)+IF(ISNUMBER(I435), INDEX(出力表!B:B,3)*I435, 0)+IF(ISNUMBER(L435), INDEX(出力表!B:B,4)*L435, 0)+IF(ISNUMBER(O435), INDEX(出力表!B:B,5)*O435, 0)+IF(ISNUMBER(R435), INDEX(出力表!B:B,6)*R435, 0)+IF(ISNUMBER(U435), INDEX(出力表!B:B,7)*U435, 0)+IF(ISNUMBER(X435), INDEX(出力表!B:B,8)*X435, 0)+IF(ISNUMBER(AA435), INDEX(出力表!B:B,9)*AA435, 0)+IF(ISNUMBER(AD435), INDEX(出力表!B:B,10)*AD435, 0)+IF(ISNUMBER(AG435), INDEX(出力表!B:B,11)*AG435, 0)+IF(ISNUMBER(AJ435), INDEX(出力表!B:B,12)*AJ435, 0)+IF(ISNUMBER(AM435), INDEX(出力表!B:B,13)*AM435, 0)</f>
        <v>0</v>
      </c>
      <c r="AO435">
        <f>IF(ISNUMBER(F435), INDEX(出力表!B:B,2), 0)+IF(ISNUMBER(I435), INDEX(出力表!B:B,3), 0)+IF(ISNUMBER(L435), INDEX(出力表!B:B,4), 0)+IF(ISNUMBER(O435), INDEX(出力表!B:B,5), 0)+IF(ISNUMBER(R435), INDEX(出力表!B:B,6), 0)+IF(ISNUMBER(U435), INDEX(出力表!B:B,7), 0)+IF(ISNUMBER(X435), INDEX(出力表!B:B,8), 0)+IF(ISNUMBER(AA435), INDEX(出力表!B:B,9), 0)+IF(ISNUMBER(AD435), INDEX(出力表!B:B,10), 0)+IF(ISNUMBER(AG435), INDEX(出力表!B:B,11), 0)+IF(ISNUMBER(AJ435), INDEX(出力表!B:B,12), 0)+IF(ISNUMBER(AM435), INDEX(出力表!B:B,13), 0)</f>
        <v>0</v>
      </c>
      <c r="AP435" t="str">
        <f t="shared" si="6"/>
        <v/>
      </c>
    </row>
    <row r="436" spans="1:42" x14ac:dyDescent="0.2">
      <c r="A436">
        <v>435</v>
      </c>
      <c r="B436">
        <f>IF(UPPER(Settings!B4)="TRUE", 乱数表!$Z436*Settings!B10, 0)</f>
        <v>-6.547055280114189E-2</v>
      </c>
      <c r="C436">
        <f>IF(UPPER(Settings!B4)="TRUE", 乱数表!$AA436*Settings!B11, 0)</f>
        <v>-0.1105406987391077</v>
      </c>
      <c r="D436">
        <f>MIN(100, MAX(0, 100*BETAINV(乱数表!$B436, MAX(0.00000001, (1/(1+EXP(-(INDEX(係数表!G:G,2) + $B436))))*(EXP(INDEX(係数表!H:H,2) + INDEX(係数表!I:I,2)*LN(INDEX(出力表!C:C,2)+1)))), MAX(0.00000001, (1-(1/(1+EXP(-(INDEX(係数表!G:G,2) + $B436)))))*(EXP(INDEX(係数表!H:H,2) + INDEX(係数表!I:I,2)*LN(INDEX(出力表!C:C,2)+1)))))))</f>
        <v>84.437943352726535</v>
      </c>
      <c r="E436" t="e">
        <f>MIN(100, MAX(0, (100*(INDEX(出力表!D:D,2))/(EXP(INDEX(係数表!B:B,2) + $C436) + (INDEX(出力表!D:D,2)))) + (乱数表!$N436*(Settings!B12/(((INDEX(出力表!D:D,2))+1)^INDEX(係数表!E:E,2)*INDEX(係数表!F:F,2))))))</f>
        <v>#VALUE!</v>
      </c>
      <c r="F436" t="e">
        <f>MIN(100, MAX(0, (INDEX(出力表!D:D,2))*D436/MAX(E436, Settings!B3)))</f>
        <v>#VALUE!</v>
      </c>
      <c r="G436">
        <f>MIN(100, MAX(0, 100*BETAINV(乱数表!$C436, MAX(0.00000001, (1/(1+EXP(-(INDEX(係数表!G:G,3) + $B436))))*(EXP(INDEX(係数表!H:H,3) + INDEX(係数表!I:I,3)*LN(INDEX(出力表!C:C,3)+1)))), MAX(0.00000001, (1-(1/(1+EXP(-(INDEX(係数表!G:G,3) + $B436)))))*(EXP(INDEX(係数表!H:H,3) + INDEX(係数表!I:I,3)*LN(INDEX(出力表!C:C,3)+1)))))))</f>
        <v>86.606060422581166</v>
      </c>
      <c r="H436" t="e">
        <f>MIN(100, MAX(0, (100*(INDEX(出力表!D:D,3))/(EXP(INDEX(係数表!B:B,3) + $C436) + (INDEX(出力表!D:D,3)))) + (乱数表!$O436*(Settings!B12/(((INDEX(出力表!D:D,3))+1)^INDEX(係数表!E:E,3)*INDEX(係数表!F:F,3))))))</f>
        <v>#VALUE!</v>
      </c>
      <c r="I436" t="e">
        <f>MIN(100, MAX(0, (INDEX(出力表!D:D,3))*G436/MAX(H436, Settings!B3)))</f>
        <v>#VALUE!</v>
      </c>
      <c r="J436">
        <f>MIN(100, MAX(0, 100*BETAINV(乱数表!$D436, MAX(0.00000001, (1/(1+EXP(-(INDEX(係数表!G:G,4) + $B436))))*(EXP(INDEX(係数表!H:H,4) + INDEX(係数表!I:I,4)*LN(INDEX(出力表!C:C,4)+1)))), MAX(0.00000001, (1-(1/(1+EXP(-(INDEX(係数表!G:G,4) + $B436)))))*(EXP(INDEX(係数表!H:H,4) + INDEX(係数表!I:I,4)*LN(INDEX(出力表!C:C,4)+1)))))))</f>
        <v>59.697512073390349</v>
      </c>
      <c r="K436" t="e">
        <f>MIN(100, MAX(0, (100*(INDEX(出力表!D:D,4))/(EXP(INDEX(係数表!B:B,4) + $C436) + (INDEX(出力表!D:D,4)))) + (乱数表!$P436*(Settings!B12/(((INDEX(出力表!D:D,4))+1)^INDEX(係数表!E:E,4)*INDEX(係数表!F:F,4))))))</f>
        <v>#VALUE!</v>
      </c>
      <c r="L436" t="e">
        <f>MIN(100, MAX(0, (INDEX(出力表!D:D,4))*J436/MAX(K436, Settings!B3)))</f>
        <v>#VALUE!</v>
      </c>
      <c r="M436">
        <f>MIN(100, MAX(0, 100*BETAINV(乱数表!$E436, MAX(0.00000001, (1/(1+EXP(-(INDEX(係数表!G:G,5) + $B436))))*(EXP(INDEX(係数表!H:H,5) + INDEX(係数表!I:I,5)*LN(INDEX(出力表!C:C,5)+1)))), MAX(0.00000001, (1-(1/(1+EXP(-(INDEX(係数表!G:G,5) + $B436)))))*(EXP(INDEX(係数表!H:H,5) + INDEX(係数表!I:I,5)*LN(INDEX(出力表!C:C,5)+1)))))))</f>
        <v>73.620903080693239</v>
      </c>
      <c r="N436" t="e">
        <f>MIN(100, MAX(0, (100*(INDEX(出力表!D:D,5))/(EXP(INDEX(係数表!B:B,5) + $C436) + (INDEX(出力表!D:D,5)))) + (乱数表!$Q436*(Settings!B12/(((INDEX(出力表!D:D,5))+1)^INDEX(係数表!E:E,5)*INDEX(係数表!F:F,5))))))</f>
        <v>#VALUE!</v>
      </c>
      <c r="O436" t="e">
        <f>MIN(100, MAX(0, (INDEX(出力表!D:D,5))*M436/MAX(N436, Settings!B3)))</f>
        <v>#VALUE!</v>
      </c>
      <c r="P436">
        <f>MIN(100, MAX(0, 100*BETAINV(乱数表!$F436, MAX(0.00000001, (1/(1+EXP(-(INDEX(係数表!G:G,6) + $B436))))*(EXP(INDEX(係数表!H:H,6) + INDEX(係数表!I:I,6)*LN(INDEX(出力表!C:C,6)+1)))), MAX(0.00000001, (1-(1/(1+EXP(-(INDEX(係数表!G:G,6) + $B436)))))*(EXP(INDEX(係数表!H:H,6) + INDEX(係数表!I:I,6)*LN(INDEX(出力表!C:C,6)+1)))))))</f>
        <v>67.140947213823338</v>
      </c>
      <c r="Q436" t="e">
        <f>MIN(100, MAX(0, (100*(INDEX(出力表!D:D,6))/(EXP(INDEX(係数表!B:B,6) + $C436) + (INDEX(出力表!D:D,6)))) + (乱数表!$R436*(Settings!B12/(((INDEX(出力表!D:D,6))+1)^INDEX(係数表!E:E,6)*INDEX(係数表!F:F,6))))))</f>
        <v>#VALUE!</v>
      </c>
      <c r="R436" t="e">
        <f>MIN(100, MAX(0, (INDEX(出力表!D:D,6))*P436/MAX(Q436, Settings!B3)))</f>
        <v>#VALUE!</v>
      </c>
      <c r="S436">
        <f>MIN(100, MAX(0, 100*BETAINV(乱数表!$G436, MAX(0.00000001, (1/(1+EXP(-(INDEX(係数表!G:G,7) + $B436))))*(EXP(INDEX(係数表!H:H,7) + INDEX(係数表!I:I,7)*LN(INDEX(出力表!C:C,7)+1)))), MAX(0.00000001, (1-(1/(1+EXP(-(INDEX(係数表!G:G,7) + $B436)))))*(EXP(INDEX(係数表!H:H,7) + INDEX(係数表!I:I,7)*LN(INDEX(出力表!C:C,7)+1)))))))</f>
        <v>95.724164041757973</v>
      </c>
      <c r="T436" t="e">
        <f>MIN(100, MAX(0, (100*(INDEX(出力表!D:D,7))/(EXP(INDEX(係数表!B:B,7) + $C436) + (INDEX(出力表!D:D,7)))) + (乱数表!$S436*(Settings!B12/(((INDEX(出力表!D:D,7))+1)^INDEX(係数表!E:E,7)*INDEX(係数表!F:F,7))))))</f>
        <v>#VALUE!</v>
      </c>
      <c r="U436" t="e">
        <f>MIN(100, MAX(0, (INDEX(出力表!D:D,7))*S436/MAX(T436, Settings!B3)))</f>
        <v>#VALUE!</v>
      </c>
      <c r="V436">
        <f>MIN(100, MAX(0, 100*BETAINV(乱数表!$H436, MAX(0.00000001, (1/(1+EXP(-(INDEX(係数表!G:G,8) + $B436))))*(EXP(INDEX(係数表!H:H,8) + INDEX(係数表!I:I,8)*LN(INDEX(出力表!C:C,8)+1)))), MAX(0.00000001, (1-(1/(1+EXP(-(INDEX(係数表!G:G,8) + $B436)))))*(EXP(INDEX(係数表!H:H,8) + INDEX(係数表!I:I,8)*LN(INDEX(出力表!C:C,8)+1)))))))</f>
        <v>97.030081996602362</v>
      </c>
      <c r="W436" t="e">
        <f>MIN(100, MAX(0, (100*(INDEX(出力表!D:D,8))/(EXP(INDEX(係数表!B:B,8) + $C436) + (INDEX(出力表!D:D,8)))) + (乱数表!$T436*(Settings!B12/(((INDEX(出力表!D:D,8))+1)^INDEX(係数表!E:E,8)*INDEX(係数表!F:F,8))))))</f>
        <v>#VALUE!</v>
      </c>
      <c r="X436" t="e">
        <f>MIN(100, MAX(0, (INDEX(出力表!D:D,8))*V436/MAX(W436, Settings!B3)))</f>
        <v>#VALUE!</v>
      </c>
      <c r="Y436">
        <f>MIN(100, MAX(0, 100*BETAINV(乱数表!$I436, MAX(0.00000001, (1/(1+EXP(-(INDEX(係数表!G:G,9) + $B436))))*(EXP(INDEX(係数表!H:H,9) + INDEX(係数表!I:I,9)*LN(INDEX(出力表!C:C,9)+1)))), MAX(0.00000001, (1-(1/(1+EXP(-(INDEX(係数表!G:G,9) + $B436)))))*(EXP(INDEX(係数表!H:H,9) + INDEX(係数表!I:I,9)*LN(INDEX(出力表!C:C,9)+1)))))))</f>
        <v>93.20395055417606</v>
      </c>
      <c r="Z436" t="e">
        <f>MIN(100, MAX(0, (100*(INDEX(出力表!D:D,9))/(EXP(INDEX(係数表!B:B,9) + $C436) + (INDEX(出力表!D:D,9)))) + (乱数表!$U436*(Settings!B12/(((INDEX(出力表!D:D,9))+1)^INDEX(係数表!E:E,9)*INDEX(係数表!F:F,9))))))</f>
        <v>#VALUE!</v>
      </c>
      <c r="AA436" t="e">
        <f>MIN(100, MAX(0, (INDEX(出力表!D:D,9))*Y436/MAX(Z436, Settings!B3)))</f>
        <v>#VALUE!</v>
      </c>
      <c r="AB436">
        <f>MIN(100, MAX(0, 100*BETAINV(乱数表!$J436, MAX(0.00000001, (1/(1+EXP(-(INDEX(係数表!G:G,10) + $B436))))*(EXP(INDEX(係数表!H:H,10) + INDEX(係数表!I:I,10)*LN(INDEX(出力表!C:C,10)+1)))), MAX(0.00000001, (1-(1/(1+EXP(-(INDEX(係数表!G:G,10) + $B436)))))*(EXP(INDEX(係数表!H:H,10) + INDEX(係数表!I:I,10)*LN(INDEX(出力表!C:C,10)+1)))))))</f>
        <v>43.986781598341999</v>
      </c>
      <c r="AC436" t="e">
        <f>MIN(100, MAX(0, (100*(INDEX(出力表!D:D,10))/(EXP(INDEX(係数表!B:B,10) + $C436) + (INDEX(出力表!D:D,10)))) + (乱数表!$V436*(Settings!B12/(((INDEX(出力表!D:D,10))+1)^INDEX(係数表!E:E,10)*INDEX(係数表!F:F,10))))))</f>
        <v>#VALUE!</v>
      </c>
      <c r="AD436" t="e">
        <f>MIN(100, MAX(0, (INDEX(出力表!D:D,10))*AB436/MAX(AC436, Settings!B3)))</f>
        <v>#VALUE!</v>
      </c>
      <c r="AE436">
        <f>MIN(100, MAX(0, 100*BETAINV(乱数表!$K436, MAX(0.00000001, (1/(1+EXP(-(INDEX(係数表!G:G,11) + $B436))))*(EXP(INDEX(係数表!H:H,11) + INDEX(係数表!I:I,11)*LN(INDEX(出力表!C:C,11)+1)))), MAX(0.00000001, (1-(1/(1+EXP(-(INDEX(係数表!G:G,11) + $B436)))))*(EXP(INDEX(係数表!H:H,11) + INDEX(係数表!I:I,11)*LN(INDEX(出力表!C:C,11)+1)))))))</f>
        <v>83.247251096358369</v>
      </c>
      <c r="AF436" t="e">
        <f>MIN(100, MAX(0, (100*(INDEX(出力表!D:D,11))/(EXP(INDEX(係数表!B:B,11) + $C436) + (INDEX(出力表!D:D,11)))) + (乱数表!$W436*(Settings!B12/(((INDEX(出力表!D:D,11))+1)^INDEX(係数表!E:E,11)*INDEX(係数表!F:F,11))))))</f>
        <v>#VALUE!</v>
      </c>
      <c r="AG436" t="e">
        <f>MIN(100, MAX(0, (INDEX(出力表!D:D,11))*AE436/MAX(AF436, Settings!B3)))</f>
        <v>#VALUE!</v>
      </c>
      <c r="AH436">
        <f>MIN(100, MAX(0, 100*BETAINV(乱数表!$L436, MAX(0.00000001, (1/(1+EXP(-(INDEX(係数表!G:G,12) + $B436))))*(EXP(INDEX(係数表!H:H,12) + INDEX(係数表!I:I,12)*LN(INDEX(出力表!C:C,12)+1)))), MAX(0.00000001, (1-(1/(1+EXP(-(INDEX(係数表!G:G,12) + $B436)))))*(EXP(INDEX(係数表!H:H,12) + INDEX(係数表!I:I,12)*LN(INDEX(出力表!C:C,12)+1)))))))</f>
        <v>47.19317232538247</v>
      </c>
      <c r="AI436" t="e">
        <f>MIN(100, MAX(0, (100*(INDEX(出力表!D:D,12))/(EXP(INDEX(係数表!B:B,12) + $C436) + (INDEX(出力表!D:D,12)))) + (乱数表!$X436*(Settings!B12/(((INDEX(出力表!D:D,12))+1)^INDEX(係数表!E:E,12)*INDEX(係数表!F:F,12))))))</f>
        <v>#VALUE!</v>
      </c>
      <c r="AJ436" t="e">
        <f>MIN(100, MAX(0, (INDEX(出力表!D:D,12))*AH436/MAX(AI436, Settings!B3)))</f>
        <v>#VALUE!</v>
      </c>
      <c r="AK436">
        <f>MIN(100, MAX(0, 100*BETAINV(乱数表!$M436, MAX(0.00000001, (1/(1+EXP(-(INDEX(係数表!G:G,13) + $B436))))*(EXP(INDEX(係数表!H:H,13) + INDEX(係数表!I:I,13)*LN(INDEX(出力表!C:C,13)+1)))), MAX(0.00000001, (1-(1/(1+EXP(-(INDEX(係数表!G:G,13) + $B436)))))*(EXP(INDEX(係数表!H:H,13) + INDEX(係数表!I:I,13)*LN(INDEX(出力表!C:C,13)+1)))))))</f>
        <v>99.940847800336385</v>
      </c>
      <c r="AL436" t="e">
        <f>MIN(100, MAX(0, (100*(INDEX(出力表!D:D,13))/(EXP(INDEX(係数表!B:B,13) + $C436) + (INDEX(出力表!D:D,13)))) + (乱数表!$Y436*(Settings!B12/(((INDEX(出力表!D:D,13))+1)^INDEX(係数表!E:E,13)*INDEX(係数表!F:F,13))))))</f>
        <v>#VALUE!</v>
      </c>
      <c r="AM436" t="e">
        <f>MIN(100, MAX(0, (INDEX(出力表!D:D,13))*AK436/MAX(AL436, Settings!B3)))</f>
        <v>#VALUE!</v>
      </c>
      <c r="AN436">
        <f>IF(ISNUMBER(F436), INDEX(出力表!B:B,2)*F436, 0)+IF(ISNUMBER(I436), INDEX(出力表!B:B,3)*I436, 0)+IF(ISNUMBER(L436), INDEX(出力表!B:B,4)*L436, 0)+IF(ISNUMBER(O436), INDEX(出力表!B:B,5)*O436, 0)+IF(ISNUMBER(R436), INDEX(出力表!B:B,6)*R436, 0)+IF(ISNUMBER(U436), INDEX(出力表!B:B,7)*U436, 0)+IF(ISNUMBER(X436), INDEX(出力表!B:B,8)*X436, 0)+IF(ISNUMBER(AA436), INDEX(出力表!B:B,9)*AA436, 0)+IF(ISNUMBER(AD436), INDEX(出力表!B:B,10)*AD436, 0)+IF(ISNUMBER(AG436), INDEX(出力表!B:B,11)*AG436, 0)+IF(ISNUMBER(AJ436), INDEX(出力表!B:B,12)*AJ436, 0)+IF(ISNUMBER(AM436), INDEX(出力表!B:B,13)*AM436, 0)</f>
        <v>0</v>
      </c>
      <c r="AO436">
        <f>IF(ISNUMBER(F436), INDEX(出力表!B:B,2), 0)+IF(ISNUMBER(I436), INDEX(出力表!B:B,3), 0)+IF(ISNUMBER(L436), INDEX(出力表!B:B,4), 0)+IF(ISNUMBER(O436), INDEX(出力表!B:B,5), 0)+IF(ISNUMBER(R436), INDEX(出力表!B:B,6), 0)+IF(ISNUMBER(U436), INDEX(出力表!B:B,7), 0)+IF(ISNUMBER(X436), INDEX(出力表!B:B,8), 0)+IF(ISNUMBER(AA436), INDEX(出力表!B:B,9), 0)+IF(ISNUMBER(AD436), INDEX(出力表!B:B,10), 0)+IF(ISNUMBER(AG436), INDEX(出力表!B:B,11), 0)+IF(ISNUMBER(AJ436), INDEX(出力表!B:B,12), 0)+IF(ISNUMBER(AM436), INDEX(出力表!B:B,13), 0)</f>
        <v>0</v>
      </c>
      <c r="AP436" t="str">
        <f t="shared" si="6"/>
        <v/>
      </c>
    </row>
    <row r="437" spans="1:42" x14ac:dyDescent="0.2">
      <c r="A437">
        <v>436</v>
      </c>
      <c r="B437">
        <f>IF(UPPER(Settings!B4)="TRUE", 乱数表!$Z437*Settings!B10, 0)</f>
        <v>0.57381081978807713</v>
      </c>
      <c r="C437">
        <f>IF(UPPER(Settings!B4)="TRUE", 乱数表!$AA437*Settings!B11, 0)</f>
        <v>-6.5963778512367718E-2</v>
      </c>
      <c r="D437">
        <f>MIN(100, MAX(0, 100*BETAINV(乱数表!$B437, MAX(0.00000001, (1/(1+EXP(-(INDEX(係数表!G:G,2) + $B437))))*(EXP(INDEX(係数表!H:H,2) + INDEX(係数表!I:I,2)*LN(INDEX(出力表!C:C,2)+1)))), MAX(0.00000001, (1-(1/(1+EXP(-(INDEX(係数表!G:G,2) + $B437)))))*(EXP(INDEX(係数表!H:H,2) + INDEX(係数表!I:I,2)*LN(INDEX(出力表!C:C,2)+1)))))))</f>
        <v>99.561804977067951</v>
      </c>
      <c r="E437" t="e">
        <f>MIN(100, MAX(0, (100*(INDEX(出力表!D:D,2))/(EXP(INDEX(係数表!B:B,2) + $C437) + (INDEX(出力表!D:D,2)))) + (乱数表!$N437*(Settings!B12/(((INDEX(出力表!D:D,2))+1)^INDEX(係数表!E:E,2)*INDEX(係数表!F:F,2))))))</f>
        <v>#VALUE!</v>
      </c>
      <c r="F437" t="e">
        <f>MIN(100, MAX(0, (INDEX(出力表!D:D,2))*D437/MAX(E437, Settings!B3)))</f>
        <v>#VALUE!</v>
      </c>
      <c r="G437">
        <f>MIN(100, MAX(0, 100*BETAINV(乱数表!$C437, MAX(0.00000001, (1/(1+EXP(-(INDEX(係数表!G:G,3) + $B437))))*(EXP(INDEX(係数表!H:H,3) + INDEX(係数表!I:I,3)*LN(INDEX(出力表!C:C,3)+1)))), MAX(0.00000001, (1-(1/(1+EXP(-(INDEX(係数表!G:G,3) + $B437)))))*(EXP(INDEX(係数表!H:H,3) + INDEX(係数表!I:I,3)*LN(INDEX(出力表!C:C,3)+1)))))))</f>
        <v>94.329822931526309</v>
      </c>
      <c r="H437" t="e">
        <f>MIN(100, MAX(0, (100*(INDEX(出力表!D:D,3))/(EXP(INDEX(係数表!B:B,3) + $C437) + (INDEX(出力表!D:D,3)))) + (乱数表!$O437*(Settings!B12/(((INDEX(出力表!D:D,3))+1)^INDEX(係数表!E:E,3)*INDEX(係数表!F:F,3))))))</f>
        <v>#VALUE!</v>
      </c>
      <c r="I437" t="e">
        <f>MIN(100, MAX(0, (INDEX(出力表!D:D,3))*G437/MAX(H437, Settings!B3)))</f>
        <v>#VALUE!</v>
      </c>
      <c r="J437">
        <f>MIN(100, MAX(0, 100*BETAINV(乱数表!$D437, MAX(0.00000001, (1/(1+EXP(-(INDEX(係数表!G:G,4) + $B437))))*(EXP(INDEX(係数表!H:H,4) + INDEX(係数表!I:I,4)*LN(INDEX(出力表!C:C,4)+1)))), MAX(0.00000001, (1-(1/(1+EXP(-(INDEX(係数表!G:G,4) + $B437)))))*(EXP(INDEX(係数表!H:H,4) + INDEX(係数表!I:I,4)*LN(INDEX(出力表!C:C,4)+1)))))))</f>
        <v>97.736575279268465</v>
      </c>
      <c r="K437" t="e">
        <f>MIN(100, MAX(0, (100*(INDEX(出力表!D:D,4))/(EXP(INDEX(係数表!B:B,4) + $C437) + (INDEX(出力表!D:D,4)))) + (乱数表!$P437*(Settings!B12/(((INDEX(出力表!D:D,4))+1)^INDEX(係数表!E:E,4)*INDEX(係数表!F:F,4))))))</f>
        <v>#VALUE!</v>
      </c>
      <c r="L437" t="e">
        <f>MIN(100, MAX(0, (INDEX(出力表!D:D,4))*J437/MAX(K437, Settings!B3)))</f>
        <v>#VALUE!</v>
      </c>
      <c r="M437">
        <f>MIN(100, MAX(0, 100*BETAINV(乱数表!$E437, MAX(0.00000001, (1/(1+EXP(-(INDEX(係数表!G:G,5) + $B437))))*(EXP(INDEX(係数表!H:H,5) + INDEX(係数表!I:I,5)*LN(INDEX(出力表!C:C,5)+1)))), MAX(0.00000001, (1-(1/(1+EXP(-(INDEX(係数表!G:G,5) + $B437)))))*(EXP(INDEX(係数表!H:H,5) + INDEX(係数表!I:I,5)*LN(INDEX(出力表!C:C,5)+1)))))))</f>
        <v>90.107994407067636</v>
      </c>
      <c r="N437" t="e">
        <f>MIN(100, MAX(0, (100*(INDEX(出力表!D:D,5))/(EXP(INDEX(係数表!B:B,5) + $C437) + (INDEX(出力表!D:D,5)))) + (乱数表!$Q437*(Settings!B12/(((INDEX(出力表!D:D,5))+1)^INDEX(係数表!E:E,5)*INDEX(係数表!F:F,5))))))</f>
        <v>#VALUE!</v>
      </c>
      <c r="O437" t="e">
        <f>MIN(100, MAX(0, (INDEX(出力表!D:D,5))*M437/MAX(N437, Settings!B3)))</f>
        <v>#VALUE!</v>
      </c>
      <c r="P437">
        <f>MIN(100, MAX(0, 100*BETAINV(乱数表!$F437, MAX(0.00000001, (1/(1+EXP(-(INDEX(係数表!G:G,6) + $B437))))*(EXP(INDEX(係数表!H:H,6) + INDEX(係数表!I:I,6)*LN(INDEX(出力表!C:C,6)+1)))), MAX(0.00000001, (1-(1/(1+EXP(-(INDEX(係数表!G:G,6) + $B437)))))*(EXP(INDEX(係数表!H:H,6) + INDEX(係数表!I:I,6)*LN(INDEX(出力表!C:C,6)+1)))))))</f>
        <v>99.484479654767171</v>
      </c>
      <c r="Q437" t="e">
        <f>MIN(100, MAX(0, (100*(INDEX(出力表!D:D,6))/(EXP(INDEX(係数表!B:B,6) + $C437) + (INDEX(出力表!D:D,6)))) + (乱数表!$R437*(Settings!B12/(((INDEX(出力表!D:D,6))+1)^INDEX(係数表!E:E,6)*INDEX(係数表!F:F,6))))))</f>
        <v>#VALUE!</v>
      </c>
      <c r="R437" t="e">
        <f>MIN(100, MAX(0, (INDEX(出力表!D:D,6))*P437/MAX(Q437, Settings!B3)))</f>
        <v>#VALUE!</v>
      </c>
      <c r="S437">
        <f>MIN(100, MAX(0, 100*BETAINV(乱数表!$G437, MAX(0.00000001, (1/(1+EXP(-(INDEX(係数表!G:G,7) + $B437))))*(EXP(INDEX(係数表!H:H,7) + INDEX(係数表!I:I,7)*LN(INDEX(出力表!C:C,7)+1)))), MAX(0.00000001, (1-(1/(1+EXP(-(INDEX(係数表!G:G,7) + $B437)))))*(EXP(INDEX(係数表!H:H,7) + INDEX(係数表!I:I,7)*LN(INDEX(出力表!C:C,7)+1)))))))</f>
        <v>99.326909623031383</v>
      </c>
      <c r="T437" t="e">
        <f>MIN(100, MAX(0, (100*(INDEX(出力表!D:D,7))/(EXP(INDEX(係数表!B:B,7) + $C437) + (INDEX(出力表!D:D,7)))) + (乱数表!$S437*(Settings!B12/(((INDEX(出力表!D:D,7))+1)^INDEX(係数表!E:E,7)*INDEX(係数表!F:F,7))))))</f>
        <v>#VALUE!</v>
      </c>
      <c r="U437" t="e">
        <f>MIN(100, MAX(0, (INDEX(出力表!D:D,7))*S437/MAX(T437, Settings!B3)))</f>
        <v>#VALUE!</v>
      </c>
      <c r="V437">
        <f>MIN(100, MAX(0, 100*BETAINV(乱数表!$H437, MAX(0.00000001, (1/(1+EXP(-(INDEX(係数表!G:G,8) + $B437))))*(EXP(INDEX(係数表!H:H,8) + INDEX(係数表!I:I,8)*LN(INDEX(出力表!C:C,8)+1)))), MAX(0.00000001, (1-(1/(1+EXP(-(INDEX(係数表!G:G,8) + $B437)))))*(EXP(INDEX(係数表!H:H,8) + INDEX(係数表!I:I,8)*LN(INDEX(出力表!C:C,8)+1)))))))</f>
        <v>99.796234072336844</v>
      </c>
      <c r="W437" t="e">
        <f>MIN(100, MAX(0, (100*(INDEX(出力表!D:D,8))/(EXP(INDEX(係数表!B:B,8) + $C437) + (INDEX(出力表!D:D,8)))) + (乱数表!$T437*(Settings!B12/(((INDEX(出力表!D:D,8))+1)^INDEX(係数表!E:E,8)*INDEX(係数表!F:F,8))))))</f>
        <v>#VALUE!</v>
      </c>
      <c r="X437" t="e">
        <f>MIN(100, MAX(0, (INDEX(出力表!D:D,8))*V437/MAX(W437, Settings!B3)))</f>
        <v>#VALUE!</v>
      </c>
      <c r="Y437">
        <f>MIN(100, MAX(0, 100*BETAINV(乱数表!$I437, MAX(0.00000001, (1/(1+EXP(-(INDEX(係数表!G:G,9) + $B437))))*(EXP(INDEX(係数表!H:H,9) + INDEX(係数表!I:I,9)*LN(INDEX(出力表!C:C,9)+1)))), MAX(0.00000001, (1-(1/(1+EXP(-(INDEX(係数表!G:G,9) + $B437)))))*(EXP(INDEX(係数表!H:H,9) + INDEX(係数表!I:I,9)*LN(INDEX(出力表!C:C,9)+1)))))))</f>
        <v>92.448329314126568</v>
      </c>
      <c r="Z437" t="e">
        <f>MIN(100, MAX(0, (100*(INDEX(出力表!D:D,9))/(EXP(INDEX(係数表!B:B,9) + $C437) + (INDEX(出力表!D:D,9)))) + (乱数表!$U437*(Settings!B12/(((INDEX(出力表!D:D,9))+1)^INDEX(係数表!E:E,9)*INDEX(係数表!F:F,9))))))</f>
        <v>#VALUE!</v>
      </c>
      <c r="AA437" t="e">
        <f>MIN(100, MAX(0, (INDEX(出力表!D:D,9))*Y437/MAX(Z437, Settings!B3)))</f>
        <v>#VALUE!</v>
      </c>
      <c r="AB437">
        <f>MIN(100, MAX(0, 100*BETAINV(乱数表!$J437, MAX(0.00000001, (1/(1+EXP(-(INDEX(係数表!G:G,10) + $B437))))*(EXP(INDEX(係数表!H:H,10) + INDEX(係数表!I:I,10)*LN(INDEX(出力表!C:C,10)+1)))), MAX(0.00000001, (1-(1/(1+EXP(-(INDEX(係数表!G:G,10) + $B437)))))*(EXP(INDEX(係数表!H:H,10) + INDEX(係数表!I:I,10)*LN(INDEX(出力表!C:C,10)+1)))))))</f>
        <v>94.215194859157876</v>
      </c>
      <c r="AC437" t="e">
        <f>MIN(100, MAX(0, (100*(INDEX(出力表!D:D,10))/(EXP(INDEX(係数表!B:B,10) + $C437) + (INDEX(出力表!D:D,10)))) + (乱数表!$V437*(Settings!B12/(((INDEX(出力表!D:D,10))+1)^INDEX(係数表!E:E,10)*INDEX(係数表!F:F,10))))))</f>
        <v>#VALUE!</v>
      </c>
      <c r="AD437" t="e">
        <f>MIN(100, MAX(0, (INDEX(出力表!D:D,10))*AB437/MAX(AC437, Settings!B3)))</f>
        <v>#VALUE!</v>
      </c>
      <c r="AE437">
        <f>MIN(100, MAX(0, 100*BETAINV(乱数表!$K437, MAX(0.00000001, (1/(1+EXP(-(INDEX(係数表!G:G,11) + $B437))))*(EXP(INDEX(係数表!H:H,11) + INDEX(係数表!I:I,11)*LN(INDEX(出力表!C:C,11)+1)))), MAX(0.00000001, (1-(1/(1+EXP(-(INDEX(係数表!G:G,11) + $B437)))))*(EXP(INDEX(係数表!H:H,11) + INDEX(係数表!I:I,11)*LN(INDEX(出力表!C:C,11)+1)))))))</f>
        <v>99.956669582144485</v>
      </c>
      <c r="AF437" t="e">
        <f>MIN(100, MAX(0, (100*(INDEX(出力表!D:D,11))/(EXP(INDEX(係数表!B:B,11) + $C437) + (INDEX(出力表!D:D,11)))) + (乱数表!$W437*(Settings!B12/(((INDEX(出力表!D:D,11))+1)^INDEX(係数表!E:E,11)*INDEX(係数表!F:F,11))))))</f>
        <v>#VALUE!</v>
      </c>
      <c r="AG437" t="e">
        <f>MIN(100, MAX(0, (INDEX(出力表!D:D,11))*AE437/MAX(AF437, Settings!B3)))</f>
        <v>#VALUE!</v>
      </c>
      <c r="AH437">
        <f>MIN(100, MAX(0, 100*BETAINV(乱数表!$L437, MAX(0.00000001, (1/(1+EXP(-(INDEX(係数表!G:G,12) + $B437))))*(EXP(INDEX(係数表!H:H,12) + INDEX(係数表!I:I,12)*LN(INDEX(出力表!C:C,12)+1)))), MAX(0.00000001, (1-(1/(1+EXP(-(INDEX(係数表!G:G,12) + $B437)))))*(EXP(INDEX(係数表!H:H,12) + INDEX(係数表!I:I,12)*LN(INDEX(出力表!C:C,12)+1)))))))</f>
        <v>98.638951889883614</v>
      </c>
      <c r="AI437" t="e">
        <f>MIN(100, MAX(0, (100*(INDEX(出力表!D:D,12))/(EXP(INDEX(係数表!B:B,12) + $C437) + (INDEX(出力表!D:D,12)))) + (乱数表!$X437*(Settings!B12/(((INDEX(出力表!D:D,12))+1)^INDEX(係数表!E:E,12)*INDEX(係数表!F:F,12))))))</f>
        <v>#VALUE!</v>
      </c>
      <c r="AJ437" t="e">
        <f>MIN(100, MAX(0, (INDEX(出力表!D:D,12))*AH437/MAX(AI437, Settings!B3)))</f>
        <v>#VALUE!</v>
      </c>
      <c r="AK437">
        <f>MIN(100, MAX(0, 100*BETAINV(乱数表!$M437, MAX(0.00000001, (1/(1+EXP(-(INDEX(係数表!G:G,13) + $B437))))*(EXP(INDEX(係数表!H:H,13) + INDEX(係数表!I:I,13)*LN(INDEX(出力表!C:C,13)+1)))), MAX(0.00000001, (1-(1/(1+EXP(-(INDEX(係数表!G:G,13) + $B437)))))*(EXP(INDEX(係数表!H:H,13) + INDEX(係数表!I:I,13)*LN(INDEX(出力表!C:C,13)+1)))))))</f>
        <v>99.979033625046398</v>
      </c>
      <c r="AL437" t="e">
        <f>MIN(100, MAX(0, (100*(INDEX(出力表!D:D,13))/(EXP(INDEX(係数表!B:B,13) + $C437) + (INDEX(出力表!D:D,13)))) + (乱数表!$Y437*(Settings!B12/(((INDEX(出力表!D:D,13))+1)^INDEX(係数表!E:E,13)*INDEX(係数表!F:F,13))))))</f>
        <v>#VALUE!</v>
      </c>
      <c r="AM437" t="e">
        <f>MIN(100, MAX(0, (INDEX(出力表!D:D,13))*AK437/MAX(AL437, Settings!B3)))</f>
        <v>#VALUE!</v>
      </c>
      <c r="AN437">
        <f>IF(ISNUMBER(F437), INDEX(出力表!B:B,2)*F437, 0)+IF(ISNUMBER(I437), INDEX(出力表!B:B,3)*I437, 0)+IF(ISNUMBER(L437), INDEX(出力表!B:B,4)*L437, 0)+IF(ISNUMBER(O437), INDEX(出力表!B:B,5)*O437, 0)+IF(ISNUMBER(R437), INDEX(出力表!B:B,6)*R437, 0)+IF(ISNUMBER(U437), INDEX(出力表!B:B,7)*U437, 0)+IF(ISNUMBER(X437), INDEX(出力表!B:B,8)*X437, 0)+IF(ISNUMBER(AA437), INDEX(出力表!B:B,9)*AA437, 0)+IF(ISNUMBER(AD437), INDEX(出力表!B:B,10)*AD437, 0)+IF(ISNUMBER(AG437), INDEX(出力表!B:B,11)*AG437, 0)+IF(ISNUMBER(AJ437), INDEX(出力表!B:B,12)*AJ437, 0)+IF(ISNUMBER(AM437), INDEX(出力表!B:B,13)*AM437, 0)</f>
        <v>0</v>
      </c>
      <c r="AO437">
        <f>IF(ISNUMBER(F437), INDEX(出力表!B:B,2), 0)+IF(ISNUMBER(I437), INDEX(出力表!B:B,3), 0)+IF(ISNUMBER(L437), INDEX(出力表!B:B,4), 0)+IF(ISNUMBER(O437), INDEX(出力表!B:B,5), 0)+IF(ISNUMBER(R437), INDEX(出力表!B:B,6), 0)+IF(ISNUMBER(U437), INDEX(出力表!B:B,7), 0)+IF(ISNUMBER(X437), INDEX(出力表!B:B,8), 0)+IF(ISNUMBER(AA437), INDEX(出力表!B:B,9), 0)+IF(ISNUMBER(AD437), INDEX(出力表!B:B,10), 0)+IF(ISNUMBER(AG437), INDEX(出力表!B:B,11), 0)+IF(ISNUMBER(AJ437), INDEX(出力表!B:B,12), 0)+IF(ISNUMBER(AM437), INDEX(出力表!B:B,13), 0)</f>
        <v>0</v>
      </c>
      <c r="AP437" t="str">
        <f t="shared" si="6"/>
        <v/>
      </c>
    </row>
    <row r="438" spans="1:42" x14ac:dyDescent="0.2">
      <c r="A438">
        <v>437</v>
      </c>
      <c r="B438">
        <f>IF(UPPER(Settings!B4)="TRUE", 乱数表!$Z438*Settings!B10, 0)</f>
        <v>-0.27314737361995173</v>
      </c>
      <c r="C438">
        <f>IF(UPPER(Settings!B4)="TRUE", 乱数表!$AA438*Settings!B11, 0)</f>
        <v>1.0733948005959473E-2</v>
      </c>
      <c r="D438">
        <f>MIN(100, MAX(0, 100*BETAINV(乱数表!$B438, MAX(0.00000001, (1/(1+EXP(-(INDEX(係数表!G:G,2) + $B438))))*(EXP(INDEX(係数表!H:H,2) + INDEX(係数表!I:I,2)*LN(INDEX(出力表!C:C,2)+1)))), MAX(0.00000001, (1-(1/(1+EXP(-(INDEX(係数表!G:G,2) + $B438)))))*(EXP(INDEX(係数表!H:H,2) + INDEX(係数表!I:I,2)*LN(INDEX(出力表!C:C,2)+1)))))))</f>
        <v>68.916953054447887</v>
      </c>
      <c r="E438" t="e">
        <f>MIN(100, MAX(0, (100*(INDEX(出力表!D:D,2))/(EXP(INDEX(係数表!B:B,2) + $C438) + (INDEX(出力表!D:D,2)))) + (乱数表!$N438*(Settings!B12/(((INDEX(出力表!D:D,2))+1)^INDEX(係数表!E:E,2)*INDEX(係数表!F:F,2))))))</f>
        <v>#VALUE!</v>
      </c>
      <c r="F438" t="e">
        <f>MIN(100, MAX(0, (INDEX(出力表!D:D,2))*D438/MAX(E438, Settings!B3)))</f>
        <v>#VALUE!</v>
      </c>
      <c r="G438">
        <f>MIN(100, MAX(0, 100*BETAINV(乱数表!$C438, MAX(0.00000001, (1/(1+EXP(-(INDEX(係数表!G:G,3) + $B438))))*(EXP(INDEX(係数表!H:H,3) + INDEX(係数表!I:I,3)*LN(INDEX(出力表!C:C,3)+1)))), MAX(0.00000001, (1-(1/(1+EXP(-(INDEX(係数表!G:G,3) + $B438)))))*(EXP(INDEX(係数表!H:H,3) + INDEX(係数表!I:I,3)*LN(INDEX(出力表!C:C,3)+1)))))))</f>
        <v>92.931580155271249</v>
      </c>
      <c r="H438" t="e">
        <f>MIN(100, MAX(0, (100*(INDEX(出力表!D:D,3))/(EXP(INDEX(係数表!B:B,3) + $C438) + (INDEX(出力表!D:D,3)))) + (乱数表!$O438*(Settings!B12/(((INDEX(出力表!D:D,3))+1)^INDEX(係数表!E:E,3)*INDEX(係数表!F:F,3))))))</f>
        <v>#VALUE!</v>
      </c>
      <c r="I438" t="e">
        <f>MIN(100, MAX(0, (INDEX(出力表!D:D,3))*G438/MAX(H438, Settings!B3)))</f>
        <v>#VALUE!</v>
      </c>
      <c r="J438">
        <f>MIN(100, MAX(0, 100*BETAINV(乱数表!$D438, MAX(0.00000001, (1/(1+EXP(-(INDEX(係数表!G:G,4) + $B438))))*(EXP(INDEX(係数表!H:H,4) + INDEX(係数表!I:I,4)*LN(INDEX(出力表!C:C,4)+1)))), MAX(0.00000001, (1-(1/(1+EXP(-(INDEX(係数表!G:G,4) + $B438)))))*(EXP(INDEX(係数表!H:H,4) + INDEX(係数表!I:I,4)*LN(INDEX(出力表!C:C,4)+1)))))))</f>
        <v>63.833252198344162</v>
      </c>
      <c r="K438" t="e">
        <f>MIN(100, MAX(0, (100*(INDEX(出力表!D:D,4))/(EXP(INDEX(係数表!B:B,4) + $C438) + (INDEX(出力表!D:D,4)))) + (乱数表!$P438*(Settings!B12/(((INDEX(出力表!D:D,4))+1)^INDEX(係数表!E:E,4)*INDEX(係数表!F:F,4))))))</f>
        <v>#VALUE!</v>
      </c>
      <c r="L438" t="e">
        <f>MIN(100, MAX(0, (INDEX(出力表!D:D,4))*J438/MAX(K438, Settings!B3)))</f>
        <v>#VALUE!</v>
      </c>
      <c r="M438">
        <f>MIN(100, MAX(0, 100*BETAINV(乱数表!$E438, MAX(0.00000001, (1/(1+EXP(-(INDEX(係数表!G:G,5) + $B438))))*(EXP(INDEX(係数表!H:H,5) + INDEX(係数表!I:I,5)*LN(INDEX(出力表!C:C,5)+1)))), MAX(0.00000001, (1-(1/(1+EXP(-(INDEX(係数表!G:G,5) + $B438)))))*(EXP(INDEX(係数表!H:H,5) + INDEX(係数表!I:I,5)*LN(INDEX(出力表!C:C,5)+1)))))))</f>
        <v>99.627218688425629</v>
      </c>
      <c r="N438" t="e">
        <f>MIN(100, MAX(0, (100*(INDEX(出力表!D:D,5))/(EXP(INDEX(係数表!B:B,5) + $C438) + (INDEX(出力表!D:D,5)))) + (乱数表!$Q438*(Settings!B12/(((INDEX(出力表!D:D,5))+1)^INDEX(係数表!E:E,5)*INDEX(係数表!F:F,5))))))</f>
        <v>#VALUE!</v>
      </c>
      <c r="O438" t="e">
        <f>MIN(100, MAX(0, (INDEX(出力表!D:D,5))*M438/MAX(N438, Settings!B3)))</f>
        <v>#VALUE!</v>
      </c>
      <c r="P438">
        <f>MIN(100, MAX(0, 100*BETAINV(乱数表!$F438, MAX(0.00000001, (1/(1+EXP(-(INDEX(係数表!G:G,6) + $B438))))*(EXP(INDEX(係数表!H:H,6) + INDEX(係数表!I:I,6)*LN(INDEX(出力表!C:C,6)+1)))), MAX(0.00000001, (1-(1/(1+EXP(-(INDEX(係数表!G:G,6) + $B438)))))*(EXP(INDEX(係数表!H:H,6) + INDEX(係数表!I:I,6)*LN(INDEX(出力表!C:C,6)+1)))))))</f>
        <v>86.534618092083264</v>
      </c>
      <c r="Q438" t="e">
        <f>MIN(100, MAX(0, (100*(INDEX(出力表!D:D,6))/(EXP(INDEX(係数表!B:B,6) + $C438) + (INDEX(出力表!D:D,6)))) + (乱数表!$R438*(Settings!B12/(((INDEX(出力表!D:D,6))+1)^INDEX(係数表!E:E,6)*INDEX(係数表!F:F,6))))))</f>
        <v>#VALUE!</v>
      </c>
      <c r="R438" t="e">
        <f>MIN(100, MAX(0, (INDEX(出力表!D:D,6))*P438/MAX(Q438, Settings!B3)))</f>
        <v>#VALUE!</v>
      </c>
      <c r="S438">
        <f>MIN(100, MAX(0, 100*BETAINV(乱数表!$G438, MAX(0.00000001, (1/(1+EXP(-(INDEX(係数表!G:G,7) + $B438))))*(EXP(INDEX(係数表!H:H,7) + INDEX(係数表!I:I,7)*LN(INDEX(出力表!C:C,7)+1)))), MAX(0.00000001, (1-(1/(1+EXP(-(INDEX(係数表!G:G,7) + $B438)))))*(EXP(INDEX(係数表!H:H,7) + INDEX(係数表!I:I,7)*LN(INDEX(出力表!C:C,7)+1)))))))</f>
        <v>99.478425018271309</v>
      </c>
      <c r="T438" t="e">
        <f>MIN(100, MAX(0, (100*(INDEX(出力表!D:D,7))/(EXP(INDEX(係数表!B:B,7) + $C438) + (INDEX(出力表!D:D,7)))) + (乱数表!$S438*(Settings!B12/(((INDEX(出力表!D:D,7))+1)^INDEX(係数表!E:E,7)*INDEX(係数表!F:F,7))))))</f>
        <v>#VALUE!</v>
      </c>
      <c r="U438" t="e">
        <f>MIN(100, MAX(0, (INDEX(出力表!D:D,7))*S438/MAX(T438, Settings!B3)))</f>
        <v>#VALUE!</v>
      </c>
      <c r="V438">
        <f>MIN(100, MAX(0, 100*BETAINV(乱数表!$H438, MAX(0.00000001, (1/(1+EXP(-(INDEX(係数表!G:G,8) + $B438))))*(EXP(INDEX(係数表!H:H,8) + INDEX(係数表!I:I,8)*LN(INDEX(出力表!C:C,8)+1)))), MAX(0.00000001, (1-(1/(1+EXP(-(INDEX(係数表!G:G,8) + $B438)))))*(EXP(INDEX(係数表!H:H,8) + INDEX(係数表!I:I,8)*LN(INDEX(出力表!C:C,8)+1)))))))</f>
        <v>95.94507979134697</v>
      </c>
      <c r="W438" t="e">
        <f>MIN(100, MAX(0, (100*(INDEX(出力表!D:D,8))/(EXP(INDEX(係数表!B:B,8) + $C438) + (INDEX(出力表!D:D,8)))) + (乱数表!$T438*(Settings!B12/(((INDEX(出力表!D:D,8))+1)^INDEX(係数表!E:E,8)*INDEX(係数表!F:F,8))))))</f>
        <v>#VALUE!</v>
      </c>
      <c r="X438" t="e">
        <f>MIN(100, MAX(0, (INDEX(出力表!D:D,8))*V438/MAX(W438, Settings!B3)))</f>
        <v>#VALUE!</v>
      </c>
      <c r="Y438">
        <f>MIN(100, MAX(0, 100*BETAINV(乱数表!$I438, MAX(0.00000001, (1/(1+EXP(-(INDEX(係数表!G:G,9) + $B438))))*(EXP(INDEX(係数表!H:H,9) + INDEX(係数表!I:I,9)*LN(INDEX(出力表!C:C,9)+1)))), MAX(0.00000001, (1-(1/(1+EXP(-(INDEX(係数表!G:G,9) + $B438)))))*(EXP(INDEX(係数表!H:H,9) + INDEX(係数表!I:I,9)*LN(INDEX(出力表!C:C,9)+1)))))))</f>
        <v>91.979022366807129</v>
      </c>
      <c r="Z438" t="e">
        <f>MIN(100, MAX(0, (100*(INDEX(出力表!D:D,9))/(EXP(INDEX(係数表!B:B,9) + $C438) + (INDEX(出力表!D:D,9)))) + (乱数表!$U438*(Settings!B12/(((INDEX(出力表!D:D,9))+1)^INDEX(係数表!E:E,9)*INDEX(係数表!F:F,9))))))</f>
        <v>#VALUE!</v>
      </c>
      <c r="AA438" t="e">
        <f>MIN(100, MAX(0, (INDEX(出力表!D:D,9))*Y438/MAX(Z438, Settings!B3)))</f>
        <v>#VALUE!</v>
      </c>
      <c r="AB438">
        <f>MIN(100, MAX(0, 100*BETAINV(乱数表!$J438, MAX(0.00000001, (1/(1+EXP(-(INDEX(係数表!G:G,10) + $B438))))*(EXP(INDEX(係数表!H:H,10) + INDEX(係数表!I:I,10)*LN(INDEX(出力表!C:C,10)+1)))), MAX(0.00000001, (1-(1/(1+EXP(-(INDEX(係数表!G:G,10) + $B438)))))*(EXP(INDEX(係数表!H:H,10) + INDEX(係数表!I:I,10)*LN(INDEX(出力表!C:C,10)+1)))))))</f>
        <v>87.764137541684278</v>
      </c>
      <c r="AC438" t="e">
        <f>MIN(100, MAX(0, (100*(INDEX(出力表!D:D,10))/(EXP(INDEX(係数表!B:B,10) + $C438) + (INDEX(出力表!D:D,10)))) + (乱数表!$V438*(Settings!B12/(((INDEX(出力表!D:D,10))+1)^INDEX(係数表!E:E,10)*INDEX(係数表!F:F,10))))))</f>
        <v>#VALUE!</v>
      </c>
      <c r="AD438" t="e">
        <f>MIN(100, MAX(0, (INDEX(出力表!D:D,10))*AB438/MAX(AC438, Settings!B3)))</f>
        <v>#VALUE!</v>
      </c>
      <c r="AE438">
        <f>MIN(100, MAX(0, 100*BETAINV(乱数表!$K438, MAX(0.00000001, (1/(1+EXP(-(INDEX(係数表!G:G,11) + $B438))))*(EXP(INDEX(係数表!H:H,11) + INDEX(係数表!I:I,11)*LN(INDEX(出力表!C:C,11)+1)))), MAX(0.00000001, (1-(1/(1+EXP(-(INDEX(係数表!G:G,11) + $B438)))))*(EXP(INDEX(係数表!H:H,11) + INDEX(係数表!I:I,11)*LN(INDEX(出力表!C:C,11)+1)))))))</f>
        <v>82.828336232599739</v>
      </c>
      <c r="AF438" t="e">
        <f>MIN(100, MAX(0, (100*(INDEX(出力表!D:D,11))/(EXP(INDEX(係数表!B:B,11) + $C438) + (INDEX(出力表!D:D,11)))) + (乱数表!$W438*(Settings!B12/(((INDEX(出力表!D:D,11))+1)^INDEX(係数表!E:E,11)*INDEX(係数表!F:F,11))))))</f>
        <v>#VALUE!</v>
      </c>
      <c r="AG438" t="e">
        <f>MIN(100, MAX(0, (INDEX(出力表!D:D,11))*AE438/MAX(AF438, Settings!B3)))</f>
        <v>#VALUE!</v>
      </c>
      <c r="AH438">
        <f>MIN(100, MAX(0, 100*BETAINV(乱数表!$L438, MAX(0.00000001, (1/(1+EXP(-(INDEX(係数表!G:G,12) + $B438))))*(EXP(INDEX(係数表!H:H,12) + INDEX(係数表!I:I,12)*LN(INDEX(出力表!C:C,12)+1)))), MAX(0.00000001, (1-(1/(1+EXP(-(INDEX(係数表!G:G,12) + $B438)))))*(EXP(INDEX(係数表!H:H,12) + INDEX(係数表!I:I,12)*LN(INDEX(出力表!C:C,12)+1)))))))</f>
        <v>92.745122473820558</v>
      </c>
      <c r="AI438" t="e">
        <f>MIN(100, MAX(0, (100*(INDEX(出力表!D:D,12))/(EXP(INDEX(係数表!B:B,12) + $C438) + (INDEX(出力表!D:D,12)))) + (乱数表!$X438*(Settings!B12/(((INDEX(出力表!D:D,12))+1)^INDEX(係数表!E:E,12)*INDEX(係数表!F:F,12))))))</f>
        <v>#VALUE!</v>
      </c>
      <c r="AJ438" t="e">
        <f>MIN(100, MAX(0, (INDEX(出力表!D:D,12))*AH438/MAX(AI438, Settings!B3)))</f>
        <v>#VALUE!</v>
      </c>
      <c r="AK438">
        <f>MIN(100, MAX(0, 100*BETAINV(乱数表!$M438, MAX(0.00000001, (1/(1+EXP(-(INDEX(係数表!G:G,13) + $B438))))*(EXP(INDEX(係数表!H:H,13) + INDEX(係数表!I:I,13)*LN(INDEX(出力表!C:C,13)+1)))), MAX(0.00000001, (1-(1/(1+EXP(-(INDEX(係数表!G:G,13) + $B438)))))*(EXP(INDEX(係数表!H:H,13) + INDEX(係数表!I:I,13)*LN(INDEX(出力表!C:C,13)+1)))))))</f>
        <v>88.518430800438409</v>
      </c>
      <c r="AL438" t="e">
        <f>MIN(100, MAX(0, (100*(INDEX(出力表!D:D,13))/(EXP(INDEX(係数表!B:B,13) + $C438) + (INDEX(出力表!D:D,13)))) + (乱数表!$Y438*(Settings!B12/(((INDEX(出力表!D:D,13))+1)^INDEX(係数表!E:E,13)*INDEX(係数表!F:F,13))))))</f>
        <v>#VALUE!</v>
      </c>
      <c r="AM438" t="e">
        <f>MIN(100, MAX(0, (INDEX(出力表!D:D,13))*AK438/MAX(AL438, Settings!B3)))</f>
        <v>#VALUE!</v>
      </c>
      <c r="AN438">
        <f>IF(ISNUMBER(F438), INDEX(出力表!B:B,2)*F438, 0)+IF(ISNUMBER(I438), INDEX(出力表!B:B,3)*I438, 0)+IF(ISNUMBER(L438), INDEX(出力表!B:B,4)*L438, 0)+IF(ISNUMBER(O438), INDEX(出力表!B:B,5)*O438, 0)+IF(ISNUMBER(R438), INDEX(出力表!B:B,6)*R438, 0)+IF(ISNUMBER(U438), INDEX(出力表!B:B,7)*U438, 0)+IF(ISNUMBER(X438), INDEX(出力表!B:B,8)*X438, 0)+IF(ISNUMBER(AA438), INDEX(出力表!B:B,9)*AA438, 0)+IF(ISNUMBER(AD438), INDEX(出力表!B:B,10)*AD438, 0)+IF(ISNUMBER(AG438), INDEX(出力表!B:B,11)*AG438, 0)+IF(ISNUMBER(AJ438), INDEX(出力表!B:B,12)*AJ438, 0)+IF(ISNUMBER(AM438), INDEX(出力表!B:B,13)*AM438, 0)</f>
        <v>0</v>
      </c>
      <c r="AO438">
        <f>IF(ISNUMBER(F438), INDEX(出力表!B:B,2), 0)+IF(ISNUMBER(I438), INDEX(出力表!B:B,3), 0)+IF(ISNUMBER(L438), INDEX(出力表!B:B,4), 0)+IF(ISNUMBER(O438), INDEX(出力表!B:B,5), 0)+IF(ISNUMBER(R438), INDEX(出力表!B:B,6), 0)+IF(ISNUMBER(U438), INDEX(出力表!B:B,7), 0)+IF(ISNUMBER(X438), INDEX(出力表!B:B,8), 0)+IF(ISNUMBER(AA438), INDEX(出力表!B:B,9), 0)+IF(ISNUMBER(AD438), INDEX(出力表!B:B,10), 0)+IF(ISNUMBER(AG438), INDEX(出力表!B:B,11), 0)+IF(ISNUMBER(AJ438), INDEX(出力表!B:B,12), 0)+IF(ISNUMBER(AM438), INDEX(出力表!B:B,13), 0)</f>
        <v>0</v>
      </c>
      <c r="AP438" t="str">
        <f t="shared" si="6"/>
        <v/>
      </c>
    </row>
    <row r="439" spans="1:42" x14ac:dyDescent="0.2">
      <c r="A439">
        <v>438</v>
      </c>
      <c r="B439">
        <f>IF(UPPER(Settings!B4)="TRUE", 乱数表!$Z439*Settings!B10, 0)</f>
        <v>1.5264688548357818E-2</v>
      </c>
      <c r="C439">
        <f>IF(UPPER(Settings!B4)="TRUE", 乱数表!$AA439*Settings!B11, 0)</f>
        <v>1.3366422006492306E-2</v>
      </c>
      <c r="D439">
        <f>MIN(100, MAX(0, 100*BETAINV(乱数表!$B439, MAX(0.00000001, (1/(1+EXP(-(INDEX(係数表!G:G,2) + $B439))))*(EXP(INDEX(係数表!H:H,2) + INDEX(係数表!I:I,2)*LN(INDEX(出力表!C:C,2)+1)))), MAX(0.00000001, (1-(1/(1+EXP(-(INDEX(係数表!G:G,2) + $B439)))))*(EXP(INDEX(係数表!H:H,2) + INDEX(係数表!I:I,2)*LN(INDEX(出力表!C:C,2)+1)))))))</f>
        <v>95.373542509222176</v>
      </c>
      <c r="E439" t="e">
        <f>MIN(100, MAX(0, (100*(INDEX(出力表!D:D,2))/(EXP(INDEX(係数表!B:B,2) + $C439) + (INDEX(出力表!D:D,2)))) + (乱数表!$N439*(Settings!B12/(((INDEX(出力表!D:D,2))+1)^INDEX(係数表!E:E,2)*INDEX(係数表!F:F,2))))))</f>
        <v>#VALUE!</v>
      </c>
      <c r="F439" t="e">
        <f>MIN(100, MAX(0, (INDEX(出力表!D:D,2))*D439/MAX(E439, Settings!B3)))</f>
        <v>#VALUE!</v>
      </c>
      <c r="G439">
        <f>MIN(100, MAX(0, 100*BETAINV(乱数表!$C439, MAX(0.00000001, (1/(1+EXP(-(INDEX(係数表!G:G,3) + $B439))))*(EXP(INDEX(係数表!H:H,3) + INDEX(係数表!I:I,3)*LN(INDEX(出力表!C:C,3)+1)))), MAX(0.00000001, (1-(1/(1+EXP(-(INDEX(係数表!G:G,3) + $B439)))))*(EXP(INDEX(係数表!H:H,3) + INDEX(係数表!I:I,3)*LN(INDEX(出力表!C:C,3)+1)))))))</f>
        <v>99.176584133499119</v>
      </c>
      <c r="H439" t="e">
        <f>MIN(100, MAX(0, (100*(INDEX(出力表!D:D,3))/(EXP(INDEX(係数表!B:B,3) + $C439) + (INDEX(出力表!D:D,3)))) + (乱数表!$O439*(Settings!B12/(((INDEX(出力表!D:D,3))+1)^INDEX(係数表!E:E,3)*INDEX(係数表!F:F,3))))))</f>
        <v>#VALUE!</v>
      </c>
      <c r="I439" t="e">
        <f>MIN(100, MAX(0, (INDEX(出力表!D:D,3))*G439/MAX(H439, Settings!B3)))</f>
        <v>#VALUE!</v>
      </c>
      <c r="J439">
        <f>MIN(100, MAX(0, 100*BETAINV(乱数表!$D439, MAX(0.00000001, (1/(1+EXP(-(INDEX(係数表!G:G,4) + $B439))))*(EXP(INDEX(係数表!H:H,4) + INDEX(係数表!I:I,4)*LN(INDEX(出力表!C:C,4)+1)))), MAX(0.00000001, (1-(1/(1+EXP(-(INDEX(係数表!G:G,4) + $B439)))))*(EXP(INDEX(係数表!H:H,4) + INDEX(係数表!I:I,4)*LN(INDEX(出力表!C:C,4)+1)))))))</f>
        <v>96.651623310727075</v>
      </c>
      <c r="K439" t="e">
        <f>MIN(100, MAX(0, (100*(INDEX(出力表!D:D,4))/(EXP(INDEX(係数表!B:B,4) + $C439) + (INDEX(出力表!D:D,4)))) + (乱数表!$P439*(Settings!B12/(((INDEX(出力表!D:D,4))+1)^INDEX(係数表!E:E,4)*INDEX(係数表!F:F,4))))))</f>
        <v>#VALUE!</v>
      </c>
      <c r="L439" t="e">
        <f>MIN(100, MAX(0, (INDEX(出力表!D:D,4))*J439/MAX(K439, Settings!B3)))</f>
        <v>#VALUE!</v>
      </c>
      <c r="M439">
        <f>MIN(100, MAX(0, 100*BETAINV(乱数表!$E439, MAX(0.00000001, (1/(1+EXP(-(INDEX(係数表!G:G,5) + $B439))))*(EXP(INDEX(係数表!H:H,5) + INDEX(係数表!I:I,5)*LN(INDEX(出力表!C:C,5)+1)))), MAX(0.00000001, (1-(1/(1+EXP(-(INDEX(係数表!G:G,5) + $B439)))))*(EXP(INDEX(係数表!H:H,5) + INDEX(係数表!I:I,5)*LN(INDEX(出力表!C:C,5)+1)))))))</f>
        <v>99.993123940699689</v>
      </c>
      <c r="N439" t="e">
        <f>MIN(100, MAX(0, (100*(INDEX(出力表!D:D,5))/(EXP(INDEX(係数表!B:B,5) + $C439) + (INDEX(出力表!D:D,5)))) + (乱数表!$Q439*(Settings!B12/(((INDEX(出力表!D:D,5))+1)^INDEX(係数表!E:E,5)*INDEX(係数表!F:F,5))))))</f>
        <v>#VALUE!</v>
      </c>
      <c r="O439" t="e">
        <f>MIN(100, MAX(0, (INDEX(出力表!D:D,5))*M439/MAX(N439, Settings!B3)))</f>
        <v>#VALUE!</v>
      </c>
      <c r="P439">
        <f>MIN(100, MAX(0, 100*BETAINV(乱数表!$F439, MAX(0.00000001, (1/(1+EXP(-(INDEX(係数表!G:G,6) + $B439))))*(EXP(INDEX(係数表!H:H,6) + INDEX(係数表!I:I,6)*LN(INDEX(出力表!C:C,6)+1)))), MAX(0.00000001, (1-(1/(1+EXP(-(INDEX(係数表!G:G,6) + $B439)))))*(EXP(INDEX(係数表!H:H,6) + INDEX(係数表!I:I,6)*LN(INDEX(出力表!C:C,6)+1)))))))</f>
        <v>49.359386175489519</v>
      </c>
      <c r="Q439" t="e">
        <f>MIN(100, MAX(0, (100*(INDEX(出力表!D:D,6))/(EXP(INDEX(係数表!B:B,6) + $C439) + (INDEX(出力表!D:D,6)))) + (乱数表!$R439*(Settings!B12/(((INDEX(出力表!D:D,6))+1)^INDEX(係数表!E:E,6)*INDEX(係数表!F:F,6))))))</f>
        <v>#VALUE!</v>
      </c>
      <c r="R439" t="e">
        <f>MIN(100, MAX(0, (INDEX(出力表!D:D,6))*P439/MAX(Q439, Settings!B3)))</f>
        <v>#VALUE!</v>
      </c>
      <c r="S439">
        <f>MIN(100, MAX(0, 100*BETAINV(乱数表!$G439, MAX(0.00000001, (1/(1+EXP(-(INDEX(係数表!G:G,7) + $B439))))*(EXP(INDEX(係数表!H:H,7) + INDEX(係数表!I:I,7)*LN(INDEX(出力表!C:C,7)+1)))), MAX(0.00000001, (1-(1/(1+EXP(-(INDEX(係数表!G:G,7) + $B439)))))*(EXP(INDEX(係数表!H:H,7) + INDEX(係数表!I:I,7)*LN(INDEX(出力表!C:C,7)+1)))))))</f>
        <v>99.997234453590679</v>
      </c>
      <c r="T439" t="e">
        <f>MIN(100, MAX(0, (100*(INDEX(出力表!D:D,7))/(EXP(INDEX(係数表!B:B,7) + $C439) + (INDEX(出力表!D:D,7)))) + (乱数表!$S439*(Settings!B12/(((INDEX(出力表!D:D,7))+1)^INDEX(係数表!E:E,7)*INDEX(係数表!F:F,7))))))</f>
        <v>#VALUE!</v>
      </c>
      <c r="U439" t="e">
        <f>MIN(100, MAX(0, (INDEX(出力表!D:D,7))*S439/MAX(T439, Settings!B3)))</f>
        <v>#VALUE!</v>
      </c>
      <c r="V439">
        <f>MIN(100, MAX(0, 100*BETAINV(乱数表!$H439, MAX(0.00000001, (1/(1+EXP(-(INDEX(係数表!G:G,8) + $B439))))*(EXP(INDEX(係数表!H:H,8) + INDEX(係数表!I:I,8)*LN(INDEX(出力表!C:C,8)+1)))), MAX(0.00000001, (1-(1/(1+EXP(-(INDEX(係数表!G:G,8) + $B439)))))*(EXP(INDEX(係数表!H:H,8) + INDEX(係数表!I:I,8)*LN(INDEX(出力表!C:C,8)+1)))))))</f>
        <v>85.763251457602024</v>
      </c>
      <c r="W439" t="e">
        <f>MIN(100, MAX(0, (100*(INDEX(出力表!D:D,8))/(EXP(INDEX(係数表!B:B,8) + $C439) + (INDEX(出力表!D:D,8)))) + (乱数表!$T439*(Settings!B12/(((INDEX(出力表!D:D,8))+1)^INDEX(係数表!E:E,8)*INDEX(係数表!F:F,8))))))</f>
        <v>#VALUE!</v>
      </c>
      <c r="X439" t="e">
        <f>MIN(100, MAX(0, (INDEX(出力表!D:D,8))*V439/MAX(W439, Settings!B3)))</f>
        <v>#VALUE!</v>
      </c>
      <c r="Y439">
        <f>MIN(100, MAX(0, 100*BETAINV(乱数表!$I439, MAX(0.00000001, (1/(1+EXP(-(INDEX(係数表!G:G,9) + $B439))))*(EXP(INDEX(係数表!H:H,9) + INDEX(係数表!I:I,9)*LN(INDEX(出力表!C:C,9)+1)))), MAX(0.00000001, (1-(1/(1+EXP(-(INDEX(係数表!G:G,9) + $B439)))))*(EXP(INDEX(係数表!H:H,9) + INDEX(係数表!I:I,9)*LN(INDEX(出力表!C:C,9)+1)))))))</f>
        <v>96.556916465503122</v>
      </c>
      <c r="Z439" t="e">
        <f>MIN(100, MAX(0, (100*(INDEX(出力表!D:D,9))/(EXP(INDEX(係数表!B:B,9) + $C439) + (INDEX(出力表!D:D,9)))) + (乱数表!$U439*(Settings!B12/(((INDEX(出力表!D:D,9))+1)^INDEX(係数表!E:E,9)*INDEX(係数表!F:F,9))))))</f>
        <v>#VALUE!</v>
      </c>
      <c r="AA439" t="e">
        <f>MIN(100, MAX(0, (INDEX(出力表!D:D,9))*Y439/MAX(Z439, Settings!B3)))</f>
        <v>#VALUE!</v>
      </c>
      <c r="AB439">
        <f>MIN(100, MAX(0, 100*BETAINV(乱数表!$J439, MAX(0.00000001, (1/(1+EXP(-(INDEX(係数表!G:G,10) + $B439))))*(EXP(INDEX(係数表!H:H,10) + INDEX(係数表!I:I,10)*LN(INDEX(出力表!C:C,10)+1)))), MAX(0.00000001, (1-(1/(1+EXP(-(INDEX(係数表!G:G,10) + $B439)))))*(EXP(INDEX(係数表!H:H,10) + INDEX(係数表!I:I,10)*LN(INDEX(出力表!C:C,10)+1)))))))</f>
        <v>99.58122432537526</v>
      </c>
      <c r="AC439" t="e">
        <f>MIN(100, MAX(0, (100*(INDEX(出力表!D:D,10))/(EXP(INDEX(係数表!B:B,10) + $C439) + (INDEX(出力表!D:D,10)))) + (乱数表!$V439*(Settings!B12/(((INDEX(出力表!D:D,10))+1)^INDEX(係数表!E:E,10)*INDEX(係数表!F:F,10))))))</f>
        <v>#VALUE!</v>
      </c>
      <c r="AD439" t="e">
        <f>MIN(100, MAX(0, (INDEX(出力表!D:D,10))*AB439/MAX(AC439, Settings!B3)))</f>
        <v>#VALUE!</v>
      </c>
      <c r="AE439">
        <f>MIN(100, MAX(0, 100*BETAINV(乱数表!$K439, MAX(0.00000001, (1/(1+EXP(-(INDEX(係数表!G:G,11) + $B439))))*(EXP(INDEX(係数表!H:H,11) + INDEX(係数表!I:I,11)*LN(INDEX(出力表!C:C,11)+1)))), MAX(0.00000001, (1-(1/(1+EXP(-(INDEX(係数表!G:G,11) + $B439)))))*(EXP(INDEX(係数表!H:H,11) + INDEX(係数表!I:I,11)*LN(INDEX(出力表!C:C,11)+1)))))))</f>
        <v>81.611516604843658</v>
      </c>
      <c r="AF439" t="e">
        <f>MIN(100, MAX(0, (100*(INDEX(出力表!D:D,11))/(EXP(INDEX(係数表!B:B,11) + $C439) + (INDEX(出力表!D:D,11)))) + (乱数表!$W439*(Settings!B12/(((INDEX(出力表!D:D,11))+1)^INDEX(係数表!E:E,11)*INDEX(係数表!F:F,11))))))</f>
        <v>#VALUE!</v>
      </c>
      <c r="AG439" t="e">
        <f>MIN(100, MAX(0, (INDEX(出力表!D:D,11))*AE439/MAX(AF439, Settings!B3)))</f>
        <v>#VALUE!</v>
      </c>
      <c r="AH439">
        <f>MIN(100, MAX(0, 100*BETAINV(乱数表!$L439, MAX(0.00000001, (1/(1+EXP(-(INDEX(係数表!G:G,12) + $B439))))*(EXP(INDEX(係数表!H:H,12) + INDEX(係数表!I:I,12)*LN(INDEX(出力表!C:C,12)+1)))), MAX(0.00000001, (1-(1/(1+EXP(-(INDEX(係数表!G:G,12) + $B439)))))*(EXP(INDEX(係数表!H:H,12) + INDEX(係数表!I:I,12)*LN(INDEX(出力表!C:C,12)+1)))))))</f>
        <v>55.931748390514613</v>
      </c>
      <c r="AI439" t="e">
        <f>MIN(100, MAX(0, (100*(INDEX(出力表!D:D,12))/(EXP(INDEX(係数表!B:B,12) + $C439) + (INDEX(出力表!D:D,12)))) + (乱数表!$X439*(Settings!B12/(((INDEX(出力表!D:D,12))+1)^INDEX(係数表!E:E,12)*INDEX(係数表!F:F,12))))))</f>
        <v>#VALUE!</v>
      </c>
      <c r="AJ439" t="e">
        <f>MIN(100, MAX(0, (INDEX(出力表!D:D,12))*AH439/MAX(AI439, Settings!B3)))</f>
        <v>#VALUE!</v>
      </c>
      <c r="AK439">
        <f>MIN(100, MAX(0, 100*BETAINV(乱数表!$M439, MAX(0.00000001, (1/(1+EXP(-(INDEX(係数表!G:G,13) + $B439))))*(EXP(INDEX(係数表!H:H,13) + INDEX(係数表!I:I,13)*LN(INDEX(出力表!C:C,13)+1)))), MAX(0.00000001, (1-(1/(1+EXP(-(INDEX(係数表!G:G,13) + $B439)))))*(EXP(INDEX(係数表!H:H,13) + INDEX(係数表!I:I,13)*LN(INDEX(出力表!C:C,13)+1)))))))</f>
        <v>99.390957755951121</v>
      </c>
      <c r="AL439" t="e">
        <f>MIN(100, MAX(0, (100*(INDEX(出力表!D:D,13))/(EXP(INDEX(係数表!B:B,13) + $C439) + (INDEX(出力表!D:D,13)))) + (乱数表!$Y439*(Settings!B12/(((INDEX(出力表!D:D,13))+1)^INDEX(係数表!E:E,13)*INDEX(係数表!F:F,13))))))</f>
        <v>#VALUE!</v>
      </c>
      <c r="AM439" t="e">
        <f>MIN(100, MAX(0, (INDEX(出力表!D:D,13))*AK439/MAX(AL439, Settings!B3)))</f>
        <v>#VALUE!</v>
      </c>
      <c r="AN439">
        <f>IF(ISNUMBER(F439), INDEX(出力表!B:B,2)*F439, 0)+IF(ISNUMBER(I439), INDEX(出力表!B:B,3)*I439, 0)+IF(ISNUMBER(L439), INDEX(出力表!B:B,4)*L439, 0)+IF(ISNUMBER(O439), INDEX(出力表!B:B,5)*O439, 0)+IF(ISNUMBER(R439), INDEX(出力表!B:B,6)*R439, 0)+IF(ISNUMBER(U439), INDEX(出力表!B:B,7)*U439, 0)+IF(ISNUMBER(X439), INDEX(出力表!B:B,8)*X439, 0)+IF(ISNUMBER(AA439), INDEX(出力表!B:B,9)*AA439, 0)+IF(ISNUMBER(AD439), INDEX(出力表!B:B,10)*AD439, 0)+IF(ISNUMBER(AG439), INDEX(出力表!B:B,11)*AG439, 0)+IF(ISNUMBER(AJ439), INDEX(出力表!B:B,12)*AJ439, 0)+IF(ISNUMBER(AM439), INDEX(出力表!B:B,13)*AM439, 0)</f>
        <v>0</v>
      </c>
      <c r="AO439">
        <f>IF(ISNUMBER(F439), INDEX(出力表!B:B,2), 0)+IF(ISNUMBER(I439), INDEX(出力表!B:B,3), 0)+IF(ISNUMBER(L439), INDEX(出力表!B:B,4), 0)+IF(ISNUMBER(O439), INDEX(出力表!B:B,5), 0)+IF(ISNUMBER(R439), INDEX(出力表!B:B,6), 0)+IF(ISNUMBER(U439), INDEX(出力表!B:B,7), 0)+IF(ISNUMBER(X439), INDEX(出力表!B:B,8), 0)+IF(ISNUMBER(AA439), INDEX(出力表!B:B,9), 0)+IF(ISNUMBER(AD439), INDEX(出力表!B:B,10), 0)+IF(ISNUMBER(AG439), INDEX(出力表!B:B,11), 0)+IF(ISNUMBER(AJ439), INDEX(出力表!B:B,12), 0)+IF(ISNUMBER(AM439), INDEX(出力表!B:B,13), 0)</f>
        <v>0</v>
      </c>
      <c r="AP439" t="str">
        <f t="shared" si="6"/>
        <v/>
      </c>
    </row>
    <row r="440" spans="1:42" x14ac:dyDescent="0.2">
      <c r="A440">
        <v>439</v>
      </c>
      <c r="B440">
        <f>IF(UPPER(Settings!B4)="TRUE", 乱数表!$Z440*Settings!B10, 0)</f>
        <v>-4.9324353478015538E-2</v>
      </c>
      <c r="C440">
        <f>IF(UPPER(Settings!B4)="TRUE", 乱数表!$AA440*Settings!B11, 0)</f>
        <v>1.9984953649161297E-2</v>
      </c>
      <c r="D440">
        <f>MIN(100, MAX(0, 100*BETAINV(乱数表!$B440, MAX(0.00000001, (1/(1+EXP(-(INDEX(係数表!G:G,2) + $B440))))*(EXP(INDEX(係数表!H:H,2) + INDEX(係数表!I:I,2)*LN(INDEX(出力表!C:C,2)+1)))), MAX(0.00000001, (1-(1/(1+EXP(-(INDEX(係数表!G:G,2) + $B440)))))*(EXP(INDEX(係数表!H:H,2) + INDEX(係数表!I:I,2)*LN(INDEX(出力表!C:C,2)+1)))))))</f>
        <v>71.946117347451562</v>
      </c>
      <c r="E440" t="e">
        <f>MIN(100, MAX(0, (100*(INDEX(出力表!D:D,2))/(EXP(INDEX(係数表!B:B,2) + $C440) + (INDEX(出力表!D:D,2)))) + (乱数表!$N440*(Settings!B12/(((INDEX(出力表!D:D,2))+1)^INDEX(係数表!E:E,2)*INDEX(係数表!F:F,2))))))</f>
        <v>#VALUE!</v>
      </c>
      <c r="F440" t="e">
        <f>MIN(100, MAX(0, (INDEX(出力表!D:D,2))*D440/MAX(E440, Settings!B3)))</f>
        <v>#VALUE!</v>
      </c>
      <c r="G440">
        <f>MIN(100, MAX(0, 100*BETAINV(乱数表!$C440, MAX(0.00000001, (1/(1+EXP(-(INDEX(係数表!G:G,3) + $B440))))*(EXP(INDEX(係数表!H:H,3) + INDEX(係数表!I:I,3)*LN(INDEX(出力表!C:C,3)+1)))), MAX(0.00000001, (1-(1/(1+EXP(-(INDEX(係数表!G:G,3) + $B440)))))*(EXP(INDEX(係数表!H:H,3) + INDEX(係数表!I:I,3)*LN(INDEX(出力表!C:C,3)+1)))))))</f>
        <v>95.482739110267772</v>
      </c>
      <c r="H440" t="e">
        <f>MIN(100, MAX(0, (100*(INDEX(出力表!D:D,3))/(EXP(INDEX(係数表!B:B,3) + $C440) + (INDEX(出力表!D:D,3)))) + (乱数表!$O440*(Settings!B12/(((INDEX(出力表!D:D,3))+1)^INDEX(係数表!E:E,3)*INDEX(係数表!F:F,3))))))</f>
        <v>#VALUE!</v>
      </c>
      <c r="I440" t="e">
        <f>MIN(100, MAX(0, (INDEX(出力表!D:D,3))*G440/MAX(H440, Settings!B3)))</f>
        <v>#VALUE!</v>
      </c>
      <c r="J440">
        <f>MIN(100, MAX(0, 100*BETAINV(乱数表!$D440, MAX(0.00000001, (1/(1+EXP(-(INDEX(係数表!G:G,4) + $B440))))*(EXP(INDEX(係数表!H:H,4) + INDEX(係数表!I:I,4)*LN(INDEX(出力表!C:C,4)+1)))), MAX(0.00000001, (1-(1/(1+EXP(-(INDEX(係数表!G:G,4) + $B440)))))*(EXP(INDEX(係数表!H:H,4) + INDEX(係数表!I:I,4)*LN(INDEX(出力表!C:C,4)+1)))))))</f>
        <v>57.314956390435121</v>
      </c>
      <c r="K440" t="e">
        <f>MIN(100, MAX(0, (100*(INDEX(出力表!D:D,4))/(EXP(INDEX(係数表!B:B,4) + $C440) + (INDEX(出力表!D:D,4)))) + (乱数表!$P440*(Settings!B12/(((INDEX(出力表!D:D,4))+1)^INDEX(係数表!E:E,4)*INDEX(係数表!F:F,4))))))</f>
        <v>#VALUE!</v>
      </c>
      <c r="L440" t="e">
        <f>MIN(100, MAX(0, (INDEX(出力表!D:D,4))*J440/MAX(K440, Settings!B3)))</f>
        <v>#VALUE!</v>
      </c>
      <c r="M440">
        <f>MIN(100, MAX(0, 100*BETAINV(乱数表!$E440, MAX(0.00000001, (1/(1+EXP(-(INDEX(係数表!G:G,5) + $B440))))*(EXP(INDEX(係数表!H:H,5) + INDEX(係数表!I:I,5)*LN(INDEX(出力表!C:C,5)+1)))), MAX(0.00000001, (1-(1/(1+EXP(-(INDEX(係数表!G:G,5) + $B440)))))*(EXP(INDEX(係数表!H:H,5) + INDEX(係数表!I:I,5)*LN(INDEX(出力表!C:C,5)+1)))))))</f>
        <v>93.328736949417461</v>
      </c>
      <c r="N440" t="e">
        <f>MIN(100, MAX(0, (100*(INDEX(出力表!D:D,5))/(EXP(INDEX(係数表!B:B,5) + $C440) + (INDEX(出力表!D:D,5)))) + (乱数表!$Q440*(Settings!B12/(((INDEX(出力表!D:D,5))+1)^INDEX(係数表!E:E,5)*INDEX(係数表!F:F,5))))))</f>
        <v>#VALUE!</v>
      </c>
      <c r="O440" t="e">
        <f>MIN(100, MAX(0, (INDEX(出力表!D:D,5))*M440/MAX(N440, Settings!B3)))</f>
        <v>#VALUE!</v>
      </c>
      <c r="P440">
        <f>MIN(100, MAX(0, 100*BETAINV(乱数表!$F440, MAX(0.00000001, (1/(1+EXP(-(INDEX(係数表!G:G,6) + $B440))))*(EXP(INDEX(係数表!H:H,6) + INDEX(係数表!I:I,6)*LN(INDEX(出力表!C:C,6)+1)))), MAX(0.00000001, (1-(1/(1+EXP(-(INDEX(係数表!G:G,6) + $B440)))))*(EXP(INDEX(係数表!H:H,6) + INDEX(係数表!I:I,6)*LN(INDEX(出力表!C:C,6)+1)))))))</f>
        <v>99.644621353192477</v>
      </c>
      <c r="Q440" t="e">
        <f>MIN(100, MAX(0, (100*(INDEX(出力表!D:D,6))/(EXP(INDEX(係数表!B:B,6) + $C440) + (INDEX(出力表!D:D,6)))) + (乱数表!$R440*(Settings!B12/(((INDEX(出力表!D:D,6))+1)^INDEX(係数表!E:E,6)*INDEX(係数表!F:F,6))))))</f>
        <v>#VALUE!</v>
      </c>
      <c r="R440" t="e">
        <f>MIN(100, MAX(0, (INDEX(出力表!D:D,6))*P440/MAX(Q440, Settings!B3)))</f>
        <v>#VALUE!</v>
      </c>
      <c r="S440">
        <f>MIN(100, MAX(0, 100*BETAINV(乱数表!$G440, MAX(0.00000001, (1/(1+EXP(-(INDEX(係数表!G:G,7) + $B440))))*(EXP(INDEX(係数表!H:H,7) + INDEX(係数表!I:I,7)*LN(INDEX(出力表!C:C,7)+1)))), MAX(0.00000001, (1-(1/(1+EXP(-(INDEX(係数表!G:G,7) + $B440)))))*(EXP(INDEX(係数表!H:H,7) + INDEX(係数表!I:I,7)*LN(INDEX(出力表!C:C,7)+1)))))))</f>
        <v>81.982961377767239</v>
      </c>
      <c r="T440" t="e">
        <f>MIN(100, MAX(0, (100*(INDEX(出力表!D:D,7))/(EXP(INDEX(係数表!B:B,7) + $C440) + (INDEX(出力表!D:D,7)))) + (乱数表!$S440*(Settings!B12/(((INDEX(出力表!D:D,7))+1)^INDEX(係数表!E:E,7)*INDEX(係数表!F:F,7))))))</f>
        <v>#VALUE!</v>
      </c>
      <c r="U440" t="e">
        <f>MIN(100, MAX(0, (INDEX(出力表!D:D,7))*S440/MAX(T440, Settings!B3)))</f>
        <v>#VALUE!</v>
      </c>
      <c r="V440">
        <f>MIN(100, MAX(0, 100*BETAINV(乱数表!$H440, MAX(0.00000001, (1/(1+EXP(-(INDEX(係数表!G:G,8) + $B440))))*(EXP(INDEX(係数表!H:H,8) + INDEX(係数表!I:I,8)*LN(INDEX(出力表!C:C,8)+1)))), MAX(0.00000001, (1-(1/(1+EXP(-(INDEX(係数表!G:G,8) + $B440)))))*(EXP(INDEX(係数表!H:H,8) + INDEX(係数表!I:I,8)*LN(INDEX(出力表!C:C,8)+1)))))))</f>
        <v>99.440264911499355</v>
      </c>
      <c r="W440" t="e">
        <f>MIN(100, MAX(0, (100*(INDEX(出力表!D:D,8))/(EXP(INDEX(係数表!B:B,8) + $C440) + (INDEX(出力表!D:D,8)))) + (乱数表!$T440*(Settings!B12/(((INDEX(出力表!D:D,8))+1)^INDEX(係数表!E:E,8)*INDEX(係数表!F:F,8))))))</f>
        <v>#VALUE!</v>
      </c>
      <c r="X440" t="e">
        <f>MIN(100, MAX(0, (INDEX(出力表!D:D,8))*V440/MAX(W440, Settings!B3)))</f>
        <v>#VALUE!</v>
      </c>
      <c r="Y440">
        <f>MIN(100, MAX(0, 100*BETAINV(乱数表!$I440, MAX(0.00000001, (1/(1+EXP(-(INDEX(係数表!G:G,9) + $B440))))*(EXP(INDEX(係数表!H:H,9) + INDEX(係数表!I:I,9)*LN(INDEX(出力表!C:C,9)+1)))), MAX(0.00000001, (1-(1/(1+EXP(-(INDEX(係数表!G:G,9) + $B440)))))*(EXP(INDEX(係数表!H:H,9) + INDEX(係数表!I:I,9)*LN(INDEX(出力表!C:C,9)+1)))))))</f>
        <v>59.972313468019621</v>
      </c>
      <c r="Z440" t="e">
        <f>MIN(100, MAX(0, (100*(INDEX(出力表!D:D,9))/(EXP(INDEX(係数表!B:B,9) + $C440) + (INDEX(出力表!D:D,9)))) + (乱数表!$U440*(Settings!B12/(((INDEX(出力表!D:D,9))+1)^INDEX(係数表!E:E,9)*INDEX(係数表!F:F,9))))))</f>
        <v>#VALUE!</v>
      </c>
      <c r="AA440" t="e">
        <f>MIN(100, MAX(0, (INDEX(出力表!D:D,9))*Y440/MAX(Z440, Settings!B3)))</f>
        <v>#VALUE!</v>
      </c>
      <c r="AB440">
        <f>MIN(100, MAX(0, 100*BETAINV(乱数表!$J440, MAX(0.00000001, (1/(1+EXP(-(INDEX(係数表!G:G,10) + $B440))))*(EXP(INDEX(係数表!H:H,10) + INDEX(係数表!I:I,10)*LN(INDEX(出力表!C:C,10)+1)))), MAX(0.00000001, (1-(1/(1+EXP(-(INDEX(係数表!G:G,10) + $B440)))))*(EXP(INDEX(係数表!H:H,10) + INDEX(係数表!I:I,10)*LN(INDEX(出力表!C:C,10)+1)))))))</f>
        <v>99.86567846006254</v>
      </c>
      <c r="AC440" t="e">
        <f>MIN(100, MAX(0, (100*(INDEX(出力表!D:D,10))/(EXP(INDEX(係数表!B:B,10) + $C440) + (INDEX(出力表!D:D,10)))) + (乱数表!$V440*(Settings!B12/(((INDEX(出力表!D:D,10))+1)^INDEX(係数表!E:E,10)*INDEX(係数表!F:F,10))))))</f>
        <v>#VALUE!</v>
      </c>
      <c r="AD440" t="e">
        <f>MIN(100, MAX(0, (INDEX(出力表!D:D,10))*AB440/MAX(AC440, Settings!B3)))</f>
        <v>#VALUE!</v>
      </c>
      <c r="AE440">
        <f>MIN(100, MAX(0, 100*BETAINV(乱数表!$K440, MAX(0.00000001, (1/(1+EXP(-(INDEX(係数表!G:G,11) + $B440))))*(EXP(INDEX(係数表!H:H,11) + INDEX(係数表!I:I,11)*LN(INDEX(出力表!C:C,11)+1)))), MAX(0.00000001, (1-(1/(1+EXP(-(INDEX(係数表!G:G,11) + $B440)))))*(EXP(INDEX(係数表!H:H,11) + INDEX(係数表!I:I,11)*LN(INDEX(出力表!C:C,11)+1)))))))</f>
        <v>70.709826057837276</v>
      </c>
      <c r="AF440" t="e">
        <f>MIN(100, MAX(0, (100*(INDEX(出力表!D:D,11))/(EXP(INDEX(係数表!B:B,11) + $C440) + (INDEX(出力表!D:D,11)))) + (乱数表!$W440*(Settings!B12/(((INDEX(出力表!D:D,11))+1)^INDEX(係数表!E:E,11)*INDEX(係数表!F:F,11))))))</f>
        <v>#VALUE!</v>
      </c>
      <c r="AG440" t="e">
        <f>MIN(100, MAX(0, (INDEX(出力表!D:D,11))*AE440/MAX(AF440, Settings!B3)))</f>
        <v>#VALUE!</v>
      </c>
      <c r="AH440">
        <f>MIN(100, MAX(0, 100*BETAINV(乱数表!$L440, MAX(0.00000001, (1/(1+EXP(-(INDEX(係数表!G:G,12) + $B440))))*(EXP(INDEX(係数表!H:H,12) + INDEX(係数表!I:I,12)*LN(INDEX(出力表!C:C,12)+1)))), MAX(0.00000001, (1-(1/(1+EXP(-(INDEX(係数表!G:G,12) + $B440)))))*(EXP(INDEX(係数表!H:H,12) + INDEX(係数表!I:I,12)*LN(INDEX(出力表!C:C,12)+1)))))))</f>
        <v>96.123320379794876</v>
      </c>
      <c r="AI440" t="e">
        <f>MIN(100, MAX(0, (100*(INDEX(出力表!D:D,12))/(EXP(INDEX(係数表!B:B,12) + $C440) + (INDEX(出力表!D:D,12)))) + (乱数表!$X440*(Settings!B12/(((INDEX(出力表!D:D,12))+1)^INDEX(係数表!E:E,12)*INDEX(係数表!F:F,12))))))</f>
        <v>#VALUE!</v>
      </c>
      <c r="AJ440" t="e">
        <f>MIN(100, MAX(0, (INDEX(出力表!D:D,12))*AH440/MAX(AI440, Settings!B3)))</f>
        <v>#VALUE!</v>
      </c>
      <c r="AK440">
        <f>MIN(100, MAX(0, 100*BETAINV(乱数表!$M440, MAX(0.00000001, (1/(1+EXP(-(INDEX(係数表!G:G,13) + $B440))))*(EXP(INDEX(係数表!H:H,13) + INDEX(係数表!I:I,13)*LN(INDEX(出力表!C:C,13)+1)))), MAX(0.00000001, (1-(1/(1+EXP(-(INDEX(係数表!G:G,13) + $B440)))))*(EXP(INDEX(係数表!H:H,13) + INDEX(係数表!I:I,13)*LN(INDEX(出力表!C:C,13)+1)))))))</f>
        <v>94.72764363151218</v>
      </c>
      <c r="AL440" t="e">
        <f>MIN(100, MAX(0, (100*(INDEX(出力表!D:D,13))/(EXP(INDEX(係数表!B:B,13) + $C440) + (INDEX(出力表!D:D,13)))) + (乱数表!$Y440*(Settings!B12/(((INDEX(出力表!D:D,13))+1)^INDEX(係数表!E:E,13)*INDEX(係数表!F:F,13))))))</f>
        <v>#VALUE!</v>
      </c>
      <c r="AM440" t="e">
        <f>MIN(100, MAX(0, (INDEX(出力表!D:D,13))*AK440/MAX(AL440, Settings!B3)))</f>
        <v>#VALUE!</v>
      </c>
      <c r="AN440">
        <f>IF(ISNUMBER(F440), INDEX(出力表!B:B,2)*F440, 0)+IF(ISNUMBER(I440), INDEX(出力表!B:B,3)*I440, 0)+IF(ISNUMBER(L440), INDEX(出力表!B:B,4)*L440, 0)+IF(ISNUMBER(O440), INDEX(出力表!B:B,5)*O440, 0)+IF(ISNUMBER(R440), INDEX(出力表!B:B,6)*R440, 0)+IF(ISNUMBER(U440), INDEX(出力表!B:B,7)*U440, 0)+IF(ISNUMBER(X440), INDEX(出力表!B:B,8)*X440, 0)+IF(ISNUMBER(AA440), INDEX(出力表!B:B,9)*AA440, 0)+IF(ISNUMBER(AD440), INDEX(出力表!B:B,10)*AD440, 0)+IF(ISNUMBER(AG440), INDEX(出力表!B:B,11)*AG440, 0)+IF(ISNUMBER(AJ440), INDEX(出力表!B:B,12)*AJ440, 0)+IF(ISNUMBER(AM440), INDEX(出力表!B:B,13)*AM440, 0)</f>
        <v>0</v>
      </c>
      <c r="AO440">
        <f>IF(ISNUMBER(F440), INDEX(出力表!B:B,2), 0)+IF(ISNUMBER(I440), INDEX(出力表!B:B,3), 0)+IF(ISNUMBER(L440), INDEX(出力表!B:B,4), 0)+IF(ISNUMBER(O440), INDEX(出力表!B:B,5), 0)+IF(ISNUMBER(R440), INDEX(出力表!B:B,6), 0)+IF(ISNUMBER(U440), INDEX(出力表!B:B,7), 0)+IF(ISNUMBER(X440), INDEX(出力表!B:B,8), 0)+IF(ISNUMBER(AA440), INDEX(出力表!B:B,9), 0)+IF(ISNUMBER(AD440), INDEX(出力表!B:B,10), 0)+IF(ISNUMBER(AG440), INDEX(出力表!B:B,11), 0)+IF(ISNUMBER(AJ440), INDEX(出力表!B:B,12), 0)+IF(ISNUMBER(AM440), INDEX(出力表!B:B,13), 0)</f>
        <v>0</v>
      </c>
      <c r="AP440" t="str">
        <f t="shared" si="6"/>
        <v/>
      </c>
    </row>
    <row r="441" spans="1:42" x14ac:dyDescent="0.2">
      <c r="A441">
        <v>440</v>
      </c>
      <c r="B441">
        <f>IF(UPPER(Settings!B4)="TRUE", 乱数表!$Z441*Settings!B10, 0)</f>
        <v>-0.63866903103458605</v>
      </c>
      <c r="C441">
        <f>IF(UPPER(Settings!B4)="TRUE", 乱数表!$AA441*Settings!B11, 0)</f>
        <v>-1.5189847656003294E-2</v>
      </c>
      <c r="D441">
        <f>MIN(100, MAX(0, 100*BETAINV(乱数表!$B441, MAX(0.00000001, (1/(1+EXP(-(INDEX(係数表!G:G,2) + $B441))))*(EXP(INDEX(係数表!H:H,2) + INDEX(係数表!I:I,2)*LN(INDEX(出力表!C:C,2)+1)))), MAX(0.00000001, (1-(1/(1+EXP(-(INDEX(係数表!G:G,2) + $B441)))))*(EXP(INDEX(係数表!H:H,2) + INDEX(係数表!I:I,2)*LN(INDEX(出力表!C:C,2)+1)))))))</f>
        <v>67.556136708498997</v>
      </c>
      <c r="E441" t="e">
        <f>MIN(100, MAX(0, (100*(INDEX(出力表!D:D,2))/(EXP(INDEX(係数表!B:B,2) + $C441) + (INDEX(出力表!D:D,2)))) + (乱数表!$N441*(Settings!B12/(((INDEX(出力表!D:D,2))+1)^INDEX(係数表!E:E,2)*INDEX(係数表!F:F,2))))))</f>
        <v>#VALUE!</v>
      </c>
      <c r="F441" t="e">
        <f>MIN(100, MAX(0, (INDEX(出力表!D:D,2))*D441/MAX(E441, Settings!B3)))</f>
        <v>#VALUE!</v>
      </c>
      <c r="G441">
        <f>MIN(100, MAX(0, 100*BETAINV(乱数表!$C441, MAX(0.00000001, (1/(1+EXP(-(INDEX(係数表!G:G,3) + $B441))))*(EXP(INDEX(係数表!H:H,3) + INDEX(係数表!I:I,3)*LN(INDEX(出力表!C:C,3)+1)))), MAX(0.00000001, (1-(1/(1+EXP(-(INDEX(係数表!G:G,3) + $B441)))))*(EXP(INDEX(係数表!H:H,3) + INDEX(係数表!I:I,3)*LN(INDEX(出力表!C:C,3)+1)))))))</f>
        <v>82.364632548103444</v>
      </c>
      <c r="H441" t="e">
        <f>MIN(100, MAX(0, (100*(INDEX(出力表!D:D,3))/(EXP(INDEX(係数表!B:B,3) + $C441) + (INDEX(出力表!D:D,3)))) + (乱数表!$O441*(Settings!B12/(((INDEX(出力表!D:D,3))+1)^INDEX(係数表!E:E,3)*INDEX(係数表!F:F,3))))))</f>
        <v>#VALUE!</v>
      </c>
      <c r="I441" t="e">
        <f>MIN(100, MAX(0, (INDEX(出力表!D:D,3))*G441/MAX(H441, Settings!B3)))</f>
        <v>#VALUE!</v>
      </c>
      <c r="J441">
        <f>MIN(100, MAX(0, 100*BETAINV(乱数表!$D441, MAX(0.00000001, (1/(1+EXP(-(INDEX(係数表!G:G,4) + $B441))))*(EXP(INDEX(係数表!H:H,4) + INDEX(係数表!I:I,4)*LN(INDEX(出力表!C:C,4)+1)))), MAX(0.00000001, (1-(1/(1+EXP(-(INDEX(係数表!G:G,4) + $B441)))))*(EXP(INDEX(係数表!H:H,4) + INDEX(係数表!I:I,4)*LN(INDEX(出力表!C:C,4)+1)))))))</f>
        <v>93.832579092333887</v>
      </c>
      <c r="K441" t="e">
        <f>MIN(100, MAX(0, (100*(INDEX(出力表!D:D,4))/(EXP(INDEX(係数表!B:B,4) + $C441) + (INDEX(出力表!D:D,4)))) + (乱数表!$P441*(Settings!B12/(((INDEX(出力表!D:D,4))+1)^INDEX(係数表!E:E,4)*INDEX(係数表!F:F,4))))))</f>
        <v>#VALUE!</v>
      </c>
      <c r="L441" t="e">
        <f>MIN(100, MAX(0, (INDEX(出力表!D:D,4))*J441/MAX(K441, Settings!B3)))</f>
        <v>#VALUE!</v>
      </c>
      <c r="M441">
        <f>MIN(100, MAX(0, 100*BETAINV(乱数表!$E441, MAX(0.00000001, (1/(1+EXP(-(INDEX(係数表!G:G,5) + $B441))))*(EXP(INDEX(係数表!H:H,5) + INDEX(係数表!I:I,5)*LN(INDEX(出力表!C:C,5)+1)))), MAX(0.00000001, (1-(1/(1+EXP(-(INDEX(係数表!G:G,5) + $B441)))))*(EXP(INDEX(係数表!H:H,5) + INDEX(係数表!I:I,5)*LN(INDEX(出力表!C:C,5)+1)))))))</f>
        <v>43.134165268321574</v>
      </c>
      <c r="N441" t="e">
        <f>MIN(100, MAX(0, (100*(INDEX(出力表!D:D,5))/(EXP(INDEX(係数表!B:B,5) + $C441) + (INDEX(出力表!D:D,5)))) + (乱数表!$Q441*(Settings!B12/(((INDEX(出力表!D:D,5))+1)^INDEX(係数表!E:E,5)*INDEX(係数表!F:F,5))))))</f>
        <v>#VALUE!</v>
      </c>
      <c r="O441" t="e">
        <f>MIN(100, MAX(0, (INDEX(出力表!D:D,5))*M441/MAX(N441, Settings!B3)))</f>
        <v>#VALUE!</v>
      </c>
      <c r="P441">
        <f>MIN(100, MAX(0, 100*BETAINV(乱数表!$F441, MAX(0.00000001, (1/(1+EXP(-(INDEX(係数表!G:G,6) + $B441))))*(EXP(INDEX(係数表!H:H,6) + INDEX(係数表!I:I,6)*LN(INDEX(出力表!C:C,6)+1)))), MAX(0.00000001, (1-(1/(1+EXP(-(INDEX(係数表!G:G,6) + $B441)))))*(EXP(INDEX(係数表!H:H,6) + INDEX(係数表!I:I,6)*LN(INDEX(出力表!C:C,6)+1)))))))</f>
        <v>93.532354669157257</v>
      </c>
      <c r="Q441" t="e">
        <f>MIN(100, MAX(0, (100*(INDEX(出力表!D:D,6))/(EXP(INDEX(係数表!B:B,6) + $C441) + (INDEX(出力表!D:D,6)))) + (乱数表!$R441*(Settings!B12/(((INDEX(出力表!D:D,6))+1)^INDEX(係数表!E:E,6)*INDEX(係数表!F:F,6))))))</f>
        <v>#VALUE!</v>
      </c>
      <c r="R441" t="e">
        <f>MIN(100, MAX(0, (INDEX(出力表!D:D,6))*P441/MAX(Q441, Settings!B3)))</f>
        <v>#VALUE!</v>
      </c>
      <c r="S441">
        <f>MIN(100, MAX(0, 100*BETAINV(乱数表!$G441, MAX(0.00000001, (1/(1+EXP(-(INDEX(係数表!G:G,7) + $B441))))*(EXP(INDEX(係数表!H:H,7) + INDEX(係数表!I:I,7)*LN(INDEX(出力表!C:C,7)+1)))), MAX(0.00000001, (1-(1/(1+EXP(-(INDEX(係数表!G:G,7) + $B441)))))*(EXP(INDEX(係数表!H:H,7) + INDEX(係数表!I:I,7)*LN(INDEX(出力表!C:C,7)+1)))))))</f>
        <v>72.411528844992048</v>
      </c>
      <c r="T441" t="e">
        <f>MIN(100, MAX(0, (100*(INDEX(出力表!D:D,7))/(EXP(INDEX(係数表!B:B,7) + $C441) + (INDEX(出力表!D:D,7)))) + (乱数表!$S441*(Settings!B12/(((INDEX(出力表!D:D,7))+1)^INDEX(係数表!E:E,7)*INDEX(係数表!F:F,7))))))</f>
        <v>#VALUE!</v>
      </c>
      <c r="U441" t="e">
        <f>MIN(100, MAX(0, (INDEX(出力表!D:D,7))*S441/MAX(T441, Settings!B3)))</f>
        <v>#VALUE!</v>
      </c>
      <c r="V441">
        <f>MIN(100, MAX(0, 100*BETAINV(乱数表!$H441, MAX(0.00000001, (1/(1+EXP(-(INDEX(係数表!G:G,8) + $B441))))*(EXP(INDEX(係数表!H:H,8) + INDEX(係数表!I:I,8)*LN(INDEX(出力表!C:C,8)+1)))), MAX(0.00000001, (1-(1/(1+EXP(-(INDEX(係数表!G:G,8) + $B441)))))*(EXP(INDEX(係数表!H:H,8) + INDEX(係数表!I:I,8)*LN(INDEX(出力表!C:C,8)+1)))))))</f>
        <v>44.694044635997642</v>
      </c>
      <c r="W441" t="e">
        <f>MIN(100, MAX(0, (100*(INDEX(出力表!D:D,8))/(EXP(INDEX(係数表!B:B,8) + $C441) + (INDEX(出力表!D:D,8)))) + (乱数表!$T441*(Settings!B12/(((INDEX(出力表!D:D,8))+1)^INDEX(係数表!E:E,8)*INDEX(係数表!F:F,8))))))</f>
        <v>#VALUE!</v>
      </c>
      <c r="X441" t="e">
        <f>MIN(100, MAX(0, (INDEX(出力表!D:D,8))*V441/MAX(W441, Settings!B3)))</f>
        <v>#VALUE!</v>
      </c>
      <c r="Y441">
        <f>MIN(100, MAX(0, 100*BETAINV(乱数表!$I441, MAX(0.00000001, (1/(1+EXP(-(INDEX(係数表!G:G,9) + $B441))))*(EXP(INDEX(係数表!H:H,9) + INDEX(係数表!I:I,9)*LN(INDEX(出力表!C:C,9)+1)))), MAX(0.00000001, (1-(1/(1+EXP(-(INDEX(係数表!G:G,9) + $B441)))))*(EXP(INDEX(係数表!H:H,9) + INDEX(係数表!I:I,9)*LN(INDEX(出力表!C:C,9)+1)))))))</f>
        <v>50.237490164854357</v>
      </c>
      <c r="Z441" t="e">
        <f>MIN(100, MAX(0, (100*(INDEX(出力表!D:D,9))/(EXP(INDEX(係数表!B:B,9) + $C441) + (INDEX(出力表!D:D,9)))) + (乱数表!$U441*(Settings!B12/(((INDEX(出力表!D:D,9))+1)^INDEX(係数表!E:E,9)*INDEX(係数表!F:F,9))))))</f>
        <v>#VALUE!</v>
      </c>
      <c r="AA441" t="e">
        <f>MIN(100, MAX(0, (INDEX(出力表!D:D,9))*Y441/MAX(Z441, Settings!B3)))</f>
        <v>#VALUE!</v>
      </c>
      <c r="AB441">
        <f>MIN(100, MAX(0, 100*BETAINV(乱数表!$J441, MAX(0.00000001, (1/(1+EXP(-(INDEX(係数表!G:G,10) + $B441))))*(EXP(INDEX(係数表!H:H,10) + INDEX(係数表!I:I,10)*LN(INDEX(出力表!C:C,10)+1)))), MAX(0.00000001, (1-(1/(1+EXP(-(INDEX(係数表!G:G,10) + $B441)))))*(EXP(INDEX(係数表!H:H,10) + INDEX(係数表!I:I,10)*LN(INDEX(出力表!C:C,10)+1)))))))</f>
        <v>85.432214451252335</v>
      </c>
      <c r="AC441" t="e">
        <f>MIN(100, MAX(0, (100*(INDEX(出力表!D:D,10))/(EXP(INDEX(係数表!B:B,10) + $C441) + (INDEX(出力表!D:D,10)))) + (乱数表!$V441*(Settings!B12/(((INDEX(出力表!D:D,10))+1)^INDEX(係数表!E:E,10)*INDEX(係数表!F:F,10))))))</f>
        <v>#VALUE!</v>
      </c>
      <c r="AD441" t="e">
        <f>MIN(100, MAX(0, (INDEX(出力表!D:D,10))*AB441/MAX(AC441, Settings!B3)))</f>
        <v>#VALUE!</v>
      </c>
      <c r="AE441">
        <f>MIN(100, MAX(0, 100*BETAINV(乱数表!$K441, MAX(0.00000001, (1/(1+EXP(-(INDEX(係数表!G:G,11) + $B441))))*(EXP(INDEX(係数表!H:H,11) + INDEX(係数表!I:I,11)*LN(INDEX(出力表!C:C,11)+1)))), MAX(0.00000001, (1-(1/(1+EXP(-(INDEX(係数表!G:G,11) + $B441)))))*(EXP(INDEX(係数表!H:H,11) + INDEX(係数表!I:I,11)*LN(INDEX(出力表!C:C,11)+1)))))))</f>
        <v>81.790896512593719</v>
      </c>
      <c r="AF441" t="e">
        <f>MIN(100, MAX(0, (100*(INDEX(出力表!D:D,11))/(EXP(INDEX(係数表!B:B,11) + $C441) + (INDEX(出力表!D:D,11)))) + (乱数表!$W441*(Settings!B12/(((INDEX(出力表!D:D,11))+1)^INDEX(係数表!E:E,11)*INDEX(係数表!F:F,11))))))</f>
        <v>#VALUE!</v>
      </c>
      <c r="AG441" t="e">
        <f>MIN(100, MAX(0, (INDEX(出力表!D:D,11))*AE441/MAX(AF441, Settings!B3)))</f>
        <v>#VALUE!</v>
      </c>
      <c r="AH441">
        <f>MIN(100, MAX(0, 100*BETAINV(乱数表!$L441, MAX(0.00000001, (1/(1+EXP(-(INDEX(係数表!G:G,12) + $B441))))*(EXP(INDEX(係数表!H:H,12) + INDEX(係数表!I:I,12)*LN(INDEX(出力表!C:C,12)+1)))), MAX(0.00000001, (1-(1/(1+EXP(-(INDEX(係数表!G:G,12) + $B441)))))*(EXP(INDEX(係数表!H:H,12) + INDEX(係数表!I:I,12)*LN(INDEX(出力表!C:C,12)+1)))))))</f>
        <v>89.402247765752534</v>
      </c>
      <c r="AI441" t="e">
        <f>MIN(100, MAX(0, (100*(INDEX(出力表!D:D,12))/(EXP(INDEX(係数表!B:B,12) + $C441) + (INDEX(出力表!D:D,12)))) + (乱数表!$X441*(Settings!B12/(((INDEX(出力表!D:D,12))+1)^INDEX(係数表!E:E,12)*INDEX(係数表!F:F,12))))))</f>
        <v>#VALUE!</v>
      </c>
      <c r="AJ441" t="e">
        <f>MIN(100, MAX(0, (INDEX(出力表!D:D,12))*AH441/MAX(AI441, Settings!B3)))</f>
        <v>#VALUE!</v>
      </c>
      <c r="AK441">
        <f>MIN(100, MAX(0, 100*BETAINV(乱数表!$M441, MAX(0.00000001, (1/(1+EXP(-(INDEX(係数表!G:G,13) + $B441))))*(EXP(INDEX(係数表!H:H,13) + INDEX(係数表!I:I,13)*LN(INDEX(出力表!C:C,13)+1)))), MAX(0.00000001, (1-(1/(1+EXP(-(INDEX(係数表!G:G,13) + $B441)))))*(EXP(INDEX(係数表!H:H,13) + INDEX(係数表!I:I,13)*LN(INDEX(出力表!C:C,13)+1)))))))</f>
        <v>97.420964349966752</v>
      </c>
      <c r="AL441" t="e">
        <f>MIN(100, MAX(0, (100*(INDEX(出力表!D:D,13))/(EXP(INDEX(係数表!B:B,13) + $C441) + (INDEX(出力表!D:D,13)))) + (乱数表!$Y441*(Settings!B12/(((INDEX(出力表!D:D,13))+1)^INDEX(係数表!E:E,13)*INDEX(係数表!F:F,13))))))</f>
        <v>#VALUE!</v>
      </c>
      <c r="AM441" t="e">
        <f>MIN(100, MAX(0, (INDEX(出力表!D:D,13))*AK441/MAX(AL441, Settings!B3)))</f>
        <v>#VALUE!</v>
      </c>
      <c r="AN441">
        <f>IF(ISNUMBER(F441), INDEX(出力表!B:B,2)*F441, 0)+IF(ISNUMBER(I441), INDEX(出力表!B:B,3)*I441, 0)+IF(ISNUMBER(L441), INDEX(出力表!B:B,4)*L441, 0)+IF(ISNUMBER(O441), INDEX(出力表!B:B,5)*O441, 0)+IF(ISNUMBER(R441), INDEX(出力表!B:B,6)*R441, 0)+IF(ISNUMBER(U441), INDEX(出力表!B:B,7)*U441, 0)+IF(ISNUMBER(X441), INDEX(出力表!B:B,8)*X441, 0)+IF(ISNUMBER(AA441), INDEX(出力表!B:B,9)*AA441, 0)+IF(ISNUMBER(AD441), INDEX(出力表!B:B,10)*AD441, 0)+IF(ISNUMBER(AG441), INDEX(出力表!B:B,11)*AG441, 0)+IF(ISNUMBER(AJ441), INDEX(出力表!B:B,12)*AJ441, 0)+IF(ISNUMBER(AM441), INDEX(出力表!B:B,13)*AM441, 0)</f>
        <v>0</v>
      </c>
      <c r="AO441">
        <f>IF(ISNUMBER(F441), INDEX(出力表!B:B,2), 0)+IF(ISNUMBER(I441), INDEX(出力表!B:B,3), 0)+IF(ISNUMBER(L441), INDEX(出力表!B:B,4), 0)+IF(ISNUMBER(O441), INDEX(出力表!B:B,5), 0)+IF(ISNUMBER(R441), INDEX(出力表!B:B,6), 0)+IF(ISNUMBER(U441), INDEX(出力表!B:B,7), 0)+IF(ISNUMBER(X441), INDEX(出力表!B:B,8), 0)+IF(ISNUMBER(AA441), INDEX(出力表!B:B,9), 0)+IF(ISNUMBER(AD441), INDEX(出力表!B:B,10), 0)+IF(ISNUMBER(AG441), INDEX(出力表!B:B,11), 0)+IF(ISNUMBER(AJ441), INDEX(出力表!B:B,12), 0)+IF(ISNUMBER(AM441), INDEX(出力表!B:B,13), 0)</f>
        <v>0</v>
      </c>
      <c r="AP441" t="str">
        <f t="shared" si="6"/>
        <v/>
      </c>
    </row>
    <row r="442" spans="1:42" x14ac:dyDescent="0.2">
      <c r="A442">
        <v>441</v>
      </c>
      <c r="B442">
        <f>IF(UPPER(Settings!B4)="TRUE", 乱数表!$Z442*Settings!B10, 0)</f>
        <v>0.55455058208183561</v>
      </c>
      <c r="C442">
        <f>IF(UPPER(Settings!B4)="TRUE", 乱数表!$AA442*Settings!B11, 0)</f>
        <v>-5.0577059147695343E-2</v>
      </c>
      <c r="D442">
        <f>MIN(100, MAX(0, 100*BETAINV(乱数表!$B442, MAX(0.00000001, (1/(1+EXP(-(INDEX(係数表!G:G,2) + $B442))))*(EXP(INDEX(係数表!H:H,2) + INDEX(係数表!I:I,2)*LN(INDEX(出力表!C:C,2)+1)))), MAX(0.00000001, (1-(1/(1+EXP(-(INDEX(係数表!G:G,2) + $B442)))))*(EXP(INDEX(係数表!H:H,2) + INDEX(係数表!I:I,2)*LN(INDEX(出力表!C:C,2)+1)))))))</f>
        <v>94.382614747556275</v>
      </c>
      <c r="E442" t="e">
        <f>MIN(100, MAX(0, (100*(INDEX(出力表!D:D,2))/(EXP(INDEX(係数表!B:B,2) + $C442) + (INDEX(出力表!D:D,2)))) + (乱数表!$N442*(Settings!B12/(((INDEX(出力表!D:D,2))+1)^INDEX(係数表!E:E,2)*INDEX(係数表!F:F,2))))))</f>
        <v>#VALUE!</v>
      </c>
      <c r="F442" t="e">
        <f>MIN(100, MAX(0, (INDEX(出力表!D:D,2))*D442/MAX(E442, Settings!B3)))</f>
        <v>#VALUE!</v>
      </c>
      <c r="G442">
        <f>MIN(100, MAX(0, 100*BETAINV(乱数表!$C442, MAX(0.00000001, (1/(1+EXP(-(INDEX(係数表!G:G,3) + $B442))))*(EXP(INDEX(係数表!H:H,3) + INDEX(係数表!I:I,3)*LN(INDEX(出力表!C:C,3)+1)))), MAX(0.00000001, (1-(1/(1+EXP(-(INDEX(係数表!G:G,3) + $B442)))))*(EXP(INDEX(係数表!H:H,3) + INDEX(係数表!I:I,3)*LN(INDEX(出力表!C:C,3)+1)))))))</f>
        <v>81.768285529501924</v>
      </c>
      <c r="H442" t="e">
        <f>MIN(100, MAX(0, (100*(INDEX(出力表!D:D,3))/(EXP(INDEX(係数表!B:B,3) + $C442) + (INDEX(出力表!D:D,3)))) + (乱数表!$O442*(Settings!B12/(((INDEX(出力表!D:D,3))+1)^INDEX(係数表!E:E,3)*INDEX(係数表!F:F,3))))))</f>
        <v>#VALUE!</v>
      </c>
      <c r="I442" t="e">
        <f>MIN(100, MAX(0, (INDEX(出力表!D:D,3))*G442/MAX(H442, Settings!B3)))</f>
        <v>#VALUE!</v>
      </c>
      <c r="J442">
        <f>MIN(100, MAX(0, 100*BETAINV(乱数表!$D442, MAX(0.00000001, (1/(1+EXP(-(INDEX(係数表!G:G,4) + $B442))))*(EXP(INDEX(係数表!H:H,4) + INDEX(係数表!I:I,4)*LN(INDEX(出力表!C:C,4)+1)))), MAX(0.00000001, (1-(1/(1+EXP(-(INDEX(係数表!G:G,4) + $B442)))))*(EXP(INDEX(係数表!H:H,4) + INDEX(係数表!I:I,4)*LN(INDEX(出力表!C:C,4)+1)))))))</f>
        <v>99.08122191692398</v>
      </c>
      <c r="K442" t="e">
        <f>MIN(100, MAX(0, (100*(INDEX(出力表!D:D,4))/(EXP(INDEX(係数表!B:B,4) + $C442) + (INDEX(出力表!D:D,4)))) + (乱数表!$P442*(Settings!B12/(((INDEX(出力表!D:D,4))+1)^INDEX(係数表!E:E,4)*INDEX(係数表!F:F,4))))))</f>
        <v>#VALUE!</v>
      </c>
      <c r="L442" t="e">
        <f>MIN(100, MAX(0, (INDEX(出力表!D:D,4))*J442/MAX(K442, Settings!B3)))</f>
        <v>#VALUE!</v>
      </c>
      <c r="M442">
        <f>MIN(100, MAX(0, 100*BETAINV(乱数表!$E442, MAX(0.00000001, (1/(1+EXP(-(INDEX(係数表!G:G,5) + $B442))))*(EXP(INDEX(係数表!H:H,5) + INDEX(係数表!I:I,5)*LN(INDEX(出力表!C:C,5)+1)))), MAX(0.00000001, (1-(1/(1+EXP(-(INDEX(係数表!G:G,5) + $B442)))))*(EXP(INDEX(係数表!H:H,5) + INDEX(係数表!I:I,5)*LN(INDEX(出力表!C:C,5)+1)))))))</f>
        <v>98.742627100209972</v>
      </c>
      <c r="N442" t="e">
        <f>MIN(100, MAX(0, (100*(INDEX(出力表!D:D,5))/(EXP(INDEX(係数表!B:B,5) + $C442) + (INDEX(出力表!D:D,5)))) + (乱数表!$Q442*(Settings!B12/(((INDEX(出力表!D:D,5))+1)^INDEX(係数表!E:E,5)*INDEX(係数表!F:F,5))))))</f>
        <v>#VALUE!</v>
      </c>
      <c r="O442" t="e">
        <f>MIN(100, MAX(0, (INDEX(出力表!D:D,5))*M442/MAX(N442, Settings!B3)))</f>
        <v>#VALUE!</v>
      </c>
      <c r="P442">
        <f>MIN(100, MAX(0, 100*BETAINV(乱数表!$F442, MAX(0.00000001, (1/(1+EXP(-(INDEX(係数表!G:G,6) + $B442))))*(EXP(INDEX(係数表!H:H,6) + INDEX(係数表!I:I,6)*LN(INDEX(出力表!C:C,6)+1)))), MAX(0.00000001, (1-(1/(1+EXP(-(INDEX(係数表!G:G,6) + $B442)))))*(EXP(INDEX(係数表!H:H,6) + INDEX(係数表!I:I,6)*LN(INDEX(出力表!C:C,6)+1)))))))</f>
        <v>95.690313070916361</v>
      </c>
      <c r="Q442" t="e">
        <f>MIN(100, MAX(0, (100*(INDEX(出力表!D:D,6))/(EXP(INDEX(係数表!B:B,6) + $C442) + (INDEX(出力表!D:D,6)))) + (乱数表!$R442*(Settings!B12/(((INDEX(出力表!D:D,6))+1)^INDEX(係数表!E:E,6)*INDEX(係数表!F:F,6))))))</f>
        <v>#VALUE!</v>
      </c>
      <c r="R442" t="e">
        <f>MIN(100, MAX(0, (INDEX(出力表!D:D,6))*P442/MAX(Q442, Settings!B3)))</f>
        <v>#VALUE!</v>
      </c>
      <c r="S442">
        <f>MIN(100, MAX(0, 100*BETAINV(乱数表!$G442, MAX(0.00000001, (1/(1+EXP(-(INDEX(係数表!G:G,7) + $B442))))*(EXP(INDEX(係数表!H:H,7) + INDEX(係数表!I:I,7)*LN(INDEX(出力表!C:C,7)+1)))), MAX(0.00000001, (1-(1/(1+EXP(-(INDEX(係数表!G:G,7) + $B442)))))*(EXP(INDEX(係数表!H:H,7) + INDEX(係数表!I:I,7)*LN(INDEX(出力表!C:C,7)+1)))))))</f>
        <v>99.987362453077637</v>
      </c>
      <c r="T442" t="e">
        <f>MIN(100, MAX(0, (100*(INDEX(出力表!D:D,7))/(EXP(INDEX(係数表!B:B,7) + $C442) + (INDEX(出力表!D:D,7)))) + (乱数表!$S442*(Settings!B12/(((INDEX(出力表!D:D,7))+1)^INDEX(係数表!E:E,7)*INDEX(係数表!F:F,7))))))</f>
        <v>#VALUE!</v>
      </c>
      <c r="U442" t="e">
        <f>MIN(100, MAX(0, (INDEX(出力表!D:D,7))*S442/MAX(T442, Settings!B3)))</f>
        <v>#VALUE!</v>
      </c>
      <c r="V442">
        <f>MIN(100, MAX(0, 100*BETAINV(乱数表!$H442, MAX(0.00000001, (1/(1+EXP(-(INDEX(係数表!G:G,8) + $B442))))*(EXP(INDEX(係数表!H:H,8) + INDEX(係数表!I:I,8)*LN(INDEX(出力表!C:C,8)+1)))), MAX(0.00000001, (1-(1/(1+EXP(-(INDEX(係数表!G:G,8) + $B442)))))*(EXP(INDEX(係数表!H:H,8) + INDEX(係数表!I:I,8)*LN(INDEX(出力表!C:C,8)+1)))))))</f>
        <v>98.152617524364572</v>
      </c>
      <c r="W442" t="e">
        <f>MIN(100, MAX(0, (100*(INDEX(出力表!D:D,8))/(EXP(INDEX(係数表!B:B,8) + $C442) + (INDEX(出力表!D:D,8)))) + (乱数表!$T442*(Settings!B12/(((INDEX(出力表!D:D,8))+1)^INDEX(係数表!E:E,8)*INDEX(係数表!F:F,8))))))</f>
        <v>#VALUE!</v>
      </c>
      <c r="X442" t="e">
        <f>MIN(100, MAX(0, (INDEX(出力表!D:D,8))*V442/MAX(W442, Settings!B3)))</f>
        <v>#VALUE!</v>
      </c>
      <c r="Y442">
        <f>MIN(100, MAX(0, 100*BETAINV(乱数表!$I442, MAX(0.00000001, (1/(1+EXP(-(INDEX(係数表!G:G,9) + $B442))))*(EXP(INDEX(係数表!H:H,9) + INDEX(係数表!I:I,9)*LN(INDEX(出力表!C:C,9)+1)))), MAX(0.00000001, (1-(1/(1+EXP(-(INDEX(係数表!G:G,9) + $B442)))))*(EXP(INDEX(係数表!H:H,9) + INDEX(係数表!I:I,9)*LN(INDEX(出力表!C:C,9)+1)))))))</f>
        <v>96.426153909311125</v>
      </c>
      <c r="Z442" t="e">
        <f>MIN(100, MAX(0, (100*(INDEX(出力表!D:D,9))/(EXP(INDEX(係数表!B:B,9) + $C442) + (INDEX(出力表!D:D,9)))) + (乱数表!$U442*(Settings!B12/(((INDEX(出力表!D:D,9))+1)^INDEX(係数表!E:E,9)*INDEX(係数表!F:F,9))))))</f>
        <v>#VALUE!</v>
      </c>
      <c r="AA442" t="e">
        <f>MIN(100, MAX(0, (INDEX(出力表!D:D,9))*Y442/MAX(Z442, Settings!B3)))</f>
        <v>#VALUE!</v>
      </c>
      <c r="AB442">
        <f>MIN(100, MAX(0, 100*BETAINV(乱数表!$J442, MAX(0.00000001, (1/(1+EXP(-(INDEX(係数表!G:G,10) + $B442))))*(EXP(INDEX(係数表!H:H,10) + INDEX(係数表!I:I,10)*LN(INDEX(出力表!C:C,10)+1)))), MAX(0.00000001, (1-(1/(1+EXP(-(INDEX(係数表!G:G,10) + $B442)))))*(EXP(INDEX(係数表!H:H,10) + INDEX(係数表!I:I,10)*LN(INDEX(出力表!C:C,10)+1)))))))</f>
        <v>86.670942336065224</v>
      </c>
      <c r="AC442" t="e">
        <f>MIN(100, MAX(0, (100*(INDEX(出力表!D:D,10))/(EXP(INDEX(係数表!B:B,10) + $C442) + (INDEX(出力表!D:D,10)))) + (乱数表!$V442*(Settings!B12/(((INDEX(出力表!D:D,10))+1)^INDEX(係数表!E:E,10)*INDEX(係数表!F:F,10))))))</f>
        <v>#VALUE!</v>
      </c>
      <c r="AD442" t="e">
        <f>MIN(100, MAX(0, (INDEX(出力表!D:D,10))*AB442/MAX(AC442, Settings!B3)))</f>
        <v>#VALUE!</v>
      </c>
      <c r="AE442">
        <f>MIN(100, MAX(0, 100*BETAINV(乱数表!$K442, MAX(0.00000001, (1/(1+EXP(-(INDEX(係数表!G:G,11) + $B442))))*(EXP(INDEX(係数表!H:H,11) + INDEX(係数表!I:I,11)*LN(INDEX(出力表!C:C,11)+1)))), MAX(0.00000001, (1-(1/(1+EXP(-(INDEX(係数表!G:G,11) + $B442)))))*(EXP(INDEX(係数表!H:H,11) + INDEX(係数表!I:I,11)*LN(INDEX(出力表!C:C,11)+1)))))))</f>
        <v>92.785661766106642</v>
      </c>
      <c r="AF442" t="e">
        <f>MIN(100, MAX(0, (100*(INDEX(出力表!D:D,11))/(EXP(INDEX(係数表!B:B,11) + $C442) + (INDEX(出力表!D:D,11)))) + (乱数表!$W442*(Settings!B12/(((INDEX(出力表!D:D,11))+1)^INDEX(係数表!E:E,11)*INDEX(係数表!F:F,11))))))</f>
        <v>#VALUE!</v>
      </c>
      <c r="AG442" t="e">
        <f>MIN(100, MAX(0, (INDEX(出力表!D:D,11))*AE442/MAX(AF442, Settings!B3)))</f>
        <v>#VALUE!</v>
      </c>
      <c r="AH442">
        <f>MIN(100, MAX(0, 100*BETAINV(乱数表!$L442, MAX(0.00000001, (1/(1+EXP(-(INDEX(係数表!G:G,12) + $B442))))*(EXP(INDEX(係数表!H:H,12) + INDEX(係数表!I:I,12)*LN(INDEX(出力表!C:C,12)+1)))), MAX(0.00000001, (1-(1/(1+EXP(-(INDEX(係数表!G:G,12) + $B442)))))*(EXP(INDEX(係数表!H:H,12) + INDEX(係数表!I:I,12)*LN(INDEX(出力表!C:C,12)+1)))))))</f>
        <v>99.69749615519369</v>
      </c>
      <c r="AI442" t="e">
        <f>MIN(100, MAX(0, (100*(INDEX(出力表!D:D,12))/(EXP(INDEX(係数表!B:B,12) + $C442) + (INDEX(出力表!D:D,12)))) + (乱数表!$X442*(Settings!B12/(((INDEX(出力表!D:D,12))+1)^INDEX(係数表!E:E,12)*INDEX(係数表!F:F,12))))))</f>
        <v>#VALUE!</v>
      </c>
      <c r="AJ442" t="e">
        <f>MIN(100, MAX(0, (INDEX(出力表!D:D,12))*AH442/MAX(AI442, Settings!B3)))</f>
        <v>#VALUE!</v>
      </c>
      <c r="AK442">
        <f>MIN(100, MAX(0, 100*BETAINV(乱数表!$M442, MAX(0.00000001, (1/(1+EXP(-(INDEX(係数表!G:G,13) + $B442))))*(EXP(INDEX(係数表!H:H,13) + INDEX(係数表!I:I,13)*LN(INDEX(出力表!C:C,13)+1)))), MAX(0.00000001, (1-(1/(1+EXP(-(INDEX(係数表!G:G,13) + $B442)))))*(EXP(INDEX(係数表!H:H,13) + INDEX(係数表!I:I,13)*LN(INDEX(出力表!C:C,13)+1)))))))</f>
        <v>99.995935230808968</v>
      </c>
      <c r="AL442" t="e">
        <f>MIN(100, MAX(0, (100*(INDEX(出力表!D:D,13))/(EXP(INDEX(係数表!B:B,13) + $C442) + (INDEX(出力表!D:D,13)))) + (乱数表!$Y442*(Settings!B12/(((INDEX(出力表!D:D,13))+1)^INDEX(係数表!E:E,13)*INDEX(係数表!F:F,13))))))</f>
        <v>#VALUE!</v>
      </c>
      <c r="AM442" t="e">
        <f>MIN(100, MAX(0, (INDEX(出力表!D:D,13))*AK442/MAX(AL442, Settings!B3)))</f>
        <v>#VALUE!</v>
      </c>
      <c r="AN442">
        <f>IF(ISNUMBER(F442), INDEX(出力表!B:B,2)*F442, 0)+IF(ISNUMBER(I442), INDEX(出力表!B:B,3)*I442, 0)+IF(ISNUMBER(L442), INDEX(出力表!B:B,4)*L442, 0)+IF(ISNUMBER(O442), INDEX(出力表!B:B,5)*O442, 0)+IF(ISNUMBER(R442), INDEX(出力表!B:B,6)*R442, 0)+IF(ISNUMBER(U442), INDEX(出力表!B:B,7)*U442, 0)+IF(ISNUMBER(X442), INDEX(出力表!B:B,8)*X442, 0)+IF(ISNUMBER(AA442), INDEX(出力表!B:B,9)*AA442, 0)+IF(ISNUMBER(AD442), INDEX(出力表!B:B,10)*AD442, 0)+IF(ISNUMBER(AG442), INDEX(出力表!B:B,11)*AG442, 0)+IF(ISNUMBER(AJ442), INDEX(出力表!B:B,12)*AJ442, 0)+IF(ISNUMBER(AM442), INDEX(出力表!B:B,13)*AM442, 0)</f>
        <v>0</v>
      </c>
      <c r="AO442">
        <f>IF(ISNUMBER(F442), INDEX(出力表!B:B,2), 0)+IF(ISNUMBER(I442), INDEX(出力表!B:B,3), 0)+IF(ISNUMBER(L442), INDEX(出力表!B:B,4), 0)+IF(ISNUMBER(O442), INDEX(出力表!B:B,5), 0)+IF(ISNUMBER(R442), INDEX(出力表!B:B,6), 0)+IF(ISNUMBER(U442), INDEX(出力表!B:B,7), 0)+IF(ISNUMBER(X442), INDEX(出力表!B:B,8), 0)+IF(ISNUMBER(AA442), INDEX(出力表!B:B,9), 0)+IF(ISNUMBER(AD442), INDEX(出力表!B:B,10), 0)+IF(ISNUMBER(AG442), INDEX(出力表!B:B,11), 0)+IF(ISNUMBER(AJ442), INDEX(出力表!B:B,12), 0)+IF(ISNUMBER(AM442), INDEX(出力表!B:B,13), 0)</f>
        <v>0</v>
      </c>
      <c r="AP442" t="str">
        <f t="shared" si="6"/>
        <v/>
      </c>
    </row>
    <row r="443" spans="1:42" x14ac:dyDescent="0.2">
      <c r="A443">
        <v>442</v>
      </c>
      <c r="B443">
        <f>IF(UPPER(Settings!B4)="TRUE", 乱数表!$Z443*Settings!B10, 0)</f>
        <v>-0.71830908635193402</v>
      </c>
      <c r="C443">
        <f>IF(UPPER(Settings!B4)="TRUE", 乱数表!$AA443*Settings!B11, 0)</f>
        <v>-0.108197537923791</v>
      </c>
      <c r="D443">
        <f>MIN(100, MAX(0, 100*BETAINV(乱数表!$B443, MAX(0.00000001, (1/(1+EXP(-(INDEX(係数表!G:G,2) + $B443))))*(EXP(INDEX(係数表!H:H,2) + INDEX(係数表!I:I,2)*LN(INDEX(出力表!C:C,2)+1)))), MAX(0.00000001, (1-(1/(1+EXP(-(INDEX(係数表!G:G,2) + $B443)))))*(EXP(INDEX(係数表!H:H,2) + INDEX(係数表!I:I,2)*LN(INDEX(出力表!C:C,2)+1)))))))</f>
        <v>89.968901756547709</v>
      </c>
      <c r="E443" t="e">
        <f>MIN(100, MAX(0, (100*(INDEX(出力表!D:D,2))/(EXP(INDEX(係数表!B:B,2) + $C443) + (INDEX(出力表!D:D,2)))) + (乱数表!$N443*(Settings!B12/(((INDEX(出力表!D:D,2))+1)^INDEX(係数表!E:E,2)*INDEX(係数表!F:F,2))))))</f>
        <v>#VALUE!</v>
      </c>
      <c r="F443" t="e">
        <f>MIN(100, MAX(0, (INDEX(出力表!D:D,2))*D443/MAX(E443, Settings!B3)))</f>
        <v>#VALUE!</v>
      </c>
      <c r="G443">
        <f>MIN(100, MAX(0, 100*BETAINV(乱数表!$C443, MAX(0.00000001, (1/(1+EXP(-(INDEX(係数表!G:G,3) + $B443))))*(EXP(INDEX(係数表!H:H,3) + INDEX(係数表!I:I,3)*LN(INDEX(出力表!C:C,3)+1)))), MAX(0.00000001, (1-(1/(1+EXP(-(INDEX(係数表!G:G,3) + $B443)))))*(EXP(INDEX(係数表!H:H,3) + INDEX(係数表!I:I,3)*LN(INDEX(出力表!C:C,3)+1)))))))</f>
        <v>85.14112619602156</v>
      </c>
      <c r="H443" t="e">
        <f>MIN(100, MAX(0, (100*(INDEX(出力表!D:D,3))/(EXP(INDEX(係数表!B:B,3) + $C443) + (INDEX(出力表!D:D,3)))) + (乱数表!$O443*(Settings!B12/(((INDEX(出力表!D:D,3))+1)^INDEX(係数表!E:E,3)*INDEX(係数表!F:F,3))))))</f>
        <v>#VALUE!</v>
      </c>
      <c r="I443" t="e">
        <f>MIN(100, MAX(0, (INDEX(出力表!D:D,3))*G443/MAX(H443, Settings!B3)))</f>
        <v>#VALUE!</v>
      </c>
      <c r="J443">
        <f>MIN(100, MAX(0, 100*BETAINV(乱数表!$D443, MAX(0.00000001, (1/(1+EXP(-(INDEX(係数表!G:G,4) + $B443))))*(EXP(INDEX(係数表!H:H,4) + INDEX(係数表!I:I,4)*LN(INDEX(出力表!C:C,4)+1)))), MAX(0.00000001, (1-(1/(1+EXP(-(INDEX(係数表!G:G,4) + $B443)))))*(EXP(INDEX(係数表!H:H,4) + INDEX(係数表!I:I,4)*LN(INDEX(出力表!C:C,4)+1)))))))</f>
        <v>65.318074392884199</v>
      </c>
      <c r="K443" t="e">
        <f>MIN(100, MAX(0, (100*(INDEX(出力表!D:D,4))/(EXP(INDEX(係数表!B:B,4) + $C443) + (INDEX(出力表!D:D,4)))) + (乱数表!$P443*(Settings!B12/(((INDEX(出力表!D:D,4))+1)^INDEX(係数表!E:E,4)*INDEX(係数表!F:F,4))))))</f>
        <v>#VALUE!</v>
      </c>
      <c r="L443" t="e">
        <f>MIN(100, MAX(0, (INDEX(出力表!D:D,4))*J443/MAX(K443, Settings!B3)))</f>
        <v>#VALUE!</v>
      </c>
      <c r="M443">
        <f>MIN(100, MAX(0, 100*BETAINV(乱数表!$E443, MAX(0.00000001, (1/(1+EXP(-(INDEX(係数表!G:G,5) + $B443))))*(EXP(INDEX(係数表!H:H,5) + INDEX(係数表!I:I,5)*LN(INDEX(出力表!C:C,5)+1)))), MAX(0.00000001, (1-(1/(1+EXP(-(INDEX(係数表!G:G,5) + $B443)))))*(EXP(INDEX(係数表!H:H,5) + INDEX(係数表!I:I,5)*LN(INDEX(出力表!C:C,5)+1)))))))</f>
        <v>90.906393687326442</v>
      </c>
      <c r="N443" t="e">
        <f>MIN(100, MAX(0, (100*(INDEX(出力表!D:D,5))/(EXP(INDEX(係数表!B:B,5) + $C443) + (INDEX(出力表!D:D,5)))) + (乱数表!$Q443*(Settings!B12/(((INDEX(出力表!D:D,5))+1)^INDEX(係数表!E:E,5)*INDEX(係数表!F:F,5))))))</f>
        <v>#VALUE!</v>
      </c>
      <c r="O443" t="e">
        <f>MIN(100, MAX(0, (INDEX(出力表!D:D,5))*M443/MAX(N443, Settings!B3)))</f>
        <v>#VALUE!</v>
      </c>
      <c r="P443">
        <f>MIN(100, MAX(0, 100*BETAINV(乱数表!$F443, MAX(0.00000001, (1/(1+EXP(-(INDEX(係数表!G:G,6) + $B443))))*(EXP(INDEX(係数表!H:H,6) + INDEX(係数表!I:I,6)*LN(INDEX(出力表!C:C,6)+1)))), MAX(0.00000001, (1-(1/(1+EXP(-(INDEX(係数表!G:G,6) + $B443)))))*(EXP(INDEX(係数表!H:H,6) + INDEX(係数表!I:I,6)*LN(INDEX(出力表!C:C,6)+1)))))))</f>
        <v>54.53811066299339</v>
      </c>
      <c r="Q443" t="e">
        <f>MIN(100, MAX(0, (100*(INDEX(出力表!D:D,6))/(EXP(INDEX(係数表!B:B,6) + $C443) + (INDEX(出力表!D:D,6)))) + (乱数表!$R443*(Settings!B12/(((INDEX(出力表!D:D,6))+1)^INDEX(係数表!E:E,6)*INDEX(係数表!F:F,6))))))</f>
        <v>#VALUE!</v>
      </c>
      <c r="R443" t="e">
        <f>MIN(100, MAX(0, (INDEX(出力表!D:D,6))*P443/MAX(Q443, Settings!B3)))</f>
        <v>#VALUE!</v>
      </c>
      <c r="S443">
        <f>MIN(100, MAX(0, 100*BETAINV(乱数表!$G443, MAX(0.00000001, (1/(1+EXP(-(INDEX(係数表!G:G,7) + $B443))))*(EXP(INDEX(係数表!H:H,7) + INDEX(係数表!I:I,7)*LN(INDEX(出力表!C:C,7)+1)))), MAX(0.00000001, (1-(1/(1+EXP(-(INDEX(係数表!G:G,7) + $B443)))))*(EXP(INDEX(係数表!H:H,7) + INDEX(係数表!I:I,7)*LN(INDEX(出力表!C:C,7)+1)))))))</f>
        <v>75.740030728793968</v>
      </c>
      <c r="T443" t="e">
        <f>MIN(100, MAX(0, (100*(INDEX(出力表!D:D,7))/(EXP(INDEX(係数表!B:B,7) + $C443) + (INDEX(出力表!D:D,7)))) + (乱数表!$S443*(Settings!B12/(((INDEX(出力表!D:D,7))+1)^INDEX(係数表!E:E,7)*INDEX(係数表!F:F,7))))))</f>
        <v>#VALUE!</v>
      </c>
      <c r="U443" t="e">
        <f>MIN(100, MAX(0, (INDEX(出力表!D:D,7))*S443/MAX(T443, Settings!B3)))</f>
        <v>#VALUE!</v>
      </c>
      <c r="V443">
        <f>MIN(100, MAX(0, 100*BETAINV(乱数表!$H443, MAX(0.00000001, (1/(1+EXP(-(INDEX(係数表!G:G,8) + $B443))))*(EXP(INDEX(係数表!H:H,8) + INDEX(係数表!I:I,8)*LN(INDEX(出力表!C:C,8)+1)))), MAX(0.00000001, (1-(1/(1+EXP(-(INDEX(係数表!G:G,8) + $B443)))))*(EXP(INDEX(係数表!H:H,8) + INDEX(係数表!I:I,8)*LN(INDEX(出力表!C:C,8)+1)))))))</f>
        <v>70.979623100829741</v>
      </c>
      <c r="W443" t="e">
        <f>MIN(100, MAX(0, (100*(INDEX(出力表!D:D,8))/(EXP(INDEX(係数表!B:B,8) + $C443) + (INDEX(出力表!D:D,8)))) + (乱数表!$T443*(Settings!B12/(((INDEX(出力表!D:D,8))+1)^INDEX(係数表!E:E,8)*INDEX(係数表!F:F,8))))))</f>
        <v>#VALUE!</v>
      </c>
      <c r="X443" t="e">
        <f>MIN(100, MAX(0, (INDEX(出力表!D:D,8))*V443/MAX(W443, Settings!B3)))</f>
        <v>#VALUE!</v>
      </c>
      <c r="Y443">
        <f>MIN(100, MAX(0, 100*BETAINV(乱数表!$I443, MAX(0.00000001, (1/(1+EXP(-(INDEX(係数表!G:G,9) + $B443))))*(EXP(INDEX(係数表!H:H,9) + INDEX(係数表!I:I,9)*LN(INDEX(出力表!C:C,9)+1)))), MAX(0.00000001, (1-(1/(1+EXP(-(INDEX(係数表!G:G,9) + $B443)))))*(EXP(INDEX(係数表!H:H,9) + INDEX(係数表!I:I,9)*LN(INDEX(出力表!C:C,9)+1)))))))</f>
        <v>97.090886679510476</v>
      </c>
      <c r="Z443" t="e">
        <f>MIN(100, MAX(0, (100*(INDEX(出力表!D:D,9))/(EXP(INDEX(係数表!B:B,9) + $C443) + (INDEX(出力表!D:D,9)))) + (乱数表!$U443*(Settings!B12/(((INDEX(出力表!D:D,9))+1)^INDEX(係数表!E:E,9)*INDEX(係数表!F:F,9))))))</f>
        <v>#VALUE!</v>
      </c>
      <c r="AA443" t="e">
        <f>MIN(100, MAX(0, (INDEX(出力表!D:D,9))*Y443/MAX(Z443, Settings!B3)))</f>
        <v>#VALUE!</v>
      </c>
      <c r="AB443">
        <f>MIN(100, MAX(0, 100*BETAINV(乱数表!$J443, MAX(0.00000001, (1/(1+EXP(-(INDEX(係数表!G:G,10) + $B443))))*(EXP(INDEX(係数表!H:H,10) + INDEX(係数表!I:I,10)*LN(INDEX(出力表!C:C,10)+1)))), MAX(0.00000001, (1-(1/(1+EXP(-(INDEX(係数表!G:G,10) + $B443)))))*(EXP(INDEX(係数表!H:H,10) + INDEX(係数表!I:I,10)*LN(INDEX(出力表!C:C,10)+1)))))))</f>
        <v>78.54909087829985</v>
      </c>
      <c r="AC443" t="e">
        <f>MIN(100, MAX(0, (100*(INDEX(出力表!D:D,10))/(EXP(INDEX(係数表!B:B,10) + $C443) + (INDEX(出力表!D:D,10)))) + (乱数表!$V443*(Settings!B12/(((INDEX(出力表!D:D,10))+1)^INDEX(係数表!E:E,10)*INDEX(係数表!F:F,10))))))</f>
        <v>#VALUE!</v>
      </c>
      <c r="AD443" t="e">
        <f>MIN(100, MAX(0, (INDEX(出力表!D:D,10))*AB443/MAX(AC443, Settings!B3)))</f>
        <v>#VALUE!</v>
      </c>
      <c r="AE443">
        <f>MIN(100, MAX(0, 100*BETAINV(乱数表!$K443, MAX(0.00000001, (1/(1+EXP(-(INDEX(係数表!G:G,11) + $B443))))*(EXP(INDEX(係数表!H:H,11) + INDEX(係数表!I:I,11)*LN(INDEX(出力表!C:C,11)+1)))), MAX(0.00000001, (1-(1/(1+EXP(-(INDEX(係数表!G:G,11) + $B443)))))*(EXP(INDEX(係数表!H:H,11) + INDEX(係数表!I:I,11)*LN(INDEX(出力表!C:C,11)+1)))))))</f>
        <v>77.847936112449474</v>
      </c>
      <c r="AF443" t="e">
        <f>MIN(100, MAX(0, (100*(INDEX(出力表!D:D,11))/(EXP(INDEX(係数表!B:B,11) + $C443) + (INDEX(出力表!D:D,11)))) + (乱数表!$W443*(Settings!B12/(((INDEX(出力表!D:D,11))+1)^INDEX(係数表!E:E,11)*INDEX(係数表!F:F,11))))))</f>
        <v>#VALUE!</v>
      </c>
      <c r="AG443" t="e">
        <f>MIN(100, MAX(0, (INDEX(出力表!D:D,11))*AE443/MAX(AF443, Settings!B3)))</f>
        <v>#VALUE!</v>
      </c>
      <c r="AH443">
        <f>MIN(100, MAX(0, 100*BETAINV(乱数表!$L443, MAX(0.00000001, (1/(1+EXP(-(INDEX(係数表!G:G,12) + $B443))))*(EXP(INDEX(係数表!H:H,12) + INDEX(係数表!I:I,12)*LN(INDEX(出力表!C:C,12)+1)))), MAX(0.00000001, (1-(1/(1+EXP(-(INDEX(係数表!G:G,12) + $B443)))))*(EXP(INDEX(係数表!H:H,12) + INDEX(係数表!I:I,12)*LN(INDEX(出力表!C:C,12)+1)))))))</f>
        <v>51.601134448919986</v>
      </c>
      <c r="AI443" t="e">
        <f>MIN(100, MAX(0, (100*(INDEX(出力表!D:D,12))/(EXP(INDEX(係数表!B:B,12) + $C443) + (INDEX(出力表!D:D,12)))) + (乱数表!$X443*(Settings!B12/(((INDEX(出力表!D:D,12))+1)^INDEX(係数表!E:E,12)*INDEX(係数表!F:F,12))))))</f>
        <v>#VALUE!</v>
      </c>
      <c r="AJ443" t="e">
        <f>MIN(100, MAX(0, (INDEX(出力表!D:D,12))*AH443/MAX(AI443, Settings!B3)))</f>
        <v>#VALUE!</v>
      </c>
      <c r="AK443">
        <f>MIN(100, MAX(0, 100*BETAINV(乱数表!$M443, MAX(0.00000001, (1/(1+EXP(-(INDEX(係数表!G:G,13) + $B443))))*(EXP(INDEX(係数表!H:H,13) + INDEX(係数表!I:I,13)*LN(INDEX(出力表!C:C,13)+1)))), MAX(0.00000001, (1-(1/(1+EXP(-(INDEX(係数表!G:G,13) + $B443)))))*(EXP(INDEX(係数表!H:H,13) + INDEX(係数表!I:I,13)*LN(INDEX(出力表!C:C,13)+1)))))))</f>
        <v>92.72162153457883</v>
      </c>
      <c r="AL443" t="e">
        <f>MIN(100, MAX(0, (100*(INDEX(出力表!D:D,13))/(EXP(INDEX(係数表!B:B,13) + $C443) + (INDEX(出力表!D:D,13)))) + (乱数表!$Y443*(Settings!B12/(((INDEX(出力表!D:D,13))+1)^INDEX(係数表!E:E,13)*INDEX(係数表!F:F,13))))))</f>
        <v>#VALUE!</v>
      </c>
      <c r="AM443" t="e">
        <f>MIN(100, MAX(0, (INDEX(出力表!D:D,13))*AK443/MAX(AL443, Settings!B3)))</f>
        <v>#VALUE!</v>
      </c>
      <c r="AN443">
        <f>IF(ISNUMBER(F443), INDEX(出力表!B:B,2)*F443, 0)+IF(ISNUMBER(I443), INDEX(出力表!B:B,3)*I443, 0)+IF(ISNUMBER(L443), INDEX(出力表!B:B,4)*L443, 0)+IF(ISNUMBER(O443), INDEX(出力表!B:B,5)*O443, 0)+IF(ISNUMBER(R443), INDEX(出力表!B:B,6)*R443, 0)+IF(ISNUMBER(U443), INDEX(出力表!B:B,7)*U443, 0)+IF(ISNUMBER(X443), INDEX(出力表!B:B,8)*X443, 0)+IF(ISNUMBER(AA443), INDEX(出力表!B:B,9)*AA443, 0)+IF(ISNUMBER(AD443), INDEX(出力表!B:B,10)*AD443, 0)+IF(ISNUMBER(AG443), INDEX(出力表!B:B,11)*AG443, 0)+IF(ISNUMBER(AJ443), INDEX(出力表!B:B,12)*AJ443, 0)+IF(ISNUMBER(AM443), INDEX(出力表!B:B,13)*AM443, 0)</f>
        <v>0</v>
      </c>
      <c r="AO443">
        <f>IF(ISNUMBER(F443), INDEX(出力表!B:B,2), 0)+IF(ISNUMBER(I443), INDEX(出力表!B:B,3), 0)+IF(ISNUMBER(L443), INDEX(出力表!B:B,4), 0)+IF(ISNUMBER(O443), INDEX(出力表!B:B,5), 0)+IF(ISNUMBER(R443), INDEX(出力表!B:B,6), 0)+IF(ISNUMBER(U443), INDEX(出力表!B:B,7), 0)+IF(ISNUMBER(X443), INDEX(出力表!B:B,8), 0)+IF(ISNUMBER(AA443), INDEX(出力表!B:B,9), 0)+IF(ISNUMBER(AD443), INDEX(出力表!B:B,10), 0)+IF(ISNUMBER(AG443), INDEX(出力表!B:B,11), 0)+IF(ISNUMBER(AJ443), INDEX(出力表!B:B,12), 0)+IF(ISNUMBER(AM443), INDEX(出力表!B:B,13), 0)</f>
        <v>0</v>
      </c>
      <c r="AP443" t="str">
        <f t="shared" si="6"/>
        <v/>
      </c>
    </row>
    <row r="444" spans="1:42" x14ac:dyDescent="0.2">
      <c r="A444">
        <v>443</v>
      </c>
      <c r="B444">
        <f>IF(UPPER(Settings!B4)="TRUE", 乱数表!$Z444*Settings!B10, 0)</f>
        <v>0.89556329338000906</v>
      </c>
      <c r="C444">
        <f>IF(UPPER(Settings!B4)="TRUE", 乱数表!$AA444*Settings!B11, 0)</f>
        <v>7.3145886390602113E-2</v>
      </c>
      <c r="D444">
        <f>MIN(100, MAX(0, 100*BETAINV(乱数表!$B444, MAX(0.00000001, (1/(1+EXP(-(INDEX(係数表!G:G,2) + $B444))))*(EXP(INDEX(係数表!H:H,2) + INDEX(係数表!I:I,2)*LN(INDEX(出力表!C:C,2)+1)))), MAX(0.00000001, (1-(1/(1+EXP(-(INDEX(係数表!G:G,2) + $B444)))))*(EXP(INDEX(係数表!H:H,2) + INDEX(係数表!I:I,2)*LN(INDEX(出力表!C:C,2)+1)))))))</f>
        <v>99.984175236126319</v>
      </c>
      <c r="E444" t="e">
        <f>MIN(100, MAX(0, (100*(INDEX(出力表!D:D,2))/(EXP(INDEX(係数表!B:B,2) + $C444) + (INDEX(出力表!D:D,2)))) + (乱数表!$N444*(Settings!B12/(((INDEX(出力表!D:D,2))+1)^INDEX(係数表!E:E,2)*INDEX(係数表!F:F,2))))))</f>
        <v>#VALUE!</v>
      </c>
      <c r="F444" t="e">
        <f>MIN(100, MAX(0, (INDEX(出力表!D:D,2))*D444/MAX(E444, Settings!B3)))</f>
        <v>#VALUE!</v>
      </c>
      <c r="G444">
        <f>MIN(100, MAX(0, 100*BETAINV(乱数表!$C444, MAX(0.00000001, (1/(1+EXP(-(INDEX(係数表!G:G,3) + $B444))))*(EXP(INDEX(係数表!H:H,3) + INDEX(係数表!I:I,3)*LN(INDEX(出力表!C:C,3)+1)))), MAX(0.00000001, (1-(1/(1+EXP(-(INDEX(係数表!G:G,3) + $B444)))))*(EXP(INDEX(係数表!H:H,3) + INDEX(係数表!I:I,3)*LN(INDEX(出力表!C:C,3)+1)))))))</f>
        <v>70.090786241687979</v>
      </c>
      <c r="H444" t="e">
        <f>MIN(100, MAX(0, (100*(INDEX(出力表!D:D,3))/(EXP(INDEX(係数表!B:B,3) + $C444) + (INDEX(出力表!D:D,3)))) + (乱数表!$O444*(Settings!B12/(((INDEX(出力表!D:D,3))+1)^INDEX(係数表!E:E,3)*INDEX(係数表!F:F,3))))))</f>
        <v>#VALUE!</v>
      </c>
      <c r="I444" t="e">
        <f>MIN(100, MAX(0, (INDEX(出力表!D:D,3))*G444/MAX(H444, Settings!B3)))</f>
        <v>#VALUE!</v>
      </c>
      <c r="J444">
        <f>MIN(100, MAX(0, 100*BETAINV(乱数表!$D444, MAX(0.00000001, (1/(1+EXP(-(INDEX(係数表!G:G,4) + $B444))))*(EXP(INDEX(係数表!H:H,4) + INDEX(係数表!I:I,4)*LN(INDEX(出力表!C:C,4)+1)))), MAX(0.00000001, (1-(1/(1+EXP(-(INDEX(係数表!G:G,4) + $B444)))))*(EXP(INDEX(係数表!H:H,4) + INDEX(係数表!I:I,4)*LN(INDEX(出力表!C:C,4)+1)))))))</f>
        <v>88.061148397957126</v>
      </c>
      <c r="K444" t="e">
        <f>MIN(100, MAX(0, (100*(INDEX(出力表!D:D,4))/(EXP(INDEX(係数表!B:B,4) + $C444) + (INDEX(出力表!D:D,4)))) + (乱数表!$P444*(Settings!B12/(((INDEX(出力表!D:D,4))+1)^INDEX(係数表!E:E,4)*INDEX(係数表!F:F,4))))))</f>
        <v>#VALUE!</v>
      </c>
      <c r="L444" t="e">
        <f>MIN(100, MAX(0, (INDEX(出力表!D:D,4))*J444/MAX(K444, Settings!B3)))</f>
        <v>#VALUE!</v>
      </c>
      <c r="M444">
        <f>MIN(100, MAX(0, 100*BETAINV(乱数表!$E444, MAX(0.00000001, (1/(1+EXP(-(INDEX(係数表!G:G,5) + $B444))))*(EXP(INDEX(係数表!H:H,5) + INDEX(係数表!I:I,5)*LN(INDEX(出力表!C:C,5)+1)))), MAX(0.00000001, (1-(1/(1+EXP(-(INDEX(係数表!G:G,5) + $B444)))))*(EXP(INDEX(係数表!H:H,5) + INDEX(係数表!I:I,5)*LN(INDEX(出力表!C:C,5)+1)))))))</f>
        <v>99.497225974400692</v>
      </c>
      <c r="N444" t="e">
        <f>MIN(100, MAX(0, (100*(INDEX(出力表!D:D,5))/(EXP(INDEX(係数表!B:B,5) + $C444) + (INDEX(出力表!D:D,5)))) + (乱数表!$Q444*(Settings!B12/(((INDEX(出力表!D:D,5))+1)^INDEX(係数表!E:E,5)*INDEX(係数表!F:F,5))))))</f>
        <v>#VALUE!</v>
      </c>
      <c r="O444" t="e">
        <f>MIN(100, MAX(0, (INDEX(出力表!D:D,5))*M444/MAX(N444, Settings!B3)))</f>
        <v>#VALUE!</v>
      </c>
      <c r="P444">
        <f>MIN(100, MAX(0, 100*BETAINV(乱数表!$F444, MAX(0.00000001, (1/(1+EXP(-(INDEX(係数表!G:G,6) + $B444))))*(EXP(INDEX(係数表!H:H,6) + INDEX(係数表!I:I,6)*LN(INDEX(出力表!C:C,6)+1)))), MAX(0.00000001, (1-(1/(1+EXP(-(INDEX(係数表!G:G,6) + $B444)))))*(EXP(INDEX(係数表!H:H,6) + INDEX(係数表!I:I,6)*LN(INDEX(出力表!C:C,6)+1)))))))</f>
        <v>99.976997858941402</v>
      </c>
      <c r="Q444" t="e">
        <f>MIN(100, MAX(0, (100*(INDEX(出力表!D:D,6))/(EXP(INDEX(係数表!B:B,6) + $C444) + (INDEX(出力表!D:D,6)))) + (乱数表!$R444*(Settings!B12/(((INDEX(出力表!D:D,6))+1)^INDEX(係数表!E:E,6)*INDEX(係数表!F:F,6))))))</f>
        <v>#VALUE!</v>
      </c>
      <c r="R444" t="e">
        <f>MIN(100, MAX(0, (INDEX(出力表!D:D,6))*P444/MAX(Q444, Settings!B3)))</f>
        <v>#VALUE!</v>
      </c>
      <c r="S444">
        <f>MIN(100, MAX(0, 100*BETAINV(乱数表!$G444, MAX(0.00000001, (1/(1+EXP(-(INDEX(係数表!G:G,7) + $B444))))*(EXP(INDEX(係数表!H:H,7) + INDEX(係数表!I:I,7)*LN(INDEX(出力表!C:C,7)+1)))), MAX(0.00000001, (1-(1/(1+EXP(-(INDEX(係数表!G:G,7) + $B444)))))*(EXP(INDEX(係数表!H:H,7) + INDEX(係数表!I:I,7)*LN(INDEX(出力表!C:C,7)+1)))))))</f>
        <v>99.915599477043997</v>
      </c>
      <c r="T444" t="e">
        <f>MIN(100, MAX(0, (100*(INDEX(出力表!D:D,7))/(EXP(INDEX(係数表!B:B,7) + $C444) + (INDEX(出力表!D:D,7)))) + (乱数表!$S444*(Settings!B12/(((INDEX(出力表!D:D,7))+1)^INDEX(係数表!E:E,7)*INDEX(係数表!F:F,7))))))</f>
        <v>#VALUE!</v>
      </c>
      <c r="U444" t="e">
        <f>MIN(100, MAX(0, (INDEX(出力表!D:D,7))*S444/MAX(T444, Settings!B3)))</f>
        <v>#VALUE!</v>
      </c>
      <c r="V444">
        <f>MIN(100, MAX(0, 100*BETAINV(乱数表!$H444, MAX(0.00000001, (1/(1+EXP(-(INDEX(係数表!G:G,8) + $B444))))*(EXP(INDEX(係数表!H:H,8) + INDEX(係数表!I:I,8)*LN(INDEX(出力表!C:C,8)+1)))), MAX(0.00000001, (1-(1/(1+EXP(-(INDEX(係数表!G:G,8) + $B444)))))*(EXP(INDEX(係数表!H:H,8) + INDEX(係数表!I:I,8)*LN(INDEX(出力表!C:C,8)+1)))))))</f>
        <v>99.939393253685537</v>
      </c>
      <c r="W444" t="e">
        <f>MIN(100, MAX(0, (100*(INDEX(出力表!D:D,8))/(EXP(INDEX(係数表!B:B,8) + $C444) + (INDEX(出力表!D:D,8)))) + (乱数表!$T444*(Settings!B12/(((INDEX(出力表!D:D,8))+1)^INDEX(係数表!E:E,8)*INDEX(係数表!F:F,8))))))</f>
        <v>#VALUE!</v>
      </c>
      <c r="X444" t="e">
        <f>MIN(100, MAX(0, (INDEX(出力表!D:D,8))*V444/MAX(W444, Settings!B3)))</f>
        <v>#VALUE!</v>
      </c>
      <c r="Y444">
        <f>MIN(100, MAX(0, 100*BETAINV(乱数表!$I444, MAX(0.00000001, (1/(1+EXP(-(INDEX(係数表!G:G,9) + $B444))))*(EXP(INDEX(係数表!H:H,9) + INDEX(係数表!I:I,9)*LN(INDEX(出力表!C:C,9)+1)))), MAX(0.00000001, (1-(1/(1+EXP(-(INDEX(係数表!G:G,9) + $B444)))))*(EXP(INDEX(係数表!H:H,9) + INDEX(係数表!I:I,9)*LN(INDEX(出力表!C:C,9)+1)))))))</f>
        <v>87.521274883330221</v>
      </c>
      <c r="Z444" t="e">
        <f>MIN(100, MAX(0, (100*(INDEX(出力表!D:D,9))/(EXP(INDEX(係数表!B:B,9) + $C444) + (INDEX(出力表!D:D,9)))) + (乱数表!$U444*(Settings!B12/(((INDEX(出力表!D:D,9))+1)^INDEX(係数表!E:E,9)*INDEX(係数表!F:F,9))))))</f>
        <v>#VALUE!</v>
      </c>
      <c r="AA444" t="e">
        <f>MIN(100, MAX(0, (INDEX(出力表!D:D,9))*Y444/MAX(Z444, Settings!B3)))</f>
        <v>#VALUE!</v>
      </c>
      <c r="AB444">
        <f>MIN(100, MAX(0, 100*BETAINV(乱数表!$J444, MAX(0.00000001, (1/(1+EXP(-(INDEX(係数表!G:G,10) + $B444))))*(EXP(INDEX(係数表!H:H,10) + INDEX(係数表!I:I,10)*LN(INDEX(出力表!C:C,10)+1)))), MAX(0.00000001, (1-(1/(1+EXP(-(INDEX(係数表!G:G,10) + $B444)))))*(EXP(INDEX(係数表!H:H,10) + INDEX(係数表!I:I,10)*LN(INDEX(出力表!C:C,10)+1)))))))</f>
        <v>99.829409753750824</v>
      </c>
      <c r="AC444" t="e">
        <f>MIN(100, MAX(0, (100*(INDEX(出力表!D:D,10))/(EXP(INDEX(係数表!B:B,10) + $C444) + (INDEX(出力表!D:D,10)))) + (乱数表!$V444*(Settings!B12/(((INDEX(出力表!D:D,10))+1)^INDEX(係数表!E:E,10)*INDEX(係数表!F:F,10))))))</f>
        <v>#VALUE!</v>
      </c>
      <c r="AD444" t="e">
        <f>MIN(100, MAX(0, (INDEX(出力表!D:D,10))*AB444/MAX(AC444, Settings!B3)))</f>
        <v>#VALUE!</v>
      </c>
      <c r="AE444">
        <f>MIN(100, MAX(0, 100*BETAINV(乱数表!$K444, MAX(0.00000001, (1/(1+EXP(-(INDEX(係数表!G:G,11) + $B444))))*(EXP(INDEX(係数表!H:H,11) + INDEX(係数表!I:I,11)*LN(INDEX(出力表!C:C,11)+1)))), MAX(0.00000001, (1-(1/(1+EXP(-(INDEX(係数表!G:G,11) + $B444)))))*(EXP(INDEX(係数表!H:H,11) + INDEX(係数表!I:I,11)*LN(INDEX(出力表!C:C,11)+1)))))))</f>
        <v>98.613470821508031</v>
      </c>
      <c r="AF444" t="e">
        <f>MIN(100, MAX(0, (100*(INDEX(出力表!D:D,11))/(EXP(INDEX(係数表!B:B,11) + $C444) + (INDEX(出力表!D:D,11)))) + (乱数表!$W444*(Settings!B12/(((INDEX(出力表!D:D,11))+1)^INDEX(係数表!E:E,11)*INDEX(係数表!F:F,11))))))</f>
        <v>#VALUE!</v>
      </c>
      <c r="AG444" t="e">
        <f>MIN(100, MAX(0, (INDEX(出力表!D:D,11))*AE444/MAX(AF444, Settings!B3)))</f>
        <v>#VALUE!</v>
      </c>
      <c r="AH444">
        <f>MIN(100, MAX(0, 100*BETAINV(乱数表!$L444, MAX(0.00000001, (1/(1+EXP(-(INDEX(係数表!G:G,12) + $B444))))*(EXP(INDEX(係数表!H:H,12) + INDEX(係数表!I:I,12)*LN(INDEX(出力表!C:C,12)+1)))), MAX(0.00000001, (1-(1/(1+EXP(-(INDEX(係数表!G:G,12) + $B444)))))*(EXP(INDEX(係数表!H:H,12) + INDEX(係数表!I:I,12)*LN(INDEX(出力表!C:C,12)+1)))))))</f>
        <v>99.999953546519023</v>
      </c>
      <c r="AI444" t="e">
        <f>MIN(100, MAX(0, (100*(INDEX(出力表!D:D,12))/(EXP(INDEX(係数表!B:B,12) + $C444) + (INDEX(出力表!D:D,12)))) + (乱数表!$X444*(Settings!B12/(((INDEX(出力表!D:D,12))+1)^INDEX(係数表!E:E,12)*INDEX(係数表!F:F,12))))))</f>
        <v>#VALUE!</v>
      </c>
      <c r="AJ444" t="e">
        <f>MIN(100, MAX(0, (INDEX(出力表!D:D,12))*AH444/MAX(AI444, Settings!B3)))</f>
        <v>#VALUE!</v>
      </c>
      <c r="AK444">
        <f>MIN(100, MAX(0, 100*BETAINV(乱数表!$M444, MAX(0.00000001, (1/(1+EXP(-(INDEX(係数表!G:G,13) + $B444))))*(EXP(INDEX(係数表!H:H,13) + INDEX(係数表!I:I,13)*LN(INDEX(出力表!C:C,13)+1)))), MAX(0.00000001, (1-(1/(1+EXP(-(INDEX(係数表!G:G,13) + $B444)))))*(EXP(INDEX(係数表!H:H,13) + INDEX(係数表!I:I,13)*LN(INDEX(出力表!C:C,13)+1)))))))</f>
        <v>98.806261757413182</v>
      </c>
      <c r="AL444" t="e">
        <f>MIN(100, MAX(0, (100*(INDEX(出力表!D:D,13))/(EXP(INDEX(係数表!B:B,13) + $C444) + (INDEX(出力表!D:D,13)))) + (乱数表!$Y444*(Settings!B12/(((INDEX(出力表!D:D,13))+1)^INDEX(係数表!E:E,13)*INDEX(係数表!F:F,13))))))</f>
        <v>#VALUE!</v>
      </c>
      <c r="AM444" t="e">
        <f>MIN(100, MAX(0, (INDEX(出力表!D:D,13))*AK444/MAX(AL444, Settings!B3)))</f>
        <v>#VALUE!</v>
      </c>
      <c r="AN444">
        <f>IF(ISNUMBER(F444), INDEX(出力表!B:B,2)*F444, 0)+IF(ISNUMBER(I444), INDEX(出力表!B:B,3)*I444, 0)+IF(ISNUMBER(L444), INDEX(出力表!B:B,4)*L444, 0)+IF(ISNUMBER(O444), INDEX(出力表!B:B,5)*O444, 0)+IF(ISNUMBER(R444), INDEX(出力表!B:B,6)*R444, 0)+IF(ISNUMBER(U444), INDEX(出力表!B:B,7)*U444, 0)+IF(ISNUMBER(X444), INDEX(出力表!B:B,8)*X444, 0)+IF(ISNUMBER(AA444), INDEX(出力表!B:B,9)*AA444, 0)+IF(ISNUMBER(AD444), INDEX(出力表!B:B,10)*AD444, 0)+IF(ISNUMBER(AG444), INDEX(出力表!B:B,11)*AG444, 0)+IF(ISNUMBER(AJ444), INDEX(出力表!B:B,12)*AJ444, 0)+IF(ISNUMBER(AM444), INDEX(出力表!B:B,13)*AM444, 0)</f>
        <v>0</v>
      </c>
      <c r="AO444">
        <f>IF(ISNUMBER(F444), INDEX(出力表!B:B,2), 0)+IF(ISNUMBER(I444), INDEX(出力表!B:B,3), 0)+IF(ISNUMBER(L444), INDEX(出力表!B:B,4), 0)+IF(ISNUMBER(O444), INDEX(出力表!B:B,5), 0)+IF(ISNUMBER(R444), INDEX(出力表!B:B,6), 0)+IF(ISNUMBER(U444), INDEX(出力表!B:B,7), 0)+IF(ISNUMBER(X444), INDEX(出力表!B:B,8), 0)+IF(ISNUMBER(AA444), INDEX(出力表!B:B,9), 0)+IF(ISNUMBER(AD444), INDEX(出力表!B:B,10), 0)+IF(ISNUMBER(AG444), INDEX(出力表!B:B,11), 0)+IF(ISNUMBER(AJ444), INDEX(出力表!B:B,12), 0)+IF(ISNUMBER(AM444), INDEX(出力表!B:B,13), 0)</f>
        <v>0</v>
      </c>
      <c r="AP444" t="str">
        <f t="shared" si="6"/>
        <v/>
      </c>
    </row>
    <row r="445" spans="1:42" x14ac:dyDescent="0.2">
      <c r="A445">
        <v>444</v>
      </c>
      <c r="B445">
        <f>IF(UPPER(Settings!B4)="TRUE", 乱数表!$Z445*Settings!B10, 0)</f>
        <v>-0.19732376598511484</v>
      </c>
      <c r="C445">
        <f>IF(UPPER(Settings!B4)="TRUE", 乱数表!$AA445*Settings!B11, 0)</f>
        <v>2.8865619045955335E-2</v>
      </c>
      <c r="D445">
        <f>MIN(100, MAX(0, 100*BETAINV(乱数表!$B445, MAX(0.00000001, (1/(1+EXP(-(INDEX(係数表!G:G,2) + $B445))))*(EXP(INDEX(係数表!H:H,2) + INDEX(係数表!I:I,2)*LN(INDEX(出力表!C:C,2)+1)))), MAX(0.00000001, (1-(1/(1+EXP(-(INDEX(係数表!G:G,2) + $B445)))))*(EXP(INDEX(係数表!H:H,2) + INDEX(係数表!I:I,2)*LN(INDEX(出力表!C:C,2)+1)))))))</f>
        <v>76.846921954696754</v>
      </c>
      <c r="E445" t="e">
        <f>MIN(100, MAX(0, (100*(INDEX(出力表!D:D,2))/(EXP(INDEX(係数表!B:B,2) + $C445) + (INDEX(出力表!D:D,2)))) + (乱数表!$N445*(Settings!B12/(((INDEX(出力表!D:D,2))+1)^INDEX(係数表!E:E,2)*INDEX(係数表!F:F,2))))))</f>
        <v>#VALUE!</v>
      </c>
      <c r="F445" t="e">
        <f>MIN(100, MAX(0, (INDEX(出力表!D:D,2))*D445/MAX(E445, Settings!B3)))</f>
        <v>#VALUE!</v>
      </c>
      <c r="G445">
        <f>MIN(100, MAX(0, 100*BETAINV(乱数表!$C445, MAX(0.00000001, (1/(1+EXP(-(INDEX(係数表!G:G,3) + $B445))))*(EXP(INDEX(係数表!H:H,3) + INDEX(係数表!I:I,3)*LN(INDEX(出力表!C:C,3)+1)))), MAX(0.00000001, (1-(1/(1+EXP(-(INDEX(係数表!G:G,3) + $B445)))))*(EXP(INDEX(係数表!H:H,3) + INDEX(係数表!I:I,3)*LN(INDEX(出力表!C:C,3)+1)))))))</f>
        <v>89.100023309457427</v>
      </c>
      <c r="H445" t="e">
        <f>MIN(100, MAX(0, (100*(INDEX(出力表!D:D,3))/(EXP(INDEX(係数表!B:B,3) + $C445) + (INDEX(出力表!D:D,3)))) + (乱数表!$O445*(Settings!B12/(((INDEX(出力表!D:D,3))+1)^INDEX(係数表!E:E,3)*INDEX(係数表!F:F,3))))))</f>
        <v>#VALUE!</v>
      </c>
      <c r="I445" t="e">
        <f>MIN(100, MAX(0, (INDEX(出力表!D:D,3))*G445/MAX(H445, Settings!B3)))</f>
        <v>#VALUE!</v>
      </c>
      <c r="J445">
        <f>MIN(100, MAX(0, 100*BETAINV(乱数表!$D445, MAX(0.00000001, (1/(1+EXP(-(INDEX(係数表!G:G,4) + $B445))))*(EXP(INDEX(係数表!H:H,4) + INDEX(係数表!I:I,4)*LN(INDEX(出力表!C:C,4)+1)))), MAX(0.00000001, (1-(1/(1+EXP(-(INDEX(係数表!G:G,4) + $B445)))))*(EXP(INDEX(係数表!H:H,4) + INDEX(係数表!I:I,4)*LN(INDEX(出力表!C:C,4)+1)))))))</f>
        <v>54.684079805738662</v>
      </c>
      <c r="K445" t="e">
        <f>MIN(100, MAX(0, (100*(INDEX(出力表!D:D,4))/(EXP(INDEX(係数表!B:B,4) + $C445) + (INDEX(出力表!D:D,4)))) + (乱数表!$P445*(Settings!B12/(((INDEX(出力表!D:D,4))+1)^INDEX(係数表!E:E,4)*INDEX(係数表!F:F,4))))))</f>
        <v>#VALUE!</v>
      </c>
      <c r="L445" t="e">
        <f>MIN(100, MAX(0, (INDEX(出力表!D:D,4))*J445/MAX(K445, Settings!B3)))</f>
        <v>#VALUE!</v>
      </c>
      <c r="M445">
        <f>MIN(100, MAX(0, 100*BETAINV(乱数表!$E445, MAX(0.00000001, (1/(1+EXP(-(INDEX(係数表!G:G,5) + $B445))))*(EXP(INDEX(係数表!H:H,5) + INDEX(係数表!I:I,5)*LN(INDEX(出力表!C:C,5)+1)))), MAX(0.00000001, (1-(1/(1+EXP(-(INDEX(係数表!G:G,5) + $B445)))))*(EXP(INDEX(係数表!H:H,5) + INDEX(係数表!I:I,5)*LN(INDEX(出力表!C:C,5)+1)))))))</f>
        <v>91.308376870730115</v>
      </c>
      <c r="N445" t="e">
        <f>MIN(100, MAX(0, (100*(INDEX(出力表!D:D,5))/(EXP(INDEX(係数表!B:B,5) + $C445) + (INDEX(出力表!D:D,5)))) + (乱数表!$Q445*(Settings!B12/(((INDEX(出力表!D:D,5))+1)^INDEX(係数表!E:E,5)*INDEX(係数表!F:F,5))))))</f>
        <v>#VALUE!</v>
      </c>
      <c r="O445" t="e">
        <f>MIN(100, MAX(0, (INDEX(出力表!D:D,5))*M445/MAX(N445, Settings!B3)))</f>
        <v>#VALUE!</v>
      </c>
      <c r="P445">
        <f>MIN(100, MAX(0, 100*BETAINV(乱数表!$F445, MAX(0.00000001, (1/(1+EXP(-(INDEX(係数表!G:G,6) + $B445))))*(EXP(INDEX(係数表!H:H,6) + INDEX(係数表!I:I,6)*LN(INDEX(出力表!C:C,6)+1)))), MAX(0.00000001, (1-(1/(1+EXP(-(INDEX(係数表!G:G,6) + $B445)))))*(EXP(INDEX(係数表!H:H,6) + INDEX(係数表!I:I,6)*LN(INDEX(出力表!C:C,6)+1)))))))</f>
        <v>95.959213082412219</v>
      </c>
      <c r="Q445" t="e">
        <f>MIN(100, MAX(0, (100*(INDEX(出力表!D:D,6))/(EXP(INDEX(係数表!B:B,6) + $C445) + (INDEX(出力表!D:D,6)))) + (乱数表!$R445*(Settings!B12/(((INDEX(出力表!D:D,6))+1)^INDEX(係数表!E:E,6)*INDEX(係数表!F:F,6))))))</f>
        <v>#VALUE!</v>
      </c>
      <c r="R445" t="e">
        <f>MIN(100, MAX(0, (INDEX(出力表!D:D,6))*P445/MAX(Q445, Settings!B3)))</f>
        <v>#VALUE!</v>
      </c>
      <c r="S445">
        <f>MIN(100, MAX(0, 100*BETAINV(乱数表!$G445, MAX(0.00000001, (1/(1+EXP(-(INDEX(係数表!G:G,7) + $B445))))*(EXP(INDEX(係数表!H:H,7) + INDEX(係数表!I:I,7)*LN(INDEX(出力表!C:C,7)+1)))), MAX(0.00000001, (1-(1/(1+EXP(-(INDEX(係数表!G:G,7) + $B445)))))*(EXP(INDEX(係数表!H:H,7) + INDEX(係数表!I:I,7)*LN(INDEX(出力表!C:C,7)+1)))))))</f>
        <v>98.583666134497207</v>
      </c>
      <c r="T445" t="e">
        <f>MIN(100, MAX(0, (100*(INDEX(出力表!D:D,7))/(EXP(INDEX(係数表!B:B,7) + $C445) + (INDEX(出力表!D:D,7)))) + (乱数表!$S445*(Settings!B12/(((INDEX(出力表!D:D,7))+1)^INDEX(係数表!E:E,7)*INDEX(係数表!F:F,7))))))</f>
        <v>#VALUE!</v>
      </c>
      <c r="U445" t="e">
        <f>MIN(100, MAX(0, (INDEX(出力表!D:D,7))*S445/MAX(T445, Settings!B3)))</f>
        <v>#VALUE!</v>
      </c>
      <c r="V445">
        <f>MIN(100, MAX(0, 100*BETAINV(乱数表!$H445, MAX(0.00000001, (1/(1+EXP(-(INDEX(係数表!G:G,8) + $B445))))*(EXP(INDEX(係数表!H:H,8) + INDEX(係数表!I:I,8)*LN(INDEX(出力表!C:C,8)+1)))), MAX(0.00000001, (1-(1/(1+EXP(-(INDEX(係数表!G:G,8) + $B445)))))*(EXP(INDEX(係数表!H:H,8) + INDEX(係数表!I:I,8)*LN(INDEX(出力表!C:C,8)+1)))))))</f>
        <v>93.680272618852896</v>
      </c>
      <c r="W445" t="e">
        <f>MIN(100, MAX(0, (100*(INDEX(出力表!D:D,8))/(EXP(INDEX(係数表!B:B,8) + $C445) + (INDEX(出力表!D:D,8)))) + (乱数表!$T445*(Settings!B12/(((INDEX(出力表!D:D,8))+1)^INDEX(係数表!E:E,8)*INDEX(係数表!F:F,8))))))</f>
        <v>#VALUE!</v>
      </c>
      <c r="X445" t="e">
        <f>MIN(100, MAX(0, (INDEX(出力表!D:D,8))*V445/MAX(W445, Settings!B3)))</f>
        <v>#VALUE!</v>
      </c>
      <c r="Y445">
        <f>MIN(100, MAX(0, 100*BETAINV(乱数表!$I445, MAX(0.00000001, (1/(1+EXP(-(INDEX(係数表!G:G,9) + $B445))))*(EXP(INDEX(係数表!H:H,9) + INDEX(係数表!I:I,9)*LN(INDEX(出力表!C:C,9)+1)))), MAX(0.00000001, (1-(1/(1+EXP(-(INDEX(係数表!G:G,9) + $B445)))))*(EXP(INDEX(係数表!H:H,9) + INDEX(係数表!I:I,9)*LN(INDEX(出力表!C:C,9)+1)))))))</f>
        <v>89.760829098679196</v>
      </c>
      <c r="Z445" t="e">
        <f>MIN(100, MAX(0, (100*(INDEX(出力表!D:D,9))/(EXP(INDEX(係数表!B:B,9) + $C445) + (INDEX(出力表!D:D,9)))) + (乱数表!$U445*(Settings!B12/(((INDEX(出力表!D:D,9))+1)^INDEX(係数表!E:E,9)*INDEX(係数表!F:F,9))))))</f>
        <v>#VALUE!</v>
      </c>
      <c r="AA445" t="e">
        <f>MIN(100, MAX(0, (INDEX(出力表!D:D,9))*Y445/MAX(Z445, Settings!B3)))</f>
        <v>#VALUE!</v>
      </c>
      <c r="AB445">
        <f>MIN(100, MAX(0, 100*BETAINV(乱数表!$J445, MAX(0.00000001, (1/(1+EXP(-(INDEX(係数表!G:G,10) + $B445))))*(EXP(INDEX(係数表!H:H,10) + INDEX(係数表!I:I,10)*LN(INDEX(出力表!C:C,10)+1)))), MAX(0.00000001, (1-(1/(1+EXP(-(INDEX(係数表!G:G,10) + $B445)))))*(EXP(INDEX(係数表!H:H,10) + INDEX(係数表!I:I,10)*LN(INDEX(出力表!C:C,10)+1)))))))</f>
        <v>99.618717576785883</v>
      </c>
      <c r="AC445" t="e">
        <f>MIN(100, MAX(0, (100*(INDEX(出力表!D:D,10))/(EXP(INDEX(係数表!B:B,10) + $C445) + (INDEX(出力表!D:D,10)))) + (乱数表!$V445*(Settings!B12/(((INDEX(出力表!D:D,10))+1)^INDEX(係数表!E:E,10)*INDEX(係数表!F:F,10))))))</f>
        <v>#VALUE!</v>
      </c>
      <c r="AD445" t="e">
        <f>MIN(100, MAX(0, (INDEX(出力表!D:D,10))*AB445/MAX(AC445, Settings!B3)))</f>
        <v>#VALUE!</v>
      </c>
      <c r="AE445">
        <f>MIN(100, MAX(0, 100*BETAINV(乱数表!$K445, MAX(0.00000001, (1/(1+EXP(-(INDEX(係数表!G:G,11) + $B445))))*(EXP(INDEX(係数表!H:H,11) + INDEX(係数表!I:I,11)*LN(INDEX(出力表!C:C,11)+1)))), MAX(0.00000001, (1-(1/(1+EXP(-(INDEX(係数表!G:G,11) + $B445)))))*(EXP(INDEX(係数表!H:H,11) + INDEX(係数表!I:I,11)*LN(INDEX(出力表!C:C,11)+1)))))))</f>
        <v>99.175571142521505</v>
      </c>
      <c r="AF445" t="e">
        <f>MIN(100, MAX(0, (100*(INDEX(出力表!D:D,11))/(EXP(INDEX(係数表!B:B,11) + $C445) + (INDEX(出力表!D:D,11)))) + (乱数表!$W445*(Settings!B12/(((INDEX(出力表!D:D,11))+1)^INDEX(係数表!E:E,11)*INDEX(係数表!F:F,11))))))</f>
        <v>#VALUE!</v>
      </c>
      <c r="AG445" t="e">
        <f>MIN(100, MAX(0, (INDEX(出力表!D:D,11))*AE445/MAX(AF445, Settings!B3)))</f>
        <v>#VALUE!</v>
      </c>
      <c r="AH445">
        <f>MIN(100, MAX(0, 100*BETAINV(乱数表!$L445, MAX(0.00000001, (1/(1+EXP(-(INDEX(係数表!G:G,12) + $B445))))*(EXP(INDEX(係数表!H:H,12) + INDEX(係数表!I:I,12)*LN(INDEX(出力表!C:C,12)+1)))), MAX(0.00000001, (1-(1/(1+EXP(-(INDEX(係数表!G:G,12) + $B445)))))*(EXP(INDEX(係数表!H:H,12) + INDEX(係数表!I:I,12)*LN(INDEX(出力表!C:C,12)+1)))))))</f>
        <v>99.456142238642641</v>
      </c>
      <c r="AI445" t="e">
        <f>MIN(100, MAX(0, (100*(INDEX(出力表!D:D,12))/(EXP(INDEX(係数表!B:B,12) + $C445) + (INDEX(出力表!D:D,12)))) + (乱数表!$X445*(Settings!B12/(((INDEX(出力表!D:D,12))+1)^INDEX(係数表!E:E,12)*INDEX(係数表!F:F,12))))))</f>
        <v>#VALUE!</v>
      </c>
      <c r="AJ445" t="e">
        <f>MIN(100, MAX(0, (INDEX(出力表!D:D,12))*AH445/MAX(AI445, Settings!B3)))</f>
        <v>#VALUE!</v>
      </c>
      <c r="AK445">
        <f>MIN(100, MAX(0, 100*BETAINV(乱数表!$M445, MAX(0.00000001, (1/(1+EXP(-(INDEX(係数表!G:G,13) + $B445))))*(EXP(INDEX(係数表!H:H,13) + INDEX(係数表!I:I,13)*LN(INDEX(出力表!C:C,13)+1)))), MAX(0.00000001, (1-(1/(1+EXP(-(INDEX(係数表!G:G,13) + $B445)))))*(EXP(INDEX(係数表!H:H,13) + INDEX(係数表!I:I,13)*LN(INDEX(出力表!C:C,13)+1)))))))</f>
        <v>79.247716676285933</v>
      </c>
      <c r="AL445" t="e">
        <f>MIN(100, MAX(0, (100*(INDEX(出力表!D:D,13))/(EXP(INDEX(係数表!B:B,13) + $C445) + (INDEX(出力表!D:D,13)))) + (乱数表!$Y445*(Settings!B12/(((INDEX(出力表!D:D,13))+1)^INDEX(係数表!E:E,13)*INDEX(係数表!F:F,13))))))</f>
        <v>#VALUE!</v>
      </c>
      <c r="AM445" t="e">
        <f>MIN(100, MAX(0, (INDEX(出力表!D:D,13))*AK445/MAX(AL445, Settings!B3)))</f>
        <v>#VALUE!</v>
      </c>
      <c r="AN445">
        <f>IF(ISNUMBER(F445), INDEX(出力表!B:B,2)*F445, 0)+IF(ISNUMBER(I445), INDEX(出力表!B:B,3)*I445, 0)+IF(ISNUMBER(L445), INDEX(出力表!B:B,4)*L445, 0)+IF(ISNUMBER(O445), INDEX(出力表!B:B,5)*O445, 0)+IF(ISNUMBER(R445), INDEX(出力表!B:B,6)*R445, 0)+IF(ISNUMBER(U445), INDEX(出力表!B:B,7)*U445, 0)+IF(ISNUMBER(X445), INDEX(出力表!B:B,8)*X445, 0)+IF(ISNUMBER(AA445), INDEX(出力表!B:B,9)*AA445, 0)+IF(ISNUMBER(AD445), INDEX(出力表!B:B,10)*AD445, 0)+IF(ISNUMBER(AG445), INDEX(出力表!B:B,11)*AG445, 0)+IF(ISNUMBER(AJ445), INDEX(出力表!B:B,12)*AJ445, 0)+IF(ISNUMBER(AM445), INDEX(出力表!B:B,13)*AM445, 0)</f>
        <v>0</v>
      </c>
      <c r="AO445">
        <f>IF(ISNUMBER(F445), INDEX(出力表!B:B,2), 0)+IF(ISNUMBER(I445), INDEX(出力表!B:B,3), 0)+IF(ISNUMBER(L445), INDEX(出力表!B:B,4), 0)+IF(ISNUMBER(O445), INDEX(出力表!B:B,5), 0)+IF(ISNUMBER(R445), INDEX(出力表!B:B,6), 0)+IF(ISNUMBER(U445), INDEX(出力表!B:B,7), 0)+IF(ISNUMBER(X445), INDEX(出力表!B:B,8), 0)+IF(ISNUMBER(AA445), INDEX(出力表!B:B,9), 0)+IF(ISNUMBER(AD445), INDEX(出力表!B:B,10), 0)+IF(ISNUMBER(AG445), INDEX(出力表!B:B,11), 0)+IF(ISNUMBER(AJ445), INDEX(出力表!B:B,12), 0)+IF(ISNUMBER(AM445), INDEX(出力表!B:B,13), 0)</f>
        <v>0</v>
      </c>
      <c r="AP445" t="str">
        <f t="shared" si="6"/>
        <v/>
      </c>
    </row>
    <row r="446" spans="1:42" x14ac:dyDescent="0.2">
      <c r="A446">
        <v>445</v>
      </c>
      <c r="B446">
        <f>IF(UPPER(Settings!B4)="TRUE", 乱数表!$Z446*Settings!B10, 0)</f>
        <v>-2.8236053404508101E-2</v>
      </c>
      <c r="C446">
        <f>IF(UPPER(Settings!B4)="TRUE", 乱数表!$AA446*Settings!B11, 0)</f>
        <v>-0.11764071248000797</v>
      </c>
      <c r="D446">
        <f>MIN(100, MAX(0, 100*BETAINV(乱数表!$B446, MAX(0.00000001, (1/(1+EXP(-(INDEX(係数表!G:G,2) + $B446))))*(EXP(INDEX(係数表!H:H,2) + INDEX(係数表!I:I,2)*LN(INDEX(出力表!C:C,2)+1)))), MAX(0.00000001, (1-(1/(1+EXP(-(INDEX(係数表!G:G,2) + $B446)))))*(EXP(INDEX(係数表!H:H,2) + INDEX(係数表!I:I,2)*LN(INDEX(出力表!C:C,2)+1)))))))</f>
        <v>99.774127739866799</v>
      </c>
      <c r="E446" t="e">
        <f>MIN(100, MAX(0, (100*(INDEX(出力表!D:D,2))/(EXP(INDEX(係数表!B:B,2) + $C446) + (INDEX(出力表!D:D,2)))) + (乱数表!$N446*(Settings!B12/(((INDEX(出力表!D:D,2))+1)^INDEX(係数表!E:E,2)*INDEX(係数表!F:F,2))))))</f>
        <v>#VALUE!</v>
      </c>
      <c r="F446" t="e">
        <f>MIN(100, MAX(0, (INDEX(出力表!D:D,2))*D446/MAX(E446, Settings!B3)))</f>
        <v>#VALUE!</v>
      </c>
      <c r="G446">
        <f>MIN(100, MAX(0, 100*BETAINV(乱数表!$C446, MAX(0.00000001, (1/(1+EXP(-(INDEX(係数表!G:G,3) + $B446))))*(EXP(INDEX(係数表!H:H,3) + INDEX(係数表!I:I,3)*LN(INDEX(出力表!C:C,3)+1)))), MAX(0.00000001, (1-(1/(1+EXP(-(INDEX(係数表!G:G,3) + $B446)))))*(EXP(INDEX(係数表!H:H,3) + INDEX(係数表!I:I,3)*LN(INDEX(出力表!C:C,3)+1)))))))</f>
        <v>97.298879127598937</v>
      </c>
      <c r="H446" t="e">
        <f>MIN(100, MAX(0, (100*(INDEX(出力表!D:D,3))/(EXP(INDEX(係数表!B:B,3) + $C446) + (INDEX(出力表!D:D,3)))) + (乱数表!$O446*(Settings!B12/(((INDEX(出力表!D:D,3))+1)^INDEX(係数表!E:E,3)*INDEX(係数表!F:F,3))))))</f>
        <v>#VALUE!</v>
      </c>
      <c r="I446" t="e">
        <f>MIN(100, MAX(0, (INDEX(出力表!D:D,3))*G446/MAX(H446, Settings!B3)))</f>
        <v>#VALUE!</v>
      </c>
      <c r="J446">
        <f>MIN(100, MAX(0, 100*BETAINV(乱数表!$D446, MAX(0.00000001, (1/(1+EXP(-(INDEX(係数表!G:G,4) + $B446))))*(EXP(INDEX(係数表!H:H,4) + INDEX(係数表!I:I,4)*LN(INDEX(出力表!C:C,4)+1)))), MAX(0.00000001, (1-(1/(1+EXP(-(INDEX(係数表!G:G,4) + $B446)))))*(EXP(INDEX(係数表!H:H,4) + INDEX(係数表!I:I,4)*LN(INDEX(出力表!C:C,4)+1)))))))</f>
        <v>42.428040279215708</v>
      </c>
      <c r="K446" t="e">
        <f>MIN(100, MAX(0, (100*(INDEX(出力表!D:D,4))/(EXP(INDEX(係数表!B:B,4) + $C446) + (INDEX(出力表!D:D,4)))) + (乱数表!$P446*(Settings!B12/(((INDEX(出力表!D:D,4))+1)^INDEX(係数表!E:E,4)*INDEX(係数表!F:F,4))))))</f>
        <v>#VALUE!</v>
      </c>
      <c r="L446" t="e">
        <f>MIN(100, MAX(0, (INDEX(出力表!D:D,4))*J446/MAX(K446, Settings!B3)))</f>
        <v>#VALUE!</v>
      </c>
      <c r="M446">
        <f>MIN(100, MAX(0, 100*BETAINV(乱数表!$E446, MAX(0.00000001, (1/(1+EXP(-(INDEX(係数表!G:G,5) + $B446))))*(EXP(INDEX(係数表!H:H,5) + INDEX(係数表!I:I,5)*LN(INDEX(出力表!C:C,5)+1)))), MAX(0.00000001, (1-(1/(1+EXP(-(INDEX(係数表!G:G,5) + $B446)))))*(EXP(INDEX(係数表!H:H,5) + INDEX(係数表!I:I,5)*LN(INDEX(出力表!C:C,5)+1)))))))</f>
        <v>87.080309421006987</v>
      </c>
      <c r="N446" t="e">
        <f>MIN(100, MAX(0, (100*(INDEX(出力表!D:D,5))/(EXP(INDEX(係数表!B:B,5) + $C446) + (INDEX(出力表!D:D,5)))) + (乱数表!$Q446*(Settings!B12/(((INDEX(出力表!D:D,5))+1)^INDEX(係数表!E:E,5)*INDEX(係数表!F:F,5))))))</f>
        <v>#VALUE!</v>
      </c>
      <c r="O446" t="e">
        <f>MIN(100, MAX(0, (INDEX(出力表!D:D,5))*M446/MAX(N446, Settings!B3)))</f>
        <v>#VALUE!</v>
      </c>
      <c r="P446">
        <f>MIN(100, MAX(0, 100*BETAINV(乱数表!$F446, MAX(0.00000001, (1/(1+EXP(-(INDEX(係数表!G:G,6) + $B446))))*(EXP(INDEX(係数表!H:H,6) + INDEX(係数表!I:I,6)*LN(INDEX(出力表!C:C,6)+1)))), MAX(0.00000001, (1-(1/(1+EXP(-(INDEX(係数表!G:G,6) + $B446)))))*(EXP(INDEX(係数表!H:H,6) + INDEX(係数表!I:I,6)*LN(INDEX(出力表!C:C,6)+1)))))))</f>
        <v>88.896896078024312</v>
      </c>
      <c r="Q446" t="e">
        <f>MIN(100, MAX(0, (100*(INDEX(出力表!D:D,6))/(EXP(INDEX(係数表!B:B,6) + $C446) + (INDEX(出力表!D:D,6)))) + (乱数表!$R446*(Settings!B12/(((INDEX(出力表!D:D,6))+1)^INDEX(係数表!E:E,6)*INDEX(係数表!F:F,6))))))</f>
        <v>#VALUE!</v>
      </c>
      <c r="R446" t="e">
        <f>MIN(100, MAX(0, (INDEX(出力表!D:D,6))*P446/MAX(Q446, Settings!B3)))</f>
        <v>#VALUE!</v>
      </c>
      <c r="S446">
        <f>MIN(100, MAX(0, 100*BETAINV(乱数表!$G446, MAX(0.00000001, (1/(1+EXP(-(INDEX(係数表!G:G,7) + $B446))))*(EXP(INDEX(係数表!H:H,7) + INDEX(係数表!I:I,7)*LN(INDEX(出力表!C:C,7)+1)))), MAX(0.00000001, (1-(1/(1+EXP(-(INDEX(係数表!G:G,7) + $B446)))))*(EXP(INDEX(係数表!H:H,7) + INDEX(係数表!I:I,7)*LN(INDEX(出力表!C:C,7)+1)))))))</f>
        <v>69.818970510638124</v>
      </c>
      <c r="T446" t="e">
        <f>MIN(100, MAX(0, (100*(INDEX(出力表!D:D,7))/(EXP(INDEX(係数表!B:B,7) + $C446) + (INDEX(出力表!D:D,7)))) + (乱数表!$S446*(Settings!B12/(((INDEX(出力表!D:D,7))+1)^INDEX(係数表!E:E,7)*INDEX(係数表!F:F,7))))))</f>
        <v>#VALUE!</v>
      </c>
      <c r="U446" t="e">
        <f>MIN(100, MAX(0, (INDEX(出力表!D:D,7))*S446/MAX(T446, Settings!B3)))</f>
        <v>#VALUE!</v>
      </c>
      <c r="V446">
        <f>MIN(100, MAX(0, 100*BETAINV(乱数表!$H446, MAX(0.00000001, (1/(1+EXP(-(INDEX(係数表!G:G,8) + $B446))))*(EXP(INDEX(係数表!H:H,8) + INDEX(係数表!I:I,8)*LN(INDEX(出力表!C:C,8)+1)))), MAX(0.00000001, (1-(1/(1+EXP(-(INDEX(係数表!G:G,8) + $B446)))))*(EXP(INDEX(係数表!H:H,8) + INDEX(係数表!I:I,8)*LN(INDEX(出力表!C:C,8)+1)))))))</f>
        <v>88.130264432525351</v>
      </c>
      <c r="W446" t="e">
        <f>MIN(100, MAX(0, (100*(INDEX(出力表!D:D,8))/(EXP(INDEX(係数表!B:B,8) + $C446) + (INDEX(出力表!D:D,8)))) + (乱数表!$T446*(Settings!B12/(((INDEX(出力表!D:D,8))+1)^INDEX(係数表!E:E,8)*INDEX(係数表!F:F,8))))))</f>
        <v>#VALUE!</v>
      </c>
      <c r="X446" t="e">
        <f>MIN(100, MAX(0, (INDEX(出力表!D:D,8))*V446/MAX(W446, Settings!B3)))</f>
        <v>#VALUE!</v>
      </c>
      <c r="Y446">
        <f>MIN(100, MAX(0, 100*BETAINV(乱数表!$I446, MAX(0.00000001, (1/(1+EXP(-(INDEX(係数表!G:G,9) + $B446))))*(EXP(INDEX(係数表!H:H,9) + INDEX(係数表!I:I,9)*LN(INDEX(出力表!C:C,9)+1)))), MAX(0.00000001, (1-(1/(1+EXP(-(INDEX(係数表!G:G,9) + $B446)))))*(EXP(INDEX(係数表!H:H,9) + INDEX(係数表!I:I,9)*LN(INDEX(出力表!C:C,9)+1)))))))</f>
        <v>95.337590149648832</v>
      </c>
      <c r="Z446" t="e">
        <f>MIN(100, MAX(0, (100*(INDEX(出力表!D:D,9))/(EXP(INDEX(係数表!B:B,9) + $C446) + (INDEX(出力表!D:D,9)))) + (乱数表!$U446*(Settings!B12/(((INDEX(出力表!D:D,9))+1)^INDEX(係数表!E:E,9)*INDEX(係数表!F:F,9))))))</f>
        <v>#VALUE!</v>
      </c>
      <c r="AA446" t="e">
        <f>MIN(100, MAX(0, (INDEX(出力表!D:D,9))*Y446/MAX(Z446, Settings!B3)))</f>
        <v>#VALUE!</v>
      </c>
      <c r="AB446">
        <f>MIN(100, MAX(0, 100*BETAINV(乱数表!$J446, MAX(0.00000001, (1/(1+EXP(-(INDEX(係数表!G:G,10) + $B446))))*(EXP(INDEX(係数表!H:H,10) + INDEX(係数表!I:I,10)*LN(INDEX(出力表!C:C,10)+1)))), MAX(0.00000001, (1-(1/(1+EXP(-(INDEX(係数表!G:G,10) + $B446)))))*(EXP(INDEX(係数表!H:H,10) + INDEX(係数表!I:I,10)*LN(INDEX(出力表!C:C,10)+1)))))))</f>
        <v>97.637116017638974</v>
      </c>
      <c r="AC446" t="e">
        <f>MIN(100, MAX(0, (100*(INDEX(出力表!D:D,10))/(EXP(INDEX(係数表!B:B,10) + $C446) + (INDEX(出力表!D:D,10)))) + (乱数表!$V446*(Settings!B12/(((INDEX(出力表!D:D,10))+1)^INDEX(係数表!E:E,10)*INDEX(係数表!F:F,10))))))</f>
        <v>#VALUE!</v>
      </c>
      <c r="AD446" t="e">
        <f>MIN(100, MAX(0, (INDEX(出力表!D:D,10))*AB446/MAX(AC446, Settings!B3)))</f>
        <v>#VALUE!</v>
      </c>
      <c r="AE446">
        <f>MIN(100, MAX(0, 100*BETAINV(乱数表!$K446, MAX(0.00000001, (1/(1+EXP(-(INDEX(係数表!G:G,11) + $B446))))*(EXP(INDEX(係数表!H:H,11) + INDEX(係数表!I:I,11)*LN(INDEX(出力表!C:C,11)+1)))), MAX(0.00000001, (1-(1/(1+EXP(-(INDEX(係数表!G:G,11) + $B446)))))*(EXP(INDEX(係数表!H:H,11) + INDEX(係数表!I:I,11)*LN(INDEX(出力表!C:C,11)+1)))))))</f>
        <v>79.084717813619548</v>
      </c>
      <c r="AF446" t="e">
        <f>MIN(100, MAX(0, (100*(INDEX(出力表!D:D,11))/(EXP(INDEX(係数表!B:B,11) + $C446) + (INDEX(出力表!D:D,11)))) + (乱数表!$W446*(Settings!B12/(((INDEX(出力表!D:D,11))+1)^INDEX(係数表!E:E,11)*INDEX(係数表!F:F,11))))))</f>
        <v>#VALUE!</v>
      </c>
      <c r="AG446" t="e">
        <f>MIN(100, MAX(0, (INDEX(出力表!D:D,11))*AE446/MAX(AF446, Settings!B3)))</f>
        <v>#VALUE!</v>
      </c>
      <c r="AH446">
        <f>MIN(100, MAX(0, 100*BETAINV(乱数表!$L446, MAX(0.00000001, (1/(1+EXP(-(INDEX(係数表!G:G,12) + $B446))))*(EXP(INDEX(係数表!H:H,12) + INDEX(係数表!I:I,12)*LN(INDEX(出力表!C:C,12)+1)))), MAX(0.00000001, (1-(1/(1+EXP(-(INDEX(係数表!G:G,12) + $B446)))))*(EXP(INDEX(係数表!H:H,12) + INDEX(係数表!I:I,12)*LN(INDEX(出力表!C:C,12)+1)))))))</f>
        <v>95.51576104562514</v>
      </c>
      <c r="AI446" t="e">
        <f>MIN(100, MAX(0, (100*(INDEX(出力表!D:D,12))/(EXP(INDEX(係数表!B:B,12) + $C446) + (INDEX(出力表!D:D,12)))) + (乱数表!$X446*(Settings!B12/(((INDEX(出力表!D:D,12))+1)^INDEX(係数表!E:E,12)*INDEX(係数表!F:F,12))))))</f>
        <v>#VALUE!</v>
      </c>
      <c r="AJ446" t="e">
        <f>MIN(100, MAX(0, (INDEX(出力表!D:D,12))*AH446/MAX(AI446, Settings!B3)))</f>
        <v>#VALUE!</v>
      </c>
      <c r="AK446">
        <f>MIN(100, MAX(0, 100*BETAINV(乱数表!$M446, MAX(0.00000001, (1/(1+EXP(-(INDEX(係数表!G:G,13) + $B446))))*(EXP(INDEX(係数表!H:H,13) + INDEX(係数表!I:I,13)*LN(INDEX(出力表!C:C,13)+1)))), MAX(0.00000001, (1-(1/(1+EXP(-(INDEX(係数表!G:G,13) + $B446)))))*(EXP(INDEX(係数表!H:H,13) + INDEX(係数表!I:I,13)*LN(INDEX(出力表!C:C,13)+1)))))))</f>
        <v>80.476582700140867</v>
      </c>
      <c r="AL446" t="e">
        <f>MIN(100, MAX(0, (100*(INDEX(出力表!D:D,13))/(EXP(INDEX(係数表!B:B,13) + $C446) + (INDEX(出力表!D:D,13)))) + (乱数表!$Y446*(Settings!B12/(((INDEX(出力表!D:D,13))+1)^INDEX(係数表!E:E,13)*INDEX(係数表!F:F,13))))))</f>
        <v>#VALUE!</v>
      </c>
      <c r="AM446" t="e">
        <f>MIN(100, MAX(0, (INDEX(出力表!D:D,13))*AK446/MAX(AL446, Settings!B3)))</f>
        <v>#VALUE!</v>
      </c>
      <c r="AN446">
        <f>IF(ISNUMBER(F446), INDEX(出力表!B:B,2)*F446, 0)+IF(ISNUMBER(I446), INDEX(出力表!B:B,3)*I446, 0)+IF(ISNUMBER(L446), INDEX(出力表!B:B,4)*L446, 0)+IF(ISNUMBER(O446), INDEX(出力表!B:B,5)*O446, 0)+IF(ISNUMBER(R446), INDEX(出力表!B:B,6)*R446, 0)+IF(ISNUMBER(U446), INDEX(出力表!B:B,7)*U446, 0)+IF(ISNUMBER(X446), INDEX(出力表!B:B,8)*X446, 0)+IF(ISNUMBER(AA446), INDEX(出力表!B:B,9)*AA446, 0)+IF(ISNUMBER(AD446), INDEX(出力表!B:B,10)*AD446, 0)+IF(ISNUMBER(AG446), INDEX(出力表!B:B,11)*AG446, 0)+IF(ISNUMBER(AJ446), INDEX(出力表!B:B,12)*AJ446, 0)+IF(ISNUMBER(AM446), INDEX(出力表!B:B,13)*AM446, 0)</f>
        <v>0</v>
      </c>
      <c r="AO446">
        <f>IF(ISNUMBER(F446), INDEX(出力表!B:B,2), 0)+IF(ISNUMBER(I446), INDEX(出力表!B:B,3), 0)+IF(ISNUMBER(L446), INDEX(出力表!B:B,4), 0)+IF(ISNUMBER(O446), INDEX(出力表!B:B,5), 0)+IF(ISNUMBER(R446), INDEX(出力表!B:B,6), 0)+IF(ISNUMBER(U446), INDEX(出力表!B:B,7), 0)+IF(ISNUMBER(X446), INDEX(出力表!B:B,8), 0)+IF(ISNUMBER(AA446), INDEX(出力表!B:B,9), 0)+IF(ISNUMBER(AD446), INDEX(出力表!B:B,10), 0)+IF(ISNUMBER(AG446), INDEX(出力表!B:B,11), 0)+IF(ISNUMBER(AJ446), INDEX(出力表!B:B,12), 0)+IF(ISNUMBER(AM446), INDEX(出力表!B:B,13), 0)</f>
        <v>0</v>
      </c>
      <c r="AP446" t="str">
        <f t="shared" si="6"/>
        <v/>
      </c>
    </row>
    <row r="447" spans="1:42" x14ac:dyDescent="0.2">
      <c r="A447">
        <v>446</v>
      </c>
      <c r="B447">
        <f>IF(UPPER(Settings!B4)="TRUE", 乱数表!$Z447*Settings!B10, 0)</f>
        <v>9.5724181061461674E-2</v>
      </c>
      <c r="C447">
        <f>IF(UPPER(Settings!B4)="TRUE", 乱数表!$AA447*Settings!B11, 0)</f>
        <v>1.0963618892777806E-2</v>
      </c>
      <c r="D447">
        <f>MIN(100, MAX(0, 100*BETAINV(乱数表!$B447, MAX(0.00000001, (1/(1+EXP(-(INDEX(係数表!G:G,2) + $B447))))*(EXP(INDEX(係数表!H:H,2) + INDEX(係数表!I:I,2)*LN(INDEX(出力表!C:C,2)+1)))), MAX(0.00000001, (1-(1/(1+EXP(-(INDEX(係数表!G:G,2) + $B447)))))*(EXP(INDEX(係数表!H:H,2) + INDEX(係数表!I:I,2)*LN(INDEX(出力表!C:C,2)+1)))))))</f>
        <v>99.091111599860014</v>
      </c>
      <c r="E447" t="e">
        <f>MIN(100, MAX(0, (100*(INDEX(出力表!D:D,2))/(EXP(INDEX(係数表!B:B,2) + $C447) + (INDEX(出力表!D:D,2)))) + (乱数表!$N447*(Settings!B12/(((INDEX(出力表!D:D,2))+1)^INDEX(係数表!E:E,2)*INDEX(係数表!F:F,2))))))</f>
        <v>#VALUE!</v>
      </c>
      <c r="F447" t="e">
        <f>MIN(100, MAX(0, (INDEX(出力表!D:D,2))*D447/MAX(E447, Settings!B3)))</f>
        <v>#VALUE!</v>
      </c>
      <c r="G447">
        <f>MIN(100, MAX(0, 100*BETAINV(乱数表!$C447, MAX(0.00000001, (1/(1+EXP(-(INDEX(係数表!G:G,3) + $B447))))*(EXP(INDEX(係数表!H:H,3) + INDEX(係数表!I:I,3)*LN(INDEX(出力表!C:C,3)+1)))), MAX(0.00000001, (1-(1/(1+EXP(-(INDEX(係数表!G:G,3) + $B447)))))*(EXP(INDEX(係数表!H:H,3) + INDEX(係数表!I:I,3)*LN(INDEX(出力表!C:C,3)+1)))))))</f>
        <v>98.197348013791427</v>
      </c>
      <c r="H447" t="e">
        <f>MIN(100, MAX(0, (100*(INDEX(出力表!D:D,3))/(EXP(INDEX(係数表!B:B,3) + $C447) + (INDEX(出力表!D:D,3)))) + (乱数表!$O447*(Settings!B12/(((INDEX(出力表!D:D,3))+1)^INDEX(係数表!E:E,3)*INDEX(係数表!F:F,3))))))</f>
        <v>#VALUE!</v>
      </c>
      <c r="I447" t="e">
        <f>MIN(100, MAX(0, (INDEX(出力表!D:D,3))*G447/MAX(H447, Settings!B3)))</f>
        <v>#VALUE!</v>
      </c>
      <c r="J447">
        <f>MIN(100, MAX(0, 100*BETAINV(乱数表!$D447, MAX(0.00000001, (1/(1+EXP(-(INDEX(係数表!G:G,4) + $B447))))*(EXP(INDEX(係数表!H:H,4) + INDEX(係数表!I:I,4)*LN(INDEX(出力表!C:C,4)+1)))), MAX(0.00000001, (1-(1/(1+EXP(-(INDEX(係数表!G:G,4) + $B447)))))*(EXP(INDEX(係数表!H:H,4) + INDEX(係数表!I:I,4)*LN(INDEX(出力表!C:C,4)+1)))))))</f>
        <v>99.208480514140035</v>
      </c>
      <c r="K447" t="e">
        <f>MIN(100, MAX(0, (100*(INDEX(出力表!D:D,4))/(EXP(INDEX(係数表!B:B,4) + $C447) + (INDEX(出力表!D:D,4)))) + (乱数表!$P447*(Settings!B12/(((INDEX(出力表!D:D,4))+1)^INDEX(係数表!E:E,4)*INDEX(係数表!F:F,4))))))</f>
        <v>#VALUE!</v>
      </c>
      <c r="L447" t="e">
        <f>MIN(100, MAX(0, (INDEX(出力表!D:D,4))*J447/MAX(K447, Settings!B3)))</f>
        <v>#VALUE!</v>
      </c>
      <c r="M447">
        <f>MIN(100, MAX(0, 100*BETAINV(乱数表!$E447, MAX(0.00000001, (1/(1+EXP(-(INDEX(係数表!G:G,5) + $B447))))*(EXP(INDEX(係数表!H:H,5) + INDEX(係数表!I:I,5)*LN(INDEX(出力表!C:C,5)+1)))), MAX(0.00000001, (1-(1/(1+EXP(-(INDEX(係数表!G:G,5) + $B447)))))*(EXP(INDEX(係数表!H:H,5) + INDEX(係数表!I:I,5)*LN(INDEX(出力表!C:C,5)+1)))))))</f>
        <v>66.308992203487875</v>
      </c>
      <c r="N447" t="e">
        <f>MIN(100, MAX(0, (100*(INDEX(出力表!D:D,5))/(EXP(INDEX(係数表!B:B,5) + $C447) + (INDEX(出力表!D:D,5)))) + (乱数表!$Q447*(Settings!B12/(((INDEX(出力表!D:D,5))+1)^INDEX(係数表!E:E,5)*INDEX(係数表!F:F,5))))))</f>
        <v>#VALUE!</v>
      </c>
      <c r="O447" t="e">
        <f>MIN(100, MAX(0, (INDEX(出力表!D:D,5))*M447/MAX(N447, Settings!B3)))</f>
        <v>#VALUE!</v>
      </c>
      <c r="P447">
        <f>MIN(100, MAX(0, 100*BETAINV(乱数表!$F447, MAX(0.00000001, (1/(1+EXP(-(INDEX(係数表!G:G,6) + $B447))))*(EXP(INDEX(係数表!H:H,6) + INDEX(係数表!I:I,6)*LN(INDEX(出力表!C:C,6)+1)))), MAX(0.00000001, (1-(1/(1+EXP(-(INDEX(係数表!G:G,6) + $B447)))))*(EXP(INDEX(係数表!H:H,6) + INDEX(係数表!I:I,6)*LN(INDEX(出力表!C:C,6)+1)))))))</f>
        <v>77.144673434965711</v>
      </c>
      <c r="Q447" t="e">
        <f>MIN(100, MAX(0, (100*(INDEX(出力表!D:D,6))/(EXP(INDEX(係数表!B:B,6) + $C447) + (INDEX(出力表!D:D,6)))) + (乱数表!$R447*(Settings!B12/(((INDEX(出力表!D:D,6))+1)^INDEX(係数表!E:E,6)*INDEX(係数表!F:F,6))))))</f>
        <v>#VALUE!</v>
      </c>
      <c r="R447" t="e">
        <f>MIN(100, MAX(0, (INDEX(出力表!D:D,6))*P447/MAX(Q447, Settings!B3)))</f>
        <v>#VALUE!</v>
      </c>
      <c r="S447">
        <f>MIN(100, MAX(0, 100*BETAINV(乱数表!$G447, MAX(0.00000001, (1/(1+EXP(-(INDEX(係数表!G:G,7) + $B447))))*(EXP(INDEX(係数表!H:H,7) + INDEX(係数表!I:I,7)*LN(INDEX(出力表!C:C,7)+1)))), MAX(0.00000001, (1-(1/(1+EXP(-(INDEX(係数表!G:G,7) + $B447)))))*(EXP(INDEX(係数表!H:H,7) + INDEX(係数表!I:I,7)*LN(INDEX(出力表!C:C,7)+1)))))))</f>
        <v>99.472389822832952</v>
      </c>
      <c r="T447" t="e">
        <f>MIN(100, MAX(0, (100*(INDEX(出力表!D:D,7))/(EXP(INDEX(係数表!B:B,7) + $C447) + (INDEX(出力表!D:D,7)))) + (乱数表!$S447*(Settings!B12/(((INDEX(出力表!D:D,7))+1)^INDEX(係数表!E:E,7)*INDEX(係数表!F:F,7))))))</f>
        <v>#VALUE!</v>
      </c>
      <c r="U447" t="e">
        <f>MIN(100, MAX(0, (INDEX(出力表!D:D,7))*S447/MAX(T447, Settings!B3)))</f>
        <v>#VALUE!</v>
      </c>
      <c r="V447">
        <f>MIN(100, MAX(0, 100*BETAINV(乱数表!$H447, MAX(0.00000001, (1/(1+EXP(-(INDEX(係数表!G:G,8) + $B447))))*(EXP(INDEX(係数表!H:H,8) + INDEX(係数表!I:I,8)*LN(INDEX(出力表!C:C,8)+1)))), MAX(0.00000001, (1-(1/(1+EXP(-(INDEX(係数表!G:G,8) + $B447)))))*(EXP(INDEX(係数表!H:H,8) + INDEX(係数表!I:I,8)*LN(INDEX(出力表!C:C,8)+1)))))))</f>
        <v>99.492768839684061</v>
      </c>
      <c r="W447" t="e">
        <f>MIN(100, MAX(0, (100*(INDEX(出力表!D:D,8))/(EXP(INDEX(係数表!B:B,8) + $C447) + (INDEX(出力表!D:D,8)))) + (乱数表!$T447*(Settings!B12/(((INDEX(出力表!D:D,8))+1)^INDEX(係数表!E:E,8)*INDEX(係数表!F:F,8))))))</f>
        <v>#VALUE!</v>
      </c>
      <c r="X447" t="e">
        <f>MIN(100, MAX(0, (INDEX(出力表!D:D,8))*V447/MAX(W447, Settings!B3)))</f>
        <v>#VALUE!</v>
      </c>
      <c r="Y447">
        <f>MIN(100, MAX(0, 100*BETAINV(乱数表!$I447, MAX(0.00000001, (1/(1+EXP(-(INDEX(係数表!G:G,9) + $B447))))*(EXP(INDEX(係数表!H:H,9) + INDEX(係数表!I:I,9)*LN(INDEX(出力表!C:C,9)+1)))), MAX(0.00000001, (1-(1/(1+EXP(-(INDEX(係数表!G:G,9) + $B447)))))*(EXP(INDEX(係数表!H:H,9) + INDEX(係数表!I:I,9)*LN(INDEX(出力表!C:C,9)+1)))))))</f>
        <v>20.402340322225232</v>
      </c>
      <c r="Z447" t="e">
        <f>MIN(100, MAX(0, (100*(INDEX(出力表!D:D,9))/(EXP(INDEX(係数表!B:B,9) + $C447) + (INDEX(出力表!D:D,9)))) + (乱数表!$U447*(Settings!B12/(((INDEX(出力表!D:D,9))+1)^INDEX(係数表!E:E,9)*INDEX(係数表!F:F,9))))))</f>
        <v>#VALUE!</v>
      </c>
      <c r="AA447" t="e">
        <f>MIN(100, MAX(0, (INDEX(出力表!D:D,9))*Y447/MAX(Z447, Settings!B3)))</f>
        <v>#VALUE!</v>
      </c>
      <c r="AB447">
        <f>MIN(100, MAX(0, 100*BETAINV(乱数表!$J447, MAX(0.00000001, (1/(1+EXP(-(INDEX(係数表!G:G,10) + $B447))))*(EXP(INDEX(係数表!H:H,10) + INDEX(係数表!I:I,10)*LN(INDEX(出力表!C:C,10)+1)))), MAX(0.00000001, (1-(1/(1+EXP(-(INDEX(係数表!G:G,10) + $B447)))))*(EXP(INDEX(係数表!H:H,10) + INDEX(係数表!I:I,10)*LN(INDEX(出力表!C:C,10)+1)))))))</f>
        <v>99.927176809102164</v>
      </c>
      <c r="AC447" t="e">
        <f>MIN(100, MAX(0, (100*(INDEX(出力表!D:D,10))/(EXP(INDEX(係数表!B:B,10) + $C447) + (INDEX(出力表!D:D,10)))) + (乱数表!$V447*(Settings!B12/(((INDEX(出力表!D:D,10))+1)^INDEX(係数表!E:E,10)*INDEX(係数表!F:F,10))))))</f>
        <v>#VALUE!</v>
      </c>
      <c r="AD447" t="e">
        <f>MIN(100, MAX(0, (INDEX(出力表!D:D,10))*AB447/MAX(AC447, Settings!B3)))</f>
        <v>#VALUE!</v>
      </c>
      <c r="AE447">
        <f>MIN(100, MAX(0, 100*BETAINV(乱数表!$K447, MAX(0.00000001, (1/(1+EXP(-(INDEX(係数表!G:G,11) + $B447))))*(EXP(INDEX(係数表!H:H,11) + INDEX(係数表!I:I,11)*LN(INDEX(出力表!C:C,11)+1)))), MAX(0.00000001, (1-(1/(1+EXP(-(INDEX(係数表!G:G,11) + $B447)))))*(EXP(INDEX(係数表!H:H,11) + INDEX(係数表!I:I,11)*LN(INDEX(出力表!C:C,11)+1)))))))</f>
        <v>79.056315412787541</v>
      </c>
      <c r="AF447" t="e">
        <f>MIN(100, MAX(0, (100*(INDEX(出力表!D:D,11))/(EXP(INDEX(係数表!B:B,11) + $C447) + (INDEX(出力表!D:D,11)))) + (乱数表!$W447*(Settings!B12/(((INDEX(出力表!D:D,11))+1)^INDEX(係数表!E:E,11)*INDEX(係数表!F:F,11))))))</f>
        <v>#VALUE!</v>
      </c>
      <c r="AG447" t="e">
        <f>MIN(100, MAX(0, (INDEX(出力表!D:D,11))*AE447/MAX(AF447, Settings!B3)))</f>
        <v>#VALUE!</v>
      </c>
      <c r="AH447">
        <f>MIN(100, MAX(0, 100*BETAINV(乱数表!$L447, MAX(0.00000001, (1/(1+EXP(-(INDEX(係数表!G:G,12) + $B447))))*(EXP(INDEX(係数表!H:H,12) + INDEX(係数表!I:I,12)*LN(INDEX(出力表!C:C,12)+1)))), MAX(0.00000001, (1-(1/(1+EXP(-(INDEX(係数表!G:G,12) + $B447)))))*(EXP(INDEX(係数表!H:H,12) + INDEX(係数表!I:I,12)*LN(INDEX(出力表!C:C,12)+1)))))))</f>
        <v>79.57733021713409</v>
      </c>
      <c r="AI447" t="e">
        <f>MIN(100, MAX(0, (100*(INDEX(出力表!D:D,12))/(EXP(INDEX(係数表!B:B,12) + $C447) + (INDEX(出力表!D:D,12)))) + (乱数表!$X447*(Settings!B12/(((INDEX(出力表!D:D,12))+1)^INDEX(係数表!E:E,12)*INDEX(係数表!F:F,12))))))</f>
        <v>#VALUE!</v>
      </c>
      <c r="AJ447" t="e">
        <f>MIN(100, MAX(0, (INDEX(出力表!D:D,12))*AH447/MAX(AI447, Settings!B3)))</f>
        <v>#VALUE!</v>
      </c>
      <c r="AK447">
        <f>MIN(100, MAX(0, 100*BETAINV(乱数表!$M447, MAX(0.00000001, (1/(1+EXP(-(INDEX(係数表!G:G,13) + $B447))))*(EXP(INDEX(係数表!H:H,13) + INDEX(係数表!I:I,13)*LN(INDEX(出力表!C:C,13)+1)))), MAX(0.00000001, (1-(1/(1+EXP(-(INDEX(係数表!G:G,13) + $B447)))))*(EXP(INDEX(係数表!H:H,13) + INDEX(係数表!I:I,13)*LN(INDEX(出力表!C:C,13)+1)))))))</f>
        <v>57.834606743057691</v>
      </c>
      <c r="AL447" t="e">
        <f>MIN(100, MAX(0, (100*(INDEX(出力表!D:D,13))/(EXP(INDEX(係数表!B:B,13) + $C447) + (INDEX(出力表!D:D,13)))) + (乱数表!$Y447*(Settings!B12/(((INDEX(出力表!D:D,13))+1)^INDEX(係数表!E:E,13)*INDEX(係数表!F:F,13))))))</f>
        <v>#VALUE!</v>
      </c>
      <c r="AM447" t="e">
        <f>MIN(100, MAX(0, (INDEX(出力表!D:D,13))*AK447/MAX(AL447, Settings!B3)))</f>
        <v>#VALUE!</v>
      </c>
      <c r="AN447">
        <f>IF(ISNUMBER(F447), INDEX(出力表!B:B,2)*F447, 0)+IF(ISNUMBER(I447), INDEX(出力表!B:B,3)*I447, 0)+IF(ISNUMBER(L447), INDEX(出力表!B:B,4)*L447, 0)+IF(ISNUMBER(O447), INDEX(出力表!B:B,5)*O447, 0)+IF(ISNUMBER(R447), INDEX(出力表!B:B,6)*R447, 0)+IF(ISNUMBER(U447), INDEX(出力表!B:B,7)*U447, 0)+IF(ISNUMBER(X447), INDEX(出力表!B:B,8)*X447, 0)+IF(ISNUMBER(AA447), INDEX(出力表!B:B,9)*AA447, 0)+IF(ISNUMBER(AD447), INDEX(出力表!B:B,10)*AD447, 0)+IF(ISNUMBER(AG447), INDEX(出力表!B:B,11)*AG447, 0)+IF(ISNUMBER(AJ447), INDEX(出力表!B:B,12)*AJ447, 0)+IF(ISNUMBER(AM447), INDEX(出力表!B:B,13)*AM447, 0)</f>
        <v>0</v>
      </c>
      <c r="AO447">
        <f>IF(ISNUMBER(F447), INDEX(出力表!B:B,2), 0)+IF(ISNUMBER(I447), INDEX(出力表!B:B,3), 0)+IF(ISNUMBER(L447), INDEX(出力表!B:B,4), 0)+IF(ISNUMBER(O447), INDEX(出力表!B:B,5), 0)+IF(ISNUMBER(R447), INDEX(出力表!B:B,6), 0)+IF(ISNUMBER(U447), INDEX(出力表!B:B,7), 0)+IF(ISNUMBER(X447), INDEX(出力表!B:B,8), 0)+IF(ISNUMBER(AA447), INDEX(出力表!B:B,9), 0)+IF(ISNUMBER(AD447), INDEX(出力表!B:B,10), 0)+IF(ISNUMBER(AG447), INDEX(出力表!B:B,11), 0)+IF(ISNUMBER(AJ447), INDEX(出力表!B:B,12), 0)+IF(ISNUMBER(AM447), INDEX(出力表!B:B,13), 0)</f>
        <v>0</v>
      </c>
      <c r="AP447" t="str">
        <f t="shared" si="6"/>
        <v/>
      </c>
    </row>
    <row r="448" spans="1:42" x14ac:dyDescent="0.2">
      <c r="A448">
        <v>447</v>
      </c>
      <c r="B448">
        <f>IF(UPPER(Settings!B4)="TRUE", 乱数表!$Z448*Settings!B10, 0)</f>
        <v>-0.25557981351636266</v>
      </c>
      <c r="C448">
        <f>IF(UPPER(Settings!B4)="TRUE", 乱数表!$AA448*Settings!B11, 0)</f>
        <v>-4.1606822296323589E-3</v>
      </c>
      <c r="D448">
        <f>MIN(100, MAX(0, 100*BETAINV(乱数表!$B448, MAX(0.00000001, (1/(1+EXP(-(INDEX(係数表!G:G,2) + $B448))))*(EXP(INDEX(係数表!H:H,2) + INDEX(係数表!I:I,2)*LN(INDEX(出力表!C:C,2)+1)))), MAX(0.00000001, (1-(1/(1+EXP(-(INDEX(係数表!G:G,2) + $B448)))))*(EXP(INDEX(係数表!H:H,2) + INDEX(係数表!I:I,2)*LN(INDEX(出力表!C:C,2)+1)))))))</f>
        <v>98.36253763630242</v>
      </c>
      <c r="E448" t="e">
        <f>MIN(100, MAX(0, (100*(INDEX(出力表!D:D,2))/(EXP(INDEX(係数表!B:B,2) + $C448) + (INDEX(出力表!D:D,2)))) + (乱数表!$N448*(Settings!B12/(((INDEX(出力表!D:D,2))+1)^INDEX(係数表!E:E,2)*INDEX(係数表!F:F,2))))))</f>
        <v>#VALUE!</v>
      </c>
      <c r="F448" t="e">
        <f>MIN(100, MAX(0, (INDEX(出力表!D:D,2))*D448/MAX(E448, Settings!B3)))</f>
        <v>#VALUE!</v>
      </c>
      <c r="G448">
        <f>MIN(100, MAX(0, 100*BETAINV(乱数表!$C448, MAX(0.00000001, (1/(1+EXP(-(INDEX(係数表!G:G,3) + $B448))))*(EXP(INDEX(係数表!H:H,3) + INDEX(係数表!I:I,3)*LN(INDEX(出力表!C:C,3)+1)))), MAX(0.00000001, (1-(1/(1+EXP(-(INDEX(係数表!G:G,3) + $B448)))))*(EXP(INDEX(係数表!H:H,3) + INDEX(係数表!I:I,3)*LN(INDEX(出力表!C:C,3)+1)))))))</f>
        <v>53.840023352305536</v>
      </c>
      <c r="H448" t="e">
        <f>MIN(100, MAX(0, (100*(INDEX(出力表!D:D,3))/(EXP(INDEX(係数表!B:B,3) + $C448) + (INDEX(出力表!D:D,3)))) + (乱数表!$O448*(Settings!B12/(((INDEX(出力表!D:D,3))+1)^INDEX(係数表!E:E,3)*INDEX(係数表!F:F,3))))))</f>
        <v>#VALUE!</v>
      </c>
      <c r="I448" t="e">
        <f>MIN(100, MAX(0, (INDEX(出力表!D:D,3))*G448/MAX(H448, Settings!B3)))</f>
        <v>#VALUE!</v>
      </c>
      <c r="J448">
        <f>MIN(100, MAX(0, 100*BETAINV(乱数表!$D448, MAX(0.00000001, (1/(1+EXP(-(INDEX(係数表!G:G,4) + $B448))))*(EXP(INDEX(係数表!H:H,4) + INDEX(係数表!I:I,4)*LN(INDEX(出力表!C:C,4)+1)))), MAX(0.00000001, (1-(1/(1+EXP(-(INDEX(係数表!G:G,4) + $B448)))))*(EXP(INDEX(係数表!H:H,4) + INDEX(係数表!I:I,4)*LN(INDEX(出力表!C:C,4)+1)))))))</f>
        <v>76.896695562252475</v>
      </c>
      <c r="K448" t="e">
        <f>MIN(100, MAX(0, (100*(INDEX(出力表!D:D,4))/(EXP(INDEX(係数表!B:B,4) + $C448) + (INDEX(出力表!D:D,4)))) + (乱数表!$P448*(Settings!B12/(((INDEX(出力表!D:D,4))+1)^INDEX(係数表!E:E,4)*INDEX(係数表!F:F,4))))))</f>
        <v>#VALUE!</v>
      </c>
      <c r="L448" t="e">
        <f>MIN(100, MAX(0, (INDEX(出力表!D:D,4))*J448/MAX(K448, Settings!B3)))</f>
        <v>#VALUE!</v>
      </c>
      <c r="M448">
        <f>MIN(100, MAX(0, 100*BETAINV(乱数表!$E448, MAX(0.00000001, (1/(1+EXP(-(INDEX(係数表!G:G,5) + $B448))))*(EXP(INDEX(係数表!H:H,5) + INDEX(係数表!I:I,5)*LN(INDEX(出力表!C:C,5)+1)))), MAX(0.00000001, (1-(1/(1+EXP(-(INDEX(係数表!G:G,5) + $B448)))))*(EXP(INDEX(係数表!H:H,5) + INDEX(係数表!I:I,5)*LN(INDEX(出力表!C:C,5)+1)))))))</f>
        <v>66.173888344607718</v>
      </c>
      <c r="N448" t="e">
        <f>MIN(100, MAX(0, (100*(INDEX(出力表!D:D,5))/(EXP(INDEX(係数表!B:B,5) + $C448) + (INDEX(出力表!D:D,5)))) + (乱数表!$Q448*(Settings!B12/(((INDEX(出力表!D:D,5))+1)^INDEX(係数表!E:E,5)*INDEX(係数表!F:F,5))))))</f>
        <v>#VALUE!</v>
      </c>
      <c r="O448" t="e">
        <f>MIN(100, MAX(0, (INDEX(出力表!D:D,5))*M448/MAX(N448, Settings!B3)))</f>
        <v>#VALUE!</v>
      </c>
      <c r="P448">
        <f>MIN(100, MAX(0, 100*BETAINV(乱数表!$F448, MAX(0.00000001, (1/(1+EXP(-(INDEX(係数表!G:G,6) + $B448))))*(EXP(INDEX(係数表!H:H,6) + INDEX(係数表!I:I,6)*LN(INDEX(出力表!C:C,6)+1)))), MAX(0.00000001, (1-(1/(1+EXP(-(INDEX(係数表!G:G,6) + $B448)))))*(EXP(INDEX(係数表!H:H,6) + INDEX(係数表!I:I,6)*LN(INDEX(出力表!C:C,6)+1)))))))</f>
        <v>35.190842877047288</v>
      </c>
      <c r="Q448" t="e">
        <f>MIN(100, MAX(0, (100*(INDEX(出力表!D:D,6))/(EXP(INDEX(係数表!B:B,6) + $C448) + (INDEX(出力表!D:D,6)))) + (乱数表!$R448*(Settings!B12/(((INDEX(出力表!D:D,6))+1)^INDEX(係数表!E:E,6)*INDEX(係数表!F:F,6))))))</f>
        <v>#VALUE!</v>
      </c>
      <c r="R448" t="e">
        <f>MIN(100, MAX(0, (INDEX(出力表!D:D,6))*P448/MAX(Q448, Settings!B3)))</f>
        <v>#VALUE!</v>
      </c>
      <c r="S448">
        <f>MIN(100, MAX(0, 100*BETAINV(乱数表!$G448, MAX(0.00000001, (1/(1+EXP(-(INDEX(係数表!G:G,7) + $B448))))*(EXP(INDEX(係数表!H:H,7) + INDEX(係数表!I:I,7)*LN(INDEX(出力表!C:C,7)+1)))), MAX(0.00000001, (1-(1/(1+EXP(-(INDEX(係数表!G:G,7) + $B448)))))*(EXP(INDEX(係数表!H:H,7) + INDEX(係数表!I:I,7)*LN(INDEX(出力表!C:C,7)+1)))))))</f>
        <v>94.604653787149473</v>
      </c>
      <c r="T448" t="e">
        <f>MIN(100, MAX(0, (100*(INDEX(出力表!D:D,7))/(EXP(INDEX(係数表!B:B,7) + $C448) + (INDEX(出力表!D:D,7)))) + (乱数表!$S448*(Settings!B12/(((INDEX(出力表!D:D,7))+1)^INDEX(係数表!E:E,7)*INDEX(係数表!F:F,7))))))</f>
        <v>#VALUE!</v>
      </c>
      <c r="U448" t="e">
        <f>MIN(100, MAX(0, (INDEX(出力表!D:D,7))*S448/MAX(T448, Settings!B3)))</f>
        <v>#VALUE!</v>
      </c>
      <c r="V448">
        <f>MIN(100, MAX(0, 100*BETAINV(乱数表!$H448, MAX(0.00000001, (1/(1+EXP(-(INDEX(係数表!G:G,8) + $B448))))*(EXP(INDEX(係数表!H:H,8) + INDEX(係数表!I:I,8)*LN(INDEX(出力表!C:C,8)+1)))), MAX(0.00000001, (1-(1/(1+EXP(-(INDEX(係数表!G:G,8) + $B448)))))*(EXP(INDEX(係数表!H:H,8) + INDEX(係数表!I:I,8)*LN(INDEX(出力表!C:C,8)+1)))))))</f>
        <v>90.774260577923457</v>
      </c>
      <c r="W448" t="e">
        <f>MIN(100, MAX(0, (100*(INDEX(出力表!D:D,8))/(EXP(INDEX(係数表!B:B,8) + $C448) + (INDEX(出力表!D:D,8)))) + (乱数表!$T448*(Settings!B12/(((INDEX(出力表!D:D,8))+1)^INDEX(係数表!E:E,8)*INDEX(係数表!F:F,8))))))</f>
        <v>#VALUE!</v>
      </c>
      <c r="X448" t="e">
        <f>MIN(100, MAX(0, (INDEX(出力表!D:D,8))*V448/MAX(W448, Settings!B3)))</f>
        <v>#VALUE!</v>
      </c>
      <c r="Y448">
        <f>MIN(100, MAX(0, 100*BETAINV(乱数表!$I448, MAX(0.00000001, (1/(1+EXP(-(INDEX(係数表!G:G,9) + $B448))))*(EXP(INDEX(係数表!H:H,9) + INDEX(係数表!I:I,9)*LN(INDEX(出力表!C:C,9)+1)))), MAX(0.00000001, (1-(1/(1+EXP(-(INDEX(係数表!G:G,9) + $B448)))))*(EXP(INDEX(係数表!H:H,9) + INDEX(係数表!I:I,9)*LN(INDEX(出力表!C:C,9)+1)))))))</f>
        <v>50.447645945567487</v>
      </c>
      <c r="Z448" t="e">
        <f>MIN(100, MAX(0, (100*(INDEX(出力表!D:D,9))/(EXP(INDEX(係数表!B:B,9) + $C448) + (INDEX(出力表!D:D,9)))) + (乱数表!$U448*(Settings!B12/(((INDEX(出力表!D:D,9))+1)^INDEX(係数表!E:E,9)*INDEX(係数表!F:F,9))))))</f>
        <v>#VALUE!</v>
      </c>
      <c r="AA448" t="e">
        <f>MIN(100, MAX(0, (INDEX(出力表!D:D,9))*Y448/MAX(Z448, Settings!B3)))</f>
        <v>#VALUE!</v>
      </c>
      <c r="AB448">
        <f>MIN(100, MAX(0, 100*BETAINV(乱数表!$J448, MAX(0.00000001, (1/(1+EXP(-(INDEX(係数表!G:G,10) + $B448))))*(EXP(INDEX(係数表!H:H,10) + INDEX(係数表!I:I,10)*LN(INDEX(出力表!C:C,10)+1)))), MAX(0.00000001, (1-(1/(1+EXP(-(INDEX(係数表!G:G,10) + $B448)))))*(EXP(INDEX(係数表!H:H,10) + INDEX(係数表!I:I,10)*LN(INDEX(出力表!C:C,10)+1)))))))</f>
        <v>94.364351507740167</v>
      </c>
      <c r="AC448" t="e">
        <f>MIN(100, MAX(0, (100*(INDEX(出力表!D:D,10))/(EXP(INDEX(係数表!B:B,10) + $C448) + (INDEX(出力表!D:D,10)))) + (乱数表!$V448*(Settings!B12/(((INDEX(出力表!D:D,10))+1)^INDEX(係数表!E:E,10)*INDEX(係数表!F:F,10))))))</f>
        <v>#VALUE!</v>
      </c>
      <c r="AD448" t="e">
        <f>MIN(100, MAX(0, (INDEX(出力表!D:D,10))*AB448/MAX(AC448, Settings!B3)))</f>
        <v>#VALUE!</v>
      </c>
      <c r="AE448">
        <f>MIN(100, MAX(0, 100*BETAINV(乱数表!$K448, MAX(0.00000001, (1/(1+EXP(-(INDEX(係数表!G:G,11) + $B448))))*(EXP(INDEX(係数表!H:H,11) + INDEX(係数表!I:I,11)*LN(INDEX(出力表!C:C,11)+1)))), MAX(0.00000001, (1-(1/(1+EXP(-(INDEX(係数表!G:G,11) + $B448)))))*(EXP(INDEX(係数表!H:H,11) + INDEX(係数表!I:I,11)*LN(INDEX(出力表!C:C,11)+1)))))))</f>
        <v>82.044243470352669</v>
      </c>
      <c r="AF448" t="e">
        <f>MIN(100, MAX(0, (100*(INDEX(出力表!D:D,11))/(EXP(INDEX(係数表!B:B,11) + $C448) + (INDEX(出力表!D:D,11)))) + (乱数表!$W448*(Settings!B12/(((INDEX(出力表!D:D,11))+1)^INDEX(係数表!E:E,11)*INDEX(係数表!F:F,11))))))</f>
        <v>#VALUE!</v>
      </c>
      <c r="AG448" t="e">
        <f>MIN(100, MAX(0, (INDEX(出力表!D:D,11))*AE448/MAX(AF448, Settings!B3)))</f>
        <v>#VALUE!</v>
      </c>
      <c r="AH448">
        <f>MIN(100, MAX(0, 100*BETAINV(乱数表!$L448, MAX(0.00000001, (1/(1+EXP(-(INDEX(係数表!G:G,12) + $B448))))*(EXP(INDEX(係数表!H:H,12) + INDEX(係数表!I:I,12)*LN(INDEX(出力表!C:C,12)+1)))), MAX(0.00000001, (1-(1/(1+EXP(-(INDEX(係数表!G:G,12) + $B448)))))*(EXP(INDEX(係数表!H:H,12) + INDEX(係数表!I:I,12)*LN(INDEX(出力表!C:C,12)+1)))))))</f>
        <v>95.63896460057029</v>
      </c>
      <c r="AI448" t="e">
        <f>MIN(100, MAX(0, (100*(INDEX(出力表!D:D,12))/(EXP(INDEX(係数表!B:B,12) + $C448) + (INDEX(出力表!D:D,12)))) + (乱数表!$X448*(Settings!B12/(((INDEX(出力表!D:D,12))+1)^INDEX(係数表!E:E,12)*INDEX(係数表!F:F,12))))))</f>
        <v>#VALUE!</v>
      </c>
      <c r="AJ448" t="e">
        <f>MIN(100, MAX(0, (INDEX(出力表!D:D,12))*AH448/MAX(AI448, Settings!B3)))</f>
        <v>#VALUE!</v>
      </c>
      <c r="AK448">
        <f>MIN(100, MAX(0, 100*BETAINV(乱数表!$M448, MAX(0.00000001, (1/(1+EXP(-(INDEX(係数表!G:G,13) + $B448))))*(EXP(INDEX(係数表!H:H,13) + INDEX(係数表!I:I,13)*LN(INDEX(出力表!C:C,13)+1)))), MAX(0.00000001, (1-(1/(1+EXP(-(INDEX(係数表!G:G,13) + $B448)))))*(EXP(INDEX(係数表!H:H,13) + INDEX(係数表!I:I,13)*LN(INDEX(出力表!C:C,13)+1)))))))</f>
        <v>83.220969790676406</v>
      </c>
      <c r="AL448" t="e">
        <f>MIN(100, MAX(0, (100*(INDEX(出力表!D:D,13))/(EXP(INDEX(係数表!B:B,13) + $C448) + (INDEX(出力表!D:D,13)))) + (乱数表!$Y448*(Settings!B12/(((INDEX(出力表!D:D,13))+1)^INDEX(係数表!E:E,13)*INDEX(係数表!F:F,13))))))</f>
        <v>#VALUE!</v>
      </c>
      <c r="AM448" t="e">
        <f>MIN(100, MAX(0, (INDEX(出力表!D:D,13))*AK448/MAX(AL448, Settings!B3)))</f>
        <v>#VALUE!</v>
      </c>
      <c r="AN448">
        <f>IF(ISNUMBER(F448), INDEX(出力表!B:B,2)*F448, 0)+IF(ISNUMBER(I448), INDEX(出力表!B:B,3)*I448, 0)+IF(ISNUMBER(L448), INDEX(出力表!B:B,4)*L448, 0)+IF(ISNUMBER(O448), INDEX(出力表!B:B,5)*O448, 0)+IF(ISNUMBER(R448), INDEX(出力表!B:B,6)*R448, 0)+IF(ISNUMBER(U448), INDEX(出力表!B:B,7)*U448, 0)+IF(ISNUMBER(X448), INDEX(出力表!B:B,8)*X448, 0)+IF(ISNUMBER(AA448), INDEX(出力表!B:B,9)*AA448, 0)+IF(ISNUMBER(AD448), INDEX(出力表!B:B,10)*AD448, 0)+IF(ISNUMBER(AG448), INDEX(出力表!B:B,11)*AG448, 0)+IF(ISNUMBER(AJ448), INDEX(出力表!B:B,12)*AJ448, 0)+IF(ISNUMBER(AM448), INDEX(出力表!B:B,13)*AM448, 0)</f>
        <v>0</v>
      </c>
      <c r="AO448">
        <f>IF(ISNUMBER(F448), INDEX(出力表!B:B,2), 0)+IF(ISNUMBER(I448), INDEX(出力表!B:B,3), 0)+IF(ISNUMBER(L448), INDEX(出力表!B:B,4), 0)+IF(ISNUMBER(O448), INDEX(出力表!B:B,5), 0)+IF(ISNUMBER(R448), INDEX(出力表!B:B,6), 0)+IF(ISNUMBER(U448), INDEX(出力表!B:B,7), 0)+IF(ISNUMBER(X448), INDEX(出力表!B:B,8), 0)+IF(ISNUMBER(AA448), INDEX(出力表!B:B,9), 0)+IF(ISNUMBER(AD448), INDEX(出力表!B:B,10), 0)+IF(ISNUMBER(AG448), INDEX(出力表!B:B,11), 0)+IF(ISNUMBER(AJ448), INDEX(出力表!B:B,12), 0)+IF(ISNUMBER(AM448), INDEX(出力表!B:B,13), 0)</f>
        <v>0</v>
      </c>
      <c r="AP448" t="str">
        <f t="shared" si="6"/>
        <v/>
      </c>
    </row>
    <row r="449" spans="1:42" x14ac:dyDescent="0.2">
      <c r="A449">
        <v>448</v>
      </c>
      <c r="B449">
        <f>IF(UPPER(Settings!B4)="TRUE", 乱数表!$Z449*Settings!B10, 0)</f>
        <v>0.66113507509270741</v>
      </c>
      <c r="C449">
        <f>IF(UPPER(Settings!B4)="TRUE", 乱数表!$AA449*Settings!B11, 0)</f>
        <v>7.965357646337011E-2</v>
      </c>
      <c r="D449">
        <f>MIN(100, MAX(0, 100*BETAINV(乱数表!$B449, MAX(0.00000001, (1/(1+EXP(-(INDEX(係数表!G:G,2) + $B449))))*(EXP(INDEX(係数表!H:H,2) + INDEX(係数表!I:I,2)*LN(INDEX(出力表!C:C,2)+1)))), MAX(0.00000001, (1-(1/(1+EXP(-(INDEX(係数表!G:G,2) + $B449)))))*(EXP(INDEX(係数表!H:H,2) + INDEX(係数表!I:I,2)*LN(INDEX(出力表!C:C,2)+1)))))))</f>
        <v>88.27326877281854</v>
      </c>
      <c r="E449" t="e">
        <f>MIN(100, MAX(0, (100*(INDEX(出力表!D:D,2))/(EXP(INDEX(係数表!B:B,2) + $C449) + (INDEX(出力表!D:D,2)))) + (乱数表!$N449*(Settings!B12/(((INDEX(出力表!D:D,2))+1)^INDEX(係数表!E:E,2)*INDEX(係数表!F:F,2))))))</f>
        <v>#VALUE!</v>
      </c>
      <c r="F449" t="e">
        <f>MIN(100, MAX(0, (INDEX(出力表!D:D,2))*D449/MAX(E449, Settings!B3)))</f>
        <v>#VALUE!</v>
      </c>
      <c r="G449">
        <f>MIN(100, MAX(0, 100*BETAINV(乱数表!$C449, MAX(0.00000001, (1/(1+EXP(-(INDEX(係数表!G:G,3) + $B449))))*(EXP(INDEX(係数表!H:H,3) + INDEX(係数表!I:I,3)*LN(INDEX(出力表!C:C,3)+1)))), MAX(0.00000001, (1-(1/(1+EXP(-(INDEX(係数表!G:G,3) + $B449)))))*(EXP(INDEX(係数表!H:H,3) + INDEX(係数表!I:I,3)*LN(INDEX(出力表!C:C,3)+1)))))))</f>
        <v>96.524554119637941</v>
      </c>
      <c r="H449" t="e">
        <f>MIN(100, MAX(0, (100*(INDEX(出力表!D:D,3))/(EXP(INDEX(係数表!B:B,3) + $C449) + (INDEX(出力表!D:D,3)))) + (乱数表!$O449*(Settings!B12/(((INDEX(出力表!D:D,3))+1)^INDEX(係数表!E:E,3)*INDEX(係数表!F:F,3))))))</f>
        <v>#VALUE!</v>
      </c>
      <c r="I449" t="e">
        <f>MIN(100, MAX(0, (INDEX(出力表!D:D,3))*G449/MAX(H449, Settings!B3)))</f>
        <v>#VALUE!</v>
      </c>
      <c r="J449">
        <f>MIN(100, MAX(0, 100*BETAINV(乱数表!$D449, MAX(0.00000001, (1/(1+EXP(-(INDEX(係数表!G:G,4) + $B449))))*(EXP(INDEX(係数表!H:H,4) + INDEX(係数表!I:I,4)*LN(INDEX(出力表!C:C,4)+1)))), MAX(0.00000001, (1-(1/(1+EXP(-(INDEX(係数表!G:G,4) + $B449)))))*(EXP(INDEX(係数表!H:H,4) + INDEX(係数表!I:I,4)*LN(INDEX(出力表!C:C,4)+1)))))))</f>
        <v>70.433697770475149</v>
      </c>
      <c r="K449" t="e">
        <f>MIN(100, MAX(0, (100*(INDEX(出力表!D:D,4))/(EXP(INDEX(係数表!B:B,4) + $C449) + (INDEX(出力表!D:D,4)))) + (乱数表!$P449*(Settings!B12/(((INDEX(出力表!D:D,4))+1)^INDEX(係数表!E:E,4)*INDEX(係数表!F:F,4))))))</f>
        <v>#VALUE!</v>
      </c>
      <c r="L449" t="e">
        <f>MIN(100, MAX(0, (INDEX(出力表!D:D,4))*J449/MAX(K449, Settings!B3)))</f>
        <v>#VALUE!</v>
      </c>
      <c r="M449">
        <f>MIN(100, MAX(0, 100*BETAINV(乱数表!$E449, MAX(0.00000001, (1/(1+EXP(-(INDEX(係数表!G:G,5) + $B449))))*(EXP(INDEX(係数表!H:H,5) + INDEX(係数表!I:I,5)*LN(INDEX(出力表!C:C,5)+1)))), MAX(0.00000001, (1-(1/(1+EXP(-(INDEX(係数表!G:G,5) + $B449)))))*(EXP(INDEX(係数表!H:H,5) + INDEX(係数表!I:I,5)*LN(INDEX(出力表!C:C,5)+1)))))))</f>
        <v>95.432226337659316</v>
      </c>
      <c r="N449" t="e">
        <f>MIN(100, MAX(0, (100*(INDEX(出力表!D:D,5))/(EXP(INDEX(係数表!B:B,5) + $C449) + (INDEX(出力表!D:D,5)))) + (乱数表!$Q449*(Settings!B12/(((INDEX(出力表!D:D,5))+1)^INDEX(係数表!E:E,5)*INDEX(係数表!F:F,5))))))</f>
        <v>#VALUE!</v>
      </c>
      <c r="O449" t="e">
        <f>MIN(100, MAX(0, (INDEX(出力表!D:D,5))*M449/MAX(N449, Settings!B3)))</f>
        <v>#VALUE!</v>
      </c>
      <c r="P449">
        <f>MIN(100, MAX(0, 100*BETAINV(乱数表!$F449, MAX(0.00000001, (1/(1+EXP(-(INDEX(係数表!G:G,6) + $B449))))*(EXP(INDEX(係数表!H:H,6) + INDEX(係数表!I:I,6)*LN(INDEX(出力表!C:C,6)+1)))), MAX(0.00000001, (1-(1/(1+EXP(-(INDEX(係数表!G:G,6) + $B449)))))*(EXP(INDEX(係数表!H:H,6) + INDEX(係数表!I:I,6)*LN(INDEX(出力表!C:C,6)+1)))))))</f>
        <v>94.329063531078816</v>
      </c>
      <c r="Q449" t="e">
        <f>MIN(100, MAX(0, (100*(INDEX(出力表!D:D,6))/(EXP(INDEX(係数表!B:B,6) + $C449) + (INDEX(出力表!D:D,6)))) + (乱数表!$R449*(Settings!B12/(((INDEX(出力表!D:D,6))+1)^INDEX(係数表!E:E,6)*INDEX(係数表!F:F,6))))))</f>
        <v>#VALUE!</v>
      </c>
      <c r="R449" t="e">
        <f>MIN(100, MAX(0, (INDEX(出力表!D:D,6))*P449/MAX(Q449, Settings!B3)))</f>
        <v>#VALUE!</v>
      </c>
      <c r="S449">
        <f>MIN(100, MAX(0, 100*BETAINV(乱数表!$G449, MAX(0.00000001, (1/(1+EXP(-(INDEX(係数表!G:G,7) + $B449))))*(EXP(INDEX(係数表!H:H,7) + INDEX(係数表!I:I,7)*LN(INDEX(出力表!C:C,7)+1)))), MAX(0.00000001, (1-(1/(1+EXP(-(INDEX(係数表!G:G,7) + $B449)))))*(EXP(INDEX(係数表!H:H,7) + INDEX(係数表!I:I,7)*LN(INDEX(出力表!C:C,7)+1)))))))</f>
        <v>50.231218591467538</v>
      </c>
      <c r="T449" t="e">
        <f>MIN(100, MAX(0, (100*(INDEX(出力表!D:D,7))/(EXP(INDEX(係数表!B:B,7) + $C449) + (INDEX(出力表!D:D,7)))) + (乱数表!$S449*(Settings!B12/(((INDEX(出力表!D:D,7))+1)^INDEX(係数表!E:E,7)*INDEX(係数表!F:F,7))))))</f>
        <v>#VALUE!</v>
      </c>
      <c r="U449" t="e">
        <f>MIN(100, MAX(0, (INDEX(出力表!D:D,7))*S449/MAX(T449, Settings!B3)))</f>
        <v>#VALUE!</v>
      </c>
      <c r="V449">
        <f>MIN(100, MAX(0, 100*BETAINV(乱数表!$H449, MAX(0.00000001, (1/(1+EXP(-(INDEX(係数表!G:G,8) + $B449))))*(EXP(INDEX(係数表!H:H,8) + INDEX(係数表!I:I,8)*LN(INDEX(出力表!C:C,8)+1)))), MAX(0.00000001, (1-(1/(1+EXP(-(INDEX(係数表!G:G,8) + $B449)))))*(EXP(INDEX(係数表!H:H,8) + INDEX(係数表!I:I,8)*LN(INDEX(出力表!C:C,8)+1)))))))</f>
        <v>99.954983217589117</v>
      </c>
      <c r="W449" t="e">
        <f>MIN(100, MAX(0, (100*(INDEX(出力表!D:D,8))/(EXP(INDEX(係数表!B:B,8) + $C449) + (INDEX(出力表!D:D,8)))) + (乱数表!$T449*(Settings!B12/(((INDEX(出力表!D:D,8))+1)^INDEX(係数表!E:E,8)*INDEX(係数表!F:F,8))))))</f>
        <v>#VALUE!</v>
      </c>
      <c r="X449" t="e">
        <f>MIN(100, MAX(0, (INDEX(出力表!D:D,8))*V449/MAX(W449, Settings!B3)))</f>
        <v>#VALUE!</v>
      </c>
      <c r="Y449">
        <f>MIN(100, MAX(0, 100*BETAINV(乱数表!$I449, MAX(0.00000001, (1/(1+EXP(-(INDEX(係数表!G:G,9) + $B449))))*(EXP(INDEX(係数表!H:H,9) + INDEX(係数表!I:I,9)*LN(INDEX(出力表!C:C,9)+1)))), MAX(0.00000001, (1-(1/(1+EXP(-(INDEX(係数表!G:G,9) + $B449)))))*(EXP(INDEX(係数表!H:H,9) + INDEX(係数表!I:I,9)*LN(INDEX(出力表!C:C,9)+1)))))))</f>
        <v>98.647838942663498</v>
      </c>
      <c r="Z449" t="e">
        <f>MIN(100, MAX(0, (100*(INDEX(出力表!D:D,9))/(EXP(INDEX(係数表!B:B,9) + $C449) + (INDEX(出力表!D:D,9)))) + (乱数表!$U449*(Settings!B12/(((INDEX(出力表!D:D,9))+1)^INDEX(係数表!E:E,9)*INDEX(係数表!F:F,9))))))</f>
        <v>#VALUE!</v>
      </c>
      <c r="AA449" t="e">
        <f>MIN(100, MAX(0, (INDEX(出力表!D:D,9))*Y449/MAX(Z449, Settings!B3)))</f>
        <v>#VALUE!</v>
      </c>
      <c r="AB449">
        <f>MIN(100, MAX(0, 100*BETAINV(乱数表!$J449, MAX(0.00000001, (1/(1+EXP(-(INDEX(係数表!G:G,10) + $B449))))*(EXP(INDEX(係数表!H:H,10) + INDEX(係数表!I:I,10)*LN(INDEX(出力表!C:C,10)+1)))), MAX(0.00000001, (1-(1/(1+EXP(-(INDEX(係数表!G:G,10) + $B449)))))*(EXP(INDEX(係数表!H:H,10) + INDEX(係数表!I:I,10)*LN(INDEX(出力表!C:C,10)+1)))))))</f>
        <v>96.785333957934654</v>
      </c>
      <c r="AC449" t="e">
        <f>MIN(100, MAX(0, (100*(INDEX(出力表!D:D,10))/(EXP(INDEX(係数表!B:B,10) + $C449) + (INDEX(出力表!D:D,10)))) + (乱数表!$V449*(Settings!B12/(((INDEX(出力表!D:D,10))+1)^INDEX(係数表!E:E,10)*INDEX(係数表!F:F,10))))))</f>
        <v>#VALUE!</v>
      </c>
      <c r="AD449" t="e">
        <f>MIN(100, MAX(0, (INDEX(出力表!D:D,10))*AB449/MAX(AC449, Settings!B3)))</f>
        <v>#VALUE!</v>
      </c>
      <c r="AE449">
        <f>MIN(100, MAX(0, 100*BETAINV(乱数表!$K449, MAX(0.00000001, (1/(1+EXP(-(INDEX(係数表!G:G,11) + $B449))))*(EXP(INDEX(係数表!H:H,11) + INDEX(係数表!I:I,11)*LN(INDEX(出力表!C:C,11)+1)))), MAX(0.00000001, (1-(1/(1+EXP(-(INDEX(係数表!G:G,11) + $B449)))))*(EXP(INDEX(係数表!H:H,11) + INDEX(係数表!I:I,11)*LN(INDEX(出力表!C:C,11)+1)))))))</f>
        <v>98.355804395730758</v>
      </c>
      <c r="AF449" t="e">
        <f>MIN(100, MAX(0, (100*(INDEX(出力表!D:D,11))/(EXP(INDEX(係数表!B:B,11) + $C449) + (INDEX(出力表!D:D,11)))) + (乱数表!$W449*(Settings!B12/(((INDEX(出力表!D:D,11))+1)^INDEX(係数表!E:E,11)*INDEX(係数表!F:F,11))))))</f>
        <v>#VALUE!</v>
      </c>
      <c r="AG449" t="e">
        <f>MIN(100, MAX(0, (INDEX(出力表!D:D,11))*AE449/MAX(AF449, Settings!B3)))</f>
        <v>#VALUE!</v>
      </c>
      <c r="AH449">
        <f>MIN(100, MAX(0, 100*BETAINV(乱数表!$L449, MAX(0.00000001, (1/(1+EXP(-(INDEX(係数表!G:G,12) + $B449))))*(EXP(INDEX(係数表!H:H,12) + INDEX(係数表!I:I,12)*LN(INDEX(出力表!C:C,12)+1)))), MAX(0.00000001, (1-(1/(1+EXP(-(INDEX(係数表!G:G,12) + $B449)))))*(EXP(INDEX(係数表!H:H,12) + INDEX(係数表!I:I,12)*LN(INDEX(出力表!C:C,12)+1)))))))</f>
        <v>95.899763594783565</v>
      </c>
      <c r="AI449" t="e">
        <f>MIN(100, MAX(0, (100*(INDEX(出力表!D:D,12))/(EXP(INDEX(係数表!B:B,12) + $C449) + (INDEX(出力表!D:D,12)))) + (乱数表!$X449*(Settings!B12/(((INDEX(出力表!D:D,12))+1)^INDEX(係数表!E:E,12)*INDEX(係数表!F:F,12))))))</f>
        <v>#VALUE!</v>
      </c>
      <c r="AJ449" t="e">
        <f>MIN(100, MAX(0, (INDEX(出力表!D:D,12))*AH449/MAX(AI449, Settings!B3)))</f>
        <v>#VALUE!</v>
      </c>
      <c r="AK449">
        <f>MIN(100, MAX(0, 100*BETAINV(乱数表!$M449, MAX(0.00000001, (1/(1+EXP(-(INDEX(係数表!G:G,13) + $B449))))*(EXP(INDEX(係数表!H:H,13) + INDEX(係数表!I:I,13)*LN(INDEX(出力表!C:C,13)+1)))), MAX(0.00000001, (1-(1/(1+EXP(-(INDEX(係数表!G:G,13) + $B449)))))*(EXP(INDEX(係数表!H:H,13) + INDEX(係数表!I:I,13)*LN(INDEX(出力表!C:C,13)+1)))))))</f>
        <v>99.97101793805561</v>
      </c>
      <c r="AL449" t="e">
        <f>MIN(100, MAX(0, (100*(INDEX(出力表!D:D,13))/(EXP(INDEX(係数表!B:B,13) + $C449) + (INDEX(出力表!D:D,13)))) + (乱数表!$Y449*(Settings!B12/(((INDEX(出力表!D:D,13))+1)^INDEX(係数表!E:E,13)*INDEX(係数表!F:F,13))))))</f>
        <v>#VALUE!</v>
      </c>
      <c r="AM449" t="e">
        <f>MIN(100, MAX(0, (INDEX(出力表!D:D,13))*AK449/MAX(AL449, Settings!B3)))</f>
        <v>#VALUE!</v>
      </c>
      <c r="AN449">
        <f>IF(ISNUMBER(F449), INDEX(出力表!B:B,2)*F449, 0)+IF(ISNUMBER(I449), INDEX(出力表!B:B,3)*I449, 0)+IF(ISNUMBER(L449), INDEX(出力表!B:B,4)*L449, 0)+IF(ISNUMBER(O449), INDEX(出力表!B:B,5)*O449, 0)+IF(ISNUMBER(R449), INDEX(出力表!B:B,6)*R449, 0)+IF(ISNUMBER(U449), INDEX(出力表!B:B,7)*U449, 0)+IF(ISNUMBER(X449), INDEX(出力表!B:B,8)*X449, 0)+IF(ISNUMBER(AA449), INDEX(出力表!B:B,9)*AA449, 0)+IF(ISNUMBER(AD449), INDEX(出力表!B:B,10)*AD449, 0)+IF(ISNUMBER(AG449), INDEX(出力表!B:B,11)*AG449, 0)+IF(ISNUMBER(AJ449), INDEX(出力表!B:B,12)*AJ449, 0)+IF(ISNUMBER(AM449), INDEX(出力表!B:B,13)*AM449, 0)</f>
        <v>0</v>
      </c>
      <c r="AO449">
        <f>IF(ISNUMBER(F449), INDEX(出力表!B:B,2), 0)+IF(ISNUMBER(I449), INDEX(出力表!B:B,3), 0)+IF(ISNUMBER(L449), INDEX(出力表!B:B,4), 0)+IF(ISNUMBER(O449), INDEX(出力表!B:B,5), 0)+IF(ISNUMBER(R449), INDEX(出力表!B:B,6), 0)+IF(ISNUMBER(U449), INDEX(出力表!B:B,7), 0)+IF(ISNUMBER(X449), INDEX(出力表!B:B,8), 0)+IF(ISNUMBER(AA449), INDEX(出力表!B:B,9), 0)+IF(ISNUMBER(AD449), INDEX(出力表!B:B,10), 0)+IF(ISNUMBER(AG449), INDEX(出力表!B:B,11), 0)+IF(ISNUMBER(AJ449), INDEX(出力表!B:B,12), 0)+IF(ISNUMBER(AM449), INDEX(出力表!B:B,13), 0)</f>
        <v>0</v>
      </c>
      <c r="AP449" t="str">
        <f t="shared" si="6"/>
        <v/>
      </c>
    </row>
    <row r="450" spans="1:42" x14ac:dyDescent="0.2">
      <c r="A450">
        <v>449</v>
      </c>
      <c r="B450">
        <f>IF(UPPER(Settings!B4)="TRUE", 乱数表!$Z450*Settings!B10, 0)</f>
        <v>-0.13447204297819901</v>
      </c>
      <c r="C450">
        <f>IF(UPPER(Settings!B4)="TRUE", 乱数表!$AA450*Settings!B11, 0)</f>
        <v>-0.11747869408425336</v>
      </c>
      <c r="D450">
        <f>MIN(100, MAX(0, 100*BETAINV(乱数表!$B450, MAX(0.00000001, (1/(1+EXP(-(INDEX(係数表!G:G,2) + $B450))))*(EXP(INDEX(係数表!H:H,2) + INDEX(係数表!I:I,2)*LN(INDEX(出力表!C:C,2)+1)))), MAX(0.00000001, (1-(1/(1+EXP(-(INDEX(係数表!G:G,2) + $B450)))))*(EXP(INDEX(係数表!H:H,2) + INDEX(係数表!I:I,2)*LN(INDEX(出力表!C:C,2)+1)))))))</f>
        <v>89.700002115926083</v>
      </c>
      <c r="E450" t="e">
        <f>MIN(100, MAX(0, (100*(INDEX(出力表!D:D,2))/(EXP(INDEX(係数表!B:B,2) + $C450) + (INDEX(出力表!D:D,2)))) + (乱数表!$N450*(Settings!B12/(((INDEX(出力表!D:D,2))+1)^INDEX(係数表!E:E,2)*INDEX(係数表!F:F,2))))))</f>
        <v>#VALUE!</v>
      </c>
      <c r="F450" t="e">
        <f>MIN(100, MAX(0, (INDEX(出力表!D:D,2))*D450/MAX(E450, Settings!B3)))</f>
        <v>#VALUE!</v>
      </c>
      <c r="G450">
        <f>MIN(100, MAX(0, 100*BETAINV(乱数表!$C450, MAX(0.00000001, (1/(1+EXP(-(INDEX(係数表!G:G,3) + $B450))))*(EXP(INDEX(係数表!H:H,3) + INDEX(係数表!I:I,3)*LN(INDEX(出力表!C:C,3)+1)))), MAX(0.00000001, (1-(1/(1+EXP(-(INDEX(係数表!G:G,3) + $B450)))))*(EXP(INDEX(係数表!H:H,3) + INDEX(係数表!I:I,3)*LN(INDEX(出力表!C:C,3)+1)))))))</f>
        <v>90.070412127723472</v>
      </c>
      <c r="H450" t="e">
        <f>MIN(100, MAX(0, (100*(INDEX(出力表!D:D,3))/(EXP(INDEX(係数表!B:B,3) + $C450) + (INDEX(出力表!D:D,3)))) + (乱数表!$O450*(Settings!B12/(((INDEX(出力表!D:D,3))+1)^INDEX(係数表!E:E,3)*INDEX(係数表!F:F,3))))))</f>
        <v>#VALUE!</v>
      </c>
      <c r="I450" t="e">
        <f>MIN(100, MAX(0, (INDEX(出力表!D:D,3))*G450/MAX(H450, Settings!B3)))</f>
        <v>#VALUE!</v>
      </c>
      <c r="J450">
        <f>MIN(100, MAX(0, 100*BETAINV(乱数表!$D450, MAX(0.00000001, (1/(1+EXP(-(INDEX(係数表!G:G,4) + $B450))))*(EXP(INDEX(係数表!H:H,4) + INDEX(係数表!I:I,4)*LN(INDEX(出力表!C:C,4)+1)))), MAX(0.00000001, (1-(1/(1+EXP(-(INDEX(係数表!G:G,4) + $B450)))))*(EXP(INDEX(係数表!H:H,4) + INDEX(係数表!I:I,4)*LN(INDEX(出力表!C:C,4)+1)))))))</f>
        <v>84.18288182062291</v>
      </c>
      <c r="K450" t="e">
        <f>MIN(100, MAX(0, (100*(INDEX(出力表!D:D,4))/(EXP(INDEX(係数表!B:B,4) + $C450) + (INDEX(出力表!D:D,4)))) + (乱数表!$P450*(Settings!B12/(((INDEX(出力表!D:D,4))+1)^INDEX(係数表!E:E,4)*INDEX(係数表!F:F,4))))))</f>
        <v>#VALUE!</v>
      </c>
      <c r="L450" t="e">
        <f>MIN(100, MAX(0, (INDEX(出力表!D:D,4))*J450/MAX(K450, Settings!B3)))</f>
        <v>#VALUE!</v>
      </c>
      <c r="M450">
        <f>MIN(100, MAX(0, 100*BETAINV(乱数表!$E450, MAX(0.00000001, (1/(1+EXP(-(INDEX(係数表!G:G,5) + $B450))))*(EXP(INDEX(係数表!H:H,5) + INDEX(係数表!I:I,5)*LN(INDEX(出力表!C:C,5)+1)))), MAX(0.00000001, (1-(1/(1+EXP(-(INDEX(係数表!G:G,5) + $B450)))))*(EXP(INDEX(係数表!H:H,5) + INDEX(係数表!I:I,5)*LN(INDEX(出力表!C:C,5)+1)))))))</f>
        <v>94.168329341871114</v>
      </c>
      <c r="N450" t="e">
        <f>MIN(100, MAX(0, (100*(INDEX(出力表!D:D,5))/(EXP(INDEX(係数表!B:B,5) + $C450) + (INDEX(出力表!D:D,5)))) + (乱数表!$Q450*(Settings!B12/(((INDEX(出力表!D:D,5))+1)^INDEX(係数表!E:E,5)*INDEX(係数表!F:F,5))))))</f>
        <v>#VALUE!</v>
      </c>
      <c r="O450" t="e">
        <f>MIN(100, MAX(0, (INDEX(出力表!D:D,5))*M450/MAX(N450, Settings!B3)))</f>
        <v>#VALUE!</v>
      </c>
      <c r="P450">
        <f>MIN(100, MAX(0, 100*BETAINV(乱数表!$F450, MAX(0.00000001, (1/(1+EXP(-(INDEX(係数表!G:G,6) + $B450))))*(EXP(INDEX(係数表!H:H,6) + INDEX(係数表!I:I,6)*LN(INDEX(出力表!C:C,6)+1)))), MAX(0.00000001, (1-(1/(1+EXP(-(INDEX(係数表!G:G,6) + $B450)))))*(EXP(INDEX(係数表!H:H,6) + INDEX(係数表!I:I,6)*LN(INDEX(出力表!C:C,6)+1)))))))</f>
        <v>74.00845706593033</v>
      </c>
      <c r="Q450" t="e">
        <f>MIN(100, MAX(0, (100*(INDEX(出力表!D:D,6))/(EXP(INDEX(係数表!B:B,6) + $C450) + (INDEX(出力表!D:D,6)))) + (乱数表!$R450*(Settings!B12/(((INDEX(出力表!D:D,6))+1)^INDEX(係数表!E:E,6)*INDEX(係数表!F:F,6))))))</f>
        <v>#VALUE!</v>
      </c>
      <c r="R450" t="e">
        <f>MIN(100, MAX(0, (INDEX(出力表!D:D,6))*P450/MAX(Q450, Settings!B3)))</f>
        <v>#VALUE!</v>
      </c>
      <c r="S450">
        <f>MIN(100, MAX(0, 100*BETAINV(乱数表!$G450, MAX(0.00000001, (1/(1+EXP(-(INDEX(係数表!G:G,7) + $B450))))*(EXP(INDEX(係数表!H:H,7) + INDEX(係数表!I:I,7)*LN(INDEX(出力表!C:C,7)+1)))), MAX(0.00000001, (1-(1/(1+EXP(-(INDEX(係数表!G:G,7) + $B450)))))*(EXP(INDEX(係数表!H:H,7) + INDEX(係数表!I:I,7)*LN(INDEX(出力表!C:C,7)+1)))))))</f>
        <v>66.498677825711439</v>
      </c>
      <c r="T450" t="e">
        <f>MIN(100, MAX(0, (100*(INDEX(出力表!D:D,7))/(EXP(INDEX(係数表!B:B,7) + $C450) + (INDEX(出力表!D:D,7)))) + (乱数表!$S450*(Settings!B12/(((INDEX(出力表!D:D,7))+1)^INDEX(係数表!E:E,7)*INDEX(係数表!F:F,7))))))</f>
        <v>#VALUE!</v>
      </c>
      <c r="U450" t="e">
        <f>MIN(100, MAX(0, (INDEX(出力表!D:D,7))*S450/MAX(T450, Settings!B3)))</f>
        <v>#VALUE!</v>
      </c>
      <c r="V450">
        <f>MIN(100, MAX(0, 100*BETAINV(乱数表!$H450, MAX(0.00000001, (1/(1+EXP(-(INDEX(係数表!G:G,8) + $B450))))*(EXP(INDEX(係数表!H:H,8) + INDEX(係数表!I:I,8)*LN(INDEX(出力表!C:C,8)+1)))), MAX(0.00000001, (1-(1/(1+EXP(-(INDEX(係数表!G:G,8) + $B450)))))*(EXP(INDEX(係数表!H:H,8) + INDEX(係数表!I:I,8)*LN(INDEX(出力表!C:C,8)+1)))))))</f>
        <v>91.236633453888388</v>
      </c>
      <c r="W450" t="e">
        <f>MIN(100, MAX(0, (100*(INDEX(出力表!D:D,8))/(EXP(INDEX(係数表!B:B,8) + $C450) + (INDEX(出力表!D:D,8)))) + (乱数表!$T450*(Settings!B12/(((INDEX(出力表!D:D,8))+1)^INDEX(係数表!E:E,8)*INDEX(係数表!F:F,8))))))</f>
        <v>#VALUE!</v>
      </c>
      <c r="X450" t="e">
        <f>MIN(100, MAX(0, (INDEX(出力表!D:D,8))*V450/MAX(W450, Settings!B3)))</f>
        <v>#VALUE!</v>
      </c>
      <c r="Y450">
        <f>MIN(100, MAX(0, 100*BETAINV(乱数表!$I450, MAX(0.00000001, (1/(1+EXP(-(INDEX(係数表!G:G,9) + $B450))))*(EXP(INDEX(係数表!H:H,9) + INDEX(係数表!I:I,9)*LN(INDEX(出力表!C:C,9)+1)))), MAX(0.00000001, (1-(1/(1+EXP(-(INDEX(係数表!G:G,9) + $B450)))))*(EXP(INDEX(係数表!H:H,9) + INDEX(係数表!I:I,9)*LN(INDEX(出力表!C:C,9)+1)))))))</f>
        <v>97.095773043555383</v>
      </c>
      <c r="Z450" t="e">
        <f>MIN(100, MAX(0, (100*(INDEX(出力表!D:D,9))/(EXP(INDEX(係数表!B:B,9) + $C450) + (INDEX(出力表!D:D,9)))) + (乱数表!$U450*(Settings!B12/(((INDEX(出力表!D:D,9))+1)^INDEX(係数表!E:E,9)*INDEX(係数表!F:F,9))))))</f>
        <v>#VALUE!</v>
      </c>
      <c r="AA450" t="e">
        <f>MIN(100, MAX(0, (INDEX(出力表!D:D,9))*Y450/MAX(Z450, Settings!B3)))</f>
        <v>#VALUE!</v>
      </c>
      <c r="AB450">
        <f>MIN(100, MAX(0, 100*BETAINV(乱数表!$J450, MAX(0.00000001, (1/(1+EXP(-(INDEX(係数表!G:G,10) + $B450))))*(EXP(INDEX(係数表!H:H,10) + INDEX(係数表!I:I,10)*LN(INDEX(出力表!C:C,10)+1)))), MAX(0.00000001, (1-(1/(1+EXP(-(INDEX(係数表!G:G,10) + $B450)))))*(EXP(INDEX(係数表!H:H,10) + INDEX(係数表!I:I,10)*LN(INDEX(出力表!C:C,10)+1)))))))</f>
        <v>89.264845095930283</v>
      </c>
      <c r="AC450" t="e">
        <f>MIN(100, MAX(0, (100*(INDEX(出力表!D:D,10))/(EXP(INDEX(係数表!B:B,10) + $C450) + (INDEX(出力表!D:D,10)))) + (乱数表!$V450*(Settings!B12/(((INDEX(出力表!D:D,10))+1)^INDEX(係数表!E:E,10)*INDEX(係数表!F:F,10))))))</f>
        <v>#VALUE!</v>
      </c>
      <c r="AD450" t="e">
        <f>MIN(100, MAX(0, (INDEX(出力表!D:D,10))*AB450/MAX(AC450, Settings!B3)))</f>
        <v>#VALUE!</v>
      </c>
      <c r="AE450">
        <f>MIN(100, MAX(0, 100*BETAINV(乱数表!$K450, MAX(0.00000001, (1/(1+EXP(-(INDEX(係数表!G:G,11) + $B450))))*(EXP(INDEX(係数表!H:H,11) + INDEX(係数表!I:I,11)*LN(INDEX(出力表!C:C,11)+1)))), MAX(0.00000001, (1-(1/(1+EXP(-(INDEX(係数表!G:G,11) + $B450)))))*(EXP(INDEX(係数表!H:H,11) + INDEX(係数表!I:I,11)*LN(INDEX(出力表!C:C,11)+1)))))))</f>
        <v>68.183532352474145</v>
      </c>
      <c r="AF450" t="e">
        <f>MIN(100, MAX(0, (100*(INDEX(出力表!D:D,11))/(EXP(INDEX(係数表!B:B,11) + $C450) + (INDEX(出力表!D:D,11)))) + (乱数表!$W450*(Settings!B12/(((INDEX(出力表!D:D,11))+1)^INDEX(係数表!E:E,11)*INDEX(係数表!F:F,11))))))</f>
        <v>#VALUE!</v>
      </c>
      <c r="AG450" t="e">
        <f>MIN(100, MAX(0, (INDEX(出力表!D:D,11))*AE450/MAX(AF450, Settings!B3)))</f>
        <v>#VALUE!</v>
      </c>
      <c r="AH450">
        <f>MIN(100, MAX(0, 100*BETAINV(乱数表!$L450, MAX(0.00000001, (1/(1+EXP(-(INDEX(係数表!G:G,12) + $B450))))*(EXP(INDEX(係数表!H:H,12) + INDEX(係数表!I:I,12)*LN(INDEX(出力表!C:C,12)+1)))), MAX(0.00000001, (1-(1/(1+EXP(-(INDEX(係数表!G:G,12) + $B450)))))*(EXP(INDEX(係数表!H:H,12) + INDEX(係数表!I:I,12)*LN(INDEX(出力表!C:C,12)+1)))))))</f>
        <v>66.344188669194651</v>
      </c>
      <c r="AI450" t="e">
        <f>MIN(100, MAX(0, (100*(INDEX(出力表!D:D,12))/(EXP(INDEX(係数表!B:B,12) + $C450) + (INDEX(出力表!D:D,12)))) + (乱数表!$X450*(Settings!B12/(((INDEX(出力表!D:D,12))+1)^INDEX(係数表!E:E,12)*INDEX(係数表!F:F,12))))))</f>
        <v>#VALUE!</v>
      </c>
      <c r="AJ450" t="e">
        <f>MIN(100, MAX(0, (INDEX(出力表!D:D,12))*AH450/MAX(AI450, Settings!B3)))</f>
        <v>#VALUE!</v>
      </c>
      <c r="AK450">
        <f>MIN(100, MAX(0, 100*BETAINV(乱数表!$M450, MAX(0.00000001, (1/(1+EXP(-(INDEX(係数表!G:G,13) + $B450))))*(EXP(INDEX(係数表!H:H,13) + INDEX(係数表!I:I,13)*LN(INDEX(出力表!C:C,13)+1)))), MAX(0.00000001, (1-(1/(1+EXP(-(INDEX(係数表!G:G,13) + $B450)))))*(EXP(INDEX(係数表!H:H,13) + INDEX(係数表!I:I,13)*LN(INDEX(出力表!C:C,13)+1)))))))</f>
        <v>94.819770757014155</v>
      </c>
      <c r="AL450" t="e">
        <f>MIN(100, MAX(0, (100*(INDEX(出力表!D:D,13))/(EXP(INDEX(係数表!B:B,13) + $C450) + (INDEX(出力表!D:D,13)))) + (乱数表!$Y450*(Settings!B12/(((INDEX(出力表!D:D,13))+1)^INDEX(係数表!E:E,13)*INDEX(係数表!F:F,13))))))</f>
        <v>#VALUE!</v>
      </c>
      <c r="AM450" t="e">
        <f>MIN(100, MAX(0, (INDEX(出力表!D:D,13))*AK450/MAX(AL450, Settings!B3)))</f>
        <v>#VALUE!</v>
      </c>
      <c r="AN450">
        <f>IF(ISNUMBER(F450), INDEX(出力表!B:B,2)*F450, 0)+IF(ISNUMBER(I450), INDEX(出力表!B:B,3)*I450, 0)+IF(ISNUMBER(L450), INDEX(出力表!B:B,4)*L450, 0)+IF(ISNUMBER(O450), INDEX(出力表!B:B,5)*O450, 0)+IF(ISNUMBER(R450), INDEX(出力表!B:B,6)*R450, 0)+IF(ISNUMBER(U450), INDEX(出力表!B:B,7)*U450, 0)+IF(ISNUMBER(X450), INDEX(出力表!B:B,8)*X450, 0)+IF(ISNUMBER(AA450), INDEX(出力表!B:B,9)*AA450, 0)+IF(ISNUMBER(AD450), INDEX(出力表!B:B,10)*AD450, 0)+IF(ISNUMBER(AG450), INDEX(出力表!B:B,11)*AG450, 0)+IF(ISNUMBER(AJ450), INDEX(出力表!B:B,12)*AJ450, 0)+IF(ISNUMBER(AM450), INDEX(出力表!B:B,13)*AM450, 0)</f>
        <v>0</v>
      </c>
      <c r="AO450">
        <f>IF(ISNUMBER(F450), INDEX(出力表!B:B,2), 0)+IF(ISNUMBER(I450), INDEX(出力表!B:B,3), 0)+IF(ISNUMBER(L450), INDEX(出力表!B:B,4), 0)+IF(ISNUMBER(O450), INDEX(出力表!B:B,5), 0)+IF(ISNUMBER(R450), INDEX(出力表!B:B,6), 0)+IF(ISNUMBER(U450), INDEX(出力表!B:B,7), 0)+IF(ISNUMBER(X450), INDEX(出力表!B:B,8), 0)+IF(ISNUMBER(AA450), INDEX(出力表!B:B,9), 0)+IF(ISNUMBER(AD450), INDEX(出力表!B:B,10), 0)+IF(ISNUMBER(AG450), INDEX(出力表!B:B,11), 0)+IF(ISNUMBER(AJ450), INDEX(出力表!B:B,12), 0)+IF(ISNUMBER(AM450), INDEX(出力表!B:B,13), 0)</f>
        <v>0</v>
      </c>
      <c r="AP450" t="str">
        <f t="shared" si="6"/>
        <v/>
      </c>
    </row>
    <row r="451" spans="1:42" x14ac:dyDescent="0.2">
      <c r="A451">
        <v>450</v>
      </c>
      <c r="B451">
        <f>IF(UPPER(Settings!B4)="TRUE", 乱数表!$Z451*Settings!B10, 0)</f>
        <v>0.25004565728410533</v>
      </c>
      <c r="C451">
        <f>IF(UPPER(Settings!B4)="TRUE", 乱数表!$AA451*Settings!B11, 0)</f>
        <v>-0.13315674643556918</v>
      </c>
      <c r="D451">
        <f>MIN(100, MAX(0, 100*BETAINV(乱数表!$B451, MAX(0.00000001, (1/(1+EXP(-(INDEX(係数表!G:G,2) + $B451))))*(EXP(INDEX(係数表!H:H,2) + INDEX(係数表!I:I,2)*LN(INDEX(出力表!C:C,2)+1)))), MAX(0.00000001, (1-(1/(1+EXP(-(INDEX(係数表!G:G,2) + $B451)))))*(EXP(INDEX(係数表!H:H,2) + INDEX(係数表!I:I,2)*LN(INDEX(出力表!C:C,2)+1)))))))</f>
        <v>99.241667335769293</v>
      </c>
      <c r="E451" t="e">
        <f>MIN(100, MAX(0, (100*(INDEX(出力表!D:D,2))/(EXP(INDEX(係数表!B:B,2) + $C451) + (INDEX(出力表!D:D,2)))) + (乱数表!$N451*(Settings!B12/(((INDEX(出力表!D:D,2))+1)^INDEX(係数表!E:E,2)*INDEX(係数表!F:F,2))))))</f>
        <v>#VALUE!</v>
      </c>
      <c r="F451" t="e">
        <f>MIN(100, MAX(0, (INDEX(出力表!D:D,2))*D451/MAX(E451, Settings!B3)))</f>
        <v>#VALUE!</v>
      </c>
      <c r="G451">
        <f>MIN(100, MAX(0, 100*BETAINV(乱数表!$C451, MAX(0.00000001, (1/(1+EXP(-(INDEX(係数表!G:G,3) + $B451))))*(EXP(INDEX(係数表!H:H,3) + INDEX(係数表!I:I,3)*LN(INDEX(出力表!C:C,3)+1)))), MAX(0.00000001, (1-(1/(1+EXP(-(INDEX(係数表!G:G,3) + $B451)))))*(EXP(INDEX(係数表!H:H,3) + INDEX(係数表!I:I,3)*LN(INDEX(出力表!C:C,3)+1)))))))</f>
        <v>85.727908216656473</v>
      </c>
      <c r="H451" t="e">
        <f>MIN(100, MAX(0, (100*(INDEX(出力表!D:D,3))/(EXP(INDEX(係数表!B:B,3) + $C451) + (INDEX(出力表!D:D,3)))) + (乱数表!$O451*(Settings!B12/(((INDEX(出力表!D:D,3))+1)^INDEX(係数表!E:E,3)*INDEX(係数表!F:F,3))))))</f>
        <v>#VALUE!</v>
      </c>
      <c r="I451" t="e">
        <f>MIN(100, MAX(0, (INDEX(出力表!D:D,3))*G451/MAX(H451, Settings!B3)))</f>
        <v>#VALUE!</v>
      </c>
      <c r="J451">
        <f>MIN(100, MAX(0, 100*BETAINV(乱数表!$D451, MAX(0.00000001, (1/(1+EXP(-(INDEX(係数表!G:G,4) + $B451))))*(EXP(INDEX(係数表!H:H,4) + INDEX(係数表!I:I,4)*LN(INDEX(出力表!C:C,4)+1)))), MAX(0.00000001, (1-(1/(1+EXP(-(INDEX(係数表!G:G,4) + $B451)))))*(EXP(INDEX(係数表!H:H,4) + INDEX(係数表!I:I,4)*LN(INDEX(出力表!C:C,4)+1)))))))</f>
        <v>96.533821976009577</v>
      </c>
      <c r="K451" t="e">
        <f>MIN(100, MAX(0, (100*(INDEX(出力表!D:D,4))/(EXP(INDEX(係数表!B:B,4) + $C451) + (INDEX(出力表!D:D,4)))) + (乱数表!$P451*(Settings!B12/(((INDEX(出力表!D:D,4))+1)^INDEX(係数表!E:E,4)*INDEX(係数表!F:F,4))))))</f>
        <v>#VALUE!</v>
      </c>
      <c r="L451" t="e">
        <f>MIN(100, MAX(0, (INDEX(出力表!D:D,4))*J451/MAX(K451, Settings!B3)))</f>
        <v>#VALUE!</v>
      </c>
      <c r="M451">
        <f>MIN(100, MAX(0, 100*BETAINV(乱数表!$E451, MAX(0.00000001, (1/(1+EXP(-(INDEX(係数表!G:G,5) + $B451))))*(EXP(INDEX(係数表!H:H,5) + INDEX(係数表!I:I,5)*LN(INDEX(出力表!C:C,5)+1)))), MAX(0.00000001, (1-(1/(1+EXP(-(INDEX(係数表!G:G,5) + $B451)))))*(EXP(INDEX(係数表!H:H,5) + INDEX(係数表!I:I,5)*LN(INDEX(出力表!C:C,5)+1)))))))</f>
        <v>85.202194515944953</v>
      </c>
      <c r="N451" t="e">
        <f>MIN(100, MAX(0, (100*(INDEX(出力表!D:D,5))/(EXP(INDEX(係数表!B:B,5) + $C451) + (INDEX(出力表!D:D,5)))) + (乱数表!$Q451*(Settings!B12/(((INDEX(出力表!D:D,5))+1)^INDEX(係数表!E:E,5)*INDEX(係数表!F:F,5))))))</f>
        <v>#VALUE!</v>
      </c>
      <c r="O451" t="e">
        <f>MIN(100, MAX(0, (INDEX(出力表!D:D,5))*M451/MAX(N451, Settings!B3)))</f>
        <v>#VALUE!</v>
      </c>
      <c r="P451">
        <f>MIN(100, MAX(0, 100*BETAINV(乱数表!$F451, MAX(0.00000001, (1/(1+EXP(-(INDEX(係数表!G:G,6) + $B451))))*(EXP(INDEX(係数表!H:H,6) + INDEX(係数表!I:I,6)*LN(INDEX(出力表!C:C,6)+1)))), MAX(0.00000001, (1-(1/(1+EXP(-(INDEX(係数表!G:G,6) + $B451)))))*(EXP(INDEX(係数表!H:H,6) + INDEX(係数表!I:I,6)*LN(INDEX(出力表!C:C,6)+1)))))))</f>
        <v>96.276716834617929</v>
      </c>
      <c r="Q451" t="e">
        <f>MIN(100, MAX(0, (100*(INDEX(出力表!D:D,6))/(EXP(INDEX(係数表!B:B,6) + $C451) + (INDEX(出力表!D:D,6)))) + (乱数表!$R451*(Settings!B12/(((INDEX(出力表!D:D,6))+1)^INDEX(係数表!E:E,6)*INDEX(係数表!F:F,6))))))</f>
        <v>#VALUE!</v>
      </c>
      <c r="R451" t="e">
        <f>MIN(100, MAX(0, (INDEX(出力表!D:D,6))*P451/MAX(Q451, Settings!B3)))</f>
        <v>#VALUE!</v>
      </c>
      <c r="S451">
        <f>MIN(100, MAX(0, 100*BETAINV(乱数表!$G451, MAX(0.00000001, (1/(1+EXP(-(INDEX(係数表!G:G,7) + $B451))))*(EXP(INDEX(係数表!H:H,7) + INDEX(係数表!I:I,7)*LN(INDEX(出力表!C:C,7)+1)))), MAX(0.00000001, (1-(1/(1+EXP(-(INDEX(係数表!G:G,7) + $B451)))))*(EXP(INDEX(係数表!H:H,7) + INDEX(係数表!I:I,7)*LN(INDEX(出力表!C:C,7)+1)))))))</f>
        <v>93.603755361934333</v>
      </c>
      <c r="T451" t="e">
        <f>MIN(100, MAX(0, (100*(INDEX(出力表!D:D,7))/(EXP(INDEX(係数表!B:B,7) + $C451) + (INDEX(出力表!D:D,7)))) + (乱数表!$S451*(Settings!B12/(((INDEX(出力表!D:D,7))+1)^INDEX(係数表!E:E,7)*INDEX(係数表!F:F,7))))))</f>
        <v>#VALUE!</v>
      </c>
      <c r="U451" t="e">
        <f>MIN(100, MAX(0, (INDEX(出力表!D:D,7))*S451/MAX(T451, Settings!B3)))</f>
        <v>#VALUE!</v>
      </c>
      <c r="V451">
        <f>MIN(100, MAX(0, 100*BETAINV(乱数表!$H451, MAX(0.00000001, (1/(1+EXP(-(INDEX(係数表!G:G,8) + $B451))))*(EXP(INDEX(係数表!H:H,8) + INDEX(係数表!I:I,8)*LN(INDEX(出力表!C:C,8)+1)))), MAX(0.00000001, (1-(1/(1+EXP(-(INDEX(係数表!G:G,8) + $B451)))))*(EXP(INDEX(係数表!H:H,8) + INDEX(係数表!I:I,8)*LN(INDEX(出力表!C:C,8)+1)))))))</f>
        <v>97.773488248006672</v>
      </c>
      <c r="W451" t="e">
        <f>MIN(100, MAX(0, (100*(INDEX(出力表!D:D,8))/(EXP(INDEX(係数表!B:B,8) + $C451) + (INDEX(出力表!D:D,8)))) + (乱数表!$T451*(Settings!B12/(((INDEX(出力表!D:D,8))+1)^INDEX(係数表!E:E,8)*INDEX(係数表!F:F,8))))))</f>
        <v>#VALUE!</v>
      </c>
      <c r="X451" t="e">
        <f>MIN(100, MAX(0, (INDEX(出力表!D:D,8))*V451/MAX(W451, Settings!B3)))</f>
        <v>#VALUE!</v>
      </c>
      <c r="Y451">
        <f>MIN(100, MAX(0, 100*BETAINV(乱数表!$I451, MAX(0.00000001, (1/(1+EXP(-(INDEX(係数表!G:G,9) + $B451))))*(EXP(INDEX(係数表!H:H,9) + INDEX(係数表!I:I,9)*LN(INDEX(出力表!C:C,9)+1)))), MAX(0.00000001, (1-(1/(1+EXP(-(INDEX(係数表!G:G,9) + $B451)))))*(EXP(INDEX(係数表!H:H,9) + INDEX(係数表!I:I,9)*LN(INDEX(出力表!C:C,9)+1)))))))</f>
        <v>99.997591236589486</v>
      </c>
      <c r="Z451" t="e">
        <f>MIN(100, MAX(0, (100*(INDEX(出力表!D:D,9))/(EXP(INDEX(係数表!B:B,9) + $C451) + (INDEX(出力表!D:D,9)))) + (乱数表!$U451*(Settings!B12/(((INDEX(出力表!D:D,9))+1)^INDEX(係数表!E:E,9)*INDEX(係数表!F:F,9))))))</f>
        <v>#VALUE!</v>
      </c>
      <c r="AA451" t="e">
        <f>MIN(100, MAX(0, (INDEX(出力表!D:D,9))*Y451/MAX(Z451, Settings!B3)))</f>
        <v>#VALUE!</v>
      </c>
      <c r="AB451">
        <f>MIN(100, MAX(0, 100*BETAINV(乱数表!$J451, MAX(0.00000001, (1/(1+EXP(-(INDEX(係数表!G:G,10) + $B451))))*(EXP(INDEX(係数表!H:H,10) + INDEX(係数表!I:I,10)*LN(INDEX(出力表!C:C,10)+1)))), MAX(0.00000001, (1-(1/(1+EXP(-(INDEX(係数表!G:G,10) + $B451)))))*(EXP(INDEX(係数表!H:H,10) + INDEX(係数表!I:I,10)*LN(INDEX(出力表!C:C,10)+1)))))))</f>
        <v>86.925061544223809</v>
      </c>
      <c r="AC451" t="e">
        <f>MIN(100, MAX(0, (100*(INDEX(出力表!D:D,10))/(EXP(INDEX(係数表!B:B,10) + $C451) + (INDEX(出力表!D:D,10)))) + (乱数表!$V451*(Settings!B12/(((INDEX(出力表!D:D,10))+1)^INDEX(係数表!E:E,10)*INDEX(係数表!F:F,10))))))</f>
        <v>#VALUE!</v>
      </c>
      <c r="AD451" t="e">
        <f>MIN(100, MAX(0, (INDEX(出力表!D:D,10))*AB451/MAX(AC451, Settings!B3)))</f>
        <v>#VALUE!</v>
      </c>
      <c r="AE451">
        <f>MIN(100, MAX(0, 100*BETAINV(乱数表!$K451, MAX(0.00000001, (1/(1+EXP(-(INDEX(係数表!G:G,11) + $B451))))*(EXP(INDEX(係数表!H:H,11) + INDEX(係数表!I:I,11)*LN(INDEX(出力表!C:C,11)+1)))), MAX(0.00000001, (1-(1/(1+EXP(-(INDEX(係数表!G:G,11) + $B451)))))*(EXP(INDEX(係数表!H:H,11) + INDEX(係数表!I:I,11)*LN(INDEX(出力表!C:C,11)+1)))))))</f>
        <v>91.667380371718849</v>
      </c>
      <c r="AF451" t="e">
        <f>MIN(100, MAX(0, (100*(INDEX(出力表!D:D,11))/(EXP(INDEX(係数表!B:B,11) + $C451) + (INDEX(出力表!D:D,11)))) + (乱数表!$W451*(Settings!B12/(((INDEX(出力表!D:D,11))+1)^INDEX(係数表!E:E,11)*INDEX(係数表!F:F,11))))))</f>
        <v>#VALUE!</v>
      </c>
      <c r="AG451" t="e">
        <f>MIN(100, MAX(0, (INDEX(出力表!D:D,11))*AE451/MAX(AF451, Settings!B3)))</f>
        <v>#VALUE!</v>
      </c>
      <c r="AH451">
        <f>MIN(100, MAX(0, 100*BETAINV(乱数表!$L451, MAX(0.00000001, (1/(1+EXP(-(INDEX(係数表!G:G,12) + $B451))))*(EXP(INDEX(係数表!H:H,12) + INDEX(係数表!I:I,12)*LN(INDEX(出力表!C:C,12)+1)))), MAX(0.00000001, (1-(1/(1+EXP(-(INDEX(係数表!G:G,12) + $B451)))))*(EXP(INDEX(係数表!H:H,12) + INDEX(係数表!I:I,12)*LN(INDEX(出力表!C:C,12)+1)))))))</f>
        <v>99.874561082971482</v>
      </c>
      <c r="AI451" t="e">
        <f>MIN(100, MAX(0, (100*(INDEX(出力表!D:D,12))/(EXP(INDEX(係数表!B:B,12) + $C451) + (INDEX(出力表!D:D,12)))) + (乱数表!$X451*(Settings!B12/(((INDEX(出力表!D:D,12))+1)^INDEX(係数表!E:E,12)*INDEX(係数表!F:F,12))))))</f>
        <v>#VALUE!</v>
      </c>
      <c r="AJ451" t="e">
        <f>MIN(100, MAX(0, (INDEX(出力表!D:D,12))*AH451/MAX(AI451, Settings!B3)))</f>
        <v>#VALUE!</v>
      </c>
      <c r="AK451">
        <f>MIN(100, MAX(0, 100*BETAINV(乱数表!$M451, MAX(0.00000001, (1/(1+EXP(-(INDEX(係数表!G:G,13) + $B451))))*(EXP(INDEX(係数表!H:H,13) + INDEX(係数表!I:I,13)*LN(INDEX(出力表!C:C,13)+1)))), MAX(0.00000001, (1-(1/(1+EXP(-(INDEX(係数表!G:G,13) + $B451)))))*(EXP(INDEX(係数表!H:H,13) + INDEX(係数表!I:I,13)*LN(INDEX(出力表!C:C,13)+1)))))))</f>
        <v>84.572724561936269</v>
      </c>
      <c r="AL451" t="e">
        <f>MIN(100, MAX(0, (100*(INDEX(出力表!D:D,13))/(EXP(INDEX(係数表!B:B,13) + $C451) + (INDEX(出力表!D:D,13)))) + (乱数表!$Y451*(Settings!B12/(((INDEX(出力表!D:D,13))+1)^INDEX(係数表!E:E,13)*INDEX(係数表!F:F,13))))))</f>
        <v>#VALUE!</v>
      </c>
      <c r="AM451" t="e">
        <f>MIN(100, MAX(0, (INDEX(出力表!D:D,13))*AK451/MAX(AL451, Settings!B3)))</f>
        <v>#VALUE!</v>
      </c>
      <c r="AN451">
        <f>IF(ISNUMBER(F451), INDEX(出力表!B:B,2)*F451, 0)+IF(ISNUMBER(I451), INDEX(出力表!B:B,3)*I451, 0)+IF(ISNUMBER(L451), INDEX(出力表!B:B,4)*L451, 0)+IF(ISNUMBER(O451), INDEX(出力表!B:B,5)*O451, 0)+IF(ISNUMBER(R451), INDEX(出力表!B:B,6)*R451, 0)+IF(ISNUMBER(U451), INDEX(出力表!B:B,7)*U451, 0)+IF(ISNUMBER(X451), INDEX(出力表!B:B,8)*X451, 0)+IF(ISNUMBER(AA451), INDEX(出力表!B:B,9)*AA451, 0)+IF(ISNUMBER(AD451), INDEX(出力表!B:B,10)*AD451, 0)+IF(ISNUMBER(AG451), INDEX(出力表!B:B,11)*AG451, 0)+IF(ISNUMBER(AJ451), INDEX(出力表!B:B,12)*AJ451, 0)+IF(ISNUMBER(AM451), INDEX(出力表!B:B,13)*AM451, 0)</f>
        <v>0</v>
      </c>
      <c r="AO451">
        <f>IF(ISNUMBER(F451), INDEX(出力表!B:B,2), 0)+IF(ISNUMBER(I451), INDEX(出力表!B:B,3), 0)+IF(ISNUMBER(L451), INDEX(出力表!B:B,4), 0)+IF(ISNUMBER(O451), INDEX(出力表!B:B,5), 0)+IF(ISNUMBER(R451), INDEX(出力表!B:B,6), 0)+IF(ISNUMBER(U451), INDEX(出力表!B:B,7), 0)+IF(ISNUMBER(X451), INDEX(出力表!B:B,8), 0)+IF(ISNUMBER(AA451), INDEX(出力表!B:B,9), 0)+IF(ISNUMBER(AD451), INDEX(出力表!B:B,10), 0)+IF(ISNUMBER(AG451), INDEX(出力表!B:B,11), 0)+IF(ISNUMBER(AJ451), INDEX(出力表!B:B,12), 0)+IF(ISNUMBER(AM451), INDEX(出力表!B:B,13), 0)</f>
        <v>0</v>
      </c>
      <c r="AP451" t="str">
        <f t="shared" ref="AP451:AP514" si="7">IF(AO451&gt;0, AN451/AO451, "")</f>
        <v/>
      </c>
    </row>
    <row r="452" spans="1:42" x14ac:dyDescent="0.2">
      <c r="A452">
        <v>451</v>
      </c>
      <c r="B452">
        <f>IF(UPPER(Settings!B4)="TRUE", 乱数表!$Z452*Settings!B10, 0)</f>
        <v>-0.166962439692033</v>
      </c>
      <c r="C452">
        <f>IF(UPPER(Settings!B4)="TRUE", 乱数表!$AA452*Settings!B11, 0)</f>
        <v>-8.9177409595554355E-3</v>
      </c>
      <c r="D452">
        <f>MIN(100, MAX(0, 100*BETAINV(乱数表!$B452, MAX(0.00000001, (1/(1+EXP(-(INDEX(係数表!G:G,2) + $B452))))*(EXP(INDEX(係数表!H:H,2) + INDEX(係数表!I:I,2)*LN(INDEX(出力表!C:C,2)+1)))), MAX(0.00000001, (1-(1/(1+EXP(-(INDEX(係数表!G:G,2) + $B452)))))*(EXP(INDEX(係数表!H:H,2) + INDEX(係数表!I:I,2)*LN(INDEX(出力表!C:C,2)+1)))))))</f>
        <v>94.635814167639779</v>
      </c>
      <c r="E452" t="e">
        <f>MIN(100, MAX(0, (100*(INDEX(出力表!D:D,2))/(EXP(INDEX(係数表!B:B,2) + $C452) + (INDEX(出力表!D:D,2)))) + (乱数表!$N452*(Settings!B12/(((INDEX(出力表!D:D,2))+1)^INDEX(係数表!E:E,2)*INDEX(係数表!F:F,2))))))</f>
        <v>#VALUE!</v>
      </c>
      <c r="F452" t="e">
        <f>MIN(100, MAX(0, (INDEX(出力表!D:D,2))*D452/MAX(E452, Settings!B3)))</f>
        <v>#VALUE!</v>
      </c>
      <c r="G452">
        <f>MIN(100, MAX(0, 100*BETAINV(乱数表!$C452, MAX(0.00000001, (1/(1+EXP(-(INDEX(係数表!G:G,3) + $B452))))*(EXP(INDEX(係数表!H:H,3) + INDEX(係数表!I:I,3)*LN(INDEX(出力表!C:C,3)+1)))), MAX(0.00000001, (1-(1/(1+EXP(-(INDEX(係数表!G:G,3) + $B452)))))*(EXP(INDEX(係数表!H:H,3) + INDEX(係数表!I:I,3)*LN(INDEX(出力表!C:C,3)+1)))))))</f>
        <v>92.797719504077079</v>
      </c>
      <c r="H452" t="e">
        <f>MIN(100, MAX(0, (100*(INDEX(出力表!D:D,3))/(EXP(INDEX(係数表!B:B,3) + $C452) + (INDEX(出力表!D:D,3)))) + (乱数表!$O452*(Settings!B12/(((INDEX(出力表!D:D,3))+1)^INDEX(係数表!E:E,3)*INDEX(係数表!F:F,3))))))</f>
        <v>#VALUE!</v>
      </c>
      <c r="I452" t="e">
        <f>MIN(100, MAX(0, (INDEX(出力表!D:D,3))*G452/MAX(H452, Settings!B3)))</f>
        <v>#VALUE!</v>
      </c>
      <c r="J452">
        <f>MIN(100, MAX(0, 100*BETAINV(乱数表!$D452, MAX(0.00000001, (1/(1+EXP(-(INDEX(係数表!G:G,4) + $B452))))*(EXP(INDEX(係数表!H:H,4) + INDEX(係数表!I:I,4)*LN(INDEX(出力表!C:C,4)+1)))), MAX(0.00000001, (1-(1/(1+EXP(-(INDEX(係数表!G:G,4) + $B452)))))*(EXP(INDEX(係数表!H:H,4) + INDEX(係数表!I:I,4)*LN(INDEX(出力表!C:C,4)+1)))))))</f>
        <v>97.800818634084436</v>
      </c>
      <c r="K452" t="e">
        <f>MIN(100, MAX(0, (100*(INDEX(出力表!D:D,4))/(EXP(INDEX(係数表!B:B,4) + $C452) + (INDEX(出力表!D:D,4)))) + (乱数表!$P452*(Settings!B12/(((INDEX(出力表!D:D,4))+1)^INDEX(係数表!E:E,4)*INDEX(係数表!F:F,4))))))</f>
        <v>#VALUE!</v>
      </c>
      <c r="L452" t="e">
        <f>MIN(100, MAX(0, (INDEX(出力表!D:D,4))*J452/MAX(K452, Settings!B3)))</f>
        <v>#VALUE!</v>
      </c>
      <c r="M452">
        <f>MIN(100, MAX(0, 100*BETAINV(乱数表!$E452, MAX(0.00000001, (1/(1+EXP(-(INDEX(係数表!G:G,5) + $B452))))*(EXP(INDEX(係数表!H:H,5) + INDEX(係数表!I:I,5)*LN(INDEX(出力表!C:C,5)+1)))), MAX(0.00000001, (1-(1/(1+EXP(-(INDEX(係数表!G:G,5) + $B452)))))*(EXP(INDEX(係数表!H:H,5) + INDEX(係数表!I:I,5)*LN(INDEX(出力表!C:C,5)+1)))))))</f>
        <v>42.724494586501194</v>
      </c>
      <c r="N452" t="e">
        <f>MIN(100, MAX(0, (100*(INDEX(出力表!D:D,5))/(EXP(INDEX(係数表!B:B,5) + $C452) + (INDEX(出力表!D:D,5)))) + (乱数表!$Q452*(Settings!B12/(((INDEX(出力表!D:D,5))+1)^INDEX(係数表!E:E,5)*INDEX(係数表!F:F,5))))))</f>
        <v>#VALUE!</v>
      </c>
      <c r="O452" t="e">
        <f>MIN(100, MAX(0, (INDEX(出力表!D:D,5))*M452/MAX(N452, Settings!B3)))</f>
        <v>#VALUE!</v>
      </c>
      <c r="P452">
        <f>MIN(100, MAX(0, 100*BETAINV(乱数表!$F452, MAX(0.00000001, (1/(1+EXP(-(INDEX(係数表!G:G,6) + $B452))))*(EXP(INDEX(係数表!H:H,6) + INDEX(係数表!I:I,6)*LN(INDEX(出力表!C:C,6)+1)))), MAX(0.00000001, (1-(1/(1+EXP(-(INDEX(係数表!G:G,6) + $B452)))))*(EXP(INDEX(係数表!H:H,6) + INDEX(係数表!I:I,6)*LN(INDEX(出力表!C:C,6)+1)))))))</f>
        <v>93.006475421170819</v>
      </c>
      <c r="Q452" t="e">
        <f>MIN(100, MAX(0, (100*(INDEX(出力表!D:D,6))/(EXP(INDEX(係数表!B:B,6) + $C452) + (INDEX(出力表!D:D,6)))) + (乱数表!$R452*(Settings!B12/(((INDEX(出力表!D:D,6))+1)^INDEX(係数表!E:E,6)*INDEX(係数表!F:F,6))))))</f>
        <v>#VALUE!</v>
      </c>
      <c r="R452" t="e">
        <f>MIN(100, MAX(0, (INDEX(出力表!D:D,6))*P452/MAX(Q452, Settings!B3)))</f>
        <v>#VALUE!</v>
      </c>
      <c r="S452">
        <f>MIN(100, MAX(0, 100*BETAINV(乱数表!$G452, MAX(0.00000001, (1/(1+EXP(-(INDEX(係数表!G:G,7) + $B452))))*(EXP(INDEX(係数表!H:H,7) + INDEX(係数表!I:I,7)*LN(INDEX(出力表!C:C,7)+1)))), MAX(0.00000001, (1-(1/(1+EXP(-(INDEX(係数表!G:G,7) + $B452)))))*(EXP(INDEX(係数表!H:H,7) + INDEX(係数表!I:I,7)*LN(INDEX(出力表!C:C,7)+1)))))))</f>
        <v>98.544440059723939</v>
      </c>
      <c r="T452" t="e">
        <f>MIN(100, MAX(0, (100*(INDEX(出力表!D:D,7))/(EXP(INDEX(係数表!B:B,7) + $C452) + (INDEX(出力表!D:D,7)))) + (乱数表!$S452*(Settings!B12/(((INDEX(出力表!D:D,7))+1)^INDEX(係数表!E:E,7)*INDEX(係数表!F:F,7))))))</f>
        <v>#VALUE!</v>
      </c>
      <c r="U452" t="e">
        <f>MIN(100, MAX(0, (INDEX(出力表!D:D,7))*S452/MAX(T452, Settings!B3)))</f>
        <v>#VALUE!</v>
      </c>
      <c r="V452">
        <f>MIN(100, MAX(0, 100*BETAINV(乱数表!$H452, MAX(0.00000001, (1/(1+EXP(-(INDEX(係数表!G:G,8) + $B452))))*(EXP(INDEX(係数表!H:H,8) + INDEX(係数表!I:I,8)*LN(INDEX(出力表!C:C,8)+1)))), MAX(0.00000001, (1-(1/(1+EXP(-(INDEX(係数表!G:G,8) + $B452)))))*(EXP(INDEX(係数表!H:H,8) + INDEX(係数表!I:I,8)*LN(INDEX(出力表!C:C,8)+1)))))))</f>
        <v>78.887042748174579</v>
      </c>
      <c r="W452" t="e">
        <f>MIN(100, MAX(0, (100*(INDEX(出力表!D:D,8))/(EXP(INDEX(係数表!B:B,8) + $C452) + (INDEX(出力表!D:D,8)))) + (乱数表!$T452*(Settings!B12/(((INDEX(出力表!D:D,8))+1)^INDEX(係数表!E:E,8)*INDEX(係数表!F:F,8))))))</f>
        <v>#VALUE!</v>
      </c>
      <c r="X452" t="e">
        <f>MIN(100, MAX(0, (INDEX(出力表!D:D,8))*V452/MAX(W452, Settings!B3)))</f>
        <v>#VALUE!</v>
      </c>
      <c r="Y452">
        <f>MIN(100, MAX(0, 100*BETAINV(乱数表!$I452, MAX(0.00000001, (1/(1+EXP(-(INDEX(係数表!G:G,9) + $B452))))*(EXP(INDEX(係数表!H:H,9) + INDEX(係数表!I:I,9)*LN(INDEX(出力表!C:C,9)+1)))), MAX(0.00000001, (1-(1/(1+EXP(-(INDEX(係数表!G:G,9) + $B452)))))*(EXP(INDEX(係数表!H:H,9) + INDEX(係数表!I:I,9)*LN(INDEX(出力表!C:C,9)+1)))))))</f>
        <v>87.064098517179005</v>
      </c>
      <c r="Z452" t="e">
        <f>MIN(100, MAX(0, (100*(INDEX(出力表!D:D,9))/(EXP(INDEX(係数表!B:B,9) + $C452) + (INDEX(出力表!D:D,9)))) + (乱数表!$U452*(Settings!B12/(((INDEX(出力表!D:D,9))+1)^INDEX(係数表!E:E,9)*INDEX(係数表!F:F,9))))))</f>
        <v>#VALUE!</v>
      </c>
      <c r="AA452" t="e">
        <f>MIN(100, MAX(0, (INDEX(出力表!D:D,9))*Y452/MAX(Z452, Settings!B3)))</f>
        <v>#VALUE!</v>
      </c>
      <c r="AB452">
        <f>MIN(100, MAX(0, 100*BETAINV(乱数表!$J452, MAX(0.00000001, (1/(1+EXP(-(INDEX(係数表!G:G,10) + $B452))))*(EXP(INDEX(係数表!H:H,10) + INDEX(係数表!I:I,10)*LN(INDEX(出力表!C:C,10)+1)))), MAX(0.00000001, (1-(1/(1+EXP(-(INDEX(係数表!G:G,10) + $B452)))))*(EXP(INDEX(係数表!H:H,10) + INDEX(係数表!I:I,10)*LN(INDEX(出力表!C:C,10)+1)))))))</f>
        <v>82.86825979356685</v>
      </c>
      <c r="AC452" t="e">
        <f>MIN(100, MAX(0, (100*(INDEX(出力表!D:D,10))/(EXP(INDEX(係数表!B:B,10) + $C452) + (INDEX(出力表!D:D,10)))) + (乱数表!$V452*(Settings!B12/(((INDEX(出力表!D:D,10))+1)^INDEX(係数表!E:E,10)*INDEX(係数表!F:F,10))))))</f>
        <v>#VALUE!</v>
      </c>
      <c r="AD452" t="e">
        <f>MIN(100, MAX(0, (INDEX(出力表!D:D,10))*AB452/MAX(AC452, Settings!B3)))</f>
        <v>#VALUE!</v>
      </c>
      <c r="AE452">
        <f>MIN(100, MAX(0, 100*BETAINV(乱数表!$K452, MAX(0.00000001, (1/(1+EXP(-(INDEX(係数表!G:G,11) + $B452))))*(EXP(INDEX(係数表!H:H,11) + INDEX(係数表!I:I,11)*LN(INDEX(出力表!C:C,11)+1)))), MAX(0.00000001, (1-(1/(1+EXP(-(INDEX(係数表!G:G,11) + $B452)))))*(EXP(INDEX(係数表!H:H,11) + INDEX(係数表!I:I,11)*LN(INDEX(出力表!C:C,11)+1)))))))</f>
        <v>97.18684404818319</v>
      </c>
      <c r="AF452" t="e">
        <f>MIN(100, MAX(0, (100*(INDEX(出力表!D:D,11))/(EXP(INDEX(係数表!B:B,11) + $C452) + (INDEX(出力表!D:D,11)))) + (乱数表!$W452*(Settings!B12/(((INDEX(出力表!D:D,11))+1)^INDEX(係数表!E:E,11)*INDEX(係数表!F:F,11))))))</f>
        <v>#VALUE!</v>
      </c>
      <c r="AG452" t="e">
        <f>MIN(100, MAX(0, (INDEX(出力表!D:D,11))*AE452/MAX(AF452, Settings!B3)))</f>
        <v>#VALUE!</v>
      </c>
      <c r="AH452">
        <f>MIN(100, MAX(0, 100*BETAINV(乱数表!$L452, MAX(0.00000001, (1/(1+EXP(-(INDEX(係数表!G:G,12) + $B452))))*(EXP(INDEX(係数表!H:H,12) + INDEX(係数表!I:I,12)*LN(INDEX(出力表!C:C,12)+1)))), MAX(0.00000001, (1-(1/(1+EXP(-(INDEX(係数表!G:G,12) + $B452)))))*(EXP(INDEX(係数表!H:H,12) + INDEX(係数表!I:I,12)*LN(INDEX(出力表!C:C,12)+1)))))))</f>
        <v>94.885989029495477</v>
      </c>
      <c r="AI452" t="e">
        <f>MIN(100, MAX(0, (100*(INDEX(出力表!D:D,12))/(EXP(INDEX(係数表!B:B,12) + $C452) + (INDEX(出力表!D:D,12)))) + (乱数表!$X452*(Settings!B12/(((INDEX(出力表!D:D,12))+1)^INDEX(係数表!E:E,12)*INDEX(係数表!F:F,12))))))</f>
        <v>#VALUE!</v>
      </c>
      <c r="AJ452" t="e">
        <f>MIN(100, MAX(0, (INDEX(出力表!D:D,12))*AH452/MAX(AI452, Settings!B3)))</f>
        <v>#VALUE!</v>
      </c>
      <c r="AK452">
        <f>MIN(100, MAX(0, 100*BETAINV(乱数表!$M452, MAX(0.00000001, (1/(1+EXP(-(INDEX(係数表!G:G,13) + $B452))))*(EXP(INDEX(係数表!H:H,13) + INDEX(係数表!I:I,13)*LN(INDEX(出力表!C:C,13)+1)))), MAX(0.00000001, (1-(1/(1+EXP(-(INDEX(係数表!G:G,13) + $B452)))))*(EXP(INDEX(係数表!H:H,13) + INDEX(係数表!I:I,13)*LN(INDEX(出力表!C:C,13)+1)))))))</f>
        <v>67.315365552896196</v>
      </c>
      <c r="AL452" t="e">
        <f>MIN(100, MAX(0, (100*(INDEX(出力表!D:D,13))/(EXP(INDEX(係数表!B:B,13) + $C452) + (INDEX(出力表!D:D,13)))) + (乱数表!$Y452*(Settings!B12/(((INDEX(出力表!D:D,13))+1)^INDEX(係数表!E:E,13)*INDEX(係数表!F:F,13))))))</f>
        <v>#VALUE!</v>
      </c>
      <c r="AM452" t="e">
        <f>MIN(100, MAX(0, (INDEX(出力表!D:D,13))*AK452/MAX(AL452, Settings!B3)))</f>
        <v>#VALUE!</v>
      </c>
      <c r="AN452">
        <f>IF(ISNUMBER(F452), INDEX(出力表!B:B,2)*F452, 0)+IF(ISNUMBER(I452), INDEX(出力表!B:B,3)*I452, 0)+IF(ISNUMBER(L452), INDEX(出力表!B:B,4)*L452, 0)+IF(ISNUMBER(O452), INDEX(出力表!B:B,5)*O452, 0)+IF(ISNUMBER(R452), INDEX(出力表!B:B,6)*R452, 0)+IF(ISNUMBER(U452), INDEX(出力表!B:B,7)*U452, 0)+IF(ISNUMBER(X452), INDEX(出力表!B:B,8)*X452, 0)+IF(ISNUMBER(AA452), INDEX(出力表!B:B,9)*AA452, 0)+IF(ISNUMBER(AD452), INDEX(出力表!B:B,10)*AD452, 0)+IF(ISNUMBER(AG452), INDEX(出力表!B:B,11)*AG452, 0)+IF(ISNUMBER(AJ452), INDEX(出力表!B:B,12)*AJ452, 0)+IF(ISNUMBER(AM452), INDEX(出力表!B:B,13)*AM452, 0)</f>
        <v>0</v>
      </c>
      <c r="AO452">
        <f>IF(ISNUMBER(F452), INDEX(出力表!B:B,2), 0)+IF(ISNUMBER(I452), INDEX(出力表!B:B,3), 0)+IF(ISNUMBER(L452), INDEX(出力表!B:B,4), 0)+IF(ISNUMBER(O452), INDEX(出力表!B:B,5), 0)+IF(ISNUMBER(R452), INDEX(出力表!B:B,6), 0)+IF(ISNUMBER(U452), INDEX(出力表!B:B,7), 0)+IF(ISNUMBER(X452), INDEX(出力表!B:B,8), 0)+IF(ISNUMBER(AA452), INDEX(出力表!B:B,9), 0)+IF(ISNUMBER(AD452), INDEX(出力表!B:B,10), 0)+IF(ISNUMBER(AG452), INDEX(出力表!B:B,11), 0)+IF(ISNUMBER(AJ452), INDEX(出力表!B:B,12), 0)+IF(ISNUMBER(AM452), INDEX(出力表!B:B,13), 0)</f>
        <v>0</v>
      </c>
      <c r="AP452" t="str">
        <f t="shared" si="7"/>
        <v/>
      </c>
    </row>
    <row r="453" spans="1:42" x14ac:dyDescent="0.2">
      <c r="A453">
        <v>452</v>
      </c>
      <c r="B453">
        <f>IF(UPPER(Settings!B4)="TRUE", 乱数表!$Z453*Settings!B10, 0)</f>
        <v>-0.61724989138647435</v>
      </c>
      <c r="C453">
        <f>IF(UPPER(Settings!B4)="TRUE", 乱数表!$AA453*Settings!B11, 0)</f>
        <v>6.9415683950188573E-2</v>
      </c>
      <c r="D453">
        <f>MIN(100, MAX(0, 100*BETAINV(乱数表!$B453, MAX(0.00000001, (1/(1+EXP(-(INDEX(係数表!G:G,2) + $B453))))*(EXP(INDEX(係数表!H:H,2) + INDEX(係数表!I:I,2)*LN(INDEX(出力表!C:C,2)+1)))), MAX(0.00000001, (1-(1/(1+EXP(-(INDEX(係数表!G:G,2) + $B453)))))*(EXP(INDEX(係数表!H:H,2) + INDEX(係数表!I:I,2)*LN(INDEX(出力表!C:C,2)+1)))))))</f>
        <v>81.664575381234044</v>
      </c>
      <c r="E453" t="e">
        <f>MIN(100, MAX(0, (100*(INDEX(出力表!D:D,2))/(EXP(INDEX(係数表!B:B,2) + $C453) + (INDEX(出力表!D:D,2)))) + (乱数表!$N453*(Settings!B12/(((INDEX(出力表!D:D,2))+1)^INDEX(係数表!E:E,2)*INDEX(係数表!F:F,2))))))</f>
        <v>#VALUE!</v>
      </c>
      <c r="F453" t="e">
        <f>MIN(100, MAX(0, (INDEX(出力表!D:D,2))*D453/MAX(E453, Settings!B3)))</f>
        <v>#VALUE!</v>
      </c>
      <c r="G453">
        <f>MIN(100, MAX(0, 100*BETAINV(乱数表!$C453, MAX(0.00000001, (1/(1+EXP(-(INDEX(係数表!G:G,3) + $B453))))*(EXP(INDEX(係数表!H:H,3) + INDEX(係数表!I:I,3)*LN(INDEX(出力表!C:C,3)+1)))), MAX(0.00000001, (1-(1/(1+EXP(-(INDEX(係数表!G:G,3) + $B453)))))*(EXP(INDEX(係数表!H:H,3) + INDEX(係数表!I:I,3)*LN(INDEX(出力表!C:C,3)+1)))))))</f>
        <v>91.556948207829535</v>
      </c>
      <c r="H453" t="e">
        <f>MIN(100, MAX(0, (100*(INDEX(出力表!D:D,3))/(EXP(INDEX(係数表!B:B,3) + $C453) + (INDEX(出力表!D:D,3)))) + (乱数表!$O453*(Settings!B12/(((INDEX(出力表!D:D,3))+1)^INDEX(係数表!E:E,3)*INDEX(係数表!F:F,3))))))</f>
        <v>#VALUE!</v>
      </c>
      <c r="I453" t="e">
        <f>MIN(100, MAX(0, (INDEX(出力表!D:D,3))*G453/MAX(H453, Settings!B3)))</f>
        <v>#VALUE!</v>
      </c>
      <c r="J453">
        <f>MIN(100, MAX(0, 100*BETAINV(乱数表!$D453, MAX(0.00000001, (1/(1+EXP(-(INDEX(係数表!G:G,4) + $B453))))*(EXP(INDEX(係数表!H:H,4) + INDEX(係数表!I:I,4)*LN(INDEX(出力表!C:C,4)+1)))), MAX(0.00000001, (1-(1/(1+EXP(-(INDEX(係数表!G:G,4) + $B453)))))*(EXP(INDEX(係数表!H:H,4) + INDEX(係数表!I:I,4)*LN(INDEX(出力表!C:C,4)+1)))))))</f>
        <v>74.285544214427262</v>
      </c>
      <c r="K453" t="e">
        <f>MIN(100, MAX(0, (100*(INDEX(出力表!D:D,4))/(EXP(INDEX(係数表!B:B,4) + $C453) + (INDEX(出力表!D:D,4)))) + (乱数表!$P453*(Settings!B12/(((INDEX(出力表!D:D,4))+1)^INDEX(係数表!E:E,4)*INDEX(係数表!F:F,4))))))</f>
        <v>#VALUE!</v>
      </c>
      <c r="L453" t="e">
        <f>MIN(100, MAX(0, (INDEX(出力表!D:D,4))*J453/MAX(K453, Settings!B3)))</f>
        <v>#VALUE!</v>
      </c>
      <c r="M453">
        <f>MIN(100, MAX(0, 100*BETAINV(乱数表!$E453, MAX(0.00000001, (1/(1+EXP(-(INDEX(係数表!G:G,5) + $B453))))*(EXP(INDEX(係数表!H:H,5) + INDEX(係数表!I:I,5)*LN(INDEX(出力表!C:C,5)+1)))), MAX(0.00000001, (1-(1/(1+EXP(-(INDEX(係数表!G:G,5) + $B453)))))*(EXP(INDEX(係数表!H:H,5) + INDEX(係数表!I:I,5)*LN(INDEX(出力表!C:C,5)+1)))))))</f>
        <v>73.660701693341153</v>
      </c>
      <c r="N453" t="e">
        <f>MIN(100, MAX(0, (100*(INDEX(出力表!D:D,5))/(EXP(INDEX(係数表!B:B,5) + $C453) + (INDEX(出力表!D:D,5)))) + (乱数表!$Q453*(Settings!B12/(((INDEX(出力表!D:D,5))+1)^INDEX(係数表!E:E,5)*INDEX(係数表!F:F,5))))))</f>
        <v>#VALUE!</v>
      </c>
      <c r="O453" t="e">
        <f>MIN(100, MAX(0, (INDEX(出力表!D:D,5))*M453/MAX(N453, Settings!B3)))</f>
        <v>#VALUE!</v>
      </c>
      <c r="P453">
        <f>MIN(100, MAX(0, 100*BETAINV(乱数表!$F453, MAX(0.00000001, (1/(1+EXP(-(INDEX(係数表!G:G,6) + $B453))))*(EXP(INDEX(係数表!H:H,6) + INDEX(係数表!I:I,6)*LN(INDEX(出力表!C:C,6)+1)))), MAX(0.00000001, (1-(1/(1+EXP(-(INDEX(係数表!G:G,6) + $B453)))))*(EXP(INDEX(係数表!H:H,6) + INDEX(係数表!I:I,6)*LN(INDEX(出力表!C:C,6)+1)))))))</f>
        <v>70.760479026356592</v>
      </c>
      <c r="Q453" t="e">
        <f>MIN(100, MAX(0, (100*(INDEX(出力表!D:D,6))/(EXP(INDEX(係数表!B:B,6) + $C453) + (INDEX(出力表!D:D,6)))) + (乱数表!$R453*(Settings!B12/(((INDEX(出力表!D:D,6))+1)^INDEX(係数表!E:E,6)*INDEX(係数表!F:F,6))))))</f>
        <v>#VALUE!</v>
      </c>
      <c r="R453" t="e">
        <f>MIN(100, MAX(0, (INDEX(出力表!D:D,6))*P453/MAX(Q453, Settings!B3)))</f>
        <v>#VALUE!</v>
      </c>
      <c r="S453">
        <f>MIN(100, MAX(0, 100*BETAINV(乱数表!$G453, MAX(0.00000001, (1/(1+EXP(-(INDEX(係数表!G:G,7) + $B453))))*(EXP(INDEX(係数表!H:H,7) + INDEX(係数表!I:I,7)*LN(INDEX(出力表!C:C,7)+1)))), MAX(0.00000001, (1-(1/(1+EXP(-(INDEX(係数表!G:G,7) + $B453)))))*(EXP(INDEX(係数表!H:H,7) + INDEX(係数表!I:I,7)*LN(INDEX(出力表!C:C,7)+1)))))))</f>
        <v>75.703838599478289</v>
      </c>
      <c r="T453" t="e">
        <f>MIN(100, MAX(0, (100*(INDEX(出力表!D:D,7))/(EXP(INDEX(係数表!B:B,7) + $C453) + (INDEX(出力表!D:D,7)))) + (乱数表!$S453*(Settings!B12/(((INDEX(出力表!D:D,7))+1)^INDEX(係数表!E:E,7)*INDEX(係数表!F:F,7))))))</f>
        <v>#VALUE!</v>
      </c>
      <c r="U453" t="e">
        <f>MIN(100, MAX(0, (INDEX(出力表!D:D,7))*S453/MAX(T453, Settings!B3)))</f>
        <v>#VALUE!</v>
      </c>
      <c r="V453">
        <f>MIN(100, MAX(0, 100*BETAINV(乱数表!$H453, MAX(0.00000001, (1/(1+EXP(-(INDEX(係数表!G:G,8) + $B453))))*(EXP(INDEX(係数表!H:H,8) + INDEX(係数表!I:I,8)*LN(INDEX(出力表!C:C,8)+1)))), MAX(0.00000001, (1-(1/(1+EXP(-(INDEX(係数表!G:G,8) + $B453)))))*(EXP(INDEX(係数表!H:H,8) + INDEX(係数表!I:I,8)*LN(INDEX(出力表!C:C,8)+1)))))))</f>
        <v>71.339247025508286</v>
      </c>
      <c r="W453" t="e">
        <f>MIN(100, MAX(0, (100*(INDEX(出力表!D:D,8))/(EXP(INDEX(係数表!B:B,8) + $C453) + (INDEX(出力表!D:D,8)))) + (乱数表!$T453*(Settings!B12/(((INDEX(出力表!D:D,8))+1)^INDEX(係数表!E:E,8)*INDEX(係数表!F:F,8))))))</f>
        <v>#VALUE!</v>
      </c>
      <c r="X453" t="e">
        <f>MIN(100, MAX(0, (INDEX(出力表!D:D,8))*V453/MAX(W453, Settings!B3)))</f>
        <v>#VALUE!</v>
      </c>
      <c r="Y453">
        <f>MIN(100, MAX(0, 100*BETAINV(乱数表!$I453, MAX(0.00000001, (1/(1+EXP(-(INDEX(係数表!G:G,9) + $B453))))*(EXP(INDEX(係数表!H:H,9) + INDEX(係数表!I:I,9)*LN(INDEX(出力表!C:C,9)+1)))), MAX(0.00000001, (1-(1/(1+EXP(-(INDEX(係数表!G:G,9) + $B453)))))*(EXP(INDEX(係数表!H:H,9) + INDEX(係数表!I:I,9)*LN(INDEX(出力表!C:C,9)+1)))))))</f>
        <v>98.010939131285994</v>
      </c>
      <c r="Z453" t="e">
        <f>MIN(100, MAX(0, (100*(INDEX(出力表!D:D,9))/(EXP(INDEX(係数表!B:B,9) + $C453) + (INDEX(出力表!D:D,9)))) + (乱数表!$U453*(Settings!B12/(((INDEX(出力表!D:D,9))+1)^INDEX(係数表!E:E,9)*INDEX(係数表!F:F,9))))))</f>
        <v>#VALUE!</v>
      </c>
      <c r="AA453" t="e">
        <f>MIN(100, MAX(0, (INDEX(出力表!D:D,9))*Y453/MAX(Z453, Settings!B3)))</f>
        <v>#VALUE!</v>
      </c>
      <c r="AB453">
        <f>MIN(100, MAX(0, 100*BETAINV(乱数表!$J453, MAX(0.00000001, (1/(1+EXP(-(INDEX(係数表!G:G,10) + $B453))))*(EXP(INDEX(係数表!H:H,10) + INDEX(係数表!I:I,10)*LN(INDEX(出力表!C:C,10)+1)))), MAX(0.00000001, (1-(1/(1+EXP(-(INDEX(係数表!G:G,10) + $B453)))))*(EXP(INDEX(係数表!H:H,10) + INDEX(係数表!I:I,10)*LN(INDEX(出力表!C:C,10)+1)))))))</f>
        <v>93.029732813507309</v>
      </c>
      <c r="AC453" t="e">
        <f>MIN(100, MAX(0, (100*(INDEX(出力表!D:D,10))/(EXP(INDEX(係数表!B:B,10) + $C453) + (INDEX(出力表!D:D,10)))) + (乱数表!$V453*(Settings!B12/(((INDEX(出力表!D:D,10))+1)^INDEX(係数表!E:E,10)*INDEX(係数表!F:F,10))))))</f>
        <v>#VALUE!</v>
      </c>
      <c r="AD453" t="e">
        <f>MIN(100, MAX(0, (INDEX(出力表!D:D,10))*AB453/MAX(AC453, Settings!B3)))</f>
        <v>#VALUE!</v>
      </c>
      <c r="AE453">
        <f>MIN(100, MAX(0, 100*BETAINV(乱数表!$K453, MAX(0.00000001, (1/(1+EXP(-(INDEX(係数表!G:G,11) + $B453))))*(EXP(INDEX(係数表!H:H,11) + INDEX(係数表!I:I,11)*LN(INDEX(出力表!C:C,11)+1)))), MAX(0.00000001, (1-(1/(1+EXP(-(INDEX(係数表!G:G,11) + $B453)))))*(EXP(INDEX(係数表!H:H,11) + INDEX(係数表!I:I,11)*LN(INDEX(出力表!C:C,11)+1)))))))</f>
        <v>68.900585725326124</v>
      </c>
      <c r="AF453" t="e">
        <f>MIN(100, MAX(0, (100*(INDEX(出力表!D:D,11))/(EXP(INDEX(係数表!B:B,11) + $C453) + (INDEX(出力表!D:D,11)))) + (乱数表!$W453*(Settings!B12/(((INDEX(出力表!D:D,11))+1)^INDEX(係数表!E:E,11)*INDEX(係数表!F:F,11))))))</f>
        <v>#VALUE!</v>
      </c>
      <c r="AG453" t="e">
        <f>MIN(100, MAX(0, (INDEX(出力表!D:D,11))*AE453/MAX(AF453, Settings!B3)))</f>
        <v>#VALUE!</v>
      </c>
      <c r="AH453">
        <f>MIN(100, MAX(0, 100*BETAINV(乱数表!$L453, MAX(0.00000001, (1/(1+EXP(-(INDEX(係数表!G:G,12) + $B453))))*(EXP(INDEX(係数表!H:H,12) + INDEX(係数表!I:I,12)*LN(INDEX(出力表!C:C,12)+1)))), MAX(0.00000001, (1-(1/(1+EXP(-(INDEX(係数表!G:G,12) + $B453)))))*(EXP(INDEX(係数表!H:H,12) + INDEX(係数表!I:I,12)*LN(INDEX(出力表!C:C,12)+1)))))))</f>
        <v>68.611157882443862</v>
      </c>
      <c r="AI453" t="e">
        <f>MIN(100, MAX(0, (100*(INDEX(出力表!D:D,12))/(EXP(INDEX(係数表!B:B,12) + $C453) + (INDEX(出力表!D:D,12)))) + (乱数表!$X453*(Settings!B12/(((INDEX(出力表!D:D,12))+1)^INDEX(係数表!E:E,12)*INDEX(係数表!F:F,12))))))</f>
        <v>#VALUE!</v>
      </c>
      <c r="AJ453" t="e">
        <f>MIN(100, MAX(0, (INDEX(出力表!D:D,12))*AH453/MAX(AI453, Settings!B3)))</f>
        <v>#VALUE!</v>
      </c>
      <c r="AK453">
        <f>MIN(100, MAX(0, 100*BETAINV(乱数表!$M453, MAX(0.00000001, (1/(1+EXP(-(INDEX(係数表!G:G,13) + $B453))))*(EXP(INDEX(係数表!H:H,13) + INDEX(係数表!I:I,13)*LN(INDEX(出力表!C:C,13)+1)))), MAX(0.00000001, (1-(1/(1+EXP(-(INDEX(係数表!G:G,13) + $B453)))))*(EXP(INDEX(係数表!H:H,13) + INDEX(係数表!I:I,13)*LN(INDEX(出力表!C:C,13)+1)))))))</f>
        <v>99.153563464418241</v>
      </c>
      <c r="AL453" t="e">
        <f>MIN(100, MAX(0, (100*(INDEX(出力表!D:D,13))/(EXP(INDEX(係数表!B:B,13) + $C453) + (INDEX(出力表!D:D,13)))) + (乱数表!$Y453*(Settings!B12/(((INDEX(出力表!D:D,13))+1)^INDEX(係数表!E:E,13)*INDEX(係数表!F:F,13))))))</f>
        <v>#VALUE!</v>
      </c>
      <c r="AM453" t="e">
        <f>MIN(100, MAX(0, (INDEX(出力表!D:D,13))*AK453/MAX(AL453, Settings!B3)))</f>
        <v>#VALUE!</v>
      </c>
      <c r="AN453">
        <f>IF(ISNUMBER(F453), INDEX(出力表!B:B,2)*F453, 0)+IF(ISNUMBER(I453), INDEX(出力表!B:B,3)*I453, 0)+IF(ISNUMBER(L453), INDEX(出力表!B:B,4)*L453, 0)+IF(ISNUMBER(O453), INDEX(出力表!B:B,5)*O453, 0)+IF(ISNUMBER(R453), INDEX(出力表!B:B,6)*R453, 0)+IF(ISNUMBER(U453), INDEX(出力表!B:B,7)*U453, 0)+IF(ISNUMBER(X453), INDEX(出力表!B:B,8)*X453, 0)+IF(ISNUMBER(AA453), INDEX(出力表!B:B,9)*AA453, 0)+IF(ISNUMBER(AD453), INDEX(出力表!B:B,10)*AD453, 0)+IF(ISNUMBER(AG453), INDEX(出力表!B:B,11)*AG453, 0)+IF(ISNUMBER(AJ453), INDEX(出力表!B:B,12)*AJ453, 0)+IF(ISNUMBER(AM453), INDEX(出力表!B:B,13)*AM453, 0)</f>
        <v>0</v>
      </c>
      <c r="AO453">
        <f>IF(ISNUMBER(F453), INDEX(出力表!B:B,2), 0)+IF(ISNUMBER(I453), INDEX(出力表!B:B,3), 0)+IF(ISNUMBER(L453), INDEX(出力表!B:B,4), 0)+IF(ISNUMBER(O453), INDEX(出力表!B:B,5), 0)+IF(ISNUMBER(R453), INDEX(出力表!B:B,6), 0)+IF(ISNUMBER(U453), INDEX(出力表!B:B,7), 0)+IF(ISNUMBER(X453), INDEX(出力表!B:B,8), 0)+IF(ISNUMBER(AA453), INDEX(出力表!B:B,9), 0)+IF(ISNUMBER(AD453), INDEX(出力表!B:B,10), 0)+IF(ISNUMBER(AG453), INDEX(出力表!B:B,11), 0)+IF(ISNUMBER(AJ453), INDEX(出力表!B:B,12), 0)+IF(ISNUMBER(AM453), INDEX(出力表!B:B,13), 0)</f>
        <v>0</v>
      </c>
      <c r="AP453" t="str">
        <f t="shared" si="7"/>
        <v/>
      </c>
    </row>
    <row r="454" spans="1:42" x14ac:dyDescent="0.2">
      <c r="A454">
        <v>453</v>
      </c>
      <c r="B454">
        <f>IF(UPPER(Settings!B4)="TRUE", 乱数表!$Z454*Settings!B10, 0)</f>
        <v>-0.69650389777018396</v>
      </c>
      <c r="C454">
        <f>IF(UPPER(Settings!B4)="TRUE", 乱数表!$AA454*Settings!B11, 0)</f>
        <v>-4.9734890288259444E-3</v>
      </c>
      <c r="D454">
        <f>MIN(100, MAX(0, 100*BETAINV(乱数表!$B454, MAX(0.00000001, (1/(1+EXP(-(INDEX(係数表!G:G,2) + $B454))))*(EXP(INDEX(係数表!H:H,2) + INDEX(係数表!I:I,2)*LN(INDEX(出力表!C:C,2)+1)))), MAX(0.00000001, (1-(1/(1+EXP(-(INDEX(係数表!G:G,2) + $B454)))))*(EXP(INDEX(係数表!H:H,2) + INDEX(係数表!I:I,2)*LN(INDEX(出力表!C:C,2)+1)))))))</f>
        <v>73.200246451113387</v>
      </c>
      <c r="E454" t="e">
        <f>MIN(100, MAX(0, (100*(INDEX(出力表!D:D,2))/(EXP(INDEX(係数表!B:B,2) + $C454) + (INDEX(出力表!D:D,2)))) + (乱数表!$N454*(Settings!B12/(((INDEX(出力表!D:D,2))+1)^INDEX(係数表!E:E,2)*INDEX(係数表!F:F,2))))))</f>
        <v>#VALUE!</v>
      </c>
      <c r="F454" t="e">
        <f>MIN(100, MAX(0, (INDEX(出力表!D:D,2))*D454/MAX(E454, Settings!B3)))</f>
        <v>#VALUE!</v>
      </c>
      <c r="G454">
        <f>MIN(100, MAX(0, 100*BETAINV(乱数表!$C454, MAX(0.00000001, (1/(1+EXP(-(INDEX(係数表!G:G,3) + $B454))))*(EXP(INDEX(係数表!H:H,3) + INDEX(係数表!I:I,3)*LN(INDEX(出力表!C:C,3)+1)))), MAX(0.00000001, (1-(1/(1+EXP(-(INDEX(係数表!G:G,3) + $B454)))))*(EXP(INDEX(係数表!H:H,3) + INDEX(係数表!I:I,3)*LN(INDEX(出力表!C:C,3)+1)))))))</f>
        <v>89.611172750970141</v>
      </c>
      <c r="H454" t="e">
        <f>MIN(100, MAX(0, (100*(INDEX(出力表!D:D,3))/(EXP(INDEX(係数表!B:B,3) + $C454) + (INDEX(出力表!D:D,3)))) + (乱数表!$O454*(Settings!B12/(((INDEX(出力表!D:D,3))+1)^INDEX(係数表!E:E,3)*INDEX(係数表!F:F,3))))))</f>
        <v>#VALUE!</v>
      </c>
      <c r="I454" t="e">
        <f>MIN(100, MAX(0, (INDEX(出力表!D:D,3))*G454/MAX(H454, Settings!B3)))</f>
        <v>#VALUE!</v>
      </c>
      <c r="J454">
        <f>MIN(100, MAX(0, 100*BETAINV(乱数表!$D454, MAX(0.00000001, (1/(1+EXP(-(INDEX(係数表!G:G,4) + $B454))))*(EXP(INDEX(係数表!H:H,4) + INDEX(係数表!I:I,4)*LN(INDEX(出力表!C:C,4)+1)))), MAX(0.00000001, (1-(1/(1+EXP(-(INDEX(係数表!G:G,4) + $B454)))))*(EXP(INDEX(係数表!H:H,4) + INDEX(係数表!I:I,4)*LN(INDEX(出力表!C:C,4)+1)))))))</f>
        <v>55.467922431531456</v>
      </c>
      <c r="K454" t="e">
        <f>MIN(100, MAX(0, (100*(INDEX(出力表!D:D,4))/(EXP(INDEX(係数表!B:B,4) + $C454) + (INDEX(出力表!D:D,4)))) + (乱数表!$P454*(Settings!B12/(((INDEX(出力表!D:D,4))+1)^INDEX(係数表!E:E,4)*INDEX(係数表!F:F,4))))))</f>
        <v>#VALUE!</v>
      </c>
      <c r="L454" t="e">
        <f>MIN(100, MAX(0, (INDEX(出力表!D:D,4))*J454/MAX(K454, Settings!B3)))</f>
        <v>#VALUE!</v>
      </c>
      <c r="M454">
        <f>MIN(100, MAX(0, 100*BETAINV(乱数表!$E454, MAX(0.00000001, (1/(1+EXP(-(INDEX(係数表!G:G,5) + $B454))))*(EXP(INDEX(係数表!H:H,5) + INDEX(係数表!I:I,5)*LN(INDEX(出力表!C:C,5)+1)))), MAX(0.00000001, (1-(1/(1+EXP(-(INDEX(係数表!G:G,5) + $B454)))))*(EXP(INDEX(係数表!H:H,5) + INDEX(係数表!I:I,5)*LN(INDEX(出力表!C:C,5)+1)))))))</f>
        <v>48.749488946464034</v>
      </c>
      <c r="N454" t="e">
        <f>MIN(100, MAX(0, (100*(INDEX(出力表!D:D,5))/(EXP(INDEX(係数表!B:B,5) + $C454) + (INDEX(出力表!D:D,5)))) + (乱数表!$Q454*(Settings!B12/(((INDEX(出力表!D:D,5))+1)^INDEX(係数表!E:E,5)*INDEX(係数表!F:F,5))))))</f>
        <v>#VALUE!</v>
      </c>
      <c r="O454" t="e">
        <f>MIN(100, MAX(0, (INDEX(出力表!D:D,5))*M454/MAX(N454, Settings!B3)))</f>
        <v>#VALUE!</v>
      </c>
      <c r="P454">
        <f>MIN(100, MAX(0, 100*BETAINV(乱数表!$F454, MAX(0.00000001, (1/(1+EXP(-(INDEX(係数表!G:G,6) + $B454))))*(EXP(INDEX(係数表!H:H,6) + INDEX(係数表!I:I,6)*LN(INDEX(出力表!C:C,6)+1)))), MAX(0.00000001, (1-(1/(1+EXP(-(INDEX(係数表!G:G,6) + $B454)))))*(EXP(INDEX(係数表!H:H,6) + INDEX(係数表!I:I,6)*LN(INDEX(出力表!C:C,6)+1)))))))</f>
        <v>97.592101165575059</v>
      </c>
      <c r="Q454" t="e">
        <f>MIN(100, MAX(0, (100*(INDEX(出力表!D:D,6))/(EXP(INDEX(係数表!B:B,6) + $C454) + (INDEX(出力表!D:D,6)))) + (乱数表!$R454*(Settings!B12/(((INDEX(出力表!D:D,6))+1)^INDEX(係数表!E:E,6)*INDEX(係数表!F:F,6))))))</f>
        <v>#VALUE!</v>
      </c>
      <c r="R454" t="e">
        <f>MIN(100, MAX(0, (INDEX(出力表!D:D,6))*P454/MAX(Q454, Settings!B3)))</f>
        <v>#VALUE!</v>
      </c>
      <c r="S454">
        <f>MIN(100, MAX(0, 100*BETAINV(乱数表!$G454, MAX(0.00000001, (1/(1+EXP(-(INDEX(係数表!G:G,7) + $B454))))*(EXP(INDEX(係数表!H:H,7) + INDEX(係数表!I:I,7)*LN(INDEX(出力表!C:C,7)+1)))), MAX(0.00000001, (1-(1/(1+EXP(-(INDEX(係数表!G:G,7) + $B454)))))*(EXP(INDEX(係数表!H:H,7) + INDEX(係数表!I:I,7)*LN(INDEX(出力表!C:C,7)+1)))))))</f>
        <v>71.360851102532536</v>
      </c>
      <c r="T454" t="e">
        <f>MIN(100, MAX(0, (100*(INDEX(出力表!D:D,7))/(EXP(INDEX(係数表!B:B,7) + $C454) + (INDEX(出力表!D:D,7)))) + (乱数表!$S454*(Settings!B12/(((INDEX(出力表!D:D,7))+1)^INDEX(係数表!E:E,7)*INDEX(係数表!F:F,7))))))</f>
        <v>#VALUE!</v>
      </c>
      <c r="U454" t="e">
        <f>MIN(100, MAX(0, (INDEX(出力表!D:D,7))*S454/MAX(T454, Settings!B3)))</f>
        <v>#VALUE!</v>
      </c>
      <c r="V454">
        <f>MIN(100, MAX(0, 100*BETAINV(乱数表!$H454, MAX(0.00000001, (1/(1+EXP(-(INDEX(係数表!G:G,8) + $B454))))*(EXP(INDEX(係数表!H:H,8) + INDEX(係数表!I:I,8)*LN(INDEX(出力表!C:C,8)+1)))), MAX(0.00000001, (1-(1/(1+EXP(-(INDEX(係数表!G:G,8) + $B454)))))*(EXP(INDEX(係数表!H:H,8) + INDEX(係数表!I:I,8)*LN(INDEX(出力表!C:C,8)+1)))))))</f>
        <v>99.311360481521987</v>
      </c>
      <c r="W454" t="e">
        <f>MIN(100, MAX(0, (100*(INDEX(出力表!D:D,8))/(EXP(INDEX(係数表!B:B,8) + $C454) + (INDEX(出力表!D:D,8)))) + (乱数表!$T454*(Settings!B12/(((INDEX(出力表!D:D,8))+1)^INDEX(係数表!E:E,8)*INDEX(係数表!F:F,8))))))</f>
        <v>#VALUE!</v>
      </c>
      <c r="X454" t="e">
        <f>MIN(100, MAX(0, (INDEX(出力表!D:D,8))*V454/MAX(W454, Settings!B3)))</f>
        <v>#VALUE!</v>
      </c>
      <c r="Y454">
        <f>MIN(100, MAX(0, 100*BETAINV(乱数表!$I454, MAX(0.00000001, (1/(1+EXP(-(INDEX(係数表!G:G,9) + $B454))))*(EXP(INDEX(係数表!H:H,9) + INDEX(係数表!I:I,9)*LN(INDEX(出力表!C:C,9)+1)))), MAX(0.00000001, (1-(1/(1+EXP(-(INDEX(係数表!G:G,9) + $B454)))))*(EXP(INDEX(係数表!H:H,9) + INDEX(係数表!I:I,9)*LN(INDEX(出力表!C:C,9)+1)))))))</f>
        <v>53.293952105407442</v>
      </c>
      <c r="Z454" t="e">
        <f>MIN(100, MAX(0, (100*(INDEX(出力表!D:D,9))/(EXP(INDEX(係数表!B:B,9) + $C454) + (INDEX(出力表!D:D,9)))) + (乱数表!$U454*(Settings!B12/(((INDEX(出力表!D:D,9))+1)^INDEX(係数表!E:E,9)*INDEX(係数表!F:F,9))))))</f>
        <v>#VALUE!</v>
      </c>
      <c r="AA454" t="e">
        <f>MIN(100, MAX(0, (INDEX(出力表!D:D,9))*Y454/MAX(Z454, Settings!B3)))</f>
        <v>#VALUE!</v>
      </c>
      <c r="AB454">
        <f>MIN(100, MAX(0, 100*BETAINV(乱数表!$J454, MAX(0.00000001, (1/(1+EXP(-(INDEX(係数表!G:G,10) + $B454))))*(EXP(INDEX(係数表!H:H,10) + INDEX(係数表!I:I,10)*LN(INDEX(出力表!C:C,10)+1)))), MAX(0.00000001, (1-(1/(1+EXP(-(INDEX(係数表!G:G,10) + $B454)))))*(EXP(INDEX(係数表!H:H,10) + INDEX(係数表!I:I,10)*LN(INDEX(出力表!C:C,10)+1)))))))</f>
        <v>72.123350192320018</v>
      </c>
      <c r="AC454" t="e">
        <f>MIN(100, MAX(0, (100*(INDEX(出力表!D:D,10))/(EXP(INDEX(係数表!B:B,10) + $C454) + (INDEX(出力表!D:D,10)))) + (乱数表!$V454*(Settings!B12/(((INDEX(出力表!D:D,10))+1)^INDEX(係数表!E:E,10)*INDEX(係数表!F:F,10))))))</f>
        <v>#VALUE!</v>
      </c>
      <c r="AD454" t="e">
        <f>MIN(100, MAX(0, (INDEX(出力表!D:D,10))*AB454/MAX(AC454, Settings!B3)))</f>
        <v>#VALUE!</v>
      </c>
      <c r="AE454">
        <f>MIN(100, MAX(0, 100*BETAINV(乱数表!$K454, MAX(0.00000001, (1/(1+EXP(-(INDEX(係数表!G:G,11) + $B454))))*(EXP(INDEX(係数表!H:H,11) + INDEX(係数表!I:I,11)*LN(INDEX(出力表!C:C,11)+1)))), MAX(0.00000001, (1-(1/(1+EXP(-(INDEX(係数表!G:G,11) + $B454)))))*(EXP(INDEX(係数表!H:H,11) + INDEX(係数表!I:I,11)*LN(INDEX(出力表!C:C,11)+1)))))))</f>
        <v>99.506095635181353</v>
      </c>
      <c r="AF454" t="e">
        <f>MIN(100, MAX(0, (100*(INDEX(出力表!D:D,11))/(EXP(INDEX(係数表!B:B,11) + $C454) + (INDEX(出力表!D:D,11)))) + (乱数表!$W454*(Settings!B12/(((INDEX(出力表!D:D,11))+1)^INDEX(係数表!E:E,11)*INDEX(係数表!F:F,11))))))</f>
        <v>#VALUE!</v>
      </c>
      <c r="AG454" t="e">
        <f>MIN(100, MAX(0, (INDEX(出力表!D:D,11))*AE454/MAX(AF454, Settings!B3)))</f>
        <v>#VALUE!</v>
      </c>
      <c r="AH454">
        <f>MIN(100, MAX(0, 100*BETAINV(乱数表!$L454, MAX(0.00000001, (1/(1+EXP(-(INDEX(係数表!G:G,12) + $B454))))*(EXP(INDEX(係数表!H:H,12) + INDEX(係数表!I:I,12)*LN(INDEX(出力表!C:C,12)+1)))), MAX(0.00000001, (1-(1/(1+EXP(-(INDEX(係数表!G:G,12) + $B454)))))*(EXP(INDEX(係数表!H:H,12) + INDEX(係数表!I:I,12)*LN(INDEX(出力表!C:C,12)+1)))))))</f>
        <v>51.239836366662104</v>
      </c>
      <c r="AI454" t="e">
        <f>MIN(100, MAX(0, (100*(INDEX(出力表!D:D,12))/(EXP(INDEX(係数表!B:B,12) + $C454) + (INDEX(出力表!D:D,12)))) + (乱数表!$X454*(Settings!B12/(((INDEX(出力表!D:D,12))+1)^INDEX(係数表!E:E,12)*INDEX(係数表!F:F,12))))))</f>
        <v>#VALUE!</v>
      </c>
      <c r="AJ454" t="e">
        <f>MIN(100, MAX(0, (INDEX(出力表!D:D,12))*AH454/MAX(AI454, Settings!B3)))</f>
        <v>#VALUE!</v>
      </c>
      <c r="AK454">
        <f>MIN(100, MAX(0, 100*BETAINV(乱数表!$M454, MAX(0.00000001, (1/(1+EXP(-(INDEX(係数表!G:G,13) + $B454))))*(EXP(INDEX(係数表!H:H,13) + INDEX(係数表!I:I,13)*LN(INDEX(出力表!C:C,13)+1)))), MAX(0.00000001, (1-(1/(1+EXP(-(INDEX(係数表!G:G,13) + $B454)))))*(EXP(INDEX(係数表!H:H,13) + INDEX(係数表!I:I,13)*LN(INDEX(出力表!C:C,13)+1)))))))</f>
        <v>97.840818096632347</v>
      </c>
      <c r="AL454" t="e">
        <f>MIN(100, MAX(0, (100*(INDEX(出力表!D:D,13))/(EXP(INDEX(係数表!B:B,13) + $C454) + (INDEX(出力表!D:D,13)))) + (乱数表!$Y454*(Settings!B12/(((INDEX(出力表!D:D,13))+1)^INDEX(係数表!E:E,13)*INDEX(係数表!F:F,13))))))</f>
        <v>#VALUE!</v>
      </c>
      <c r="AM454" t="e">
        <f>MIN(100, MAX(0, (INDEX(出力表!D:D,13))*AK454/MAX(AL454, Settings!B3)))</f>
        <v>#VALUE!</v>
      </c>
      <c r="AN454">
        <f>IF(ISNUMBER(F454), INDEX(出力表!B:B,2)*F454, 0)+IF(ISNUMBER(I454), INDEX(出力表!B:B,3)*I454, 0)+IF(ISNUMBER(L454), INDEX(出力表!B:B,4)*L454, 0)+IF(ISNUMBER(O454), INDEX(出力表!B:B,5)*O454, 0)+IF(ISNUMBER(R454), INDEX(出力表!B:B,6)*R454, 0)+IF(ISNUMBER(U454), INDEX(出力表!B:B,7)*U454, 0)+IF(ISNUMBER(X454), INDEX(出力表!B:B,8)*X454, 0)+IF(ISNUMBER(AA454), INDEX(出力表!B:B,9)*AA454, 0)+IF(ISNUMBER(AD454), INDEX(出力表!B:B,10)*AD454, 0)+IF(ISNUMBER(AG454), INDEX(出力表!B:B,11)*AG454, 0)+IF(ISNUMBER(AJ454), INDEX(出力表!B:B,12)*AJ454, 0)+IF(ISNUMBER(AM454), INDEX(出力表!B:B,13)*AM454, 0)</f>
        <v>0</v>
      </c>
      <c r="AO454">
        <f>IF(ISNUMBER(F454), INDEX(出力表!B:B,2), 0)+IF(ISNUMBER(I454), INDEX(出力表!B:B,3), 0)+IF(ISNUMBER(L454), INDEX(出力表!B:B,4), 0)+IF(ISNUMBER(O454), INDEX(出力表!B:B,5), 0)+IF(ISNUMBER(R454), INDEX(出力表!B:B,6), 0)+IF(ISNUMBER(U454), INDEX(出力表!B:B,7), 0)+IF(ISNUMBER(X454), INDEX(出力表!B:B,8), 0)+IF(ISNUMBER(AA454), INDEX(出力表!B:B,9), 0)+IF(ISNUMBER(AD454), INDEX(出力表!B:B,10), 0)+IF(ISNUMBER(AG454), INDEX(出力表!B:B,11), 0)+IF(ISNUMBER(AJ454), INDEX(出力表!B:B,12), 0)+IF(ISNUMBER(AM454), INDEX(出力表!B:B,13), 0)</f>
        <v>0</v>
      </c>
      <c r="AP454" t="str">
        <f t="shared" si="7"/>
        <v/>
      </c>
    </row>
    <row r="455" spans="1:42" x14ac:dyDescent="0.2">
      <c r="A455">
        <v>454</v>
      </c>
      <c r="B455">
        <f>IF(UPPER(Settings!B4)="TRUE", 乱数表!$Z455*Settings!B10, 0)</f>
        <v>-0.79661250648454895</v>
      </c>
      <c r="C455">
        <f>IF(UPPER(Settings!B4)="TRUE", 乱数表!$AA455*Settings!B11, 0)</f>
        <v>-0.10449543967345043</v>
      </c>
      <c r="D455">
        <f>MIN(100, MAX(0, 100*BETAINV(乱数表!$B455, MAX(0.00000001, (1/(1+EXP(-(INDEX(係数表!G:G,2) + $B455))))*(EXP(INDEX(係数表!H:H,2) + INDEX(係数表!I:I,2)*LN(INDEX(出力表!C:C,2)+1)))), MAX(0.00000001, (1-(1/(1+EXP(-(INDEX(係数表!G:G,2) + $B455)))))*(EXP(INDEX(係数表!H:H,2) + INDEX(係数表!I:I,2)*LN(INDEX(出力表!C:C,2)+1)))))))</f>
        <v>48.950423693028085</v>
      </c>
      <c r="E455" t="e">
        <f>MIN(100, MAX(0, (100*(INDEX(出力表!D:D,2))/(EXP(INDEX(係数表!B:B,2) + $C455) + (INDEX(出力表!D:D,2)))) + (乱数表!$N455*(Settings!B12/(((INDEX(出力表!D:D,2))+1)^INDEX(係数表!E:E,2)*INDEX(係数表!F:F,2))))))</f>
        <v>#VALUE!</v>
      </c>
      <c r="F455" t="e">
        <f>MIN(100, MAX(0, (INDEX(出力表!D:D,2))*D455/MAX(E455, Settings!B3)))</f>
        <v>#VALUE!</v>
      </c>
      <c r="G455">
        <f>MIN(100, MAX(0, 100*BETAINV(乱数表!$C455, MAX(0.00000001, (1/(1+EXP(-(INDEX(係数表!G:G,3) + $B455))))*(EXP(INDEX(係数表!H:H,3) + INDEX(係数表!I:I,3)*LN(INDEX(出力表!C:C,3)+1)))), MAX(0.00000001, (1-(1/(1+EXP(-(INDEX(係数表!G:G,3) + $B455)))))*(EXP(INDEX(係数表!H:H,3) + INDEX(係数表!I:I,3)*LN(INDEX(出力表!C:C,3)+1)))))))</f>
        <v>49.876803634097335</v>
      </c>
      <c r="H455" t="e">
        <f>MIN(100, MAX(0, (100*(INDEX(出力表!D:D,3))/(EXP(INDEX(係数表!B:B,3) + $C455) + (INDEX(出力表!D:D,3)))) + (乱数表!$O455*(Settings!B12/(((INDEX(出力表!D:D,3))+1)^INDEX(係数表!E:E,3)*INDEX(係数表!F:F,3))))))</f>
        <v>#VALUE!</v>
      </c>
      <c r="I455" t="e">
        <f>MIN(100, MAX(0, (INDEX(出力表!D:D,3))*G455/MAX(H455, Settings!B3)))</f>
        <v>#VALUE!</v>
      </c>
      <c r="J455">
        <f>MIN(100, MAX(0, 100*BETAINV(乱数表!$D455, MAX(0.00000001, (1/(1+EXP(-(INDEX(係数表!G:G,4) + $B455))))*(EXP(INDEX(係数表!H:H,4) + INDEX(係数表!I:I,4)*LN(INDEX(出力表!C:C,4)+1)))), MAX(0.00000001, (1-(1/(1+EXP(-(INDEX(係数表!G:G,4) + $B455)))))*(EXP(INDEX(係数表!H:H,4) + INDEX(係数表!I:I,4)*LN(INDEX(出力表!C:C,4)+1)))))))</f>
        <v>90.982691259991071</v>
      </c>
      <c r="K455" t="e">
        <f>MIN(100, MAX(0, (100*(INDEX(出力表!D:D,4))/(EXP(INDEX(係数表!B:B,4) + $C455) + (INDEX(出力表!D:D,4)))) + (乱数表!$P455*(Settings!B12/(((INDEX(出力表!D:D,4))+1)^INDEX(係数表!E:E,4)*INDEX(係数表!F:F,4))))))</f>
        <v>#VALUE!</v>
      </c>
      <c r="L455" t="e">
        <f>MIN(100, MAX(0, (INDEX(出力表!D:D,4))*J455/MAX(K455, Settings!B3)))</f>
        <v>#VALUE!</v>
      </c>
      <c r="M455">
        <f>MIN(100, MAX(0, 100*BETAINV(乱数表!$E455, MAX(0.00000001, (1/(1+EXP(-(INDEX(係数表!G:G,5) + $B455))))*(EXP(INDEX(係数表!H:H,5) + INDEX(係数表!I:I,5)*LN(INDEX(出力表!C:C,5)+1)))), MAX(0.00000001, (1-(1/(1+EXP(-(INDEX(係数表!G:G,5) + $B455)))))*(EXP(INDEX(係数表!H:H,5) + INDEX(係数表!I:I,5)*LN(INDEX(出力表!C:C,5)+1)))))))</f>
        <v>65.324833118828167</v>
      </c>
      <c r="N455" t="e">
        <f>MIN(100, MAX(0, (100*(INDEX(出力表!D:D,5))/(EXP(INDEX(係数表!B:B,5) + $C455) + (INDEX(出力表!D:D,5)))) + (乱数表!$Q455*(Settings!B12/(((INDEX(出力表!D:D,5))+1)^INDEX(係数表!E:E,5)*INDEX(係数表!F:F,5))))))</f>
        <v>#VALUE!</v>
      </c>
      <c r="O455" t="e">
        <f>MIN(100, MAX(0, (INDEX(出力表!D:D,5))*M455/MAX(N455, Settings!B3)))</f>
        <v>#VALUE!</v>
      </c>
      <c r="P455">
        <f>MIN(100, MAX(0, 100*BETAINV(乱数表!$F455, MAX(0.00000001, (1/(1+EXP(-(INDEX(係数表!G:G,6) + $B455))))*(EXP(INDEX(係数表!H:H,6) + INDEX(係数表!I:I,6)*LN(INDEX(出力表!C:C,6)+1)))), MAX(0.00000001, (1-(1/(1+EXP(-(INDEX(係数表!G:G,6) + $B455)))))*(EXP(INDEX(係数表!H:H,6) + INDEX(係数表!I:I,6)*LN(INDEX(出力表!C:C,6)+1)))))))</f>
        <v>88.379640417484168</v>
      </c>
      <c r="Q455" t="e">
        <f>MIN(100, MAX(0, (100*(INDEX(出力表!D:D,6))/(EXP(INDEX(係数表!B:B,6) + $C455) + (INDEX(出力表!D:D,6)))) + (乱数表!$R455*(Settings!B12/(((INDEX(出力表!D:D,6))+1)^INDEX(係数表!E:E,6)*INDEX(係数表!F:F,6))))))</f>
        <v>#VALUE!</v>
      </c>
      <c r="R455" t="e">
        <f>MIN(100, MAX(0, (INDEX(出力表!D:D,6))*P455/MAX(Q455, Settings!B3)))</f>
        <v>#VALUE!</v>
      </c>
      <c r="S455">
        <f>MIN(100, MAX(0, 100*BETAINV(乱数表!$G455, MAX(0.00000001, (1/(1+EXP(-(INDEX(係数表!G:G,7) + $B455))))*(EXP(INDEX(係数表!H:H,7) + INDEX(係数表!I:I,7)*LN(INDEX(出力表!C:C,7)+1)))), MAX(0.00000001, (1-(1/(1+EXP(-(INDEX(係数表!G:G,7) + $B455)))))*(EXP(INDEX(係数表!H:H,7) + INDEX(係数表!I:I,7)*LN(INDEX(出力表!C:C,7)+1)))))))</f>
        <v>96.733045619905212</v>
      </c>
      <c r="T455" t="e">
        <f>MIN(100, MAX(0, (100*(INDEX(出力表!D:D,7))/(EXP(INDEX(係数表!B:B,7) + $C455) + (INDEX(出力表!D:D,7)))) + (乱数表!$S455*(Settings!B12/(((INDEX(出力表!D:D,7))+1)^INDEX(係数表!E:E,7)*INDEX(係数表!F:F,7))))))</f>
        <v>#VALUE!</v>
      </c>
      <c r="U455" t="e">
        <f>MIN(100, MAX(0, (INDEX(出力表!D:D,7))*S455/MAX(T455, Settings!B3)))</f>
        <v>#VALUE!</v>
      </c>
      <c r="V455">
        <f>MIN(100, MAX(0, 100*BETAINV(乱数表!$H455, MAX(0.00000001, (1/(1+EXP(-(INDEX(係数表!G:G,8) + $B455))))*(EXP(INDEX(係数表!H:H,8) + INDEX(係数表!I:I,8)*LN(INDEX(出力表!C:C,8)+1)))), MAX(0.00000001, (1-(1/(1+EXP(-(INDEX(係数表!G:G,8) + $B455)))))*(EXP(INDEX(係数表!H:H,8) + INDEX(係数表!I:I,8)*LN(INDEX(出力表!C:C,8)+1)))))))</f>
        <v>99.624456288236615</v>
      </c>
      <c r="W455" t="e">
        <f>MIN(100, MAX(0, (100*(INDEX(出力表!D:D,8))/(EXP(INDEX(係数表!B:B,8) + $C455) + (INDEX(出力表!D:D,8)))) + (乱数表!$T455*(Settings!B12/(((INDEX(出力表!D:D,8))+1)^INDEX(係数表!E:E,8)*INDEX(係数表!F:F,8))))))</f>
        <v>#VALUE!</v>
      </c>
      <c r="X455" t="e">
        <f>MIN(100, MAX(0, (INDEX(出力表!D:D,8))*V455/MAX(W455, Settings!B3)))</f>
        <v>#VALUE!</v>
      </c>
      <c r="Y455">
        <f>MIN(100, MAX(0, 100*BETAINV(乱数表!$I455, MAX(0.00000001, (1/(1+EXP(-(INDEX(係数表!G:G,9) + $B455))))*(EXP(INDEX(係数表!H:H,9) + INDEX(係数表!I:I,9)*LN(INDEX(出力表!C:C,9)+1)))), MAX(0.00000001, (1-(1/(1+EXP(-(INDEX(係数表!G:G,9) + $B455)))))*(EXP(INDEX(係数表!H:H,9) + INDEX(係数表!I:I,9)*LN(INDEX(出力表!C:C,9)+1)))))))</f>
        <v>97.241463530577334</v>
      </c>
      <c r="Z455" t="e">
        <f>MIN(100, MAX(0, (100*(INDEX(出力表!D:D,9))/(EXP(INDEX(係数表!B:B,9) + $C455) + (INDEX(出力表!D:D,9)))) + (乱数表!$U455*(Settings!B12/(((INDEX(出力表!D:D,9))+1)^INDEX(係数表!E:E,9)*INDEX(係数表!F:F,9))))))</f>
        <v>#VALUE!</v>
      </c>
      <c r="AA455" t="e">
        <f>MIN(100, MAX(0, (INDEX(出力表!D:D,9))*Y455/MAX(Z455, Settings!B3)))</f>
        <v>#VALUE!</v>
      </c>
      <c r="AB455">
        <f>MIN(100, MAX(0, 100*BETAINV(乱数表!$J455, MAX(0.00000001, (1/(1+EXP(-(INDEX(係数表!G:G,10) + $B455))))*(EXP(INDEX(係数表!H:H,10) + INDEX(係数表!I:I,10)*LN(INDEX(出力表!C:C,10)+1)))), MAX(0.00000001, (1-(1/(1+EXP(-(INDEX(係数表!G:G,10) + $B455)))))*(EXP(INDEX(係数表!H:H,10) + INDEX(係数表!I:I,10)*LN(INDEX(出力表!C:C,10)+1)))))))</f>
        <v>90.577428552173075</v>
      </c>
      <c r="AC455" t="e">
        <f>MIN(100, MAX(0, (100*(INDEX(出力表!D:D,10))/(EXP(INDEX(係数表!B:B,10) + $C455) + (INDEX(出力表!D:D,10)))) + (乱数表!$V455*(Settings!B12/(((INDEX(出力表!D:D,10))+1)^INDEX(係数表!E:E,10)*INDEX(係数表!F:F,10))))))</f>
        <v>#VALUE!</v>
      </c>
      <c r="AD455" t="e">
        <f>MIN(100, MAX(0, (INDEX(出力表!D:D,10))*AB455/MAX(AC455, Settings!B3)))</f>
        <v>#VALUE!</v>
      </c>
      <c r="AE455">
        <f>MIN(100, MAX(0, 100*BETAINV(乱数表!$K455, MAX(0.00000001, (1/(1+EXP(-(INDEX(係数表!G:G,11) + $B455))))*(EXP(INDEX(係数表!H:H,11) + INDEX(係数表!I:I,11)*LN(INDEX(出力表!C:C,11)+1)))), MAX(0.00000001, (1-(1/(1+EXP(-(INDEX(係数表!G:G,11) + $B455)))))*(EXP(INDEX(係数表!H:H,11) + INDEX(係数表!I:I,11)*LN(INDEX(出力表!C:C,11)+1)))))))</f>
        <v>99.243877831205438</v>
      </c>
      <c r="AF455" t="e">
        <f>MIN(100, MAX(0, (100*(INDEX(出力表!D:D,11))/(EXP(INDEX(係数表!B:B,11) + $C455) + (INDEX(出力表!D:D,11)))) + (乱数表!$W455*(Settings!B12/(((INDEX(出力表!D:D,11))+1)^INDEX(係数表!E:E,11)*INDEX(係数表!F:F,11))))))</f>
        <v>#VALUE!</v>
      </c>
      <c r="AG455" t="e">
        <f>MIN(100, MAX(0, (INDEX(出力表!D:D,11))*AE455/MAX(AF455, Settings!B3)))</f>
        <v>#VALUE!</v>
      </c>
      <c r="AH455">
        <f>MIN(100, MAX(0, 100*BETAINV(乱数表!$L455, MAX(0.00000001, (1/(1+EXP(-(INDEX(係数表!G:G,12) + $B455))))*(EXP(INDEX(係数表!H:H,12) + INDEX(係数表!I:I,12)*LN(INDEX(出力表!C:C,12)+1)))), MAX(0.00000001, (1-(1/(1+EXP(-(INDEX(係数表!G:G,12) + $B455)))))*(EXP(INDEX(係数表!H:H,12) + INDEX(係数表!I:I,12)*LN(INDEX(出力表!C:C,12)+1)))))))</f>
        <v>93.064306873467117</v>
      </c>
      <c r="AI455" t="e">
        <f>MIN(100, MAX(0, (100*(INDEX(出力表!D:D,12))/(EXP(INDEX(係数表!B:B,12) + $C455) + (INDEX(出力表!D:D,12)))) + (乱数表!$X455*(Settings!B12/(((INDEX(出力表!D:D,12))+1)^INDEX(係数表!E:E,12)*INDEX(係数表!F:F,12))))))</f>
        <v>#VALUE!</v>
      </c>
      <c r="AJ455" t="e">
        <f>MIN(100, MAX(0, (INDEX(出力表!D:D,12))*AH455/MAX(AI455, Settings!B3)))</f>
        <v>#VALUE!</v>
      </c>
      <c r="AK455">
        <f>MIN(100, MAX(0, 100*BETAINV(乱数表!$M455, MAX(0.00000001, (1/(1+EXP(-(INDEX(係数表!G:G,13) + $B455))))*(EXP(INDEX(係数表!H:H,13) + INDEX(係数表!I:I,13)*LN(INDEX(出力表!C:C,13)+1)))), MAX(0.00000001, (1-(1/(1+EXP(-(INDEX(係数表!G:G,13) + $B455)))))*(EXP(INDEX(係数表!H:H,13) + INDEX(係数表!I:I,13)*LN(INDEX(出力表!C:C,13)+1)))))))</f>
        <v>72.888444620421041</v>
      </c>
      <c r="AL455" t="e">
        <f>MIN(100, MAX(0, (100*(INDEX(出力表!D:D,13))/(EXP(INDEX(係数表!B:B,13) + $C455) + (INDEX(出力表!D:D,13)))) + (乱数表!$Y455*(Settings!B12/(((INDEX(出力表!D:D,13))+1)^INDEX(係数表!E:E,13)*INDEX(係数表!F:F,13))))))</f>
        <v>#VALUE!</v>
      </c>
      <c r="AM455" t="e">
        <f>MIN(100, MAX(0, (INDEX(出力表!D:D,13))*AK455/MAX(AL455, Settings!B3)))</f>
        <v>#VALUE!</v>
      </c>
      <c r="AN455">
        <f>IF(ISNUMBER(F455), INDEX(出力表!B:B,2)*F455, 0)+IF(ISNUMBER(I455), INDEX(出力表!B:B,3)*I455, 0)+IF(ISNUMBER(L455), INDEX(出力表!B:B,4)*L455, 0)+IF(ISNUMBER(O455), INDEX(出力表!B:B,5)*O455, 0)+IF(ISNUMBER(R455), INDEX(出力表!B:B,6)*R455, 0)+IF(ISNUMBER(U455), INDEX(出力表!B:B,7)*U455, 0)+IF(ISNUMBER(X455), INDEX(出力表!B:B,8)*X455, 0)+IF(ISNUMBER(AA455), INDEX(出力表!B:B,9)*AA455, 0)+IF(ISNUMBER(AD455), INDEX(出力表!B:B,10)*AD455, 0)+IF(ISNUMBER(AG455), INDEX(出力表!B:B,11)*AG455, 0)+IF(ISNUMBER(AJ455), INDEX(出力表!B:B,12)*AJ455, 0)+IF(ISNUMBER(AM455), INDEX(出力表!B:B,13)*AM455, 0)</f>
        <v>0</v>
      </c>
      <c r="AO455">
        <f>IF(ISNUMBER(F455), INDEX(出力表!B:B,2), 0)+IF(ISNUMBER(I455), INDEX(出力表!B:B,3), 0)+IF(ISNUMBER(L455), INDEX(出力表!B:B,4), 0)+IF(ISNUMBER(O455), INDEX(出力表!B:B,5), 0)+IF(ISNUMBER(R455), INDEX(出力表!B:B,6), 0)+IF(ISNUMBER(U455), INDEX(出力表!B:B,7), 0)+IF(ISNUMBER(X455), INDEX(出力表!B:B,8), 0)+IF(ISNUMBER(AA455), INDEX(出力表!B:B,9), 0)+IF(ISNUMBER(AD455), INDEX(出力表!B:B,10), 0)+IF(ISNUMBER(AG455), INDEX(出力表!B:B,11), 0)+IF(ISNUMBER(AJ455), INDEX(出力表!B:B,12), 0)+IF(ISNUMBER(AM455), INDEX(出力表!B:B,13), 0)</f>
        <v>0</v>
      </c>
      <c r="AP455" t="str">
        <f t="shared" si="7"/>
        <v/>
      </c>
    </row>
    <row r="456" spans="1:42" x14ac:dyDescent="0.2">
      <c r="A456">
        <v>455</v>
      </c>
      <c r="B456">
        <f>IF(UPPER(Settings!B4)="TRUE", 乱数表!$Z456*Settings!B10, 0)</f>
        <v>0.4412355013047084</v>
      </c>
      <c r="C456">
        <f>IF(UPPER(Settings!B4)="TRUE", 乱数表!$AA456*Settings!B11, 0)</f>
        <v>6.135356723970261E-2</v>
      </c>
      <c r="D456">
        <f>MIN(100, MAX(0, 100*BETAINV(乱数表!$B456, MAX(0.00000001, (1/(1+EXP(-(INDEX(係数表!G:G,2) + $B456))))*(EXP(INDEX(係数表!H:H,2) + INDEX(係数表!I:I,2)*LN(INDEX(出力表!C:C,2)+1)))), MAX(0.00000001, (1-(1/(1+EXP(-(INDEX(係数表!G:G,2) + $B456)))))*(EXP(INDEX(係数表!H:H,2) + INDEX(係数表!I:I,2)*LN(INDEX(出力表!C:C,2)+1)))))))</f>
        <v>91.312831441462663</v>
      </c>
      <c r="E456" t="e">
        <f>MIN(100, MAX(0, (100*(INDEX(出力表!D:D,2))/(EXP(INDEX(係数表!B:B,2) + $C456) + (INDEX(出力表!D:D,2)))) + (乱数表!$N456*(Settings!B12/(((INDEX(出力表!D:D,2))+1)^INDEX(係数表!E:E,2)*INDEX(係数表!F:F,2))))))</f>
        <v>#VALUE!</v>
      </c>
      <c r="F456" t="e">
        <f>MIN(100, MAX(0, (INDEX(出力表!D:D,2))*D456/MAX(E456, Settings!B3)))</f>
        <v>#VALUE!</v>
      </c>
      <c r="G456">
        <f>MIN(100, MAX(0, 100*BETAINV(乱数表!$C456, MAX(0.00000001, (1/(1+EXP(-(INDEX(係数表!G:G,3) + $B456))))*(EXP(INDEX(係数表!H:H,3) + INDEX(係数表!I:I,3)*LN(INDEX(出力表!C:C,3)+1)))), MAX(0.00000001, (1-(1/(1+EXP(-(INDEX(係数表!G:G,3) + $B456)))))*(EXP(INDEX(係数表!H:H,3) + INDEX(係数表!I:I,3)*LN(INDEX(出力表!C:C,3)+1)))))))</f>
        <v>97.464407463083631</v>
      </c>
      <c r="H456" t="e">
        <f>MIN(100, MAX(0, (100*(INDEX(出力表!D:D,3))/(EXP(INDEX(係数表!B:B,3) + $C456) + (INDEX(出力表!D:D,3)))) + (乱数表!$O456*(Settings!B12/(((INDEX(出力表!D:D,3))+1)^INDEX(係数表!E:E,3)*INDEX(係数表!F:F,3))))))</f>
        <v>#VALUE!</v>
      </c>
      <c r="I456" t="e">
        <f>MIN(100, MAX(0, (INDEX(出力表!D:D,3))*G456/MAX(H456, Settings!B3)))</f>
        <v>#VALUE!</v>
      </c>
      <c r="J456">
        <f>MIN(100, MAX(0, 100*BETAINV(乱数表!$D456, MAX(0.00000001, (1/(1+EXP(-(INDEX(係数表!G:G,4) + $B456))))*(EXP(INDEX(係数表!H:H,4) + INDEX(係数表!I:I,4)*LN(INDEX(出力表!C:C,4)+1)))), MAX(0.00000001, (1-(1/(1+EXP(-(INDEX(係数表!G:G,4) + $B456)))))*(EXP(INDEX(係数表!H:H,4) + INDEX(係数表!I:I,4)*LN(INDEX(出力表!C:C,4)+1)))))))</f>
        <v>99.901478877526898</v>
      </c>
      <c r="K456" t="e">
        <f>MIN(100, MAX(0, (100*(INDEX(出力表!D:D,4))/(EXP(INDEX(係数表!B:B,4) + $C456) + (INDEX(出力表!D:D,4)))) + (乱数表!$P456*(Settings!B12/(((INDEX(出力表!D:D,4))+1)^INDEX(係数表!E:E,4)*INDEX(係数表!F:F,4))))))</f>
        <v>#VALUE!</v>
      </c>
      <c r="L456" t="e">
        <f>MIN(100, MAX(0, (INDEX(出力表!D:D,4))*J456/MAX(K456, Settings!B3)))</f>
        <v>#VALUE!</v>
      </c>
      <c r="M456">
        <f>MIN(100, MAX(0, 100*BETAINV(乱数表!$E456, MAX(0.00000001, (1/(1+EXP(-(INDEX(係数表!G:G,5) + $B456))))*(EXP(INDEX(係数表!H:H,5) + INDEX(係数表!I:I,5)*LN(INDEX(出力表!C:C,5)+1)))), MAX(0.00000001, (1-(1/(1+EXP(-(INDEX(係数表!G:G,5) + $B456)))))*(EXP(INDEX(係数表!H:H,5) + INDEX(係数表!I:I,5)*LN(INDEX(出力表!C:C,5)+1)))))))</f>
        <v>80.635105593648134</v>
      </c>
      <c r="N456" t="e">
        <f>MIN(100, MAX(0, (100*(INDEX(出力表!D:D,5))/(EXP(INDEX(係数表!B:B,5) + $C456) + (INDEX(出力表!D:D,5)))) + (乱数表!$Q456*(Settings!B12/(((INDEX(出力表!D:D,5))+1)^INDEX(係数表!E:E,5)*INDEX(係数表!F:F,5))))))</f>
        <v>#VALUE!</v>
      </c>
      <c r="O456" t="e">
        <f>MIN(100, MAX(0, (INDEX(出力表!D:D,5))*M456/MAX(N456, Settings!B3)))</f>
        <v>#VALUE!</v>
      </c>
      <c r="P456">
        <f>MIN(100, MAX(0, 100*BETAINV(乱数表!$F456, MAX(0.00000001, (1/(1+EXP(-(INDEX(係数表!G:G,6) + $B456))))*(EXP(INDEX(係数表!H:H,6) + INDEX(係数表!I:I,6)*LN(INDEX(出力表!C:C,6)+1)))), MAX(0.00000001, (1-(1/(1+EXP(-(INDEX(係数表!G:G,6) + $B456)))))*(EXP(INDEX(係数表!H:H,6) + INDEX(係数表!I:I,6)*LN(INDEX(出力表!C:C,6)+1)))))))</f>
        <v>89.373679785073762</v>
      </c>
      <c r="Q456" t="e">
        <f>MIN(100, MAX(0, (100*(INDEX(出力表!D:D,6))/(EXP(INDEX(係数表!B:B,6) + $C456) + (INDEX(出力表!D:D,6)))) + (乱数表!$R456*(Settings!B12/(((INDEX(出力表!D:D,6))+1)^INDEX(係数表!E:E,6)*INDEX(係数表!F:F,6))))))</f>
        <v>#VALUE!</v>
      </c>
      <c r="R456" t="e">
        <f>MIN(100, MAX(0, (INDEX(出力表!D:D,6))*P456/MAX(Q456, Settings!B3)))</f>
        <v>#VALUE!</v>
      </c>
      <c r="S456">
        <f>MIN(100, MAX(0, 100*BETAINV(乱数表!$G456, MAX(0.00000001, (1/(1+EXP(-(INDEX(係数表!G:G,7) + $B456))))*(EXP(INDEX(係数表!H:H,7) + INDEX(係数表!I:I,7)*LN(INDEX(出力表!C:C,7)+1)))), MAX(0.00000001, (1-(1/(1+EXP(-(INDEX(係数表!G:G,7) + $B456)))))*(EXP(INDEX(係数表!H:H,7) + INDEX(係数表!I:I,7)*LN(INDEX(出力表!C:C,7)+1)))))))</f>
        <v>94.840830726996785</v>
      </c>
      <c r="T456" t="e">
        <f>MIN(100, MAX(0, (100*(INDEX(出力表!D:D,7))/(EXP(INDEX(係数表!B:B,7) + $C456) + (INDEX(出力表!D:D,7)))) + (乱数表!$S456*(Settings!B12/(((INDEX(出力表!D:D,7))+1)^INDEX(係数表!E:E,7)*INDEX(係数表!F:F,7))))))</f>
        <v>#VALUE!</v>
      </c>
      <c r="U456" t="e">
        <f>MIN(100, MAX(0, (INDEX(出力表!D:D,7))*S456/MAX(T456, Settings!B3)))</f>
        <v>#VALUE!</v>
      </c>
      <c r="V456">
        <f>MIN(100, MAX(0, 100*BETAINV(乱数表!$H456, MAX(0.00000001, (1/(1+EXP(-(INDEX(係数表!G:G,8) + $B456))))*(EXP(INDEX(係数表!H:H,8) + INDEX(係数表!I:I,8)*LN(INDEX(出力表!C:C,8)+1)))), MAX(0.00000001, (1-(1/(1+EXP(-(INDEX(係数表!G:G,8) + $B456)))))*(EXP(INDEX(係数表!H:H,8) + INDEX(係数表!I:I,8)*LN(INDEX(出力表!C:C,8)+1)))))))</f>
        <v>89.977173055925846</v>
      </c>
      <c r="W456" t="e">
        <f>MIN(100, MAX(0, (100*(INDEX(出力表!D:D,8))/(EXP(INDEX(係数表!B:B,8) + $C456) + (INDEX(出力表!D:D,8)))) + (乱数表!$T456*(Settings!B12/(((INDEX(出力表!D:D,8))+1)^INDEX(係数表!E:E,8)*INDEX(係数表!F:F,8))))))</f>
        <v>#VALUE!</v>
      </c>
      <c r="X456" t="e">
        <f>MIN(100, MAX(0, (INDEX(出力表!D:D,8))*V456/MAX(W456, Settings!B3)))</f>
        <v>#VALUE!</v>
      </c>
      <c r="Y456">
        <f>MIN(100, MAX(0, 100*BETAINV(乱数表!$I456, MAX(0.00000001, (1/(1+EXP(-(INDEX(係数表!G:G,9) + $B456))))*(EXP(INDEX(係数表!H:H,9) + INDEX(係数表!I:I,9)*LN(INDEX(出力表!C:C,9)+1)))), MAX(0.00000001, (1-(1/(1+EXP(-(INDEX(係数表!G:G,9) + $B456)))))*(EXP(INDEX(係数表!H:H,9) + INDEX(係数表!I:I,9)*LN(INDEX(出力表!C:C,9)+1)))))))</f>
        <v>94.280692060711118</v>
      </c>
      <c r="Z456" t="e">
        <f>MIN(100, MAX(0, (100*(INDEX(出力表!D:D,9))/(EXP(INDEX(係数表!B:B,9) + $C456) + (INDEX(出力表!D:D,9)))) + (乱数表!$U456*(Settings!B12/(((INDEX(出力表!D:D,9))+1)^INDEX(係数表!E:E,9)*INDEX(係数表!F:F,9))))))</f>
        <v>#VALUE!</v>
      </c>
      <c r="AA456" t="e">
        <f>MIN(100, MAX(0, (INDEX(出力表!D:D,9))*Y456/MAX(Z456, Settings!B3)))</f>
        <v>#VALUE!</v>
      </c>
      <c r="AB456">
        <f>MIN(100, MAX(0, 100*BETAINV(乱数表!$J456, MAX(0.00000001, (1/(1+EXP(-(INDEX(係数表!G:G,10) + $B456))))*(EXP(INDEX(係数表!H:H,10) + INDEX(係数表!I:I,10)*LN(INDEX(出力表!C:C,10)+1)))), MAX(0.00000001, (1-(1/(1+EXP(-(INDEX(係数表!G:G,10) + $B456)))))*(EXP(INDEX(係数表!H:H,10) + INDEX(係数表!I:I,10)*LN(INDEX(出力表!C:C,10)+1)))))))</f>
        <v>97.795221992254852</v>
      </c>
      <c r="AC456" t="e">
        <f>MIN(100, MAX(0, (100*(INDEX(出力表!D:D,10))/(EXP(INDEX(係数表!B:B,10) + $C456) + (INDEX(出力表!D:D,10)))) + (乱数表!$V456*(Settings!B12/(((INDEX(出力表!D:D,10))+1)^INDEX(係数表!E:E,10)*INDEX(係数表!F:F,10))))))</f>
        <v>#VALUE!</v>
      </c>
      <c r="AD456" t="e">
        <f>MIN(100, MAX(0, (INDEX(出力表!D:D,10))*AB456/MAX(AC456, Settings!B3)))</f>
        <v>#VALUE!</v>
      </c>
      <c r="AE456">
        <f>MIN(100, MAX(0, 100*BETAINV(乱数表!$K456, MAX(0.00000001, (1/(1+EXP(-(INDEX(係数表!G:G,11) + $B456))))*(EXP(INDEX(係数表!H:H,11) + INDEX(係数表!I:I,11)*LN(INDEX(出力表!C:C,11)+1)))), MAX(0.00000001, (1-(1/(1+EXP(-(INDEX(係数表!G:G,11) + $B456)))))*(EXP(INDEX(係数表!H:H,11) + INDEX(係数表!I:I,11)*LN(INDEX(出力表!C:C,11)+1)))))))</f>
        <v>91.657286545739254</v>
      </c>
      <c r="AF456" t="e">
        <f>MIN(100, MAX(0, (100*(INDEX(出力表!D:D,11))/(EXP(INDEX(係数表!B:B,11) + $C456) + (INDEX(出力表!D:D,11)))) + (乱数表!$W456*(Settings!B12/(((INDEX(出力表!D:D,11))+1)^INDEX(係数表!E:E,11)*INDEX(係数表!F:F,11))))))</f>
        <v>#VALUE!</v>
      </c>
      <c r="AG456" t="e">
        <f>MIN(100, MAX(0, (INDEX(出力表!D:D,11))*AE456/MAX(AF456, Settings!B3)))</f>
        <v>#VALUE!</v>
      </c>
      <c r="AH456">
        <f>MIN(100, MAX(0, 100*BETAINV(乱数表!$L456, MAX(0.00000001, (1/(1+EXP(-(INDEX(係数表!G:G,12) + $B456))))*(EXP(INDEX(係数表!H:H,12) + INDEX(係数表!I:I,12)*LN(INDEX(出力表!C:C,12)+1)))), MAX(0.00000001, (1-(1/(1+EXP(-(INDEX(係数表!G:G,12) + $B456)))))*(EXP(INDEX(係数表!H:H,12) + INDEX(係数表!I:I,12)*LN(INDEX(出力表!C:C,12)+1)))))))</f>
        <v>99.999950042350449</v>
      </c>
      <c r="AI456" t="e">
        <f>MIN(100, MAX(0, (100*(INDEX(出力表!D:D,12))/(EXP(INDEX(係数表!B:B,12) + $C456) + (INDEX(出力表!D:D,12)))) + (乱数表!$X456*(Settings!B12/(((INDEX(出力表!D:D,12))+1)^INDEX(係数表!E:E,12)*INDEX(係数表!F:F,12))))))</f>
        <v>#VALUE!</v>
      </c>
      <c r="AJ456" t="e">
        <f>MIN(100, MAX(0, (INDEX(出力表!D:D,12))*AH456/MAX(AI456, Settings!B3)))</f>
        <v>#VALUE!</v>
      </c>
      <c r="AK456">
        <f>MIN(100, MAX(0, 100*BETAINV(乱数表!$M456, MAX(0.00000001, (1/(1+EXP(-(INDEX(係数表!G:G,13) + $B456))))*(EXP(INDEX(係数表!H:H,13) + INDEX(係数表!I:I,13)*LN(INDEX(出力表!C:C,13)+1)))), MAX(0.00000001, (1-(1/(1+EXP(-(INDEX(係数表!G:G,13) + $B456)))))*(EXP(INDEX(係数表!H:H,13) + INDEX(係数表!I:I,13)*LN(INDEX(出力表!C:C,13)+1)))))))</f>
        <v>99.926880583454519</v>
      </c>
      <c r="AL456" t="e">
        <f>MIN(100, MAX(0, (100*(INDEX(出力表!D:D,13))/(EXP(INDEX(係数表!B:B,13) + $C456) + (INDEX(出力表!D:D,13)))) + (乱数表!$Y456*(Settings!B12/(((INDEX(出力表!D:D,13))+1)^INDEX(係数表!E:E,13)*INDEX(係数表!F:F,13))))))</f>
        <v>#VALUE!</v>
      </c>
      <c r="AM456" t="e">
        <f>MIN(100, MAX(0, (INDEX(出力表!D:D,13))*AK456/MAX(AL456, Settings!B3)))</f>
        <v>#VALUE!</v>
      </c>
      <c r="AN456">
        <f>IF(ISNUMBER(F456), INDEX(出力表!B:B,2)*F456, 0)+IF(ISNUMBER(I456), INDEX(出力表!B:B,3)*I456, 0)+IF(ISNUMBER(L456), INDEX(出力表!B:B,4)*L456, 0)+IF(ISNUMBER(O456), INDEX(出力表!B:B,5)*O456, 0)+IF(ISNUMBER(R456), INDEX(出力表!B:B,6)*R456, 0)+IF(ISNUMBER(U456), INDEX(出力表!B:B,7)*U456, 0)+IF(ISNUMBER(X456), INDEX(出力表!B:B,8)*X456, 0)+IF(ISNUMBER(AA456), INDEX(出力表!B:B,9)*AA456, 0)+IF(ISNUMBER(AD456), INDEX(出力表!B:B,10)*AD456, 0)+IF(ISNUMBER(AG456), INDEX(出力表!B:B,11)*AG456, 0)+IF(ISNUMBER(AJ456), INDEX(出力表!B:B,12)*AJ456, 0)+IF(ISNUMBER(AM456), INDEX(出力表!B:B,13)*AM456, 0)</f>
        <v>0</v>
      </c>
      <c r="AO456">
        <f>IF(ISNUMBER(F456), INDEX(出力表!B:B,2), 0)+IF(ISNUMBER(I456), INDEX(出力表!B:B,3), 0)+IF(ISNUMBER(L456), INDEX(出力表!B:B,4), 0)+IF(ISNUMBER(O456), INDEX(出力表!B:B,5), 0)+IF(ISNUMBER(R456), INDEX(出力表!B:B,6), 0)+IF(ISNUMBER(U456), INDEX(出力表!B:B,7), 0)+IF(ISNUMBER(X456), INDEX(出力表!B:B,8), 0)+IF(ISNUMBER(AA456), INDEX(出力表!B:B,9), 0)+IF(ISNUMBER(AD456), INDEX(出力表!B:B,10), 0)+IF(ISNUMBER(AG456), INDEX(出力表!B:B,11), 0)+IF(ISNUMBER(AJ456), INDEX(出力表!B:B,12), 0)+IF(ISNUMBER(AM456), INDEX(出力表!B:B,13), 0)</f>
        <v>0</v>
      </c>
      <c r="AP456" t="str">
        <f t="shared" si="7"/>
        <v/>
      </c>
    </row>
    <row r="457" spans="1:42" x14ac:dyDescent="0.2">
      <c r="A457">
        <v>456</v>
      </c>
      <c r="B457">
        <f>IF(UPPER(Settings!B4)="TRUE", 乱数表!$Z457*Settings!B10, 0)</f>
        <v>-0.17011385253309633</v>
      </c>
      <c r="C457">
        <f>IF(UPPER(Settings!B4)="TRUE", 乱数表!$AA457*Settings!B11, 0)</f>
        <v>0.26485048614883827</v>
      </c>
      <c r="D457">
        <f>MIN(100, MAX(0, 100*BETAINV(乱数表!$B457, MAX(0.00000001, (1/(1+EXP(-(INDEX(係数表!G:G,2) + $B457))))*(EXP(INDEX(係数表!H:H,2) + INDEX(係数表!I:I,2)*LN(INDEX(出力表!C:C,2)+1)))), MAX(0.00000001, (1-(1/(1+EXP(-(INDEX(係数表!G:G,2) + $B457)))))*(EXP(INDEX(係数表!H:H,2) + INDEX(係数表!I:I,2)*LN(INDEX(出力表!C:C,2)+1)))))))</f>
        <v>99.725227919065375</v>
      </c>
      <c r="E457" t="e">
        <f>MIN(100, MAX(0, (100*(INDEX(出力表!D:D,2))/(EXP(INDEX(係数表!B:B,2) + $C457) + (INDEX(出力表!D:D,2)))) + (乱数表!$N457*(Settings!B12/(((INDEX(出力表!D:D,2))+1)^INDEX(係数表!E:E,2)*INDEX(係数表!F:F,2))))))</f>
        <v>#VALUE!</v>
      </c>
      <c r="F457" t="e">
        <f>MIN(100, MAX(0, (INDEX(出力表!D:D,2))*D457/MAX(E457, Settings!B3)))</f>
        <v>#VALUE!</v>
      </c>
      <c r="G457">
        <f>MIN(100, MAX(0, 100*BETAINV(乱数表!$C457, MAX(0.00000001, (1/(1+EXP(-(INDEX(係数表!G:G,3) + $B457))))*(EXP(INDEX(係数表!H:H,3) + INDEX(係数表!I:I,3)*LN(INDEX(出力表!C:C,3)+1)))), MAX(0.00000001, (1-(1/(1+EXP(-(INDEX(係数表!G:G,3) + $B457)))))*(EXP(INDEX(係数表!H:H,3) + INDEX(係数表!I:I,3)*LN(INDEX(出力表!C:C,3)+1)))))))</f>
        <v>97.484493078589324</v>
      </c>
      <c r="H457" t="e">
        <f>MIN(100, MAX(0, (100*(INDEX(出力表!D:D,3))/(EXP(INDEX(係数表!B:B,3) + $C457) + (INDEX(出力表!D:D,3)))) + (乱数表!$O457*(Settings!B12/(((INDEX(出力表!D:D,3))+1)^INDEX(係数表!E:E,3)*INDEX(係数表!F:F,3))))))</f>
        <v>#VALUE!</v>
      </c>
      <c r="I457" t="e">
        <f>MIN(100, MAX(0, (INDEX(出力表!D:D,3))*G457/MAX(H457, Settings!B3)))</f>
        <v>#VALUE!</v>
      </c>
      <c r="J457">
        <f>MIN(100, MAX(0, 100*BETAINV(乱数表!$D457, MAX(0.00000001, (1/(1+EXP(-(INDEX(係数表!G:G,4) + $B457))))*(EXP(INDEX(係数表!H:H,4) + INDEX(係数表!I:I,4)*LN(INDEX(出力表!C:C,4)+1)))), MAX(0.00000001, (1-(1/(1+EXP(-(INDEX(係数表!G:G,4) + $B457)))))*(EXP(INDEX(係数表!H:H,4) + INDEX(係数表!I:I,4)*LN(INDEX(出力表!C:C,4)+1)))))))</f>
        <v>99.964064553186489</v>
      </c>
      <c r="K457" t="e">
        <f>MIN(100, MAX(0, (100*(INDEX(出力表!D:D,4))/(EXP(INDEX(係数表!B:B,4) + $C457) + (INDEX(出力表!D:D,4)))) + (乱数表!$P457*(Settings!B12/(((INDEX(出力表!D:D,4))+1)^INDEX(係数表!E:E,4)*INDEX(係数表!F:F,4))))))</f>
        <v>#VALUE!</v>
      </c>
      <c r="L457" t="e">
        <f>MIN(100, MAX(0, (INDEX(出力表!D:D,4))*J457/MAX(K457, Settings!B3)))</f>
        <v>#VALUE!</v>
      </c>
      <c r="M457">
        <f>MIN(100, MAX(0, 100*BETAINV(乱数表!$E457, MAX(0.00000001, (1/(1+EXP(-(INDEX(係数表!G:G,5) + $B457))))*(EXP(INDEX(係数表!H:H,5) + INDEX(係数表!I:I,5)*LN(INDEX(出力表!C:C,5)+1)))), MAX(0.00000001, (1-(1/(1+EXP(-(INDEX(係数表!G:G,5) + $B457)))))*(EXP(INDEX(係数表!H:H,5) + INDEX(係数表!I:I,5)*LN(INDEX(出力表!C:C,5)+1)))))))</f>
        <v>85.614612338040502</v>
      </c>
      <c r="N457" t="e">
        <f>MIN(100, MAX(0, (100*(INDEX(出力表!D:D,5))/(EXP(INDEX(係数表!B:B,5) + $C457) + (INDEX(出力表!D:D,5)))) + (乱数表!$Q457*(Settings!B12/(((INDEX(出力表!D:D,5))+1)^INDEX(係数表!E:E,5)*INDEX(係数表!F:F,5))))))</f>
        <v>#VALUE!</v>
      </c>
      <c r="O457" t="e">
        <f>MIN(100, MAX(0, (INDEX(出力表!D:D,5))*M457/MAX(N457, Settings!B3)))</f>
        <v>#VALUE!</v>
      </c>
      <c r="P457">
        <f>MIN(100, MAX(0, 100*BETAINV(乱数表!$F457, MAX(0.00000001, (1/(1+EXP(-(INDEX(係数表!G:G,6) + $B457))))*(EXP(INDEX(係数表!H:H,6) + INDEX(係数表!I:I,6)*LN(INDEX(出力表!C:C,6)+1)))), MAX(0.00000001, (1-(1/(1+EXP(-(INDEX(係数表!G:G,6) + $B457)))))*(EXP(INDEX(係数表!H:H,6) + INDEX(係数表!I:I,6)*LN(INDEX(出力表!C:C,6)+1)))))))</f>
        <v>96.142423573038286</v>
      </c>
      <c r="Q457" t="e">
        <f>MIN(100, MAX(0, (100*(INDEX(出力表!D:D,6))/(EXP(INDEX(係数表!B:B,6) + $C457) + (INDEX(出力表!D:D,6)))) + (乱数表!$R457*(Settings!B12/(((INDEX(出力表!D:D,6))+1)^INDEX(係数表!E:E,6)*INDEX(係数表!F:F,6))))))</f>
        <v>#VALUE!</v>
      </c>
      <c r="R457" t="e">
        <f>MIN(100, MAX(0, (INDEX(出力表!D:D,6))*P457/MAX(Q457, Settings!B3)))</f>
        <v>#VALUE!</v>
      </c>
      <c r="S457">
        <f>MIN(100, MAX(0, 100*BETAINV(乱数表!$G457, MAX(0.00000001, (1/(1+EXP(-(INDEX(係数表!G:G,7) + $B457))))*(EXP(INDEX(係数表!H:H,7) + INDEX(係数表!I:I,7)*LN(INDEX(出力表!C:C,7)+1)))), MAX(0.00000001, (1-(1/(1+EXP(-(INDEX(係数表!G:G,7) + $B457)))))*(EXP(INDEX(係数表!H:H,7) + INDEX(係数表!I:I,7)*LN(INDEX(出力表!C:C,7)+1)))))))</f>
        <v>93.138710329630882</v>
      </c>
      <c r="T457" t="e">
        <f>MIN(100, MAX(0, (100*(INDEX(出力表!D:D,7))/(EXP(INDEX(係数表!B:B,7) + $C457) + (INDEX(出力表!D:D,7)))) + (乱数表!$S457*(Settings!B12/(((INDEX(出力表!D:D,7))+1)^INDEX(係数表!E:E,7)*INDEX(係数表!F:F,7))))))</f>
        <v>#VALUE!</v>
      </c>
      <c r="U457" t="e">
        <f>MIN(100, MAX(0, (INDEX(出力表!D:D,7))*S457/MAX(T457, Settings!B3)))</f>
        <v>#VALUE!</v>
      </c>
      <c r="V457">
        <f>MIN(100, MAX(0, 100*BETAINV(乱数表!$H457, MAX(0.00000001, (1/(1+EXP(-(INDEX(係数表!G:G,8) + $B457))))*(EXP(INDEX(係数表!H:H,8) + INDEX(係数表!I:I,8)*LN(INDEX(出力表!C:C,8)+1)))), MAX(0.00000001, (1-(1/(1+EXP(-(INDEX(係数表!G:G,8) + $B457)))))*(EXP(INDEX(係数表!H:H,8) + INDEX(係数表!I:I,8)*LN(INDEX(出力表!C:C,8)+1)))))))</f>
        <v>93.488090999108437</v>
      </c>
      <c r="W457" t="e">
        <f>MIN(100, MAX(0, (100*(INDEX(出力表!D:D,8))/(EXP(INDEX(係数表!B:B,8) + $C457) + (INDEX(出力表!D:D,8)))) + (乱数表!$T457*(Settings!B12/(((INDEX(出力表!D:D,8))+1)^INDEX(係数表!E:E,8)*INDEX(係数表!F:F,8))))))</f>
        <v>#VALUE!</v>
      </c>
      <c r="X457" t="e">
        <f>MIN(100, MAX(0, (INDEX(出力表!D:D,8))*V457/MAX(W457, Settings!B3)))</f>
        <v>#VALUE!</v>
      </c>
      <c r="Y457">
        <f>MIN(100, MAX(0, 100*BETAINV(乱数表!$I457, MAX(0.00000001, (1/(1+EXP(-(INDEX(係数表!G:G,9) + $B457))))*(EXP(INDEX(係数表!H:H,9) + INDEX(係数表!I:I,9)*LN(INDEX(出力表!C:C,9)+1)))), MAX(0.00000001, (1-(1/(1+EXP(-(INDEX(係数表!G:G,9) + $B457)))))*(EXP(INDEX(係数表!H:H,9) + INDEX(係数表!I:I,9)*LN(INDEX(出力表!C:C,9)+1)))))))</f>
        <v>67.244159001601446</v>
      </c>
      <c r="Z457" t="e">
        <f>MIN(100, MAX(0, (100*(INDEX(出力表!D:D,9))/(EXP(INDEX(係数表!B:B,9) + $C457) + (INDEX(出力表!D:D,9)))) + (乱数表!$U457*(Settings!B12/(((INDEX(出力表!D:D,9))+1)^INDEX(係数表!E:E,9)*INDEX(係数表!F:F,9))))))</f>
        <v>#VALUE!</v>
      </c>
      <c r="AA457" t="e">
        <f>MIN(100, MAX(0, (INDEX(出力表!D:D,9))*Y457/MAX(Z457, Settings!B3)))</f>
        <v>#VALUE!</v>
      </c>
      <c r="AB457">
        <f>MIN(100, MAX(0, 100*BETAINV(乱数表!$J457, MAX(0.00000001, (1/(1+EXP(-(INDEX(係数表!G:G,10) + $B457))))*(EXP(INDEX(係数表!H:H,10) + INDEX(係数表!I:I,10)*LN(INDEX(出力表!C:C,10)+1)))), MAX(0.00000001, (1-(1/(1+EXP(-(INDEX(係数表!G:G,10) + $B457)))))*(EXP(INDEX(係数表!H:H,10) + INDEX(係数表!I:I,10)*LN(INDEX(出力表!C:C,10)+1)))))))</f>
        <v>99.501457077023019</v>
      </c>
      <c r="AC457" t="e">
        <f>MIN(100, MAX(0, (100*(INDEX(出力表!D:D,10))/(EXP(INDEX(係数表!B:B,10) + $C457) + (INDEX(出力表!D:D,10)))) + (乱数表!$V457*(Settings!B12/(((INDEX(出力表!D:D,10))+1)^INDEX(係数表!E:E,10)*INDEX(係数表!F:F,10))))))</f>
        <v>#VALUE!</v>
      </c>
      <c r="AD457" t="e">
        <f>MIN(100, MAX(0, (INDEX(出力表!D:D,10))*AB457/MAX(AC457, Settings!B3)))</f>
        <v>#VALUE!</v>
      </c>
      <c r="AE457">
        <f>MIN(100, MAX(0, 100*BETAINV(乱数表!$K457, MAX(0.00000001, (1/(1+EXP(-(INDEX(係数表!G:G,11) + $B457))))*(EXP(INDEX(係数表!H:H,11) + INDEX(係数表!I:I,11)*LN(INDEX(出力表!C:C,11)+1)))), MAX(0.00000001, (1-(1/(1+EXP(-(INDEX(係数表!G:G,11) + $B457)))))*(EXP(INDEX(係数表!H:H,11) + INDEX(係数表!I:I,11)*LN(INDEX(出力表!C:C,11)+1)))))))</f>
        <v>93.934524617369163</v>
      </c>
      <c r="AF457" t="e">
        <f>MIN(100, MAX(0, (100*(INDEX(出力表!D:D,11))/(EXP(INDEX(係数表!B:B,11) + $C457) + (INDEX(出力表!D:D,11)))) + (乱数表!$W457*(Settings!B12/(((INDEX(出力表!D:D,11))+1)^INDEX(係数表!E:E,11)*INDEX(係数表!F:F,11))))))</f>
        <v>#VALUE!</v>
      </c>
      <c r="AG457" t="e">
        <f>MIN(100, MAX(0, (INDEX(出力表!D:D,11))*AE457/MAX(AF457, Settings!B3)))</f>
        <v>#VALUE!</v>
      </c>
      <c r="AH457">
        <f>MIN(100, MAX(0, 100*BETAINV(乱数表!$L457, MAX(0.00000001, (1/(1+EXP(-(INDEX(係数表!G:G,12) + $B457))))*(EXP(INDEX(係数表!H:H,12) + INDEX(係数表!I:I,12)*LN(INDEX(出力表!C:C,12)+1)))), MAX(0.00000001, (1-(1/(1+EXP(-(INDEX(係数表!G:G,12) + $B457)))))*(EXP(INDEX(係数表!H:H,12) + INDEX(係数表!I:I,12)*LN(INDEX(出力表!C:C,12)+1)))))))</f>
        <v>70.71292491337752</v>
      </c>
      <c r="AI457" t="e">
        <f>MIN(100, MAX(0, (100*(INDEX(出力表!D:D,12))/(EXP(INDEX(係数表!B:B,12) + $C457) + (INDEX(出力表!D:D,12)))) + (乱数表!$X457*(Settings!B12/(((INDEX(出力表!D:D,12))+1)^INDEX(係数表!E:E,12)*INDEX(係数表!F:F,12))))))</f>
        <v>#VALUE!</v>
      </c>
      <c r="AJ457" t="e">
        <f>MIN(100, MAX(0, (INDEX(出力表!D:D,12))*AH457/MAX(AI457, Settings!B3)))</f>
        <v>#VALUE!</v>
      </c>
      <c r="AK457">
        <f>MIN(100, MAX(0, 100*BETAINV(乱数表!$M457, MAX(0.00000001, (1/(1+EXP(-(INDEX(係数表!G:G,13) + $B457))))*(EXP(INDEX(係数表!H:H,13) + INDEX(係数表!I:I,13)*LN(INDEX(出力表!C:C,13)+1)))), MAX(0.00000001, (1-(1/(1+EXP(-(INDEX(係数表!G:G,13) + $B457)))))*(EXP(INDEX(係数表!H:H,13) + INDEX(係数表!I:I,13)*LN(INDEX(出力表!C:C,13)+1)))))))</f>
        <v>66.858049763137757</v>
      </c>
      <c r="AL457" t="e">
        <f>MIN(100, MAX(0, (100*(INDEX(出力表!D:D,13))/(EXP(INDEX(係数表!B:B,13) + $C457) + (INDEX(出力表!D:D,13)))) + (乱数表!$Y457*(Settings!B12/(((INDEX(出力表!D:D,13))+1)^INDEX(係数表!E:E,13)*INDEX(係数表!F:F,13))))))</f>
        <v>#VALUE!</v>
      </c>
      <c r="AM457" t="e">
        <f>MIN(100, MAX(0, (INDEX(出力表!D:D,13))*AK457/MAX(AL457, Settings!B3)))</f>
        <v>#VALUE!</v>
      </c>
      <c r="AN457">
        <f>IF(ISNUMBER(F457), INDEX(出力表!B:B,2)*F457, 0)+IF(ISNUMBER(I457), INDEX(出力表!B:B,3)*I457, 0)+IF(ISNUMBER(L457), INDEX(出力表!B:B,4)*L457, 0)+IF(ISNUMBER(O457), INDEX(出力表!B:B,5)*O457, 0)+IF(ISNUMBER(R457), INDEX(出力表!B:B,6)*R457, 0)+IF(ISNUMBER(U457), INDEX(出力表!B:B,7)*U457, 0)+IF(ISNUMBER(X457), INDEX(出力表!B:B,8)*X457, 0)+IF(ISNUMBER(AA457), INDEX(出力表!B:B,9)*AA457, 0)+IF(ISNUMBER(AD457), INDEX(出力表!B:B,10)*AD457, 0)+IF(ISNUMBER(AG457), INDEX(出力表!B:B,11)*AG457, 0)+IF(ISNUMBER(AJ457), INDEX(出力表!B:B,12)*AJ457, 0)+IF(ISNUMBER(AM457), INDEX(出力表!B:B,13)*AM457, 0)</f>
        <v>0</v>
      </c>
      <c r="AO457">
        <f>IF(ISNUMBER(F457), INDEX(出力表!B:B,2), 0)+IF(ISNUMBER(I457), INDEX(出力表!B:B,3), 0)+IF(ISNUMBER(L457), INDEX(出力表!B:B,4), 0)+IF(ISNUMBER(O457), INDEX(出力表!B:B,5), 0)+IF(ISNUMBER(R457), INDEX(出力表!B:B,6), 0)+IF(ISNUMBER(U457), INDEX(出力表!B:B,7), 0)+IF(ISNUMBER(X457), INDEX(出力表!B:B,8), 0)+IF(ISNUMBER(AA457), INDEX(出力表!B:B,9), 0)+IF(ISNUMBER(AD457), INDEX(出力表!B:B,10), 0)+IF(ISNUMBER(AG457), INDEX(出力表!B:B,11), 0)+IF(ISNUMBER(AJ457), INDEX(出力表!B:B,12), 0)+IF(ISNUMBER(AM457), INDEX(出力表!B:B,13), 0)</f>
        <v>0</v>
      </c>
      <c r="AP457" t="str">
        <f t="shared" si="7"/>
        <v/>
      </c>
    </row>
    <row r="458" spans="1:42" x14ac:dyDescent="0.2">
      <c r="A458">
        <v>457</v>
      </c>
      <c r="B458">
        <f>IF(UPPER(Settings!B4)="TRUE", 乱数表!$Z458*Settings!B10, 0)</f>
        <v>9.2486060894293814E-2</v>
      </c>
      <c r="C458">
        <f>IF(UPPER(Settings!B4)="TRUE", 乱数表!$AA458*Settings!B11, 0)</f>
        <v>-0.10080600316545707</v>
      </c>
      <c r="D458">
        <f>MIN(100, MAX(0, 100*BETAINV(乱数表!$B458, MAX(0.00000001, (1/(1+EXP(-(INDEX(係数表!G:G,2) + $B458))))*(EXP(INDEX(係数表!H:H,2) + INDEX(係数表!I:I,2)*LN(INDEX(出力表!C:C,2)+1)))), MAX(0.00000001, (1-(1/(1+EXP(-(INDEX(係数表!G:G,2) + $B458)))))*(EXP(INDEX(係数表!H:H,2) + INDEX(係数表!I:I,2)*LN(INDEX(出力表!C:C,2)+1)))))))</f>
        <v>99.694428406574261</v>
      </c>
      <c r="E458" t="e">
        <f>MIN(100, MAX(0, (100*(INDEX(出力表!D:D,2))/(EXP(INDEX(係数表!B:B,2) + $C458) + (INDEX(出力表!D:D,2)))) + (乱数表!$N458*(Settings!B12/(((INDEX(出力表!D:D,2))+1)^INDEX(係数表!E:E,2)*INDEX(係数表!F:F,2))))))</f>
        <v>#VALUE!</v>
      </c>
      <c r="F458" t="e">
        <f>MIN(100, MAX(0, (INDEX(出力表!D:D,2))*D458/MAX(E458, Settings!B3)))</f>
        <v>#VALUE!</v>
      </c>
      <c r="G458">
        <f>MIN(100, MAX(0, 100*BETAINV(乱数表!$C458, MAX(0.00000001, (1/(1+EXP(-(INDEX(係数表!G:G,3) + $B458))))*(EXP(INDEX(係数表!H:H,3) + INDEX(係数表!I:I,3)*LN(INDEX(出力表!C:C,3)+1)))), MAX(0.00000001, (1-(1/(1+EXP(-(INDEX(係数表!G:G,3) + $B458)))))*(EXP(INDEX(係数表!H:H,3) + INDEX(係数表!I:I,3)*LN(INDEX(出力表!C:C,3)+1)))))))</f>
        <v>80.739985536239629</v>
      </c>
      <c r="H458" t="e">
        <f>MIN(100, MAX(0, (100*(INDEX(出力表!D:D,3))/(EXP(INDEX(係数表!B:B,3) + $C458) + (INDEX(出力表!D:D,3)))) + (乱数表!$O458*(Settings!B12/(((INDEX(出力表!D:D,3))+1)^INDEX(係数表!E:E,3)*INDEX(係数表!F:F,3))))))</f>
        <v>#VALUE!</v>
      </c>
      <c r="I458" t="e">
        <f>MIN(100, MAX(0, (INDEX(出力表!D:D,3))*G458/MAX(H458, Settings!B3)))</f>
        <v>#VALUE!</v>
      </c>
      <c r="J458">
        <f>MIN(100, MAX(0, 100*BETAINV(乱数表!$D458, MAX(0.00000001, (1/(1+EXP(-(INDEX(係数表!G:G,4) + $B458))))*(EXP(INDEX(係数表!H:H,4) + INDEX(係数表!I:I,4)*LN(INDEX(出力表!C:C,4)+1)))), MAX(0.00000001, (1-(1/(1+EXP(-(INDEX(係数表!G:G,4) + $B458)))))*(EXP(INDEX(係数表!H:H,4) + INDEX(係数表!I:I,4)*LN(INDEX(出力表!C:C,4)+1)))))))</f>
        <v>96.803852014440054</v>
      </c>
      <c r="K458" t="e">
        <f>MIN(100, MAX(0, (100*(INDEX(出力表!D:D,4))/(EXP(INDEX(係数表!B:B,4) + $C458) + (INDEX(出力表!D:D,4)))) + (乱数表!$P458*(Settings!B12/(((INDEX(出力表!D:D,4))+1)^INDEX(係数表!E:E,4)*INDEX(係数表!F:F,4))))))</f>
        <v>#VALUE!</v>
      </c>
      <c r="L458" t="e">
        <f>MIN(100, MAX(0, (INDEX(出力表!D:D,4))*J458/MAX(K458, Settings!B3)))</f>
        <v>#VALUE!</v>
      </c>
      <c r="M458">
        <f>MIN(100, MAX(0, 100*BETAINV(乱数表!$E458, MAX(0.00000001, (1/(1+EXP(-(INDEX(係数表!G:G,5) + $B458))))*(EXP(INDEX(係数表!H:H,5) + INDEX(係数表!I:I,5)*LN(INDEX(出力表!C:C,5)+1)))), MAX(0.00000001, (1-(1/(1+EXP(-(INDEX(係数表!G:G,5) + $B458)))))*(EXP(INDEX(係数表!H:H,5) + INDEX(係数表!I:I,5)*LN(INDEX(出力表!C:C,5)+1)))))))</f>
        <v>74.531533243768962</v>
      </c>
      <c r="N458" t="e">
        <f>MIN(100, MAX(0, (100*(INDEX(出力表!D:D,5))/(EXP(INDEX(係数表!B:B,5) + $C458) + (INDEX(出力表!D:D,5)))) + (乱数表!$Q458*(Settings!B12/(((INDEX(出力表!D:D,5))+1)^INDEX(係数表!E:E,5)*INDEX(係数表!F:F,5))))))</f>
        <v>#VALUE!</v>
      </c>
      <c r="O458" t="e">
        <f>MIN(100, MAX(0, (INDEX(出力表!D:D,5))*M458/MAX(N458, Settings!B3)))</f>
        <v>#VALUE!</v>
      </c>
      <c r="P458">
        <f>MIN(100, MAX(0, 100*BETAINV(乱数表!$F458, MAX(0.00000001, (1/(1+EXP(-(INDEX(係数表!G:G,6) + $B458))))*(EXP(INDEX(係数表!H:H,6) + INDEX(係数表!I:I,6)*LN(INDEX(出力表!C:C,6)+1)))), MAX(0.00000001, (1-(1/(1+EXP(-(INDEX(係数表!G:G,6) + $B458)))))*(EXP(INDEX(係数表!H:H,6) + INDEX(係数表!I:I,6)*LN(INDEX(出力表!C:C,6)+1)))))))</f>
        <v>96.000036835983991</v>
      </c>
      <c r="Q458" t="e">
        <f>MIN(100, MAX(0, (100*(INDEX(出力表!D:D,6))/(EXP(INDEX(係数表!B:B,6) + $C458) + (INDEX(出力表!D:D,6)))) + (乱数表!$R458*(Settings!B12/(((INDEX(出力表!D:D,6))+1)^INDEX(係数表!E:E,6)*INDEX(係数表!F:F,6))))))</f>
        <v>#VALUE!</v>
      </c>
      <c r="R458" t="e">
        <f>MIN(100, MAX(0, (INDEX(出力表!D:D,6))*P458/MAX(Q458, Settings!B3)))</f>
        <v>#VALUE!</v>
      </c>
      <c r="S458">
        <f>MIN(100, MAX(0, 100*BETAINV(乱数表!$G458, MAX(0.00000001, (1/(1+EXP(-(INDEX(係数表!G:G,7) + $B458))))*(EXP(INDEX(係数表!H:H,7) + INDEX(係数表!I:I,7)*LN(INDEX(出力表!C:C,7)+1)))), MAX(0.00000001, (1-(1/(1+EXP(-(INDEX(係数表!G:G,7) + $B458)))))*(EXP(INDEX(係数表!H:H,7) + INDEX(係数表!I:I,7)*LN(INDEX(出力表!C:C,7)+1)))))))</f>
        <v>83.721869433373996</v>
      </c>
      <c r="T458" t="e">
        <f>MIN(100, MAX(0, (100*(INDEX(出力表!D:D,7))/(EXP(INDEX(係数表!B:B,7) + $C458) + (INDEX(出力表!D:D,7)))) + (乱数表!$S458*(Settings!B12/(((INDEX(出力表!D:D,7))+1)^INDEX(係数表!E:E,7)*INDEX(係数表!F:F,7))))))</f>
        <v>#VALUE!</v>
      </c>
      <c r="U458" t="e">
        <f>MIN(100, MAX(0, (INDEX(出力表!D:D,7))*S458/MAX(T458, Settings!B3)))</f>
        <v>#VALUE!</v>
      </c>
      <c r="V458">
        <f>MIN(100, MAX(0, 100*BETAINV(乱数表!$H458, MAX(0.00000001, (1/(1+EXP(-(INDEX(係数表!G:G,8) + $B458))))*(EXP(INDEX(係数表!H:H,8) + INDEX(係数表!I:I,8)*LN(INDEX(出力表!C:C,8)+1)))), MAX(0.00000001, (1-(1/(1+EXP(-(INDEX(係数表!G:G,8) + $B458)))))*(EXP(INDEX(係数表!H:H,8) + INDEX(係数表!I:I,8)*LN(INDEX(出力表!C:C,8)+1)))))))</f>
        <v>88.560338802901938</v>
      </c>
      <c r="W458" t="e">
        <f>MIN(100, MAX(0, (100*(INDEX(出力表!D:D,8))/(EXP(INDEX(係数表!B:B,8) + $C458) + (INDEX(出力表!D:D,8)))) + (乱数表!$T458*(Settings!B12/(((INDEX(出力表!D:D,8))+1)^INDEX(係数表!E:E,8)*INDEX(係数表!F:F,8))))))</f>
        <v>#VALUE!</v>
      </c>
      <c r="X458" t="e">
        <f>MIN(100, MAX(0, (INDEX(出力表!D:D,8))*V458/MAX(W458, Settings!B3)))</f>
        <v>#VALUE!</v>
      </c>
      <c r="Y458">
        <f>MIN(100, MAX(0, 100*BETAINV(乱数表!$I458, MAX(0.00000001, (1/(1+EXP(-(INDEX(係数表!G:G,9) + $B458))))*(EXP(INDEX(係数表!H:H,9) + INDEX(係数表!I:I,9)*LN(INDEX(出力表!C:C,9)+1)))), MAX(0.00000001, (1-(1/(1+EXP(-(INDEX(係数表!G:G,9) + $B458)))))*(EXP(INDEX(係数表!H:H,9) + INDEX(係数表!I:I,9)*LN(INDEX(出力表!C:C,9)+1)))))))</f>
        <v>87.504703841048453</v>
      </c>
      <c r="Z458" t="e">
        <f>MIN(100, MAX(0, (100*(INDEX(出力表!D:D,9))/(EXP(INDEX(係数表!B:B,9) + $C458) + (INDEX(出力表!D:D,9)))) + (乱数表!$U458*(Settings!B12/(((INDEX(出力表!D:D,9))+1)^INDEX(係数表!E:E,9)*INDEX(係数表!F:F,9))))))</f>
        <v>#VALUE!</v>
      </c>
      <c r="AA458" t="e">
        <f>MIN(100, MAX(0, (INDEX(出力表!D:D,9))*Y458/MAX(Z458, Settings!B3)))</f>
        <v>#VALUE!</v>
      </c>
      <c r="AB458">
        <f>MIN(100, MAX(0, 100*BETAINV(乱数表!$J458, MAX(0.00000001, (1/(1+EXP(-(INDEX(係数表!G:G,10) + $B458))))*(EXP(INDEX(係数表!H:H,10) + INDEX(係数表!I:I,10)*LN(INDEX(出力表!C:C,10)+1)))), MAX(0.00000001, (1-(1/(1+EXP(-(INDEX(係数表!G:G,10) + $B458)))))*(EXP(INDEX(係数表!H:H,10) + INDEX(係数表!I:I,10)*LN(INDEX(出力表!C:C,10)+1)))))))</f>
        <v>99.888793609792899</v>
      </c>
      <c r="AC458" t="e">
        <f>MIN(100, MAX(0, (100*(INDEX(出力表!D:D,10))/(EXP(INDEX(係数表!B:B,10) + $C458) + (INDEX(出力表!D:D,10)))) + (乱数表!$V458*(Settings!B12/(((INDEX(出力表!D:D,10))+1)^INDEX(係数表!E:E,10)*INDEX(係数表!F:F,10))))))</f>
        <v>#VALUE!</v>
      </c>
      <c r="AD458" t="e">
        <f>MIN(100, MAX(0, (INDEX(出力表!D:D,10))*AB458/MAX(AC458, Settings!B3)))</f>
        <v>#VALUE!</v>
      </c>
      <c r="AE458">
        <f>MIN(100, MAX(0, 100*BETAINV(乱数表!$K458, MAX(0.00000001, (1/(1+EXP(-(INDEX(係数表!G:G,11) + $B458))))*(EXP(INDEX(係数表!H:H,11) + INDEX(係数表!I:I,11)*LN(INDEX(出力表!C:C,11)+1)))), MAX(0.00000001, (1-(1/(1+EXP(-(INDEX(係数表!G:G,11) + $B458)))))*(EXP(INDEX(係数表!H:H,11) + INDEX(係数表!I:I,11)*LN(INDEX(出力表!C:C,11)+1)))))))</f>
        <v>97.18122404742013</v>
      </c>
      <c r="AF458" t="e">
        <f>MIN(100, MAX(0, (100*(INDEX(出力表!D:D,11))/(EXP(INDEX(係数表!B:B,11) + $C458) + (INDEX(出力表!D:D,11)))) + (乱数表!$W458*(Settings!B12/(((INDEX(出力表!D:D,11))+1)^INDEX(係数表!E:E,11)*INDEX(係数表!F:F,11))))))</f>
        <v>#VALUE!</v>
      </c>
      <c r="AG458" t="e">
        <f>MIN(100, MAX(0, (INDEX(出力表!D:D,11))*AE458/MAX(AF458, Settings!B3)))</f>
        <v>#VALUE!</v>
      </c>
      <c r="AH458">
        <f>MIN(100, MAX(0, 100*BETAINV(乱数表!$L458, MAX(0.00000001, (1/(1+EXP(-(INDEX(係数表!G:G,12) + $B458))))*(EXP(INDEX(係数表!H:H,12) + INDEX(係数表!I:I,12)*LN(INDEX(出力表!C:C,12)+1)))), MAX(0.00000001, (1-(1/(1+EXP(-(INDEX(係数表!G:G,12) + $B458)))))*(EXP(INDEX(係数表!H:H,12) + INDEX(係数表!I:I,12)*LN(INDEX(出力表!C:C,12)+1)))))))</f>
        <v>92.365220506042817</v>
      </c>
      <c r="AI458" t="e">
        <f>MIN(100, MAX(0, (100*(INDEX(出力表!D:D,12))/(EXP(INDEX(係数表!B:B,12) + $C458) + (INDEX(出力表!D:D,12)))) + (乱数表!$X458*(Settings!B12/(((INDEX(出力表!D:D,12))+1)^INDEX(係数表!E:E,12)*INDEX(係数表!F:F,12))))))</f>
        <v>#VALUE!</v>
      </c>
      <c r="AJ458" t="e">
        <f>MIN(100, MAX(0, (INDEX(出力表!D:D,12))*AH458/MAX(AI458, Settings!B3)))</f>
        <v>#VALUE!</v>
      </c>
      <c r="AK458">
        <f>MIN(100, MAX(0, 100*BETAINV(乱数表!$M458, MAX(0.00000001, (1/(1+EXP(-(INDEX(係数表!G:G,13) + $B458))))*(EXP(INDEX(係数表!H:H,13) + INDEX(係数表!I:I,13)*LN(INDEX(出力表!C:C,13)+1)))), MAX(0.00000001, (1-(1/(1+EXP(-(INDEX(係数表!G:G,13) + $B458)))))*(EXP(INDEX(係数表!H:H,13) + INDEX(係数表!I:I,13)*LN(INDEX(出力表!C:C,13)+1)))))))</f>
        <v>99.878317118751852</v>
      </c>
      <c r="AL458" t="e">
        <f>MIN(100, MAX(0, (100*(INDEX(出力表!D:D,13))/(EXP(INDEX(係数表!B:B,13) + $C458) + (INDEX(出力表!D:D,13)))) + (乱数表!$Y458*(Settings!B12/(((INDEX(出力表!D:D,13))+1)^INDEX(係数表!E:E,13)*INDEX(係数表!F:F,13))))))</f>
        <v>#VALUE!</v>
      </c>
      <c r="AM458" t="e">
        <f>MIN(100, MAX(0, (INDEX(出力表!D:D,13))*AK458/MAX(AL458, Settings!B3)))</f>
        <v>#VALUE!</v>
      </c>
      <c r="AN458">
        <f>IF(ISNUMBER(F458), INDEX(出力表!B:B,2)*F458, 0)+IF(ISNUMBER(I458), INDEX(出力表!B:B,3)*I458, 0)+IF(ISNUMBER(L458), INDEX(出力表!B:B,4)*L458, 0)+IF(ISNUMBER(O458), INDEX(出力表!B:B,5)*O458, 0)+IF(ISNUMBER(R458), INDEX(出力表!B:B,6)*R458, 0)+IF(ISNUMBER(U458), INDEX(出力表!B:B,7)*U458, 0)+IF(ISNUMBER(X458), INDEX(出力表!B:B,8)*X458, 0)+IF(ISNUMBER(AA458), INDEX(出力表!B:B,9)*AA458, 0)+IF(ISNUMBER(AD458), INDEX(出力表!B:B,10)*AD458, 0)+IF(ISNUMBER(AG458), INDEX(出力表!B:B,11)*AG458, 0)+IF(ISNUMBER(AJ458), INDEX(出力表!B:B,12)*AJ458, 0)+IF(ISNUMBER(AM458), INDEX(出力表!B:B,13)*AM458, 0)</f>
        <v>0</v>
      </c>
      <c r="AO458">
        <f>IF(ISNUMBER(F458), INDEX(出力表!B:B,2), 0)+IF(ISNUMBER(I458), INDEX(出力表!B:B,3), 0)+IF(ISNUMBER(L458), INDEX(出力表!B:B,4), 0)+IF(ISNUMBER(O458), INDEX(出力表!B:B,5), 0)+IF(ISNUMBER(R458), INDEX(出力表!B:B,6), 0)+IF(ISNUMBER(U458), INDEX(出力表!B:B,7), 0)+IF(ISNUMBER(X458), INDEX(出力表!B:B,8), 0)+IF(ISNUMBER(AA458), INDEX(出力表!B:B,9), 0)+IF(ISNUMBER(AD458), INDEX(出力表!B:B,10), 0)+IF(ISNUMBER(AG458), INDEX(出力表!B:B,11), 0)+IF(ISNUMBER(AJ458), INDEX(出力表!B:B,12), 0)+IF(ISNUMBER(AM458), INDEX(出力表!B:B,13), 0)</f>
        <v>0</v>
      </c>
      <c r="AP458" t="str">
        <f t="shared" si="7"/>
        <v/>
      </c>
    </row>
    <row r="459" spans="1:42" x14ac:dyDescent="0.2">
      <c r="A459">
        <v>458</v>
      </c>
      <c r="B459">
        <f>IF(UPPER(Settings!B4)="TRUE", 乱数表!$Z459*Settings!B10, 0)</f>
        <v>-0.14115482876852425</v>
      </c>
      <c r="C459">
        <f>IF(UPPER(Settings!B4)="TRUE", 乱数表!$AA459*Settings!B11, 0)</f>
        <v>4.5309588833546278E-2</v>
      </c>
      <c r="D459">
        <f>MIN(100, MAX(0, 100*BETAINV(乱数表!$B459, MAX(0.00000001, (1/(1+EXP(-(INDEX(係数表!G:G,2) + $B459))))*(EXP(INDEX(係数表!H:H,2) + INDEX(係数表!I:I,2)*LN(INDEX(出力表!C:C,2)+1)))), MAX(0.00000001, (1-(1/(1+EXP(-(INDEX(係数表!G:G,2) + $B459)))))*(EXP(INDEX(係数表!H:H,2) + INDEX(係数表!I:I,2)*LN(INDEX(出力表!C:C,2)+1)))))))</f>
        <v>98.675824398738442</v>
      </c>
      <c r="E459" t="e">
        <f>MIN(100, MAX(0, (100*(INDEX(出力表!D:D,2))/(EXP(INDEX(係数表!B:B,2) + $C459) + (INDEX(出力表!D:D,2)))) + (乱数表!$N459*(Settings!B12/(((INDEX(出力表!D:D,2))+1)^INDEX(係数表!E:E,2)*INDEX(係数表!F:F,2))))))</f>
        <v>#VALUE!</v>
      </c>
      <c r="F459" t="e">
        <f>MIN(100, MAX(0, (INDEX(出力表!D:D,2))*D459/MAX(E459, Settings!B3)))</f>
        <v>#VALUE!</v>
      </c>
      <c r="G459">
        <f>MIN(100, MAX(0, 100*BETAINV(乱数表!$C459, MAX(0.00000001, (1/(1+EXP(-(INDEX(係数表!G:G,3) + $B459))))*(EXP(INDEX(係数表!H:H,3) + INDEX(係数表!I:I,3)*LN(INDEX(出力表!C:C,3)+1)))), MAX(0.00000001, (1-(1/(1+EXP(-(INDEX(係数表!G:G,3) + $B459)))))*(EXP(INDEX(係数表!H:H,3) + INDEX(係数表!I:I,3)*LN(INDEX(出力表!C:C,3)+1)))))))</f>
        <v>96.222492996445737</v>
      </c>
      <c r="H459" t="e">
        <f>MIN(100, MAX(0, (100*(INDEX(出力表!D:D,3))/(EXP(INDEX(係数表!B:B,3) + $C459) + (INDEX(出力表!D:D,3)))) + (乱数表!$O459*(Settings!B12/(((INDEX(出力表!D:D,3))+1)^INDEX(係数表!E:E,3)*INDEX(係数表!F:F,3))))))</f>
        <v>#VALUE!</v>
      </c>
      <c r="I459" t="e">
        <f>MIN(100, MAX(0, (INDEX(出力表!D:D,3))*G459/MAX(H459, Settings!B3)))</f>
        <v>#VALUE!</v>
      </c>
      <c r="J459">
        <f>MIN(100, MAX(0, 100*BETAINV(乱数表!$D459, MAX(0.00000001, (1/(1+EXP(-(INDEX(係数表!G:G,4) + $B459))))*(EXP(INDEX(係数表!H:H,4) + INDEX(係数表!I:I,4)*LN(INDEX(出力表!C:C,4)+1)))), MAX(0.00000001, (1-(1/(1+EXP(-(INDEX(係数表!G:G,4) + $B459)))))*(EXP(INDEX(係数表!H:H,4) + INDEX(係数表!I:I,4)*LN(INDEX(出力表!C:C,4)+1)))))))</f>
        <v>78.593525901100392</v>
      </c>
      <c r="K459" t="e">
        <f>MIN(100, MAX(0, (100*(INDEX(出力表!D:D,4))/(EXP(INDEX(係数表!B:B,4) + $C459) + (INDEX(出力表!D:D,4)))) + (乱数表!$P459*(Settings!B12/(((INDEX(出力表!D:D,4))+1)^INDEX(係数表!E:E,4)*INDEX(係数表!F:F,4))))))</f>
        <v>#VALUE!</v>
      </c>
      <c r="L459" t="e">
        <f>MIN(100, MAX(0, (INDEX(出力表!D:D,4))*J459/MAX(K459, Settings!B3)))</f>
        <v>#VALUE!</v>
      </c>
      <c r="M459">
        <f>MIN(100, MAX(0, 100*BETAINV(乱数表!$E459, MAX(0.00000001, (1/(1+EXP(-(INDEX(係数表!G:G,5) + $B459))))*(EXP(INDEX(係数表!H:H,5) + INDEX(係数表!I:I,5)*LN(INDEX(出力表!C:C,5)+1)))), MAX(0.00000001, (1-(1/(1+EXP(-(INDEX(係数表!G:G,5) + $B459)))))*(EXP(INDEX(係数表!H:H,5) + INDEX(係数表!I:I,5)*LN(INDEX(出力表!C:C,5)+1)))))))</f>
        <v>93.231767413337224</v>
      </c>
      <c r="N459" t="e">
        <f>MIN(100, MAX(0, (100*(INDEX(出力表!D:D,5))/(EXP(INDEX(係数表!B:B,5) + $C459) + (INDEX(出力表!D:D,5)))) + (乱数表!$Q459*(Settings!B12/(((INDEX(出力表!D:D,5))+1)^INDEX(係数表!E:E,5)*INDEX(係数表!F:F,5))))))</f>
        <v>#VALUE!</v>
      </c>
      <c r="O459" t="e">
        <f>MIN(100, MAX(0, (INDEX(出力表!D:D,5))*M459/MAX(N459, Settings!B3)))</f>
        <v>#VALUE!</v>
      </c>
      <c r="P459">
        <f>MIN(100, MAX(0, 100*BETAINV(乱数表!$F459, MAX(0.00000001, (1/(1+EXP(-(INDEX(係数表!G:G,6) + $B459))))*(EXP(INDEX(係数表!H:H,6) + INDEX(係数表!I:I,6)*LN(INDEX(出力表!C:C,6)+1)))), MAX(0.00000001, (1-(1/(1+EXP(-(INDEX(係数表!G:G,6) + $B459)))))*(EXP(INDEX(係数表!H:H,6) + INDEX(係数表!I:I,6)*LN(INDEX(出力表!C:C,6)+1)))))))</f>
        <v>87.05668570169739</v>
      </c>
      <c r="Q459" t="e">
        <f>MIN(100, MAX(0, (100*(INDEX(出力表!D:D,6))/(EXP(INDEX(係数表!B:B,6) + $C459) + (INDEX(出力表!D:D,6)))) + (乱数表!$R459*(Settings!B12/(((INDEX(出力表!D:D,6))+1)^INDEX(係数表!E:E,6)*INDEX(係数表!F:F,6))))))</f>
        <v>#VALUE!</v>
      </c>
      <c r="R459" t="e">
        <f>MIN(100, MAX(0, (INDEX(出力表!D:D,6))*P459/MAX(Q459, Settings!B3)))</f>
        <v>#VALUE!</v>
      </c>
      <c r="S459">
        <f>MIN(100, MAX(0, 100*BETAINV(乱数表!$G459, MAX(0.00000001, (1/(1+EXP(-(INDEX(係数表!G:G,7) + $B459))))*(EXP(INDEX(係数表!H:H,7) + INDEX(係数表!I:I,7)*LN(INDEX(出力表!C:C,7)+1)))), MAX(0.00000001, (1-(1/(1+EXP(-(INDEX(係数表!G:G,7) + $B459)))))*(EXP(INDEX(係数表!H:H,7) + INDEX(係数表!I:I,7)*LN(INDEX(出力表!C:C,7)+1)))))))</f>
        <v>69.7077441802019</v>
      </c>
      <c r="T459" t="e">
        <f>MIN(100, MAX(0, (100*(INDEX(出力表!D:D,7))/(EXP(INDEX(係数表!B:B,7) + $C459) + (INDEX(出力表!D:D,7)))) + (乱数表!$S459*(Settings!B12/(((INDEX(出力表!D:D,7))+1)^INDEX(係数表!E:E,7)*INDEX(係数表!F:F,7))))))</f>
        <v>#VALUE!</v>
      </c>
      <c r="U459" t="e">
        <f>MIN(100, MAX(0, (INDEX(出力表!D:D,7))*S459/MAX(T459, Settings!B3)))</f>
        <v>#VALUE!</v>
      </c>
      <c r="V459">
        <f>MIN(100, MAX(0, 100*BETAINV(乱数表!$H459, MAX(0.00000001, (1/(1+EXP(-(INDEX(係数表!G:G,8) + $B459))))*(EXP(INDEX(係数表!H:H,8) + INDEX(係数表!I:I,8)*LN(INDEX(出力表!C:C,8)+1)))), MAX(0.00000001, (1-(1/(1+EXP(-(INDEX(係数表!G:G,8) + $B459)))))*(EXP(INDEX(係数表!H:H,8) + INDEX(係数表!I:I,8)*LN(INDEX(出力表!C:C,8)+1)))))))</f>
        <v>99.974259972604386</v>
      </c>
      <c r="W459" t="e">
        <f>MIN(100, MAX(0, (100*(INDEX(出力表!D:D,8))/(EXP(INDEX(係数表!B:B,8) + $C459) + (INDEX(出力表!D:D,8)))) + (乱数表!$T459*(Settings!B12/(((INDEX(出力表!D:D,8))+1)^INDEX(係数表!E:E,8)*INDEX(係数表!F:F,8))))))</f>
        <v>#VALUE!</v>
      </c>
      <c r="X459" t="e">
        <f>MIN(100, MAX(0, (INDEX(出力表!D:D,8))*V459/MAX(W459, Settings!B3)))</f>
        <v>#VALUE!</v>
      </c>
      <c r="Y459">
        <f>MIN(100, MAX(0, 100*BETAINV(乱数表!$I459, MAX(0.00000001, (1/(1+EXP(-(INDEX(係数表!G:G,9) + $B459))))*(EXP(INDEX(係数表!H:H,9) + INDEX(係数表!I:I,9)*LN(INDEX(出力表!C:C,9)+1)))), MAX(0.00000001, (1-(1/(1+EXP(-(INDEX(係数表!G:G,9) + $B459)))))*(EXP(INDEX(係数表!H:H,9) + INDEX(係数表!I:I,9)*LN(INDEX(出力表!C:C,9)+1)))))))</f>
        <v>97.229918358184378</v>
      </c>
      <c r="Z459" t="e">
        <f>MIN(100, MAX(0, (100*(INDEX(出力表!D:D,9))/(EXP(INDEX(係数表!B:B,9) + $C459) + (INDEX(出力表!D:D,9)))) + (乱数表!$U459*(Settings!B12/(((INDEX(出力表!D:D,9))+1)^INDEX(係数表!E:E,9)*INDEX(係数表!F:F,9))))))</f>
        <v>#VALUE!</v>
      </c>
      <c r="AA459" t="e">
        <f>MIN(100, MAX(0, (INDEX(出力表!D:D,9))*Y459/MAX(Z459, Settings!B3)))</f>
        <v>#VALUE!</v>
      </c>
      <c r="AB459">
        <f>MIN(100, MAX(0, 100*BETAINV(乱数表!$J459, MAX(0.00000001, (1/(1+EXP(-(INDEX(係数表!G:G,10) + $B459))))*(EXP(INDEX(係数表!H:H,10) + INDEX(係数表!I:I,10)*LN(INDEX(出力表!C:C,10)+1)))), MAX(0.00000001, (1-(1/(1+EXP(-(INDEX(係数表!G:G,10) + $B459)))))*(EXP(INDEX(係数表!H:H,10) + INDEX(係数表!I:I,10)*LN(INDEX(出力表!C:C,10)+1)))))))</f>
        <v>72.521332814206289</v>
      </c>
      <c r="AC459" t="e">
        <f>MIN(100, MAX(0, (100*(INDEX(出力表!D:D,10))/(EXP(INDEX(係数表!B:B,10) + $C459) + (INDEX(出力表!D:D,10)))) + (乱数表!$V459*(Settings!B12/(((INDEX(出力表!D:D,10))+1)^INDEX(係数表!E:E,10)*INDEX(係数表!F:F,10))))))</f>
        <v>#VALUE!</v>
      </c>
      <c r="AD459" t="e">
        <f>MIN(100, MAX(0, (INDEX(出力表!D:D,10))*AB459/MAX(AC459, Settings!B3)))</f>
        <v>#VALUE!</v>
      </c>
      <c r="AE459">
        <f>MIN(100, MAX(0, 100*BETAINV(乱数表!$K459, MAX(0.00000001, (1/(1+EXP(-(INDEX(係数表!G:G,11) + $B459))))*(EXP(INDEX(係数表!H:H,11) + INDEX(係数表!I:I,11)*LN(INDEX(出力表!C:C,11)+1)))), MAX(0.00000001, (1-(1/(1+EXP(-(INDEX(係数表!G:G,11) + $B459)))))*(EXP(INDEX(係数表!H:H,11) + INDEX(係数表!I:I,11)*LN(INDEX(出力表!C:C,11)+1)))))))</f>
        <v>98.71212992784551</v>
      </c>
      <c r="AF459" t="e">
        <f>MIN(100, MAX(0, (100*(INDEX(出力表!D:D,11))/(EXP(INDEX(係数表!B:B,11) + $C459) + (INDEX(出力表!D:D,11)))) + (乱数表!$W459*(Settings!B12/(((INDEX(出力表!D:D,11))+1)^INDEX(係数表!E:E,11)*INDEX(係数表!F:F,11))))))</f>
        <v>#VALUE!</v>
      </c>
      <c r="AG459" t="e">
        <f>MIN(100, MAX(0, (INDEX(出力表!D:D,11))*AE459/MAX(AF459, Settings!B3)))</f>
        <v>#VALUE!</v>
      </c>
      <c r="AH459">
        <f>MIN(100, MAX(0, 100*BETAINV(乱数表!$L459, MAX(0.00000001, (1/(1+EXP(-(INDEX(係数表!G:G,12) + $B459))))*(EXP(INDEX(係数表!H:H,12) + INDEX(係数表!I:I,12)*LN(INDEX(出力表!C:C,12)+1)))), MAX(0.00000001, (1-(1/(1+EXP(-(INDEX(係数表!G:G,12) + $B459)))))*(EXP(INDEX(係数表!H:H,12) + INDEX(係数表!I:I,12)*LN(INDEX(出力表!C:C,12)+1)))))))</f>
        <v>66.98594554276562</v>
      </c>
      <c r="AI459" t="e">
        <f>MIN(100, MAX(0, (100*(INDEX(出力表!D:D,12))/(EXP(INDEX(係数表!B:B,12) + $C459) + (INDEX(出力表!D:D,12)))) + (乱数表!$X459*(Settings!B12/(((INDEX(出力表!D:D,12))+1)^INDEX(係数表!E:E,12)*INDEX(係数表!F:F,12))))))</f>
        <v>#VALUE!</v>
      </c>
      <c r="AJ459" t="e">
        <f>MIN(100, MAX(0, (INDEX(出力表!D:D,12))*AH459/MAX(AI459, Settings!B3)))</f>
        <v>#VALUE!</v>
      </c>
      <c r="AK459">
        <f>MIN(100, MAX(0, 100*BETAINV(乱数表!$M459, MAX(0.00000001, (1/(1+EXP(-(INDEX(係数表!G:G,13) + $B459))))*(EXP(INDEX(係数表!H:H,13) + INDEX(係数表!I:I,13)*LN(INDEX(出力表!C:C,13)+1)))), MAX(0.00000001, (1-(1/(1+EXP(-(INDEX(係数表!G:G,13) + $B459)))))*(EXP(INDEX(係数表!H:H,13) + INDEX(係数表!I:I,13)*LN(INDEX(出力表!C:C,13)+1)))))))</f>
        <v>96.138987758481051</v>
      </c>
      <c r="AL459" t="e">
        <f>MIN(100, MAX(0, (100*(INDEX(出力表!D:D,13))/(EXP(INDEX(係数表!B:B,13) + $C459) + (INDEX(出力表!D:D,13)))) + (乱数表!$Y459*(Settings!B12/(((INDEX(出力表!D:D,13))+1)^INDEX(係数表!E:E,13)*INDEX(係数表!F:F,13))))))</f>
        <v>#VALUE!</v>
      </c>
      <c r="AM459" t="e">
        <f>MIN(100, MAX(0, (INDEX(出力表!D:D,13))*AK459/MAX(AL459, Settings!B3)))</f>
        <v>#VALUE!</v>
      </c>
      <c r="AN459">
        <f>IF(ISNUMBER(F459), INDEX(出力表!B:B,2)*F459, 0)+IF(ISNUMBER(I459), INDEX(出力表!B:B,3)*I459, 0)+IF(ISNUMBER(L459), INDEX(出力表!B:B,4)*L459, 0)+IF(ISNUMBER(O459), INDEX(出力表!B:B,5)*O459, 0)+IF(ISNUMBER(R459), INDEX(出力表!B:B,6)*R459, 0)+IF(ISNUMBER(U459), INDEX(出力表!B:B,7)*U459, 0)+IF(ISNUMBER(X459), INDEX(出力表!B:B,8)*X459, 0)+IF(ISNUMBER(AA459), INDEX(出力表!B:B,9)*AA459, 0)+IF(ISNUMBER(AD459), INDEX(出力表!B:B,10)*AD459, 0)+IF(ISNUMBER(AG459), INDEX(出力表!B:B,11)*AG459, 0)+IF(ISNUMBER(AJ459), INDEX(出力表!B:B,12)*AJ459, 0)+IF(ISNUMBER(AM459), INDEX(出力表!B:B,13)*AM459, 0)</f>
        <v>0</v>
      </c>
      <c r="AO459">
        <f>IF(ISNUMBER(F459), INDEX(出力表!B:B,2), 0)+IF(ISNUMBER(I459), INDEX(出力表!B:B,3), 0)+IF(ISNUMBER(L459), INDEX(出力表!B:B,4), 0)+IF(ISNUMBER(O459), INDEX(出力表!B:B,5), 0)+IF(ISNUMBER(R459), INDEX(出力表!B:B,6), 0)+IF(ISNUMBER(U459), INDEX(出力表!B:B,7), 0)+IF(ISNUMBER(X459), INDEX(出力表!B:B,8), 0)+IF(ISNUMBER(AA459), INDEX(出力表!B:B,9), 0)+IF(ISNUMBER(AD459), INDEX(出力表!B:B,10), 0)+IF(ISNUMBER(AG459), INDEX(出力表!B:B,11), 0)+IF(ISNUMBER(AJ459), INDEX(出力表!B:B,12), 0)+IF(ISNUMBER(AM459), INDEX(出力表!B:B,13), 0)</f>
        <v>0</v>
      </c>
      <c r="AP459" t="str">
        <f t="shared" si="7"/>
        <v/>
      </c>
    </row>
    <row r="460" spans="1:42" x14ac:dyDescent="0.2">
      <c r="A460">
        <v>459</v>
      </c>
      <c r="B460">
        <f>IF(UPPER(Settings!B4)="TRUE", 乱数表!$Z460*Settings!B10, 0)</f>
        <v>1.2737813894225363E-2</v>
      </c>
      <c r="C460">
        <f>IF(UPPER(Settings!B4)="TRUE", 乱数表!$AA460*Settings!B11, 0)</f>
        <v>2.8723428783209801E-2</v>
      </c>
      <c r="D460">
        <f>MIN(100, MAX(0, 100*BETAINV(乱数表!$B460, MAX(0.00000001, (1/(1+EXP(-(INDEX(係数表!G:G,2) + $B460))))*(EXP(INDEX(係数表!H:H,2) + INDEX(係数表!I:I,2)*LN(INDEX(出力表!C:C,2)+1)))), MAX(0.00000001, (1-(1/(1+EXP(-(INDEX(係数表!G:G,2) + $B460)))))*(EXP(INDEX(係数表!H:H,2) + INDEX(係数表!I:I,2)*LN(INDEX(出力表!C:C,2)+1)))))))</f>
        <v>79.535209307130884</v>
      </c>
      <c r="E460" t="e">
        <f>MIN(100, MAX(0, (100*(INDEX(出力表!D:D,2))/(EXP(INDEX(係数表!B:B,2) + $C460) + (INDEX(出力表!D:D,2)))) + (乱数表!$N460*(Settings!B12/(((INDEX(出力表!D:D,2))+1)^INDEX(係数表!E:E,2)*INDEX(係数表!F:F,2))))))</f>
        <v>#VALUE!</v>
      </c>
      <c r="F460" t="e">
        <f>MIN(100, MAX(0, (INDEX(出力表!D:D,2))*D460/MAX(E460, Settings!B3)))</f>
        <v>#VALUE!</v>
      </c>
      <c r="G460">
        <f>MIN(100, MAX(0, 100*BETAINV(乱数表!$C460, MAX(0.00000001, (1/(1+EXP(-(INDEX(係数表!G:G,3) + $B460))))*(EXP(INDEX(係数表!H:H,3) + INDEX(係数表!I:I,3)*LN(INDEX(出力表!C:C,3)+1)))), MAX(0.00000001, (1-(1/(1+EXP(-(INDEX(係数表!G:G,3) + $B460)))))*(EXP(INDEX(係数表!H:H,3) + INDEX(係数表!I:I,3)*LN(INDEX(出力表!C:C,3)+1)))))))</f>
        <v>98.915214500930617</v>
      </c>
      <c r="H460" t="e">
        <f>MIN(100, MAX(0, (100*(INDEX(出力表!D:D,3))/(EXP(INDEX(係数表!B:B,3) + $C460) + (INDEX(出力表!D:D,3)))) + (乱数表!$O460*(Settings!B12/(((INDEX(出力表!D:D,3))+1)^INDEX(係数表!E:E,3)*INDEX(係数表!F:F,3))))))</f>
        <v>#VALUE!</v>
      </c>
      <c r="I460" t="e">
        <f>MIN(100, MAX(0, (INDEX(出力表!D:D,3))*G460/MAX(H460, Settings!B3)))</f>
        <v>#VALUE!</v>
      </c>
      <c r="J460">
        <f>MIN(100, MAX(0, 100*BETAINV(乱数表!$D460, MAX(0.00000001, (1/(1+EXP(-(INDEX(係数表!G:G,4) + $B460))))*(EXP(INDEX(係数表!H:H,4) + INDEX(係数表!I:I,4)*LN(INDEX(出力表!C:C,4)+1)))), MAX(0.00000001, (1-(1/(1+EXP(-(INDEX(係数表!G:G,4) + $B460)))))*(EXP(INDEX(係数表!H:H,4) + INDEX(係数表!I:I,4)*LN(INDEX(出力表!C:C,4)+1)))))))</f>
        <v>95.948505478023222</v>
      </c>
      <c r="K460" t="e">
        <f>MIN(100, MAX(0, (100*(INDEX(出力表!D:D,4))/(EXP(INDEX(係数表!B:B,4) + $C460) + (INDEX(出力表!D:D,4)))) + (乱数表!$P460*(Settings!B12/(((INDEX(出力表!D:D,4))+1)^INDEX(係数表!E:E,4)*INDEX(係数表!F:F,4))))))</f>
        <v>#VALUE!</v>
      </c>
      <c r="L460" t="e">
        <f>MIN(100, MAX(0, (INDEX(出力表!D:D,4))*J460/MAX(K460, Settings!B3)))</f>
        <v>#VALUE!</v>
      </c>
      <c r="M460">
        <f>MIN(100, MAX(0, 100*BETAINV(乱数表!$E460, MAX(0.00000001, (1/(1+EXP(-(INDEX(係数表!G:G,5) + $B460))))*(EXP(INDEX(係数表!H:H,5) + INDEX(係数表!I:I,5)*LN(INDEX(出力表!C:C,5)+1)))), MAX(0.00000001, (1-(1/(1+EXP(-(INDEX(係数表!G:G,5) + $B460)))))*(EXP(INDEX(係数表!H:H,5) + INDEX(係数表!I:I,5)*LN(INDEX(出力表!C:C,5)+1)))))))</f>
        <v>94.162195534124592</v>
      </c>
      <c r="N460" t="e">
        <f>MIN(100, MAX(0, (100*(INDEX(出力表!D:D,5))/(EXP(INDEX(係数表!B:B,5) + $C460) + (INDEX(出力表!D:D,5)))) + (乱数表!$Q460*(Settings!B12/(((INDEX(出力表!D:D,5))+1)^INDEX(係数表!E:E,5)*INDEX(係数表!F:F,5))))))</f>
        <v>#VALUE!</v>
      </c>
      <c r="O460" t="e">
        <f>MIN(100, MAX(0, (INDEX(出力表!D:D,5))*M460/MAX(N460, Settings!B3)))</f>
        <v>#VALUE!</v>
      </c>
      <c r="P460">
        <f>MIN(100, MAX(0, 100*BETAINV(乱数表!$F460, MAX(0.00000001, (1/(1+EXP(-(INDEX(係数表!G:G,6) + $B460))))*(EXP(INDEX(係数表!H:H,6) + INDEX(係数表!I:I,6)*LN(INDEX(出力表!C:C,6)+1)))), MAX(0.00000001, (1-(1/(1+EXP(-(INDEX(係数表!G:G,6) + $B460)))))*(EXP(INDEX(係数表!H:H,6) + INDEX(係数表!I:I,6)*LN(INDEX(出力表!C:C,6)+1)))))))</f>
        <v>74.890152756393633</v>
      </c>
      <c r="Q460" t="e">
        <f>MIN(100, MAX(0, (100*(INDEX(出力表!D:D,6))/(EXP(INDEX(係数表!B:B,6) + $C460) + (INDEX(出力表!D:D,6)))) + (乱数表!$R460*(Settings!B12/(((INDEX(出力表!D:D,6))+1)^INDEX(係数表!E:E,6)*INDEX(係数表!F:F,6))))))</f>
        <v>#VALUE!</v>
      </c>
      <c r="R460" t="e">
        <f>MIN(100, MAX(0, (INDEX(出力表!D:D,6))*P460/MAX(Q460, Settings!B3)))</f>
        <v>#VALUE!</v>
      </c>
      <c r="S460">
        <f>MIN(100, MAX(0, 100*BETAINV(乱数表!$G460, MAX(0.00000001, (1/(1+EXP(-(INDEX(係数表!G:G,7) + $B460))))*(EXP(INDEX(係数表!H:H,7) + INDEX(係数表!I:I,7)*LN(INDEX(出力表!C:C,7)+1)))), MAX(0.00000001, (1-(1/(1+EXP(-(INDEX(係数表!G:G,7) + $B460)))))*(EXP(INDEX(係数表!H:H,7) + INDEX(係数表!I:I,7)*LN(INDEX(出力表!C:C,7)+1)))))))</f>
        <v>78.724475174626264</v>
      </c>
      <c r="T460" t="e">
        <f>MIN(100, MAX(0, (100*(INDEX(出力表!D:D,7))/(EXP(INDEX(係数表!B:B,7) + $C460) + (INDEX(出力表!D:D,7)))) + (乱数表!$S460*(Settings!B12/(((INDEX(出力表!D:D,7))+1)^INDEX(係数表!E:E,7)*INDEX(係数表!F:F,7))))))</f>
        <v>#VALUE!</v>
      </c>
      <c r="U460" t="e">
        <f>MIN(100, MAX(0, (INDEX(出力表!D:D,7))*S460/MAX(T460, Settings!B3)))</f>
        <v>#VALUE!</v>
      </c>
      <c r="V460">
        <f>MIN(100, MAX(0, 100*BETAINV(乱数表!$H460, MAX(0.00000001, (1/(1+EXP(-(INDEX(係数表!G:G,8) + $B460))))*(EXP(INDEX(係数表!H:H,8) + INDEX(係数表!I:I,8)*LN(INDEX(出力表!C:C,8)+1)))), MAX(0.00000001, (1-(1/(1+EXP(-(INDEX(係数表!G:G,8) + $B460)))))*(EXP(INDEX(係数表!H:H,8) + INDEX(係数表!I:I,8)*LN(INDEX(出力表!C:C,8)+1)))))))</f>
        <v>99.650859405057801</v>
      </c>
      <c r="W460" t="e">
        <f>MIN(100, MAX(0, (100*(INDEX(出力表!D:D,8))/(EXP(INDEX(係数表!B:B,8) + $C460) + (INDEX(出力表!D:D,8)))) + (乱数表!$T460*(Settings!B12/(((INDEX(出力表!D:D,8))+1)^INDEX(係数表!E:E,8)*INDEX(係数表!F:F,8))))))</f>
        <v>#VALUE!</v>
      </c>
      <c r="X460" t="e">
        <f>MIN(100, MAX(0, (INDEX(出力表!D:D,8))*V460/MAX(W460, Settings!B3)))</f>
        <v>#VALUE!</v>
      </c>
      <c r="Y460">
        <f>MIN(100, MAX(0, 100*BETAINV(乱数表!$I460, MAX(0.00000001, (1/(1+EXP(-(INDEX(係数表!G:G,9) + $B460))))*(EXP(INDEX(係数表!H:H,9) + INDEX(係数表!I:I,9)*LN(INDEX(出力表!C:C,9)+1)))), MAX(0.00000001, (1-(1/(1+EXP(-(INDEX(係数表!G:G,9) + $B460)))))*(EXP(INDEX(係数表!H:H,9) + INDEX(係数表!I:I,9)*LN(INDEX(出力表!C:C,9)+1)))))))</f>
        <v>84.512129292336454</v>
      </c>
      <c r="Z460" t="e">
        <f>MIN(100, MAX(0, (100*(INDEX(出力表!D:D,9))/(EXP(INDEX(係数表!B:B,9) + $C460) + (INDEX(出力表!D:D,9)))) + (乱数表!$U460*(Settings!B12/(((INDEX(出力表!D:D,9))+1)^INDEX(係数表!E:E,9)*INDEX(係数表!F:F,9))))))</f>
        <v>#VALUE!</v>
      </c>
      <c r="AA460" t="e">
        <f>MIN(100, MAX(0, (INDEX(出力表!D:D,9))*Y460/MAX(Z460, Settings!B3)))</f>
        <v>#VALUE!</v>
      </c>
      <c r="AB460">
        <f>MIN(100, MAX(0, 100*BETAINV(乱数表!$J460, MAX(0.00000001, (1/(1+EXP(-(INDEX(係数表!G:G,10) + $B460))))*(EXP(INDEX(係数表!H:H,10) + INDEX(係数表!I:I,10)*LN(INDEX(出力表!C:C,10)+1)))), MAX(0.00000001, (1-(1/(1+EXP(-(INDEX(係数表!G:G,10) + $B460)))))*(EXP(INDEX(係数表!H:H,10) + INDEX(係数表!I:I,10)*LN(INDEX(出力表!C:C,10)+1)))))))</f>
        <v>82.307696390768598</v>
      </c>
      <c r="AC460" t="e">
        <f>MIN(100, MAX(0, (100*(INDEX(出力表!D:D,10))/(EXP(INDEX(係数表!B:B,10) + $C460) + (INDEX(出力表!D:D,10)))) + (乱数表!$V460*(Settings!B12/(((INDEX(出力表!D:D,10))+1)^INDEX(係数表!E:E,10)*INDEX(係数表!F:F,10))))))</f>
        <v>#VALUE!</v>
      </c>
      <c r="AD460" t="e">
        <f>MIN(100, MAX(0, (INDEX(出力表!D:D,10))*AB460/MAX(AC460, Settings!B3)))</f>
        <v>#VALUE!</v>
      </c>
      <c r="AE460">
        <f>MIN(100, MAX(0, 100*BETAINV(乱数表!$K460, MAX(0.00000001, (1/(1+EXP(-(INDEX(係数表!G:G,11) + $B460))))*(EXP(INDEX(係数表!H:H,11) + INDEX(係数表!I:I,11)*LN(INDEX(出力表!C:C,11)+1)))), MAX(0.00000001, (1-(1/(1+EXP(-(INDEX(係数表!G:G,11) + $B460)))))*(EXP(INDEX(係数表!H:H,11) + INDEX(係数表!I:I,11)*LN(INDEX(出力表!C:C,11)+1)))))))</f>
        <v>99.833121399572519</v>
      </c>
      <c r="AF460" t="e">
        <f>MIN(100, MAX(0, (100*(INDEX(出力表!D:D,11))/(EXP(INDEX(係数表!B:B,11) + $C460) + (INDEX(出力表!D:D,11)))) + (乱数表!$W460*(Settings!B12/(((INDEX(出力表!D:D,11))+1)^INDEX(係数表!E:E,11)*INDEX(係数表!F:F,11))))))</f>
        <v>#VALUE!</v>
      </c>
      <c r="AG460" t="e">
        <f>MIN(100, MAX(0, (INDEX(出力表!D:D,11))*AE460/MAX(AF460, Settings!B3)))</f>
        <v>#VALUE!</v>
      </c>
      <c r="AH460">
        <f>MIN(100, MAX(0, 100*BETAINV(乱数表!$L460, MAX(0.00000001, (1/(1+EXP(-(INDEX(係数表!G:G,12) + $B460))))*(EXP(INDEX(係数表!H:H,12) + INDEX(係数表!I:I,12)*LN(INDEX(出力表!C:C,12)+1)))), MAX(0.00000001, (1-(1/(1+EXP(-(INDEX(係数表!G:G,12) + $B460)))))*(EXP(INDEX(係数表!H:H,12) + INDEX(係数表!I:I,12)*LN(INDEX(出力表!C:C,12)+1)))))))</f>
        <v>97.961756042492581</v>
      </c>
      <c r="AI460" t="e">
        <f>MIN(100, MAX(0, (100*(INDEX(出力表!D:D,12))/(EXP(INDEX(係数表!B:B,12) + $C460) + (INDEX(出力表!D:D,12)))) + (乱数表!$X460*(Settings!B12/(((INDEX(出力表!D:D,12))+1)^INDEX(係数表!E:E,12)*INDEX(係数表!F:F,12))))))</f>
        <v>#VALUE!</v>
      </c>
      <c r="AJ460" t="e">
        <f>MIN(100, MAX(0, (INDEX(出力表!D:D,12))*AH460/MAX(AI460, Settings!B3)))</f>
        <v>#VALUE!</v>
      </c>
      <c r="AK460">
        <f>MIN(100, MAX(0, 100*BETAINV(乱数表!$M460, MAX(0.00000001, (1/(1+EXP(-(INDEX(係数表!G:G,13) + $B460))))*(EXP(INDEX(係数表!H:H,13) + INDEX(係数表!I:I,13)*LN(INDEX(出力表!C:C,13)+1)))), MAX(0.00000001, (1-(1/(1+EXP(-(INDEX(係数表!G:G,13) + $B460)))))*(EXP(INDEX(係数表!H:H,13) + INDEX(係数表!I:I,13)*LN(INDEX(出力表!C:C,13)+1)))))))</f>
        <v>99.994211602302556</v>
      </c>
      <c r="AL460" t="e">
        <f>MIN(100, MAX(0, (100*(INDEX(出力表!D:D,13))/(EXP(INDEX(係数表!B:B,13) + $C460) + (INDEX(出力表!D:D,13)))) + (乱数表!$Y460*(Settings!B12/(((INDEX(出力表!D:D,13))+1)^INDEX(係数表!E:E,13)*INDEX(係数表!F:F,13))))))</f>
        <v>#VALUE!</v>
      </c>
      <c r="AM460" t="e">
        <f>MIN(100, MAX(0, (INDEX(出力表!D:D,13))*AK460/MAX(AL460, Settings!B3)))</f>
        <v>#VALUE!</v>
      </c>
      <c r="AN460">
        <f>IF(ISNUMBER(F460), INDEX(出力表!B:B,2)*F460, 0)+IF(ISNUMBER(I460), INDEX(出力表!B:B,3)*I460, 0)+IF(ISNUMBER(L460), INDEX(出力表!B:B,4)*L460, 0)+IF(ISNUMBER(O460), INDEX(出力表!B:B,5)*O460, 0)+IF(ISNUMBER(R460), INDEX(出力表!B:B,6)*R460, 0)+IF(ISNUMBER(U460), INDEX(出力表!B:B,7)*U460, 0)+IF(ISNUMBER(X460), INDEX(出力表!B:B,8)*X460, 0)+IF(ISNUMBER(AA460), INDEX(出力表!B:B,9)*AA460, 0)+IF(ISNUMBER(AD460), INDEX(出力表!B:B,10)*AD460, 0)+IF(ISNUMBER(AG460), INDEX(出力表!B:B,11)*AG460, 0)+IF(ISNUMBER(AJ460), INDEX(出力表!B:B,12)*AJ460, 0)+IF(ISNUMBER(AM460), INDEX(出力表!B:B,13)*AM460, 0)</f>
        <v>0</v>
      </c>
      <c r="AO460">
        <f>IF(ISNUMBER(F460), INDEX(出力表!B:B,2), 0)+IF(ISNUMBER(I460), INDEX(出力表!B:B,3), 0)+IF(ISNUMBER(L460), INDEX(出力表!B:B,4), 0)+IF(ISNUMBER(O460), INDEX(出力表!B:B,5), 0)+IF(ISNUMBER(R460), INDEX(出力表!B:B,6), 0)+IF(ISNUMBER(U460), INDEX(出力表!B:B,7), 0)+IF(ISNUMBER(X460), INDEX(出力表!B:B,8), 0)+IF(ISNUMBER(AA460), INDEX(出力表!B:B,9), 0)+IF(ISNUMBER(AD460), INDEX(出力表!B:B,10), 0)+IF(ISNUMBER(AG460), INDEX(出力表!B:B,11), 0)+IF(ISNUMBER(AJ460), INDEX(出力表!B:B,12), 0)+IF(ISNUMBER(AM460), INDEX(出力表!B:B,13), 0)</f>
        <v>0</v>
      </c>
      <c r="AP460" t="str">
        <f t="shared" si="7"/>
        <v/>
      </c>
    </row>
    <row r="461" spans="1:42" x14ac:dyDescent="0.2">
      <c r="A461">
        <v>460</v>
      </c>
      <c r="B461">
        <f>IF(UPPER(Settings!B4)="TRUE", 乱数表!$Z461*Settings!B10, 0)</f>
        <v>0.54000872702684366</v>
      </c>
      <c r="C461">
        <f>IF(UPPER(Settings!B4)="TRUE", 乱数表!$AA461*Settings!B11, 0)</f>
        <v>-0.11388317357842427</v>
      </c>
      <c r="D461">
        <f>MIN(100, MAX(0, 100*BETAINV(乱数表!$B461, MAX(0.00000001, (1/(1+EXP(-(INDEX(係数表!G:G,2) + $B461))))*(EXP(INDEX(係数表!H:H,2) + INDEX(係数表!I:I,2)*LN(INDEX(出力表!C:C,2)+1)))), MAX(0.00000001, (1-(1/(1+EXP(-(INDEX(係数表!G:G,2) + $B461)))))*(EXP(INDEX(係数表!H:H,2) + INDEX(係数表!I:I,2)*LN(INDEX(出力表!C:C,2)+1)))))))</f>
        <v>84.624503438490692</v>
      </c>
      <c r="E461" t="e">
        <f>MIN(100, MAX(0, (100*(INDEX(出力表!D:D,2))/(EXP(INDEX(係数表!B:B,2) + $C461) + (INDEX(出力表!D:D,2)))) + (乱数表!$N461*(Settings!B12/(((INDEX(出力表!D:D,2))+1)^INDEX(係数表!E:E,2)*INDEX(係数表!F:F,2))))))</f>
        <v>#VALUE!</v>
      </c>
      <c r="F461" t="e">
        <f>MIN(100, MAX(0, (INDEX(出力表!D:D,2))*D461/MAX(E461, Settings!B3)))</f>
        <v>#VALUE!</v>
      </c>
      <c r="G461">
        <f>MIN(100, MAX(0, 100*BETAINV(乱数表!$C461, MAX(0.00000001, (1/(1+EXP(-(INDEX(係数表!G:G,3) + $B461))))*(EXP(INDEX(係数表!H:H,3) + INDEX(係数表!I:I,3)*LN(INDEX(出力表!C:C,3)+1)))), MAX(0.00000001, (1-(1/(1+EXP(-(INDEX(係数表!G:G,3) + $B461)))))*(EXP(INDEX(係数表!H:H,3) + INDEX(係数表!I:I,3)*LN(INDEX(出力表!C:C,3)+1)))))))</f>
        <v>78.357475625425494</v>
      </c>
      <c r="H461" t="e">
        <f>MIN(100, MAX(0, (100*(INDEX(出力表!D:D,3))/(EXP(INDEX(係数表!B:B,3) + $C461) + (INDEX(出力表!D:D,3)))) + (乱数表!$O461*(Settings!B12/(((INDEX(出力表!D:D,3))+1)^INDEX(係数表!E:E,3)*INDEX(係数表!F:F,3))))))</f>
        <v>#VALUE!</v>
      </c>
      <c r="I461" t="e">
        <f>MIN(100, MAX(0, (INDEX(出力表!D:D,3))*G461/MAX(H461, Settings!B3)))</f>
        <v>#VALUE!</v>
      </c>
      <c r="J461">
        <f>MIN(100, MAX(0, 100*BETAINV(乱数表!$D461, MAX(0.00000001, (1/(1+EXP(-(INDEX(係数表!G:G,4) + $B461))))*(EXP(INDEX(係数表!H:H,4) + INDEX(係数表!I:I,4)*LN(INDEX(出力表!C:C,4)+1)))), MAX(0.00000001, (1-(1/(1+EXP(-(INDEX(係数表!G:G,4) + $B461)))))*(EXP(INDEX(係数表!H:H,4) + INDEX(係数表!I:I,4)*LN(INDEX(出力表!C:C,4)+1)))))))</f>
        <v>96.06198465748524</v>
      </c>
      <c r="K461" t="e">
        <f>MIN(100, MAX(0, (100*(INDEX(出力表!D:D,4))/(EXP(INDEX(係数表!B:B,4) + $C461) + (INDEX(出力表!D:D,4)))) + (乱数表!$P461*(Settings!B12/(((INDEX(出力表!D:D,4))+1)^INDEX(係数表!E:E,4)*INDEX(係数表!F:F,4))))))</f>
        <v>#VALUE!</v>
      </c>
      <c r="L461" t="e">
        <f>MIN(100, MAX(0, (INDEX(出力表!D:D,4))*J461/MAX(K461, Settings!B3)))</f>
        <v>#VALUE!</v>
      </c>
      <c r="M461">
        <f>MIN(100, MAX(0, 100*BETAINV(乱数表!$E461, MAX(0.00000001, (1/(1+EXP(-(INDEX(係数表!G:G,5) + $B461))))*(EXP(INDEX(係数表!H:H,5) + INDEX(係数表!I:I,5)*LN(INDEX(出力表!C:C,5)+1)))), MAX(0.00000001, (1-(1/(1+EXP(-(INDEX(係数表!G:G,5) + $B461)))))*(EXP(INDEX(係数表!H:H,5) + INDEX(係数表!I:I,5)*LN(INDEX(出力表!C:C,5)+1)))))))</f>
        <v>84.252161111246252</v>
      </c>
      <c r="N461" t="e">
        <f>MIN(100, MAX(0, (100*(INDEX(出力表!D:D,5))/(EXP(INDEX(係数表!B:B,5) + $C461) + (INDEX(出力表!D:D,5)))) + (乱数表!$Q461*(Settings!B12/(((INDEX(出力表!D:D,5))+1)^INDEX(係数表!E:E,5)*INDEX(係数表!F:F,5))))))</f>
        <v>#VALUE!</v>
      </c>
      <c r="O461" t="e">
        <f>MIN(100, MAX(0, (INDEX(出力表!D:D,5))*M461/MAX(N461, Settings!B3)))</f>
        <v>#VALUE!</v>
      </c>
      <c r="P461">
        <f>MIN(100, MAX(0, 100*BETAINV(乱数表!$F461, MAX(0.00000001, (1/(1+EXP(-(INDEX(係数表!G:G,6) + $B461))))*(EXP(INDEX(係数表!H:H,6) + INDEX(係数表!I:I,6)*LN(INDEX(出力表!C:C,6)+1)))), MAX(0.00000001, (1-(1/(1+EXP(-(INDEX(係数表!G:G,6) + $B461)))))*(EXP(INDEX(係数表!H:H,6) + INDEX(係数表!I:I,6)*LN(INDEX(出力表!C:C,6)+1)))))))</f>
        <v>58.118313771485944</v>
      </c>
      <c r="Q461" t="e">
        <f>MIN(100, MAX(0, (100*(INDEX(出力表!D:D,6))/(EXP(INDEX(係数表!B:B,6) + $C461) + (INDEX(出力表!D:D,6)))) + (乱数表!$R461*(Settings!B12/(((INDEX(出力表!D:D,6))+1)^INDEX(係数表!E:E,6)*INDEX(係数表!F:F,6))))))</f>
        <v>#VALUE!</v>
      </c>
      <c r="R461" t="e">
        <f>MIN(100, MAX(0, (INDEX(出力表!D:D,6))*P461/MAX(Q461, Settings!B3)))</f>
        <v>#VALUE!</v>
      </c>
      <c r="S461">
        <f>MIN(100, MAX(0, 100*BETAINV(乱数表!$G461, MAX(0.00000001, (1/(1+EXP(-(INDEX(係数表!G:G,7) + $B461))))*(EXP(INDEX(係数表!H:H,7) + INDEX(係数表!I:I,7)*LN(INDEX(出力表!C:C,7)+1)))), MAX(0.00000001, (1-(1/(1+EXP(-(INDEX(係数表!G:G,7) + $B461)))))*(EXP(INDEX(係数表!H:H,7) + INDEX(係数表!I:I,7)*LN(INDEX(出力表!C:C,7)+1)))))))</f>
        <v>97.940138974235765</v>
      </c>
      <c r="T461" t="e">
        <f>MIN(100, MAX(0, (100*(INDEX(出力表!D:D,7))/(EXP(INDEX(係数表!B:B,7) + $C461) + (INDEX(出力表!D:D,7)))) + (乱数表!$S461*(Settings!B12/(((INDEX(出力表!D:D,7))+1)^INDEX(係数表!E:E,7)*INDEX(係数表!F:F,7))))))</f>
        <v>#VALUE!</v>
      </c>
      <c r="U461" t="e">
        <f>MIN(100, MAX(0, (INDEX(出力表!D:D,7))*S461/MAX(T461, Settings!B3)))</f>
        <v>#VALUE!</v>
      </c>
      <c r="V461">
        <f>MIN(100, MAX(0, 100*BETAINV(乱数表!$H461, MAX(0.00000001, (1/(1+EXP(-(INDEX(係数表!G:G,8) + $B461))))*(EXP(INDEX(係数表!H:H,8) + INDEX(係数表!I:I,8)*LN(INDEX(出力表!C:C,8)+1)))), MAX(0.00000001, (1-(1/(1+EXP(-(INDEX(係数表!G:G,8) + $B461)))))*(EXP(INDEX(係数表!H:H,8) + INDEX(係数表!I:I,8)*LN(INDEX(出力表!C:C,8)+1)))))))</f>
        <v>97.434892517822092</v>
      </c>
      <c r="W461" t="e">
        <f>MIN(100, MAX(0, (100*(INDEX(出力表!D:D,8))/(EXP(INDEX(係数表!B:B,8) + $C461) + (INDEX(出力表!D:D,8)))) + (乱数表!$T461*(Settings!B12/(((INDEX(出力表!D:D,8))+1)^INDEX(係数表!E:E,8)*INDEX(係数表!F:F,8))))))</f>
        <v>#VALUE!</v>
      </c>
      <c r="X461" t="e">
        <f>MIN(100, MAX(0, (INDEX(出力表!D:D,8))*V461/MAX(W461, Settings!B3)))</f>
        <v>#VALUE!</v>
      </c>
      <c r="Y461">
        <f>MIN(100, MAX(0, 100*BETAINV(乱数表!$I461, MAX(0.00000001, (1/(1+EXP(-(INDEX(係数表!G:G,9) + $B461))))*(EXP(INDEX(係数表!H:H,9) + INDEX(係数表!I:I,9)*LN(INDEX(出力表!C:C,9)+1)))), MAX(0.00000001, (1-(1/(1+EXP(-(INDEX(係数表!G:G,9) + $B461)))))*(EXP(INDEX(係数表!H:H,9) + INDEX(係数表!I:I,9)*LN(INDEX(出力表!C:C,9)+1)))))))</f>
        <v>99.99859984645029</v>
      </c>
      <c r="Z461" t="e">
        <f>MIN(100, MAX(0, (100*(INDEX(出力表!D:D,9))/(EXP(INDEX(係数表!B:B,9) + $C461) + (INDEX(出力表!D:D,9)))) + (乱数表!$U461*(Settings!B12/(((INDEX(出力表!D:D,9))+1)^INDEX(係数表!E:E,9)*INDEX(係数表!F:F,9))))))</f>
        <v>#VALUE!</v>
      </c>
      <c r="AA461" t="e">
        <f>MIN(100, MAX(0, (INDEX(出力表!D:D,9))*Y461/MAX(Z461, Settings!B3)))</f>
        <v>#VALUE!</v>
      </c>
      <c r="AB461">
        <f>MIN(100, MAX(0, 100*BETAINV(乱数表!$J461, MAX(0.00000001, (1/(1+EXP(-(INDEX(係数表!G:G,10) + $B461))))*(EXP(INDEX(係数表!H:H,10) + INDEX(係数表!I:I,10)*LN(INDEX(出力表!C:C,10)+1)))), MAX(0.00000001, (1-(1/(1+EXP(-(INDEX(係数表!G:G,10) + $B461)))))*(EXP(INDEX(係数表!H:H,10) + INDEX(係数表!I:I,10)*LN(INDEX(出力表!C:C,10)+1)))))))</f>
        <v>98.116706702946914</v>
      </c>
      <c r="AC461" t="e">
        <f>MIN(100, MAX(0, (100*(INDEX(出力表!D:D,10))/(EXP(INDEX(係数表!B:B,10) + $C461) + (INDEX(出力表!D:D,10)))) + (乱数表!$V461*(Settings!B12/(((INDEX(出力表!D:D,10))+1)^INDEX(係数表!E:E,10)*INDEX(係数表!F:F,10))))))</f>
        <v>#VALUE!</v>
      </c>
      <c r="AD461" t="e">
        <f>MIN(100, MAX(0, (INDEX(出力表!D:D,10))*AB461/MAX(AC461, Settings!B3)))</f>
        <v>#VALUE!</v>
      </c>
      <c r="AE461">
        <f>MIN(100, MAX(0, 100*BETAINV(乱数表!$K461, MAX(0.00000001, (1/(1+EXP(-(INDEX(係数表!G:G,11) + $B461))))*(EXP(INDEX(係数表!H:H,11) + INDEX(係数表!I:I,11)*LN(INDEX(出力表!C:C,11)+1)))), MAX(0.00000001, (1-(1/(1+EXP(-(INDEX(係数表!G:G,11) + $B461)))))*(EXP(INDEX(係数表!H:H,11) + INDEX(係数表!I:I,11)*LN(INDEX(出力表!C:C,11)+1)))))))</f>
        <v>99.320270891113012</v>
      </c>
      <c r="AF461" t="e">
        <f>MIN(100, MAX(0, (100*(INDEX(出力表!D:D,11))/(EXP(INDEX(係数表!B:B,11) + $C461) + (INDEX(出力表!D:D,11)))) + (乱数表!$W461*(Settings!B12/(((INDEX(出力表!D:D,11))+1)^INDEX(係数表!E:E,11)*INDEX(係数表!F:F,11))))))</f>
        <v>#VALUE!</v>
      </c>
      <c r="AG461" t="e">
        <f>MIN(100, MAX(0, (INDEX(出力表!D:D,11))*AE461/MAX(AF461, Settings!B3)))</f>
        <v>#VALUE!</v>
      </c>
      <c r="AH461">
        <f>MIN(100, MAX(0, 100*BETAINV(乱数表!$L461, MAX(0.00000001, (1/(1+EXP(-(INDEX(係数表!G:G,12) + $B461))))*(EXP(INDEX(係数表!H:H,12) + INDEX(係数表!I:I,12)*LN(INDEX(出力表!C:C,12)+1)))), MAX(0.00000001, (1-(1/(1+EXP(-(INDEX(係数表!G:G,12) + $B461)))))*(EXP(INDEX(係数表!H:H,12) + INDEX(係数表!I:I,12)*LN(INDEX(出力表!C:C,12)+1)))))))</f>
        <v>99.907198578454128</v>
      </c>
      <c r="AI461" t="e">
        <f>MIN(100, MAX(0, (100*(INDEX(出力表!D:D,12))/(EXP(INDEX(係数表!B:B,12) + $C461) + (INDEX(出力表!D:D,12)))) + (乱数表!$X461*(Settings!B12/(((INDEX(出力表!D:D,12))+1)^INDEX(係数表!E:E,12)*INDEX(係数表!F:F,12))))))</f>
        <v>#VALUE!</v>
      </c>
      <c r="AJ461" t="e">
        <f>MIN(100, MAX(0, (INDEX(出力表!D:D,12))*AH461/MAX(AI461, Settings!B3)))</f>
        <v>#VALUE!</v>
      </c>
      <c r="AK461">
        <f>MIN(100, MAX(0, 100*BETAINV(乱数表!$M461, MAX(0.00000001, (1/(1+EXP(-(INDEX(係数表!G:G,13) + $B461))))*(EXP(INDEX(係数表!H:H,13) + INDEX(係数表!I:I,13)*LN(INDEX(出力表!C:C,13)+1)))), MAX(0.00000001, (1-(1/(1+EXP(-(INDEX(係数表!G:G,13) + $B461)))))*(EXP(INDEX(係数表!H:H,13) + INDEX(係数表!I:I,13)*LN(INDEX(出力表!C:C,13)+1)))))))</f>
        <v>99.961525451636106</v>
      </c>
      <c r="AL461" t="e">
        <f>MIN(100, MAX(0, (100*(INDEX(出力表!D:D,13))/(EXP(INDEX(係数表!B:B,13) + $C461) + (INDEX(出力表!D:D,13)))) + (乱数表!$Y461*(Settings!B12/(((INDEX(出力表!D:D,13))+1)^INDEX(係数表!E:E,13)*INDEX(係数表!F:F,13))))))</f>
        <v>#VALUE!</v>
      </c>
      <c r="AM461" t="e">
        <f>MIN(100, MAX(0, (INDEX(出力表!D:D,13))*AK461/MAX(AL461, Settings!B3)))</f>
        <v>#VALUE!</v>
      </c>
      <c r="AN461">
        <f>IF(ISNUMBER(F461), INDEX(出力表!B:B,2)*F461, 0)+IF(ISNUMBER(I461), INDEX(出力表!B:B,3)*I461, 0)+IF(ISNUMBER(L461), INDEX(出力表!B:B,4)*L461, 0)+IF(ISNUMBER(O461), INDEX(出力表!B:B,5)*O461, 0)+IF(ISNUMBER(R461), INDEX(出力表!B:B,6)*R461, 0)+IF(ISNUMBER(U461), INDEX(出力表!B:B,7)*U461, 0)+IF(ISNUMBER(X461), INDEX(出力表!B:B,8)*X461, 0)+IF(ISNUMBER(AA461), INDEX(出力表!B:B,9)*AA461, 0)+IF(ISNUMBER(AD461), INDEX(出力表!B:B,10)*AD461, 0)+IF(ISNUMBER(AG461), INDEX(出力表!B:B,11)*AG461, 0)+IF(ISNUMBER(AJ461), INDEX(出力表!B:B,12)*AJ461, 0)+IF(ISNUMBER(AM461), INDEX(出力表!B:B,13)*AM461, 0)</f>
        <v>0</v>
      </c>
      <c r="AO461">
        <f>IF(ISNUMBER(F461), INDEX(出力表!B:B,2), 0)+IF(ISNUMBER(I461), INDEX(出力表!B:B,3), 0)+IF(ISNUMBER(L461), INDEX(出力表!B:B,4), 0)+IF(ISNUMBER(O461), INDEX(出力表!B:B,5), 0)+IF(ISNUMBER(R461), INDEX(出力表!B:B,6), 0)+IF(ISNUMBER(U461), INDEX(出力表!B:B,7), 0)+IF(ISNUMBER(X461), INDEX(出力表!B:B,8), 0)+IF(ISNUMBER(AA461), INDEX(出力表!B:B,9), 0)+IF(ISNUMBER(AD461), INDEX(出力表!B:B,10), 0)+IF(ISNUMBER(AG461), INDEX(出力表!B:B,11), 0)+IF(ISNUMBER(AJ461), INDEX(出力表!B:B,12), 0)+IF(ISNUMBER(AM461), INDEX(出力表!B:B,13), 0)</f>
        <v>0</v>
      </c>
      <c r="AP461" t="str">
        <f t="shared" si="7"/>
        <v/>
      </c>
    </row>
    <row r="462" spans="1:42" x14ac:dyDescent="0.2">
      <c r="A462">
        <v>461</v>
      </c>
      <c r="B462">
        <f>IF(UPPER(Settings!B4)="TRUE", 乱数表!$Z462*Settings!B10, 0)</f>
        <v>0.35121435271280904</v>
      </c>
      <c r="C462">
        <f>IF(UPPER(Settings!B4)="TRUE", 乱数表!$AA462*Settings!B11, 0)</f>
        <v>0.12746003605284531</v>
      </c>
      <c r="D462">
        <f>MIN(100, MAX(0, 100*BETAINV(乱数表!$B462, MAX(0.00000001, (1/(1+EXP(-(INDEX(係数表!G:G,2) + $B462))))*(EXP(INDEX(係数表!H:H,2) + INDEX(係数表!I:I,2)*LN(INDEX(出力表!C:C,2)+1)))), MAX(0.00000001, (1-(1/(1+EXP(-(INDEX(係数表!G:G,2) + $B462)))))*(EXP(INDEX(係数表!H:H,2) + INDEX(係数表!I:I,2)*LN(INDEX(出力表!C:C,2)+1)))))))</f>
        <v>99.999833527794863</v>
      </c>
      <c r="E462" t="e">
        <f>MIN(100, MAX(0, (100*(INDEX(出力表!D:D,2))/(EXP(INDEX(係数表!B:B,2) + $C462) + (INDEX(出力表!D:D,2)))) + (乱数表!$N462*(Settings!B12/(((INDEX(出力表!D:D,2))+1)^INDEX(係数表!E:E,2)*INDEX(係数表!F:F,2))))))</f>
        <v>#VALUE!</v>
      </c>
      <c r="F462" t="e">
        <f>MIN(100, MAX(0, (INDEX(出力表!D:D,2))*D462/MAX(E462, Settings!B3)))</f>
        <v>#VALUE!</v>
      </c>
      <c r="G462">
        <f>MIN(100, MAX(0, 100*BETAINV(乱数表!$C462, MAX(0.00000001, (1/(1+EXP(-(INDEX(係数表!G:G,3) + $B462))))*(EXP(INDEX(係数表!H:H,3) + INDEX(係数表!I:I,3)*LN(INDEX(出力表!C:C,3)+1)))), MAX(0.00000001, (1-(1/(1+EXP(-(INDEX(係数表!G:G,3) + $B462)))))*(EXP(INDEX(係数表!H:H,3) + INDEX(係数表!I:I,3)*LN(INDEX(出力表!C:C,3)+1)))))))</f>
        <v>99.984853202653426</v>
      </c>
      <c r="H462" t="e">
        <f>MIN(100, MAX(0, (100*(INDEX(出力表!D:D,3))/(EXP(INDEX(係数表!B:B,3) + $C462) + (INDEX(出力表!D:D,3)))) + (乱数表!$O462*(Settings!B12/(((INDEX(出力表!D:D,3))+1)^INDEX(係数表!E:E,3)*INDEX(係数表!F:F,3))))))</f>
        <v>#VALUE!</v>
      </c>
      <c r="I462" t="e">
        <f>MIN(100, MAX(0, (INDEX(出力表!D:D,3))*G462/MAX(H462, Settings!B3)))</f>
        <v>#VALUE!</v>
      </c>
      <c r="J462">
        <f>MIN(100, MAX(0, 100*BETAINV(乱数表!$D462, MAX(0.00000001, (1/(1+EXP(-(INDEX(係数表!G:G,4) + $B462))))*(EXP(INDEX(係数表!H:H,4) + INDEX(係数表!I:I,4)*LN(INDEX(出力表!C:C,4)+1)))), MAX(0.00000001, (1-(1/(1+EXP(-(INDEX(係数表!G:G,4) + $B462)))))*(EXP(INDEX(係数表!H:H,4) + INDEX(係数表!I:I,4)*LN(INDEX(出力表!C:C,4)+1)))))))</f>
        <v>83.112507657719718</v>
      </c>
      <c r="K462" t="e">
        <f>MIN(100, MAX(0, (100*(INDEX(出力表!D:D,4))/(EXP(INDEX(係数表!B:B,4) + $C462) + (INDEX(出力表!D:D,4)))) + (乱数表!$P462*(Settings!B12/(((INDEX(出力表!D:D,4))+1)^INDEX(係数表!E:E,4)*INDEX(係数表!F:F,4))))))</f>
        <v>#VALUE!</v>
      </c>
      <c r="L462" t="e">
        <f>MIN(100, MAX(0, (INDEX(出力表!D:D,4))*J462/MAX(K462, Settings!B3)))</f>
        <v>#VALUE!</v>
      </c>
      <c r="M462">
        <f>MIN(100, MAX(0, 100*BETAINV(乱数表!$E462, MAX(0.00000001, (1/(1+EXP(-(INDEX(係数表!G:G,5) + $B462))))*(EXP(INDEX(係数表!H:H,5) + INDEX(係数表!I:I,5)*LN(INDEX(出力表!C:C,5)+1)))), MAX(0.00000001, (1-(1/(1+EXP(-(INDEX(係数表!G:G,5) + $B462)))))*(EXP(INDEX(係数表!H:H,5) + INDEX(係数表!I:I,5)*LN(INDEX(出力表!C:C,5)+1)))))))</f>
        <v>99.983698081042149</v>
      </c>
      <c r="N462" t="e">
        <f>MIN(100, MAX(0, (100*(INDEX(出力表!D:D,5))/(EXP(INDEX(係数表!B:B,5) + $C462) + (INDEX(出力表!D:D,5)))) + (乱数表!$Q462*(Settings!B12/(((INDEX(出力表!D:D,5))+1)^INDEX(係数表!E:E,5)*INDEX(係数表!F:F,5))))))</f>
        <v>#VALUE!</v>
      </c>
      <c r="O462" t="e">
        <f>MIN(100, MAX(0, (INDEX(出力表!D:D,5))*M462/MAX(N462, Settings!B3)))</f>
        <v>#VALUE!</v>
      </c>
      <c r="P462">
        <f>MIN(100, MAX(0, 100*BETAINV(乱数表!$F462, MAX(0.00000001, (1/(1+EXP(-(INDEX(係数表!G:G,6) + $B462))))*(EXP(INDEX(係数表!H:H,6) + INDEX(係数表!I:I,6)*LN(INDEX(出力表!C:C,6)+1)))), MAX(0.00000001, (1-(1/(1+EXP(-(INDEX(係数表!G:G,6) + $B462)))))*(EXP(INDEX(係数表!H:H,6) + INDEX(係数表!I:I,6)*LN(INDEX(出力表!C:C,6)+1)))))))</f>
        <v>79.765070739833604</v>
      </c>
      <c r="Q462" t="e">
        <f>MIN(100, MAX(0, (100*(INDEX(出力表!D:D,6))/(EXP(INDEX(係数表!B:B,6) + $C462) + (INDEX(出力表!D:D,6)))) + (乱数表!$R462*(Settings!B12/(((INDEX(出力表!D:D,6))+1)^INDEX(係数表!E:E,6)*INDEX(係数表!F:F,6))))))</f>
        <v>#VALUE!</v>
      </c>
      <c r="R462" t="e">
        <f>MIN(100, MAX(0, (INDEX(出力表!D:D,6))*P462/MAX(Q462, Settings!B3)))</f>
        <v>#VALUE!</v>
      </c>
      <c r="S462">
        <f>MIN(100, MAX(0, 100*BETAINV(乱数表!$G462, MAX(0.00000001, (1/(1+EXP(-(INDEX(係数表!G:G,7) + $B462))))*(EXP(INDEX(係数表!H:H,7) + INDEX(係数表!I:I,7)*LN(INDEX(出力表!C:C,7)+1)))), MAX(0.00000001, (1-(1/(1+EXP(-(INDEX(係数表!G:G,7) + $B462)))))*(EXP(INDEX(係数表!H:H,7) + INDEX(係数表!I:I,7)*LN(INDEX(出力表!C:C,7)+1)))))))</f>
        <v>99.991729559987235</v>
      </c>
      <c r="T462" t="e">
        <f>MIN(100, MAX(0, (100*(INDEX(出力表!D:D,7))/(EXP(INDEX(係数表!B:B,7) + $C462) + (INDEX(出力表!D:D,7)))) + (乱数表!$S462*(Settings!B12/(((INDEX(出力表!D:D,7))+1)^INDEX(係数表!E:E,7)*INDEX(係数表!F:F,7))))))</f>
        <v>#VALUE!</v>
      </c>
      <c r="U462" t="e">
        <f>MIN(100, MAX(0, (INDEX(出力表!D:D,7))*S462/MAX(T462, Settings!B3)))</f>
        <v>#VALUE!</v>
      </c>
      <c r="V462">
        <f>MIN(100, MAX(0, 100*BETAINV(乱数表!$H462, MAX(0.00000001, (1/(1+EXP(-(INDEX(係数表!G:G,8) + $B462))))*(EXP(INDEX(係数表!H:H,8) + INDEX(係数表!I:I,8)*LN(INDEX(出力表!C:C,8)+1)))), MAX(0.00000001, (1-(1/(1+EXP(-(INDEX(係数表!G:G,8) + $B462)))))*(EXP(INDEX(係数表!H:H,8) + INDEX(係数表!I:I,8)*LN(INDEX(出力表!C:C,8)+1)))))))</f>
        <v>95.618091019136202</v>
      </c>
      <c r="W462" t="e">
        <f>MIN(100, MAX(0, (100*(INDEX(出力表!D:D,8))/(EXP(INDEX(係数表!B:B,8) + $C462) + (INDEX(出力表!D:D,8)))) + (乱数表!$T462*(Settings!B12/(((INDEX(出力表!D:D,8))+1)^INDEX(係数表!E:E,8)*INDEX(係数表!F:F,8))))))</f>
        <v>#VALUE!</v>
      </c>
      <c r="X462" t="e">
        <f>MIN(100, MAX(0, (INDEX(出力表!D:D,8))*V462/MAX(W462, Settings!B3)))</f>
        <v>#VALUE!</v>
      </c>
      <c r="Y462">
        <f>MIN(100, MAX(0, 100*BETAINV(乱数表!$I462, MAX(0.00000001, (1/(1+EXP(-(INDEX(係数表!G:G,9) + $B462))))*(EXP(INDEX(係数表!H:H,9) + INDEX(係数表!I:I,9)*LN(INDEX(出力表!C:C,9)+1)))), MAX(0.00000001, (1-(1/(1+EXP(-(INDEX(係数表!G:G,9) + $B462)))))*(EXP(INDEX(係数表!H:H,9) + INDEX(係数表!I:I,9)*LN(INDEX(出力表!C:C,9)+1)))))))</f>
        <v>64.648844437845625</v>
      </c>
      <c r="Z462" t="e">
        <f>MIN(100, MAX(0, (100*(INDEX(出力表!D:D,9))/(EXP(INDEX(係数表!B:B,9) + $C462) + (INDEX(出力表!D:D,9)))) + (乱数表!$U462*(Settings!B12/(((INDEX(出力表!D:D,9))+1)^INDEX(係数表!E:E,9)*INDEX(係数表!F:F,9))))))</f>
        <v>#VALUE!</v>
      </c>
      <c r="AA462" t="e">
        <f>MIN(100, MAX(0, (INDEX(出力表!D:D,9))*Y462/MAX(Z462, Settings!B3)))</f>
        <v>#VALUE!</v>
      </c>
      <c r="AB462">
        <f>MIN(100, MAX(0, 100*BETAINV(乱数表!$J462, MAX(0.00000001, (1/(1+EXP(-(INDEX(係数表!G:G,10) + $B462))))*(EXP(INDEX(係数表!H:H,10) + INDEX(係数表!I:I,10)*LN(INDEX(出力表!C:C,10)+1)))), MAX(0.00000001, (1-(1/(1+EXP(-(INDEX(係数表!G:G,10) + $B462)))))*(EXP(INDEX(係数表!H:H,10) + INDEX(係数表!I:I,10)*LN(INDEX(出力表!C:C,10)+1)))))))</f>
        <v>96.254991918072079</v>
      </c>
      <c r="AC462" t="e">
        <f>MIN(100, MAX(0, (100*(INDEX(出力表!D:D,10))/(EXP(INDEX(係数表!B:B,10) + $C462) + (INDEX(出力表!D:D,10)))) + (乱数表!$V462*(Settings!B12/(((INDEX(出力表!D:D,10))+1)^INDEX(係数表!E:E,10)*INDEX(係数表!F:F,10))))))</f>
        <v>#VALUE!</v>
      </c>
      <c r="AD462" t="e">
        <f>MIN(100, MAX(0, (INDEX(出力表!D:D,10))*AB462/MAX(AC462, Settings!B3)))</f>
        <v>#VALUE!</v>
      </c>
      <c r="AE462">
        <f>MIN(100, MAX(0, 100*BETAINV(乱数表!$K462, MAX(0.00000001, (1/(1+EXP(-(INDEX(係数表!G:G,11) + $B462))))*(EXP(INDEX(係数表!H:H,11) + INDEX(係数表!I:I,11)*LN(INDEX(出力表!C:C,11)+1)))), MAX(0.00000001, (1-(1/(1+EXP(-(INDEX(係数表!G:G,11) + $B462)))))*(EXP(INDEX(係数表!H:H,11) + INDEX(係数表!I:I,11)*LN(INDEX(出力表!C:C,11)+1)))))))</f>
        <v>91.173822076282235</v>
      </c>
      <c r="AF462" t="e">
        <f>MIN(100, MAX(0, (100*(INDEX(出力表!D:D,11))/(EXP(INDEX(係数表!B:B,11) + $C462) + (INDEX(出力表!D:D,11)))) + (乱数表!$W462*(Settings!B12/(((INDEX(出力表!D:D,11))+1)^INDEX(係数表!E:E,11)*INDEX(係数表!F:F,11))))))</f>
        <v>#VALUE!</v>
      </c>
      <c r="AG462" t="e">
        <f>MIN(100, MAX(0, (INDEX(出力表!D:D,11))*AE462/MAX(AF462, Settings!B3)))</f>
        <v>#VALUE!</v>
      </c>
      <c r="AH462">
        <f>MIN(100, MAX(0, 100*BETAINV(乱数表!$L462, MAX(0.00000001, (1/(1+EXP(-(INDEX(係数表!G:G,12) + $B462))))*(EXP(INDEX(係数表!H:H,12) + INDEX(係数表!I:I,12)*LN(INDEX(出力表!C:C,12)+1)))), MAX(0.00000001, (1-(1/(1+EXP(-(INDEX(係数表!G:G,12) + $B462)))))*(EXP(INDEX(係数表!H:H,12) + INDEX(係数表!I:I,12)*LN(INDEX(出力表!C:C,12)+1)))))))</f>
        <v>99.418202786972671</v>
      </c>
      <c r="AI462" t="e">
        <f>MIN(100, MAX(0, (100*(INDEX(出力表!D:D,12))/(EXP(INDEX(係数表!B:B,12) + $C462) + (INDEX(出力表!D:D,12)))) + (乱数表!$X462*(Settings!B12/(((INDEX(出力表!D:D,12))+1)^INDEX(係数表!E:E,12)*INDEX(係数表!F:F,12))))))</f>
        <v>#VALUE!</v>
      </c>
      <c r="AJ462" t="e">
        <f>MIN(100, MAX(0, (INDEX(出力表!D:D,12))*AH462/MAX(AI462, Settings!B3)))</f>
        <v>#VALUE!</v>
      </c>
      <c r="AK462">
        <f>MIN(100, MAX(0, 100*BETAINV(乱数表!$M462, MAX(0.00000001, (1/(1+EXP(-(INDEX(係数表!G:G,13) + $B462))))*(EXP(INDEX(係数表!H:H,13) + INDEX(係数表!I:I,13)*LN(INDEX(出力表!C:C,13)+1)))), MAX(0.00000001, (1-(1/(1+EXP(-(INDEX(係数表!G:G,13) + $B462)))))*(EXP(INDEX(係数表!H:H,13) + INDEX(係数表!I:I,13)*LN(INDEX(出力表!C:C,13)+1)))))))</f>
        <v>99.987377437377404</v>
      </c>
      <c r="AL462" t="e">
        <f>MIN(100, MAX(0, (100*(INDEX(出力表!D:D,13))/(EXP(INDEX(係数表!B:B,13) + $C462) + (INDEX(出力表!D:D,13)))) + (乱数表!$Y462*(Settings!B12/(((INDEX(出力表!D:D,13))+1)^INDEX(係数表!E:E,13)*INDEX(係数表!F:F,13))))))</f>
        <v>#VALUE!</v>
      </c>
      <c r="AM462" t="e">
        <f>MIN(100, MAX(0, (INDEX(出力表!D:D,13))*AK462/MAX(AL462, Settings!B3)))</f>
        <v>#VALUE!</v>
      </c>
      <c r="AN462">
        <f>IF(ISNUMBER(F462), INDEX(出力表!B:B,2)*F462, 0)+IF(ISNUMBER(I462), INDEX(出力表!B:B,3)*I462, 0)+IF(ISNUMBER(L462), INDEX(出力表!B:B,4)*L462, 0)+IF(ISNUMBER(O462), INDEX(出力表!B:B,5)*O462, 0)+IF(ISNUMBER(R462), INDEX(出力表!B:B,6)*R462, 0)+IF(ISNUMBER(U462), INDEX(出力表!B:B,7)*U462, 0)+IF(ISNUMBER(X462), INDEX(出力表!B:B,8)*X462, 0)+IF(ISNUMBER(AA462), INDEX(出力表!B:B,9)*AA462, 0)+IF(ISNUMBER(AD462), INDEX(出力表!B:B,10)*AD462, 0)+IF(ISNUMBER(AG462), INDEX(出力表!B:B,11)*AG462, 0)+IF(ISNUMBER(AJ462), INDEX(出力表!B:B,12)*AJ462, 0)+IF(ISNUMBER(AM462), INDEX(出力表!B:B,13)*AM462, 0)</f>
        <v>0</v>
      </c>
      <c r="AO462">
        <f>IF(ISNUMBER(F462), INDEX(出力表!B:B,2), 0)+IF(ISNUMBER(I462), INDEX(出力表!B:B,3), 0)+IF(ISNUMBER(L462), INDEX(出力表!B:B,4), 0)+IF(ISNUMBER(O462), INDEX(出力表!B:B,5), 0)+IF(ISNUMBER(R462), INDEX(出力表!B:B,6), 0)+IF(ISNUMBER(U462), INDEX(出力表!B:B,7), 0)+IF(ISNUMBER(X462), INDEX(出力表!B:B,8), 0)+IF(ISNUMBER(AA462), INDEX(出力表!B:B,9), 0)+IF(ISNUMBER(AD462), INDEX(出力表!B:B,10), 0)+IF(ISNUMBER(AG462), INDEX(出力表!B:B,11), 0)+IF(ISNUMBER(AJ462), INDEX(出力表!B:B,12), 0)+IF(ISNUMBER(AM462), INDEX(出力表!B:B,13), 0)</f>
        <v>0</v>
      </c>
      <c r="AP462" t="str">
        <f t="shared" si="7"/>
        <v/>
      </c>
    </row>
    <row r="463" spans="1:42" x14ac:dyDescent="0.2">
      <c r="A463">
        <v>462</v>
      </c>
      <c r="B463">
        <f>IF(UPPER(Settings!B4)="TRUE", 乱数表!$Z463*Settings!B10, 0)</f>
        <v>0.57132708248218811</v>
      </c>
      <c r="C463">
        <f>IF(UPPER(Settings!B4)="TRUE", 乱数表!$AA463*Settings!B11, 0)</f>
        <v>-3.3113288875748513E-2</v>
      </c>
      <c r="D463">
        <f>MIN(100, MAX(0, 100*BETAINV(乱数表!$B463, MAX(0.00000001, (1/(1+EXP(-(INDEX(係数表!G:G,2) + $B463))))*(EXP(INDEX(係数表!H:H,2) + INDEX(係数表!I:I,2)*LN(INDEX(出力表!C:C,2)+1)))), MAX(0.00000001, (1-(1/(1+EXP(-(INDEX(係数表!G:G,2) + $B463)))))*(EXP(INDEX(係数表!H:H,2) + INDEX(係数表!I:I,2)*LN(INDEX(出力表!C:C,2)+1)))))))</f>
        <v>98.028357636881964</v>
      </c>
      <c r="E463" t="e">
        <f>MIN(100, MAX(0, (100*(INDEX(出力表!D:D,2))/(EXP(INDEX(係数表!B:B,2) + $C463) + (INDEX(出力表!D:D,2)))) + (乱数表!$N463*(Settings!B12/(((INDEX(出力表!D:D,2))+1)^INDEX(係数表!E:E,2)*INDEX(係数表!F:F,2))))))</f>
        <v>#VALUE!</v>
      </c>
      <c r="F463" t="e">
        <f>MIN(100, MAX(0, (INDEX(出力表!D:D,2))*D463/MAX(E463, Settings!B3)))</f>
        <v>#VALUE!</v>
      </c>
      <c r="G463">
        <f>MIN(100, MAX(0, 100*BETAINV(乱数表!$C463, MAX(0.00000001, (1/(1+EXP(-(INDEX(係数表!G:G,3) + $B463))))*(EXP(INDEX(係数表!H:H,3) + INDEX(係数表!I:I,3)*LN(INDEX(出力表!C:C,3)+1)))), MAX(0.00000001, (1-(1/(1+EXP(-(INDEX(係数表!G:G,3) + $B463)))))*(EXP(INDEX(係数表!H:H,3) + INDEX(係数表!I:I,3)*LN(INDEX(出力表!C:C,3)+1)))))))</f>
        <v>99.570787694159876</v>
      </c>
      <c r="H463" t="e">
        <f>MIN(100, MAX(0, (100*(INDEX(出力表!D:D,3))/(EXP(INDEX(係数表!B:B,3) + $C463) + (INDEX(出力表!D:D,3)))) + (乱数表!$O463*(Settings!B12/(((INDEX(出力表!D:D,3))+1)^INDEX(係数表!E:E,3)*INDEX(係数表!F:F,3))))))</f>
        <v>#VALUE!</v>
      </c>
      <c r="I463" t="e">
        <f>MIN(100, MAX(0, (INDEX(出力表!D:D,3))*G463/MAX(H463, Settings!B3)))</f>
        <v>#VALUE!</v>
      </c>
      <c r="J463">
        <f>MIN(100, MAX(0, 100*BETAINV(乱数表!$D463, MAX(0.00000001, (1/(1+EXP(-(INDEX(係数表!G:G,4) + $B463))))*(EXP(INDEX(係数表!H:H,4) + INDEX(係数表!I:I,4)*LN(INDEX(出力表!C:C,4)+1)))), MAX(0.00000001, (1-(1/(1+EXP(-(INDEX(係数表!G:G,4) + $B463)))))*(EXP(INDEX(係数表!H:H,4) + INDEX(係数表!I:I,4)*LN(INDEX(出力表!C:C,4)+1)))))))</f>
        <v>98.633032261160139</v>
      </c>
      <c r="K463" t="e">
        <f>MIN(100, MAX(0, (100*(INDEX(出力表!D:D,4))/(EXP(INDEX(係数表!B:B,4) + $C463) + (INDEX(出力表!D:D,4)))) + (乱数表!$P463*(Settings!B12/(((INDEX(出力表!D:D,4))+1)^INDEX(係数表!E:E,4)*INDEX(係数表!F:F,4))))))</f>
        <v>#VALUE!</v>
      </c>
      <c r="L463" t="e">
        <f>MIN(100, MAX(0, (INDEX(出力表!D:D,4))*J463/MAX(K463, Settings!B3)))</f>
        <v>#VALUE!</v>
      </c>
      <c r="M463">
        <f>MIN(100, MAX(0, 100*BETAINV(乱数表!$E463, MAX(0.00000001, (1/(1+EXP(-(INDEX(係数表!G:G,5) + $B463))))*(EXP(INDEX(係数表!H:H,5) + INDEX(係数表!I:I,5)*LN(INDEX(出力表!C:C,5)+1)))), MAX(0.00000001, (1-(1/(1+EXP(-(INDEX(係数表!G:G,5) + $B463)))))*(EXP(INDEX(係数表!H:H,5) + INDEX(係数表!I:I,5)*LN(INDEX(出力表!C:C,5)+1)))))))</f>
        <v>99.006396206701368</v>
      </c>
      <c r="N463" t="e">
        <f>MIN(100, MAX(0, (100*(INDEX(出力表!D:D,5))/(EXP(INDEX(係数表!B:B,5) + $C463) + (INDEX(出力表!D:D,5)))) + (乱数表!$Q463*(Settings!B12/(((INDEX(出力表!D:D,5))+1)^INDEX(係数表!E:E,5)*INDEX(係数表!F:F,5))))))</f>
        <v>#VALUE!</v>
      </c>
      <c r="O463" t="e">
        <f>MIN(100, MAX(0, (INDEX(出力表!D:D,5))*M463/MAX(N463, Settings!B3)))</f>
        <v>#VALUE!</v>
      </c>
      <c r="P463">
        <f>MIN(100, MAX(0, 100*BETAINV(乱数表!$F463, MAX(0.00000001, (1/(1+EXP(-(INDEX(係数表!G:G,6) + $B463))))*(EXP(INDEX(係数表!H:H,6) + INDEX(係数表!I:I,6)*LN(INDEX(出力表!C:C,6)+1)))), MAX(0.00000001, (1-(1/(1+EXP(-(INDEX(係数表!G:G,6) + $B463)))))*(EXP(INDEX(係数表!H:H,6) + INDEX(係数表!I:I,6)*LN(INDEX(出力表!C:C,6)+1)))))))</f>
        <v>98.472687459918134</v>
      </c>
      <c r="Q463" t="e">
        <f>MIN(100, MAX(0, (100*(INDEX(出力表!D:D,6))/(EXP(INDEX(係数表!B:B,6) + $C463) + (INDEX(出力表!D:D,6)))) + (乱数表!$R463*(Settings!B12/(((INDEX(出力表!D:D,6))+1)^INDEX(係数表!E:E,6)*INDEX(係数表!F:F,6))))))</f>
        <v>#VALUE!</v>
      </c>
      <c r="R463" t="e">
        <f>MIN(100, MAX(0, (INDEX(出力表!D:D,6))*P463/MAX(Q463, Settings!B3)))</f>
        <v>#VALUE!</v>
      </c>
      <c r="S463">
        <f>MIN(100, MAX(0, 100*BETAINV(乱数表!$G463, MAX(0.00000001, (1/(1+EXP(-(INDEX(係数表!G:G,7) + $B463))))*(EXP(INDEX(係数表!H:H,7) + INDEX(係数表!I:I,7)*LN(INDEX(出力表!C:C,7)+1)))), MAX(0.00000001, (1-(1/(1+EXP(-(INDEX(係数表!G:G,7) + $B463)))))*(EXP(INDEX(係数表!H:H,7) + INDEX(係数表!I:I,7)*LN(INDEX(出力表!C:C,7)+1)))))))</f>
        <v>96.20712008748427</v>
      </c>
      <c r="T463" t="e">
        <f>MIN(100, MAX(0, (100*(INDEX(出力表!D:D,7))/(EXP(INDEX(係数表!B:B,7) + $C463) + (INDEX(出力表!D:D,7)))) + (乱数表!$S463*(Settings!B12/(((INDEX(出力表!D:D,7))+1)^INDEX(係数表!E:E,7)*INDEX(係数表!F:F,7))))))</f>
        <v>#VALUE!</v>
      </c>
      <c r="U463" t="e">
        <f>MIN(100, MAX(0, (INDEX(出力表!D:D,7))*S463/MAX(T463, Settings!B3)))</f>
        <v>#VALUE!</v>
      </c>
      <c r="V463">
        <f>MIN(100, MAX(0, 100*BETAINV(乱数表!$H463, MAX(0.00000001, (1/(1+EXP(-(INDEX(係数表!G:G,8) + $B463))))*(EXP(INDEX(係数表!H:H,8) + INDEX(係数表!I:I,8)*LN(INDEX(出力表!C:C,8)+1)))), MAX(0.00000001, (1-(1/(1+EXP(-(INDEX(係数表!G:G,8) + $B463)))))*(EXP(INDEX(係数表!H:H,8) + INDEX(係数表!I:I,8)*LN(INDEX(出力表!C:C,8)+1)))))))</f>
        <v>94.95828862726286</v>
      </c>
      <c r="W463" t="e">
        <f>MIN(100, MAX(0, (100*(INDEX(出力表!D:D,8))/(EXP(INDEX(係数表!B:B,8) + $C463) + (INDEX(出力表!D:D,8)))) + (乱数表!$T463*(Settings!B12/(((INDEX(出力表!D:D,8))+1)^INDEX(係数表!E:E,8)*INDEX(係数表!F:F,8))))))</f>
        <v>#VALUE!</v>
      </c>
      <c r="X463" t="e">
        <f>MIN(100, MAX(0, (INDEX(出力表!D:D,8))*V463/MAX(W463, Settings!B3)))</f>
        <v>#VALUE!</v>
      </c>
      <c r="Y463">
        <f>MIN(100, MAX(0, 100*BETAINV(乱数表!$I463, MAX(0.00000001, (1/(1+EXP(-(INDEX(係数表!G:G,9) + $B463))))*(EXP(INDEX(係数表!H:H,9) + INDEX(係数表!I:I,9)*LN(INDEX(出力表!C:C,9)+1)))), MAX(0.00000001, (1-(1/(1+EXP(-(INDEX(係数表!G:G,9) + $B463)))))*(EXP(INDEX(係数表!H:H,9) + INDEX(係数表!I:I,9)*LN(INDEX(出力表!C:C,9)+1)))))))</f>
        <v>98.738088335133995</v>
      </c>
      <c r="Z463" t="e">
        <f>MIN(100, MAX(0, (100*(INDEX(出力表!D:D,9))/(EXP(INDEX(係数表!B:B,9) + $C463) + (INDEX(出力表!D:D,9)))) + (乱数表!$U463*(Settings!B12/(((INDEX(出力表!D:D,9))+1)^INDEX(係数表!E:E,9)*INDEX(係数表!F:F,9))))))</f>
        <v>#VALUE!</v>
      </c>
      <c r="AA463" t="e">
        <f>MIN(100, MAX(0, (INDEX(出力表!D:D,9))*Y463/MAX(Z463, Settings!B3)))</f>
        <v>#VALUE!</v>
      </c>
      <c r="AB463">
        <f>MIN(100, MAX(0, 100*BETAINV(乱数表!$J463, MAX(0.00000001, (1/(1+EXP(-(INDEX(係数表!G:G,10) + $B463))))*(EXP(INDEX(係数表!H:H,10) + INDEX(係数表!I:I,10)*LN(INDEX(出力表!C:C,10)+1)))), MAX(0.00000001, (1-(1/(1+EXP(-(INDEX(係数表!G:G,10) + $B463)))))*(EXP(INDEX(係数表!H:H,10) + INDEX(係数表!I:I,10)*LN(INDEX(出力表!C:C,10)+1)))))))</f>
        <v>99.644452771669023</v>
      </c>
      <c r="AC463" t="e">
        <f>MIN(100, MAX(0, (100*(INDEX(出力表!D:D,10))/(EXP(INDEX(係数表!B:B,10) + $C463) + (INDEX(出力表!D:D,10)))) + (乱数表!$V463*(Settings!B12/(((INDEX(出力表!D:D,10))+1)^INDEX(係数表!E:E,10)*INDEX(係数表!F:F,10))))))</f>
        <v>#VALUE!</v>
      </c>
      <c r="AD463" t="e">
        <f>MIN(100, MAX(0, (INDEX(出力表!D:D,10))*AB463/MAX(AC463, Settings!B3)))</f>
        <v>#VALUE!</v>
      </c>
      <c r="AE463">
        <f>MIN(100, MAX(0, 100*BETAINV(乱数表!$K463, MAX(0.00000001, (1/(1+EXP(-(INDEX(係数表!G:G,11) + $B463))))*(EXP(INDEX(係数表!H:H,11) + INDEX(係数表!I:I,11)*LN(INDEX(出力表!C:C,11)+1)))), MAX(0.00000001, (1-(1/(1+EXP(-(INDEX(係数表!G:G,11) + $B463)))))*(EXP(INDEX(係数表!H:H,11) + INDEX(係数表!I:I,11)*LN(INDEX(出力表!C:C,11)+1)))))))</f>
        <v>99.856045312877214</v>
      </c>
      <c r="AF463" t="e">
        <f>MIN(100, MAX(0, (100*(INDEX(出力表!D:D,11))/(EXP(INDEX(係数表!B:B,11) + $C463) + (INDEX(出力表!D:D,11)))) + (乱数表!$W463*(Settings!B12/(((INDEX(出力表!D:D,11))+1)^INDEX(係数表!E:E,11)*INDEX(係数表!F:F,11))))))</f>
        <v>#VALUE!</v>
      </c>
      <c r="AG463" t="e">
        <f>MIN(100, MAX(0, (INDEX(出力表!D:D,11))*AE463/MAX(AF463, Settings!B3)))</f>
        <v>#VALUE!</v>
      </c>
      <c r="AH463">
        <f>MIN(100, MAX(0, 100*BETAINV(乱数表!$L463, MAX(0.00000001, (1/(1+EXP(-(INDEX(係数表!G:G,12) + $B463))))*(EXP(INDEX(係数表!H:H,12) + INDEX(係数表!I:I,12)*LN(INDEX(出力表!C:C,12)+1)))), MAX(0.00000001, (1-(1/(1+EXP(-(INDEX(係数表!G:G,12) + $B463)))))*(EXP(INDEX(係数表!H:H,12) + INDEX(係数表!I:I,12)*LN(INDEX(出力表!C:C,12)+1)))))))</f>
        <v>99.820361639880346</v>
      </c>
      <c r="AI463" t="e">
        <f>MIN(100, MAX(0, (100*(INDEX(出力表!D:D,12))/(EXP(INDEX(係数表!B:B,12) + $C463) + (INDEX(出力表!D:D,12)))) + (乱数表!$X463*(Settings!B12/(((INDEX(出力表!D:D,12))+1)^INDEX(係数表!E:E,12)*INDEX(係数表!F:F,12))))))</f>
        <v>#VALUE!</v>
      </c>
      <c r="AJ463" t="e">
        <f>MIN(100, MAX(0, (INDEX(出力表!D:D,12))*AH463/MAX(AI463, Settings!B3)))</f>
        <v>#VALUE!</v>
      </c>
      <c r="AK463">
        <f>MIN(100, MAX(0, 100*BETAINV(乱数表!$M463, MAX(0.00000001, (1/(1+EXP(-(INDEX(係数表!G:G,13) + $B463))))*(EXP(INDEX(係数表!H:H,13) + INDEX(係数表!I:I,13)*LN(INDEX(出力表!C:C,13)+1)))), MAX(0.00000001, (1-(1/(1+EXP(-(INDEX(係数表!G:G,13) + $B463)))))*(EXP(INDEX(係数表!H:H,13) + INDEX(係数表!I:I,13)*LN(INDEX(出力表!C:C,13)+1)))))))</f>
        <v>99.99317791428868</v>
      </c>
      <c r="AL463" t="e">
        <f>MIN(100, MAX(0, (100*(INDEX(出力表!D:D,13))/(EXP(INDEX(係数表!B:B,13) + $C463) + (INDEX(出力表!D:D,13)))) + (乱数表!$Y463*(Settings!B12/(((INDEX(出力表!D:D,13))+1)^INDEX(係数表!E:E,13)*INDEX(係数表!F:F,13))))))</f>
        <v>#VALUE!</v>
      </c>
      <c r="AM463" t="e">
        <f>MIN(100, MAX(0, (INDEX(出力表!D:D,13))*AK463/MAX(AL463, Settings!B3)))</f>
        <v>#VALUE!</v>
      </c>
      <c r="AN463">
        <f>IF(ISNUMBER(F463), INDEX(出力表!B:B,2)*F463, 0)+IF(ISNUMBER(I463), INDEX(出力表!B:B,3)*I463, 0)+IF(ISNUMBER(L463), INDEX(出力表!B:B,4)*L463, 0)+IF(ISNUMBER(O463), INDEX(出力表!B:B,5)*O463, 0)+IF(ISNUMBER(R463), INDEX(出力表!B:B,6)*R463, 0)+IF(ISNUMBER(U463), INDEX(出力表!B:B,7)*U463, 0)+IF(ISNUMBER(X463), INDEX(出力表!B:B,8)*X463, 0)+IF(ISNUMBER(AA463), INDEX(出力表!B:B,9)*AA463, 0)+IF(ISNUMBER(AD463), INDEX(出力表!B:B,10)*AD463, 0)+IF(ISNUMBER(AG463), INDEX(出力表!B:B,11)*AG463, 0)+IF(ISNUMBER(AJ463), INDEX(出力表!B:B,12)*AJ463, 0)+IF(ISNUMBER(AM463), INDEX(出力表!B:B,13)*AM463, 0)</f>
        <v>0</v>
      </c>
      <c r="AO463">
        <f>IF(ISNUMBER(F463), INDEX(出力表!B:B,2), 0)+IF(ISNUMBER(I463), INDEX(出力表!B:B,3), 0)+IF(ISNUMBER(L463), INDEX(出力表!B:B,4), 0)+IF(ISNUMBER(O463), INDEX(出力表!B:B,5), 0)+IF(ISNUMBER(R463), INDEX(出力表!B:B,6), 0)+IF(ISNUMBER(U463), INDEX(出力表!B:B,7), 0)+IF(ISNUMBER(X463), INDEX(出力表!B:B,8), 0)+IF(ISNUMBER(AA463), INDEX(出力表!B:B,9), 0)+IF(ISNUMBER(AD463), INDEX(出力表!B:B,10), 0)+IF(ISNUMBER(AG463), INDEX(出力表!B:B,11), 0)+IF(ISNUMBER(AJ463), INDEX(出力表!B:B,12), 0)+IF(ISNUMBER(AM463), INDEX(出力表!B:B,13), 0)</f>
        <v>0</v>
      </c>
      <c r="AP463" t="str">
        <f t="shared" si="7"/>
        <v/>
      </c>
    </row>
    <row r="464" spans="1:42" x14ac:dyDescent="0.2">
      <c r="A464">
        <v>463</v>
      </c>
      <c r="B464">
        <f>IF(UPPER(Settings!B4)="TRUE", 乱数表!$Z464*Settings!B10, 0)</f>
        <v>0.27248588559230424</v>
      </c>
      <c r="C464">
        <f>IF(UPPER(Settings!B4)="TRUE", 乱数表!$AA464*Settings!B11, 0)</f>
        <v>-0.13908683552855663</v>
      </c>
      <c r="D464">
        <f>MIN(100, MAX(0, 100*BETAINV(乱数表!$B464, MAX(0.00000001, (1/(1+EXP(-(INDEX(係数表!G:G,2) + $B464))))*(EXP(INDEX(係数表!H:H,2) + INDEX(係数表!I:I,2)*LN(INDEX(出力表!C:C,2)+1)))), MAX(0.00000001, (1-(1/(1+EXP(-(INDEX(係数表!G:G,2) + $B464)))))*(EXP(INDEX(係数表!H:H,2) + INDEX(係数表!I:I,2)*LN(INDEX(出力表!C:C,2)+1)))))))</f>
        <v>96.811830605195496</v>
      </c>
      <c r="E464" t="e">
        <f>MIN(100, MAX(0, (100*(INDEX(出力表!D:D,2))/(EXP(INDEX(係数表!B:B,2) + $C464) + (INDEX(出力表!D:D,2)))) + (乱数表!$N464*(Settings!B12/(((INDEX(出力表!D:D,2))+1)^INDEX(係数表!E:E,2)*INDEX(係数表!F:F,2))))))</f>
        <v>#VALUE!</v>
      </c>
      <c r="F464" t="e">
        <f>MIN(100, MAX(0, (INDEX(出力表!D:D,2))*D464/MAX(E464, Settings!B3)))</f>
        <v>#VALUE!</v>
      </c>
      <c r="G464">
        <f>MIN(100, MAX(0, 100*BETAINV(乱数表!$C464, MAX(0.00000001, (1/(1+EXP(-(INDEX(係数表!G:G,3) + $B464))))*(EXP(INDEX(係数表!H:H,3) + INDEX(係数表!I:I,3)*LN(INDEX(出力表!C:C,3)+1)))), MAX(0.00000001, (1-(1/(1+EXP(-(INDEX(係数表!G:G,3) + $B464)))))*(EXP(INDEX(係数表!H:H,3) + INDEX(係数表!I:I,3)*LN(INDEX(出力表!C:C,3)+1)))))))</f>
        <v>99.371947997540289</v>
      </c>
      <c r="H464" t="e">
        <f>MIN(100, MAX(0, (100*(INDEX(出力表!D:D,3))/(EXP(INDEX(係数表!B:B,3) + $C464) + (INDEX(出力表!D:D,3)))) + (乱数表!$O464*(Settings!B12/(((INDEX(出力表!D:D,3))+1)^INDEX(係数表!E:E,3)*INDEX(係数表!F:F,3))))))</f>
        <v>#VALUE!</v>
      </c>
      <c r="I464" t="e">
        <f>MIN(100, MAX(0, (INDEX(出力表!D:D,3))*G464/MAX(H464, Settings!B3)))</f>
        <v>#VALUE!</v>
      </c>
      <c r="J464">
        <f>MIN(100, MAX(0, 100*BETAINV(乱数表!$D464, MAX(0.00000001, (1/(1+EXP(-(INDEX(係数表!G:G,4) + $B464))))*(EXP(INDEX(係数表!H:H,4) + INDEX(係数表!I:I,4)*LN(INDEX(出力表!C:C,4)+1)))), MAX(0.00000001, (1-(1/(1+EXP(-(INDEX(係数表!G:G,4) + $B464)))))*(EXP(INDEX(係数表!H:H,4) + INDEX(係数表!I:I,4)*LN(INDEX(出力表!C:C,4)+1)))))))</f>
        <v>99.99275166649258</v>
      </c>
      <c r="K464" t="e">
        <f>MIN(100, MAX(0, (100*(INDEX(出力表!D:D,4))/(EXP(INDEX(係数表!B:B,4) + $C464) + (INDEX(出力表!D:D,4)))) + (乱数表!$P464*(Settings!B12/(((INDEX(出力表!D:D,4))+1)^INDEX(係数表!E:E,4)*INDEX(係数表!F:F,4))))))</f>
        <v>#VALUE!</v>
      </c>
      <c r="L464" t="e">
        <f>MIN(100, MAX(0, (INDEX(出力表!D:D,4))*J464/MAX(K464, Settings!B3)))</f>
        <v>#VALUE!</v>
      </c>
      <c r="M464">
        <f>MIN(100, MAX(0, 100*BETAINV(乱数表!$E464, MAX(0.00000001, (1/(1+EXP(-(INDEX(係数表!G:G,5) + $B464))))*(EXP(INDEX(係数表!H:H,5) + INDEX(係数表!I:I,5)*LN(INDEX(出力表!C:C,5)+1)))), MAX(0.00000001, (1-(1/(1+EXP(-(INDEX(係数表!G:G,5) + $B464)))))*(EXP(INDEX(係数表!H:H,5) + INDEX(係数表!I:I,5)*LN(INDEX(出力表!C:C,5)+1)))))))</f>
        <v>66.71369278729054</v>
      </c>
      <c r="N464" t="e">
        <f>MIN(100, MAX(0, (100*(INDEX(出力表!D:D,5))/(EXP(INDEX(係数表!B:B,5) + $C464) + (INDEX(出力表!D:D,5)))) + (乱数表!$Q464*(Settings!B12/(((INDEX(出力表!D:D,5))+1)^INDEX(係数表!E:E,5)*INDEX(係数表!F:F,5))))))</f>
        <v>#VALUE!</v>
      </c>
      <c r="O464" t="e">
        <f>MIN(100, MAX(0, (INDEX(出力表!D:D,5))*M464/MAX(N464, Settings!B3)))</f>
        <v>#VALUE!</v>
      </c>
      <c r="P464">
        <f>MIN(100, MAX(0, 100*BETAINV(乱数表!$F464, MAX(0.00000001, (1/(1+EXP(-(INDEX(係数表!G:G,6) + $B464))))*(EXP(INDEX(係数表!H:H,6) + INDEX(係数表!I:I,6)*LN(INDEX(出力表!C:C,6)+1)))), MAX(0.00000001, (1-(1/(1+EXP(-(INDEX(係数表!G:G,6) + $B464)))))*(EXP(INDEX(係数表!H:H,6) + INDEX(係数表!I:I,6)*LN(INDEX(出力表!C:C,6)+1)))))))</f>
        <v>83.586967752244291</v>
      </c>
      <c r="Q464" t="e">
        <f>MIN(100, MAX(0, (100*(INDEX(出力表!D:D,6))/(EXP(INDEX(係数表!B:B,6) + $C464) + (INDEX(出力表!D:D,6)))) + (乱数表!$R464*(Settings!B12/(((INDEX(出力表!D:D,6))+1)^INDEX(係数表!E:E,6)*INDEX(係数表!F:F,6))))))</f>
        <v>#VALUE!</v>
      </c>
      <c r="R464" t="e">
        <f>MIN(100, MAX(0, (INDEX(出力表!D:D,6))*P464/MAX(Q464, Settings!B3)))</f>
        <v>#VALUE!</v>
      </c>
      <c r="S464">
        <f>MIN(100, MAX(0, 100*BETAINV(乱数表!$G464, MAX(0.00000001, (1/(1+EXP(-(INDEX(係数表!G:G,7) + $B464))))*(EXP(INDEX(係数表!H:H,7) + INDEX(係数表!I:I,7)*LN(INDEX(出力表!C:C,7)+1)))), MAX(0.00000001, (1-(1/(1+EXP(-(INDEX(係数表!G:G,7) + $B464)))))*(EXP(INDEX(係数表!H:H,7) + INDEX(係数表!I:I,7)*LN(INDEX(出力表!C:C,7)+1)))))))</f>
        <v>99.714087583001756</v>
      </c>
      <c r="T464" t="e">
        <f>MIN(100, MAX(0, (100*(INDEX(出力表!D:D,7))/(EXP(INDEX(係数表!B:B,7) + $C464) + (INDEX(出力表!D:D,7)))) + (乱数表!$S464*(Settings!B12/(((INDEX(出力表!D:D,7))+1)^INDEX(係数表!E:E,7)*INDEX(係数表!F:F,7))))))</f>
        <v>#VALUE!</v>
      </c>
      <c r="U464" t="e">
        <f>MIN(100, MAX(0, (INDEX(出力表!D:D,7))*S464/MAX(T464, Settings!B3)))</f>
        <v>#VALUE!</v>
      </c>
      <c r="V464">
        <f>MIN(100, MAX(0, 100*BETAINV(乱数表!$H464, MAX(0.00000001, (1/(1+EXP(-(INDEX(係数表!G:G,8) + $B464))))*(EXP(INDEX(係数表!H:H,8) + INDEX(係数表!I:I,8)*LN(INDEX(出力表!C:C,8)+1)))), MAX(0.00000001, (1-(1/(1+EXP(-(INDEX(係数表!G:G,8) + $B464)))))*(EXP(INDEX(係数表!H:H,8) + INDEX(係数表!I:I,8)*LN(INDEX(出力表!C:C,8)+1)))))))</f>
        <v>99.801483648735314</v>
      </c>
      <c r="W464" t="e">
        <f>MIN(100, MAX(0, (100*(INDEX(出力表!D:D,8))/(EXP(INDEX(係数表!B:B,8) + $C464) + (INDEX(出力表!D:D,8)))) + (乱数表!$T464*(Settings!B12/(((INDEX(出力表!D:D,8))+1)^INDEX(係数表!E:E,8)*INDEX(係数表!F:F,8))))))</f>
        <v>#VALUE!</v>
      </c>
      <c r="X464" t="e">
        <f>MIN(100, MAX(0, (INDEX(出力表!D:D,8))*V464/MAX(W464, Settings!B3)))</f>
        <v>#VALUE!</v>
      </c>
      <c r="Y464">
        <f>MIN(100, MAX(0, 100*BETAINV(乱数表!$I464, MAX(0.00000001, (1/(1+EXP(-(INDEX(係数表!G:G,9) + $B464))))*(EXP(INDEX(係数表!H:H,9) + INDEX(係数表!I:I,9)*LN(INDEX(出力表!C:C,9)+1)))), MAX(0.00000001, (1-(1/(1+EXP(-(INDEX(係数表!G:G,9) + $B464)))))*(EXP(INDEX(係数表!H:H,9) + INDEX(係数表!I:I,9)*LN(INDEX(出力表!C:C,9)+1)))))))</f>
        <v>84.659886751786161</v>
      </c>
      <c r="Z464" t="e">
        <f>MIN(100, MAX(0, (100*(INDEX(出力表!D:D,9))/(EXP(INDEX(係数表!B:B,9) + $C464) + (INDEX(出力表!D:D,9)))) + (乱数表!$U464*(Settings!B12/(((INDEX(出力表!D:D,9))+1)^INDEX(係数表!E:E,9)*INDEX(係数表!F:F,9))))))</f>
        <v>#VALUE!</v>
      </c>
      <c r="AA464" t="e">
        <f>MIN(100, MAX(0, (INDEX(出力表!D:D,9))*Y464/MAX(Z464, Settings!B3)))</f>
        <v>#VALUE!</v>
      </c>
      <c r="AB464">
        <f>MIN(100, MAX(0, 100*BETAINV(乱数表!$J464, MAX(0.00000001, (1/(1+EXP(-(INDEX(係数表!G:G,10) + $B464))))*(EXP(INDEX(係数表!H:H,10) + INDEX(係数表!I:I,10)*LN(INDEX(出力表!C:C,10)+1)))), MAX(0.00000001, (1-(1/(1+EXP(-(INDEX(係数表!G:G,10) + $B464)))))*(EXP(INDEX(係数表!H:H,10) + INDEX(係数表!I:I,10)*LN(INDEX(出力表!C:C,10)+1)))))))</f>
        <v>97.358406084498313</v>
      </c>
      <c r="AC464" t="e">
        <f>MIN(100, MAX(0, (100*(INDEX(出力表!D:D,10))/(EXP(INDEX(係数表!B:B,10) + $C464) + (INDEX(出力表!D:D,10)))) + (乱数表!$V464*(Settings!B12/(((INDEX(出力表!D:D,10))+1)^INDEX(係数表!E:E,10)*INDEX(係数表!F:F,10))))))</f>
        <v>#VALUE!</v>
      </c>
      <c r="AD464" t="e">
        <f>MIN(100, MAX(0, (INDEX(出力表!D:D,10))*AB464/MAX(AC464, Settings!B3)))</f>
        <v>#VALUE!</v>
      </c>
      <c r="AE464">
        <f>MIN(100, MAX(0, 100*BETAINV(乱数表!$K464, MAX(0.00000001, (1/(1+EXP(-(INDEX(係数表!G:G,11) + $B464))))*(EXP(INDEX(係数表!H:H,11) + INDEX(係数表!I:I,11)*LN(INDEX(出力表!C:C,11)+1)))), MAX(0.00000001, (1-(1/(1+EXP(-(INDEX(係数表!G:G,11) + $B464)))))*(EXP(INDEX(係数表!H:H,11) + INDEX(係数表!I:I,11)*LN(INDEX(出力表!C:C,11)+1)))))))</f>
        <v>90.128186796857378</v>
      </c>
      <c r="AF464" t="e">
        <f>MIN(100, MAX(0, (100*(INDEX(出力表!D:D,11))/(EXP(INDEX(係数表!B:B,11) + $C464) + (INDEX(出力表!D:D,11)))) + (乱数表!$W464*(Settings!B12/(((INDEX(出力表!D:D,11))+1)^INDEX(係数表!E:E,11)*INDEX(係数表!F:F,11))))))</f>
        <v>#VALUE!</v>
      </c>
      <c r="AG464" t="e">
        <f>MIN(100, MAX(0, (INDEX(出力表!D:D,11))*AE464/MAX(AF464, Settings!B3)))</f>
        <v>#VALUE!</v>
      </c>
      <c r="AH464">
        <f>MIN(100, MAX(0, 100*BETAINV(乱数表!$L464, MAX(0.00000001, (1/(1+EXP(-(INDEX(係数表!G:G,12) + $B464))))*(EXP(INDEX(係数表!H:H,12) + INDEX(係数表!I:I,12)*LN(INDEX(出力表!C:C,12)+1)))), MAX(0.00000001, (1-(1/(1+EXP(-(INDEX(係数表!G:G,12) + $B464)))))*(EXP(INDEX(係数表!H:H,12) + INDEX(係数表!I:I,12)*LN(INDEX(出力表!C:C,12)+1)))))))</f>
        <v>76.725622812445721</v>
      </c>
      <c r="AI464" t="e">
        <f>MIN(100, MAX(0, (100*(INDEX(出力表!D:D,12))/(EXP(INDEX(係数表!B:B,12) + $C464) + (INDEX(出力表!D:D,12)))) + (乱数表!$X464*(Settings!B12/(((INDEX(出力表!D:D,12))+1)^INDEX(係数表!E:E,12)*INDEX(係数表!F:F,12))))))</f>
        <v>#VALUE!</v>
      </c>
      <c r="AJ464" t="e">
        <f>MIN(100, MAX(0, (INDEX(出力表!D:D,12))*AH464/MAX(AI464, Settings!B3)))</f>
        <v>#VALUE!</v>
      </c>
      <c r="AK464">
        <f>MIN(100, MAX(0, 100*BETAINV(乱数表!$M464, MAX(0.00000001, (1/(1+EXP(-(INDEX(係数表!G:G,13) + $B464))))*(EXP(INDEX(係数表!H:H,13) + INDEX(係数表!I:I,13)*LN(INDEX(出力表!C:C,13)+1)))), MAX(0.00000001, (1-(1/(1+EXP(-(INDEX(係数表!G:G,13) + $B464)))))*(EXP(INDEX(係数表!H:H,13) + INDEX(係数表!I:I,13)*LN(INDEX(出力表!C:C,13)+1)))))))</f>
        <v>99.998799752887322</v>
      </c>
      <c r="AL464" t="e">
        <f>MIN(100, MAX(0, (100*(INDEX(出力表!D:D,13))/(EXP(INDEX(係数表!B:B,13) + $C464) + (INDEX(出力表!D:D,13)))) + (乱数表!$Y464*(Settings!B12/(((INDEX(出力表!D:D,13))+1)^INDEX(係数表!E:E,13)*INDEX(係数表!F:F,13))))))</f>
        <v>#VALUE!</v>
      </c>
      <c r="AM464" t="e">
        <f>MIN(100, MAX(0, (INDEX(出力表!D:D,13))*AK464/MAX(AL464, Settings!B3)))</f>
        <v>#VALUE!</v>
      </c>
      <c r="AN464">
        <f>IF(ISNUMBER(F464), INDEX(出力表!B:B,2)*F464, 0)+IF(ISNUMBER(I464), INDEX(出力表!B:B,3)*I464, 0)+IF(ISNUMBER(L464), INDEX(出力表!B:B,4)*L464, 0)+IF(ISNUMBER(O464), INDEX(出力表!B:B,5)*O464, 0)+IF(ISNUMBER(R464), INDEX(出力表!B:B,6)*R464, 0)+IF(ISNUMBER(U464), INDEX(出力表!B:B,7)*U464, 0)+IF(ISNUMBER(X464), INDEX(出力表!B:B,8)*X464, 0)+IF(ISNUMBER(AA464), INDEX(出力表!B:B,9)*AA464, 0)+IF(ISNUMBER(AD464), INDEX(出力表!B:B,10)*AD464, 0)+IF(ISNUMBER(AG464), INDEX(出力表!B:B,11)*AG464, 0)+IF(ISNUMBER(AJ464), INDEX(出力表!B:B,12)*AJ464, 0)+IF(ISNUMBER(AM464), INDEX(出力表!B:B,13)*AM464, 0)</f>
        <v>0</v>
      </c>
      <c r="AO464">
        <f>IF(ISNUMBER(F464), INDEX(出力表!B:B,2), 0)+IF(ISNUMBER(I464), INDEX(出力表!B:B,3), 0)+IF(ISNUMBER(L464), INDEX(出力表!B:B,4), 0)+IF(ISNUMBER(O464), INDEX(出力表!B:B,5), 0)+IF(ISNUMBER(R464), INDEX(出力表!B:B,6), 0)+IF(ISNUMBER(U464), INDEX(出力表!B:B,7), 0)+IF(ISNUMBER(X464), INDEX(出力表!B:B,8), 0)+IF(ISNUMBER(AA464), INDEX(出力表!B:B,9), 0)+IF(ISNUMBER(AD464), INDEX(出力表!B:B,10), 0)+IF(ISNUMBER(AG464), INDEX(出力表!B:B,11), 0)+IF(ISNUMBER(AJ464), INDEX(出力表!B:B,12), 0)+IF(ISNUMBER(AM464), INDEX(出力表!B:B,13), 0)</f>
        <v>0</v>
      </c>
      <c r="AP464" t="str">
        <f t="shared" si="7"/>
        <v/>
      </c>
    </row>
    <row r="465" spans="1:42" x14ac:dyDescent="0.2">
      <c r="A465">
        <v>464</v>
      </c>
      <c r="B465">
        <f>IF(UPPER(Settings!B4)="TRUE", 乱数表!$Z465*Settings!B10, 0)</f>
        <v>0.385795098289273</v>
      </c>
      <c r="C465">
        <f>IF(UPPER(Settings!B4)="TRUE", 乱数表!$AA465*Settings!B11, 0)</f>
        <v>-6.2321593353458396E-2</v>
      </c>
      <c r="D465">
        <f>MIN(100, MAX(0, 100*BETAINV(乱数表!$B465, MAX(0.00000001, (1/(1+EXP(-(INDEX(係数表!G:G,2) + $B465))))*(EXP(INDEX(係数表!H:H,2) + INDEX(係数表!I:I,2)*LN(INDEX(出力表!C:C,2)+1)))), MAX(0.00000001, (1-(1/(1+EXP(-(INDEX(係数表!G:G,2) + $B465)))))*(EXP(INDEX(係数表!H:H,2) + INDEX(係数表!I:I,2)*LN(INDEX(出力表!C:C,2)+1)))))))</f>
        <v>86.148542762463336</v>
      </c>
      <c r="E465" t="e">
        <f>MIN(100, MAX(0, (100*(INDEX(出力表!D:D,2))/(EXP(INDEX(係数表!B:B,2) + $C465) + (INDEX(出力表!D:D,2)))) + (乱数表!$N465*(Settings!B12/(((INDEX(出力表!D:D,2))+1)^INDEX(係数表!E:E,2)*INDEX(係数表!F:F,2))))))</f>
        <v>#VALUE!</v>
      </c>
      <c r="F465" t="e">
        <f>MIN(100, MAX(0, (INDEX(出力表!D:D,2))*D465/MAX(E465, Settings!B3)))</f>
        <v>#VALUE!</v>
      </c>
      <c r="G465">
        <f>MIN(100, MAX(0, 100*BETAINV(乱数表!$C465, MAX(0.00000001, (1/(1+EXP(-(INDEX(係数表!G:G,3) + $B465))))*(EXP(INDEX(係数表!H:H,3) + INDEX(係数表!I:I,3)*LN(INDEX(出力表!C:C,3)+1)))), MAX(0.00000001, (1-(1/(1+EXP(-(INDEX(係数表!G:G,3) + $B465)))))*(EXP(INDEX(係数表!H:H,3) + INDEX(係数表!I:I,3)*LN(INDEX(出力表!C:C,3)+1)))))))</f>
        <v>82.600524417085737</v>
      </c>
      <c r="H465" t="e">
        <f>MIN(100, MAX(0, (100*(INDEX(出力表!D:D,3))/(EXP(INDEX(係数表!B:B,3) + $C465) + (INDEX(出力表!D:D,3)))) + (乱数表!$O465*(Settings!B12/(((INDEX(出力表!D:D,3))+1)^INDEX(係数表!E:E,3)*INDEX(係数表!F:F,3))))))</f>
        <v>#VALUE!</v>
      </c>
      <c r="I465" t="e">
        <f>MIN(100, MAX(0, (INDEX(出力表!D:D,3))*G465/MAX(H465, Settings!B3)))</f>
        <v>#VALUE!</v>
      </c>
      <c r="J465">
        <f>MIN(100, MAX(0, 100*BETAINV(乱数表!$D465, MAX(0.00000001, (1/(1+EXP(-(INDEX(係数表!G:G,4) + $B465))))*(EXP(INDEX(係数表!H:H,4) + INDEX(係数表!I:I,4)*LN(INDEX(出力表!C:C,4)+1)))), MAX(0.00000001, (1-(1/(1+EXP(-(INDEX(係数表!G:G,4) + $B465)))))*(EXP(INDEX(係数表!H:H,4) + INDEX(係数表!I:I,4)*LN(INDEX(出力表!C:C,4)+1)))))))</f>
        <v>83.81667144732873</v>
      </c>
      <c r="K465" t="e">
        <f>MIN(100, MAX(0, (100*(INDEX(出力表!D:D,4))/(EXP(INDEX(係数表!B:B,4) + $C465) + (INDEX(出力表!D:D,4)))) + (乱数表!$P465*(Settings!B12/(((INDEX(出力表!D:D,4))+1)^INDEX(係数表!E:E,4)*INDEX(係数表!F:F,4))))))</f>
        <v>#VALUE!</v>
      </c>
      <c r="L465" t="e">
        <f>MIN(100, MAX(0, (INDEX(出力表!D:D,4))*J465/MAX(K465, Settings!B3)))</f>
        <v>#VALUE!</v>
      </c>
      <c r="M465">
        <f>MIN(100, MAX(0, 100*BETAINV(乱数表!$E465, MAX(0.00000001, (1/(1+EXP(-(INDEX(係数表!G:G,5) + $B465))))*(EXP(INDEX(係数表!H:H,5) + INDEX(係数表!I:I,5)*LN(INDEX(出力表!C:C,5)+1)))), MAX(0.00000001, (1-(1/(1+EXP(-(INDEX(係数表!G:G,5) + $B465)))))*(EXP(INDEX(係数表!H:H,5) + INDEX(係数表!I:I,5)*LN(INDEX(出力表!C:C,5)+1)))))))</f>
        <v>83.322529053853884</v>
      </c>
      <c r="N465" t="e">
        <f>MIN(100, MAX(0, (100*(INDEX(出力表!D:D,5))/(EXP(INDEX(係数表!B:B,5) + $C465) + (INDEX(出力表!D:D,5)))) + (乱数表!$Q465*(Settings!B12/(((INDEX(出力表!D:D,5))+1)^INDEX(係数表!E:E,5)*INDEX(係数表!F:F,5))))))</f>
        <v>#VALUE!</v>
      </c>
      <c r="O465" t="e">
        <f>MIN(100, MAX(0, (INDEX(出力表!D:D,5))*M465/MAX(N465, Settings!B3)))</f>
        <v>#VALUE!</v>
      </c>
      <c r="P465">
        <f>MIN(100, MAX(0, 100*BETAINV(乱数表!$F465, MAX(0.00000001, (1/(1+EXP(-(INDEX(係数表!G:G,6) + $B465))))*(EXP(INDEX(係数表!H:H,6) + INDEX(係数表!I:I,6)*LN(INDEX(出力表!C:C,6)+1)))), MAX(0.00000001, (1-(1/(1+EXP(-(INDEX(係数表!G:G,6) + $B465)))))*(EXP(INDEX(係数表!H:H,6) + INDEX(係数表!I:I,6)*LN(INDEX(出力表!C:C,6)+1)))))))</f>
        <v>62.877967744454089</v>
      </c>
      <c r="Q465" t="e">
        <f>MIN(100, MAX(0, (100*(INDEX(出力表!D:D,6))/(EXP(INDEX(係数表!B:B,6) + $C465) + (INDEX(出力表!D:D,6)))) + (乱数表!$R465*(Settings!B12/(((INDEX(出力表!D:D,6))+1)^INDEX(係数表!E:E,6)*INDEX(係数表!F:F,6))))))</f>
        <v>#VALUE!</v>
      </c>
      <c r="R465" t="e">
        <f>MIN(100, MAX(0, (INDEX(出力表!D:D,6))*P465/MAX(Q465, Settings!B3)))</f>
        <v>#VALUE!</v>
      </c>
      <c r="S465">
        <f>MIN(100, MAX(0, 100*BETAINV(乱数表!$G465, MAX(0.00000001, (1/(1+EXP(-(INDEX(係数表!G:G,7) + $B465))))*(EXP(INDEX(係数表!H:H,7) + INDEX(係数表!I:I,7)*LN(INDEX(出力表!C:C,7)+1)))), MAX(0.00000001, (1-(1/(1+EXP(-(INDEX(係数表!G:G,7) + $B465)))))*(EXP(INDEX(係数表!H:H,7) + INDEX(係数表!I:I,7)*LN(INDEX(出力表!C:C,7)+1)))))))</f>
        <v>72.007224900257995</v>
      </c>
      <c r="T465" t="e">
        <f>MIN(100, MAX(0, (100*(INDEX(出力表!D:D,7))/(EXP(INDEX(係数表!B:B,7) + $C465) + (INDEX(出力表!D:D,7)))) + (乱数表!$S465*(Settings!B12/(((INDEX(出力表!D:D,7))+1)^INDEX(係数表!E:E,7)*INDEX(係数表!F:F,7))))))</f>
        <v>#VALUE!</v>
      </c>
      <c r="U465" t="e">
        <f>MIN(100, MAX(0, (INDEX(出力表!D:D,7))*S465/MAX(T465, Settings!B3)))</f>
        <v>#VALUE!</v>
      </c>
      <c r="V465">
        <f>MIN(100, MAX(0, 100*BETAINV(乱数表!$H465, MAX(0.00000001, (1/(1+EXP(-(INDEX(係数表!G:G,8) + $B465))))*(EXP(INDEX(係数表!H:H,8) + INDEX(係数表!I:I,8)*LN(INDEX(出力表!C:C,8)+1)))), MAX(0.00000001, (1-(1/(1+EXP(-(INDEX(係数表!G:G,8) + $B465)))))*(EXP(INDEX(係数表!H:H,8) + INDEX(係数表!I:I,8)*LN(INDEX(出力表!C:C,8)+1)))))))</f>
        <v>99.960741456651178</v>
      </c>
      <c r="W465" t="e">
        <f>MIN(100, MAX(0, (100*(INDEX(出力表!D:D,8))/(EXP(INDEX(係数表!B:B,8) + $C465) + (INDEX(出力表!D:D,8)))) + (乱数表!$T465*(Settings!B12/(((INDEX(出力表!D:D,8))+1)^INDEX(係数表!E:E,8)*INDEX(係数表!F:F,8))))))</f>
        <v>#VALUE!</v>
      </c>
      <c r="X465" t="e">
        <f>MIN(100, MAX(0, (INDEX(出力表!D:D,8))*V465/MAX(W465, Settings!B3)))</f>
        <v>#VALUE!</v>
      </c>
      <c r="Y465">
        <f>MIN(100, MAX(0, 100*BETAINV(乱数表!$I465, MAX(0.00000001, (1/(1+EXP(-(INDEX(係数表!G:G,9) + $B465))))*(EXP(INDEX(係数表!H:H,9) + INDEX(係数表!I:I,9)*LN(INDEX(出力表!C:C,9)+1)))), MAX(0.00000001, (1-(1/(1+EXP(-(INDEX(係数表!G:G,9) + $B465)))))*(EXP(INDEX(係数表!H:H,9) + INDEX(係数表!I:I,9)*LN(INDEX(出力表!C:C,9)+1)))))))</f>
        <v>86.745791026685325</v>
      </c>
      <c r="Z465" t="e">
        <f>MIN(100, MAX(0, (100*(INDEX(出力表!D:D,9))/(EXP(INDEX(係数表!B:B,9) + $C465) + (INDEX(出力表!D:D,9)))) + (乱数表!$U465*(Settings!B12/(((INDEX(出力表!D:D,9))+1)^INDEX(係数表!E:E,9)*INDEX(係数表!F:F,9))))))</f>
        <v>#VALUE!</v>
      </c>
      <c r="AA465" t="e">
        <f>MIN(100, MAX(0, (INDEX(出力表!D:D,9))*Y465/MAX(Z465, Settings!B3)))</f>
        <v>#VALUE!</v>
      </c>
      <c r="AB465">
        <f>MIN(100, MAX(0, 100*BETAINV(乱数表!$J465, MAX(0.00000001, (1/(1+EXP(-(INDEX(係数表!G:G,10) + $B465))))*(EXP(INDEX(係数表!H:H,10) + INDEX(係数表!I:I,10)*LN(INDEX(出力表!C:C,10)+1)))), MAX(0.00000001, (1-(1/(1+EXP(-(INDEX(係数表!G:G,10) + $B465)))))*(EXP(INDEX(係数表!H:H,10) + INDEX(係数表!I:I,10)*LN(INDEX(出力表!C:C,10)+1)))))))</f>
        <v>87.247566556900892</v>
      </c>
      <c r="AC465" t="e">
        <f>MIN(100, MAX(0, (100*(INDEX(出力表!D:D,10))/(EXP(INDEX(係数表!B:B,10) + $C465) + (INDEX(出力表!D:D,10)))) + (乱数表!$V465*(Settings!B12/(((INDEX(出力表!D:D,10))+1)^INDEX(係数表!E:E,10)*INDEX(係数表!F:F,10))))))</f>
        <v>#VALUE!</v>
      </c>
      <c r="AD465" t="e">
        <f>MIN(100, MAX(0, (INDEX(出力表!D:D,10))*AB465/MAX(AC465, Settings!B3)))</f>
        <v>#VALUE!</v>
      </c>
      <c r="AE465">
        <f>MIN(100, MAX(0, 100*BETAINV(乱数表!$K465, MAX(0.00000001, (1/(1+EXP(-(INDEX(係数表!G:G,11) + $B465))))*(EXP(INDEX(係数表!H:H,11) + INDEX(係数表!I:I,11)*LN(INDEX(出力表!C:C,11)+1)))), MAX(0.00000001, (1-(1/(1+EXP(-(INDEX(係数表!G:G,11) + $B465)))))*(EXP(INDEX(係数表!H:H,11) + INDEX(係数表!I:I,11)*LN(INDEX(出力表!C:C,11)+1)))))))</f>
        <v>99.99811046326478</v>
      </c>
      <c r="AF465" t="e">
        <f>MIN(100, MAX(0, (100*(INDEX(出力表!D:D,11))/(EXP(INDEX(係数表!B:B,11) + $C465) + (INDEX(出力表!D:D,11)))) + (乱数表!$W465*(Settings!B12/(((INDEX(出力表!D:D,11))+1)^INDEX(係数表!E:E,11)*INDEX(係数表!F:F,11))))))</f>
        <v>#VALUE!</v>
      </c>
      <c r="AG465" t="e">
        <f>MIN(100, MAX(0, (INDEX(出力表!D:D,11))*AE465/MAX(AF465, Settings!B3)))</f>
        <v>#VALUE!</v>
      </c>
      <c r="AH465">
        <f>MIN(100, MAX(0, 100*BETAINV(乱数表!$L465, MAX(0.00000001, (1/(1+EXP(-(INDEX(係数表!G:G,12) + $B465))))*(EXP(INDEX(係数表!H:H,12) + INDEX(係数表!I:I,12)*LN(INDEX(出力表!C:C,12)+1)))), MAX(0.00000001, (1-(1/(1+EXP(-(INDEX(係数表!G:G,12) + $B465)))))*(EXP(INDEX(係数表!H:H,12) + INDEX(係数表!I:I,12)*LN(INDEX(出力表!C:C,12)+1)))))))</f>
        <v>98.390536598768691</v>
      </c>
      <c r="AI465" t="e">
        <f>MIN(100, MAX(0, (100*(INDEX(出力表!D:D,12))/(EXP(INDEX(係数表!B:B,12) + $C465) + (INDEX(出力表!D:D,12)))) + (乱数表!$X465*(Settings!B12/(((INDEX(出力表!D:D,12))+1)^INDEX(係数表!E:E,12)*INDEX(係数表!F:F,12))))))</f>
        <v>#VALUE!</v>
      </c>
      <c r="AJ465" t="e">
        <f>MIN(100, MAX(0, (INDEX(出力表!D:D,12))*AH465/MAX(AI465, Settings!B3)))</f>
        <v>#VALUE!</v>
      </c>
      <c r="AK465">
        <f>MIN(100, MAX(0, 100*BETAINV(乱数表!$M465, MAX(0.00000001, (1/(1+EXP(-(INDEX(係数表!G:G,13) + $B465))))*(EXP(INDEX(係数表!H:H,13) + INDEX(係数表!I:I,13)*LN(INDEX(出力表!C:C,13)+1)))), MAX(0.00000001, (1-(1/(1+EXP(-(INDEX(係数表!G:G,13) + $B465)))))*(EXP(INDEX(係数表!H:H,13) + INDEX(係数表!I:I,13)*LN(INDEX(出力表!C:C,13)+1)))))))</f>
        <v>99.788428111356154</v>
      </c>
      <c r="AL465" t="e">
        <f>MIN(100, MAX(0, (100*(INDEX(出力表!D:D,13))/(EXP(INDEX(係数表!B:B,13) + $C465) + (INDEX(出力表!D:D,13)))) + (乱数表!$Y465*(Settings!B12/(((INDEX(出力表!D:D,13))+1)^INDEX(係数表!E:E,13)*INDEX(係数表!F:F,13))))))</f>
        <v>#VALUE!</v>
      </c>
      <c r="AM465" t="e">
        <f>MIN(100, MAX(0, (INDEX(出力表!D:D,13))*AK465/MAX(AL465, Settings!B3)))</f>
        <v>#VALUE!</v>
      </c>
      <c r="AN465">
        <f>IF(ISNUMBER(F465), INDEX(出力表!B:B,2)*F465, 0)+IF(ISNUMBER(I465), INDEX(出力表!B:B,3)*I465, 0)+IF(ISNUMBER(L465), INDEX(出力表!B:B,4)*L465, 0)+IF(ISNUMBER(O465), INDEX(出力表!B:B,5)*O465, 0)+IF(ISNUMBER(R465), INDEX(出力表!B:B,6)*R465, 0)+IF(ISNUMBER(U465), INDEX(出力表!B:B,7)*U465, 0)+IF(ISNUMBER(X465), INDEX(出力表!B:B,8)*X465, 0)+IF(ISNUMBER(AA465), INDEX(出力表!B:B,9)*AA465, 0)+IF(ISNUMBER(AD465), INDEX(出力表!B:B,10)*AD465, 0)+IF(ISNUMBER(AG465), INDEX(出力表!B:B,11)*AG465, 0)+IF(ISNUMBER(AJ465), INDEX(出力表!B:B,12)*AJ465, 0)+IF(ISNUMBER(AM465), INDEX(出力表!B:B,13)*AM465, 0)</f>
        <v>0</v>
      </c>
      <c r="AO465">
        <f>IF(ISNUMBER(F465), INDEX(出力表!B:B,2), 0)+IF(ISNUMBER(I465), INDEX(出力表!B:B,3), 0)+IF(ISNUMBER(L465), INDEX(出力表!B:B,4), 0)+IF(ISNUMBER(O465), INDEX(出力表!B:B,5), 0)+IF(ISNUMBER(R465), INDEX(出力表!B:B,6), 0)+IF(ISNUMBER(U465), INDEX(出力表!B:B,7), 0)+IF(ISNUMBER(X465), INDEX(出力表!B:B,8), 0)+IF(ISNUMBER(AA465), INDEX(出力表!B:B,9), 0)+IF(ISNUMBER(AD465), INDEX(出力表!B:B,10), 0)+IF(ISNUMBER(AG465), INDEX(出力表!B:B,11), 0)+IF(ISNUMBER(AJ465), INDEX(出力表!B:B,12), 0)+IF(ISNUMBER(AM465), INDEX(出力表!B:B,13), 0)</f>
        <v>0</v>
      </c>
      <c r="AP465" t="str">
        <f t="shared" si="7"/>
        <v/>
      </c>
    </row>
    <row r="466" spans="1:42" x14ac:dyDescent="0.2">
      <c r="A466">
        <v>465</v>
      </c>
      <c r="B466">
        <f>IF(UPPER(Settings!B4)="TRUE", 乱数表!$Z466*Settings!B10, 0)</f>
        <v>-0.51240766628609957</v>
      </c>
      <c r="C466">
        <f>IF(UPPER(Settings!B4)="TRUE", 乱数表!$AA466*Settings!B11, 0)</f>
        <v>-8.3361212499549461E-2</v>
      </c>
      <c r="D466">
        <f>MIN(100, MAX(0, 100*BETAINV(乱数表!$B466, MAX(0.00000001, (1/(1+EXP(-(INDEX(係数表!G:G,2) + $B466))))*(EXP(INDEX(係数表!H:H,2) + INDEX(係数表!I:I,2)*LN(INDEX(出力表!C:C,2)+1)))), MAX(0.00000001, (1-(1/(1+EXP(-(INDEX(係数表!G:G,2) + $B466)))))*(EXP(INDEX(係数表!H:H,2) + INDEX(係数表!I:I,2)*LN(INDEX(出力表!C:C,2)+1)))))))</f>
        <v>92.663031427251639</v>
      </c>
      <c r="E466" t="e">
        <f>MIN(100, MAX(0, (100*(INDEX(出力表!D:D,2))/(EXP(INDEX(係数表!B:B,2) + $C466) + (INDEX(出力表!D:D,2)))) + (乱数表!$N466*(Settings!B12/(((INDEX(出力表!D:D,2))+1)^INDEX(係数表!E:E,2)*INDEX(係数表!F:F,2))))))</f>
        <v>#VALUE!</v>
      </c>
      <c r="F466" t="e">
        <f>MIN(100, MAX(0, (INDEX(出力表!D:D,2))*D466/MAX(E466, Settings!B3)))</f>
        <v>#VALUE!</v>
      </c>
      <c r="G466">
        <f>MIN(100, MAX(0, 100*BETAINV(乱数表!$C466, MAX(0.00000001, (1/(1+EXP(-(INDEX(係数表!G:G,3) + $B466))))*(EXP(INDEX(係数表!H:H,3) + INDEX(係数表!I:I,3)*LN(INDEX(出力表!C:C,3)+1)))), MAX(0.00000001, (1-(1/(1+EXP(-(INDEX(係数表!G:G,3) + $B466)))))*(EXP(INDEX(係数表!H:H,3) + INDEX(係数表!I:I,3)*LN(INDEX(出力表!C:C,3)+1)))))))</f>
        <v>37.731999657123247</v>
      </c>
      <c r="H466" t="e">
        <f>MIN(100, MAX(0, (100*(INDEX(出力表!D:D,3))/(EXP(INDEX(係数表!B:B,3) + $C466) + (INDEX(出力表!D:D,3)))) + (乱数表!$O466*(Settings!B12/(((INDEX(出力表!D:D,3))+1)^INDEX(係数表!E:E,3)*INDEX(係数表!F:F,3))))))</f>
        <v>#VALUE!</v>
      </c>
      <c r="I466" t="e">
        <f>MIN(100, MAX(0, (INDEX(出力表!D:D,3))*G466/MAX(H466, Settings!B3)))</f>
        <v>#VALUE!</v>
      </c>
      <c r="J466">
        <f>MIN(100, MAX(0, 100*BETAINV(乱数表!$D466, MAX(0.00000001, (1/(1+EXP(-(INDEX(係数表!G:G,4) + $B466))))*(EXP(INDEX(係数表!H:H,4) + INDEX(係数表!I:I,4)*LN(INDEX(出力表!C:C,4)+1)))), MAX(0.00000001, (1-(1/(1+EXP(-(INDEX(係数表!G:G,4) + $B466)))))*(EXP(INDEX(係数表!H:H,4) + INDEX(係数表!I:I,4)*LN(INDEX(出力表!C:C,4)+1)))))))</f>
        <v>81.606842867047348</v>
      </c>
      <c r="K466" t="e">
        <f>MIN(100, MAX(0, (100*(INDEX(出力表!D:D,4))/(EXP(INDEX(係数表!B:B,4) + $C466) + (INDEX(出力表!D:D,4)))) + (乱数表!$P466*(Settings!B12/(((INDEX(出力表!D:D,4))+1)^INDEX(係数表!E:E,4)*INDEX(係数表!F:F,4))))))</f>
        <v>#VALUE!</v>
      </c>
      <c r="L466" t="e">
        <f>MIN(100, MAX(0, (INDEX(出力表!D:D,4))*J466/MAX(K466, Settings!B3)))</f>
        <v>#VALUE!</v>
      </c>
      <c r="M466">
        <f>MIN(100, MAX(0, 100*BETAINV(乱数表!$E466, MAX(0.00000001, (1/(1+EXP(-(INDEX(係数表!G:G,5) + $B466))))*(EXP(INDEX(係数表!H:H,5) + INDEX(係数表!I:I,5)*LN(INDEX(出力表!C:C,5)+1)))), MAX(0.00000001, (1-(1/(1+EXP(-(INDEX(係数表!G:G,5) + $B466)))))*(EXP(INDEX(係数表!H:H,5) + INDEX(係数表!I:I,5)*LN(INDEX(出力表!C:C,5)+1)))))))</f>
        <v>91.803692577417991</v>
      </c>
      <c r="N466" t="e">
        <f>MIN(100, MAX(0, (100*(INDEX(出力表!D:D,5))/(EXP(INDEX(係数表!B:B,5) + $C466) + (INDEX(出力表!D:D,5)))) + (乱数表!$Q466*(Settings!B12/(((INDEX(出力表!D:D,5))+1)^INDEX(係数表!E:E,5)*INDEX(係数表!F:F,5))))))</f>
        <v>#VALUE!</v>
      </c>
      <c r="O466" t="e">
        <f>MIN(100, MAX(0, (INDEX(出力表!D:D,5))*M466/MAX(N466, Settings!B3)))</f>
        <v>#VALUE!</v>
      </c>
      <c r="P466">
        <f>MIN(100, MAX(0, 100*BETAINV(乱数表!$F466, MAX(0.00000001, (1/(1+EXP(-(INDEX(係数表!G:G,6) + $B466))))*(EXP(INDEX(係数表!H:H,6) + INDEX(係数表!I:I,6)*LN(INDEX(出力表!C:C,6)+1)))), MAX(0.00000001, (1-(1/(1+EXP(-(INDEX(係数表!G:G,6) + $B466)))))*(EXP(INDEX(係数表!H:H,6) + INDEX(係数表!I:I,6)*LN(INDEX(出力表!C:C,6)+1)))))))</f>
        <v>98.246099229231334</v>
      </c>
      <c r="Q466" t="e">
        <f>MIN(100, MAX(0, (100*(INDEX(出力表!D:D,6))/(EXP(INDEX(係数表!B:B,6) + $C466) + (INDEX(出力表!D:D,6)))) + (乱数表!$R466*(Settings!B12/(((INDEX(出力表!D:D,6))+1)^INDEX(係数表!E:E,6)*INDEX(係数表!F:F,6))))))</f>
        <v>#VALUE!</v>
      </c>
      <c r="R466" t="e">
        <f>MIN(100, MAX(0, (INDEX(出力表!D:D,6))*P466/MAX(Q466, Settings!B3)))</f>
        <v>#VALUE!</v>
      </c>
      <c r="S466">
        <f>MIN(100, MAX(0, 100*BETAINV(乱数表!$G466, MAX(0.00000001, (1/(1+EXP(-(INDEX(係数表!G:G,7) + $B466))))*(EXP(INDEX(係数表!H:H,7) + INDEX(係数表!I:I,7)*LN(INDEX(出力表!C:C,7)+1)))), MAX(0.00000001, (1-(1/(1+EXP(-(INDEX(係数表!G:G,7) + $B466)))))*(EXP(INDEX(係数表!H:H,7) + INDEX(係数表!I:I,7)*LN(INDEX(出力表!C:C,7)+1)))))))</f>
        <v>94.536300531359956</v>
      </c>
      <c r="T466" t="e">
        <f>MIN(100, MAX(0, (100*(INDEX(出力表!D:D,7))/(EXP(INDEX(係数表!B:B,7) + $C466) + (INDEX(出力表!D:D,7)))) + (乱数表!$S466*(Settings!B12/(((INDEX(出力表!D:D,7))+1)^INDEX(係数表!E:E,7)*INDEX(係数表!F:F,7))))))</f>
        <v>#VALUE!</v>
      </c>
      <c r="U466" t="e">
        <f>MIN(100, MAX(0, (INDEX(出力表!D:D,7))*S466/MAX(T466, Settings!B3)))</f>
        <v>#VALUE!</v>
      </c>
      <c r="V466">
        <f>MIN(100, MAX(0, 100*BETAINV(乱数表!$H466, MAX(0.00000001, (1/(1+EXP(-(INDEX(係数表!G:G,8) + $B466))))*(EXP(INDEX(係数表!H:H,8) + INDEX(係数表!I:I,8)*LN(INDEX(出力表!C:C,8)+1)))), MAX(0.00000001, (1-(1/(1+EXP(-(INDEX(係数表!G:G,8) + $B466)))))*(EXP(INDEX(係数表!H:H,8) + INDEX(係数表!I:I,8)*LN(INDEX(出力表!C:C,8)+1)))))))</f>
        <v>72.5216057386111</v>
      </c>
      <c r="W466" t="e">
        <f>MIN(100, MAX(0, (100*(INDEX(出力表!D:D,8))/(EXP(INDEX(係数表!B:B,8) + $C466) + (INDEX(出力表!D:D,8)))) + (乱数表!$T466*(Settings!B12/(((INDEX(出力表!D:D,8))+1)^INDEX(係数表!E:E,8)*INDEX(係数表!F:F,8))))))</f>
        <v>#VALUE!</v>
      </c>
      <c r="X466" t="e">
        <f>MIN(100, MAX(0, (INDEX(出力表!D:D,8))*V466/MAX(W466, Settings!B3)))</f>
        <v>#VALUE!</v>
      </c>
      <c r="Y466">
        <f>MIN(100, MAX(0, 100*BETAINV(乱数表!$I466, MAX(0.00000001, (1/(1+EXP(-(INDEX(係数表!G:G,9) + $B466))))*(EXP(INDEX(係数表!H:H,9) + INDEX(係数表!I:I,9)*LN(INDEX(出力表!C:C,9)+1)))), MAX(0.00000001, (1-(1/(1+EXP(-(INDEX(係数表!G:G,9) + $B466)))))*(EXP(INDEX(係数表!H:H,9) + INDEX(係数表!I:I,9)*LN(INDEX(出力表!C:C,9)+1)))))))</f>
        <v>78.266610778580542</v>
      </c>
      <c r="Z466" t="e">
        <f>MIN(100, MAX(0, (100*(INDEX(出力表!D:D,9))/(EXP(INDEX(係数表!B:B,9) + $C466) + (INDEX(出力表!D:D,9)))) + (乱数表!$U466*(Settings!B12/(((INDEX(出力表!D:D,9))+1)^INDEX(係数表!E:E,9)*INDEX(係数表!F:F,9))))))</f>
        <v>#VALUE!</v>
      </c>
      <c r="AA466" t="e">
        <f>MIN(100, MAX(0, (INDEX(出力表!D:D,9))*Y466/MAX(Z466, Settings!B3)))</f>
        <v>#VALUE!</v>
      </c>
      <c r="AB466">
        <f>MIN(100, MAX(0, 100*BETAINV(乱数表!$J466, MAX(0.00000001, (1/(1+EXP(-(INDEX(係数表!G:G,10) + $B466))))*(EXP(INDEX(係数表!H:H,10) + INDEX(係数表!I:I,10)*LN(INDEX(出力表!C:C,10)+1)))), MAX(0.00000001, (1-(1/(1+EXP(-(INDEX(係数表!G:G,10) + $B466)))))*(EXP(INDEX(係数表!H:H,10) + INDEX(係数表!I:I,10)*LN(INDEX(出力表!C:C,10)+1)))))))</f>
        <v>96.591165662670292</v>
      </c>
      <c r="AC466" t="e">
        <f>MIN(100, MAX(0, (100*(INDEX(出力表!D:D,10))/(EXP(INDEX(係数表!B:B,10) + $C466) + (INDEX(出力表!D:D,10)))) + (乱数表!$V466*(Settings!B12/(((INDEX(出力表!D:D,10))+1)^INDEX(係数表!E:E,10)*INDEX(係数表!F:F,10))))))</f>
        <v>#VALUE!</v>
      </c>
      <c r="AD466" t="e">
        <f>MIN(100, MAX(0, (INDEX(出力表!D:D,10))*AB466/MAX(AC466, Settings!B3)))</f>
        <v>#VALUE!</v>
      </c>
      <c r="AE466">
        <f>MIN(100, MAX(0, 100*BETAINV(乱数表!$K466, MAX(0.00000001, (1/(1+EXP(-(INDEX(係数表!G:G,11) + $B466))))*(EXP(INDEX(係数表!H:H,11) + INDEX(係数表!I:I,11)*LN(INDEX(出力表!C:C,11)+1)))), MAX(0.00000001, (1-(1/(1+EXP(-(INDEX(係数表!G:G,11) + $B466)))))*(EXP(INDEX(係数表!H:H,11) + INDEX(係数表!I:I,11)*LN(INDEX(出力表!C:C,11)+1)))))))</f>
        <v>93.331689433128147</v>
      </c>
      <c r="AF466" t="e">
        <f>MIN(100, MAX(0, (100*(INDEX(出力表!D:D,11))/(EXP(INDEX(係数表!B:B,11) + $C466) + (INDEX(出力表!D:D,11)))) + (乱数表!$W466*(Settings!B12/(((INDEX(出力表!D:D,11))+1)^INDEX(係数表!E:E,11)*INDEX(係数表!F:F,11))))))</f>
        <v>#VALUE!</v>
      </c>
      <c r="AG466" t="e">
        <f>MIN(100, MAX(0, (INDEX(出力表!D:D,11))*AE466/MAX(AF466, Settings!B3)))</f>
        <v>#VALUE!</v>
      </c>
      <c r="AH466">
        <f>MIN(100, MAX(0, 100*BETAINV(乱数表!$L466, MAX(0.00000001, (1/(1+EXP(-(INDEX(係数表!G:G,12) + $B466))))*(EXP(INDEX(係数表!H:H,12) + INDEX(係数表!I:I,12)*LN(INDEX(出力表!C:C,12)+1)))), MAX(0.00000001, (1-(1/(1+EXP(-(INDEX(係数表!G:G,12) + $B466)))))*(EXP(INDEX(係数表!H:H,12) + INDEX(係数表!I:I,12)*LN(INDEX(出力表!C:C,12)+1)))))))</f>
        <v>95.044589991707468</v>
      </c>
      <c r="AI466" t="e">
        <f>MIN(100, MAX(0, (100*(INDEX(出力表!D:D,12))/(EXP(INDEX(係数表!B:B,12) + $C466) + (INDEX(出力表!D:D,12)))) + (乱数表!$X466*(Settings!B12/(((INDEX(出力表!D:D,12))+1)^INDEX(係数表!E:E,12)*INDEX(係数表!F:F,12))))))</f>
        <v>#VALUE!</v>
      </c>
      <c r="AJ466" t="e">
        <f>MIN(100, MAX(0, (INDEX(出力表!D:D,12))*AH466/MAX(AI466, Settings!B3)))</f>
        <v>#VALUE!</v>
      </c>
      <c r="AK466">
        <f>MIN(100, MAX(0, 100*BETAINV(乱数表!$M466, MAX(0.00000001, (1/(1+EXP(-(INDEX(係数表!G:G,13) + $B466))))*(EXP(INDEX(係数表!H:H,13) + INDEX(係数表!I:I,13)*LN(INDEX(出力表!C:C,13)+1)))), MAX(0.00000001, (1-(1/(1+EXP(-(INDEX(係数表!G:G,13) + $B466)))))*(EXP(INDEX(係数表!H:H,13) + INDEX(係数表!I:I,13)*LN(INDEX(出力表!C:C,13)+1)))))))</f>
        <v>88.048655263788163</v>
      </c>
      <c r="AL466" t="e">
        <f>MIN(100, MAX(0, (100*(INDEX(出力表!D:D,13))/(EXP(INDEX(係数表!B:B,13) + $C466) + (INDEX(出力表!D:D,13)))) + (乱数表!$Y466*(Settings!B12/(((INDEX(出力表!D:D,13))+1)^INDEX(係数表!E:E,13)*INDEX(係数表!F:F,13))))))</f>
        <v>#VALUE!</v>
      </c>
      <c r="AM466" t="e">
        <f>MIN(100, MAX(0, (INDEX(出力表!D:D,13))*AK466/MAX(AL466, Settings!B3)))</f>
        <v>#VALUE!</v>
      </c>
      <c r="AN466">
        <f>IF(ISNUMBER(F466), INDEX(出力表!B:B,2)*F466, 0)+IF(ISNUMBER(I466), INDEX(出力表!B:B,3)*I466, 0)+IF(ISNUMBER(L466), INDEX(出力表!B:B,4)*L466, 0)+IF(ISNUMBER(O466), INDEX(出力表!B:B,5)*O466, 0)+IF(ISNUMBER(R466), INDEX(出力表!B:B,6)*R466, 0)+IF(ISNUMBER(U466), INDEX(出力表!B:B,7)*U466, 0)+IF(ISNUMBER(X466), INDEX(出力表!B:B,8)*X466, 0)+IF(ISNUMBER(AA466), INDEX(出力表!B:B,9)*AA466, 0)+IF(ISNUMBER(AD466), INDEX(出力表!B:B,10)*AD466, 0)+IF(ISNUMBER(AG466), INDEX(出力表!B:B,11)*AG466, 0)+IF(ISNUMBER(AJ466), INDEX(出力表!B:B,12)*AJ466, 0)+IF(ISNUMBER(AM466), INDEX(出力表!B:B,13)*AM466, 0)</f>
        <v>0</v>
      </c>
      <c r="AO466">
        <f>IF(ISNUMBER(F466), INDEX(出力表!B:B,2), 0)+IF(ISNUMBER(I466), INDEX(出力表!B:B,3), 0)+IF(ISNUMBER(L466), INDEX(出力表!B:B,4), 0)+IF(ISNUMBER(O466), INDEX(出力表!B:B,5), 0)+IF(ISNUMBER(R466), INDEX(出力表!B:B,6), 0)+IF(ISNUMBER(U466), INDEX(出力表!B:B,7), 0)+IF(ISNUMBER(X466), INDEX(出力表!B:B,8), 0)+IF(ISNUMBER(AA466), INDEX(出力表!B:B,9), 0)+IF(ISNUMBER(AD466), INDEX(出力表!B:B,10), 0)+IF(ISNUMBER(AG466), INDEX(出力表!B:B,11), 0)+IF(ISNUMBER(AJ466), INDEX(出力表!B:B,12), 0)+IF(ISNUMBER(AM466), INDEX(出力表!B:B,13), 0)</f>
        <v>0</v>
      </c>
      <c r="AP466" t="str">
        <f t="shared" si="7"/>
        <v/>
      </c>
    </row>
    <row r="467" spans="1:42" x14ac:dyDescent="0.2">
      <c r="A467">
        <v>466</v>
      </c>
      <c r="B467">
        <f>IF(UPPER(Settings!B4)="TRUE", 乱数表!$Z467*Settings!B10, 0)</f>
        <v>-0.38716626975726415</v>
      </c>
      <c r="C467">
        <f>IF(UPPER(Settings!B4)="TRUE", 乱数表!$AA467*Settings!B11, 0)</f>
        <v>9.5210659693558339E-2</v>
      </c>
      <c r="D467">
        <f>MIN(100, MAX(0, 100*BETAINV(乱数表!$B467, MAX(0.00000001, (1/(1+EXP(-(INDEX(係数表!G:G,2) + $B467))))*(EXP(INDEX(係数表!H:H,2) + INDEX(係数表!I:I,2)*LN(INDEX(出力表!C:C,2)+1)))), MAX(0.00000001, (1-(1/(1+EXP(-(INDEX(係数表!G:G,2) + $B467)))))*(EXP(INDEX(係数表!H:H,2) + INDEX(係数表!I:I,2)*LN(INDEX(出力表!C:C,2)+1)))))))</f>
        <v>81.326884870547033</v>
      </c>
      <c r="E467" t="e">
        <f>MIN(100, MAX(0, (100*(INDEX(出力表!D:D,2))/(EXP(INDEX(係数表!B:B,2) + $C467) + (INDEX(出力表!D:D,2)))) + (乱数表!$N467*(Settings!B12/(((INDEX(出力表!D:D,2))+1)^INDEX(係数表!E:E,2)*INDEX(係数表!F:F,2))))))</f>
        <v>#VALUE!</v>
      </c>
      <c r="F467" t="e">
        <f>MIN(100, MAX(0, (INDEX(出力表!D:D,2))*D467/MAX(E467, Settings!B3)))</f>
        <v>#VALUE!</v>
      </c>
      <c r="G467">
        <f>MIN(100, MAX(0, 100*BETAINV(乱数表!$C467, MAX(0.00000001, (1/(1+EXP(-(INDEX(係数表!G:G,3) + $B467))))*(EXP(INDEX(係数表!H:H,3) + INDEX(係数表!I:I,3)*LN(INDEX(出力表!C:C,3)+1)))), MAX(0.00000001, (1-(1/(1+EXP(-(INDEX(係数表!G:G,3) + $B467)))))*(EXP(INDEX(係数表!H:H,3) + INDEX(係数表!I:I,3)*LN(INDEX(出力表!C:C,3)+1)))))))</f>
        <v>97.513714467836564</v>
      </c>
      <c r="H467" t="e">
        <f>MIN(100, MAX(0, (100*(INDEX(出力表!D:D,3))/(EXP(INDEX(係数表!B:B,3) + $C467) + (INDEX(出力表!D:D,3)))) + (乱数表!$O467*(Settings!B12/(((INDEX(出力表!D:D,3))+1)^INDEX(係数表!E:E,3)*INDEX(係数表!F:F,3))))))</f>
        <v>#VALUE!</v>
      </c>
      <c r="I467" t="e">
        <f>MIN(100, MAX(0, (INDEX(出力表!D:D,3))*G467/MAX(H467, Settings!B3)))</f>
        <v>#VALUE!</v>
      </c>
      <c r="J467">
        <f>MIN(100, MAX(0, 100*BETAINV(乱数表!$D467, MAX(0.00000001, (1/(1+EXP(-(INDEX(係数表!G:G,4) + $B467))))*(EXP(INDEX(係数表!H:H,4) + INDEX(係数表!I:I,4)*LN(INDEX(出力表!C:C,4)+1)))), MAX(0.00000001, (1-(1/(1+EXP(-(INDEX(係数表!G:G,4) + $B467)))))*(EXP(INDEX(係数表!H:H,4) + INDEX(係数表!I:I,4)*LN(INDEX(出力表!C:C,4)+1)))))))</f>
        <v>79.078741113261543</v>
      </c>
      <c r="K467" t="e">
        <f>MIN(100, MAX(0, (100*(INDEX(出力表!D:D,4))/(EXP(INDEX(係数表!B:B,4) + $C467) + (INDEX(出力表!D:D,4)))) + (乱数表!$P467*(Settings!B12/(((INDEX(出力表!D:D,4))+1)^INDEX(係数表!E:E,4)*INDEX(係数表!F:F,4))))))</f>
        <v>#VALUE!</v>
      </c>
      <c r="L467" t="e">
        <f>MIN(100, MAX(0, (INDEX(出力表!D:D,4))*J467/MAX(K467, Settings!B3)))</f>
        <v>#VALUE!</v>
      </c>
      <c r="M467">
        <f>MIN(100, MAX(0, 100*BETAINV(乱数表!$E467, MAX(0.00000001, (1/(1+EXP(-(INDEX(係数表!G:G,5) + $B467))))*(EXP(INDEX(係数表!H:H,5) + INDEX(係数表!I:I,5)*LN(INDEX(出力表!C:C,5)+1)))), MAX(0.00000001, (1-(1/(1+EXP(-(INDEX(係数表!G:G,5) + $B467)))))*(EXP(INDEX(係数表!H:H,5) + INDEX(係数表!I:I,5)*LN(INDEX(出力表!C:C,5)+1)))))))</f>
        <v>98.792968269457532</v>
      </c>
      <c r="N467" t="e">
        <f>MIN(100, MAX(0, (100*(INDEX(出力表!D:D,5))/(EXP(INDEX(係数表!B:B,5) + $C467) + (INDEX(出力表!D:D,5)))) + (乱数表!$Q467*(Settings!B12/(((INDEX(出力表!D:D,5))+1)^INDEX(係数表!E:E,5)*INDEX(係数表!F:F,5))))))</f>
        <v>#VALUE!</v>
      </c>
      <c r="O467" t="e">
        <f>MIN(100, MAX(0, (INDEX(出力表!D:D,5))*M467/MAX(N467, Settings!B3)))</f>
        <v>#VALUE!</v>
      </c>
      <c r="P467">
        <f>MIN(100, MAX(0, 100*BETAINV(乱数表!$F467, MAX(0.00000001, (1/(1+EXP(-(INDEX(係数表!G:G,6) + $B467))))*(EXP(INDEX(係数表!H:H,6) + INDEX(係数表!I:I,6)*LN(INDEX(出力表!C:C,6)+1)))), MAX(0.00000001, (1-(1/(1+EXP(-(INDEX(係数表!G:G,6) + $B467)))))*(EXP(INDEX(係数表!H:H,6) + INDEX(係数表!I:I,6)*LN(INDEX(出力表!C:C,6)+1)))))))</f>
        <v>97.905687254768466</v>
      </c>
      <c r="Q467" t="e">
        <f>MIN(100, MAX(0, (100*(INDEX(出力表!D:D,6))/(EXP(INDEX(係数表!B:B,6) + $C467) + (INDEX(出力表!D:D,6)))) + (乱数表!$R467*(Settings!B12/(((INDEX(出力表!D:D,6))+1)^INDEX(係数表!E:E,6)*INDEX(係数表!F:F,6))))))</f>
        <v>#VALUE!</v>
      </c>
      <c r="R467" t="e">
        <f>MIN(100, MAX(0, (INDEX(出力表!D:D,6))*P467/MAX(Q467, Settings!B3)))</f>
        <v>#VALUE!</v>
      </c>
      <c r="S467">
        <f>MIN(100, MAX(0, 100*BETAINV(乱数表!$G467, MAX(0.00000001, (1/(1+EXP(-(INDEX(係数表!G:G,7) + $B467))))*(EXP(INDEX(係数表!H:H,7) + INDEX(係数表!I:I,7)*LN(INDEX(出力表!C:C,7)+1)))), MAX(0.00000001, (1-(1/(1+EXP(-(INDEX(係数表!G:G,7) + $B467)))))*(EXP(INDEX(係数表!H:H,7) + INDEX(係数表!I:I,7)*LN(INDEX(出力表!C:C,7)+1)))))))</f>
        <v>76.11656928178877</v>
      </c>
      <c r="T467" t="e">
        <f>MIN(100, MAX(0, (100*(INDEX(出力表!D:D,7))/(EXP(INDEX(係数表!B:B,7) + $C467) + (INDEX(出力表!D:D,7)))) + (乱数表!$S467*(Settings!B12/(((INDEX(出力表!D:D,7))+1)^INDEX(係数表!E:E,7)*INDEX(係数表!F:F,7))))))</f>
        <v>#VALUE!</v>
      </c>
      <c r="U467" t="e">
        <f>MIN(100, MAX(0, (INDEX(出力表!D:D,7))*S467/MAX(T467, Settings!B3)))</f>
        <v>#VALUE!</v>
      </c>
      <c r="V467">
        <f>MIN(100, MAX(0, 100*BETAINV(乱数表!$H467, MAX(0.00000001, (1/(1+EXP(-(INDEX(係数表!G:G,8) + $B467))))*(EXP(INDEX(係数表!H:H,8) + INDEX(係数表!I:I,8)*LN(INDEX(出力表!C:C,8)+1)))), MAX(0.00000001, (1-(1/(1+EXP(-(INDEX(係数表!G:G,8) + $B467)))))*(EXP(INDEX(係数表!H:H,8) + INDEX(係数表!I:I,8)*LN(INDEX(出力表!C:C,8)+1)))))))</f>
        <v>97.451533750657731</v>
      </c>
      <c r="W467" t="e">
        <f>MIN(100, MAX(0, (100*(INDEX(出力表!D:D,8))/(EXP(INDEX(係数表!B:B,8) + $C467) + (INDEX(出力表!D:D,8)))) + (乱数表!$T467*(Settings!B12/(((INDEX(出力表!D:D,8))+1)^INDEX(係数表!E:E,8)*INDEX(係数表!F:F,8))))))</f>
        <v>#VALUE!</v>
      </c>
      <c r="X467" t="e">
        <f>MIN(100, MAX(0, (INDEX(出力表!D:D,8))*V467/MAX(W467, Settings!B3)))</f>
        <v>#VALUE!</v>
      </c>
      <c r="Y467">
        <f>MIN(100, MAX(0, 100*BETAINV(乱数表!$I467, MAX(0.00000001, (1/(1+EXP(-(INDEX(係数表!G:G,9) + $B467))))*(EXP(INDEX(係数表!H:H,9) + INDEX(係数表!I:I,9)*LN(INDEX(出力表!C:C,9)+1)))), MAX(0.00000001, (1-(1/(1+EXP(-(INDEX(係数表!G:G,9) + $B467)))))*(EXP(INDEX(係数表!H:H,9) + INDEX(係数表!I:I,9)*LN(INDEX(出力表!C:C,9)+1)))))))</f>
        <v>94.346546548207158</v>
      </c>
      <c r="Z467" t="e">
        <f>MIN(100, MAX(0, (100*(INDEX(出力表!D:D,9))/(EXP(INDEX(係数表!B:B,9) + $C467) + (INDEX(出力表!D:D,9)))) + (乱数表!$U467*(Settings!B12/(((INDEX(出力表!D:D,9))+1)^INDEX(係数表!E:E,9)*INDEX(係数表!F:F,9))))))</f>
        <v>#VALUE!</v>
      </c>
      <c r="AA467" t="e">
        <f>MIN(100, MAX(0, (INDEX(出力表!D:D,9))*Y467/MAX(Z467, Settings!B3)))</f>
        <v>#VALUE!</v>
      </c>
      <c r="AB467">
        <f>MIN(100, MAX(0, 100*BETAINV(乱数表!$J467, MAX(0.00000001, (1/(1+EXP(-(INDEX(係数表!G:G,10) + $B467))))*(EXP(INDEX(係数表!H:H,10) + INDEX(係数表!I:I,10)*LN(INDEX(出力表!C:C,10)+1)))), MAX(0.00000001, (1-(1/(1+EXP(-(INDEX(係数表!G:G,10) + $B467)))))*(EXP(INDEX(係数表!H:H,10) + INDEX(係数表!I:I,10)*LN(INDEX(出力表!C:C,10)+1)))))))</f>
        <v>62.404781494037962</v>
      </c>
      <c r="AC467" t="e">
        <f>MIN(100, MAX(0, (100*(INDEX(出力表!D:D,10))/(EXP(INDEX(係数表!B:B,10) + $C467) + (INDEX(出力表!D:D,10)))) + (乱数表!$V467*(Settings!B12/(((INDEX(出力表!D:D,10))+1)^INDEX(係数表!E:E,10)*INDEX(係数表!F:F,10))))))</f>
        <v>#VALUE!</v>
      </c>
      <c r="AD467" t="e">
        <f>MIN(100, MAX(0, (INDEX(出力表!D:D,10))*AB467/MAX(AC467, Settings!B3)))</f>
        <v>#VALUE!</v>
      </c>
      <c r="AE467">
        <f>MIN(100, MAX(0, 100*BETAINV(乱数表!$K467, MAX(0.00000001, (1/(1+EXP(-(INDEX(係数表!G:G,11) + $B467))))*(EXP(INDEX(係数表!H:H,11) + INDEX(係数表!I:I,11)*LN(INDEX(出力表!C:C,11)+1)))), MAX(0.00000001, (1-(1/(1+EXP(-(INDEX(係数表!G:G,11) + $B467)))))*(EXP(INDEX(係数表!H:H,11) + INDEX(係数表!I:I,11)*LN(INDEX(出力表!C:C,11)+1)))))))</f>
        <v>87.580892319193239</v>
      </c>
      <c r="AF467" t="e">
        <f>MIN(100, MAX(0, (100*(INDEX(出力表!D:D,11))/(EXP(INDEX(係数表!B:B,11) + $C467) + (INDEX(出力表!D:D,11)))) + (乱数表!$W467*(Settings!B12/(((INDEX(出力表!D:D,11))+1)^INDEX(係数表!E:E,11)*INDEX(係数表!F:F,11))))))</f>
        <v>#VALUE!</v>
      </c>
      <c r="AG467" t="e">
        <f>MIN(100, MAX(0, (INDEX(出力表!D:D,11))*AE467/MAX(AF467, Settings!B3)))</f>
        <v>#VALUE!</v>
      </c>
      <c r="AH467">
        <f>MIN(100, MAX(0, 100*BETAINV(乱数表!$L467, MAX(0.00000001, (1/(1+EXP(-(INDEX(係数表!G:G,12) + $B467))))*(EXP(INDEX(係数表!H:H,12) + INDEX(係数表!I:I,12)*LN(INDEX(出力表!C:C,12)+1)))), MAX(0.00000001, (1-(1/(1+EXP(-(INDEX(係数表!G:G,12) + $B467)))))*(EXP(INDEX(係数表!H:H,12) + INDEX(係数表!I:I,12)*LN(INDEX(出力表!C:C,12)+1)))))))</f>
        <v>75.103696221104926</v>
      </c>
      <c r="AI467" t="e">
        <f>MIN(100, MAX(0, (100*(INDEX(出力表!D:D,12))/(EXP(INDEX(係数表!B:B,12) + $C467) + (INDEX(出力表!D:D,12)))) + (乱数表!$X467*(Settings!B12/(((INDEX(出力表!D:D,12))+1)^INDEX(係数表!E:E,12)*INDEX(係数表!F:F,12))))))</f>
        <v>#VALUE!</v>
      </c>
      <c r="AJ467" t="e">
        <f>MIN(100, MAX(0, (INDEX(出力表!D:D,12))*AH467/MAX(AI467, Settings!B3)))</f>
        <v>#VALUE!</v>
      </c>
      <c r="AK467">
        <f>MIN(100, MAX(0, 100*BETAINV(乱数表!$M467, MAX(0.00000001, (1/(1+EXP(-(INDEX(係数表!G:G,13) + $B467))))*(EXP(INDEX(係数表!H:H,13) + INDEX(係数表!I:I,13)*LN(INDEX(出力表!C:C,13)+1)))), MAX(0.00000001, (1-(1/(1+EXP(-(INDEX(係数表!G:G,13) + $B467)))))*(EXP(INDEX(係数表!H:H,13) + INDEX(係数表!I:I,13)*LN(INDEX(出力表!C:C,13)+1)))))))</f>
        <v>95.666678685572208</v>
      </c>
      <c r="AL467" t="e">
        <f>MIN(100, MAX(0, (100*(INDEX(出力表!D:D,13))/(EXP(INDEX(係数表!B:B,13) + $C467) + (INDEX(出力表!D:D,13)))) + (乱数表!$Y467*(Settings!B12/(((INDEX(出力表!D:D,13))+1)^INDEX(係数表!E:E,13)*INDEX(係数表!F:F,13))))))</f>
        <v>#VALUE!</v>
      </c>
      <c r="AM467" t="e">
        <f>MIN(100, MAX(0, (INDEX(出力表!D:D,13))*AK467/MAX(AL467, Settings!B3)))</f>
        <v>#VALUE!</v>
      </c>
      <c r="AN467">
        <f>IF(ISNUMBER(F467), INDEX(出力表!B:B,2)*F467, 0)+IF(ISNUMBER(I467), INDEX(出力表!B:B,3)*I467, 0)+IF(ISNUMBER(L467), INDEX(出力表!B:B,4)*L467, 0)+IF(ISNUMBER(O467), INDEX(出力表!B:B,5)*O467, 0)+IF(ISNUMBER(R467), INDEX(出力表!B:B,6)*R467, 0)+IF(ISNUMBER(U467), INDEX(出力表!B:B,7)*U467, 0)+IF(ISNUMBER(X467), INDEX(出力表!B:B,8)*X467, 0)+IF(ISNUMBER(AA467), INDEX(出力表!B:B,9)*AA467, 0)+IF(ISNUMBER(AD467), INDEX(出力表!B:B,10)*AD467, 0)+IF(ISNUMBER(AG467), INDEX(出力表!B:B,11)*AG467, 0)+IF(ISNUMBER(AJ467), INDEX(出力表!B:B,12)*AJ467, 0)+IF(ISNUMBER(AM467), INDEX(出力表!B:B,13)*AM467, 0)</f>
        <v>0</v>
      </c>
      <c r="AO467">
        <f>IF(ISNUMBER(F467), INDEX(出力表!B:B,2), 0)+IF(ISNUMBER(I467), INDEX(出力表!B:B,3), 0)+IF(ISNUMBER(L467), INDEX(出力表!B:B,4), 0)+IF(ISNUMBER(O467), INDEX(出力表!B:B,5), 0)+IF(ISNUMBER(R467), INDEX(出力表!B:B,6), 0)+IF(ISNUMBER(U467), INDEX(出力表!B:B,7), 0)+IF(ISNUMBER(X467), INDEX(出力表!B:B,8), 0)+IF(ISNUMBER(AA467), INDEX(出力表!B:B,9), 0)+IF(ISNUMBER(AD467), INDEX(出力表!B:B,10), 0)+IF(ISNUMBER(AG467), INDEX(出力表!B:B,11), 0)+IF(ISNUMBER(AJ467), INDEX(出力表!B:B,12), 0)+IF(ISNUMBER(AM467), INDEX(出力表!B:B,13), 0)</f>
        <v>0</v>
      </c>
      <c r="AP467" t="str">
        <f t="shared" si="7"/>
        <v/>
      </c>
    </row>
    <row r="468" spans="1:42" x14ac:dyDescent="0.2">
      <c r="A468">
        <v>467</v>
      </c>
      <c r="B468">
        <f>IF(UPPER(Settings!B4)="TRUE", 乱数表!$Z468*Settings!B10, 0)</f>
        <v>-0.38463965127797967</v>
      </c>
      <c r="C468">
        <f>IF(UPPER(Settings!B4)="TRUE", 乱数表!$AA468*Settings!B11, 0)</f>
        <v>-0.15594758468872358</v>
      </c>
      <c r="D468">
        <f>MIN(100, MAX(0, 100*BETAINV(乱数表!$B468, MAX(0.00000001, (1/(1+EXP(-(INDEX(係数表!G:G,2) + $B468))))*(EXP(INDEX(係数表!H:H,2) + INDEX(係数表!I:I,2)*LN(INDEX(出力表!C:C,2)+1)))), MAX(0.00000001, (1-(1/(1+EXP(-(INDEX(係数表!G:G,2) + $B468)))))*(EXP(INDEX(係数表!H:H,2) + INDEX(係数表!I:I,2)*LN(INDEX(出力表!C:C,2)+1)))))))</f>
        <v>78.656551026614096</v>
      </c>
      <c r="E468" t="e">
        <f>MIN(100, MAX(0, (100*(INDEX(出力表!D:D,2))/(EXP(INDEX(係数表!B:B,2) + $C468) + (INDEX(出力表!D:D,2)))) + (乱数表!$N468*(Settings!B12/(((INDEX(出力表!D:D,2))+1)^INDEX(係数表!E:E,2)*INDEX(係数表!F:F,2))))))</f>
        <v>#VALUE!</v>
      </c>
      <c r="F468" t="e">
        <f>MIN(100, MAX(0, (INDEX(出力表!D:D,2))*D468/MAX(E468, Settings!B3)))</f>
        <v>#VALUE!</v>
      </c>
      <c r="G468">
        <f>MIN(100, MAX(0, 100*BETAINV(乱数表!$C468, MAX(0.00000001, (1/(1+EXP(-(INDEX(係数表!G:G,3) + $B468))))*(EXP(INDEX(係数表!H:H,3) + INDEX(係数表!I:I,3)*LN(INDEX(出力表!C:C,3)+1)))), MAX(0.00000001, (1-(1/(1+EXP(-(INDEX(係数表!G:G,3) + $B468)))))*(EXP(INDEX(係数表!H:H,3) + INDEX(係数表!I:I,3)*LN(INDEX(出力表!C:C,3)+1)))))))</f>
        <v>98.695800053088334</v>
      </c>
      <c r="H468" t="e">
        <f>MIN(100, MAX(0, (100*(INDEX(出力表!D:D,3))/(EXP(INDEX(係数表!B:B,3) + $C468) + (INDEX(出力表!D:D,3)))) + (乱数表!$O468*(Settings!B12/(((INDEX(出力表!D:D,3))+1)^INDEX(係数表!E:E,3)*INDEX(係数表!F:F,3))))))</f>
        <v>#VALUE!</v>
      </c>
      <c r="I468" t="e">
        <f>MIN(100, MAX(0, (INDEX(出力表!D:D,3))*G468/MAX(H468, Settings!B3)))</f>
        <v>#VALUE!</v>
      </c>
      <c r="J468">
        <f>MIN(100, MAX(0, 100*BETAINV(乱数表!$D468, MAX(0.00000001, (1/(1+EXP(-(INDEX(係数表!G:G,4) + $B468))))*(EXP(INDEX(係数表!H:H,4) + INDEX(係数表!I:I,4)*LN(INDEX(出力表!C:C,4)+1)))), MAX(0.00000001, (1-(1/(1+EXP(-(INDEX(係数表!G:G,4) + $B468)))))*(EXP(INDEX(係数表!H:H,4) + INDEX(係数表!I:I,4)*LN(INDEX(出力表!C:C,4)+1)))))))</f>
        <v>44.064276129083098</v>
      </c>
      <c r="K468" t="e">
        <f>MIN(100, MAX(0, (100*(INDEX(出力表!D:D,4))/(EXP(INDEX(係数表!B:B,4) + $C468) + (INDEX(出力表!D:D,4)))) + (乱数表!$P468*(Settings!B12/(((INDEX(出力表!D:D,4))+1)^INDEX(係数表!E:E,4)*INDEX(係数表!F:F,4))))))</f>
        <v>#VALUE!</v>
      </c>
      <c r="L468" t="e">
        <f>MIN(100, MAX(0, (INDEX(出力表!D:D,4))*J468/MAX(K468, Settings!B3)))</f>
        <v>#VALUE!</v>
      </c>
      <c r="M468">
        <f>MIN(100, MAX(0, 100*BETAINV(乱数表!$E468, MAX(0.00000001, (1/(1+EXP(-(INDEX(係数表!G:G,5) + $B468))))*(EXP(INDEX(係数表!H:H,5) + INDEX(係数表!I:I,5)*LN(INDEX(出力表!C:C,5)+1)))), MAX(0.00000001, (1-(1/(1+EXP(-(INDEX(係数表!G:G,5) + $B468)))))*(EXP(INDEX(係数表!H:H,5) + INDEX(係数表!I:I,5)*LN(INDEX(出力表!C:C,5)+1)))))))</f>
        <v>97.051871679983435</v>
      </c>
      <c r="N468" t="e">
        <f>MIN(100, MAX(0, (100*(INDEX(出力表!D:D,5))/(EXP(INDEX(係数表!B:B,5) + $C468) + (INDEX(出力表!D:D,5)))) + (乱数表!$Q468*(Settings!B12/(((INDEX(出力表!D:D,5))+1)^INDEX(係数表!E:E,5)*INDEX(係数表!F:F,5))))))</f>
        <v>#VALUE!</v>
      </c>
      <c r="O468" t="e">
        <f>MIN(100, MAX(0, (INDEX(出力表!D:D,5))*M468/MAX(N468, Settings!B3)))</f>
        <v>#VALUE!</v>
      </c>
      <c r="P468">
        <f>MIN(100, MAX(0, 100*BETAINV(乱数表!$F468, MAX(0.00000001, (1/(1+EXP(-(INDEX(係数表!G:G,6) + $B468))))*(EXP(INDEX(係数表!H:H,6) + INDEX(係数表!I:I,6)*LN(INDEX(出力表!C:C,6)+1)))), MAX(0.00000001, (1-(1/(1+EXP(-(INDEX(係数表!G:G,6) + $B468)))))*(EXP(INDEX(係数表!H:H,6) + INDEX(係数表!I:I,6)*LN(INDEX(出力表!C:C,6)+1)))))))</f>
        <v>96.979352017749505</v>
      </c>
      <c r="Q468" t="e">
        <f>MIN(100, MAX(0, (100*(INDEX(出力表!D:D,6))/(EXP(INDEX(係数表!B:B,6) + $C468) + (INDEX(出力表!D:D,6)))) + (乱数表!$R468*(Settings!B12/(((INDEX(出力表!D:D,6))+1)^INDEX(係数表!E:E,6)*INDEX(係数表!F:F,6))))))</f>
        <v>#VALUE!</v>
      </c>
      <c r="R468" t="e">
        <f>MIN(100, MAX(0, (INDEX(出力表!D:D,6))*P468/MAX(Q468, Settings!B3)))</f>
        <v>#VALUE!</v>
      </c>
      <c r="S468">
        <f>MIN(100, MAX(0, 100*BETAINV(乱数表!$G468, MAX(0.00000001, (1/(1+EXP(-(INDEX(係数表!G:G,7) + $B468))))*(EXP(INDEX(係数表!H:H,7) + INDEX(係数表!I:I,7)*LN(INDEX(出力表!C:C,7)+1)))), MAX(0.00000001, (1-(1/(1+EXP(-(INDEX(係数表!G:G,7) + $B468)))))*(EXP(INDEX(係数表!H:H,7) + INDEX(係数表!I:I,7)*LN(INDEX(出力表!C:C,7)+1)))))))</f>
        <v>89.136547990840171</v>
      </c>
      <c r="T468" t="e">
        <f>MIN(100, MAX(0, (100*(INDEX(出力表!D:D,7))/(EXP(INDEX(係数表!B:B,7) + $C468) + (INDEX(出力表!D:D,7)))) + (乱数表!$S468*(Settings!B12/(((INDEX(出力表!D:D,7))+1)^INDEX(係数表!E:E,7)*INDEX(係数表!F:F,7))))))</f>
        <v>#VALUE!</v>
      </c>
      <c r="U468" t="e">
        <f>MIN(100, MAX(0, (INDEX(出力表!D:D,7))*S468/MAX(T468, Settings!B3)))</f>
        <v>#VALUE!</v>
      </c>
      <c r="V468">
        <f>MIN(100, MAX(0, 100*BETAINV(乱数表!$H468, MAX(0.00000001, (1/(1+EXP(-(INDEX(係数表!G:G,8) + $B468))))*(EXP(INDEX(係数表!H:H,8) + INDEX(係数表!I:I,8)*LN(INDEX(出力表!C:C,8)+1)))), MAX(0.00000001, (1-(1/(1+EXP(-(INDEX(係数表!G:G,8) + $B468)))))*(EXP(INDEX(係数表!H:H,8) + INDEX(係数表!I:I,8)*LN(INDEX(出力表!C:C,8)+1)))))))</f>
        <v>86.843402118836593</v>
      </c>
      <c r="W468" t="e">
        <f>MIN(100, MAX(0, (100*(INDEX(出力表!D:D,8))/(EXP(INDEX(係数表!B:B,8) + $C468) + (INDEX(出力表!D:D,8)))) + (乱数表!$T468*(Settings!B12/(((INDEX(出力表!D:D,8))+1)^INDEX(係数表!E:E,8)*INDEX(係数表!F:F,8))))))</f>
        <v>#VALUE!</v>
      </c>
      <c r="X468" t="e">
        <f>MIN(100, MAX(0, (INDEX(出力表!D:D,8))*V468/MAX(W468, Settings!B3)))</f>
        <v>#VALUE!</v>
      </c>
      <c r="Y468">
        <f>MIN(100, MAX(0, 100*BETAINV(乱数表!$I468, MAX(0.00000001, (1/(1+EXP(-(INDEX(係数表!G:G,9) + $B468))))*(EXP(INDEX(係数表!H:H,9) + INDEX(係数表!I:I,9)*LN(INDEX(出力表!C:C,9)+1)))), MAX(0.00000001, (1-(1/(1+EXP(-(INDEX(係数表!G:G,9) + $B468)))))*(EXP(INDEX(係数表!H:H,9) + INDEX(係数表!I:I,9)*LN(INDEX(出力表!C:C,9)+1)))))))</f>
        <v>49.37928761806743</v>
      </c>
      <c r="Z468" t="e">
        <f>MIN(100, MAX(0, (100*(INDEX(出力表!D:D,9))/(EXP(INDEX(係数表!B:B,9) + $C468) + (INDEX(出力表!D:D,9)))) + (乱数表!$U468*(Settings!B12/(((INDEX(出力表!D:D,9))+1)^INDEX(係数表!E:E,9)*INDEX(係数表!F:F,9))))))</f>
        <v>#VALUE!</v>
      </c>
      <c r="AA468" t="e">
        <f>MIN(100, MAX(0, (INDEX(出力表!D:D,9))*Y468/MAX(Z468, Settings!B3)))</f>
        <v>#VALUE!</v>
      </c>
      <c r="AB468">
        <f>MIN(100, MAX(0, 100*BETAINV(乱数表!$J468, MAX(0.00000001, (1/(1+EXP(-(INDEX(係数表!G:G,10) + $B468))))*(EXP(INDEX(係数表!H:H,10) + INDEX(係数表!I:I,10)*LN(INDEX(出力表!C:C,10)+1)))), MAX(0.00000001, (1-(1/(1+EXP(-(INDEX(係数表!G:G,10) + $B468)))))*(EXP(INDEX(係数表!H:H,10) + INDEX(係数表!I:I,10)*LN(INDEX(出力表!C:C,10)+1)))))))</f>
        <v>86.403799591952762</v>
      </c>
      <c r="AC468" t="e">
        <f>MIN(100, MAX(0, (100*(INDEX(出力表!D:D,10))/(EXP(INDEX(係数表!B:B,10) + $C468) + (INDEX(出力表!D:D,10)))) + (乱数表!$V468*(Settings!B12/(((INDEX(出力表!D:D,10))+1)^INDEX(係数表!E:E,10)*INDEX(係数表!F:F,10))))))</f>
        <v>#VALUE!</v>
      </c>
      <c r="AD468" t="e">
        <f>MIN(100, MAX(0, (INDEX(出力表!D:D,10))*AB468/MAX(AC468, Settings!B3)))</f>
        <v>#VALUE!</v>
      </c>
      <c r="AE468">
        <f>MIN(100, MAX(0, 100*BETAINV(乱数表!$K468, MAX(0.00000001, (1/(1+EXP(-(INDEX(係数表!G:G,11) + $B468))))*(EXP(INDEX(係数表!H:H,11) + INDEX(係数表!I:I,11)*LN(INDEX(出力表!C:C,11)+1)))), MAX(0.00000001, (1-(1/(1+EXP(-(INDEX(係数表!G:G,11) + $B468)))))*(EXP(INDEX(係数表!H:H,11) + INDEX(係数表!I:I,11)*LN(INDEX(出力表!C:C,11)+1)))))))</f>
        <v>66.488268347070246</v>
      </c>
      <c r="AF468" t="e">
        <f>MIN(100, MAX(0, (100*(INDEX(出力表!D:D,11))/(EXP(INDEX(係数表!B:B,11) + $C468) + (INDEX(出力表!D:D,11)))) + (乱数表!$W468*(Settings!B12/(((INDEX(出力表!D:D,11))+1)^INDEX(係数表!E:E,11)*INDEX(係数表!F:F,11))))))</f>
        <v>#VALUE!</v>
      </c>
      <c r="AG468" t="e">
        <f>MIN(100, MAX(0, (INDEX(出力表!D:D,11))*AE468/MAX(AF468, Settings!B3)))</f>
        <v>#VALUE!</v>
      </c>
      <c r="AH468">
        <f>MIN(100, MAX(0, 100*BETAINV(乱数表!$L468, MAX(0.00000001, (1/(1+EXP(-(INDEX(係数表!G:G,12) + $B468))))*(EXP(INDEX(係数表!H:H,12) + INDEX(係数表!I:I,12)*LN(INDEX(出力表!C:C,12)+1)))), MAX(0.00000001, (1-(1/(1+EXP(-(INDEX(係数表!G:G,12) + $B468)))))*(EXP(INDEX(係数表!H:H,12) + INDEX(係数表!I:I,12)*LN(INDEX(出力表!C:C,12)+1)))))))</f>
        <v>70.51735906685802</v>
      </c>
      <c r="AI468" t="e">
        <f>MIN(100, MAX(0, (100*(INDEX(出力表!D:D,12))/(EXP(INDEX(係数表!B:B,12) + $C468) + (INDEX(出力表!D:D,12)))) + (乱数表!$X468*(Settings!B12/(((INDEX(出力表!D:D,12))+1)^INDEX(係数表!E:E,12)*INDEX(係数表!F:F,12))))))</f>
        <v>#VALUE!</v>
      </c>
      <c r="AJ468" t="e">
        <f>MIN(100, MAX(0, (INDEX(出力表!D:D,12))*AH468/MAX(AI468, Settings!B3)))</f>
        <v>#VALUE!</v>
      </c>
      <c r="AK468">
        <f>MIN(100, MAX(0, 100*BETAINV(乱数表!$M468, MAX(0.00000001, (1/(1+EXP(-(INDEX(係数表!G:G,13) + $B468))))*(EXP(INDEX(係数表!H:H,13) + INDEX(係数表!I:I,13)*LN(INDEX(出力表!C:C,13)+1)))), MAX(0.00000001, (1-(1/(1+EXP(-(INDEX(係数表!G:G,13) + $B468)))))*(EXP(INDEX(係数表!H:H,13) + INDEX(係数表!I:I,13)*LN(INDEX(出力表!C:C,13)+1)))))))</f>
        <v>99.695025504165244</v>
      </c>
      <c r="AL468" t="e">
        <f>MIN(100, MAX(0, (100*(INDEX(出力表!D:D,13))/(EXP(INDEX(係数表!B:B,13) + $C468) + (INDEX(出力表!D:D,13)))) + (乱数表!$Y468*(Settings!B12/(((INDEX(出力表!D:D,13))+1)^INDEX(係数表!E:E,13)*INDEX(係数表!F:F,13))))))</f>
        <v>#VALUE!</v>
      </c>
      <c r="AM468" t="e">
        <f>MIN(100, MAX(0, (INDEX(出力表!D:D,13))*AK468/MAX(AL468, Settings!B3)))</f>
        <v>#VALUE!</v>
      </c>
      <c r="AN468">
        <f>IF(ISNUMBER(F468), INDEX(出力表!B:B,2)*F468, 0)+IF(ISNUMBER(I468), INDEX(出力表!B:B,3)*I468, 0)+IF(ISNUMBER(L468), INDEX(出力表!B:B,4)*L468, 0)+IF(ISNUMBER(O468), INDEX(出力表!B:B,5)*O468, 0)+IF(ISNUMBER(R468), INDEX(出力表!B:B,6)*R468, 0)+IF(ISNUMBER(U468), INDEX(出力表!B:B,7)*U468, 0)+IF(ISNUMBER(X468), INDEX(出力表!B:B,8)*X468, 0)+IF(ISNUMBER(AA468), INDEX(出力表!B:B,9)*AA468, 0)+IF(ISNUMBER(AD468), INDEX(出力表!B:B,10)*AD468, 0)+IF(ISNUMBER(AG468), INDEX(出力表!B:B,11)*AG468, 0)+IF(ISNUMBER(AJ468), INDEX(出力表!B:B,12)*AJ468, 0)+IF(ISNUMBER(AM468), INDEX(出力表!B:B,13)*AM468, 0)</f>
        <v>0</v>
      </c>
      <c r="AO468">
        <f>IF(ISNUMBER(F468), INDEX(出力表!B:B,2), 0)+IF(ISNUMBER(I468), INDEX(出力表!B:B,3), 0)+IF(ISNUMBER(L468), INDEX(出力表!B:B,4), 0)+IF(ISNUMBER(O468), INDEX(出力表!B:B,5), 0)+IF(ISNUMBER(R468), INDEX(出力表!B:B,6), 0)+IF(ISNUMBER(U468), INDEX(出力表!B:B,7), 0)+IF(ISNUMBER(X468), INDEX(出力表!B:B,8), 0)+IF(ISNUMBER(AA468), INDEX(出力表!B:B,9), 0)+IF(ISNUMBER(AD468), INDEX(出力表!B:B,10), 0)+IF(ISNUMBER(AG468), INDEX(出力表!B:B,11), 0)+IF(ISNUMBER(AJ468), INDEX(出力表!B:B,12), 0)+IF(ISNUMBER(AM468), INDEX(出力表!B:B,13), 0)</f>
        <v>0</v>
      </c>
      <c r="AP468" t="str">
        <f t="shared" si="7"/>
        <v/>
      </c>
    </row>
    <row r="469" spans="1:42" x14ac:dyDescent="0.2">
      <c r="A469">
        <v>468</v>
      </c>
      <c r="B469">
        <f>IF(UPPER(Settings!B4)="TRUE", 乱数表!$Z469*Settings!B10, 0)</f>
        <v>-0.54166083178787028</v>
      </c>
      <c r="C469">
        <f>IF(UPPER(Settings!B4)="TRUE", 乱数表!$AA469*Settings!B11, 0)</f>
        <v>5.0975355544150003E-2</v>
      </c>
      <c r="D469">
        <f>MIN(100, MAX(0, 100*BETAINV(乱数表!$B469, MAX(0.00000001, (1/(1+EXP(-(INDEX(係数表!G:G,2) + $B469))))*(EXP(INDEX(係数表!H:H,2) + INDEX(係数表!I:I,2)*LN(INDEX(出力表!C:C,2)+1)))), MAX(0.00000001, (1-(1/(1+EXP(-(INDEX(係数表!G:G,2) + $B469)))))*(EXP(INDEX(係数表!H:H,2) + INDEX(係数表!I:I,2)*LN(INDEX(出力表!C:C,2)+1)))))))</f>
        <v>95.188900911306348</v>
      </c>
      <c r="E469" t="e">
        <f>MIN(100, MAX(0, (100*(INDEX(出力表!D:D,2))/(EXP(INDEX(係数表!B:B,2) + $C469) + (INDEX(出力表!D:D,2)))) + (乱数表!$N469*(Settings!B12/(((INDEX(出力表!D:D,2))+1)^INDEX(係数表!E:E,2)*INDEX(係数表!F:F,2))))))</f>
        <v>#VALUE!</v>
      </c>
      <c r="F469" t="e">
        <f>MIN(100, MAX(0, (INDEX(出力表!D:D,2))*D469/MAX(E469, Settings!B3)))</f>
        <v>#VALUE!</v>
      </c>
      <c r="G469">
        <f>MIN(100, MAX(0, 100*BETAINV(乱数表!$C469, MAX(0.00000001, (1/(1+EXP(-(INDEX(係数表!G:G,3) + $B469))))*(EXP(INDEX(係数表!H:H,3) + INDEX(係数表!I:I,3)*LN(INDEX(出力表!C:C,3)+1)))), MAX(0.00000001, (1-(1/(1+EXP(-(INDEX(係数表!G:G,3) + $B469)))))*(EXP(INDEX(係数表!H:H,3) + INDEX(係数表!I:I,3)*LN(INDEX(出力表!C:C,3)+1)))))))</f>
        <v>58.743875047110329</v>
      </c>
      <c r="H469" t="e">
        <f>MIN(100, MAX(0, (100*(INDEX(出力表!D:D,3))/(EXP(INDEX(係数表!B:B,3) + $C469) + (INDEX(出力表!D:D,3)))) + (乱数表!$O469*(Settings!B12/(((INDEX(出力表!D:D,3))+1)^INDEX(係数表!E:E,3)*INDEX(係数表!F:F,3))))))</f>
        <v>#VALUE!</v>
      </c>
      <c r="I469" t="e">
        <f>MIN(100, MAX(0, (INDEX(出力表!D:D,3))*G469/MAX(H469, Settings!B3)))</f>
        <v>#VALUE!</v>
      </c>
      <c r="J469">
        <f>MIN(100, MAX(0, 100*BETAINV(乱数表!$D469, MAX(0.00000001, (1/(1+EXP(-(INDEX(係数表!G:G,4) + $B469))))*(EXP(INDEX(係数表!H:H,4) + INDEX(係数表!I:I,4)*LN(INDEX(出力表!C:C,4)+1)))), MAX(0.00000001, (1-(1/(1+EXP(-(INDEX(係数表!G:G,4) + $B469)))))*(EXP(INDEX(係数表!H:H,4) + INDEX(係数表!I:I,4)*LN(INDEX(出力表!C:C,4)+1)))))))</f>
        <v>54.479319680179614</v>
      </c>
      <c r="K469" t="e">
        <f>MIN(100, MAX(0, (100*(INDEX(出力表!D:D,4))/(EXP(INDEX(係数表!B:B,4) + $C469) + (INDEX(出力表!D:D,4)))) + (乱数表!$P469*(Settings!B12/(((INDEX(出力表!D:D,4))+1)^INDEX(係数表!E:E,4)*INDEX(係数表!F:F,4))))))</f>
        <v>#VALUE!</v>
      </c>
      <c r="L469" t="e">
        <f>MIN(100, MAX(0, (INDEX(出力表!D:D,4))*J469/MAX(K469, Settings!B3)))</f>
        <v>#VALUE!</v>
      </c>
      <c r="M469">
        <f>MIN(100, MAX(0, 100*BETAINV(乱数表!$E469, MAX(0.00000001, (1/(1+EXP(-(INDEX(係数表!G:G,5) + $B469))))*(EXP(INDEX(係数表!H:H,5) + INDEX(係数表!I:I,5)*LN(INDEX(出力表!C:C,5)+1)))), MAX(0.00000001, (1-(1/(1+EXP(-(INDEX(係数表!G:G,5) + $B469)))))*(EXP(INDEX(係数表!H:H,5) + INDEX(係数表!I:I,5)*LN(INDEX(出力表!C:C,5)+1)))))))</f>
        <v>82.512513424875692</v>
      </c>
      <c r="N469" t="e">
        <f>MIN(100, MAX(0, (100*(INDEX(出力表!D:D,5))/(EXP(INDEX(係数表!B:B,5) + $C469) + (INDEX(出力表!D:D,5)))) + (乱数表!$Q469*(Settings!B12/(((INDEX(出力表!D:D,5))+1)^INDEX(係数表!E:E,5)*INDEX(係数表!F:F,5))))))</f>
        <v>#VALUE!</v>
      </c>
      <c r="O469" t="e">
        <f>MIN(100, MAX(0, (INDEX(出力表!D:D,5))*M469/MAX(N469, Settings!B3)))</f>
        <v>#VALUE!</v>
      </c>
      <c r="P469">
        <f>MIN(100, MAX(0, 100*BETAINV(乱数表!$F469, MAX(0.00000001, (1/(1+EXP(-(INDEX(係数表!G:G,6) + $B469))))*(EXP(INDEX(係数表!H:H,6) + INDEX(係数表!I:I,6)*LN(INDEX(出力表!C:C,6)+1)))), MAX(0.00000001, (1-(1/(1+EXP(-(INDEX(係数表!G:G,6) + $B469)))))*(EXP(INDEX(係数表!H:H,6) + INDEX(係数表!I:I,6)*LN(INDEX(出力表!C:C,6)+1)))))))</f>
        <v>88.728442445687023</v>
      </c>
      <c r="Q469" t="e">
        <f>MIN(100, MAX(0, (100*(INDEX(出力表!D:D,6))/(EXP(INDEX(係数表!B:B,6) + $C469) + (INDEX(出力表!D:D,6)))) + (乱数表!$R469*(Settings!B12/(((INDEX(出力表!D:D,6))+1)^INDEX(係数表!E:E,6)*INDEX(係数表!F:F,6))))))</f>
        <v>#VALUE!</v>
      </c>
      <c r="R469" t="e">
        <f>MIN(100, MAX(0, (INDEX(出力表!D:D,6))*P469/MAX(Q469, Settings!B3)))</f>
        <v>#VALUE!</v>
      </c>
      <c r="S469">
        <f>MIN(100, MAX(0, 100*BETAINV(乱数表!$G469, MAX(0.00000001, (1/(1+EXP(-(INDEX(係数表!G:G,7) + $B469))))*(EXP(INDEX(係数表!H:H,7) + INDEX(係数表!I:I,7)*LN(INDEX(出力表!C:C,7)+1)))), MAX(0.00000001, (1-(1/(1+EXP(-(INDEX(係数表!G:G,7) + $B469)))))*(EXP(INDEX(係数表!H:H,7) + INDEX(係数表!I:I,7)*LN(INDEX(出力表!C:C,7)+1)))))))</f>
        <v>45.700276380912676</v>
      </c>
      <c r="T469" t="e">
        <f>MIN(100, MAX(0, (100*(INDEX(出力表!D:D,7))/(EXP(INDEX(係数表!B:B,7) + $C469) + (INDEX(出力表!D:D,7)))) + (乱数表!$S469*(Settings!B12/(((INDEX(出力表!D:D,7))+1)^INDEX(係数表!E:E,7)*INDEX(係数表!F:F,7))))))</f>
        <v>#VALUE!</v>
      </c>
      <c r="U469" t="e">
        <f>MIN(100, MAX(0, (INDEX(出力表!D:D,7))*S469/MAX(T469, Settings!B3)))</f>
        <v>#VALUE!</v>
      </c>
      <c r="V469">
        <f>MIN(100, MAX(0, 100*BETAINV(乱数表!$H469, MAX(0.00000001, (1/(1+EXP(-(INDEX(係数表!G:G,8) + $B469))))*(EXP(INDEX(係数表!H:H,8) + INDEX(係数表!I:I,8)*LN(INDEX(出力表!C:C,8)+1)))), MAX(0.00000001, (1-(1/(1+EXP(-(INDEX(係数表!G:G,8) + $B469)))))*(EXP(INDEX(係数表!H:H,8) + INDEX(係数表!I:I,8)*LN(INDEX(出力表!C:C,8)+1)))))))</f>
        <v>89.412480751122644</v>
      </c>
      <c r="W469" t="e">
        <f>MIN(100, MAX(0, (100*(INDEX(出力表!D:D,8))/(EXP(INDEX(係数表!B:B,8) + $C469) + (INDEX(出力表!D:D,8)))) + (乱数表!$T469*(Settings!B12/(((INDEX(出力表!D:D,8))+1)^INDEX(係数表!E:E,8)*INDEX(係数表!F:F,8))))))</f>
        <v>#VALUE!</v>
      </c>
      <c r="X469" t="e">
        <f>MIN(100, MAX(0, (INDEX(出力表!D:D,8))*V469/MAX(W469, Settings!B3)))</f>
        <v>#VALUE!</v>
      </c>
      <c r="Y469">
        <f>MIN(100, MAX(0, 100*BETAINV(乱数表!$I469, MAX(0.00000001, (1/(1+EXP(-(INDEX(係数表!G:G,9) + $B469))))*(EXP(INDEX(係数表!H:H,9) + INDEX(係数表!I:I,9)*LN(INDEX(出力表!C:C,9)+1)))), MAX(0.00000001, (1-(1/(1+EXP(-(INDEX(係数表!G:G,9) + $B469)))))*(EXP(INDEX(係数表!H:H,9) + INDEX(係数表!I:I,9)*LN(INDEX(出力表!C:C,9)+1)))))))</f>
        <v>94.929909547953216</v>
      </c>
      <c r="Z469" t="e">
        <f>MIN(100, MAX(0, (100*(INDEX(出力表!D:D,9))/(EXP(INDEX(係数表!B:B,9) + $C469) + (INDEX(出力表!D:D,9)))) + (乱数表!$U469*(Settings!B12/(((INDEX(出力表!D:D,9))+1)^INDEX(係数表!E:E,9)*INDEX(係数表!F:F,9))))))</f>
        <v>#VALUE!</v>
      </c>
      <c r="AA469" t="e">
        <f>MIN(100, MAX(0, (INDEX(出力表!D:D,9))*Y469/MAX(Z469, Settings!B3)))</f>
        <v>#VALUE!</v>
      </c>
      <c r="AB469">
        <f>MIN(100, MAX(0, 100*BETAINV(乱数表!$J469, MAX(0.00000001, (1/(1+EXP(-(INDEX(係数表!G:G,10) + $B469))))*(EXP(INDEX(係数表!H:H,10) + INDEX(係数表!I:I,10)*LN(INDEX(出力表!C:C,10)+1)))), MAX(0.00000001, (1-(1/(1+EXP(-(INDEX(係数表!G:G,10) + $B469)))))*(EXP(INDEX(係数表!H:H,10) + INDEX(係数表!I:I,10)*LN(INDEX(出力表!C:C,10)+1)))))))</f>
        <v>43.472191466412518</v>
      </c>
      <c r="AC469" t="e">
        <f>MIN(100, MAX(0, (100*(INDEX(出力表!D:D,10))/(EXP(INDEX(係数表!B:B,10) + $C469) + (INDEX(出力表!D:D,10)))) + (乱数表!$V469*(Settings!B12/(((INDEX(出力表!D:D,10))+1)^INDEX(係数表!E:E,10)*INDEX(係数表!F:F,10))))))</f>
        <v>#VALUE!</v>
      </c>
      <c r="AD469" t="e">
        <f>MIN(100, MAX(0, (INDEX(出力表!D:D,10))*AB469/MAX(AC469, Settings!B3)))</f>
        <v>#VALUE!</v>
      </c>
      <c r="AE469">
        <f>MIN(100, MAX(0, 100*BETAINV(乱数表!$K469, MAX(0.00000001, (1/(1+EXP(-(INDEX(係数表!G:G,11) + $B469))))*(EXP(INDEX(係数表!H:H,11) + INDEX(係数表!I:I,11)*LN(INDEX(出力表!C:C,11)+1)))), MAX(0.00000001, (1-(1/(1+EXP(-(INDEX(係数表!G:G,11) + $B469)))))*(EXP(INDEX(係数表!H:H,11) + INDEX(係数表!I:I,11)*LN(INDEX(出力表!C:C,11)+1)))))))</f>
        <v>95.463691009368802</v>
      </c>
      <c r="AF469" t="e">
        <f>MIN(100, MAX(0, (100*(INDEX(出力表!D:D,11))/(EXP(INDEX(係数表!B:B,11) + $C469) + (INDEX(出力表!D:D,11)))) + (乱数表!$W469*(Settings!B12/(((INDEX(出力表!D:D,11))+1)^INDEX(係数表!E:E,11)*INDEX(係数表!F:F,11))))))</f>
        <v>#VALUE!</v>
      </c>
      <c r="AG469" t="e">
        <f>MIN(100, MAX(0, (INDEX(出力表!D:D,11))*AE469/MAX(AF469, Settings!B3)))</f>
        <v>#VALUE!</v>
      </c>
      <c r="AH469">
        <f>MIN(100, MAX(0, 100*BETAINV(乱数表!$L469, MAX(0.00000001, (1/(1+EXP(-(INDEX(係数表!G:G,12) + $B469))))*(EXP(INDEX(係数表!H:H,12) + INDEX(係数表!I:I,12)*LN(INDEX(出力表!C:C,12)+1)))), MAX(0.00000001, (1-(1/(1+EXP(-(INDEX(係数表!G:G,12) + $B469)))))*(EXP(INDEX(係数表!H:H,12) + INDEX(係数表!I:I,12)*LN(INDEX(出力表!C:C,12)+1)))))))</f>
        <v>93.597836934312923</v>
      </c>
      <c r="AI469" t="e">
        <f>MIN(100, MAX(0, (100*(INDEX(出力表!D:D,12))/(EXP(INDEX(係数表!B:B,12) + $C469) + (INDEX(出力表!D:D,12)))) + (乱数表!$X469*(Settings!B12/(((INDEX(出力表!D:D,12))+1)^INDEX(係数表!E:E,12)*INDEX(係数表!F:F,12))))))</f>
        <v>#VALUE!</v>
      </c>
      <c r="AJ469" t="e">
        <f>MIN(100, MAX(0, (INDEX(出力表!D:D,12))*AH469/MAX(AI469, Settings!B3)))</f>
        <v>#VALUE!</v>
      </c>
      <c r="AK469">
        <f>MIN(100, MAX(0, 100*BETAINV(乱数表!$M469, MAX(0.00000001, (1/(1+EXP(-(INDEX(係数表!G:G,13) + $B469))))*(EXP(INDEX(係数表!H:H,13) + INDEX(係数表!I:I,13)*LN(INDEX(出力表!C:C,13)+1)))), MAX(0.00000001, (1-(1/(1+EXP(-(INDEX(係数表!G:G,13) + $B469)))))*(EXP(INDEX(係数表!H:H,13) + INDEX(係数表!I:I,13)*LN(INDEX(出力表!C:C,13)+1)))))))</f>
        <v>90.526394241276321</v>
      </c>
      <c r="AL469" t="e">
        <f>MIN(100, MAX(0, (100*(INDEX(出力表!D:D,13))/(EXP(INDEX(係数表!B:B,13) + $C469) + (INDEX(出力表!D:D,13)))) + (乱数表!$Y469*(Settings!B12/(((INDEX(出力表!D:D,13))+1)^INDEX(係数表!E:E,13)*INDEX(係数表!F:F,13))))))</f>
        <v>#VALUE!</v>
      </c>
      <c r="AM469" t="e">
        <f>MIN(100, MAX(0, (INDEX(出力表!D:D,13))*AK469/MAX(AL469, Settings!B3)))</f>
        <v>#VALUE!</v>
      </c>
      <c r="AN469">
        <f>IF(ISNUMBER(F469), INDEX(出力表!B:B,2)*F469, 0)+IF(ISNUMBER(I469), INDEX(出力表!B:B,3)*I469, 0)+IF(ISNUMBER(L469), INDEX(出力表!B:B,4)*L469, 0)+IF(ISNUMBER(O469), INDEX(出力表!B:B,5)*O469, 0)+IF(ISNUMBER(R469), INDEX(出力表!B:B,6)*R469, 0)+IF(ISNUMBER(U469), INDEX(出力表!B:B,7)*U469, 0)+IF(ISNUMBER(X469), INDEX(出力表!B:B,8)*X469, 0)+IF(ISNUMBER(AA469), INDEX(出力表!B:B,9)*AA469, 0)+IF(ISNUMBER(AD469), INDEX(出力表!B:B,10)*AD469, 0)+IF(ISNUMBER(AG469), INDEX(出力表!B:B,11)*AG469, 0)+IF(ISNUMBER(AJ469), INDEX(出力表!B:B,12)*AJ469, 0)+IF(ISNUMBER(AM469), INDEX(出力表!B:B,13)*AM469, 0)</f>
        <v>0</v>
      </c>
      <c r="AO469">
        <f>IF(ISNUMBER(F469), INDEX(出力表!B:B,2), 0)+IF(ISNUMBER(I469), INDEX(出力表!B:B,3), 0)+IF(ISNUMBER(L469), INDEX(出力表!B:B,4), 0)+IF(ISNUMBER(O469), INDEX(出力表!B:B,5), 0)+IF(ISNUMBER(R469), INDEX(出力表!B:B,6), 0)+IF(ISNUMBER(U469), INDEX(出力表!B:B,7), 0)+IF(ISNUMBER(X469), INDEX(出力表!B:B,8), 0)+IF(ISNUMBER(AA469), INDEX(出力表!B:B,9), 0)+IF(ISNUMBER(AD469), INDEX(出力表!B:B,10), 0)+IF(ISNUMBER(AG469), INDEX(出力表!B:B,11), 0)+IF(ISNUMBER(AJ469), INDEX(出力表!B:B,12), 0)+IF(ISNUMBER(AM469), INDEX(出力表!B:B,13), 0)</f>
        <v>0</v>
      </c>
      <c r="AP469" t="str">
        <f t="shared" si="7"/>
        <v/>
      </c>
    </row>
    <row r="470" spans="1:42" x14ac:dyDescent="0.2">
      <c r="A470">
        <v>469</v>
      </c>
      <c r="B470">
        <f>IF(UPPER(Settings!B4)="TRUE", 乱数表!$Z470*Settings!B10, 0)</f>
        <v>-0.25773128604099699</v>
      </c>
      <c r="C470">
        <f>IF(UPPER(Settings!B4)="TRUE", 乱数表!$AA470*Settings!B11, 0)</f>
        <v>9.8590482487448228E-2</v>
      </c>
      <c r="D470">
        <f>MIN(100, MAX(0, 100*BETAINV(乱数表!$B470, MAX(0.00000001, (1/(1+EXP(-(INDEX(係数表!G:G,2) + $B470))))*(EXP(INDEX(係数表!H:H,2) + INDEX(係数表!I:I,2)*LN(INDEX(出力表!C:C,2)+1)))), MAX(0.00000001, (1-(1/(1+EXP(-(INDEX(係数表!G:G,2) + $B470)))))*(EXP(INDEX(係数表!H:H,2) + INDEX(係数表!I:I,2)*LN(INDEX(出力表!C:C,2)+1)))))))</f>
        <v>84.247771176498844</v>
      </c>
      <c r="E470" t="e">
        <f>MIN(100, MAX(0, (100*(INDEX(出力表!D:D,2))/(EXP(INDEX(係数表!B:B,2) + $C470) + (INDEX(出力表!D:D,2)))) + (乱数表!$N470*(Settings!B12/(((INDEX(出力表!D:D,2))+1)^INDEX(係数表!E:E,2)*INDEX(係数表!F:F,2))))))</f>
        <v>#VALUE!</v>
      </c>
      <c r="F470" t="e">
        <f>MIN(100, MAX(0, (INDEX(出力表!D:D,2))*D470/MAX(E470, Settings!B3)))</f>
        <v>#VALUE!</v>
      </c>
      <c r="G470">
        <f>MIN(100, MAX(0, 100*BETAINV(乱数表!$C470, MAX(0.00000001, (1/(1+EXP(-(INDEX(係数表!G:G,3) + $B470))))*(EXP(INDEX(係数表!H:H,3) + INDEX(係数表!I:I,3)*LN(INDEX(出力表!C:C,3)+1)))), MAX(0.00000001, (1-(1/(1+EXP(-(INDEX(係数表!G:G,3) + $B470)))))*(EXP(INDEX(係数表!H:H,3) + INDEX(係数表!I:I,3)*LN(INDEX(出力表!C:C,3)+1)))))))</f>
        <v>87.390795888140687</v>
      </c>
      <c r="H470" t="e">
        <f>MIN(100, MAX(0, (100*(INDEX(出力表!D:D,3))/(EXP(INDEX(係数表!B:B,3) + $C470) + (INDEX(出力表!D:D,3)))) + (乱数表!$O470*(Settings!B12/(((INDEX(出力表!D:D,3))+1)^INDEX(係数表!E:E,3)*INDEX(係数表!F:F,3))))))</f>
        <v>#VALUE!</v>
      </c>
      <c r="I470" t="e">
        <f>MIN(100, MAX(0, (INDEX(出力表!D:D,3))*G470/MAX(H470, Settings!B3)))</f>
        <v>#VALUE!</v>
      </c>
      <c r="J470">
        <f>MIN(100, MAX(0, 100*BETAINV(乱数表!$D470, MAX(0.00000001, (1/(1+EXP(-(INDEX(係数表!G:G,4) + $B470))))*(EXP(INDEX(係数表!H:H,4) + INDEX(係数表!I:I,4)*LN(INDEX(出力表!C:C,4)+1)))), MAX(0.00000001, (1-(1/(1+EXP(-(INDEX(係数表!G:G,4) + $B470)))))*(EXP(INDEX(係数表!H:H,4) + INDEX(係数表!I:I,4)*LN(INDEX(出力表!C:C,4)+1)))))))</f>
        <v>85.466439265530212</v>
      </c>
      <c r="K470" t="e">
        <f>MIN(100, MAX(0, (100*(INDEX(出力表!D:D,4))/(EXP(INDEX(係数表!B:B,4) + $C470) + (INDEX(出力表!D:D,4)))) + (乱数表!$P470*(Settings!B12/(((INDEX(出力表!D:D,4))+1)^INDEX(係数表!E:E,4)*INDEX(係数表!F:F,4))))))</f>
        <v>#VALUE!</v>
      </c>
      <c r="L470" t="e">
        <f>MIN(100, MAX(0, (INDEX(出力表!D:D,4))*J470/MAX(K470, Settings!B3)))</f>
        <v>#VALUE!</v>
      </c>
      <c r="M470">
        <f>MIN(100, MAX(0, 100*BETAINV(乱数表!$E470, MAX(0.00000001, (1/(1+EXP(-(INDEX(係数表!G:G,5) + $B470))))*(EXP(INDEX(係数表!H:H,5) + INDEX(係数表!I:I,5)*LN(INDEX(出力表!C:C,5)+1)))), MAX(0.00000001, (1-(1/(1+EXP(-(INDEX(係数表!G:G,5) + $B470)))))*(EXP(INDEX(係数表!H:H,5) + INDEX(係数表!I:I,5)*LN(INDEX(出力表!C:C,5)+1)))))))</f>
        <v>69.763920333187073</v>
      </c>
      <c r="N470" t="e">
        <f>MIN(100, MAX(0, (100*(INDEX(出力表!D:D,5))/(EXP(INDEX(係数表!B:B,5) + $C470) + (INDEX(出力表!D:D,5)))) + (乱数表!$Q470*(Settings!B12/(((INDEX(出力表!D:D,5))+1)^INDEX(係数表!E:E,5)*INDEX(係数表!F:F,5))))))</f>
        <v>#VALUE!</v>
      </c>
      <c r="O470" t="e">
        <f>MIN(100, MAX(0, (INDEX(出力表!D:D,5))*M470/MAX(N470, Settings!B3)))</f>
        <v>#VALUE!</v>
      </c>
      <c r="P470">
        <f>MIN(100, MAX(0, 100*BETAINV(乱数表!$F470, MAX(0.00000001, (1/(1+EXP(-(INDEX(係数表!G:G,6) + $B470))))*(EXP(INDEX(係数表!H:H,6) + INDEX(係数表!I:I,6)*LN(INDEX(出力表!C:C,6)+1)))), MAX(0.00000001, (1-(1/(1+EXP(-(INDEX(係数表!G:G,6) + $B470)))))*(EXP(INDEX(係数表!H:H,6) + INDEX(係数表!I:I,6)*LN(INDEX(出力表!C:C,6)+1)))))))</f>
        <v>95.60741514063254</v>
      </c>
      <c r="Q470" t="e">
        <f>MIN(100, MAX(0, (100*(INDEX(出力表!D:D,6))/(EXP(INDEX(係数表!B:B,6) + $C470) + (INDEX(出力表!D:D,6)))) + (乱数表!$R470*(Settings!B12/(((INDEX(出力表!D:D,6))+1)^INDEX(係数表!E:E,6)*INDEX(係数表!F:F,6))))))</f>
        <v>#VALUE!</v>
      </c>
      <c r="R470" t="e">
        <f>MIN(100, MAX(0, (INDEX(出力表!D:D,6))*P470/MAX(Q470, Settings!B3)))</f>
        <v>#VALUE!</v>
      </c>
      <c r="S470">
        <f>MIN(100, MAX(0, 100*BETAINV(乱数表!$G470, MAX(0.00000001, (1/(1+EXP(-(INDEX(係数表!G:G,7) + $B470))))*(EXP(INDEX(係数表!H:H,7) + INDEX(係数表!I:I,7)*LN(INDEX(出力表!C:C,7)+1)))), MAX(0.00000001, (1-(1/(1+EXP(-(INDEX(係数表!G:G,7) + $B470)))))*(EXP(INDEX(係数表!H:H,7) + INDEX(係数表!I:I,7)*LN(INDEX(出力表!C:C,7)+1)))))))</f>
        <v>97.091853940645635</v>
      </c>
      <c r="T470" t="e">
        <f>MIN(100, MAX(0, (100*(INDEX(出力表!D:D,7))/(EXP(INDEX(係数表!B:B,7) + $C470) + (INDEX(出力表!D:D,7)))) + (乱数表!$S470*(Settings!B12/(((INDEX(出力表!D:D,7))+1)^INDEX(係数表!E:E,7)*INDEX(係数表!F:F,7))))))</f>
        <v>#VALUE!</v>
      </c>
      <c r="U470" t="e">
        <f>MIN(100, MAX(0, (INDEX(出力表!D:D,7))*S470/MAX(T470, Settings!B3)))</f>
        <v>#VALUE!</v>
      </c>
      <c r="V470">
        <f>MIN(100, MAX(0, 100*BETAINV(乱数表!$H470, MAX(0.00000001, (1/(1+EXP(-(INDEX(係数表!G:G,8) + $B470))))*(EXP(INDEX(係数表!H:H,8) + INDEX(係数表!I:I,8)*LN(INDEX(出力表!C:C,8)+1)))), MAX(0.00000001, (1-(1/(1+EXP(-(INDEX(係数表!G:G,8) + $B470)))))*(EXP(INDEX(係数表!H:H,8) + INDEX(係数表!I:I,8)*LN(INDEX(出力表!C:C,8)+1)))))))</f>
        <v>84.908228055726383</v>
      </c>
      <c r="W470" t="e">
        <f>MIN(100, MAX(0, (100*(INDEX(出力表!D:D,8))/(EXP(INDEX(係数表!B:B,8) + $C470) + (INDEX(出力表!D:D,8)))) + (乱数表!$T470*(Settings!B12/(((INDEX(出力表!D:D,8))+1)^INDEX(係数表!E:E,8)*INDEX(係数表!F:F,8))))))</f>
        <v>#VALUE!</v>
      </c>
      <c r="X470" t="e">
        <f>MIN(100, MAX(0, (INDEX(出力表!D:D,8))*V470/MAX(W470, Settings!B3)))</f>
        <v>#VALUE!</v>
      </c>
      <c r="Y470">
        <f>MIN(100, MAX(0, 100*BETAINV(乱数表!$I470, MAX(0.00000001, (1/(1+EXP(-(INDEX(係数表!G:G,9) + $B470))))*(EXP(INDEX(係数表!H:H,9) + INDEX(係数表!I:I,9)*LN(INDEX(出力表!C:C,9)+1)))), MAX(0.00000001, (1-(1/(1+EXP(-(INDEX(係数表!G:G,9) + $B470)))))*(EXP(INDEX(係数表!H:H,9) + INDEX(係数表!I:I,9)*LN(INDEX(出力表!C:C,9)+1)))))))</f>
        <v>90.73074101876216</v>
      </c>
      <c r="Z470" t="e">
        <f>MIN(100, MAX(0, (100*(INDEX(出力表!D:D,9))/(EXP(INDEX(係数表!B:B,9) + $C470) + (INDEX(出力表!D:D,9)))) + (乱数表!$U470*(Settings!B12/(((INDEX(出力表!D:D,9))+1)^INDEX(係数表!E:E,9)*INDEX(係数表!F:F,9))))))</f>
        <v>#VALUE!</v>
      </c>
      <c r="AA470" t="e">
        <f>MIN(100, MAX(0, (INDEX(出力表!D:D,9))*Y470/MAX(Z470, Settings!B3)))</f>
        <v>#VALUE!</v>
      </c>
      <c r="AB470">
        <f>MIN(100, MAX(0, 100*BETAINV(乱数表!$J470, MAX(0.00000001, (1/(1+EXP(-(INDEX(係数表!G:G,10) + $B470))))*(EXP(INDEX(係数表!H:H,10) + INDEX(係数表!I:I,10)*LN(INDEX(出力表!C:C,10)+1)))), MAX(0.00000001, (1-(1/(1+EXP(-(INDEX(係数表!G:G,10) + $B470)))))*(EXP(INDEX(係数表!H:H,10) + INDEX(係数表!I:I,10)*LN(INDEX(出力表!C:C,10)+1)))))))</f>
        <v>97.37940122448498</v>
      </c>
      <c r="AC470" t="e">
        <f>MIN(100, MAX(0, (100*(INDEX(出力表!D:D,10))/(EXP(INDEX(係数表!B:B,10) + $C470) + (INDEX(出力表!D:D,10)))) + (乱数表!$V470*(Settings!B12/(((INDEX(出力表!D:D,10))+1)^INDEX(係数表!E:E,10)*INDEX(係数表!F:F,10))))))</f>
        <v>#VALUE!</v>
      </c>
      <c r="AD470" t="e">
        <f>MIN(100, MAX(0, (INDEX(出力表!D:D,10))*AB470/MAX(AC470, Settings!B3)))</f>
        <v>#VALUE!</v>
      </c>
      <c r="AE470">
        <f>MIN(100, MAX(0, 100*BETAINV(乱数表!$K470, MAX(0.00000001, (1/(1+EXP(-(INDEX(係数表!G:G,11) + $B470))))*(EXP(INDEX(係数表!H:H,11) + INDEX(係数表!I:I,11)*LN(INDEX(出力表!C:C,11)+1)))), MAX(0.00000001, (1-(1/(1+EXP(-(INDEX(係数表!G:G,11) + $B470)))))*(EXP(INDEX(係数表!H:H,11) + INDEX(係数表!I:I,11)*LN(INDEX(出力表!C:C,11)+1)))))))</f>
        <v>85.8501578561023</v>
      </c>
      <c r="AF470" t="e">
        <f>MIN(100, MAX(0, (100*(INDEX(出力表!D:D,11))/(EXP(INDEX(係数表!B:B,11) + $C470) + (INDEX(出力表!D:D,11)))) + (乱数表!$W470*(Settings!B12/(((INDEX(出力表!D:D,11))+1)^INDEX(係数表!E:E,11)*INDEX(係数表!F:F,11))))))</f>
        <v>#VALUE!</v>
      </c>
      <c r="AG470" t="e">
        <f>MIN(100, MAX(0, (INDEX(出力表!D:D,11))*AE470/MAX(AF470, Settings!B3)))</f>
        <v>#VALUE!</v>
      </c>
      <c r="AH470">
        <f>MIN(100, MAX(0, 100*BETAINV(乱数表!$L470, MAX(0.00000001, (1/(1+EXP(-(INDEX(係数表!G:G,12) + $B470))))*(EXP(INDEX(係数表!H:H,12) + INDEX(係数表!I:I,12)*LN(INDEX(出力表!C:C,12)+1)))), MAX(0.00000001, (1-(1/(1+EXP(-(INDEX(係数表!G:G,12) + $B470)))))*(EXP(INDEX(係数表!H:H,12) + INDEX(係数表!I:I,12)*LN(INDEX(出力表!C:C,12)+1)))))))</f>
        <v>96.997421626725995</v>
      </c>
      <c r="AI470" t="e">
        <f>MIN(100, MAX(0, (100*(INDEX(出力表!D:D,12))/(EXP(INDEX(係数表!B:B,12) + $C470) + (INDEX(出力表!D:D,12)))) + (乱数表!$X470*(Settings!B12/(((INDEX(出力表!D:D,12))+1)^INDEX(係数表!E:E,12)*INDEX(係数表!F:F,12))))))</f>
        <v>#VALUE!</v>
      </c>
      <c r="AJ470" t="e">
        <f>MIN(100, MAX(0, (INDEX(出力表!D:D,12))*AH470/MAX(AI470, Settings!B3)))</f>
        <v>#VALUE!</v>
      </c>
      <c r="AK470">
        <f>MIN(100, MAX(0, 100*BETAINV(乱数表!$M470, MAX(0.00000001, (1/(1+EXP(-(INDEX(係数表!G:G,13) + $B470))))*(EXP(INDEX(係数表!H:H,13) + INDEX(係数表!I:I,13)*LN(INDEX(出力表!C:C,13)+1)))), MAX(0.00000001, (1-(1/(1+EXP(-(INDEX(係数表!G:G,13) + $B470)))))*(EXP(INDEX(係数表!H:H,13) + INDEX(係数表!I:I,13)*LN(INDEX(出力表!C:C,13)+1)))))))</f>
        <v>70.910716521614916</v>
      </c>
      <c r="AL470" t="e">
        <f>MIN(100, MAX(0, (100*(INDEX(出力表!D:D,13))/(EXP(INDEX(係数表!B:B,13) + $C470) + (INDEX(出力表!D:D,13)))) + (乱数表!$Y470*(Settings!B12/(((INDEX(出力表!D:D,13))+1)^INDEX(係数表!E:E,13)*INDEX(係数表!F:F,13))))))</f>
        <v>#VALUE!</v>
      </c>
      <c r="AM470" t="e">
        <f>MIN(100, MAX(0, (INDEX(出力表!D:D,13))*AK470/MAX(AL470, Settings!B3)))</f>
        <v>#VALUE!</v>
      </c>
      <c r="AN470">
        <f>IF(ISNUMBER(F470), INDEX(出力表!B:B,2)*F470, 0)+IF(ISNUMBER(I470), INDEX(出力表!B:B,3)*I470, 0)+IF(ISNUMBER(L470), INDEX(出力表!B:B,4)*L470, 0)+IF(ISNUMBER(O470), INDEX(出力表!B:B,5)*O470, 0)+IF(ISNUMBER(R470), INDEX(出力表!B:B,6)*R470, 0)+IF(ISNUMBER(U470), INDEX(出力表!B:B,7)*U470, 0)+IF(ISNUMBER(X470), INDEX(出力表!B:B,8)*X470, 0)+IF(ISNUMBER(AA470), INDEX(出力表!B:B,9)*AA470, 0)+IF(ISNUMBER(AD470), INDEX(出力表!B:B,10)*AD470, 0)+IF(ISNUMBER(AG470), INDEX(出力表!B:B,11)*AG470, 0)+IF(ISNUMBER(AJ470), INDEX(出力表!B:B,12)*AJ470, 0)+IF(ISNUMBER(AM470), INDEX(出力表!B:B,13)*AM470, 0)</f>
        <v>0</v>
      </c>
      <c r="AO470">
        <f>IF(ISNUMBER(F470), INDEX(出力表!B:B,2), 0)+IF(ISNUMBER(I470), INDEX(出力表!B:B,3), 0)+IF(ISNUMBER(L470), INDEX(出力表!B:B,4), 0)+IF(ISNUMBER(O470), INDEX(出力表!B:B,5), 0)+IF(ISNUMBER(R470), INDEX(出力表!B:B,6), 0)+IF(ISNUMBER(U470), INDEX(出力表!B:B,7), 0)+IF(ISNUMBER(X470), INDEX(出力表!B:B,8), 0)+IF(ISNUMBER(AA470), INDEX(出力表!B:B,9), 0)+IF(ISNUMBER(AD470), INDEX(出力表!B:B,10), 0)+IF(ISNUMBER(AG470), INDEX(出力表!B:B,11), 0)+IF(ISNUMBER(AJ470), INDEX(出力表!B:B,12), 0)+IF(ISNUMBER(AM470), INDEX(出力表!B:B,13), 0)</f>
        <v>0</v>
      </c>
      <c r="AP470" t="str">
        <f t="shared" si="7"/>
        <v/>
      </c>
    </row>
    <row r="471" spans="1:42" x14ac:dyDescent="0.2">
      <c r="A471">
        <v>470</v>
      </c>
      <c r="B471">
        <f>IF(UPPER(Settings!B4)="TRUE", 乱数表!$Z471*Settings!B10, 0)</f>
        <v>-1.866645748429694E-2</v>
      </c>
      <c r="C471">
        <f>IF(UPPER(Settings!B4)="TRUE", 乱数表!$AA471*Settings!B11, 0)</f>
        <v>0.12593911789769641</v>
      </c>
      <c r="D471">
        <f>MIN(100, MAX(0, 100*BETAINV(乱数表!$B471, MAX(0.00000001, (1/(1+EXP(-(INDEX(係数表!G:G,2) + $B471))))*(EXP(INDEX(係数表!H:H,2) + INDEX(係数表!I:I,2)*LN(INDEX(出力表!C:C,2)+1)))), MAX(0.00000001, (1-(1/(1+EXP(-(INDEX(係数表!G:G,2) + $B471)))))*(EXP(INDEX(係数表!H:H,2) + INDEX(係数表!I:I,2)*LN(INDEX(出力表!C:C,2)+1)))))))</f>
        <v>99.521309739952031</v>
      </c>
      <c r="E471" t="e">
        <f>MIN(100, MAX(0, (100*(INDEX(出力表!D:D,2))/(EXP(INDEX(係数表!B:B,2) + $C471) + (INDEX(出力表!D:D,2)))) + (乱数表!$N471*(Settings!B12/(((INDEX(出力表!D:D,2))+1)^INDEX(係数表!E:E,2)*INDEX(係数表!F:F,2))))))</f>
        <v>#VALUE!</v>
      </c>
      <c r="F471" t="e">
        <f>MIN(100, MAX(0, (INDEX(出力表!D:D,2))*D471/MAX(E471, Settings!B3)))</f>
        <v>#VALUE!</v>
      </c>
      <c r="G471">
        <f>MIN(100, MAX(0, 100*BETAINV(乱数表!$C471, MAX(0.00000001, (1/(1+EXP(-(INDEX(係数表!G:G,3) + $B471))))*(EXP(INDEX(係数表!H:H,3) + INDEX(係数表!I:I,3)*LN(INDEX(出力表!C:C,3)+1)))), MAX(0.00000001, (1-(1/(1+EXP(-(INDEX(係数表!G:G,3) + $B471)))))*(EXP(INDEX(係数表!H:H,3) + INDEX(係数表!I:I,3)*LN(INDEX(出力表!C:C,3)+1)))))))</f>
        <v>90.307448356866189</v>
      </c>
      <c r="H471" t="e">
        <f>MIN(100, MAX(0, (100*(INDEX(出力表!D:D,3))/(EXP(INDEX(係数表!B:B,3) + $C471) + (INDEX(出力表!D:D,3)))) + (乱数表!$O471*(Settings!B12/(((INDEX(出力表!D:D,3))+1)^INDEX(係数表!E:E,3)*INDEX(係数表!F:F,3))))))</f>
        <v>#VALUE!</v>
      </c>
      <c r="I471" t="e">
        <f>MIN(100, MAX(0, (INDEX(出力表!D:D,3))*G471/MAX(H471, Settings!B3)))</f>
        <v>#VALUE!</v>
      </c>
      <c r="J471">
        <f>MIN(100, MAX(0, 100*BETAINV(乱数表!$D471, MAX(0.00000001, (1/(1+EXP(-(INDEX(係数表!G:G,4) + $B471))))*(EXP(INDEX(係数表!H:H,4) + INDEX(係数表!I:I,4)*LN(INDEX(出力表!C:C,4)+1)))), MAX(0.00000001, (1-(1/(1+EXP(-(INDEX(係数表!G:G,4) + $B471)))))*(EXP(INDEX(係数表!H:H,4) + INDEX(係数表!I:I,4)*LN(INDEX(出力表!C:C,4)+1)))))))</f>
        <v>55.724177685354803</v>
      </c>
      <c r="K471" t="e">
        <f>MIN(100, MAX(0, (100*(INDEX(出力表!D:D,4))/(EXP(INDEX(係数表!B:B,4) + $C471) + (INDEX(出力表!D:D,4)))) + (乱数表!$P471*(Settings!B12/(((INDEX(出力表!D:D,4))+1)^INDEX(係数表!E:E,4)*INDEX(係数表!F:F,4))))))</f>
        <v>#VALUE!</v>
      </c>
      <c r="L471" t="e">
        <f>MIN(100, MAX(0, (INDEX(出力表!D:D,4))*J471/MAX(K471, Settings!B3)))</f>
        <v>#VALUE!</v>
      </c>
      <c r="M471">
        <f>MIN(100, MAX(0, 100*BETAINV(乱数表!$E471, MAX(0.00000001, (1/(1+EXP(-(INDEX(係数表!G:G,5) + $B471))))*(EXP(INDEX(係数表!H:H,5) + INDEX(係数表!I:I,5)*LN(INDEX(出力表!C:C,5)+1)))), MAX(0.00000001, (1-(1/(1+EXP(-(INDEX(係数表!G:G,5) + $B471)))))*(EXP(INDEX(係数表!H:H,5) + INDEX(係数表!I:I,5)*LN(INDEX(出力表!C:C,5)+1)))))))</f>
        <v>75.011391588922137</v>
      </c>
      <c r="N471" t="e">
        <f>MIN(100, MAX(0, (100*(INDEX(出力表!D:D,5))/(EXP(INDEX(係数表!B:B,5) + $C471) + (INDEX(出力表!D:D,5)))) + (乱数表!$Q471*(Settings!B12/(((INDEX(出力表!D:D,5))+1)^INDEX(係数表!E:E,5)*INDEX(係数表!F:F,5))))))</f>
        <v>#VALUE!</v>
      </c>
      <c r="O471" t="e">
        <f>MIN(100, MAX(0, (INDEX(出力表!D:D,5))*M471/MAX(N471, Settings!B3)))</f>
        <v>#VALUE!</v>
      </c>
      <c r="P471">
        <f>MIN(100, MAX(0, 100*BETAINV(乱数表!$F471, MAX(0.00000001, (1/(1+EXP(-(INDEX(係数表!G:G,6) + $B471))))*(EXP(INDEX(係数表!H:H,6) + INDEX(係数表!I:I,6)*LN(INDEX(出力表!C:C,6)+1)))), MAX(0.00000001, (1-(1/(1+EXP(-(INDEX(係数表!G:G,6) + $B471)))))*(EXP(INDEX(係数表!H:H,6) + INDEX(係数表!I:I,6)*LN(INDEX(出力表!C:C,6)+1)))))))</f>
        <v>98.462392665125734</v>
      </c>
      <c r="Q471" t="e">
        <f>MIN(100, MAX(0, (100*(INDEX(出力表!D:D,6))/(EXP(INDEX(係数表!B:B,6) + $C471) + (INDEX(出力表!D:D,6)))) + (乱数表!$R471*(Settings!B12/(((INDEX(出力表!D:D,6))+1)^INDEX(係数表!E:E,6)*INDEX(係数表!F:F,6))))))</f>
        <v>#VALUE!</v>
      </c>
      <c r="R471" t="e">
        <f>MIN(100, MAX(0, (INDEX(出力表!D:D,6))*P471/MAX(Q471, Settings!B3)))</f>
        <v>#VALUE!</v>
      </c>
      <c r="S471">
        <f>MIN(100, MAX(0, 100*BETAINV(乱数表!$G471, MAX(0.00000001, (1/(1+EXP(-(INDEX(係数表!G:G,7) + $B471))))*(EXP(INDEX(係数表!H:H,7) + INDEX(係数表!I:I,7)*LN(INDEX(出力表!C:C,7)+1)))), MAX(0.00000001, (1-(1/(1+EXP(-(INDEX(係数表!G:G,7) + $B471)))))*(EXP(INDEX(係数表!H:H,7) + INDEX(係数表!I:I,7)*LN(INDEX(出力表!C:C,7)+1)))))))</f>
        <v>99.711034567431469</v>
      </c>
      <c r="T471" t="e">
        <f>MIN(100, MAX(0, (100*(INDEX(出力表!D:D,7))/(EXP(INDEX(係数表!B:B,7) + $C471) + (INDEX(出力表!D:D,7)))) + (乱数表!$S471*(Settings!B12/(((INDEX(出力表!D:D,7))+1)^INDEX(係数表!E:E,7)*INDEX(係数表!F:F,7))))))</f>
        <v>#VALUE!</v>
      </c>
      <c r="U471" t="e">
        <f>MIN(100, MAX(0, (INDEX(出力表!D:D,7))*S471/MAX(T471, Settings!B3)))</f>
        <v>#VALUE!</v>
      </c>
      <c r="V471">
        <f>MIN(100, MAX(0, 100*BETAINV(乱数表!$H471, MAX(0.00000001, (1/(1+EXP(-(INDEX(係数表!G:G,8) + $B471))))*(EXP(INDEX(係数表!H:H,8) + INDEX(係数表!I:I,8)*LN(INDEX(出力表!C:C,8)+1)))), MAX(0.00000001, (1-(1/(1+EXP(-(INDEX(係数表!G:G,8) + $B471)))))*(EXP(INDEX(係数表!H:H,8) + INDEX(係数表!I:I,8)*LN(INDEX(出力表!C:C,8)+1)))))))</f>
        <v>62.793748207900592</v>
      </c>
      <c r="W471" t="e">
        <f>MIN(100, MAX(0, (100*(INDEX(出力表!D:D,8))/(EXP(INDEX(係数表!B:B,8) + $C471) + (INDEX(出力表!D:D,8)))) + (乱数表!$T471*(Settings!B12/(((INDEX(出力表!D:D,8))+1)^INDEX(係数表!E:E,8)*INDEX(係数表!F:F,8))))))</f>
        <v>#VALUE!</v>
      </c>
      <c r="X471" t="e">
        <f>MIN(100, MAX(0, (INDEX(出力表!D:D,8))*V471/MAX(W471, Settings!B3)))</f>
        <v>#VALUE!</v>
      </c>
      <c r="Y471">
        <f>MIN(100, MAX(0, 100*BETAINV(乱数表!$I471, MAX(0.00000001, (1/(1+EXP(-(INDEX(係数表!G:G,9) + $B471))))*(EXP(INDEX(係数表!H:H,9) + INDEX(係数表!I:I,9)*LN(INDEX(出力表!C:C,9)+1)))), MAX(0.00000001, (1-(1/(1+EXP(-(INDEX(係数表!G:G,9) + $B471)))))*(EXP(INDEX(係数表!H:H,9) + INDEX(係数表!I:I,9)*LN(INDEX(出力表!C:C,9)+1)))))))</f>
        <v>76.542408301906562</v>
      </c>
      <c r="Z471" t="e">
        <f>MIN(100, MAX(0, (100*(INDEX(出力表!D:D,9))/(EXP(INDEX(係数表!B:B,9) + $C471) + (INDEX(出力表!D:D,9)))) + (乱数表!$U471*(Settings!B12/(((INDEX(出力表!D:D,9))+1)^INDEX(係数表!E:E,9)*INDEX(係数表!F:F,9))))))</f>
        <v>#VALUE!</v>
      </c>
      <c r="AA471" t="e">
        <f>MIN(100, MAX(0, (INDEX(出力表!D:D,9))*Y471/MAX(Z471, Settings!B3)))</f>
        <v>#VALUE!</v>
      </c>
      <c r="AB471">
        <f>MIN(100, MAX(0, 100*BETAINV(乱数表!$J471, MAX(0.00000001, (1/(1+EXP(-(INDEX(係数表!G:G,10) + $B471))))*(EXP(INDEX(係数表!H:H,10) + INDEX(係数表!I:I,10)*LN(INDEX(出力表!C:C,10)+1)))), MAX(0.00000001, (1-(1/(1+EXP(-(INDEX(係数表!G:G,10) + $B471)))))*(EXP(INDEX(係数表!H:H,10) + INDEX(係数表!I:I,10)*LN(INDEX(出力表!C:C,10)+1)))))))</f>
        <v>93.780282503574611</v>
      </c>
      <c r="AC471" t="e">
        <f>MIN(100, MAX(0, (100*(INDEX(出力表!D:D,10))/(EXP(INDEX(係数表!B:B,10) + $C471) + (INDEX(出力表!D:D,10)))) + (乱数表!$V471*(Settings!B12/(((INDEX(出力表!D:D,10))+1)^INDEX(係数表!E:E,10)*INDEX(係数表!F:F,10))))))</f>
        <v>#VALUE!</v>
      </c>
      <c r="AD471" t="e">
        <f>MIN(100, MAX(0, (INDEX(出力表!D:D,10))*AB471/MAX(AC471, Settings!B3)))</f>
        <v>#VALUE!</v>
      </c>
      <c r="AE471">
        <f>MIN(100, MAX(0, 100*BETAINV(乱数表!$K471, MAX(0.00000001, (1/(1+EXP(-(INDEX(係数表!G:G,11) + $B471))))*(EXP(INDEX(係数表!H:H,11) + INDEX(係数表!I:I,11)*LN(INDEX(出力表!C:C,11)+1)))), MAX(0.00000001, (1-(1/(1+EXP(-(INDEX(係数表!G:G,11) + $B471)))))*(EXP(INDEX(係数表!H:H,11) + INDEX(係数表!I:I,11)*LN(INDEX(出力表!C:C,11)+1)))))))</f>
        <v>99.570286059709062</v>
      </c>
      <c r="AF471" t="e">
        <f>MIN(100, MAX(0, (100*(INDEX(出力表!D:D,11))/(EXP(INDEX(係数表!B:B,11) + $C471) + (INDEX(出力表!D:D,11)))) + (乱数表!$W471*(Settings!B12/(((INDEX(出力表!D:D,11))+1)^INDEX(係数表!E:E,11)*INDEX(係数表!F:F,11))))))</f>
        <v>#VALUE!</v>
      </c>
      <c r="AG471" t="e">
        <f>MIN(100, MAX(0, (INDEX(出力表!D:D,11))*AE471/MAX(AF471, Settings!B3)))</f>
        <v>#VALUE!</v>
      </c>
      <c r="AH471">
        <f>MIN(100, MAX(0, 100*BETAINV(乱数表!$L471, MAX(0.00000001, (1/(1+EXP(-(INDEX(係数表!G:G,12) + $B471))))*(EXP(INDEX(係数表!H:H,12) + INDEX(係数表!I:I,12)*LN(INDEX(出力表!C:C,12)+1)))), MAX(0.00000001, (1-(1/(1+EXP(-(INDEX(係数表!G:G,12) + $B471)))))*(EXP(INDEX(係数表!H:H,12) + INDEX(係数表!I:I,12)*LN(INDEX(出力表!C:C,12)+1)))))))</f>
        <v>99.785609074940282</v>
      </c>
      <c r="AI471" t="e">
        <f>MIN(100, MAX(0, (100*(INDEX(出力表!D:D,12))/(EXP(INDEX(係数表!B:B,12) + $C471) + (INDEX(出力表!D:D,12)))) + (乱数表!$X471*(Settings!B12/(((INDEX(出力表!D:D,12))+1)^INDEX(係数表!E:E,12)*INDEX(係数表!F:F,12))))))</f>
        <v>#VALUE!</v>
      </c>
      <c r="AJ471" t="e">
        <f>MIN(100, MAX(0, (INDEX(出力表!D:D,12))*AH471/MAX(AI471, Settings!B3)))</f>
        <v>#VALUE!</v>
      </c>
      <c r="AK471">
        <f>MIN(100, MAX(0, 100*BETAINV(乱数表!$M471, MAX(0.00000001, (1/(1+EXP(-(INDEX(係数表!G:G,13) + $B471))))*(EXP(INDEX(係数表!H:H,13) + INDEX(係数表!I:I,13)*LN(INDEX(出力表!C:C,13)+1)))), MAX(0.00000001, (1-(1/(1+EXP(-(INDEX(係数表!G:G,13) + $B471)))))*(EXP(INDEX(係数表!H:H,13) + INDEX(係数表!I:I,13)*LN(INDEX(出力表!C:C,13)+1)))))))</f>
        <v>93.609956304138663</v>
      </c>
      <c r="AL471" t="e">
        <f>MIN(100, MAX(0, (100*(INDEX(出力表!D:D,13))/(EXP(INDEX(係数表!B:B,13) + $C471) + (INDEX(出力表!D:D,13)))) + (乱数表!$Y471*(Settings!B12/(((INDEX(出力表!D:D,13))+1)^INDEX(係数表!E:E,13)*INDEX(係数表!F:F,13))))))</f>
        <v>#VALUE!</v>
      </c>
      <c r="AM471" t="e">
        <f>MIN(100, MAX(0, (INDEX(出力表!D:D,13))*AK471/MAX(AL471, Settings!B3)))</f>
        <v>#VALUE!</v>
      </c>
      <c r="AN471">
        <f>IF(ISNUMBER(F471), INDEX(出力表!B:B,2)*F471, 0)+IF(ISNUMBER(I471), INDEX(出力表!B:B,3)*I471, 0)+IF(ISNUMBER(L471), INDEX(出力表!B:B,4)*L471, 0)+IF(ISNUMBER(O471), INDEX(出力表!B:B,5)*O471, 0)+IF(ISNUMBER(R471), INDEX(出力表!B:B,6)*R471, 0)+IF(ISNUMBER(U471), INDEX(出力表!B:B,7)*U471, 0)+IF(ISNUMBER(X471), INDEX(出力表!B:B,8)*X471, 0)+IF(ISNUMBER(AA471), INDEX(出力表!B:B,9)*AA471, 0)+IF(ISNUMBER(AD471), INDEX(出力表!B:B,10)*AD471, 0)+IF(ISNUMBER(AG471), INDEX(出力表!B:B,11)*AG471, 0)+IF(ISNUMBER(AJ471), INDEX(出力表!B:B,12)*AJ471, 0)+IF(ISNUMBER(AM471), INDEX(出力表!B:B,13)*AM471, 0)</f>
        <v>0</v>
      </c>
      <c r="AO471">
        <f>IF(ISNUMBER(F471), INDEX(出力表!B:B,2), 0)+IF(ISNUMBER(I471), INDEX(出力表!B:B,3), 0)+IF(ISNUMBER(L471), INDEX(出力表!B:B,4), 0)+IF(ISNUMBER(O471), INDEX(出力表!B:B,5), 0)+IF(ISNUMBER(R471), INDEX(出力表!B:B,6), 0)+IF(ISNUMBER(U471), INDEX(出力表!B:B,7), 0)+IF(ISNUMBER(X471), INDEX(出力表!B:B,8), 0)+IF(ISNUMBER(AA471), INDEX(出力表!B:B,9), 0)+IF(ISNUMBER(AD471), INDEX(出力表!B:B,10), 0)+IF(ISNUMBER(AG471), INDEX(出力表!B:B,11), 0)+IF(ISNUMBER(AJ471), INDEX(出力表!B:B,12), 0)+IF(ISNUMBER(AM471), INDEX(出力表!B:B,13), 0)</f>
        <v>0</v>
      </c>
      <c r="AP471" t="str">
        <f t="shared" si="7"/>
        <v/>
      </c>
    </row>
    <row r="472" spans="1:42" x14ac:dyDescent="0.2">
      <c r="A472">
        <v>471</v>
      </c>
      <c r="B472">
        <f>IF(UPPER(Settings!B4)="TRUE", 乱数表!$Z472*Settings!B10, 0)</f>
        <v>-0.12332871092554211</v>
      </c>
      <c r="C472">
        <f>IF(UPPER(Settings!B4)="TRUE", 乱数表!$AA472*Settings!B11, 0)</f>
        <v>-9.4675759107159599E-2</v>
      </c>
      <c r="D472">
        <f>MIN(100, MAX(0, 100*BETAINV(乱数表!$B472, MAX(0.00000001, (1/(1+EXP(-(INDEX(係数表!G:G,2) + $B472))))*(EXP(INDEX(係数表!H:H,2) + INDEX(係数表!I:I,2)*LN(INDEX(出力表!C:C,2)+1)))), MAX(0.00000001, (1-(1/(1+EXP(-(INDEX(係数表!G:G,2) + $B472)))))*(EXP(INDEX(係数表!H:H,2) + INDEX(係数表!I:I,2)*LN(INDEX(出力表!C:C,2)+1)))))))</f>
        <v>69.736992942315013</v>
      </c>
      <c r="E472" t="e">
        <f>MIN(100, MAX(0, (100*(INDEX(出力表!D:D,2))/(EXP(INDEX(係数表!B:B,2) + $C472) + (INDEX(出力表!D:D,2)))) + (乱数表!$N472*(Settings!B12/(((INDEX(出力表!D:D,2))+1)^INDEX(係数表!E:E,2)*INDEX(係数表!F:F,2))))))</f>
        <v>#VALUE!</v>
      </c>
      <c r="F472" t="e">
        <f>MIN(100, MAX(0, (INDEX(出力表!D:D,2))*D472/MAX(E472, Settings!B3)))</f>
        <v>#VALUE!</v>
      </c>
      <c r="G472">
        <f>MIN(100, MAX(0, 100*BETAINV(乱数表!$C472, MAX(0.00000001, (1/(1+EXP(-(INDEX(係数表!G:G,3) + $B472))))*(EXP(INDEX(係数表!H:H,3) + INDEX(係数表!I:I,3)*LN(INDEX(出力表!C:C,3)+1)))), MAX(0.00000001, (1-(1/(1+EXP(-(INDEX(係数表!G:G,3) + $B472)))))*(EXP(INDEX(係数表!H:H,3) + INDEX(係数表!I:I,3)*LN(INDEX(出力表!C:C,3)+1)))))))</f>
        <v>95.828202471268511</v>
      </c>
      <c r="H472" t="e">
        <f>MIN(100, MAX(0, (100*(INDEX(出力表!D:D,3))/(EXP(INDEX(係数表!B:B,3) + $C472) + (INDEX(出力表!D:D,3)))) + (乱数表!$O472*(Settings!B12/(((INDEX(出力表!D:D,3))+1)^INDEX(係数表!E:E,3)*INDEX(係数表!F:F,3))))))</f>
        <v>#VALUE!</v>
      </c>
      <c r="I472" t="e">
        <f>MIN(100, MAX(0, (INDEX(出力表!D:D,3))*G472/MAX(H472, Settings!B3)))</f>
        <v>#VALUE!</v>
      </c>
      <c r="J472">
        <f>MIN(100, MAX(0, 100*BETAINV(乱数表!$D472, MAX(0.00000001, (1/(1+EXP(-(INDEX(係数表!G:G,4) + $B472))))*(EXP(INDEX(係数表!H:H,4) + INDEX(係数表!I:I,4)*LN(INDEX(出力表!C:C,4)+1)))), MAX(0.00000001, (1-(1/(1+EXP(-(INDEX(係数表!G:G,4) + $B472)))))*(EXP(INDEX(係数表!H:H,4) + INDEX(係数表!I:I,4)*LN(INDEX(出力表!C:C,4)+1)))))))</f>
        <v>46.588366515716345</v>
      </c>
      <c r="K472" t="e">
        <f>MIN(100, MAX(0, (100*(INDEX(出力表!D:D,4))/(EXP(INDEX(係数表!B:B,4) + $C472) + (INDEX(出力表!D:D,4)))) + (乱数表!$P472*(Settings!B12/(((INDEX(出力表!D:D,4))+1)^INDEX(係数表!E:E,4)*INDEX(係数表!F:F,4))))))</f>
        <v>#VALUE!</v>
      </c>
      <c r="L472" t="e">
        <f>MIN(100, MAX(0, (INDEX(出力表!D:D,4))*J472/MAX(K472, Settings!B3)))</f>
        <v>#VALUE!</v>
      </c>
      <c r="M472">
        <f>MIN(100, MAX(0, 100*BETAINV(乱数表!$E472, MAX(0.00000001, (1/(1+EXP(-(INDEX(係数表!G:G,5) + $B472))))*(EXP(INDEX(係数表!H:H,5) + INDEX(係数表!I:I,5)*LN(INDEX(出力表!C:C,5)+1)))), MAX(0.00000001, (1-(1/(1+EXP(-(INDEX(係数表!G:G,5) + $B472)))))*(EXP(INDEX(係数表!H:H,5) + INDEX(係数表!I:I,5)*LN(INDEX(出力表!C:C,5)+1)))))))</f>
        <v>90.678802227326202</v>
      </c>
      <c r="N472" t="e">
        <f>MIN(100, MAX(0, (100*(INDEX(出力表!D:D,5))/(EXP(INDEX(係数表!B:B,5) + $C472) + (INDEX(出力表!D:D,5)))) + (乱数表!$Q472*(Settings!B12/(((INDEX(出力表!D:D,5))+1)^INDEX(係数表!E:E,5)*INDEX(係数表!F:F,5))))))</f>
        <v>#VALUE!</v>
      </c>
      <c r="O472" t="e">
        <f>MIN(100, MAX(0, (INDEX(出力表!D:D,5))*M472/MAX(N472, Settings!B3)))</f>
        <v>#VALUE!</v>
      </c>
      <c r="P472">
        <f>MIN(100, MAX(0, 100*BETAINV(乱数表!$F472, MAX(0.00000001, (1/(1+EXP(-(INDEX(係数表!G:G,6) + $B472))))*(EXP(INDEX(係数表!H:H,6) + INDEX(係数表!I:I,6)*LN(INDEX(出力表!C:C,6)+1)))), MAX(0.00000001, (1-(1/(1+EXP(-(INDEX(係数表!G:G,6) + $B472)))))*(EXP(INDEX(係数表!H:H,6) + INDEX(係数表!I:I,6)*LN(INDEX(出力表!C:C,6)+1)))))))</f>
        <v>98.970705951134391</v>
      </c>
      <c r="Q472" t="e">
        <f>MIN(100, MAX(0, (100*(INDEX(出力表!D:D,6))/(EXP(INDEX(係数表!B:B,6) + $C472) + (INDEX(出力表!D:D,6)))) + (乱数表!$R472*(Settings!B12/(((INDEX(出力表!D:D,6))+1)^INDEX(係数表!E:E,6)*INDEX(係数表!F:F,6))))))</f>
        <v>#VALUE!</v>
      </c>
      <c r="R472" t="e">
        <f>MIN(100, MAX(0, (INDEX(出力表!D:D,6))*P472/MAX(Q472, Settings!B3)))</f>
        <v>#VALUE!</v>
      </c>
      <c r="S472">
        <f>MIN(100, MAX(0, 100*BETAINV(乱数表!$G472, MAX(0.00000001, (1/(1+EXP(-(INDEX(係数表!G:G,7) + $B472))))*(EXP(INDEX(係数表!H:H,7) + INDEX(係数表!I:I,7)*LN(INDEX(出力表!C:C,7)+1)))), MAX(0.00000001, (1-(1/(1+EXP(-(INDEX(係数表!G:G,7) + $B472)))))*(EXP(INDEX(係数表!H:H,7) + INDEX(係数表!I:I,7)*LN(INDEX(出力表!C:C,7)+1)))))))</f>
        <v>97.511060531803068</v>
      </c>
      <c r="T472" t="e">
        <f>MIN(100, MAX(0, (100*(INDEX(出力表!D:D,7))/(EXP(INDEX(係数表!B:B,7) + $C472) + (INDEX(出力表!D:D,7)))) + (乱数表!$S472*(Settings!B12/(((INDEX(出力表!D:D,7))+1)^INDEX(係数表!E:E,7)*INDEX(係数表!F:F,7))))))</f>
        <v>#VALUE!</v>
      </c>
      <c r="U472" t="e">
        <f>MIN(100, MAX(0, (INDEX(出力表!D:D,7))*S472/MAX(T472, Settings!B3)))</f>
        <v>#VALUE!</v>
      </c>
      <c r="V472">
        <f>MIN(100, MAX(0, 100*BETAINV(乱数表!$H472, MAX(0.00000001, (1/(1+EXP(-(INDEX(係数表!G:G,8) + $B472))))*(EXP(INDEX(係数表!H:H,8) + INDEX(係数表!I:I,8)*LN(INDEX(出力表!C:C,8)+1)))), MAX(0.00000001, (1-(1/(1+EXP(-(INDEX(係数表!G:G,8) + $B472)))))*(EXP(INDEX(係数表!H:H,8) + INDEX(係数表!I:I,8)*LN(INDEX(出力表!C:C,8)+1)))))))</f>
        <v>72.188179459296308</v>
      </c>
      <c r="W472" t="e">
        <f>MIN(100, MAX(0, (100*(INDEX(出力表!D:D,8))/(EXP(INDEX(係数表!B:B,8) + $C472) + (INDEX(出力表!D:D,8)))) + (乱数表!$T472*(Settings!B12/(((INDEX(出力表!D:D,8))+1)^INDEX(係数表!E:E,8)*INDEX(係数表!F:F,8))))))</f>
        <v>#VALUE!</v>
      </c>
      <c r="X472" t="e">
        <f>MIN(100, MAX(0, (INDEX(出力表!D:D,8))*V472/MAX(W472, Settings!B3)))</f>
        <v>#VALUE!</v>
      </c>
      <c r="Y472">
        <f>MIN(100, MAX(0, 100*BETAINV(乱数表!$I472, MAX(0.00000001, (1/(1+EXP(-(INDEX(係数表!G:G,9) + $B472))))*(EXP(INDEX(係数表!H:H,9) + INDEX(係数表!I:I,9)*LN(INDEX(出力表!C:C,9)+1)))), MAX(0.00000001, (1-(1/(1+EXP(-(INDEX(係数表!G:G,9) + $B472)))))*(EXP(INDEX(係数表!H:H,9) + INDEX(係数表!I:I,9)*LN(INDEX(出力表!C:C,9)+1)))))))</f>
        <v>99.08737465671922</v>
      </c>
      <c r="Z472" t="e">
        <f>MIN(100, MAX(0, (100*(INDEX(出力表!D:D,9))/(EXP(INDEX(係数表!B:B,9) + $C472) + (INDEX(出力表!D:D,9)))) + (乱数表!$U472*(Settings!B12/(((INDEX(出力表!D:D,9))+1)^INDEX(係数表!E:E,9)*INDEX(係数表!F:F,9))))))</f>
        <v>#VALUE!</v>
      </c>
      <c r="AA472" t="e">
        <f>MIN(100, MAX(0, (INDEX(出力表!D:D,9))*Y472/MAX(Z472, Settings!B3)))</f>
        <v>#VALUE!</v>
      </c>
      <c r="AB472">
        <f>MIN(100, MAX(0, 100*BETAINV(乱数表!$J472, MAX(0.00000001, (1/(1+EXP(-(INDEX(係数表!G:G,10) + $B472))))*(EXP(INDEX(係数表!H:H,10) + INDEX(係数表!I:I,10)*LN(INDEX(出力表!C:C,10)+1)))), MAX(0.00000001, (1-(1/(1+EXP(-(INDEX(係数表!G:G,10) + $B472)))))*(EXP(INDEX(係数表!H:H,10) + INDEX(係数表!I:I,10)*LN(INDEX(出力表!C:C,10)+1)))))))</f>
        <v>62.610732623691177</v>
      </c>
      <c r="AC472" t="e">
        <f>MIN(100, MAX(0, (100*(INDEX(出力表!D:D,10))/(EXP(INDEX(係数表!B:B,10) + $C472) + (INDEX(出力表!D:D,10)))) + (乱数表!$V472*(Settings!B12/(((INDEX(出力表!D:D,10))+1)^INDEX(係数表!E:E,10)*INDEX(係数表!F:F,10))))))</f>
        <v>#VALUE!</v>
      </c>
      <c r="AD472" t="e">
        <f>MIN(100, MAX(0, (INDEX(出力表!D:D,10))*AB472/MAX(AC472, Settings!B3)))</f>
        <v>#VALUE!</v>
      </c>
      <c r="AE472">
        <f>MIN(100, MAX(0, 100*BETAINV(乱数表!$K472, MAX(0.00000001, (1/(1+EXP(-(INDEX(係数表!G:G,11) + $B472))))*(EXP(INDEX(係数表!H:H,11) + INDEX(係数表!I:I,11)*LN(INDEX(出力表!C:C,11)+1)))), MAX(0.00000001, (1-(1/(1+EXP(-(INDEX(係数表!G:G,11) + $B472)))))*(EXP(INDEX(係数表!H:H,11) + INDEX(係数表!I:I,11)*LN(INDEX(出力表!C:C,11)+1)))))))</f>
        <v>81.050708365974927</v>
      </c>
      <c r="AF472" t="e">
        <f>MIN(100, MAX(0, (100*(INDEX(出力表!D:D,11))/(EXP(INDEX(係数表!B:B,11) + $C472) + (INDEX(出力表!D:D,11)))) + (乱数表!$W472*(Settings!B12/(((INDEX(出力表!D:D,11))+1)^INDEX(係数表!E:E,11)*INDEX(係数表!F:F,11))))))</f>
        <v>#VALUE!</v>
      </c>
      <c r="AG472" t="e">
        <f>MIN(100, MAX(0, (INDEX(出力表!D:D,11))*AE472/MAX(AF472, Settings!B3)))</f>
        <v>#VALUE!</v>
      </c>
      <c r="AH472">
        <f>MIN(100, MAX(0, 100*BETAINV(乱数表!$L472, MAX(0.00000001, (1/(1+EXP(-(INDEX(係数表!G:G,12) + $B472))))*(EXP(INDEX(係数表!H:H,12) + INDEX(係数表!I:I,12)*LN(INDEX(出力表!C:C,12)+1)))), MAX(0.00000001, (1-(1/(1+EXP(-(INDEX(係数表!G:G,12) + $B472)))))*(EXP(INDEX(係数表!H:H,12) + INDEX(係数表!I:I,12)*LN(INDEX(出力表!C:C,12)+1)))))))</f>
        <v>85.305965760154947</v>
      </c>
      <c r="AI472" t="e">
        <f>MIN(100, MAX(0, (100*(INDEX(出力表!D:D,12))/(EXP(INDEX(係数表!B:B,12) + $C472) + (INDEX(出力表!D:D,12)))) + (乱数表!$X472*(Settings!B12/(((INDEX(出力表!D:D,12))+1)^INDEX(係数表!E:E,12)*INDEX(係数表!F:F,12))))))</f>
        <v>#VALUE!</v>
      </c>
      <c r="AJ472" t="e">
        <f>MIN(100, MAX(0, (INDEX(出力表!D:D,12))*AH472/MAX(AI472, Settings!B3)))</f>
        <v>#VALUE!</v>
      </c>
      <c r="AK472">
        <f>MIN(100, MAX(0, 100*BETAINV(乱数表!$M472, MAX(0.00000001, (1/(1+EXP(-(INDEX(係数表!G:G,13) + $B472))))*(EXP(INDEX(係数表!H:H,13) + INDEX(係数表!I:I,13)*LN(INDEX(出力表!C:C,13)+1)))), MAX(0.00000001, (1-(1/(1+EXP(-(INDEX(係数表!G:G,13) + $B472)))))*(EXP(INDEX(係数表!H:H,13) + INDEX(係数表!I:I,13)*LN(INDEX(出力表!C:C,13)+1)))))))</f>
        <v>99.310816195255811</v>
      </c>
      <c r="AL472" t="e">
        <f>MIN(100, MAX(0, (100*(INDEX(出力表!D:D,13))/(EXP(INDEX(係数表!B:B,13) + $C472) + (INDEX(出力表!D:D,13)))) + (乱数表!$Y472*(Settings!B12/(((INDEX(出力表!D:D,13))+1)^INDEX(係数表!E:E,13)*INDEX(係数表!F:F,13))))))</f>
        <v>#VALUE!</v>
      </c>
      <c r="AM472" t="e">
        <f>MIN(100, MAX(0, (INDEX(出力表!D:D,13))*AK472/MAX(AL472, Settings!B3)))</f>
        <v>#VALUE!</v>
      </c>
      <c r="AN472">
        <f>IF(ISNUMBER(F472), INDEX(出力表!B:B,2)*F472, 0)+IF(ISNUMBER(I472), INDEX(出力表!B:B,3)*I472, 0)+IF(ISNUMBER(L472), INDEX(出力表!B:B,4)*L472, 0)+IF(ISNUMBER(O472), INDEX(出力表!B:B,5)*O472, 0)+IF(ISNUMBER(R472), INDEX(出力表!B:B,6)*R472, 0)+IF(ISNUMBER(U472), INDEX(出力表!B:B,7)*U472, 0)+IF(ISNUMBER(X472), INDEX(出力表!B:B,8)*X472, 0)+IF(ISNUMBER(AA472), INDEX(出力表!B:B,9)*AA472, 0)+IF(ISNUMBER(AD472), INDEX(出力表!B:B,10)*AD472, 0)+IF(ISNUMBER(AG472), INDEX(出力表!B:B,11)*AG472, 0)+IF(ISNUMBER(AJ472), INDEX(出力表!B:B,12)*AJ472, 0)+IF(ISNUMBER(AM472), INDEX(出力表!B:B,13)*AM472, 0)</f>
        <v>0</v>
      </c>
      <c r="AO472">
        <f>IF(ISNUMBER(F472), INDEX(出力表!B:B,2), 0)+IF(ISNUMBER(I472), INDEX(出力表!B:B,3), 0)+IF(ISNUMBER(L472), INDEX(出力表!B:B,4), 0)+IF(ISNUMBER(O472), INDEX(出力表!B:B,5), 0)+IF(ISNUMBER(R472), INDEX(出力表!B:B,6), 0)+IF(ISNUMBER(U472), INDEX(出力表!B:B,7), 0)+IF(ISNUMBER(X472), INDEX(出力表!B:B,8), 0)+IF(ISNUMBER(AA472), INDEX(出力表!B:B,9), 0)+IF(ISNUMBER(AD472), INDEX(出力表!B:B,10), 0)+IF(ISNUMBER(AG472), INDEX(出力表!B:B,11), 0)+IF(ISNUMBER(AJ472), INDEX(出力表!B:B,12), 0)+IF(ISNUMBER(AM472), INDEX(出力表!B:B,13), 0)</f>
        <v>0</v>
      </c>
      <c r="AP472" t="str">
        <f t="shared" si="7"/>
        <v/>
      </c>
    </row>
    <row r="473" spans="1:42" x14ac:dyDescent="0.2">
      <c r="A473">
        <v>472</v>
      </c>
      <c r="B473">
        <f>IF(UPPER(Settings!B4)="TRUE", 乱数表!$Z473*Settings!B10, 0)</f>
        <v>0.46396896318551056</v>
      </c>
      <c r="C473">
        <f>IF(UPPER(Settings!B4)="TRUE", 乱数表!$AA473*Settings!B11, 0)</f>
        <v>0.14789676363168264</v>
      </c>
      <c r="D473">
        <f>MIN(100, MAX(0, 100*BETAINV(乱数表!$B473, MAX(0.00000001, (1/(1+EXP(-(INDEX(係数表!G:G,2) + $B473))))*(EXP(INDEX(係数表!H:H,2) + INDEX(係数表!I:I,2)*LN(INDEX(出力表!C:C,2)+1)))), MAX(0.00000001, (1-(1/(1+EXP(-(INDEX(係数表!G:G,2) + $B473)))))*(EXP(INDEX(係数表!H:H,2) + INDEX(係数表!I:I,2)*LN(INDEX(出力表!C:C,2)+1)))))))</f>
        <v>99.958233331346293</v>
      </c>
      <c r="E473" t="e">
        <f>MIN(100, MAX(0, (100*(INDEX(出力表!D:D,2))/(EXP(INDEX(係数表!B:B,2) + $C473) + (INDEX(出力表!D:D,2)))) + (乱数表!$N473*(Settings!B12/(((INDEX(出力表!D:D,2))+1)^INDEX(係数表!E:E,2)*INDEX(係数表!F:F,2))))))</f>
        <v>#VALUE!</v>
      </c>
      <c r="F473" t="e">
        <f>MIN(100, MAX(0, (INDEX(出力表!D:D,2))*D473/MAX(E473, Settings!B3)))</f>
        <v>#VALUE!</v>
      </c>
      <c r="G473">
        <f>MIN(100, MAX(0, 100*BETAINV(乱数表!$C473, MAX(0.00000001, (1/(1+EXP(-(INDEX(係数表!G:G,3) + $B473))))*(EXP(INDEX(係数表!H:H,3) + INDEX(係数表!I:I,3)*LN(INDEX(出力表!C:C,3)+1)))), MAX(0.00000001, (1-(1/(1+EXP(-(INDEX(係数表!G:G,3) + $B473)))))*(EXP(INDEX(係数表!H:H,3) + INDEX(係数表!I:I,3)*LN(INDEX(出力表!C:C,3)+1)))))))</f>
        <v>68.706693584062421</v>
      </c>
      <c r="H473" t="e">
        <f>MIN(100, MAX(0, (100*(INDEX(出力表!D:D,3))/(EXP(INDEX(係数表!B:B,3) + $C473) + (INDEX(出力表!D:D,3)))) + (乱数表!$O473*(Settings!B12/(((INDEX(出力表!D:D,3))+1)^INDEX(係数表!E:E,3)*INDEX(係数表!F:F,3))))))</f>
        <v>#VALUE!</v>
      </c>
      <c r="I473" t="e">
        <f>MIN(100, MAX(0, (INDEX(出力表!D:D,3))*G473/MAX(H473, Settings!B3)))</f>
        <v>#VALUE!</v>
      </c>
      <c r="J473">
        <f>MIN(100, MAX(0, 100*BETAINV(乱数表!$D473, MAX(0.00000001, (1/(1+EXP(-(INDEX(係数表!G:G,4) + $B473))))*(EXP(INDEX(係数表!H:H,4) + INDEX(係数表!I:I,4)*LN(INDEX(出力表!C:C,4)+1)))), MAX(0.00000001, (1-(1/(1+EXP(-(INDEX(係数表!G:G,4) + $B473)))))*(EXP(INDEX(係数表!H:H,4) + INDEX(係数表!I:I,4)*LN(INDEX(出力表!C:C,4)+1)))))))</f>
        <v>83.049346441367732</v>
      </c>
      <c r="K473" t="e">
        <f>MIN(100, MAX(0, (100*(INDEX(出力表!D:D,4))/(EXP(INDEX(係数表!B:B,4) + $C473) + (INDEX(出力表!D:D,4)))) + (乱数表!$P473*(Settings!B12/(((INDEX(出力表!D:D,4))+1)^INDEX(係数表!E:E,4)*INDEX(係数表!F:F,4))))))</f>
        <v>#VALUE!</v>
      </c>
      <c r="L473" t="e">
        <f>MIN(100, MAX(0, (INDEX(出力表!D:D,4))*J473/MAX(K473, Settings!B3)))</f>
        <v>#VALUE!</v>
      </c>
      <c r="M473">
        <f>MIN(100, MAX(0, 100*BETAINV(乱数表!$E473, MAX(0.00000001, (1/(1+EXP(-(INDEX(係数表!G:G,5) + $B473))))*(EXP(INDEX(係数表!H:H,5) + INDEX(係数表!I:I,5)*LN(INDEX(出力表!C:C,5)+1)))), MAX(0.00000001, (1-(1/(1+EXP(-(INDEX(係数表!G:G,5) + $B473)))))*(EXP(INDEX(係数表!H:H,5) + INDEX(係数表!I:I,5)*LN(INDEX(出力表!C:C,5)+1)))))))</f>
        <v>94.558394309847188</v>
      </c>
      <c r="N473" t="e">
        <f>MIN(100, MAX(0, (100*(INDEX(出力表!D:D,5))/(EXP(INDEX(係数表!B:B,5) + $C473) + (INDEX(出力表!D:D,5)))) + (乱数表!$Q473*(Settings!B12/(((INDEX(出力表!D:D,5))+1)^INDEX(係数表!E:E,5)*INDEX(係数表!F:F,5))))))</f>
        <v>#VALUE!</v>
      </c>
      <c r="O473" t="e">
        <f>MIN(100, MAX(0, (INDEX(出力表!D:D,5))*M473/MAX(N473, Settings!B3)))</f>
        <v>#VALUE!</v>
      </c>
      <c r="P473">
        <f>MIN(100, MAX(0, 100*BETAINV(乱数表!$F473, MAX(0.00000001, (1/(1+EXP(-(INDEX(係数表!G:G,6) + $B473))))*(EXP(INDEX(係数表!H:H,6) + INDEX(係数表!I:I,6)*LN(INDEX(出力表!C:C,6)+1)))), MAX(0.00000001, (1-(1/(1+EXP(-(INDEX(係数表!G:G,6) + $B473)))))*(EXP(INDEX(係数表!H:H,6) + INDEX(係数表!I:I,6)*LN(INDEX(出力表!C:C,6)+1)))))))</f>
        <v>99.151024012012272</v>
      </c>
      <c r="Q473" t="e">
        <f>MIN(100, MAX(0, (100*(INDEX(出力表!D:D,6))/(EXP(INDEX(係数表!B:B,6) + $C473) + (INDEX(出力表!D:D,6)))) + (乱数表!$R473*(Settings!B12/(((INDEX(出力表!D:D,6))+1)^INDEX(係数表!E:E,6)*INDEX(係数表!F:F,6))))))</f>
        <v>#VALUE!</v>
      </c>
      <c r="R473" t="e">
        <f>MIN(100, MAX(0, (INDEX(出力表!D:D,6))*P473/MAX(Q473, Settings!B3)))</f>
        <v>#VALUE!</v>
      </c>
      <c r="S473">
        <f>MIN(100, MAX(0, 100*BETAINV(乱数表!$G473, MAX(0.00000001, (1/(1+EXP(-(INDEX(係数表!G:G,7) + $B473))))*(EXP(INDEX(係数表!H:H,7) + INDEX(係数表!I:I,7)*LN(INDEX(出力表!C:C,7)+1)))), MAX(0.00000001, (1-(1/(1+EXP(-(INDEX(係数表!G:G,7) + $B473)))))*(EXP(INDEX(係数表!H:H,7) + INDEX(係数表!I:I,7)*LN(INDEX(出力表!C:C,7)+1)))))))</f>
        <v>76.157367732077503</v>
      </c>
      <c r="T473" t="e">
        <f>MIN(100, MAX(0, (100*(INDEX(出力表!D:D,7))/(EXP(INDEX(係数表!B:B,7) + $C473) + (INDEX(出力表!D:D,7)))) + (乱数表!$S473*(Settings!B12/(((INDEX(出力表!D:D,7))+1)^INDEX(係数表!E:E,7)*INDEX(係数表!F:F,7))))))</f>
        <v>#VALUE!</v>
      </c>
      <c r="U473" t="e">
        <f>MIN(100, MAX(0, (INDEX(出力表!D:D,7))*S473/MAX(T473, Settings!B3)))</f>
        <v>#VALUE!</v>
      </c>
      <c r="V473">
        <f>MIN(100, MAX(0, 100*BETAINV(乱数表!$H473, MAX(0.00000001, (1/(1+EXP(-(INDEX(係数表!G:G,8) + $B473))))*(EXP(INDEX(係数表!H:H,8) + INDEX(係数表!I:I,8)*LN(INDEX(出力表!C:C,8)+1)))), MAX(0.00000001, (1-(1/(1+EXP(-(INDEX(係数表!G:G,8) + $B473)))))*(EXP(INDEX(係数表!H:H,8) + INDEX(係数表!I:I,8)*LN(INDEX(出力表!C:C,8)+1)))))))</f>
        <v>62.231561108725863</v>
      </c>
      <c r="W473" t="e">
        <f>MIN(100, MAX(0, (100*(INDEX(出力表!D:D,8))/(EXP(INDEX(係数表!B:B,8) + $C473) + (INDEX(出力表!D:D,8)))) + (乱数表!$T473*(Settings!B12/(((INDEX(出力表!D:D,8))+1)^INDEX(係数表!E:E,8)*INDEX(係数表!F:F,8))))))</f>
        <v>#VALUE!</v>
      </c>
      <c r="X473" t="e">
        <f>MIN(100, MAX(0, (INDEX(出力表!D:D,8))*V473/MAX(W473, Settings!B3)))</f>
        <v>#VALUE!</v>
      </c>
      <c r="Y473">
        <f>MIN(100, MAX(0, 100*BETAINV(乱数表!$I473, MAX(0.00000001, (1/(1+EXP(-(INDEX(係数表!G:G,9) + $B473))))*(EXP(INDEX(係数表!H:H,9) + INDEX(係数表!I:I,9)*LN(INDEX(出力表!C:C,9)+1)))), MAX(0.00000001, (1-(1/(1+EXP(-(INDEX(係数表!G:G,9) + $B473)))))*(EXP(INDEX(係数表!H:H,9) + INDEX(係数表!I:I,9)*LN(INDEX(出力表!C:C,9)+1)))))))</f>
        <v>99.298752271478818</v>
      </c>
      <c r="Z473" t="e">
        <f>MIN(100, MAX(0, (100*(INDEX(出力表!D:D,9))/(EXP(INDEX(係数表!B:B,9) + $C473) + (INDEX(出力表!D:D,9)))) + (乱数表!$U473*(Settings!B12/(((INDEX(出力表!D:D,9))+1)^INDEX(係数表!E:E,9)*INDEX(係数表!F:F,9))))))</f>
        <v>#VALUE!</v>
      </c>
      <c r="AA473" t="e">
        <f>MIN(100, MAX(0, (INDEX(出力表!D:D,9))*Y473/MAX(Z473, Settings!B3)))</f>
        <v>#VALUE!</v>
      </c>
      <c r="AB473">
        <f>MIN(100, MAX(0, 100*BETAINV(乱数表!$J473, MAX(0.00000001, (1/(1+EXP(-(INDEX(係数表!G:G,10) + $B473))))*(EXP(INDEX(係数表!H:H,10) + INDEX(係数表!I:I,10)*LN(INDEX(出力表!C:C,10)+1)))), MAX(0.00000001, (1-(1/(1+EXP(-(INDEX(係数表!G:G,10) + $B473)))))*(EXP(INDEX(係数表!H:H,10) + INDEX(係数表!I:I,10)*LN(INDEX(出力表!C:C,10)+1)))))))</f>
        <v>97.573959579642235</v>
      </c>
      <c r="AC473" t="e">
        <f>MIN(100, MAX(0, (100*(INDEX(出力表!D:D,10))/(EXP(INDEX(係数表!B:B,10) + $C473) + (INDEX(出力表!D:D,10)))) + (乱数表!$V473*(Settings!B12/(((INDEX(出力表!D:D,10))+1)^INDEX(係数表!E:E,10)*INDEX(係数表!F:F,10))))))</f>
        <v>#VALUE!</v>
      </c>
      <c r="AD473" t="e">
        <f>MIN(100, MAX(0, (INDEX(出力表!D:D,10))*AB473/MAX(AC473, Settings!B3)))</f>
        <v>#VALUE!</v>
      </c>
      <c r="AE473">
        <f>MIN(100, MAX(0, 100*BETAINV(乱数表!$K473, MAX(0.00000001, (1/(1+EXP(-(INDEX(係数表!G:G,11) + $B473))))*(EXP(INDEX(係数表!H:H,11) + INDEX(係数表!I:I,11)*LN(INDEX(出力表!C:C,11)+1)))), MAX(0.00000001, (1-(1/(1+EXP(-(INDEX(係数表!G:G,11) + $B473)))))*(EXP(INDEX(係数表!H:H,11) + INDEX(係数表!I:I,11)*LN(INDEX(出力表!C:C,11)+1)))))))</f>
        <v>99.959837912761131</v>
      </c>
      <c r="AF473" t="e">
        <f>MIN(100, MAX(0, (100*(INDEX(出力表!D:D,11))/(EXP(INDEX(係数表!B:B,11) + $C473) + (INDEX(出力表!D:D,11)))) + (乱数表!$W473*(Settings!B12/(((INDEX(出力表!D:D,11))+1)^INDEX(係数表!E:E,11)*INDEX(係数表!F:F,11))))))</f>
        <v>#VALUE!</v>
      </c>
      <c r="AG473" t="e">
        <f>MIN(100, MAX(0, (INDEX(出力表!D:D,11))*AE473/MAX(AF473, Settings!B3)))</f>
        <v>#VALUE!</v>
      </c>
      <c r="AH473">
        <f>MIN(100, MAX(0, 100*BETAINV(乱数表!$L473, MAX(0.00000001, (1/(1+EXP(-(INDEX(係数表!G:G,12) + $B473))))*(EXP(INDEX(係数表!H:H,12) + INDEX(係数表!I:I,12)*LN(INDEX(出力表!C:C,12)+1)))), MAX(0.00000001, (1-(1/(1+EXP(-(INDEX(係数表!G:G,12) + $B473)))))*(EXP(INDEX(係数表!H:H,12) + INDEX(係数表!I:I,12)*LN(INDEX(出力表!C:C,12)+1)))))))</f>
        <v>97.420962745714519</v>
      </c>
      <c r="AI473" t="e">
        <f>MIN(100, MAX(0, (100*(INDEX(出力表!D:D,12))/(EXP(INDEX(係数表!B:B,12) + $C473) + (INDEX(出力表!D:D,12)))) + (乱数表!$X473*(Settings!B12/(((INDEX(出力表!D:D,12))+1)^INDEX(係数表!E:E,12)*INDEX(係数表!F:F,12))))))</f>
        <v>#VALUE!</v>
      </c>
      <c r="AJ473" t="e">
        <f>MIN(100, MAX(0, (INDEX(出力表!D:D,12))*AH473/MAX(AI473, Settings!B3)))</f>
        <v>#VALUE!</v>
      </c>
      <c r="AK473">
        <f>MIN(100, MAX(0, 100*BETAINV(乱数表!$M473, MAX(0.00000001, (1/(1+EXP(-(INDEX(係数表!G:G,13) + $B473))))*(EXP(INDEX(係数表!H:H,13) + INDEX(係数表!I:I,13)*LN(INDEX(出力表!C:C,13)+1)))), MAX(0.00000001, (1-(1/(1+EXP(-(INDEX(係数表!G:G,13) + $B473)))))*(EXP(INDEX(係数表!H:H,13) + INDEX(係数表!I:I,13)*LN(INDEX(出力表!C:C,13)+1)))))))</f>
        <v>99.999988050702527</v>
      </c>
      <c r="AL473" t="e">
        <f>MIN(100, MAX(0, (100*(INDEX(出力表!D:D,13))/(EXP(INDEX(係数表!B:B,13) + $C473) + (INDEX(出力表!D:D,13)))) + (乱数表!$Y473*(Settings!B12/(((INDEX(出力表!D:D,13))+1)^INDEX(係数表!E:E,13)*INDEX(係数表!F:F,13))))))</f>
        <v>#VALUE!</v>
      </c>
      <c r="AM473" t="e">
        <f>MIN(100, MAX(0, (INDEX(出力表!D:D,13))*AK473/MAX(AL473, Settings!B3)))</f>
        <v>#VALUE!</v>
      </c>
      <c r="AN473">
        <f>IF(ISNUMBER(F473), INDEX(出力表!B:B,2)*F473, 0)+IF(ISNUMBER(I473), INDEX(出力表!B:B,3)*I473, 0)+IF(ISNUMBER(L473), INDEX(出力表!B:B,4)*L473, 0)+IF(ISNUMBER(O473), INDEX(出力表!B:B,5)*O473, 0)+IF(ISNUMBER(R473), INDEX(出力表!B:B,6)*R473, 0)+IF(ISNUMBER(U473), INDEX(出力表!B:B,7)*U473, 0)+IF(ISNUMBER(X473), INDEX(出力表!B:B,8)*X473, 0)+IF(ISNUMBER(AA473), INDEX(出力表!B:B,9)*AA473, 0)+IF(ISNUMBER(AD473), INDEX(出力表!B:B,10)*AD473, 0)+IF(ISNUMBER(AG473), INDEX(出力表!B:B,11)*AG473, 0)+IF(ISNUMBER(AJ473), INDEX(出力表!B:B,12)*AJ473, 0)+IF(ISNUMBER(AM473), INDEX(出力表!B:B,13)*AM473, 0)</f>
        <v>0</v>
      </c>
      <c r="AO473">
        <f>IF(ISNUMBER(F473), INDEX(出力表!B:B,2), 0)+IF(ISNUMBER(I473), INDEX(出力表!B:B,3), 0)+IF(ISNUMBER(L473), INDEX(出力表!B:B,4), 0)+IF(ISNUMBER(O473), INDEX(出力表!B:B,5), 0)+IF(ISNUMBER(R473), INDEX(出力表!B:B,6), 0)+IF(ISNUMBER(U473), INDEX(出力表!B:B,7), 0)+IF(ISNUMBER(X473), INDEX(出力表!B:B,8), 0)+IF(ISNUMBER(AA473), INDEX(出力表!B:B,9), 0)+IF(ISNUMBER(AD473), INDEX(出力表!B:B,10), 0)+IF(ISNUMBER(AG473), INDEX(出力表!B:B,11), 0)+IF(ISNUMBER(AJ473), INDEX(出力表!B:B,12), 0)+IF(ISNUMBER(AM473), INDEX(出力表!B:B,13), 0)</f>
        <v>0</v>
      </c>
      <c r="AP473" t="str">
        <f t="shared" si="7"/>
        <v/>
      </c>
    </row>
    <row r="474" spans="1:42" x14ac:dyDescent="0.2">
      <c r="A474">
        <v>473</v>
      </c>
      <c r="B474">
        <f>IF(UPPER(Settings!B4)="TRUE", 乱数表!$Z474*Settings!B10, 0)</f>
        <v>0.20375058587412581</v>
      </c>
      <c r="C474">
        <f>IF(UPPER(Settings!B4)="TRUE", 乱数表!$AA474*Settings!B11, 0)</f>
        <v>0.1239939925046607</v>
      </c>
      <c r="D474">
        <f>MIN(100, MAX(0, 100*BETAINV(乱数表!$B474, MAX(0.00000001, (1/(1+EXP(-(INDEX(係数表!G:G,2) + $B474))))*(EXP(INDEX(係数表!H:H,2) + INDEX(係数表!I:I,2)*LN(INDEX(出力表!C:C,2)+1)))), MAX(0.00000001, (1-(1/(1+EXP(-(INDEX(係数表!G:G,2) + $B474)))))*(EXP(INDEX(係数表!H:H,2) + INDEX(係数表!I:I,2)*LN(INDEX(出力表!C:C,2)+1)))))))</f>
        <v>95.52809718822499</v>
      </c>
      <c r="E474" t="e">
        <f>MIN(100, MAX(0, (100*(INDEX(出力表!D:D,2))/(EXP(INDEX(係数表!B:B,2) + $C474) + (INDEX(出力表!D:D,2)))) + (乱数表!$N474*(Settings!B12/(((INDEX(出力表!D:D,2))+1)^INDEX(係数表!E:E,2)*INDEX(係数表!F:F,2))))))</f>
        <v>#VALUE!</v>
      </c>
      <c r="F474" t="e">
        <f>MIN(100, MAX(0, (INDEX(出力表!D:D,2))*D474/MAX(E474, Settings!B3)))</f>
        <v>#VALUE!</v>
      </c>
      <c r="G474">
        <f>MIN(100, MAX(0, 100*BETAINV(乱数表!$C474, MAX(0.00000001, (1/(1+EXP(-(INDEX(係数表!G:G,3) + $B474))))*(EXP(INDEX(係数表!H:H,3) + INDEX(係数表!I:I,3)*LN(INDEX(出力表!C:C,3)+1)))), MAX(0.00000001, (1-(1/(1+EXP(-(INDEX(係数表!G:G,3) + $B474)))))*(EXP(INDEX(係数表!H:H,3) + INDEX(係数表!I:I,3)*LN(INDEX(出力表!C:C,3)+1)))))))</f>
        <v>98.414126923989031</v>
      </c>
      <c r="H474" t="e">
        <f>MIN(100, MAX(0, (100*(INDEX(出力表!D:D,3))/(EXP(INDEX(係数表!B:B,3) + $C474) + (INDEX(出力表!D:D,3)))) + (乱数表!$O474*(Settings!B12/(((INDEX(出力表!D:D,3))+1)^INDEX(係数表!E:E,3)*INDEX(係数表!F:F,3))))))</f>
        <v>#VALUE!</v>
      </c>
      <c r="I474" t="e">
        <f>MIN(100, MAX(0, (INDEX(出力表!D:D,3))*G474/MAX(H474, Settings!B3)))</f>
        <v>#VALUE!</v>
      </c>
      <c r="J474">
        <f>MIN(100, MAX(0, 100*BETAINV(乱数表!$D474, MAX(0.00000001, (1/(1+EXP(-(INDEX(係数表!G:G,4) + $B474))))*(EXP(INDEX(係数表!H:H,4) + INDEX(係数表!I:I,4)*LN(INDEX(出力表!C:C,4)+1)))), MAX(0.00000001, (1-(1/(1+EXP(-(INDEX(係数表!G:G,4) + $B474)))))*(EXP(INDEX(係数表!H:H,4) + INDEX(係数表!I:I,4)*LN(INDEX(出力表!C:C,4)+1)))))))</f>
        <v>90.525141489486813</v>
      </c>
      <c r="K474" t="e">
        <f>MIN(100, MAX(0, (100*(INDEX(出力表!D:D,4))/(EXP(INDEX(係数表!B:B,4) + $C474) + (INDEX(出力表!D:D,4)))) + (乱数表!$P474*(Settings!B12/(((INDEX(出力表!D:D,4))+1)^INDEX(係数表!E:E,4)*INDEX(係数表!F:F,4))))))</f>
        <v>#VALUE!</v>
      </c>
      <c r="L474" t="e">
        <f>MIN(100, MAX(0, (INDEX(出力表!D:D,4))*J474/MAX(K474, Settings!B3)))</f>
        <v>#VALUE!</v>
      </c>
      <c r="M474">
        <f>MIN(100, MAX(0, 100*BETAINV(乱数表!$E474, MAX(0.00000001, (1/(1+EXP(-(INDEX(係数表!G:G,5) + $B474))))*(EXP(INDEX(係数表!H:H,5) + INDEX(係数表!I:I,5)*LN(INDEX(出力表!C:C,5)+1)))), MAX(0.00000001, (1-(1/(1+EXP(-(INDEX(係数表!G:G,5) + $B474)))))*(EXP(INDEX(係数表!H:H,5) + INDEX(係数表!I:I,5)*LN(INDEX(出力表!C:C,5)+1)))))))</f>
        <v>99.306399114101779</v>
      </c>
      <c r="N474" t="e">
        <f>MIN(100, MAX(0, (100*(INDEX(出力表!D:D,5))/(EXP(INDEX(係数表!B:B,5) + $C474) + (INDEX(出力表!D:D,5)))) + (乱数表!$Q474*(Settings!B12/(((INDEX(出力表!D:D,5))+1)^INDEX(係数表!E:E,5)*INDEX(係数表!F:F,5))))))</f>
        <v>#VALUE!</v>
      </c>
      <c r="O474" t="e">
        <f>MIN(100, MAX(0, (INDEX(出力表!D:D,5))*M474/MAX(N474, Settings!B3)))</f>
        <v>#VALUE!</v>
      </c>
      <c r="P474">
        <f>MIN(100, MAX(0, 100*BETAINV(乱数表!$F474, MAX(0.00000001, (1/(1+EXP(-(INDEX(係数表!G:G,6) + $B474))))*(EXP(INDEX(係数表!H:H,6) + INDEX(係数表!I:I,6)*LN(INDEX(出力表!C:C,6)+1)))), MAX(0.00000001, (1-(1/(1+EXP(-(INDEX(係数表!G:G,6) + $B474)))))*(EXP(INDEX(係数表!H:H,6) + INDEX(係数表!I:I,6)*LN(INDEX(出力表!C:C,6)+1)))))))</f>
        <v>88.947173278898148</v>
      </c>
      <c r="Q474" t="e">
        <f>MIN(100, MAX(0, (100*(INDEX(出力表!D:D,6))/(EXP(INDEX(係数表!B:B,6) + $C474) + (INDEX(出力表!D:D,6)))) + (乱数表!$R474*(Settings!B12/(((INDEX(出力表!D:D,6))+1)^INDEX(係数表!E:E,6)*INDEX(係数表!F:F,6))))))</f>
        <v>#VALUE!</v>
      </c>
      <c r="R474" t="e">
        <f>MIN(100, MAX(0, (INDEX(出力表!D:D,6))*P474/MAX(Q474, Settings!B3)))</f>
        <v>#VALUE!</v>
      </c>
      <c r="S474">
        <f>MIN(100, MAX(0, 100*BETAINV(乱数表!$G474, MAX(0.00000001, (1/(1+EXP(-(INDEX(係数表!G:G,7) + $B474))))*(EXP(INDEX(係数表!H:H,7) + INDEX(係数表!I:I,7)*LN(INDEX(出力表!C:C,7)+1)))), MAX(0.00000001, (1-(1/(1+EXP(-(INDEX(係数表!G:G,7) + $B474)))))*(EXP(INDEX(係数表!H:H,7) + INDEX(係数表!I:I,7)*LN(INDEX(出力表!C:C,7)+1)))))))</f>
        <v>99.964571213548226</v>
      </c>
      <c r="T474" t="e">
        <f>MIN(100, MAX(0, (100*(INDEX(出力表!D:D,7))/(EXP(INDEX(係数表!B:B,7) + $C474) + (INDEX(出力表!D:D,7)))) + (乱数表!$S474*(Settings!B12/(((INDEX(出力表!D:D,7))+1)^INDEX(係数表!E:E,7)*INDEX(係数表!F:F,7))))))</f>
        <v>#VALUE!</v>
      </c>
      <c r="U474" t="e">
        <f>MIN(100, MAX(0, (INDEX(出力表!D:D,7))*S474/MAX(T474, Settings!B3)))</f>
        <v>#VALUE!</v>
      </c>
      <c r="V474">
        <f>MIN(100, MAX(0, 100*BETAINV(乱数表!$H474, MAX(0.00000001, (1/(1+EXP(-(INDEX(係数表!G:G,8) + $B474))))*(EXP(INDEX(係数表!H:H,8) + INDEX(係数表!I:I,8)*LN(INDEX(出力表!C:C,8)+1)))), MAX(0.00000001, (1-(1/(1+EXP(-(INDEX(係数表!G:G,8) + $B474)))))*(EXP(INDEX(係数表!H:H,8) + INDEX(係数表!I:I,8)*LN(INDEX(出力表!C:C,8)+1)))))))</f>
        <v>90.830926276211926</v>
      </c>
      <c r="W474" t="e">
        <f>MIN(100, MAX(0, (100*(INDEX(出力表!D:D,8))/(EXP(INDEX(係数表!B:B,8) + $C474) + (INDEX(出力表!D:D,8)))) + (乱数表!$T474*(Settings!B12/(((INDEX(出力表!D:D,8))+1)^INDEX(係数表!E:E,8)*INDEX(係数表!F:F,8))))))</f>
        <v>#VALUE!</v>
      </c>
      <c r="X474" t="e">
        <f>MIN(100, MAX(0, (INDEX(出力表!D:D,8))*V474/MAX(W474, Settings!B3)))</f>
        <v>#VALUE!</v>
      </c>
      <c r="Y474">
        <f>MIN(100, MAX(0, 100*BETAINV(乱数表!$I474, MAX(0.00000001, (1/(1+EXP(-(INDEX(係数表!G:G,9) + $B474))))*(EXP(INDEX(係数表!H:H,9) + INDEX(係数表!I:I,9)*LN(INDEX(出力表!C:C,9)+1)))), MAX(0.00000001, (1-(1/(1+EXP(-(INDEX(係数表!G:G,9) + $B474)))))*(EXP(INDEX(係数表!H:H,9) + INDEX(係数表!I:I,9)*LN(INDEX(出力表!C:C,9)+1)))))))</f>
        <v>98.509142678360675</v>
      </c>
      <c r="Z474" t="e">
        <f>MIN(100, MAX(0, (100*(INDEX(出力表!D:D,9))/(EXP(INDEX(係数表!B:B,9) + $C474) + (INDEX(出力表!D:D,9)))) + (乱数表!$U474*(Settings!B12/(((INDEX(出力表!D:D,9))+1)^INDEX(係数表!E:E,9)*INDEX(係数表!F:F,9))))))</f>
        <v>#VALUE!</v>
      </c>
      <c r="AA474" t="e">
        <f>MIN(100, MAX(0, (INDEX(出力表!D:D,9))*Y474/MAX(Z474, Settings!B3)))</f>
        <v>#VALUE!</v>
      </c>
      <c r="AB474">
        <f>MIN(100, MAX(0, 100*BETAINV(乱数表!$J474, MAX(0.00000001, (1/(1+EXP(-(INDEX(係数表!G:G,10) + $B474))))*(EXP(INDEX(係数表!H:H,10) + INDEX(係数表!I:I,10)*LN(INDEX(出力表!C:C,10)+1)))), MAX(0.00000001, (1-(1/(1+EXP(-(INDEX(係数表!G:G,10) + $B474)))))*(EXP(INDEX(係数表!H:H,10) + INDEX(係数表!I:I,10)*LN(INDEX(出力表!C:C,10)+1)))))))</f>
        <v>99.437511349567004</v>
      </c>
      <c r="AC474" t="e">
        <f>MIN(100, MAX(0, (100*(INDEX(出力表!D:D,10))/(EXP(INDEX(係数表!B:B,10) + $C474) + (INDEX(出力表!D:D,10)))) + (乱数表!$V474*(Settings!B12/(((INDEX(出力表!D:D,10))+1)^INDEX(係数表!E:E,10)*INDEX(係数表!F:F,10))))))</f>
        <v>#VALUE!</v>
      </c>
      <c r="AD474" t="e">
        <f>MIN(100, MAX(0, (INDEX(出力表!D:D,10))*AB474/MAX(AC474, Settings!B3)))</f>
        <v>#VALUE!</v>
      </c>
      <c r="AE474">
        <f>MIN(100, MAX(0, 100*BETAINV(乱数表!$K474, MAX(0.00000001, (1/(1+EXP(-(INDEX(係数表!G:G,11) + $B474))))*(EXP(INDEX(係数表!H:H,11) + INDEX(係数表!I:I,11)*LN(INDEX(出力表!C:C,11)+1)))), MAX(0.00000001, (1-(1/(1+EXP(-(INDEX(係数表!G:G,11) + $B474)))))*(EXP(INDEX(係数表!H:H,11) + INDEX(係数表!I:I,11)*LN(INDEX(出力表!C:C,11)+1)))))))</f>
        <v>77.966056107020336</v>
      </c>
      <c r="AF474" t="e">
        <f>MIN(100, MAX(0, (100*(INDEX(出力表!D:D,11))/(EXP(INDEX(係数表!B:B,11) + $C474) + (INDEX(出力表!D:D,11)))) + (乱数表!$W474*(Settings!B12/(((INDEX(出力表!D:D,11))+1)^INDEX(係数表!E:E,11)*INDEX(係数表!F:F,11))))))</f>
        <v>#VALUE!</v>
      </c>
      <c r="AG474" t="e">
        <f>MIN(100, MAX(0, (INDEX(出力表!D:D,11))*AE474/MAX(AF474, Settings!B3)))</f>
        <v>#VALUE!</v>
      </c>
      <c r="AH474">
        <f>MIN(100, MAX(0, 100*BETAINV(乱数表!$L474, MAX(0.00000001, (1/(1+EXP(-(INDEX(係数表!G:G,12) + $B474))))*(EXP(INDEX(係数表!H:H,12) + INDEX(係数表!I:I,12)*LN(INDEX(出力表!C:C,12)+1)))), MAX(0.00000001, (1-(1/(1+EXP(-(INDEX(係数表!G:G,12) + $B474)))))*(EXP(INDEX(係数表!H:H,12) + INDEX(係数表!I:I,12)*LN(INDEX(出力表!C:C,12)+1)))))))</f>
        <v>88.865163799573892</v>
      </c>
      <c r="AI474" t="e">
        <f>MIN(100, MAX(0, (100*(INDEX(出力表!D:D,12))/(EXP(INDEX(係数表!B:B,12) + $C474) + (INDEX(出力表!D:D,12)))) + (乱数表!$X474*(Settings!B12/(((INDEX(出力表!D:D,12))+1)^INDEX(係数表!E:E,12)*INDEX(係数表!F:F,12))))))</f>
        <v>#VALUE!</v>
      </c>
      <c r="AJ474" t="e">
        <f>MIN(100, MAX(0, (INDEX(出力表!D:D,12))*AH474/MAX(AI474, Settings!B3)))</f>
        <v>#VALUE!</v>
      </c>
      <c r="AK474">
        <f>MIN(100, MAX(0, 100*BETAINV(乱数表!$M474, MAX(0.00000001, (1/(1+EXP(-(INDEX(係数表!G:G,13) + $B474))))*(EXP(INDEX(係数表!H:H,13) + INDEX(係数表!I:I,13)*LN(INDEX(出力表!C:C,13)+1)))), MAX(0.00000001, (1-(1/(1+EXP(-(INDEX(係数表!G:G,13) + $B474)))))*(EXP(INDEX(係数表!H:H,13) + INDEX(係数表!I:I,13)*LN(INDEX(出力表!C:C,13)+1)))))))</f>
        <v>99.9994730974758</v>
      </c>
      <c r="AL474" t="e">
        <f>MIN(100, MAX(0, (100*(INDEX(出力表!D:D,13))/(EXP(INDEX(係数表!B:B,13) + $C474) + (INDEX(出力表!D:D,13)))) + (乱数表!$Y474*(Settings!B12/(((INDEX(出力表!D:D,13))+1)^INDEX(係数表!E:E,13)*INDEX(係数表!F:F,13))))))</f>
        <v>#VALUE!</v>
      </c>
      <c r="AM474" t="e">
        <f>MIN(100, MAX(0, (INDEX(出力表!D:D,13))*AK474/MAX(AL474, Settings!B3)))</f>
        <v>#VALUE!</v>
      </c>
      <c r="AN474">
        <f>IF(ISNUMBER(F474), INDEX(出力表!B:B,2)*F474, 0)+IF(ISNUMBER(I474), INDEX(出力表!B:B,3)*I474, 0)+IF(ISNUMBER(L474), INDEX(出力表!B:B,4)*L474, 0)+IF(ISNUMBER(O474), INDEX(出力表!B:B,5)*O474, 0)+IF(ISNUMBER(R474), INDEX(出力表!B:B,6)*R474, 0)+IF(ISNUMBER(U474), INDEX(出力表!B:B,7)*U474, 0)+IF(ISNUMBER(X474), INDEX(出力表!B:B,8)*X474, 0)+IF(ISNUMBER(AA474), INDEX(出力表!B:B,9)*AA474, 0)+IF(ISNUMBER(AD474), INDEX(出力表!B:B,10)*AD474, 0)+IF(ISNUMBER(AG474), INDEX(出力表!B:B,11)*AG474, 0)+IF(ISNUMBER(AJ474), INDEX(出力表!B:B,12)*AJ474, 0)+IF(ISNUMBER(AM474), INDEX(出力表!B:B,13)*AM474, 0)</f>
        <v>0</v>
      </c>
      <c r="AO474">
        <f>IF(ISNUMBER(F474), INDEX(出力表!B:B,2), 0)+IF(ISNUMBER(I474), INDEX(出力表!B:B,3), 0)+IF(ISNUMBER(L474), INDEX(出力表!B:B,4), 0)+IF(ISNUMBER(O474), INDEX(出力表!B:B,5), 0)+IF(ISNUMBER(R474), INDEX(出力表!B:B,6), 0)+IF(ISNUMBER(U474), INDEX(出力表!B:B,7), 0)+IF(ISNUMBER(X474), INDEX(出力表!B:B,8), 0)+IF(ISNUMBER(AA474), INDEX(出力表!B:B,9), 0)+IF(ISNUMBER(AD474), INDEX(出力表!B:B,10), 0)+IF(ISNUMBER(AG474), INDEX(出力表!B:B,11), 0)+IF(ISNUMBER(AJ474), INDEX(出力表!B:B,12), 0)+IF(ISNUMBER(AM474), INDEX(出力表!B:B,13), 0)</f>
        <v>0</v>
      </c>
      <c r="AP474" t="str">
        <f t="shared" si="7"/>
        <v/>
      </c>
    </row>
    <row r="475" spans="1:42" x14ac:dyDescent="0.2">
      <c r="A475">
        <v>474</v>
      </c>
      <c r="B475">
        <f>IF(UPPER(Settings!B4)="TRUE", 乱数表!$Z475*Settings!B10, 0)</f>
        <v>-0.33053108152067368</v>
      </c>
      <c r="C475">
        <f>IF(UPPER(Settings!B4)="TRUE", 乱数表!$AA475*Settings!B11, 0)</f>
        <v>9.2740619801595231E-2</v>
      </c>
      <c r="D475">
        <f>MIN(100, MAX(0, 100*BETAINV(乱数表!$B475, MAX(0.00000001, (1/(1+EXP(-(INDEX(係数表!G:G,2) + $B475))))*(EXP(INDEX(係数表!H:H,2) + INDEX(係数表!I:I,2)*LN(INDEX(出力表!C:C,2)+1)))), MAX(0.00000001, (1-(1/(1+EXP(-(INDEX(係数表!G:G,2) + $B475)))))*(EXP(INDEX(係数表!H:H,2) + INDEX(係数表!I:I,2)*LN(INDEX(出力表!C:C,2)+1)))))))</f>
        <v>97.94251876490641</v>
      </c>
      <c r="E475" t="e">
        <f>MIN(100, MAX(0, (100*(INDEX(出力表!D:D,2))/(EXP(INDEX(係数表!B:B,2) + $C475) + (INDEX(出力表!D:D,2)))) + (乱数表!$N475*(Settings!B12/(((INDEX(出力表!D:D,2))+1)^INDEX(係数表!E:E,2)*INDEX(係数表!F:F,2))))))</f>
        <v>#VALUE!</v>
      </c>
      <c r="F475" t="e">
        <f>MIN(100, MAX(0, (INDEX(出力表!D:D,2))*D475/MAX(E475, Settings!B3)))</f>
        <v>#VALUE!</v>
      </c>
      <c r="G475">
        <f>MIN(100, MAX(0, 100*BETAINV(乱数表!$C475, MAX(0.00000001, (1/(1+EXP(-(INDEX(係数表!G:G,3) + $B475))))*(EXP(INDEX(係数表!H:H,3) + INDEX(係数表!I:I,3)*LN(INDEX(出力表!C:C,3)+1)))), MAX(0.00000001, (1-(1/(1+EXP(-(INDEX(係数表!G:G,3) + $B475)))))*(EXP(INDEX(係数表!H:H,3) + INDEX(係数表!I:I,3)*LN(INDEX(出力表!C:C,3)+1)))))))</f>
        <v>82.509879673687863</v>
      </c>
      <c r="H475" t="e">
        <f>MIN(100, MAX(0, (100*(INDEX(出力表!D:D,3))/(EXP(INDEX(係数表!B:B,3) + $C475) + (INDEX(出力表!D:D,3)))) + (乱数表!$O475*(Settings!B12/(((INDEX(出力表!D:D,3))+1)^INDEX(係数表!E:E,3)*INDEX(係数表!F:F,3))))))</f>
        <v>#VALUE!</v>
      </c>
      <c r="I475" t="e">
        <f>MIN(100, MAX(0, (INDEX(出力表!D:D,3))*G475/MAX(H475, Settings!B3)))</f>
        <v>#VALUE!</v>
      </c>
      <c r="J475">
        <f>MIN(100, MAX(0, 100*BETAINV(乱数表!$D475, MAX(0.00000001, (1/(1+EXP(-(INDEX(係数表!G:G,4) + $B475))))*(EXP(INDEX(係数表!H:H,4) + INDEX(係数表!I:I,4)*LN(INDEX(出力表!C:C,4)+1)))), MAX(0.00000001, (1-(1/(1+EXP(-(INDEX(係数表!G:G,4) + $B475)))))*(EXP(INDEX(係数表!H:H,4) + INDEX(係数表!I:I,4)*LN(INDEX(出力表!C:C,4)+1)))))))</f>
        <v>90.841456085286865</v>
      </c>
      <c r="K475" t="e">
        <f>MIN(100, MAX(0, (100*(INDEX(出力表!D:D,4))/(EXP(INDEX(係数表!B:B,4) + $C475) + (INDEX(出力表!D:D,4)))) + (乱数表!$P475*(Settings!B12/(((INDEX(出力表!D:D,4))+1)^INDEX(係数表!E:E,4)*INDEX(係数表!F:F,4))))))</f>
        <v>#VALUE!</v>
      </c>
      <c r="L475" t="e">
        <f>MIN(100, MAX(0, (INDEX(出力表!D:D,4))*J475/MAX(K475, Settings!B3)))</f>
        <v>#VALUE!</v>
      </c>
      <c r="M475">
        <f>MIN(100, MAX(0, 100*BETAINV(乱数表!$E475, MAX(0.00000001, (1/(1+EXP(-(INDEX(係数表!G:G,5) + $B475))))*(EXP(INDEX(係数表!H:H,5) + INDEX(係数表!I:I,5)*LN(INDEX(出力表!C:C,5)+1)))), MAX(0.00000001, (1-(1/(1+EXP(-(INDEX(係数表!G:G,5) + $B475)))))*(EXP(INDEX(係数表!H:H,5) + INDEX(係数表!I:I,5)*LN(INDEX(出力表!C:C,5)+1)))))))</f>
        <v>96.437458575568272</v>
      </c>
      <c r="N475" t="e">
        <f>MIN(100, MAX(0, (100*(INDEX(出力表!D:D,5))/(EXP(INDEX(係数表!B:B,5) + $C475) + (INDEX(出力表!D:D,5)))) + (乱数表!$Q475*(Settings!B12/(((INDEX(出力表!D:D,5))+1)^INDEX(係数表!E:E,5)*INDEX(係数表!F:F,5))))))</f>
        <v>#VALUE!</v>
      </c>
      <c r="O475" t="e">
        <f>MIN(100, MAX(0, (INDEX(出力表!D:D,5))*M475/MAX(N475, Settings!B3)))</f>
        <v>#VALUE!</v>
      </c>
      <c r="P475">
        <f>MIN(100, MAX(0, 100*BETAINV(乱数表!$F475, MAX(0.00000001, (1/(1+EXP(-(INDEX(係数表!G:G,6) + $B475))))*(EXP(INDEX(係数表!H:H,6) + INDEX(係数表!I:I,6)*LN(INDEX(出力表!C:C,6)+1)))), MAX(0.00000001, (1-(1/(1+EXP(-(INDEX(係数表!G:G,6) + $B475)))))*(EXP(INDEX(係数表!H:H,6) + INDEX(係数表!I:I,6)*LN(INDEX(出力表!C:C,6)+1)))))))</f>
        <v>87.747936985275899</v>
      </c>
      <c r="Q475" t="e">
        <f>MIN(100, MAX(0, (100*(INDEX(出力表!D:D,6))/(EXP(INDEX(係数表!B:B,6) + $C475) + (INDEX(出力表!D:D,6)))) + (乱数表!$R475*(Settings!B12/(((INDEX(出力表!D:D,6))+1)^INDEX(係数表!E:E,6)*INDEX(係数表!F:F,6))))))</f>
        <v>#VALUE!</v>
      </c>
      <c r="R475" t="e">
        <f>MIN(100, MAX(0, (INDEX(出力表!D:D,6))*P475/MAX(Q475, Settings!B3)))</f>
        <v>#VALUE!</v>
      </c>
      <c r="S475">
        <f>MIN(100, MAX(0, 100*BETAINV(乱数表!$G475, MAX(0.00000001, (1/(1+EXP(-(INDEX(係数表!G:G,7) + $B475))))*(EXP(INDEX(係数表!H:H,7) + INDEX(係数表!I:I,7)*LN(INDEX(出力表!C:C,7)+1)))), MAX(0.00000001, (1-(1/(1+EXP(-(INDEX(係数表!G:G,7) + $B475)))))*(EXP(INDEX(係数表!H:H,7) + INDEX(係数表!I:I,7)*LN(INDEX(出力表!C:C,7)+1)))))))</f>
        <v>70.361994332413786</v>
      </c>
      <c r="T475" t="e">
        <f>MIN(100, MAX(0, (100*(INDEX(出力表!D:D,7))/(EXP(INDEX(係数表!B:B,7) + $C475) + (INDEX(出力表!D:D,7)))) + (乱数表!$S475*(Settings!B12/(((INDEX(出力表!D:D,7))+1)^INDEX(係数表!E:E,7)*INDEX(係数表!F:F,7))))))</f>
        <v>#VALUE!</v>
      </c>
      <c r="U475" t="e">
        <f>MIN(100, MAX(0, (INDEX(出力表!D:D,7))*S475/MAX(T475, Settings!B3)))</f>
        <v>#VALUE!</v>
      </c>
      <c r="V475">
        <f>MIN(100, MAX(0, 100*BETAINV(乱数表!$H475, MAX(0.00000001, (1/(1+EXP(-(INDEX(係数表!G:G,8) + $B475))))*(EXP(INDEX(係数表!H:H,8) + INDEX(係数表!I:I,8)*LN(INDEX(出力表!C:C,8)+1)))), MAX(0.00000001, (1-(1/(1+EXP(-(INDEX(係数表!G:G,8) + $B475)))))*(EXP(INDEX(係数表!H:H,8) + INDEX(係数表!I:I,8)*LN(INDEX(出力表!C:C,8)+1)))))))</f>
        <v>94.723934087680917</v>
      </c>
      <c r="W475" t="e">
        <f>MIN(100, MAX(0, (100*(INDEX(出力表!D:D,8))/(EXP(INDEX(係数表!B:B,8) + $C475) + (INDEX(出力表!D:D,8)))) + (乱数表!$T475*(Settings!B12/(((INDEX(出力表!D:D,8))+1)^INDEX(係数表!E:E,8)*INDEX(係数表!F:F,8))))))</f>
        <v>#VALUE!</v>
      </c>
      <c r="X475" t="e">
        <f>MIN(100, MAX(0, (INDEX(出力表!D:D,8))*V475/MAX(W475, Settings!B3)))</f>
        <v>#VALUE!</v>
      </c>
      <c r="Y475">
        <f>MIN(100, MAX(0, 100*BETAINV(乱数表!$I475, MAX(0.00000001, (1/(1+EXP(-(INDEX(係数表!G:G,9) + $B475))))*(EXP(INDEX(係数表!H:H,9) + INDEX(係数表!I:I,9)*LN(INDEX(出力表!C:C,9)+1)))), MAX(0.00000001, (1-(1/(1+EXP(-(INDEX(係数表!G:G,9) + $B475)))))*(EXP(INDEX(係数表!H:H,9) + INDEX(係数表!I:I,9)*LN(INDEX(出力表!C:C,9)+1)))))))</f>
        <v>70.209174695475625</v>
      </c>
      <c r="Z475" t="e">
        <f>MIN(100, MAX(0, (100*(INDEX(出力表!D:D,9))/(EXP(INDEX(係数表!B:B,9) + $C475) + (INDEX(出力表!D:D,9)))) + (乱数表!$U475*(Settings!B12/(((INDEX(出力表!D:D,9))+1)^INDEX(係数表!E:E,9)*INDEX(係数表!F:F,9))))))</f>
        <v>#VALUE!</v>
      </c>
      <c r="AA475" t="e">
        <f>MIN(100, MAX(0, (INDEX(出力表!D:D,9))*Y475/MAX(Z475, Settings!B3)))</f>
        <v>#VALUE!</v>
      </c>
      <c r="AB475">
        <f>MIN(100, MAX(0, 100*BETAINV(乱数表!$J475, MAX(0.00000001, (1/(1+EXP(-(INDEX(係数表!G:G,10) + $B475))))*(EXP(INDEX(係数表!H:H,10) + INDEX(係数表!I:I,10)*LN(INDEX(出力表!C:C,10)+1)))), MAX(0.00000001, (1-(1/(1+EXP(-(INDEX(係数表!G:G,10) + $B475)))))*(EXP(INDEX(係数表!H:H,10) + INDEX(係数表!I:I,10)*LN(INDEX(出力表!C:C,10)+1)))))))</f>
        <v>83.358762940223599</v>
      </c>
      <c r="AC475" t="e">
        <f>MIN(100, MAX(0, (100*(INDEX(出力表!D:D,10))/(EXP(INDEX(係数表!B:B,10) + $C475) + (INDEX(出力表!D:D,10)))) + (乱数表!$V475*(Settings!B12/(((INDEX(出力表!D:D,10))+1)^INDEX(係数表!E:E,10)*INDEX(係数表!F:F,10))))))</f>
        <v>#VALUE!</v>
      </c>
      <c r="AD475" t="e">
        <f>MIN(100, MAX(0, (INDEX(出力表!D:D,10))*AB475/MAX(AC475, Settings!B3)))</f>
        <v>#VALUE!</v>
      </c>
      <c r="AE475">
        <f>MIN(100, MAX(0, 100*BETAINV(乱数表!$K475, MAX(0.00000001, (1/(1+EXP(-(INDEX(係数表!G:G,11) + $B475))))*(EXP(INDEX(係数表!H:H,11) + INDEX(係数表!I:I,11)*LN(INDEX(出力表!C:C,11)+1)))), MAX(0.00000001, (1-(1/(1+EXP(-(INDEX(係数表!G:G,11) + $B475)))))*(EXP(INDEX(係数表!H:H,11) + INDEX(係数表!I:I,11)*LN(INDEX(出力表!C:C,11)+1)))))))</f>
        <v>99.986812820355595</v>
      </c>
      <c r="AF475" t="e">
        <f>MIN(100, MAX(0, (100*(INDEX(出力表!D:D,11))/(EXP(INDEX(係数表!B:B,11) + $C475) + (INDEX(出力表!D:D,11)))) + (乱数表!$W475*(Settings!B12/(((INDEX(出力表!D:D,11))+1)^INDEX(係数表!E:E,11)*INDEX(係数表!F:F,11))))))</f>
        <v>#VALUE!</v>
      </c>
      <c r="AG475" t="e">
        <f>MIN(100, MAX(0, (INDEX(出力表!D:D,11))*AE475/MAX(AF475, Settings!B3)))</f>
        <v>#VALUE!</v>
      </c>
      <c r="AH475">
        <f>MIN(100, MAX(0, 100*BETAINV(乱数表!$L475, MAX(0.00000001, (1/(1+EXP(-(INDEX(係数表!G:G,12) + $B475))))*(EXP(INDEX(係数表!H:H,12) + INDEX(係数表!I:I,12)*LN(INDEX(出力表!C:C,12)+1)))), MAX(0.00000001, (1-(1/(1+EXP(-(INDEX(係数表!G:G,12) + $B475)))))*(EXP(INDEX(係数表!H:H,12) + INDEX(係数表!I:I,12)*LN(INDEX(出力表!C:C,12)+1)))))))</f>
        <v>98.250690944432179</v>
      </c>
      <c r="AI475" t="e">
        <f>MIN(100, MAX(0, (100*(INDEX(出力表!D:D,12))/(EXP(INDEX(係数表!B:B,12) + $C475) + (INDEX(出力表!D:D,12)))) + (乱数表!$X475*(Settings!B12/(((INDEX(出力表!D:D,12))+1)^INDEX(係数表!E:E,12)*INDEX(係数表!F:F,12))))))</f>
        <v>#VALUE!</v>
      </c>
      <c r="AJ475" t="e">
        <f>MIN(100, MAX(0, (INDEX(出力表!D:D,12))*AH475/MAX(AI475, Settings!B3)))</f>
        <v>#VALUE!</v>
      </c>
      <c r="AK475">
        <f>MIN(100, MAX(0, 100*BETAINV(乱数表!$M475, MAX(0.00000001, (1/(1+EXP(-(INDEX(係数表!G:G,13) + $B475))))*(EXP(INDEX(係数表!H:H,13) + INDEX(係数表!I:I,13)*LN(INDEX(出力表!C:C,13)+1)))), MAX(0.00000001, (1-(1/(1+EXP(-(INDEX(係数表!G:G,13) + $B475)))))*(EXP(INDEX(係数表!H:H,13) + INDEX(係数表!I:I,13)*LN(INDEX(出力表!C:C,13)+1)))))))</f>
        <v>92.613101453044962</v>
      </c>
      <c r="AL475" t="e">
        <f>MIN(100, MAX(0, (100*(INDEX(出力表!D:D,13))/(EXP(INDEX(係数表!B:B,13) + $C475) + (INDEX(出力表!D:D,13)))) + (乱数表!$Y475*(Settings!B12/(((INDEX(出力表!D:D,13))+1)^INDEX(係数表!E:E,13)*INDEX(係数表!F:F,13))))))</f>
        <v>#VALUE!</v>
      </c>
      <c r="AM475" t="e">
        <f>MIN(100, MAX(0, (INDEX(出力表!D:D,13))*AK475/MAX(AL475, Settings!B3)))</f>
        <v>#VALUE!</v>
      </c>
      <c r="AN475">
        <f>IF(ISNUMBER(F475), INDEX(出力表!B:B,2)*F475, 0)+IF(ISNUMBER(I475), INDEX(出力表!B:B,3)*I475, 0)+IF(ISNUMBER(L475), INDEX(出力表!B:B,4)*L475, 0)+IF(ISNUMBER(O475), INDEX(出力表!B:B,5)*O475, 0)+IF(ISNUMBER(R475), INDEX(出力表!B:B,6)*R475, 0)+IF(ISNUMBER(U475), INDEX(出力表!B:B,7)*U475, 0)+IF(ISNUMBER(X475), INDEX(出力表!B:B,8)*X475, 0)+IF(ISNUMBER(AA475), INDEX(出力表!B:B,9)*AA475, 0)+IF(ISNUMBER(AD475), INDEX(出力表!B:B,10)*AD475, 0)+IF(ISNUMBER(AG475), INDEX(出力表!B:B,11)*AG475, 0)+IF(ISNUMBER(AJ475), INDEX(出力表!B:B,12)*AJ475, 0)+IF(ISNUMBER(AM475), INDEX(出力表!B:B,13)*AM475, 0)</f>
        <v>0</v>
      </c>
      <c r="AO475">
        <f>IF(ISNUMBER(F475), INDEX(出力表!B:B,2), 0)+IF(ISNUMBER(I475), INDEX(出力表!B:B,3), 0)+IF(ISNUMBER(L475), INDEX(出力表!B:B,4), 0)+IF(ISNUMBER(O475), INDEX(出力表!B:B,5), 0)+IF(ISNUMBER(R475), INDEX(出力表!B:B,6), 0)+IF(ISNUMBER(U475), INDEX(出力表!B:B,7), 0)+IF(ISNUMBER(X475), INDEX(出力表!B:B,8), 0)+IF(ISNUMBER(AA475), INDEX(出力表!B:B,9), 0)+IF(ISNUMBER(AD475), INDEX(出力表!B:B,10), 0)+IF(ISNUMBER(AG475), INDEX(出力表!B:B,11), 0)+IF(ISNUMBER(AJ475), INDEX(出力表!B:B,12), 0)+IF(ISNUMBER(AM475), INDEX(出力表!B:B,13), 0)</f>
        <v>0</v>
      </c>
      <c r="AP475" t="str">
        <f t="shared" si="7"/>
        <v/>
      </c>
    </row>
    <row r="476" spans="1:42" x14ac:dyDescent="0.2">
      <c r="A476">
        <v>475</v>
      </c>
      <c r="B476">
        <f>IF(UPPER(Settings!B4)="TRUE", 乱数表!$Z476*Settings!B10, 0)</f>
        <v>-0.21189875185654594</v>
      </c>
      <c r="C476">
        <f>IF(UPPER(Settings!B4)="TRUE", 乱数表!$AA476*Settings!B11, 0)</f>
        <v>6.0773895604387625E-2</v>
      </c>
      <c r="D476">
        <f>MIN(100, MAX(0, 100*BETAINV(乱数表!$B476, MAX(0.00000001, (1/(1+EXP(-(INDEX(係数表!G:G,2) + $B476))))*(EXP(INDEX(係数表!H:H,2) + INDEX(係数表!I:I,2)*LN(INDEX(出力表!C:C,2)+1)))), MAX(0.00000001, (1-(1/(1+EXP(-(INDEX(係数表!G:G,2) + $B476)))))*(EXP(INDEX(係数表!H:H,2) + INDEX(係数表!I:I,2)*LN(INDEX(出力表!C:C,2)+1)))))))</f>
        <v>97.143110674378121</v>
      </c>
      <c r="E476" t="e">
        <f>MIN(100, MAX(0, (100*(INDEX(出力表!D:D,2))/(EXP(INDEX(係数表!B:B,2) + $C476) + (INDEX(出力表!D:D,2)))) + (乱数表!$N476*(Settings!B12/(((INDEX(出力表!D:D,2))+1)^INDEX(係数表!E:E,2)*INDEX(係数表!F:F,2))))))</f>
        <v>#VALUE!</v>
      </c>
      <c r="F476" t="e">
        <f>MIN(100, MAX(0, (INDEX(出力表!D:D,2))*D476/MAX(E476, Settings!B3)))</f>
        <v>#VALUE!</v>
      </c>
      <c r="G476">
        <f>MIN(100, MAX(0, 100*BETAINV(乱数表!$C476, MAX(0.00000001, (1/(1+EXP(-(INDEX(係数表!G:G,3) + $B476))))*(EXP(INDEX(係数表!H:H,3) + INDEX(係数表!I:I,3)*LN(INDEX(出力表!C:C,3)+1)))), MAX(0.00000001, (1-(1/(1+EXP(-(INDEX(係数表!G:G,3) + $B476)))))*(EXP(INDEX(係数表!H:H,3) + INDEX(係数表!I:I,3)*LN(INDEX(出力表!C:C,3)+1)))))))</f>
        <v>87.459987521168586</v>
      </c>
      <c r="H476" t="e">
        <f>MIN(100, MAX(0, (100*(INDEX(出力表!D:D,3))/(EXP(INDEX(係数表!B:B,3) + $C476) + (INDEX(出力表!D:D,3)))) + (乱数表!$O476*(Settings!B12/(((INDEX(出力表!D:D,3))+1)^INDEX(係数表!E:E,3)*INDEX(係数表!F:F,3))))))</f>
        <v>#VALUE!</v>
      </c>
      <c r="I476" t="e">
        <f>MIN(100, MAX(0, (INDEX(出力表!D:D,3))*G476/MAX(H476, Settings!B3)))</f>
        <v>#VALUE!</v>
      </c>
      <c r="J476">
        <f>MIN(100, MAX(0, 100*BETAINV(乱数表!$D476, MAX(0.00000001, (1/(1+EXP(-(INDEX(係数表!G:G,4) + $B476))))*(EXP(INDEX(係数表!H:H,4) + INDEX(係数表!I:I,4)*LN(INDEX(出力表!C:C,4)+1)))), MAX(0.00000001, (1-(1/(1+EXP(-(INDEX(係数表!G:G,4) + $B476)))))*(EXP(INDEX(係数表!H:H,4) + INDEX(係数表!I:I,4)*LN(INDEX(出力表!C:C,4)+1)))))))</f>
        <v>82.225040170843485</v>
      </c>
      <c r="K476" t="e">
        <f>MIN(100, MAX(0, (100*(INDEX(出力表!D:D,4))/(EXP(INDEX(係数表!B:B,4) + $C476) + (INDEX(出力表!D:D,4)))) + (乱数表!$P476*(Settings!B12/(((INDEX(出力表!D:D,4))+1)^INDEX(係数表!E:E,4)*INDEX(係数表!F:F,4))))))</f>
        <v>#VALUE!</v>
      </c>
      <c r="L476" t="e">
        <f>MIN(100, MAX(0, (INDEX(出力表!D:D,4))*J476/MAX(K476, Settings!B3)))</f>
        <v>#VALUE!</v>
      </c>
      <c r="M476">
        <f>MIN(100, MAX(0, 100*BETAINV(乱数表!$E476, MAX(0.00000001, (1/(1+EXP(-(INDEX(係数表!G:G,5) + $B476))))*(EXP(INDEX(係数表!H:H,5) + INDEX(係数表!I:I,5)*LN(INDEX(出力表!C:C,5)+1)))), MAX(0.00000001, (1-(1/(1+EXP(-(INDEX(係数表!G:G,5) + $B476)))))*(EXP(INDEX(係数表!H:H,5) + INDEX(係数表!I:I,5)*LN(INDEX(出力表!C:C,5)+1)))))))</f>
        <v>86.263456561051541</v>
      </c>
      <c r="N476" t="e">
        <f>MIN(100, MAX(0, (100*(INDEX(出力表!D:D,5))/(EXP(INDEX(係数表!B:B,5) + $C476) + (INDEX(出力表!D:D,5)))) + (乱数表!$Q476*(Settings!B12/(((INDEX(出力表!D:D,5))+1)^INDEX(係数表!E:E,5)*INDEX(係数表!F:F,5))))))</f>
        <v>#VALUE!</v>
      </c>
      <c r="O476" t="e">
        <f>MIN(100, MAX(0, (INDEX(出力表!D:D,5))*M476/MAX(N476, Settings!B3)))</f>
        <v>#VALUE!</v>
      </c>
      <c r="P476">
        <f>MIN(100, MAX(0, 100*BETAINV(乱数表!$F476, MAX(0.00000001, (1/(1+EXP(-(INDEX(係数表!G:G,6) + $B476))))*(EXP(INDEX(係数表!H:H,6) + INDEX(係数表!I:I,6)*LN(INDEX(出力表!C:C,6)+1)))), MAX(0.00000001, (1-(1/(1+EXP(-(INDEX(係数表!G:G,6) + $B476)))))*(EXP(INDEX(係数表!H:H,6) + INDEX(係数表!I:I,6)*LN(INDEX(出力表!C:C,6)+1)))))))</f>
        <v>97.089293787690039</v>
      </c>
      <c r="Q476" t="e">
        <f>MIN(100, MAX(0, (100*(INDEX(出力表!D:D,6))/(EXP(INDEX(係数表!B:B,6) + $C476) + (INDEX(出力表!D:D,6)))) + (乱数表!$R476*(Settings!B12/(((INDEX(出力表!D:D,6))+1)^INDEX(係数表!E:E,6)*INDEX(係数表!F:F,6))))))</f>
        <v>#VALUE!</v>
      </c>
      <c r="R476" t="e">
        <f>MIN(100, MAX(0, (INDEX(出力表!D:D,6))*P476/MAX(Q476, Settings!B3)))</f>
        <v>#VALUE!</v>
      </c>
      <c r="S476">
        <f>MIN(100, MAX(0, 100*BETAINV(乱数表!$G476, MAX(0.00000001, (1/(1+EXP(-(INDEX(係数表!G:G,7) + $B476))))*(EXP(INDEX(係数表!H:H,7) + INDEX(係数表!I:I,7)*LN(INDEX(出力表!C:C,7)+1)))), MAX(0.00000001, (1-(1/(1+EXP(-(INDEX(係数表!G:G,7) + $B476)))))*(EXP(INDEX(係数表!H:H,7) + INDEX(係数表!I:I,7)*LN(INDEX(出力表!C:C,7)+1)))))))</f>
        <v>97.949550605282838</v>
      </c>
      <c r="T476" t="e">
        <f>MIN(100, MAX(0, (100*(INDEX(出力表!D:D,7))/(EXP(INDEX(係数表!B:B,7) + $C476) + (INDEX(出力表!D:D,7)))) + (乱数表!$S476*(Settings!B12/(((INDEX(出力表!D:D,7))+1)^INDEX(係数表!E:E,7)*INDEX(係数表!F:F,7))))))</f>
        <v>#VALUE!</v>
      </c>
      <c r="U476" t="e">
        <f>MIN(100, MAX(0, (INDEX(出力表!D:D,7))*S476/MAX(T476, Settings!B3)))</f>
        <v>#VALUE!</v>
      </c>
      <c r="V476">
        <f>MIN(100, MAX(0, 100*BETAINV(乱数表!$H476, MAX(0.00000001, (1/(1+EXP(-(INDEX(係数表!G:G,8) + $B476))))*(EXP(INDEX(係数表!H:H,8) + INDEX(係数表!I:I,8)*LN(INDEX(出力表!C:C,8)+1)))), MAX(0.00000001, (1-(1/(1+EXP(-(INDEX(係数表!G:G,8) + $B476)))))*(EXP(INDEX(係数表!H:H,8) + INDEX(係数表!I:I,8)*LN(INDEX(出力表!C:C,8)+1)))))))</f>
        <v>77.685840706446299</v>
      </c>
      <c r="W476" t="e">
        <f>MIN(100, MAX(0, (100*(INDEX(出力表!D:D,8))/(EXP(INDEX(係数表!B:B,8) + $C476) + (INDEX(出力表!D:D,8)))) + (乱数表!$T476*(Settings!B12/(((INDEX(出力表!D:D,8))+1)^INDEX(係数表!E:E,8)*INDEX(係数表!F:F,8))))))</f>
        <v>#VALUE!</v>
      </c>
      <c r="X476" t="e">
        <f>MIN(100, MAX(0, (INDEX(出力表!D:D,8))*V476/MAX(W476, Settings!B3)))</f>
        <v>#VALUE!</v>
      </c>
      <c r="Y476">
        <f>MIN(100, MAX(0, 100*BETAINV(乱数表!$I476, MAX(0.00000001, (1/(1+EXP(-(INDEX(係数表!G:G,9) + $B476))))*(EXP(INDEX(係数表!H:H,9) + INDEX(係数表!I:I,9)*LN(INDEX(出力表!C:C,9)+1)))), MAX(0.00000001, (1-(1/(1+EXP(-(INDEX(係数表!G:G,9) + $B476)))))*(EXP(INDEX(係数表!H:H,9) + INDEX(係数表!I:I,9)*LN(INDEX(出力表!C:C,9)+1)))))))</f>
        <v>70.822164102117284</v>
      </c>
      <c r="Z476" t="e">
        <f>MIN(100, MAX(0, (100*(INDEX(出力表!D:D,9))/(EXP(INDEX(係数表!B:B,9) + $C476) + (INDEX(出力表!D:D,9)))) + (乱数表!$U476*(Settings!B12/(((INDEX(出力表!D:D,9))+1)^INDEX(係数表!E:E,9)*INDEX(係数表!F:F,9))))))</f>
        <v>#VALUE!</v>
      </c>
      <c r="AA476" t="e">
        <f>MIN(100, MAX(0, (INDEX(出力表!D:D,9))*Y476/MAX(Z476, Settings!B3)))</f>
        <v>#VALUE!</v>
      </c>
      <c r="AB476">
        <f>MIN(100, MAX(0, 100*BETAINV(乱数表!$J476, MAX(0.00000001, (1/(1+EXP(-(INDEX(係数表!G:G,10) + $B476))))*(EXP(INDEX(係数表!H:H,10) + INDEX(係数表!I:I,10)*LN(INDEX(出力表!C:C,10)+1)))), MAX(0.00000001, (1-(1/(1+EXP(-(INDEX(係数表!G:G,10) + $B476)))))*(EXP(INDEX(係数表!H:H,10) + INDEX(係数表!I:I,10)*LN(INDEX(出力表!C:C,10)+1)))))))</f>
        <v>93.331304910864318</v>
      </c>
      <c r="AC476" t="e">
        <f>MIN(100, MAX(0, (100*(INDEX(出力表!D:D,10))/(EXP(INDEX(係数表!B:B,10) + $C476) + (INDEX(出力表!D:D,10)))) + (乱数表!$V476*(Settings!B12/(((INDEX(出力表!D:D,10))+1)^INDEX(係数表!E:E,10)*INDEX(係数表!F:F,10))))))</f>
        <v>#VALUE!</v>
      </c>
      <c r="AD476" t="e">
        <f>MIN(100, MAX(0, (INDEX(出力表!D:D,10))*AB476/MAX(AC476, Settings!B3)))</f>
        <v>#VALUE!</v>
      </c>
      <c r="AE476">
        <f>MIN(100, MAX(0, 100*BETAINV(乱数表!$K476, MAX(0.00000001, (1/(1+EXP(-(INDEX(係数表!G:G,11) + $B476))))*(EXP(INDEX(係数表!H:H,11) + INDEX(係数表!I:I,11)*LN(INDEX(出力表!C:C,11)+1)))), MAX(0.00000001, (1-(1/(1+EXP(-(INDEX(係数表!G:G,11) + $B476)))))*(EXP(INDEX(係数表!H:H,11) + INDEX(係数表!I:I,11)*LN(INDEX(出力表!C:C,11)+1)))))))</f>
        <v>94.342933586157727</v>
      </c>
      <c r="AF476" t="e">
        <f>MIN(100, MAX(0, (100*(INDEX(出力表!D:D,11))/(EXP(INDEX(係数表!B:B,11) + $C476) + (INDEX(出力表!D:D,11)))) + (乱数表!$W476*(Settings!B12/(((INDEX(出力表!D:D,11))+1)^INDEX(係数表!E:E,11)*INDEX(係数表!F:F,11))))))</f>
        <v>#VALUE!</v>
      </c>
      <c r="AG476" t="e">
        <f>MIN(100, MAX(0, (INDEX(出力表!D:D,11))*AE476/MAX(AF476, Settings!B3)))</f>
        <v>#VALUE!</v>
      </c>
      <c r="AH476">
        <f>MIN(100, MAX(0, 100*BETAINV(乱数表!$L476, MAX(0.00000001, (1/(1+EXP(-(INDEX(係数表!G:G,12) + $B476))))*(EXP(INDEX(係数表!H:H,12) + INDEX(係数表!I:I,12)*LN(INDEX(出力表!C:C,12)+1)))), MAX(0.00000001, (1-(1/(1+EXP(-(INDEX(係数表!G:G,12) + $B476)))))*(EXP(INDEX(係数表!H:H,12) + INDEX(係数表!I:I,12)*LN(INDEX(出力表!C:C,12)+1)))))))</f>
        <v>97.017872518473808</v>
      </c>
      <c r="AI476" t="e">
        <f>MIN(100, MAX(0, (100*(INDEX(出力表!D:D,12))/(EXP(INDEX(係数表!B:B,12) + $C476) + (INDEX(出力表!D:D,12)))) + (乱数表!$X476*(Settings!B12/(((INDEX(出力表!D:D,12))+1)^INDEX(係数表!E:E,12)*INDEX(係数表!F:F,12))))))</f>
        <v>#VALUE!</v>
      </c>
      <c r="AJ476" t="e">
        <f>MIN(100, MAX(0, (INDEX(出力表!D:D,12))*AH476/MAX(AI476, Settings!B3)))</f>
        <v>#VALUE!</v>
      </c>
      <c r="AK476">
        <f>MIN(100, MAX(0, 100*BETAINV(乱数表!$M476, MAX(0.00000001, (1/(1+EXP(-(INDEX(係数表!G:G,13) + $B476))))*(EXP(INDEX(係数表!H:H,13) + INDEX(係数表!I:I,13)*LN(INDEX(出力表!C:C,13)+1)))), MAX(0.00000001, (1-(1/(1+EXP(-(INDEX(係数表!G:G,13) + $B476)))))*(EXP(INDEX(係数表!H:H,13) + INDEX(係数表!I:I,13)*LN(INDEX(出力表!C:C,13)+1)))))))</f>
        <v>99.998049669565233</v>
      </c>
      <c r="AL476" t="e">
        <f>MIN(100, MAX(0, (100*(INDEX(出力表!D:D,13))/(EXP(INDEX(係数表!B:B,13) + $C476) + (INDEX(出力表!D:D,13)))) + (乱数表!$Y476*(Settings!B12/(((INDEX(出力表!D:D,13))+1)^INDEX(係数表!E:E,13)*INDEX(係数表!F:F,13))))))</f>
        <v>#VALUE!</v>
      </c>
      <c r="AM476" t="e">
        <f>MIN(100, MAX(0, (INDEX(出力表!D:D,13))*AK476/MAX(AL476, Settings!B3)))</f>
        <v>#VALUE!</v>
      </c>
      <c r="AN476">
        <f>IF(ISNUMBER(F476), INDEX(出力表!B:B,2)*F476, 0)+IF(ISNUMBER(I476), INDEX(出力表!B:B,3)*I476, 0)+IF(ISNUMBER(L476), INDEX(出力表!B:B,4)*L476, 0)+IF(ISNUMBER(O476), INDEX(出力表!B:B,5)*O476, 0)+IF(ISNUMBER(R476), INDEX(出力表!B:B,6)*R476, 0)+IF(ISNUMBER(U476), INDEX(出力表!B:B,7)*U476, 0)+IF(ISNUMBER(X476), INDEX(出力表!B:B,8)*X476, 0)+IF(ISNUMBER(AA476), INDEX(出力表!B:B,9)*AA476, 0)+IF(ISNUMBER(AD476), INDEX(出力表!B:B,10)*AD476, 0)+IF(ISNUMBER(AG476), INDEX(出力表!B:B,11)*AG476, 0)+IF(ISNUMBER(AJ476), INDEX(出力表!B:B,12)*AJ476, 0)+IF(ISNUMBER(AM476), INDEX(出力表!B:B,13)*AM476, 0)</f>
        <v>0</v>
      </c>
      <c r="AO476">
        <f>IF(ISNUMBER(F476), INDEX(出力表!B:B,2), 0)+IF(ISNUMBER(I476), INDEX(出力表!B:B,3), 0)+IF(ISNUMBER(L476), INDEX(出力表!B:B,4), 0)+IF(ISNUMBER(O476), INDEX(出力表!B:B,5), 0)+IF(ISNUMBER(R476), INDEX(出力表!B:B,6), 0)+IF(ISNUMBER(U476), INDEX(出力表!B:B,7), 0)+IF(ISNUMBER(X476), INDEX(出力表!B:B,8), 0)+IF(ISNUMBER(AA476), INDEX(出力表!B:B,9), 0)+IF(ISNUMBER(AD476), INDEX(出力表!B:B,10), 0)+IF(ISNUMBER(AG476), INDEX(出力表!B:B,11), 0)+IF(ISNUMBER(AJ476), INDEX(出力表!B:B,12), 0)+IF(ISNUMBER(AM476), INDEX(出力表!B:B,13), 0)</f>
        <v>0</v>
      </c>
      <c r="AP476" t="str">
        <f t="shared" si="7"/>
        <v/>
      </c>
    </row>
    <row r="477" spans="1:42" x14ac:dyDescent="0.2">
      <c r="A477">
        <v>476</v>
      </c>
      <c r="B477">
        <f>IF(UPPER(Settings!B4)="TRUE", 乱数表!$Z477*Settings!B10, 0)</f>
        <v>0.47973865666797777</v>
      </c>
      <c r="C477">
        <f>IF(UPPER(Settings!B4)="TRUE", 乱数表!$AA477*Settings!B11, 0)</f>
        <v>-0.13313959977264297</v>
      </c>
      <c r="D477">
        <f>MIN(100, MAX(0, 100*BETAINV(乱数表!$B477, MAX(0.00000001, (1/(1+EXP(-(INDEX(係数表!G:G,2) + $B477))))*(EXP(INDEX(係数表!H:H,2) + INDEX(係数表!I:I,2)*LN(INDEX(出力表!C:C,2)+1)))), MAX(0.00000001, (1-(1/(1+EXP(-(INDEX(係数表!G:G,2) + $B477)))))*(EXP(INDEX(係数表!H:H,2) + INDEX(係数表!I:I,2)*LN(INDEX(出力表!C:C,2)+1)))))))</f>
        <v>97.697436576677248</v>
      </c>
      <c r="E477" t="e">
        <f>MIN(100, MAX(0, (100*(INDEX(出力表!D:D,2))/(EXP(INDEX(係数表!B:B,2) + $C477) + (INDEX(出力表!D:D,2)))) + (乱数表!$N477*(Settings!B12/(((INDEX(出力表!D:D,2))+1)^INDEX(係数表!E:E,2)*INDEX(係数表!F:F,2))))))</f>
        <v>#VALUE!</v>
      </c>
      <c r="F477" t="e">
        <f>MIN(100, MAX(0, (INDEX(出力表!D:D,2))*D477/MAX(E477, Settings!B3)))</f>
        <v>#VALUE!</v>
      </c>
      <c r="G477">
        <f>MIN(100, MAX(0, 100*BETAINV(乱数表!$C477, MAX(0.00000001, (1/(1+EXP(-(INDEX(係数表!G:G,3) + $B477))))*(EXP(INDEX(係数表!H:H,3) + INDEX(係数表!I:I,3)*LN(INDEX(出力表!C:C,3)+1)))), MAX(0.00000001, (1-(1/(1+EXP(-(INDEX(係数表!G:G,3) + $B477)))))*(EXP(INDEX(係数表!H:H,3) + INDEX(係数表!I:I,3)*LN(INDEX(出力表!C:C,3)+1)))))))</f>
        <v>99.255800942152419</v>
      </c>
      <c r="H477" t="e">
        <f>MIN(100, MAX(0, (100*(INDEX(出力表!D:D,3))/(EXP(INDEX(係数表!B:B,3) + $C477) + (INDEX(出力表!D:D,3)))) + (乱数表!$O477*(Settings!B12/(((INDEX(出力表!D:D,3))+1)^INDEX(係数表!E:E,3)*INDEX(係数表!F:F,3))))))</f>
        <v>#VALUE!</v>
      </c>
      <c r="I477" t="e">
        <f>MIN(100, MAX(0, (INDEX(出力表!D:D,3))*G477/MAX(H477, Settings!B3)))</f>
        <v>#VALUE!</v>
      </c>
      <c r="J477">
        <f>MIN(100, MAX(0, 100*BETAINV(乱数表!$D477, MAX(0.00000001, (1/(1+EXP(-(INDEX(係数表!G:G,4) + $B477))))*(EXP(INDEX(係数表!H:H,4) + INDEX(係数表!I:I,4)*LN(INDEX(出力表!C:C,4)+1)))), MAX(0.00000001, (1-(1/(1+EXP(-(INDEX(係数表!G:G,4) + $B477)))))*(EXP(INDEX(係数表!H:H,4) + INDEX(係数表!I:I,4)*LN(INDEX(出力表!C:C,4)+1)))))))</f>
        <v>96.526372726032122</v>
      </c>
      <c r="K477" t="e">
        <f>MIN(100, MAX(0, (100*(INDEX(出力表!D:D,4))/(EXP(INDEX(係数表!B:B,4) + $C477) + (INDEX(出力表!D:D,4)))) + (乱数表!$P477*(Settings!B12/(((INDEX(出力表!D:D,4))+1)^INDEX(係数表!E:E,4)*INDEX(係数表!F:F,4))))))</f>
        <v>#VALUE!</v>
      </c>
      <c r="L477" t="e">
        <f>MIN(100, MAX(0, (INDEX(出力表!D:D,4))*J477/MAX(K477, Settings!B3)))</f>
        <v>#VALUE!</v>
      </c>
      <c r="M477">
        <f>MIN(100, MAX(0, 100*BETAINV(乱数表!$E477, MAX(0.00000001, (1/(1+EXP(-(INDEX(係数表!G:G,5) + $B477))))*(EXP(INDEX(係数表!H:H,5) + INDEX(係数表!I:I,5)*LN(INDEX(出力表!C:C,5)+1)))), MAX(0.00000001, (1-(1/(1+EXP(-(INDEX(係数表!G:G,5) + $B477)))))*(EXP(INDEX(係数表!H:H,5) + INDEX(係数表!I:I,5)*LN(INDEX(出力表!C:C,5)+1)))))))</f>
        <v>98.744759920480021</v>
      </c>
      <c r="N477" t="e">
        <f>MIN(100, MAX(0, (100*(INDEX(出力表!D:D,5))/(EXP(INDEX(係数表!B:B,5) + $C477) + (INDEX(出力表!D:D,5)))) + (乱数表!$Q477*(Settings!B12/(((INDEX(出力表!D:D,5))+1)^INDEX(係数表!E:E,5)*INDEX(係数表!F:F,5))))))</f>
        <v>#VALUE!</v>
      </c>
      <c r="O477" t="e">
        <f>MIN(100, MAX(0, (INDEX(出力表!D:D,5))*M477/MAX(N477, Settings!B3)))</f>
        <v>#VALUE!</v>
      </c>
      <c r="P477">
        <f>MIN(100, MAX(0, 100*BETAINV(乱数表!$F477, MAX(0.00000001, (1/(1+EXP(-(INDEX(係数表!G:G,6) + $B477))))*(EXP(INDEX(係数表!H:H,6) + INDEX(係数表!I:I,6)*LN(INDEX(出力表!C:C,6)+1)))), MAX(0.00000001, (1-(1/(1+EXP(-(INDEX(係数表!G:G,6) + $B477)))))*(EXP(INDEX(係数表!H:H,6) + INDEX(係数表!I:I,6)*LN(INDEX(出力表!C:C,6)+1)))))))</f>
        <v>94.920487767505463</v>
      </c>
      <c r="Q477" t="e">
        <f>MIN(100, MAX(0, (100*(INDEX(出力表!D:D,6))/(EXP(INDEX(係数表!B:B,6) + $C477) + (INDEX(出力表!D:D,6)))) + (乱数表!$R477*(Settings!B12/(((INDEX(出力表!D:D,6))+1)^INDEX(係数表!E:E,6)*INDEX(係数表!F:F,6))))))</f>
        <v>#VALUE!</v>
      </c>
      <c r="R477" t="e">
        <f>MIN(100, MAX(0, (INDEX(出力表!D:D,6))*P477/MAX(Q477, Settings!B3)))</f>
        <v>#VALUE!</v>
      </c>
      <c r="S477">
        <f>MIN(100, MAX(0, 100*BETAINV(乱数表!$G477, MAX(0.00000001, (1/(1+EXP(-(INDEX(係数表!G:G,7) + $B477))))*(EXP(INDEX(係数表!H:H,7) + INDEX(係数表!I:I,7)*LN(INDEX(出力表!C:C,7)+1)))), MAX(0.00000001, (1-(1/(1+EXP(-(INDEX(係数表!G:G,7) + $B477)))))*(EXP(INDEX(係数表!H:H,7) + INDEX(係数表!I:I,7)*LN(INDEX(出力表!C:C,7)+1)))))))</f>
        <v>99.157476973453512</v>
      </c>
      <c r="T477" t="e">
        <f>MIN(100, MAX(0, (100*(INDEX(出力表!D:D,7))/(EXP(INDEX(係数表!B:B,7) + $C477) + (INDEX(出力表!D:D,7)))) + (乱数表!$S477*(Settings!B12/(((INDEX(出力表!D:D,7))+1)^INDEX(係数表!E:E,7)*INDEX(係数表!F:F,7))))))</f>
        <v>#VALUE!</v>
      </c>
      <c r="U477" t="e">
        <f>MIN(100, MAX(0, (INDEX(出力表!D:D,7))*S477/MAX(T477, Settings!B3)))</f>
        <v>#VALUE!</v>
      </c>
      <c r="V477">
        <f>MIN(100, MAX(0, 100*BETAINV(乱数表!$H477, MAX(0.00000001, (1/(1+EXP(-(INDEX(係数表!G:G,8) + $B477))))*(EXP(INDEX(係数表!H:H,8) + INDEX(係数表!I:I,8)*LN(INDEX(出力表!C:C,8)+1)))), MAX(0.00000001, (1-(1/(1+EXP(-(INDEX(係数表!G:G,8) + $B477)))))*(EXP(INDEX(係数表!H:H,8) + INDEX(係数表!I:I,8)*LN(INDEX(出力表!C:C,8)+1)))))))</f>
        <v>94.585775092883168</v>
      </c>
      <c r="W477" t="e">
        <f>MIN(100, MAX(0, (100*(INDEX(出力表!D:D,8))/(EXP(INDEX(係数表!B:B,8) + $C477) + (INDEX(出力表!D:D,8)))) + (乱数表!$T477*(Settings!B12/(((INDEX(出力表!D:D,8))+1)^INDEX(係数表!E:E,8)*INDEX(係数表!F:F,8))))))</f>
        <v>#VALUE!</v>
      </c>
      <c r="X477" t="e">
        <f>MIN(100, MAX(0, (INDEX(出力表!D:D,8))*V477/MAX(W477, Settings!B3)))</f>
        <v>#VALUE!</v>
      </c>
      <c r="Y477">
        <f>MIN(100, MAX(0, 100*BETAINV(乱数表!$I477, MAX(0.00000001, (1/(1+EXP(-(INDEX(係数表!G:G,9) + $B477))))*(EXP(INDEX(係数表!H:H,9) + INDEX(係数表!I:I,9)*LN(INDEX(出力表!C:C,9)+1)))), MAX(0.00000001, (1-(1/(1+EXP(-(INDEX(係数表!G:G,9) + $B477)))))*(EXP(INDEX(係数表!H:H,9) + INDEX(係数表!I:I,9)*LN(INDEX(出力表!C:C,9)+1)))))))</f>
        <v>99.877393053444294</v>
      </c>
      <c r="Z477" t="e">
        <f>MIN(100, MAX(0, (100*(INDEX(出力表!D:D,9))/(EXP(INDEX(係数表!B:B,9) + $C477) + (INDEX(出力表!D:D,9)))) + (乱数表!$U477*(Settings!B12/(((INDEX(出力表!D:D,9))+1)^INDEX(係数表!E:E,9)*INDEX(係数表!F:F,9))))))</f>
        <v>#VALUE!</v>
      </c>
      <c r="AA477" t="e">
        <f>MIN(100, MAX(0, (INDEX(出力表!D:D,9))*Y477/MAX(Z477, Settings!B3)))</f>
        <v>#VALUE!</v>
      </c>
      <c r="AB477">
        <f>MIN(100, MAX(0, 100*BETAINV(乱数表!$J477, MAX(0.00000001, (1/(1+EXP(-(INDEX(係数表!G:G,10) + $B477))))*(EXP(INDEX(係数表!H:H,10) + INDEX(係数表!I:I,10)*LN(INDEX(出力表!C:C,10)+1)))), MAX(0.00000001, (1-(1/(1+EXP(-(INDEX(係数表!G:G,10) + $B477)))))*(EXP(INDEX(係数表!H:H,10) + INDEX(係数表!I:I,10)*LN(INDEX(出力表!C:C,10)+1)))))))</f>
        <v>97.429809439371908</v>
      </c>
      <c r="AC477" t="e">
        <f>MIN(100, MAX(0, (100*(INDEX(出力表!D:D,10))/(EXP(INDEX(係数表!B:B,10) + $C477) + (INDEX(出力表!D:D,10)))) + (乱数表!$V477*(Settings!B12/(((INDEX(出力表!D:D,10))+1)^INDEX(係数表!E:E,10)*INDEX(係数表!F:F,10))))))</f>
        <v>#VALUE!</v>
      </c>
      <c r="AD477" t="e">
        <f>MIN(100, MAX(0, (INDEX(出力表!D:D,10))*AB477/MAX(AC477, Settings!B3)))</f>
        <v>#VALUE!</v>
      </c>
      <c r="AE477">
        <f>MIN(100, MAX(0, 100*BETAINV(乱数表!$K477, MAX(0.00000001, (1/(1+EXP(-(INDEX(係数表!G:G,11) + $B477))))*(EXP(INDEX(係数表!H:H,11) + INDEX(係数表!I:I,11)*LN(INDEX(出力表!C:C,11)+1)))), MAX(0.00000001, (1-(1/(1+EXP(-(INDEX(係数表!G:G,11) + $B477)))))*(EXP(INDEX(係数表!H:H,11) + INDEX(係数表!I:I,11)*LN(INDEX(出力表!C:C,11)+1)))))))</f>
        <v>98.298571106030323</v>
      </c>
      <c r="AF477" t="e">
        <f>MIN(100, MAX(0, (100*(INDEX(出力表!D:D,11))/(EXP(INDEX(係数表!B:B,11) + $C477) + (INDEX(出力表!D:D,11)))) + (乱数表!$W477*(Settings!B12/(((INDEX(出力表!D:D,11))+1)^INDEX(係数表!E:E,11)*INDEX(係数表!F:F,11))))))</f>
        <v>#VALUE!</v>
      </c>
      <c r="AG477" t="e">
        <f>MIN(100, MAX(0, (INDEX(出力表!D:D,11))*AE477/MAX(AF477, Settings!B3)))</f>
        <v>#VALUE!</v>
      </c>
      <c r="AH477">
        <f>MIN(100, MAX(0, 100*BETAINV(乱数表!$L477, MAX(0.00000001, (1/(1+EXP(-(INDEX(係数表!G:G,12) + $B477))))*(EXP(INDEX(係数表!H:H,12) + INDEX(係数表!I:I,12)*LN(INDEX(出力表!C:C,12)+1)))), MAX(0.00000001, (1-(1/(1+EXP(-(INDEX(係数表!G:G,12) + $B477)))))*(EXP(INDEX(係数表!H:H,12) + INDEX(係数表!I:I,12)*LN(INDEX(出力表!C:C,12)+1)))))))</f>
        <v>99.939257339152874</v>
      </c>
      <c r="AI477" t="e">
        <f>MIN(100, MAX(0, (100*(INDEX(出力表!D:D,12))/(EXP(INDEX(係数表!B:B,12) + $C477) + (INDEX(出力表!D:D,12)))) + (乱数表!$X477*(Settings!B12/(((INDEX(出力表!D:D,12))+1)^INDEX(係数表!E:E,12)*INDEX(係数表!F:F,12))))))</f>
        <v>#VALUE!</v>
      </c>
      <c r="AJ477" t="e">
        <f>MIN(100, MAX(0, (INDEX(出力表!D:D,12))*AH477/MAX(AI477, Settings!B3)))</f>
        <v>#VALUE!</v>
      </c>
      <c r="AK477">
        <f>MIN(100, MAX(0, 100*BETAINV(乱数表!$M477, MAX(0.00000001, (1/(1+EXP(-(INDEX(係数表!G:G,13) + $B477))))*(EXP(INDEX(係数表!H:H,13) + INDEX(係数表!I:I,13)*LN(INDEX(出力表!C:C,13)+1)))), MAX(0.00000001, (1-(1/(1+EXP(-(INDEX(係数表!G:G,13) + $B477)))))*(EXP(INDEX(係数表!H:H,13) + INDEX(係数表!I:I,13)*LN(INDEX(出力表!C:C,13)+1)))))))</f>
        <v>97.024727613443829</v>
      </c>
      <c r="AL477" t="e">
        <f>MIN(100, MAX(0, (100*(INDEX(出力表!D:D,13))/(EXP(INDEX(係数表!B:B,13) + $C477) + (INDEX(出力表!D:D,13)))) + (乱数表!$Y477*(Settings!B12/(((INDEX(出力表!D:D,13))+1)^INDEX(係数表!E:E,13)*INDEX(係数表!F:F,13))))))</f>
        <v>#VALUE!</v>
      </c>
      <c r="AM477" t="e">
        <f>MIN(100, MAX(0, (INDEX(出力表!D:D,13))*AK477/MAX(AL477, Settings!B3)))</f>
        <v>#VALUE!</v>
      </c>
      <c r="AN477">
        <f>IF(ISNUMBER(F477), INDEX(出力表!B:B,2)*F477, 0)+IF(ISNUMBER(I477), INDEX(出力表!B:B,3)*I477, 0)+IF(ISNUMBER(L477), INDEX(出力表!B:B,4)*L477, 0)+IF(ISNUMBER(O477), INDEX(出力表!B:B,5)*O477, 0)+IF(ISNUMBER(R477), INDEX(出力表!B:B,6)*R477, 0)+IF(ISNUMBER(U477), INDEX(出力表!B:B,7)*U477, 0)+IF(ISNUMBER(X477), INDEX(出力表!B:B,8)*X477, 0)+IF(ISNUMBER(AA477), INDEX(出力表!B:B,9)*AA477, 0)+IF(ISNUMBER(AD477), INDEX(出力表!B:B,10)*AD477, 0)+IF(ISNUMBER(AG477), INDEX(出力表!B:B,11)*AG477, 0)+IF(ISNUMBER(AJ477), INDEX(出力表!B:B,12)*AJ477, 0)+IF(ISNUMBER(AM477), INDEX(出力表!B:B,13)*AM477, 0)</f>
        <v>0</v>
      </c>
      <c r="AO477">
        <f>IF(ISNUMBER(F477), INDEX(出力表!B:B,2), 0)+IF(ISNUMBER(I477), INDEX(出力表!B:B,3), 0)+IF(ISNUMBER(L477), INDEX(出力表!B:B,4), 0)+IF(ISNUMBER(O477), INDEX(出力表!B:B,5), 0)+IF(ISNUMBER(R477), INDEX(出力表!B:B,6), 0)+IF(ISNUMBER(U477), INDEX(出力表!B:B,7), 0)+IF(ISNUMBER(X477), INDEX(出力表!B:B,8), 0)+IF(ISNUMBER(AA477), INDEX(出力表!B:B,9), 0)+IF(ISNUMBER(AD477), INDEX(出力表!B:B,10), 0)+IF(ISNUMBER(AG477), INDEX(出力表!B:B,11), 0)+IF(ISNUMBER(AJ477), INDEX(出力表!B:B,12), 0)+IF(ISNUMBER(AM477), INDEX(出力表!B:B,13), 0)</f>
        <v>0</v>
      </c>
      <c r="AP477" t="str">
        <f t="shared" si="7"/>
        <v/>
      </c>
    </row>
    <row r="478" spans="1:42" x14ac:dyDescent="0.2">
      <c r="A478">
        <v>477</v>
      </c>
      <c r="B478">
        <f>IF(UPPER(Settings!B4)="TRUE", 乱数表!$Z478*Settings!B10, 0)</f>
        <v>-0.70785852608875366</v>
      </c>
      <c r="C478">
        <f>IF(UPPER(Settings!B4)="TRUE", 乱数表!$AA478*Settings!B11, 0)</f>
        <v>-2.9146912700670127E-2</v>
      </c>
      <c r="D478">
        <f>MIN(100, MAX(0, 100*BETAINV(乱数表!$B478, MAX(0.00000001, (1/(1+EXP(-(INDEX(係数表!G:G,2) + $B478))))*(EXP(INDEX(係数表!H:H,2) + INDEX(係数表!I:I,2)*LN(INDEX(出力表!C:C,2)+1)))), MAX(0.00000001, (1-(1/(1+EXP(-(INDEX(係数表!G:G,2) + $B478)))))*(EXP(INDEX(係数表!H:H,2) + INDEX(係数表!I:I,2)*LN(INDEX(出力表!C:C,2)+1)))))))</f>
        <v>91.559702677167934</v>
      </c>
      <c r="E478" t="e">
        <f>MIN(100, MAX(0, (100*(INDEX(出力表!D:D,2))/(EXP(INDEX(係数表!B:B,2) + $C478) + (INDEX(出力表!D:D,2)))) + (乱数表!$N478*(Settings!B12/(((INDEX(出力表!D:D,2))+1)^INDEX(係数表!E:E,2)*INDEX(係数表!F:F,2))))))</f>
        <v>#VALUE!</v>
      </c>
      <c r="F478" t="e">
        <f>MIN(100, MAX(0, (INDEX(出力表!D:D,2))*D478/MAX(E478, Settings!B3)))</f>
        <v>#VALUE!</v>
      </c>
      <c r="G478">
        <f>MIN(100, MAX(0, 100*BETAINV(乱数表!$C478, MAX(0.00000001, (1/(1+EXP(-(INDEX(係数表!G:G,3) + $B478))))*(EXP(INDEX(係数表!H:H,3) + INDEX(係数表!I:I,3)*LN(INDEX(出力表!C:C,3)+1)))), MAX(0.00000001, (1-(1/(1+EXP(-(INDEX(係数表!G:G,3) + $B478)))))*(EXP(INDEX(係数表!H:H,3) + INDEX(係数表!I:I,3)*LN(INDEX(出力表!C:C,3)+1)))))))</f>
        <v>78.723923563487844</v>
      </c>
      <c r="H478" t="e">
        <f>MIN(100, MAX(0, (100*(INDEX(出力表!D:D,3))/(EXP(INDEX(係数表!B:B,3) + $C478) + (INDEX(出力表!D:D,3)))) + (乱数表!$O478*(Settings!B12/(((INDEX(出力表!D:D,3))+1)^INDEX(係数表!E:E,3)*INDEX(係数表!F:F,3))))))</f>
        <v>#VALUE!</v>
      </c>
      <c r="I478" t="e">
        <f>MIN(100, MAX(0, (INDEX(出力表!D:D,3))*G478/MAX(H478, Settings!B3)))</f>
        <v>#VALUE!</v>
      </c>
      <c r="J478">
        <f>MIN(100, MAX(0, 100*BETAINV(乱数表!$D478, MAX(0.00000001, (1/(1+EXP(-(INDEX(係数表!G:G,4) + $B478))))*(EXP(INDEX(係数表!H:H,4) + INDEX(係数表!I:I,4)*LN(INDEX(出力表!C:C,4)+1)))), MAX(0.00000001, (1-(1/(1+EXP(-(INDEX(係数表!G:G,4) + $B478)))))*(EXP(INDEX(係数表!H:H,4) + INDEX(係数表!I:I,4)*LN(INDEX(出力表!C:C,4)+1)))))))</f>
        <v>91.38645927353619</v>
      </c>
      <c r="K478" t="e">
        <f>MIN(100, MAX(0, (100*(INDEX(出力表!D:D,4))/(EXP(INDEX(係数表!B:B,4) + $C478) + (INDEX(出力表!D:D,4)))) + (乱数表!$P478*(Settings!B12/(((INDEX(出力表!D:D,4))+1)^INDEX(係数表!E:E,4)*INDEX(係数表!F:F,4))))))</f>
        <v>#VALUE!</v>
      </c>
      <c r="L478" t="e">
        <f>MIN(100, MAX(0, (INDEX(出力表!D:D,4))*J478/MAX(K478, Settings!B3)))</f>
        <v>#VALUE!</v>
      </c>
      <c r="M478">
        <f>MIN(100, MAX(0, 100*BETAINV(乱数表!$E478, MAX(0.00000001, (1/(1+EXP(-(INDEX(係数表!G:G,5) + $B478))))*(EXP(INDEX(係数表!H:H,5) + INDEX(係数表!I:I,5)*LN(INDEX(出力表!C:C,5)+1)))), MAX(0.00000001, (1-(1/(1+EXP(-(INDEX(係数表!G:G,5) + $B478)))))*(EXP(INDEX(係数表!H:H,5) + INDEX(係数表!I:I,5)*LN(INDEX(出力表!C:C,5)+1)))))))</f>
        <v>77.676162484944754</v>
      </c>
      <c r="N478" t="e">
        <f>MIN(100, MAX(0, (100*(INDEX(出力表!D:D,5))/(EXP(INDEX(係数表!B:B,5) + $C478) + (INDEX(出力表!D:D,5)))) + (乱数表!$Q478*(Settings!B12/(((INDEX(出力表!D:D,5))+1)^INDEX(係数表!E:E,5)*INDEX(係数表!F:F,5))))))</f>
        <v>#VALUE!</v>
      </c>
      <c r="O478" t="e">
        <f>MIN(100, MAX(0, (INDEX(出力表!D:D,5))*M478/MAX(N478, Settings!B3)))</f>
        <v>#VALUE!</v>
      </c>
      <c r="P478">
        <f>MIN(100, MAX(0, 100*BETAINV(乱数表!$F478, MAX(0.00000001, (1/(1+EXP(-(INDEX(係数表!G:G,6) + $B478))))*(EXP(INDEX(係数表!H:H,6) + INDEX(係数表!I:I,6)*LN(INDEX(出力表!C:C,6)+1)))), MAX(0.00000001, (1-(1/(1+EXP(-(INDEX(係数表!G:G,6) + $B478)))))*(EXP(INDEX(係数表!H:H,6) + INDEX(係数表!I:I,6)*LN(INDEX(出力表!C:C,6)+1)))))))</f>
        <v>84.872963104517325</v>
      </c>
      <c r="Q478" t="e">
        <f>MIN(100, MAX(0, (100*(INDEX(出力表!D:D,6))/(EXP(INDEX(係数表!B:B,6) + $C478) + (INDEX(出力表!D:D,6)))) + (乱数表!$R478*(Settings!B12/(((INDEX(出力表!D:D,6))+1)^INDEX(係数表!E:E,6)*INDEX(係数表!F:F,6))))))</f>
        <v>#VALUE!</v>
      </c>
      <c r="R478" t="e">
        <f>MIN(100, MAX(0, (INDEX(出力表!D:D,6))*P478/MAX(Q478, Settings!B3)))</f>
        <v>#VALUE!</v>
      </c>
      <c r="S478">
        <f>MIN(100, MAX(0, 100*BETAINV(乱数表!$G478, MAX(0.00000001, (1/(1+EXP(-(INDEX(係数表!G:G,7) + $B478))))*(EXP(INDEX(係数表!H:H,7) + INDEX(係数表!I:I,7)*LN(INDEX(出力表!C:C,7)+1)))), MAX(0.00000001, (1-(1/(1+EXP(-(INDEX(係数表!G:G,7) + $B478)))))*(EXP(INDEX(係数表!H:H,7) + INDEX(係数表!I:I,7)*LN(INDEX(出力表!C:C,7)+1)))))))</f>
        <v>78.427761834973879</v>
      </c>
      <c r="T478" t="e">
        <f>MIN(100, MAX(0, (100*(INDEX(出力表!D:D,7))/(EXP(INDEX(係数表!B:B,7) + $C478) + (INDEX(出力表!D:D,7)))) + (乱数表!$S478*(Settings!B12/(((INDEX(出力表!D:D,7))+1)^INDEX(係数表!E:E,7)*INDEX(係数表!F:F,7))))))</f>
        <v>#VALUE!</v>
      </c>
      <c r="U478" t="e">
        <f>MIN(100, MAX(0, (INDEX(出力表!D:D,7))*S478/MAX(T478, Settings!B3)))</f>
        <v>#VALUE!</v>
      </c>
      <c r="V478">
        <f>MIN(100, MAX(0, 100*BETAINV(乱数表!$H478, MAX(0.00000001, (1/(1+EXP(-(INDEX(係数表!G:G,8) + $B478))))*(EXP(INDEX(係数表!H:H,8) + INDEX(係数表!I:I,8)*LN(INDEX(出力表!C:C,8)+1)))), MAX(0.00000001, (1-(1/(1+EXP(-(INDEX(係数表!G:G,8) + $B478)))))*(EXP(INDEX(係数表!H:H,8) + INDEX(係数表!I:I,8)*LN(INDEX(出力表!C:C,8)+1)))))))</f>
        <v>93.455747751413227</v>
      </c>
      <c r="W478" t="e">
        <f>MIN(100, MAX(0, (100*(INDEX(出力表!D:D,8))/(EXP(INDEX(係数表!B:B,8) + $C478) + (INDEX(出力表!D:D,8)))) + (乱数表!$T478*(Settings!B12/(((INDEX(出力表!D:D,8))+1)^INDEX(係数表!E:E,8)*INDEX(係数表!F:F,8))))))</f>
        <v>#VALUE!</v>
      </c>
      <c r="X478" t="e">
        <f>MIN(100, MAX(0, (INDEX(出力表!D:D,8))*V478/MAX(W478, Settings!B3)))</f>
        <v>#VALUE!</v>
      </c>
      <c r="Y478">
        <f>MIN(100, MAX(0, 100*BETAINV(乱数表!$I478, MAX(0.00000001, (1/(1+EXP(-(INDEX(係数表!G:G,9) + $B478))))*(EXP(INDEX(係数表!H:H,9) + INDEX(係数表!I:I,9)*LN(INDEX(出力表!C:C,9)+1)))), MAX(0.00000001, (1-(1/(1+EXP(-(INDEX(係数表!G:G,9) + $B478)))))*(EXP(INDEX(係数表!H:H,9) + INDEX(係数表!I:I,9)*LN(INDEX(出力表!C:C,9)+1)))))))</f>
        <v>62.577100472574024</v>
      </c>
      <c r="Z478" t="e">
        <f>MIN(100, MAX(0, (100*(INDEX(出力表!D:D,9))/(EXP(INDEX(係数表!B:B,9) + $C478) + (INDEX(出力表!D:D,9)))) + (乱数表!$U478*(Settings!B12/(((INDEX(出力表!D:D,9))+1)^INDEX(係数表!E:E,9)*INDEX(係数表!F:F,9))))))</f>
        <v>#VALUE!</v>
      </c>
      <c r="AA478" t="e">
        <f>MIN(100, MAX(0, (INDEX(出力表!D:D,9))*Y478/MAX(Z478, Settings!B3)))</f>
        <v>#VALUE!</v>
      </c>
      <c r="AB478">
        <f>MIN(100, MAX(0, 100*BETAINV(乱数表!$J478, MAX(0.00000001, (1/(1+EXP(-(INDEX(係数表!G:G,10) + $B478))))*(EXP(INDEX(係数表!H:H,10) + INDEX(係数表!I:I,10)*LN(INDEX(出力表!C:C,10)+1)))), MAX(0.00000001, (1-(1/(1+EXP(-(INDEX(係数表!G:G,10) + $B478)))))*(EXP(INDEX(係数表!H:H,10) + INDEX(係数表!I:I,10)*LN(INDEX(出力表!C:C,10)+1)))))))</f>
        <v>60.519045265760226</v>
      </c>
      <c r="AC478" t="e">
        <f>MIN(100, MAX(0, (100*(INDEX(出力表!D:D,10))/(EXP(INDEX(係数表!B:B,10) + $C478) + (INDEX(出力表!D:D,10)))) + (乱数表!$V478*(Settings!B12/(((INDEX(出力表!D:D,10))+1)^INDEX(係数表!E:E,10)*INDEX(係数表!F:F,10))))))</f>
        <v>#VALUE!</v>
      </c>
      <c r="AD478" t="e">
        <f>MIN(100, MAX(0, (INDEX(出力表!D:D,10))*AB478/MAX(AC478, Settings!B3)))</f>
        <v>#VALUE!</v>
      </c>
      <c r="AE478">
        <f>MIN(100, MAX(0, 100*BETAINV(乱数表!$K478, MAX(0.00000001, (1/(1+EXP(-(INDEX(係数表!G:G,11) + $B478))))*(EXP(INDEX(係数表!H:H,11) + INDEX(係数表!I:I,11)*LN(INDEX(出力表!C:C,11)+1)))), MAX(0.00000001, (1-(1/(1+EXP(-(INDEX(係数表!G:G,11) + $B478)))))*(EXP(INDEX(係数表!H:H,11) + INDEX(係数表!I:I,11)*LN(INDEX(出力表!C:C,11)+1)))))))</f>
        <v>77.953765068157821</v>
      </c>
      <c r="AF478" t="e">
        <f>MIN(100, MAX(0, (100*(INDEX(出力表!D:D,11))/(EXP(INDEX(係数表!B:B,11) + $C478) + (INDEX(出力表!D:D,11)))) + (乱数表!$W478*(Settings!B12/(((INDEX(出力表!D:D,11))+1)^INDEX(係数表!E:E,11)*INDEX(係数表!F:F,11))))))</f>
        <v>#VALUE!</v>
      </c>
      <c r="AG478" t="e">
        <f>MIN(100, MAX(0, (INDEX(出力表!D:D,11))*AE478/MAX(AF478, Settings!B3)))</f>
        <v>#VALUE!</v>
      </c>
      <c r="AH478">
        <f>MIN(100, MAX(0, 100*BETAINV(乱数表!$L478, MAX(0.00000001, (1/(1+EXP(-(INDEX(係数表!G:G,12) + $B478))))*(EXP(INDEX(係数表!H:H,12) + INDEX(係数表!I:I,12)*LN(INDEX(出力表!C:C,12)+1)))), MAX(0.00000001, (1-(1/(1+EXP(-(INDEX(係数表!G:G,12) + $B478)))))*(EXP(INDEX(係数表!H:H,12) + INDEX(係数表!I:I,12)*LN(INDEX(出力表!C:C,12)+1)))))))</f>
        <v>91.876822426643827</v>
      </c>
      <c r="AI478" t="e">
        <f>MIN(100, MAX(0, (100*(INDEX(出力表!D:D,12))/(EXP(INDEX(係数表!B:B,12) + $C478) + (INDEX(出力表!D:D,12)))) + (乱数表!$X478*(Settings!B12/(((INDEX(出力表!D:D,12))+1)^INDEX(係数表!E:E,12)*INDEX(係数表!F:F,12))))))</f>
        <v>#VALUE!</v>
      </c>
      <c r="AJ478" t="e">
        <f>MIN(100, MAX(0, (INDEX(出力表!D:D,12))*AH478/MAX(AI478, Settings!B3)))</f>
        <v>#VALUE!</v>
      </c>
      <c r="AK478">
        <f>MIN(100, MAX(0, 100*BETAINV(乱数表!$M478, MAX(0.00000001, (1/(1+EXP(-(INDEX(係数表!G:G,13) + $B478))))*(EXP(INDEX(係数表!H:H,13) + INDEX(係数表!I:I,13)*LN(INDEX(出力表!C:C,13)+1)))), MAX(0.00000001, (1-(1/(1+EXP(-(INDEX(係数表!G:G,13) + $B478)))))*(EXP(INDEX(係数表!H:H,13) + INDEX(係数表!I:I,13)*LN(INDEX(出力表!C:C,13)+1)))))))</f>
        <v>94.011789067522912</v>
      </c>
      <c r="AL478" t="e">
        <f>MIN(100, MAX(0, (100*(INDEX(出力表!D:D,13))/(EXP(INDEX(係数表!B:B,13) + $C478) + (INDEX(出力表!D:D,13)))) + (乱数表!$Y478*(Settings!B12/(((INDEX(出力表!D:D,13))+1)^INDEX(係数表!E:E,13)*INDEX(係数表!F:F,13))))))</f>
        <v>#VALUE!</v>
      </c>
      <c r="AM478" t="e">
        <f>MIN(100, MAX(0, (INDEX(出力表!D:D,13))*AK478/MAX(AL478, Settings!B3)))</f>
        <v>#VALUE!</v>
      </c>
      <c r="AN478">
        <f>IF(ISNUMBER(F478), INDEX(出力表!B:B,2)*F478, 0)+IF(ISNUMBER(I478), INDEX(出力表!B:B,3)*I478, 0)+IF(ISNUMBER(L478), INDEX(出力表!B:B,4)*L478, 0)+IF(ISNUMBER(O478), INDEX(出力表!B:B,5)*O478, 0)+IF(ISNUMBER(R478), INDEX(出力表!B:B,6)*R478, 0)+IF(ISNUMBER(U478), INDEX(出力表!B:B,7)*U478, 0)+IF(ISNUMBER(X478), INDEX(出力表!B:B,8)*X478, 0)+IF(ISNUMBER(AA478), INDEX(出力表!B:B,9)*AA478, 0)+IF(ISNUMBER(AD478), INDEX(出力表!B:B,10)*AD478, 0)+IF(ISNUMBER(AG478), INDEX(出力表!B:B,11)*AG478, 0)+IF(ISNUMBER(AJ478), INDEX(出力表!B:B,12)*AJ478, 0)+IF(ISNUMBER(AM478), INDEX(出力表!B:B,13)*AM478, 0)</f>
        <v>0</v>
      </c>
      <c r="AO478">
        <f>IF(ISNUMBER(F478), INDEX(出力表!B:B,2), 0)+IF(ISNUMBER(I478), INDEX(出力表!B:B,3), 0)+IF(ISNUMBER(L478), INDEX(出力表!B:B,4), 0)+IF(ISNUMBER(O478), INDEX(出力表!B:B,5), 0)+IF(ISNUMBER(R478), INDEX(出力表!B:B,6), 0)+IF(ISNUMBER(U478), INDEX(出力表!B:B,7), 0)+IF(ISNUMBER(X478), INDEX(出力表!B:B,8), 0)+IF(ISNUMBER(AA478), INDEX(出力表!B:B,9), 0)+IF(ISNUMBER(AD478), INDEX(出力表!B:B,10), 0)+IF(ISNUMBER(AG478), INDEX(出力表!B:B,11), 0)+IF(ISNUMBER(AJ478), INDEX(出力表!B:B,12), 0)+IF(ISNUMBER(AM478), INDEX(出力表!B:B,13), 0)</f>
        <v>0</v>
      </c>
      <c r="AP478" t="str">
        <f t="shared" si="7"/>
        <v/>
      </c>
    </row>
    <row r="479" spans="1:42" x14ac:dyDescent="0.2">
      <c r="A479">
        <v>478</v>
      </c>
      <c r="B479">
        <f>IF(UPPER(Settings!B4)="TRUE", 乱数表!$Z479*Settings!B10, 0)</f>
        <v>-0.15301469018436506</v>
      </c>
      <c r="C479">
        <f>IF(UPPER(Settings!B4)="TRUE", 乱数表!$AA479*Settings!B11, 0)</f>
        <v>1.9575437880342269E-2</v>
      </c>
      <c r="D479">
        <f>MIN(100, MAX(0, 100*BETAINV(乱数表!$B479, MAX(0.00000001, (1/(1+EXP(-(INDEX(係数表!G:G,2) + $B479))))*(EXP(INDEX(係数表!H:H,2) + INDEX(係数表!I:I,2)*LN(INDEX(出力表!C:C,2)+1)))), MAX(0.00000001, (1-(1/(1+EXP(-(INDEX(係数表!G:G,2) + $B479)))))*(EXP(INDEX(係数表!H:H,2) + INDEX(係数表!I:I,2)*LN(INDEX(出力表!C:C,2)+1)))))))</f>
        <v>20.283681531803687</v>
      </c>
      <c r="E479" t="e">
        <f>MIN(100, MAX(0, (100*(INDEX(出力表!D:D,2))/(EXP(INDEX(係数表!B:B,2) + $C479) + (INDEX(出力表!D:D,2)))) + (乱数表!$N479*(Settings!B12/(((INDEX(出力表!D:D,2))+1)^INDEX(係数表!E:E,2)*INDEX(係数表!F:F,2))))))</f>
        <v>#VALUE!</v>
      </c>
      <c r="F479" t="e">
        <f>MIN(100, MAX(0, (INDEX(出力表!D:D,2))*D479/MAX(E479, Settings!B3)))</f>
        <v>#VALUE!</v>
      </c>
      <c r="G479">
        <f>MIN(100, MAX(0, 100*BETAINV(乱数表!$C479, MAX(0.00000001, (1/(1+EXP(-(INDEX(係数表!G:G,3) + $B479))))*(EXP(INDEX(係数表!H:H,3) + INDEX(係数表!I:I,3)*LN(INDEX(出力表!C:C,3)+1)))), MAX(0.00000001, (1-(1/(1+EXP(-(INDEX(係数表!G:G,3) + $B479)))))*(EXP(INDEX(係数表!H:H,3) + INDEX(係数表!I:I,3)*LN(INDEX(出力表!C:C,3)+1)))))))</f>
        <v>99.999628562232957</v>
      </c>
      <c r="H479" t="e">
        <f>MIN(100, MAX(0, (100*(INDEX(出力表!D:D,3))/(EXP(INDEX(係数表!B:B,3) + $C479) + (INDEX(出力表!D:D,3)))) + (乱数表!$O479*(Settings!B12/(((INDEX(出力表!D:D,3))+1)^INDEX(係数表!E:E,3)*INDEX(係数表!F:F,3))))))</f>
        <v>#VALUE!</v>
      </c>
      <c r="I479" t="e">
        <f>MIN(100, MAX(0, (INDEX(出力表!D:D,3))*G479/MAX(H479, Settings!B3)))</f>
        <v>#VALUE!</v>
      </c>
      <c r="J479">
        <f>MIN(100, MAX(0, 100*BETAINV(乱数表!$D479, MAX(0.00000001, (1/(1+EXP(-(INDEX(係数表!G:G,4) + $B479))))*(EXP(INDEX(係数表!H:H,4) + INDEX(係数表!I:I,4)*LN(INDEX(出力表!C:C,4)+1)))), MAX(0.00000001, (1-(1/(1+EXP(-(INDEX(係数表!G:G,4) + $B479)))))*(EXP(INDEX(係数表!H:H,4) + INDEX(係数表!I:I,4)*LN(INDEX(出力表!C:C,4)+1)))))))</f>
        <v>71.526721671908618</v>
      </c>
      <c r="K479" t="e">
        <f>MIN(100, MAX(0, (100*(INDEX(出力表!D:D,4))/(EXP(INDEX(係数表!B:B,4) + $C479) + (INDEX(出力表!D:D,4)))) + (乱数表!$P479*(Settings!B12/(((INDEX(出力表!D:D,4))+1)^INDEX(係数表!E:E,4)*INDEX(係数表!F:F,4))))))</f>
        <v>#VALUE!</v>
      </c>
      <c r="L479" t="e">
        <f>MIN(100, MAX(0, (INDEX(出力表!D:D,4))*J479/MAX(K479, Settings!B3)))</f>
        <v>#VALUE!</v>
      </c>
      <c r="M479">
        <f>MIN(100, MAX(0, 100*BETAINV(乱数表!$E479, MAX(0.00000001, (1/(1+EXP(-(INDEX(係数表!G:G,5) + $B479))))*(EXP(INDEX(係数表!H:H,5) + INDEX(係数表!I:I,5)*LN(INDEX(出力表!C:C,5)+1)))), MAX(0.00000001, (1-(1/(1+EXP(-(INDEX(係数表!G:G,5) + $B479)))))*(EXP(INDEX(係数表!H:H,5) + INDEX(係数表!I:I,5)*LN(INDEX(出力表!C:C,5)+1)))))))</f>
        <v>85.669788088554384</v>
      </c>
      <c r="N479" t="e">
        <f>MIN(100, MAX(0, (100*(INDEX(出力表!D:D,5))/(EXP(INDEX(係数表!B:B,5) + $C479) + (INDEX(出力表!D:D,5)))) + (乱数表!$Q479*(Settings!B12/(((INDEX(出力表!D:D,5))+1)^INDEX(係数表!E:E,5)*INDEX(係数表!F:F,5))))))</f>
        <v>#VALUE!</v>
      </c>
      <c r="O479" t="e">
        <f>MIN(100, MAX(0, (INDEX(出力表!D:D,5))*M479/MAX(N479, Settings!B3)))</f>
        <v>#VALUE!</v>
      </c>
      <c r="P479">
        <f>MIN(100, MAX(0, 100*BETAINV(乱数表!$F479, MAX(0.00000001, (1/(1+EXP(-(INDEX(係数表!G:G,6) + $B479))))*(EXP(INDEX(係数表!H:H,6) + INDEX(係数表!I:I,6)*LN(INDEX(出力表!C:C,6)+1)))), MAX(0.00000001, (1-(1/(1+EXP(-(INDEX(係数表!G:G,6) + $B479)))))*(EXP(INDEX(係数表!H:H,6) + INDEX(係数表!I:I,6)*LN(INDEX(出力表!C:C,6)+1)))))))</f>
        <v>81.505204096879879</v>
      </c>
      <c r="Q479" t="e">
        <f>MIN(100, MAX(0, (100*(INDEX(出力表!D:D,6))/(EXP(INDEX(係数表!B:B,6) + $C479) + (INDEX(出力表!D:D,6)))) + (乱数表!$R479*(Settings!B12/(((INDEX(出力表!D:D,6))+1)^INDEX(係数表!E:E,6)*INDEX(係数表!F:F,6))))))</f>
        <v>#VALUE!</v>
      </c>
      <c r="R479" t="e">
        <f>MIN(100, MAX(0, (INDEX(出力表!D:D,6))*P479/MAX(Q479, Settings!B3)))</f>
        <v>#VALUE!</v>
      </c>
      <c r="S479">
        <f>MIN(100, MAX(0, 100*BETAINV(乱数表!$G479, MAX(0.00000001, (1/(1+EXP(-(INDEX(係数表!G:G,7) + $B479))))*(EXP(INDEX(係数表!H:H,7) + INDEX(係数表!I:I,7)*LN(INDEX(出力表!C:C,7)+1)))), MAX(0.00000001, (1-(1/(1+EXP(-(INDEX(係数表!G:G,7) + $B479)))))*(EXP(INDEX(係数表!H:H,7) + INDEX(係数表!I:I,7)*LN(INDEX(出力表!C:C,7)+1)))))))</f>
        <v>97.463429275503543</v>
      </c>
      <c r="T479" t="e">
        <f>MIN(100, MAX(0, (100*(INDEX(出力表!D:D,7))/(EXP(INDEX(係数表!B:B,7) + $C479) + (INDEX(出力表!D:D,7)))) + (乱数表!$S479*(Settings!B12/(((INDEX(出力表!D:D,7))+1)^INDEX(係数表!E:E,7)*INDEX(係数表!F:F,7))))))</f>
        <v>#VALUE!</v>
      </c>
      <c r="U479" t="e">
        <f>MIN(100, MAX(0, (INDEX(出力表!D:D,7))*S479/MAX(T479, Settings!B3)))</f>
        <v>#VALUE!</v>
      </c>
      <c r="V479">
        <f>MIN(100, MAX(0, 100*BETAINV(乱数表!$H479, MAX(0.00000001, (1/(1+EXP(-(INDEX(係数表!G:G,8) + $B479))))*(EXP(INDEX(係数表!H:H,8) + INDEX(係数表!I:I,8)*LN(INDEX(出力表!C:C,8)+1)))), MAX(0.00000001, (1-(1/(1+EXP(-(INDEX(係数表!G:G,8) + $B479)))))*(EXP(INDEX(係数表!H:H,8) + INDEX(係数表!I:I,8)*LN(INDEX(出力表!C:C,8)+1)))))))</f>
        <v>97.806981423749477</v>
      </c>
      <c r="W479" t="e">
        <f>MIN(100, MAX(0, (100*(INDEX(出力表!D:D,8))/(EXP(INDEX(係数表!B:B,8) + $C479) + (INDEX(出力表!D:D,8)))) + (乱数表!$T479*(Settings!B12/(((INDEX(出力表!D:D,8))+1)^INDEX(係数表!E:E,8)*INDEX(係数表!F:F,8))))))</f>
        <v>#VALUE!</v>
      </c>
      <c r="X479" t="e">
        <f>MIN(100, MAX(0, (INDEX(出力表!D:D,8))*V479/MAX(W479, Settings!B3)))</f>
        <v>#VALUE!</v>
      </c>
      <c r="Y479">
        <f>MIN(100, MAX(0, 100*BETAINV(乱数表!$I479, MAX(0.00000001, (1/(1+EXP(-(INDEX(係数表!G:G,9) + $B479))))*(EXP(INDEX(係数表!H:H,9) + INDEX(係数表!I:I,9)*LN(INDEX(出力表!C:C,9)+1)))), MAX(0.00000001, (1-(1/(1+EXP(-(INDEX(係数表!G:G,9) + $B479)))))*(EXP(INDEX(係数表!H:H,9) + INDEX(係数表!I:I,9)*LN(INDEX(出力表!C:C,9)+1)))))))</f>
        <v>94.145647807586101</v>
      </c>
      <c r="Z479" t="e">
        <f>MIN(100, MAX(0, (100*(INDEX(出力表!D:D,9))/(EXP(INDEX(係数表!B:B,9) + $C479) + (INDEX(出力表!D:D,9)))) + (乱数表!$U479*(Settings!B12/(((INDEX(出力表!D:D,9))+1)^INDEX(係数表!E:E,9)*INDEX(係数表!F:F,9))))))</f>
        <v>#VALUE!</v>
      </c>
      <c r="AA479" t="e">
        <f>MIN(100, MAX(0, (INDEX(出力表!D:D,9))*Y479/MAX(Z479, Settings!B3)))</f>
        <v>#VALUE!</v>
      </c>
      <c r="AB479">
        <f>MIN(100, MAX(0, 100*BETAINV(乱数表!$J479, MAX(0.00000001, (1/(1+EXP(-(INDEX(係数表!G:G,10) + $B479))))*(EXP(INDEX(係数表!H:H,10) + INDEX(係数表!I:I,10)*LN(INDEX(出力表!C:C,10)+1)))), MAX(0.00000001, (1-(1/(1+EXP(-(INDEX(係数表!G:G,10) + $B479)))))*(EXP(INDEX(係数表!H:H,10) + INDEX(係数表!I:I,10)*LN(INDEX(出力表!C:C,10)+1)))))))</f>
        <v>60.939012115695043</v>
      </c>
      <c r="AC479" t="e">
        <f>MIN(100, MAX(0, (100*(INDEX(出力表!D:D,10))/(EXP(INDEX(係数表!B:B,10) + $C479) + (INDEX(出力表!D:D,10)))) + (乱数表!$V479*(Settings!B12/(((INDEX(出力表!D:D,10))+1)^INDEX(係数表!E:E,10)*INDEX(係数表!F:F,10))))))</f>
        <v>#VALUE!</v>
      </c>
      <c r="AD479" t="e">
        <f>MIN(100, MAX(0, (INDEX(出力表!D:D,10))*AB479/MAX(AC479, Settings!B3)))</f>
        <v>#VALUE!</v>
      </c>
      <c r="AE479">
        <f>MIN(100, MAX(0, 100*BETAINV(乱数表!$K479, MAX(0.00000001, (1/(1+EXP(-(INDEX(係数表!G:G,11) + $B479))))*(EXP(INDEX(係数表!H:H,11) + INDEX(係数表!I:I,11)*LN(INDEX(出力表!C:C,11)+1)))), MAX(0.00000001, (1-(1/(1+EXP(-(INDEX(係数表!G:G,11) + $B479)))))*(EXP(INDEX(係数表!H:H,11) + INDEX(係数表!I:I,11)*LN(INDEX(出力表!C:C,11)+1)))))))</f>
        <v>90.939371464418173</v>
      </c>
      <c r="AF479" t="e">
        <f>MIN(100, MAX(0, (100*(INDEX(出力表!D:D,11))/(EXP(INDEX(係数表!B:B,11) + $C479) + (INDEX(出力表!D:D,11)))) + (乱数表!$W479*(Settings!B12/(((INDEX(出力表!D:D,11))+1)^INDEX(係数表!E:E,11)*INDEX(係数表!F:F,11))))))</f>
        <v>#VALUE!</v>
      </c>
      <c r="AG479" t="e">
        <f>MIN(100, MAX(0, (INDEX(出力表!D:D,11))*AE479/MAX(AF479, Settings!B3)))</f>
        <v>#VALUE!</v>
      </c>
      <c r="AH479">
        <f>MIN(100, MAX(0, 100*BETAINV(乱数表!$L479, MAX(0.00000001, (1/(1+EXP(-(INDEX(係数表!G:G,12) + $B479))))*(EXP(INDEX(係数表!H:H,12) + INDEX(係数表!I:I,12)*LN(INDEX(出力表!C:C,12)+1)))), MAX(0.00000001, (1-(1/(1+EXP(-(INDEX(係数表!G:G,12) + $B479)))))*(EXP(INDEX(係数表!H:H,12) + INDEX(係数表!I:I,12)*LN(INDEX(出力表!C:C,12)+1)))))))</f>
        <v>93.745549617751749</v>
      </c>
      <c r="AI479" t="e">
        <f>MIN(100, MAX(0, (100*(INDEX(出力表!D:D,12))/(EXP(INDEX(係数表!B:B,12) + $C479) + (INDEX(出力表!D:D,12)))) + (乱数表!$X479*(Settings!B12/(((INDEX(出力表!D:D,12))+1)^INDEX(係数表!E:E,12)*INDEX(係数表!F:F,12))))))</f>
        <v>#VALUE!</v>
      </c>
      <c r="AJ479" t="e">
        <f>MIN(100, MAX(0, (INDEX(出力表!D:D,12))*AH479/MAX(AI479, Settings!B3)))</f>
        <v>#VALUE!</v>
      </c>
      <c r="AK479">
        <f>MIN(100, MAX(0, 100*BETAINV(乱数表!$M479, MAX(0.00000001, (1/(1+EXP(-(INDEX(係数表!G:G,13) + $B479))))*(EXP(INDEX(係数表!H:H,13) + INDEX(係数表!I:I,13)*LN(INDEX(出力表!C:C,13)+1)))), MAX(0.00000001, (1-(1/(1+EXP(-(INDEX(係数表!G:G,13) + $B479)))))*(EXP(INDEX(係数表!H:H,13) + INDEX(係数表!I:I,13)*LN(INDEX(出力表!C:C,13)+1)))))))</f>
        <v>97.506039148199761</v>
      </c>
      <c r="AL479" t="e">
        <f>MIN(100, MAX(0, (100*(INDEX(出力表!D:D,13))/(EXP(INDEX(係数表!B:B,13) + $C479) + (INDEX(出力表!D:D,13)))) + (乱数表!$Y479*(Settings!B12/(((INDEX(出力表!D:D,13))+1)^INDEX(係数表!E:E,13)*INDEX(係数表!F:F,13))))))</f>
        <v>#VALUE!</v>
      </c>
      <c r="AM479" t="e">
        <f>MIN(100, MAX(0, (INDEX(出力表!D:D,13))*AK479/MAX(AL479, Settings!B3)))</f>
        <v>#VALUE!</v>
      </c>
      <c r="AN479">
        <f>IF(ISNUMBER(F479), INDEX(出力表!B:B,2)*F479, 0)+IF(ISNUMBER(I479), INDEX(出力表!B:B,3)*I479, 0)+IF(ISNUMBER(L479), INDEX(出力表!B:B,4)*L479, 0)+IF(ISNUMBER(O479), INDEX(出力表!B:B,5)*O479, 0)+IF(ISNUMBER(R479), INDEX(出力表!B:B,6)*R479, 0)+IF(ISNUMBER(U479), INDEX(出力表!B:B,7)*U479, 0)+IF(ISNUMBER(X479), INDEX(出力表!B:B,8)*X479, 0)+IF(ISNUMBER(AA479), INDEX(出力表!B:B,9)*AA479, 0)+IF(ISNUMBER(AD479), INDEX(出力表!B:B,10)*AD479, 0)+IF(ISNUMBER(AG479), INDEX(出力表!B:B,11)*AG479, 0)+IF(ISNUMBER(AJ479), INDEX(出力表!B:B,12)*AJ479, 0)+IF(ISNUMBER(AM479), INDEX(出力表!B:B,13)*AM479, 0)</f>
        <v>0</v>
      </c>
      <c r="AO479">
        <f>IF(ISNUMBER(F479), INDEX(出力表!B:B,2), 0)+IF(ISNUMBER(I479), INDEX(出力表!B:B,3), 0)+IF(ISNUMBER(L479), INDEX(出力表!B:B,4), 0)+IF(ISNUMBER(O479), INDEX(出力表!B:B,5), 0)+IF(ISNUMBER(R479), INDEX(出力表!B:B,6), 0)+IF(ISNUMBER(U479), INDEX(出力表!B:B,7), 0)+IF(ISNUMBER(X479), INDEX(出力表!B:B,8), 0)+IF(ISNUMBER(AA479), INDEX(出力表!B:B,9), 0)+IF(ISNUMBER(AD479), INDEX(出力表!B:B,10), 0)+IF(ISNUMBER(AG479), INDEX(出力表!B:B,11), 0)+IF(ISNUMBER(AJ479), INDEX(出力表!B:B,12), 0)+IF(ISNUMBER(AM479), INDEX(出力表!B:B,13), 0)</f>
        <v>0</v>
      </c>
      <c r="AP479" t="str">
        <f t="shared" si="7"/>
        <v/>
      </c>
    </row>
    <row r="480" spans="1:42" x14ac:dyDescent="0.2">
      <c r="A480">
        <v>479</v>
      </c>
      <c r="B480">
        <f>IF(UPPER(Settings!B4)="TRUE", 乱数表!$Z480*Settings!B10, 0)</f>
        <v>-0.16799633266415084</v>
      </c>
      <c r="C480">
        <f>IF(UPPER(Settings!B4)="TRUE", 乱数表!$AA480*Settings!B11, 0)</f>
        <v>0.12319761277217509</v>
      </c>
      <c r="D480">
        <f>MIN(100, MAX(0, 100*BETAINV(乱数表!$B480, MAX(0.00000001, (1/(1+EXP(-(INDEX(係数表!G:G,2) + $B480))))*(EXP(INDEX(係数表!H:H,2) + INDEX(係数表!I:I,2)*LN(INDEX(出力表!C:C,2)+1)))), MAX(0.00000001, (1-(1/(1+EXP(-(INDEX(係数表!G:G,2) + $B480)))))*(EXP(INDEX(係数表!H:H,2) + INDEX(係数表!I:I,2)*LN(INDEX(出力表!C:C,2)+1)))))))</f>
        <v>81.583224974275808</v>
      </c>
      <c r="E480" t="e">
        <f>MIN(100, MAX(0, (100*(INDEX(出力表!D:D,2))/(EXP(INDEX(係数表!B:B,2) + $C480) + (INDEX(出力表!D:D,2)))) + (乱数表!$N480*(Settings!B12/(((INDEX(出力表!D:D,2))+1)^INDEX(係数表!E:E,2)*INDEX(係数表!F:F,2))))))</f>
        <v>#VALUE!</v>
      </c>
      <c r="F480" t="e">
        <f>MIN(100, MAX(0, (INDEX(出力表!D:D,2))*D480/MAX(E480, Settings!B3)))</f>
        <v>#VALUE!</v>
      </c>
      <c r="G480">
        <f>MIN(100, MAX(0, 100*BETAINV(乱数表!$C480, MAX(0.00000001, (1/(1+EXP(-(INDEX(係数表!G:G,3) + $B480))))*(EXP(INDEX(係数表!H:H,3) + INDEX(係数表!I:I,3)*LN(INDEX(出力表!C:C,3)+1)))), MAX(0.00000001, (1-(1/(1+EXP(-(INDEX(係数表!G:G,3) + $B480)))))*(EXP(INDEX(係数表!H:H,3) + INDEX(係数表!I:I,3)*LN(INDEX(出力表!C:C,3)+1)))))))</f>
        <v>98.321043226096805</v>
      </c>
      <c r="H480" t="e">
        <f>MIN(100, MAX(0, (100*(INDEX(出力表!D:D,3))/(EXP(INDEX(係数表!B:B,3) + $C480) + (INDEX(出力表!D:D,3)))) + (乱数表!$O480*(Settings!B12/(((INDEX(出力表!D:D,3))+1)^INDEX(係数表!E:E,3)*INDEX(係数表!F:F,3))))))</f>
        <v>#VALUE!</v>
      </c>
      <c r="I480" t="e">
        <f>MIN(100, MAX(0, (INDEX(出力表!D:D,3))*G480/MAX(H480, Settings!B3)))</f>
        <v>#VALUE!</v>
      </c>
      <c r="J480">
        <f>MIN(100, MAX(0, 100*BETAINV(乱数表!$D480, MAX(0.00000001, (1/(1+EXP(-(INDEX(係数表!G:G,4) + $B480))))*(EXP(INDEX(係数表!H:H,4) + INDEX(係数表!I:I,4)*LN(INDEX(出力表!C:C,4)+1)))), MAX(0.00000001, (1-(1/(1+EXP(-(INDEX(係数表!G:G,4) + $B480)))))*(EXP(INDEX(係数表!H:H,4) + INDEX(係数表!I:I,4)*LN(INDEX(出力表!C:C,4)+1)))))))</f>
        <v>98.431665538267367</v>
      </c>
      <c r="K480" t="e">
        <f>MIN(100, MAX(0, (100*(INDEX(出力表!D:D,4))/(EXP(INDEX(係数表!B:B,4) + $C480) + (INDEX(出力表!D:D,4)))) + (乱数表!$P480*(Settings!B12/(((INDEX(出力表!D:D,4))+1)^INDEX(係数表!E:E,4)*INDEX(係数表!F:F,4))))))</f>
        <v>#VALUE!</v>
      </c>
      <c r="L480" t="e">
        <f>MIN(100, MAX(0, (INDEX(出力表!D:D,4))*J480/MAX(K480, Settings!B3)))</f>
        <v>#VALUE!</v>
      </c>
      <c r="M480">
        <f>MIN(100, MAX(0, 100*BETAINV(乱数表!$E480, MAX(0.00000001, (1/(1+EXP(-(INDEX(係数表!G:G,5) + $B480))))*(EXP(INDEX(係数表!H:H,5) + INDEX(係数表!I:I,5)*LN(INDEX(出力表!C:C,5)+1)))), MAX(0.00000001, (1-(1/(1+EXP(-(INDEX(係数表!G:G,5) + $B480)))))*(EXP(INDEX(係数表!H:H,5) + INDEX(係数表!I:I,5)*LN(INDEX(出力表!C:C,5)+1)))))))</f>
        <v>94.362528407741479</v>
      </c>
      <c r="N480" t="e">
        <f>MIN(100, MAX(0, (100*(INDEX(出力表!D:D,5))/(EXP(INDEX(係数表!B:B,5) + $C480) + (INDEX(出力表!D:D,5)))) + (乱数表!$Q480*(Settings!B12/(((INDEX(出力表!D:D,5))+1)^INDEX(係数表!E:E,5)*INDEX(係数表!F:F,5))))))</f>
        <v>#VALUE!</v>
      </c>
      <c r="O480" t="e">
        <f>MIN(100, MAX(0, (INDEX(出力表!D:D,5))*M480/MAX(N480, Settings!B3)))</f>
        <v>#VALUE!</v>
      </c>
      <c r="P480">
        <f>MIN(100, MAX(0, 100*BETAINV(乱数表!$F480, MAX(0.00000001, (1/(1+EXP(-(INDEX(係数表!G:G,6) + $B480))))*(EXP(INDEX(係数表!H:H,6) + INDEX(係数表!I:I,6)*LN(INDEX(出力表!C:C,6)+1)))), MAX(0.00000001, (1-(1/(1+EXP(-(INDEX(係数表!G:G,6) + $B480)))))*(EXP(INDEX(係数表!H:H,6) + INDEX(係数表!I:I,6)*LN(INDEX(出力表!C:C,6)+1)))))))</f>
        <v>69.212930528546138</v>
      </c>
      <c r="Q480" t="e">
        <f>MIN(100, MAX(0, (100*(INDEX(出力表!D:D,6))/(EXP(INDEX(係数表!B:B,6) + $C480) + (INDEX(出力表!D:D,6)))) + (乱数表!$R480*(Settings!B12/(((INDEX(出力表!D:D,6))+1)^INDEX(係数表!E:E,6)*INDEX(係数表!F:F,6))))))</f>
        <v>#VALUE!</v>
      </c>
      <c r="R480" t="e">
        <f>MIN(100, MAX(0, (INDEX(出力表!D:D,6))*P480/MAX(Q480, Settings!B3)))</f>
        <v>#VALUE!</v>
      </c>
      <c r="S480">
        <f>MIN(100, MAX(0, 100*BETAINV(乱数表!$G480, MAX(0.00000001, (1/(1+EXP(-(INDEX(係数表!G:G,7) + $B480))))*(EXP(INDEX(係数表!H:H,7) + INDEX(係数表!I:I,7)*LN(INDEX(出力表!C:C,7)+1)))), MAX(0.00000001, (1-(1/(1+EXP(-(INDEX(係数表!G:G,7) + $B480)))))*(EXP(INDEX(係数表!H:H,7) + INDEX(係数表!I:I,7)*LN(INDEX(出力表!C:C,7)+1)))))))</f>
        <v>87.946483561167554</v>
      </c>
      <c r="T480" t="e">
        <f>MIN(100, MAX(0, (100*(INDEX(出力表!D:D,7))/(EXP(INDEX(係数表!B:B,7) + $C480) + (INDEX(出力表!D:D,7)))) + (乱数表!$S480*(Settings!B12/(((INDEX(出力表!D:D,7))+1)^INDEX(係数表!E:E,7)*INDEX(係数表!F:F,7))))))</f>
        <v>#VALUE!</v>
      </c>
      <c r="U480" t="e">
        <f>MIN(100, MAX(0, (INDEX(出力表!D:D,7))*S480/MAX(T480, Settings!B3)))</f>
        <v>#VALUE!</v>
      </c>
      <c r="V480">
        <f>MIN(100, MAX(0, 100*BETAINV(乱数表!$H480, MAX(0.00000001, (1/(1+EXP(-(INDEX(係数表!G:G,8) + $B480))))*(EXP(INDEX(係数表!H:H,8) + INDEX(係数表!I:I,8)*LN(INDEX(出力表!C:C,8)+1)))), MAX(0.00000001, (1-(1/(1+EXP(-(INDEX(係数表!G:G,8) + $B480)))))*(EXP(INDEX(係数表!H:H,8) + INDEX(係数表!I:I,8)*LN(INDEX(出力表!C:C,8)+1)))))))</f>
        <v>85.69211719015729</v>
      </c>
      <c r="W480" t="e">
        <f>MIN(100, MAX(0, (100*(INDEX(出力表!D:D,8))/(EXP(INDEX(係数表!B:B,8) + $C480) + (INDEX(出力表!D:D,8)))) + (乱数表!$T480*(Settings!B12/(((INDEX(出力表!D:D,8))+1)^INDEX(係数表!E:E,8)*INDEX(係数表!F:F,8))))))</f>
        <v>#VALUE!</v>
      </c>
      <c r="X480" t="e">
        <f>MIN(100, MAX(0, (INDEX(出力表!D:D,8))*V480/MAX(W480, Settings!B3)))</f>
        <v>#VALUE!</v>
      </c>
      <c r="Y480">
        <f>MIN(100, MAX(0, 100*BETAINV(乱数表!$I480, MAX(0.00000001, (1/(1+EXP(-(INDEX(係数表!G:G,9) + $B480))))*(EXP(INDEX(係数表!H:H,9) + INDEX(係数表!I:I,9)*LN(INDEX(出力表!C:C,9)+1)))), MAX(0.00000001, (1-(1/(1+EXP(-(INDEX(係数表!G:G,9) + $B480)))))*(EXP(INDEX(係数表!H:H,9) + INDEX(係数表!I:I,9)*LN(INDEX(出力表!C:C,9)+1)))))))</f>
        <v>79.233532078659209</v>
      </c>
      <c r="Z480" t="e">
        <f>MIN(100, MAX(0, (100*(INDEX(出力表!D:D,9))/(EXP(INDEX(係数表!B:B,9) + $C480) + (INDEX(出力表!D:D,9)))) + (乱数表!$U480*(Settings!B12/(((INDEX(出力表!D:D,9))+1)^INDEX(係数表!E:E,9)*INDEX(係数表!F:F,9))))))</f>
        <v>#VALUE!</v>
      </c>
      <c r="AA480" t="e">
        <f>MIN(100, MAX(0, (INDEX(出力表!D:D,9))*Y480/MAX(Z480, Settings!B3)))</f>
        <v>#VALUE!</v>
      </c>
      <c r="AB480">
        <f>MIN(100, MAX(0, 100*BETAINV(乱数表!$J480, MAX(0.00000001, (1/(1+EXP(-(INDEX(係数表!G:G,10) + $B480))))*(EXP(INDEX(係数表!H:H,10) + INDEX(係数表!I:I,10)*LN(INDEX(出力表!C:C,10)+1)))), MAX(0.00000001, (1-(1/(1+EXP(-(INDEX(係数表!G:G,10) + $B480)))))*(EXP(INDEX(係数表!H:H,10) + INDEX(係数表!I:I,10)*LN(INDEX(出力表!C:C,10)+1)))))))</f>
        <v>39.522889756202574</v>
      </c>
      <c r="AC480" t="e">
        <f>MIN(100, MAX(0, (100*(INDEX(出力表!D:D,10))/(EXP(INDEX(係数表!B:B,10) + $C480) + (INDEX(出力表!D:D,10)))) + (乱数表!$V480*(Settings!B12/(((INDEX(出力表!D:D,10))+1)^INDEX(係数表!E:E,10)*INDEX(係数表!F:F,10))))))</f>
        <v>#VALUE!</v>
      </c>
      <c r="AD480" t="e">
        <f>MIN(100, MAX(0, (INDEX(出力表!D:D,10))*AB480/MAX(AC480, Settings!B3)))</f>
        <v>#VALUE!</v>
      </c>
      <c r="AE480">
        <f>MIN(100, MAX(0, 100*BETAINV(乱数表!$K480, MAX(0.00000001, (1/(1+EXP(-(INDEX(係数表!G:G,11) + $B480))))*(EXP(INDEX(係数表!H:H,11) + INDEX(係数表!I:I,11)*LN(INDEX(出力表!C:C,11)+1)))), MAX(0.00000001, (1-(1/(1+EXP(-(INDEX(係数表!G:G,11) + $B480)))))*(EXP(INDEX(係数表!H:H,11) + INDEX(係数表!I:I,11)*LN(INDEX(出力表!C:C,11)+1)))))))</f>
        <v>99.948360603478733</v>
      </c>
      <c r="AF480" t="e">
        <f>MIN(100, MAX(0, (100*(INDEX(出力表!D:D,11))/(EXP(INDEX(係数表!B:B,11) + $C480) + (INDEX(出力表!D:D,11)))) + (乱数表!$W480*(Settings!B12/(((INDEX(出力表!D:D,11))+1)^INDEX(係数表!E:E,11)*INDEX(係数表!F:F,11))))))</f>
        <v>#VALUE!</v>
      </c>
      <c r="AG480" t="e">
        <f>MIN(100, MAX(0, (INDEX(出力表!D:D,11))*AE480/MAX(AF480, Settings!B3)))</f>
        <v>#VALUE!</v>
      </c>
      <c r="AH480">
        <f>MIN(100, MAX(0, 100*BETAINV(乱数表!$L480, MAX(0.00000001, (1/(1+EXP(-(INDEX(係数表!G:G,12) + $B480))))*(EXP(INDEX(係数表!H:H,12) + INDEX(係数表!I:I,12)*LN(INDEX(出力表!C:C,12)+1)))), MAX(0.00000001, (1-(1/(1+EXP(-(INDEX(係数表!G:G,12) + $B480)))))*(EXP(INDEX(係数表!H:H,12) + INDEX(係数表!I:I,12)*LN(INDEX(出力表!C:C,12)+1)))))))</f>
        <v>90.763346970920836</v>
      </c>
      <c r="AI480" t="e">
        <f>MIN(100, MAX(0, (100*(INDEX(出力表!D:D,12))/(EXP(INDEX(係数表!B:B,12) + $C480) + (INDEX(出力表!D:D,12)))) + (乱数表!$X480*(Settings!B12/(((INDEX(出力表!D:D,12))+1)^INDEX(係数表!E:E,12)*INDEX(係数表!F:F,12))))))</f>
        <v>#VALUE!</v>
      </c>
      <c r="AJ480" t="e">
        <f>MIN(100, MAX(0, (INDEX(出力表!D:D,12))*AH480/MAX(AI480, Settings!B3)))</f>
        <v>#VALUE!</v>
      </c>
      <c r="AK480">
        <f>MIN(100, MAX(0, 100*BETAINV(乱数表!$M480, MAX(0.00000001, (1/(1+EXP(-(INDEX(係数表!G:G,13) + $B480))))*(EXP(INDEX(係数表!H:H,13) + INDEX(係数表!I:I,13)*LN(INDEX(出力表!C:C,13)+1)))), MAX(0.00000001, (1-(1/(1+EXP(-(INDEX(係数表!G:G,13) + $B480)))))*(EXP(INDEX(係数表!H:H,13) + INDEX(係数表!I:I,13)*LN(INDEX(出力表!C:C,13)+1)))))))</f>
        <v>99.5060493133916</v>
      </c>
      <c r="AL480" t="e">
        <f>MIN(100, MAX(0, (100*(INDEX(出力表!D:D,13))/(EXP(INDEX(係数表!B:B,13) + $C480) + (INDEX(出力表!D:D,13)))) + (乱数表!$Y480*(Settings!B12/(((INDEX(出力表!D:D,13))+1)^INDEX(係数表!E:E,13)*INDEX(係数表!F:F,13))))))</f>
        <v>#VALUE!</v>
      </c>
      <c r="AM480" t="e">
        <f>MIN(100, MAX(0, (INDEX(出力表!D:D,13))*AK480/MAX(AL480, Settings!B3)))</f>
        <v>#VALUE!</v>
      </c>
      <c r="AN480">
        <f>IF(ISNUMBER(F480), INDEX(出力表!B:B,2)*F480, 0)+IF(ISNUMBER(I480), INDEX(出力表!B:B,3)*I480, 0)+IF(ISNUMBER(L480), INDEX(出力表!B:B,4)*L480, 0)+IF(ISNUMBER(O480), INDEX(出力表!B:B,5)*O480, 0)+IF(ISNUMBER(R480), INDEX(出力表!B:B,6)*R480, 0)+IF(ISNUMBER(U480), INDEX(出力表!B:B,7)*U480, 0)+IF(ISNUMBER(X480), INDEX(出力表!B:B,8)*X480, 0)+IF(ISNUMBER(AA480), INDEX(出力表!B:B,9)*AA480, 0)+IF(ISNUMBER(AD480), INDEX(出力表!B:B,10)*AD480, 0)+IF(ISNUMBER(AG480), INDEX(出力表!B:B,11)*AG480, 0)+IF(ISNUMBER(AJ480), INDEX(出力表!B:B,12)*AJ480, 0)+IF(ISNUMBER(AM480), INDEX(出力表!B:B,13)*AM480, 0)</f>
        <v>0</v>
      </c>
      <c r="AO480">
        <f>IF(ISNUMBER(F480), INDEX(出力表!B:B,2), 0)+IF(ISNUMBER(I480), INDEX(出力表!B:B,3), 0)+IF(ISNUMBER(L480), INDEX(出力表!B:B,4), 0)+IF(ISNUMBER(O480), INDEX(出力表!B:B,5), 0)+IF(ISNUMBER(R480), INDEX(出力表!B:B,6), 0)+IF(ISNUMBER(U480), INDEX(出力表!B:B,7), 0)+IF(ISNUMBER(X480), INDEX(出力表!B:B,8), 0)+IF(ISNUMBER(AA480), INDEX(出力表!B:B,9), 0)+IF(ISNUMBER(AD480), INDEX(出力表!B:B,10), 0)+IF(ISNUMBER(AG480), INDEX(出力表!B:B,11), 0)+IF(ISNUMBER(AJ480), INDEX(出力表!B:B,12), 0)+IF(ISNUMBER(AM480), INDEX(出力表!B:B,13), 0)</f>
        <v>0</v>
      </c>
      <c r="AP480" t="str">
        <f t="shared" si="7"/>
        <v/>
      </c>
    </row>
    <row r="481" spans="1:42" x14ac:dyDescent="0.2">
      <c r="A481">
        <v>480</v>
      </c>
      <c r="B481">
        <f>IF(UPPER(Settings!B4)="TRUE", 乱数表!$Z481*Settings!B10, 0)</f>
        <v>-0.26363257610806035</v>
      </c>
      <c r="C481">
        <f>IF(UPPER(Settings!B4)="TRUE", 乱数表!$AA481*Settings!B11, 0)</f>
        <v>8.8399142073102086E-4</v>
      </c>
      <c r="D481">
        <f>MIN(100, MAX(0, 100*BETAINV(乱数表!$B481, MAX(0.00000001, (1/(1+EXP(-(INDEX(係数表!G:G,2) + $B481))))*(EXP(INDEX(係数表!H:H,2) + INDEX(係数表!I:I,2)*LN(INDEX(出力表!C:C,2)+1)))), MAX(0.00000001, (1-(1/(1+EXP(-(INDEX(係数表!G:G,2) + $B481)))))*(EXP(INDEX(係数表!H:H,2) + INDEX(係数表!I:I,2)*LN(INDEX(出力表!C:C,2)+1)))))))</f>
        <v>97.524627482846185</v>
      </c>
      <c r="E481" t="e">
        <f>MIN(100, MAX(0, (100*(INDEX(出力表!D:D,2))/(EXP(INDEX(係数表!B:B,2) + $C481) + (INDEX(出力表!D:D,2)))) + (乱数表!$N481*(Settings!B12/(((INDEX(出力表!D:D,2))+1)^INDEX(係数表!E:E,2)*INDEX(係数表!F:F,2))))))</f>
        <v>#VALUE!</v>
      </c>
      <c r="F481" t="e">
        <f>MIN(100, MAX(0, (INDEX(出力表!D:D,2))*D481/MAX(E481, Settings!B3)))</f>
        <v>#VALUE!</v>
      </c>
      <c r="G481">
        <f>MIN(100, MAX(0, 100*BETAINV(乱数表!$C481, MAX(0.00000001, (1/(1+EXP(-(INDEX(係数表!G:G,3) + $B481))))*(EXP(INDEX(係数表!H:H,3) + INDEX(係数表!I:I,3)*LN(INDEX(出力表!C:C,3)+1)))), MAX(0.00000001, (1-(1/(1+EXP(-(INDEX(係数表!G:G,3) + $B481)))))*(EXP(INDEX(係数表!H:H,3) + INDEX(係数表!I:I,3)*LN(INDEX(出力表!C:C,3)+1)))))))</f>
        <v>97.501826683065971</v>
      </c>
      <c r="H481" t="e">
        <f>MIN(100, MAX(0, (100*(INDEX(出力表!D:D,3))/(EXP(INDEX(係数表!B:B,3) + $C481) + (INDEX(出力表!D:D,3)))) + (乱数表!$O481*(Settings!B12/(((INDEX(出力表!D:D,3))+1)^INDEX(係数表!E:E,3)*INDEX(係数表!F:F,3))))))</f>
        <v>#VALUE!</v>
      </c>
      <c r="I481" t="e">
        <f>MIN(100, MAX(0, (INDEX(出力表!D:D,3))*G481/MAX(H481, Settings!B3)))</f>
        <v>#VALUE!</v>
      </c>
      <c r="J481">
        <f>MIN(100, MAX(0, 100*BETAINV(乱数表!$D481, MAX(0.00000001, (1/(1+EXP(-(INDEX(係数表!G:G,4) + $B481))))*(EXP(INDEX(係数表!H:H,4) + INDEX(係数表!I:I,4)*LN(INDEX(出力表!C:C,4)+1)))), MAX(0.00000001, (1-(1/(1+EXP(-(INDEX(係数表!G:G,4) + $B481)))))*(EXP(INDEX(係数表!H:H,4) + INDEX(係数表!I:I,4)*LN(INDEX(出力表!C:C,4)+1)))))))</f>
        <v>80.376077355535941</v>
      </c>
      <c r="K481" t="e">
        <f>MIN(100, MAX(0, (100*(INDEX(出力表!D:D,4))/(EXP(INDEX(係数表!B:B,4) + $C481) + (INDEX(出力表!D:D,4)))) + (乱数表!$P481*(Settings!B12/(((INDEX(出力表!D:D,4))+1)^INDEX(係数表!E:E,4)*INDEX(係数表!F:F,4))))))</f>
        <v>#VALUE!</v>
      </c>
      <c r="L481" t="e">
        <f>MIN(100, MAX(0, (INDEX(出力表!D:D,4))*J481/MAX(K481, Settings!B3)))</f>
        <v>#VALUE!</v>
      </c>
      <c r="M481">
        <f>MIN(100, MAX(0, 100*BETAINV(乱数表!$E481, MAX(0.00000001, (1/(1+EXP(-(INDEX(係数表!G:G,5) + $B481))))*(EXP(INDEX(係数表!H:H,5) + INDEX(係数表!I:I,5)*LN(INDEX(出力表!C:C,5)+1)))), MAX(0.00000001, (1-(1/(1+EXP(-(INDEX(係数表!G:G,5) + $B481)))))*(EXP(INDEX(係数表!H:H,5) + INDEX(係数表!I:I,5)*LN(INDEX(出力表!C:C,5)+1)))))))</f>
        <v>99.719250585894898</v>
      </c>
      <c r="N481" t="e">
        <f>MIN(100, MAX(0, (100*(INDEX(出力表!D:D,5))/(EXP(INDEX(係数表!B:B,5) + $C481) + (INDEX(出力表!D:D,5)))) + (乱数表!$Q481*(Settings!B12/(((INDEX(出力表!D:D,5))+1)^INDEX(係数表!E:E,5)*INDEX(係数表!F:F,5))))))</f>
        <v>#VALUE!</v>
      </c>
      <c r="O481" t="e">
        <f>MIN(100, MAX(0, (INDEX(出力表!D:D,5))*M481/MAX(N481, Settings!B3)))</f>
        <v>#VALUE!</v>
      </c>
      <c r="P481">
        <f>MIN(100, MAX(0, 100*BETAINV(乱数表!$F481, MAX(0.00000001, (1/(1+EXP(-(INDEX(係数表!G:G,6) + $B481))))*(EXP(INDEX(係数表!H:H,6) + INDEX(係数表!I:I,6)*LN(INDEX(出力表!C:C,6)+1)))), MAX(0.00000001, (1-(1/(1+EXP(-(INDEX(係数表!G:G,6) + $B481)))))*(EXP(INDEX(係数表!H:H,6) + INDEX(係数表!I:I,6)*LN(INDEX(出力表!C:C,6)+1)))))))</f>
        <v>77.882175889227398</v>
      </c>
      <c r="Q481" t="e">
        <f>MIN(100, MAX(0, (100*(INDEX(出力表!D:D,6))/(EXP(INDEX(係数表!B:B,6) + $C481) + (INDEX(出力表!D:D,6)))) + (乱数表!$R481*(Settings!B12/(((INDEX(出力表!D:D,6))+1)^INDEX(係数表!E:E,6)*INDEX(係数表!F:F,6))))))</f>
        <v>#VALUE!</v>
      </c>
      <c r="R481" t="e">
        <f>MIN(100, MAX(0, (INDEX(出力表!D:D,6))*P481/MAX(Q481, Settings!B3)))</f>
        <v>#VALUE!</v>
      </c>
      <c r="S481">
        <f>MIN(100, MAX(0, 100*BETAINV(乱数表!$G481, MAX(0.00000001, (1/(1+EXP(-(INDEX(係数表!G:G,7) + $B481))))*(EXP(INDEX(係数表!H:H,7) + INDEX(係数表!I:I,7)*LN(INDEX(出力表!C:C,7)+1)))), MAX(0.00000001, (1-(1/(1+EXP(-(INDEX(係数表!G:G,7) + $B481)))))*(EXP(INDEX(係数表!H:H,7) + INDEX(係数表!I:I,7)*LN(INDEX(出力表!C:C,7)+1)))))))</f>
        <v>92.835837519781933</v>
      </c>
      <c r="T481" t="e">
        <f>MIN(100, MAX(0, (100*(INDEX(出力表!D:D,7))/(EXP(INDEX(係数表!B:B,7) + $C481) + (INDEX(出力表!D:D,7)))) + (乱数表!$S481*(Settings!B12/(((INDEX(出力表!D:D,7))+1)^INDEX(係数表!E:E,7)*INDEX(係数表!F:F,7))))))</f>
        <v>#VALUE!</v>
      </c>
      <c r="U481" t="e">
        <f>MIN(100, MAX(0, (INDEX(出力表!D:D,7))*S481/MAX(T481, Settings!B3)))</f>
        <v>#VALUE!</v>
      </c>
      <c r="V481">
        <f>MIN(100, MAX(0, 100*BETAINV(乱数表!$H481, MAX(0.00000001, (1/(1+EXP(-(INDEX(係数表!G:G,8) + $B481))))*(EXP(INDEX(係数表!H:H,8) + INDEX(係数表!I:I,8)*LN(INDEX(出力表!C:C,8)+1)))), MAX(0.00000001, (1-(1/(1+EXP(-(INDEX(係数表!G:G,8) + $B481)))))*(EXP(INDEX(係数表!H:H,8) + INDEX(係数表!I:I,8)*LN(INDEX(出力表!C:C,8)+1)))))))</f>
        <v>96.117441983539393</v>
      </c>
      <c r="W481" t="e">
        <f>MIN(100, MAX(0, (100*(INDEX(出力表!D:D,8))/(EXP(INDEX(係数表!B:B,8) + $C481) + (INDEX(出力表!D:D,8)))) + (乱数表!$T481*(Settings!B12/(((INDEX(出力表!D:D,8))+1)^INDEX(係数表!E:E,8)*INDEX(係数表!F:F,8))))))</f>
        <v>#VALUE!</v>
      </c>
      <c r="X481" t="e">
        <f>MIN(100, MAX(0, (INDEX(出力表!D:D,8))*V481/MAX(W481, Settings!B3)))</f>
        <v>#VALUE!</v>
      </c>
      <c r="Y481">
        <f>MIN(100, MAX(0, 100*BETAINV(乱数表!$I481, MAX(0.00000001, (1/(1+EXP(-(INDEX(係数表!G:G,9) + $B481))))*(EXP(INDEX(係数表!H:H,9) + INDEX(係数表!I:I,9)*LN(INDEX(出力表!C:C,9)+1)))), MAX(0.00000001, (1-(1/(1+EXP(-(INDEX(係数表!G:G,9) + $B481)))))*(EXP(INDEX(係数表!H:H,9) + INDEX(係数表!I:I,9)*LN(INDEX(出力表!C:C,9)+1)))))))</f>
        <v>92.829703166968287</v>
      </c>
      <c r="Z481" t="e">
        <f>MIN(100, MAX(0, (100*(INDEX(出力表!D:D,9))/(EXP(INDEX(係数表!B:B,9) + $C481) + (INDEX(出力表!D:D,9)))) + (乱数表!$U481*(Settings!B12/(((INDEX(出力表!D:D,9))+1)^INDEX(係数表!E:E,9)*INDEX(係数表!F:F,9))))))</f>
        <v>#VALUE!</v>
      </c>
      <c r="AA481" t="e">
        <f>MIN(100, MAX(0, (INDEX(出力表!D:D,9))*Y481/MAX(Z481, Settings!B3)))</f>
        <v>#VALUE!</v>
      </c>
      <c r="AB481">
        <f>MIN(100, MAX(0, 100*BETAINV(乱数表!$J481, MAX(0.00000001, (1/(1+EXP(-(INDEX(係数表!G:G,10) + $B481))))*(EXP(INDEX(係数表!H:H,10) + INDEX(係数表!I:I,10)*LN(INDEX(出力表!C:C,10)+1)))), MAX(0.00000001, (1-(1/(1+EXP(-(INDEX(係数表!G:G,10) + $B481)))))*(EXP(INDEX(係数表!H:H,10) + INDEX(係数表!I:I,10)*LN(INDEX(出力表!C:C,10)+1)))))))</f>
        <v>98.095422529321525</v>
      </c>
      <c r="AC481" t="e">
        <f>MIN(100, MAX(0, (100*(INDEX(出力表!D:D,10))/(EXP(INDEX(係数表!B:B,10) + $C481) + (INDEX(出力表!D:D,10)))) + (乱数表!$V481*(Settings!B12/(((INDEX(出力表!D:D,10))+1)^INDEX(係数表!E:E,10)*INDEX(係数表!F:F,10))))))</f>
        <v>#VALUE!</v>
      </c>
      <c r="AD481" t="e">
        <f>MIN(100, MAX(0, (INDEX(出力表!D:D,10))*AB481/MAX(AC481, Settings!B3)))</f>
        <v>#VALUE!</v>
      </c>
      <c r="AE481">
        <f>MIN(100, MAX(0, 100*BETAINV(乱数表!$K481, MAX(0.00000001, (1/(1+EXP(-(INDEX(係数表!G:G,11) + $B481))))*(EXP(INDEX(係数表!H:H,11) + INDEX(係数表!I:I,11)*LN(INDEX(出力表!C:C,11)+1)))), MAX(0.00000001, (1-(1/(1+EXP(-(INDEX(係数表!G:G,11) + $B481)))))*(EXP(INDEX(係数表!H:H,11) + INDEX(係数表!I:I,11)*LN(INDEX(出力表!C:C,11)+1)))))))</f>
        <v>91.996623193863925</v>
      </c>
      <c r="AF481" t="e">
        <f>MIN(100, MAX(0, (100*(INDEX(出力表!D:D,11))/(EXP(INDEX(係数表!B:B,11) + $C481) + (INDEX(出力表!D:D,11)))) + (乱数表!$W481*(Settings!B12/(((INDEX(出力表!D:D,11))+1)^INDEX(係数表!E:E,11)*INDEX(係数表!F:F,11))))))</f>
        <v>#VALUE!</v>
      </c>
      <c r="AG481" t="e">
        <f>MIN(100, MAX(0, (INDEX(出力表!D:D,11))*AE481/MAX(AF481, Settings!B3)))</f>
        <v>#VALUE!</v>
      </c>
      <c r="AH481">
        <f>MIN(100, MAX(0, 100*BETAINV(乱数表!$L481, MAX(0.00000001, (1/(1+EXP(-(INDEX(係数表!G:G,12) + $B481))))*(EXP(INDEX(係数表!H:H,12) + INDEX(係数表!I:I,12)*LN(INDEX(出力表!C:C,12)+1)))), MAX(0.00000001, (1-(1/(1+EXP(-(INDEX(係数表!G:G,12) + $B481)))))*(EXP(INDEX(係数表!H:H,12) + INDEX(係数表!I:I,12)*LN(INDEX(出力表!C:C,12)+1)))))))</f>
        <v>95.135071868349215</v>
      </c>
      <c r="AI481" t="e">
        <f>MIN(100, MAX(0, (100*(INDEX(出力表!D:D,12))/(EXP(INDEX(係数表!B:B,12) + $C481) + (INDEX(出力表!D:D,12)))) + (乱数表!$X481*(Settings!B12/(((INDEX(出力表!D:D,12))+1)^INDEX(係数表!E:E,12)*INDEX(係数表!F:F,12))))))</f>
        <v>#VALUE!</v>
      </c>
      <c r="AJ481" t="e">
        <f>MIN(100, MAX(0, (INDEX(出力表!D:D,12))*AH481/MAX(AI481, Settings!B3)))</f>
        <v>#VALUE!</v>
      </c>
      <c r="AK481">
        <f>MIN(100, MAX(0, 100*BETAINV(乱数表!$M481, MAX(0.00000001, (1/(1+EXP(-(INDEX(係数表!G:G,13) + $B481))))*(EXP(INDEX(係数表!H:H,13) + INDEX(係数表!I:I,13)*LN(INDEX(出力表!C:C,13)+1)))), MAX(0.00000001, (1-(1/(1+EXP(-(INDEX(係数表!G:G,13) + $B481)))))*(EXP(INDEX(係数表!H:H,13) + INDEX(係数表!I:I,13)*LN(INDEX(出力表!C:C,13)+1)))))))</f>
        <v>79.828310201724733</v>
      </c>
      <c r="AL481" t="e">
        <f>MIN(100, MAX(0, (100*(INDEX(出力表!D:D,13))/(EXP(INDEX(係数表!B:B,13) + $C481) + (INDEX(出力表!D:D,13)))) + (乱数表!$Y481*(Settings!B12/(((INDEX(出力表!D:D,13))+1)^INDEX(係数表!E:E,13)*INDEX(係数表!F:F,13))))))</f>
        <v>#VALUE!</v>
      </c>
      <c r="AM481" t="e">
        <f>MIN(100, MAX(0, (INDEX(出力表!D:D,13))*AK481/MAX(AL481, Settings!B3)))</f>
        <v>#VALUE!</v>
      </c>
      <c r="AN481">
        <f>IF(ISNUMBER(F481), INDEX(出力表!B:B,2)*F481, 0)+IF(ISNUMBER(I481), INDEX(出力表!B:B,3)*I481, 0)+IF(ISNUMBER(L481), INDEX(出力表!B:B,4)*L481, 0)+IF(ISNUMBER(O481), INDEX(出力表!B:B,5)*O481, 0)+IF(ISNUMBER(R481), INDEX(出力表!B:B,6)*R481, 0)+IF(ISNUMBER(U481), INDEX(出力表!B:B,7)*U481, 0)+IF(ISNUMBER(X481), INDEX(出力表!B:B,8)*X481, 0)+IF(ISNUMBER(AA481), INDEX(出力表!B:B,9)*AA481, 0)+IF(ISNUMBER(AD481), INDEX(出力表!B:B,10)*AD481, 0)+IF(ISNUMBER(AG481), INDEX(出力表!B:B,11)*AG481, 0)+IF(ISNUMBER(AJ481), INDEX(出力表!B:B,12)*AJ481, 0)+IF(ISNUMBER(AM481), INDEX(出力表!B:B,13)*AM481, 0)</f>
        <v>0</v>
      </c>
      <c r="AO481">
        <f>IF(ISNUMBER(F481), INDEX(出力表!B:B,2), 0)+IF(ISNUMBER(I481), INDEX(出力表!B:B,3), 0)+IF(ISNUMBER(L481), INDEX(出力表!B:B,4), 0)+IF(ISNUMBER(O481), INDEX(出力表!B:B,5), 0)+IF(ISNUMBER(R481), INDEX(出力表!B:B,6), 0)+IF(ISNUMBER(U481), INDEX(出力表!B:B,7), 0)+IF(ISNUMBER(X481), INDEX(出力表!B:B,8), 0)+IF(ISNUMBER(AA481), INDEX(出力表!B:B,9), 0)+IF(ISNUMBER(AD481), INDEX(出力表!B:B,10), 0)+IF(ISNUMBER(AG481), INDEX(出力表!B:B,11), 0)+IF(ISNUMBER(AJ481), INDEX(出力表!B:B,12), 0)+IF(ISNUMBER(AM481), INDEX(出力表!B:B,13), 0)</f>
        <v>0</v>
      </c>
      <c r="AP481" t="str">
        <f t="shared" si="7"/>
        <v/>
      </c>
    </row>
    <row r="482" spans="1:42" x14ac:dyDescent="0.2">
      <c r="A482">
        <v>481</v>
      </c>
      <c r="B482">
        <f>IF(UPPER(Settings!B4)="TRUE", 乱数表!$Z482*Settings!B10, 0)</f>
        <v>4.3922323714361182E-3</v>
      </c>
      <c r="C482">
        <f>IF(UPPER(Settings!B4)="TRUE", 乱数表!$AA482*Settings!B11, 0)</f>
        <v>1.9808240089582027E-2</v>
      </c>
      <c r="D482">
        <f>MIN(100, MAX(0, 100*BETAINV(乱数表!$B482, MAX(0.00000001, (1/(1+EXP(-(INDEX(係数表!G:G,2) + $B482))))*(EXP(INDEX(係数表!H:H,2) + INDEX(係数表!I:I,2)*LN(INDEX(出力表!C:C,2)+1)))), MAX(0.00000001, (1-(1/(1+EXP(-(INDEX(係数表!G:G,2) + $B482)))))*(EXP(INDEX(係数表!H:H,2) + INDEX(係数表!I:I,2)*LN(INDEX(出力表!C:C,2)+1)))))))</f>
        <v>84.231217695999433</v>
      </c>
      <c r="E482" t="e">
        <f>MIN(100, MAX(0, (100*(INDEX(出力表!D:D,2))/(EXP(INDEX(係数表!B:B,2) + $C482) + (INDEX(出力表!D:D,2)))) + (乱数表!$N482*(Settings!B12/(((INDEX(出力表!D:D,2))+1)^INDEX(係数表!E:E,2)*INDEX(係数表!F:F,2))))))</f>
        <v>#VALUE!</v>
      </c>
      <c r="F482" t="e">
        <f>MIN(100, MAX(0, (INDEX(出力表!D:D,2))*D482/MAX(E482, Settings!B3)))</f>
        <v>#VALUE!</v>
      </c>
      <c r="G482">
        <f>MIN(100, MAX(0, 100*BETAINV(乱数表!$C482, MAX(0.00000001, (1/(1+EXP(-(INDEX(係数表!G:G,3) + $B482))))*(EXP(INDEX(係数表!H:H,3) + INDEX(係数表!I:I,3)*LN(INDEX(出力表!C:C,3)+1)))), MAX(0.00000001, (1-(1/(1+EXP(-(INDEX(係数表!G:G,3) + $B482)))))*(EXP(INDEX(係数表!H:H,3) + INDEX(係数表!I:I,3)*LN(INDEX(出力表!C:C,3)+1)))))))</f>
        <v>97.852661860028391</v>
      </c>
      <c r="H482" t="e">
        <f>MIN(100, MAX(0, (100*(INDEX(出力表!D:D,3))/(EXP(INDEX(係数表!B:B,3) + $C482) + (INDEX(出力表!D:D,3)))) + (乱数表!$O482*(Settings!B12/(((INDEX(出力表!D:D,3))+1)^INDEX(係数表!E:E,3)*INDEX(係数表!F:F,3))))))</f>
        <v>#VALUE!</v>
      </c>
      <c r="I482" t="e">
        <f>MIN(100, MAX(0, (INDEX(出力表!D:D,3))*G482/MAX(H482, Settings!B3)))</f>
        <v>#VALUE!</v>
      </c>
      <c r="J482">
        <f>MIN(100, MAX(0, 100*BETAINV(乱数表!$D482, MAX(0.00000001, (1/(1+EXP(-(INDEX(係数表!G:G,4) + $B482))))*(EXP(INDEX(係数表!H:H,4) + INDEX(係数表!I:I,4)*LN(INDEX(出力表!C:C,4)+1)))), MAX(0.00000001, (1-(1/(1+EXP(-(INDEX(係数表!G:G,4) + $B482)))))*(EXP(INDEX(係数表!H:H,4) + INDEX(係数表!I:I,4)*LN(INDEX(出力表!C:C,4)+1)))))))</f>
        <v>79.905703272481659</v>
      </c>
      <c r="K482" t="e">
        <f>MIN(100, MAX(0, (100*(INDEX(出力表!D:D,4))/(EXP(INDEX(係数表!B:B,4) + $C482) + (INDEX(出力表!D:D,4)))) + (乱数表!$P482*(Settings!B12/(((INDEX(出力表!D:D,4))+1)^INDEX(係数表!E:E,4)*INDEX(係数表!F:F,4))))))</f>
        <v>#VALUE!</v>
      </c>
      <c r="L482" t="e">
        <f>MIN(100, MAX(0, (INDEX(出力表!D:D,4))*J482/MAX(K482, Settings!B3)))</f>
        <v>#VALUE!</v>
      </c>
      <c r="M482">
        <f>MIN(100, MAX(0, 100*BETAINV(乱数表!$E482, MAX(0.00000001, (1/(1+EXP(-(INDEX(係数表!G:G,5) + $B482))))*(EXP(INDEX(係数表!H:H,5) + INDEX(係数表!I:I,5)*LN(INDEX(出力表!C:C,5)+1)))), MAX(0.00000001, (1-(1/(1+EXP(-(INDEX(係数表!G:G,5) + $B482)))))*(EXP(INDEX(係数表!H:H,5) + INDEX(係数表!I:I,5)*LN(INDEX(出力表!C:C,5)+1)))))))</f>
        <v>92.168828233876056</v>
      </c>
      <c r="N482" t="e">
        <f>MIN(100, MAX(0, (100*(INDEX(出力表!D:D,5))/(EXP(INDEX(係数表!B:B,5) + $C482) + (INDEX(出力表!D:D,5)))) + (乱数表!$Q482*(Settings!B12/(((INDEX(出力表!D:D,5))+1)^INDEX(係数表!E:E,5)*INDEX(係数表!F:F,5))))))</f>
        <v>#VALUE!</v>
      </c>
      <c r="O482" t="e">
        <f>MIN(100, MAX(0, (INDEX(出力表!D:D,5))*M482/MAX(N482, Settings!B3)))</f>
        <v>#VALUE!</v>
      </c>
      <c r="P482">
        <f>MIN(100, MAX(0, 100*BETAINV(乱数表!$F482, MAX(0.00000001, (1/(1+EXP(-(INDEX(係数表!G:G,6) + $B482))))*(EXP(INDEX(係数表!H:H,6) + INDEX(係数表!I:I,6)*LN(INDEX(出力表!C:C,6)+1)))), MAX(0.00000001, (1-(1/(1+EXP(-(INDEX(係数表!G:G,6) + $B482)))))*(EXP(INDEX(係数表!H:H,6) + INDEX(係数表!I:I,6)*LN(INDEX(出力表!C:C,6)+1)))))))</f>
        <v>77.820834924064542</v>
      </c>
      <c r="Q482" t="e">
        <f>MIN(100, MAX(0, (100*(INDEX(出力表!D:D,6))/(EXP(INDEX(係数表!B:B,6) + $C482) + (INDEX(出力表!D:D,6)))) + (乱数表!$R482*(Settings!B12/(((INDEX(出力表!D:D,6))+1)^INDEX(係数表!E:E,6)*INDEX(係数表!F:F,6))))))</f>
        <v>#VALUE!</v>
      </c>
      <c r="R482" t="e">
        <f>MIN(100, MAX(0, (INDEX(出力表!D:D,6))*P482/MAX(Q482, Settings!B3)))</f>
        <v>#VALUE!</v>
      </c>
      <c r="S482">
        <f>MIN(100, MAX(0, 100*BETAINV(乱数表!$G482, MAX(0.00000001, (1/(1+EXP(-(INDEX(係数表!G:G,7) + $B482))))*(EXP(INDEX(係数表!H:H,7) + INDEX(係数表!I:I,7)*LN(INDEX(出力表!C:C,7)+1)))), MAX(0.00000001, (1-(1/(1+EXP(-(INDEX(係数表!G:G,7) + $B482)))))*(EXP(INDEX(係数表!H:H,7) + INDEX(係数表!I:I,7)*LN(INDEX(出力表!C:C,7)+1)))))))</f>
        <v>86.291289285201827</v>
      </c>
      <c r="T482" t="e">
        <f>MIN(100, MAX(0, (100*(INDEX(出力表!D:D,7))/(EXP(INDEX(係数表!B:B,7) + $C482) + (INDEX(出力表!D:D,7)))) + (乱数表!$S482*(Settings!B12/(((INDEX(出力表!D:D,7))+1)^INDEX(係数表!E:E,7)*INDEX(係数表!F:F,7))))))</f>
        <v>#VALUE!</v>
      </c>
      <c r="U482" t="e">
        <f>MIN(100, MAX(0, (INDEX(出力表!D:D,7))*S482/MAX(T482, Settings!B3)))</f>
        <v>#VALUE!</v>
      </c>
      <c r="V482">
        <f>MIN(100, MAX(0, 100*BETAINV(乱数表!$H482, MAX(0.00000001, (1/(1+EXP(-(INDEX(係数表!G:G,8) + $B482))))*(EXP(INDEX(係数表!H:H,8) + INDEX(係数表!I:I,8)*LN(INDEX(出力表!C:C,8)+1)))), MAX(0.00000001, (1-(1/(1+EXP(-(INDEX(係数表!G:G,8) + $B482)))))*(EXP(INDEX(係数表!H:H,8) + INDEX(係数表!I:I,8)*LN(INDEX(出力表!C:C,8)+1)))))))</f>
        <v>91.37795654774925</v>
      </c>
      <c r="W482" t="e">
        <f>MIN(100, MAX(0, (100*(INDEX(出力表!D:D,8))/(EXP(INDEX(係数表!B:B,8) + $C482) + (INDEX(出力表!D:D,8)))) + (乱数表!$T482*(Settings!B12/(((INDEX(出力表!D:D,8))+1)^INDEX(係数表!E:E,8)*INDEX(係数表!F:F,8))))))</f>
        <v>#VALUE!</v>
      </c>
      <c r="X482" t="e">
        <f>MIN(100, MAX(0, (INDEX(出力表!D:D,8))*V482/MAX(W482, Settings!B3)))</f>
        <v>#VALUE!</v>
      </c>
      <c r="Y482">
        <f>MIN(100, MAX(0, 100*BETAINV(乱数表!$I482, MAX(0.00000001, (1/(1+EXP(-(INDEX(係数表!G:G,9) + $B482))))*(EXP(INDEX(係数表!H:H,9) + INDEX(係数表!I:I,9)*LN(INDEX(出力表!C:C,9)+1)))), MAX(0.00000001, (1-(1/(1+EXP(-(INDEX(係数表!G:G,9) + $B482)))))*(EXP(INDEX(係数表!H:H,9) + INDEX(係数表!I:I,9)*LN(INDEX(出力表!C:C,9)+1)))))))</f>
        <v>96.454053814581314</v>
      </c>
      <c r="Z482" t="e">
        <f>MIN(100, MAX(0, (100*(INDEX(出力表!D:D,9))/(EXP(INDEX(係数表!B:B,9) + $C482) + (INDEX(出力表!D:D,9)))) + (乱数表!$U482*(Settings!B12/(((INDEX(出力表!D:D,9))+1)^INDEX(係数表!E:E,9)*INDEX(係数表!F:F,9))))))</f>
        <v>#VALUE!</v>
      </c>
      <c r="AA482" t="e">
        <f>MIN(100, MAX(0, (INDEX(出力表!D:D,9))*Y482/MAX(Z482, Settings!B3)))</f>
        <v>#VALUE!</v>
      </c>
      <c r="AB482">
        <f>MIN(100, MAX(0, 100*BETAINV(乱数表!$J482, MAX(0.00000001, (1/(1+EXP(-(INDEX(係数表!G:G,10) + $B482))))*(EXP(INDEX(係数表!H:H,10) + INDEX(係数表!I:I,10)*LN(INDEX(出力表!C:C,10)+1)))), MAX(0.00000001, (1-(1/(1+EXP(-(INDEX(係数表!G:G,10) + $B482)))))*(EXP(INDEX(係数表!H:H,10) + INDEX(係数表!I:I,10)*LN(INDEX(出力表!C:C,10)+1)))))))</f>
        <v>89.890130687004202</v>
      </c>
      <c r="AC482" t="e">
        <f>MIN(100, MAX(0, (100*(INDEX(出力表!D:D,10))/(EXP(INDEX(係数表!B:B,10) + $C482) + (INDEX(出力表!D:D,10)))) + (乱数表!$V482*(Settings!B12/(((INDEX(出力表!D:D,10))+1)^INDEX(係数表!E:E,10)*INDEX(係数表!F:F,10))))))</f>
        <v>#VALUE!</v>
      </c>
      <c r="AD482" t="e">
        <f>MIN(100, MAX(0, (INDEX(出力表!D:D,10))*AB482/MAX(AC482, Settings!B3)))</f>
        <v>#VALUE!</v>
      </c>
      <c r="AE482">
        <f>MIN(100, MAX(0, 100*BETAINV(乱数表!$K482, MAX(0.00000001, (1/(1+EXP(-(INDEX(係数表!G:G,11) + $B482))))*(EXP(INDEX(係数表!H:H,11) + INDEX(係数表!I:I,11)*LN(INDEX(出力表!C:C,11)+1)))), MAX(0.00000001, (1-(1/(1+EXP(-(INDEX(係数表!G:G,11) + $B482)))))*(EXP(INDEX(係数表!H:H,11) + INDEX(係数表!I:I,11)*LN(INDEX(出力表!C:C,11)+1)))))))</f>
        <v>26.921074746069223</v>
      </c>
      <c r="AF482" t="e">
        <f>MIN(100, MAX(0, (100*(INDEX(出力表!D:D,11))/(EXP(INDEX(係数表!B:B,11) + $C482) + (INDEX(出力表!D:D,11)))) + (乱数表!$W482*(Settings!B12/(((INDEX(出力表!D:D,11))+1)^INDEX(係数表!E:E,11)*INDEX(係数表!F:F,11))))))</f>
        <v>#VALUE!</v>
      </c>
      <c r="AG482" t="e">
        <f>MIN(100, MAX(0, (INDEX(出力表!D:D,11))*AE482/MAX(AF482, Settings!B3)))</f>
        <v>#VALUE!</v>
      </c>
      <c r="AH482">
        <f>MIN(100, MAX(0, 100*BETAINV(乱数表!$L482, MAX(0.00000001, (1/(1+EXP(-(INDEX(係数表!G:G,12) + $B482))))*(EXP(INDEX(係数表!H:H,12) + INDEX(係数表!I:I,12)*LN(INDEX(出力表!C:C,12)+1)))), MAX(0.00000001, (1-(1/(1+EXP(-(INDEX(係数表!G:G,12) + $B482)))))*(EXP(INDEX(係数表!H:H,12) + INDEX(係数表!I:I,12)*LN(INDEX(出力表!C:C,12)+1)))))))</f>
        <v>85.030068669061095</v>
      </c>
      <c r="AI482" t="e">
        <f>MIN(100, MAX(0, (100*(INDEX(出力表!D:D,12))/(EXP(INDEX(係数表!B:B,12) + $C482) + (INDEX(出力表!D:D,12)))) + (乱数表!$X482*(Settings!B12/(((INDEX(出力表!D:D,12))+1)^INDEX(係数表!E:E,12)*INDEX(係数表!F:F,12))))))</f>
        <v>#VALUE!</v>
      </c>
      <c r="AJ482" t="e">
        <f>MIN(100, MAX(0, (INDEX(出力表!D:D,12))*AH482/MAX(AI482, Settings!B3)))</f>
        <v>#VALUE!</v>
      </c>
      <c r="AK482">
        <f>MIN(100, MAX(0, 100*BETAINV(乱数表!$M482, MAX(0.00000001, (1/(1+EXP(-(INDEX(係数表!G:G,13) + $B482))))*(EXP(INDEX(係数表!H:H,13) + INDEX(係数表!I:I,13)*LN(INDEX(出力表!C:C,13)+1)))), MAX(0.00000001, (1-(1/(1+EXP(-(INDEX(係数表!G:G,13) + $B482)))))*(EXP(INDEX(係数表!H:H,13) + INDEX(係数表!I:I,13)*LN(INDEX(出力表!C:C,13)+1)))))))</f>
        <v>81.920740689675753</v>
      </c>
      <c r="AL482" t="e">
        <f>MIN(100, MAX(0, (100*(INDEX(出力表!D:D,13))/(EXP(INDEX(係数表!B:B,13) + $C482) + (INDEX(出力表!D:D,13)))) + (乱数表!$Y482*(Settings!B12/(((INDEX(出力表!D:D,13))+1)^INDEX(係数表!E:E,13)*INDEX(係数表!F:F,13))))))</f>
        <v>#VALUE!</v>
      </c>
      <c r="AM482" t="e">
        <f>MIN(100, MAX(0, (INDEX(出力表!D:D,13))*AK482/MAX(AL482, Settings!B3)))</f>
        <v>#VALUE!</v>
      </c>
      <c r="AN482">
        <f>IF(ISNUMBER(F482), INDEX(出力表!B:B,2)*F482, 0)+IF(ISNUMBER(I482), INDEX(出力表!B:B,3)*I482, 0)+IF(ISNUMBER(L482), INDEX(出力表!B:B,4)*L482, 0)+IF(ISNUMBER(O482), INDEX(出力表!B:B,5)*O482, 0)+IF(ISNUMBER(R482), INDEX(出力表!B:B,6)*R482, 0)+IF(ISNUMBER(U482), INDEX(出力表!B:B,7)*U482, 0)+IF(ISNUMBER(X482), INDEX(出力表!B:B,8)*X482, 0)+IF(ISNUMBER(AA482), INDEX(出力表!B:B,9)*AA482, 0)+IF(ISNUMBER(AD482), INDEX(出力表!B:B,10)*AD482, 0)+IF(ISNUMBER(AG482), INDEX(出力表!B:B,11)*AG482, 0)+IF(ISNUMBER(AJ482), INDEX(出力表!B:B,12)*AJ482, 0)+IF(ISNUMBER(AM482), INDEX(出力表!B:B,13)*AM482, 0)</f>
        <v>0</v>
      </c>
      <c r="AO482">
        <f>IF(ISNUMBER(F482), INDEX(出力表!B:B,2), 0)+IF(ISNUMBER(I482), INDEX(出力表!B:B,3), 0)+IF(ISNUMBER(L482), INDEX(出力表!B:B,4), 0)+IF(ISNUMBER(O482), INDEX(出力表!B:B,5), 0)+IF(ISNUMBER(R482), INDEX(出力表!B:B,6), 0)+IF(ISNUMBER(U482), INDEX(出力表!B:B,7), 0)+IF(ISNUMBER(X482), INDEX(出力表!B:B,8), 0)+IF(ISNUMBER(AA482), INDEX(出力表!B:B,9), 0)+IF(ISNUMBER(AD482), INDEX(出力表!B:B,10), 0)+IF(ISNUMBER(AG482), INDEX(出力表!B:B,11), 0)+IF(ISNUMBER(AJ482), INDEX(出力表!B:B,12), 0)+IF(ISNUMBER(AM482), INDEX(出力表!B:B,13), 0)</f>
        <v>0</v>
      </c>
      <c r="AP482" t="str">
        <f t="shared" si="7"/>
        <v/>
      </c>
    </row>
    <row r="483" spans="1:42" x14ac:dyDescent="0.2">
      <c r="A483">
        <v>482</v>
      </c>
      <c r="B483">
        <f>IF(UPPER(Settings!B4)="TRUE", 乱数表!$Z483*Settings!B10, 0)</f>
        <v>-0.69077629938297225</v>
      </c>
      <c r="C483">
        <f>IF(UPPER(Settings!B4)="TRUE", 乱数表!$AA483*Settings!B11, 0)</f>
        <v>-4.2947927194122569E-2</v>
      </c>
      <c r="D483">
        <f>MIN(100, MAX(0, 100*BETAINV(乱数表!$B483, MAX(0.00000001, (1/(1+EXP(-(INDEX(係数表!G:G,2) + $B483))))*(EXP(INDEX(係数表!H:H,2) + INDEX(係数表!I:I,2)*LN(INDEX(出力表!C:C,2)+1)))), MAX(0.00000001, (1-(1/(1+EXP(-(INDEX(係数表!G:G,2) + $B483)))))*(EXP(INDEX(係数表!H:H,2) + INDEX(係数表!I:I,2)*LN(INDEX(出力表!C:C,2)+1)))))))</f>
        <v>96.818160912925748</v>
      </c>
      <c r="E483" t="e">
        <f>MIN(100, MAX(0, (100*(INDEX(出力表!D:D,2))/(EXP(INDEX(係数表!B:B,2) + $C483) + (INDEX(出力表!D:D,2)))) + (乱数表!$N483*(Settings!B12/(((INDEX(出力表!D:D,2))+1)^INDEX(係数表!E:E,2)*INDEX(係数表!F:F,2))))))</f>
        <v>#VALUE!</v>
      </c>
      <c r="F483" t="e">
        <f>MIN(100, MAX(0, (INDEX(出力表!D:D,2))*D483/MAX(E483, Settings!B3)))</f>
        <v>#VALUE!</v>
      </c>
      <c r="G483">
        <f>MIN(100, MAX(0, 100*BETAINV(乱数表!$C483, MAX(0.00000001, (1/(1+EXP(-(INDEX(係数表!G:G,3) + $B483))))*(EXP(INDEX(係数表!H:H,3) + INDEX(係数表!I:I,3)*LN(INDEX(出力表!C:C,3)+1)))), MAX(0.00000001, (1-(1/(1+EXP(-(INDEX(係数表!G:G,3) + $B483)))))*(EXP(INDEX(係数表!H:H,3) + INDEX(係数表!I:I,3)*LN(INDEX(出力表!C:C,3)+1)))))))</f>
        <v>51.921248908718965</v>
      </c>
      <c r="H483" t="e">
        <f>MIN(100, MAX(0, (100*(INDEX(出力表!D:D,3))/(EXP(INDEX(係数表!B:B,3) + $C483) + (INDEX(出力表!D:D,3)))) + (乱数表!$O483*(Settings!B12/(((INDEX(出力表!D:D,3))+1)^INDEX(係数表!E:E,3)*INDEX(係数表!F:F,3))))))</f>
        <v>#VALUE!</v>
      </c>
      <c r="I483" t="e">
        <f>MIN(100, MAX(0, (INDEX(出力表!D:D,3))*G483/MAX(H483, Settings!B3)))</f>
        <v>#VALUE!</v>
      </c>
      <c r="J483">
        <f>MIN(100, MAX(0, 100*BETAINV(乱数表!$D483, MAX(0.00000001, (1/(1+EXP(-(INDEX(係数表!G:G,4) + $B483))))*(EXP(INDEX(係数表!H:H,4) + INDEX(係数表!I:I,4)*LN(INDEX(出力表!C:C,4)+1)))), MAX(0.00000001, (1-(1/(1+EXP(-(INDEX(係数表!G:G,4) + $B483)))))*(EXP(INDEX(係数表!H:H,4) + INDEX(係数表!I:I,4)*LN(INDEX(出力表!C:C,4)+1)))))))</f>
        <v>70.692840088332261</v>
      </c>
      <c r="K483" t="e">
        <f>MIN(100, MAX(0, (100*(INDEX(出力表!D:D,4))/(EXP(INDEX(係数表!B:B,4) + $C483) + (INDEX(出力表!D:D,4)))) + (乱数表!$P483*(Settings!B12/(((INDEX(出力表!D:D,4))+1)^INDEX(係数表!E:E,4)*INDEX(係数表!F:F,4))))))</f>
        <v>#VALUE!</v>
      </c>
      <c r="L483" t="e">
        <f>MIN(100, MAX(0, (INDEX(出力表!D:D,4))*J483/MAX(K483, Settings!B3)))</f>
        <v>#VALUE!</v>
      </c>
      <c r="M483">
        <f>MIN(100, MAX(0, 100*BETAINV(乱数表!$E483, MAX(0.00000001, (1/(1+EXP(-(INDEX(係数表!G:G,5) + $B483))))*(EXP(INDEX(係数表!H:H,5) + INDEX(係数表!I:I,5)*LN(INDEX(出力表!C:C,5)+1)))), MAX(0.00000001, (1-(1/(1+EXP(-(INDEX(係数表!G:G,5) + $B483)))))*(EXP(INDEX(係数表!H:H,5) + INDEX(係数表!I:I,5)*LN(INDEX(出力表!C:C,5)+1)))))))</f>
        <v>87.496628017153739</v>
      </c>
      <c r="N483" t="e">
        <f>MIN(100, MAX(0, (100*(INDEX(出力表!D:D,5))/(EXP(INDEX(係数表!B:B,5) + $C483) + (INDEX(出力表!D:D,5)))) + (乱数表!$Q483*(Settings!B12/(((INDEX(出力表!D:D,5))+1)^INDEX(係数表!E:E,5)*INDEX(係数表!F:F,5))))))</f>
        <v>#VALUE!</v>
      </c>
      <c r="O483" t="e">
        <f>MIN(100, MAX(0, (INDEX(出力表!D:D,5))*M483/MAX(N483, Settings!B3)))</f>
        <v>#VALUE!</v>
      </c>
      <c r="P483">
        <f>MIN(100, MAX(0, 100*BETAINV(乱数表!$F483, MAX(0.00000001, (1/(1+EXP(-(INDEX(係数表!G:G,6) + $B483))))*(EXP(INDEX(係数表!H:H,6) + INDEX(係数表!I:I,6)*LN(INDEX(出力表!C:C,6)+1)))), MAX(0.00000001, (1-(1/(1+EXP(-(INDEX(係数表!G:G,6) + $B483)))))*(EXP(INDEX(係数表!H:H,6) + INDEX(係数表!I:I,6)*LN(INDEX(出力表!C:C,6)+1)))))))</f>
        <v>64.74643537735183</v>
      </c>
      <c r="Q483" t="e">
        <f>MIN(100, MAX(0, (100*(INDEX(出力表!D:D,6))/(EXP(INDEX(係数表!B:B,6) + $C483) + (INDEX(出力表!D:D,6)))) + (乱数表!$R483*(Settings!B12/(((INDEX(出力表!D:D,6))+1)^INDEX(係数表!E:E,6)*INDEX(係数表!F:F,6))))))</f>
        <v>#VALUE!</v>
      </c>
      <c r="R483" t="e">
        <f>MIN(100, MAX(0, (INDEX(出力表!D:D,6))*P483/MAX(Q483, Settings!B3)))</f>
        <v>#VALUE!</v>
      </c>
      <c r="S483">
        <f>MIN(100, MAX(0, 100*BETAINV(乱数表!$G483, MAX(0.00000001, (1/(1+EXP(-(INDEX(係数表!G:G,7) + $B483))))*(EXP(INDEX(係数表!H:H,7) + INDEX(係数表!I:I,7)*LN(INDEX(出力表!C:C,7)+1)))), MAX(0.00000001, (1-(1/(1+EXP(-(INDEX(係数表!G:G,7) + $B483)))))*(EXP(INDEX(係数表!H:H,7) + INDEX(係数表!I:I,7)*LN(INDEX(出力表!C:C,7)+1)))))))</f>
        <v>88.843435312742628</v>
      </c>
      <c r="T483" t="e">
        <f>MIN(100, MAX(0, (100*(INDEX(出力表!D:D,7))/(EXP(INDEX(係数表!B:B,7) + $C483) + (INDEX(出力表!D:D,7)))) + (乱数表!$S483*(Settings!B12/(((INDEX(出力表!D:D,7))+1)^INDEX(係数表!E:E,7)*INDEX(係数表!F:F,7))))))</f>
        <v>#VALUE!</v>
      </c>
      <c r="U483" t="e">
        <f>MIN(100, MAX(0, (INDEX(出力表!D:D,7))*S483/MAX(T483, Settings!B3)))</f>
        <v>#VALUE!</v>
      </c>
      <c r="V483">
        <f>MIN(100, MAX(0, 100*BETAINV(乱数表!$H483, MAX(0.00000001, (1/(1+EXP(-(INDEX(係数表!G:G,8) + $B483))))*(EXP(INDEX(係数表!H:H,8) + INDEX(係数表!I:I,8)*LN(INDEX(出力表!C:C,8)+1)))), MAX(0.00000001, (1-(1/(1+EXP(-(INDEX(係数表!G:G,8) + $B483)))))*(EXP(INDEX(係数表!H:H,8) + INDEX(係数表!I:I,8)*LN(INDEX(出力表!C:C,8)+1)))))))</f>
        <v>64.867802238960124</v>
      </c>
      <c r="W483" t="e">
        <f>MIN(100, MAX(0, (100*(INDEX(出力表!D:D,8))/(EXP(INDEX(係数表!B:B,8) + $C483) + (INDEX(出力表!D:D,8)))) + (乱数表!$T483*(Settings!B12/(((INDEX(出力表!D:D,8))+1)^INDEX(係数表!E:E,8)*INDEX(係数表!F:F,8))))))</f>
        <v>#VALUE!</v>
      </c>
      <c r="X483" t="e">
        <f>MIN(100, MAX(0, (INDEX(出力表!D:D,8))*V483/MAX(W483, Settings!B3)))</f>
        <v>#VALUE!</v>
      </c>
      <c r="Y483">
        <f>MIN(100, MAX(0, 100*BETAINV(乱数表!$I483, MAX(0.00000001, (1/(1+EXP(-(INDEX(係数表!G:G,9) + $B483))))*(EXP(INDEX(係数表!H:H,9) + INDEX(係数表!I:I,9)*LN(INDEX(出力表!C:C,9)+1)))), MAX(0.00000001, (1-(1/(1+EXP(-(INDEX(係数表!G:G,9) + $B483)))))*(EXP(INDEX(係数表!H:H,9) + INDEX(係数表!I:I,9)*LN(INDEX(出力表!C:C,9)+1)))))))</f>
        <v>82.003065797938717</v>
      </c>
      <c r="Z483" t="e">
        <f>MIN(100, MAX(0, (100*(INDEX(出力表!D:D,9))/(EXP(INDEX(係数表!B:B,9) + $C483) + (INDEX(出力表!D:D,9)))) + (乱数表!$U483*(Settings!B12/(((INDEX(出力表!D:D,9))+1)^INDEX(係数表!E:E,9)*INDEX(係数表!F:F,9))))))</f>
        <v>#VALUE!</v>
      </c>
      <c r="AA483" t="e">
        <f>MIN(100, MAX(0, (INDEX(出力表!D:D,9))*Y483/MAX(Z483, Settings!B3)))</f>
        <v>#VALUE!</v>
      </c>
      <c r="AB483">
        <f>MIN(100, MAX(0, 100*BETAINV(乱数表!$J483, MAX(0.00000001, (1/(1+EXP(-(INDEX(係数表!G:G,10) + $B483))))*(EXP(INDEX(係数表!H:H,10) + INDEX(係数表!I:I,10)*LN(INDEX(出力表!C:C,10)+1)))), MAX(0.00000001, (1-(1/(1+EXP(-(INDEX(係数表!G:G,10) + $B483)))))*(EXP(INDEX(係数表!H:H,10) + INDEX(係数表!I:I,10)*LN(INDEX(出力表!C:C,10)+1)))))))</f>
        <v>87.906153925216429</v>
      </c>
      <c r="AC483" t="e">
        <f>MIN(100, MAX(0, (100*(INDEX(出力表!D:D,10))/(EXP(INDEX(係数表!B:B,10) + $C483) + (INDEX(出力表!D:D,10)))) + (乱数表!$V483*(Settings!B12/(((INDEX(出力表!D:D,10))+1)^INDEX(係数表!E:E,10)*INDEX(係数表!F:F,10))))))</f>
        <v>#VALUE!</v>
      </c>
      <c r="AD483" t="e">
        <f>MIN(100, MAX(0, (INDEX(出力表!D:D,10))*AB483/MAX(AC483, Settings!B3)))</f>
        <v>#VALUE!</v>
      </c>
      <c r="AE483">
        <f>MIN(100, MAX(0, 100*BETAINV(乱数表!$K483, MAX(0.00000001, (1/(1+EXP(-(INDEX(係数表!G:G,11) + $B483))))*(EXP(INDEX(係数表!H:H,11) + INDEX(係数表!I:I,11)*LN(INDEX(出力表!C:C,11)+1)))), MAX(0.00000001, (1-(1/(1+EXP(-(INDEX(係数表!G:G,11) + $B483)))))*(EXP(INDEX(係数表!H:H,11) + INDEX(係数表!I:I,11)*LN(INDEX(出力表!C:C,11)+1)))))))</f>
        <v>95.21096968960336</v>
      </c>
      <c r="AF483" t="e">
        <f>MIN(100, MAX(0, (100*(INDEX(出力表!D:D,11))/(EXP(INDEX(係数表!B:B,11) + $C483) + (INDEX(出力表!D:D,11)))) + (乱数表!$W483*(Settings!B12/(((INDEX(出力表!D:D,11))+1)^INDEX(係数表!E:E,11)*INDEX(係数表!F:F,11))))))</f>
        <v>#VALUE!</v>
      </c>
      <c r="AG483" t="e">
        <f>MIN(100, MAX(0, (INDEX(出力表!D:D,11))*AE483/MAX(AF483, Settings!B3)))</f>
        <v>#VALUE!</v>
      </c>
      <c r="AH483">
        <f>MIN(100, MAX(0, 100*BETAINV(乱数表!$L483, MAX(0.00000001, (1/(1+EXP(-(INDEX(係数表!G:G,12) + $B483))))*(EXP(INDEX(係数表!H:H,12) + INDEX(係数表!I:I,12)*LN(INDEX(出力表!C:C,12)+1)))), MAX(0.00000001, (1-(1/(1+EXP(-(INDEX(係数表!G:G,12) + $B483)))))*(EXP(INDEX(係数表!H:H,12) + INDEX(係数表!I:I,12)*LN(INDEX(出力表!C:C,12)+1)))))))</f>
        <v>79.283656001501043</v>
      </c>
      <c r="AI483" t="e">
        <f>MIN(100, MAX(0, (100*(INDEX(出力表!D:D,12))/(EXP(INDEX(係数表!B:B,12) + $C483) + (INDEX(出力表!D:D,12)))) + (乱数表!$X483*(Settings!B12/(((INDEX(出力表!D:D,12))+1)^INDEX(係数表!E:E,12)*INDEX(係数表!F:F,12))))))</f>
        <v>#VALUE!</v>
      </c>
      <c r="AJ483" t="e">
        <f>MIN(100, MAX(0, (INDEX(出力表!D:D,12))*AH483/MAX(AI483, Settings!B3)))</f>
        <v>#VALUE!</v>
      </c>
      <c r="AK483">
        <f>MIN(100, MAX(0, 100*BETAINV(乱数表!$M483, MAX(0.00000001, (1/(1+EXP(-(INDEX(係数表!G:G,13) + $B483))))*(EXP(INDEX(係数表!H:H,13) + INDEX(係数表!I:I,13)*LN(INDEX(出力表!C:C,13)+1)))), MAX(0.00000001, (1-(1/(1+EXP(-(INDEX(係数表!G:G,13) + $B483)))))*(EXP(INDEX(係数表!H:H,13) + INDEX(係数表!I:I,13)*LN(INDEX(出力表!C:C,13)+1)))))))</f>
        <v>77.984230402195536</v>
      </c>
      <c r="AL483" t="e">
        <f>MIN(100, MAX(0, (100*(INDEX(出力表!D:D,13))/(EXP(INDEX(係数表!B:B,13) + $C483) + (INDEX(出力表!D:D,13)))) + (乱数表!$Y483*(Settings!B12/(((INDEX(出力表!D:D,13))+1)^INDEX(係数表!E:E,13)*INDEX(係数表!F:F,13))))))</f>
        <v>#VALUE!</v>
      </c>
      <c r="AM483" t="e">
        <f>MIN(100, MAX(0, (INDEX(出力表!D:D,13))*AK483/MAX(AL483, Settings!B3)))</f>
        <v>#VALUE!</v>
      </c>
      <c r="AN483">
        <f>IF(ISNUMBER(F483), INDEX(出力表!B:B,2)*F483, 0)+IF(ISNUMBER(I483), INDEX(出力表!B:B,3)*I483, 0)+IF(ISNUMBER(L483), INDEX(出力表!B:B,4)*L483, 0)+IF(ISNUMBER(O483), INDEX(出力表!B:B,5)*O483, 0)+IF(ISNUMBER(R483), INDEX(出力表!B:B,6)*R483, 0)+IF(ISNUMBER(U483), INDEX(出力表!B:B,7)*U483, 0)+IF(ISNUMBER(X483), INDEX(出力表!B:B,8)*X483, 0)+IF(ISNUMBER(AA483), INDEX(出力表!B:B,9)*AA483, 0)+IF(ISNUMBER(AD483), INDEX(出力表!B:B,10)*AD483, 0)+IF(ISNUMBER(AG483), INDEX(出力表!B:B,11)*AG483, 0)+IF(ISNUMBER(AJ483), INDEX(出力表!B:B,12)*AJ483, 0)+IF(ISNUMBER(AM483), INDEX(出力表!B:B,13)*AM483, 0)</f>
        <v>0</v>
      </c>
      <c r="AO483">
        <f>IF(ISNUMBER(F483), INDEX(出力表!B:B,2), 0)+IF(ISNUMBER(I483), INDEX(出力表!B:B,3), 0)+IF(ISNUMBER(L483), INDEX(出力表!B:B,4), 0)+IF(ISNUMBER(O483), INDEX(出力表!B:B,5), 0)+IF(ISNUMBER(R483), INDEX(出力表!B:B,6), 0)+IF(ISNUMBER(U483), INDEX(出力表!B:B,7), 0)+IF(ISNUMBER(X483), INDEX(出力表!B:B,8), 0)+IF(ISNUMBER(AA483), INDEX(出力表!B:B,9), 0)+IF(ISNUMBER(AD483), INDEX(出力表!B:B,10), 0)+IF(ISNUMBER(AG483), INDEX(出力表!B:B,11), 0)+IF(ISNUMBER(AJ483), INDEX(出力表!B:B,12), 0)+IF(ISNUMBER(AM483), INDEX(出力表!B:B,13), 0)</f>
        <v>0</v>
      </c>
      <c r="AP483" t="str">
        <f t="shared" si="7"/>
        <v/>
      </c>
    </row>
    <row r="484" spans="1:42" x14ac:dyDescent="0.2">
      <c r="A484">
        <v>483</v>
      </c>
      <c r="B484">
        <f>IF(UPPER(Settings!B4)="TRUE", 乱数表!$Z484*Settings!B10, 0)</f>
        <v>-0.51327611076490398</v>
      </c>
      <c r="C484">
        <f>IF(UPPER(Settings!B4)="TRUE", 乱数表!$AA484*Settings!B11, 0)</f>
        <v>6.7015279191350266E-2</v>
      </c>
      <c r="D484">
        <f>MIN(100, MAX(0, 100*BETAINV(乱数表!$B484, MAX(0.00000001, (1/(1+EXP(-(INDEX(係数表!G:G,2) + $B484))))*(EXP(INDEX(係数表!H:H,2) + INDEX(係数表!I:I,2)*LN(INDEX(出力表!C:C,2)+1)))), MAX(0.00000001, (1-(1/(1+EXP(-(INDEX(係数表!G:G,2) + $B484)))))*(EXP(INDEX(係数表!H:H,2) + INDEX(係数表!I:I,2)*LN(INDEX(出力表!C:C,2)+1)))))))</f>
        <v>81.255523051960026</v>
      </c>
      <c r="E484" t="e">
        <f>MIN(100, MAX(0, (100*(INDEX(出力表!D:D,2))/(EXP(INDEX(係数表!B:B,2) + $C484) + (INDEX(出力表!D:D,2)))) + (乱数表!$N484*(Settings!B12/(((INDEX(出力表!D:D,2))+1)^INDEX(係数表!E:E,2)*INDEX(係数表!F:F,2))))))</f>
        <v>#VALUE!</v>
      </c>
      <c r="F484" t="e">
        <f>MIN(100, MAX(0, (INDEX(出力表!D:D,2))*D484/MAX(E484, Settings!B3)))</f>
        <v>#VALUE!</v>
      </c>
      <c r="G484">
        <f>MIN(100, MAX(0, 100*BETAINV(乱数表!$C484, MAX(0.00000001, (1/(1+EXP(-(INDEX(係数表!G:G,3) + $B484))))*(EXP(INDEX(係数表!H:H,3) + INDEX(係数表!I:I,3)*LN(INDEX(出力表!C:C,3)+1)))), MAX(0.00000001, (1-(1/(1+EXP(-(INDEX(係数表!G:G,3) + $B484)))))*(EXP(INDEX(係数表!H:H,3) + INDEX(係数表!I:I,3)*LN(INDEX(出力表!C:C,3)+1)))))))</f>
        <v>95.982664314786319</v>
      </c>
      <c r="H484" t="e">
        <f>MIN(100, MAX(0, (100*(INDEX(出力表!D:D,3))/(EXP(INDEX(係数表!B:B,3) + $C484) + (INDEX(出力表!D:D,3)))) + (乱数表!$O484*(Settings!B12/(((INDEX(出力表!D:D,3))+1)^INDEX(係数表!E:E,3)*INDEX(係数表!F:F,3))))))</f>
        <v>#VALUE!</v>
      </c>
      <c r="I484" t="e">
        <f>MIN(100, MAX(0, (INDEX(出力表!D:D,3))*G484/MAX(H484, Settings!B3)))</f>
        <v>#VALUE!</v>
      </c>
      <c r="J484">
        <f>MIN(100, MAX(0, 100*BETAINV(乱数表!$D484, MAX(0.00000001, (1/(1+EXP(-(INDEX(係数表!G:G,4) + $B484))))*(EXP(INDEX(係数表!H:H,4) + INDEX(係数表!I:I,4)*LN(INDEX(出力表!C:C,4)+1)))), MAX(0.00000001, (1-(1/(1+EXP(-(INDEX(係数表!G:G,4) + $B484)))))*(EXP(INDEX(係数表!H:H,4) + INDEX(係数表!I:I,4)*LN(INDEX(出力表!C:C,4)+1)))))))</f>
        <v>94.877274394307236</v>
      </c>
      <c r="K484" t="e">
        <f>MIN(100, MAX(0, (100*(INDEX(出力表!D:D,4))/(EXP(INDEX(係数表!B:B,4) + $C484) + (INDEX(出力表!D:D,4)))) + (乱数表!$P484*(Settings!B12/(((INDEX(出力表!D:D,4))+1)^INDEX(係数表!E:E,4)*INDEX(係数表!F:F,4))))))</f>
        <v>#VALUE!</v>
      </c>
      <c r="L484" t="e">
        <f>MIN(100, MAX(0, (INDEX(出力表!D:D,4))*J484/MAX(K484, Settings!B3)))</f>
        <v>#VALUE!</v>
      </c>
      <c r="M484">
        <f>MIN(100, MAX(0, 100*BETAINV(乱数表!$E484, MAX(0.00000001, (1/(1+EXP(-(INDEX(係数表!G:G,5) + $B484))))*(EXP(INDEX(係数表!H:H,5) + INDEX(係数表!I:I,5)*LN(INDEX(出力表!C:C,5)+1)))), MAX(0.00000001, (1-(1/(1+EXP(-(INDEX(係数表!G:G,5) + $B484)))))*(EXP(INDEX(係数表!H:H,5) + INDEX(係数表!I:I,5)*LN(INDEX(出力表!C:C,5)+1)))))))</f>
        <v>74.581656481607013</v>
      </c>
      <c r="N484" t="e">
        <f>MIN(100, MAX(0, (100*(INDEX(出力表!D:D,5))/(EXP(INDEX(係数表!B:B,5) + $C484) + (INDEX(出力表!D:D,5)))) + (乱数表!$Q484*(Settings!B12/(((INDEX(出力表!D:D,5))+1)^INDEX(係数表!E:E,5)*INDEX(係数表!F:F,5))))))</f>
        <v>#VALUE!</v>
      </c>
      <c r="O484" t="e">
        <f>MIN(100, MAX(0, (INDEX(出力表!D:D,5))*M484/MAX(N484, Settings!B3)))</f>
        <v>#VALUE!</v>
      </c>
      <c r="P484">
        <f>MIN(100, MAX(0, 100*BETAINV(乱数表!$F484, MAX(0.00000001, (1/(1+EXP(-(INDEX(係数表!G:G,6) + $B484))))*(EXP(INDEX(係数表!H:H,6) + INDEX(係数表!I:I,6)*LN(INDEX(出力表!C:C,6)+1)))), MAX(0.00000001, (1-(1/(1+EXP(-(INDEX(係数表!G:G,6) + $B484)))))*(EXP(INDEX(係数表!H:H,6) + INDEX(係数表!I:I,6)*LN(INDEX(出力表!C:C,6)+1)))))))</f>
        <v>85.651726307770431</v>
      </c>
      <c r="Q484" t="e">
        <f>MIN(100, MAX(0, (100*(INDEX(出力表!D:D,6))/(EXP(INDEX(係数表!B:B,6) + $C484) + (INDEX(出力表!D:D,6)))) + (乱数表!$R484*(Settings!B12/(((INDEX(出力表!D:D,6))+1)^INDEX(係数表!E:E,6)*INDEX(係数表!F:F,6))))))</f>
        <v>#VALUE!</v>
      </c>
      <c r="R484" t="e">
        <f>MIN(100, MAX(0, (INDEX(出力表!D:D,6))*P484/MAX(Q484, Settings!B3)))</f>
        <v>#VALUE!</v>
      </c>
      <c r="S484">
        <f>MIN(100, MAX(0, 100*BETAINV(乱数表!$G484, MAX(0.00000001, (1/(1+EXP(-(INDEX(係数表!G:G,7) + $B484))))*(EXP(INDEX(係数表!H:H,7) + INDEX(係数表!I:I,7)*LN(INDEX(出力表!C:C,7)+1)))), MAX(0.00000001, (1-(1/(1+EXP(-(INDEX(係数表!G:G,7) + $B484)))))*(EXP(INDEX(係数表!H:H,7) + INDEX(係数表!I:I,7)*LN(INDEX(出力表!C:C,7)+1)))))))</f>
        <v>79.171316731970137</v>
      </c>
      <c r="T484" t="e">
        <f>MIN(100, MAX(0, (100*(INDEX(出力表!D:D,7))/(EXP(INDEX(係数表!B:B,7) + $C484) + (INDEX(出力表!D:D,7)))) + (乱数表!$S484*(Settings!B12/(((INDEX(出力表!D:D,7))+1)^INDEX(係数表!E:E,7)*INDEX(係数表!F:F,7))))))</f>
        <v>#VALUE!</v>
      </c>
      <c r="U484" t="e">
        <f>MIN(100, MAX(0, (INDEX(出力表!D:D,7))*S484/MAX(T484, Settings!B3)))</f>
        <v>#VALUE!</v>
      </c>
      <c r="V484">
        <f>MIN(100, MAX(0, 100*BETAINV(乱数表!$H484, MAX(0.00000001, (1/(1+EXP(-(INDEX(係数表!G:G,8) + $B484))))*(EXP(INDEX(係数表!H:H,8) + INDEX(係数表!I:I,8)*LN(INDEX(出力表!C:C,8)+1)))), MAX(0.00000001, (1-(1/(1+EXP(-(INDEX(係数表!G:G,8) + $B484)))))*(EXP(INDEX(係数表!H:H,8) + INDEX(係数表!I:I,8)*LN(INDEX(出力表!C:C,8)+1)))))))</f>
        <v>67.224388627254427</v>
      </c>
      <c r="W484" t="e">
        <f>MIN(100, MAX(0, (100*(INDEX(出力表!D:D,8))/(EXP(INDEX(係数表!B:B,8) + $C484) + (INDEX(出力表!D:D,8)))) + (乱数表!$T484*(Settings!B12/(((INDEX(出力表!D:D,8))+1)^INDEX(係数表!E:E,8)*INDEX(係数表!F:F,8))))))</f>
        <v>#VALUE!</v>
      </c>
      <c r="X484" t="e">
        <f>MIN(100, MAX(0, (INDEX(出力表!D:D,8))*V484/MAX(W484, Settings!B3)))</f>
        <v>#VALUE!</v>
      </c>
      <c r="Y484">
        <f>MIN(100, MAX(0, 100*BETAINV(乱数表!$I484, MAX(0.00000001, (1/(1+EXP(-(INDEX(係数表!G:G,9) + $B484))))*(EXP(INDEX(係数表!H:H,9) + INDEX(係数表!I:I,9)*LN(INDEX(出力表!C:C,9)+1)))), MAX(0.00000001, (1-(1/(1+EXP(-(INDEX(係数表!G:G,9) + $B484)))))*(EXP(INDEX(係数表!H:H,9) + INDEX(係数表!I:I,9)*LN(INDEX(出力表!C:C,9)+1)))))))</f>
        <v>80.901115026317498</v>
      </c>
      <c r="Z484" t="e">
        <f>MIN(100, MAX(0, (100*(INDEX(出力表!D:D,9))/(EXP(INDEX(係数表!B:B,9) + $C484) + (INDEX(出力表!D:D,9)))) + (乱数表!$U484*(Settings!B12/(((INDEX(出力表!D:D,9))+1)^INDEX(係数表!E:E,9)*INDEX(係数表!F:F,9))))))</f>
        <v>#VALUE!</v>
      </c>
      <c r="AA484" t="e">
        <f>MIN(100, MAX(0, (INDEX(出力表!D:D,9))*Y484/MAX(Z484, Settings!B3)))</f>
        <v>#VALUE!</v>
      </c>
      <c r="AB484">
        <f>MIN(100, MAX(0, 100*BETAINV(乱数表!$J484, MAX(0.00000001, (1/(1+EXP(-(INDEX(係数表!G:G,10) + $B484))))*(EXP(INDEX(係数表!H:H,10) + INDEX(係数表!I:I,10)*LN(INDEX(出力表!C:C,10)+1)))), MAX(0.00000001, (1-(1/(1+EXP(-(INDEX(係数表!G:G,10) + $B484)))))*(EXP(INDEX(係数表!H:H,10) + INDEX(係数表!I:I,10)*LN(INDEX(出力表!C:C,10)+1)))))))</f>
        <v>95.723034632702181</v>
      </c>
      <c r="AC484" t="e">
        <f>MIN(100, MAX(0, (100*(INDEX(出力表!D:D,10))/(EXP(INDEX(係数表!B:B,10) + $C484) + (INDEX(出力表!D:D,10)))) + (乱数表!$V484*(Settings!B12/(((INDEX(出力表!D:D,10))+1)^INDEX(係数表!E:E,10)*INDEX(係数表!F:F,10))))))</f>
        <v>#VALUE!</v>
      </c>
      <c r="AD484" t="e">
        <f>MIN(100, MAX(0, (INDEX(出力表!D:D,10))*AB484/MAX(AC484, Settings!B3)))</f>
        <v>#VALUE!</v>
      </c>
      <c r="AE484">
        <f>MIN(100, MAX(0, 100*BETAINV(乱数表!$K484, MAX(0.00000001, (1/(1+EXP(-(INDEX(係数表!G:G,11) + $B484))))*(EXP(INDEX(係数表!H:H,11) + INDEX(係数表!I:I,11)*LN(INDEX(出力表!C:C,11)+1)))), MAX(0.00000001, (1-(1/(1+EXP(-(INDEX(係数表!G:G,11) + $B484)))))*(EXP(INDEX(係数表!H:H,11) + INDEX(係数表!I:I,11)*LN(INDEX(出力表!C:C,11)+1)))))))</f>
        <v>93.30164454256294</v>
      </c>
      <c r="AF484" t="e">
        <f>MIN(100, MAX(0, (100*(INDEX(出力表!D:D,11))/(EXP(INDEX(係数表!B:B,11) + $C484) + (INDEX(出力表!D:D,11)))) + (乱数表!$W484*(Settings!B12/(((INDEX(出力表!D:D,11))+1)^INDEX(係数表!E:E,11)*INDEX(係数表!F:F,11))))))</f>
        <v>#VALUE!</v>
      </c>
      <c r="AG484" t="e">
        <f>MIN(100, MAX(0, (INDEX(出力表!D:D,11))*AE484/MAX(AF484, Settings!B3)))</f>
        <v>#VALUE!</v>
      </c>
      <c r="AH484">
        <f>MIN(100, MAX(0, 100*BETAINV(乱数表!$L484, MAX(0.00000001, (1/(1+EXP(-(INDEX(係数表!G:G,12) + $B484))))*(EXP(INDEX(係数表!H:H,12) + INDEX(係数表!I:I,12)*LN(INDEX(出力表!C:C,12)+1)))), MAX(0.00000001, (1-(1/(1+EXP(-(INDEX(係数表!G:G,12) + $B484)))))*(EXP(INDEX(係数表!H:H,12) + INDEX(係数表!I:I,12)*LN(INDEX(出力表!C:C,12)+1)))))))</f>
        <v>92.238526491648827</v>
      </c>
      <c r="AI484" t="e">
        <f>MIN(100, MAX(0, (100*(INDEX(出力表!D:D,12))/(EXP(INDEX(係数表!B:B,12) + $C484) + (INDEX(出力表!D:D,12)))) + (乱数表!$X484*(Settings!B12/(((INDEX(出力表!D:D,12))+1)^INDEX(係数表!E:E,12)*INDEX(係数表!F:F,12))))))</f>
        <v>#VALUE!</v>
      </c>
      <c r="AJ484" t="e">
        <f>MIN(100, MAX(0, (INDEX(出力表!D:D,12))*AH484/MAX(AI484, Settings!B3)))</f>
        <v>#VALUE!</v>
      </c>
      <c r="AK484">
        <f>MIN(100, MAX(0, 100*BETAINV(乱数表!$M484, MAX(0.00000001, (1/(1+EXP(-(INDEX(係数表!G:G,13) + $B484))))*(EXP(INDEX(係数表!H:H,13) + INDEX(係数表!I:I,13)*LN(INDEX(出力表!C:C,13)+1)))), MAX(0.00000001, (1-(1/(1+EXP(-(INDEX(係数表!G:G,13) + $B484)))))*(EXP(INDEX(係数表!H:H,13) + INDEX(係数表!I:I,13)*LN(INDEX(出力表!C:C,13)+1)))))))</f>
        <v>61.134453966800976</v>
      </c>
      <c r="AL484" t="e">
        <f>MIN(100, MAX(0, (100*(INDEX(出力表!D:D,13))/(EXP(INDEX(係数表!B:B,13) + $C484) + (INDEX(出力表!D:D,13)))) + (乱数表!$Y484*(Settings!B12/(((INDEX(出力表!D:D,13))+1)^INDEX(係数表!E:E,13)*INDEX(係数表!F:F,13))))))</f>
        <v>#VALUE!</v>
      </c>
      <c r="AM484" t="e">
        <f>MIN(100, MAX(0, (INDEX(出力表!D:D,13))*AK484/MAX(AL484, Settings!B3)))</f>
        <v>#VALUE!</v>
      </c>
      <c r="AN484">
        <f>IF(ISNUMBER(F484), INDEX(出力表!B:B,2)*F484, 0)+IF(ISNUMBER(I484), INDEX(出力表!B:B,3)*I484, 0)+IF(ISNUMBER(L484), INDEX(出力表!B:B,4)*L484, 0)+IF(ISNUMBER(O484), INDEX(出力表!B:B,5)*O484, 0)+IF(ISNUMBER(R484), INDEX(出力表!B:B,6)*R484, 0)+IF(ISNUMBER(U484), INDEX(出力表!B:B,7)*U484, 0)+IF(ISNUMBER(X484), INDEX(出力表!B:B,8)*X484, 0)+IF(ISNUMBER(AA484), INDEX(出力表!B:B,9)*AA484, 0)+IF(ISNUMBER(AD484), INDEX(出力表!B:B,10)*AD484, 0)+IF(ISNUMBER(AG484), INDEX(出力表!B:B,11)*AG484, 0)+IF(ISNUMBER(AJ484), INDEX(出力表!B:B,12)*AJ484, 0)+IF(ISNUMBER(AM484), INDEX(出力表!B:B,13)*AM484, 0)</f>
        <v>0</v>
      </c>
      <c r="AO484">
        <f>IF(ISNUMBER(F484), INDEX(出力表!B:B,2), 0)+IF(ISNUMBER(I484), INDEX(出力表!B:B,3), 0)+IF(ISNUMBER(L484), INDEX(出力表!B:B,4), 0)+IF(ISNUMBER(O484), INDEX(出力表!B:B,5), 0)+IF(ISNUMBER(R484), INDEX(出力表!B:B,6), 0)+IF(ISNUMBER(U484), INDEX(出力表!B:B,7), 0)+IF(ISNUMBER(X484), INDEX(出力表!B:B,8), 0)+IF(ISNUMBER(AA484), INDEX(出力表!B:B,9), 0)+IF(ISNUMBER(AD484), INDEX(出力表!B:B,10), 0)+IF(ISNUMBER(AG484), INDEX(出力表!B:B,11), 0)+IF(ISNUMBER(AJ484), INDEX(出力表!B:B,12), 0)+IF(ISNUMBER(AM484), INDEX(出力表!B:B,13), 0)</f>
        <v>0</v>
      </c>
      <c r="AP484" t="str">
        <f t="shared" si="7"/>
        <v/>
      </c>
    </row>
    <row r="485" spans="1:42" x14ac:dyDescent="0.2">
      <c r="A485">
        <v>484</v>
      </c>
      <c r="B485">
        <f>IF(UPPER(Settings!B4)="TRUE", 乱数表!$Z485*Settings!B10, 0)</f>
        <v>0.44176016932035839</v>
      </c>
      <c r="C485">
        <f>IF(UPPER(Settings!B4)="TRUE", 乱数表!$AA485*Settings!B11, 0)</f>
        <v>3.6531699292452958E-2</v>
      </c>
      <c r="D485">
        <f>MIN(100, MAX(0, 100*BETAINV(乱数表!$B485, MAX(0.00000001, (1/(1+EXP(-(INDEX(係数表!G:G,2) + $B485))))*(EXP(INDEX(係数表!H:H,2) + INDEX(係数表!I:I,2)*LN(INDEX(出力表!C:C,2)+1)))), MAX(0.00000001, (1-(1/(1+EXP(-(INDEX(係数表!G:G,2) + $B485)))))*(EXP(INDEX(係数表!H:H,2) + INDEX(係数表!I:I,2)*LN(INDEX(出力表!C:C,2)+1)))))))</f>
        <v>99.670728995501847</v>
      </c>
      <c r="E485" t="e">
        <f>MIN(100, MAX(0, (100*(INDEX(出力表!D:D,2))/(EXP(INDEX(係数表!B:B,2) + $C485) + (INDEX(出力表!D:D,2)))) + (乱数表!$N485*(Settings!B12/(((INDEX(出力表!D:D,2))+1)^INDEX(係数表!E:E,2)*INDEX(係数表!F:F,2))))))</f>
        <v>#VALUE!</v>
      </c>
      <c r="F485" t="e">
        <f>MIN(100, MAX(0, (INDEX(出力表!D:D,2))*D485/MAX(E485, Settings!B3)))</f>
        <v>#VALUE!</v>
      </c>
      <c r="G485">
        <f>MIN(100, MAX(0, 100*BETAINV(乱数表!$C485, MAX(0.00000001, (1/(1+EXP(-(INDEX(係数表!G:G,3) + $B485))))*(EXP(INDEX(係数表!H:H,3) + INDEX(係数表!I:I,3)*LN(INDEX(出力表!C:C,3)+1)))), MAX(0.00000001, (1-(1/(1+EXP(-(INDEX(係数表!G:G,3) + $B485)))))*(EXP(INDEX(係数表!H:H,3) + INDEX(係数表!I:I,3)*LN(INDEX(出力表!C:C,3)+1)))))))</f>
        <v>99.67805424338691</v>
      </c>
      <c r="H485" t="e">
        <f>MIN(100, MAX(0, (100*(INDEX(出力表!D:D,3))/(EXP(INDEX(係数表!B:B,3) + $C485) + (INDEX(出力表!D:D,3)))) + (乱数表!$O485*(Settings!B12/(((INDEX(出力表!D:D,3))+1)^INDEX(係数表!E:E,3)*INDEX(係数表!F:F,3))))))</f>
        <v>#VALUE!</v>
      </c>
      <c r="I485" t="e">
        <f>MIN(100, MAX(0, (INDEX(出力表!D:D,3))*G485/MAX(H485, Settings!B3)))</f>
        <v>#VALUE!</v>
      </c>
      <c r="J485">
        <f>MIN(100, MAX(0, 100*BETAINV(乱数表!$D485, MAX(0.00000001, (1/(1+EXP(-(INDEX(係数表!G:G,4) + $B485))))*(EXP(INDEX(係数表!H:H,4) + INDEX(係数表!I:I,4)*LN(INDEX(出力表!C:C,4)+1)))), MAX(0.00000001, (1-(1/(1+EXP(-(INDEX(係数表!G:G,4) + $B485)))))*(EXP(INDEX(係数表!H:H,4) + INDEX(係数表!I:I,4)*LN(INDEX(出力表!C:C,4)+1)))))))</f>
        <v>88.099528245772248</v>
      </c>
      <c r="K485" t="e">
        <f>MIN(100, MAX(0, (100*(INDEX(出力表!D:D,4))/(EXP(INDEX(係数表!B:B,4) + $C485) + (INDEX(出力表!D:D,4)))) + (乱数表!$P485*(Settings!B12/(((INDEX(出力表!D:D,4))+1)^INDEX(係数表!E:E,4)*INDEX(係数表!F:F,4))))))</f>
        <v>#VALUE!</v>
      </c>
      <c r="L485" t="e">
        <f>MIN(100, MAX(0, (INDEX(出力表!D:D,4))*J485/MAX(K485, Settings!B3)))</f>
        <v>#VALUE!</v>
      </c>
      <c r="M485">
        <f>MIN(100, MAX(0, 100*BETAINV(乱数表!$E485, MAX(0.00000001, (1/(1+EXP(-(INDEX(係数表!G:G,5) + $B485))))*(EXP(INDEX(係数表!H:H,5) + INDEX(係数表!I:I,5)*LN(INDEX(出力表!C:C,5)+1)))), MAX(0.00000001, (1-(1/(1+EXP(-(INDEX(係数表!G:G,5) + $B485)))))*(EXP(INDEX(係数表!H:H,5) + INDEX(係数表!I:I,5)*LN(INDEX(出力表!C:C,5)+1)))))))</f>
        <v>94.67898083967286</v>
      </c>
      <c r="N485" t="e">
        <f>MIN(100, MAX(0, (100*(INDEX(出力表!D:D,5))/(EXP(INDEX(係数表!B:B,5) + $C485) + (INDEX(出力表!D:D,5)))) + (乱数表!$Q485*(Settings!B12/(((INDEX(出力表!D:D,5))+1)^INDEX(係数表!E:E,5)*INDEX(係数表!F:F,5))))))</f>
        <v>#VALUE!</v>
      </c>
      <c r="O485" t="e">
        <f>MIN(100, MAX(0, (INDEX(出力表!D:D,5))*M485/MAX(N485, Settings!B3)))</f>
        <v>#VALUE!</v>
      </c>
      <c r="P485">
        <f>MIN(100, MAX(0, 100*BETAINV(乱数表!$F485, MAX(0.00000001, (1/(1+EXP(-(INDEX(係数表!G:G,6) + $B485))))*(EXP(INDEX(係数表!H:H,6) + INDEX(係数表!I:I,6)*LN(INDEX(出力表!C:C,6)+1)))), MAX(0.00000001, (1-(1/(1+EXP(-(INDEX(係数表!G:G,6) + $B485)))))*(EXP(INDEX(係数表!H:H,6) + INDEX(係数表!I:I,6)*LN(INDEX(出力表!C:C,6)+1)))))))</f>
        <v>99.969537504299538</v>
      </c>
      <c r="Q485" t="e">
        <f>MIN(100, MAX(0, (100*(INDEX(出力表!D:D,6))/(EXP(INDEX(係数表!B:B,6) + $C485) + (INDEX(出力表!D:D,6)))) + (乱数表!$R485*(Settings!B12/(((INDEX(出力表!D:D,6))+1)^INDEX(係数表!E:E,6)*INDEX(係数表!F:F,6))))))</f>
        <v>#VALUE!</v>
      </c>
      <c r="R485" t="e">
        <f>MIN(100, MAX(0, (INDEX(出力表!D:D,6))*P485/MAX(Q485, Settings!B3)))</f>
        <v>#VALUE!</v>
      </c>
      <c r="S485">
        <f>MIN(100, MAX(0, 100*BETAINV(乱数表!$G485, MAX(0.00000001, (1/(1+EXP(-(INDEX(係数表!G:G,7) + $B485))))*(EXP(INDEX(係数表!H:H,7) + INDEX(係数表!I:I,7)*LN(INDEX(出力表!C:C,7)+1)))), MAX(0.00000001, (1-(1/(1+EXP(-(INDEX(係数表!G:G,7) + $B485)))))*(EXP(INDEX(係数表!H:H,7) + INDEX(係数表!I:I,7)*LN(INDEX(出力表!C:C,7)+1)))))))</f>
        <v>99.927151422544469</v>
      </c>
      <c r="T485" t="e">
        <f>MIN(100, MAX(0, (100*(INDEX(出力表!D:D,7))/(EXP(INDEX(係数表!B:B,7) + $C485) + (INDEX(出力表!D:D,7)))) + (乱数表!$S485*(Settings!B12/(((INDEX(出力表!D:D,7))+1)^INDEX(係数表!E:E,7)*INDEX(係数表!F:F,7))))))</f>
        <v>#VALUE!</v>
      </c>
      <c r="U485" t="e">
        <f>MIN(100, MAX(0, (INDEX(出力表!D:D,7))*S485/MAX(T485, Settings!B3)))</f>
        <v>#VALUE!</v>
      </c>
      <c r="V485">
        <f>MIN(100, MAX(0, 100*BETAINV(乱数表!$H485, MAX(0.00000001, (1/(1+EXP(-(INDEX(係数表!G:G,8) + $B485))))*(EXP(INDEX(係数表!H:H,8) + INDEX(係数表!I:I,8)*LN(INDEX(出力表!C:C,8)+1)))), MAX(0.00000001, (1-(1/(1+EXP(-(INDEX(係数表!G:G,8) + $B485)))))*(EXP(INDEX(係数表!H:H,8) + INDEX(係数表!I:I,8)*LN(INDEX(出力表!C:C,8)+1)))))))</f>
        <v>66.198411040869289</v>
      </c>
      <c r="W485" t="e">
        <f>MIN(100, MAX(0, (100*(INDEX(出力表!D:D,8))/(EXP(INDEX(係数表!B:B,8) + $C485) + (INDEX(出力表!D:D,8)))) + (乱数表!$T485*(Settings!B12/(((INDEX(出力表!D:D,8))+1)^INDEX(係数表!E:E,8)*INDEX(係数表!F:F,8))))))</f>
        <v>#VALUE!</v>
      </c>
      <c r="X485" t="e">
        <f>MIN(100, MAX(0, (INDEX(出力表!D:D,8))*V485/MAX(W485, Settings!B3)))</f>
        <v>#VALUE!</v>
      </c>
      <c r="Y485">
        <f>MIN(100, MAX(0, 100*BETAINV(乱数表!$I485, MAX(0.00000001, (1/(1+EXP(-(INDEX(係数表!G:G,9) + $B485))))*(EXP(INDEX(係数表!H:H,9) + INDEX(係数表!I:I,9)*LN(INDEX(出力表!C:C,9)+1)))), MAX(0.00000001, (1-(1/(1+EXP(-(INDEX(係数表!G:G,9) + $B485)))))*(EXP(INDEX(係数表!H:H,9) + INDEX(係数表!I:I,9)*LN(INDEX(出力表!C:C,9)+1)))))))</f>
        <v>65.613636056257334</v>
      </c>
      <c r="Z485" t="e">
        <f>MIN(100, MAX(0, (100*(INDEX(出力表!D:D,9))/(EXP(INDEX(係数表!B:B,9) + $C485) + (INDEX(出力表!D:D,9)))) + (乱数表!$U485*(Settings!B12/(((INDEX(出力表!D:D,9))+1)^INDEX(係数表!E:E,9)*INDEX(係数表!F:F,9))))))</f>
        <v>#VALUE!</v>
      </c>
      <c r="AA485" t="e">
        <f>MIN(100, MAX(0, (INDEX(出力表!D:D,9))*Y485/MAX(Z485, Settings!B3)))</f>
        <v>#VALUE!</v>
      </c>
      <c r="AB485">
        <f>MIN(100, MAX(0, 100*BETAINV(乱数表!$J485, MAX(0.00000001, (1/(1+EXP(-(INDEX(係数表!G:G,10) + $B485))))*(EXP(INDEX(係数表!H:H,10) + INDEX(係数表!I:I,10)*LN(INDEX(出力表!C:C,10)+1)))), MAX(0.00000001, (1-(1/(1+EXP(-(INDEX(係数表!G:G,10) + $B485)))))*(EXP(INDEX(係数表!H:H,10) + INDEX(係数表!I:I,10)*LN(INDEX(出力表!C:C,10)+1)))))))</f>
        <v>91.635154250403232</v>
      </c>
      <c r="AC485" t="e">
        <f>MIN(100, MAX(0, (100*(INDEX(出力表!D:D,10))/(EXP(INDEX(係数表!B:B,10) + $C485) + (INDEX(出力表!D:D,10)))) + (乱数表!$V485*(Settings!B12/(((INDEX(出力表!D:D,10))+1)^INDEX(係数表!E:E,10)*INDEX(係数表!F:F,10))))))</f>
        <v>#VALUE!</v>
      </c>
      <c r="AD485" t="e">
        <f>MIN(100, MAX(0, (INDEX(出力表!D:D,10))*AB485/MAX(AC485, Settings!B3)))</f>
        <v>#VALUE!</v>
      </c>
      <c r="AE485">
        <f>MIN(100, MAX(0, 100*BETAINV(乱数表!$K485, MAX(0.00000001, (1/(1+EXP(-(INDEX(係数表!G:G,11) + $B485))))*(EXP(INDEX(係数表!H:H,11) + INDEX(係数表!I:I,11)*LN(INDEX(出力表!C:C,11)+1)))), MAX(0.00000001, (1-(1/(1+EXP(-(INDEX(係数表!G:G,11) + $B485)))))*(EXP(INDEX(係数表!H:H,11) + INDEX(係数表!I:I,11)*LN(INDEX(出力表!C:C,11)+1)))))))</f>
        <v>99.793340522523025</v>
      </c>
      <c r="AF485" t="e">
        <f>MIN(100, MAX(0, (100*(INDEX(出力表!D:D,11))/(EXP(INDEX(係数表!B:B,11) + $C485) + (INDEX(出力表!D:D,11)))) + (乱数表!$W485*(Settings!B12/(((INDEX(出力表!D:D,11))+1)^INDEX(係数表!E:E,11)*INDEX(係数表!F:F,11))))))</f>
        <v>#VALUE!</v>
      </c>
      <c r="AG485" t="e">
        <f>MIN(100, MAX(0, (INDEX(出力表!D:D,11))*AE485/MAX(AF485, Settings!B3)))</f>
        <v>#VALUE!</v>
      </c>
      <c r="AH485">
        <f>MIN(100, MAX(0, 100*BETAINV(乱数表!$L485, MAX(0.00000001, (1/(1+EXP(-(INDEX(係数表!G:G,12) + $B485))))*(EXP(INDEX(係数表!H:H,12) + INDEX(係数表!I:I,12)*LN(INDEX(出力表!C:C,12)+1)))), MAX(0.00000001, (1-(1/(1+EXP(-(INDEX(係数表!G:G,12) + $B485)))))*(EXP(INDEX(係数表!H:H,12) + INDEX(係数表!I:I,12)*LN(INDEX(出力表!C:C,12)+1)))))))</f>
        <v>91.866391842521494</v>
      </c>
      <c r="AI485" t="e">
        <f>MIN(100, MAX(0, (100*(INDEX(出力表!D:D,12))/(EXP(INDEX(係数表!B:B,12) + $C485) + (INDEX(出力表!D:D,12)))) + (乱数表!$X485*(Settings!B12/(((INDEX(出力表!D:D,12))+1)^INDEX(係数表!E:E,12)*INDEX(係数表!F:F,12))))))</f>
        <v>#VALUE!</v>
      </c>
      <c r="AJ485" t="e">
        <f>MIN(100, MAX(0, (INDEX(出力表!D:D,12))*AH485/MAX(AI485, Settings!B3)))</f>
        <v>#VALUE!</v>
      </c>
      <c r="AK485">
        <f>MIN(100, MAX(0, 100*BETAINV(乱数表!$M485, MAX(0.00000001, (1/(1+EXP(-(INDEX(係数表!G:G,13) + $B485))))*(EXP(INDEX(係数表!H:H,13) + INDEX(係数表!I:I,13)*LN(INDEX(出力表!C:C,13)+1)))), MAX(0.00000001, (1-(1/(1+EXP(-(INDEX(係数表!G:G,13) + $B485)))))*(EXP(INDEX(係数表!H:H,13) + INDEX(係数表!I:I,13)*LN(INDEX(出力表!C:C,13)+1)))))))</f>
        <v>99.937493910482587</v>
      </c>
      <c r="AL485" t="e">
        <f>MIN(100, MAX(0, (100*(INDEX(出力表!D:D,13))/(EXP(INDEX(係数表!B:B,13) + $C485) + (INDEX(出力表!D:D,13)))) + (乱数表!$Y485*(Settings!B12/(((INDEX(出力表!D:D,13))+1)^INDEX(係数表!E:E,13)*INDEX(係数表!F:F,13))))))</f>
        <v>#VALUE!</v>
      </c>
      <c r="AM485" t="e">
        <f>MIN(100, MAX(0, (INDEX(出力表!D:D,13))*AK485/MAX(AL485, Settings!B3)))</f>
        <v>#VALUE!</v>
      </c>
      <c r="AN485">
        <f>IF(ISNUMBER(F485), INDEX(出力表!B:B,2)*F485, 0)+IF(ISNUMBER(I485), INDEX(出力表!B:B,3)*I485, 0)+IF(ISNUMBER(L485), INDEX(出力表!B:B,4)*L485, 0)+IF(ISNUMBER(O485), INDEX(出力表!B:B,5)*O485, 0)+IF(ISNUMBER(R485), INDEX(出力表!B:B,6)*R485, 0)+IF(ISNUMBER(U485), INDEX(出力表!B:B,7)*U485, 0)+IF(ISNUMBER(X485), INDEX(出力表!B:B,8)*X485, 0)+IF(ISNUMBER(AA485), INDEX(出力表!B:B,9)*AA485, 0)+IF(ISNUMBER(AD485), INDEX(出力表!B:B,10)*AD485, 0)+IF(ISNUMBER(AG485), INDEX(出力表!B:B,11)*AG485, 0)+IF(ISNUMBER(AJ485), INDEX(出力表!B:B,12)*AJ485, 0)+IF(ISNUMBER(AM485), INDEX(出力表!B:B,13)*AM485, 0)</f>
        <v>0</v>
      </c>
      <c r="AO485">
        <f>IF(ISNUMBER(F485), INDEX(出力表!B:B,2), 0)+IF(ISNUMBER(I485), INDEX(出力表!B:B,3), 0)+IF(ISNUMBER(L485), INDEX(出力表!B:B,4), 0)+IF(ISNUMBER(O485), INDEX(出力表!B:B,5), 0)+IF(ISNUMBER(R485), INDEX(出力表!B:B,6), 0)+IF(ISNUMBER(U485), INDEX(出力表!B:B,7), 0)+IF(ISNUMBER(X485), INDEX(出力表!B:B,8), 0)+IF(ISNUMBER(AA485), INDEX(出力表!B:B,9), 0)+IF(ISNUMBER(AD485), INDEX(出力表!B:B,10), 0)+IF(ISNUMBER(AG485), INDEX(出力表!B:B,11), 0)+IF(ISNUMBER(AJ485), INDEX(出力表!B:B,12), 0)+IF(ISNUMBER(AM485), INDEX(出力表!B:B,13), 0)</f>
        <v>0</v>
      </c>
      <c r="AP485" t="str">
        <f t="shared" si="7"/>
        <v/>
      </c>
    </row>
    <row r="486" spans="1:42" x14ac:dyDescent="0.2">
      <c r="A486">
        <v>485</v>
      </c>
      <c r="B486">
        <f>IF(UPPER(Settings!B4)="TRUE", 乱数表!$Z486*Settings!B10, 0)</f>
        <v>0.55665253262678793</v>
      </c>
      <c r="C486">
        <f>IF(UPPER(Settings!B4)="TRUE", 乱数表!$AA486*Settings!B11, 0)</f>
        <v>-2.949258034231525E-2</v>
      </c>
      <c r="D486">
        <f>MIN(100, MAX(0, 100*BETAINV(乱数表!$B486, MAX(0.00000001, (1/(1+EXP(-(INDEX(係数表!G:G,2) + $B486))))*(EXP(INDEX(係数表!H:H,2) + INDEX(係数表!I:I,2)*LN(INDEX(出力表!C:C,2)+1)))), MAX(0.00000001, (1-(1/(1+EXP(-(INDEX(係数表!G:G,2) + $B486)))))*(EXP(INDEX(係数表!H:H,2) + INDEX(係数表!I:I,2)*LN(INDEX(出力表!C:C,2)+1)))))))</f>
        <v>99.999424465308337</v>
      </c>
      <c r="E486" t="e">
        <f>MIN(100, MAX(0, (100*(INDEX(出力表!D:D,2))/(EXP(INDEX(係数表!B:B,2) + $C486) + (INDEX(出力表!D:D,2)))) + (乱数表!$N486*(Settings!B12/(((INDEX(出力表!D:D,2))+1)^INDEX(係数表!E:E,2)*INDEX(係数表!F:F,2))))))</f>
        <v>#VALUE!</v>
      </c>
      <c r="F486" t="e">
        <f>MIN(100, MAX(0, (INDEX(出力表!D:D,2))*D486/MAX(E486, Settings!B3)))</f>
        <v>#VALUE!</v>
      </c>
      <c r="G486">
        <f>MIN(100, MAX(0, 100*BETAINV(乱数表!$C486, MAX(0.00000001, (1/(1+EXP(-(INDEX(係数表!G:G,3) + $B486))))*(EXP(INDEX(係数表!H:H,3) + INDEX(係数表!I:I,3)*LN(INDEX(出力表!C:C,3)+1)))), MAX(0.00000001, (1-(1/(1+EXP(-(INDEX(係数表!G:G,3) + $B486)))))*(EXP(INDEX(係数表!H:H,3) + INDEX(係数表!I:I,3)*LN(INDEX(出力表!C:C,3)+1)))))))</f>
        <v>99.999952844243595</v>
      </c>
      <c r="H486" t="e">
        <f>MIN(100, MAX(0, (100*(INDEX(出力表!D:D,3))/(EXP(INDEX(係数表!B:B,3) + $C486) + (INDEX(出力表!D:D,3)))) + (乱数表!$O486*(Settings!B12/(((INDEX(出力表!D:D,3))+1)^INDEX(係数表!E:E,3)*INDEX(係数表!F:F,3))))))</f>
        <v>#VALUE!</v>
      </c>
      <c r="I486" t="e">
        <f>MIN(100, MAX(0, (INDEX(出力表!D:D,3))*G486/MAX(H486, Settings!B3)))</f>
        <v>#VALUE!</v>
      </c>
      <c r="J486">
        <f>MIN(100, MAX(0, 100*BETAINV(乱数表!$D486, MAX(0.00000001, (1/(1+EXP(-(INDEX(係数表!G:G,4) + $B486))))*(EXP(INDEX(係数表!H:H,4) + INDEX(係数表!I:I,4)*LN(INDEX(出力表!C:C,4)+1)))), MAX(0.00000001, (1-(1/(1+EXP(-(INDEX(係数表!G:G,4) + $B486)))))*(EXP(INDEX(係数表!H:H,4) + INDEX(係数表!I:I,4)*LN(INDEX(出力表!C:C,4)+1)))))))</f>
        <v>99.985511482062719</v>
      </c>
      <c r="K486" t="e">
        <f>MIN(100, MAX(0, (100*(INDEX(出力表!D:D,4))/(EXP(INDEX(係数表!B:B,4) + $C486) + (INDEX(出力表!D:D,4)))) + (乱数表!$P486*(Settings!B12/(((INDEX(出力表!D:D,4))+1)^INDEX(係数表!E:E,4)*INDEX(係数表!F:F,4))))))</f>
        <v>#VALUE!</v>
      </c>
      <c r="L486" t="e">
        <f>MIN(100, MAX(0, (INDEX(出力表!D:D,4))*J486/MAX(K486, Settings!B3)))</f>
        <v>#VALUE!</v>
      </c>
      <c r="M486">
        <f>MIN(100, MAX(0, 100*BETAINV(乱数表!$E486, MAX(0.00000001, (1/(1+EXP(-(INDEX(係数表!G:G,5) + $B486))))*(EXP(INDEX(係数表!H:H,5) + INDEX(係数表!I:I,5)*LN(INDEX(出力表!C:C,5)+1)))), MAX(0.00000001, (1-(1/(1+EXP(-(INDEX(係数表!G:G,5) + $B486)))))*(EXP(INDEX(係数表!H:H,5) + INDEX(係数表!I:I,5)*LN(INDEX(出力表!C:C,5)+1)))))))</f>
        <v>96.476699316463268</v>
      </c>
      <c r="N486" t="e">
        <f>MIN(100, MAX(0, (100*(INDEX(出力表!D:D,5))/(EXP(INDEX(係数表!B:B,5) + $C486) + (INDEX(出力表!D:D,5)))) + (乱数表!$Q486*(Settings!B12/(((INDEX(出力表!D:D,5))+1)^INDEX(係数表!E:E,5)*INDEX(係数表!F:F,5))))))</f>
        <v>#VALUE!</v>
      </c>
      <c r="O486" t="e">
        <f>MIN(100, MAX(0, (INDEX(出力表!D:D,5))*M486/MAX(N486, Settings!B3)))</f>
        <v>#VALUE!</v>
      </c>
      <c r="P486">
        <f>MIN(100, MAX(0, 100*BETAINV(乱数表!$F486, MAX(0.00000001, (1/(1+EXP(-(INDEX(係数表!G:G,6) + $B486))))*(EXP(INDEX(係数表!H:H,6) + INDEX(係数表!I:I,6)*LN(INDEX(出力表!C:C,6)+1)))), MAX(0.00000001, (1-(1/(1+EXP(-(INDEX(係数表!G:G,6) + $B486)))))*(EXP(INDEX(係数表!H:H,6) + INDEX(係数表!I:I,6)*LN(INDEX(出力表!C:C,6)+1)))))))</f>
        <v>98.353775762224188</v>
      </c>
      <c r="Q486" t="e">
        <f>MIN(100, MAX(0, (100*(INDEX(出力表!D:D,6))/(EXP(INDEX(係数表!B:B,6) + $C486) + (INDEX(出力表!D:D,6)))) + (乱数表!$R486*(Settings!B12/(((INDEX(出力表!D:D,6))+1)^INDEX(係数表!E:E,6)*INDEX(係数表!F:F,6))))))</f>
        <v>#VALUE!</v>
      </c>
      <c r="R486" t="e">
        <f>MIN(100, MAX(0, (INDEX(出力表!D:D,6))*P486/MAX(Q486, Settings!B3)))</f>
        <v>#VALUE!</v>
      </c>
      <c r="S486">
        <f>MIN(100, MAX(0, 100*BETAINV(乱数表!$G486, MAX(0.00000001, (1/(1+EXP(-(INDEX(係数表!G:G,7) + $B486))))*(EXP(INDEX(係数表!H:H,7) + INDEX(係数表!I:I,7)*LN(INDEX(出力表!C:C,7)+1)))), MAX(0.00000001, (1-(1/(1+EXP(-(INDEX(係数表!G:G,7) + $B486)))))*(EXP(INDEX(係数表!H:H,7) + INDEX(係数表!I:I,7)*LN(INDEX(出力表!C:C,7)+1)))))))</f>
        <v>95.789108773826513</v>
      </c>
      <c r="T486" t="e">
        <f>MIN(100, MAX(0, (100*(INDEX(出力表!D:D,7))/(EXP(INDEX(係数表!B:B,7) + $C486) + (INDEX(出力表!D:D,7)))) + (乱数表!$S486*(Settings!B12/(((INDEX(出力表!D:D,7))+1)^INDEX(係数表!E:E,7)*INDEX(係数表!F:F,7))))))</f>
        <v>#VALUE!</v>
      </c>
      <c r="U486" t="e">
        <f>MIN(100, MAX(0, (INDEX(出力表!D:D,7))*S486/MAX(T486, Settings!B3)))</f>
        <v>#VALUE!</v>
      </c>
      <c r="V486">
        <f>MIN(100, MAX(0, 100*BETAINV(乱数表!$H486, MAX(0.00000001, (1/(1+EXP(-(INDEX(係数表!G:G,8) + $B486))))*(EXP(INDEX(係数表!H:H,8) + INDEX(係数表!I:I,8)*LN(INDEX(出力表!C:C,8)+1)))), MAX(0.00000001, (1-(1/(1+EXP(-(INDEX(係数表!G:G,8) + $B486)))))*(EXP(INDEX(係数表!H:H,8) + INDEX(係数表!I:I,8)*LN(INDEX(出力表!C:C,8)+1)))))))</f>
        <v>98.413975752663717</v>
      </c>
      <c r="W486" t="e">
        <f>MIN(100, MAX(0, (100*(INDEX(出力表!D:D,8))/(EXP(INDEX(係数表!B:B,8) + $C486) + (INDEX(出力表!D:D,8)))) + (乱数表!$T486*(Settings!B12/(((INDEX(出力表!D:D,8))+1)^INDEX(係数表!E:E,8)*INDEX(係数表!F:F,8))))))</f>
        <v>#VALUE!</v>
      </c>
      <c r="X486" t="e">
        <f>MIN(100, MAX(0, (INDEX(出力表!D:D,8))*V486/MAX(W486, Settings!B3)))</f>
        <v>#VALUE!</v>
      </c>
      <c r="Y486">
        <f>MIN(100, MAX(0, 100*BETAINV(乱数表!$I486, MAX(0.00000001, (1/(1+EXP(-(INDEX(係数表!G:G,9) + $B486))))*(EXP(INDEX(係数表!H:H,9) + INDEX(係数表!I:I,9)*LN(INDEX(出力表!C:C,9)+1)))), MAX(0.00000001, (1-(1/(1+EXP(-(INDEX(係数表!G:G,9) + $B486)))))*(EXP(INDEX(係数表!H:H,9) + INDEX(係数表!I:I,9)*LN(INDEX(出力表!C:C,9)+1)))))))</f>
        <v>81.946682574661452</v>
      </c>
      <c r="Z486" t="e">
        <f>MIN(100, MAX(0, (100*(INDEX(出力表!D:D,9))/(EXP(INDEX(係数表!B:B,9) + $C486) + (INDEX(出力表!D:D,9)))) + (乱数表!$U486*(Settings!B12/(((INDEX(出力表!D:D,9))+1)^INDEX(係数表!E:E,9)*INDEX(係数表!F:F,9))))))</f>
        <v>#VALUE!</v>
      </c>
      <c r="AA486" t="e">
        <f>MIN(100, MAX(0, (INDEX(出力表!D:D,9))*Y486/MAX(Z486, Settings!B3)))</f>
        <v>#VALUE!</v>
      </c>
      <c r="AB486">
        <f>MIN(100, MAX(0, 100*BETAINV(乱数表!$J486, MAX(0.00000001, (1/(1+EXP(-(INDEX(係数表!G:G,10) + $B486))))*(EXP(INDEX(係数表!H:H,10) + INDEX(係数表!I:I,10)*LN(INDEX(出力表!C:C,10)+1)))), MAX(0.00000001, (1-(1/(1+EXP(-(INDEX(係数表!G:G,10) + $B486)))))*(EXP(INDEX(係数表!H:H,10) + INDEX(係数表!I:I,10)*LN(INDEX(出力表!C:C,10)+1)))))))</f>
        <v>99.363164991963259</v>
      </c>
      <c r="AC486" t="e">
        <f>MIN(100, MAX(0, (100*(INDEX(出力表!D:D,10))/(EXP(INDEX(係数表!B:B,10) + $C486) + (INDEX(出力表!D:D,10)))) + (乱数表!$V486*(Settings!B12/(((INDEX(出力表!D:D,10))+1)^INDEX(係数表!E:E,10)*INDEX(係数表!F:F,10))))))</f>
        <v>#VALUE!</v>
      </c>
      <c r="AD486" t="e">
        <f>MIN(100, MAX(0, (INDEX(出力表!D:D,10))*AB486/MAX(AC486, Settings!B3)))</f>
        <v>#VALUE!</v>
      </c>
      <c r="AE486">
        <f>MIN(100, MAX(0, 100*BETAINV(乱数表!$K486, MAX(0.00000001, (1/(1+EXP(-(INDEX(係数表!G:G,11) + $B486))))*(EXP(INDEX(係数表!H:H,11) + INDEX(係数表!I:I,11)*LN(INDEX(出力表!C:C,11)+1)))), MAX(0.00000001, (1-(1/(1+EXP(-(INDEX(係数表!G:G,11) + $B486)))))*(EXP(INDEX(係数表!H:H,11) + INDEX(係数表!I:I,11)*LN(INDEX(出力表!C:C,11)+1)))))))</f>
        <v>86.657512971075803</v>
      </c>
      <c r="AF486" t="e">
        <f>MIN(100, MAX(0, (100*(INDEX(出力表!D:D,11))/(EXP(INDEX(係数表!B:B,11) + $C486) + (INDEX(出力表!D:D,11)))) + (乱数表!$W486*(Settings!B12/(((INDEX(出力表!D:D,11))+1)^INDEX(係数表!E:E,11)*INDEX(係数表!F:F,11))))))</f>
        <v>#VALUE!</v>
      </c>
      <c r="AG486" t="e">
        <f>MIN(100, MAX(0, (INDEX(出力表!D:D,11))*AE486/MAX(AF486, Settings!B3)))</f>
        <v>#VALUE!</v>
      </c>
      <c r="AH486">
        <f>MIN(100, MAX(0, 100*BETAINV(乱数表!$L486, MAX(0.00000001, (1/(1+EXP(-(INDEX(係数表!G:G,12) + $B486))))*(EXP(INDEX(係数表!H:H,12) + INDEX(係数表!I:I,12)*LN(INDEX(出力表!C:C,12)+1)))), MAX(0.00000001, (1-(1/(1+EXP(-(INDEX(係数表!G:G,12) + $B486)))))*(EXP(INDEX(係数表!H:H,12) + INDEX(係数表!I:I,12)*LN(INDEX(出力表!C:C,12)+1)))))))</f>
        <v>98.471715023700952</v>
      </c>
      <c r="AI486" t="e">
        <f>MIN(100, MAX(0, (100*(INDEX(出力表!D:D,12))/(EXP(INDEX(係数表!B:B,12) + $C486) + (INDEX(出力表!D:D,12)))) + (乱数表!$X486*(Settings!B12/(((INDEX(出力表!D:D,12))+1)^INDEX(係数表!E:E,12)*INDEX(係数表!F:F,12))))))</f>
        <v>#VALUE!</v>
      </c>
      <c r="AJ486" t="e">
        <f>MIN(100, MAX(0, (INDEX(出力表!D:D,12))*AH486/MAX(AI486, Settings!B3)))</f>
        <v>#VALUE!</v>
      </c>
      <c r="AK486">
        <f>MIN(100, MAX(0, 100*BETAINV(乱数表!$M486, MAX(0.00000001, (1/(1+EXP(-(INDEX(係数表!G:G,13) + $B486))))*(EXP(INDEX(係数表!H:H,13) + INDEX(係数表!I:I,13)*LN(INDEX(出力表!C:C,13)+1)))), MAX(0.00000001, (1-(1/(1+EXP(-(INDEX(係数表!G:G,13) + $B486)))))*(EXP(INDEX(係数表!H:H,13) + INDEX(係数表!I:I,13)*LN(INDEX(出力表!C:C,13)+1)))))))</f>
        <v>99.371781721336518</v>
      </c>
      <c r="AL486" t="e">
        <f>MIN(100, MAX(0, (100*(INDEX(出力表!D:D,13))/(EXP(INDEX(係数表!B:B,13) + $C486) + (INDEX(出力表!D:D,13)))) + (乱数表!$Y486*(Settings!B12/(((INDEX(出力表!D:D,13))+1)^INDEX(係数表!E:E,13)*INDEX(係数表!F:F,13))))))</f>
        <v>#VALUE!</v>
      </c>
      <c r="AM486" t="e">
        <f>MIN(100, MAX(0, (INDEX(出力表!D:D,13))*AK486/MAX(AL486, Settings!B3)))</f>
        <v>#VALUE!</v>
      </c>
      <c r="AN486">
        <f>IF(ISNUMBER(F486), INDEX(出力表!B:B,2)*F486, 0)+IF(ISNUMBER(I486), INDEX(出力表!B:B,3)*I486, 0)+IF(ISNUMBER(L486), INDEX(出力表!B:B,4)*L486, 0)+IF(ISNUMBER(O486), INDEX(出力表!B:B,5)*O486, 0)+IF(ISNUMBER(R486), INDEX(出力表!B:B,6)*R486, 0)+IF(ISNUMBER(U486), INDEX(出力表!B:B,7)*U486, 0)+IF(ISNUMBER(X486), INDEX(出力表!B:B,8)*X486, 0)+IF(ISNUMBER(AA486), INDEX(出力表!B:B,9)*AA486, 0)+IF(ISNUMBER(AD486), INDEX(出力表!B:B,10)*AD486, 0)+IF(ISNUMBER(AG486), INDEX(出力表!B:B,11)*AG486, 0)+IF(ISNUMBER(AJ486), INDEX(出力表!B:B,12)*AJ486, 0)+IF(ISNUMBER(AM486), INDEX(出力表!B:B,13)*AM486, 0)</f>
        <v>0</v>
      </c>
      <c r="AO486">
        <f>IF(ISNUMBER(F486), INDEX(出力表!B:B,2), 0)+IF(ISNUMBER(I486), INDEX(出力表!B:B,3), 0)+IF(ISNUMBER(L486), INDEX(出力表!B:B,4), 0)+IF(ISNUMBER(O486), INDEX(出力表!B:B,5), 0)+IF(ISNUMBER(R486), INDEX(出力表!B:B,6), 0)+IF(ISNUMBER(U486), INDEX(出力表!B:B,7), 0)+IF(ISNUMBER(X486), INDEX(出力表!B:B,8), 0)+IF(ISNUMBER(AA486), INDEX(出力表!B:B,9), 0)+IF(ISNUMBER(AD486), INDEX(出力表!B:B,10), 0)+IF(ISNUMBER(AG486), INDEX(出力表!B:B,11), 0)+IF(ISNUMBER(AJ486), INDEX(出力表!B:B,12), 0)+IF(ISNUMBER(AM486), INDEX(出力表!B:B,13), 0)</f>
        <v>0</v>
      </c>
      <c r="AP486" t="str">
        <f t="shared" si="7"/>
        <v/>
      </c>
    </row>
    <row r="487" spans="1:42" x14ac:dyDescent="0.2">
      <c r="A487">
        <v>486</v>
      </c>
      <c r="B487">
        <f>IF(UPPER(Settings!B4)="TRUE", 乱数表!$Z487*Settings!B10, 0)</f>
        <v>-0.56324968307532641</v>
      </c>
      <c r="C487">
        <f>IF(UPPER(Settings!B4)="TRUE", 乱数表!$AA487*Settings!B11, 0)</f>
        <v>-1.9635073410363399E-2</v>
      </c>
      <c r="D487">
        <f>MIN(100, MAX(0, 100*BETAINV(乱数表!$B487, MAX(0.00000001, (1/(1+EXP(-(INDEX(係数表!G:G,2) + $B487))))*(EXP(INDEX(係数表!H:H,2) + INDEX(係数表!I:I,2)*LN(INDEX(出力表!C:C,2)+1)))), MAX(0.00000001, (1-(1/(1+EXP(-(INDEX(係数表!G:G,2) + $B487)))))*(EXP(INDEX(係数表!H:H,2) + INDEX(係数表!I:I,2)*LN(INDEX(出力表!C:C,2)+1)))))))</f>
        <v>63.935786969084582</v>
      </c>
      <c r="E487" t="e">
        <f>MIN(100, MAX(0, (100*(INDEX(出力表!D:D,2))/(EXP(INDEX(係数表!B:B,2) + $C487) + (INDEX(出力表!D:D,2)))) + (乱数表!$N487*(Settings!B12/(((INDEX(出力表!D:D,2))+1)^INDEX(係数表!E:E,2)*INDEX(係数表!F:F,2))))))</f>
        <v>#VALUE!</v>
      </c>
      <c r="F487" t="e">
        <f>MIN(100, MAX(0, (INDEX(出力表!D:D,2))*D487/MAX(E487, Settings!B3)))</f>
        <v>#VALUE!</v>
      </c>
      <c r="G487">
        <f>MIN(100, MAX(0, 100*BETAINV(乱数表!$C487, MAX(0.00000001, (1/(1+EXP(-(INDEX(係数表!G:G,3) + $B487))))*(EXP(INDEX(係数表!H:H,3) + INDEX(係数表!I:I,3)*LN(INDEX(出力表!C:C,3)+1)))), MAX(0.00000001, (1-(1/(1+EXP(-(INDEX(係数表!G:G,3) + $B487)))))*(EXP(INDEX(係数表!H:H,3) + INDEX(係数表!I:I,3)*LN(INDEX(出力表!C:C,3)+1)))))))</f>
        <v>43.565078345708017</v>
      </c>
      <c r="H487" t="e">
        <f>MIN(100, MAX(0, (100*(INDEX(出力表!D:D,3))/(EXP(INDEX(係数表!B:B,3) + $C487) + (INDEX(出力表!D:D,3)))) + (乱数表!$O487*(Settings!B12/(((INDEX(出力表!D:D,3))+1)^INDEX(係数表!E:E,3)*INDEX(係数表!F:F,3))))))</f>
        <v>#VALUE!</v>
      </c>
      <c r="I487" t="e">
        <f>MIN(100, MAX(0, (INDEX(出力表!D:D,3))*G487/MAX(H487, Settings!B3)))</f>
        <v>#VALUE!</v>
      </c>
      <c r="J487">
        <f>MIN(100, MAX(0, 100*BETAINV(乱数表!$D487, MAX(0.00000001, (1/(1+EXP(-(INDEX(係数表!G:G,4) + $B487))))*(EXP(INDEX(係数表!H:H,4) + INDEX(係数表!I:I,4)*LN(INDEX(出力表!C:C,4)+1)))), MAX(0.00000001, (1-(1/(1+EXP(-(INDEX(係数表!G:G,4) + $B487)))))*(EXP(INDEX(係数表!H:H,4) + INDEX(係数表!I:I,4)*LN(INDEX(出力表!C:C,4)+1)))))))</f>
        <v>60.241846455334915</v>
      </c>
      <c r="K487" t="e">
        <f>MIN(100, MAX(0, (100*(INDEX(出力表!D:D,4))/(EXP(INDEX(係数表!B:B,4) + $C487) + (INDEX(出力表!D:D,4)))) + (乱数表!$P487*(Settings!B12/(((INDEX(出力表!D:D,4))+1)^INDEX(係数表!E:E,4)*INDEX(係数表!F:F,4))))))</f>
        <v>#VALUE!</v>
      </c>
      <c r="L487" t="e">
        <f>MIN(100, MAX(0, (INDEX(出力表!D:D,4))*J487/MAX(K487, Settings!B3)))</f>
        <v>#VALUE!</v>
      </c>
      <c r="M487">
        <f>MIN(100, MAX(0, 100*BETAINV(乱数表!$E487, MAX(0.00000001, (1/(1+EXP(-(INDEX(係数表!G:G,5) + $B487))))*(EXP(INDEX(係数表!H:H,5) + INDEX(係数表!I:I,5)*LN(INDEX(出力表!C:C,5)+1)))), MAX(0.00000001, (1-(1/(1+EXP(-(INDEX(係数表!G:G,5) + $B487)))))*(EXP(INDEX(係数表!H:H,5) + INDEX(係数表!I:I,5)*LN(INDEX(出力表!C:C,5)+1)))))))</f>
        <v>73.116537334077208</v>
      </c>
      <c r="N487" t="e">
        <f>MIN(100, MAX(0, (100*(INDEX(出力表!D:D,5))/(EXP(INDEX(係数表!B:B,5) + $C487) + (INDEX(出力表!D:D,5)))) + (乱数表!$Q487*(Settings!B12/(((INDEX(出力表!D:D,5))+1)^INDEX(係数表!E:E,5)*INDEX(係数表!F:F,5))))))</f>
        <v>#VALUE!</v>
      </c>
      <c r="O487" t="e">
        <f>MIN(100, MAX(0, (INDEX(出力表!D:D,5))*M487/MAX(N487, Settings!B3)))</f>
        <v>#VALUE!</v>
      </c>
      <c r="P487">
        <f>MIN(100, MAX(0, 100*BETAINV(乱数表!$F487, MAX(0.00000001, (1/(1+EXP(-(INDEX(係数表!G:G,6) + $B487))))*(EXP(INDEX(係数表!H:H,6) + INDEX(係数表!I:I,6)*LN(INDEX(出力表!C:C,6)+1)))), MAX(0.00000001, (1-(1/(1+EXP(-(INDEX(係数表!G:G,6) + $B487)))))*(EXP(INDEX(係数表!H:H,6) + INDEX(係数表!I:I,6)*LN(INDEX(出力表!C:C,6)+1)))))))</f>
        <v>70.554838862977618</v>
      </c>
      <c r="Q487" t="e">
        <f>MIN(100, MAX(0, (100*(INDEX(出力表!D:D,6))/(EXP(INDEX(係数表!B:B,6) + $C487) + (INDEX(出力表!D:D,6)))) + (乱数表!$R487*(Settings!B12/(((INDEX(出力表!D:D,6))+1)^INDEX(係数表!E:E,6)*INDEX(係数表!F:F,6))))))</f>
        <v>#VALUE!</v>
      </c>
      <c r="R487" t="e">
        <f>MIN(100, MAX(0, (INDEX(出力表!D:D,6))*P487/MAX(Q487, Settings!B3)))</f>
        <v>#VALUE!</v>
      </c>
      <c r="S487">
        <f>MIN(100, MAX(0, 100*BETAINV(乱数表!$G487, MAX(0.00000001, (1/(1+EXP(-(INDEX(係数表!G:G,7) + $B487))))*(EXP(INDEX(係数表!H:H,7) + INDEX(係数表!I:I,7)*LN(INDEX(出力表!C:C,7)+1)))), MAX(0.00000001, (1-(1/(1+EXP(-(INDEX(係数表!G:G,7) + $B487)))))*(EXP(INDEX(係数表!H:H,7) + INDEX(係数表!I:I,7)*LN(INDEX(出力表!C:C,7)+1)))))))</f>
        <v>83.134592319043222</v>
      </c>
      <c r="T487" t="e">
        <f>MIN(100, MAX(0, (100*(INDEX(出力表!D:D,7))/(EXP(INDEX(係数表!B:B,7) + $C487) + (INDEX(出力表!D:D,7)))) + (乱数表!$S487*(Settings!B12/(((INDEX(出力表!D:D,7))+1)^INDEX(係数表!E:E,7)*INDEX(係数表!F:F,7))))))</f>
        <v>#VALUE!</v>
      </c>
      <c r="U487" t="e">
        <f>MIN(100, MAX(0, (INDEX(出力表!D:D,7))*S487/MAX(T487, Settings!B3)))</f>
        <v>#VALUE!</v>
      </c>
      <c r="V487">
        <f>MIN(100, MAX(0, 100*BETAINV(乱数表!$H487, MAX(0.00000001, (1/(1+EXP(-(INDEX(係数表!G:G,8) + $B487))))*(EXP(INDEX(係数表!H:H,8) + INDEX(係数表!I:I,8)*LN(INDEX(出力表!C:C,8)+1)))), MAX(0.00000001, (1-(1/(1+EXP(-(INDEX(係数表!G:G,8) + $B487)))))*(EXP(INDEX(係数表!H:H,8) + INDEX(係数表!I:I,8)*LN(INDEX(出力表!C:C,8)+1)))))))</f>
        <v>99.30987083811992</v>
      </c>
      <c r="W487" t="e">
        <f>MIN(100, MAX(0, (100*(INDEX(出力表!D:D,8))/(EXP(INDEX(係数表!B:B,8) + $C487) + (INDEX(出力表!D:D,8)))) + (乱数表!$T487*(Settings!B12/(((INDEX(出力表!D:D,8))+1)^INDEX(係数表!E:E,8)*INDEX(係数表!F:F,8))))))</f>
        <v>#VALUE!</v>
      </c>
      <c r="X487" t="e">
        <f>MIN(100, MAX(0, (INDEX(出力表!D:D,8))*V487/MAX(W487, Settings!B3)))</f>
        <v>#VALUE!</v>
      </c>
      <c r="Y487">
        <f>MIN(100, MAX(0, 100*BETAINV(乱数表!$I487, MAX(0.00000001, (1/(1+EXP(-(INDEX(係数表!G:G,9) + $B487))))*(EXP(INDEX(係数表!H:H,9) + INDEX(係数表!I:I,9)*LN(INDEX(出力表!C:C,9)+1)))), MAX(0.00000001, (1-(1/(1+EXP(-(INDEX(係数表!G:G,9) + $B487)))))*(EXP(INDEX(係数表!H:H,9) + INDEX(係数表!I:I,9)*LN(INDEX(出力表!C:C,9)+1)))))))</f>
        <v>94.337291454557132</v>
      </c>
      <c r="Z487" t="e">
        <f>MIN(100, MAX(0, (100*(INDEX(出力表!D:D,9))/(EXP(INDEX(係数表!B:B,9) + $C487) + (INDEX(出力表!D:D,9)))) + (乱数表!$U487*(Settings!B12/(((INDEX(出力表!D:D,9))+1)^INDEX(係数表!E:E,9)*INDEX(係数表!F:F,9))))))</f>
        <v>#VALUE!</v>
      </c>
      <c r="AA487" t="e">
        <f>MIN(100, MAX(0, (INDEX(出力表!D:D,9))*Y487/MAX(Z487, Settings!B3)))</f>
        <v>#VALUE!</v>
      </c>
      <c r="AB487">
        <f>MIN(100, MAX(0, 100*BETAINV(乱数表!$J487, MAX(0.00000001, (1/(1+EXP(-(INDEX(係数表!G:G,10) + $B487))))*(EXP(INDEX(係数表!H:H,10) + INDEX(係数表!I:I,10)*LN(INDEX(出力表!C:C,10)+1)))), MAX(0.00000001, (1-(1/(1+EXP(-(INDEX(係数表!G:G,10) + $B487)))))*(EXP(INDEX(係数表!H:H,10) + INDEX(係数表!I:I,10)*LN(INDEX(出力表!C:C,10)+1)))))))</f>
        <v>79.755028332141393</v>
      </c>
      <c r="AC487" t="e">
        <f>MIN(100, MAX(0, (100*(INDEX(出力表!D:D,10))/(EXP(INDEX(係数表!B:B,10) + $C487) + (INDEX(出力表!D:D,10)))) + (乱数表!$V487*(Settings!B12/(((INDEX(出力表!D:D,10))+1)^INDEX(係数表!E:E,10)*INDEX(係数表!F:F,10))))))</f>
        <v>#VALUE!</v>
      </c>
      <c r="AD487" t="e">
        <f>MIN(100, MAX(0, (INDEX(出力表!D:D,10))*AB487/MAX(AC487, Settings!B3)))</f>
        <v>#VALUE!</v>
      </c>
      <c r="AE487">
        <f>MIN(100, MAX(0, 100*BETAINV(乱数表!$K487, MAX(0.00000001, (1/(1+EXP(-(INDEX(係数表!G:G,11) + $B487))))*(EXP(INDEX(係数表!H:H,11) + INDEX(係数表!I:I,11)*LN(INDEX(出力表!C:C,11)+1)))), MAX(0.00000001, (1-(1/(1+EXP(-(INDEX(係数表!G:G,11) + $B487)))))*(EXP(INDEX(係数表!H:H,11) + INDEX(係数表!I:I,11)*LN(INDEX(出力表!C:C,11)+1)))))))</f>
        <v>88.536824988505543</v>
      </c>
      <c r="AF487" t="e">
        <f>MIN(100, MAX(0, (100*(INDEX(出力表!D:D,11))/(EXP(INDEX(係数表!B:B,11) + $C487) + (INDEX(出力表!D:D,11)))) + (乱数表!$W487*(Settings!B12/(((INDEX(出力表!D:D,11))+1)^INDEX(係数表!E:E,11)*INDEX(係数表!F:F,11))))))</f>
        <v>#VALUE!</v>
      </c>
      <c r="AG487" t="e">
        <f>MIN(100, MAX(0, (INDEX(出力表!D:D,11))*AE487/MAX(AF487, Settings!B3)))</f>
        <v>#VALUE!</v>
      </c>
      <c r="AH487">
        <f>MIN(100, MAX(0, 100*BETAINV(乱数表!$L487, MAX(0.00000001, (1/(1+EXP(-(INDEX(係数表!G:G,12) + $B487))))*(EXP(INDEX(係数表!H:H,12) + INDEX(係数表!I:I,12)*LN(INDEX(出力表!C:C,12)+1)))), MAX(0.00000001, (1-(1/(1+EXP(-(INDEX(係数表!G:G,12) + $B487)))))*(EXP(INDEX(係数表!H:H,12) + INDEX(係数表!I:I,12)*LN(INDEX(出力表!C:C,12)+1)))))))</f>
        <v>84.30508693718815</v>
      </c>
      <c r="AI487" t="e">
        <f>MIN(100, MAX(0, (100*(INDEX(出力表!D:D,12))/(EXP(INDEX(係数表!B:B,12) + $C487) + (INDEX(出力表!D:D,12)))) + (乱数表!$X487*(Settings!B12/(((INDEX(出力表!D:D,12))+1)^INDEX(係数表!E:E,12)*INDEX(係数表!F:F,12))))))</f>
        <v>#VALUE!</v>
      </c>
      <c r="AJ487" t="e">
        <f>MIN(100, MAX(0, (INDEX(出力表!D:D,12))*AH487/MAX(AI487, Settings!B3)))</f>
        <v>#VALUE!</v>
      </c>
      <c r="AK487">
        <f>MIN(100, MAX(0, 100*BETAINV(乱数表!$M487, MAX(0.00000001, (1/(1+EXP(-(INDEX(係数表!G:G,13) + $B487))))*(EXP(INDEX(係数表!H:H,13) + INDEX(係数表!I:I,13)*LN(INDEX(出力表!C:C,13)+1)))), MAX(0.00000001, (1-(1/(1+EXP(-(INDEX(係数表!G:G,13) + $B487)))))*(EXP(INDEX(係数表!H:H,13) + INDEX(係数表!I:I,13)*LN(INDEX(出力表!C:C,13)+1)))))))</f>
        <v>67.036540333745052</v>
      </c>
      <c r="AL487" t="e">
        <f>MIN(100, MAX(0, (100*(INDEX(出力表!D:D,13))/(EXP(INDEX(係数表!B:B,13) + $C487) + (INDEX(出力表!D:D,13)))) + (乱数表!$Y487*(Settings!B12/(((INDEX(出力表!D:D,13))+1)^INDEX(係数表!E:E,13)*INDEX(係数表!F:F,13))))))</f>
        <v>#VALUE!</v>
      </c>
      <c r="AM487" t="e">
        <f>MIN(100, MAX(0, (INDEX(出力表!D:D,13))*AK487/MAX(AL487, Settings!B3)))</f>
        <v>#VALUE!</v>
      </c>
      <c r="AN487">
        <f>IF(ISNUMBER(F487), INDEX(出力表!B:B,2)*F487, 0)+IF(ISNUMBER(I487), INDEX(出力表!B:B,3)*I487, 0)+IF(ISNUMBER(L487), INDEX(出力表!B:B,4)*L487, 0)+IF(ISNUMBER(O487), INDEX(出力表!B:B,5)*O487, 0)+IF(ISNUMBER(R487), INDEX(出力表!B:B,6)*R487, 0)+IF(ISNUMBER(U487), INDEX(出力表!B:B,7)*U487, 0)+IF(ISNUMBER(X487), INDEX(出力表!B:B,8)*X487, 0)+IF(ISNUMBER(AA487), INDEX(出力表!B:B,9)*AA487, 0)+IF(ISNUMBER(AD487), INDEX(出力表!B:B,10)*AD487, 0)+IF(ISNUMBER(AG487), INDEX(出力表!B:B,11)*AG487, 0)+IF(ISNUMBER(AJ487), INDEX(出力表!B:B,12)*AJ487, 0)+IF(ISNUMBER(AM487), INDEX(出力表!B:B,13)*AM487, 0)</f>
        <v>0</v>
      </c>
      <c r="AO487">
        <f>IF(ISNUMBER(F487), INDEX(出力表!B:B,2), 0)+IF(ISNUMBER(I487), INDEX(出力表!B:B,3), 0)+IF(ISNUMBER(L487), INDEX(出力表!B:B,4), 0)+IF(ISNUMBER(O487), INDEX(出力表!B:B,5), 0)+IF(ISNUMBER(R487), INDEX(出力表!B:B,6), 0)+IF(ISNUMBER(U487), INDEX(出力表!B:B,7), 0)+IF(ISNUMBER(X487), INDEX(出力表!B:B,8), 0)+IF(ISNUMBER(AA487), INDEX(出力表!B:B,9), 0)+IF(ISNUMBER(AD487), INDEX(出力表!B:B,10), 0)+IF(ISNUMBER(AG487), INDEX(出力表!B:B,11), 0)+IF(ISNUMBER(AJ487), INDEX(出力表!B:B,12), 0)+IF(ISNUMBER(AM487), INDEX(出力表!B:B,13), 0)</f>
        <v>0</v>
      </c>
      <c r="AP487" t="str">
        <f t="shared" si="7"/>
        <v/>
      </c>
    </row>
    <row r="488" spans="1:42" x14ac:dyDescent="0.2">
      <c r="A488">
        <v>487</v>
      </c>
      <c r="B488">
        <f>IF(UPPER(Settings!B4)="TRUE", 乱数表!$Z488*Settings!B10, 0)</f>
        <v>-0.30006368507006737</v>
      </c>
      <c r="C488">
        <f>IF(UPPER(Settings!B4)="TRUE", 乱数表!$AA488*Settings!B11, 0)</f>
        <v>0.22160365482364</v>
      </c>
      <c r="D488">
        <f>MIN(100, MAX(0, 100*BETAINV(乱数表!$B488, MAX(0.00000001, (1/(1+EXP(-(INDEX(係数表!G:G,2) + $B488))))*(EXP(INDEX(係数表!H:H,2) + INDEX(係数表!I:I,2)*LN(INDEX(出力表!C:C,2)+1)))), MAX(0.00000001, (1-(1/(1+EXP(-(INDEX(係数表!G:G,2) + $B488)))))*(EXP(INDEX(係数表!H:H,2) + INDEX(係数表!I:I,2)*LN(INDEX(出力表!C:C,2)+1)))))))</f>
        <v>70.893818168287311</v>
      </c>
      <c r="E488" t="e">
        <f>MIN(100, MAX(0, (100*(INDEX(出力表!D:D,2))/(EXP(INDEX(係数表!B:B,2) + $C488) + (INDEX(出力表!D:D,2)))) + (乱数表!$N488*(Settings!B12/(((INDEX(出力表!D:D,2))+1)^INDEX(係数表!E:E,2)*INDEX(係数表!F:F,2))))))</f>
        <v>#VALUE!</v>
      </c>
      <c r="F488" t="e">
        <f>MIN(100, MAX(0, (INDEX(出力表!D:D,2))*D488/MAX(E488, Settings!B3)))</f>
        <v>#VALUE!</v>
      </c>
      <c r="G488">
        <f>MIN(100, MAX(0, 100*BETAINV(乱数表!$C488, MAX(0.00000001, (1/(1+EXP(-(INDEX(係数表!G:G,3) + $B488))))*(EXP(INDEX(係数表!H:H,3) + INDEX(係数表!I:I,3)*LN(INDEX(出力表!C:C,3)+1)))), MAX(0.00000001, (1-(1/(1+EXP(-(INDEX(係数表!G:G,3) + $B488)))))*(EXP(INDEX(係数表!H:H,3) + INDEX(係数表!I:I,3)*LN(INDEX(出力表!C:C,3)+1)))))))</f>
        <v>95.398628592041334</v>
      </c>
      <c r="H488" t="e">
        <f>MIN(100, MAX(0, (100*(INDEX(出力表!D:D,3))/(EXP(INDEX(係数表!B:B,3) + $C488) + (INDEX(出力表!D:D,3)))) + (乱数表!$O488*(Settings!B12/(((INDEX(出力表!D:D,3))+1)^INDEX(係数表!E:E,3)*INDEX(係数表!F:F,3))))))</f>
        <v>#VALUE!</v>
      </c>
      <c r="I488" t="e">
        <f>MIN(100, MAX(0, (INDEX(出力表!D:D,3))*G488/MAX(H488, Settings!B3)))</f>
        <v>#VALUE!</v>
      </c>
      <c r="J488">
        <f>MIN(100, MAX(0, 100*BETAINV(乱数表!$D488, MAX(0.00000001, (1/(1+EXP(-(INDEX(係数表!G:G,4) + $B488))))*(EXP(INDEX(係数表!H:H,4) + INDEX(係数表!I:I,4)*LN(INDEX(出力表!C:C,4)+1)))), MAX(0.00000001, (1-(1/(1+EXP(-(INDEX(係数表!G:G,4) + $B488)))))*(EXP(INDEX(係数表!H:H,4) + INDEX(係数表!I:I,4)*LN(INDEX(出力表!C:C,4)+1)))))))</f>
        <v>72.626600352469595</v>
      </c>
      <c r="K488" t="e">
        <f>MIN(100, MAX(0, (100*(INDEX(出力表!D:D,4))/(EXP(INDEX(係数表!B:B,4) + $C488) + (INDEX(出力表!D:D,4)))) + (乱数表!$P488*(Settings!B12/(((INDEX(出力表!D:D,4))+1)^INDEX(係数表!E:E,4)*INDEX(係数表!F:F,4))))))</f>
        <v>#VALUE!</v>
      </c>
      <c r="L488" t="e">
        <f>MIN(100, MAX(0, (INDEX(出力表!D:D,4))*J488/MAX(K488, Settings!B3)))</f>
        <v>#VALUE!</v>
      </c>
      <c r="M488">
        <f>MIN(100, MAX(0, 100*BETAINV(乱数表!$E488, MAX(0.00000001, (1/(1+EXP(-(INDEX(係数表!G:G,5) + $B488))))*(EXP(INDEX(係数表!H:H,5) + INDEX(係数表!I:I,5)*LN(INDEX(出力表!C:C,5)+1)))), MAX(0.00000001, (1-(1/(1+EXP(-(INDEX(係数表!G:G,5) + $B488)))))*(EXP(INDEX(係数表!H:H,5) + INDEX(係数表!I:I,5)*LN(INDEX(出力表!C:C,5)+1)))))))</f>
        <v>99.809689604367506</v>
      </c>
      <c r="N488" t="e">
        <f>MIN(100, MAX(0, (100*(INDEX(出力表!D:D,5))/(EXP(INDEX(係数表!B:B,5) + $C488) + (INDEX(出力表!D:D,5)))) + (乱数表!$Q488*(Settings!B12/(((INDEX(出力表!D:D,5))+1)^INDEX(係数表!E:E,5)*INDEX(係数表!F:F,5))))))</f>
        <v>#VALUE!</v>
      </c>
      <c r="O488" t="e">
        <f>MIN(100, MAX(0, (INDEX(出力表!D:D,5))*M488/MAX(N488, Settings!B3)))</f>
        <v>#VALUE!</v>
      </c>
      <c r="P488">
        <f>MIN(100, MAX(0, 100*BETAINV(乱数表!$F488, MAX(0.00000001, (1/(1+EXP(-(INDEX(係数表!G:G,6) + $B488))))*(EXP(INDEX(係数表!H:H,6) + INDEX(係数表!I:I,6)*LN(INDEX(出力表!C:C,6)+1)))), MAX(0.00000001, (1-(1/(1+EXP(-(INDEX(係数表!G:G,6) + $B488)))))*(EXP(INDEX(係数表!H:H,6) + INDEX(係数表!I:I,6)*LN(INDEX(出力表!C:C,6)+1)))))))</f>
        <v>82.796124148387733</v>
      </c>
      <c r="Q488" t="e">
        <f>MIN(100, MAX(0, (100*(INDEX(出力表!D:D,6))/(EXP(INDEX(係数表!B:B,6) + $C488) + (INDEX(出力表!D:D,6)))) + (乱数表!$R488*(Settings!B12/(((INDEX(出力表!D:D,6))+1)^INDEX(係数表!E:E,6)*INDEX(係数表!F:F,6))))))</f>
        <v>#VALUE!</v>
      </c>
      <c r="R488" t="e">
        <f>MIN(100, MAX(0, (INDEX(出力表!D:D,6))*P488/MAX(Q488, Settings!B3)))</f>
        <v>#VALUE!</v>
      </c>
      <c r="S488">
        <f>MIN(100, MAX(0, 100*BETAINV(乱数表!$G488, MAX(0.00000001, (1/(1+EXP(-(INDEX(係数表!G:G,7) + $B488))))*(EXP(INDEX(係数表!H:H,7) + INDEX(係数表!I:I,7)*LN(INDEX(出力表!C:C,7)+1)))), MAX(0.00000001, (1-(1/(1+EXP(-(INDEX(係数表!G:G,7) + $B488)))))*(EXP(INDEX(係数表!H:H,7) + INDEX(係数表!I:I,7)*LN(INDEX(出力表!C:C,7)+1)))))))</f>
        <v>98.898088308166393</v>
      </c>
      <c r="T488" t="e">
        <f>MIN(100, MAX(0, (100*(INDEX(出力表!D:D,7))/(EXP(INDEX(係数表!B:B,7) + $C488) + (INDEX(出力表!D:D,7)))) + (乱数表!$S488*(Settings!B12/(((INDEX(出力表!D:D,7))+1)^INDEX(係数表!E:E,7)*INDEX(係数表!F:F,7))))))</f>
        <v>#VALUE!</v>
      </c>
      <c r="U488" t="e">
        <f>MIN(100, MAX(0, (INDEX(出力表!D:D,7))*S488/MAX(T488, Settings!B3)))</f>
        <v>#VALUE!</v>
      </c>
      <c r="V488">
        <f>MIN(100, MAX(0, 100*BETAINV(乱数表!$H488, MAX(0.00000001, (1/(1+EXP(-(INDEX(係数表!G:G,8) + $B488))))*(EXP(INDEX(係数表!H:H,8) + INDEX(係数表!I:I,8)*LN(INDEX(出力表!C:C,8)+1)))), MAX(0.00000001, (1-(1/(1+EXP(-(INDEX(係数表!G:G,8) + $B488)))))*(EXP(INDEX(係数表!H:H,8) + INDEX(係数表!I:I,8)*LN(INDEX(出力表!C:C,8)+1)))))))</f>
        <v>51.760030536344296</v>
      </c>
      <c r="W488" t="e">
        <f>MIN(100, MAX(0, (100*(INDEX(出力表!D:D,8))/(EXP(INDEX(係数表!B:B,8) + $C488) + (INDEX(出力表!D:D,8)))) + (乱数表!$T488*(Settings!B12/(((INDEX(出力表!D:D,8))+1)^INDEX(係数表!E:E,8)*INDEX(係数表!F:F,8))))))</f>
        <v>#VALUE!</v>
      </c>
      <c r="X488" t="e">
        <f>MIN(100, MAX(0, (INDEX(出力表!D:D,8))*V488/MAX(W488, Settings!B3)))</f>
        <v>#VALUE!</v>
      </c>
      <c r="Y488">
        <f>MIN(100, MAX(0, 100*BETAINV(乱数表!$I488, MAX(0.00000001, (1/(1+EXP(-(INDEX(係数表!G:G,9) + $B488))))*(EXP(INDEX(係数表!H:H,9) + INDEX(係数表!I:I,9)*LN(INDEX(出力表!C:C,9)+1)))), MAX(0.00000001, (1-(1/(1+EXP(-(INDEX(係数表!G:G,9) + $B488)))))*(EXP(INDEX(係数表!H:H,9) + INDEX(係数表!I:I,9)*LN(INDEX(出力表!C:C,9)+1)))))))</f>
        <v>50.567337817554318</v>
      </c>
      <c r="Z488" t="e">
        <f>MIN(100, MAX(0, (100*(INDEX(出力表!D:D,9))/(EXP(INDEX(係数表!B:B,9) + $C488) + (INDEX(出力表!D:D,9)))) + (乱数表!$U488*(Settings!B12/(((INDEX(出力表!D:D,9))+1)^INDEX(係数表!E:E,9)*INDEX(係数表!F:F,9))))))</f>
        <v>#VALUE!</v>
      </c>
      <c r="AA488" t="e">
        <f>MIN(100, MAX(0, (INDEX(出力表!D:D,9))*Y488/MAX(Z488, Settings!B3)))</f>
        <v>#VALUE!</v>
      </c>
      <c r="AB488">
        <f>MIN(100, MAX(0, 100*BETAINV(乱数表!$J488, MAX(0.00000001, (1/(1+EXP(-(INDEX(係数表!G:G,10) + $B488))))*(EXP(INDEX(係数表!H:H,10) + INDEX(係数表!I:I,10)*LN(INDEX(出力表!C:C,10)+1)))), MAX(0.00000001, (1-(1/(1+EXP(-(INDEX(係数表!G:G,10) + $B488)))))*(EXP(INDEX(係数表!H:H,10) + INDEX(係数表!I:I,10)*LN(INDEX(出力表!C:C,10)+1)))))))</f>
        <v>85.454100694497441</v>
      </c>
      <c r="AC488" t="e">
        <f>MIN(100, MAX(0, (100*(INDEX(出力表!D:D,10))/(EXP(INDEX(係数表!B:B,10) + $C488) + (INDEX(出力表!D:D,10)))) + (乱数表!$V488*(Settings!B12/(((INDEX(出力表!D:D,10))+1)^INDEX(係数表!E:E,10)*INDEX(係数表!F:F,10))))))</f>
        <v>#VALUE!</v>
      </c>
      <c r="AD488" t="e">
        <f>MIN(100, MAX(0, (INDEX(出力表!D:D,10))*AB488/MAX(AC488, Settings!B3)))</f>
        <v>#VALUE!</v>
      </c>
      <c r="AE488">
        <f>MIN(100, MAX(0, 100*BETAINV(乱数表!$K488, MAX(0.00000001, (1/(1+EXP(-(INDEX(係数表!G:G,11) + $B488))))*(EXP(INDEX(係数表!H:H,11) + INDEX(係数表!I:I,11)*LN(INDEX(出力表!C:C,11)+1)))), MAX(0.00000001, (1-(1/(1+EXP(-(INDEX(係数表!G:G,11) + $B488)))))*(EXP(INDEX(係数表!H:H,11) + INDEX(係数表!I:I,11)*LN(INDEX(出力表!C:C,11)+1)))))))</f>
        <v>83.086642749001626</v>
      </c>
      <c r="AF488" t="e">
        <f>MIN(100, MAX(0, (100*(INDEX(出力表!D:D,11))/(EXP(INDEX(係数表!B:B,11) + $C488) + (INDEX(出力表!D:D,11)))) + (乱数表!$W488*(Settings!B12/(((INDEX(出力表!D:D,11))+1)^INDEX(係数表!E:E,11)*INDEX(係数表!F:F,11))))))</f>
        <v>#VALUE!</v>
      </c>
      <c r="AG488" t="e">
        <f>MIN(100, MAX(0, (INDEX(出力表!D:D,11))*AE488/MAX(AF488, Settings!B3)))</f>
        <v>#VALUE!</v>
      </c>
      <c r="AH488">
        <f>MIN(100, MAX(0, 100*BETAINV(乱数表!$L488, MAX(0.00000001, (1/(1+EXP(-(INDEX(係数表!G:G,12) + $B488))))*(EXP(INDEX(係数表!H:H,12) + INDEX(係数表!I:I,12)*LN(INDEX(出力表!C:C,12)+1)))), MAX(0.00000001, (1-(1/(1+EXP(-(INDEX(係数表!G:G,12) + $B488)))))*(EXP(INDEX(係数表!H:H,12) + INDEX(係数表!I:I,12)*LN(INDEX(出力表!C:C,12)+1)))))))</f>
        <v>98.974119167103922</v>
      </c>
      <c r="AI488" t="e">
        <f>MIN(100, MAX(0, (100*(INDEX(出力表!D:D,12))/(EXP(INDEX(係数表!B:B,12) + $C488) + (INDEX(出力表!D:D,12)))) + (乱数表!$X488*(Settings!B12/(((INDEX(出力表!D:D,12))+1)^INDEX(係数表!E:E,12)*INDEX(係数表!F:F,12))))))</f>
        <v>#VALUE!</v>
      </c>
      <c r="AJ488" t="e">
        <f>MIN(100, MAX(0, (INDEX(出力表!D:D,12))*AH488/MAX(AI488, Settings!B3)))</f>
        <v>#VALUE!</v>
      </c>
      <c r="AK488">
        <f>MIN(100, MAX(0, 100*BETAINV(乱数表!$M488, MAX(0.00000001, (1/(1+EXP(-(INDEX(係数表!G:G,13) + $B488))))*(EXP(INDEX(係数表!H:H,13) + INDEX(係数表!I:I,13)*LN(INDEX(出力表!C:C,13)+1)))), MAX(0.00000001, (1-(1/(1+EXP(-(INDEX(係数表!G:G,13) + $B488)))))*(EXP(INDEX(係数表!H:H,13) + INDEX(係数表!I:I,13)*LN(INDEX(出力表!C:C,13)+1)))))))</f>
        <v>97.330726264977855</v>
      </c>
      <c r="AL488" t="e">
        <f>MIN(100, MAX(0, (100*(INDEX(出力表!D:D,13))/(EXP(INDEX(係数表!B:B,13) + $C488) + (INDEX(出力表!D:D,13)))) + (乱数表!$Y488*(Settings!B12/(((INDEX(出力表!D:D,13))+1)^INDEX(係数表!E:E,13)*INDEX(係数表!F:F,13))))))</f>
        <v>#VALUE!</v>
      </c>
      <c r="AM488" t="e">
        <f>MIN(100, MAX(0, (INDEX(出力表!D:D,13))*AK488/MAX(AL488, Settings!B3)))</f>
        <v>#VALUE!</v>
      </c>
      <c r="AN488">
        <f>IF(ISNUMBER(F488), INDEX(出力表!B:B,2)*F488, 0)+IF(ISNUMBER(I488), INDEX(出力表!B:B,3)*I488, 0)+IF(ISNUMBER(L488), INDEX(出力表!B:B,4)*L488, 0)+IF(ISNUMBER(O488), INDEX(出力表!B:B,5)*O488, 0)+IF(ISNUMBER(R488), INDEX(出力表!B:B,6)*R488, 0)+IF(ISNUMBER(U488), INDEX(出力表!B:B,7)*U488, 0)+IF(ISNUMBER(X488), INDEX(出力表!B:B,8)*X488, 0)+IF(ISNUMBER(AA488), INDEX(出力表!B:B,9)*AA488, 0)+IF(ISNUMBER(AD488), INDEX(出力表!B:B,10)*AD488, 0)+IF(ISNUMBER(AG488), INDEX(出力表!B:B,11)*AG488, 0)+IF(ISNUMBER(AJ488), INDEX(出力表!B:B,12)*AJ488, 0)+IF(ISNUMBER(AM488), INDEX(出力表!B:B,13)*AM488, 0)</f>
        <v>0</v>
      </c>
      <c r="AO488">
        <f>IF(ISNUMBER(F488), INDEX(出力表!B:B,2), 0)+IF(ISNUMBER(I488), INDEX(出力表!B:B,3), 0)+IF(ISNUMBER(L488), INDEX(出力表!B:B,4), 0)+IF(ISNUMBER(O488), INDEX(出力表!B:B,5), 0)+IF(ISNUMBER(R488), INDEX(出力表!B:B,6), 0)+IF(ISNUMBER(U488), INDEX(出力表!B:B,7), 0)+IF(ISNUMBER(X488), INDEX(出力表!B:B,8), 0)+IF(ISNUMBER(AA488), INDEX(出力表!B:B,9), 0)+IF(ISNUMBER(AD488), INDEX(出力表!B:B,10), 0)+IF(ISNUMBER(AG488), INDEX(出力表!B:B,11), 0)+IF(ISNUMBER(AJ488), INDEX(出力表!B:B,12), 0)+IF(ISNUMBER(AM488), INDEX(出力表!B:B,13), 0)</f>
        <v>0</v>
      </c>
      <c r="AP488" t="str">
        <f t="shared" si="7"/>
        <v/>
      </c>
    </row>
    <row r="489" spans="1:42" x14ac:dyDescent="0.2">
      <c r="A489">
        <v>488</v>
      </c>
      <c r="B489">
        <f>IF(UPPER(Settings!B4)="TRUE", 乱数表!$Z489*Settings!B10, 0)</f>
        <v>0.21641100359682081</v>
      </c>
      <c r="C489">
        <f>IF(UPPER(Settings!B4)="TRUE", 乱数表!$AA489*Settings!B11, 0)</f>
        <v>1.464543020937923E-4</v>
      </c>
      <c r="D489">
        <f>MIN(100, MAX(0, 100*BETAINV(乱数表!$B489, MAX(0.00000001, (1/(1+EXP(-(INDEX(係数表!G:G,2) + $B489))))*(EXP(INDEX(係数表!H:H,2) + INDEX(係数表!I:I,2)*LN(INDEX(出力表!C:C,2)+1)))), MAX(0.00000001, (1-(1/(1+EXP(-(INDEX(係数表!G:G,2) + $B489)))))*(EXP(INDEX(係数表!H:H,2) + INDEX(係数表!I:I,2)*LN(INDEX(出力表!C:C,2)+1)))))))</f>
        <v>99.190525523258842</v>
      </c>
      <c r="E489" t="e">
        <f>MIN(100, MAX(0, (100*(INDEX(出力表!D:D,2))/(EXP(INDEX(係数表!B:B,2) + $C489) + (INDEX(出力表!D:D,2)))) + (乱数表!$N489*(Settings!B12/(((INDEX(出力表!D:D,2))+1)^INDEX(係数表!E:E,2)*INDEX(係数表!F:F,2))))))</f>
        <v>#VALUE!</v>
      </c>
      <c r="F489" t="e">
        <f>MIN(100, MAX(0, (INDEX(出力表!D:D,2))*D489/MAX(E489, Settings!B3)))</f>
        <v>#VALUE!</v>
      </c>
      <c r="G489">
        <f>MIN(100, MAX(0, 100*BETAINV(乱数表!$C489, MAX(0.00000001, (1/(1+EXP(-(INDEX(係数表!G:G,3) + $B489))))*(EXP(INDEX(係数表!H:H,3) + INDEX(係数表!I:I,3)*LN(INDEX(出力表!C:C,3)+1)))), MAX(0.00000001, (1-(1/(1+EXP(-(INDEX(係数表!G:G,3) + $B489)))))*(EXP(INDEX(係数表!H:H,3) + INDEX(係数表!I:I,3)*LN(INDEX(出力表!C:C,3)+1)))))))</f>
        <v>91.754069310289822</v>
      </c>
      <c r="H489" t="e">
        <f>MIN(100, MAX(0, (100*(INDEX(出力表!D:D,3))/(EXP(INDEX(係数表!B:B,3) + $C489) + (INDEX(出力表!D:D,3)))) + (乱数表!$O489*(Settings!B12/(((INDEX(出力表!D:D,3))+1)^INDEX(係数表!E:E,3)*INDEX(係数表!F:F,3))))))</f>
        <v>#VALUE!</v>
      </c>
      <c r="I489" t="e">
        <f>MIN(100, MAX(0, (INDEX(出力表!D:D,3))*G489/MAX(H489, Settings!B3)))</f>
        <v>#VALUE!</v>
      </c>
      <c r="J489">
        <f>MIN(100, MAX(0, 100*BETAINV(乱数表!$D489, MAX(0.00000001, (1/(1+EXP(-(INDEX(係数表!G:G,4) + $B489))))*(EXP(INDEX(係数表!H:H,4) + INDEX(係数表!I:I,4)*LN(INDEX(出力表!C:C,4)+1)))), MAX(0.00000001, (1-(1/(1+EXP(-(INDEX(係数表!G:G,4) + $B489)))))*(EXP(INDEX(係数表!H:H,4) + INDEX(係数表!I:I,4)*LN(INDEX(出力表!C:C,4)+1)))))))</f>
        <v>97.122204143643387</v>
      </c>
      <c r="K489" t="e">
        <f>MIN(100, MAX(0, (100*(INDEX(出力表!D:D,4))/(EXP(INDEX(係数表!B:B,4) + $C489) + (INDEX(出力表!D:D,4)))) + (乱数表!$P489*(Settings!B12/(((INDEX(出力表!D:D,4))+1)^INDEX(係数表!E:E,4)*INDEX(係数表!F:F,4))))))</f>
        <v>#VALUE!</v>
      </c>
      <c r="L489" t="e">
        <f>MIN(100, MAX(0, (INDEX(出力表!D:D,4))*J489/MAX(K489, Settings!B3)))</f>
        <v>#VALUE!</v>
      </c>
      <c r="M489">
        <f>MIN(100, MAX(0, 100*BETAINV(乱数表!$E489, MAX(0.00000001, (1/(1+EXP(-(INDEX(係数表!G:G,5) + $B489))))*(EXP(INDEX(係数表!H:H,5) + INDEX(係数表!I:I,5)*LN(INDEX(出力表!C:C,5)+1)))), MAX(0.00000001, (1-(1/(1+EXP(-(INDEX(係数表!G:G,5) + $B489)))))*(EXP(INDEX(係数表!H:H,5) + INDEX(係数表!I:I,5)*LN(INDEX(出力表!C:C,5)+1)))))))</f>
        <v>99.802782376513548</v>
      </c>
      <c r="N489" t="e">
        <f>MIN(100, MAX(0, (100*(INDEX(出力表!D:D,5))/(EXP(INDEX(係数表!B:B,5) + $C489) + (INDEX(出力表!D:D,5)))) + (乱数表!$Q489*(Settings!B12/(((INDEX(出力表!D:D,5))+1)^INDEX(係数表!E:E,5)*INDEX(係数表!F:F,5))))))</f>
        <v>#VALUE!</v>
      </c>
      <c r="O489" t="e">
        <f>MIN(100, MAX(0, (INDEX(出力表!D:D,5))*M489/MAX(N489, Settings!B3)))</f>
        <v>#VALUE!</v>
      </c>
      <c r="P489">
        <f>MIN(100, MAX(0, 100*BETAINV(乱数表!$F489, MAX(0.00000001, (1/(1+EXP(-(INDEX(係数表!G:G,6) + $B489))))*(EXP(INDEX(係数表!H:H,6) + INDEX(係数表!I:I,6)*LN(INDEX(出力表!C:C,6)+1)))), MAX(0.00000001, (1-(1/(1+EXP(-(INDEX(係数表!G:G,6) + $B489)))))*(EXP(INDEX(係数表!H:H,6) + INDEX(係数表!I:I,6)*LN(INDEX(出力表!C:C,6)+1)))))))</f>
        <v>96.044881309465651</v>
      </c>
      <c r="Q489" t="e">
        <f>MIN(100, MAX(0, (100*(INDEX(出力表!D:D,6))/(EXP(INDEX(係数表!B:B,6) + $C489) + (INDEX(出力表!D:D,6)))) + (乱数表!$R489*(Settings!B12/(((INDEX(出力表!D:D,6))+1)^INDEX(係数表!E:E,6)*INDEX(係数表!F:F,6))))))</f>
        <v>#VALUE!</v>
      </c>
      <c r="R489" t="e">
        <f>MIN(100, MAX(0, (INDEX(出力表!D:D,6))*P489/MAX(Q489, Settings!B3)))</f>
        <v>#VALUE!</v>
      </c>
      <c r="S489">
        <f>MIN(100, MAX(0, 100*BETAINV(乱数表!$G489, MAX(0.00000001, (1/(1+EXP(-(INDEX(係数表!G:G,7) + $B489))))*(EXP(INDEX(係数表!H:H,7) + INDEX(係数表!I:I,7)*LN(INDEX(出力表!C:C,7)+1)))), MAX(0.00000001, (1-(1/(1+EXP(-(INDEX(係数表!G:G,7) + $B489)))))*(EXP(INDEX(係数表!H:H,7) + INDEX(係数表!I:I,7)*LN(INDEX(出力表!C:C,7)+1)))))))</f>
        <v>97.962853426802624</v>
      </c>
      <c r="T489" t="e">
        <f>MIN(100, MAX(0, (100*(INDEX(出力表!D:D,7))/(EXP(INDEX(係数表!B:B,7) + $C489) + (INDEX(出力表!D:D,7)))) + (乱数表!$S489*(Settings!B12/(((INDEX(出力表!D:D,7))+1)^INDEX(係数表!E:E,7)*INDEX(係数表!F:F,7))))))</f>
        <v>#VALUE!</v>
      </c>
      <c r="U489" t="e">
        <f>MIN(100, MAX(0, (INDEX(出力表!D:D,7))*S489/MAX(T489, Settings!B3)))</f>
        <v>#VALUE!</v>
      </c>
      <c r="V489">
        <f>MIN(100, MAX(0, 100*BETAINV(乱数表!$H489, MAX(0.00000001, (1/(1+EXP(-(INDEX(係数表!G:G,8) + $B489))))*(EXP(INDEX(係数表!H:H,8) + INDEX(係数表!I:I,8)*LN(INDEX(出力表!C:C,8)+1)))), MAX(0.00000001, (1-(1/(1+EXP(-(INDEX(係数表!G:G,8) + $B489)))))*(EXP(INDEX(係数表!H:H,8) + INDEX(係数表!I:I,8)*LN(INDEX(出力表!C:C,8)+1)))))))</f>
        <v>98.496863294228618</v>
      </c>
      <c r="W489" t="e">
        <f>MIN(100, MAX(0, (100*(INDEX(出力表!D:D,8))/(EXP(INDEX(係数表!B:B,8) + $C489) + (INDEX(出力表!D:D,8)))) + (乱数表!$T489*(Settings!B12/(((INDEX(出力表!D:D,8))+1)^INDEX(係数表!E:E,8)*INDEX(係数表!F:F,8))))))</f>
        <v>#VALUE!</v>
      </c>
      <c r="X489" t="e">
        <f>MIN(100, MAX(0, (INDEX(出力表!D:D,8))*V489/MAX(W489, Settings!B3)))</f>
        <v>#VALUE!</v>
      </c>
      <c r="Y489">
        <f>MIN(100, MAX(0, 100*BETAINV(乱数表!$I489, MAX(0.00000001, (1/(1+EXP(-(INDEX(係数表!G:G,9) + $B489))))*(EXP(INDEX(係数表!H:H,9) + INDEX(係数表!I:I,9)*LN(INDEX(出力表!C:C,9)+1)))), MAX(0.00000001, (1-(1/(1+EXP(-(INDEX(係数表!G:G,9) + $B489)))))*(EXP(INDEX(係数表!H:H,9) + INDEX(係数表!I:I,9)*LN(INDEX(出力表!C:C,9)+1)))))))</f>
        <v>99.941301172181298</v>
      </c>
      <c r="Z489" t="e">
        <f>MIN(100, MAX(0, (100*(INDEX(出力表!D:D,9))/(EXP(INDEX(係数表!B:B,9) + $C489) + (INDEX(出力表!D:D,9)))) + (乱数表!$U489*(Settings!B12/(((INDEX(出力表!D:D,9))+1)^INDEX(係数表!E:E,9)*INDEX(係数表!F:F,9))))))</f>
        <v>#VALUE!</v>
      </c>
      <c r="AA489" t="e">
        <f>MIN(100, MAX(0, (INDEX(出力表!D:D,9))*Y489/MAX(Z489, Settings!B3)))</f>
        <v>#VALUE!</v>
      </c>
      <c r="AB489">
        <f>MIN(100, MAX(0, 100*BETAINV(乱数表!$J489, MAX(0.00000001, (1/(1+EXP(-(INDEX(係数表!G:G,10) + $B489))))*(EXP(INDEX(係数表!H:H,10) + INDEX(係数表!I:I,10)*LN(INDEX(出力表!C:C,10)+1)))), MAX(0.00000001, (1-(1/(1+EXP(-(INDEX(係数表!G:G,10) + $B489)))))*(EXP(INDEX(係数表!H:H,10) + INDEX(係数表!I:I,10)*LN(INDEX(出力表!C:C,10)+1)))))))</f>
        <v>99.584056271152122</v>
      </c>
      <c r="AC489" t="e">
        <f>MIN(100, MAX(0, (100*(INDEX(出力表!D:D,10))/(EXP(INDEX(係数表!B:B,10) + $C489) + (INDEX(出力表!D:D,10)))) + (乱数表!$V489*(Settings!B12/(((INDEX(出力表!D:D,10))+1)^INDEX(係数表!E:E,10)*INDEX(係数表!F:F,10))))))</f>
        <v>#VALUE!</v>
      </c>
      <c r="AD489" t="e">
        <f>MIN(100, MAX(0, (INDEX(出力表!D:D,10))*AB489/MAX(AC489, Settings!B3)))</f>
        <v>#VALUE!</v>
      </c>
      <c r="AE489">
        <f>MIN(100, MAX(0, 100*BETAINV(乱数表!$K489, MAX(0.00000001, (1/(1+EXP(-(INDEX(係数表!G:G,11) + $B489))))*(EXP(INDEX(係数表!H:H,11) + INDEX(係数表!I:I,11)*LN(INDEX(出力表!C:C,11)+1)))), MAX(0.00000001, (1-(1/(1+EXP(-(INDEX(係数表!G:G,11) + $B489)))))*(EXP(INDEX(係数表!H:H,11) + INDEX(係数表!I:I,11)*LN(INDEX(出力表!C:C,11)+1)))))))</f>
        <v>97.897548164166295</v>
      </c>
      <c r="AF489" t="e">
        <f>MIN(100, MAX(0, (100*(INDEX(出力表!D:D,11))/(EXP(INDEX(係数表!B:B,11) + $C489) + (INDEX(出力表!D:D,11)))) + (乱数表!$W489*(Settings!B12/(((INDEX(出力表!D:D,11))+1)^INDEX(係数表!E:E,11)*INDEX(係数表!F:F,11))))))</f>
        <v>#VALUE!</v>
      </c>
      <c r="AG489" t="e">
        <f>MIN(100, MAX(0, (INDEX(出力表!D:D,11))*AE489/MAX(AF489, Settings!B3)))</f>
        <v>#VALUE!</v>
      </c>
      <c r="AH489">
        <f>MIN(100, MAX(0, 100*BETAINV(乱数表!$L489, MAX(0.00000001, (1/(1+EXP(-(INDEX(係数表!G:G,12) + $B489))))*(EXP(INDEX(係数表!H:H,12) + INDEX(係数表!I:I,12)*LN(INDEX(出力表!C:C,12)+1)))), MAX(0.00000001, (1-(1/(1+EXP(-(INDEX(係数表!G:G,12) + $B489)))))*(EXP(INDEX(係数表!H:H,12) + INDEX(係数表!I:I,12)*LN(INDEX(出力表!C:C,12)+1)))))))</f>
        <v>53.767236112231927</v>
      </c>
      <c r="AI489" t="e">
        <f>MIN(100, MAX(0, (100*(INDEX(出力表!D:D,12))/(EXP(INDEX(係数表!B:B,12) + $C489) + (INDEX(出力表!D:D,12)))) + (乱数表!$X489*(Settings!B12/(((INDEX(出力表!D:D,12))+1)^INDEX(係数表!E:E,12)*INDEX(係数表!F:F,12))))))</f>
        <v>#VALUE!</v>
      </c>
      <c r="AJ489" t="e">
        <f>MIN(100, MAX(0, (INDEX(出力表!D:D,12))*AH489/MAX(AI489, Settings!B3)))</f>
        <v>#VALUE!</v>
      </c>
      <c r="AK489">
        <f>MIN(100, MAX(0, 100*BETAINV(乱数表!$M489, MAX(0.00000001, (1/(1+EXP(-(INDEX(係数表!G:G,13) + $B489))))*(EXP(INDEX(係数表!H:H,13) + INDEX(係数表!I:I,13)*LN(INDEX(出力表!C:C,13)+1)))), MAX(0.00000001, (1-(1/(1+EXP(-(INDEX(係数表!G:G,13) + $B489)))))*(EXP(INDEX(係数表!H:H,13) + INDEX(係数表!I:I,13)*LN(INDEX(出力表!C:C,13)+1)))))))</f>
        <v>84.670082936466045</v>
      </c>
      <c r="AL489" t="e">
        <f>MIN(100, MAX(0, (100*(INDEX(出力表!D:D,13))/(EXP(INDEX(係数表!B:B,13) + $C489) + (INDEX(出力表!D:D,13)))) + (乱数表!$Y489*(Settings!B12/(((INDEX(出力表!D:D,13))+1)^INDEX(係数表!E:E,13)*INDEX(係数表!F:F,13))))))</f>
        <v>#VALUE!</v>
      </c>
      <c r="AM489" t="e">
        <f>MIN(100, MAX(0, (INDEX(出力表!D:D,13))*AK489/MAX(AL489, Settings!B3)))</f>
        <v>#VALUE!</v>
      </c>
      <c r="AN489">
        <f>IF(ISNUMBER(F489), INDEX(出力表!B:B,2)*F489, 0)+IF(ISNUMBER(I489), INDEX(出力表!B:B,3)*I489, 0)+IF(ISNUMBER(L489), INDEX(出力表!B:B,4)*L489, 0)+IF(ISNUMBER(O489), INDEX(出力表!B:B,5)*O489, 0)+IF(ISNUMBER(R489), INDEX(出力表!B:B,6)*R489, 0)+IF(ISNUMBER(U489), INDEX(出力表!B:B,7)*U489, 0)+IF(ISNUMBER(X489), INDEX(出力表!B:B,8)*X489, 0)+IF(ISNUMBER(AA489), INDEX(出力表!B:B,9)*AA489, 0)+IF(ISNUMBER(AD489), INDEX(出力表!B:B,10)*AD489, 0)+IF(ISNUMBER(AG489), INDEX(出力表!B:B,11)*AG489, 0)+IF(ISNUMBER(AJ489), INDEX(出力表!B:B,12)*AJ489, 0)+IF(ISNUMBER(AM489), INDEX(出力表!B:B,13)*AM489, 0)</f>
        <v>0</v>
      </c>
      <c r="AO489">
        <f>IF(ISNUMBER(F489), INDEX(出力表!B:B,2), 0)+IF(ISNUMBER(I489), INDEX(出力表!B:B,3), 0)+IF(ISNUMBER(L489), INDEX(出力表!B:B,4), 0)+IF(ISNUMBER(O489), INDEX(出力表!B:B,5), 0)+IF(ISNUMBER(R489), INDEX(出力表!B:B,6), 0)+IF(ISNUMBER(U489), INDEX(出力表!B:B,7), 0)+IF(ISNUMBER(X489), INDEX(出力表!B:B,8), 0)+IF(ISNUMBER(AA489), INDEX(出力表!B:B,9), 0)+IF(ISNUMBER(AD489), INDEX(出力表!B:B,10), 0)+IF(ISNUMBER(AG489), INDEX(出力表!B:B,11), 0)+IF(ISNUMBER(AJ489), INDEX(出力表!B:B,12), 0)+IF(ISNUMBER(AM489), INDEX(出力表!B:B,13), 0)</f>
        <v>0</v>
      </c>
      <c r="AP489" t="str">
        <f t="shared" si="7"/>
        <v/>
      </c>
    </row>
    <row r="490" spans="1:42" x14ac:dyDescent="0.2">
      <c r="A490">
        <v>489</v>
      </c>
      <c r="B490">
        <f>IF(UPPER(Settings!B4)="TRUE", 乱数表!$Z490*Settings!B10, 0)</f>
        <v>0.25985270704306906</v>
      </c>
      <c r="C490">
        <f>IF(UPPER(Settings!B4)="TRUE", 乱数表!$AA490*Settings!B11, 0)</f>
        <v>-6.1895848891218359E-2</v>
      </c>
      <c r="D490">
        <f>MIN(100, MAX(0, 100*BETAINV(乱数表!$B490, MAX(0.00000001, (1/(1+EXP(-(INDEX(係数表!G:G,2) + $B490))))*(EXP(INDEX(係数表!H:H,2) + INDEX(係数表!I:I,2)*LN(INDEX(出力表!C:C,2)+1)))), MAX(0.00000001, (1-(1/(1+EXP(-(INDEX(係数表!G:G,2) + $B490)))))*(EXP(INDEX(係数表!H:H,2) + INDEX(係数表!I:I,2)*LN(INDEX(出力表!C:C,2)+1)))))))</f>
        <v>96.00149411586581</v>
      </c>
      <c r="E490" t="e">
        <f>MIN(100, MAX(0, (100*(INDEX(出力表!D:D,2))/(EXP(INDEX(係数表!B:B,2) + $C490) + (INDEX(出力表!D:D,2)))) + (乱数表!$N490*(Settings!B12/(((INDEX(出力表!D:D,2))+1)^INDEX(係数表!E:E,2)*INDEX(係数表!F:F,2))))))</f>
        <v>#VALUE!</v>
      </c>
      <c r="F490" t="e">
        <f>MIN(100, MAX(0, (INDEX(出力表!D:D,2))*D490/MAX(E490, Settings!B3)))</f>
        <v>#VALUE!</v>
      </c>
      <c r="G490">
        <f>MIN(100, MAX(0, 100*BETAINV(乱数表!$C490, MAX(0.00000001, (1/(1+EXP(-(INDEX(係数表!G:G,3) + $B490))))*(EXP(INDEX(係数表!H:H,3) + INDEX(係数表!I:I,3)*LN(INDEX(出力表!C:C,3)+1)))), MAX(0.00000001, (1-(1/(1+EXP(-(INDEX(係数表!G:G,3) + $B490)))))*(EXP(INDEX(係数表!H:H,3) + INDEX(係数表!I:I,3)*LN(INDEX(出力表!C:C,3)+1)))))))</f>
        <v>96.401301680054743</v>
      </c>
      <c r="H490" t="e">
        <f>MIN(100, MAX(0, (100*(INDEX(出力表!D:D,3))/(EXP(INDEX(係数表!B:B,3) + $C490) + (INDEX(出力表!D:D,3)))) + (乱数表!$O490*(Settings!B12/(((INDEX(出力表!D:D,3))+1)^INDEX(係数表!E:E,3)*INDEX(係数表!F:F,3))))))</f>
        <v>#VALUE!</v>
      </c>
      <c r="I490" t="e">
        <f>MIN(100, MAX(0, (INDEX(出力表!D:D,3))*G490/MAX(H490, Settings!B3)))</f>
        <v>#VALUE!</v>
      </c>
      <c r="J490">
        <f>MIN(100, MAX(0, 100*BETAINV(乱数表!$D490, MAX(0.00000001, (1/(1+EXP(-(INDEX(係数表!G:G,4) + $B490))))*(EXP(INDEX(係数表!H:H,4) + INDEX(係数表!I:I,4)*LN(INDEX(出力表!C:C,4)+1)))), MAX(0.00000001, (1-(1/(1+EXP(-(INDEX(係数表!G:G,4) + $B490)))))*(EXP(INDEX(係数表!H:H,4) + INDEX(係数表!I:I,4)*LN(INDEX(出力表!C:C,4)+1)))))))</f>
        <v>85.631523883865114</v>
      </c>
      <c r="K490" t="e">
        <f>MIN(100, MAX(0, (100*(INDEX(出力表!D:D,4))/(EXP(INDEX(係数表!B:B,4) + $C490) + (INDEX(出力表!D:D,4)))) + (乱数表!$P490*(Settings!B12/(((INDEX(出力表!D:D,4))+1)^INDEX(係数表!E:E,4)*INDEX(係数表!F:F,4))))))</f>
        <v>#VALUE!</v>
      </c>
      <c r="L490" t="e">
        <f>MIN(100, MAX(0, (INDEX(出力表!D:D,4))*J490/MAX(K490, Settings!B3)))</f>
        <v>#VALUE!</v>
      </c>
      <c r="M490">
        <f>MIN(100, MAX(0, 100*BETAINV(乱数表!$E490, MAX(0.00000001, (1/(1+EXP(-(INDEX(係数表!G:G,5) + $B490))))*(EXP(INDEX(係数表!H:H,5) + INDEX(係数表!I:I,5)*LN(INDEX(出力表!C:C,5)+1)))), MAX(0.00000001, (1-(1/(1+EXP(-(INDEX(係数表!G:G,5) + $B490)))))*(EXP(INDEX(係数表!H:H,5) + INDEX(係数表!I:I,5)*LN(INDEX(出力表!C:C,5)+1)))))))</f>
        <v>99.512939637781827</v>
      </c>
      <c r="N490" t="e">
        <f>MIN(100, MAX(0, (100*(INDEX(出力表!D:D,5))/(EXP(INDEX(係数表!B:B,5) + $C490) + (INDEX(出力表!D:D,5)))) + (乱数表!$Q490*(Settings!B12/(((INDEX(出力表!D:D,5))+1)^INDEX(係数表!E:E,5)*INDEX(係数表!F:F,5))))))</f>
        <v>#VALUE!</v>
      </c>
      <c r="O490" t="e">
        <f>MIN(100, MAX(0, (INDEX(出力表!D:D,5))*M490/MAX(N490, Settings!B3)))</f>
        <v>#VALUE!</v>
      </c>
      <c r="P490">
        <f>MIN(100, MAX(0, 100*BETAINV(乱数表!$F490, MAX(0.00000001, (1/(1+EXP(-(INDEX(係数表!G:G,6) + $B490))))*(EXP(INDEX(係数表!H:H,6) + INDEX(係数表!I:I,6)*LN(INDEX(出力表!C:C,6)+1)))), MAX(0.00000001, (1-(1/(1+EXP(-(INDEX(係数表!G:G,6) + $B490)))))*(EXP(INDEX(係数表!H:H,6) + INDEX(係数表!I:I,6)*LN(INDEX(出力表!C:C,6)+1)))))))</f>
        <v>78.661278928842123</v>
      </c>
      <c r="Q490" t="e">
        <f>MIN(100, MAX(0, (100*(INDEX(出力表!D:D,6))/(EXP(INDEX(係数表!B:B,6) + $C490) + (INDEX(出力表!D:D,6)))) + (乱数表!$R490*(Settings!B12/(((INDEX(出力表!D:D,6))+1)^INDEX(係数表!E:E,6)*INDEX(係数表!F:F,6))))))</f>
        <v>#VALUE!</v>
      </c>
      <c r="R490" t="e">
        <f>MIN(100, MAX(0, (INDEX(出力表!D:D,6))*P490/MAX(Q490, Settings!B3)))</f>
        <v>#VALUE!</v>
      </c>
      <c r="S490">
        <f>MIN(100, MAX(0, 100*BETAINV(乱数表!$G490, MAX(0.00000001, (1/(1+EXP(-(INDEX(係数表!G:G,7) + $B490))))*(EXP(INDEX(係数表!H:H,7) + INDEX(係数表!I:I,7)*LN(INDEX(出力表!C:C,7)+1)))), MAX(0.00000001, (1-(1/(1+EXP(-(INDEX(係数表!G:G,7) + $B490)))))*(EXP(INDEX(係数表!H:H,7) + INDEX(係数表!I:I,7)*LN(INDEX(出力表!C:C,7)+1)))))))</f>
        <v>44.545273400683222</v>
      </c>
      <c r="T490" t="e">
        <f>MIN(100, MAX(0, (100*(INDEX(出力表!D:D,7))/(EXP(INDEX(係数表!B:B,7) + $C490) + (INDEX(出力表!D:D,7)))) + (乱数表!$S490*(Settings!B12/(((INDEX(出力表!D:D,7))+1)^INDEX(係数表!E:E,7)*INDEX(係数表!F:F,7))))))</f>
        <v>#VALUE!</v>
      </c>
      <c r="U490" t="e">
        <f>MIN(100, MAX(0, (INDEX(出力表!D:D,7))*S490/MAX(T490, Settings!B3)))</f>
        <v>#VALUE!</v>
      </c>
      <c r="V490">
        <f>MIN(100, MAX(0, 100*BETAINV(乱数表!$H490, MAX(0.00000001, (1/(1+EXP(-(INDEX(係数表!G:G,8) + $B490))))*(EXP(INDEX(係数表!H:H,8) + INDEX(係数表!I:I,8)*LN(INDEX(出力表!C:C,8)+1)))), MAX(0.00000001, (1-(1/(1+EXP(-(INDEX(係数表!G:G,8) + $B490)))))*(EXP(INDEX(係数表!H:H,8) + INDEX(係数表!I:I,8)*LN(INDEX(出力表!C:C,8)+1)))))))</f>
        <v>28.446709149947335</v>
      </c>
      <c r="W490" t="e">
        <f>MIN(100, MAX(0, (100*(INDEX(出力表!D:D,8))/(EXP(INDEX(係数表!B:B,8) + $C490) + (INDEX(出力表!D:D,8)))) + (乱数表!$T490*(Settings!B12/(((INDEX(出力表!D:D,8))+1)^INDEX(係数表!E:E,8)*INDEX(係数表!F:F,8))))))</f>
        <v>#VALUE!</v>
      </c>
      <c r="X490" t="e">
        <f>MIN(100, MAX(0, (INDEX(出力表!D:D,8))*V490/MAX(W490, Settings!B3)))</f>
        <v>#VALUE!</v>
      </c>
      <c r="Y490">
        <f>MIN(100, MAX(0, 100*BETAINV(乱数表!$I490, MAX(0.00000001, (1/(1+EXP(-(INDEX(係数表!G:G,9) + $B490))))*(EXP(INDEX(係数表!H:H,9) + INDEX(係数表!I:I,9)*LN(INDEX(出力表!C:C,9)+1)))), MAX(0.00000001, (1-(1/(1+EXP(-(INDEX(係数表!G:G,9) + $B490)))))*(EXP(INDEX(係数表!H:H,9) + INDEX(係数表!I:I,9)*LN(INDEX(出力表!C:C,9)+1)))))))</f>
        <v>97.810604408266144</v>
      </c>
      <c r="Z490" t="e">
        <f>MIN(100, MAX(0, (100*(INDEX(出力表!D:D,9))/(EXP(INDEX(係数表!B:B,9) + $C490) + (INDEX(出力表!D:D,9)))) + (乱数表!$U490*(Settings!B12/(((INDEX(出力表!D:D,9))+1)^INDEX(係数表!E:E,9)*INDEX(係数表!F:F,9))))))</f>
        <v>#VALUE!</v>
      </c>
      <c r="AA490" t="e">
        <f>MIN(100, MAX(0, (INDEX(出力表!D:D,9))*Y490/MAX(Z490, Settings!B3)))</f>
        <v>#VALUE!</v>
      </c>
      <c r="AB490">
        <f>MIN(100, MAX(0, 100*BETAINV(乱数表!$J490, MAX(0.00000001, (1/(1+EXP(-(INDEX(係数表!G:G,10) + $B490))))*(EXP(INDEX(係数表!H:H,10) + INDEX(係数表!I:I,10)*LN(INDEX(出力表!C:C,10)+1)))), MAX(0.00000001, (1-(1/(1+EXP(-(INDEX(係数表!G:G,10) + $B490)))))*(EXP(INDEX(係数表!H:H,10) + INDEX(係数表!I:I,10)*LN(INDEX(出力表!C:C,10)+1)))))))</f>
        <v>96.951579805241295</v>
      </c>
      <c r="AC490" t="e">
        <f>MIN(100, MAX(0, (100*(INDEX(出力表!D:D,10))/(EXP(INDEX(係数表!B:B,10) + $C490) + (INDEX(出力表!D:D,10)))) + (乱数表!$V490*(Settings!B12/(((INDEX(出力表!D:D,10))+1)^INDEX(係数表!E:E,10)*INDEX(係数表!F:F,10))))))</f>
        <v>#VALUE!</v>
      </c>
      <c r="AD490" t="e">
        <f>MIN(100, MAX(0, (INDEX(出力表!D:D,10))*AB490/MAX(AC490, Settings!B3)))</f>
        <v>#VALUE!</v>
      </c>
      <c r="AE490">
        <f>MIN(100, MAX(0, 100*BETAINV(乱数表!$K490, MAX(0.00000001, (1/(1+EXP(-(INDEX(係数表!G:G,11) + $B490))))*(EXP(INDEX(係数表!H:H,11) + INDEX(係数表!I:I,11)*LN(INDEX(出力表!C:C,11)+1)))), MAX(0.00000001, (1-(1/(1+EXP(-(INDEX(係数表!G:G,11) + $B490)))))*(EXP(INDEX(係数表!H:H,11) + INDEX(係数表!I:I,11)*LN(INDEX(出力表!C:C,11)+1)))))))</f>
        <v>76.140062263439063</v>
      </c>
      <c r="AF490" t="e">
        <f>MIN(100, MAX(0, (100*(INDEX(出力表!D:D,11))/(EXP(INDEX(係数表!B:B,11) + $C490) + (INDEX(出力表!D:D,11)))) + (乱数表!$W490*(Settings!B12/(((INDEX(出力表!D:D,11))+1)^INDEX(係数表!E:E,11)*INDEX(係数表!F:F,11))))))</f>
        <v>#VALUE!</v>
      </c>
      <c r="AG490" t="e">
        <f>MIN(100, MAX(0, (INDEX(出力表!D:D,11))*AE490/MAX(AF490, Settings!B3)))</f>
        <v>#VALUE!</v>
      </c>
      <c r="AH490">
        <f>MIN(100, MAX(0, 100*BETAINV(乱数表!$L490, MAX(0.00000001, (1/(1+EXP(-(INDEX(係数表!G:G,12) + $B490))))*(EXP(INDEX(係数表!H:H,12) + INDEX(係数表!I:I,12)*LN(INDEX(出力表!C:C,12)+1)))), MAX(0.00000001, (1-(1/(1+EXP(-(INDEX(係数表!G:G,12) + $B490)))))*(EXP(INDEX(係数表!H:H,12) + INDEX(係数表!I:I,12)*LN(INDEX(出力表!C:C,12)+1)))))))</f>
        <v>90.347713012452346</v>
      </c>
      <c r="AI490" t="e">
        <f>MIN(100, MAX(0, (100*(INDEX(出力表!D:D,12))/(EXP(INDEX(係数表!B:B,12) + $C490) + (INDEX(出力表!D:D,12)))) + (乱数表!$X490*(Settings!B12/(((INDEX(出力表!D:D,12))+1)^INDEX(係数表!E:E,12)*INDEX(係数表!F:F,12))))))</f>
        <v>#VALUE!</v>
      </c>
      <c r="AJ490" t="e">
        <f>MIN(100, MAX(0, (INDEX(出力表!D:D,12))*AH490/MAX(AI490, Settings!B3)))</f>
        <v>#VALUE!</v>
      </c>
      <c r="AK490">
        <f>MIN(100, MAX(0, 100*BETAINV(乱数表!$M490, MAX(0.00000001, (1/(1+EXP(-(INDEX(係数表!G:G,13) + $B490))))*(EXP(INDEX(係数表!H:H,13) + INDEX(係数表!I:I,13)*LN(INDEX(出力表!C:C,13)+1)))), MAX(0.00000001, (1-(1/(1+EXP(-(INDEX(係数表!G:G,13) + $B490)))))*(EXP(INDEX(係数表!H:H,13) + INDEX(係数表!I:I,13)*LN(INDEX(出力表!C:C,13)+1)))))))</f>
        <v>97.860325550774803</v>
      </c>
      <c r="AL490" t="e">
        <f>MIN(100, MAX(0, (100*(INDEX(出力表!D:D,13))/(EXP(INDEX(係数表!B:B,13) + $C490) + (INDEX(出力表!D:D,13)))) + (乱数表!$Y490*(Settings!B12/(((INDEX(出力表!D:D,13))+1)^INDEX(係数表!E:E,13)*INDEX(係数表!F:F,13))))))</f>
        <v>#VALUE!</v>
      </c>
      <c r="AM490" t="e">
        <f>MIN(100, MAX(0, (INDEX(出力表!D:D,13))*AK490/MAX(AL490, Settings!B3)))</f>
        <v>#VALUE!</v>
      </c>
      <c r="AN490">
        <f>IF(ISNUMBER(F490), INDEX(出力表!B:B,2)*F490, 0)+IF(ISNUMBER(I490), INDEX(出力表!B:B,3)*I490, 0)+IF(ISNUMBER(L490), INDEX(出力表!B:B,4)*L490, 0)+IF(ISNUMBER(O490), INDEX(出力表!B:B,5)*O490, 0)+IF(ISNUMBER(R490), INDEX(出力表!B:B,6)*R490, 0)+IF(ISNUMBER(U490), INDEX(出力表!B:B,7)*U490, 0)+IF(ISNUMBER(X490), INDEX(出力表!B:B,8)*X490, 0)+IF(ISNUMBER(AA490), INDEX(出力表!B:B,9)*AA490, 0)+IF(ISNUMBER(AD490), INDEX(出力表!B:B,10)*AD490, 0)+IF(ISNUMBER(AG490), INDEX(出力表!B:B,11)*AG490, 0)+IF(ISNUMBER(AJ490), INDEX(出力表!B:B,12)*AJ490, 0)+IF(ISNUMBER(AM490), INDEX(出力表!B:B,13)*AM490, 0)</f>
        <v>0</v>
      </c>
      <c r="AO490">
        <f>IF(ISNUMBER(F490), INDEX(出力表!B:B,2), 0)+IF(ISNUMBER(I490), INDEX(出力表!B:B,3), 0)+IF(ISNUMBER(L490), INDEX(出力表!B:B,4), 0)+IF(ISNUMBER(O490), INDEX(出力表!B:B,5), 0)+IF(ISNUMBER(R490), INDEX(出力表!B:B,6), 0)+IF(ISNUMBER(U490), INDEX(出力表!B:B,7), 0)+IF(ISNUMBER(X490), INDEX(出力表!B:B,8), 0)+IF(ISNUMBER(AA490), INDEX(出力表!B:B,9), 0)+IF(ISNUMBER(AD490), INDEX(出力表!B:B,10), 0)+IF(ISNUMBER(AG490), INDEX(出力表!B:B,11), 0)+IF(ISNUMBER(AJ490), INDEX(出力表!B:B,12), 0)+IF(ISNUMBER(AM490), INDEX(出力表!B:B,13), 0)</f>
        <v>0</v>
      </c>
      <c r="AP490" t="str">
        <f t="shared" si="7"/>
        <v/>
      </c>
    </row>
    <row r="491" spans="1:42" x14ac:dyDescent="0.2">
      <c r="A491">
        <v>490</v>
      </c>
      <c r="B491">
        <f>IF(UPPER(Settings!B4)="TRUE", 乱数表!$Z491*Settings!B10, 0)</f>
        <v>-0.62818904459514624</v>
      </c>
      <c r="C491">
        <f>IF(UPPER(Settings!B4)="TRUE", 乱数表!$AA491*Settings!B11, 0)</f>
        <v>-7.3302168675524913E-3</v>
      </c>
      <c r="D491">
        <f>MIN(100, MAX(0, 100*BETAINV(乱数表!$B491, MAX(0.00000001, (1/(1+EXP(-(INDEX(係数表!G:G,2) + $B491))))*(EXP(INDEX(係数表!H:H,2) + INDEX(係数表!I:I,2)*LN(INDEX(出力表!C:C,2)+1)))), MAX(0.00000001, (1-(1/(1+EXP(-(INDEX(係数表!G:G,2) + $B491)))))*(EXP(INDEX(係数表!H:H,2) + INDEX(係数表!I:I,2)*LN(INDEX(出力表!C:C,2)+1)))))))</f>
        <v>97.648628289369171</v>
      </c>
      <c r="E491" t="e">
        <f>MIN(100, MAX(0, (100*(INDEX(出力表!D:D,2))/(EXP(INDEX(係数表!B:B,2) + $C491) + (INDEX(出力表!D:D,2)))) + (乱数表!$N491*(Settings!B12/(((INDEX(出力表!D:D,2))+1)^INDEX(係数表!E:E,2)*INDEX(係数表!F:F,2))))))</f>
        <v>#VALUE!</v>
      </c>
      <c r="F491" t="e">
        <f>MIN(100, MAX(0, (INDEX(出力表!D:D,2))*D491/MAX(E491, Settings!B3)))</f>
        <v>#VALUE!</v>
      </c>
      <c r="G491">
        <f>MIN(100, MAX(0, 100*BETAINV(乱数表!$C491, MAX(0.00000001, (1/(1+EXP(-(INDEX(係数表!G:G,3) + $B491))))*(EXP(INDEX(係数表!H:H,3) + INDEX(係数表!I:I,3)*LN(INDEX(出力表!C:C,3)+1)))), MAX(0.00000001, (1-(1/(1+EXP(-(INDEX(係数表!G:G,3) + $B491)))))*(EXP(INDEX(係数表!H:H,3) + INDEX(係数表!I:I,3)*LN(INDEX(出力表!C:C,3)+1)))))))</f>
        <v>94.6769830392073</v>
      </c>
      <c r="H491" t="e">
        <f>MIN(100, MAX(0, (100*(INDEX(出力表!D:D,3))/(EXP(INDEX(係数表!B:B,3) + $C491) + (INDEX(出力表!D:D,3)))) + (乱数表!$O491*(Settings!B12/(((INDEX(出力表!D:D,3))+1)^INDEX(係数表!E:E,3)*INDEX(係数表!F:F,3))))))</f>
        <v>#VALUE!</v>
      </c>
      <c r="I491" t="e">
        <f>MIN(100, MAX(0, (INDEX(出力表!D:D,3))*G491/MAX(H491, Settings!B3)))</f>
        <v>#VALUE!</v>
      </c>
      <c r="J491">
        <f>MIN(100, MAX(0, 100*BETAINV(乱数表!$D491, MAX(0.00000001, (1/(1+EXP(-(INDEX(係数表!G:G,4) + $B491))))*(EXP(INDEX(係数表!H:H,4) + INDEX(係数表!I:I,4)*LN(INDEX(出力表!C:C,4)+1)))), MAX(0.00000001, (1-(1/(1+EXP(-(INDEX(係数表!G:G,4) + $B491)))))*(EXP(INDEX(係数表!H:H,4) + INDEX(係数表!I:I,4)*LN(INDEX(出力表!C:C,4)+1)))))))</f>
        <v>90.837323263949074</v>
      </c>
      <c r="K491" t="e">
        <f>MIN(100, MAX(0, (100*(INDEX(出力表!D:D,4))/(EXP(INDEX(係数表!B:B,4) + $C491) + (INDEX(出力表!D:D,4)))) + (乱数表!$P491*(Settings!B12/(((INDEX(出力表!D:D,4))+1)^INDEX(係数表!E:E,4)*INDEX(係数表!F:F,4))))))</f>
        <v>#VALUE!</v>
      </c>
      <c r="L491" t="e">
        <f>MIN(100, MAX(0, (INDEX(出力表!D:D,4))*J491/MAX(K491, Settings!B3)))</f>
        <v>#VALUE!</v>
      </c>
      <c r="M491">
        <f>MIN(100, MAX(0, 100*BETAINV(乱数表!$E491, MAX(0.00000001, (1/(1+EXP(-(INDEX(係数表!G:G,5) + $B491))))*(EXP(INDEX(係数表!H:H,5) + INDEX(係数表!I:I,5)*LN(INDEX(出力表!C:C,5)+1)))), MAX(0.00000001, (1-(1/(1+EXP(-(INDEX(係数表!G:G,5) + $B491)))))*(EXP(INDEX(係数表!H:H,5) + INDEX(係数表!I:I,5)*LN(INDEX(出力表!C:C,5)+1)))))))</f>
        <v>91.646751245201713</v>
      </c>
      <c r="N491" t="e">
        <f>MIN(100, MAX(0, (100*(INDEX(出力表!D:D,5))/(EXP(INDEX(係数表!B:B,5) + $C491) + (INDEX(出力表!D:D,5)))) + (乱数表!$Q491*(Settings!B12/(((INDEX(出力表!D:D,5))+1)^INDEX(係数表!E:E,5)*INDEX(係数表!F:F,5))))))</f>
        <v>#VALUE!</v>
      </c>
      <c r="O491" t="e">
        <f>MIN(100, MAX(0, (INDEX(出力表!D:D,5))*M491/MAX(N491, Settings!B3)))</f>
        <v>#VALUE!</v>
      </c>
      <c r="P491">
        <f>MIN(100, MAX(0, 100*BETAINV(乱数表!$F491, MAX(0.00000001, (1/(1+EXP(-(INDEX(係数表!G:G,6) + $B491))))*(EXP(INDEX(係数表!H:H,6) + INDEX(係数表!I:I,6)*LN(INDEX(出力表!C:C,6)+1)))), MAX(0.00000001, (1-(1/(1+EXP(-(INDEX(係数表!G:G,6) + $B491)))))*(EXP(INDEX(係数表!H:H,6) + INDEX(係数表!I:I,6)*LN(INDEX(出力表!C:C,6)+1)))))))</f>
        <v>89.687072232796325</v>
      </c>
      <c r="Q491" t="e">
        <f>MIN(100, MAX(0, (100*(INDEX(出力表!D:D,6))/(EXP(INDEX(係数表!B:B,6) + $C491) + (INDEX(出力表!D:D,6)))) + (乱数表!$R491*(Settings!B12/(((INDEX(出力表!D:D,6))+1)^INDEX(係数表!E:E,6)*INDEX(係数表!F:F,6))))))</f>
        <v>#VALUE!</v>
      </c>
      <c r="R491" t="e">
        <f>MIN(100, MAX(0, (INDEX(出力表!D:D,6))*P491/MAX(Q491, Settings!B3)))</f>
        <v>#VALUE!</v>
      </c>
      <c r="S491">
        <f>MIN(100, MAX(0, 100*BETAINV(乱数表!$G491, MAX(0.00000001, (1/(1+EXP(-(INDEX(係数表!G:G,7) + $B491))))*(EXP(INDEX(係数表!H:H,7) + INDEX(係数表!I:I,7)*LN(INDEX(出力表!C:C,7)+1)))), MAX(0.00000001, (1-(1/(1+EXP(-(INDEX(係数表!G:G,7) + $B491)))))*(EXP(INDEX(係数表!H:H,7) + INDEX(係数表!I:I,7)*LN(INDEX(出力表!C:C,7)+1)))))))</f>
        <v>90.108338238436829</v>
      </c>
      <c r="T491" t="e">
        <f>MIN(100, MAX(0, (100*(INDEX(出力表!D:D,7))/(EXP(INDEX(係数表!B:B,7) + $C491) + (INDEX(出力表!D:D,7)))) + (乱数表!$S491*(Settings!B12/(((INDEX(出力表!D:D,7))+1)^INDEX(係数表!E:E,7)*INDEX(係数表!F:F,7))))))</f>
        <v>#VALUE!</v>
      </c>
      <c r="U491" t="e">
        <f>MIN(100, MAX(0, (INDEX(出力表!D:D,7))*S491/MAX(T491, Settings!B3)))</f>
        <v>#VALUE!</v>
      </c>
      <c r="V491">
        <f>MIN(100, MAX(0, 100*BETAINV(乱数表!$H491, MAX(0.00000001, (1/(1+EXP(-(INDEX(係数表!G:G,8) + $B491))))*(EXP(INDEX(係数表!H:H,8) + INDEX(係数表!I:I,8)*LN(INDEX(出力表!C:C,8)+1)))), MAX(0.00000001, (1-(1/(1+EXP(-(INDEX(係数表!G:G,8) + $B491)))))*(EXP(INDEX(係数表!H:H,8) + INDEX(係数表!I:I,8)*LN(INDEX(出力表!C:C,8)+1)))))))</f>
        <v>99.736960411572014</v>
      </c>
      <c r="W491" t="e">
        <f>MIN(100, MAX(0, (100*(INDEX(出力表!D:D,8))/(EXP(INDEX(係数表!B:B,8) + $C491) + (INDEX(出力表!D:D,8)))) + (乱数表!$T491*(Settings!B12/(((INDEX(出力表!D:D,8))+1)^INDEX(係数表!E:E,8)*INDEX(係数表!F:F,8))))))</f>
        <v>#VALUE!</v>
      </c>
      <c r="X491" t="e">
        <f>MIN(100, MAX(0, (INDEX(出力表!D:D,8))*V491/MAX(W491, Settings!B3)))</f>
        <v>#VALUE!</v>
      </c>
      <c r="Y491">
        <f>MIN(100, MAX(0, 100*BETAINV(乱数表!$I491, MAX(0.00000001, (1/(1+EXP(-(INDEX(係数表!G:G,9) + $B491))))*(EXP(INDEX(係数表!H:H,9) + INDEX(係数表!I:I,9)*LN(INDEX(出力表!C:C,9)+1)))), MAX(0.00000001, (1-(1/(1+EXP(-(INDEX(係数表!G:G,9) + $B491)))))*(EXP(INDEX(係数表!H:H,9) + INDEX(係数表!I:I,9)*LN(INDEX(出力表!C:C,9)+1)))))))</f>
        <v>74.841736828040794</v>
      </c>
      <c r="Z491" t="e">
        <f>MIN(100, MAX(0, (100*(INDEX(出力表!D:D,9))/(EXP(INDEX(係数表!B:B,9) + $C491) + (INDEX(出力表!D:D,9)))) + (乱数表!$U491*(Settings!B12/(((INDEX(出力表!D:D,9))+1)^INDEX(係数表!E:E,9)*INDEX(係数表!F:F,9))))))</f>
        <v>#VALUE!</v>
      </c>
      <c r="AA491" t="e">
        <f>MIN(100, MAX(0, (INDEX(出力表!D:D,9))*Y491/MAX(Z491, Settings!B3)))</f>
        <v>#VALUE!</v>
      </c>
      <c r="AB491">
        <f>MIN(100, MAX(0, 100*BETAINV(乱数表!$J491, MAX(0.00000001, (1/(1+EXP(-(INDEX(係数表!G:G,10) + $B491))))*(EXP(INDEX(係数表!H:H,10) + INDEX(係数表!I:I,10)*LN(INDEX(出力表!C:C,10)+1)))), MAX(0.00000001, (1-(1/(1+EXP(-(INDEX(係数表!G:G,10) + $B491)))))*(EXP(INDEX(係数表!H:H,10) + INDEX(係数表!I:I,10)*LN(INDEX(出力表!C:C,10)+1)))))))</f>
        <v>79.341856866645642</v>
      </c>
      <c r="AC491" t="e">
        <f>MIN(100, MAX(0, (100*(INDEX(出力表!D:D,10))/(EXP(INDEX(係数表!B:B,10) + $C491) + (INDEX(出力表!D:D,10)))) + (乱数表!$V491*(Settings!B12/(((INDEX(出力表!D:D,10))+1)^INDEX(係数表!E:E,10)*INDEX(係数表!F:F,10))))))</f>
        <v>#VALUE!</v>
      </c>
      <c r="AD491" t="e">
        <f>MIN(100, MAX(0, (INDEX(出力表!D:D,10))*AB491/MAX(AC491, Settings!B3)))</f>
        <v>#VALUE!</v>
      </c>
      <c r="AE491">
        <f>MIN(100, MAX(0, 100*BETAINV(乱数表!$K491, MAX(0.00000001, (1/(1+EXP(-(INDEX(係数表!G:G,11) + $B491))))*(EXP(INDEX(係数表!H:H,11) + INDEX(係数表!I:I,11)*LN(INDEX(出力表!C:C,11)+1)))), MAX(0.00000001, (1-(1/(1+EXP(-(INDEX(係数表!G:G,11) + $B491)))))*(EXP(INDEX(係数表!H:H,11) + INDEX(係数表!I:I,11)*LN(INDEX(出力表!C:C,11)+1)))))))</f>
        <v>95.072821402657823</v>
      </c>
      <c r="AF491" t="e">
        <f>MIN(100, MAX(0, (100*(INDEX(出力表!D:D,11))/(EXP(INDEX(係数表!B:B,11) + $C491) + (INDEX(出力表!D:D,11)))) + (乱数表!$W491*(Settings!B12/(((INDEX(出力表!D:D,11))+1)^INDEX(係数表!E:E,11)*INDEX(係数表!F:F,11))))))</f>
        <v>#VALUE!</v>
      </c>
      <c r="AG491" t="e">
        <f>MIN(100, MAX(0, (INDEX(出力表!D:D,11))*AE491/MAX(AF491, Settings!B3)))</f>
        <v>#VALUE!</v>
      </c>
      <c r="AH491">
        <f>MIN(100, MAX(0, 100*BETAINV(乱数表!$L491, MAX(0.00000001, (1/(1+EXP(-(INDEX(係数表!G:G,12) + $B491))))*(EXP(INDEX(係数表!H:H,12) + INDEX(係数表!I:I,12)*LN(INDEX(出力表!C:C,12)+1)))), MAX(0.00000001, (1-(1/(1+EXP(-(INDEX(係数表!G:G,12) + $B491)))))*(EXP(INDEX(係数表!H:H,12) + INDEX(係数表!I:I,12)*LN(INDEX(出力表!C:C,12)+1)))))))</f>
        <v>91.105652023784245</v>
      </c>
      <c r="AI491" t="e">
        <f>MIN(100, MAX(0, (100*(INDEX(出力表!D:D,12))/(EXP(INDEX(係数表!B:B,12) + $C491) + (INDEX(出力表!D:D,12)))) + (乱数表!$X491*(Settings!B12/(((INDEX(出力表!D:D,12))+1)^INDEX(係数表!E:E,12)*INDEX(係数表!F:F,12))))))</f>
        <v>#VALUE!</v>
      </c>
      <c r="AJ491" t="e">
        <f>MIN(100, MAX(0, (INDEX(出力表!D:D,12))*AH491/MAX(AI491, Settings!B3)))</f>
        <v>#VALUE!</v>
      </c>
      <c r="AK491">
        <f>MIN(100, MAX(0, 100*BETAINV(乱数表!$M491, MAX(0.00000001, (1/(1+EXP(-(INDEX(係数表!G:G,13) + $B491))))*(EXP(INDEX(係数表!H:H,13) + INDEX(係数表!I:I,13)*LN(INDEX(出力表!C:C,13)+1)))), MAX(0.00000001, (1-(1/(1+EXP(-(INDEX(係数表!G:G,13) + $B491)))))*(EXP(INDEX(係数表!H:H,13) + INDEX(係数表!I:I,13)*LN(INDEX(出力表!C:C,13)+1)))))))</f>
        <v>98.069606291235161</v>
      </c>
      <c r="AL491" t="e">
        <f>MIN(100, MAX(0, (100*(INDEX(出力表!D:D,13))/(EXP(INDEX(係数表!B:B,13) + $C491) + (INDEX(出力表!D:D,13)))) + (乱数表!$Y491*(Settings!B12/(((INDEX(出力表!D:D,13))+1)^INDEX(係数表!E:E,13)*INDEX(係数表!F:F,13))))))</f>
        <v>#VALUE!</v>
      </c>
      <c r="AM491" t="e">
        <f>MIN(100, MAX(0, (INDEX(出力表!D:D,13))*AK491/MAX(AL491, Settings!B3)))</f>
        <v>#VALUE!</v>
      </c>
      <c r="AN491">
        <f>IF(ISNUMBER(F491), INDEX(出力表!B:B,2)*F491, 0)+IF(ISNUMBER(I491), INDEX(出力表!B:B,3)*I491, 0)+IF(ISNUMBER(L491), INDEX(出力表!B:B,4)*L491, 0)+IF(ISNUMBER(O491), INDEX(出力表!B:B,5)*O491, 0)+IF(ISNUMBER(R491), INDEX(出力表!B:B,6)*R491, 0)+IF(ISNUMBER(U491), INDEX(出力表!B:B,7)*U491, 0)+IF(ISNUMBER(X491), INDEX(出力表!B:B,8)*X491, 0)+IF(ISNUMBER(AA491), INDEX(出力表!B:B,9)*AA491, 0)+IF(ISNUMBER(AD491), INDEX(出力表!B:B,10)*AD491, 0)+IF(ISNUMBER(AG491), INDEX(出力表!B:B,11)*AG491, 0)+IF(ISNUMBER(AJ491), INDEX(出力表!B:B,12)*AJ491, 0)+IF(ISNUMBER(AM491), INDEX(出力表!B:B,13)*AM491, 0)</f>
        <v>0</v>
      </c>
      <c r="AO491">
        <f>IF(ISNUMBER(F491), INDEX(出力表!B:B,2), 0)+IF(ISNUMBER(I491), INDEX(出力表!B:B,3), 0)+IF(ISNUMBER(L491), INDEX(出力表!B:B,4), 0)+IF(ISNUMBER(O491), INDEX(出力表!B:B,5), 0)+IF(ISNUMBER(R491), INDEX(出力表!B:B,6), 0)+IF(ISNUMBER(U491), INDEX(出力表!B:B,7), 0)+IF(ISNUMBER(X491), INDEX(出力表!B:B,8), 0)+IF(ISNUMBER(AA491), INDEX(出力表!B:B,9), 0)+IF(ISNUMBER(AD491), INDEX(出力表!B:B,10), 0)+IF(ISNUMBER(AG491), INDEX(出力表!B:B,11), 0)+IF(ISNUMBER(AJ491), INDEX(出力表!B:B,12), 0)+IF(ISNUMBER(AM491), INDEX(出力表!B:B,13), 0)</f>
        <v>0</v>
      </c>
      <c r="AP491" t="str">
        <f t="shared" si="7"/>
        <v/>
      </c>
    </row>
    <row r="492" spans="1:42" x14ac:dyDescent="0.2">
      <c r="A492">
        <v>491</v>
      </c>
      <c r="B492">
        <f>IF(UPPER(Settings!B4)="TRUE", 乱数表!$Z492*Settings!B10, 0)</f>
        <v>0.32297144271748174</v>
      </c>
      <c r="C492">
        <f>IF(UPPER(Settings!B4)="TRUE", 乱数表!$AA492*Settings!B11, 0)</f>
        <v>-3.8013433647253611E-2</v>
      </c>
      <c r="D492">
        <f>MIN(100, MAX(0, 100*BETAINV(乱数表!$B492, MAX(0.00000001, (1/(1+EXP(-(INDEX(係数表!G:G,2) + $B492))))*(EXP(INDEX(係数表!H:H,2) + INDEX(係数表!I:I,2)*LN(INDEX(出力表!C:C,2)+1)))), MAX(0.00000001, (1-(1/(1+EXP(-(INDEX(係数表!G:G,2) + $B492)))))*(EXP(INDEX(係数表!H:H,2) + INDEX(係数表!I:I,2)*LN(INDEX(出力表!C:C,2)+1)))))))</f>
        <v>99.999670660482565</v>
      </c>
      <c r="E492" t="e">
        <f>MIN(100, MAX(0, (100*(INDEX(出力表!D:D,2))/(EXP(INDEX(係数表!B:B,2) + $C492) + (INDEX(出力表!D:D,2)))) + (乱数表!$N492*(Settings!B12/(((INDEX(出力表!D:D,2))+1)^INDEX(係数表!E:E,2)*INDEX(係数表!F:F,2))))))</f>
        <v>#VALUE!</v>
      </c>
      <c r="F492" t="e">
        <f>MIN(100, MAX(0, (INDEX(出力表!D:D,2))*D492/MAX(E492, Settings!B3)))</f>
        <v>#VALUE!</v>
      </c>
      <c r="G492">
        <f>MIN(100, MAX(0, 100*BETAINV(乱数表!$C492, MAX(0.00000001, (1/(1+EXP(-(INDEX(係数表!G:G,3) + $B492))))*(EXP(INDEX(係数表!H:H,3) + INDEX(係数表!I:I,3)*LN(INDEX(出力表!C:C,3)+1)))), MAX(0.00000001, (1-(1/(1+EXP(-(INDEX(係数表!G:G,3) + $B492)))))*(EXP(INDEX(係数表!H:H,3) + INDEX(係数表!I:I,3)*LN(INDEX(出力表!C:C,3)+1)))))))</f>
        <v>46.882130130471459</v>
      </c>
      <c r="H492" t="e">
        <f>MIN(100, MAX(0, (100*(INDEX(出力表!D:D,3))/(EXP(INDEX(係数表!B:B,3) + $C492) + (INDEX(出力表!D:D,3)))) + (乱数表!$O492*(Settings!B12/(((INDEX(出力表!D:D,3))+1)^INDEX(係数表!E:E,3)*INDEX(係数表!F:F,3))))))</f>
        <v>#VALUE!</v>
      </c>
      <c r="I492" t="e">
        <f>MIN(100, MAX(0, (INDEX(出力表!D:D,3))*G492/MAX(H492, Settings!B3)))</f>
        <v>#VALUE!</v>
      </c>
      <c r="J492">
        <f>MIN(100, MAX(0, 100*BETAINV(乱数表!$D492, MAX(0.00000001, (1/(1+EXP(-(INDEX(係数表!G:G,4) + $B492))))*(EXP(INDEX(係数表!H:H,4) + INDEX(係数表!I:I,4)*LN(INDEX(出力表!C:C,4)+1)))), MAX(0.00000001, (1-(1/(1+EXP(-(INDEX(係数表!G:G,4) + $B492)))))*(EXP(INDEX(係数表!H:H,4) + INDEX(係数表!I:I,4)*LN(INDEX(出力表!C:C,4)+1)))))))</f>
        <v>99.055369584799507</v>
      </c>
      <c r="K492" t="e">
        <f>MIN(100, MAX(0, (100*(INDEX(出力表!D:D,4))/(EXP(INDEX(係数表!B:B,4) + $C492) + (INDEX(出力表!D:D,4)))) + (乱数表!$P492*(Settings!B12/(((INDEX(出力表!D:D,4))+1)^INDEX(係数表!E:E,4)*INDEX(係数表!F:F,4))))))</f>
        <v>#VALUE!</v>
      </c>
      <c r="L492" t="e">
        <f>MIN(100, MAX(0, (INDEX(出力表!D:D,4))*J492/MAX(K492, Settings!B3)))</f>
        <v>#VALUE!</v>
      </c>
      <c r="M492">
        <f>MIN(100, MAX(0, 100*BETAINV(乱数表!$E492, MAX(0.00000001, (1/(1+EXP(-(INDEX(係数表!G:G,5) + $B492))))*(EXP(INDEX(係数表!H:H,5) + INDEX(係数表!I:I,5)*LN(INDEX(出力表!C:C,5)+1)))), MAX(0.00000001, (1-(1/(1+EXP(-(INDEX(係数表!G:G,5) + $B492)))))*(EXP(INDEX(係数表!H:H,5) + INDEX(係数表!I:I,5)*LN(INDEX(出力表!C:C,5)+1)))))))</f>
        <v>82.27659051324018</v>
      </c>
      <c r="N492" t="e">
        <f>MIN(100, MAX(0, (100*(INDEX(出力表!D:D,5))/(EXP(INDEX(係数表!B:B,5) + $C492) + (INDEX(出力表!D:D,5)))) + (乱数表!$Q492*(Settings!B12/(((INDEX(出力表!D:D,5))+1)^INDEX(係数表!E:E,5)*INDEX(係数表!F:F,5))))))</f>
        <v>#VALUE!</v>
      </c>
      <c r="O492" t="e">
        <f>MIN(100, MAX(0, (INDEX(出力表!D:D,5))*M492/MAX(N492, Settings!B3)))</f>
        <v>#VALUE!</v>
      </c>
      <c r="P492">
        <f>MIN(100, MAX(0, 100*BETAINV(乱数表!$F492, MAX(0.00000001, (1/(1+EXP(-(INDEX(係数表!G:G,6) + $B492))))*(EXP(INDEX(係数表!H:H,6) + INDEX(係数表!I:I,6)*LN(INDEX(出力表!C:C,6)+1)))), MAX(0.00000001, (1-(1/(1+EXP(-(INDEX(係数表!G:G,6) + $B492)))))*(EXP(INDEX(係数表!H:H,6) + INDEX(係数表!I:I,6)*LN(INDEX(出力表!C:C,6)+1)))))))</f>
        <v>50.938679033241094</v>
      </c>
      <c r="Q492" t="e">
        <f>MIN(100, MAX(0, (100*(INDEX(出力表!D:D,6))/(EXP(INDEX(係数表!B:B,6) + $C492) + (INDEX(出力表!D:D,6)))) + (乱数表!$R492*(Settings!B12/(((INDEX(出力表!D:D,6))+1)^INDEX(係数表!E:E,6)*INDEX(係数表!F:F,6))))))</f>
        <v>#VALUE!</v>
      </c>
      <c r="R492" t="e">
        <f>MIN(100, MAX(0, (INDEX(出力表!D:D,6))*P492/MAX(Q492, Settings!B3)))</f>
        <v>#VALUE!</v>
      </c>
      <c r="S492">
        <f>MIN(100, MAX(0, 100*BETAINV(乱数表!$G492, MAX(0.00000001, (1/(1+EXP(-(INDEX(係数表!G:G,7) + $B492))))*(EXP(INDEX(係数表!H:H,7) + INDEX(係数表!I:I,7)*LN(INDEX(出力表!C:C,7)+1)))), MAX(0.00000001, (1-(1/(1+EXP(-(INDEX(係数表!G:G,7) + $B492)))))*(EXP(INDEX(係数表!H:H,7) + INDEX(係数表!I:I,7)*LN(INDEX(出力表!C:C,7)+1)))))))</f>
        <v>86.805539591506474</v>
      </c>
      <c r="T492" t="e">
        <f>MIN(100, MAX(0, (100*(INDEX(出力表!D:D,7))/(EXP(INDEX(係数表!B:B,7) + $C492) + (INDEX(出力表!D:D,7)))) + (乱数表!$S492*(Settings!B12/(((INDEX(出力表!D:D,7))+1)^INDEX(係数表!E:E,7)*INDEX(係数表!F:F,7))))))</f>
        <v>#VALUE!</v>
      </c>
      <c r="U492" t="e">
        <f>MIN(100, MAX(0, (INDEX(出力表!D:D,7))*S492/MAX(T492, Settings!B3)))</f>
        <v>#VALUE!</v>
      </c>
      <c r="V492">
        <f>MIN(100, MAX(0, 100*BETAINV(乱数表!$H492, MAX(0.00000001, (1/(1+EXP(-(INDEX(係数表!G:G,8) + $B492))))*(EXP(INDEX(係数表!H:H,8) + INDEX(係数表!I:I,8)*LN(INDEX(出力表!C:C,8)+1)))), MAX(0.00000001, (1-(1/(1+EXP(-(INDEX(係数表!G:G,8) + $B492)))))*(EXP(INDEX(係数表!H:H,8) + INDEX(係数表!I:I,8)*LN(INDEX(出力表!C:C,8)+1)))))))</f>
        <v>99.993582978247275</v>
      </c>
      <c r="W492" t="e">
        <f>MIN(100, MAX(0, (100*(INDEX(出力表!D:D,8))/(EXP(INDEX(係数表!B:B,8) + $C492) + (INDEX(出力表!D:D,8)))) + (乱数表!$T492*(Settings!B12/(((INDEX(出力表!D:D,8))+1)^INDEX(係数表!E:E,8)*INDEX(係数表!F:F,8))))))</f>
        <v>#VALUE!</v>
      </c>
      <c r="X492" t="e">
        <f>MIN(100, MAX(0, (INDEX(出力表!D:D,8))*V492/MAX(W492, Settings!B3)))</f>
        <v>#VALUE!</v>
      </c>
      <c r="Y492">
        <f>MIN(100, MAX(0, 100*BETAINV(乱数表!$I492, MAX(0.00000001, (1/(1+EXP(-(INDEX(係数表!G:G,9) + $B492))))*(EXP(INDEX(係数表!H:H,9) + INDEX(係数表!I:I,9)*LN(INDEX(出力表!C:C,9)+1)))), MAX(0.00000001, (1-(1/(1+EXP(-(INDEX(係数表!G:G,9) + $B492)))))*(EXP(INDEX(係数表!H:H,9) + INDEX(係数表!I:I,9)*LN(INDEX(出力表!C:C,9)+1)))))))</f>
        <v>75.675777502016501</v>
      </c>
      <c r="Z492" t="e">
        <f>MIN(100, MAX(0, (100*(INDEX(出力表!D:D,9))/(EXP(INDEX(係数表!B:B,9) + $C492) + (INDEX(出力表!D:D,9)))) + (乱数表!$U492*(Settings!B12/(((INDEX(出力表!D:D,9))+1)^INDEX(係数表!E:E,9)*INDEX(係数表!F:F,9))))))</f>
        <v>#VALUE!</v>
      </c>
      <c r="AA492" t="e">
        <f>MIN(100, MAX(0, (INDEX(出力表!D:D,9))*Y492/MAX(Z492, Settings!B3)))</f>
        <v>#VALUE!</v>
      </c>
      <c r="AB492">
        <f>MIN(100, MAX(0, 100*BETAINV(乱数表!$J492, MAX(0.00000001, (1/(1+EXP(-(INDEX(係数表!G:G,10) + $B492))))*(EXP(INDEX(係数表!H:H,10) + INDEX(係数表!I:I,10)*LN(INDEX(出力表!C:C,10)+1)))), MAX(0.00000001, (1-(1/(1+EXP(-(INDEX(係数表!G:G,10) + $B492)))))*(EXP(INDEX(係数表!H:H,10) + INDEX(係数表!I:I,10)*LN(INDEX(出力表!C:C,10)+1)))))))</f>
        <v>97.960992293934652</v>
      </c>
      <c r="AC492" t="e">
        <f>MIN(100, MAX(0, (100*(INDEX(出力表!D:D,10))/(EXP(INDEX(係数表!B:B,10) + $C492) + (INDEX(出力表!D:D,10)))) + (乱数表!$V492*(Settings!B12/(((INDEX(出力表!D:D,10))+1)^INDEX(係数表!E:E,10)*INDEX(係数表!F:F,10))))))</f>
        <v>#VALUE!</v>
      </c>
      <c r="AD492" t="e">
        <f>MIN(100, MAX(0, (INDEX(出力表!D:D,10))*AB492/MAX(AC492, Settings!B3)))</f>
        <v>#VALUE!</v>
      </c>
      <c r="AE492">
        <f>MIN(100, MAX(0, 100*BETAINV(乱数表!$K492, MAX(0.00000001, (1/(1+EXP(-(INDEX(係数表!G:G,11) + $B492))))*(EXP(INDEX(係数表!H:H,11) + INDEX(係数表!I:I,11)*LN(INDEX(出力表!C:C,11)+1)))), MAX(0.00000001, (1-(1/(1+EXP(-(INDEX(係数表!G:G,11) + $B492)))))*(EXP(INDEX(係数表!H:H,11) + INDEX(係数表!I:I,11)*LN(INDEX(出力表!C:C,11)+1)))))))</f>
        <v>98.810264828056049</v>
      </c>
      <c r="AF492" t="e">
        <f>MIN(100, MAX(0, (100*(INDEX(出力表!D:D,11))/(EXP(INDEX(係数表!B:B,11) + $C492) + (INDEX(出力表!D:D,11)))) + (乱数表!$W492*(Settings!B12/(((INDEX(出力表!D:D,11))+1)^INDEX(係数表!E:E,11)*INDEX(係数表!F:F,11))))))</f>
        <v>#VALUE!</v>
      </c>
      <c r="AG492" t="e">
        <f>MIN(100, MAX(0, (INDEX(出力表!D:D,11))*AE492/MAX(AF492, Settings!B3)))</f>
        <v>#VALUE!</v>
      </c>
      <c r="AH492">
        <f>MIN(100, MAX(0, 100*BETAINV(乱数表!$L492, MAX(0.00000001, (1/(1+EXP(-(INDEX(係数表!G:G,12) + $B492))))*(EXP(INDEX(係数表!H:H,12) + INDEX(係数表!I:I,12)*LN(INDEX(出力表!C:C,12)+1)))), MAX(0.00000001, (1-(1/(1+EXP(-(INDEX(係数表!G:G,12) + $B492)))))*(EXP(INDEX(係数表!H:H,12) + INDEX(係数表!I:I,12)*LN(INDEX(出力表!C:C,12)+1)))))))</f>
        <v>96.799736082606714</v>
      </c>
      <c r="AI492" t="e">
        <f>MIN(100, MAX(0, (100*(INDEX(出力表!D:D,12))/(EXP(INDEX(係数表!B:B,12) + $C492) + (INDEX(出力表!D:D,12)))) + (乱数表!$X492*(Settings!B12/(((INDEX(出力表!D:D,12))+1)^INDEX(係数表!E:E,12)*INDEX(係数表!F:F,12))))))</f>
        <v>#VALUE!</v>
      </c>
      <c r="AJ492" t="e">
        <f>MIN(100, MAX(0, (INDEX(出力表!D:D,12))*AH492/MAX(AI492, Settings!B3)))</f>
        <v>#VALUE!</v>
      </c>
      <c r="AK492">
        <f>MIN(100, MAX(0, 100*BETAINV(乱数表!$M492, MAX(0.00000001, (1/(1+EXP(-(INDEX(係数表!G:G,13) + $B492))))*(EXP(INDEX(係数表!H:H,13) + INDEX(係数表!I:I,13)*LN(INDEX(出力表!C:C,13)+1)))), MAX(0.00000001, (1-(1/(1+EXP(-(INDEX(係数表!G:G,13) + $B492)))))*(EXP(INDEX(係数表!H:H,13) + INDEX(係数表!I:I,13)*LN(INDEX(出力表!C:C,13)+1)))))))</f>
        <v>91.390474921484952</v>
      </c>
      <c r="AL492" t="e">
        <f>MIN(100, MAX(0, (100*(INDEX(出力表!D:D,13))/(EXP(INDEX(係数表!B:B,13) + $C492) + (INDEX(出力表!D:D,13)))) + (乱数表!$Y492*(Settings!B12/(((INDEX(出力表!D:D,13))+1)^INDEX(係数表!E:E,13)*INDEX(係数表!F:F,13))))))</f>
        <v>#VALUE!</v>
      </c>
      <c r="AM492" t="e">
        <f>MIN(100, MAX(0, (INDEX(出力表!D:D,13))*AK492/MAX(AL492, Settings!B3)))</f>
        <v>#VALUE!</v>
      </c>
      <c r="AN492">
        <f>IF(ISNUMBER(F492), INDEX(出力表!B:B,2)*F492, 0)+IF(ISNUMBER(I492), INDEX(出力表!B:B,3)*I492, 0)+IF(ISNUMBER(L492), INDEX(出力表!B:B,4)*L492, 0)+IF(ISNUMBER(O492), INDEX(出力表!B:B,5)*O492, 0)+IF(ISNUMBER(R492), INDEX(出力表!B:B,6)*R492, 0)+IF(ISNUMBER(U492), INDEX(出力表!B:B,7)*U492, 0)+IF(ISNUMBER(X492), INDEX(出力表!B:B,8)*X492, 0)+IF(ISNUMBER(AA492), INDEX(出力表!B:B,9)*AA492, 0)+IF(ISNUMBER(AD492), INDEX(出力表!B:B,10)*AD492, 0)+IF(ISNUMBER(AG492), INDEX(出力表!B:B,11)*AG492, 0)+IF(ISNUMBER(AJ492), INDEX(出力表!B:B,12)*AJ492, 0)+IF(ISNUMBER(AM492), INDEX(出力表!B:B,13)*AM492, 0)</f>
        <v>0</v>
      </c>
      <c r="AO492">
        <f>IF(ISNUMBER(F492), INDEX(出力表!B:B,2), 0)+IF(ISNUMBER(I492), INDEX(出力表!B:B,3), 0)+IF(ISNUMBER(L492), INDEX(出力表!B:B,4), 0)+IF(ISNUMBER(O492), INDEX(出力表!B:B,5), 0)+IF(ISNUMBER(R492), INDEX(出力表!B:B,6), 0)+IF(ISNUMBER(U492), INDEX(出力表!B:B,7), 0)+IF(ISNUMBER(X492), INDEX(出力表!B:B,8), 0)+IF(ISNUMBER(AA492), INDEX(出力表!B:B,9), 0)+IF(ISNUMBER(AD492), INDEX(出力表!B:B,10), 0)+IF(ISNUMBER(AG492), INDEX(出力表!B:B,11), 0)+IF(ISNUMBER(AJ492), INDEX(出力表!B:B,12), 0)+IF(ISNUMBER(AM492), INDEX(出力表!B:B,13), 0)</f>
        <v>0</v>
      </c>
      <c r="AP492" t="str">
        <f t="shared" si="7"/>
        <v/>
      </c>
    </row>
    <row r="493" spans="1:42" x14ac:dyDescent="0.2">
      <c r="A493">
        <v>492</v>
      </c>
      <c r="B493">
        <f>IF(UPPER(Settings!B4)="TRUE", 乱数表!$Z493*Settings!B10, 0)</f>
        <v>0.72034291589987887</v>
      </c>
      <c r="C493">
        <f>IF(UPPER(Settings!B4)="TRUE", 乱数表!$AA493*Settings!B11, 0)</f>
        <v>-2.5774413158603432E-2</v>
      </c>
      <c r="D493">
        <f>MIN(100, MAX(0, 100*BETAINV(乱数表!$B493, MAX(0.00000001, (1/(1+EXP(-(INDEX(係数表!G:G,2) + $B493))))*(EXP(INDEX(係数表!H:H,2) + INDEX(係数表!I:I,2)*LN(INDEX(出力表!C:C,2)+1)))), MAX(0.00000001, (1-(1/(1+EXP(-(INDEX(係数表!G:G,2) + $B493)))))*(EXP(INDEX(係数表!H:H,2) + INDEX(係数表!I:I,2)*LN(INDEX(出力表!C:C,2)+1)))))))</f>
        <v>79.823490801207868</v>
      </c>
      <c r="E493" t="e">
        <f>MIN(100, MAX(0, (100*(INDEX(出力表!D:D,2))/(EXP(INDEX(係数表!B:B,2) + $C493) + (INDEX(出力表!D:D,2)))) + (乱数表!$N493*(Settings!B12/(((INDEX(出力表!D:D,2))+1)^INDEX(係数表!E:E,2)*INDEX(係数表!F:F,2))))))</f>
        <v>#VALUE!</v>
      </c>
      <c r="F493" t="e">
        <f>MIN(100, MAX(0, (INDEX(出力表!D:D,2))*D493/MAX(E493, Settings!B3)))</f>
        <v>#VALUE!</v>
      </c>
      <c r="G493">
        <f>MIN(100, MAX(0, 100*BETAINV(乱数表!$C493, MAX(0.00000001, (1/(1+EXP(-(INDEX(係数表!G:G,3) + $B493))))*(EXP(INDEX(係数表!H:H,3) + INDEX(係数表!I:I,3)*LN(INDEX(出力表!C:C,3)+1)))), MAX(0.00000001, (1-(1/(1+EXP(-(INDEX(係数表!G:G,3) + $B493)))))*(EXP(INDEX(係数表!H:H,3) + INDEX(係数表!I:I,3)*LN(INDEX(出力表!C:C,3)+1)))))))</f>
        <v>51.722830579561943</v>
      </c>
      <c r="H493" t="e">
        <f>MIN(100, MAX(0, (100*(INDEX(出力表!D:D,3))/(EXP(INDEX(係数表!B:B,3) + $C493) + (INDEX(出力表!D:D,3)))) + (乱数表!$O493*(Settings!B12/(((INDEX(出力表!D:D,3))+1)^INDEX(係数表!E:E,3)*INDEX(係数表!F:F,3))))))</f>
        <v>#VALUE!</v>
      </c>
      <c r="I493" t="e">
        <f>MIN(100, MAX(0, (INDEX(出力表!D:D,3))*G493/MAX(H493, Settings!B3)))</f>
        <v>#VALUE!</v>
      </c>
      <c r="J493">
        <f>MIN(100, MAX(0, 100*BETAINV(乱数表!$D493, MAX(0.00000001, (1/(1+EXP(-(INDEX(係数表!G:G,4) + $B493))))*(EXP(INDEX(係数表!H:H,4) + INDEX(係数表!I:I,4)*LN(INDEX(出力表!C:C,4)+1)))), MAX(0.00000001, (1-(1/(1+EXP(-(INDEX(係数表!G:G,4) + $B493)))))*(EXP(INDEX(係数表!H:H,4) + INDEX(係数表!I:I,4)*LN(INDEX(出力表!C:C,4)+1)))))))</f>
        <v>91.891482181231808</v>
      </c>
      <c r="K493" t="e">
        <f>MIN(100, MAX(0, (100*(INDEX(出力表!D:D,4))/(EXP(INDEX(係数表!B:B,4) + $C493) + (INDEX(出力表!D:D,4)))) + (乱数表!$P493*(Settings!B12/(((INDEX(出力表!D:D,4))+1)^INDEX(係数表!E:E,4)*INDEX(係数表!F:F,4))))))</f>
        <v>#VALUE!</v>
      </c>
      <c r="L493" t="e">
        <f>MIN(100, MAX(0, (INDEX(出力表!D:D,4))*J493/MAX(K493, Settings!B3)))</f>
        <v>#VALUE!</v>
      </c>
      <c r="M493">
        <f>MIN(100, MAX(0, 100*BETAINV(乱数表!$E493, MAX(0.00000001, (1/(1+EXP(-(INDEX(係数表!G:G,5) + $B493))))*(EXP(INDEX(係数表!H:H,5) + INDEX(係数表!I:I,5)*LN(INDEX(出力表!C:C,5)+1)))), MAX(0.00000001, (1-(1/(1+EXP(-(INDEX(係数表!G:G,5) + $B493)))))*(EXP(INDEX(係数表!H:H,5) + INDEX(係数表!I:I,5)*LN(INDEX(出力表!C:C,5)+1)))))))</f>
        <v>74.277557013318713</v>
      </c>
      <c r="N493" t="e">
        <f>MIN(100, MAX(0, (100*(INDEX(出力表!D:D,5))/(EXP(INDEX(係数表!B:B,5) + $C493) + (INDEX(出力表!D:D,5)))) + (乱数表!$Q493*(Settings!B12/(((INDEX(出力表!D:D,5))+1)^INDEX(係数表!E:E,5)*INDEX(係数表!F:F,5))))))</f>
        <v>#VALUE!</v>
      </c>
      <c r="O493" t="e">
        <f>MIN(100, MAX(0, (INDEX(出力表!D:D,5))*M493/MAX(N493, Settings!B3)))</f>
        <v>#VALUE!</v>
      </c>
      <c r="P493">
        <f>MIN(100, MAX(0, 100*BETAINV(乱数表!$F493, MAX(0.00000001, (1/(1+EXP(-(INDEX(係数表!G:G,6) + $B493))))*(EXP(INDEX(係数表!H:H,6) + INDEX(係数表!I:I,6)*LN(INDEX(出力表!C:C,6)+1)))), MAX(0.00000001, (1-(1/(1+EXP(-(INDEX(係数表!G:G,6) + $B493)))))*(EXP(INDEX(係数表!H:H,6) + INDEX(係数表!I:I,6)*LN(INDEX(出力表!C:C,6)+1)))))))</f>
        <v>53.230661442561697</v>
      </c>
      <c r="Q493" t="e">
        <f>MIN(100, MAX(0, (100*(INDEX(出力表!D:D,6))/(EXP(INDEX(係数表!B:B,6) + $C493) + (INDEX(出力表!D:D,6)))) + (乱数表!$R493*(Settings!B12/(((INDEX(出力表!D:D,6))+1)^INDEX(係数表!E:E,6)*INDEX(係数表!F:F,6))))))</f>
        <v>#VALUE!</v>
      </c>
      <c r="R493" t="e">
        <f>MIN(100, MAX(0, (INDEX(出力表!D:D,6))*P493/MAX(Q493, Settings!B3)))</f>
        <v>#VALUE!</v>
      </c>
      <c r="S493">
        <f>MIN(100, MAX(0, 100*BETAINV(乱数表!$G493, MAX(0.00000001, (1/(1+EXP(-(INDEX(係数表!G:G,7) + $B493))))*(EXP(INDEX(係数表!H:H,7) + INDEX(係数表!I:I,7)*LN(INDEX(出力表!C:C,7)+1)))), MAX(0.00000001, (1-(1/(1+EXP(-(INDEX(係数表!G:G,7) + $B493)))))*(EXP(INDEX(係数表!H:H,7) + INDEX(係数表!I:I,7)*LN(INDEX(出力表!C:C,7)+1)))))))</f>
        <v>99.999866696742302</v>
      </c>
      <c r="T493" t="e">
        <f>MIN(100, MAX(0, (100*(INDEX(出力表!D:D,7))/(EXP(INDEX(係数表!B:B,7) + $C493) + (INDEX(出力表!D:D,7)))) + (乱数表!$S493*(Settings!B12/(((INDEX(出力表!D:D,7))+1)^INDEX(係数表!E:E,7)*INDEX(係数表!F:F,7))))))</f>
        <v>#VALUE!</v>
      </c>
      <c r="U493" t="e">
        <f>MIN(100, MAX(0, (INDEX(出力表!D:D,7))*S493/MAX(T493, Settings!B3)))</f>
        <v>#VALUE!</v>
      </c>
      <c r="V493">
        <f>MIN(100, MAX(0, 100*BETAINV(乱数表!$H493, MAX(0.00000001, (1/(1+EXP(-(INDEX(係数表!G:G,8) + $B493))))*(EXP(INDEX(係数表!H:H,8) + INDEX(係数表!I:I,8)*LN(INDEX(出力表!C:C,8)+1)))), MAX(0.00000001, (1-(1/(1+EXP(-(INDEX(係数表!G:G,8) + $B493)))))*(EXP(INDEX(係数表!H:H,8) + INDEX(係数表!I:I,8)*LN(INDEX(出力表!C:C,8)+1)))))))</f>
        <v>99.660546843242955</v>
      </c>
      <c r="W493" t="e">
        <f>MIN(100, MAX(0, (100*(INDEX(出力表!D:D,8))/(EXP(INDEX(係数表!B:B,8) + $C493) + (INDEX(出力表!D:D,8)))) + (乱数表!$T493*(Settings!B12/(((INDEX(出力表!D:D,8))+1)^INDEX(係数表!E:E,8)*INDEX(係数表!F:F,8))))))</f>
        <v>#VALUE!</v>
      </c>
      <c r="X493" t="e">
        <f>MIN(100, MAX(0, (INDEX(出力表!D:D,8))*V493/MAX(W493, Settings!B3)))</f>
        <v>#VALUE!</v>
      </c>
      <c r="Y493">
        <f>MIN(100, MAX(0, 100*BETAINV(乱数表!$I493, MAX(0.00000001, (1/(1+EXP(-(INDEX(係数表!G:G,9) + $B493))))*(EXP(INDEX(係数表!H:H,9) + INDEX(係数表!I:I,9)*LN(INDEX(出力表!C:C,9)+1)))), MAX(0.00000001, (1-(1/(1+EXP(-(INDEX(係数表!G:G,9) + $B493)))))*(EXP(INDEX(係数表!H:H,9) + INDEX(係数表!I:I,9)*LN(INDEX(出力表!C:C,9)+1)))))))</f>
        <v>97.663642427606902</v>
      </c>
      <c r="Z493" t="e">
        <f>MIN(100, MAX(0, (100*(INDEX(出力表!D:D,9))/(EXP(INDEX(係数表!B:B,9) + $C493) + (INDEX(出力表!D:D,9)))) + (乱数表!$U493*(Settings!B12/(((INDEX(出力表!D:D,9))+1)^INDEX(係数表!E:E,9)*INDEX(係数表!F:F,9))))))</f>
        <v>#VALUE!</v>
      </c>
      <c r="AA493" t="e">
        <f>MIN(100, MAX(0, (INDEX(出力表!D:D,9))*Y493/MAX(Z493, Settings!B3)))</f>
        <v>#VALUE!</v>
      </c>
      <c r="AB493">
        <f>MIN(100, MAX(0, 100*BETAINV(乱数表!$J493, MAX(0.00000001, (1/(1+EXP(-(INDEX(係数表!G:G,10) + $B493))))*(EXP(INDEX(係数表!H:H,10) + INDEX(係数表!I:I,10)*LN(INDEX(出力表!C:C,10)+1)))), MAX(0.00000001, (1-(1/(1+EXP(-(INDEX(係数表!G:G,10) + $B493)))))*(EXP(INDEX(係数表!H:H,10) + INDEX(係数表!I:I,10)*LN(INDEX(出力表!C:C,10)+1)))))))</f>
        <v>99.999998260749976</v>
      </c>
      <c r="AC493" t="e">
        <f>MIN(100, MAX(0, (100*(INDEX(出力表!D:D,10))/(EXP(INDEX(係数表!B:B,10) + $C493) + (INDEX(出力表!D:D,10)))) + (乱数表!$V493*(Settings!B12/(((INDEX(出力表!D:D,10))+1)^INDEX(係数表!E:E,10)*INDEX(係数表!F:F,10))))))</f>
        <v>#VALUE!</v>
      </c>
      <c r="AD493" t="e">
        <f>MIN(100, MAX(0, (INDEX(出力表!D:D,10))*AB493/MAX(AC493, Settings!B3)))</f>
        <v>#VALUE!</v>
      </c>
      <c r="AE493">
        <f>MIN(100, MAX(0, 100*BETAINV(乱数表!$K493, MAX(0.00000001, (1/(1+EXP(-(INDEX(係数表!G:G,11) + $B493))))*(EXP(INDEX(係数表!H:H,11) + INDEX(係数表!I:I,11)*LN(INDEX(出力表!C:C,11)+1)))), MAX(0.00000001, (1-(1/(1+EXP(-(INDEX(係数表!G:G,11) + $B493)))))*(EXP(INDEX(係数表!H:H,11) + INDEX(係数表!I:I,11)*LN(INDEX(出力表!C:C,11)+1)))))))</f>
        <v>72.291610506676605</v>
      </c>
      <c r="AF493" t="e">
        <f>MIN(100, MAX(0, (100*(INDEX(出力表!D:D,11))/(EXP(INDEX(係数表!B:B,11) + $C493) + (INDEX(出力表!D:D,11)))) + (乱数表!$W493*(Settings!B12/(((INDEX(出力表!D:D,11))+1)^INDEX(係数表!E:E,11)*INDEX(係数表!F:F,11))))))</f>
        <v>#VALUE!</v>
      </c>
      <c r="AG493" t="e">
        <f>MIN(100, MAX(0, (INDEX(出力表!D:D,11))*AE493/MAX(AF493, Settings!B3)))</f>
        <v>#VALUE!</v>
      </c>
      <c r="AH493">
        <f>MIN(100, MAX(0, 100*BETAINV(乱数表!$L493, MAX(0.00000001, (1/(1+EXP(-(INDEX(係数表!G:G,12) + $B493))))*(EXP(INDEX(係数表!H:H,12) + INDEX(係数表!I:I,12)*LN(INDEX(出力表!C:C,12)+1)))), MAX(0.00000001, (1-(1/(1+EXP(-(INDEX(係数表!G:G,12) + $B493)))))*(EXP(INDEX(係数表!H:H,12) + INDEX(係数表!I:I,12)*LN(INDEX(出力表!C:C,12)+1)))))))</f>
        <v>99.998883437675758</v>
      </c>
      <c r="AI493" t="e">
        <f>MIN(100, MAX(0, (100*(INDEX(出力表!D:D,12))/(EXP(INDEX(係数表!B:B,12) + $C493) + (INDEX(出力表!D:D,12)))) + (乱数表!$X493*(Settings!B12/(((INDEX(出力表!D:D,12))+1)^INDEX(係数表!E:E,12)*INDEX(係数表!F:F,12))))))</f>
        <v>#VALUE!</v>
      </c>
      <c r="AJ493" t="e">
        <f>MIN(100, MAX(0, (INDEX(出力表!D:D,12))*AH493/MAX(AI493, Settings!B3)))</f>
        <v>#VALUE!</v>
      </c>
      <c r="AK493">
        <f>MIN(100, MAX(0, 100*BETAINV(乱数表!$M493, MAX(0.00000001, (1/(1+EXP(-(INDEX(係数表!G:G,13) + $B493))))*(EXP(INDEX(係数表!H:H,13) + INDEX(係数表!I:I,13)*LN(INDEX(出力表!C:C,13)+1)))), MAX(0.00000001, (1-(1/(1+EXP(-(INDEX(係数表!G:G,13) + $B493)))))*(EXP(INDEX(係数表!H:H,13) + INDEX(係数表!I:I,13)*LN(INDEX(出力表!C:C,13)+1)))))))</f>
        <v>99.999947503881259</v>
      </c>
      <c r="AL493" t="e">
        <f>MIN(100, MAX(0, (100*(INDEX(出力表!D:D,13))/(EXP(INDEX(係数表!B:B,13) + $C493) + (INDEX(出力表!D:D,13)))) + (乱数表!$Y493*(Settings!B12/(((INDEX(出力表!D:D,13))+1)^INDEX(係数表!E:E,13)*INDEX(係数表!F:F,13))))))</f>
        <v>#VALUE!</v>
      </c>
      <c r="AM493" t="e">
        <f>MIN(100, MAX(0, (INDEX(出力表!D:D,13))*AK493/MAX(AL493, Settings!B3)))</f>
        <v>#VALUE!</v>
      </c>
      <c r="AN493">
        <f>IF(ISNUMBER(F493), INDEX(出力表!B:B,2)*F493, 0)+IF(ISNUMBER(I493), INDEX(出力表!B:B,3)*I493, 0)+IF(ISNUMBER(L493), INDEX(出力表!B:B,4)*L493, 0)+IF(ISNUMBER(O493), INDEX(出力表!B:B,5)*O493, 0)+IF(ISNUMBER(R493), INDEX(出力表!B:B,6)*R493, 0)+IF(ISNUMBER(U493), INDEX(出力表!B:B,7)*U493, 0)+IF(ISNUMBER(X493), INDEX(出力表!B:B,8)*X493, 0)+IF(ISNUMBER(AA493), INDEX(出力表!B:B,9)*AA493, 0)+IF(ISNUMBER(AD493), INDEX(出力表!B:B,10)*AD493, 0)+IF(ISNUMBER(AG493), INDEX(出力表!B:B,11)*AG493, 0)+IF(ISNUMBER(AJ493), INDEX(出力表!B:B,12)*AJ493, 0)+IF(ISNUMBER(AM493), INDEX(出力表!B:B,13)*AM493, 0)</f>
        <v>0</v>
      </c>
      <c r="AO493">
        <f>IF(ISNUMBER(F493), INDEX(出力表!B:B,2), 0)+IF(ISNUMBER(I493), INDEX(出力表!B:B,3), 0)+IF(ISNUMBER(L493), INDEX(出力表!B:B,4), 0)+IF(ISNUMBER(O493), INDEX(出力表!B:B,5), 0)+IF(ISNUMBER(R493), INDEX(出力表!B:B,6), 0)+IF(ISNUMBER(U493), INDEX(出力表!B:B,7), 0)+IF(ISNUMBER(X493), INDEX(出力表!B:B,8), 0)+IF(ISNUMBER(AA493), INDEX(出力表!B:B,9), 0)+IF(ISNUMBER(AD493), INDEX(出力表!B:B,10), 0)+IF(ISNUMBER(AG493), INDEX(出力表!B:B,11), 0)+IF(ISNUMBER(AJ493), INDEX(出力表!B:B,12), 0)+IF(ISNUMBER(AM493), INDEX(出力表!B:B,13), 0)</f>
        <v>0</v>
      </c>
      <c r="AP493" t="str">
        <f t="shared" si="7"/>
        <v/>
      </c>
    </row>
    <row r="494" spans="1:42" x14ac:dyDescent="0.2">
      <c r="A494">
        <v>493</v>
      </c>
      <c r="B494">
        <f>IF(UPPER(Settings!B4)="TRUE", 乱数表!$Z494*Settings!B10, 0)</f>
        <v>-0.12600405963629852</v>
      </c>
      <c r="C494">
        <f>IF(UPPER(Settings!B4)="TRUE", 乱数表!$AA494*Settings!B11, 0)</f>
        <v>-5.6941747674158473E-2</v>
      </c>
      <c r="D494">
        <f>MIN(100, MAX(0, 100*BETAINV(乱数表!$B494, MAX(0.00000001, (1/(1+EXP(-(INDEX(係数表!G:G,2) + $B494))))*(EXP(INDEX(係数表!H:H,2) + INDEX(係数表!I:I,2)*LN(INDEX(出力表!C:C,2)+1)))), MAX(0.00000001, (1-(1/(1+EXP(-(INDEX(係数表!G:G,2) + $B494)))))*(EXP(INDEX(係数表!H:H,2) + INDEX(係数表!I:I,2)*LN(INDEX(出力表!C:C,2)+1)))))))</f>
        <v>93.322070779092442</v>
      </c>
      <c r="E494" t="e">
        <f>MIN(100, MAX(0, (100*(INDEX(出力表!D:D,2))/(EXP(INDEX(係数表!B:B,2) + $C494) + (INDEX(出力表!D:D,2)))) + (乱数表!$N494*(Settings!B12/(((INDEX(出力表!D:D,2))+1)^INDEX(係数表!E:E,2)*INDEX(係数表!F:F,2))))))</f>
        <v>#VALUE!</v>
      </c>
      <c r="F494" t="e">
        <f>MIN(100, MAX(0, (INDEX(出力表!D:D,2))*D494/MAX(E494, Settings!B3)))</f>
        <v>#VALUE!</v>
      </c>
      <c r="G494">
        <f>MIN(100, MAX(0, 100*BETAINV(乱数表!$C494, MAX(0.00000001, (1/(1+EXP(-(INDEX(係数表!G:G,3) + $B494))))*(EXP(INDEX(係数表!H:H,3) + INDEX(係数表!I:I,3)*LN(INDEX(出力表!C:C,3)+1)))), MAX(0.00000001, (1-(1/(1+EXP(-(INDEX(係数表!G:G,3) + $B494)))))*(EXP(INDEX(係数表!H:H,3) + INDEX(係数表!I:I,3)*LN(INDEX(出力表!C:C,3)+1)))))))</f>
        <v>99.994445622349843</v>
      </c>
      <c r="H494" t="e">
        <f>MIN(100, MAX(0, (100*(INDEX(出力表!D:D,3))/(EXP(INDEX(係数表!B:B,3) + $C494) + (INDEX(出力表!D:D,3)))) + (乱数表!$O494*(Settings!B12/(((INDEX(出力表!D:D,3))+1)^INDEX(係数表!E:E,3)*INDEX(係数表!F:F,3))))))</f>
        <v>#VALUE!</v>
      </c>
      <c r="I494" t="e">
        <f>MIN(100, MAX(0, (INDEX(出力表!D:D,3))*G494/MAX(H494, Settings!B3)))</f>
        <v>#VALUE!</v>
      </c>
      <c r="J494">
        <f>MIN(100, MAX(0, 100*BETAINV(乱数表!$D494, MAX(0.00000001, (1/(1+EXP(-(INDEX(係数表!G:G,4) + $B494))))*(EXP(INDEX(係数表!H:H,4) + INDEX(係数表!I:I,4)*LN(INDEX(出力表!C:C,4)+1)))), MAX(0.00000001, (1-(1/(1+EXP(-(INDEX(係数表!G:G,4) + $B494)))))*(EXP(INDEX(係数表!H:H,4) + INDEX(係数表!I:I,4)*LN(INDEX(出力表!C:C,4)+1)))))))</f>
        <v>92.890359431591747</v>
      </c>
      <c r="K494" t="e">
        <f>MIN(100, MAX(0, (100*(INDEX(出力表!D:D,4))/(EXP(INDEX(係数表!B:B,4) + $C494) + (INDEX(出力表!D:D,4)))) + (乱数表!$P494*(Settings!B12/(((INDEX(出力表!D:D,4))+1)^INDEX(係数表!E:E,4)*INDEX(係数表!F:F,4))))))</f>
        <v>#VALUE!</v>
      </c>
      <c r="L494" t="e">
        <f>MIN(100, MAX(0, (INDEX(出力表!D:D,4))*J494/MAX(K494, Settings!B3)))</f>
        <v>#VALUE!</v>
      </c>
      <c r="M494">
        <f>MIN(100, MAX(0, 100*BETAINV(乱数表!$E494, MAX(0.00000001, (1/(1+EXP(-(INDEX(係数表!G:G,5) + $B494))))*(EXP(INDEX(係数表!H:H,5) + INDEX(係数表!I:I,5)*LN(INDEX(出力表!C:C,5)+1)))), MAX(0.00000001, (1-(1/(1+EXP(-(INDEX(係数表!G:G,5) + $B494)))))*(EXP(INDEX(係数表!H:H,5) + INDEX(係数表!I:I,5)*LN(INDEX(出力表!C:C,5)+1)))))))</f>
        <v>66.044485268326994</v>
      </c>
      <c r="N494" t="e">
        <f>MIN(100, MAX(0, (100*(INDEX(出力表!D:D,5))/(EXP(INDEX(係数表!B:B,5) + $C494) + (INDEX(出力表!D:D,5)))) + (乱数表!$Q494*(Settings!B12/(((INDEX(出力表!D:D,5))+1)^INDEX(係数表!E:E,5)*INDEX(係数表!F:F,5))))))</f>
        <v>#VALUE!</v>
      </c>
      <c r="O494" t="e">
        <f>MIN(100, MAX(0, (INDEX(出力表!D:D,5))*M494/MAX(N494, Settings!B3)))</f>
        <v>#VALUE!</v>
      </c>
      <c r="P494">
        <f>MIN(100, MAX(0, 100*BETAINV(乱数表!$F494, MAX(0.00000001, (1/(1+EXP(-(INDEX(係数表!G:G,6) + $B494))))*(EXP(INDEX(係数表!H:H,6) + INDEX(係数表!I:I,6)*LN(INDEX(出力表!C:C,6)+1)))), MAX(0.00000001, (1-(1/(1+EXP(-(INDEX(係数表!G:G,6) + $B494)))))*(EXP(INDEX(係数表!H:H,6) + INDEX(係数表!I:I,6)*LN(INDEX(出力表!C:C,6)+1)))))))</f>
        <v>95.390086813739543</v>
      </c>
      <c r="Q494" t="e">
        <f>MIN(100, MAX(0, (100*(INDEX(出力表!D:D,6))/(EXP(INDEX(係数表!B:B,6) + $C494) + (INDEX(出力表!D:D,6)))) + (乱数表!$R494*(Settings!B12/(((INDEX(出力表!D:D,6))+1)^INDEX(係数表!E:E,6)*INDEX(係数表!F:F,6))))))</f>
        <v>#VALUE!</v>
      </c>
      <c r="R494" t="e">
        <f>MIN(100, MAX(0, (INDEX(出力表!D:D,6))*P494/MAX(Q494, Settings!B3)))</f>
        <v>#VALUE!</v>
      </c>
      <c r="S494">
        <f>MIN(100, MAX(0, 100*BETAINV(乱数表!$G494, MAX(0.00000001, (1/(1+EXP(-(INDEX(係数表!G:G,7) + $B494))))*(EXP(INDEX(係数表!H:H,7) + INDEX(係数表!I:I,7)*LN(INDEX(出力表!C:C,7)+1)))), MAX(0.00000001, (1-(1/(1+EXP(-(INDEX(係数表!G:G,7) + $B494)))))*(EXP(INDEX(係数表!H:H,7) + INDEX(係数表!I:I,7)*LN(INDEX(出力表!C:C,7)+1)))))))</f>
        <v>89.799345363502283</v>
      </c>
      <c r="T494" t="e">
        <f>MIN(100, MAX(0, (100*(INDEX(出力表!D:D,7))/(EXP(INDEX(係数表!B:B,7) + $C494) + (INDEX(出力表!D:D,7)))) + (乱数表!$S494*(Settings!B12/(((INDEX(出力表!D:D,7))+1)^INDEX(係数表!E:E,7)*INDEX(係数表!F:F,7))))))</f>
        <v>#VALUE!</v>
      </c>
      <c r="U494" t="e">
        <f>MIN(100, MAX(0, (INDEX(出力表!D:D,7))*S494/MAX(T494, Settings!B3)))</f>
        <v>#VALUE!</v>
      </c>
      <c r="V494">
        <f>MIN(100, MAX(0, 100*BETAINV(乱数表!$H494, MAX(0.00000001, (1/(1+EXP(-(INDEX(係数表!G:G,8) + $B494))))*(EXP(INDEX(係数表!H:H,8) + INDEX(係数表!I:I,8)*LN(INDEX(出力表!C:C,8)+1)))), MAX(0.00000001, (1-(1/(1+EXP(-(INDEX(係数表!G:G,8) + $B494)))))*(EXP(INDEX(係数表!H:H,8) + INDEX(係数表!I:I,8)*LN(INDEX(出力表!C:C,8)+1)))))))</f>
        <v>97.630880531058679</v>
      </c>
      <c r="W494" t="e">
        <f>MIN(100, MAX(0, (100*(INDEX(出力表!D:D,8))/(EXP(INDEX(係数表!B:B,8) + $C494) + (INDEX(出力表!D:D,8)))) + (乱数表!$T494*(Settings!B12/(((INDEX(出力表!D:D,8))+1)^INDEX(係数表!E:E,8)*INDEX(係数表!F:F,8))))))</f>
        <v>#VALUE!</v>
      </c>
      <c r="X494" t="e">
        <f>MIN(100, MAX(0, (INDEX(出力表!D:D,8))*V494/MAX(W494, Settings!B3)))</f>
        <v>#VALUE!</v>
      </c>
      <c r="Y494">
        <f>MIN(100, MAX(0, 100*BETAINV(乱数表!$I494, MAX(0.00000001, (1/(1+EXP(-(INDEX(係数表!G:G,9) + $B494))))*(EXP(INDEX(係数表!H:H,9) + INDEX(係数表!I:I,9)*LN(INDEX(出力表!C:C,9)+1)))), MAX(0.00000001, (1-(1/(1+EXP(-(INDEX(係数表!G:G,9) + $B494)))))*(EXP(INDEX(係数表!H:H,9) + INDEX(係数表!I:I,9)*LN(INDEX(出力表!C:C,9)+1)))))))</f>
        <v>94.439043650686983</v>
      </c>
      <c r="Z494" t="e">
        <f>MIN(100, MAX(0, (100*(INDEX(出力表!D:D,9))/(EXP(INDEX(係数表!B:B,9) + $C494) + (INDEX(出力表!D:D,9)))) + (乱数表!$U494*(Settings!B12/(((INDEX(出力表!D:D,9))+1)^INDEX(係数表!E:E,9)*INDEX(係数表!F:F,9))))))</f>
        <v>#VALUE!</v>
      </c>
      <c r="AA494" t="e">
        <f>MIN(100, MAX(0, (INDEX(出力表!D:D,9))*Y494/MAX(Z494, Settings!B3)))</f>
        <v>#VALUE!</v>
      </c>
      <c r="AB494">
        <f>MIN(100, MAX(0, 100*BETAINV(乱数表!$J494, MAX(0.00000001, (1/(1+EXP(-(INDEX(係数表!G:G,10) + $B494))))*(EXP(INDEX(係数表!H:H,10) + INDEX(係数表!I:I,10)*LN(INDEX(出力表!C:C,10)+1)))), MAX(0.00000001, (1-(1/(1+EXP(-(INDEX(係数表!G:G,10) + $B494)))))*(EXP(INDEX(係数表!H:H,10) + INDEX(係数表!I:I,10)*LN(INDEX(出力表!C:C,10)+1)))))))</f>
        <v>80.813903765168959</v>
      </c>
      <c r="AC494" t="e">
        <f>MIN(100, MAX(0, (100*(INDEX(出力表!D:D,10))/(EXP(INDEX(係数表!B:B,10) + $C494) + (INDEX(出力表!D:D,10)))) + (乱数表!$V494*(Settings!B12/(((INDEX(出力表!D:D,10))+1)^INDEX(係数表!E:E,10)*INDEX(係数表!F:F,10))))))</f>
        <v>#VALUE!</v>
      </c>
      <c r="AD494" t="e">
        <f>MIN(100, MAX(0, (INDEX(出力表!D:D,10))*AB494/MAX(AC494, Settings!B3)))</f>
        <v>#VALUE!</v>
      </c>
      <c r="AE494">
        <f>MIN(100, MAX(0, 100*BETAINV(乱数表!$K494, MAX(0.00000001, (1/(1+EXP(-(INDEX(係数表!G:G,11) + $B494))))*(EXP(INDEX(係数表!H:H,11) + INDEX(係数表!I:I,11)*LN(INDEX(出力表!C:C,11)+1)))), MAX(0.00000001, (1-(1/(1+EXP(-(INDEX(係数表!G:G,11) + $B494)))))*(EXP(INDEX(係数表!H:H,11) + INDEX(係数表!I:I,11)*LN(INDEX(出力表!C:C,11)+1)))))))</f>
        <v>99.411676164259205</v>
      </c>
      <c r="AF494" t="e">
        <f>MIN(100, MAX(0, (100*(INDEX(出力表!D:D,11))/(EXP(INDEX(係数表!B:B,11) + $C494) + (INDEX(出力表!D:D,11)))) + (乱数表!$W494*(Settings!B12/(((INDEX(出力表!D:D,11))+1)^INDEX(係数表!E:E,11)*INDEX(係数表!F:F,11))))))</f>
        <v>#VALUE!</v>
      </c>
      <c r="AG494" t="e">
        <f>MIN(100, MAX(0, (INDEX(出力表!D:D,11))*AE494/MAX(AF494, Settings!B3)))</f>
        <v>#VALUE!</v>
      </c>
      <c r="AH494">
        <f>MIN(100, MAX(0, 100*BETAINV(乱数表!$L494, MAX(0.00000001, (1/(1+EXP(-(INDEX(係数表!G:G,12) + $B494))))*(EXP(INDEX(係数表!H:H,12) + INDEX(係数表!I:I,12)*LN(INDEX(出力表!C:C,12)+1)))), MAX(0.00000001, (1-(1/(1+EXP(-(INDEX(係数表!G:G,12) + $B494)))))*(EXP(INDEX(係数表!H:H,12) + INDEX(係数表!I:I,12)*LN(INDEX(出力表!C:C,12)+1)))))))</f>
        <v>99.997395317900953</v>
      </c>
      <c r="AI494" t="e">
        <f>MIN(100, MAX(0, (100*(INDEX(出力表!D:D,12))/(EXP(INDEX(係数表!B:B,12) + $C494) + (INDEX(出力表!D:D,12)))) + (乱数表!$X494*(Settings!B12/(((INDEX(出力表!D:D,12))+1)^INDEX(係数表!E:E,12)*INDEX(係数表!F:F,12))))))</f>
        <v>#VALUE!</v>
      </c>
      <c r="AJ494" t="e">
        <f>MIN(100, MAX(0, (INDEX(出力表!D:D,12))*AH494/MAX(AI494, Settings!B3)))</f>
        <v>#VALUE!</v>
      </c>
      <c r="AK494">
        <f>MIN(100, MAX(0, 100*BETAINV(乱数表!$M494, MAX(0.00000001, (1/(1+EXP(-(INDEX(係数表!G:G,13) + $B494))))*(EXP(INDEX(係数表!H:H,13) + INDEX(係数表!I:I,13)*LN(INDEX(出力表!C:C,13)+1)))), MAX(0.00000001, (1-(1/(1+EXP(-(INDEX(係数表!G:G,13) + $B494)))))*(EXP(INDEX(係数表!H:H,13) + INDEX(係数表!I:I,13)*LN(INDEX(出力表!C:C,13)+1)))))))</f>
        <v>76.458608745685424</v>
      </c>
      <c r="AL494" t="e">
        <f>MIN(100, MAX(0, (100*(INDEX(出力表!D:D,13))/(EXP(INDEX(係数表!B:B,13) + $C494) + (INDEX(出力表!D:D,13)))) + (乱数表!$Y494*(Settings!B12/(((INDEX(出力表!D:D,13))+1)^INDEX(係数表!E:E,13)*INDEX(係数表!F:F,13))))))</f>
        <v>#VALUE!</v>
      </c>
      <c r="AM494" t="e">
        <f>MIN(100, MAX(0, (INDEX(出力表!D:D,13))*AK494/MAX(AL494, Settings!B3)))</f>
        <v>#VALUE!</v>
      </c>
      <c r="AN494">
        <f>IF(ISNUMBER(F494), INDEX(出力表!B:B,2)*F494, 0)+IF(ISNUMBER(I494), INDEX(出力表!B:B,3)*I494, 0)+IF(ISNUMBER(L494), INDEX(出力表!B:B,4)*L494, 0)+IF(ISNUMBER(O494), INDEX(出力表!B:B,5)*O494, 0)+IF(ISNUMBER(R494), INDEX(出力表!B:B,6)*R494, 0)+IF(ISNUMBER(U494), INDEX(出力表!B:B,7)*U494, 0)+IF(ISNUMBER(X494), INDEX(出力表!B:B,8)*X494, 0)+IF(ISNUMBER(AA494), INDEX(出力表!B:B,9)*AA494, 0)+IF(ISNUMBER(AD494), INDEX(出力表!B:B,10)*AD494, 0)+IF(ISNUMBER(AG494), INDEX(出力表!B:B,11)*AG494, 0)+IF(ISNUMBER(AJ494), INDEX(出力表!B:B,12)*AJ494, 0)+IF(ISNUMBER(AM494), INDEX(出力表!B:B,13)*AM494, 0)</f>
        <v>0</v>
      </c>
      <c r="AO494">
        <f>IF(ISNUMBER(F494), INDEX(出力表!B:B,2), 0)+IF(ISNUMBER(I494), INDEX(出力表!B:B,3), 0)+IF(ISNUMBER(L494), INDEX(出力表!B:B,4), 0)+IF(ISNUMBER(O494), INDEX(出力表!B:B,5), 0)+IF(ISNUMBER(R494), INDEX(出力表!B:B,6), 0)+IF(ISNUMBER(U494), INDEX(出力表!B:B,7), 0)+IF(ISNUMBER(X494), INDEX(出力表!B:B,8), 0)+IF(ISNUMBER(AA494), INDEX(出力表!B:B,9), 0)+IF(ISNUMBER(AD494), INDEX(出力表!B:B,10), 0)+IF(ISNUMBER(AG494), INDEX(出力表!B:B,11), 0)+IF(ISNUMBER(AJ494), INDEX(出力表!B:B,12), 0)+IF(ISNUMBER(AM494), INDEX(出力表!B:B,13), 0)</f>
        <v>0</v>
      </c>
      <c r="AP494" t="str">
        <f t="shared" si="7"/>
        <v/>
      </c>
    </row>
    <row r="495" spans="1:42" x14ac:dyDescent="0.2">
      <c r="A495">
        <v>494</v>
      </c>
      <c r="B495">
        <f>IF(UPPER(Settings!B4)="TRUE", 乱数表!$Z495*Settings!B10, 0)</f>
        <v>-0.3539260325608084</v>
      </c>
      <c r="C495">
        <f>IF(UPPER(Settings!B4)="TRUE", 乱数表!$AA495*Settings!B11, 0)</f>
        <v>-0.13180229854757985</v>
      </c>
      <c r="D495">
        <f>MIN(100, MAX(0, 100*BETAINV(乱数表!$B495, MAX(0.00000001, (1/(1+EXP(-(INDEX(係数表!G:G,2) + $B495))))*(EXP(INDEX(係数表!H:H,2) + INDEX(係数表!I:I,2)*LN(INDEX(出力表!C:C,2)+1)))), MAX(0.00000001, (1-(1/(1+EXP(-(INDEX(係数表!G:G,2) + $B495)))))*(EXP(INDEX(係数表!H:H,2) + INDEX(係数表!I:I,2)*LN(INDEX(出力表!C:C,2)+1)))))))</f>
        <v>96.899035968862819</v>
      </c>
      <c r="E495" t="e">
        <f>MIN(100, MAX(0, (100*(INDEX(出力表!D:D,2))/(EXP(INDEX(係数表!B:B,2) + $C495) + (INDEX(出力表!D:D,2)))) + (乱数表!$N495*(Settings!B12/(((INDEX(出力表!D:D,2))+1)^INDEX(係数表!E:E,2)*INDEX(係数表!F:F,2))))))</f>
        <v>#VALUE!</v>
      </c>
      <c r="F495" t="e">
        <f>MIN(100, MAX(0, (INDEX(出力表!D:D,2))*D495/MAX(E495, Settings!B3)))</f>
        <v>#VALUE!</v>
      </c>
      <c r="G495">
        <f>MIN(100, MAX(0, 100*BETAINV(乱数表!$C495, MAX(0.00000001, (1/(1+EXP(-(INDEX(係数表!G:G,3) + $B495))))*(EXP(INDEX(係数表!H:H,3) + INDEX(係数表!I:I,3)*LN(INDEX(出力表!C:C,3)+1)))), MAX(0.00000001, (1-(1/(1+EXP(-(INDEX(係数表!G:G,3) + $B495)))))*(EXP(INDEX(係数表!H:H,3) + INDEX(係数表!I:I,3)*LN(INDEX(出力表!C:C,3)+1)))))))</f>
        <v>95.394792604342712</v>
      </c>
      <c r="H495" t="e">
        <f>MIN(100, MAX(0, (100*(INDEX(出力表!D:D,3))/(EXP(INDEX(係数表!B:B,3) + $C495) + (INDEX(出力表!D:D,3)))) + (乱数表!$O495*(Settings!B12/(((INDEX(出力表!D:D,3))+1)^INDEX(係数表!E:E,3)*INDEX(係数表!F:F,3))))))</f>
        <v>#VALUE!</v>
      </c>
      <c r="I495" t="e">
        <f>MIN(100, MAX(0, (INDEX(出力表!D:D,3))*G495/MAX(H495, Settings!B3)))</f>
        <v>#VALUE!</v>
      </c>
      <c r="J495">
        <f>MIN(100, MAX(0, 100*BETAINV(乱数表!$D495, MAX(0.00000001, (1/(1+EXP(-(INDEX(係数表!G:G,4) + $B495))))*(EXP(INDEX(係数表!H:H,4) + INDEX(係数表!I:I,4)*LN(INDEX(出力表!C:C,4)+1)))), MAX(0.00000001, (1-(1/(1+EXP(-(INDEX(係数表!G:G,4) + $B495)))))*(EXP(INDEX(係数表!H:H,4) + INDEX(係数表!I:I,4)*LN(INDEX(出力表!C:C,4)+1)))))))</f>
        <v>98.860924529127402</v>
      </c>
      <c r="K495" t="e">
        <f>MIN(100, MAX(0, (100*(INDEX(出力表!D:D,4))/(EXP(INDEX(係数表!B:B,4) + $C495) + (INDEX(出力表!D:D,4)))) + (乱数表!$P495*(Settings!B12/(((INDEX(出力表!D:D,4))+1)^INDEX(係数表!E:E,4)*INDEX(係数表!F:F,4))))))</f>
        <v>#VALUE!</v>
      </c>
      <c r="L495" t="e">
        <f>MIN(100, MAX(0, (INDEX(出力表!D:D,4))*J495/MAX(K495, Settings!B3)))</f>
        <v>#VALUE!</v>
      </c>
      <c r="M495">
        <f>MIN(100, MAX(0, 100*BETAINV(乱数表!$E495, MAX(0.00000001, (1/(1+EXP(-(INDEX(係数表!G:G,5) + $B495))))*(EXP(INDEX(係数表!H:H,5) + INDEX(係数表!I:I,5)*LN(INDEX(出力表!C:C,5)+1)))), MAX(0.00000001, (1-(1/(1+EXP(-(INDEX(係数表!G:G,5) + $B495)))))*(EXP(INDEX(係数表!H:H,5) + INDEX(係数表!I:I,5)*LN(INDEX(出力表!C:C,5)+1)))))))</f>
        <v>97.891438394344561</v>
      </c>
      <c r="N495" t="e">
        <f>MIN(100, MAX(0, (100*(INDEX(出力表!D:D,5))/(EXP(INDEX(係数表!B:B,5) + $C495) + (INDEX(出力表!D:D,5)))) + (乱数表!$Q495*(Settings!B12/(((INDEX(出力表!D:D,5))+1)^INDEX(係数表!E:E,5)*INDEX(係数表!F:F,5))))))</f>
        <v>#VALUE!</v>
      </c>
      <c r="O495" t="e">
        <f>MIN(100, MAX(0, (INDEX(出力表!D:D,5))*M495/MAX(N495, Settings!B3)))</f>
        <v>#VALUE!</v>
      </c>
      <c r="P495">
        <f>MIN(100, MAX(0, 100*BETAINV(乱数表!$F495, MAX(0.00000001, (1/(1+EXP(-(INDEX(係数表!G:G,6) + $B495))))*(EXP(INDEX(係数表!H:H,6) + INDEX(係数表!I:I,6)*LN(INDEX(出力表!C:C,6)+1)))), MAX(0.00000001, (1-(1/(1+EXP(-(INDEX(係数表!G:G,6) + $B495)))))*(EXP(INDEX(係数表!H:H,6) + INDEX(係数表!I:I,6)*LN(INDEX(出力表!C:C,6)+1)))))))</f>
        <v>70.829624921493874</v>
      </c>
      <c r="Q495" t="e">
        <f>MIN(100, MAX(0, (100*(INDEX(出力表!D:D,6))/(EXP(INDEX(係数表!B:B,6) + $C495) + (INDEX(出力表!D:D,6)))) + (乱数表!$R495*(Settings!B12/(((INDEX(出力表!D:D,6))+1)^INDEX(係数表!E:E,6)*INDEX(係数表!F:F,6))))))</f>
        <v>#VALUE!</v>
      </c>
      <c r="R495" t="e">
        <f>MIN(100, MAX(0, (INDEX(出力表!D:D,6))*P495/MAX(Q495, Settings!B3)))</f>
        <v>#VALUE!</v>
      </c>
      <c r="S495">
        <f>MIN(100, MAX(0, 100*BETAINV(乱数表!$G495, MAX(0.00000001, (1/(1+EXP(-(INDEX(係数表!G:G,7) + $B495))))*(EXP(INDEX(係数表!H:H,7) + INDEX(係数表!I:I,7)*LN(INDEX(出力表!C:C,7)+1)))), MAX(0.00000001, (1-(1/(1+EXP(-(INDEX(係数表!G:G,7) + $B495)))))*(EXP(INDEX(係数表!H:H,7) + INDEX(係数表!I:I,7)*LN(INDEX(出力表!C:C,7)+1)))))))</f>
        <v>93.930619331638724</v>
      </c>
      <c r="T495" t="e">
        <f>MIN(100, MAX(0, (100*(INDEX(出力表!D:D,7))/(EXP(INDEX(係数表!B:B,7) + $C495) + (INDEX(出力表!D:D,7)))) + (乱数表!$S495*(Settings!B12/(((INDEX(出力表!D:D,7))+1)^INDEX(係数表!E:E,7)*INDEX(係数表!F:F,7))))))</f>
        <v>#VALUE!</v>
      </c>
      <c r="U495" t="e">
        <f>MIN(100, MAX(0, (INDEX(出力表!D:D,7))*S495/MAX(T495, Settings!B3)))</f>
        <v>#VALUE!</v>
      </c>
      <c r="V495">
        <f>MIN(100, MAX(0, 100*BETAINV(乱数表!$H495, MAX(0.00000001, (1/(1+EXP(-(INDEX(係数表!G:G,8) + $B495))))*(EXP(INDEX(係数表!H:H,8) + INDEX(係数表!I:I,8)*LN(INDEX(出力表!C:C,8)+1)))), MAX(0.00000001, (1-(1/(1+EXP(-(INDEX(係数表!G:G,8) + $B495)))))*(EXP(INDEX(係数表!H:H,8) + INDEX(係数表!I:I,8)*LN(INDEX(出力表!C:C,8)+1)))))))</f>
        <v>85.367658747951353</v>
      </c>
      <c r="W495" t="e">
        <f>MIN(100, MAX(0, (100*(INDEX(出力表!D:D,8))/(EXP(INDEX(係数表!B:B,8) + $C495) + (INDEX(出力表!D:D,8)))) + (乱数表!$T495*(Settings!B12/(((INDEX(出力表!D:D,8))+1)^INDEX(係数表!E:E,8)*INDEX(係数表!F:F,8))))))</f>
        <v>#VALUE!</v>
      </c>
      <c r="X495" t="e">
        <f>MIN(100, MAX(0, (INDEX(出力表!D:D,8))*V495/MAX(W495, Settings!B3)))</f>
        <v>#VALUE!</v>
      </c>
      <c r="Y495">
        <f>MIN(100, MAX(0, 100*BETAINV(乱数表!$I495, MAX(0.00000001, (1/(1+EXP(-(INDEX(係数表!G:G,9) + $B495))))*(EXP(INDEX(係数表!H:H,9) + INDEX(係数表!I:I,9)*LN(INDEX(出力表!C:C,9)+1)))), MAX(0.00000001, (1-(1/(1+EXP(-(INDEX(係数表!G:G,9) + $B495)))))*(EXP(INDEX(係数表!H:H,9) + INDEX(係数表!I:I,9)*LN(INDEX(出力表!C:C,9)+1)))))))</f>
        <v>83.765929617877958</v>
      </c>
      <c r="Z495" t="e">
        <f>MIN(100, MAX(0, (100*(INDEX(出力表!D:D,9))/(EXP(INDEX(係数表!B:B,9) + $C495) + (INDEX(出力表!D:D,9)))) + (乱数表!$U495*(Settings!B12/(((INDEX(出力表!D:D,9))+1)^INDEX(係数表!E:E,9)*INDEX(係数表!F:F,9))))))</f>
        <v>#VALUE!</v>
      </c>
      <c r="AA495" t="e">
        <f>MIN(100, MAX(0, (INDEX(出力表!D:D,9))*Y495/MAX(Z495, Settings!B3)))</f>
        <v>#VALUE!</v>
      </c>
      <c r="AB495">
        <f>MIN(100, MAX(0, 100*BETAINV(乱数表!$J495, MAX(0.00000001, (1/(1+EXP(-(INDEX(係数表!G:G,10) + $B495))))*(EXP(INDEX(係数表!H:H,10) + INDEX(係数表!I:I,10)*LN(INDEX(出力表!C:C,10)+1)))), MAX(0.00000001, (1-(1/(1+EXP(-(INDEX(係数表!G:G,10) + $B495)))))*(EXP(INDEX(係数表!H:H,10) + INDEX(係数表!I:I,10)*LN(INDEX(出力表!C:C,10)+1)))))))</f>
        <v>98.578163876846148</v>
      </c>
      <c r="AC495" t="e">
        <f>MIN(100, MAX(0, (100*(INDEX(出力表!D:D,10))/(EXP(INDEX(係数表!B:B,10) + $C495) + (INDEX(出力表!D:D,10)))) + (乱数表!$V495*(Settings!B12/(((INDEX(出力表!D:D,10))+1)^INDEX(係数表!E:E,10)*INDEX(係数表!F:F,10))))))</f>
        <v>#VALUE!</v>
      </c>
      <c r="AD495" t="e">
        <f>MIN(100, MAX(0, (INDEX(出力表!D:D,10))*AB495/MAX(AC495, Settings!B3)))</f>
        <v>#VALUE!</v>
      </c>
      <c r="AE495">
        <f>MIN(100, MAX(0, 100*BETAINV(乱数表!$K495, MAX(0.00000001, (1/(1+EXP(-(INDEX(係数表!G:G,11) + $B495))))*(EXP(INDEX(係数表!H:H,11) + INDEX(係数表!I:I,11)*LN(INDEX(出力表!C:C,11)+1)))), MAX(0.00000001, (1-(1/(1+EXP(-(INDEX(係数表!G:G,11) + $B495)))))*(EXP(INDEX(係数表!H:H,11) + INDEX(係数表!I:I,11)*LN(INDEX(出力表!C:C,11)+1)))))))</f>
        <v>98.638946217100781</v>
      </c>
      <c r="AF495" t="e">
        <f>MIN(100, MAX(0, (100*(INDEX(出力表!D:D,11))/(EXP(INDEX(係数表!B:B,11) + $C495) + (INDEX(出力表!D:D,11)))) + (乱数表!$W495*(Settings!B12/(((INDEX(出力表!D:D,11))+1)^INDEX(係数表!E:E,11)*INDEX(係数表!F:F,11))))))</f>
        <v>#VALUE!</v>
      </c>
      <c r="AG495" t="e">
        <f>MIN(100, MAX(0, (INDEX(出力表!D:D,11))*AE495/MAX(AF495, Settings!B3)))</f>
        <v>#VALUE!</v>
      </c>
      <c r="AH495">
        <f>MIN(100, MAX(0, 100*BETAINV(乱数表!$L495, MAX(0.00000001, (1/(1+EXP(-(INDEX(係数表!G:G,12) + $B495))))*(EXP(INDEX(係数表!H:H,12) + INDEX(係数表!I:I,12)*LN(INDEX(出力表!C:C,12)+1)))), MAX(0.00000001, (1-(1/(1+EXP(-(INDEX(係数表!G:G,12) + $B495)))))*(EXP(INDEX(係数表!H:H,12) + INDEX(係数表!I:I,12)*LN(INDEX(出力表!C:C,12)+1)))))))</f>
        <v>96.791552551109248</v>
      </c>
      <c r="AI495" t="e">
        <f>MIN(100, MAX(0, (100*(INDEX(出力表!D:D,12))/(EXP(INDEX(係数表!B:B,12) + $C495) + (INDEX(出力表!D:D,12)))) + (乱数表!$X495*(Settings!B12/(((INDEX(出力表!D:D,12))+1)^INDEX(係数表!E:E,12)*INDEX(係数表!F:F,12))))))</f>
        <v>#VALUE!</v>
      </c>
      <c r="AJ495" t="e">
        <f>MIN(100, MAX(0, (INDEX(出力表!D:D,12))*AH495/MAX(AI495, Settings!B3)))</f>
        <v>#VALUE!</v>
      </c>
      <c r="AK495">
        <f>MIN(100, MAX(0, 100*BETAINV(乱数表!$M495, MAX(0.00000001, (1/(1+EXP(-(INDEX(係数表!G:G,13) + $B495))))*(EXP(INDEX(係数表!H:H,13) + INDEX(係数表!I:I,13)*LN(INDEX(出力表!C:C,13)+1)))), MAX(0.00000001, (1-(1/(1+EXP(-(INDEX(係数表!G:G,13) + $B495)))))*(EXP(INDEX(係数表!H:H,13) + INDEX(係数表!I:I,13)*LN(INDEX(出力表!C:C,13)+1)))))))</f>
        <v>65.462968495364592</v>
      </c>
      <c r="AL495" t="e">
        <f>MIN(100, MAX(0, (100*(INDEX(出力表!D:D,13))/(EXP(INDEX(係数表!B:B,13) + $C495) + (INDEX(出力表!D:D,13)))) + (乱数表!$Y495*(Settings!B12/(((INDEX(出力表!D:D,13))+1)^INDEX(係数表!E:E,13)*INDEX(係数表!F:F,13))))))</f>
        <v>#VALUE!</v>
      </c>
      <c r="AM495" t="e">
        <f>MIN(100, MAX(0, (INDEX(出力表!D:D,13))*AK495/MAX(AL495, Settings!B3)))</f>
        <v>#VALUE!</v>
      </c>
      <c r="AN495">
        <f>IF(ISNUMBER(F495), INDEX(出力表!B:B,2)*F495, 0)+IF(ISNUMBER(I495), INDEX(出力表!B:B,3)*I495, 0)+IF(ISNUMBER(L495), INDEX(出力表!B:B,4)*L495, 0)+IF(ISNUMBER(O495), INDEX(出力表!B:B,5)*O495, 0)+IF(ISNUMBER(R495), INDEX(出力表!B:B,6)*R495, 0)+IF(ISNUMBER(U495), INDEX(出力表!B:B,7)*U495, 0)+IF(ISNUMBER(X495), INDEX(出力表!B:B,8)*X495, 0)+IF(ISNUMBER(AA495), INDEX(出力表!B:B,9)*AA495, 0)+IF(ISNUMBER(AD495), INDEX(出力表!B:B,10)*AD495, 0)+IF(ISNUMBER(AG495), INDEX(出力表!B:B,11)*AG495, 0)+IF(ISNUMBER(AJ495), INDEX(出力表!B:B,12)*AJ495, 0)+IF(ISNUMBER(AM495), INDEX(出力表!B:B,13)*AM495, 0)</f>
        <v>0</v>
      </c>
      <c r="AO495">
        <f>IF(ISNUMBER(F495), INDEX(出力表!B:B,2), 0)+IF(ISNUMBER(I495), INDEX(出力表!B:B,3), 0)+IF(ISNUMBER(L495), INDEX(出力表!B:B,4), 0)+IF(ISNUMBER(O495), INDEX(出力表!B:B,5), 0)+IF(ISNUMBER(R495), INDEX(出力表!B:B,6), 0)+IF(ISNUMBER(U495), INDEX(出力表!B:B,7), 0)+IF(ISNUMBER(X495), INDEX(出力表!B:B,8), 0)+IF(ISNUMBER(AA495), INDEX(出力表!B:B,9), 0)+IF(ISNUMBER(AD495), INDEX(出力表!B:B,10), 0)+IF(ISNUMBER(AG495), INDEX(出力表!B:B,11), 0)+IF(ISNUMBER(AJ495), INDEX(出力表!B:B,12), 0)+IF(ISNUMBER(AM495), INDEX(出力表!B:B,13), 0)</f>
        <v>0</v>
      </c>
      <c r="AP495" t="str">
        <f t="shared" si="7"/>
        <v/>
      </c>
    </row>
    <row r="496" spans="1:42" x14ac:dyDescent="0.2">
      <c r="A496">
        <v>495</v>
      </c>
      <c r="B496">
        <f>IF(UPPER(Settings!B4)="TRUE", 乱数表!$Z496*Settings!B10, 0)</f>
        <v>0.14382480716759943</v>
      </c>
      <c r="C496">
        <f>IF(UPPER(Settings!B4)="TRUE", 乱数表!$AA496*Settings!B11, 0)</f>
        <v>0.12608878802288848</v>
      </c>
      <c r="D496">
        <f>MIN(100, MAX(0, 100*BETAINV(乱数表!$B496, MAX(0.00000001, (1/(1+EXP(-(INDEX(係数表!G:G,2) + $B496))))*(EXP(INDEX(係数表!H:H,2) + INDEX(係数表!I:I,2)*LN(INDEX(出力表!C:C,2)+1)))), MAX(0.00000001, (1-(1/(1+EXP(-(INDEX(係数表!G:G,2) + $B496)))))*(EXP(INDEX(係数表!H:H,2) + INDEX(係数表!I:I,2)*LN(INDEX(出力表!C:C,2)+1)))))))</f>
        <v>73.482219400979432</v>
      </c>
      <c r="E496" t="e">
        <f>MIN(100, MAX(0, (100*(INDEX(出力表!D:D,2))/(EXP(INDEX(係数表!B:B,2) + $C496) + (INDEX(出力表!D:D,2)))) + (乱数表!$N496*(Settings!B12/(((INDEX(出力表!D:D,2))+1)^INDEX(係数表!E:E,2)*INDEX(係数表!F:F,2))))))</f>
        <v>#VALUE!</v>
      </c>
      <c r="F496" t="e">
        <f>MIN(100, MAX(0, (INDEX(出力表!D:D,2))*D496/MAX(E496, Settings!B3)))</f>
        <v>#VALUE!</v>
      </c>
      <c r="G496">
        <f>MIN(100, MAX(0, 100*BETAINV(乱数表!$C496, MAX(0.00000001, (1/(1+EXP(-(INDEX(係数表!G:G,3) + $B496))))*(EXP(INDEX(係数表!H:H,3) + INDEX(係数表!I:I,3)*LN(INDEX(出力表!C:C,3)+1)))), MAX(0.00000001, (1-(1/(1+EXP(-(INDEX(係数表!G:G,3) + $B496)))))*(EXP(INDEX(係数表!H:H,3) + INDEX(係数表!I:I,3)*LN(INDEX(出力表!C:C,3)+1)))))))</f>
        <v>86.451971203121332</v>
      </c>
      <c r="H496" t="e">
        <f>MIN(100, MAX(0, (100*(INDEX(出力表!D:D,3))/(EXP(INDEX(係数表!B:B,3) + $C496) + (INDEX(出力表!D:D,3)))) + (乱数表!$O496*(Settings!B12/(((INDEX(出力表!D:D,3))+1)^INDEX(係数表!E:E,3)*INDEX(係数表!F:F,3))))))</f>
        <v>#VALUE!</v>
      </c>
      <c r="I496" t="e">
        <f>MIN(100, MAX(0, (INDEX(出力表!D:D,3))*G496/MAX(H496, Settings!B3)))</f>
        <v>#VALUE!</v>
      </c>
      <c r="J496">
        <f>MIN(100, MAX(0, 100*BETAINV(乱数表!$D496, MAX(0.00000001, (1/(1+EXP(-(INDEX(係数表!G:G,4) + $B496))))*(EXP(INDEX(係数表!H:H,4) + INDEX(係数表!I:I,4)*LN(INDEX(出力表!C:C,4)+1)))), MAX(0.00000001, (1-(1/(1+EXP(-(INDEX(係数表!G:G,4) + $B496)))))*(EXP(INDEX(係数表!H:H,4) + INDEX(係数表!I:I,4)*LN(INDEX(出力表!C:C,4)+1)))))))</f>
        <v>97.96890077183626</v>
      </c>
      <c r="K496" t="e">
        <f>MIN(100, MAX(0, (100*(INDEX(出力表!D:D,4))/(EXP(INDEX(係数表!B:B,4) + $C496) + (INDEX(出力表!D:D,4)))) + (乱数表!$P496*(Settings!B12/(((INDEX(出力表!D:D,4))+1)^INDEX(係数表!E:E,4)*INDEX(係数表!F:F,4))))))</f>
        <v>#VALUE!</v>
      </c>
      <c r="L496" t="e">
        <f>MIN(100, MAX(0, (INDEX(出力表!D:D,4))*J496/MAX(K496, Settings!B3)))</f>
        <v>#VALUE!</v>
      </c>
      <c r="M496">
        <f>MIN(100, MAX(0, 100*BETAINV(乱数表!$E496, MAX(0.00000001, (1/(1+EXP(-(INDEX(係数表!G:G,5) + $B496))))*(EXP(INDEX(係数表!H:H,5) + INDEX(係数表!I:I,5)*LN(INDEX(出力表!C:C,5)+1)))), MAX(0.00000001, (1-(1/(1+EXP(-(INDEX(係数表!G:G,5) + $B496)))))*(EXP(INDEX(係数表!H:H,5) + INDEX(係数表!I:I,5)*LN(INDEX(出力表!C:C,5)+1)))))))</f>
        <v>89.757038375545818</v>
      </c>
      <c r="N496" t="e">
        <f>MIN(100, MAX(0, (100*(INDEX(出力表!D:D,5))/(EXP(INDEX(係数表!B:B,5) + $C496) + (INDEX(出力表!D:D,5)))) + (乱数表!$Q496*(Settings!B12/(((INDEX(出力表!D:D,5))+1)^INDEX(係数表!E:E,5)*INDEX(係数表!F:F,5))))))</f>
        <v>#VALUE!</v>
      </c>
      <c r="O496" t="e">
        <f>MIN(100, MAX(0, (INDEX(出力表!D:D,5))*M496/MAX(N496, Settings!B3)))</f>
        <v>#VALUE!</v>
      </c>
      <c r="P496">
        <f>MIN(100, MAX(0, 100*BETAINV(乱数表!$F496, MAX(0.00000001, (1/(1+EXP(-(INDEX(係数表!G:G,6) + $B496))))*(EXP(INDEX(係数表!H:H,6) + INDEX(係数表!I:I,6)*LN(INDEX(出力表!C:C,6)+1)))), MAX(0.00000001, (1-(1/(1+EXP(-(INDEX(係数表!G:G,6) + $B496)))))*(EXP(INDEX(係数表!H:H,6) + INDEX(係数表!I:I,6)*LN(INDEX(出力表!C:C,6)+1)))))))</f>
        <v>90.131031529177207</v>
      </c>
      <c r="Q496" t="e">
        <f>MIN(100, MAX(0, (100*(INDEX(出力表!D:D,6))/(EXP(INDEX(係数表!B:B,6) + $C496) + (INDEX(出力表!D:D,6)))) + (乱数表!$R496*(Settings!B12/(((INDEX(出力表!D:D,6))+1)^INDEX(係数表!E:E,6)*INDEX(係数表!F:F,6))))))</f>
        <v>#VALUE!</v>
      </c>
      <c r="R496" t="e">
        <f>MIN(100, MAX(0, (INDEX(出力表!D:D,6))*P496/MAX(Q496, Settings!B3)))</f>
        <v>#VALUE!</v>
      </c>
      <c r="S496">
        <f>MIN(100, MAX(0, 100*BETAINV(乱数表!$G496, MAX(0.00000001, (1/(1+EXP(-(INDEX(係数表!G:G,7) + $B496))))*(EXP(INDEX(係数表!H:H,7) + INDEX(係数表!I:I,7)*LN(INDEX(出力表!C:C,7)+1)))), MAX(0.00000001, (1-(1/(1+EXP(-(INDEX(係数表!G:G,7) + $B496)))))*(EXP(INDEX(係数表!H:H,7) + INDEX(係数表!I:I,7)*LN(INDEX(出力表!C:C,7)+1)))))))</f>
        <v>70.800631870964992</v>
      </c>
      <c r="T496" t="e">
        <f>MIN(100, MAX(0, (100*(INDEX(出力表!D:D,7))/(EXP(INDEX(係数表!B:B,7) + $C496) + (INDEX(出力表!D:D,7)))) + (乱数表!$S496*(Settings!B12/(((INDEX(出力表!D:D,7))+1)^INDEX(係数表!E:E,7)*INDEX(係数表!F:F,7))))))</f>
        <v>#VALUE!</v>
      </c>
      <c r="U496" t="e">
        <f>MIN(100, MAX(0, (INDEX(出力表!D:D,7))*S496/MAX(T496, Settings!B3)))</f>
        <v>#VALUE!</v>
      </c>
      <c r="V496">
        <f>MIN(100, MAX(0, 100*BETAINV(乱数表!$H496, MAX(0.00000001, (1/(1+EXP(-(INDEX(係数表!G:G,8) + $B496))))*(EXP(INDEX(係数表!H:H,8) + INDEX(係数表!I:I,8)*LN(INDEX(出力表!C:C,8)+1)))), MAX(0.00000001, (1-(1/(1+EXP(-(INDEX(係数表!G:G,8) + $B496)))))*(EXP(INDEX(係数表!H:H,8) + INDEX(係数表!I:I,8)*LN(INDEX(出力表!C:C,8)+1)))))))</f>
        <v>98.419149989686886</v>
      </c>
      <c r="W496" t="e">
        <f>MIN(100, MAX(0, (100*(INDEX(出力表!D:D,8))/(EXP(INDEX(係数表!B:B,8) + $C496) + (INDEX(出力表!D:D,8)))) + (乱数表!$T496*(Settings!B12/(((INDEX(出力表!D:D,8))+1)^INDEX(係数表!E:E,8)*INDEX(係数表!F:F,8))))))</f>
        <v>#VALUE!</v>
      </c>
      <c r="X496" t="e">
        <f>MIN(100, MAX(0, (INDEX(出力表!D:D,8))*V496/MAX(W496, Settings!B3)))</f>
        <v>#VALUE!</v>
      </c>
      <c r="Y496">
        <f>MIN(100, MAX(0, 100*BETAINV(乱数表!$I496, MAX(0.00000001, (1/(1+EXP(-(INDEX(係数表!G:G,9) + $B496))))*(EXP(INDEX(係数表!H:H,9) + INDEX(係数表!I:I,9)*LN(INDEX(出力表!C:C,9)+1)))), MAX(0.00000001, (1-(1/(1+EXP(-(INDEX(係数表!G:G,9) + $B496)))))*(EXP(INDEX(係数表!H:H,9) + INDEX(係数表!I:I,9)*LN(INDEX(出力表!C:C,9)+1)))))))</f>
        <v>92.91637251077276</v>
      </c>
      <c r="Z496" t="e">
        <f>MIN(100, MAX(0, (100*(INDEX(出力表!D:D,9))/(EXP(INDEX(係数表!B:B,9) + $C496) + (INDEX(出力表!D:D,9)))) + (乱数表!$U496*(Settings!B12/(((INDEX(出力表!D:D,9))+1)^INDEX(係数表!E:E,9)*INDEX(係数表!F:F,9))))))</f>
        <v>#VALUE!</v>
      </c>
      <c r="AA496" t="e">
        <f>MIN(100, MAX(0, (INDEX(出力表!D:D,9))*Y496/MAX(Z496, Settings!B3)))</f>
        <v>#VALUE!</v>
      </c>
      <c r="AB496">
        <f>MIN(100, MAX(0, 100*BETAINV(乱数表!$J496, MAX(0.00000001, (1/(1+EXP(-(INDEX(係数表!G:G,10) + $B496))))*(EXP(INDEX(係数表!H:H,10) + INDEX(係数表!I:I,10)*LN(INDEX(出力表!C:C,10)+1)))), MAX(0.00000001, (1-(1/(1+EXP(-(INDEX(係数表!G:G,10) + $B496)))))*(EXP(INDEX(係数表!H:H,10) + INDEX(係数表!I:I,10)*LN(INDEX(出力表!C:C,10)+1)))))))</f>
        <v>96.176112056072199</v>
      </c>
      <c r="AC496" t="e">
        <f>MIN(100, MAX(0, (100*(INDEX(出力表!D:D,10))/(EXP(INDEX(係数表!B:B,10) + $C496) + (INDEX(出力表!D:D,10)))) + (乱数表!$V496*(Settings!B12/(((INDEX(出力表!D:D,10))+1)^INDEX(係数表!E:E,10)*INDEX(係数表!F:F,10))))))</f>
        <v>#VALUE!</v>
      </c>
      <c r="AD496" t="e">
        <f>MIN(100, MAX(0, (INDEX(出力表!D:D,10))*AB496/MAX(AC496, Settings!B3)))</f>
        <v>#VALUE!</v>
      </c>
      <c r="AE496">
        <f>MIN(100, MAX(0, 100*BETAINV(乱数表!$K496, MAX(0.00000001, (1/(1+EXP(-(INDEX(係数表!G:G,11) + $B496))))*(EXP(INDEX(係数表!H:H,11) + INDEX(係数表!I:I,11)*LN(INDEX(出力表!C:C,11)+1)))), MAX(0.00000001, (1-(1/(1+EXP(-(INDEX(係数表!G:G,11) + $B496)))))*(EXP(INDEX(係数表!H:H,11) + INDEX(係数表!I:I,11)*LN(INDEX(出力表!C:C,11)+1)))))))</f>
        <v>97.617638338467415</v>
      </c>
      <c r="AF496" t="e">
        <f>MIN(100, MAX(0, (100*(INDEX(出力表!D:D,11))/(EXP(INDEX(係数表!B:B,11) + $C496) + (INDEX(出力表!D:D,11)))) + (乱数表!$W496*(Settings!B12/(((INDEX(出力表!D:D,11))+1)^INDEX(係数表!E:E,11)*INDEX(係数表!F:F,11))))))</f>
        <v>#VALUE!</v>
      </c>
      <c r="AG496" t="e">
        <f>MIN(100, MAX(0, (INDEX(出力表!D:D,11))*AE496/MAX(AF496, Settings!B3)))</f>
        <v>#VALUE!</v>
      </c>
      <c r="AH496">
        <f>MIN(100, MAX(0, 100*BETAINV(乱数表!$L496, MAX(0.00000001, (1/(1+EXP(-(INDEX(係数表!G:G,12) + $B496))))*(EXP(INDEX(係数表!H:H,12) + INDEX(係数表!I:I,12)*LN(INDEX(出力表!C:C,12)+1)))), MAX(0.00000001, (1-(1/(1+EXP(-(INDEX(係数表!G:G,12) + $B496)))))*(EXP(INDEX(係数表!H:H,12) + INDEX(係数表!I:I,12)*LN(INDEX(出力表!C:C,12)+1)))))))</f>
        <v>75.14138910508342</v>
      </c>
      <c r="AI496" t="e">
        <f>MIN(100, MAX(0, (100*(INDEX(出力表!D:D,12))/(EXP(INDEX(係数表!B:B,12) + $C496) + (INDEX(出力表!D:D,12)))) + (乱数表!$X496*(Settings!B12/(((INDEX(出力表!D:D,12))+1)^INDEX(係数表!E:E,12)*INDEX(係数表!F:F,12))))))</f>
        <v>#VALUE!</v>
      </c>
      <c r="AJ496" t="e">
        <f>MIN(100, MAX(0, (INDEX(出力表!D:D,12))*AH496/MAX(AI496, Settings!B3)))</f>
        <v>#VALUE!</v>
      </c>
      <c r="AK496">
        <f>MIN(100, MAX(0, 100*BETAINV(乱数表!$M496, MAX(0.00000001, (1/(1+EXP(-(INDEX(係数表!G:G,13) + $B496))))*(EXP(INDEX(係数表!H:H,13) + INDEX(係数表!I:I,13)*LN(INDEX(出力表!C:C,13)+1)))), MAX(0.00000001, (1-(1/(1+EXP(-(INDEX(係数表!G:G,13) + $B496)))))*(EXP(INDEX(係数表!H:H,13) + INDEX(係数表!I:I,13)*LN(INDEX(出力表!C:C,13)+1)))))))</f>
        <v>99.940809323545466</v>
      </c>
      <c r="AL496" t="e">
        <f>MIN(100, MAX(0, (100*(INDEX(出力表!D:D,13))/(EXP(INDEX(係数表!B:B,13) + $C496) + (INDEX(出力表!D:D,13)))) + (乱数表!$Y496*(Settings!B12/(((INDEX(出力表!D:D,13))+1)^INDEX(係数表!E:E,13)*INDEX(係数表!F:F,13))))))</f>
        <v>#VALUE!</v>
      </c>
      <c r="AM496" t="e">
        <f>MIN(100, MAX(0, (INDEX(出力表!D:D,13))*AK496/MAX(AL496, Settings!B3)))</f>
        <v>#VALUE!</v>
      </c>
      <c r="AN496">
        <f>IF(ISNUMBER(F496), INDEX(出力表!B:B,2)*F496, 0)+IF(ISNUMBER(I496), INDEX(出力表!B:B,3)*I496, 0)+IF(ISNUMBER(L496), INDEX(出力表!B:B,4)*L496, 0)+IF(ISNUMBER(O496), INDEX(出力表!B:B,5)*O496, 0)+IF(ISNUMBER(R496), INDEX(出力表!B:B,6)*R496, 0)+IF(ISNUMBER(U496), INDEX(出力表!B:B,7)*U496, 0)+IF(ISNUMBER(X496), INDEX(出力表!B:B,8)*X496, 0)+IF(ISNUMBER(AA496), INDEX(出力表!B:B,9)*AA496, 0)+IF(ISNUMBER(AD496), INDEX(出力表!B:B,10)*AD496, 0)+IF(ISNUMBER(AG496), INDEX(出力表!B:B,11)*AG496, 0)+IF(ISNUMBER(AJ496), INDEX(出力表!B:B,12)*AJ496, 0)+IF(ISNUMBER(AM496), INDEX(出力表!B:B,13)*AM496, 0)</f>
        <v>0</v>
      </c>
      <c r="AO496">
        <f>IF(ISNUMBER(F496), INDEX(出力表!B:B,2), 0)+IF(ISNUMBER(I496), INDEX(出力表!B:B,3), 0)+IF(ISNUMBER(L496), INDEX(出力表!B:B,4), 0)+IF(ISNUMBER(O496), INDEX(出力表!B:B,5), 0)+IF(ISNUMBER(R496), INDEX(出力表!B:B,6), 0)+IF(ISNUMBER(U496), INDEX(出力表!B:B,7), 0)+IF(ISNUMBER(X496), INDEX(出力表!B:B,8), 0)+IF(ISNUMBER(AA496), INDEX(出力表!B:B,9), 0)+IF(ISNUMBER(AD496), INDEX(出力表!B:B,10), 0)+IF(ISNUMBER(AG496), INDEX(出力表!B:B,11), 0)+IF(ISNUMBER(AJ496), INDEX(出力表!B:B,12), 0)+IF(ISNUMBER(AM496), INDEX(出力表!B:B,13), 0)</f>
        <v>0</v>
      </c>
      <c r="AP496" t="str">
        <f t="shared" si="7"/>
        <v/>
      </c>
    </row>
    <row r="497" spans="1:42" x14ac:dyDescent="0.2">
      <c r="A497">
        <v>496</v>
      </c>
      <c r="B497">
        <f>IF(UPPER(Settings!B4)="TRUE", 乱数表!$Z497*Settings!B10, 0)</f>
        <v>0.62510694087024365</v>
      </c>
      <c r="C497">
        <f>IF(UPPER(Settings!B4)="TRUE", 乱数表!$AA497*Settings!B11, 0)</f>
        <v>8.9976811613051114E-2</v>
      </c>
      <c r="D497">
        <f>MIN(100, MAX(0, 100*BETAINV(乱数表!$B497, MAX(0.00000001, (1/(1+EXP(-(INDEX(係数表!G:G,2) + $B497))))*(EXP(INDEX(係数表!H:H,2) + INDEX(係数表!I:I,2)*LN(INDEX(出力表!C:C,2)+1)))), MAX(0.00000001, (1-(1/(1+EXP(-(INDEX(係数表!G:G,2) + $B497)))))*(EXP(INDEX(係数表!H:H,2) + INDEX(係数表!I:I,2)*LN(INDEX(出力表!C:C,2)+1)))))))</f>
        <v>99.999999970992633</v>
      </c>
      <c r="E497" t="e">
        <f>MIN(100, MAX(0, (100*(INDEX(出力表!D:D,2))/(EXP(INDEX(係数表!B:B,2) + $C497) + (INDEX(出力表!D:D,2)))) + (乱数表!$N497*(Settings!B12/(((INDEX(出力表!D:D,2))+1)^INDEX(係数表!E:E,2)*INDEX(係数表!F:F,2))))))</f>
        <v>#VALUE!</v>
      </c>
      <c r="F497" t="e">
        <f>MIN(100, MAX(0, (INDEX(出力表!D:D,2))*D497/MAX(E497, Settings!B3)))</f>
        <v>#VALUE!</v>
      </c>
      <c r="G497">
        <f>MIN(100, MAX(0, 100*BETAINV(乱数表!$C497, MAX(0.00000001, (1/(1+EXP(-(INDEX(係数表!G:G,3) + $B497))))*(EXP(INDEX(係数表!H:H,3) + INDEX(係数表!I:I,3)*LN(INDEX(出力表!C:C,3)+1)))), MAX(0.00000001, (1-(1/(1+EXP(-(INDEX(係数表!G:G,3) + $B497)))))*(EXP(INDEX(係数表!H:H,3) + INDEX(係数表!I:I,3)*LN(INDEX(出力表!C:C,3)+1)))))))</f>
        <v>99.851382433813725</v>
      </c>
      <c r="H497" t="e">
        <f>MIN(100, MAX(0, (100*(INDEX(出力表!D:D,3))/(EXP(INDEX(係数表!B:B,3) + $C497) + (INDEX(出力表!D:D,3)))) + (乱数表!$O497*(Settings!B12/(((INDEX(出力表!D:D,3))+1)^INDEX(係数表!E:E,3)*INDEX(係数表!F:F,3))))))</f>
        <v>#VALUE!</v>
      </c>
      <c r="I497" t="e">
        <f>MIN(100, MAX(0, (INDEX(出力表!D:D,3))*G497/MAX(H497, Settings!B3)))</f>
        <v>#VALUE!</v>
      </c>
      <c r="J497">
        <f>MIN(100, MAX(0, 100*BETAINV(乱数表!$D497, MAX(0.00000001, (1/(1+EXP(-(INDEX(係数表!G:G,4) + $B497))))*(EXP(INDEX(係数表!H:H,4) + INDEX(係数表!I:I,4)*LN(INDEX(出力表!C:C,4)+1)))), MAX(0.00000001, (1-(1/(1+EXP(-(INDEX(係数表!G:G,4) + $B497)))))*(EXP(INDEX(係数表!H:H,4) + INDEX(係数表!I:I,4)*LN(INDEX(出力表!C:C,4)+1)))))))</f>
        <v>99.927818062562906</v>
      </c>
      <c r="K497" t="e">
        <f>MIN(100, MAX(0, (100*(INDEX(出力表!D:D,4))/(EXP(INDEX(係数表!B:B,4) + $C497) + (INDEX(出力表!D:D,4)))) + (乱数表!$P497*(Settings!B12/(((INDEX(出力表!D:D,4))+1)^INDEX(係数表!E:E,4)*INDEX(係数表!F:F,4))))))</f>
        <v>#VALUE!</v>
      </c>
      <c r="L497" t="e">
        <f>MIN(100, MAX(0, (INDEX(出力表!D:D,4))*J497/MAX(K497, Settings!B3)))</f>
        <v>#VALUE!</v>
      </c>
      <c r="M497">
        <f>MIN(100, MAX(0, 100*BETAINV(乱数表!$E497, MAX(0.00000001, (1/(1+EXP(-(INDEX(係数表!G:G,5) + $B497))))*(EXP(INDEX(係数表!H:H,5) + INDEX(係数表!I:I,5)*LN(INDEX(出力表!C:C,5)+1)))), MAX(0.00000001, (1-(1/(1+EXP(-(INDEX(係数表!G:G,5) + $B497)))))*(EXP(INDEX(係数表!H:H,5) + INDEX(係数表!I:I,5)*LN(INDEX(出力表!C:C,5)+1)))))))</f>
        <v>99.854619222181469</v>
      </c>
      <c r="N497" t="e">
        <f>MIN(100, MAX(0, (100*(INDEX(出力表!D:D,5))/(EXP(INDEX(係数表!B:B,5) + $C497) + (INDEX(出力表!D:D,5)))) + (乱数表!$Q497*(Settings!B12/(((INDEX(出力表!D:D,5))+1)^INDEX(係数表!E:E,5)*INDEX(係数表!F:F,5))))))</f>
        <v>#VALUE!</v>
      </c>
      <c r="O497" t="e">
        <f>MIN(100, MAX(0, (INDEX(出力表!D:D,5))*M497/MAX(N497, Settings!B3)))</f>
        <v>#VALUE!</v>
      </c>
      <c r="P497">
        <f>MIN(100, MAX(0, 100*BETAINV(乱数表!$F497, MAX(0.00000001, (1/(1+EXP(-(INDEX(係数表!G:G,6) + $B497))))*(EXP(INDEX(係数表!H:H,6) + INDEX(係数表!I:I,6)*LN(INDEX(出力表!C:C,6)+1)))), MAX(0.00000001, (1-(1/(1+EXP(-(INDEX(係数表!G:G,6) + $B497)))))*(EXP(INDEX(係数表!H:H,6) + INDEX(係数表!I:I,6)*LN(INDEX(出力表!C:C,6)+1)))))))</f>
        <v>84.480115682538468</v>
      </c>
      <c r="Q497" t="e">
        <f>MIN(100, MAX(0, (100*(INDEX(出力表!D:D,6))/(EXP(INDEX(係数表!B:B,6) + $C497) + (INDEX(出力表!D:D,6)))) + (乱数表!$R497*(Settings!B12/(((INDEX(出力表!D:D,6))+1)^INDEX(係数表!E:E,6)*INDEX(係数表!F:F,6))))))</f>
        <v>#VALUE!</v>
      </c>
      <c r="R497" t="e">
        <f>MIN(100, MAX(0, (INDEX(出力表!D:D,6))*P497/MAX(Q497, Settings!B3)))</f>
        <v>#VALUE!</v>
      </c>
      <c r="S497">
        <f>MIN(100, MAX(0, 100*BETAINV(乱数表!$G497, MAX(0.00000001, (1/(1+EXP(-(INDEX(係数表!G:G,7) + $B497))))*(EXP(INDEX(係数表!H:H,7) + INDEX(係数表!I:I,7)*LN(INDEX(出力表!C:C,7)+1)))), MAX(0.00000001, (1-(1/(1+EXP(-(INDEX(係数表!G:G,7) + $B497)))))*(EXP(INDEX(係数表!H:H,7) + INDEX(係数表!I:I,7)*LN(INDEX(出力表!C:C,7)+1)))))))</f>
        <v>88.798357925887643</v>
      </c>
      <c r="T497" t="e">
        <f>MIN(100, MAX(0, (100*(INDEX(出力表!D:D,7))/(EXP(INDEX(係数表!B:B,7) + $C497) + (INDEX(出力表!D:D,7)))) + (乱数表!$S497*(Settings!B12/(((INDEX(出力表!D:D,7))+1)^INDEX(係数表!E:E,7)*INDEX(係数表!F:F,7))))))</f>
        <v>#VALUE!</v>
      </c>
      <c r="U497" t="e">
        <f>MIN(100, MAX(0, (INDEX(出力表!D:D,7))*S497/MAX(T497, Settings!B3)))</f>
        <v>#VALUE!</v>
      </c>
      <c r="V497">
        <f>MIN(100, MAX(0, 100*BETAINV(乱数表!$H497, MAX(0.00000001, (1/(1+EXP(-(INDEX(係数表!G:G,8) + $B497))))*(EXP(INDEX(係数表!H:H,8) + INDEX(係数表!I:I,8)*LN(INDEX(出力表!C:C,8)+1)))), MAX(0.00000001, (1-(1/(1+EXP(-(INDEX(係数表!G:G,8) + $B497)))))*(EXP(INDEX(係数表!H:H,8) + INDEX(係数表!I:I,8)*LN(INDEX(出力表!C:C,8)+1)))))))</f>
        <v>99.395393805261236</v>
      </c>
      <c r="W497" t="e">
        <f>MIN(100, MAX(0, (100*(INDEX(出力表!D:D,8))/(EXP(INDEX(係数表!B:B,8) + $C497) + (INDEX(出力表!D:D,8)))) + (乱数表!$T497*(Settings!B12/(((INDEX(出力表!D:D,8))+1)^INDEX(係数表!E:E,8)*INDEX(係数表!F:F,8))))))</f>
        <v>#VALUE!</v>
      </c>
      <c r="X497" t="e">
        <f>MIN(100, MAX(0, (INDEX(出力表!D:D,8))*V497/MAX(W497, Settings!B3)))</f>
        <v>#VALUE!</v>
      </c>
      <c r="Y497">
        <f>MIN(100, MAX(0, 100*BETAINV(乱数表!$I497, MAX(0.00000001, (1/(1+EXP(-(INDEX(係数表!G:G,9) + $B497))))*(EXP(INDEX(係数表!H:H,9) + INDEX(係数表!I:I,9)*LN(INDEX(出力表!C:C,9)+1)))), MAX(0.00000001, (1-(1/(1+EXP(-(INDEX(係数表!G:G,9) + $B497)))))*(EXP(INDEX(係数表!H:H,9) + INDEX(係数表!I:I,9)*LN(INDEX(出力表!C:C,9)+1)))))))</f>
        <v>94.615506858386894</v>
      </c>
      <c r="Z497" t="e">
        <f>MIN(100, MAX(0, (100*(INDEX(出力表!D:D,9))/(EXP(INDEX(係数表!B:B,9) + $C497) + (INDEX(出力表!D:D,9)))) + (乱数表!$U497*(Settings!B12/(((INDEX(出力表!D:D,9))+1)^INDEX(係数表!E:E,9)*INDEX(係数表!F:F,9))))))</f>
        <v>#VALUE!</v>
      </c>
      <c r="AA497" t="e">
        <f>MIN(100, MAX(0, (INDEX(出力表!D:D,9))*Y497/MAX(Z497, Settings!B3)))</f>
        <v>#VALUE!</v>
      </c>
      <c r="AB497">
        <f>MIN(100, MAX(0, 100*BETAINV(乱数表!$J497, MAX(0.00000001, (1/(1+EXP(-(INDEX(係数表!G:G,10) + $B497))))*(EXP(INDEX(係数表!H:H,10) + INDEX(係数表!I:I,10)*LN(INDEX(出力表!C:C,10)+1)))), MAX(0.00000001, (1-(1/(1+EXP(-(INDEX(係数表!G:G,10) + $B497)))))*(EXP(INDEX(係数表!H:H,10) + INDEX(係数表!I:I,10)*LN(INDEX(出力表!C:C,10)+1)))))))</f>
        <v>91.588404479779555</v>
      </c>
      <c r="AC497" t="e">
        <f>MIN(100, MAX(0, (100*(INDEX(出力表!D:D,10))/(EXP(INDEX(係数表!B:B,10) + $C497) + (INDEX(出力表!D:D,10)))) + (乱数表!$V497*(Settings!B12/(((INDEX(出力表!D:D,10))+1)^INDEX(係数表!E:E,10)*INDEX(係数表!F:F,10))))))</f>
        <v>#VALUE!</v>
      </c>
      <c r="AD497" t="e">
        <f>MIN(100, MAX(0, (INDEX(出力表!D:D,10))*AB497/MAX(AC497, Settings!B3)))</f>
        <v>#VALUE!</v>
      </c>
      <c r="AE497">
        <f>MIN(100, MAX(0, 100*BETAINV(乱数表!$K497, MAX(0.00000001, (1/(1+EXP(-(INDEX(係数表!G:G,11) + $B497))))*(EXP(INDEX(係数表!H:H,11) + INDEX(係数表!I:I,11)*LN(INDEX(出力表!C:C,11)+1)))), MAX(0.00000001, (1-(1/(1+EXP(-(INDEX(係数表!G:G,11) + $B497)))))*(EXP(INDEX(係数表!H:H,11) + INDEX(係数表!I:I,11)*LN(INDEX(出力表!C:C,11)+1)))))))</f>
        <v>85.588261720434318</v>
      </c>
      <c r="AF497" t="e">
        <f>MIN(100, MAX(0, (100*(INDEX(出力表!D:D,11))/(EXP(INDEX(係数表!B:B,11) + $C497) + (INDEX(出力表!D:D,11)))) + (乱数表!$W497*(Settings!B12/(((INDEX(出力表!D:D,11))+1)^INDEX(係数表!E:E,11)*INDEX(係数表!F:F,11))))))</f>
        <v>#VALUE!</v>
      </c>
      <c r="AG497" t="e">
        <f>MIN(100, MAX(0, (INDEX(出力表!D:D,11))*AE497/MAX(AF497, Settings!B3)))</f>
        <v>#VALUE!</v>
      </c>
      <c r="AH497">
        <f>MIN(100, MAX(0, 100*BETAINV(乱数表!$L497, MAX(0.00000001, (1/(1+EXP(-(INDEX(係数表!G:G,12) + $B497))))*(EXP(INDEX(係数表!H:H,12) + INDEX(係数表!I:I,12)*LN(INDEX(出力表!C:C,12)+1)))), MAX(0.00000001, (1-(1/(1+EXP(-(INDEX(係数表!G:G,12) + $B497)))))*(EXP(INDEX(係数表!H:H,12) + INDEX(係数表!I:I,12)*LN(INDEX(出力表!C:C,12)+1)))))))</f>
        <v>99.999570497522626</v>
      </c>
      <c r="AI497" t="e">
        <f>MIN(100, MAX(0, (100*(INDEX(出力表!D:D,12))/(EXP(INDEX(係数表!B:B,12) + $C497) + (INDEX(出力表!D:D,12)))) + (乱数表!$X497*(Settings!B12/(((INDEX(出力表!D:D,12))+1)^INDEX(係数表!E:E,12)*INDEX(係数表!F:F,12))))))</f>
        <v>#VALUE!</v>
      </c>
      <c r="AJ497" t="e">
        <f>MIN(100, MAX(0, (INDEX(出力表!D:D,12))*AH497/MAX(AI497, Settings!B3)))</f>
        <v>#VALUE!</v>
      </c>
      <c r="AK497">
        <f>MIN(100, MAX(0, 100*BETAINV(乱数表!$M497, MAX(0.00000001, (1/(1+EXP(-(INDEX(係数表!G:G,13) + $B497))))*(EXP(INDEX(係数表!H:H,13) + INDEX(係数表!I:I,13)*LN(INDEX(出力表!C:C,13)+1)))), MAX(0.00000001, (1-(1/(1+EXP(-(INDEX(係数表!G:G,13) + $B497)))))*(EXP(INDEX(係数表!H:H,13) + INDEX(係数表!I:I,13)*LN(INDEX(出力表!C:C,13)+1)))))))</f>
        <v>99.985610908956872</v>
      </c>
      <c r="AL497" t="e">
        <f>MIN(100, MAX(0, (100*(INDEX(出力表!D:D,13))/(EXP(INDEX(係数表!B:B,13) + $C497) + (INDEX(出力表!D:D,13)))) + (乱数表!$Y497*(Settings!B12/(((INDEX(出力表!D:D,13))+1)^INDEX(係数表!E:E,13)*INDEX(係数表!F:F,13))))))</f>
        <v>#VALUE!</v>
      </c>
      <c r="AM497" t="e">
        <f>MIN(100, MAX(0, (INDEX(出力表!D:D,13))*AK497/MAX(AL497, Settings!B3)))</f>
        <v>#VALUE!</v>
      </c>
      <c r="AN497">
        <f>IF(ISNUMBER(F497), INDEX(出力表!B:B,2)*F497, 0)+IF(ISNUMBER(I497), INDEX(出力表!B:B,3)*I497, 0)+IF(ISNUMBER(L497), INDEX(出力表!B:B,4)*L497, 0)+IF(ISNUMBER(O497), INDEX(出力表!B:B,5)*O497, 0)+IF(ISNUMBER(R497), INDEX(出力表!B:B,6)*R497, 0)+IF(ISNUMBER(U497), INDEX(出力表!B:B,7)*U497, 0)+IF(ISNUMBER(X497), INDEX(出力表!B:B,8)*X497, 0)+IF(ISNUMBER(AA497), INDEX(出力表!B:B,9)*AA497, 0)+IF(ISNUMBER(AD497), INDEX(出力表!B:B,10)*AD497, 0)+IF(ISNUMBER(AG497), INDEX(出力表!B:B,11)*AG497, 0)+IF(ISNUMBER(AJ497), INDEX(出力表!B:B,12)*AJ497, 0)+IF(ISNUMBER(AM497), INDEX(出力表!B:B,13)*AM497, 0)</f>
        <v>0</v>
      </c>
      <c r="AO497">
        <f>IF(ISNUMBER(F497), INDEX(出力表!B:B,2), 0)+IF(ISNUMBER(I497), INDEX(出力表!B:B,3), 0)+IF(ISNUMBER(L497), INDEX(出力表!B:B,4), 0)+IF(ISNUMBER(O497), INDEX(出力表!B:B,5), 0)+IF(ISNUMBER(R497), INDEX(出力表!B:B,6), 0)+IF(ISNUMBER(U497), INDEX(出力表!B:B,7), 0)+IF(ISNUMBER(X497), INDEX(出力表!B:B,8), 0)+IF(ISNUMBER(AA497), INDEX(出力表!B:B,9), 0)+IF(ISNUMBER(AD497), INDEX(出力表!B:B,10), 0)+IF(ISNUMBER(AG497), INDEX(出力表!B:B,11), 0)+IF(ISNUMBER(AJ497), INDEX(出力表!B:B,12), 0)+IF(ISNUMBER(AM497), INDEX(出力表!B:B,13), 0)</f>
        <v>0</v>
      </c>
      <c r="AP497" t="str">
        <f t="shared" si="7"/>
        <v/>
      </c>
    </row>
    <row r="498" spans="1:42" x14ac:dyDescent="0.2">
      <c r="A498">
        <v>497</v>
      </c>
      <c r="B498">
        <f>IF(UPPER(Settings!B4)="TRUE", 乱数表!$Z498*Settings!B10, 0)</f>
        <v>0.30182282697835644</v>
      </c>
      <c r="C498">
        <f>IF(UPPER(Settings!B4)="TRUE", 乱数表!$AA498*Settings!B11, 0)</f>
        <v>6.2728031651875779E-2</v>
      </c>
      <c r="D498">
        <f>MIN(100, MAX(0, 100*BETAINV(乱数表!$B498, MAX(0.00000001, (1/(1+EXP(-(INDEX(係数表!G:G,2) + $B498))))*(EXP(INDEX(係数表!H:H,2) + INDEX(係数表!I:I,2)*LN(INDEX(出力表!C:C,2)+1)))), MAX(0.00000001, (1-(1/(1+EXP(-(INDEX(係数表!G:G,2) + $B498)))))*(EXP(INDEX(係数表!H:H,2) + INDEX(係数表!I:I,2)*LN(INDEX(出力表!C:C,2)+1)))))))</f>
        <v>90.515163351672513</v>
      </c>
      <c r="E498" t="e">
        <f>MIN(100, MAX(0, (100*(INDEX(出力表!D:D,2))/(EXP(INDEX(係数表!B:B,2) + $C498) + (INDEX(出力表!D:D,2)))) + (乱数表!$N498*(Settings!B12/(((INDEX(出力表!D:D,2))+1)^INDEX(係数表!E:E,2)*INDEX(係数表!F:F,2))))))</f>
        <v>#VALUE!</v>
      </c>
      <c r="F498" t="e">
        <f>MIN(100, MAX(0, (INDEX(出力表!D:D,2))*D498/MAX(E498, Settings!B3)))</f>
        <v>#VALUE!</v>
      </c>
      <c r="G498">
        <f>MIN(100, MAX(0, 100*BETAINV(乱数表!$C498, MAX(0.00000001, (1/(1+EXP(-(INDEX(係数表!G:G,3) + $B498))))*(EXP(INDEX(係数表!H:H,3) + INDEX(係数表!I:I,3)*LN(INDEX(出力表!C:C,3)+1)))), MAX(0.00000001, (1-(1/(1+EXP(-(INDEX(係数表!G:G,3) + $B498)))))*(EXP(INDEX(係数表!H:H,3) + INDEX(係数表!I:I,3)*LN(INDEX(出力表!C:C,3)+1)))))))</f>
        <v>99.99923801413793</v>
      </c>
      <c r="H498" t="e">
        <f>MIN(100, MAX(0, (100*(INDEX(出力表!D:D,3))/(EXP(INDEX(係数表!B:B,3) + $C498) + (INDEX(出力表!D:D,3)))) + (乱数表!$O498*(Settings!B12/(((INDEX(出力表!D:D,3))+1)^INDEX(係数表!E:E,3)*INDEX(係数表!F:F,3))))))</f>
        <v>#VALUE!</v>
      </c>
      <c r="I498" t="e">
        <f>MIN(100, MAX(0, (INDEX(出力表!D:D,3))*G498/MAX(H498, Settings!B3)))</f>
        <v>#VALUE!</v>
      </c>
      <c r="J498">
        <f>MIN(100, MAX(0, 100*BETAINV(乱数表!$D498, MAX(0.00000001, (1/(1+EXP(-(INDEX(係数表!G:G,4) + $B498))))*(EXP(INDEX(係数表!H:H,4) + INDEX(係数表!I:I,4)*LN(INDEX(出力表!C:C,4)+1)))), MAX(0.00000001, (1-(1/(1+EXP(-(INDEX(係数表!G:G,4) + $B498)))))*(EXP(INDEX(係数表!H:H,4) + INDEX(係数表!I:I,4)*LN(INDEX(出力表!C:C,4)+1)))))))</f>
        <v>99.925763457059503</v>
      </c>
      <c r="K498" t="e">
        <f>MIN(100, MAX(0, (100*(INDEX(出力表!D:D,4))/(EXP(INDEX(係数表!B:B,4) + $C498) + (INDEX(出力表!D:D,4)))) + (乱数表!$P498*(Settings!B12/(((INDEX(出力表!D:D,4))+1)^INDEX(係数表!E:E,4)*INDEX(係数表!F:F,4))))))</f>
        <v>#VALUE!</v>
      </c>
      <c r="L498" t="e">
        <f>MIN(100, MAX(0, (INDEX(出力表!D:D,4))*J498/MAX(K498, Settings!B3)))</f>
        <v>#VALUE!</v>
      </c>
      <c r="M498">
        <f>MIN(100, MAX(0, 100*BETAINV(乱数表!$E498, MAX(0.00000001, (1/(1+EXP(-(INDEX(係数表!G:G,5) + $B498))))*(EXP(INDEX(係数表!H:H,5) + INDEX(係数表!I:I,5)*LN(INDEX(出力表!C:C,5)+1)))), MAX(0.00000001, (1-(1/(1+EXP(-(INDEX(係数表!G:G,5) + $B498)))))*(EXP(INDEX(係数表!H:H,5) + INDEX(係数表!I:I,5)*LN(INDEX(出力表!C:C,5)+1)))))))</f>
        <v>99.925031936433101</v>
      </c>
      <c r="N498" t="e">
        <f>MIN(100, MAX(0, (100*(INDEX(出力表!D:D,5))/(EXP(INDEX(係数表!B:B,5) + $C498) + (INDEX(出力表!D:D,5)))) + (乱数表!$Q498*(Settings!B12/(((INDEX(出力表!D:D,5))+1)^INDEX(係数表!E:E,5)*INDEX(係数表!F:F,5))))))</f>
        <v>#VALUE!</v>
      </c>
      <c r="O498" t="e">
        <f>MIN(100, MAX(0, (INDEX(出力表!D:D,5))*M498/MAX(N498, Settings!B3)))</f>
        <v>#VALUE!</v>
      </c>
      <c r="P498">
        <f>MIN(100, MAX(0, 100*BETAINV(乱数表!$F498, MAX(0.00000001, (1/(1+EXP(-(INDEX(係数表!G:G,6) + $B498))))*(EXP(INDEX(係数表!H:H,6) + INDEX(係数表!I:I,6)*LN(INDEX(出力表!C:C,6)+1)))), MAX(0.00000001, (1-(1/(1+EXP(-(INDEX(係数表!G:G,6) + $B498)))))*(EXP(INDEX(係数表!H:H,6) + INDEX(係数表!I:I,6)*LN(INDEX(出力表!C:C,6)+1)))))))</f>
        <v>98.709813919424391</v>
      </c>
      <c r="Q498" t="e">
        <f>MIN(100, MAX(0, (100*(INDEX(出力表!D:D,6))/(EXP(INDEX(係数表!B:B,6) + $C498) + (INDEX(出力表!D:D,6)))) + (乱数表!$R498*(Settings!B12/(((INDEX(出力表!D:D,6))+1)^INDEX(係数表!E:E,6)*INDEX(係数表!F:F,6))))))</f>
        <v>#VALUE!</v>
      </c>
      <c r="R498" t="e">
        <f>MIN(100, MAX(0, (INDEX(出力表!D:D,6))*P498/MAX(Q498, Settings!B3)))</f>
        <v>#VALUE!</v>
      </c>
      <c r="S498">
        <f>MIN(100, MAX(0, 100*BETAINV(乱数表!$G498, MAX(0.00000001, (1/(1+EXP(-(INDEX(係数表!G:G,7) + $B498))))*(EXP(INDEX(係数表!H:H,7) + INDEX(係数表!I:I,7)*LN(INDEX(出力表!C:C,7)+1)))), MAX(0.00000001, (1-(1/(1+EXP(-(INDEX(係数表!G:G,7) + $B498)))))*(EXP(INDEX(係数表!H:H,7) + INDEX(係数表!I:I,7)*LN(INDEX(出力表!C:C,7)+1)))))))</f>
        <v>99.98224062382593</v>
      </c>
      <c r="T498" t="e">
        <f>MIN(100, MAX(0, (100*(INDEX(出力表!D:D,7))/(EXP(INDEX(係数表!B:B,7) + $C498) + (INDEX(出力表!D:D,7)))) + (乱数表!$S498*(Settings!B12/(((INDEX(出力表!D:D,7))+1)^INDEX(係数表!E:E,7)*INDEX(係数表!F:F,7))))))</f>
        <v>#VALUE!</v>
      </c>
      <c r="U498" t="e">
        <f>MIN(100, MAX(0, (INDEX(出力表!D:D,7))*S498/MAX(T498, Settings!B3)))</f>
        <v>#VALUE!</v>
      </c>
      <c r="V498">
        <f>MIN(100, MAX(0, 100*BETAINV(乱数表!$H498, MAX(0.00000001, (1/(1+EXP(-(INDEX(係数表!G:G,8) + $B498))))*(EXP(INDEX(係数表!H:H,8) + INDEX(係数表!I:I,8)*LN(INDEX(出力表!C:C,8)+1)))), MAX(0.00000001, (1-(1/(1+EXP(-(INDEX(係数表!G:G,8) + $B498)))))*(EXP(INDEX(係数表!H:H,8) + INDEX(係数表!I:I,8)*LN(INDEX(出力表!C:C,8)+1)))))))</f>
        <v>46.665696947902823</v>
      </c>
      <c r="W498" t="e">
        <f>MIN(100, MAX(0, (100*(INDEX(出力表!D:D,8))/(EXP(INDEX(係数表!B:B,8) + $C498) + (INDEX(出力表!D:D,8)))) + (乱数表!$T498*(Settings!B12/(((INDEX(出力表!D:D,8))+1)^INDEX(係数表!E:E,8)*INDEX(係数表!F:F,8))))))</f>
        <v>#VALUE!</v>
      </c>
      <c r="X498" t="e">
        <f>MIN(100, MAX(0, (INDEX(出力表!D:D,8))*V498/MAX(W498, Settings!B3)))</f>
        <v>#VALUE!</v>
      </c>
      <c r="Y498">
        <f>MIN(100, MAX(0, 100*BETAINV(乱数表!$I498, MAX(0.00000001, (1/(1+EXP(-(INDEX(係数表!G:G,9) + $B498))))*(EXP(INDEX(係数表!H:H,9) + INDEX(係数表!I:I,9)*LN(INDEX(出力表!C:C,9)+1)))), MAX(0.00000001, (1-(1/(1+EXP(-(INDEX(係数表!G:G,9) + $B498)))))*(EXP(INDEX(係数表!H:H,9) + INDEX(係数表!I:I,9)*LN(INDEX(出力表!C:C,9)+1)))))))</f>
        <v>98.681387906237461</v>
      </c>
      <c r="Z498" t="e">
        <f>MIN(100, MAX(0, (100*(INDEX(出力表!D:D,9))/(EXP(INDEX(係数表!B:B,9) + $C498) + (INDEX(出力表!D:D,9)))) + (乱数表!$U498*(Settings!B12/(((INDEX(出力表!D:D,9))+1)^INDEX(係数表!E:E,9)*INDEX(係数表!F:F,9))))))</f>
        <v>#VALUE!</v>
      </c>
      <c r="AA498" t="e">
        <f>MIN(100, MAX(0, (INDEX(出力表!D:D,9))*Y498/MAX(Z498, Settings!B3)))</f>
        <v>#VALUE!</v>
      </c>
      <c r="AB498">
        <f>MIN(100, MAX(0, 100*BETAINV(乱数表!$J498, MAX(0.00000001, (1/(1+EXP(-(INDEX(係数表!G:G,10) + $B498))))*(EXP(INDEX(係数表!H:H,10) + INDEX(係数表!I:I,10)*LN(INDEX(出力表!C:C,10)+1)))), MAX(0.00000001, (1-(1/(1+EXP(-(INDEX(係数表!G:G,10) + $B498)))))*(EXP(INDEX(係数表!H:H,10) + INDEX(係数表!I:I,10)*LN(INDEX(出力表!C:C,10)+1)))))))</f>
        <v>97.605373736982457</v>
      </c>
      <c r="AC498" t="e">
        <f>MIN(100, MAX(0, (100*(INDEX(出力表!D:D,10))/(EXP(INDEX(係数表!B:B,10) + $C498) + (INDEX(出力表!D:D,10)))) + (乱数表!$V498*(Settings!B12/(((INDEX(出力表!D:D,10))+1)^INDEX(係数表!E:E,10)*INDEX(係数表!F:F,10))))))</f>
        <v>#VALUE!</v>
      </c>
      <c r="AD498" t="e">
        <f>MIN(100, MAX(0, (INDEX(出力表!D:D,10))*AB498/MAX(AC498, Settings!B3)))</f>
        <v>#VALUE!</v>
      </c>
      <c r="AE498">
        <f>MIN(100, MAX(0, 100*BETAINV(乱数表!$K498, MAX(0.00000001, (1/(1+EXP(-(INDEX(係数表!G:G,11) + $B498))))*(EXP(INDEX(係数表!H:H,11) + INDEX(係数表!I:I,11)*LN(INDEX(出力表!C:C,11)+1)))), MAX(0.00000001, (1-(1/(1+EXP(-(INDEX(係数表!G:G,11) + $B498)))))*(EXP(INDEX(係数表!H:H,11) + INDEX(係数表!I:I,11)*LN(INDEX(出力表!C:C,11)+1)))))))</f>
        <v>80.908372749687601</v>
      </c>
      <c r="AF498" t="e">
        <f>MIN(100, MAX(0, (100*(INDEX(出力表!D:D,11))/(EXP(INDEX(係数表!B:B,11) + $C498) + (INDEX(出力表!D:D,11)))) + (乱数表!$W498*(Settings!B12/(((INDEX(出力表!D:D,11))+1)^INDEX(係数表!E:E,11)*INDEX(係数表!F:F,11))))))</f>
        <v>#VALUE!</v>
      </c>
      <c r="AG498" t="e">
        <f>MIN(100, MAX(0, (INDEX(出力表!D:D,11))*AE498/MAX(AF498, Settings!B3)))</f>
        <v>#VALUE!</v>
      </c>
      <c r="AH498">
        <f>MIN(100, MAX(0, 100*BETAINV(乱数表!$L498, MAX(0.00000001, (1/(1+EXP(-(INDEX(係数表!G:G,12) + $B498))))*(EXP(INDEX(係数表!H:H,12) + INDEX(係数表!I:I,12)*LN(INDEX(出力表!C:C,12)+1)))), MAX(0.00000001, (1-(1/(1+EXP(-(INDEX(係数表!G:G,12) + $B498)))))*(EXP(INDEX(係数表!H:H,12) + INDEX(係数表!I:I,12)*LN(INDEX(出力表!C:C,12)+1)))))))</f>
        <v>98.97652809802014</v>
      </c>
      <c r="AI498" t="e">
        <f>MIN(100, MAX(0, (100*(INDEX(出力表!D:D,12))/(EXP(INDEX(係数表!B:B,12) + $C498) + (INDEX(出力表!D:D,12)))) + (乱数表!$X498*(Settings!B12/(((INDEX(出力表!D:D,12))+1)^INDEX(係数表!E:E,12)*INDEX(係数表!F:F,12))))))</f>
        <v>#VALUE!</v>
      </c>
      <c r="AJ498" t="e">
        <f>MIN(100, MAX(0, (INDEX(出力表!D:D,12))*AH498/MAX(AI498, Settings!B3)))</f>
        <v>#VALUE!</v>
      </c>
      <c r="AK498">
        <f>MIN(100, MAX(0, 100*BETAINV(乱数表!$M498, MAX(0.00000001, (1/(1+EXP(-(INDEX(係数表!G:G,13) + $B498))))*(EXP(INDEX(係数表!H:H,13) + INDEX(係数表!I:I,13)*LN(INDEX(出力表!C:C,13)+1)))), MAX(0.00000001, (1-(1/(1+EXP(-(INDEX(係数表!G:G,13) + $B498)))))*(EXP(INDEX(係数表!H:H,13) + INDEX(係数表!I:I,13)*LN(INDEX(出力表!C:C,13)+1)))))))</f>
        <v>99.984090220704871</v>
      </c>
      <c r="AL498" t="e">
        <f>MIN(100, MAX(0, (100*(INDEX(出力表!D:D,13))/(EXP(INDEX(係数表!B:B,13) + $C498) + (INDEX(出力表!D:D,13)))) + (乱数表!$Y498*(Settings!B12/(((INDEX(出力表!D:D,13))+1)^INDEX(係数表!E:E,13)*INDEX(係数表!F:F,13))))))</f>
        <v>#VALUE!</v>
      </c>
      <c r="AM498" t="e">
        <f>MIN(100, MAX(0, (INDEX(出力表!D:D,13))*AK498/MAX(AL498, Settings!B3)))</f>
        <v>#VALUE!</v>
      </c>
      <c r="AN498">
        <f>IF(ISNUMBER(F498), INDEX(出力表!B:B,2)*F498, 0)+IF(ISNUMBER(I498), INDEX(出力表!B:B,3)*I498, 0)+IF(ISNUMBER(L498), INDEX(出力表!B:B,4)*L498, 0)+IF(ISNUMBER(O498), INDEX(出力表!B:B,5)*O498, 0)+IF(ISNUMBER(R498), INDEX(出力表!B:B,6)*R498, 0)+IF(ISNUMBER(U498), INDEX(出力表!B:B,7)*U498, 0)+IF(ISNUMBER(X498), INDEX(出力表!B:B,8)*X498, 0)+IF(ISNUMBER(AA498), INDEX(出力表!B:B,9)*AA498, 0)+IF(ISNUMBER(AD498), INDEX(出力表!B:B,10)*AD498, 0)+IF(ISNUMBER(AG498), INDEX(出力表!B:B,11)*AG498, 0)+IF(ISNUMBER(AJ498), INDEX(出力表!B:B,12)*AJ498, 0)+IF(ISNUMBER(AM498), INDEX(出力表!B:B,13)*AM498, 0)</f>
        <v>0</v>
      </c>
      <c r="AO498">
        <f>IF(ISNUMBER(F498), INDEX(出力表!B:B,2), 0)+IF(ISNUMBER(I498), INDEX(出力表!B:B,3), 0)+IF(ISNUMBER(L498), INDEX(出力表!B:B,4), 0)+IF(ISNUMBER(O498), INDEX(出力表!B:B,5), 0)+IF(ISNUMBER(R498), INDEX(出力表!B:B,6), 0)+IF(ISNUMBER(U498), INDEX(出力表!B:B,7), 0)+IF(ISNUMBER(X498), INDEX(出力表!B:B,8), 0)+IF(ISNUMBER(AA498), INDEX(出力表!B:B,9), 0)+IF(ISNUMBER(AD498), INDEX(出力表!B:B,10), 0)+IF(ISNUMBER(AG498), INDEX(出力表!B:B,11), 0)+IF(ISNUMBER(AJ498), INDEX(出力表!B:B,12), 0)+IF(ISNUMBER(AM498), INDEX(出力表!B:B,13), 0)</f>
        <v>0</v>
      </c>
      <c r="AP498" t="str">
        <f t="shared" si="7"/>
        <v/>
      </c>
    </row>
    <row r="499" spans="1:42" x14ac:dyDescent="0.2">
      <c r="A499">
        <v>498</v>
      </c>
      <c r="B499">
        <f>IF(UPPER(Settings!B4)="TRUE", 乱数表!$Z499*Settings!B10, 0)</f>
        <v>-0.3475212119760171</v>
      </c>
      <c r="C499">
        <f>IF(UPPER(Settings!B4)="TRUE", 乱数表!$AA499*Settings!B11, 0)</f>
        <v>4.1097408737283771E-2</v>
      </c>
      <c r="D499">
        <f>MIN(100, MAX(0, 100*BETAINV(乱数表!$B499, MAX(0.00000001, (1/(1+EXP(-(INDEX(係数表!G:G,2) + $B499))))*(EXP(INDEX(係数表!H:H,2) + INDEX(係数表!I:I,2)*LN(INDEX(出力表!C:C,2)+1)))), MAX(0.00000001, (1-(1/(1+EXP(-(INDEX(係数表!G:G,2) + $B499)))))*(EXP(INDEX(係数表!H:H,2) + INDEX(係数表!I:I,2)*LN(INDEX(出力表!C:C,2)+1)))))))</f>
        <v>56.451277229219201</v>
      </c>
      <c r="E499" t="e">
        <f>MIN(100, MAX(0, (100*(INDEX(出力表!D:D,2))/(EXP(INDEX(係数表!B:B,2) + $C499) + (INDEX(出力表!D:D,2)))) + (乱数表!$N499*(Settings!B12/(((INDEX(出力表!D:D,2))+1)^INDEX(係数表!E:E,2)*INDEX(係数表!F:F,2))))))</f>
        <v>#VALUE!</v>
      </c>
      <c r="F499" t="e">
        <f>MIN(100, MAX(0, (INDEX(出力表!D:D,2))*D499/MAX(E499, Settings!B3)))</f>
        <v>#VALUE!</v>
      </c>
      <c r="G499">
        <f>MIN(100, MAX(0, 100*BETAINV(乱数表!$C499, MAX(0.00000001, (1/(1+EXP(-(INDEX(係数表!G:G,3) + $B499))))*(EXP(INDEX(係数表!H:H,3) + INDEX(係数表!I:I,3)*LN(INDEX(出力表!C:C,3)+1)))), MAX(0.00000001, (1-(1/(1+EXP(-(INDEX(係数表!G:G,3) + $B499)))))*(EXP(INDEX(係数表!H:H,3) + INDEX(係数表!I:I,3)*LN(INDEX(出力表!C:C,3)+1)))))))</f>
        <v>69.572300212135417</v>
      </c>
      <c r="H499" t="e">
        <f>MIN(100, MAX(0, (100*(INDEX(出力表!D:D,3))/(EXP(INDEX(係数表!B:B,3) + $C499) + (INDEX(出力表!D:D,3)))) + (乱数表!$O499*(Settings!B12/(((INDEX(出力表!D:D,3))+1)^INDEX(係数表!E:E,3)*INDEX(係数表!F:F,3))))))</f>
        <v>#VALUE!</v>
      </c>
      <c r="I499" t="e">
        <f>MIN(100, MAX(0, (INDEX(出力表!D:D,3))*G499/MAX(H499, Settings!B3)))</f>
        <v>#VALUE!</v>
      </c>
      <c r="J499">
        <f>MIN(100, MAX(0, 100*BETAINV(乱数表!$D499, MAX(0.00000001, (1/(1+EXP(-(INDEX(係数表!G:G,4) + $B499))))*(EXP(INDEX(係数表!H:H,4) + INDEX(係数表!I:I,4)*LN(INDEX(出力表!C:C,4)+1)))), MAX(0.00000001, (1-(1/(1+EXP(-(INDEX(係数表!G:G,4) + $B499)))))*(EXP(INDEX(係数表!H:H,4) + INDEX(係数表!I:I,4)*LN(INDEX(出力表!C:C,4)+1)))))))</f>
        <v>77.190221380271311</v>
      </c>
      <c r="K499" t="e">
        <f>MIN(100, MAX(0, (100*(INDEX(出力表!D:D,4))/(EXP(INDEX(係数表!B:B,4) + $C499) + (INDEX(出力表!D:D,4)))) + (乱数表!$P499*(Settings!B12/(((INDEX(出力表!D:D,4))+1)^INDEX(係数表!E:E,4)*INDEX(係数表!F:F,4))))))</f>
        <v>#VALUE!</v>
      </c>
      <c r="L499" t="e">
        <f>MIN(100, MAX(0, (INDEX(出力表!D:D,4))*J499/MAX(K499, Settings!B3)))</f>
        <v>#VALUE!</v>
      </c>
      <c r="M499">
        <f>MIN(100, MAX(0, 100*BETAINV(乱数表!$E499, MAX(0.00000001, (1/(1+EXP(-(INDEX(係数表!G:G,5) + $B499))))*(EXP(INDEX(係数表!H:H,5) + INDEX(係数表!I:I,5)*LN(INDEX(出力表!C:C,5)+1)))), MAX(0.00000001, (1-(1/(1+EXP(-(INDEX(係数表!G:G,5) + $B499)))))*(EXP(INDEX(係数表!H:H,5) + INDEX(係数表!I:I,5)*LN(INDEX(出力表!C:C,5)+1)))))))</f>
        <v>92.7643817087408</v>
      </c>
      <c r="N499" t="e">
        <f>MIN(100, MAX(0, (100*(INDEX(出力表!D:D,5))/(EXP(INDEX(係数表!B:B,5) + $C499) + (INDEX(出力表!D:D,5)))) + (乱数表!$Q499*(Settings!B12/(((INDEX(出力表!D:D,5))+1)^INDEX(係数表!E:E,5)*INDEX(係数表!F:F,5))))))</f>
        <v>#VALUE!</v>
      </c>
      <c r="O499" t="e">
        <f>MIN(100, MAX(0, (INDEX(出力表!D:D,5))*M499/MAX(N499, Settings!B3)))</f>
        <v>#VALUE!</v>
      </c>
      <c r="P499">
        <f>MIN(100, MAX(0, 100*BETAINV(乱数表!$F499, MAX(0.00000001, (1/(1+EXP(-(INDEX(係数表!G:G,6) + $B499))))*(EXP(INDEX(係数表!H:H,6) + INDEX(係数表!I:I,6)*LN(INDEX(出力表!C:C,6)+1)))), MAX(0.00000001, (1-(1/(1+EXP(-(INDEX(係数表!G:G,6) + $B499)))))*(EXP(INDEX(係数表!H:H,6) + INDEX(係数表!I:I,6)*LN(INDEX(出力表!C:C,6)+1)))))))</f>
        <v>91.634847618634879</v>
      </c>
      <c r="Q499" t="e">
        <f>MIN(100, MAX(0, (100*(INDEX(出力表!D:D,6))/(EXP(INDEX(係数表!B:B,6) + $C499) + (INDEX(出力表!D:D,6)))) + (乱数表!$R499*(Settings!B12/(((INDEX(出力表!D:D,6))+1)^INDEX(係数表!E:E,6)*INDEX(係数表!F:F,6))))))</f>
        <v>#VALUE!</v>
      </c>
      <c r="R499" t="e">
        <f>MIN(100, MAX(0, (INDEX(出力表!D:D,6))*P499/MAX(Q499, Settings!B3)))</f>
        <v>#VALUE!</v>
      </c>
      <c r="S499">
        <f>MIN(100, MAX(0, 100*BETAINV(乱数表!$G499, MAX(0.00000001, (1/(1+EXP(-(INDEX(係数表!G:G,7) + $B499))))*(EXP(INDEX(係数表!H:H,7) + INDEX(係数表!I:I,7)*LN(INDEX(出力表!C:C,7)+1)))), MAX(0.00000001, (1-(1/(1+EXP(-(INDEX(係数表!G:G,7) + $B499)))))*(EXP(INDEX(係数表!H:H,7) + INDEX(係数表!I:I,7)*LN(INDEX(出力表!C:C,7)+1)))))))</f>
        <v>90.993755204929712</v>
      </c>
      <c r="T499" t="e">
        <f>MIN(100, MAX(0, (100*(INDEX(出力表!D:D,7))/(EXP(INDEX(係数表!B:B,7) + $C499) + (INDEX(出力表!D:D,7)))) + (乱数表!$S499*(Settings!B12/(((INDEX(出力表!D:D,7))+1)^INDEX(係数表!E:E,7)*INDEX(係数表!F:F,7))))))</f>
        <v>#VALUE!</v>
      </c>
      <c r="U499" t="e">
        <f>MIN(100, MAX(0, (INDEX(出力表!D:D,7))*S499/MAX(T499, Settings!B3)))</f>
        <v>#VALUE!</v>
      </c>
      <c r="V499">
        <f>MIN(100, MAX(0, 100*BETAINV(乱数表!$H499, MAX(0.00000001, (1/(1+EXP(-(INDEX(係数表!G:G,8) + $B499))))*(EXP(INDEX(係数表!H:H,8) + INDEX(係数表!I:I,8)*LN(INDEX(出力表!C:C,8)+1)))), MAX(0.00000001, (1-(1/(1+EXP(-(INDEX(係数表!G:G,8) + $B499)))))*(EXP(INDEX(係数表!H:H,8) + INDEX(係数表!I:I,8)*LN(INDEX(出力表!C:C,8)+1)))))))</f>
        <v>89.016829663684277</v>
      </c>
      <c r="W499" t="e">
        <f>MIN(100, MAX(0, (100*(INDEX(出力表!D:D,8))/(EXP(INDEX(係数表!B:B,8) + $C499) + (INDEX(出力表!D:D,8)))) + (乱数表!$T499*(Settings!B12/(((INDEX(出力表!D:D,8))+1)^INDEX(係数表!E:E,8)*INDEX(係数表!F:F,8))))))</f>
        <v>#VALUE!</v>
      </c>
      <c r="X499" t="e">
        <f>MIN(100, MAX(0, (INDEX(出力表!D:D,8))*V499/MAX(W499, Settings!B3)))</f>
        <v>#VALUE!</v>
      </c>
      <c r="Y499">
        <f>MIN(100, MAX(0, 100*BETAINV(乱数表!$I499, MAX(0.00000001, (1/(1+EXP(-(INDEX(係数表!G:G,9) + $B499))))*(EXP(INDEX(係数表!H:H,9) + INDEX(係数表!I:I,9)*LN(INDEX(出力表!C:C,9)+1)))), MAX(0.00000001, (1-(1/(1+EXP(-(INDEX(係数表!G:G,9) + $B499)))))*(EXP(INDEX(係数表!H:H,9) + INDEX(係数表!I:I,9)*LN(INDEX(出力表!C:C,9)+1)))))))</f>
        <v>71.865949277118986</v>
      </c>
      <c r="Z499" t="e">
        <f>MIN(100, MAX(0, (100*(INDEX(出力表!D:D,9))/(EXP(INDEX(係数表!B:B,9) + $C499) + (INDEX(出力表!D:D,9)))) + (乱数表!$U499*(Settings!B12/(((INDEX(出力表!D:D,9))+1)^INDEX(係数表!E:E,9)*INDEX(係数表!F:F,9))))))</f>
        <v>#VALUE!</v>
      </c>
      <c r="AA499" t="e">
        <f>MIN(100, MAX(0, (INDEX(出力表!D:D,9))*Y499/MAX(Z499, Settings!B3)))</f>
        <v>#VALUE!</v>
      </c>
      <c r="AB499">
        <f>MIN(100, MAX(0, 100*BETAINV(乱数表!$J499, MAX(0.00000001, (1/(1+EXP(-(INDEX(係数表!G:G,10) + $B499))))*(EXP(INDEX(係数表!H:H,10) + INDEX(係数表!I:I,10)*LN(INDEX(出力表!C:C,10)+1)))), MAX(0.00000001, (1-(1/(1+EXP(-(INDEX(係数表!G:G,10) + $B499)))))*(EXP(INDEX(係数表!H:H,10) + INDEX(係数表!I:I,10)*LN(INDEX(出力表!C:C,10)+1)))))))</f>
        <v>69.044934952172554</v>
      </c>
      <c r="AC499" t="e">
        <f>MIN(100, MAX(0, (100*(INDEX(出力表!D:D,10))/(EXP(INDEX(係数表!B:B,10) + $C499) + (INDEX(出力表!D:D,10)))) + (乱数表!$V499*(Settings!B12/(((INDEX(出力表!D:D,10))+1)^INDEX(係数表!E:E,10)*INDEX(係数表!F:F,10))))))</f>
        <v>#VALUE!</v>
      </c>
      <c r="AD499" t="e">
        <f>MIN(100, MAX(0, (INDEX(出力表!D:D,10))*AB499/MAX(AC499, Settings!B3)))</f>
        <v>#VALUE!</v>
      </c>
      <c r="AE499">
        <f>MIN(100, MAX(0, 100*BETAINV(乱数表!$K499, MAX(0.00000001, (1/(1+EXP(-(INDEX(係数表!G:G,11) + $B499))))*(EXP(INDEX(係数表!H:H,11) + INDEX(係数表!I:I,11)*LN(INDEX(出力表!C:C,11)+1)))), MAX(0.00000001, (1-(1/(1+EXP(-(INDEX(係数表!G:G,11) + $B499)))))*(EXP(INDEX(係数表!H:H,11) + INDEX(係数表!I:I,11)*LN(INDEX(出力表!C:C,11)+1)))))))</f>
        <v>90.493304297320364</v>
      </c>
      <c r="AF499" t="e">
        <f>MIN(100, MAX(0, (100*(INDEX(出力表!D:D,11))/(EXP(INDEX(係数表!B:B,11) + $C499) + (INDEX(出力表!D:D,11)))) + (乱数表!$W499*(Settings!B12/(((INDEX(出力表!D:D,11))+1)^INDEX(係数表!E:E,11)*INDEX(係数表!F:F,11))))))</f>
        <v>#VALUE!</v>
      </c>
      <c r="AG499" t="e">
        <f>MIN(100, MAX(0, (INDEX(出力表!D:D,11))*AE499/MAX(AF499, Settings!B3)))</f>
        <v>#VALUE!</v>
      </c>
      <c r="AH499">
        <f>MIN(100, MAX(0, 100*BETAINV(乱数表!$L499, MAX(0.00000001, (1/(1+EXP(-(INDEX(係数表!G:G,12) + $B499))))*(EXP(INDEX(係数表!H:H,12) + INDEX(係数表!I:I,12)*LN(INDEX(出力表!C:C,12)+1)))), MAX(0.00000001, (1-(1/(1+EXP(-(INDEX(係数表!G:G,12) + $B499)))))*(EXP(INDEX(係数表!H:H,12) + INDEX(係数表!I:I,12)*LN(INDEX(出力表!C:C,12)+1)))))))</f>
        <v>91.726652010149124</v>
      </c>
      <c r="AI499" t="e">
        <f>MIN(100, MAX(0, (100*(INDEX(出力表!D:D,12))/(EXP(INDEX(係数表!B:B,12) + $C499) + (INDEX(出力表!D:D,12)))) + (乱数表!$X499*(Settings!B12/(((INDEX(出力表!D:D,12))+1)^INDEX(係数表!E:E,12)*INDEX(係数表!F:F,12))))))</f>
        <v>#VALUE!</v>
      </c>
      <c r="AJ499" t="e">
        <f>MIN(100, MAX(0, (INDEX(出力表!D:D,12))*AH499/MAX(AI499, Settings!B3)))</f>
        <v>#VALUE!</v>
      </c>
      <c r="AK499">
        <f>MIN(100, MAX(0, 100*BETAINV(乱数表!$M499, MAX(0.00000001, (1/(1+EXP(-(INDEX(係数表!G:G,13) + $B499))))*(EXP(INDEX(係数表!H:H,13) + INDEX(係数表!I:I,13)*LN(INDEX(出力表!C:C,13)+1)))), MAX(0.00000001, (1-(1/(1+EXP(-(INDEX(係数表!G:G,13) + $B499)))))*(EXP(INDEX(係数表!H:H,13) + INDEX(係数表!I:I,13)*LN(INDEX(出力表!C:C,13)+1)))))))</f>
        <v>98.548469519252407</v>
      </c>
      <c r="AL499" t="e">
        <f>MIN(100, MAX(0, (100*(INDEX(出力表!D:D,13))/(EXP(INDEX(係数表!B:B,13) + $C499) + (INDEX(出力表!D:D,13)))) + (乱数表!$Y499*(Settings!B12/(((INDEX(出力表!D:D,13))+1)^INDEX(係数表!E:E,13)*INDEX(係数表!F:F,13))))))</f>
        <v>#VALUE!</v>
      </c>
      <c r="AM499" t="e">
        <f>MIN(100, MAX(0, (INDEX(出力表!D:D,13))*AK499/MAX(AL499, Settings!B3)))</f>
        <v>#VALUE!</v>
      </c>
      <c r="AN499">
        <f>IF(ISNUMBER(F499), INDEX(出力表!B:B,2)*F499, 0)+IF(ISNUMBER(I499), INDEX(出力表!B:B,3)*I499, 0)+IF(ISNUMBER(L499), INDEX(出力表!B:B,4)*L499, 0)+IF(ISNUMBER(O499), INDEX(出力表!B:B,5)*O499, 0)+IF(ISNUMBER(R499), INDEX(出力表!B:B,6)*R499, 0)+IF(ISNUMBER(U499), INDEX(出力表!B:B,7)*U499, 0)+IF(ISNUMBER(X499), INDEX(出力表!B:B,8)*X499, 0)+IF(ISNUMBER(AA499), INDEX(出力表!B:B,9)*AA499, 0)+IF(ISNUMBER(AD499), INDEX(出力表!B:B,10)*AD499, 0)+IF(ISNUMBER(AG499), INDEX(出力表!B:B,11)*AG499, 0)+IF(ISNUMBER(AJ499), INDEX(出力表!B:B,12)*AJ499, 0)+IF(ISNUMBER(AM499), INDEX(出力表!B:B,13)*AM499, 0)</f>
        <v>0</v>
      </c>
      <c r="AO499">
        <f>IF(ISNUMBER(F499), INDEX(出力表!B:B,2), 0)+IF(ISNUMBER(I499), INDEX(出力表!B:B,3), 0)+IF(ISNUMBER(L499), INDEX(出力表!B:B,4), 0)+IF(ISNUMBER(O499), INDEX(出力表!B:B,5), 0)+IF(ISNUMBER(R499), INDEX(出力表!B:B,6), 0)+IF(ISNUMBER(U499), INDEX(出力表!B:B,7), 0)+IF(ISNUMBER(X499), INDEX(出力表!B:B,8), 0)+IF(ISNUMBER(AA499), INDEX(出力表!B:B,9), 0)+IF(ISNUMBER(AD499), INDEX(出力表!B:B,10), 0)+IF(ISNUMBER(AG499), INDEX(出力表!B:B,11), 0)+IF(ISNUMBER(AJ499), INDEX(出力表!B:B,12), 0)+IF(ISNUMBER(AM499), INDEX(出力表!B:B,13), 0)</f>
        <v>0</v>
      </c>
      <c r="AP499" t="str">
        <f t="shared" si="7"/>
        <v/>
      </c>
    </row>
    <row r="500" spans="1:42" x14ac:dyDescent="0.2">
      <c r="A500">
        <v>499</v>
      </c>
      <c r="B500">
        <f>IF(UPPER(Settings!B4)="TRUE", 乱数表!$Z500*Settings!B10, 0)</f>
        <v>-0.20125474713862604</v>
      </c>
      <c r="C500">
        <f>IF(UPPER(Settings!B4)="TRUE", 乱数表!$AA500*Settings!B11, 0)</f>
        <v>-3.3999610473293626E-2</v>
      </c>
      <c r="D500">
        <f>MIN(100, MAX(0, 100*BETAINV(乱数表!$B500, MAX(0.00000001, (1/(1+EXP(-(INDEX(係数表!G:G,2) + $B500))))*(EXP(INDEX(係数表!H:H,2) + INDEX(係数表!I:I,2)*LN(INDEX(出力表!C:C,2)+1)))), MAX(0.00000001, (1-(1/(1+EXP(-(INDEX(係数表!G:G,2) + $B500)))))*(EXP(INDEX(係数表!H:H,2) + INDEX(係数表!I:I,2)*LN(INDEX(出力表!C:C,2)+1)))))))</f>
        <v>97.593852873357065</v>
      </c>
      <c r="E500" t="e">
        <f>MIN(100, MAX(0, (100*(INDEX(出力表!D:D,2))/(EXP(INDEX(係数表!B:B,2) + $C500) + (INDEX(出力表!D:D,2)))) + (乱数表!$N500*(Settings!B12/(((INDEX(出力表!D:D,2))+1)^INDEX(係数表!E:E,2)*INDEX(係数表!F:F,2))))))</f>
        <v>#VALUE!</v>
      </c>
      <c r="F500" t="e">
        <f>MIN(100, MAX(0, (INDEX(出力表!D:D,2))*D500/MAX(E500, Settings!B3)))</f>
        <v>#VALUE!</v>
      </c>
      <c r="G500">
        <f>MIN(100, MAX(0, 100*BETAINV(乱数表!$C500, MAX(0.00000001, (1/(1+EXP(-(INDEX(係数表!G:G,3) + $B500))))*(EXP(INDEX(係数表!H:H,3) + INDEX(係数表!I:I,3)*LN(INDEX(出力表!C:C,3)+1)))), MAX(0.00000001, (1-(1/(1+EXP(-(INDEX(係数表!G:G,3) + $B500)))))*(EXP(INDEX(係数表!H:H,3) + INDEX(係数表!I:I,3)*LN(INDEX(出力表!C:C,3)+1)))))))</f>
        <v>93.747662097265206</v>
      </c>
      <c r="H500" t="e">
        <f>MIN(100, MAX(0, (100*(INDEX(出力表!D:D,3))/(EXP(INDEX(係数表!B:B,3) + $C500) + (INDEX(出力表!D:D,3)))) + (乱数表!$O500*(Settings!B12/(((INDEX(出力表!D:D,3))+1)^INDEX(係数表!E:E,3)*INDEX(係数表!F:F,3))))))</f>
        <v>#VALUE!</v>
      </c>
      <c r="I500" t="e">
        <f>MIN(100, MAX(0, (INDEX(出力表!D:D,3))*G500/MAX(H500, Settings!B3)))</f>
        <v>#VALUE!</v>
      </c>
      <c r="J500">
        <f>MIN(100, MAX(0, 100*BETAINV(乱数表!$D500, MAX(0.00000001, (1/(1+EXP(-(INDEX(係数表!G:G,4) + $B500))))*(EXP(INDEX(係数表!H:H,4) + INDEX(係数表!I:I,4)*LN(INDEX(出力表!C:C,4)+1)))), MAX(0.00000001, (1-(1/(1+EXP(-(INDEX(係数表!G:G,4) + $B500)))))*(EXP(INDEX(係数表!H:H,4) + INDEX(係数表!I:I,4)*LN(INDEX(出力表!C:C,4)+1)))))))</f>
        <v>94.217983543809211</v>
      </c>
      <c r="K500" t="e">
        <f>MIN(100, MAX(0, (100*(INDEX(出力表!D:D,4))/(EXP(INDEX(係数表!B:B,4) + $C500) + (INDEX(出力表!D:D,4)))) + (乱数表!$P500*(Settings!B12/(((INDEX(出力表!D:D,4))+1)^INDEX(係数表!E:E,4)*INDEX(係数表!F:F,4))))))</f>
        <v>#VALUE!</v>
      </c>
      <c r="L500" t="e">
        <f>MIN(100, MAX(0, (INDEX(出力表!D:D,4))*J500/MAX(K500, Settings!B3)))</f>
        <v>#VALUE!</v>
      </c>
      <c r="M500">
        <f>MIN(100, MAX(0, 100*BETAINV(乱数表!$E500, MAX(0.00000001, (1/(1+EXP(-(INDEX(係数表!G:G,5) + $B500))))*(EXP(INDEX(係数表!H:H,5) + INDEX(係数表!I:I,5)*LN(INDEX(出力表!C:C,5)+1)))), MAX(0.00000001, (1-(1/(1+EXP(-(INDEX(係数表!G:G,5) + $B500)))))*(EXP(INDEX(係数表!H:H,5) + INDEX(係数表!I:I,5)*LN(INDEX(出力表!C:C,5)+1)))))))</f>
        <v>93.873407236092589</v>
      </c>
      <c r="N500" t="e">
        <f>MIN(100, MAX(0, (100*(INDEX(出力表!D:D,5))/(EXP(INDEX(係数表!B:B,5) + $C500) + (INDEX(出力表!D:D,5)))) + (乱数表!$Q500*(Settings!B12/(((INDEX(出力表!D:D,5))+1)^INDEX(係数表!E:E,5)*INDEX(係数表!F:F,5))))))</f>
        <v>#VALUE!</v>
      </c>
      <c r="O500" t="e">
        <f>MIN(100, MAX(0, (INDEX(出力表!D:D,5))*M500/MAX(N500, Settings!B3)))</f>
        <v>#VALUE!</v>
      </c>
      <c r="P500">
        <f>MIN(100, MAX(0, 100*BETAINV(乱数表!$F500, MAX(0.00000001, (1/(1+EXP(-(INDEX(係数表!G:G,6) + $B500))))*(EXP(INDEX(係数表!H:H,6) + INDEX(係数表!I:I,6)*LN(INDEX(出力表!C:C,6)+1)))), MAX(0.00000001, (1-(1/(1+EXP(-(INDEX(係数表!G:G,6) + $B500)))))*(EXP(INDEX(係数表!H:H,6) + INDEX(係数表!I:I,6)*LN(INDEX(出力表!C:C,6)+1)))))))</f>
        <v>55.544938519428534</v>
      </c>
      <c r="Q500" t="e">
        <f>MIN(100, MAX(0, (100*(INDEX(出力表!D:D,6))/(EXP(INDEX(係数表!B:B,6) + $C500) + (INDEX(出力表!D:D,6)))) + (乱数表!$R500*(Settings!B12/(((INDEX(出力表!D:D,6))+1)^INDEX(係数表!E:E,6)*INDEX(係数表!F:F,6))))))</f>
        <v>#VALUE!</v>
      </c>
      <c r="R500" t="e">
        <f>MIN(100, MAX(0, (INDEX(出力表!D:D,6))*P500/MAX(Q500, Settings!B3)))</f>
        <v>#VALUE!</v>
      </c>
      <c r="S500">
        <f>MIN(100, MAX(0, 100*BETAINV(乱数表!$G500, MAX(0.00000001, (1/(1+EXP(-(INDEX(係数表!G:G,7) + $B500))))*(EXP(INDEX(係数表!H:H,7) + INDEX(係数表!I:I,7)*LN(INDEX(出力表!C:C,7)+1)))), MAX(0.00000001, (1-(1/(1+EXP(-(INDEX(係数表!G:G,7) + $B500)))))*(EXP(INDEX(係数表!H:H,7) + INDEX(係数表!I:I,7)*LN(INDEX(出力表!C:C,7)+1)))))))</f>
        <v>87.131135689720409</v>
      </c>
      <c r="T500" t="e">
        <f>MIN(100, MAX(0, (100*(INDEX(出力表!D:D,7))/(EXP(INDEX(係数表!B:B,7) + $C500) + (INDEX(出力表!D:D,7)))) + (乱数表!$S500*(Settings!B12/(((INDEX(出力表!D:D,7))+1)^INDEX(係数表!E:E,7)*INDEX(係数表!F:F,7))))))</f>
        <v>#VALUE!</v>
      </c>
      <c r="U500" t="e">
        <f>MIN(100, MAX(0, (INDEX(出力表!D:D,7))*S500/MAX(T500, Settings!B3)))</f>
        <v>#VALUE!</v>
      </c>
      <c r="V500">
        <f>MIN(100, MAX(0, 100*BETAINV(乱数表!$H500, MAX(0.00000001, (1/(1+EXP(-(INDEX(係数表!G:G,8) + $B500))))*(EXP(INDEX(係数表!H:H,8) + INDEX(係数表!I:I,8)*LN(INDEX(出力表!C:C,8)+1)))), MAX(0.00000001, (1-(1/(1+EXP(-(INDEX(係数表!G:G,8) + $B500)))))*(EXP(INDEX(係数表!H:H,8) + INDEX(係数表!I:I,8)*LN(INDEX(出力表!C:C,8)+1)))))))</f>
        <v>96.684417331616856</v>
      </c>
      <c r="W500" t="e">
        <f>MIN(100, MAX(0, (100*(INDEX(出力表!D:D,8))/(EXP(INDEX(係数表!B:B,8) + $C500) + (INDEX(出力表!D:D,8)))) + (乱数表!$T500*(Settings!B12/(((INDEX(出力表!D:D,8))+1)^INDEX(係数表!E:E,8)*INDEX(係数表!F:F,8))))))</f>
        <v>#VALUE!</v>
      </c>
      <c r="X500" t="e">
        <f>MIN(100, MAX(0, (INDEX(出力表!D:D,8))*V500/MAX(W500, Settings!B3)))</f>
        <v>#VALUE!</v>
      </c>
      <c r="Y500">
        <f>MIN(100, MAX(0, 100*BETAINV(乱数表!$I500, MAX(0.00000001, (1/(1+EXP(-(INDEX(係数表!G:G,9) + $B500))))*(EXP(INDEX(係数表!H:H,9) + INDEX(係数表!I:I,9)*LN(INDEX(出力表!C:C,9)+1)))), MAX(0.00000001, (1-(1/(1+EXP(-(INDEX(係数表!G:G,9) + $B500)))))*(EXP(INDEX(係数表!H:H,9) + INDEX(係数表!I:I,9)*LN(INDEX(出力表!C:C,9)+1)))))))</f>
        <v>97.855642143790632</v>
      </c>
      <c r="Z500" t="e">
        <f>MIN(100, MAX(0, (100*(INDEX(出力表!D:D,9))/(EXP(INDEX(係数表!B:B,9) + $C500) + (INDEX(出力表!D:D,9)))) + (乱数表!$U500*(Settings!B12/(((INDEX(出力表!D:D,9))+1)^INDEX(係数表!E:E,9)*INDEX(係数表!F:F,9))))))</f>
        <v>#VALUE!</v>
      </c>
      <c r="AA500" t="e">
        <f>MIN(100, MAX(0, (INDEX(出力表!D:D,9))*Y500/MAX(Z500, Settings!B3)))</f>
        <v>#VALUE!</v>
      </c>
      <c r="AB500">
        <f>MIN(100, MAX(0, 100*BETAINV(乱数表!$J500, MAX(0.00000001, (1/(1+EXP(-(INDEX(係数表!G:G,10) + $B500))))*(EXP(INDEX(係数表!H:H,10) + INDEX(係数表!I:I,10)*LN(INDEX(出力表!C:C,10)+1)))), MAX(0.00000001, (1-(1/(1+EXP(-(INDEX(係数表!G:G,10) + $B500)))))*(EXP(INDEX(係数表!H:H,10) + INDEX(係数表!I:I,10)*LN(INDEX(出力表!C:C,10)+1)))))))</f>
        <v>80.110230179726656</v>
      </c>
      <c r="AC500" t="e">
        <f>MIN(100, MAX(0, (100*(INDEX(出力表!D:D,10))/(EXP(INDEX(係数表!B:B,10) + $C500) + (INDEX(出力表!D:D,10)))) + (乱数表!$V500*(Settings!B12/(((INDEX(出力表!D:D,10))+1)^INDEX(係数表!E:E,10)*INDEX(係数表!F:F,10))))))</f>
        <v>#VALUE!</v>
      </c>
      <c r="AD500" t="e">
        <f>MIN(100, MAX(0, (INDEX(出力表!D:D,10))*AB500/MAX(AC500, Settings!B3)))</f>
        <v>#VALUE!</v>
      </c>
      <c r="AE500">
        <f>MIN(100, MAX(0, 100*BETAINV(乱数表!$K500, MAX(0.00000001, (1/(1+EXP(-(INDEX(係数表!G:G,11) + $B500))))*(EXP(INDEX(係数表!H:H,11) + INDEX(係数表!I:I,11)*LN(INDEX(出力表!C:C,11)+1)))), MAX(0.00000001, (1-(1/(1+EXP(-(INDEX(係数表!G:G,11) + $B500)))))*(EXP(INDEX(係数表!H:H,11) + INDEX(係数表!I:I,11)*LN(INDEX(出力表!C:C,11)+1)))))))</f>
        <v>99.626718803841555</v>
      </c>
      <c r="AF500" t="e">
        <f>MIN(100, MAX(0, (100*(INDEX(出力表!D:D,11))/(EXP(INDEX(係数表!B:B,11) + $C500) + (INDEX(出力表!D:D,11)))) + (乱数表!$W500*(Settings!B12/(((INDEX(出力表!D:D,11))+1)^INDEX(係数表!E:E,11)*INDEX(係数表!F:F,11))))))</f>
        <v>#VALUE!</v>
      </c>
      <c r="AG500" t="e">
        <f>MIN(100, MAX(0, (INDEX(出力表!D:D,11))*AE500/MAX(AF500, Settings!B3)))</f>
        <v>#VALUE!</v>
      </c>
      <c r="AH500">
        <f>MIN(100, MAX(0, 100*BETAINV(乱数表!$L500, MAX(0.00000001, (1/(1+EXP(-(INDEX(係数表!G:G,12) + $B500))))*(EXP(INDEX(係数表!H:H,12) + INDEX(係数表!I:I,12)*LN(INDEX(出力表!C:C,12)+1)))), MAX(0.00000001, (1-(1/(1+EXP(-(INDEX(係数表!G:G,12) + $B500)))))*(EXP(INDEX(係数表!H:H,12) + INDEX(係数表!I:I,12)*LN(INDEX(出力表!C:C,12)+1)))))))</f>
        <v>97.064791709786988</v>
      </c>
      <c r="AI500" t="e">
        <f>MIN(100, MAX(0, (100*(INDEX(出力表!D:D,12))/(EXP(INDEX(係数表!B:B,12) + $C500) + (INDEX(出力表!D:D,12)))) + (乱数表!$X500*(Settings!B12/(((INDEX(出力表!D:D,12))+1)^INDEX(係数表!E:E,12)*INDEX(係数表!F:F,12))))))</f>
        <v>#VALUE!</v>
      </c>
      <c r="AJ500" t="e">
        <f>MIN(100, MAX(0, (INDEX(出力表!D:D,12))*AH500/MAX(AI500, Settings!B3)))</f>
        <v>#VALUE!</v>
      </c>
      <c r="AK500">
        <f>MIN(100, MAX(0, 100*BETAINV(乱数表!$M500, MAX(0.00000001, (1/(1+EXP(-(INDEX(係数表!G:G,13) + $B500))))*(EXP(INDEX(係数表!H:H,13) + INDEX(係数表!I:I,13)*LN(INDEX(出力表!C:C,13)+1)))), MAX(0.00000001, (1-(1/(1+EXP(-(INDEX(係数表!G:G,13) + $B500)))))*(EXP(INDEX(係数表!H:H,13) + INDEX(係数表!I:I,13)*LN(INDEX(出力表!C:C,13)+1)))))))</f>
        <v>94.352824174906274</v>
      </c>
      <c r="AL500" t="e">
        <f>MIN(100, MAX(0, (100*(INDEX(出力表!D:D,13))/(EXP(INDEX(係数表!B:B,13) + $C500) + (INDEX(出力表!D:D,13)))) + (乱数表!$Y500*(Settings!B12/(((INDEX(出力表!D:D,13))+1)^INDEX(係数表!E:E,13)*INDEX(係数表!F:F,13))))))</f>
        <v>#VALUE!</v>
      </c>
      <c r="AM500" t="e">
        <f>MIN(100, MAX(0, (INDEX(出力表!D:D,13))*AK500/MAX(AL500, Settings!B3)))</f>
        <v>#VALUE!</v>
      </c>
      <c r="AN500">
        <f>IF(ISNUMBER(F500), INDEX(出力表!B:B,2)*F500, 0)+IF(ISNUMBER(I500), INDEX(出力表!B:B,3)*I500, 0)+IF(ISNUMBER(L500), INDEX(出力表!B:B,4)*L500, 0)+IF(ISNUMBER(O500), INDEX(出力表!B:B,5)*O500, 0)+IF(ISNUMBER(R500), INDEX(出力表!B:B,6)*R500, 0)+IF(ISNUMBER(U500), INDEX(出力表!B:B,7)*U500, 0)+IF(ISNUMBER(X500), INDEX(出力表!B:B,8)*X500, 0)+IF(ISNUMBER(AA500), INDEX(出力表!B:B,9)*AA500, 0)+IF(ISNUMBER(AD500), INDEX(出力表!B:B,10)*AD500, 0)+IF(ISNUMBER(AG500), INDEX(出力表!B:B,11)*AG500, 0)+IF(ISNUMBER(AJ500), INDEX(出力表!B:B,12)*AJ500, 0)+IF(ISNUMBER(AM500), INDEX(出力表!B:B,13)*AM500, 0)</f>
        <v>0</v>
      </c>
      <c r="AO500">
        <f>IF(ISNUMBER(F500), INDEX(出力表!B:B,2), 0)+IF(ISNUMBER(I500), INDEX(出力表!B:B,3), 0)+IF(ISNUMBER(L500), INDEX(出力表!B:B,4), 0)+IF(ISNUMBER(O500), INDEX(出力表!B:B,5), 0)+IF(ISNUMBER(R500), INDEX(出力表!B:B,6), 0)+IF(ISNUMBER(U500), INDEX(出力表!B:B,7), 0)+IF(ISNUMBER(X500), INDEX(出力表!B:B,8), 0)+IF(ISNUMBER(AA500), INDEX(出力表!B:B,9), 0)+IF(ISNUMBER(AD500), INDEX(出力表!B:B,10), 0)+IF(ISNUMBER(AG500), INDEX(出力表!B:B,11), 0)+IF(ISNUMBER(AJ500), INDEX(出力表!B:B,12), 0)+IF(ISNUMBER(AM500), INDEX(出力表!B:B,13), 0)</f>
        <v>0</v>
      </c>
      <c r="AP500" t="str">
        <f t="shared" si="7"/>
        <v/>
      </c>
    </row>
    <row r="501" spans="1:42" x14ac:dyDescent="0.2">
      <c r="A501">
        <v>500</v>
      </c>
      <c r="B501">
        <f>IF(UPPER(Settings!B4)="TRUE", 乱数表!$Z501*Settings!B10, 0)</f>
        <v>-0.26789679061734617</v>
      </c>
      <c r="C501">
        <f>IF(UPPER(Settings!B4)="TRUE", 乱数表!$AA501*Settings!B11, 0)</f>
        <v>-4.2819549737373598E-2</v>
      </c>
      <c r="D501">
        <f>MIN(100, MAX(0, 100*BETAINV(乱数表!$B501, MAX(0.00000001, (1/(1+EXP(-(INDEX(係数表!G:G,2) + $B501))))*(EXP(INDEX(係数表!H:H,2) + INDEX(係数表!I:I,2)*LN(INDEX(出力表!C:C,2)+1)))), MAX(0.00000001, (1-(1/(1+EXP(-(INDEX(係数表!G:G,2) + $B501)))))*(EXP(INDEX(係数表!H:H,2) + INDEX(係数表!I:I,2)*LN(INDEX(出力表!C:C,2)+1)))))))</f>
        <v>98.638472344317023</v>
      </c>
      <c r="E501" t="e">
        <f>MIN(100, MAX(0, (100*(INDEX(出力表!D:D,2))/(EXP(INDEX(係数表!B:B,2) + $C501) + (INDEX(出力表!D:D,2)))) + (乱数表!$N501*(Settings!B12/(((INDEX(出力表!D:D,2))+1)^INDEX(係数表!E:E,2)*INDEX(係数表!F:F,2))))))</f>
        <v>#VALUE!</v>
      </c>
      <c r="F501" t="e">
        <f>MIN(100, MAX(0, (INDEX(出力表!D:D,2))*D501/MAX(E501, Settings!B3)))</f>
        <v>#VALUE!</v>
      </c>
      <c r="G501">
        <f>MIN(100, MAX(0, 100*BETAINV(乱数表!$C501, MAX(0.00000001, (1/(1+EXP(-(INDEX(係数表!G:G,3) + $B501))))*(EXP(INDEX(係数表!H:H,3) + INDEX(係数表!I:I,3)*LN(INDEX(出力表!C:C,3)+1)))), MAX(0.00000001, (1-(1/(1+EXP(-(INDEX(係数表!G:G,3) + $B501)))))*(EXP(INDEX(係数表!H:H,3) + INDEX(係数表!I:I,3)*LN(INDEX(出力表!C:C,3)+1)))))))</f>
        <v>85.5482941386677</v>
      </c>
      <c r="H501" t="e">
        <f>MIN(100, MAX(0, (100*(INDEX(出力表!D:D,3))/(EXP(INDEX(係数表!B:B,3) + $C501) + (INDEX(出力表!D:D,3)))) + (乱数表!$O501*(Settings!B12/(((INDEX(出力表!D:D,3))+1)^INDEX(係数表!E:E,3)*INDEX(係数表!F:F,3))))))</f>
        <v>#VALUE!</v>
      </c>
      <c r="I501" t="e">
        <f>MIN(100, MAX(0, (INDEX(出力表!D:D,3))*G501/MAX(H501, Settings!B3)))</f>
        <v>#VALUE!</v>
      </c>
      <c r="J501">
        <f>MIN(100, MAX(0, 100*BETAINV(乱数表!$D501, MAX(0.00000001, (1/(1+EXP(-(INDEX(係数表!G:G,4) + $B501))))*(EXP(INDEX(係数表!H:H,4) + INDEX(係数表!I:I,4)*LN(INDEX(出力表!C:C,4)+1)))), MAX(0.00000001, (1-(1/(1+EXP(-(INDEX(係数表!G:G,4) + $B501)))))*(EXP(INDEX(係数表!H:H,4) + INDEX(係数表!I:I,4)*LN(INDEX(出力表!C:C,4)+1)))))))</f>
        <v>66.239326495332634</v>
      </c>
      <c r="K501" t="e">
        <f>MIN(100, MAX(0, (100*(INDEX(出力表!D:D,4))/(EXP(INDEX(係数表!B:B,4) + $C501) + (INDEX(出力表!D:D,4)))) + (乱数表!$P501*(Settings!B12/(((INDEX(出力表!D:D,4))+1)^INDEX(係数表!E:E,4)*INDEX(係数表!F:F,4))))))</f>
        <v>#VALUE!</v>
      </c>
      <c r="L501" t="e">
        <f>MIN(100, MAX(0, (INDEX(出力表!D:D,4))*J501/MAX(K501, Settings!B3)))</f>
        <v>#VALUE!</v>
      </c>
      <c r="M501">
        <f>MIN(100, MAX(0, 100*BETAINV(乱数表!$E501, MAX(0.00000001, (1/(1+EXP(-(INDEX(係数表!G:G,5) + $B501))))*(EXP(INDEX(係数表!H:H,5) + INDEX(係数表!I:I,5)*LN(INDEX(出力表!C:C,5)+1)))), MAX(0.00000001, (1-(1/(1+EXP(-(INDEX(係数表!G:G,5) + $B501)))))*(EXP(INDEX(係数表!H:H,5) + INDEX(係数表!I:I,5)*LN(INDEX(出力表!C:C,5)+1)))))))</f>
        <v>56.462702013527903</v>
      </c>
      <c r="N501" t="e">
        <f>MIN(100, MAX(0, (100*(INDEX(出力表!D:D,5))/(EXP(INDEX(係数表!B:B,5) + $C501) + (INDEX(出力表!D:D,5)))) + (乱数表!$Q501*(Settings!B12/(((INDEX(出力表!D:D,5))+1)^INDEX(係数表!E:E,5)*INDEX(係数表!F:F,5))))))</f>
        <v>#VALUE!</v>
      </c>
      <c r="O501" t="e">
        <f>MIN(100, MAX(0, (INDEX(出力表!D:D,5))*M501/MAX(N501, Settings!B3)))</f>
        <v>#VALUE!</v>
      </c>
      <c r="P501">
        <f>MIN(100, MAX(0, 100*BETAINV(乱数表!$F501, MAX(0.00000001, (1/(1+EXP(-(INDEX(係数表!G:G,6) + $B501))))*(EXP(INDEX(係数表!H:H,6) + INDEX(係数表!I:I,6)*LN(INDEX(出力表!C:C,6)+1)))), MAX(0.00000001, (1-(1/(1+EXP(-(INDEX(係数表!G:G,6) + $B501)))))*(EXP(INDEX(係数表!H:H,6) + INDEX(係数表!I:I,6)*LN(INDEX(出力表!C:C,6)+1)))))))</f>
        <v>84.909898931438875</v>
      </c>
      <c r="Q501" t="e">
        <f>MIN(100, MAX(0, (100*(INDEX(出力表!D:D,6))/(EXP(INDEX(係数表!B:B,6) + $C501) + (INDEX(出力表!D:D,6)))) + (乱数表!$R501*(Settings!B12/(((INDEX(出力表!D:D,6))+1)^INDEX(係数表!E:E,6)*INDEX(係数表!F:F,6))))))</f>
        <v>#VALUE!</v>
      </c>
      <c r="R501" t="e">
        <f>MIN(100, MAX(0, (INDEX(出力表!D:D,6))*P501/MAX(Q501, Settings!B3)))</f>
        <v>#VALUE!</v>
      </c>
      <c r="S501">
        <f>MIN(100, MAX(0, 100*BETAINV(乱数表!$G501, MAX(0.00000001, (1/(1+EXP(-(INDEX(係数表!G:G,7) + $B501))))*(EXP(INDEX(係数表!H:H,7) + INDEX(係数表!I:I,7)*LN(INDEX(出力表!C:C,7)+1)))), MAX(0.00000001, (1-(1/(1+EXP(-(INDEX(係数表!G:G,7) + $B501)))))*(EXP(INDEX(係数表!H:H,7) + INDEX(係数表!I:I,7)*LN(INDEX(出力表!C:C,7)+1)))))))</f>
        <v>92.365261671165683</v>
      </c>
      <c r="T501" t="e">
        <f>MIN(100, MAX(0, (100*(INDEX(出力表!D:D,7))/(EXP(INDEX(係数表!B:B,7) + $C501) + (INDEX(出力表!D:D,7)))) + (乱数表!$S501*(Settings!B12/(((INDEX(出力表!D:D,7))+1)^INDEX(係数表!E:E,7)*INDEX(係数表!F:F,7))))))</f>
        <v>#VALUE!</v>
      </c>
      <c r="U501" t="e">
        <f>MIN(100, MAX(0, (INDEX(出力表!D:D,7))*S501/MAX(T501, Settings!B3)))</f>
        <v>#VALUE!</v>
      </c>
      <c r="V501">
        <f>MIN(100, MAX(0, 100*BETAINV(乱数表!$H501, MAX(0.00000001, (1/(1+EXP(-(INDEX(係数表!G:G,8) + $B501))))*(EXP(INDEX(係数表!H:H,8) + INDEX(係数表!I:I,8)*LN(INDEX(出力表!C:C,8)+1)))), MAX(0.00000001, (1-(1/(1+EXP(-(INDEX(係数表!G:G,8) + $B501)))))*(EXP(INDEX(係数表!H:H,8) + INDEX(係数表!I:I,8)*LN(INDEX(出力表!C:C,8)+1)))))))</f>
        <v>41.166491172921852</v>
      </c>
      <c r="W501" t="e">
        <f>MIN(100, MAX(0, (100*(INDEX(出力表!D:D,8))/(EXP(INDEX(係数表!B:B,8) + $C501) + (INDEX(出力表!D:D,8)))) + (乱数表!$T501*(Settings!B12/(((INDEX(出力表!D:D,8))+1)^INDEX(係数表!E:E,8)*INDEX(係数表!F:F,8))))))</f>
        <v>#VALUE!</v>
      </c>
      <c r="X501" t="e">
        <f>MIN(100, MAX(0, (INDEX(出力表!D:D,8))*V501/MAX(W501, Settings!B3)))</f>
        <v>#VALUE!</v>
      </c>
      <c r="Y501">
        <f>MIN(100, MAX(0, 100*BETAINV(乱数表!$I501, MAX(0.00000001, (1/(1+EXP(-(INDEX(係数表!G:G,9) + $B501))))*(EXP(INDEX(係数表!H:H,9) + INDEX(係数表!I:I,9)*LN(INDEX(出力表!C:C,9)+1)))), MAX(0.00000001, (1-(1/(1+EXP(-(INDEX(係数表!G:G,9) + $B501)))))*(EXP(INDEX(係数表!H:H,9) + INDEX(係数表!I:I,9)*LN(INDEX(出力表!C:C,9)+1)))))))</f>
        <v>98.132220195790126</v>
      </c>
      <c r="Z501" t="e">
        <f>MIN(100, MAX(0, (100*(INDEX(出力表!D:D,9))/(EXP(INDEX(係数表!B:B,9) + $C501) + (INDEX(出力表!D:D,9)))) + (乱数表!$U501*(Settings!B12/(((INDEX(出力表!D:D,9))+1)^INDEX(係数表!E:E,9)*INDEX(係数表!F:F,9))))))</f>
        <v>#VALUE!</v>
      </c>
      <c r="AA501" t="e">
        <f>MIN(100, MAX(0, (INDEX(出力表!D:D,9))*Y501/MAX(Z501, Settings!B3)))</f>
        <v>#VALUE!</v>
      </c>
      <c r="AB501">
        <f>MIN(100, MAX(0, 100*BETAINV(乱数表!$J501, MAX(0.00000001, (1/(1+EXP(-(INDEX(係数表!G:G,10) + $B501))))*(EXP(INDEX(係数表!H:H,10) + INDEX(係数表!I:I,10)*LN(INDEX(出力表!C:C,10)+1)))), MAX(0.00000001, (1-(1/(1+EXP(-(INDEX(係数表!G:G,10) + $B501)))))*(EXP(INDEX(係数表!H:H,10) + INDEX(係数表!I:I,10)*LN(INDEX(出力表!C:C,10)+1)))))))</f>
        <v>97.362813055049571</v>
      </c>
      <c r="AC501" t="e">
        <f>MIN(100, MAX(0, (100*(INDEX(出力表!D:D,10))/(EXP(INDEX(係数表!B:B,10) + $C501) + (INDEX(出力表!D:D,10)))) + (乱数表!$V501*(Settings!B12/(((INDEX(出力表!D:D,10))+1)^INDEX(係数表!E:E,10)*INDEX(係数表!F:F,10))))))</f>
        <v>#VALUE!</v>
      </c>
      <c r="AD501" t="e">
        <f>MIN(100, MAX(0, (INDEX(出力表!D:D,10))*AB501/MAX(AC501, Settings!B3)))</f>
        <v>#VALUE!</v>
      </c>
      <c r="AE501">
        <f>MIN(100, MAX(0, 100*BETAINV(乱数表!$K501, MAX(0.00000001, (1/(1+EXP(-(INDEX(係数表!G:G,11) + $B501))))*(EXP(INDEX(係数表!H:H,11) + INDEX(係数表!I:I,11)*LN(INDEX(出力表!C:C,11)+1)))), MAX(0.00000001, (1-(1/(1+EXP(-(INDEX(係数表!G:G,11) + $B501)))))*(EXP(INDEX(係数表!H:H,11) + INDEX(係数表!I:I,11)*LN(INDEX(出力表!C:C,11)+1)))))))</f>
        <v>99.664504458713026</v>
      </c>
      <c r="AF501" t="e">
        <f>MIN(100, MAX(0, (100*(INDEX(出力表!D:D,11))/(EXP(INDEX(係数表!B:B,11) + $C501) + (INDEX(出力表!D:D,11)))) + (乱数表!$W501*(Settings!B12/(((INDEX(出力表!D:D,11))+1)^INDEX(係数表!E:E,11)*INDEX(係数表!F:F,11))))))</f>
        <v>#VALUE!</v>
      </c>
      <c r="AG501" t="e">
        <f>MIN(100, MAX(0, (INDEX(出力表!D:D,11))*AE501/MAX(AF501, Settings!B3)))</f>
        <v>#VALUE!</v>
      </c>
      <c r="AH501">
        <f>MIN(100, MAX(0, 100*BETAINV(乱数表!$L501, MAX(0.00000001, (1/(1+EXP(-(INDEX(係数表!G:G,12) + $B501))))*(EXP(INDEX(係数表!H:H,12) + INDEX(係数表!I:I,12)*LN(INDEX(出力表!C:C,12)+1)))), MAX(0.00000001, (1-(1/(1+EXP(-(INDEX(係数表!G:G,12) + $B501)))))*(EXP(INDEX(係数表!H:H,12) + INDEX(係数表!I:I,12)*LN(INDEX(出力表!C:C,12)+1)))))))</f>
        <v>49.423563808839873</v>
      </c>
      <c r="AI501" t="e">
        <f>MIN(100, MAX(0, (100*(INDEX(出力表!D:D,12))/(EXP(INDEX(係数表!B:B,12) + $C501) + (INDEX(出力表!D:D,12)))) + (乱数表!$X501*(Settings!B12/(((INDEX(出力表!D:D,12))+1)^INDEX(係数表!E:E,12)*INDEX(係数表!F:F,12))))))</f>
        <v>#VALUE!</v>
      </c>
      <c r="AJ501" t="e">
        <f>MIN(100, MAX(0, (INDEX(出力表!D:D,12))*AH501/MAX(AI501, Settings!B3)))</f>
        <v>#VALUE!</v>
      </c>
      <c r="AK501">
        <f>MIN(100, MAX(0, 100*BETAINV(乱数表!$M501, MAX(0.00000001, (1/(1+EXP(-(INDEX(係数表!G:G,13) + $B501))))*(EXP(INDEX(係数表!H:H,13) + INDEX(係数表!I:I,13)*LN(INDEX(出力表!C:C,13)+1)))), MAX(0.00000001, (1-(1/(1+EXP(-(INDEX(係数表!G:G,13) + $B501)))))*(EXP(INDEX(係数表!H:H,13) + INDEX(係数表!I:I,13)*LN(INDEX(出力表!C:C,13)+1)))))))</f>
        <v>95.069152368337669</v>
      </c>
      <c r="AL501" t="e">
        <f>MIN(100, MAX(0, (100*(INDEX(出力表!D:D,13))/(EXP(INDEX(係数表!B:B,13) + $C501) + (INDEX(出力表!D:D,13)))) + (乱数表!$Y501*(Settings!B12/(((INDEX(出力表!D:D,13))+1)^INDEX(係数表!E:E,13)*INDEX(係数表!F:F,13))))))</f>
        <v>#VALUE!</v>
      </c>
      <c r="AM501" t="e">
        <f>MIN(100, MAX(0, (INDEX(出力表!D:D,13))*AK501/MAX(AL501, Settings!B3)))</f>
        <v>#VALUE!</v>
      </c>
      <c r="AN501">
        <f>IF(ISNUMBER(F501), INDEX(出力表!B:B,2)*F501, 0)+IF(ISNUMBER(I501), INDEX(出力表!B:B,3)*I501, 0)+IF(ISNUMBER(L501), INDEX(出力表!B:B,4)*L501, 0)+IF(ISNUMBER(O501), INDEX(出力表!B:B,5)*O501, 0)+IF(ISNUMBER(R501), INDEX(出力表!B:B,6)*R501, 0)+IF(ISNUMBER(U501), INDEX(出力表!B:B,7)*U501, 0)+IF(ISNUMBER(X501), INDEX(出力表!B:B,8)*X501, 0)+IF(ISNUMBER(AA501), INDEX(出力表!B:B,9)*AA501, 0)+IF(ISNUMBER(AD501), INDEX(出力表!B:B,10)*AD501, 0)+IF(ISNUMBER(AG501), INDEX(出力表!B:B,11)*AG501, 0)+IF(ISNUMBER(AJ501), INDEX(出力表!B:B,12)*AJ501, 0)+IF(ISNUMBER(AM501), INDEX(出力表!B:B,13)*AM501, 0)</f>
        <v>0</v>
      </c>
      <c r="AO501">
        <f>IF(ISNUMBER(F501), INDEX(出力表!B:B,2), 0)+IF(ISNUMBER(I501), INDEX(出力表!B:B,3), 0)+IF(ISNUMBER(L501), INDEX(出力表!B:B,4), 0)+IF(ISNUMBER(O501), INDEX(出力表!B:B,5), 0)+IF(ISNUMBER(R501), INDEX(出力表!B:B,6), 0)+IF(ISNUMBER(U501), INDEX(出力表!B:B,7), 0)+IF(ISNUMBER(X501), INDEX(出力表!B:B,8), 0)+IF(ISNUMBER(AA501), INDEX(出力表!B:B,9), 0)+IF(ISNUMBER(AD501), INDEX(出力表!B:B,10), 0)+IF(ISNUMBER(AG501), INDEX(出力表!B:B,11), 0)+IF(ISNUMBER(AJ501), INDEX(出力表!B:B,12), 0)+IF(ISNUMBER(AM501), INDEX(出力表!B:B,13), 0)</f>
        <v>0</v>
      </c>
      <c r="AP501" t="str">
        <f t="shared" si="7"/>
        <v/>
      </c>
    </row>
    <row r="502" spans="1:42" x14ac:dyDescent="0.2">
      <c r="A502">
        <v>501</v>
      </c>
      <c r="B502">
        <f>IF(UPPER(Settings!B4)="TRUE", 乱数表!$Z502*Settings!B10, 0)</f>
        <v>-0.29765253121473667</v>
      </c>
      <c r="C502">
        <f>IF(UPPER(Settings!B4)="TRUE", 乱数表!$AA502*Settings!B11, 0)</f>
        <v>-0.11547486030230185</v>
      </c>
      <c r="D502">
        <f>MIN(100, MAX(0, 100*BETAINV(乱数表!$B502, MAX(0.00000001, (1/(1+EXP(-(INDEX(係数表!G:G,2) + $B502))))*(EXP(INDEX(係数表!H:H,2) + INDEX(係数表!I:I,2)*LN(INDEX(出力表!C:C,2)+1)))), MAX(0.00000001, (1-(1/(1+EXP(-(INDEX(係数表!G:G,2) + $B502)))))*(EXP(INDEX(係数表!H:H,2) + INDEX(係数表!I:I,2)*LN(INDEX(出力表!C:C,2)+1)))))))</f>
        <v>87.205481856427141</v>
      </c>
      <c r="E502" t="e">
        <f>MIN(100, MAX(0, (100*(INDEX(出力表!D:D,2))/(EXP(INDEX(係数表!B:B,2) + $C502) + (INDEX(出力表!D:D,2)))) + (乱数表!$N502*(Settings!B12/(((INDEX(出力表!D:D,2))+1)^INDEX(係数表!E:E,2)*INDEX(係数表!F:F,2))))))</f>
        <v>#VALUE!</v>
      </c>
      <c r="F502" t="e">
        <f>MIN(100, MAX(0, (INDEX(出力表!D:D,2))*D502/MAX(E502, Settings!B3)))</f>
        <v>#VALUE!</v>
      </c>
      <c r="G502">
        <f>MIN(100, MAX(0, 100*BETAINV(乱数表!$C502, MAX(0.00000001, (1/(1+EXP(-(INDEX(係数表!G:G,3) + $B502))))*(EXP(INDEX(係数表!H:H,3) + INDEX(係数表!I:I,3)*LN(INDEX(出力表!C:C,3)+1)))), MAX(0.00000001, (1-(1/(1+EXP(-(INDEX(係数表!G:G,3) + $B502)))))*(EXP(INDEX(係数表!H:H,3) + INDEX(係数表!I:I,3)*LN(INDEX(出力表!C:C,3)+1)))))))</f>
        <v>99.287976717943067</v>
      </c>
      <c r="H502" t="e">
        <f>MIN(100, MAX(0, (100*(INDEX(出力表!D:D,3))/(EXP(INDEX(係数表!B:B,3) + $C502) + (INDEX(出力表!D:D,3)))) + (乱数表!$O502*(Settings!B12/(((INDEX(出力表!D:D,3))+1)^INDEX(係数表!E:E,3)*INDEX(係数表!F:F,3))))))</f>
        <v>#VALUE!</v>
      </c>
      <c r="I502" t="e">
        <f>MIN(100, MAX(0, (INDEX(出力表!D:D,3))*G502/MAX(H502, Settings!B3)))</f>
        <v>#VALUE!</v>
      </c>
      <c r="J502">
        <f>MIN(100, MAX(0, 100*BETAINV(乱数表!$D502, MAX(0.00000001, (1/(1+EXP(-(INDEX(係数表!G:G,4) + $B502))))*(EXP(INDEX(係数表!H:H,4) + INDEX(係数表!I:I,4)*LN(INDEX(出力表!C:C,4)+1)))), MAX(0.00000001, (1-(1/(1+EXP(-(INDEX(係数表!G:G,4) + $B502)))))*(EXP(INDEX(係数表!H:H,4) + INDEX(係数表!I:I,4)*LN(INDEX(出力表!C:C,4)+1)))))))</f>
        <v>97.986321240371581</v>
      </c>
      <c r="K502" t="e">
        <f>MIN(100, MAX(0, (100*(INDEX(出力表!D:D,4))/(EXP(INDEX(係数表!B:B,4) + $C502) + (INDEX(出力表!D:D,4)))) + (乱数表!$P502*(Settings!B12/(((INDEX(出力表!D:D,4))+1)^INDEX(係数表!E:E,4)*INDEX(係数表!F:F,4))))))</f>
        <v>#VALUE!</v>
      </c>
      <c r="L502" t="e">
        <f>MIN(100, MAX(0, (INDEX(出力表!D:D,4))*J502/MAX(K502, Settings!B3)))</f>
        <v>#VALUE!</v>
      </c>
      <c r="M502">
        <f>MIN(100, MAX(0, 100*BETAINV(乱数表!$E502, MAX(0.00000001, (1/(1+EXP(-(INDEX(係数表!G:G,5) + $B502))))*(EXP(INDEX(係数表!H:H,5) + INDEX(係数表!I:I,5)*LN(INDEX(出力表!C:C,5)+1)))), MAX(0.00000001, (1-(1/(1+EXP(-(INDEX(係数表!G:G,5) + $B502)))))*(EXP(INDEX(係数表!H:H,5) + INDEX(係数表!I:I,5)*LN(INDEX(出力表!C:C,5)+1)))))))</f>
        <v>75.772811201506755</v>
      </c>
      <c r="N502" t="e">
        <f>MIN(100, MAX(0, (100*(INDEX(出力表!D:D,5))/(EXP(INDEX(係数表!B:B,5) + $C502) + (INDEX(出力表!D:D,5)))) + (乱数表!$Q502*(Settings!B12/(((INDEX(出力表!D:D,5))+1)^INDEX(係数表!E:E,5)*INDEX(係数表!F:F,5))))))</f>
        <v>#VALUE!</v>
      </c>
      <c r="O502" t="e">
        <f>MIN(100, MAX(0, (INDEX(出力表!D:D,5))*M502/MAX(N502, Settings!B3)))</f>
        <v>#VALUE!</v>
      </c>
      <c r="P502">
        <f>MIN(100, MAX(0, 100*BETAINV(乱数表!$F502, MAX(0.00000001, (1/(1+EXP(-(INDEX(係数表!G:G,6) + $B502))))*(EXP(INDEX(係数表!H:H,6) + INDEX(係数表!I:I,6)*LN(INDEX(出力表!C:C,6)+1)))), MAX(0.00000001, (1-(1/(1+EXP(-(INDEX(係数表!G:G,6) + $B502)))))*(EXP(INDEX(係数表!H:H,6) + INDEX(係数表!I:I,6)*LN(INDEX(出力表!C:C,6)+1)))))))</f>
        <v>61.183327796065626</v>
      </c>
      <c r="Q502" t="e">
        <f>MIN(100, MAX(0, (100*(INDEX(出力表!D:D,6))/(EXP(INDEX(係数表!B:B,6) + $C502) + (INDEX(出力表!D:D,6)))) + (乱数表!$R502*(Settings!B12/(((INDEX(出力表!D:D,6))+1)^INDEX(係数表!E:E,6)*INDEX(係数表!F:F,6))))))</f>
        <v>#VALUE!</v>
      </c>
      <c r="R502" t="e">
        <f>MIN(100, MAX(0, (INDEX(出力表!D:D,6))*P502/MAX(Q502, Settings!B3)))</f>
        <v>#VALUE!</v>
      </c>
      <c r="S502">
        <f>MIN(100, MAX(0, 100*BETAINV(乱数表!$G502, MAX(0.00000001, (1/(1+EXP(-(INDEX(係数表!G:G,7) + $B502))))*(EXP(INDEX(係数表!H:H,7) + INDEX(係数表!I:I,7)*LN(INDEX(出力表!C:C,7)+1)))), MAX(0.00000001, (1-(1/(1+EXP(-(INDEX(係数表!G:G,7) + $B502)))))*(EXP(INDEX(係数表!H:H,7) + INDEX(係数表!I:I,7)*LN(INDEX(出力表!C:C,7)+1)))))))</f>
        <v>66.167916643135442</v>
      </c>
      <c r="T502" t="e">
        <f>MIN(100, MAX(0, (100*(INDEX(出力表!D:D,7))/(EXP(INDEX(係数表!B:B,7) + $C502) + (INDEX(出力表!D:D,7)))) + (乱数表!$S502*(Settings!B12/(((INDEX(出力表!D:D,7))+1)^INDEX(係数表!E:E,7)*INDEX(係数表!F:F,7))))))</f>
        <v>#VALUE!</v>
      </c>
      <c r="U502" t="e">
        <f>MIN(100, MAX(0, (INDEX(出力表!D:D,7))*S502/MAX(T502, Settings!B3)))</f>
        <v>#VALUE!</v>
      </c>
      <c r="V502">
        <f>MIN(100, MAX(0, 100*BETAINV(乱数表!$H502, MAX(0.00000001, (1/(1+EXP(-(INDEX(係数表!G:G,8) + $B502))))*(EXP(INDEX(係数表!H:H,8) + INDEX(係数表!I:I,8)*LN(INDEX(出力表!C:C,8)+1)))), MAX(0.00000001, (1-(1/(1+EXP(-(INDEX(係数表!G:G,8) + $B502)))))*(EXP(INDEX(係数表!H:H,8) + INDEX(係数表!I:I,8)*LN(INDEX(出力表!C:C,8)+1)))))))</f>
        <v>94.655051601897526</v>
      </c>
      <c r="W502" t="e">
        <f>MIN(100, MAX(0, (100*(INDEX(出力表!D:D,8))/(EXP(INDEX(係数表!B:B,8) + $C502) + (INDEX(出力表!D:D,8)))) + (乱数表!$T502*(Settings!B12/(((INDEX(出力表!D:D,8))+1)^INDEX(係数表!E:E,8)*INDEX(係数表!F:F,8))))))</f>
        <v>#VALUE!</v>
      </c>
      <c r="X502" t="e">
        <f>MIN(100, MAX(0, (INDEX(出力表!D:D,8))*V502/MAX(W502, Settings!B3)))</f>
        <v>#VALUE!</v>
      </c>
      <c r="Y502">
        <f>MIN(100, MAX(0, 100*BETAINV(乱数表!$I502, MAX(0.00000001, (1/(1+EXP(-(INDEX(係数表!G:G,9) + $B502))))*(EXP(INDEX(係数表!H:H,9) + INDEX(係数表!I:I,9)*LN(INDEX(出力表!C:C,9)+1)))), MAX(0.00000001, (1-(1/(1+EXP(-(INDEX(係数表!G:G,9) + $B502)))))*(EXP(INDEX(係数表!H:H,9) + INDEX(係数表!I:I,9)*LN(INDEX(出力表!C:C,9)+1)))))))</f>
        <v>52.937610218720877</v>
      </c>
      <c r="Z502" t="e">
        <f>MIN(100, MAX(0, (100*(INDEX(出力表!D:D,9))/(EXP(INDEX(係数表!B:B,9) + $C502) + (INDEX(出力表!D:D,9)))) + (乱数表!$U502*(Settings!B12/(((INDEX(出力表!D:D,9))+1)^INDEX(係数表!E:E,9)*INDEX(係数表!F:F,9))))))</f>
        <v>#VALUE!</v>
      </c>
      <c r="AA502" t="e">
        <f>MIN(100, MAX(0, (INDEX(出力表!D:D,9))*Y502/MAX(Z502, Settings!B3)))</f>
        <v>#VALUE!</v>
      </c>
      <c r="AB502">
        <f>MIN(100, MAX(0, 100*BETAINV(乱数表!$J502, MAX(0.00000001, (1/(1+EXP(-(INDEX(係数表!G:G,10) + $B502))))*(EXP(INDEX(係数表!H:H,10) + INDEX(係数表!I:I,10)*LN(INDEX(出力表!C:C,10)+1)))), MAX(0.00000001, (1-(1/(1+EXP(-(INDEX(係数表!G:G,10) + $B502)))))*(EXP(INDEX(係数表!H:H,10) + INDEX(係数表!I:I,10)*LN(INDEX(出力表!C:C,10)+1)))))))</f>
        <v>93.516628176943797</v>
      </c>
      <c r="AC502" t="e">
        <f>MIN(100, MAX(0, (100*(INDEX(出力表!D:D,10))/(EXP(INDEX(係数表!B:B,10) + $C502) + (INDEX(出力表!D:D,10)))) + (乱数表!$V502*(Settings!B12/(((INDEX(出力表!D:D,10))+1)^INDEX(係数表!E:E,10)*INDEX(係数表!F:F,10))))))</f>
        <v>#VALUE!</v>
      </c>
      <c r="AD502" t="e">
        <f>MIN(100, MAX(0, (INDEX(出力表!D:D,10))*AB502/MAX(AC502, Settings!B3)))</f>
        <v>#VALUE!</v>
      </c>
      <c r="AE502">
        <f>MIN(100, MAX(0, 100*BETAINV(乱数表!$K502, MAX(0.00000001, (1/(1+EXP(-(INDEX(係数表!G:G,11) + $B502))))*(EXP(INDEX(係数表!H:H,11) + INDEX(係数表!I:I,11)*LN(INDEX(出力表!C:C,11)+1)))), MAX(0.00000001, (1-(1/(1+EXP(-(INDEX(係数表!G:G,11) + $B502)))))*(EXP(INDEX(係数表!H:H,11) + INDEX(係数表!I:I,11)*LN(INDEX(出力表!C:C,11)+1)))))))</f>
        <v>85.34474996445509</v>
      </c>
      <c r="AF502" t="e">
        <f>MIN(100, MAX(0, (100*(INDEX(出力表!D:D,11))/(EXP(INDEX(係数表!B:B,11) + $C502) + (INDEX(出力表!D:D,11)))) + (乱数表!$W502*(Settings!B12/(((INDEX(出力表!D:D,11))+1)^INDEX(係数表!E:E,11)*INDEX(係数表!F:F,11))))))</f>
        <v>#VALUE!</v>
      </c>
      <c r="AG502" t="e">
        <f>MIN(100, MAX(0, (INDEX(出力表!D:D,11))*AE502/MAX(AF502, Settings!B3)))</f>
        <v>#VALUE!</v>
      </c>
      <c r="AH502">
        <f>MIN(100, MAX(0, 100*BETAINV(乱数表!$L502, MAX(0.00000001, (1/(1+EXP(-(INDEX(係数表!G:G,12) + $B502))))*(EXP(INDEX(係数表!H:H,12) + INDEX(係数表!I:I,12)*LN(INDEX(出力表!C:C,12)+1)))), MAX(0.00000001, (1-(1/(1+EXP(-(INDEX(係数表!G:G,12) + $B502)))))*(EXP(INDEX(係数表!H:H,12) + INDEX(係数表!I:I,12)*LN(INDEX(出力表!C:C,12)+1)))))))</f>
        <v>85.699663599800076</v>
      </c>
      <c r="AI502" t="e">
        <f>MIN(100, MAX(0, (100*(INDEX(出力表!D:D,12))/(EXP(INDEX(係数表!B:B,12) + $C502) + (INDEX(出力表!D:D,12)))) + (乱数表!$X502*(Settings!B12/(((INDEX(出力表!D:D,12))+1)^INDEX(係数表!E:E,12)*INDEX(係数表!F:F,12))))))</f>
        <v>#VALUE!</v>
      </c>
      <c r="AJ502" t="e">
        <f>MIN(100, MAX(0, (INDEX(出力表!D:D,12))*AH502/MAX(AI502, Settings!B3)))</f>
        <v>#VALUE!</v>
      </c>
      <c r="AK502">
        <f>MIN(100, MAX(0, 100*BETAINV(乱数表!$M502, MAX(0.00000001, (1/(1+EXP(-(INDEX(係数表!G:G,13) + $B502))))*(EXP(INDEX(係数表!H:H,13) + INDEX(係数表!I:I,13)*LN(INDEX(出力表!C:C,13)+1)))), MAX(0.00000001, (1-(1/(1+EXP(-(INDEX(係数表!G:G,13) + $B502)))))*(EXP(INDEX(係数表!H:H,13) + INDEX(係数表!I:I,13)*LN(INDEX(出力表!C:C,13)+1)))))))</f>
        <v>99.974790872780318</v>
      </c>
      <c r="AL502" t="e">
        <f>MIN(100, MAX(0, (100*(INDEX(出力表!D:D,13))/(EXP(INDEX(係数表!B:B,13) + $C502) + (INDEX(出力表!D:D,13)))) + (乱数表!$Y502*(Settings!B12/(((INDEX(出力表!D:D,13))+1)^INDEX(係数表!E:E,13)*INDEX(係数表!F:F,13))))))</f>
        <v>#VALUE!</v>
      </c>
      <c r="AM502" t="e">
        <f>MIN(100, MAX(0, (INDEX(出力表!D:D,13))*AK502/MAX(AL502, Settings!B3)))</f>
        <v>#VALUE!</v>
      </c>
      <c r="AN502">
        <f>IF(ISNUMBER(F502), INDEX(出力表!B:B,2)*F502, 0)+IF(ISNUMBER(I502), INDEX(出力表!B:B,3)*I502, 0)+IF(ISNUMBER(L502), INDEX(出力表!B:B,4)*L502, 0)+IF(ISNUMBER(O502), INDEX(出力表!B:B,5)*O502, 0)+IF(ISNUMBER(R502), INDEX(出力表!B:B,6)*R502, 0)+IF(ISNUMBER(U502), INDEX(出力表!B:B,7)*U502, 0)+IF(ISNUMBER(X502), INDEX(出力表!B:B,8)*X502, 0)+IF(ISNUMBER(AA502), INDEX(出力表!B:B,9)*AA502, 0)+IF(ISNUMBER(AD502), INDEX(出力表!B:B,10)*AD502, 0)+IF(ISNUMBER(AG502), INDEX(出力表!B:B,11)*AG502, 0)+IF(ISNUMBER(AJ502), INDEX(出力表!B:B,12)*AJ502, 0)+IF(ISNUMBER(AM502), INDEX(出力表!B:B,13)*AM502, 0)</f>
        <v>0</v>
      </c>
      <c r="AO502">
        <f>IF(ISNUMBER(F502), INDEX(出力表!B:B,2), 0)+IF(ISNUMBER(I502), INDEX(出力表!B:B,3), 0)+IF(ISNUMBER(L502), INDEX(出力表!B:B,4), 0)+IF(ISNUMBER(O502), INDEX(出力表!B:B,5), 0)+IF(ISNUMBER(R502), INDEX(出力表!B:B,6), 0)+IF(ISNUMBER(U502), INDEX(出力表!B:B,7), 0)+IF(ISNUMBER(X502), INDEX(出力表!B:B,8), 0)+IF(ISNUMBER(AA502), INDEX(出力表!B:B,9), 0)+IF(ISNUMBER(AD502), INDEX(出力表!B:B,10), 0)+IF(ISNUMBER(AG502), INDEX(出力表!B:B,11), 0)+IF(ISNUMBER(AJ502), INDEX(出力表!B:B,12), 0)+IF(ISNUMBER(AM502), INDEX(出力表!B:B,13), 0)</f>
        <v>0</v>
      </c>
      <c r="AP502" t="str">
        <f t="shared" si="7"/>
        <v/>
      </c>
    </row>
    <row r="503" spans="1:42" x14ac:dyDescent="0.2">
      <c r="A503">
        <v>502</v>
      </c>
      <c r="B503">
        <f>IF(UPPER(Settings!B4)="TRUE", 乱数表!$Z503*Settings!B10, 0)</f>
        <v>-1.4754374666010114E-2</v>
      </c>
      <c r="C503">
        <f>IF(UPPER(Settings!B4)="TRUE", 乱数表!$AA503*Settings!B11, 0)</f>
        <v>0.14041160548364573</v>
      </c>
      <c r="D503">
        <f>MIN(100, MAX(0, 100*BETAINV(乱数表!$B503, MAX(0.00000001, (1/(1+EXP(-(INDEX(係数表!G:G,2) + $B503))))*(EXP(INDEX(係数表!H:H,2) + INDEX(係数表!I:I,2)*LN(INDEX(出力表!C:C,2)+1)))), MAX(0.00000001, (1-(1/(1+EXP(-(INDEX(係数表!G:G,2) + $B503)))))*(EXP(INDEX(係数表!H:H,2) + INDEX(係数表!I:I,2)*LN(INDEX(出力表!C:C,2)+1)))))))</f>
        <v>91.521527872694847</v>
      </c>
      <c r="E503" t="e">
        <f>MIN(100, MAX(0, (100*(INDEX(出力表!D:D,2))/(EXP(INDEX(係数表!B:B,2) + $C503) + (INDEX(出力表!D:D,2)))) + (乱数表!$N503*(Settings!B12/(((INDEX(出力表!D:D,2))+1)^INDEX(係数表!E:E,2)*INDEX(係数表!F:F,2))))))</f>
        <v>#VALUE!</v>
      </c>
      <c r="F503" t="e">
        <f>MIN(100, MAX(0, (INDEX(出力表!D:D,2))*D503/MAX(E503, Settings!B3)))</f>
        <v>#VALUE!</v>
      </c>
      <c r="G503">
        <f>MIN(100, MAX(0, 100*BETAINV(乱数表!$C503, MAX(0.00000001, (1/(1+EXP(-(INDEX(係数表!G:G,3) + $B503))))*(EXP(INDEX(係数表!H:H,3) + INDEX(係数表!I:I,3)*LN(INDEX(出力表!C:C,3)+1)))), MAX(0.00000001, (1-(1/(1+EXP(-(INDEX(係数表!G:G,3) + $B503)))))*(EXP(INDEX(係数表!H:H,3) + INDEX(係数表!I:I,3)*LN(INDEX(出力表!C:C,3)+1)))))))</f>
        <v>99.983258540511343</v>
      </c>
      <c r="H503" t="e">
        <f>MIN(100, MAX(0, (100*(INDEX(出力表!D:D,3))/(EXP(INDEX(係数表!B:B,3) + $C503) + (INDEX(出力表!D:D,3)))) + (乱数表!$O503*(Settings!B12/(((INDEX(出力表!D:D,3))+1)^INDEX(係数表!E:E,3)*INDEX(係数表!F:F,3))))))</f>
        <v>#VALUE!</v>
      </c>
      <c r="I503" t="e">
        <f>MIN(100, MAX(0, (INDEX(出力表!D:D,3))*G503/MAX(H503, Settings!B3)))</f>
        <v>#VALUE!</v>
      </c>
      <c r="J503">
        <f>MIN(100, MAX(0, 100*BETAINV(乱数表!$D503, MAX(0.00000001, (1/(1+EXP(-(INDEX(係数表!G:G,4) + $B503))))*(EXP(INDEX(係数表!H:H,4) + INDEX(係数表!I:I,4)*LN(INDEX(出力表!C:C,4)+1)))), MAX(0.00000001, (1-(1/(1+EXP(-(INDEX(係数表!G:G,4) + $B503)))))*(EXP(INDEX(係数表!H:H,4) + INDEX(係数表!I:I,4)*LN(INDEX(出力表!C:C,4)+1)))))))</f>
        <v>96.237976922907407</v>
      </c>
      <c r="K503" t="e">
        <f>MIN(100, MAX(0, (100*(INDEX(出力表!D:D,4))/(EXP(INDEX(係数表!B:B,4) + $C503) + (INDEX(出力表!D:D,4)))) + (乱数表!$P503*(Settings!B12/(((INDEX(出力表!D:D,4))+1)^INDEX(係数表!E:E,4)*INDEX(係数表!F:F,4))))))</f>
        <v>#VALUE!</v>
      </c>
      <c r="L503" t="e">
        <f>MIN(100, MAX(0, (INDEX(出力表!D:D,4))*J503/MAX(K503, Settings!B3)))</f>
        <v>#VALUE!</v>
      </c>
      <c r="M503">
        <f>MIN(100, MAX(0, 100*BETAINV(乱数表!$E503, MAX(0.00000001, (1/(1+EXP(-(INDEX(係数表!G:G,5) + $B503))))*(EXP(INDEX(係数表!H:H,5) + INDEX(係数表!I:I,5)*LN(INDEX(出力表!C:C,5)+1)))), MAX(0.00000001, (1-(1/(1+EXP(-(INDEX(係数表!G:G,5) + $B503)))))*(EXP(INDEX(係数表!H:H,5) + INDEX(係数表!I:I,5)*LN(INDEX(出力表!C:C,5)+1)))))))</f>
        <v>89.65910894797733</v>
      </c>
      <c r="N503" t="e">
        <f>MIN(100, MAX(0, (100*(INDEX(出力表!D:D,5))/(EXP(INDEX(係数表!B:B,5) + $C503) + (INDEX(出力表!D:D,5)))) + (乱数表!$Q503*(Settings!B12/(((INDEX(出力表!D:D,5))+1)^INDEX(係数表!E:E,5)*INDEX(係数表!F:F,5))))))</f>
        <v>#VALUE!</v>
      </c>
      <c r="O503" t="e">
        <f>MIN(100, MAX(0, (INDEX(出力表!D:D,5))*M503/MAX(N503, Settings!B3)))</f>
        <v>#VALUE!</v>
      </c>
      <c r="P503">
        <f>MIN(100, MAX(0, 100*BETAINV(乱数表!$F503, MAX(0.00000001, (1/(1+EXP(-(INDEX(係数表!G:G,6) + $B503))))*(EXP(INDEX(係数表!H:H,6) + INDEX(係数表!I:I,6)*LN(INDEX(出力表!C:C,6)+1)))), MAX(0.00000001, (1-(1/(1+EXP(-(INDEX(係数表!G:G,6) + $B503)))))*(EXP(INDEX(係数表!H:H,6) + INDEX(係数表!I:I,6)*LN(INDEX(出力表!C:C,6)+1)))))))</f>
        <v>88.701913015089673</v>
      </c>
      <c r="Q503" t="e">
        <f>MIN(100, MAX(0, (100*(INDEX(出力表!D:D,6))/(EXP(INDEX(係数表!B:B,6) + $C503) + (INDEX(出力表!D:D,6)))) + (乱数表!$R503*(Settings!B12/(((INDEX(出力表!D:D,6))+1)^INDEX(係数表!E:E,6)*INDEX(係数表!F:F,6))))))</f>
        <v>#VALUE!</v>
      </c>
      <c r="R503" t="e">
        <f>MIN(100, MAX(0, (INDEX(出力表!D:D,6))*P503/MAX(Q503, Settings!B3)))</f>
        <v>#VALUE!</v>
      </c>
      <c r="S503">
        <f>MIN(100, MAX(0, 100*BETAINV(乱数表!$G503, MAX(0.00000001, (1/(1+EXP(-(INDEX(係数表!G:G,7) + $B503))))*(EXP(INDEX(係数表!H:H,7) + INDEX(係数表!I:I,7)*LN(INDEX(出力表!C:C,7)+1)))), MAX(0.00000001, (1-(1/(1+EXP(-(INDEX(係数表!G:G,7) + $B503)))))*(EXP(INDEX(係数表!H:H,7) + INDEX(係数表!I:I,7)*LN(INDEX(出力表!C:C,7)+1)))))))</f>
        <v>92.861437835560849</v>
      </c>
      <c r="T503" t="e">
        <f>MIN(100, MAX(0, (100*(INDEX(出力表!D:D,7))/(EXP(INDEX(係数表!B:B,7) + $C503) + (INDEX(出力表!D:D,7)))) + (乱数表!$S503*(Settings!B12/(((INDEX(出力表!D:D,7))+1)^INDEX(係数表!E:E,7)*INDEX(係数表!F:F,7))))))</f>
        <v>#VALUE!</v>
      </c>
      <c r="U503" t="e">
        <f>MIN(100, MAX(0, (INDEX(出力表!D:D,7))*S503/MAX(T503, Settings!B3)))</f>
        <v>#VALUE!</v>
      </c>
      <c r="V503">
        <f>MIN(100, MAX(0, 100*BETAINV(乱数表!$H503, MAX(0.00000001, (1/(1+EXP(-(INDEX(係数表!G:G,8) + $B503))))*(EXP(INDEX(係数表!H:H,8) + INDEX(係数表!I:I,8)*LN(INDEX(出力表!C:C,8)+1)))), MAX(0.00000001, (1-(1/(1+EXP(-(INDEX(係数表!G:G,8) + $B503)))))*(EXP(INDEX(係数表!H:H,8) + INDEX(係数表!I:I,8)*LN(INDEX(出力表!C:C,8)+1)))))))</f>
        <v>99.129065324043324</v>
      </c>
      <c r="W503" t="e">
        <f>MIN(100, MAX(0, (100*(INDEX(出力表!D:D,8))/(EXP(INDEX(係数表!B:B,8) + $C503) + (INDEX(出力表!D:D,8)))) + (乱数表!$T503*(Settings!B12/(((INDEX(出力表!D:D,8))+1)^INDEX(係数表!E:E,8)*INDEX(係数表!F:F,8))))))</f>
        <v>#VALUE!</v>
      </c>
      <c r="X503" t="e">
        <f>MIN(100, MAX(0, (INDEX(出力表!D:D,8))*V503/MAX(W503, Settings!B3)))</f>
        <v>#VALUE!</v>
      </c>
      <c r="Y503">
        <f>MIN(100, MAX(0, 100*BETAINV(乱数表!$I503, MAX(0.00000001, (1/(1+EXP(-(INDEX(係数表!G:G,9) + $B503))))*(EXP(INDEX(係数表!H:H,9) + INDEX(係数表!I:I,9)*LN(INDEX(出力表!C:C,9)+1)))), MAX(0.00000001, (1-(1/(1+EXP(-(INDEX(係数表!G:G,9) + $B503)))))*(EXP(INDEX(係数表!H:H,9) + INDEX(係数表!I:I,9)*LN(INDEX(出力表!C:C,9)+1)))))))</f>
        <v>95.732219597513591</v>
      </c>
      <c r="Z503" t="e">
        <f>MIN(100, MAX(0, (100*(INDEX(出力表!D:D,9))/(EXP(INDEX(係数表!B:B,9) + $C503) + (INDEX(出力表!D:D,9)))) + (乱数表!$U503*(Settings!B12/(((INDEX(出力表!D:D,9))+1)^INDEX(係数表!E:E,9)*INDEX(係数表!F:F,9))))))</f>
        <v>#VALUE!</v>
      </c>
      <c r="AA503" t="e">
        <f>MIN(100, MAX(0, (INDEX(出力表!D:D,9))*Y503/MAX(Z503, Settings!B3)))</f>
        <v>#VALUE!</v>
      </c>
      <c r="AB503">
        <f>MIN(100, MAX(0, 100*BETAINV(乱数表!$J503, MAX(0.00000001, (1/(1+EXP(-(INDEX(係数表!G:G,10) + $B503))))*(EXP(INDEX(係数表!H:H,10) + INDEX(係数表!I:I,10)*LN(INDEX(出力表!C:C,10)+1)))), MAX(0.00000001, (1-(1/(1+EXP(-(INDEX(係数表!G:G,10) + $B503)))))*(EXP(INDEX(係数表!H:H,10) + INDEX(係数表!I:I,10)*LN(INDEX(出力表!C:C,10)+1)))))))</f>
        <v>94.29203540292491</v>
      </c>
      <c r="AC503" t="e">
        <f>MIN(100, MAX(0, (100*(INDEX(出力表!D:D,10))/(EXP(INDEX(係数表!B:B,10) + $C503) + (INDEX(出力表!D:D,10)))) + (乱数表!$V503*(Settings!B12/(((INDEX(出力表!D:D,10))+1)^INDEX(係数表!E:E,10)*INDEX(係数表!F:F,10))))))</f>
        <v>#VALUE!</v>
      </c>
      <c r="AD503" t="e">
        <f>MIN(100, MAX(0, (INDEX(出力表!D:D,10))*AB503/MAX(AC503, Settings!B3)))</f>
        <v>#VALUE!</v>
      </c>
      <c r="AE503">
        <f>MIN(100, MAX(0, 100*BETAINV(乱数表!$K503, MAX(0.00000001, (1/(1+EXP(-(INDEX(係数表!G:G,11) + $B503))))*(EXP(INDEX(係数表!H:H,11) + INDEX(係数表!I:I,11)*LN(INDEX(出力表!C:C,11)+1)))), MAX(0.00000001, (1-(1/(1+EXP(-(INDEX(係数表!G:G,11) + $B503)))))*(EXP(INDEX(係数表!H:H,11) + INDEX(係数表!I:I,11)*LN(INDEX(出力表!C:C,11)+1)))))))</f>
        <v>94.495694048152231</v>
      </c>
      <c r="AF503" t="e">
        <f>MIN(100, MAX(0, (100*(INDEX(出力表!D:D,11))/(EXP(INDEX(係数表!B:B,11) + $C503) + (INDEX(出力表!D:D,11)))) + (乱数表!$W503*(Settings!B12/(((INDEX(出力表!D:D,11))+1)^INDEX(係数表!E:E,11)*INDEX(係数表!F:F,11))))))</f>
        <v>#VALUE!</v>
      </c>
      <c r="AG503" t="e">
        <f>MIN(100, MAX(0, (INDEX(出力表!D:D,11))*AE503/MAX(AF503, Settings!B3)))</f>
        <v>#VALUE!</v>
      </c>
      <c r="AH503">
        <f>MIN(100, MAX(0, 100*BETAINV(乱数表!$L503, MAX(0.00000001, (1/(1+EXP(-(INDEX(係数表!G:G,12) + $B503))))*(EXP(INDEX(係数表!H:H,12) + INDEX(係数表!I:I,12)*LN(INDEX(出力表!C:C,12)+1)))), MAX(0.00000001, (1-(1/(1+EXP(-(INDEX(係数表!G:G,12) + $B503)))))*(EXP(INDEX(係数表!H:H,12) + INDEX(係数表!I:I,12)*LN(INDEX(出力表!C:C,12)+1)))))))</f>
        <v>88.761284879329693</v>
      </c>
      <c r="AI503" t="e">
        <f>MIN(100, MAX(0, (100*(INDEX(出力表!D:D,12))/(EXP(INDEX(係数表!B:B,12) + $C503) + (INDEX(出力表!D:D,12)))) + (乱数表!$X503*(Settings!B12/(((INDEX(出力表!D:D,12))+1)^INDEX(係数表!E:E,12)*INDEX(係数表!F:F,12))))))</f>
        <v>#VALUE!</v>
      </c>
      <c r="AJ503" t="e">
        <f>MIN(100, MAX(0, (INDEX(出力表!D:D,12))*AH503/MAX(AI503, Settings!B3)))</f>
        <v>#VALUE!</v>
      </c>
      <c r="AK503">
        <f>MIN(100, MAX(0, 100*BETAINV(乱数表!$M503, MAX(0.00000001, (1/(1+EXP(-(INDEX(係数表!G:G,13) + $B503))))*(EXP(INDEX(係数表!H:H,13) + INDEX(係数表!I:I,13)*LN(INDEX(出力表!C:C,13)+1)))), MAX(0.00000001, (1-(1/(1+EXP(-(INDEX(係数表!G:G,13) + $B503)))))*(EXP(INDEX(係数表!H:H,13) + INDEX(係数表!I:I,13)*LN(INDEX(出力表!C:C,13)+1)))))))</f>
        <v>95.148658468713919</v>
      </c>
      <c r="AL503" t="e">
        <f>MIN(100, MAX(0, (100*(INDEX(出力表!D:D,13))/(EXP(INDEX(係数表!B:B,13) + $C503) + (INDEX(出力表!D:D,13)))) + (乱数表!$Y503*(Settings!B12/(((INDEX(出力表!D:D,13))+1)^INDEX(係数表!E:E,13)*INDEX(係数表!F:F,13))))))</f>
        <v>#VALUE!</v>
      </c>
      <c r="AM503" t="e">
        <f>MIN(100, MAX(0, (INDEX(出力表!D:D,13))*AK503/MAX(AL503, Settings!B3)))</f>
        <v>#VALUE!</v>
      </c>
      <c r="AN503">
        <f>IF(ISNUMBER(F503), INDEX(出力表!B:B,2)*F503, 0)+IF(ISNUMBER(I503), INDEX(出力表!B:B,3)*I503, 0)+IF(ISNUMBER(L503), INDEX(出力表!B:B,4)*L503, 0)+IF(ISNUMBER(O503), INDEX(出力表!B:B,5)*O503, 0)+IF(ISNUMBER(R503), INDEX(出力表!B:B,6)*R503, 0)+IF(ISNUMBER(U503), INDEX(出力表!B:B,7)*U503, 0)+IF(ISNUMBER(X503), INDEX(出力表!B:B,8)*X503, 0)+IF(ISNUMBER(AA503), INDEX(出力表!B:B,9)*AA503, 0)+IF(ISNUMBER(AD503), INDEX(出力表!B:B,10)*AD503, 0)+IF(ISNUMBER(AG503), INDEX(出力表!B:B,11)*AG503, 0)+IF(ISNUMBER(AJ503), INDEX(出力表!B:B,12)*AJ503, 0)+IF(ISNUMBER(AM503), INDEX(出力表!B:B,13)*AM503, 0)</f>
        <v>0</v>
      </c>
      <c r="AO503">
        <f>IF(ISNUMBER(F503), INDEX(出力表!B:B,2), 0)+IF(ISNUMBER(I503), INDEX(出力表!B:B,3), 0)+IF(ISNUMBER(L503), INDEX(出力表!B:B,4), 0)+IF(ISNUMBER(O503), INDEX(出力表!B:B,5), 0)+IF(ISNUMBER(R503), INDEX(出力表!B:B,6), 0)+IF(ISNUMBER(U503), INDEX(出力表!B:B,7), 0)+IF(ISNUMBER(X503), INDEX(出力表!B:B,8), 0)+IF(ISNUMBER(AA503), INDEX(出力表!B:B,9), 0)+IF(ISNUMBER(AD503), INDEX(出力表!B:B,10), 0)+IF(ISNUMBER(AG503), INDEX(出力表!B:B,11), 0)+IF(ISNUMBER(AJ503), INDEX(出力表!B:B,12), 0)+IF(ISNUMBER(AM503), INDEX(出力表!B:B,13), 0)</f>
        <v>0</v>
      </c>
      <c r="AP503" t="str">
        <f t="shared" si="7"/>
        <v/>
      </c>
    </row>
    <row r="504" spans="1:42" x14ac:dyDescent="0.2">
      <c r="A504">
        <v>503</v>
      </c>
      <c r="B504">
        <f>IF(UPPER(Settings!B4)="TRUE", 乱数表!$Z504*Settings!B10, 0)</f>
        <v>0.12298870562129879</v>
      </c>
      <c r="C504">
        <f>IF(UPPER(Settings!B4)="TRUE", 乱数表!$AA504*Settings!B11, 0)</f>
        <v>0.13456679795712545</v>
      </c>
      <c r="D504">
        <f>MIN(100, MAX(0, 100*BETAINV(乱数表!$B504, MAX(0.00000001, (1/(1+EXP(-(INDEX(係数表!G:G,2) + $B504))))*(EXP(INDEX(係数表!H:H,2) + INDEX(係数表!I:I,2)*LN(INDEX(出力表!C:C,2)+1)))), MAX(0.00000001, (1-(1/(1+EXP(-(INDEX(係数表!G:G,2) + $B504)))))*(EXP(INDEX(係数表!H:H,2) + INDEX(係数表!I:I,2)*LN(INDEX(出力表!C:C,2)+1)))))))</f>
        <v>89.945668212419505</v>
      </c>
      <c r="E504" t="e">
        <f>MIN(100, MAX(0, (100*(INDEX(出力表!D:D,2))/(EXP(INDEX(係数表!B:B,2) + $C504) + (INDEX(出力表!D:D,2)))) + (乱数表!$N504*(Settings!B12/(((INDEX(出力表!D:D,2))+1)^INDEX(係数表!E:E,2)*INDEX(係数表!F:F,2))))))</f>
        <v>#VALUE!</v>
      </c>
      <c r="F504" t="e">
        <f>MIN(100, MAX(0, (INDEX(出力表!D:D,2))*D504/MAX(E504, Settings!B3)))</f>
        <v>#VALUE!</v>
      </c>
      <c r="G504">
        <f>MIN(100, MAX(0, 100*BETAINV(乱数表!$C504, MAX(0.00000001, (1/(1+EXP(-(INDEX(係数表!G:G,3) + $B504))))*(EXP(INDEX(係数表!H:H,3) + INDEX(係数表!I:I,3)*LN(INDEX(出力表!C:C,3)+1)))), MAX(0.00000001, (1-(1/(1+EXP(-(INDEX(係数表!G:G,3) + $B504)))))*(EXP(INDEX(係数表!H:H,3) + INDEX(係数表!I:I,3)*LN(INDEX(出力表!C:C,3)+1)))))))</f>
        <v>91.869542842110533</v>
      </c>
      <c r="H504" t="e">
        <f>MIN(100, MAX(0, (100*(INDEX(出力表!D:D,3))/(EXP(INDEX(係数表!B:B,3) + $C504) + (INDEX(出力表!D:D,3)))) + (乱数表!$O504*(Settings!B12/(((INDEX(出力表!D:D,3))+1)^INDEX(係数表!E:E,3)*INDEX(係数表!F:F,3))))))</f>
        <v>#VALUE!</v>
      </c>
      <c r="I504" t="e">
        <f>MIN(100, MAX(0, (INDEX(出力表!D:D,3))*G504/MAX(H504, Settings!B3)))</f>
        <v>#VALUE!</v>
      </c>
      <c r="J504">
        <f>MIN(100, MAX(0, 100*BETAINV(乱数表!$D504, MAX(0.00000001, (1/(1+EXP(-(INDEX(係数表!G:G,4) + $B504))))*(EXP(INDEX(係数表!H:H,4) + INDEX(係数表!I:I,4)*LN(INDEX(出力表!C:C,4)+1)))), MAX(0.00000001, (1-(1/(1+EXP(-(INDEX(係数表!G:G,4) + $B504)))))*(EXP(INDEX(係数表!H:H,4) + INDEX(係数表!I:I,4)*LN(INDEX(出力表!C:C,4)+1)))))))</f>
        <v>98.205317775476843</v>
      </c>
      <c r="K504" t="e">
        <f>MIN(100, MAX(0, (100*(INDEX(出力表!D:D,4))/(EXP(INDEX(係数表!B:B,4) + $C504) + (INDEX(出力表!D:D,4)))) + (乱数表!$P504*(Settings!B12/(((INDEX(出力表!D:D,4))+1)^INDEX(係数表!E:E,4)*INDEX(係数表!F:F,4))))))</f>
        <v>#VALUE!</v>
      </c>
      <c r="L504" t="e">
        <f>MIN(100, MAX(0, (INDEX(出力表!D:D,4))*J504/MAX(K504, Settings!B3)))</f>
        <v>#VALUE!</v>
      </c>
      <c r="M504">
        <f>MIN(100, MAX(0, 100*BETAINV(乱数表!$E504, MAX(0.00000001, (1/(1+EXP(-(INDEX(係数表!G:G,5) + $B504))))*(EXP(INDEX(係数表!H:H,5) + INDEX(係数表!I:I,5)*LN(INDEX(出力表!C:C,5)+1)))), MAX(0.00000001, (1-(1/(1+EXP(-(INDEX(係数表!G:G,5) + $B504)))))*(EXP(INDEX(係数表!H:H,5) + INDEX(係数表!I:I,5)*LN(INDEX(出力表!C:C,5)+1)))))))</f>
        <v>99.235970703462613</v>
      </c>
      <c r="N504" t="e">
        <f>MIN(100, MAX(0, (100*(INDEX(出力表!D:D,5))/(EXP(INDEX(係数表!B:B,5) + $C504) + (INDEX(出力表!D:D,5)))) + (乱数表!$Q504*(Settings!B12/(((INDEX(出力表!D:D,5))+1)^INDEX(係数表!E:E,5)*INDEX(係数表!F:F,5))))))</f>
        <v>#VALUE!</v>
      </c>
      <c r="O504" t="e">
        <f>MIN(100, MAX(0, (INDEX(出力表!D:D,5))*M504/MAX(N504, Settings!B3)))</f>
        <v>#VALUE!</v>
      </c>
      <c r="P504">
        <f>MIN(100, MAX(0, 100*BETAINV(乱数表!$F504, MAX(0.00000001, (1/(1+EXP(-(INDEX(係数表!G:G,6) + $B504))))*(EXP(INDEX(係数表!H:H,6) + INDEX(係数表!I:I,6)*LN(INDEX(出力表!C:C,6)+1)))), MAX(0.00000001, (1-(1/(1+EXP(-(INDEX(係数表!G:G,6) + $B504)))))*(EXP(INDEX(係数表!H:H,6) + INDEX(係数表!I:I,6)*LN(INDEX(出力表!C:C,6)+1)))))))</f>
        <v>92.376618045382642</v>
      </c>
      <c r="Q504" t="e">
        <f>MIN(100, MAX(0, (100*(INDEX(出力表!D:D,6))/(EXP(INDEX(係数表!B:B,6) + $C504) + (INDEX(出力表!D:D,6)))) + (乱数表!$R504*(Settings!B12/(((INDEX(出力表!D:D,6))+1)^INDEX(係数表!E:E,6)*INDEX(係数表!F:F,6))))))</f>
        <v>#VALUE!</v>
      </c>
      <c r="R504" t="e">
        <f>MIN(100, MAX(0, (INDEX(出力表!D:D,6))*P504/MAX(Q504, Settings!B3)))</f>
        <v>#VALUE!</v>
      </c>
      <c r="S504">
        <f>MIN(100, MAX(0, 100*BETAINV(乱数表!$G504, MAX(0.00000001, (1/(1+EXP(-(INDEX(係数表!G:G,7) + $B504))))*(EXP(INDEX(係数表!H:H,7) + INDEX(係数表!I:I,7)*LN(INDEX(出力表!C:C,7)+1)))), MAX(0.00000001, (1-(1/(1+EXP(-(INDEX(係数表!G:G,7) + $B504)))))*(EXP(INDEX(係数表!H:H,7) + INDEX(係数表!I:I,7)*LN(INDEX(出力表!C:C,7)+1)))))))</f>
        <v>79.799780705140336</v>
      </c>
      <c r="T504" t="e">
        <f>MIN(100, MAX(0, (100*(INDEX(出力表!D:D,7))/(EXP(INDEX(係数表!B:B,7) + $C504) + (INDEX(出力表!D:D,7)))) + (乱数表!$S504*(Settings!B12/(((INDEX(出力表!D:D,7))+1)^INDEX(係数表!E:E,7)*INDEX(係数表!F:F,7))))))</f>
        <v>#VALUE!</v>
      </c>
      <c r="U504" t="e">
        <f>MIN(100, MAX(0, (INDEX(出力表!D:D,7))*S504/MAX(T504, Settings!B3)))</f>
        <v>#VALUE!</v>
      </c>
      <c r="V504">
        <f>MIN(100, MAX(0, 100*BETAINV(乱数表!$H504, MAX(0.00000001, (1/(1+EXP(-(INDEX(係数表!G:G,8) + $B504))))*(EXP(INDEX(係数表!H:H,8) + INDEX(係数表!I:I,8)*LN(INDEX(出力表!C:C,8)+1)))), MAX(0.00000001, (1-(1/(1+EXP(-(INDEX(係数表!G:G,8) + $B504)))))*(EXP(INDEX(係数表!H:H,8) + INDEX(係数表!I:I,8)*LN(INDEX(出力表!C:C,8)+1)))))))</f>
        <v>92.834651838648739</v>
      </c>
      <c r="W504" t="e">
        <f>MIN(100, MAX(0, (100*(INDEX(出力表!D:D,8))/(EXP(INDEX(係数表!B:B,8) + $C504) + (INDEX(出力表!D:D,8)))) + (乱数表!$T504*(Settings!B12/(((INDEX(出力表!D:D,8))+1)^INDEX(係数表!E:E,8)*INDEX(係数表!F:F,8))))))</f>
        <v>#VALUE!</v>
      </c>
      <c r="X504" t="e">
        <f>MIN(100, MAX(0, (INDEX(出力表!D:D,8))*V504/MAX(W504, Settings!B3)))</f>
        <v>#VALUE!</v>
      </c>
      <c r="Y504">
        <f>MIN(100, MAX(0, 100*BETAINV(乱数表!$I504, MAX(0.00000001, (1/(1+EXP(-(INDEX(係数表!G:G,9) + $B504))))*(EXP(INDEX(係数表!H:H,9) + INDEX(係数表!I:I,9)*LN(INDEX(出力表!C:C,9)+1)))), MAX(0.00000001, (1-(1/(1+EXP(-(INDEX(係数表!G:G,9) + $B504)))))*(EXP(INDEX(係数表!H:H,9) + INDEX(係数表!I:I,9)*LN(INDEX(出力表!C:C,9)+1)))))))</f>
        <v>98.971795584064083</v>
      </c>
      <c r="Z504" t="e">
        <f>MIN(100, MAX(0, (100*(INDEX(出力表!D:D,9))/(EXP(INDEX(係数表!B:B,9) + $C504) + (INDEX(出力表!D:D,9)))) + (乱数表!$U504*(Settings!B12/(((INDEX(出力表!D:D,9))+1)^INDEX(係数表!E:E,9)*INDEX(係数表!F:F,9))))))</f>
        <v>#VALUE!</v>
      </c>
      <c r="AA504" t="e">
        <f>MIN(100, MAX(0, (INDEX(出力表!D:D,9))*Y504/MAX(Z504, Settings!B3)))</f>
        <v>#VALUE!</v>
      </c>
      <c r="AB504">
        <f>MIN(100, MAX(0, 100*BETAINV(乱数表!$J504, MAX(0.00000001, (1/(1+EXP(-(INDEX(係数表!G:G,10) + $B504))))*(EXP(INDEX(係数表!H:H,10) + INDEX(係数表!I:I,10)*LN(INDEX(出力表!C:C,10)+1)))), MAX(0.00000001, (1-(1/(1+EXP(-(INDEX(係数表!G:G,10) + $B504)))))*(EXP(INDEX(係数表!H:H,10) + INDEX(係数表!I:I,10)*LN(INDEX(出力表!C:C,10)+1)))))))</f>
        <v>97.757723993428456</v>
      </c>
      <c r="AC504" t="e">
        <f>MIN(100, MAX(0, (100*(INDEX(出力表!D:D,10))/(EXP(INDEX(係数表!B:B,10) + $C504) + (INDEX(出力表!D:D,10)))) + (乱数表!$V504*(Settings!B12/(((INDEX(出力表!D:D,10))+1)^INDEX(係数表!E:E,10)*INDEX(係数表!F:F,10))))))</f>
        <v>#VALUE!</v>
      </c>
      <c r="AD504" t="e">
        <f>MIN(100, MAX(0, (INDEX(出力表!D:D,10))*AB504/MAX(AC504, Settings!B3)))</f>
        <v>#VALUE!</v>
      </c>
      <c r="AE504">
        <f>MIN(100, MAX(0, 100*BETAINV(乱数表!$K504, MAX(0.00000001, (1/(1+EXP(-(INDEX(係数表!G:G,11) + $B504))))*(EXP(INDEX(係数表!H:H,11) + INDEX(係数表!I:I,11)*LN(INDEX(出力表!C:C,11)+1)))), MAX(0.00000001, (1-(1/(1+EXP(-(INDEX(係数表!G:G,11) + $B504)))))*(EXP(INDEX(係数表!H:H,11) + INDEX(係数表!I:I,11)*LN(INDEX(出力表!C:C,11)+1)))))))</f>
        <v>95.262029909869227</v>
      </c>
      <c r="AF504" t="e">
        <f>MIN(100, MAX(0, (100*(INDEX(出力表!D:D,11))/(EXP(INDEX(係数表!B:B,11) + $C504) + (INDEX(出力表!D:D,11)))) + (乱数表!$W504*(Settings!B12/(((INDEX(出力表!D:D,11))+1)^INDEX(係数表!E:E,11)*INDEX(係数表!F:F,11))))))</f>
        <v>#VALUE!</v>
      </c>
      <c r="AG504" t="e">
        <f>MIN(100, MAX(0, (INDEX(出力表!D:D,11))*AE504/MAX(AF504, Settings!B3)))</f>
        <v>#VALUE!</v>
      </c>
      <c r="AH504">
        <f>MIN(100, MAX(0, 100*BETAINV(乱数表!$L504, MAX(0.00000001, (1/(1+EXP(-(INDEX(係数表!G:G,12) + $B504))))*(EXP(INDEX(係数表!H:H,12) + INDEX(係数表!I:I,12)*LN(INDEX(出力表!C:C,12)+1)))), MAX(0.00000001, (1-(1/(1+EXP(-(INDEX(係数表!G:G,12) + $B504)))))*(EXP(INDEX(係数表!H:H,12) + INDEX(係数表!I:I,12)*LN(INDEX(出力表!C:C,12)+1)))))))</f>
        <v>87.257605259516396</v>
      </c>
      <c r="AI504" t="e">
        <f>MIN(100, MAX(0, (100*(INDEX(出力表!D:D,12))/(EXP(INDEX(係数表!B:B,12) + $C504) + (INDEX(出力表!D:D,12)))) + (乱数表!$X504*(Settings!B12/(((INDEX(出力表!D:D,12))+1)^INDEX(係数表!E:E,12)*INDEX(係数表!F:F,12))))))</f>
        <v>#VALUE!</v>
      </c>
      <c r="AJ504" t="e">
        <f>MIN(100, MAX(0, (INDEX(出力表!D:D,12))*AH504/MAX(AI504, Settings!B3)))</f>
        <v>#VALUE!</v>
      </c>
      <c r="AK504">
        <f>MIN(100, MAX(0, 100*BETAINV(乱数表!$M504, MAX(0.00000001, (1/(1+EXP(-(INDEX(係数表!G:G,13) + $B504))))*(EXP(INDEX(係数表!H:H,13) + INDEX(係数表!I:I,13)*LN(INDEX(出力表!C:C,13)+1)))), MAX(0.00000001, (1-(1/(1+EXP(-(INDEX(係数表!G:G,13) + $B504)))))*(EXP(INDEX(係数表!H:H,13) + INDEX(係数表!I:I,13)*LN(INDEX(出力表!C:C,13)+1)))))))</f>
        <v>98.020403538936861</v>
      </c>
      <c r="AL504" t="e">
        <f>MIN(100, MAX(0, (100*(INDEX(出力表!D:D,13))/(EXP(INDEX(係数表!B:B,13) + $C504) + (INDEX(出力表!D:D,13)))) + (乱数表!$Y504*(Settings!B12/(((INDEX(出力表!D:D,13))+1)^INDEX(係数表!E:E,13)*INDEX(係数表!F:F,13))))))</f>
        <v>#VALUE!</v>
      </c>
      <c r="AM504" t="e">
        <f>MIN(100, MAX(0, (INDEX(出力表!D:D,13))*AK504/MAX(AL504, Settings!B3)))</f>
        <v>#VALUE!</v>
      </c>
      <c r="AN504">
        <f>IF(ISNUMBER(F504), INDEX(出力表!B:B,2)*F504, 0)+IF(ISNUMBER(I504), INDEX(出力表!B:B,3)*I504, 0)+IF(ISNUMBER(L504), INDEX(出力表!B:B,4)*L504, 0)+IF(ISNUMBER(O504), INDEX(出力表!B:B,5)*O504, 0)+IF(ISNUMBER(R504), INDEX(出力表!B:B,6)*R504, 0)+IF(ISNUMBER(U504), INDEX(出力表!B:B,7)*U504, 0)+IF(ISNUMBER(X504), INDEX(出力表!B:B,8)*X504, 0)+IF(ISNUMBER(AA504), INDEX(出力表!B:B,9)*AA504, 0)+IF(ISNUMBER(AD504), INDEX(出力表!B:B,10)*AD504, 0)+IF(ISNUMBER(AG504), INDEX(出力表!B:B,11)*AG504, 0)+IF(ISNUMBER(AJ504), INDEX(出力表!B:B,12)*AJ504, 0)+IF(ISNUMBER(AM504), INDEX(出力表!B:B,13)*AM504, 0)</f>
        <v>0</v>
      </c>
      <c r="AO504">
        <f>IF(ISNUMBER(F504), INDEX(出力表!B:B,2), 0)+IF(ISNUMBER(I504), INDEX(出力表!B:B,3), 0)+IF(ISNUMBER(L504), INDEX(出力表!B:B,4), 0)+IF(ISNUMBER(O504), INDEX(出力表!B:B,5), 0)+IF(ISNUMBER(R504), INDEX(出力表!B:B,6), 0)+IF(ISNUMBER(U504), INDEX(出力表!B:B,7), 0)+IF(ISNUMBER(X504), INDEX(出力表!B:B,8), 0)+IF(ISNUMBER(AA504), INDEX(出力表!B:B,9), 0)+IF(ISNUMBER(AD504), INDEX(出力表!B:B,10), 0)+IF(ISNUMBER(AG504), INDEX(出力表!B:B,11), 0)+IF(ISNUMBER(AJ504), INDEX(出力表!B:B,12), 0)+IF(ISNUMBER(AM504), INDEX(出力表!B:B,13), 0)</f>
        <v>0</v>
      </c>
      <c r="AP504" t="str">
        <f t="shared" si="7"/>
        <v/>
      </c>
    </row>
    <row r="505" spans="1:42" x14ac:dyDescent="0.2">
      <c r="A505">
        <v>504</v>
      </c>
      <c r="B505">
        <f>IF(UPPER(Settings!B4)="TRUE", 乱数表!$Z505*Settings!B10, 0)</f>
        <v>-0.22508161943202748</v>
      </c>
      <c r="C505">
        <f>IF(UPPER(Settings!B4)="TRUE", 乱数表!$AA505*Settings!B11, 0)</f>
        <v>-6.9147748008818441E-2</v>
      </c>
      <c r="D505">
        <f>MIN(100, MAX(0, 100*BETAINV(乱数表!$B505, MAX(0.00000001, (1/(1+EXP(-(INDEX(係数表!G:G,2) + $B505))))*(EXP(INDEX(係数表!H:H,2) + INDEX(係数表!I:I,2)*LN(INDEX(出力表!C:C,2)+1)))), MAX(0.00000001, (1-(1/(1+EXP(-(INDEX(係数表!G:G,2) + $B505)))))*(EXP(INDEX(係数表!H:H,2) + INDEX(係数表!I:I,2)*LN(INDEX(出力表!C:C,2)+1)))))))</f>
        <v>65.459930710858885</v>
      </c>
      <c r="E505" t="e">
        <f>MIN(100, MAX(0, (100*(INDEX(出力表!D:D,2))/(EXP(INDEX(係数表!B:B,2) + $C505) + (INDEX(出力表!D:D,2)))) + (乱数表!$N505*(Settings!B12/(((INDEX(出力表!D:D,2))+1)^INDEX(係数表!E:E,2)*INDEX(係数表!F:F,2))))))</f>
        <v>#VALUE!</v>
      </c>
      <c r="F505" t="e">
        <f>MIN(100, MAX(0, (INDEX(出力表!D:D,2))*D505/MAX(E505, Settings!B3)))</f>
        <v>#VALUE!</v>
      </c>
      <c r="G505">
        <f>MIN(100, MAX(0, 100*BETAINV(乱数表!$C505, MAX(0.00000001, (1/(1+EXP(-(INDEX(係数表!G:G,3) + $B505))))*(EXP(INDEX(係数表!H:H,3) + INDEX(係数表!I:I,3)*LN(INDEX(出力表!C:C,3)+1)))), MAX(0.00000001, (1-(1/(1+EXP(-(INDEX(係数表!G:G,3) + $B505)))))*(EXP(INDEX(係数表!H:H,3) + INDEX(係数表!I:I,3)*LN(INDEX(出力表!C:C,3)+1)))))))</f>
        <v>74.600481599206176</v>
      </c>
      <c r="H505" t="e">
        <f>MIN(100, MAX(0, (100*(INDEX(出力表!D:D,3))/(EXP(INDEX(係数表!B:B,3) + $C505) + (INDEX(出力表!D:D,3)))) + (乱数表!$O505*(Settings!B12/(((INDEX(出力表!D:D,3))+1)^INDEX(係数表!E:E,3)*INDEX(係数表!F:F,3))))))</f>
        <v>#VALUE!</v>
      </c>
      <c r="I505" t="e">
        <f>MIN(100, MAX(0, (INDEX(出力表!D:D,3))*G505/MAX(H505, Settings!B3)))</f>
        <v>#VALUE!</v>
      </c>
      <c r="J505">
        <f>MIN(100, MAX(0, 100*BETAINV(乱数表!$D505, MAX(0.00000001, (1/(1+EXP(-(INDEX(係数表!G:G,4) + $B505))))*(EXP(INDEX(係数表!H:H,4) + INDEX(係数表!I:I,4)*LN(INDEX(出力表!C:C,4)+1)))), MAX(0.00000001, (1-(1/(1+EXP(-(INDEX(係数表!G:G,4) + $B505)))))*(EXP(INDEX(係数表!H:H,4) + INDEX(係数表!I:I,4)*LN(INDEX(出力表!C:C,4)+1)))))))</f>
        <v>80.781415693954656</v>
      </c>
      <c r="K505" t="e">
        <f>MIN(100, MAX(0, (100*(INDEX(出力表!D:D,4))/(EXP(INDEX(係数表!B:B,4) + $C505) + (INDEX(出力表!D:D,4)))) + (乱数表!$P505*(Settings!B12/(((INDEX(出力表!D:D,4))+1)^INDEX(係数表!E:E,4)*INDEX(係数表!F:F,4))))))</f>
        <v>#VALUE!</v>
      </c>
      <c r="L505" t="e">
        <f>MIN(100, MAX(0, (INDEX(出力表!D:D,4))*J505/MAX(K505, Settings!B3)))</f>
        <v>#VALUE!</v>
      </c>
      <c r="M505">
        <f>MIN(100, MAX(0, 100*BETAINV(乱数表!$E505, MAX(0.00000001, (1/(1+EXP(-(INDEX(係数表!G:G,5) + $B505))))*(EXP(INDEX(係数表!H:H,5) + INDEX(係数表!I:I,5)*LN(INDEX(出力表!C:C,5)+1)))), MAX(0.00000001, (1-(1/(1+EXP(-(INDEX(係数表!G:G,5) + $B505)))))*(EXP(INDEX(係数表!H:H,5) + INDEX(係数表!I:I,5)*LN(INDEX(出力表!C:C,5)+1)))))))</f>
        <v>85.134979708890029</v>
      </c>
      <c r="N505" t="e">
        <f>MIN(100, MAX(0, (100*(INDEX(出力表!D:D,5))/(EXP(INDEX(係数表!B:B,5) + $C505) + (INDEX(出力表!D:D,5)))) + (乱数表!$Q505*(Settings!B12/(((INDEX(出力表!D:D,5))+1)^INDEX(係数表!E:E,5)*INDEX(係数表!F:F,5))))))</f>
        <v>#VALUE!</v>
      </c>
      <c r="O505" t="e">
        <f>MIN(100, MAX(0, (INDEX(出力表!D:D,5))*M505/MAX(N505, Settings!B3)))</f>
        <v>#VALUE!</v>
      </c>
      <c r="P505">
        <f>MIN(100, MAX(0, 100*BETAINV(乱数表!$F505, MAX(0.00000001, (1/(1+EXP(-(INDEX(係数表!G:G,6) + $B505))))*(EXP(INDEX(係数表!H:H,6) + INDEX(係数表!I:I,6)*LN(INDEX(出力表!C:C,6)+1)))), MAX(0.00000001, (1-(1/(1+EXP(-(INDEX(係数表!G:G,6) + $B505)))))*(EXP(INDEX(係数表!H:H,6) + INDEX(係数表!I:I,6)*LN(INDEX(出力表!C:C,6)+1)))))))</f>
        <v>93.38860401203344</v>
      </c>
      <c r="Q505" t="e">
        <f>MIN(100, MAX(0, (100*(INDEX(出力表!D:D,6))/(EXP(INDEX(係数表!B:B,6) + $C505) + (INDEX(出力表!D:D,6)))) + (乱数表!$R505*(Settings!B12/(((INDEX(出力表!D:D,6))+1)^INDEX(係数表!E:E,6)*INDEX(係数表!F:F,6))))))</f>
        <v>#VALUE!</v>
      </c>
      <c r="R505" t="e">
        <f>MIN(100, MAX(0, (INDEX(出力表!D:D,6))*P505/MAX(Q505, Settings!B3)))</f>
        <v>#VALUE!</v>
      </c>
      <c r="S505">
        <f>MIN(100, MAX(0, 100*BETAINV(乱数表!$G505, MAX(0.00000001, (1/(1+EXP(-(INDEX(係数表!G:G,7) + $B505))))*(EXP(INDEX(係数表!H:H,7) + INDEX(係数表!I:I,7)*LN(INDEX(出力表!C:C,7)+1)))), MAX(0.00000001, (1-(1/(1+EXP(-(INDEX(係数表!G:G,7) + $B505)))))*(EXP(INDEX(係数表!H:H,7) + INDEX(係数表!I:I,7)*LN(INDEX(出力表!C:C,7)+1)))))))</f>
        <v>77.557063405675891</v>
      </c>
      <c r="T505" t="e">
        <f>MIN(100, MAX(0, (100*(INDEX(出力表!D:D,7))/(EXP(INDEX(係数表!B:B,7) + $C505) + (INDEX(出力表!D:D,7)))) + (乱数表!$S505*(Settings!B12/(((INDEX(出力表!D:D,7))+1)^INDEX(係数表!E:E,7)*INDEX(係数表!F:F,7))))))</f>
        <v>#VALUE!</v>
      </c>
      <c r="U505" t="e">
        <f>MIN(100, MAX(0, (INDEX(出力表!D:D,7))*S505/MAX(T505, Settings!B3)))</f>
        <v>#VALUE!</v>
      </c>
      <c r="V505">
        <f>MIN(100, MAX(0, 100*BETAINV(乱数表!$H505, MAX(0.00000001, (1/(1+EXP(-(INDEX(係数表!G:G,8) + $B505))))*(EXP(INDEX(係数表!H:H,8) + INDEX(係数表!I:I,8)*LN(INDEX(出力表!C:C,8)+1)))), MAX(0.00000001, (1-(1/(1+EXP(-(INDEX(係数表!G:G,8) + $B505)))))*(EXP(INDEX(係数表!H:H,8) + INDEX(係数表!I:I,8)*LN(INDEX(出力表!C:C,8)+1)))))))</f>
        <v>77.693052729340366</v>
      </c>
      <c r="W505" t="e">
        <f>MIN(100, MAX(0, (100*(INDEX(出力表!D:D,8))/(EXP(INDEX(係数表!B:B,8) + $C505) + (INDEX(出力表!D:D,8)))) + (乱数表!$T505*(Settings!B12/(((INDEX(出力表!D:D,8))+1)^INDEX(係数表!E:E,8)*INDEX(係数表!F:F,8))))))</f>
        <v>#VALUE!</v>
      </c>
      <c r="X505" t="e">
        <f>MIN(100, MAX(0, (INDEX(出力表!D:D,8))*V505/MAX(W505, Settings!B3)))</f>
        <v>#VALUE!</v>
      </c>
      <c r="Y505">
        <f>MIN(100, MAX(0, 100*BETAINV(乱数表!$I505, MAX(0.00000001, (1/(1+EXP(-(INDEX(係数表!G:G,9) + $B505))))*(EXP(INDEX(係数表!H:H,9) + INDEX(係数表!I:I,9)*LN(INDEX(出力表!C:C,9)+1)))), MAX(0.00000001, (1-(1/(1+EXP(-(INDEX(係数表!G:G,9) + $B505)))))*(EXP(INDEX(係数表!H:H,9) + INDEX(係数表!I:I,9)*LN(INDEX(出力表!C:C,9)+1)))))))</f>
        <v>92.733096386605013</v>
      </c>
      <c r="Z505" t="e">
        <f>MIN(100, MAX(0, (100*(INDEX(出力表!D:D,9))/(EXP(INDEX(係数表!B:B,9) + $C505) + (INDEX(出力表!D:D,9)))) + (乱数表!$U505*(Settings!B12/(((INDEX(出力表!D:D,9))+1)^INDEX(係数表!E:E,9)*INDEX(係数表!F:F,9))))))</f>
        <v>#VALUE!</v>
      </c>
      <c r="AA505" t="e">
        <f>MIN(100, MAX(0, (INDEX(出力表!D:D,9))*Y505/MAX(Z505, Settings!B3)))</f>
        <v>#VALUE!</v>
      </c>
      <c r="AB505">
        <f>MIN(100, MAX(0, 100*BETAINV(乱数表!$J505, MAX(0.00000001, (1/(1+EXP(-(INDEX(係数表!G:G,10) + $B505))))*(EXP(INDEX(係数表!H:H,10) + INDEX(係数表!I:I,10)*LN(INDEX(出力表!C:C,10)+1)))), MAX(0.00000001, (1-(1/(1+EXP(-(INDEX(係数表!G:G,10) + $B505)))))*(EXP(INDEX(係数表!H:H,10) + INDEX(係数表!I:I,10)*LN(INDEX(出力表!C:C,10)+1)))))))</f>
        <v>97.751796644007243</v>
      </c>
      <c r="AC505" t="e">
        <f>MIN(100, MAX(0, (100*(INDEX(出力表!D:D,10))/(EXP(INDEX(係数表!B:B,10) + $C505) + (INDEX(出力表!D:D,10)))) + (乱数表!$V505*(Settings!B12/(((INDEX(出力表!D:D,10))+1)^INDEX(係数表!E:E,10)*INDEX(係数表!F:F,10))))))</f>
        <v>#VALUE!</v>
      </c>
      <c r="AD505" t="e">
        <f>MIN(100, MAX(0, (INDEX(出力表!D:D,10))*AB505/MAX(AC505, Settings!B3)))</f>
        <v>#VALUE!</v>
      </c>
      <c r="AE505">
        <f>MIN(100, MAX(0, 100*BETAINV(乱数表!$K505, MAX(0.00000001, (1/(1+EXP(-(INDEX(係数表!G:G,11) + $B505))))*(EXP(INDEX(係数表!H:H,11) + INDEX(係数表!I:I,11)*LN(INDEX(出力表!C:C,11)+1)))), MAX(0.00000001, (1-(1/(1+EXP(-(INDEX(係数表!G:G,11) + $B505)))))*(EXP(INDEX(係数表!H:H,11) + INDEX(係数表!I:I,11)*LN(INDEX(出力表!C:C,11)+1)))))))</f>
        <v>76.468332266724545</v>
      </c>
      <c r="AF505" t="e">
        <f>MIN(100, MAX(0, (100*(INDEX(出力表!D:D,11))/(EXP(INDEX(係数表!B:B,11) + $C505) + (INDEX(出力表!D:D,11)))) + (乱数表!$W505*(Settings!B12/(((INDEX(出力表!D:D,11))+1)^INDEX(係数表!E:E,11)*INDEX(係数表!F:F,11))))))</f>
        <v>#VALUE!</v>
      </c>
      <c r="AG505" t="e">
        <f>MIN(100, MAX(0, (INDEX(出力表!D:D,11))*AE505/MAX(AF505, Settings!B3)))</f>
        <v>#VALUE!</v>
      </c>
      <c r="AH505">
        <f>MIN(100, MAX(0, 100*BETAINV(乱数表!$L505, MAX(0.00000001, (1/(1+EXP(-(INDEX(係数表!G:G,12) + $B505))))*(EXP(INDEX(係数表!H:H,12) + INDEX(係数表!I:I,12)*LN(INDEX(出力表!C:C,12)+1)))), MAX(0.00000001, (1-(1/(1+EXP(-(INDEX(係数表!G:G,12) + $B505)))))*(EXP(INDEX(係数表!H:H,12) + INDEX(係数表!I:I,12)*LN(INDEX(出力表!C:C,12)+1)))))))</f>
        <v>84.629366694057495</v>
      </c>
      <c r="AI505" t="e">
        <f>MIN(100, MAX(0, (100*(INDEX(出力表!D:D,12))/(EXP(INDEX(係数表!B:B,12) + $C505) + (INDEX(出力表!D:D,12)))) + (乱数表!$X505*(Settings!B12/(((INDEX(出力表!D:D,12))+1)^INDEX(係数表!E:E,12)*INDEX(係数表!F:F,12))))))</f>
        <v>#VALUE!</v>
      </c>
      <c r="AJ505" t="e">
        <f>MIN(100, MAX(0, (INDEX(出力表!D:D,12))*AH505/MAX(AI505, Settings!B3)))</f>
        <v>#VALUE!</v>
      </c>
      <c r="AK505">
        <f>MIN(100, MAX(0, 100*BETAINV(乱数表!$M505, MAX(0.00000001, (1/(1+EXP(-(INDEX(係数表!G:G,13) + $B505))))*(EXP(INDEX(係数表!H:H,13) + INDEX(係数表!I:I,13)*LN(INDEX(出力表!C:C,13)+1)))), MAX(0.00000001, (1-(1/(1+EXP(-(INDEX(係数表!G:G,13) + $B505)))))*(EXP(INDEX(係数表!H:H,13) + INDEX(係数表!I:I,13)*LN(INDEX(出力表!C:C,13)+1)))))))</f>
        <v>91.527135830735091</v>
      </c>
      <c r="AL505" t="e">
        <f>MIN(100, MAX(0, (100*(INDEX(出力表!D:D,13))/(EXP(INDEX(係数表!B:B,13) + $C505) + (INDEX(出力表!D:D,13)))) + (乱数表!$Y505*(Settings!B12/(((INDEX(出力表!D:D,13))+1)^INDEX(係数表!E:E,13)*INDEX(係数表!F:F,13))))))</f>
        <v>#VALUE!</v>
      </c>
      <c r="AM505" t="e">
        <f>MIN(100, MAX(0, (INDEX(出力表!D:D,13))*AK505/MAX(AL505, Settings!B3)))</f>
        <v>#VALUE!</v>
      </c>
      <c r="AN505">
        <f>IF(ISNUMBER(F505), INDEX(出力表!B:B,2)*F505, 0)+IF(ISNUMBER(I505), INDEX(出力表!B:B,3)*I505, 0)+IF(ISNUMBER(L505), INDEX(出力表!B:B,4)*L505, 0)+IF(ISNUMBER(O505), INDEX(出力表!B:B,5)*O505, 0)+IF(ISNUMBER(R505), INDEX(出力表!B:B,6)*R505, 0)+IF(ISNUMBER(U505), INDEX(出力表!B:B,7)*U505, 0)+IF(ISNUMBER(X505), INDEX(出力表!B:B,8)*X505, 0)+IF(ISNUMBER(AA505), INDEX(出力表!B:B,9)*AA505, 0)+IF(ISNUMBER(AD505), INDEX(出力表!B:B,10)*AD505, 0)+IF(ISNUMBER(AG505), INDEX(出力表!B:B,11)*AG505, 0)+IF(ISNUMBER(AJ505), INDEX(出力表!B:B,12)*AJ505, 0)+IF(ISNUMBER(AM505), INDEX(出力表!B:B,13)*AM505, 0)</f>
        <v>0</v>
      </c>
      <c r="AO505">
        <f>IF(ISNUMBER(F505), INDEX(出力表!B:B,2), 0)+IF(ISNUMBER(I505), INDEX(出力表!B:B,3), 0)+IF(ISNUMBER(L505), INDEX(出力表!B:B,4), 0)+IF(ISNUMBER(O505), INDEX(出力表!B:B,5), 0)+IF(ISNUMBER(R505), INDEX(出力表!B:B,6), 0)+IF(ISNUMBER(U505), INDEX(出力表!B:B,7), 0)+IF(ISNUMBER(X505), INDEX(出力表!B:B,8), 0)+IF(ISNUMBER(AA505), INDEX(出力表!B:B,9), 0)+IF(ISNUMBER(AD505), INDEX(出力表!B:B,10), 0)+IF(ISNUMBER(AG505), INDEX(出力表!B:B,11), 0)+IF(ISNUMBER(AJ505), INDEX(出力表!B:B,12), 0)+IF(ISNUMBER(AM505), INDEX(出力表!B:B,13), 0)</f>
        <v>0</v>
      </c>
      <c r="AP505" t="str">
        <f t="shared" si="7"/>
        <v/>
      </c>
    </row>
    <row r="506" spans="1:42" x14ac:dyDescent="0.2">
      <c r="A506">
        <v>505</v>
      </c>
      <c r="B506">
        <f>IF(UPPER(Settings!B4)="TRUE", 乱数表!$Z506*Settings!B10, 0)</f>
        <v>-0.30002998029001526</v>
      </c>
      <c r="C506">
        <f>IF(UPPER(Settings!B4)="TRUE", 乱数表!$AA506*Settings!B11, 0)</f>
        <v>2.1799654212058463E-2</v>
      </c>
      <c r="D506">
        <f>MIN(100, MAX(0, 100*BETAINV(乱数表!$B506, MAX(0.00000001, (1/(1+EXP(-(INDEX(係数表!G:G,2) + $B506))))*(EXP(INDEX(係数表!H:H,2) + INDEX(係数表!I:I,2)*LN(INDEX(出力表!C:C,2)+1)))), MAX(0.00000001, (1-(1/(1+EXP(-(INDEX(係数表!G:G,2) + $B506)))))*(EXP(INDEX(係数表!H:H,2) + INDEX(係数表!I:I,2)*LN(INDEX(出力表!C:C,2)+1)))))))</f>
        <v>87.699782743542926</v>
      </c>
      <c r="E506" t="e">
        <f>MIN(100, MAX(0, (100*(INDEX(出力表!D:D,2))/(EXP(INDEX(係数表!B:B,2) + $C506) + (INDEX(出力表!D:D,2)))) + (乱数表!$N506*(Settings!B12/(((INDEX(出力表!D:D,2))+1)^INDEX(係数表!E:E,2)*INDEX(係数表!F:F,2))))))</f>
        <v>#VALUE!</v>
      </c>
      <c r="F506" t="e">
        <f>MIN(100, MAX(0, (INDEX(出力表!D:D,2))*D506/MAX(E506, Settings!B3)))</f>
        <v>#VALUE!</v>
      </c>
      <c r="G506">
        <f>MIN(100, MAX(0, 100*BETAINV(乱数表!$C506, MAX(0.00000001, (1/(1+EXP(-(INDEX(係数表!G:G,3) + $B506))))*(EXP(INDEX(係数表!H:H,3) + INDEX(係数表!I:I,3)*LN(INDEX(出力表!C:C,3)+1)))), MAX(0.00000001, (1-(1/(1+EXP(-(INDEX(係数表!G:G,3) + $B506)))))*(EXP(INDEX(係数表!H:H,3) + INDEX(係数表!I:I,3)*LN(INDEX(出力表!C:C,3)+1)))))))</f>
        <v>94.053127608954526</v>
      </c>
      <c r="H506" t="e">
        <f>MIN(100, MAX(0, (100*(INDEX(出力表!D:D,3))/(EXP(INDEX(係数表!B:B,3) + $C506) + (INDEX(出力表!D:D,3)))) + (乱数表!$O506*(Settings!B12/(((INDEX(出力表!D:D,3))+1)^INDEX(係数表!E:E,3)*INDEX(係数表!F:F,3))))))</f>
        <v>#VALUE!</v>
      </c>
      <c r="I506" t="e">
        <f>MIN(100, MAX(0, (INDEX(出力表!D:D,3))*G506/MAX(H506, Settings!B3)))</f>
        <v>#VALUE!</v>
      </c>
      <c r="J506">
        <f>MIN(100, MAX(0, 100*BETAINV(乱数表!$D506, MAX(0.00000001, (1/(1+EXP(-(INDEX(係数表!G:G,4) + $B506))))*(EXP(INDEX(係数表!H:H,4) + INDEX(係数表!I:I,4)*LN(INDEX(出力表!C:C,4)+1)))), MAX(0.00000001, (1-(1/(1+EXP(-(INDEX(係数表!G:G,4) + $B506)))))*(EXP(INDEX(係数表!H:H,4) + INDEX(係数表!I:I,4)*LN(INDEX(出力表!C:C,4)+1)))))))</f>
        <v>93.638505040641633</v>
      </c>
      <c r="K506" t="e">
        <f>MIN(100, MAX(0, (100*(INDEX(出力表!D:D,4))/(EXP(INDEX(係数表!B:B,4) + $C506) + (INDEX(出力表!D:D,4)))) + (乱数表!$P506*(Settings!B12/(((INDEX(出力表!D:D,4))+1)^INDEX(係数表!E:E,4)*INDEX(係数表!F:F,4))))))</f>
        <v>#VALUE!</v>
      </c>
      <c r="L506" t="e">
        <f>MIN(100, MAX(0, (INDEX(出力表!D:D,4))*J506/MAX(K506, Settings!B3)))</f>
        <v>#VALUE!</v>
      </c>
      <c r="M506">
        <f>MIN(100, MAX(0, 100*BETAINV(乱数表!$E506, MAX(0.00000001, (1/(1+EXP(-(INDEX(係数表!G:G,5) + $B506))))*(EXP(INDEX(係数表!H:H,5) + INDEX(係数表!I:I,5)*LN(INDEX(出力表!C:C,5)+1)))), MAX(0.00000001, (1-(1/(1+EXP(-(INDEX(係数表!G:G,5) + $B506)))))*(EXP(INDEX(係数表!H:H,5) + INDEX(係数表!I:I,5)*LN(INDEX(出力表!C:C,5)+1)))))))</f>
        <v>86.903888130032854</v>
      </c>
      <c r="N506" t="e">
        <f>MIN(100, MAX(0, (100*(INDEX(出力表!D:D,5))/(EXP(INDEX(係数表!B:B,5) + $C506) + (INDEX(出力表!D:D,5)))) + (乱数表!$Q506*(Settings!B12/(((INDEX(出力表!D:D,5))+1)^INDEX(係数表!E:E,5)*INDEX(係数表!F:F,5))))))</f>
        <v>#VALUE!</v>
      </c>
      <c r="O506" t="e">
        <f>MIN(100, MAX(0, (INDEX(出力表!D:D,5))*M506/MAX(N506, Settings!B3)))</f>
        <v>#VALUE!</v>
      </c>
      <c r="P506">
        <f>MIN(100, MAX(0, 100*BETAINV(乱数表!$F506, MAX(0.00000001, (1/(1+EXP(-(INDEX(係数表!G:G,6) + $B506))))*(EXP(INDEX(係数表!H:H,6) + INDEX(係数表!I:I,6)*LN(INDEX(出力表!C:C,6)+1)))), MAX(0.00000001, (1-(1/(1+EXP(-(INDEX(係数表!G:G,6) + $B506)))))*(EXP(INDEX(係数表!H:H,6) + INDEX(係数表!I:I,6)*LN(INDEX(出力表!C:C,6)+1)))))))</f>
        <v>56.937368399473833</v>
      </c>
      <c r="Q506" t="e">
        <f>MIN(100, MAX(0, (100*(INDEX(出力表!D:D,6))/(EXP(INDEX(係数表!B:B,6) + $C506) + (INDEX(出力表!D:D,6)))) + (乱数表!$R506*(Settings!B12/(((INDEX(出力表!D:D,6))+1)^INDEX(係数表!E:E,6)*INDEX(係数表!F:F,6))))))</f>
        <v>#VALUE!</v>
      </c>
      <c r="R506" t="e">
        <f>MIN(100, MAX(0, (INDEX(出力表!D:D,6))*P506/MAX(Q506, Settings!B3)))</f>
        <v>#VALUE!</v>
      </c>
      <c r="S506">
        <f>MIN(100, MAX(0, 100*BETAINV(乱数表!$G506, MAX(0.00000001, (1/(1+EXP(-(INDEX(係数表!G:G,7) + $B506))))*(EXP(INDEX(係数表!H:H,7) + INDEX(係数表!I:I,7)*LN(INDEX(出力表!C:C,7)+1)))), MAX(0.00000001, (1-(1/(1+EXP(-(INDEX(係数表!G:G,7) + $B506)))))*(EXP(INDEX(係数表!H:H,7) + INDEX(係数表!I:I,7)*LN(INDEX(出力表!C:C,7)+1)))))))</f>
        <v>97.570564223371591</v>
      </c>
      <c r="T506" t="e">
        <f>MIN(100, MAX(0, (100*(INDEX(出力表!D:D,7))/(EXP(INDEX(係数表!B:B,7) + $C506) + (INDEX(出力表!D:D,7)))) + (乱数表!$S506*(Settings!B12/(((INDEX(出力表!D:D,7))+1)^INDEX(係数表!E:E,7)*INDEX(係数表!F:F,7))))))</f>
        <v>#VALUE!</v>
      </c>
      <c r="U506" t="e">
        <f>MIN(100, MAX(0, (INDEX(出力表!D:D,7))*S506/MAX(T506, Settings!B3)))</f>
        <v>#VALUE!</v>
      </c>
      <c r="V506">
        <f>MIN(100, MAX(0, 100*BETAINV(乱数表!$H506, MAX(0.00000001, (1/(1+EXP(-(INDEX(係数表!G:G,8) + $B506))))*(EXP(INDEX(係数表!H:H,8) + INDEX(係数表!I:I,8)*LN(INDEX(出力表!C:C,8)+1)))), MAX(0.00000001, (1-(1/(1+EXP(-(INDEX(係数表!G:G,8) + $B506)))))*(EXP(INDEX(係数表!H:H,8) + INDEX(係数表!I:I,8)*LN(INDEX(出力表!C:C,8)+1)))))))</f>
        <v>96.909901395344036</v>
      </c>
      <c r="W506" t="e">
        <f>MIN(100, MAX(0, (100*(INDEX(出力表!D:D,8))/(EXP(INDEX(係数表!B:B,8) + $C506) + (INDEX(出力表!D:D,8)))) + (乱数表!$T506*(Settings!B12/(((INDEX(出力表!D:D,8))+1)^INDEX(係数表!E:E,8)*INDEX(係数表!F:F,8))))))</f>
        <v>#VALUE!</v>
      </c>
      <c r="X506" t="e">
        <f>MIN(100, MAX(0, (INDEX(出力表!D:D,8))*V506/MAX(W506, Settings!B3)))</f>
        <v>#VALUE!</v>
      </c>
      <c r="Y506">
        <f>MIN(100, MAX(0, 100*BETAINV(乱数表!$I506, MAX(0.00000001, (1/(1+EXP(-(INDEX(係数表!G:G,9) + $B506))))*(EXP(INDEX(係数表!H:H,9) + INDEX(係数表!I:I,9)*LN(INDEX(出力表!C:C,9)+1)))), MAX(0.00000001, (1-(1/(1+EXP(-(INDEX(係数表!G:G,9) + $B506)))))*(EXP(INDEX(係数表!H:H,9) + INDEX(係数表!I:I,9)*LN(INDEX(出力表!C:C,9)+1)))))))</f>
        <v>94.418873399741912</v>
      </c>
      <c r="Z506" t="e">
        <f>MIN(100, MAX(0, (100*(INDEX(出力表!D:D,9))/(EXP(INDEX(係数表!B:B,9) + $C506) + (INDEX(出力表!D:D,9)))) + (乱数表!$U506*(Settings!B12/(((INDEX(出力表!D:D,9))+1)^INDEX(係数表!E:E,9)*INDEX(係数表!F:F,9))))))</f>
        <v>#VALUE!</v>
      </c>
      <c r="AA506" t="e">
        <f>MIN(100, MAX(0, (INDEX(出力表!D:D,9))*Y506/MAX(Z506, Settings!B3)))</f>
        <v>#VALUE!</v>
      </c>
      <c r="AB506">
        <f>MIN(100, MAX(0, 100*BETAINV(乱数表!$J506, MAX(0.00000001, (1/(1+EXP(-(INDEX(係数表!G:G,10) + $B506))))*(EXP(INDEX(係数表!H:H,10) + INDEX(係数表!I:I,10)*LN(INDEX(出力表!C:C,10)+1)))), MAX(0.00000001, (1-(1/(1+EXP(-(INDEX(係数表!G:G,10) + $B506)))))*(EXP(INDEX(係数表!H:H,10) + INDEX(係数表!I:I,10)*LN(INDEX(出力表!C:C,10)+1)))))))</f>
        <v>96.390117289809695</v>
      </c>
      <c r="AC506" t="e">
        <f>MIN(100, MAX(0, (100*(INDEX(出力表!D:D,10))/(EXP(INDEX(係数表!B:B,10) + $C506) + (INDEX(出力表!D:D,10)))) + (乱数表!$V506*(Settings!B12/(((INDEX(出力表!D:D,10))+1)^INDEX(係数表!E:E,10)*INDEX(係数表!F:F,10))))))</f>
        <v>#VALUE!</v>
      </c>
      <c r="AD506" t="e">
        <f>MIN(100, MAX(0, (INDEX(出力表!D:D,10))*AB506/MAX(AC506, Settings!B3)))</f>
        <v>#VALUE!</v>
      </c>
      <c r="AE506">
        <f>MIN(100, MAX(0, 100*BETAINV(乱数表!$K506, MAX(0.00000001, (1/(1+EXP(-(INDEX(係数表!G:G,11) + $B506))))*(EXP(INDEX(係数表!H:H,11) + INDEX(係数表!I:I,11)*LN(INDEX(出力表!C:C,11)+1)))), MAX(0.00000001, (1-(1/(1+EXP(-(INDEX(係数表!G:G,11) + $B506)))))*(EXP(INDEX(係数表!H:H,11) + INDEX(係数表!I:I,11)*LN(INDEX(出力表!C:C,11)+1)))))))</f>
        <v>87.2167344406854</v>
      </c>
      <c r="AF506" t="e">
        <f>MIN(100, MAX(0, (100*(INDEX(出力表!D:D,11))/(EXP(INDEX(係数表!B:B,11) + $C506) + (INDEX(出力表!D:D,11)))) + (乱数表!$W506*(Settings!B12/(((INDEX(出力表!D:D,11))+1)^INDEX(係数表!E:E,11)*INDEX(係数表!F:F,11))))))</f>
        <v>#VALUE!</v>
      </c>
      <c r="AG506" t="e">
        <f>MIN(100, MAX(0, (INDEX(出力表!D:D,11))*AE506/MAX(AF506, Settings!B3)))</f>
        <v>#VALUE!</v>
      </c>
      <c r="AH506">
        <f>MIN(100, MAX(0, 100*BETAINV(乱数表!$L506, MAX(0.00000001, (1/(1+EXP(-(INDEX(係数表!G:G,12) + $B506))))*(EXP(INDEX(係数表!H:H,12) + INDEX(係数表!I:I,12)*LN(INDEX(出力表!C:C,12)+1)))), MAX(0.00000001, (1-(1/(1+EXP(-(INDEX(係数表!G:G,12) + $B506)))))*(EXP(INDEX(係数表!H:H,12) + INDEX(係数表!I:I,12)*LN(INDEX(出力表!C:C,12)+1)))))))</f>
        <v>62.286581486451432</v>
      </c>
      <c r="AI506" t="e">
        <f>MIN(100, MAX(0, (100*(INDEX(出力表!D:D,12))/(EXP(INDEX(係数表!B:B,12) + $C506) + (INDEX(出力表!D:D,12)))) + (乱数表!$X506*(Settings!B12/(((INDEX(出力表!D:D,12))+1)^INDEX(係数表!E:E,12)*INDEX(係数表!F:F,12))))))</f>
        <v>#VALUE!</v>
      </c>
      <c r="AJ506" t="e">
        <f>MIN(100, MAX(0, (INDEX(出力表!D:D,12))*AH506/MAX(AI506, Settings!B3)))</f>
        <v>#VALUE!</v>
      </c>
      <c r="AK506">
        <f>MIN(100, MAX(0, 100*BETAINV(乱数表!$M506, MAX(0.00000001, (1/(1+EXP(-(INDEX(係数表!G:G,13) + $B506))))*(EXP(INDEX(係数表!H:H,13) + INDEX(係数表!I:I,13)*LN(INDEX(出力表!C:C,13)+1)))), MAX(0.00000001, (1-(1/(1+EXP(-(INDEX(係数表!G:G,13) + $B506)))))*(EXP(INDEX(係数表!H:H,13) + INDEX(係数表!I:I,13)*LN(INDEX(出力表!C:C,13)+1)))))))</f>
        <v>99.598817597417025</v>
      </c>
      <c r="AL506" t="e">
        <f>MIN(100, MAX(0, (100*(INDEX(出力表!D:D,13))/(EXP(INDEX(係数表!B:B,13) + $C506) + (INDEX(出力表!D:D,13)))) + (乱数表!$Y506*(Settings!B12/(((INDEX(出力表!D:D,13))+1)^INDEX(係数表!E:E,13)*INDEX(係数表!F:F,13))))))</f>
        <v>#VALUE!</v>
      </c>
      <c r="AM506" t="e">
        <f>MIN(100, MAX(0, (INDEX(出力表!D:D,13))*AK506/MAX(AL506, Settings!B3)))</f>
        <v>#VALUE!</v>
      </c>
      <c r="AN506">
        <f>IF(ISNUMBER(F506), INDEX(出力表!B:B,2)*F506, 0)+IF(ISNUMBER(I506), INDEX(出力表!B:B,3)*I506, 0)+IF(ISNUMBER(L506), INDEX(出力表!B:B,4)*L506, 0)+IF(ISNUMBER(O506), INDEX(出力表!B:B,5)*O506, 0)+IF(ISNUMBER(R506), INDEX(出力表!B:B,6)*R506, 0)+IF(ISNUMBER(U506), INDEX(出力表!B:B,7)*U506, 0)+IF(ISNUMBER(X506), INDEX(出力表!B:B,8)*X506, 0)+IF(ISNUMBER(AA506), INDEX(出力表!B:B,9)*AA506, 0)+IF(ISNUMBER(AD506), INDEX(出力表!B:B,10)*AD506, 0)+IF(ISNUMBER(AG506), INDEX(出力表!B:B,11)*AG506, 0)+IF(ISNUMBER(AJ506), INDEX(出力表!B:B,12)*AJ506, 0)+IF(ISNUMBER(AM506), INDEX(出力表!B:B,13)*AM506, 0)</f>
        <v>0</v>
      </c>
      <c r="AO506">
        <f>IF(ISNUMBER(F506), INDEX(出力表!B:B,2), 0)+IF(ISNUMBER(I506), INDEX(出力表!B:B,3), 0)+IF(ISNUMBER(L506), INDEX(出力表!B:B,4), 0)+IF(ISNUMBER(O506), INDEX(出力表!B:B,5), 0)+IF(ISNUMBER(R506), INDEX(出力表!B:B,6), 0)+IF(ISNUMBER(U506), INDEX(出力表!B:B,7), 0)+IF(ISNUMBER(X506), INDEX(出力表!B:B,8), 0)+IF(ISNUMBER(AA506), INDEX(出力表!B:B,9), 0)+IF(ISNUMBER(AD506), INDEX(出力表!B:B,10), 0)+IF(ISNUMBER(AG506), INDEX(出力表!B:B,11), 0)+IF(ISNUMBER(AJ506), INDEX(出力表!B:B,12), 0)+IF(ISNUMBER(AM506), INDEX(出力表!B:B,13), 0)</f>
        <v>0</v>
      </c>
      <c r="AP506" t="str">
        <f t="shared" si="7"/>
        <v/>
      </c>
    </row>
    <row r="507" spans="1:42" x14ac:dyDescent="0.2">
      <c r="A507">
        <v>506</v>
      </c>
      <c r="B507">
        <f>IF(UPPER(Settings!B4)="TRUE", 乱数表!$Z507*Settings!B10, 0)</f>
        <v>-0.31968493234163931</v>
      </c>
      <c r="C507">
        <f>IF(UPPER(Settings!B4)="TRUE", 乱数表!$AA507*Settings!B11, 0)</f>
        <v>-6.9758195113581445E-2</v>
      </c>
      <c r="D507">
        <f>MIN(100, MAX(0, 100*BETAINV(乱数表!$B507, MAX(0.00000001, (1/(1+EXP(-(INDEX(係数表!G:G,2) + $B507))))*(EXP(INDEX(係数表!H:H,2) + INDEX(係数表!I:I,2)*LN(INDEX(出力表!C:C,2)+1)))), MAX(0.00000001, (1-(1/(1+EXP(-(INDEX(係数表!G:G,2) + $B507)))))*(EXP(INDEX(係数表!H:H,2) + INDEX(係数表!I:I,2)*LN(INDEX(出力表!C:C,2)+1)))))))</f>
        <v>75.706791841783811</v>
      </c>
      <c r="E507" t="e">
        <f>MIN(100, MAX(0, (100*(INDEX(出力表!D:D,2))/(EXP(INDEX(係数表!B:B,2) + $C507) + (INDEX(出力表!D:D,2)))) + (乱数表!$N507*(Settings!B12/(((INDEX(出力表!D:D,2))+1)^INDEX(係数表!E:E,2)*INDEX(係数表!F:F,2))))))</f>
        <v>#VALUE!</v>
      </c>
      <c r="F507" t="e">
        <f>MIN(100, MAX(0, (INDEX(出力表!D:D,2))*D507/MAX(E507, Settings!B3)))</f>
        <v>#VALUE!</v>
      </c>
      <c r="G507">
        <f>MIN(100, MAX(0, 100*BETAINV(乱数表!$C507, MAX(0.00000001, (1/(1+EXP(-(INDEX(係数表!G:G,3) + $B507))))*(EXP(INDEX(係数表!H:H,3) + INDEX(係数表!I:I,3)*LN(INDEX(出力表!C:C,3)+1)))), MAX(0.00000001, (1-(1/(1+EXP(-(INDEX(係数表!G:G,3) + $B507)))))*(EXP(INDEX(係数表!H:H,3) + INDEX(係数表!I:I,3)*LN(INDEX(出力表!C:C,3)+1)))))))</f>
        <v>89.435474468492444</v>
      </c>
      <c r="H507" t="e">
        <f>MIN(100, MAX(0, (100*(INDEX(出力表!D:D,3))/(EXP(INDEX(係数表!B:B,3) + $C507) + (INDEX(出力表!D:D,3)))) + (乱数表!$O507*(Settings!B12/(((INDEX(出力表!D:D,3))+1)^INDEX(係数表!E:E,3)*INDEX(係数表!F:F,3))))))</f>
        <v>#VALUE!</v>
      </c>
      <c r="I507" t="e">
        <f>MIN(100, MAX(0, (INDEX(出力表!D:D,3))*G507/MAX(H507, Settings!B3)))</f>
        <v>#VALUE!</v>
      </c>
      <c r="J507">
        <f>MIN(100, MAX(0, 100*BETAINV(乱数表!$D507, MAX(0.00000001, (1/(1+EXP(-(INDEX(係数表!G:G,4) + $B507))))*(EXP(INDEX(係数表!H:H,4) + INDEX(係数表!I:I,4)*LN(INDEX(出力表!C:C,4)+1)))), MAX(0.00000001, (1-(1/(1+EXP(-(INDEX(係数表!G:G,4) + $B507)))))*(EXP(INDEX(係数表!H:H,4) + INDEX(係数表!I:I,4)*LN(INDEX(出力表!C:C,4)+1)))))))</f>
        <v>86.366149586413499</v>
      </c>
      <c r="K507" t="e">
        <f>MIN(100, MAX(0, (100*(INDEX(出力表!D:D,4))/(EXP(INDEX(係数表!B:B,4) + $C507) + (INDEX(出力表!D:D,4)))) + (乱数表!$P507*(Settings!B12/(((INDEX(出力表!D:D,4))+1)^INDEX(係数表!E:E,4)*INDEX(係数表!F:F,4))))))</f>
        <v>#VALUE!</v>
      </c>
      <c r="L507" t="e">
        <f>MIN(100, MAX(0, (INDEX(出力表!D:D,4))*J507/MAX(K507, Settings!B3)))</f>
        <v>#VALUE!</v>
      </c>
      <c r="M507">
        <f>MIN(100, MAX(0, 100*BETAINV(乱数表!$E507, MAX(0.00000001, (1/(1+EXP(-(INDEX(係数表!G:G,5) + $B507))))*(EXP(INDEX(係数表!H:H,5) + INDEX(係数表!I:I,5)*LN(INDEX(出力表!C:C,5)+1)))), MAX(0.00000001, (1-(1/(1+EXP(-(INDEX(係数表!G:G,5) + $B507)))))*(EXP(INDEX(係数表!H:H,5) + INDEX(係数表!I:I,5)*LN(INDEX(出力表!C:C,5)+1)))))))</f>
        <v>91.158940010093644</v>
      </c>
      <c r="N507" t="e">
        <f>MIN(100, MAX(0, (100*(INDEX(出力表!D:D,5))/(EXP(INDEX(係数表!B:B,5) + $C507) + (INDEX(出力表!D:D,5)))) + (乱数表!$Q507*(Settings!B12/(((INDEX(出力表!D:D,5))+1)^INDEX(係数表!E:E,5)*INDEX(係数表!F:F,5))))))</f>
        <v>#VALUE!</v>
      </c>
      <c r="O507" t="e">
        <f>MIN(100, MAX(0, (INDEX(出力表!D:D,5))*M507/MAX(N507, Settings!B3)))</f>
        <v>#VALUE!</v>
      </c>
      <c r="P507">
        <f>MIN(100, MAX(0, 100*BETAINV(乱数表!$F507, MAX(0.00000001, (1/(1+EXP(-(INDEX(係数表!G:G,6) + $B507))))*(EXP(INDEX(係数表!H:H,6) + INDEX(係数表!I:I,6)*LN(INDEX(出力表!C:C,6)+1)))), MAX(0.00000001, (1-(1/(1+EXP(-(INDEX(係数表!G:G,6) + $B507)))))*(EXP(INDEX(係数表!H:H,6) + INDEX(係数表!I:I,6)*LN(INDEX(出力表!C:C,6)+1)))))))</f>
        <v>80.754430258524579</v>
      </c>
      <c r="Q507" t="e">
        <f>MIN(100, MAX(0, (100*(INDEX(出力表!D:D,6))/(EXP(INDEX(係数表!B:B,6) + $C507) + (INDEX(出力表!D:D,6)))) + (乱数表!$R507*(Settings!B12/(((INDEX(出力表!D:D,6))+1)^INDEX(係数表!E:E,6)*INDEX(係数表!F:F,6))))))</f>
        <v>#VALUE!</v>
      </c>
      <c r="R507" t="e">
        <f>MIN(100, MAX(0, (INDEX(出力表!D:D,6))*P507/MAX(Q507, Settings!B3)))</f>
        <v>#VALUE!</v>
      </c>
      <c r="S507">
        <f>MIN(100, MAX(0, 100*BETAINV(乱数表!$G507, MAX(0.00000001, (1/(1+EXP(-(INDEX(係数表!G:G,7) + $B507))))*(EXP(INDEX(係数表!H:H,7) + INDEX(係数表!I:I,7)*LN(INDEX(出力表!C:C,7)+1)))), MAX(0.00000001, (1-(1/(1+EXP(-(INDEX(係数表!G:G,7) + $B507)))))*(EXP(INDEX(係数表!H:H,7) + INDEX(係数表!I:I,7)*LN(INDEX(出力表!C:C,7)+1)))))))</f>
        <v>94.54327178058044</v>
      </c>
      <c r="T507" t="e">
        <f>MIN(100, MAX(0, (100*(INDEX(出力表!D:D,7))/(EXP(INDEX(係数表!B:B,7) + $C507) + (INDEX(出力表!D:D,7)))) + (乱数表!$S507*(Settings!B12/(((INDEX(出力表!D:D,7))+1)^INDEX(係数表!E:E,7)*INDEX(係数表!F:F,7))))))</f>
        <v>#VALUE!</v>
      </c>
      <c r="U507" t="e">
        <f>MIN(100, MAX(0, (INDEX(出力表!D:D,7))*S507/MAX(T507, Settings!B3)))</f>
        <v>#VALUE!</v>
      </c>
      <c r="V507">
        <f>MIN(100, MAX(0, 100*BETAINV(乱数表!$H507, MAX(0.00000001, (1/(1+EXP(-(INDEX(係数表!G:G,8) + $B507))))*(EXP(INDEX(係数表!H:H,8) + INDEX(係数表!I:I,8)*LN(INDEX(出力表!C:C,8)+1)))), MAX(0.00000001, (1-(1/(1+EXP(-(INDEX(係数表!G:G,8) + $B507)))))*(EXP(INDEX(係数表!H:H,8) + INDEX(係数表!I:I,8)*LN(INDEX(出力表!C:C,8)+1)))))))</f>
        <v>84.956685886128895</v>
      </c>
      <c r="W507" t="e">
        <f>MIN(100, MAX(0, (100*(INDEX(出力表!D:D,8))/(EXP(INDEX(係数表!B:B,8) + $C507) + (INDEX(出力表!D:D,8)))) + (乱数表!$T507*(Settings!B12/(((INDEX(出力表!D:D,8))+1)^INDEX(係数表!E:E,8)*INDEX(係数表!F:F,8))))))</f>
        <v>#VALUE!</v>
      </c>
      <c r="X507" t="e">
        <f>MIN(100, MAX(0, (INDEX(出力表!D:D,8))*V507/MAX(W507, Settings!B3)))</f>
        <v>#VALUE!</v>
      </c>
      <c r="Y507">
        <f>MIN(100, MAX(0, 100*BETAINV(乱数表!$I507, MAX(0.00000001, (1/(1+EXP(-(INDEX(係数表!G:G,9) + $B507))))*(EXP(INDEX(係数表!H:H,9) + INDEX(係数表!I:I,9)*LN(INDEX(出力表!C:C,9)+1)))), MAX(0.00000001, (1-(1/(1+EXP(-(INDEX(係数表!G:G,9) + $B507)))))*(EXP(INDEX(係数表!H:H,9) + INDEX(係数表!I:I,9)*LN(INDEX(出力表!C:C,9)+1)))))))</f>
        <v>94.921819129957385</v>
      </c>
      <c r="Z507" t="e">
        <f>MIN(100, MAX(0, (100*(INDEX(出力表!D:D,9))/(EXP(INDEX(係数表!B:B,9) + $C507) + (INDEX(出力表!D:D,9)))) + (乱数表!$U507*(Settings!B12/(((INDEX(出力表!D:D,9))+1)^INDEX(係数表!E:E,9)*INDEX(係数表!F:F,9))))))</f>
        <v>#VALUE!</v>
      </c>
      <c r="AA507" t="e">
        <f>MIN(100, MAX(0, (INDEX(出力表!D:D,9))*Y507/MAX(Z507, Settings!B3)))</f>
        <v>#VALUE!</v>
      </c>
      <c r="AB507">
        <f>MIN(100, MAX(0, 100*BETAINV(乱数表!$J507, MAX(0.00000001, (1/(1+EXP(-(INDEX(係数表!G:G,10) + $B507))))*(EXP(INDEX(係数表!H:H,10) + INDEX(係数表!I:I,10)*LN(INDEX(出力表!C:C,10)+1)))), MAX(0.00000001, (1-(1/(1+EXP(-(INDEX(係数表!G:G,10) + $B507)))))*(EXP(INDEX(係数表!H:H,10) + INDEX(係数表!I:I,10)*LN(INDEX(出力表!C:C,10)+1)))))))</f>
        <v>72.096243357033231</v>
      </c>
      <c r="AC507" t="e">
        <f>MIN(100, MAX(0, (100*(INDEX(出力表!D:D,10))/(EXP(INDEX(係数表!B:B,10) + $C507) + (INDEX(出力表!D:D,10)))) + (乱数表!$V507*(Settings!B12/(((INDEX(出力表!D:D,10))+1)^INDEX(係数表!E:E,10)*INDEX(係数表!F:F,10))))))</f>
        <v>#VALUE!</v>
      </c>
      <c r="AD507" t="e">
        <f>MIN(100, MAX(0, (INDEX(出力表!D:D,10))*AB507/MAX(AC507, Settings!B3)))</f>
        <v>#VALUE!</v>
      </c>
      <c r="AE507">
        <f>MIN(100, MAX(0, 100*BETAINV(乱数表!$K507, MAX(0.00000001, (1/(1+EXP(-(INDEX(係数表!G:G,11) + $B507))))*(EXP(INDEX(係数表!H:H,11) + INDEX(係数表!I:I,11)*LN(INDEX(出力表!C:C,11)+1)))), MAX(0.00000001, (1-(1/(1+EXP(-(INDEX(係数表!G:G,11) + $B507)))))*(EXP(INDEX(係数表!H:H,11) + INDEX(係数表!I:I,11)*LN(INDEX(出力表!C:C,11)+1)))))))</f>
        <v>80.264012693462973</v>
      </c>
      <c r="AF507" t="e">
        <f>MIN(100, MAX(0, (100*(INDEX(出力表!D:D,11))/(EXP(INDEX(係数表!B:B,11) + $C507) + (INDEX(出力表!D:D,11)))) + (乱数表!$W507*(Settings!B12/(((INDEX(出力表!D:D,11))+1)^INDEX(係数表!E:E,11)*INDEX(係数表!F:F,11))))))</f>
        <v>#VALUE!</v>
      </c>
      <c r="AG507" t="e">
        <f>MIN(100, MAX(0, (INDEX(出力表!D:D,11))*AE507/MAX(AF507, Settings!B3)))</f>
        <v>#VALUE!</v>
      </c>
      <c r="AH507">
        <f>MIN(100, MAX(0, 100*BETAINV(乱数表!$L507, MAX(0.00000001, (1/(1+EXP(-(INDEX(係数表!G:G,12) + $B507))))*(EXP(INDEX(係数表!H:H,12) + INDEX(係数表!I:I,12)*LN(INDEX(出力表!C:C,12)+1)))), MAX(0.00000001, (1-(1/(1+EXP(-(INDEX(係数表!G:G,12) + $B507)))))*(EXP(INDEX(係数表!H:H,12) + INDEX(係数表!I:I,12)*LN(INDEX(出力表!C:C,12)+1)))))))</f>
        <v>98.94490884715249</v>
      </c>
      <c r="AI507" t="e">
        <f>MIN(100, MAX(0, (100*(INDEX(出力表!D:D,12))/(EXP(INDEX(係数表!B:B,12) + $C507) + (INDEX(出力表!D:D,12)))) + (乱数表!$X507*(Settings!B12/(((INDEX(出力表!D:D,12))+1)^INDEX(係数表!E:E,12)*INDEX(係数表!F:F,12))))))</f>
        <v>#VALUE!</v>
      </c>
      <c r="AJ507" t="e">
        <f>MIN(100, MAX(0, (INDEX(出力表!D:D,12))*AH507/MAX(AI507, Settings!B3)))</f>
        <v>#VALUE!</v>
      </c>
      <c r="AK507">
        <f>MIN(100, MAX(0, 100*BETAINV(乱数表!$M507, MAX(0.00000001, (1/(1+EXP(-(INDEX(係数表!G:G,13) + $B507))))*(EXP(INDEX(係数表!H:H,13) + INDEX(係数表!I:I,13)*LN(INDEX(出力表!C:C,13)+1)))), MAX(0.00000001, (1-(1/(1+EXP(-(INDEX(係数表!G:G,13) + $B507)))))*(EXP(INDEX(係数表!H:H,13) + INDEX(係数表!I:I,13)*LN(INDEX(出力表!C:C,13)+1)))))))</f>
        <v>99.987059666815384</v>
      </c>
      <c r="AL507" t="e">
        <f>MIN(100, MAX(0, (100*(INDEX(出力表!D:D,13))/(EXP(INDEX(係数表!B:B,13) + $C507) + (INDEX(出力表!D:D,13)))) + (乱数表!$Y507*(Settings!B12/(((INDEX(出力表!D:D,13))+1)^INDEX(係数表!E:E,13)*INDEX(係数表!F:F,13))))))</f>
        <v>#VALUE!</v>
      </c>
      <c r="AM507" t="e">
        <f>MIN(100, MAX(0, (INDEX(出力表!D:D,13))*AK507/MAX(AL507, Settings!B3)))</f>
        <v>#VALUE!</v>
      </c>
      <c r="AN507">
        <f>IF(ISNUMBER(F507), INDEX(出力表!B:B,2)*F507, 0)+IF(ISNUMBER(I507), INDEX(出力表!B:B,3)*I507, 0)+IF(ISNUMBER(L507), INDEX(出力表!B:B,4)*L507, 0)+IF(ISNUMBER(O507), INDEX(出力表!B:B,5)*O507, 0)+IF(ISNUMBER(R507), INDEX(出力表!B:B,6)*R507, 0)+IF(ISNUMBER(U507), INDEX(出力表!B:B,7)*U507, 0)+IF(ISNUMBER(X507), INDEX(出力表!B:B,8)*X507, 0)+IF(ISNUMBER(AA507), INDEX(出力表!B:B,9)*AA507, 0)+IF(ISNUMBER(AD507), INDEX(出力表!B:B,10)*AD507, 0)+IF(ISNUMBER(AG507), INDEX(出力表!B:B,11)*AG507, 0)+IF(ISNUMBER(AJ507), INDEX(出力表!B:B,12)*AJ507, 0)+IF(ISNUMBER(AM507), INDEX(出力表!B:B,13)*AM507, 0)</f>
        <v>0</v>
      </c>
      <c r="AO507">
        <f>IF(ISNUMBER(F507), INDEX(出力表!B:B,2), 0)+IF(ISNUMBER(I507), INDEX(出力表!B:B,3), 0)+IF(ISNUMBER(L507), INDEX(出力表!B:B,4), 0)+IF(ISNUMBER(O507), INDEX(出力表!B:B,5), 0)+IF(ISNUMBER(R507), INDEX(出力表!B:B,6), 0)+IF(ISNUMBER(U507), INDEX(出力表!B:B,7), 0)+IF(ISNUMBER(X507), INDEX(出力表!B:B,8), 0)+IF(ISNUMBER(AA507), INDEX(出力表!B:B,9), 0)+IF(ISNUMBER(AD507), INDEX(出力表!B:B,10), 0)+IF(ISNUMBER(AG507), INDEX(出力表!B:B,11), 0)+IF(ISNUMBER(AJ507), INDEX(出力表!B:B,12), 0)+IF(ISNUMBER(AM507), INDEX(出力表!B:B,13), 0)</f>
        <v>0</v>
      </c>
      <c r="AP507" t="str">
        <f t="shared" si="7"/>
        <v/>
      </c>
    </row>
    <row r="508" spans="1:42" x14ac:dyDescent="0.2">
      <c r="A508">
        <v>507</v>
      </c>
      <c r="B508">
        <f>IF(UPPER(Settings!B4)="TRUE", 乱数表!$Z508*Settings!B10, 0)</f>
        <v>-0.41032395674965089</v>
      </c>
      <c r="C508">
        <f>IF(UPPER(Settings!B4)="TRUE", 乱数表!$AA508*Settings!B11, 0)</f>
        <v>-0.12297477019558437</v>
      </c>
      <c r="D508">
        <f>MIN(100, MAX(0, 100*BETAINV(乱数表!$B508, MAX(0.00000001, (1/(1+EXP(-(INDEX(係数表!G:G,2) + $B508))))*(EXP(INDEX(係数表!H:H,2) + INDEX(係数表!I:I,2)*LN(INDEX(出力表!C:C,2)+1)))), MAX(0.00000001, (1-(1/(1+EXP(-(INDEX(係数表!G:G,2) + $B508)))))*(EXP(INDEX(係数表!H:H,2) + INDEX(係数表!I:I,2)*LN(INDEX(出力表!C:C,2)+1)))))))</f>
        <v>92.406388295677459</v>
      </c>
      <c r="E508" t="e">
        <f>MIN(100, MAX(0, (100*(INDEX(出力表!D:D,2))/(EXP(INDEX(係数表!B:B,2) + $C508) + (INDEX(出力表!D:D,2)))) + (乱数表!$N508*(Settings!B12/(((INDEX(出力表!D:D,2))+1)^INDEX(係数表!E:E,2)*INDEX(係数表!F:F,2))))))</f>
        <v>#VALUE!</v>
      </c>
      <c r="F508" t="e">
        <f>MIN(100, MAX(0, (INDEX(出力表!D:D,2))*D508/MAX(E508, Settings!B3)))</f>
        <v>#VALUE!</v>
      </c>
      <c r="G508">
        <f>MIN(100, MAX(0, 100*BETAINV(乱数表!$C508, MAX(0.00000001, (1/(1+EXP(-(INDEX(係数表!G:G,3) + $B508))))*(EXP(INDEX(係数表!H:H,3) + INDEX(係数表!I:I,3)*LN(INDEX(出力表!C:C,3)+1)))), MAX(0.00000001, (1-(1/(1+EXP(-(INDEX(係数表!G:G,3) + $B508)))))*(EXP(INDEX(係数表!H:H,3) + INDEX(係数表!I:I,3)*LN(INDEX(出力表!C:C,3)+1)))))))</f>
        <v>89.11378583272473</v>
      </c>
      <c r="H508" t="e">
        <f>MIN(100, MAX(0, (100*(INDEX(出力表!D:D,3))/(EXP(INDEX(係数表!B:B,3) + $C508) + (INDEX(出力表!D:D,3)))) + (乱数表!$O508*(Settings!B12/(((INDEX(出力表!D:D,3))+1)^INDEX(係数表!E:E,3)*INDEX(係数表!F:F,3))))))</f>
        <v>#VALUE!</v>
      </c>
      <c r="I508" t="e">
        <f>MIN(100, MAX(0, (INDEX(出力表!D:D,3))*G508/MAX(H508, Settings!B3)))</f>
        <v>#VALUE!</v>
      </c>
      <c r="J508">
        <f>MIN(100, MAX(0, 100*BETAINV(乱数表!$D508, MAX(0.00000001, (1/(1+EXP(-(INDEX(係数表!G:G,4) + $B508))))*(EXP(INDEX(係数表!H:H,4) + INDEX(係数表!I:I,4)*LN(INDEX(出力表!C:C,4)+1)))), MAX(0.00000001, (1-(1/(1+EXP(-(INDEX(係数表!G:G,4) + $B508)))))*(EXP(INDEX(係数表!H:H,4) + INDEX(係数表!I:I,4)*LN(INDEX(出力表!C:C,4)+1)))))))</f>
        <v>91.813483523900757</v>
      </c>
      <c r="K508" t="e">
        <f>MIN(100, MAX(0, (100*(INDEX(出力表!D:D,4))/(EXP(INDEX(係数表!B:B,4) + $C508) + (INDEX(出力表!D:D,4)))) + (乱数表!$P508*(Settings!B12/(((INDEX(出力表!D:D,4))+1)^INDEX(係数表!E:E,4)*INDEX(係数表!F:F,4))))))</f>
        <v>#VALUE!</v>
      </c>
      <c r="L508" t="e">
        <f>MIN(100, MAX(0, (INDEX(出力表!D:D,4))*J508/MAX(K508, Settings!B3)))</f>
        <v>#VALUE!</v>
      </c>
      <c r="M508">
        <f>MIN(100, MAX(0, 100*BETAINV(乱数表!$E508, MAX(0.00000001, (1/(1+EXP(-(INDEX(係数表!G:G,5) + $B508))))*(EXP(INDEX(係数表!H:H,5) + INDEX(係数表!I:I,5)*LN(INDEX(出力表!C:C,5)+1)))), MAX(0.00000001, (1-(1/(1+EXP(-(INDEX(係数表!G:G,5) + $B508)))))*(EXP(INDEX(係数表!H:H,5) + INDEX(係数表!I:I,5)*LN(INDEX(出力表!C:C,5)+1)))))))</f>
        <v>63.123831177105835</v>
      </c>
      <c r="N508" t="e">
        <f>MIN(100, MAX(0, (100*(INDEX(出力表!D:D,5))/(EXP(INDEX(係数表!B:B,5) + $C508) + (INDEX(出力表!D:D,5)))) + (乱数表!$Q508*(Settings!B12/(((INDEX(出力表!D:D,5))+1)^INDEX(係数表!E:E,5)*INDEX(係数表!F:F,5))))))</f>
        <v>#VALUE!</v>
      </c>
      <c r="O508" t="e">
        <f>MIN(100, MAX(0, (INDEX(出力表!D:D,5))*M508/MAX(N508, Settings!B3)))</f>
        <v>#VALUE!</v>
      </c>
      <c r="P508">
        <f>MIN(100, MAX(0, 100*BETAINV(乱数表!$F508, MAX(0.00000001, (1/(1+EXP(-(INDEX(係数表!G:G,6) + $B508))))*(EXP(INDEX(係数表!H:H,6) + INDEX(係数表!I:I,6)*LN(INDEX(出力表!C:C,6)+1)))), MAX(0.00000001, (1-(1/(1+EXP(-(INDEX(係数表!G:G,6) + $B508)))))*(EXP(INDEX(係数表!H:H,6) + INDEX(係数表!I:I,6)*LN(INDEX(出力表!C:C,6)+1)))))))</f>
        <v>39.816467786407998</v>
      </c>
      <c r="Q508" t="e">
        <f>MIN(100, MAX(0, (100*(INDEX(出力表!D:D,6))/(EXP(INDEX(係数表!B:B,6) + $C508) + (INDEX(出力表!D:D,6)))) + (乱数表!$R508*(Settings!B12/(((INDEX(出力表!D:D,6))+1)^INDEX(係数表!E:E,6)*INDEX(係数表!F:F,6))))))</f>
        <v>#VALUE!</v>
      </c>
      <c r="R508" t="e">
        <f>MIN(100, MAX(0, (INDEX(出力表!D:D,6))*P508/MAX(Q508, Settings!B3)))</f>
        <v>#VALUE!</v>
      </c>
      <c r="S508">
        <f>MIN(100, MAX(0, 100*BETAINV(乱数表!$G508, MAX(0.00000001, (1/(1+EXP(-(INDEX(係数表!G:G,7) + $B508))))*(EXP(INDEX(係数表!H:H,7) + INDEX(係数表!I:I,7)*LN(INDEX(出力表!C:C,7)+1)))), MAX(0.00000001, (1-(1/(1+EXP(-(INDEX(係数表!G:G,7) + $B508)))))*(EXP(INDEX(係数表!H:H,7) + INDEX(係数表!I:I,7)*LN(INDEX(出力表!C:C,7)+1)))))))</f>
        <v>99.709908405133646</v>
      </c>
      <c r="T508" t="e">
        <f>MIN(100, MAX(0, (100*(INDEX(出力表!D:D,7))/(EXP(INDEX(係数表!B:B,7) + $C508) + (INDEX(出力表!D:D,7)))) + (乱数表!$S508*(Settings!B12/(((INDEX(出力表!D:D,7))+1)^INDEX(係数表!E:E,7)*INDEX(係数表!F:F,7))))))</f>
        <v>#VALUE!</v>
      </c>
      <c r="U508" t="e">
        <f>MIN(100, MAX(0, (INDEX(出力表!D:D,7))*S508/MAX(T508, Settings!B3)))</f>
        <v>#VALUE!</v>
      </c>
      <c r="V508">
        <f>MIN(100, MAX(0, 100*BETAINV(乱数表!$H508, MAX(0.00000001, (1/(1+EXP(-(INDEX(係数表!G:G,8) + $B508))))*(EXP(INDEX(係数表!H:H,8) + INDEX(係数表!I:I,8)*LN(INDEX(出力表!C:C,8)+1)))), MAX(0.00000001, (1-(1/(1+EXP(-(INDEX(係数表!G:G,8) + $B508)))))*(EXP(INDEX(係数表!H:H,8) + INDEX(係数表!I:I,8)*LN(INDEX(出力表!C:C,8)+1)))))))</f>
        <v>97.773742306372384</v>
      </c>
      <c r="W508" t="e">
        <f>MIN(100, MAX(0, (100*(INDEX(出力表!D:D,8))/(EXP(INDEX(係数表!B:B,8) + $C508) + (INDEX(出力表!D:D,8)))) + (乱数表!$T508*(Settings!B12/(((INDEX(出力表!D:D,8))+1)^INDEX(係数表!E:E,8)*INDEX(係数表!F:F,8))))))</f>
        <v>#VALUE!</v>
      </c>
      <c r="X508" t="e">
        <f>MIN(100, MAX(0, (INDEX(出力表!D:D,8))*V508/MAX(W508, Settings!B3)))</f>
        <v>#VALUE!</v>
      </c>
      <c r="Y508">
        <f>MIN(100, MAX(0, 100*BETAINV(乱数表!$I508, MAX(0.00000001, (1/(1+EXP(-(INDEX(係数表!G:G,9) + $B508))))*(EXP(INDEX(係数表!H:H,9) + INDEX(係数表!I:I,9)*LN(INDEX(出力表!C:C,9)+1)))), MAX(0.00000001, (1-(1/(1+EXP(-(INDEX(係数表!G:G,9) + $B508)))))*(EXP(INDEX(係数表!H:H,9) + INDEX(係数表!I:I,9)*LN(INDEX(出力表!C:C,9)+1)))))))</f>
        <v>77.63601039097567</v>
      </c>
      <c r="Z508" t="e">
        <f>MIN(100, MAX(0, (100*(INDEX(出力表!D:D,9))/(EXP(INDEX(係数表!B:B,9) + $C508) + (INDEX(出力表!D:D,9)))) + (乱数表!$U508*(Settings!B12/(((INDEX(出力表!D:D,9))+1)^INDEX(係数表!E:E,9)*INDEX(係数表!F:F,9))))))</f>
        <v>#VALUE!</v>
      </c>
      <c r="AA508" t="e">
        <f>MIN(100, MAX(0, (INDEX(出力表!D:D,9))*Y508/MAX(Z508, Settings!B3)))</f>
        <v>#VALUE!</v>
      </c>
      <c r="AB508">
        <f>MIN(100, MAX(0, 100*BETAINV(乱数表!$J508, MAX(0.00000001, (1/(1+EXP(-(INDEX(係数表!G:G,10) + $B508))))*(EXP(INDEX(係数表!H:H,10) + INDEX(係数表!I:I,10)*LN(INDEX(出力表!C:C,10)+1)))), MAX(0.00000001, (1-(1/(1+EXP(-(INDEX(係数表!G:G,10) + $B508)))))*(EXP(INDEX(係数表!H:H,10) + INDEX(係数表!I:I,10)*LN(INDEX(出力表!C:C,10)+1)))))))</f>
        <v>96.814616728255061</v>
      </c>
      <c r="AC508" t="e">
        <f>MIN(100, MAX(0, (100*(INDEX(出力表!D:D,10))/(EXP(INDEX(係数表!B:B,10) + $C508) + (INDEX(出力表!D:D,10)))) + (乱数表!$V508*(Settings!B12/(((INDEX(出力表!D:D,10))+1)^INDEX(係数表!E:E,10)*INDEX(係数表!F:F,10))))))</f>
        <v>#VALUE!</v>
      </c>
      <c r="AD508" t="e">
        <f>MIN(100, MAX(0, (INDEX(出力表!D:D,10))*AB508/MAX(AC508, Settings!B3)))</f>
        <v>#VALUE!</v>
      </c>
      <c r="AE508">
        <f>MIN(100, MAX(0, 100*BETAINV(乱数表!$K508, MAX(0.00000001, (1/(1+EXP(-(INDEX(係数表!G:G,11) + $B508))))*(EXP(INDEX(係数表!H:H,11) + INDEX(係数表!I:I,11)*LN(INDEX(出力表!C:C,11)+1)))), MAX(0.00000001, (1-(1/(1+EXP(-(INDEX(係数表!G:G,11) + $B508)))))*(EXP(INDEX(係数表!H:H,11) + INDEX(係数表!I:I,11)*LN(INDEX(出力表!C:C,11)+1)))))))</f>
        <v>82.395177659325185</v>
      </c>
      <c r="AF508" t="e">
        <f>MIN(100, MAX(0, (100*(INDEX(出力表!D:D,11))/(EXP(INDEX(係数表!B:B,11) + $C508) + (INDEX(出力表!D:D,11)))) + (乱数表!$W508*(Settings!B12/(((INDEX(出力表!D:D,11))+1)^INDEX(係数表!E:E,11)*INDEX(係数表!F:F,11))))))</f>
        <v>#VALUE!</v>
      </c>
      <c r="AG508" t="e">
        <f>MIN(100, MAX(0, (INDEX(出力表!D:D,11))*AE508/MAX(AF508, Settings!B3)))</f>
        <v>#VALUE!</v>
      </c>
      <c r="AH508">
        <f>MIN(100, MAX(0, 100*BETAINV(乱数表!$L508, MAX(0.00000001, (1/(1+EXP(-(INDEX(係数表!G:G,12) + $B508))))*(EXP(INDEX(係数表!H:H,12) + INDEX(係数表!I:I,12)*LN(INDEX(出力表!C:C,12)+1)))), MAX(0.00000001, (1-(1/(1+EXP(-(INDEX(係数表!G:G,12) + $B508)))))*(EXP(INDEX(係数表!H:H,12) + INDEX(係数表!I:I,12)*LN(INDEX(出力表!C:C,12)+1)))))))</f>
        <v>61.073462199004815</v>
      </c>
      <c r="AI508" t="e">
        <f>MIN(100, MAX(0, (100*(INDEX(出力表!D:D,12))/(EXP(INDEX(係数表!B:B,12) + $C508) + (INDEX(出力表!D:D,12)))) + (乱数表!$X508*(Settings!B12/(((INDEX(出力表!D:D,12))+1)^INDEX(係数表!E:E,12)*INDEX(係数表!F:F,12))))))</f>
        <v>#VALUE!</v>
      </c>
      <c r="AJ508" t="e">
        <f>MIN(100, MAX(0, (INDEX(出力表!D:D,12))*AH508/MAX(AI508, Settings!B3)))</f>
        <v>#VALUE!</v>
      </c>
      <c r="AK508">
        <f>MIN(100, MAX(0, 100*BETAINV(乱数表!$M508, MAX(0.00000001, (1/(1+EXP(-(INDEX(係数表!G:G,13) + $B508))))*(EXP(INDEX(係数表!H:H,13) + INDEX(係数表!I:I,13)*LN(INDEX(出力表!C:C,13)+1)))), MAX(0.00000001, (1-(1/(1+EXP(-(INDEX(係数表!G:G,13) + $B508)))))*(EXP(INDEX(係数表!H:H,13) + INDEX(係数表!I:I,13)*LN(INDEX(出力表!C:C,13)+1)))))))</f>
        <v>83.839007158646069</v>
      </c>
      <c r="AL508" t="e">
        <f>MIN(100, MAX(0, (100*(INDEX(出力表!D:D,13))/(EXP(INDEX(係数表!B:B,13) + $C508) + (INDEX(出力表!D:D,13)))) + (乱数表!$Y508*(Settings!B12/(((INDEX(出力表!D:D,13))+1)^INDEX(係数表!E:E,13)*INDEX(係数表!F:F,13))))))</f>
        <v>#VALUE!</v>
      </c>
      <c r="AM508" t="e">
        <f>MIN(100, MAX(0, (INDEX(出力表!D:D,13))*AK508/MAX(AL508, Settings!B3)))</f>
        <v>#VALUE!</v>
      </c>
      <c r="AN508">
        <f>IF(ISNUMBER(F508), INDEX(出力表!B:B,2)*F508, 0)+IF(ISNUMBER(I508), INDEX(出力表!B:B,3)*I508, 0)+IF(ISNUMBER(L508), INDEX(出力表!B:B,4)*L508, 0)+IF(ISNUMBER(O508), INDEX(出力表!B:B,5)*O508, 0)+IF(ISNUMBER(R508), INDEX(出力表!B:B,6)*R508, 0)+IF(ISNUMBER(U508), INDEX(出力表!B:B,7)*U508, 0)+IF(ISNUMBER(X508), INDEX(出力表!B:B,8)*X508, 0)+IF(ISNUMBER(AA508), INDEX(出力表!B:B,9)*AA508, 0)+IF(ISNUMBER(AD508), INDEX(出力表!B:B,10)*AD508, 0)+IF(ISNUMBER(AG508), INDEX(出力表!B:B,11)*AG508, 0)+IF(ISNUMBER(AJ508), INDEX(出力表!B:B,12)*AJ508, 0)+IF(ISNUMBER(AM508), INDEX(出力表!B:B,13)*AM508, 0)</f>
        <v>0</v>
      </c>
      <c r="AO508">
        <f>IF(ISNUMBER(F508), INDEX(出力表!B:B,2), 0)+IF(ISNUMBER(I508), INDEX(出力表!B:B,3), 0)+IF(ISNUMBER(L508), INDEX(出力表!B:B,4), 0)+IF(ISNUMBER(O508), INDEX(出力表!B:B,5), 0)+IF(ISNUMBER(R508), INDEX(出力表!B:B,6), 0)+IF(ISNUMBER(U508), INDEX(出力表!B:B,7), 0)+IF(ISNUMBER(X508), INDEX(出力表!B:B,8), 0)+IF(ISNUMBER(AA508), INDEX(出力表!B:B,9), 0)+IF(ISNUMBER(AD508), INDEX(出力表!B:B,10), 0)+IF(ISNUMBER(AG508), INDEX(出力表!B:B,11), 0)+IF(ISNUMBER(AJ508), INDEX(出力表!B:B,12), 0)+IF(ISNUMBER(AM508), INDEX(出力表!B:B,13), 0)</f>
        <v>0</v>
      </c>
      <c r="AP508" t="str">
        <f t="shared" si="7"/>
        <v/>
      </c>
    </row>
    <row r="509" spans="1:42" x14ac:dyDescent="0.2">
      <c r="A509">
        <v>508</v>
      </c>
      <c r="B509">
        <f>IF(UPPER(Settings!B4)="TRUE", 乱数表!$Z509*Settings!B10, 0)</f>
        <v>-0.18243813052950902</v>
      </c>
      <c r="C509">
        <f>IF(UPPER(Settings!B4)="TRUE", 乱数表!$AA509*Settings!B11, 0)</f>
        <v>-1.3825056899606709E-3</v>
      </c>
      <c r="D509">
        <f>MIN(100, MAX(0, 100*BETAINV(乱数表!$B509, MAX(0.00000001, (1/(1+EXP(-(INDEX(係数表!G:G,2) + $B509))))*(EXP(INDEX(係数表!H:H,2) + INDEX(係数表!I:I,2)*LN(INDEX(出力表!C:C,2)+1)))), MAX(0.00000001, (1-(1/(1+EXP(-(INDEX(係数表!G:G,2) + $B509)))))*(EXP(INDEX(係数表!H:H,2) + INDEX(係数表!I:I,2)*LN(INDEX(出力表!C:C,2)+1)))))))</f>
        <v>93.97348172301362</v>
      </c>
      <c r="E509" t="e">
        <f>MIN(100, MAX(0, (100*(INDEX(出力表!D:D,2))/(EXP(INDEX(係数表!B:B,2) + $C509) + (INDEX(出力表!D:D,2)))) + (乱数表!$N509*(Settings!B12/(((INDEX(出力表!D:D,2))+1)^INDEX(係数表!E:E,2)*INDEX(係数表!F:F,2))))))</f>
        <v>#VALUE!</v>
      </c>
      <c r="F509" t="e">
        <f>MIN(100, MAX(0, (INDEX(出力表!D:D,2))*D509/MAX(E509, Settings!B3)))</f>
        <v>#VALUE!</v>
      </c>
      <c r="G509">
        <f>MIN(100, MAX(0, 100*BETAINV(乱数表!$C509, MAX(0.00000001, (1/(1+EXP(-(INDEX(係数表!G:G,3) + $B509))))*(EXP(INDEX(係数表!H:H,3) + INDEX(係数表!I:I,3)*LN(INDEX(出力表!C:C,3)+1)))), MAX(0.00000001, (1-(1/(1+EXP(-(INDEX(係数表!G:G,3) + $B509)))))*(EXP(INDEX(係数表!H:H,3) + INDEX(係数表!I:I,3)*LN(INDEX(出力表!C:C,3)+1)))))))</f>
        <v>86.776689045946412</v>
      </c>
      <c r="H509" t="e">
        <f>MIN(100, MAX(0, (100*(INDEX(出力表!D:D,3))/(EXP(INDEX(係数表!B:B,3) + $C509) + (INDEX(出力表!D:D,3)))) + (乱数表!$O509*(Settings!B12/(((INDEX(出力表!D:D,3))+1)^INDEX(係数表!E:E,3)*INDEX(係数表!F:F,3))))))</f>
        <v>#VALUE!</v>
      </c>
      <c r="I509" t="e">
        <f>MIN(100, MAX(0, (INDEX(出力表!D:D,3))*G509/MAX(H509, Settings!B3)))</f>
        <v>#VALUE!</v>
      </c>
      <c r="J509">
        <f>MIN(100, MAX(0, 100*BETAINV(乱数表!$D509, MAX(0.00000001, (1/(1+EXP(-(INDEX(係数表!G:G,4) + $B509))))*(EXP(INDEX(係数表!H:H,4) + INDEX(係数表!I:I,4)*LN(INDEX(出力表!C:C,4)+1)))), MAX(0.00000001, (1-(1/(1+EXP(-(INDEX(係数表!G:G,4) + $B509)))))*(EXP(INDEX(係数表!H:H,4) + INDEX(係数表!I:I,4)*LN(INDEX(出力表!C:C,4)+1)))))))</f>
        <v>97.382221242799787</v>
      </c>
      <c r="K509" t="e">
        <f>MIN(100, MAX(0, (100*(INDEX(出力表!D:D,4))/(EXP(INDEX(係数表!B:B,4) + $C509) + (INDEX(出力表!D:D,4)))) + (乱数表!$P509*(Settings!B12/(((INDEX(出力表!D:D,4))+1)^INDEX(係数表!E:E,4)*INDEX(係数表!F:F,4))))))</f>
        <v>#VALUE!</v>
      </c>
      <c r="L509" t="e">
        <f>MIN(100, MAX(0, (INDEX(出力表!D:D,4))*J509/MAX(K509, Settings!B3)))</f>
        <v>#VALUE!</v>
      </c>
      <c r="M509">
        <f>MIN(100, MAX(0, 100*BETAINV(乱数表!$E509, MAX(0.00000001, (1/(1+EXP(-(INDEX(係数表!G:G,5) + $B509))))*(EXP(INDEX(係数表!H:H,5) + INDEX(係数表!I:I,5)*LN(INDEX(出力表!C:C,5)+1)))), MAX(0.00000001, (1-(1/(1+EXP(-(INDEX(係数表!G:G,5) + $B509)))))*(EXP(INDEX(係数表!H:H,5) + INDEX(係数表!I:I,5)*LN(INDEX(出力表!C:C,5)+1)))))))</f>
        <v>39.104826480887652</v>
      </c>
      <c r="N509" t="e">
        <f>MIN(100, MAX(0, (100*(INDEX(出力表!D:D,5))/(EXP(INDEX(係数表!B:B,5) + $C509) + (INDEX(出力表!D:D,5)))) + (乱数表!$Q509*(Settings!B12/(((INDEX(出力表!D:D,5))+1)^INDEX(係数表!E:E,5)*INDEX(係数表!F:F,5))))))</f>
        <v>#VALUE!</v>
      </c>
      <c r="O509" t="e">
        <f>MIN(100, MAX(0, (INDEX(出力表!D:D,5))*M509/MAX(N509, Settings!B3)))</f>
        <v>#VALUE!</v>
      </c>
      <c r="P509">
        <f>MIN(100, MAX(0, 100*BETAINV(乱数表!$F509, MAX(0.00000001, (1/(1+EXP(-(INDEX(係数表!G:G,6) + $B509))))*(EXP(INDEX(係数表!H:H,6) + INDEX(係数表!I:I,6)*LN(INDEX(出力表!C:C,6)+1)))), MAX(0.00000001, (1-(1/(1+EXP(-(INDEX(係数表!G:G,6) + $B509)))))*(EXP(INDEX(係数表!H:H,6) + INDEX(係数表!I:I,6)*LN(INDEX(出力表!C:C,6)+1)))))))</f>
        <v>83.229099625332111</v>
      </c>
      <c r="Q509" t="e">
        <f>MIN(100, MAX(0, (100*(INDEX(出力表!D:D,6))/(EXP(INDEX(係数表!B:B,6) + $C509) + (INDEX(出力表!D:D,6)))) + (乱数表!$R509*(Settings!B12/(((INDEX(出力表!D:D,6))+1)^INDEX(係数表!E:E,6)*INDEX(係数表!F:F,6))))))</f>
        <v>#VALUE!</v>
      </c>
      <c r="R509" t="e">
        <f>MIN(100, MAX(0, (INDEX(出力表!D:D,6))*P509/MAX(Q509, Settings!B3)))</f>
        <v>#VALUE!</v>
      </c>
      <c r="S509">
        <f>MIN(100, MAX(0, 100*BETAINV(乱数表!$G509, MAX(0.00000001, (1/(1+EXP(-(INDEX(係数表!G:G,7) + $B509))))*(EXP(INDEX(係数表!H:H,7) + INDEX(係数表!I:I,7)*LN(INDEX(出力表!C:C,7)+1)))), MAX(0.00000001, (1-(1/(1+EXP(-(INDEX(係数表!G:G,7) + $B509)))))*(EXP(INDEX(係数表!H:H,7) + INDEX(係数表!I:I,7)*LN(INDEX(出力表!C:C,7)+1)))))))</f>
        <v>69.342278552316799</v>
      </c>
      <c r="T509" t="e">
        <f>MIN(100, MAX(0, (100*(INDEX(出力表!D:D,7))/(EXP(INDEX(係数表!B:B,7) + $C509) + (INDEX(出力表!D:D,7)))) + (乱数表!$S509*(Settings!B12/(((INDEX(出力表!D:D,7))+1)^INDEX(係数表!E:E,7)*INDEX(係数表!F:F,7))))))</f>
        <v>#VALUE!</v>
      </c>
      <c r="U509" t="e">
        <f>MIN(100, MAX(0, (INDEX(出力表!D:D,7))*S509/MAX(T509, Settings!B3)))</f>
        <v>#VALUE!</v>
      </c>
      <c r="V509">
        <f>MIN(100, MAX(0, 100*BETAINV(乱数表!$H509, MAX(0.00000001, (1/(1+EXP(-(INDEX(係数表!G:G,8) + $B509))))*(EXP(INDEX(係数表!H:H,8) + INDEX(係数表!I:I,8)*LN(INDEX(出力表!C:C,8)+1)))), MAX(0.00000001, (1-(1/(1+EXP(-(INDEX(係数表!G:G,8) + $B509)))))*(EXP(INDEX(係数表!H:H,8) + INDEX(係数表!I:I,8)*LN(INDEX(出力表!C:C,8)+1)))))))</f>
        <v>94.004004051747771</v>
      </c>
      <c r="W509" t="e">
        <f>MIN(100, MAX(0, (100*(INDEX(出力表!D:D,8))/(EXP(INDEX(係数表!B:B,8) + $C509) + (INDEX(出力表!D:D,8)))) + (乱数表!$T509*(Settings!B12/(((INDEX(出力表!D:D,8))+1)^INDEX(係数表!E:E,8)*INDEX(係数表!F:F,8))))))</f>
        <v>#VALUE!</v>
      </c>
      <c r="X509" t="e">
        <f>MIN(100, MAX(0, (INDEX(出力表!D:D,8))*V509/MAX(W509, Settings!B3)))</f>
        <v>#VALUE!</v>
      </c>
      <c r="Y509">
        <f>MIN(100, MAX(0, 100*BETAINV(乱数表!$I509, MAX(0.00000001, (1/(1+EXP(-(INDEX(係数表!G:G,9) + $B509))))*(EXP(INDEX(係数表!H:H,9) + INDEX(係数表!I:I,9)*LN(INDEX(出力表!C:C,9)+1)))), MAX(0.00000001, (1-(1/(1+EXP(-(INDEX(係数表!G:G,9) + $B509)))))*(EXP(INDEX(係数表!H:H,9) + INDEX(係数表!I:I,9)*LN(INDEX(出力表!C:C,9)+1)))))))</f>
        <v>80.841628275640815</v>
      </c>
      <c r="Z509" t="e">
        <f>MIN(100, MAX(0, (100*(INDEX(出力表!D:D,9))/(EXP(INDEX(係数表!B:B,9) + $C509) + (INDEX(出力表!D:D,9)))) + (乱数表!$U509*(Settings!B12/(((INDEX(出力表!D:D,9))+1)^INDEX(係数表!E:E,9)*INDEX(係数表!F:F,9))))))</f>
        <v>#VALUE!</v>
      </c>
      <c r="AA509" t="e">
        <f>MIN(100, MAX(0, (INDEX(出力表!D:D,9))*Y509/MAX(Z509, Settings!B3)))</f>
        <v>#VALUE!</v>
      </c>
      <c r="AB509">
        <f>MIN(100, MAX(0, 100*BETAINV(乱数表!$J509, MAX(0.00000001, (1/(1+EXP(-(INDEX(係数表!G:G,10) + $B509))))*(EXP(INDEX(係数表!H:H,10) + INDEX(係数表!I:I,10)*LN(INDEX(出力表!C:C,10)+1)))), MAX(0.00000001, (1-(1/(1+EXP(-(INDEX(係数表!G:G,10) + $B509)))))*(EXP(INDEX(係数表!H:H,10) + INDEX(係数表!I:I,10)*LN(INDEX(出力表!C:C,10)+1)))))))</f>
        <v>93.606262810445955</v>
      </c>
      <c r="AC509" t="e">
        <f>MIN(100, MAX(0, (100*(INDEX(出力表!D:D,10))/(EXP(INDEX(係数表!B:B,10) + $C509) + (INDEX(出力表!D:D,10)))) + (乱数表!$V509*(Settings!B12/(((INDEX(出力表!D:D,10))+1)^INDEX(係数表!E:E,10)*INDEX(係数表!F:F,10))))))</f>
        <v>#VALUE!</v>
      </c>
      <c r="AD509" t="e">
        <f>MIN(100, MAX(0, (INDEX(出力表!D:D,10))*AB509/MAX(AC509, Settings!B3)))</f>
        <v>#VALUE!</v>
      </c>
      <c r="AE509">
        <f>MIN(100, MAX(0, 100*BETAINV(乱数表!$K509, MAX(0.00000001, (1/(1+EXP(-(INDEX(係数表!G:G,11) + $B509))))*(EXP(INDEX(係数表!H:H,11) + INDEX(係数表!I:I,11)*LN(INDEX(出力表!C:C,11)+1)))), MAX(0.00000001, (1-(1/(1+EXP(-(INDEX(係数表!G:G,11) + $B509)))))*(EXP(INDEX(係数表!H:H,11) + INDEX(係数表!I:I,11)*LN(INDEX(出力表!C:C,11)+1)))))))</f>
        <v>88.95016855387594</v>
      </c>
      <c r="AF509" t="e">
        <f>MIN(100, MAX(0, (100*(INDEX(出力表!D:D,11))/(EXP(INDEX(係数表!B:B,11) + $C509) + (INDEX(出力表!D:D,11)))) + (乱数表!$W509*(Settings!B12/(((INDEX(出力表!D:D,11))+1)^INDEX(係数表!E:E,11)*INDEX(係数表!F:F,11))))))</f>
        <v>#VALUE!</v>
      </c>
      <c r="AG509" t="e">
        <f>MIN(100, MAX(0, (INDEX(出力表!D:D,11))*AE509/MAX(AF509, Settings!B3)))</f>
        <v>#VALUE!</v>
      </c>
      <c r="AH509">
        <f>MIN(100, MAX(0, 100*BETAINV(乱数表!$L509, MAX(0.00000001, (1/(1+EXP(-(INDEX(係数表!G:G,12) + $B509))))*(EXP(INDEX(係数表!H:H,12) + INDEX(係数表!I:I,12)*LN(INDEX(出力表!C:C,12)+1)))), MAX(0.00000001, (1-(1/(1+EXP(-(INDEX(係数表!G:G,12) + $B509)))))*(EXP(INDEX(係数表!H:H,12) + INDEX(係数表!I:I,12)*LN(INDEX(出力表!C:C,12)+1)))))))</f>
        <v>98.27122968819927</v>
      </c>
      <c r="AI509" t="e">
        <f>MIN(100, MAX(0, (100*(INDEX(出力表!D:D,12))/(EXP(INDEX(係数表!B:B,12) + $C509) + (INDEX(出力表!D:D,12)))) + (乱数表!$X509*(Settings!B12/(((INDEX(出力表!D:D,12))+1)^INDEX(係数表!E:E,12)*INDEX(係数表!F:F,12))))))</f>
        <v>#VALUE!</v>
      </c>
      <c r="AJ509" t="e">
        <f>MIN(100, MAX(0, (INDEX(出力表!D:D,12))*AH509/MAX(AI509, Settings!B3)))</f>
        <v>#VALUE!</v>
      </c>
      <c r="AK509">
        <f>MIN(100, MAX(0, 100*BETAINV(乱数表!$M509, MAX(0.00000001, (1/(1+EXP(-(INDEX(係数表!G:G,13) + $B509))))*(EXP(INDEX(係数表!H:H,13) + INDEX(係数表!I:I,13)*LN(INDEX(出力表!C:C,13)+1)))), MAX(0.00000001, (1-(1/(1+EXP(-(INDEX(係数表!G:G,13) + $B509)))))*(EXP(INDEX(係数表!H:H,13) + INDEX(係数表!I:I,13)*LN(INDEX(出力表!C:C,13)+1)))))))</f>
        <v>99.726687478160528</v>
      </c>
      <c r="AL509" t="e">
        <f>MIN(100, MAX(0, (100*(INDEX(出力表!D:D,13))/(EXP(INDEX(係数表!B:B,13) + $C509) + (INDEX(出力表!D:D,13)))) + (乱数表!$Y509*(Settings!B12/(((INDEX(出力表!D:D,13))+1)^INDEX(係数表!E:E,13)*INDEX(係数表!F:F,13))))))</f>
        <v>#VALUE!</v>
      </c>
      <c r="AM509" t="e">
        <f>MIN(100, MAX(0, (INDEX(出力表!D:D,13))*AK509/MAX(AL509, Settings!B3)))</f>
        <v>#VALUE!</v>
      </c>
      <c r="AN509">
        <f>IF(ISNUMBER(F509), INDEX(出力表!B:B,2)*F509, 0)+IF(ISNUMBER(I509), INDEX(出力表!B:B,3)*I509, 0)+IF(ISNUMBER(L509), INDEX(出力表!B:B,4)*L509, 0)+IF(ISNUMBER(O509), INDEX(出力表!B:B,5)*O509, 0)+IF(ISNUMBER(R509), INDEX(出力表!B:B,6)*R509, 0)+IF(ISNUMBER(U509), INDEX(出力表!B:B,7)*U509, 0)+IF(ISNUMBER(X509), INDEX(出力表!B:B,8)*X509, 0)+IF(ISNUMBER(AA509), INDEX(出力表!B:B,9)*AA509, 0)+IF(ISNUMBER(AD509), INDEX(出力表!B:B,10)*AD509, 0)+IF(ISNUMBER(AG509), INDEX(出力表!B:B,11)*AG509, 0)+IF(ISNUMBER(AJ509), INDEX(出力表!B:B,12)*AJ509, 0)+IF(ISNUMBER(AM509), INDEX(出力表!B:B,13)*AM509, 0)</f>
        <v>0</v>
      </c>
      <c r="AO509">
        <f>IF(ISNUMBER(F509), INDEX(出力表!B:B,2), 0)+IF(ISNUMBER(I509), INDEX(出力表!B:B,3), 0)+IF(ISNUMBER(L509), INDEX(出力表!B:B,4), 0)+IF(ISNUMBER(O509), INDEX(出力表!B:B,5), 0)+IF(ISNUMBER(R509), INDEX(出力表!B:B,6), 0)+IF(ISNUMBER(U509), INDEX(出力表!B:B,7), 0)+IF(ISNUMBER(X509), INDEX(出力表!B:B,8), 0)+IF(ISNUMBER(AA509), INDEX(出力表!B:B,9), 0)+IF(ISNUMBER(AD509), INDEX(出力表!B:B,10), 0)+IF(ISNUMBER(AG509), INDEX(出力表!B:B,11), 0)+IF(ISNUMBER(AJ509), INDEX(出力表!B:B,12), 0)+IF(ISNUMBER(AM509), INDEX(出力表!B:B,13), 0)</f>
        <v>0</v>
      </c>
      <c r="AP509" t="str">
        <f t="shared" si="7"/>
        <v/>
      </c>
    </row>
    <row r="510" spans="1:42" x14ac:dyDescent="0.2">
      <c r="A510">
        <v>509</v>
      </c>
      <c r="B510">
        <f>IF(UPPER(Settings!B4)="TRUE", 乱数表!$Z510*Settings!B10, 0)</f>
        <v>-0.14350834958463976</v>
      </c>
      <c r="C510">
        <f>IF(UPPER(Settings!B4)="TRUE", 乱数表!$AA510*Settings!B11, 0)</f>
        <v>-5.5446566884248677E-2</v>
      </c>
      <c r="D510">
        <f>MIN(100, MAX(0, 100*BETAINV(乱数表!$B510, MAX(0.00000001, (1/(1+EXP(-(INDEX(係数表!G:G,2) + $B510))))*(EXP(INDEX(係数表!H:H,2) + INDEX(係数表!I:I,2)*LN(INDEX(出力表!C:C,2)+1)))), MAX(0.00000001, (1-(1/(1+EXP(-(INDEX(係数表!G:G,2) + $B510)))))*(EXP(INDEX(係数表!H:H,2) + INDEX(係数表!I:I,2)*LN(INDEX(出力表!C:C,2)+1)))))))</f>
        <v>99.939156140229542</v>
      </c>
      <c r="E510" t="e">
        <f>MIN(100, MAX(0, (100*(INDEX(出力表!D:D,2))/(EXP(INDEX(係数表!B:B,2) + $C510) + (INDEX(出力表!D:D,2)))) + (乱数表!$N510*(Settings!B12/(((INDEX(出力表!D:D,2))+1)^INDEX(係数表!E:E,2)*INDEX(係数表!F:F,2))))))</f>
        <v>#VALUE!</v>
      </c>
      <c r="F510" t="e">
        <f>MIN(100, MAX(0, (INDEX(出力表!D:D,2))*D510/MAX(E510, Settings!B3)))</f>
        <v>#VALUE!</v>
      </c>
      <c r="G510">
        <f>MIN(100, MAX(0, 100*BETAINV(乱数表!$C510, MAX(0.00000001, (1/(1+EXP(-(INDEX(係数表!G:G,3) + $B510))))*(EXP(INDEX(係数表!H:H,3) + INDEX(係数表!I:I,3)*LN(INDEX(出力表!C:C,3)+1)))), MAX(0.00000001, (1-(1/(1+EXP(-(INDEX(係数表!G:G,3) + $B510)))))*(EXP(INDEX(係数表!H:H,3) + INDEX(係数表!I:I,3)*LN(INDEX(出力表!C:C,3)+1)))))))</f>
        <v>87.076937046159912</v>
      </c>
      <c r="H510" t="e">
        <f>MIN(100, MAX(0, (100*(INDEX(出力表!D:D,3))/(EXP(INDEX(係数表!B:B,3) + $C510) + (INDEX(出力表!D:D,3)))) + (乱数表!$O510*(Settings!B12/(((INDEX(出力表!D:D,3))+1)^INDEX(係数表!E:E,3)*INDEX(係数表!F:F,3))))))</f>
        <v>#VALUE!</v>
      </c>
      <c r="I510" t="e">
        <f>MIN(100, MAX(0, (INDEX(出力表!D:D,3))*G510/MAX(H510, Settings!B3)))</f>
        <v>#VALUE!</v>
      </c>
      <c r="J510">
        <f>MIN(100, MAX(0, 100*BETAINV(乱数表!$D510, MAX(0.00000001, (1/(1+EXP(-(INDEX(係数表!G:G,4) + $B510))))*(EXP(INDEX(係数表!H:H,4) + INDEX(係数表!I:I,4)*LN(INDEX(出力表!C:C,4)+1)))), MAX(0.00000001, (1-(1/(1+EXP(-(INDEX(係数表!G:G,4) + $B510)))))*(EXP(INDEX(係数表!H:H,4) + INDEX(係数表!I:I,4)*LN(INDEX(出力表!C:C,4)+1)))))))</f>
        <v>99.278222762948801</v>
      </c>
      <c r="K510" t="e">
        <f>MIN(100, MAX(0, (100*(INDEX(出力表!D:D,4))/(EXP(INDEX(係数表!B:B,4) + $C510) + (INDEX(出力表!D:D,4)))) + (乱数表!$P510*(Settings!B12/(((INDEX(出力表!D:D,4))+1)^INDEX(係数表!E:E,4)*INDEX(係数表!F:F,4))))))</f>
        <v>#VALUE!</v>
      </c>
      <c r="L510" t="e">
        <f>MIN(100, MAX(0, (INDEX(出力表!D:D,4))*J510/MAX(K510, Settings!B3)))</f>
        <v>#VALUE!</v>
      </c>
      <c r="M510">
        <f>MIN(100, MAX(0, 100*BETAINV(乱数表!$E510, MAX(0.00000001, (1/(1+EXP(-(INDEX(係数表!G:G,5) + $B510))))*(EXP(INDEX(係数表!H:H,5) + INDEX(係数表!I:I,5)*LN(INDEX(出力表!C:C,5)+1)))), MAX(0.00000001, (1-(1/(1+EXP(-(INDEX(係数表!G:G,5) + $B510)))))*(EXP(INDEX(係数表!H:H,5) + INDEX(係数表!I:I,5)*LN(INDEX(出力表!C:C,5)+1)))))))</f>
        <v>95.915845257450968</v>
      </c>
      <c r="N510" t="e">
        <f>MIN(100, MAX(0, (100*(INDEX(出力表!D:D,5))/(EXP(INDEX(係数表!B:B,5) + $C510) + (INDEX(出力表!D:D,5)))) + (乱数表!$Q510*(Settings!B12/(((INDEX(出力表!D:D,5))+1)^INDEX(係数表!E:E,5)*INDEX(係数表!F:F,5))))))</f>
        <v>#VALUE!</v>
      </c>
      <c r="O510" t="e">
        <f>MIN(100, MAX(0, (INDEX(出力表!D:D,5))*M510/MAX(N510, Settings!B3)))</f>
        <v>#VALUE!</v>
      </c>
      <c r="P510">
        <f>MIN(100, MAX(0, 100*BETAINV(乱数表!$F510, MAX(0.00000001, (1/(1+EXP(-(INDEX(係数表!G:G,6) + $B510))))*(EXP(INDEX(係数表!H:H,6) + INDEX(係数表!I:I,6)*LN(INDEX(出力表!C:C,6)+1)))), MAX(0.00000001, (1-(1/(1+EXP(-(INDEX(係数表!G:G,6) + $B510)))))*(EXP(INDEX(係数表!H:H,6) + INDEX(係数表!I:I,6)*LN(INDEX(出力表!C:C,6)+1)))))))</f>
        <v>97.640470479611906</v>
      </c>
      <c r="Q510" t="e">
        <f>MIN(100, MAX(0, (100*(INDEX(出力表!D:D,6))/(EXP(INDEX(係数表!B:B,6) + $C510) + (INDEX(出力表!D:D,6)))) + (乱数表!$R510*(Settings!B12/(((INDEX(出力表!D:D,6))+1)^INDEX(係数表!E:E,6)*INDEX(係数表!F:F,6))))))</f>
        <v>#VALUE!</v>
      </c>
      <c r="R510" t="e">
        <f>MIN(100, MAX(0, (INDEX(出力表!D:D,6))*P510/MAX(Q510, Settings!B3)))</f>
        <v>#VALUE!</v>
      </c>
      <c r="S510">
        <f>MIN(100, MAX(0, 100*BETAINV(乱数表!$G510, MAX(0.00000001, (1/(1+EXP(-(INDEX(係数表!G:G,7) + $B510))))*(EXP(INDEX(係数表!H:H,7) + INDEX(係数表!I:I,7)*LN(INDEX(出力表!C:C,7)+1)))), MAX(0.00000001, (1-(1/(1+EXP(-(INDEX(係数表!G:G,7) + $B510)))))*(EXP(INDEX(係数表!H:H,7) + INDEX(係数表!I:I,7)*LN(INDEX(出力表!C:C,7)+1)))))))</f>
        <v>89.684649910892261</v>
      </c>
      <c r="T510" t="e">
        <f>MIN(100, MAX(0, (100*(INDEX(出力表!D:D,7))/(EXP(INDEX(係数表!B:B,7) + $C510) + (INDEX(出力表!D:D,7)))) + (乱数表!$S510*(Settings!B12/(((INDEX(出力表!D:D,7))+1)^INDEX(係数表!E:E,7)*INDEX(係数表!F:F,7))))))</f>
        <v>#VALUE!</v>
      </c>
      <c r="U510" t="e">
        <f>MIN(100, MAX(0, (INDEX(出力表!D:D,7))*S510/MAX(T510, Settings!B3)))</f>
        <v>#VALUE!</v>
      </c>
      <c r="V510">
        <f>MIN(100, MAX(0, 100*BETAINV(乱数表!$H510, MAX(0.00000001, (1/(1+EXP(-(INDEX(係数表!G:G,8) + $B510))))*(EXP(INDEX(係数表!H:H,8) + INDEX(係数表!I:I,8)*LN(INDEX(出力表!C:C,8)+1)))), MAX(0.00000001, (1-(1/(1+EXP(-(INDEX(係数表!G:G,8) + $B510)))))*(EXP(INDEX(係数表!H:H,8) + INDEX(係数表!I:I,8)*LN(INDEX(出力表!C:C,8)+1)))))))</f>
        <v>88.830904144001494</v>
      </c>
      <c r="W510" t="e">
        <f>MIN(100, MAX(0, (100*(INDEX(出力表!D:D,8))/(EXP(INDEX(係数表!B:B,8) + $C510) + (INDEX(出力表!D:D,8)))) + (乱数表!$T510*(Settings!B12/(((INDEX(出力表!D:D,8))+1)^INDEX(係数表!E:E,8)*INDEX(係数表!F:F,8))))))</f>
        <v>#VALUE!</v>
      </c>
      <c r="X510" t="e">
        <f>MIN(100, MAX(0, (INDEX(出力表!D:D,8))*V510/MAX(W510, Settings!B3)))</f>
        <v>#VALUE!</v>
      </c>
      <c r="Y510">
        <f>MIN(100, MAX(0, 100*BETAINV(乱数表!$I510, MAX(0.00000001, (1/(1+EXP(-(INDEX(係数表!G:G,9) + $B510))))*(EXP(INDEX(係数表!H:H,9) + INDEX(係数表!I:I,9)*LN(INDEX(出力表!C:C,9)+1)))), MAX(0.00000001, (1-(1/(1+EXP(-(INDEX(係数表!G:G,9) + $B510)))))*(EXP(INDEX(係数表!H:H,9) + INDEX(係数表!I:I,9)*LN(INDEX(出力表!C:C,9)+1)))))))</f>
        <v>87.823832218617184</v>
      </c>
      <c r="Z510" t="e">
        <f>MIN(100, MAX(0, (100*(INDEX(出力表!D:D,9))/(EXP(INDEX(係数表!B:B,9) + $C510) + (INDEX(出力表!D:D,9)))) + (乱数表!$U510*(Settings!B12/(((INDEX(出力表!D:D,9))+1)^INDEX(係数表!E:E,9)*INDEX(係数表!F:F,9))))))</f>
        <v>#VALUE!</v>
      </c>
      <c r="AA510" t="e">
        <f>MIN(100, MAX(0, (INDEX(出力表!D:D,9))*Y510/MAX(Z510, Settings!B3)))</f>
        <v>#VALUE!</v>
      </c>
      <c r="AB510">
        <f>MIN(100, MAX(0, 100*BETAINV(乱数表!$J510, MAX(0.00000001, (1/(1+EXP(-(INDEX(係数表!G:G,10) + $B510))))*(EXP(INDEX(係数表!H:H,10) + INDEX(係数表!I:I,10)*LN(INDEX(出力表!C:C,10)+1)))), MAX(0.00000001, (1-(1/(1+EXP(-(INDEX(係数表!G:G,10) + $B510)))))*(EXP(INDEX(係数表!H:H,10) + INDEX(係数表!I:I,10)*LN(INDEX(出力表!C:C,10)+1)))))))</f>
        <v>96.725689563312542</v>
      </c>
      <c r="AC510" t="e">
        <f>MIN(100, MAX(0, (100*(INDEX(出力表!D:D,10))/(EXP(INDEX(係数表!B:B,10) + $C510) + (INDEX(出力表!D:D,10)))) + (乱数表!$V510*(Settings!B12/(((INDEX(出力表!D:D,10))+1)^INDEX(係数表!E:E,10)*INDEX(係数表!F:F,10))))))</f>
        <v>#VALUE!</v>
      </c>
      <c r="AD510" t="e">
        <f>MIN(100, MAX(0, (INDEX(出力表!D:D,10))*AB510/MAX(AC510, Settings!B3)))</f>
        <v>#VALUE!</v>
      </c>
      <c r="AE510">
        <f>MIN(100, MAX(0, 100*BETAINV(乱数表!$K510, MAX(0.00000001, (1/(1+EXP(-(INDEX(係数表!G:G,11) + $B510))))*(EXP(INDEX(係数表!H:H,11) + INDEX(係数表!I:I,11)*LN(INDEX(出力表!C:C,11)+1)))), MAX(0.00000001, (1-(1/(1+EXP(-(INDEX(係数表!G:G,11) + $B510)))))*(EXP(INDEX(係数表!H:H,11) + INDEX(係数表!I:I,11)*LN(INDEX(出力表!C:C,11)+1)))))))</f>
        <v>91.338787713088436</v>
      </c>
      <c r="AF510" t="e">
        <f>MIN(100, MAX(0, (100*(INDEX(出力表!D:D,11))/(EXP(INDEX(係数表!B:B,11) + $C510) + (INDEX(出力表!D:D,11)))) + (乱数表!$W510*(Settings!B12/(((INDEX(出力表!D:D,11))+1)^INDEX(係数表!E:E,11)*INDEX(係数表!F:F,11))))))</f>
        <v>#VALUE!</v>
      </c>
      <c r="AG510" t="e">
        <f>MIN(100, MAX(0, (INDEX(出力表!D:D,11))*AE510/MAX(AF510, Settings!B3)))</f>
        <v>#VALUE!</v>
      </c>
      <c r="AH510">
        <f>MIN(100, MAX(0, 100*BETAINV(乱数表!$L510, MAX(0.00000001, (1/(1+EXP(-(INDEX(係数表!G:G,12) + $B510))))*(EXP(INDEX(係数表!H:H,12) + INDEX(係数表!I:I,12)*LN(INDEX(出力表!C:C,12)+1)))), MAX(0.00000001, (1-(1/(1+EXP(-(INDEX(係数表!G:G,12) + $B510)))))*(EXP(INDEX(係数表!H:H,12) + INDEX(係数表!I:I,12)*LN(INDEX(出力表!C:C,12)+1)))))))</f>
        <v>90.85747543580031</v>
      </c>
      <c r="AI510" t="e">
        <f>MIN(100, MAX(0, (100*(INDEX(出力表!D:D,12))/(EXP(INDEX(係数表!B:B,12) + $C510) + (INDEX(出力表!D:D,12)))) + (乱数表!$X510*(Settings!B12/(((INDEX(出力表!D:D,12))+1)^INDEX(係数表!E:E,12)*INDEX(係数表!F:F,12))))))</f>
        <v>#VALUE!</v>
      </c>
      <c r="AJ510" t="e">
        <f>MIN(100, MAX(0, (INDEX(出力表!D:D,12))*AH510/MAX(AI510, Settings!B3)))</f>
        <v>#VALUE!</v>
      </c>
      <c r="AK510">
        <f>MIN(100, MAX(0, 100*BETAINV(乱数表!$M510, MAX(0.00000001, (1/(1+EXP(-(INDEX(係数表!G:G,13) + $B510))))*(EXP(INDEX(係数表!H:H,13) + INDEX(係数表!I:I,13)*LN(INDEX(出力表!C:C,13)+1)))), MAX(0.00000001, (1-(1/(1+EXP(-(INDEX(係数表!G:G,13) + $B510)))))*(EXP(INDEX(係数表!H:H,13) + INDEX(係数表!I:I,13)*LN(INDEX(出力表!C:C,13)+1)))))))</f>
        <v>99.24501302956115</v>
      </c>
      <c r="AL510" t="e">
        <f>MIN(100, MAX(0, (100*(INDEX(出力表!D:D,13))/(EXP(INDEX(係数表!B:B,13) + $C510) + (INDEX(出力表!D:D,13)))) + (乱数表!$Y510*(Settings!B12/(((INDEX(出力表!D:D,13))+1)^INDEX(係数表!E:E,13)*INDEX(係数表!F:F,13))))))</f>
        <v>#VALUE!</v>
      </c>
      <c r="AM510" t="e">
        <f>MIN(100, MAX(0, (INDEX(出力表!D:D,13))*AK510/MAX(AL510, Settings!B3)))</f>
        <v>#VALUE!</v>
      </c>
      <c r="AN510">
        <f>IF(ISNUMBER(F510), INDEX(出力表!B:B,2)*F510, 0)+IF(ISNUMBER(I510), INDEX(出力表!B:B,3)*I510, 0)+IF(ISNUMBER(L510), INDEX(出力表!B:B,4)*L510, 0)+IF(ISNUMBER(O510), INDEX(出力表!B:B,5)*O510, 0)+IF(ISNUMBER(R510), INDEX(出力表!B:B,6)*R510, 0)+IF(ISNUMBER(U510), INDEX(出力表!B:B,7)*U510, 0)+IF(ISNUMBER(X510), INDEX(出力表!B:B,8)*X510, 0)+IF(ISNUMBER(AA510), INDEX(出力表!B:B,9)*AA510, 0)+IF(ISNUMBER(AD510), INDEX(出力表!B:B,10)*AD510, 0)+IF(ISNUMBER(AG510), INDEX(出力表!B:B,11)*AG510, 0)+IF(ISNUMBER(AJ510), INDEX(出力表!B:B,12)*AJ510, 0)+IF(ISNUMBER(AM510), INDEX(出力表!B:B,13)*AM510, 0)</f>
        <v>0</v>
      </c>
      <c r="AO510">
        <f>IF(ISNUMBER(F510), INDEX(出力表!B:B,2), 0)+IF(ISNUMBER(I510), INDEX(出力表!B:B,3), 0)+IF(ISNUMBER(L510), INDEX(出力表!B:B,4), 0)+IF(ISNUMBER(O510), INDEX(出力表!B:B,5), 0)+IF(ISNUMBER(R510), INDEX(出力表!B:B,6), 0)+IF(ISNUMBER(U510), INDEX(出力表!B:B,7), 0)+IF(ISNUMBER(X510), INDEX(出力表!B:B,8), 0)+IF(ISNUMBER(AA510), INDEX(出力表!B:B,9), 0)+IF(ISNUMBER(AD510), INDEX(出力表!B:B,10), 0)+IF(ISNUMBER(AG510), INDEX(出力表!B:B,11), 0)+IF(ISNUMBER(AJ510), INDEX(出力表!B:B,12), 0)+IF(ISNUMBER(AM510), INDEX(出力表!B:B,13), 0)</f>
        <v>0</v>
      </c>
      <c r="AP510" t="str">
        <f t="shared" si="7"/>
        <v/>
      </c>
    </row>
    <row r="511" spans="1:42" x14ac:dyDescent="0.2">
      <c r="A511">
        <v>510</v>
      </c>
      <c r="B511">
        <f>IF(UPPER(Settings!B4)="TRUE", 乱数表!$Z511*Settings!B10, 0)</f>
        <v>0.37799769382943649</v>
      </c>
      <c r="C511">
        <f>IF(UPPER(Settings!B4)="TRUE", 乱数表!$AA511*Settings!B11, 0)</f>
        <v>1.2954807995956791E-2</v>
      </c>
      <c r="D511">
        <f>MIN(100, MAX(0, 100*BETAINV(乱数表!$B511, MAX(0.00000001, (1/(1+EXP(-(INDEX(係数表!G:G,2) + $B511))))*(EXP(INDEX(係数表!H:H,2) + INDEX(係数表!I:I,2)*LN(INDEX(出力表!C:C,2)+1)))), MAX(0.00000001, (1-(1/(1+EXP(-(INDEX(係数表!G:G,2) + $B511)))))*(EXP(INDEX(係数表!H:H,2) + INDEX(係数表!I:I,2)*LN(INDEX(出力表!C:C,2)+1)))))))</f>
        <v>94.703249152480467</v>
      </c>
      <c r="E511" t="e">
        <f>MIN(100, MAX(0, (100*(INDEX(出力表!D:D,2))/(EXP(INDEX(係数表!B:B,2) + $C511) + (INDEX(出力表!D:D,2)))) + (乱数表!$N511*(Settings!B12/(((INDEX(出力表!D:D,2))+1)^INDEX(係数表!E:E,2)*INDEX(係数表!F:F,2))))))</f>
        <v>#VALUE!</v>
      </c>
      <c r="F511" t="e">
        <f>MIN(100, MAX(0, (INDEX(出力表!D:D,2))*D511/MAX(E511, Settings!B3)))</f>
        <v>#VALUE!</v>
      </c>
      <c r="G511">
        <f>MIN(100, MAX(0, 100*BETAINV(乱数表!$C511, MAX(0.00000001, (1/(1+EXP(-(INDEX(係数表!G:G,3) + $B511))))*(EXP(INDEX(係数表!H:H,3) + INDEX(係数表!I:I,3)*LN(INDEX(出力表!C:C,3)+1)))), MAX(0.00000001, (1-(1/(1+EXP(-(INDEX(係数表!G:G,3) + $B511)))))*(EXP(INDEX(係数表!H:H,3) + INDEX(係数表!I:I,3)*LN(INDEX(出力表!C:C,3)+1)))))))</f>
        <v>97.433345886198097</v>
      </c>
      <c r="H511" t="e">
        <f>MIN(100, MAX(0, (100*(INDEX(出力表!D:D,3))/(EXP(INDEX(係数表!B:B,3) + $C511) + (INDEX(出力表!D:D,3)))) + (乱数表!$O511*(Settings!B12/(((INDEX(出力表!D:D,3))+1)^INDEX(係数表!E:E,3)*INDEX(係数表!F:F,3))))))</f>
        <v>#VALUE!</v>
      </c>
      <c r="I511" t="e">
        <f>MIN(100, MAX(0, (INDEX(出力表!D:D,3))*G511/MAX(H511, Settings!B3)))</f>
        <v>#VALUE!</v>
      </c>
      <c r="J511">
        <f>MIN(100, MAX(0, 100*BETAINV(乱数表!$D511, MAX(0.00000001, (1/(1+EXP(-(INDEX(係数表!G:G,4) + $B511))))*(EXP(INDEX(係数表!H:H,4) + INDEX(係数表!I:I,4)*LN(INDEX(出力表!C:C,4)+1)))), MAX(0.00000001, (1-(1/(1+EXP(-(INDEX(係数表!G:G,4) + $B511)))))*(EXP(INDEX(係数表!H:H,4) + INDEX(係数表!I:I,4)*LN(INDEX(出力表!C:C,4)+1)))))))</f>
        <v>96.442683506062863</v>
      </c>
      <c r="K511" t="e">
        <f>MIN(100, MAX(0, (100*(INDEX(出力表!D:D,4))/(EXP(INDEX(係数表!B:B,4) + $C511) + (INDEX(出力表!D:D,4)))) + (乱数表!$P511*(Settings!B12/(((INDEX(出力表!D:D,4))+1)^INDEX(係数表!E:E,4)*INDEX(係数表!F:F,4))))))</f>
        <v>#VALUE!</v>
      </c>
      <c r="L511" t="e">
        <f>MIN(100, MAX(0, (INDEX(出力表!D:D,4))*J511/MAX(K511, Settings!B3)))</f>
        <v>#VALUE!</v>
      </c>
      <c r="M511">
        <f>MIN(100, MAX(0, 100*BETAINV(乱数表!$E511, MAX(0.00000001, (1/(1+EXP(-(INDEX(係数表!G:G,5) + $B511))))*(EXP(INDEX(係数表!H:H,5) + INDEX(係数表!I:I,5)*LN(INDEX(出力表!C:C,5)+1)))), MAX(0.00000001, (1-(1/(1+EXP(-(INDEX(係数表!G:G,5) + $B511)))))*(EXP(INDEX(係数表!H:H,5) + INDEX(係数表!I:I,5)*LN(INDEX(出力表!C:C,5)+1)))))))</f>
        <v>99.787366798458947</v>
      </c>
      <c r="N511" t="e">
        <f>MIN(100, MAX(0, (100*(INDEX(出力表!D:D,5))/(EXP(INDEX(係数表!B:B,5) + $C511) + (INDEX(出力表!D:D,5)))) + (乱数表!$Q511*(Settings!B12/(((INDEX(出力表!D:D,5))+1)^INDEX(係数表!E:E,5)*INDEX(係数表!F:F,5))))))</f>
        <v>#VALUE!</v>
      </c>
      <c r="O511" t="e">
        <f>MIN(100, MAX(0, (INDEX(出力表!D:D,5))*M511/MAX(N511, Settings!B3)))</f>
        <v>#VALUE!</v>
      </c>
      <c r="P511">
        <f>MIN(100, MAX(0, 100*BETAINV(乱数表!$F511, MAX(0.00000001, (1/(1+EXP(-(INDEX(係数表!G:G,6) + $B511))))*(EXP(INDEX(係数表!H:H,6) + INDEX(係数表!I:I,6)*LN(INDEX(出力表!C:C,6)+1)))), MAX(0.00000001, (1-(1/(1+EXP(-(INDEX(係数表!G:G,6) + $B511)))))*(EXP(INDEX(係数表!H:H,6) + INDEX(係数表!I:I,6)*LN(INDEX(出力表!C:C,6)+1)))))))</f>
        <v>99.228355828360975</v>
      </c>
      <c r="Q511" t="e">
        <f>MIN(100, MAX(0, (100*(INDEX(出力表!D:D,6))/(EXP(INDEX(係数表!B:B,6) + $C511) + (INDEX(出力表!D:D,6)))) + (乱数表!$R511*(Settings!B12/(((INDEX(出力表!D:D,6))+1)^INDEX(係数表!E:E,6)*INDEX(係数表!F:F,6))))))</f>
        <v>#VALUE!</v>
      </c>
      <c r="R511" t="e">
        <f>MIN(100, MAX(0, (INDEX(出力表!D:D,6))*P511/MAX(Q511, Settings!B3)))</f>
        <v>#VALUE!</v>
      </c>
      <c r="S511">
        <f>MIN(100, MAX(0, 100*BETAINV(乱数表!$G511, MAX(0.00000001, (1/(1+EXP(-(INDEX(係数表!G:G,7) + $B511))))*(EXP(INDEX(係数表!H:H,7) + INDEX(係数表!I:I,7)*LN(INDEX(出力表!C:C,7)+1)))), MAX(0.00000001, (1-(1/(1+EXP(-(INDEX(係数表!G:G,7) + $B511)))))*(EXP(INDEX(係数表!H:H,7) + INDEX(係数表!I:I,7)*LN(INDEX(出力表!C:C,7)+1)))))))</f>
        <v>96.262851251957358</v>
      </c>
      <c r="T511" t="e">
        <f>MIN(100, MAX(0, (100*(INDEX(出力表!D:D,7))/(EXP(INDEX(係数表!B:B,7) + $C511) + (INDEX(出力表!D:D,7)))) + (乱数表!$S511*(Settings!B12/(((INDEX(出力表!D:D,7))+1)^INDEX(係数表!E:E,7)*INDEX(係数表!F:F,7))))))</f>
        <v>#VALUE!</v>
      </c>
      <c r="U511" t="e">
        <f>MIN(100, MAX(0, (INDEX(出力表!D:D,7))*S511/MAX(T511, Settings!B3)))</f>
        <v>#VALUE!</v>
      </c>
      <c r="V511">
        <f>MIN(100, MAX(0, 100*BETAINV(乱数表!$H511, MAX(0.00000001, (1/(1+EXP(-(INDEX(係数表!G:G,8) + $B511))))*(EXP(INDEX(係数表!H:H,8) + INDEX(係数表!I:I,8)*LN(INDEX(出力表!C:C,8)+1)))), MAX(0.00000001, (1-(1/(1+EXP(-(INDEX(係数表!G:G,8) + $B511)))))*(EXP(INDEX(係数表!H:H,8) + INDEX(係数表!I:I,8)*LN(INDEX(出力表!C:C,8)+1)))))))</f>
        <v>96.414764883578457</v>
      </c>
      <c r="W511" t="e">
        <f>MIN(100, MAX(0, (100*(INDEX(出力表!D:D,8))/(EXP(INDEX(係数表!B:B,8) + $C511) + (INDEX(出力表!D:D,8)))) + (乱数表!$T511*(Settings!B12/(((INDEX(出力表!D:D,8))+1)^INDEX(係数表!E:E,8)*INDEX(係数表!F:F,8))))))</f>
        <v>#VALUE!</v>
      </c>
      <c r="X511" t="e">
        <f>MIN(100, MAX(0, (INDEX(出力表!D:D,8))*V511/MAX(W511, Settings!B3)))</f>
        <v>#VALUE!</v>
      </c>
      <c r="Y511">
        <f>MIN(100, MAX(0, 100*BETAINV(乱数表!$I511, MAX(0.00000001, (1/(1+EXP(-(INDEX(係数表!G:G,9) + $B511))))*(EXP(INDEX(係数表!H:H,9) + INDEX(係数表!I:I,9)*LN(INDEX(出力表!C:C,9)+1)))), MAX(0.00000001, (1-(1/(1+EXP(-(INDEX(係数表!G:G,9) + $B511)))))*(EXP(INDEX(係数表!H:H,9) + INDEX(係数表!I:I,9)*LN(INDEX(出力表!C:C,9)+1)))))))</f>
        <v>62.999646392118322</v>
      </c>
      <c r="Z511" t="e">
        <f>MIN(100, MAX(0, (100*(INDEX(出力表!D:D,9))/(EXP(INDEX(係数表!B:B,9) + $C511) + (INDEX(出力表!D:D,9)))) + (乱数表!$U511*(Settings!B12/(((INDEX(出力表!D:D,9))+1)^INDEX(係数表!E:E,9)*INDEX(係数表!F:F,9))))))</f>
        <v>#VALUE!</v>
      </c>
      <c r="AA511" t="e">
        <f>MIN(100, MAX(0, (INDEX(出力表!D:D,9))*Y511/MAX(Z511, Settings!B3)))</f>
        <v>#VALUE!</v>
      </c>
      <c r="AB511">
        <f>MIN(100, MAX(0, 100*BETAINV(乱数表!$J511, MAX(0.00000001, (1/(1+EXP(-(INDEX(係数表!G:G,10) + $B511))))*(EXP(INDEX(係数表!H:H,10) + INDEX(係数表!I:I,10)*LN(INDEX(出力表!C:C,10)+1)))), MAX(0.00000001, (1-(1/(1+EXP(-(INDEX(係数表!G:G,10) + $B511)))))*(EXP(INDEX(係数表!H:H,10) + INDEX(係数表!I:I,10)*LN(INDEX(出力表!C:C,10)+1)))))))</f>
        <v>96.892965154286685</v>
      </c>
      <c r="AC511" t="e">
        <f>MIN(100, MAX(0, (100*(INDEX(出力表!D:D,10))/(EXP(INDEX(係数表!B:B,10) + $C511) + (INDEX(出力表!D:D,10)))) + (乱数表!$V511*(Settings!B12/(((INDEX(出力表!D:D,10))+1)^INDEX(係数表!E:E,10)*INDEX(係数表!F:F,10))))))</f>
        <v>#VALUE!</v>
      </c>
      <c r="AD511" t="e">
        <f>MIN(100, MAX(0, (INDEX(出力表!D:D,10))*AB511/MAX(AC511, Settings!B3)))</f>
        <v>#VALUE!</v>
      </c>
      <c r="AE511">
        <f>MIN(100, MAX(0, 100*BETAINV(乱数表!$K511, MAX(0.00000001, (1/(1+EXP(-(INDEX(係数表!G:G,11) + $B511))))*(EXP(INDEX(係数表!H:H,11) + INDEX(係数表!I:I,11)*LN(INDEX(出力表!C:C,11)+1)))), MAX(0.00000001, (1-(1/(1+EXP(-(INDEX(係数表!G:G,11) + $B511)))))*(EXP(INDEX(係数表!H:H,11) + INDEX(係数表!I:I,11)*LN(INDEX(出力表!C:C,11)+1)))))))</f>
        <v>79.952786635917931</v>
      </c>
      <c r="AF511" t="e">
        <f>MIN(100, MAX(0, (100*(INDEX(出力表!D:D,11))/(EXP(INDEX(係数表!B:B,11) + $C511) + (INDEX(出力表!D:D,11)))) + (乱数表!$W511*(Settings!B12/(((INDEX(出力表!D:D,11))+1)^INDEX(係数表!E:E,11)*INDEX(係数表!F:F,11))))))</f>
        <v>#VALUE!</v>
      </c>
      <c r="AG511" t="e">
        <f>MIN(100, MAX(0, (INDEX(出力表!D:D,11))*AE511/MAX(AF511, Settings!B3)))</f>
        <v>#VALUE!</v>
      </c>
      <c r="AH511">
        <f>MIN(100, MAX(0, 100*BETAINV(乱数表!$L511, MAX(0.00000001, (1/(1+EXP(-(INDEX(係数表!G:G,12) + $B511))))*(EXP(INDEX(係数表!H:H,12) + INDEX(係数表!I:I,12)*LN(INDEX(出力表!C:C,12)+1)))), MAX(0.00000001, (1-(1/(1+EXP(-(INDEX(係数表!G:G,12) + $B511)))))*(EXP(INDEX(係数表!H:H,12) + INDEX(係数表!I:I,12)*LN(INDEX(出力表!C:C,12)+1)))))))</f>
        <v>99.999024948332504</v>
      </c>
      <c r="AI511" t="e">
        <f>MIN(100, MAX(0, (100*(INDEX(出力表!D:D,12))/(EXP(INDEX(係数表!B:B,12) + $C511) + (INDEX(出力表!D:D,12)))) + (乱数表!$X511*(Settings!B12/(((INDEX(出力表!D:D,12))+1)^INDEX(係数表!E:E,12)*INDEX(係数表!F:F,12))))))</f>
        <v>#VALUE!</v>
      </c>
      <c r="AJ511" t="e">
        <f>MIN(100, MAX(0, (INDEX(出力表!D:D,12))*AH511/MAX(AI511, Settings!B3)))</f>
        <v>#VALUE!</v>
      </c>
      <c r="AK511">
        <f>MIN(100, MAX(0, 100*BETAINV(乱数表!$M511, MAX(0.00000001, (1/(1+EXP(-(INDEX(係数表!G:G,13) + $B511))))*(EXP(INDEX(係数表!H:H,13) + INDEX(係数表!I:I,13)*LN(INDEX(出力表!C:C,13)+1)))), MAX(0.00000001, (1-(1/(1+EXP(-(INDEX(係数表!G:G,13) + $B511)))))*(EXP(INDEX(係数表!H:H,13) + INDEX(係数表!I:I,13)*LN(INDEX(出力表!C:C,13)+1)))))))</f>
        <v>99.965187196163981</v>
      </c>
      <c r="AL511" t="e">
        <f>MIN(100, MAX(0, (100*(INDEX(出力表!D:D,13))/(EXP(INDEX(係数表!B:B,13) + $C511) + (INDEX(出力表!D:D,13)))) + (乱数表!$Y511*(Settings!B12/(((INDEX(出力表!D:D,13))+1)^INDEX(係数表!E:E,13)*INDEX(係数表!F:F,13))))))</f>
        <v>#VALUE!</v>
      </c>
      <c r="AM511" t="e">
        <f>MIN(100, MAX(0, (INDEX(出力表!D:D,13))*AK511/MAX(AL511, Settings!B3)))</f>
        <v>#VALUE!</v>
      </c>
      <c r="AN511">
        <f>IF(ISNUMBER(F511), INDEX(出力表!B:B,2)*F511, 0)+IF(ISNUMBER(I511), INDEX(出力表!B:B,3)*I511, 0)+IF(ISNUMBER(L511), INDEX(出力表!B:B,4)*L511, 0)+IF(ISNUMBER(O511), INDEX(出力表!B:B,5)*O511, 0)+IF(ISNUMBER(R511), INDEX(出力表!B:B,6)*R511, 0)+IF(ISNUMBER(U511), INDEX(出力表!B:B,7)*U511, 0)+IF(ISNUMBER(X511), INDEX(出力表!B:B,8)*X511, 0)+IF(ISNUMBER(AA511), INDEX(出力表!B:B,9)*AA511, 0)+IF(ISNUMBER(AD511), INDEX(出力表!B:B,10)*AD511, 0)+IF(ISNUMBER(AG511), INDEX(出力表!B:B,11)*AG511, 0)+IF(ISNUMBER(AJ511), INDEX(出力表!B:B,12)*AJ511, 0)+IF(ISNUMBER(AM511), INDEX(出力表!B:B,13)*AM511, 0)</f>
        <v>0</v>
      </c>
      <c r="AO511">
        <f>IF(ISNUMBER(F511), INDEX(出力表!B:B,2), 0)+IF(ISNUMBER(I511), INDEX(出力表!B:B,3), 0)+IF(ISNUMBER(L511), INDEX(出力表!B:B,4), 0)+IF(ISNUMBER(O511), INDEX(出力表!B:B,5), 0)+IF(ISNUMBER(R511), INDEX(出力表!B:B,6), 0)+IF(ISNUMBER(U511), INDEX(出力表!B:B,7), 0)+IF(ISNUMBER(X511), INDEX(出力表!B:B,8), 0)+IF(ISNUMBER(AA511), INDEX(出力表!B:B,9), 0)+IF(ISNUMBER(AD511), INDEX(出力表!B:B,10), 0)+IF(ISNUMBER(AG511), INDEX(出力表!B:B,11), 0)+IF(ISNUMBER(AJ511), INDEX(出力表!B:B,12), 0)+IF(ISNUMBER(AM511), INDEX(出力表!B:B,13), 0)</f>
        <v>0</v>
      </c>
      <c r="AP511" t="str">
        <f t="shared" si="7"/>
        <v/>
      </c>
    </row>
    <row r="512" spans="1:42" x14ac:dyDescent="0.2">
      <c r="A512">
        <v>511</v>
      </c>
      <c r="B512">
        <f>IF(UPPER(Settings!B4)="TRUE", 乱数表!$Z512*Settings!B10, 0)</f>
        <v>0.18091758126770505</v>
      </c>
      <c r="C512">
        <f>IF(UPPER(Settings!B4)="TRUE", 乱数表!$AA512*Settings!B11, 0)</f>
        <v>-2.1407318829053459E-2</v>
      </c>
      <c r="D512">
        <f>MIN(100, MAX(0, 100*BETAINV(乱数表!$B512, MAX(0.00000001, (1/(1+EXP(-(INDEX(係数表!G:G,2) + $B512))))*(EXP(INDEX(係数表!H:H,2) + INDEX(係数表!I:I,2)*LN(INDEX(出力表!C:C,2)+1)))), MAX(0.00000001, (1-(1/(1+EXP(-(INDEX(係数表!G:G,2) + $B512)))))*(EXP(INDEX(係数表!H:H,2) + INDEX(係数表!I:I,2)*LN(INDEX(出力表!C:C,2)+1)))))))</f>
        <v>96.187948036267144</v>
      </c>
      <c r="E512" t="e">
        <f>MIN(100, MAX(0, (100*(INDEX(出力表!D:D,2))/(EXP(INDEX(係数表!B:B,2) + $C512) + (INDEX(出力表!D:D,2)))) + (乱数表!$N512*(Settings!B12/(((INDEX(出力表!D:D,2))+1)^INDEX(係数表!E:E,2)*INDEX(係数表!F:F,2))))))</f>
        <v>#VALUE!</v>
      </c>
      <c r="F512" t="e">
        <f>MIN(100, MAX(0, (INDEX(出力表!D:D,2))*D512/MAX(E512, Settings!B3)))</f>
        <v>#VALUE!</v>
      </c>
      <c r="G512">
        <f>MIN(100, MAX(0, 100*BETAINV(乱数表!$C512, MAX(0.00000001, (1/(1+EXP(-(INDEX(係数表!G:G,3) + $B512))))*(EXP(INDEX(係数表!H:H,3) + INDEX(係数表!I:I,3)*LN(INDEX(出力表!C:C,3)+1)))), MAX(0.00000001, (1-(1/(1+EXP(-(INDEX(係数表!G:G,3) + $B512)))))*(EXP(INDEX(係数表!H:H,3) + INDEX(係数表!I:I,3)*LN(INDEX(出力表!C:C,3)+1)))))))</f>
        <v>92.409831350845849</v>
      </c>
      <c r="H512" t="e">
        <f>MIN(100, MAX(0, (100*(INDEX(出力表!D:D,3))/(EXP(INDEX(係数表!B:B,3) + $C512) + (INDEX(出力表!D:D,3)))) + (乱数表!$O512*(Settings!B12/(((INDEX(出力表!D:D,3))+1)^INDEX(係数表!E:E,3)*INDEX(係数表!F:F,3))))))</f>
        <v>#VALUE!</v>
      </c>
      <c r="I512" t="e">
        <f>MIN(100, MAX(0, (INDEX(出力表!D:D,3))*G512/MAX(H512, Settings!B3)))</f>
        <v>#VALUE!</v>
      </c>
      <c r="J512">
        <f>MIN(100, MAX(0, 100*BETAINV(乱数表!$D512, MAX(0.00000001, (1/(1+EXP(-(INDEX(係数表!G:G,4) + $B512))))*(EXP(INDEX(係数表!H:H,4) + INDEX(係数表!I:I,4)*LN(INDEX(出力表!C:C,4)+1)))), MAX(0.00000001, (1-(1/(1+EXP(-(INDEX(係数表!G:G,4) + $B512)))))*(EXP(INDEX(係数表!H:H,4) + INDEX(係数表!I:I,4)*LN(INDEX(出力表!C:C,4)+1)))))))</f>
        <v>76.918625146481673</v>
      </c>
      <c r="K512" t="e">
        <f>MIN(100, MAX(0, (100*(INDEX(出力表!D:D,4))/(EXP(INDEX(係数表!B:B,4) + $C512) + (INDEX(出力表!D:D,4)))) + (乱数表!$P512*(Settings!B12/(((INDEX(出力表!D:D,4))+1)^INDEX(係数表!E:E,4)*INDEX(係数表!F:F,4))))))</f>
        <v>#VALUE!</v>
      </c>
      <c r="L512" t="e">
        <f>MIN(100, MAX(0, (INDEX(出力表!D:D,4))*J512/MAX(K512, Settings!B3)))</f>
        <v>#VALUE!</v>
      </c>
      <c r="M512">
        <f>MIN(100, MAX(0, 100*BETAINV(乱数表!$E512, MAX(0.00000001, (1/(1+EXP(-(INDEX(係数表!G:G,5) + $B512))))*(EXP(INDEX(係数表!H:H,5) + INDEX(係数表!I:I,5)*LN(INDEX(出力表!C:C,5)+1)))), MAX(0.00000001, (1-(1/(1+EXP(-(INDEX(係数表!G:G,5) + $B512)))))*(EXP(INDEX(係数表!H:H,5) + INDEX(係数表!I:I,5)*LN(INDEX(出力表!C:C,5)+1)))))))</f>
        <v>99.936000130507395</v>
      </c>
      <c r="N512" t="e">
        <f>MIN(100, MAX(0, (100*(INDEX(出力表!D:D,5))/(EXP(INDEX(係数表!B:B,5) + $C512) + (INDEX(出力表!D:D,5)))) + (乱数表!$Q512*(Settings!B12/(((INDEX(出力表!D:D,5))+1)^INDEX(係数表!E:E,5)*INDEX(係数表!F:F,5))))))</f>
        <v>#VALUE!</v>
      </c>
      <c r="O512" t="e">
        <f>MIN(100, MAX(0, (INDEX(出力表!D:D,5))*M512/MAX(N512, Settings!B3)))</f>
        <v>#VALUE!</v>
      </c>
      <c r="P512">
        <f>MIN(100, MAX(0, 100*BETAINV(乱数表!$F512, MAX(0.00000001, (1/(1+EXP(-(INDEX(係数表!G:G,6) + $B512))))*(EXP(INDEX(係数表!H:H,6) + INDEX(係数表!I:I,6)*LN(INDEX(出力表!C:C,6)+1)))), MAX(0.00000001, (1-(1/(1+EXP(-(INDEX(係数表!G:G,6) + $B512)))))*(EXP(INDEX(係数表!H:H,6) + INDEX(係数表!I:I,6)*LN(INDEX(出力表!C:C,6)+1)))))))</f>
        <v>99.306027566119369</v>
      </c>
      <c r="Q512" t="e">
        <f>MIN(100, MAX(0, (100*(INDEX(出力表!D:D,6))/(EXP(INDEX(係数表!B:B,6) + $C512) + (INDEX(出力表!D:D,6)))) + (乱数表!$R512*(Settings!B12/(((INDEX(出力表!D:D,6))+1)^INDEX(係数表!E:E,6)*INDEX(係数表!F:F,6))))))</f>
        <v>#VALUE!</v>
      </c>
      <c r="R512" t="e">
        <f>MIN(100, MAX(0, (INDEX(出力表!D:D,6))*P512/MAX(Q512, Settings!B3)))</f>
        <v>#VALUE!</v>
      </c>
      <c r="S512">
        <f>MIN(100, MAX(0, 100*BETAINV(乱数表!$G512, MAX(0.00000001, (1/(1+EXP(-(INDEX(係数表!G:G,7) + $B512))))*(EXP(INDEX(係数表!H:H,7) + INDEX(係数表!I:I,7)*LN(INDEX(出力表!C:C,7)+1)))), MAX(0.00000001, (1-(1/(1+EXP(-(INDEX(係数表!G:G,7) + $B512)))))*(EXP(INDEX(係数表!H:H,7) + INDEX(係数表!I:I,7)*LN(INDEX(出力表!C:C,7)+1)))))))</f>
        <v>95.856278883300178</v>
      </c>
      <c r="T512" t="e">
        <f>MIN(100, MAX(0, (100*(INDEX(出力表!D:D,7))/(EXP(INDEX(係数表!B:B,7) + $C512) + (INDEX(出力表!D:D,7)))) + (乱数表!$S512*(Settings!B12/(((INDEX(出力表!D:D,7))+1)^INDEX(係数表!E:E,7)*INDEX(係数表!F:F,7))))))</f>
        <v>#VALUE!</v>
      </c>
      <c r="U512" t="e">
        <f>MIN(100, MAX(0, (INDEX(出力表!D:D,7))*S512/MAX(T512, Settings!B3)))</f>
        <v>#VALUE!</v>
      </c>
      <c r="V512">
        <f>MIN(100, MAX(0, 100*BETAINV(乱数表!$H512, MAX(0.00000001, (1/(1+EXP(-(INDEX(係数表!G:G,8) + $B512))))*(EXP(INDEX(係数表!H:H,8) + INDEX(係数表!I:I,8)*LN(INDEX(出力表!C:C,8)+1)))), MAX(0.00000001, (1-(1/(1+EXP(-(INDEX(係数表!G:G,8) + $B512)))))*(EXP(INDEX(係数表!H:H,8) + INDEX(係数表!I:I,8)*LN(INDEX(出力表!C:C,8)+1)))))))</f>
        <v>99.987062893560591</v>
      </c>
      <c r="W512" t="e">
        <f>MIN(100, MAX(0, (100*(INDEX(出力表!D:D,8))/(EXP(INDEX(係数表!B:B,8) + $C512) + (INDEX(出力表!D:D,8)))) + (乱数表!$T512*(Settings!B12/(((INDEX(出力表!D:D,8))+1)^INDEX(係数表!E:E,8)*INDEX(係数表!F:F,8))))))</f>
        <v>#VALUE!</v>
      </c>
      <c r="X512" t="e">
        <f>MIN(100, MAX(0, (INDEX(出力表!D:D,8))*V512/MAX(W512, Settings!B3)))</f>
        <v>#VALUE!</v>
      </c>
      <c r="Y512">
        <f>MIN(100, MAX(0, 100*BETAINV(乱数表!$I512, MAX(0.00000001, (1/(1+EXP(-(INDEX(係数表!G:G,9) + $B512))))*(EXP(INDEX(係数表!H:H,9) + INDEX(係数表!I:I,9)*LN(INDEX(出力表!C:C,9)+1)))), MAX(0.00000001, (1-(1/(1+EXP(-(INDEX(係数表!G:G,9) + $B512)))))*(EXP(INDEX(係数表!H:H,9) + INDEX(係数表!I:I,9)*LN(INDEX(出力表!C:C,9)+1)))))))</f>
        <v>96.930636199298888</v>
      </c>
      <c r="Z512" t="e">
        <f>MIN(100, MAX(0, (100*(INDEX(出力表!D:D,9))/(EXP(INDEX(係数表!B:B,9) + $C512) + (INDEX(出力表!D:D,9)))) + (乱数表!$U512*(Settings!B12/(((INDEX(出力表!D:D,9))+1)^INDEX(係数表!E:E,9)*INDEX(係数表!F:F,9))))))</f>
        <v>#VALUE!</v>
      </c>
      <c r="AA512" t="e">
        <f>MIN(100, MAX(0, (INDEX(出力表!D:D,9))*Y512/MAX(Z512, Settings!B3)))</f>
        <v>#VALUE!</v>
      </c>
      <c r="AB512">
        <f>MIN(100, MAX(0, 100*BETAINV(乱数表!$J512, MAX(0.00000001, (1/(1+EXP(-(INDEX(係数表!G:G,10) + $B512))))*(EXP(INDEX(係数表!H:H,10) + INDEX(係数表!I:I,10)*LN(INDEX(出力表!C:C,10)+1)))), MAX(0.00000001, (1-(1/(1+EXP(-(INDEX(係数表!G:G,10) + $B512)))))*(EXP(INDEX(係数表!H:H,10) + INDEX(係数表!I:I,10)*LN(INDEX(出力表!C:C,10)+1)))))))</f>
        <v>98.007520392517236</v>
      </c>
      <c r="AC512" t="e">
        <f>MIN(100, MAX(0, (100*(INDEX(出力表!D:D,10))/(EXP(INDEX(係数表!B:B,10) + $C512) + (INDEX(出力表!D:D,10)))) + (乱数表!$V512*(Settings!B12/(((INDEX(出力表!D:D,10))+1)^INDEX(係数表!E:E,10)*INDEX(係数表!F:F,10))))))</f>
        <v>#VALUE!</v>
      </c>
      <c r="AD512" t="e">
        <f>MIN(100, MAX(0, (INDEX(出力表!D:D,10))*AB512/MAX(AC512, Settings!B3)))</f>
        <v>#VALUE!</v>
      </c>
      <c r="AE512">
        <f>MIN(100, MAX(0, 100*BETAINV(乱数表!$K512, MAX(0.00000001, (1/(1+EXP(-(INDEX(係数表!G:G,11) + $B512))))*(EXP(INDEX(係数表!H:H,11) + INDEX(係数表!I:I,11)*LN(INDEX(出力表!C:C,11)+1)))), MAX(0.00000001, (1-(1/(1+EXP(-(INDEX(係数表!G:G,11) + $B512)))))*(EXP(INDEX(係数表!H:H,11) + INDEX(係数表!I:I,11)*LN(INDEX(出力表!C:C,11)+1)))))))</f>
        <v>76.093884758829901</v>
      </c>
      <c r="AF512" t="e">
        <f>MIN(100, MAX(0, (100*(INDEX(出力表!D:D,11))/(EXP(INDEX(係数表!B:B,11) + $C512) + (INDEX(出力表!D:D,11)))) + (乱数表!$W512*(Settings!B12/(((INDEX(出力表!D:D,11))+1)^INDEX(係数表!E:E,11)*INDEX(係数表!F:F,11))))))</f>
        <v>#VALUE!</v>
      </c>
      <c r="AG512" t="e">
        <f>MIN(100, MAX(0, (INDEX(出力表!D:D,11))*AE512/MAX(AF512, Settings!B3)))</f>
        <v>#VALUE!</v>
      </c>
      <c r="AH512">
        <f>MIN(100, MAX(0, 100*BETAINV(乱数表!$L512, MAX(0.00000001, (1/(1+EXP(-(INDEX(係数表!G:G,12) + $B512))))*(EXP(INDEX(係数表!H:H,12) + INDEX(係数表!I:I,12)*LN(INDEX(出力表!C:C,12)+1)))), MAX(0.00000001, (1-(1/(1+EXP(-(INDEX(係数表!G:G,12) + $B512)))))*(EXP(INDEX(係数表!H:H,12) + INDEX(係数表!I:I,12)*LN(INDEX(出力表!C:C,12)+1)))))))</f>
        <v>99.952459447395441</v>
      </c>
      <c r="AI512" t="e">
        <f>MIN(100, MAX(0, (100*(INDEX(出力表!D:D,12))/(EXP(INDEX(係数表!B:B,12) + $C512) + (INDEX(出力表!D:D,12)))) + (乱数表!$X512*(Settings!B12/(((INDEX(出力表!D:D,12))+1)^INDEX(係数表!E:E,12)*INDEX(係数表!F:F,12))))))</f>
        <v>#VALUE!</v>
      </c>
      <c r="AJ512" t="e">
        <f>MIN(100, MAX(0, (INDEX(出力表!D:D,12))*AH512/MAX(AI512, Settings!B3)))</f>
        <v>#VALUE!</v>
      </c>
      <c r="AK512">
        <f>MIN(100, MAX(0, 100*BETAINV(乱数表!$M512, MAX(0.00000001, (1/(1+EXP(-(INDEX(係数表!G:G,13) + $B512))))*(EXP(INDEX(係数表!H:H,13) + INDEX(係数表!I:I,13)*LN(INDEX(出力表!C:C,13)+1)))), MAX(0.00000001, (1-(1/(1+EXP(-(INDEX(係数表!G:G,13) + $B512)))))*(EXP(INDEX(係数表!H:H,13) + INDEX(係数表!I:I,13)*LN(INDEX(出力表!C:C,13)+1)))))))</f>
        <v>99.823677904953726</v>
      </c>
      <c r="AL512" t="e">
        <f>MIN(100, MAX(0, (100*(INDEX(出力表!D:D,13))/(EXP(INDEX(係数表!B:B,13) + $C512) + (INDEX(出力表!D:D,13)))) + (乱数表!$Y512*(Settings!B12/(((INDEX(出力表!D:D,13))+1)^INDEX(係数表!E:E,13)*INDEX(係数表!F:F,13))))))</f>
        <v>#VALUE!</v>
      </c>
      <c r="AM512" t="e">
        <f>MIN(100, MAX(0, (INDEX(出力表!D:D,13))*AK512/MAX(AL512, Settings!B3)))</f>
        <v>#VALUE!</v>
      </c>
      <c r="AN512">
        <f>IF(ISNUMBER(F512), INDEX(出力表!B:B,2)*F512, 0)+IF(ISNUMBER(I512), INDEX(出力表!B:B,3)*I512, 0)+IF(ISNUMBER(L512), INDEX(出力表!B:B,4)*L512, 0)+IF(ISNUMBER(O512), INDEX(出力表!B:B,5)*O512, 0)+IF(ISNUMBER(R512), INDEX(出力表!B:B,6)*R512, 0)+IF(ISNUMBER(U512), INDEX(出力表!B:B,7)*U512, 0)+IF(ISNUMBER(X512), INDEX(出力表!B:B,8)*X512, 0)+IF(ISNUMBER(AA512), INDEX(出力表!B:B,9)*AA512, 0)+IF(ISNUMBER(AD512), INDEX(出力表!B:B,10)*AD512, 0)+IF(ISNUMBER(AG512), INDEX(出力表!B:B,11)*AG512, 0)+IF(ISNUMBER(AJ512), INDEX(出力表!B:B,12)*AJ512, 0)+IF(ISNUMBER(AM512), INDEX(出力表!B:B,13)*AM512, 0)</f>
        <v>0</v>
      </c>
      <c r="AO512">
        <f>IF(ISNUMBER(F512), INDEX(出力表!B:B,2), 0)+IF(ISNUMBER(I512), INDEX(出力表!B:B,3), 0)+IF(ISNUMBER(L512), INDEX(出力表!B:B,4), 0)+IF(ISNUMBER(O512), INDEX(出力表!B:B,5), 0)+IF(ISNUMBER(R512), INDEX(出力表!B:B,6), 0)+IF(ISNUMBER(U512), INDEX(出力表!B:B,7), 0)+IF(ISNUMBER(X512), INDEX(出力表!B:B,8), 0)+IF(ISNUMBER(AA512), INDEX(出力表!B:B,9), 0)+IF(ISNUMBER(AD512), INDEX(出力表!B:B,10), 0)+IF(ISNUMBER(AG512), INDEX(出力表!B:B,11), 0)+IF(ISNUMBER(AJ512), INDEX(出力表!B:B,12), 0)+IF(ISNUMBER(AM512), INDEX(出力表!B:B,13), 0)</f>
        <v>0</v>
      </c>
      <c r="AP512" t="str">
        <f t="shared" si="7"/>
        <v/>
      </c>
    </row>
    <row r="513" spans="1:42" x14ac:dyDescent="0.2">
      <c r="A513">
        <v>512</v>
      </c>
      <c r="B513">
        <f>IF(UPPER(Settings!B4)="TRUE", 乱数表!$Z513*Settings!B10, 0)</f>
        <v>1.0997239495303099</v>
      </c>
      <c r="C513">
        <f>IF(UPPER(Settings!B4)="TRUE", 乱数表!$AA513*Settings!B11, 0)</f>
        <v>5.4978237836046356E-2</v>
      </c>
      <c r="D513">
        <f>MIN(100, MAX(0, 100*BETAINV(乱数表!$B513, MAX(0.00000001, (1/(1+EXP(-(INDEX(係数表!G:G,2) + $B513))))*(EXP(INDEX(係数表!H:H,2) + INDEX(係数表!I:I,2)*LN(INDEX(出力表!C:C,2)+1)))), MAX(0.00000001, (1-(1/(1+EXP(-(INDEX(係数表!G:G,2) + $B513)))))*(EXP(INDEX(係数表!H:H,2) + INDEX(係数表!I:I,2)*LN(INDEX(出力表!C:C,2)+1)))))))</f>
        <v>86.842366923424976</v>
      </c>
      <c r="E513" t="e">
        <f>MIN(100, MAX(0, (100*(INDEX(出力表!D:D,2))/(EXP(INDEX(係数表!B:B,2) + $C513) + (INDEX(出力表!D:D,2)))) + (乱数表!$N513*(Settings!B12/(((INDEX(出力表!D:D,2))+1)^INDEX(係数表!E:E,2)*INDEX(係数表!F:F,2))))))</f>
        <v>#VALUE!</v>
      </c>
      <c r="F513" t="e">
        <f>MIN(100, MAX(0, (INDEX(出力表!D:D,2))*D513/MAX(E513, Settings!B3)))</f>
        <v>#VALUE!</v>
      </c>
      <c r="G513">
        <f>MIN(100, MAX(0, 100*BETAINV(乱数表!$C513, MAX(0.00000001, (1/(1+EXP(-(INDEX(係数表!G:G,3) + $B513))))*(EXP(INDEX(係数表!H:H,3) + INDEX(係数表!I:I,3)*LN(INDEX(出力表!C:C,3)+1)))), MAX(0.00000001, (1-(1/(1+EXP(-(INDEX(係数表!G:G,3) + $B513)))))*(EXP(INDEX(係数表!H:H,3) + INDEX(係数表!I:I,3)*LN(INDEX(出力表!C:C,3)+1)))))))</f>
        <v>99.99998789022861</v>
      </c>
      <c r="H513" t="e">
        <f>MIN(100, MAX(0, (100*(INDEX(出力表!D:D,3))/(EXP(INDEX(係数表!B:B,3) + $C513) + (INDEX(出力表!D:D,3)))) + (乱数表!$O513*(Settings!B12/(((INDEX(出力表!D:D,3))+1)^INDEX(係数表!E:E,3)*INDEX(係数表!F:F,3))))))</f>
        <v>#VALUE!</v>
      </c>
      <c r="I513" t="e">
        <f>MIN(100, MAX(0, (INDEX(出力表!D:D,3))*G513/MAX(H513, Settings!B3)))</f>
        <v>#VALUE!</v>
      </c>
      <c r="J513">
        <f>MIN(100, MAX(0, 100*BETAINV(乱数表!$D513, MAX(0.00000001, (1/(1+EXP(-(INDEX(係数表!G:G,4) + $B513))))*(EXP(INDEX(係数表!H:H,4) + INDEX(係数表!I:I,4)*LN(INDEX(出力表!C:C,4)+1)))), MAX(0.00000001, (1-(1/(1+EXP(-(INDEX(係数表!G:G,4) + $B513)))))*(EXP(INDEX(係数表!H:H,4) + INDEX(係数表!I:I,4)*LN(INDEX(出力表!C:C,4)+1)))))))</f>
        <v>95.655155473794366</v>
      </c>
      <c r="K513" t="e">
        <f>MIN(100, MAX(0, (100*(INDEX(出力表!D:D,4))/(EXP(INDEX(係数表!B:B,4) + $C513) + (INDEX(出力表!D:D,4)))) + (乱数表!$P513*(Settings!B12/(((INDEX(出力表!D:D,4))+1)^INDEX(係数表!E:E,4)*INDEX(係数表!F:F,4))))))</f>
        <v>#VALUE!</v>
      </c>
      <c r="L513" t="e">
        <f>MIN(100, MAX(0, (INDEX(出力表!D:D,4))*J513/MAX(K513, Settings!B3)))</f>
        <v>#VALUE!</v>
      </c>
      <c r="M513">
        <f>MIN(100, MAX(0, 100*BETAINV(乱数表!$E513, MAX(0.00000001, (1/(1+EXP(-(INDEX(係数表!G:G,5) + $B513))))*(EXP(INDEX(係数表!H:H,5) + INDEX(係数表!I:I,5)*LN(INDEX(出力表!C:C,5)+1)))), MAX(0.00000001, (1-(1/(1+EXP(-(INDEX(係数表!G:G,5) + $B513)))))*(EXP(INDEX(係数表!H:H,5) + INDEX(係数表!I:I,5)*LN(INDEX(出力表!C:C,5)+1)))))))</f>
        <v>78.886970185292938</v>
      </c>
      <c r="N513" t="e">
        <f>MIN(100, MAX(0, (100*(INDEX(出力表!D:D,5))/(EXP(INDEX(係数表!B:B,5) + $C513) + (INDEX(出力表!D:D,5)))) + (乱数表!$Q513*(Settings!B12/(((INDEX(出力表!D:D,5))+1)^INDEX(係数表!E:E,5)*INDEX(係数表!F:F,5))))))</f>
        <v>#VALUE!</v>
      </c>
      <c r="O513" t="e">
        <f>MIN(100, MAX(0, (INDEX(出力表!D:D,5))*M513/MAX(N513, Settings!B3)))</f>
        <v>#VALUE!</v>
      </c>
      <c r="P513">
        <f>MIN(100, MAX(0, 100*BETAINV(乱数表!$F513, MAX(0.00000001, (1/(1+EXP(-(INDEX(係数表!G:G,6) + $B513))))*(EXP(INDEX(係数表!H:H,6) + INDEX(係数表!I:I,6)*LN(INDEX(出力表!C:C,6)+1)))), MAX(0.00000001, (1-(1/(1+EXP(-(INDEX(係数表!G:G,6) + $B513)))))*(EXP(INDEX(係数表!H:H,6) + INDEX(係数表!I:I,6)*LN(INDEX(出力表!C:C,6)+1)))))))</f>
        <v>77.575399155810317</v>
      </c>
      <c r="Q513" t="e">
        <f>MIN(100, MAX(0, (100*(INDEX(出力表!D:D,6))/(EXP(INDEX(係数表!B:B,6) + $C513) + (INDEX(出力表!D:D,6)))) + (乱数表!$R513*(Settings!B12/(((INDEX(出力表!D:D,6))+1)^INDEX(係数表!E:E,6)*INDEX(係数表!F:F,6))))))</f>
        <v>#VALUE!</v>
      </c>
      <c r="R513" t="e">
        <f>MIN(100, MAX(0, (INDEX(出力表!D:D,6))*P513/MAX(Q513, Settings!B3)))</f>
        <v>#VALUE!</v>
      </c>
      <c r="S513">
        <f>MIN(100, MAX(0, 100*BETAINV(乱数表!$G513, MAX(0.00000001, (1/(1+EXP(-(INDEX(係数表!G:G,7) + $B513))))*(EXP(INDEX(係数表!H:H,7) + INDEX(係数表!I:I,7)*LN(INDEX(出力表!C:C,7)+1)))), MAX(0.00000001, (1-(1/(1+EXP(-(INDEX(係数表!G:G,7) + $B513)))))*(EXP(INDEX(係数表!H:H,7) + INDEX(係数表!I:I,7)*LN(INDEX(出力表!C:C,7)+1)))))))</f>
        <v>99.208538915553007</v>
      </c>
      <c r="T513" t="e">
        <f>MIN(100, MAX(0, (100*(INDEX(出力表!D:D,7))/(EXP(INDEX(係数表!B:B,7) + $C513) + (INDEX(出力表!D:D,7)))) + (乱数表!$S513*(Settings!B12/(((INDEX(出力表!D:D,7))+1)^INDEX(係数表!E:E,7)*INDEX(係数表!F:F,7))))))</f>
        <v>#VALUE!</v>
      </c>
      <c r="U513" t="e">
        <f>MIN(100, MAX(0, (INDEX(出力表!D:D,7))*S513/MAX(T513, Settings!B3)))</f>
        <v>#VALUE!</v>
      </c>
      <c r="V513">
        <f>MIN(100, MAX(0, 100*BETAINV(乱数表!$H513, MAX(0.00000001, (1/(1+EXP(-(INDEX(係数表!G:G,8) + $B513))))*(EXP(INDEX(係数表!H:H,8) + INDEX(係数表!I:I,8)*LN(INDEX(出力表!C:C,8)+1)))), MAX(0.00000001, (1-(1/(1+EXP(-(INDEX(係数表!G:G,8) + $B513)))))*(EXP(INDEX(係数表!H:H,8) + INDEX(係数表!I:I,8)*LN(INDEX(出力表!C:C,8)+1)))))))</f>
        <v>99.927354289158103</v>
      </c>
      <c r="W513" t="e">
        <f>MIN(100, MAX(0, (100*(INDEX(出力表!D:D,8))/(EXP(INDEX(係数表!B:B,8) + $C513) + (INDEX(出力表!D:D,8)))) + (乱数表!$T513*(Settings!B12/(((INDEX(出力表!D:D,8))+1)^INDEX(係数表!E:E,8)*INDEX(係数表!F:F,8))))))</f>
        <v>#VALUE!</v>
      </c>
      <c r="X513" t="e">
        <f>MIN(100, MAX(0, (INDEX(出力表!D:D,8))*V513/MAX(W513, Settings!B3)))</f>
        <v>#VALUE!</v>
      </c>
      <c r="Y513">
        <f>MIN(100, MAX(0, 100*BETAINV(乱数表!$I513, MAX(0.00000001, (1/(1+EXP(-(INDEX(係数表!G:G,9) + $B513))))*(EXP(INDEX(係数表!H:H,9) + INDEX(係数表!I:I,9)*LN(INDEX(出力表!C:C,9)+1)))), MAX(0.00000001, (1-(1/(1+EXP(-(INDEX(係数表!G:G,9) + $B513)))))*(EXP(INDEX(係数表!H:H,9) + INDEX(係数表!I:I,9)*LN(INDEX(出力表!C:C,9)+1)))))))</f>
        <v>99.999947708146024</v>
      </c>
      <c r="Z513" t="e">
        <f>MIN(100, MAX(0, (100*(INDEX(出力表!D:D,9))/(EXP(INDEX(係数表!B:B,9) + $C513) + (INDEX(出力表!D:D,9)))) + (乱数表!$U513*(Settings!B12/(((INDEX(出力表!D:D,9))+1)^INDEX(係数表!E:E,9)*INDEX(係数表!F:F,9))))))</f>
        <v>#VALUE!</v>
      </c>
      <c r="AA513" t="e">
        <f>MIN(100, MAX(0, (INDEX(出力表!D:D,9))*Y513/MAX(Z513, Settings!B3)))</f>
        <v>#VALUE!</v>
      </c>
      <c r="AB513">
        <f>MIN(100, MAX(0, 100*BETAINV(乱数表!$J513, MAX(0.00000001, (1/(1+EXP(-(INDEX(係数表!G:G,10) + $B513))))*(EXP(INDEX(係数表!H:H,10) + INDEX(係数表!I:I,10)*LN(INDEX(出力表!C:C,10)+1)))), MAX(0.00000001, (1-(1/(1+EXP(-(INDEX(係数表!G:G,10) + $B513)))))*(EXP(INDEX(係数表!H:H,10) + INDEX(係数表!I:I,10)*LN(INDEX(出力表!C:C,10)+1)))))))</f>
        <v>99.999468673754848</v>
      </c>
      <c r="AC513" t="e">
        <f>MIN(100, MAX(0, (100*(INDEX(出力表!D:D,10))/(EXP(INDEX(係数表!B:B,10) + $C513) + (INDEX(出力表!D:D,10)))) + (乱数表!$V513*(Settings!B12/(((INDEX(出力表!D:D,10))+1)^INDEX(係数表!E:E,10)*INDEX(係数表!F:F,10))))))</f>
        <v>#VALUE!</v>
      </c>
      <c r="AD513" t="e">
        <f>MIN(100, MAX(0, (INDEX(出力表!D:D,10))*AB513/MAX(AC513, Settings!B3)))</f>
        <v>#VALUE!</v>
      </c>
      <c r="AE513">
        <f>MIN(100, MAX(0, 100*BETAINV(乱数表!$K513, MAX(0.00000001, (1/(1+EXP(-(INDEX(係数表!G:G,11) + $B513))))*(EXP(INDEX(係数表!H:H,11) + INDEX(係数表!I:I,11)*LN(INDEX(出力表!C:C,11)+1)))), MAX(0.00000001, (1-(1/(1+EXP(-(INDEX(係数表!G:G,11) + $B513)))))*(EXP(INDEX(係数表!H:H,11) + INDEX(係数表!I:I,11)*LN(INDEX(出力表!C:C,11)+1)))))))</f>
        <v>99.238226048703311</v>
      </c>
      <c r="AF513" t="e">
        <f>MIN(100, MAX(0, (100*(INDEX(出力表!D:D,11))/(EXP(INDEX(係数表!B:B,11) + $C513) + (INDEX(出力表!D:D,11)))) + (乱数表!$W513*(Settings!B12/(((INDEX(出力表!D:D,11))+1)^INDEX(係数表!E:E,11)*INDEX(係数表!F:F,11))))))</f>
        <v>#VALUE!</v>
      </c>
      <c r="AG513" t="e">
        <f>MIN(100, MAX(0, (INDEX(出力表!D:D,11))*AE513/MAX(AF513, Settings!B3)))</f>
        <v>#VALUE!</v>
      </c>
      <c r="AH513">
        <f>MIN(100, MAX(0, 100*BETAINV(乱数表!$L513, MAX(0.00000001, (1/(1+EXP(-(INDEX(係数表!G:G,12) + $B513))))*(EXP(INDEX(係数表!H:H,12) + INDEX(係数表!I:I,12)*LN(INDEX(出力表!C:C,12)+1)))), MAX(0.00000001, (1-(1/(1+EXP(-(INDEX(係数表!G:G,12) + $B513)))))*(EXP(INDEX(係数表!H:H,12) + INDEX(係数表!I:I,12)*LN(INDEX(出力表!C:C,12)+1)))))))</f>
        <v>99.253060592153872</v>
      </c>
      <c r="AI513" t="e">
        <f>MIN(100, MAX(0, (100*(INDEX(出力表!D:D,12))/(EXP(INDEX(係数表!B:B,12) + $C513) + (INDEX(出力表!D:D,12)))) + (乱数表!$X513*(Settings!B12/(((INDEX(出力表!D:D,12))+1)^INDEX(係数表!E:E,12)*INDEX(係数表!F:F,12))))))</f>
        <v>#VALUE!</v>
      </c>
      <c r="AJ513" t="e">
        <f>MIN(100, MAX(0, (INDEX(出力表!D:D,12))*AH513/MAX(AI513, Settings!B3)))</f>
        <v>#VALUE!</v>
      </c>
      <c r="AK513">
        <f>MIN(100, MAX(0, 100*BETAINV(乱数表!$M513, MAX(0.00000001, (1/(1+EXP(-(INDEX(係数表!G:G,13) + $B513))))*(EXP(INDEX(係数表!H:H,13) + INDEX(係数表!I:I,13)*LN(INDEX(出力表!C:C,13)+1)))), MAX(0.00000001, (1-(1/(1+EXP(-(INDEX(係数表!G:G,13) + $B513)))))*(EXP(INDEX(係数表!H:H,13) + INDEX(係数表!I:I,13)*LN(INDEX(出力表!C:C,13)+1)))))))</f>
        <v>99.933399219662789</v>
      </c>
      <c r="AL513" t="e">
        <f>MIN(100, MAX(0, (100*(INDEX(出力表!D:D,13))/(EXP(INDEX(係数表!B:B,13) + $C513) + (INDEX(出力表!D:D,13)))) + (乱数表!$Y513*(Settings!B12/(((INDEX(出力表!D:D,13))+1)^INDEX(係数表!E:E,13)*INDEX(係数表!F:F,13))))))</f>
        <v>#VALUE!</v>
      </c>
      <c r="AM513" t="e">
        <f>MIN(100, MAX(0, (INDEX(出力表!D:D,13))*AK513/MAX(AL513, Settings!B3)))</f>
        <v>#VALUE!</v>
      </c>
      <c r="AN513">
        <f>IF(ISNUMBER(F513), INDEX(出力表!B:B,2)*F513, 0)+IF(ISNUMBER(I513), INDEX(出力表!B:B,3)*I513, 0)+IF(ISNUMBER(L513), INDEX(出力表!B:B,4)*L513, 0)+IF(ISNUMBER(O513), INDEX(出力表!B:B,5)*O513, 0)+IF(ISNUMBER(R513), INDEX(出力表!B:B,6)*R513, 0)+IF(ISNUMBER(U513), INDEX(出力表!B:B,7)*U513, 0)+IF(ISNUMBER(X513), INDEX(出力表!B:B,8)*X513, 0)+IF(ISNUMBER(AA513), INDEX(出力表!B:B,9)*AA513, 0)+IF(ISNUMBER(AD513), INDEX(出力表!B:B,10)*AD513, 0)+IF(ISNUMBER(AG513), INDEX(出力表!B:B,11)*AG513, 0)+IF(ISNUMBER(AJ513), INDEX(出力表!B:B,12)*AJ513, 0)+IF(ISNUMBER(AM513), INDEX(出力表!B:B,13)*AM513, 0)</f>
        <v>0</v>
      </c>
      <c r="AO513">
        <f>IF(ISNUMBER(F513), INDEX(出力表!B:B,2), 0)+IF(ISNUMBER(I513), INDEX(出力表!B:B,3), 0)+IF(ISNUMBER(L513), INDEX(出力表!B:B,4), 0)+IF(ISNUMBER(O513), INDEX(出力表!B:B,5), 0)+IF(ISNUMBER(R513), INDEX(出力表!B:B,6), 0)+IF(ISNUMBER(U513), INDEX(出力表!B:B,7), 0)+IF(ISNUMBER(X513), INDEX(出力表!B:B,8), 0)+IF(ISNUMBER(AA513), INDEX(出力表!B:B,9), 0)+IF(ISNUMBER(AD513), INDEX(出力表!B:B,10), 0)+IF(ISNUMBER(AG513), INDEX(出力表!B:B,11), 0)+IF(ISNUMBER(AJ513), INDEX(出力表!B:B,12), 0)+IF(ISNUMBER(AM513), INDEX(出力表!B:B,13), 0)</f>
        <v>0</v>
      </c>
      <c r="AP513" t="str">
        <f t="shared" si="7"/>
        <v/>
      </c>
    </row>
    <row r="514" spans="1:42" x14ac:dyDescent="0.2">
      <c r="A514">
        <v>513</v>
      </c>
      <c r="B514">
        <f>IF(UPPER(Settings!B4)="TRUE", 乱数表!$Z514*Settings!B10, 0)</f>
        <v>-0.1444897696243222</v>
      </c>
      <c r="C514">
        <f>IF(UPPER(Settings!B4)="TRUE", 乱数表!$AA514*Settings!B11, 0)</f>
        <v>2.2005121590772045E-2</v>
      </c>
      <c r="D514">
        <f>MIN(100, MAX(0, 100*BETAINV(乱数表!$B514, MAX(0.00000001, (1/(1+EXP(-(INDEX(係数表!G:G,2) + $B514))))*(EXP(INDEX(係数表!H:H,2) + INDEX(係数表!I:I,2)*LN(INDEX(出力表!C:C,2)+1)))), MAX(0.00000001, (1-(1/(1+EXP(-(INDEX(係数表!G:G,2) + $B514)))))*(EXP(INDEX(係数表!H:H,2) + INDEX(係数表!I:I,2)*LN(INDEX(出力表!C:C,2)+1)))))))</f>
        <v>99.598773848680466</v>
      </c>
      <c r="E514" t="e">
        <f>MIN(100, MAX(0, (100*(INDEX(出力表!D:D,2))/(EXP(INDEX(係数表!B:B,2) + $C514) + (INDEX(出力表!D:D,2)))) + (乱数表!$N514*(Settings!B12/(((INDEX(出力表!D:D,2))+1)^INDEX(係数表!E:E,2)*INDEX(係数表!F:F,2))))))</f>
        <v>#VALUE!</v>
      </c>
      <c r="F514" t="e">
        <f>MIN(100, MAX(0, (INDEX(出力表!D:D,2))*D514/MAX(E514, Settings!B3)))</f>
        <v>#VALUE!</v>
      </c>
      <c r="G514">
        <f>MIN(100, MAX(0, 100*BETAINV(乱数表!$C514, MAX(0.00000001, (1/(1+EXP(-(INDEX(係数表!G:G,3) + $B514))))*(EXP(INDEX(係数表!H:H,3) + INDEX(係数表!I:I,3)*LN(INDEX(出力表!C:C,3)+1)))), MAX(0.00000001, (1-(1/(1+EXP(-(INDEX(係数表!G:G,3) + $B514)))))*(EXP(INDEX(係数表!H:H,3) + INDEX(係数表!I:I,3)*LN(INDEX(出力表!C:C,3)+1)))))))</f>
        <v>98.401821174733797</v>
      </c>
      <c r="H514" t="e">
        <f>MIN(100, MAX(0, (100*(INDEX(出力表!D:D,3))/(EXP(INDEX(係数表!B:B,3) + $C514) + (INDEX(出力表!D:D,3)))) + (乱数表!$O514*(Settings!B12/(((INDEX(出力表!D:D,3))+1)^INDEX(係数表!E:E,3)*INDEX(係数表!F:F,3))))))</f>
        <v>#VALUE!</v>
      </c>
      <c r="I514" t="e">
        <f>MIN(100, MAX(0, (INDEX(出力表!D:D,3))*G514/MAX(H514, Settings!B3)))</f>
        <v>#VALUE!</v>
      </c>
      <c r="J514">
        <f>MIN(100, MAX(0, 100*BETAINV(乱数表!$D514, MAX(0.00000001, (1/(1+EXP(-(INDEX(係数表!G:G,4) + $B514))))*(EXP(INDEX(係数表!H:H,4) + INDEX(係数表!I:I,4)*LN(INDEX(出力表!C:C,4)+1)))), MAX(0.00000001, (1-(1/(1+EXP(-(INDEX(係数表!G:G,4) + $B514)))))*(EXP(INDEX(係数表!H:H,4) + INDEX(係数表!I:I,4)*LN(INDEX(出力表!C:C,4)+1)))))))</f>
        <v>68.04480180901885</v>
      </c>
      <c r="K514" t="e">
        <f>MIN(100, MAX(0, (100*(INDEX(出力表!D:D,4))/(EXP(INDEX(係数表!B:B,4) + $C514) + (INDEX(出力表!D:D,4)))) + (乱数表!$P514*(Settings!B12/(((INDEX(出力表!D:D,4))+1)^INDEX(係数表!E:E,4)*INDEX(係数表!F:F,4))))))</f>
        <v>#VALUE!</v>
      </c>
      <c r="L514" t="e">
        <f>MIN(100, MAX(0, (INDEX(出力表!D:D,4))*J514/MAX(K514, Settings!B3)))</f>
        <v>#VALUE!</v>
      </c>
      <c r="M514">
        <f>MIN(100, MAX(0, 100*BETAINV(乱数表!$E514, MAX(0.00000001, (1/(1+EXP(-(INDEX(係数表!G:G,5) + $B514))))*(EXP(INDEX(係数表!H:H,5) + INDEX(係数表!I:I,5)*LN(INDEX(出力表!C:C,5)+1)))), MAX(0.00000001, (1-(1/(1+EXP(-(INDEX(係数表!G:G,5) + $B514)))))*(EXP(INDEX(係数表!H:H,5) + INDEX(係数表!I:I,5)*LN(INDEX(出力表!C:C,5)+1)))))))</f>
        <v>95.697669375140592</v>
      </c>
      <c r="N514" t="e">
        <f>MIN(100, MAX(0, (100*(INDEX(出力表!D:D,5))/(EXP(INDEX(係数表!B:B,5) + $C514) + (INDEX(出力表!D:D,5)))) + (乱数表!$Q514*(Settings!B12/(((INDEX(出力表!D:D,5))+1)^INDEX(係数表!E:E,5)*INDEX(係数表!F:F,5))))))</f>
        <v>#VALUE!</v>
      </c>
      <c r="O514" t="e">
        <f>MIN(100, MAX(0, (INDEX(出力表!D:D,5))*M514/MAX(N514, Settings!B3)))</f>
        <v>#VALUE!</v>
      </c>
      <c r="P514">
        <f>MIN(100, MAX(0, 100*BETAINV(乱数表!$F514, MAX(0.00000001, (1/(1+EXP(-(INDEX(係数表!G:G,6) + $B514))))*(EXP(INDEX(係数表!H:H,6) + INDEX(係数表!I:I,6)*LN(INDEX(出力表!C:C,6)+1)))), MAX(0.00000001, (1-(1/(1+EXP(-(INDEX(係数表!G:G,6) + $B514)))))*(EXP(INDEX(係数表!H:H,6) + INDEX(係数表!I:I,6)*LN(INDEX(出力表!C:C,6)+1)))))))</f>
        <v>70.177428584339239</v>
      </c>
      <c r="Q514" t="e">
        <f>MIN(100, MAX(0, (100*(INDEX(出力表!D:D,6))/(EXP(INDEX(係数表!B:B,6) + $C514) + (INDEX(出力表!D:D,6)))) + (乱数表!$R514*(Settings!B12/(((INDEX(出力表!D:D,6))+1)^INDEX(係数表!E:E,6)*INDEX(係数表!F:F,6))))))</f>
        <v>#VALUE!</v>
      </c>
      <c r="R514" t="e">
        <f>MIN(100, MAX(0, (INDEX(出力表!D:D,6))*P514/MAX(Q514, Settings!B3)))</f>
        <v>#VALUE!</v>
      </c>
      <c r="S514">
        <f>MIN(100, MAX(0, 100*BETAINV(乱数表!$G514, MAX(0.00000001, (1/(1+EXP(-(INDEX(係数表!G:G,7) + $B514))))*(EXP(INDEX(係数表!H:H,7) + INDEX(係数表!I:I,7)*LN(INDEX(出力表!C:C,7)+1)))), MAX(0.00000001, (1-(1/(1+EXP(-(INDEX(係数表!G:G,7) + $B514)))))*(EXP(INDEX(係数表!H:H,7) + INDEX(係数表!I:I,7)*LN(INDEX(出力表!C:C,7)+1)))))))</f>
        <v>73.516021369782322</v>
      </c>
      <c r="T514" t="e">
        <f>MIN(100, MAX(0, (100*(INDEX(出力表!D:D,7))/(EXP(INDEX(係数表!B:B,7) + $C514) + (INDEX(出力表!D:D,7)))) + (乱数表!$S514*(Settings!B12/(((INDEX(出力表!D:D,7))+1)^INDEX(係数表!E:E,7)*INDEX(係数表!F:F,7))))))</f>
        <v>#VALUE!</v>
      </c>
      <c r="U514" t="e">
        <f>MIN(100, MAX(0, (INDEX(出力表!D:D,7))*S514/MAX(T514, Settings!B3)))</f>
        <v>#VALUE!</v>
      </c>
      <c r="V514">
        <f>MIN(100, MAX(0, 100*BETAINV(乱数表!$H514, MAX(0.00000001, (1/(1+EXP(-(INDEX(係数表!G:G,8) + $B514))))*(EXP(INDEX(係数表!H:H,8) + INDEX(係数表!I:I,8)*LN(INDEX(出力表!C:C,8)+1)))), MAX(0.00000001, (1-(1/(1+EXP(-(INDEX(係数表!G:G,8) + $B514)))))*(EXP(INDEX(係数表!H:H,8) + INDEX(係数表!I:I,8)*LN(INDEX(出力表!C:C,8)+1)))))))</f>
        <v>98.523234256984878</v>
      </c>
      <c r="W514" t="e">
        <f>MIN(100, MAX(0, (100*(INDEX(出力表!D:D,8))/(EXP(INDEX(係数表!B:B,8) + $C514) + (INDEX(出力表!D:D,8)))) + (乱数表!$T514*(Settings!B12/(((INDEX(出力表!D:D,8))+1)^INDEX(係数表!E:E,8)*INDEX(係数表!F:F,8))))))</f>
        <v>#VALUE!</v>
      </c>
      <c r="X514" t="e">
        <f>MIN(100, MAX(0, (INDEX(出力表!D:D,8))*V514/MAX(W514, Settings!B3)))</f>
        <v>#VALUE!</v>
      </c>
      <c r="Y514">
        <f>MIN(100, MAX(0, 100*BETAINV(乱数表!$I514, MAX(0.00000001, (1/(1+EXP(-(INDEX(係数表!G:G,9) + $B514))))*(EXP(INDEX(係数表!H:H,9) + INDEX(係数表!I:I,9)*LN(INDEX(出力表!C:C,9)+1)))), MAX(0.00000001, (1-(1/(1+EXP(-(INDEX(係数表!G:G,9) + $B514)))))*(EXP(INDEX(係数表!H:H,9) + INDEX(係数表!I:I,9)*LN(INDEX(出力表!C:C,9)+1)))))))</f>
        <v>95.653262068008132</v>
      </c>
      <c r="Z514" t="e">
        <f>MIN(100, MAX(0, (100*(INDEX(出力表!D:D,9))/(EXP(INDEX(係数表!B:B,9) + $C514) + (INDEX(出力表!D:D,9)))) + (乱数表!$U514*(Settings!B12/(((INDEX(出力表!D:D,9))+1)^INDEX(係数表!E:E,9)*INDEX(係数表!F:F,9))))))</f>
        <v>#VALUE!</v>
      </c>
      <c r="AA514" t="e">
        <f>MIN(100, MAX(0, (INDEX(出力表!D:D,9))*Y514/MAX(Z514, Settings!B3)))</f>
        <v>#VALUE!</v>
      </c>
      <c r="AB514">
        <f>MIN(100, MAX(0, 100*BETAINV(乱数表!$J514, MAX(0.00000001, (1/(1+EXP(-(INDEX(係数表!G:G,10) + $B514))))*(EXP(INDEX(係数表!H:H,10) + INDEX(係数表!I:I,10)*LN(INDEX(出力表!C:C,10)+1)))), MAX(0.00000001, (1-(1/(1+EXP(-(INDEX(係数表!G:G,10) + $B514)))))*(EXP(INDEX(係数表!H:H,10) + INDEX(係数表!I:I,10)*LN(INDEX(出力表!C:C,10)+1)))))))</f>
        <v>91.800565620428515</v>
      </c>
      <c r="AC514" t="e">
        <f>MIN(100, MAX(0, (100*(INDEX(出力表!D:D,10))/(EXP(INDEX(係数表!B:B,10) + $C514) + (INDEX(出力表!D:D,10)))) + (乱数表!$V514*(Settings!B12/(((INDEX(出力表!D:D,10))+1)^INDEX(係数表!E:E,10)*INDEX(係数表!F:F,10))))))</f>
        <v>#VALUE!</v>
      </c>
      <c r="AD514" t="e">
        <f>MIN(100, MAX(0, (INDEX(出力表!D:D,10))*AB514/MAX(AC514, Settings!B3)))</f>
        <v>#VALUE!</v>
      </c>
      <c r="AE514">
        <f>MIN(100, MAX(0, 100*BETAINV(乱数表!$K514, MAX(0.00000001, (1/(1+EXP(-(INDEX(係数表!G:G,11) + $B514))))*(EXP(INDEX(係数表!H:H,11) + INDEX(係数表!I:I,11)*LN(INDEX(出力表!C:C,11)+1)))), MAX(0.00000001, (1-(1/(1+EXP(-(INDEX(係数表!G:G,11) + $B514)))))*(EXP(INDEX(係数表!H:H,11) + INDEX(係数表!I:I,11)*LN(INDEX(出力表!C:C,11)+1)))))))</f>
        <v>98.935747076923917</v>
      </c>
      <c r="AF514" t="e">
        <f>MIN(100, MAX(0, (100*(INDEX(出力表!D:D,11))/(EXP(INDEX(係数表!B:B,11) + $C514) + (INDEX(出力表!D:D,11)))) + (乱数表!$W514*(Settings!B12/(((INDEX(出力表!D:D,11))+1)^INDEX(係数表!E:E,11)*INDEX(係数表!F:F,11))))))</f>
        <v>#VALUE!</v>
      </c>
      <c r="AG514" t="e">
        <f>MIN(100, MAX(0, (INDEX(出力表!D:D,11))*AE514/MAX(AF514, Settings!B3)))</f>
        <v>#VALUE!</v>
      </c>
      <c r="AH514">
        <f>MIN(100, MAX(0, 100*BETAINV(乱数表!$L514, MAX(0.00000001, (1/(1+EXP(-(INDEX(係数表!G:G,12) + $B514))))*(EXP(INDEX(係数表!H:H,12) + INDEX(係数表!I:I,12)*LN(INDEX(出力表!C:C,12)+1)))), MAX(0.00000001, (1-(1/(1+EXP(-(INDEX(係数表!G:G,12) + $B514)))))*(EXP(INDEX(係数表!H:H,12) + INDEX(係数表!I:I,12)*LN(INDEX(出力表!C:C,12)+1)))))))</f>
        <v>94.648672210824202</v>
      </c>
      <c r="AI514" t="e">
        <f>MIN(100, MAX(0, (100*(INDEX(出力表!D:D,12))/(EXP(INDEX(係数表!B:B,12) + $C514) + (INDEX(出力表!D:D,12)))) + (乱数表!$X514*(Settings!B12/(((INDEX(出力表!D:D,12))+1)^INDEX(係数表!E:E,12)*INDEX(係数表!F:F,12))))))</f>
        <v>#VALUE!</v>
      </c>
      <c r="AJ514" t="e">
        <f>MIN(100, MAX(0, (INDEX(出力表!D:D,12))*AH514/MAX(AI514, Settings!B3)))</f>
        <v>#VALUE!</v>
      </c>
      <c r="AK514">
        <f>MIN(100, MAX(0, 100*BETAINV(乱数表!$M514, MAX(0.00000001, (1/(1+EXP(-(INDEX(係数表!G:G,13) + $B514))))*(EXP(INDEX(係数表!H:H,13) + INDEX(係数表!I:I,13)*LN(INDEX(出力表!C:C,13)+1)))), MAX(0.00000001, (1-(1/(1+EXP(-(INDEX(係数表!G:G,13) + $B514)))))*(EXP(INDEX(係数表!H:H,13) + INDEX(係数表!I:I,13)*LN(INDEX(出力表!C:C,13)+1)))))))</f>
        <v>98.144132307991683</v>
      </c>
      <c r="AL514" t="e">
        <f>MIN(100, MAX(0, (100*(INDEX(出力表!D:D,13))/(EXP(INDEX(係数表!B:B,13) + $C514) + (INDEX(出力表!D:D,13)))) + (乱数表!$Y514*(Settings!B12/(((INDEX(出力表!D:D,13))+1)^INDEX(係数表!E:E,13)*INDEX(係数表!F:F,13))))))</f>
        <v>#VALUE!</v>
      </c>
      <c r="AM514" t="e">
        <f>MIN(100, MAX(0, (INDEX(出力表!D:D,13))*AK514/MAX(AL514, Settings!B3)))</f>
        <v>#VALUE!</v>
      </c>
      <c r="AN514">
        <f>IF(ISNUMBER(F514), INDEX(出力表!B:B,2)*F514, 0)+IF(ISNUMBER(I514), INDEX(出力表!B:B,3)*I514, 0)+IF(ISNUMBER(L514), INDEX(出力表!B:B,4)*L514, 0)+IF(ISNUMBER(O514), INDEX(出力表!B:B,5)*O514, 0)+IF(ISNUMBER(R514), INDEX(出力表!B:B,6)*R514, 0)+IF(ISNUMBER(U514), INDEX(出力表!B:B,7)*U514, 0)+IF(ISNUMBER(X514), INDEX(出力表!B:B,8)*X514, 0)+IF(ISNUMBER(AA514), INDEX(出力表!B:B,9)*AA514, 0)+IF(ISNUMBER(AD514), INDEX(出力表!B:B,10)*AD514, 0)+IF(ISNUMBER(AG514), INDEX(出力表!B:B,11)*AG514, 0)+IF(ISNUMBER(AJ514), INDEX(出力表!B:B,12)*AJ514, 0)+IF(ISNUMBER(AM514), INDEX(出力表!B:B,13)*AM514, 0)</f>
        <v>0</v>
      </c>
      <c r="AO514">
        <f>IF(ISNUMBER(F514), INDEX(出力表!B:B,2), 0)+IF(ISNUMBER(I514), INDEX(出力表!B:B,3), 0)+IF(ISNUMBER(L514), INDEX(出力表!B:B,4), 0)+IF(ISNUMBER(O514), INDEX(出力表!B:B,5), 0)+IF(ISNUMBER(R514), INDEX(出力表!B:B,6), 0)+IF(ISNUMBER(U514), INDEX(出力表!B:B,7), 0)+IF(ISNUMBER(X514), INDEX(出力表!B:B,8), 0)+IF(ISNUMBER(AA514), INDEX(出力表!B:B,9), 0)+IF(ISNUMBER(AD514), INDEX(出力表!B:B,10), 0)+IF(ISNUMBER(AG514), INDEX(出力表!B:B,11), 0)+IF(ISNUMBER(AJ514), INDEX(出力表!B:B,12), 0)+IF(ISNUMBER(AM514), INDEX(出力表!B:B,13), 0)</f>
        <v>0</v>
      </c>
      <c r="AP514" t="str">
        <f t="shared" si="7"/>
        <v/>
      </c>
    </row>
    <row r="515" spans="1:42" x14ac:dyDescent="0.2">
      <c r="A515">
        <v>514</v>
      </c>
      <c r="B515">
        <f>IF(UPPER(Settings!B4)="TRUE", 乱数表!$Z515*Settings!B10, 0)</f>
        <v>-0.15797361948777411</v>
      </c>
      <c r="C515">
        <f>IF(UPPER(Settings!B4)="TRUE", 乱数表!$AA515*Settings!B11, 0)</f>
        <v>0.10459845647824716</v>
      </c>
      <c r="D515">
        <f>MIN(100, MAX(0, 100*BETAINV(乱数表!$B515, MAX(0.00000001, (1/(1+EXP(-(INDEX(係数表!G:G,2) + $B515))))*(EXP(INDEX(係数表!H:H,2) + INDEX(係数表!I:I,2)*LN(INDEX(出力表!C:C,2)+1)))), MAX(0.00000001, (1-(1/(1+EXP(-(INDEX(係数表!G:G,2) + $B515)))))*(EXP(INDEX(係数表!H:H,2) + INDEX(係数表!I:I,2)*LN(INDEX(出力表!C:C,2)+1)))))))</f>
        <v>90.852580822226798</v>
      </c>
      <c r="E515" t="e">
        <f>MIN(100, MAX(0, (100*(INDEX(出力表!D:D,2))/(EXP(INDEX(係数表!B:B,2) + $C515) + (INDEX(出力表!D:D,2)))) + (乱数表!$N515*(Settings!B12/(((INDEX(出力表!D:D,2))+1)^INDEX(係数表!E:E,2)*INDEX(係数表!F:F,2))))))</f>
        <v>#VALUE!</v>
      </c>
      <c r="F515" t="e">
        <f>MIN(100, MAX(0, (INDEX(出力表!D:D,2))*D515/MAX(E515, Settings!B3)))</f>
        <v>#VALUE!</v>
      </c>
      <c r="G515">
        <f>MIN(100, MAX(0, 100*BETAINV(乱数表!$C515, MAX(0.00000001, (1/(1+EXP(-(INDEX(係数表!G:G,3) + $B515))))*(EXP(INDEX(係数表!H:H,3) + INDEX(係数表!I:I,3)*LN(INDEX(出力表!C:C,3)+1)))), MAX(0.00000001, (1-(1/(1+EXP(-(INDEX(係数表!G:G,3) + $B515)))))*(EXP(INDEX(係数表!H:H,3) + INDEX(係数表!I:I,3)*LN(INDEX(出力表!C:C,3)+1)))))))</f>
        <v>75.363112032527695</v>
      </c>
      <c r="H515" t="e">
        <f>MIN(100, MAX(0, (100*(INDEX(出力表!D:D,3))/(EXP(INDEX(係数表!B:B,3) + $C515) + (INDEX(出力表!D:D,3)))) + (乱数表!$O515*(Settings!B12/(((INDEX(出力表!D:D,3))+1)^INDEX(係数表!E:E,3)*INDEX(係数表!F:F,3))))))</f>
        <v>#VALUE!</v>
      </c>
      <c r="I515" t="e">
        <f>MIN(100, MAX(0, (INDEX(出力表!D:D,3))*G515/MAX(H515, Settings!B3)))</f>
        <v>#VALUE!</v>
      </c>
      <c r="J515">
        <f>MIN(100, MAX(0, 100*BETAINV(乱数表!$D515, MAX(0.00000001, (1/(1+EXP(-(INDEX(係数表!G:G,4) + $B515))))*(EXP(INDEX(係数表!H:H,4) + INDEX(係数表!I:I,4)*LN(INDEX(出力表!C:C,4)+1)))), MAX(0.00000001, (1-(1/(1+EXP(-(INDEX(係数表!G:G,4) + $B515)))))*(EXP(INDEX(係数表!H:H,4) + INDEX(係数表!I:I,4)*LN(INDEX(出力表!C:C,4)+1)))))))</f>
        <v>77.120225404736118</v>
      </c>
      <c r="K515" t="e">
        <f>MIN(100, MAX(0, (100*(INDEX(出力表!D:D,4))/(EXP(INDEX(係数表!B:B,4) + $C515) + (INDEX(出力表!D:D,4)))) + (乱数表!$P515*(Settings!B12/(((INDEX(出力表!D:D,4))+1)^INDEX(係数表!E:E,4)*INDEX(係数表!F:F,4))))))</f>
        <v>#VALUE!</v>
      </c>
      <c r="L515" t="e">
        <f>MIN(100, MAX(0, (INDEX(出力表!D:D,4))*J515/MAX(K515, Settings!B3)))</f>
        <v>#VALUE!</v>
      </c>
      <c r="M515">
        <f>MIN(100, MAX(0, 100*BETAINV(乱数表!$E515, MAX(0.00000001, (1/(1+EXP(-(INDEX(係数表!G:G,5) + $B515))))*(EXP(INDEX(係数表!H:H,5) + INDEX(係数表!I:I,5)*LN(INDEX(出力表!C:C,5)+1)))), MAX(0.00000001, (1-(1/(1+EXP(-(INDEX(係数表!G:G,5) + $B515)))))*(EXP(INDEX(係数表!H:H,5) + INDEX(係数表!I:I,5)*LN(INDEX(出力表!C:C,5)+1)))))))</f>
        <v>86.527939023915266</v>
      </c>
      <c r="N515" t="e">
        <f>MIN(100, MAX(0, (100*(INDEX(出力表!D:D,5))/(EXP(INDEX(係数表!B:B,5) + $C515) + (INDEX(出力表!D:D,5)))) + (乱数表!$Q515*(Settings!B12/(((INDEX(出力表!D:D,5))+1)^INDEX(係数表!E:E,5)*INDEX(係数表!F:F,5))))))</f>
        <v>#VALUE!</v>
      </c>
      <c r="O515" t="e">
        <f>MIN(100, MAX(0, (INDEX(出力表!D:D,5))*M515/MAX(N515, Settings!B3)))</f>
        <v>#VALUE!</v>
      </c>
      <c r="P515">
        <f>MIN(100, MAX(0, 100*BETAINV(乱数表!$F515, MAX(0.00000001, (1/(1+EXP(-(INDEX(係数表!G:G,6) + $B515))))*(EXP(INDEX(係数表!H:H,6) + INDEX(係数表!I:I,6)*LN(INDEX(出力表!C:C,6)+1)))), MAX(0.00000001, (1-(1/(1+EXP(-(INDEX(係数表!G:G,6) + $B515)))))*(EXP(INDEX(係数表!H:H,6) + INDEX(係数表!I:I,6)*LN(INDEX(出力表!C:C,6)+1)))))))</f>
        <v>94.823269183686961</v>
      </c>
      <c r="Q515" t="e">
        <f>MIN(100, MAX(0, (100*(INDEX(出力表!D:D,6))/(EXP(INDEX(係数表!B:B,6) + $C515) + (INDEX(出力表!D:D,6)))) + (乱数表!$R515*(Settings!B12/(((INDEX(出力表!D:D,6))+1)^INDEX(係数表!E:E,6)*INDEX(係数表!F:F,6))))))</f>
        <v>#VALUE!</v>
      </c>
      <c r="R515" t="e">
        <f>MIN(100, MAX(0, (INDEX(出力表!D:D,6))*P515/MAX(Q515, Settings!B3)))</f>
        <v>#VALUE!</v>
      </c>
      <c r="S515">
        <f>MIN(100, MAX(0, 100*BETAINV(乱数表!$G515, MAX(0.00000001, (1/(1+EXP(-(INDEX(係数表!G:G,7) + $B515))))*(EXP(INDEX(係数表!H:H,7) + INDEX(係数表!I:I,7)*LN(INDEX(出力表!C:C,7)+1)))), MAX(0.00000001, (1-(1/(1+EXP(-(INDEX(係数表!G:G,7) + $B515)))))*(EXP(INDEX(係数表!H:H,7) + INDEX(係数表!I:I,7)*LN(INDEX(出力表!C:C,7)+1)))))))</f>
        <v>96.726816742977022</v>
      </c>
      <c r="T515" t="e">
        <f>MIN(100, MAX(0, (100*(INDEX(出力表!D:D,7))/(EXP(INDEX(係数表!B:B,7) + $C515) + (INDEX(出力表!D:D,7)))) + (乱数表!$S515*(Settings!B12/(((INDEX(出力表!D:D,7))+1)^INDEX(係数表!E:E,7)*INDEX(係数表!F:F,7))))))</f>
        <v>#VALUE!</v>
      </c>
      <c r="U515" t="e">
        <f>MIN(100, MAX(0, (INDEX(出力表!D:D,7))*S515/MAX(T515, Settings!B3)))</f>
        <v>#VALUE!</v>
      </c>
      <c r="V515">
        <f>MIN(100, MAX(0, 100*BETAINV(乱数表!$H515, MAX(0.00000001, (1/(1+EXP(-(INDEX(係数表!G:G,8) + $B515))))*(EXP(INDEX(係数表!H:H,8) + INDEX(係数表!I:I,8)*LN(INDEX(出力表!C:C,8)+1)))), MAX(0.00000001, (1-(1/(1+EXP(-(INDEX(係数表!G:G,8) + $B515)))))*(EXP(INDEX(係数表!H:H,8) + INDEX(係数表!I:I,8)*LN(INDEX(出力表!C:C,8)+1)))))))</f>
        <v>86.271924226454914</v>
      </c>
      <c r="W515" t="e">
        <f>MIN(100, MAX(0, (100*(INDEX(出力表!D:D,8))/(EXP(INDEX(係数表!B:B,8) + $C515) + (INDEX(出力表!D:D,8)))) + (乱数表!$T515*(Settings!B12/(((INDEX(出力表!D:D,8))+1)^INDEX(係数表!E:E,8)*INDEX(係数表!F:F,8))))))</f>
        <v>#VALUE!</v>
      </c>
      <c r="X515" t="e">
        <f>MIN(100, MAX(0, (INDEX(出力表!D:D,8))*V515/MAX(W515, Settings!B3)))</f>
        <v>#VALUE!</v>
      </c>
      <c r="Y515">
        <f>MIN(100, MAX(0, 100*BETAINV(乱数表!$I515, MAX(0.00000001, (1/(1+EXP(-(INDEX(係数表!G:G,9) + $B515))))*(EXP(INDEX(係数表!H:H,9) + INDEX(係数表!I:I,9)*LN(INDEX(出力表!C:C,9)+1)))), MAX(0.00000001, (1-(1/(1+EXP(-(INDEX(係数表!G:G,9) + $B515)))))*(EXP(INDEX(係数表!H:H,9) + INDEX(係数表!I:I,9)*LN(INDEX(出力表!C:C,9)+1)))))))</f>
        <v>67.597215889594793</v>
      </c>
      <c r="Z515" t="e">
        <f>MIN(100, MAX(0, (100*(INDEX(出力表!D:D,9))/(EXP(INDEX(係数表!B:B,9) + $C515) + (INDEX(出力表!D:D,9)))) + (乱数表!$U515*(Settings!B12/(((INDEX(出力表!D:D,9))+1)^INDEX(係数表!E:E,9)*INDEX(係数表!F:F,9))))))</f>
        <v>#VALUE!</v>
      </c>
      <c r="AA515" t="e">
        <f>MIN(100, MAX(0, (INDEX(出力表!D:D,9))*Y515/MAX(Z515, Settings!B3)))</f>
        <v>#VALUE!</v>
      </c>
      <c r="AB515">
        <f>MIN(100, MAX(0, 100*BETAINV(乱数表!$J515, MAX(0.00000001, (1/(1+EXP(-(INDEX(係数表!G:G,10) + $B515))))*(EXP(INDEX(係数表!H:H,10) + INDEX(係数表!I:I,10)*LN(INDEX(出力表!C:C,10)+1)))), MAX(0.00000001, (1-(1/(1+EXP(-(INDEX(係数表!G:G,10) + $B515)))))*(EXP(INDEX(係数表!H:H,10) + INDEX(係数表!I:I,10)*LN(INDEX(出力表!C:C,10)+1)))))))</f>
        <v>95.393031521321447</v>
      </c>
      <c r="AC515" t="e">
        <f>MIN(100, MAX(0, (100*(INDEX(出力表!D:D,10))/(EXP(INDEX(係数表!B:B,10) + $C515) + (INDEX(出力表!D:D,10)))) + (乱数表!$V515*(Settings!B12/(((INDEX(出力表!D:D,10))+1)^INDEX(係数表!E:E,10)*INDEX(係数表!F:F,10))))))</f>
        <v>#VALUE!</v>
      </c>
      <c r="AD515" t="e">
        <f>MIN(100, MAX(0, (INDEX(出力表!D:D,10))*AB515/MAX(AC515, Settings!B3)))</f>
        <v>#VALUE!</v>
      </c>
      <c r="AE515">
        <f>MIN(100, MAX(0, 100*BETAINV(乱数表!$K515, MAX(0.00000001, (1/(1+EXP(-(INDEX(係数表!G:G,11) + $B515))))*(EXP(INDEX(係数表!H:H,11) + INDEX(係数表!I:I,11)*LN(INDEX(出力表!C:C,11)+1)))), MAX(0.00000001, (1-(1/(1+EXP(-(INDEX(係数表!G:G,11) + $B515)))))*(EXP(INDEX(係数表!H:H,11) + INDEX(係数表!I:I,11)*LN(INDEX(出力表!C:C,11)+1)))))))</f>
        <v>88.870474571515558</v>
      </c>
      <c r="AF515" t="e">
        <f>MIN(100, MAX(0, (100*(INDEX(出力表!D:D,11))/(EXP(INDEX(係数表!B:B,11) + $C515) + (INDEX(出力表!D:D,11)))) + (乱数表!$W515*(Settings!B12/(((INDEX(出力表!D:D,11))+1)^INDEX(係数表!E:E,11)*INDEX(係数表!F:F,11))))))</f>
        <v>#VALUE!</v>
      </c>
      <c r="AG515" t="e">
        <f>MIN(100, MAX(0, (INDEX(出力表!D:D,11))*AE515/MAX(AF515, Settings!B3)))</f>
        <v>#VALUE!</v>
      </c>
      <c r="AH515">
        <f>MIN(100, MAX(0, 100*BETAINV(乱数表!$L515, MAX(0.00000001, (1/(1+EXP(-(INDEX(係数表!G:G,12) + $B515))))*(EXP(INDEX(係数表!H:H,12) + INDEX(係数表!I:I,12)*LN(INDEX(出力表!C:C,12)+1)))), MAX(0.00000001, (1-(1/(1+EXP(-(INDEX(係数表!G:G,12) + $B515)))))*(EXP(INDEX(係数表!H:H,12) + INDEX(係数表!I:I,12)*LN(INDEX(出力表!C:C,12)+1)))))))</f>
        <v>99.047698834514534</v>
      </c>
      <c r="AI515" t="e">
        <f>MIN(100, MAX(0, (100*(INDEX(出力表!D:D,12))/(EXP(INDEX(係数表!B:B,12) + $C515) + (INDEX(出力表!D:D,12)))) + (乱数表!$X515*(Settings!B12/(((INDEX(出力表!D:D,12))+1)^INDEX(係数表!E:E,12)*INDEX(係数表!F:F,12))))))</f>
        <v>#VALUE!</v>
      </c>
      <c r="AJ515" t="e">
        <f>MIN(100, MAX(0, (INDEX(出力表!D:D,12))*AH515/MAX(AI515, Settings!B3)))</f>
        <v>#VALUE!</v>
      </c>
      <c r="AK515">
        <f>MIN(100, MAX(0, 100*BETAINV(乱数表!$M515, MAX(0.00000001, (1/(1+EXP(-(INDEX(係数表!G:G,13) + $B515))))*(EXP(INDEX(係数表!H:H,13) + INDEX(係数表!I:I,13)*LN(INDEX(出力表!C:C,13)+1)))), MAX(0.00000001, (1-(1/(1+EXP(-(INDEX(係数表!G:G,13) + $B515)))))*(EXP(INDEX(係数表!H:H,13) + INDEX(係数表!I:I,13)*LN(INDEX(出力表!C:C,13)+1)))))))</f>
        <v>99.491530779666348</v>
      </c>
      <c r="AL515" t="e">
        <f>MIN(100, MAX(0, (100*(INDEX(出力表!D:D,13))/(EXP(INDEX(係数表!B:B,13) + $C515) + (INDEX(出力表!D:D,13)))) + (乱数表!$Y515*(Settings!B12/(((INDEX(出力表!D:D,13))+1)^INDEX(係数表!E:E,13)*INDEX(係数表!F:F,13))))))</f>
        <v>#VALUE!</v>
      </c>
      <c r="AM515" t="e">
        <f>MIN(100, MAX(0, (INDEX(出力表!D:D,13))*AK515/MAX(AL515, Settings!B3)))</f>
        <v>#VALUE!</v>
      </c>
      <c r="AN515">
        <f>IF(ISNUMBER(F515), INDEX(出力表!B:B,2)*F515, 0)+IF(ISNUMBER(I515), INDEX(出力表!B:B,3)*I515, 0)+IF(ISNUMBER(L515), INDEX(出力表!B:B,4)*L515, 0)+IF(ISNUMBER(O515), INDEX(出力表!B:B,5)*O515, 0)+IF(ISNUMBER(R515), INDEX(出力表!B:B,6)*R515, 0)+IF(ISNUMBER(U515), INDEX(出力表!B:B,7)*U515, 0)+IF(ISNUMBER(X515), INDEX(出力表!B:B,8)*X515, 0)+IF(ISNUMBER(AA515), INDEX(出力表!B:B,9)*AA515, 0)+IF(ISNUMBER(AD515), INDEX(出力表!B:B,10)*AD515, 0)+IF(ISNUMBER(AG515), INDEX(出力表!B:B,11)*AG515, 0)+IF(ISNUMBER(AJ515), INDEX(出力表!B:B,12)*AJ515, 0)+IF(ISNUMBER(AM515), INDEX(出力表!B:B,13)*AM515, 0)</f>
        <v>0</v>
      </c>
      <c r="AO515">
        <f>IF(ISNUMBER(F515), INDEX(出力表!B:B,2), 0)+IF(ISNUMBER(I515), INDEX(出力表!B:B,3), 0)+IF(ISNUMBER(L515), INDEX(出力表!B:B,4), 0)+IF(ISNUMBER(O515), INDEX(出力表!B:B,5), 0)+IF(ISNUMBER(R515), INDEX(出力表!B:B,6), 0)+IF(ISNUMBER(U515), INDEX(出力表!B:B,7), 0)+IF(ISNUMBER(X515), INDEX(出力表!B:B,8), 0)+IF(ISNUMBER(AA515), INDEX(出力表!B:B,9), 0)+IF(ISNUMBER(AD515), INDEX(出力表!B:B,10), 0)+IF(ISNUMBER(AG515), INDEX(出力表!B:B,11), 0)+IF(ISNUMBER(AJ515), INDEX(出力表!B:B,12), 0)+IF(ISNUMBER(AM515), INDEX(出力表!B:B,13), 0)</f>
        <v>0</v>
      </c>
      <c r="AP515" t="str">
        <f t="shared" ref="AP515:AP578" si="8">IF(AO515&gt;0, AN515/AO515, "")</f>
        <v/>
      </c>
    </row>
    <row r="516" spans="1:42" x14ac:dyDescent="0.2">
      <c r="A516">
        <v>515</v>
      </c>
      <c r="B516">
        <f>IF(UPPER(Settings!B4)="TRUE", 乱数表!$Z516*Settings!B10, 0)</f>
        <v>-0.46258346688998464</v>
      </c>
      <c r="C516">
        <f>IF(UPPER(Settings!B4)="TRUE", 乱数表!$AA516*Settings!B11, 0)</f>
        <v>-7.1605140610556506E-2</v>
      </c>
      <c r="D516">
        <f>MIN(100, MAX(0, 100*BETAINV(乱数表!$B516, MAX(0.00000001, (1/(1+EXP(-(INDEX(係数表!G:G,2) + $B516))))*(EXP(INDEX(係数表!H:H,2) + INDEX(係数表!I:I,2)*LN(INDEX(出力表!C:C,2)+1)))), MAX(0.00000001, (1-(1/(1+EXP(-(INDEX(係数表!G:G,2) + $B516)))))*(EXP(INDEX(係数表!H:H,2) + INDEX(係数表!I:I,2)*LN(INDEX(出力表!C:C,2)+1)))))))</f>
        <v>96.79882852449839</v>
      </c>
      <c r="E516" t="e">
        <f>MIN(100, MAX(0, (100*(INDEX(出力表!D:D,2))/(EXP(INDEX(係数表!B:B,2) + $C516) + (INDEX(出力表!D:D,2)))) + (乱数表!$N516*(Settings!B12/(((INDEX(出力表!D:D,2))+1)^INDEX(係数表!E:E,2)*INDEX(係数表!F:F,2))))))</f>
        <v>#VALUE!</v>
      </c>
      <c r="F516" t="e">
        <f>MIN(100, MAX(0, (INDEX(出力表!D:D,2))*D516/MAX(E516, Settings!B3)))</f>
        <v>#VALUE!</v>
      </c>
      <c r="G516">
        <f>MIN(100, MAX(0, 100*BETAINV(乱数表!$C516, MAX(0.00000001, (1/(1+EXP(-(INDEX(係数表!G:G,3) + $B516))))*(EXP(INDEX(係数表!H:H,3) + INDEX(係数表!I:I,3)*LN(INDEX(出力表!C:C,3)+1)))), MAX(0.00000001, (1-(1/(1+EXP(-(INDEX(係数表!G:G,3) + $B516)))))*(EXP(INDEX(係数表!H:H,3) + INDEX(係数表!I:I,3)*LN(INDEX(出力表!C:C,3)+1)))))))</f>
        <v>81.21148290420301</v>
      </c>
      <c r="H516" t="e">
        <f>MIN(100, MAX(0, (100*(INDEX(出力表!D:D,3))/(EXP(INDEX(係数表!B:B,3) + $C516) + (INDEX(出力表!D:D,3)))) + (乱数表!$O516*(Settings!B12/(((INDEX(出力表!D:D,3))+1)^INDEX(係数表!E:E,3)*INDEX(係数表!F:F,3))))))</f>
        <v>#VALUE!</v>
      </c>
      <c r="I516" t="e">
        <f>MIN(100, MAX(0, (INDEX(出力表!D:D,3))*G516/MAX(H516, Settings!B3)))</f>
        <v>#VALUE!</v>
      </c>
      <c r="J516">
        <f>MIN(100, MAX(0, 100*BETAINV(乱数表!$D516, MAX(0.00000001, (1/(1+EXP(-(INDEX(係数表!G:G,4) + $B516))))*(EXP(INDEX(係数表!H:H,4) + INDEX(係数表!I:I,4)*LN(INDEX(出力表!C:C,4)+1)))), MAX(0.00000001, (1-(1/(1+EXP(-(INDEX(係数表!G:G,4) + $B516)))))*(EXP(INDEX(係数表!H:H,4) + INDEX(係数表!I:I,4)*LN(INDEX(出力表!C:C,4)+1)))))))</f>
        <v>93.439155887340277</v>
      </c>
      <c r="K516" t="e">
        <f>MIN(100, MAX(0, (100*(INDEX(出力表!D:D,4))/(EXP(INDEX(係数表!B:B,4) + $C516) + (INDEX(出力表!D:D,4)))) + (乱数表!$P516*(Settings!B12/(((INDEX(出力表!D:D,4))+1)^INDEX(係数表!E:E,4)*INDEX(係数表!F:F,4))))))</f>
        <v>#VALUE!</v>
      </c>
      <c r="L516" t="e">
        <f>MIN(100, MAX(0, (INDEX(出力表!D:D,4))*J516/MAX(K516, Settings!B3)))</f>
        <v>#VALUE!</v>
      </c>
      <c r="M516">
        <f>MIN(100, MAX(0, 100*BETAINV(乱数表!$E516, MAX(0.00000001, (1/(1+EXP(-(INDEX(係数表!G:G,5) + $B516))))*(EXP(INDEX(係数表!H:H,5) + INDEX(係数表!I:I,5)*LN(INDEX(出力表!C:C,5)+1)))), MAX(0.00000001, (1-(1/(1+EXP(-(INDEX(係数表!G:G,5) + $B516)))))*(EXP(INDEX(係数表!H:H,5) + INDEX(係数表!I:I,5)*LN(INDEX(出力表!C:C,5)+1)))))))</f>
        <v>89.3702369616515</v>
      </c>
      <c r="N516" t="e">
        <f>MIN(100, MAX(0, (100*(INDEX(出力表!D:D,5))/(EXP(INDEX(係数表!B:B,5) + $C516) + (INDEX(出力表!D:D,5)))) + (乱数表!$Q516*(Settings!B12/(((INDEX(出力表!D:D,5))+1)^INDEX(係数表!E:E,5)*INDEX(係数表!F:F,5))))))</f>
        <v>#VALUE!</v>
      </c>
      <c r="O516" t="e">
        <f>MIN(100, MAX(0, (INDEX(出力表!D:D,5))*M516/MAX(N516, Settings!B3)))</f>
        <v>#VALUE!</v>
      </c>
      <c r="P516">
        <f>MIN(100, MAX(0, 100*BETAINV(乱数表!$F516, MAX(0.00000001, (1/(1+EXP(-(INDEX(係数表!G:G,6) + $B516))))*(EXP(INDEX(係数表!H:H,6) + INDEX(係数表!I:I,6)*LN(INDEX(出力表!C:C,6)+1)))), MAX(0.00000001, (1-(1/(1+EXP(-(INDEX(係数表!G:G,6) + $B516)))))*(EXP(INDEX(係数表!H:H,6) + INDEX(係数表!I:I,6)*LN(INDEX(出力表!C:C,6)+1)))))))</f>
        <v>80.705249600555433</v>
      </c>
      <c r="Q516" t="e">
        <f>MIN(100, MAX(0, (100*(INDEX(出力表!D:D,6))/(EXP(INDEX(係数表!B:B,6) + $C516) + (INDEX(出力表!D:D,6)))) + (乱数表!$R516*(Settings!B12/(((INDEX(出力表!D:D,6))+1)^INDEX(係数表!E:E,6)*INDEX(係数表!F:F,6))))))</f>
        <v>#VALUE!</v>
      </c>
      <c r="R516" t="e">
        <f>MIN(100, MAX(0, (INDEX(出力表!D:D,6))*P516/MAX(Q516, Settings!B3)))</f>
        <v>#VALUE!</v>
      </c>
      <c r="S516">
        <f>MIN(100, MAX(0, 100*BETAINV(乱数表!$G516, MAX(0.00000001, (1/(1+EXP(-(INDEX(係数表!G:G,7) + $B516))))*(EXP(INDEX(係数表!H:H,7) + INDEX(係数表!I:I,7)*LN(INDEX(出力表!C:C,7)+1)))), MAX(0.00000001, (1-(1/(1+EXP(-(INDEX(係数表!G:G,7) + $B516)))))*(EXP(INDEX(係数表!H:H,7) + INDEX(係数表!I:I,7)*LN(INDEX(出力表!C:C,7)+1)))))))</f>
        <v>98.575197185528594</v>
      </c>
      <c r="T516" t="e">
        <f>MIN(100, MAX(0, (100*(INDEX(出力表!D:D,7))/(EXP(INDEX(係数表!B:B,7) + $C516) + (INDEX(出力表!D:D,7)))) + (乱数表!$S516*(Settings!B12/(((INDEX(出力表!D:D,7))+1)^INDEX(係数表!E:E,7)*INDEX(係数表!F:F,7))))))</f>
        <v>#VALUE!</v>
      </c>
      <c r="U516" t="e">
        <f>MIN(100, MAX(0, (INDEX(出力表!D:D,7))*S516/MAX(T516, Settings!B3)))</f>
        <v>#VALUE!</v>
      </c>
      <c r="V516">
        <f>MIN(100, MAX(0, 100*BETAINV(乱数表!$H516, MAX(0.00000001, (1/(1+EXP(-(INDEX(係数表!G:G,8) + $B516))))*(EXP(INDEX(係数表!H:H,8) + INDEX(係数表!I:I,8)*LN(INDEX(出力表!C:C,8)+1)))), MAX(0.00000001, (1-(1/(1+EXP(-(INDEX(係数表!G:G,8) + $B516)))))*(EXP(INDEX(係数表!H:H,8) + INDEX(係数表!I:I,8)*LN(INDEX(出力表!C:C,8)+1)))))))</f>
        <v>97.945616189977542</v>
      </c>
      <c r="W516" t="e">
        <f>MIN(100, MAX(0, (100*(INDEX(出力表!D:D,8))/(EXP(INDEX(係数表!B:B,8) + $C516) + (INDEX(出力表!D:D,8)))) + (乱数表!$T516*(Settings!B12/(((INDEX(出力表!D:D,8))+1)^INDEX(係数表!E:E,8)*INDEX(係数表!F:F,8))))))</f>
        <v>#VALUE!</v>
      </c>
      <c r="X516" t="e">
        <f>MIN(100, MAX(0, (INDEX(出力表!D:D,8))*V516/MAX(W516, Settings!B3)))</f>
        <v>#VALUE!</v>
      </c>
      <c r="Y516">
        <f>MIN(100, MAX(0, 100*BETAINV(乱数表!$I516, MAX(0.00000001, (1/(1+EXP(-(INDEX(係数表!G:G,9) + $B516))))*(EXP(INDEX(係数表!H:H,9) + INDEX(係数表!I:I,9)*LN(INDEX(出力表!C:C,9)+1)))), MAX(0.00000001, (1-(1/(1+EXP(-(INDEX(係数表!G:G,9) + $B516)))))*(EXP(INDEX(係数表!H:H,9) + INDEX(係数表!I:I,9)*LN(INDEX(出力表!C:C,9)+1)))))))</f>
        <v>41.748174716554601</v>
      </c>
      <c r="Z516" t="e">
        <f>MIN(100, MAX(0, (100*(INDEX(出力表!D:D,9))/(EXP(INDEX(係数表!B:B,9) + $C516) + (INDEX(出力表!D:D,9)))) + (乱数表!$U516*(Settings!B12/(((INDEX(出力表!D:D,9))+1)^INDEX(係数表!E:E,9)*INDEX(係数表!F:F,9))))))</f>
        <v>#VALUE!</v>
      </c>
      <c r="AA516" t="e">
        <f>MIN(100, MAX(0, (INDEX(出力表!D:D,9))*Y516/MAX(Z516, Settings!B3)))</f>
        <v>#VALUE!</v>
      </c>
      <c r="AB516">
        <f>MIN(100, MAX(0, 100*BETAINV(乱数表!$J516, MAX(0.00000001, (1/(1+EXP(-(INDEX(係数表!G:G,10) + $B516))))*(EXP(INDEX(係数表!H:H,10) + INDEX(係数表!I:I,10)*LN(INDEX(出力表!C:C,10)+1)))), MAX(0.00000001, (1-(1/(1+EXP(-(INDEX(係数表!G:G,10) + $B516)))))*(EXP(INDEX(係数表!H:H,10) + INDEX(係数表!I:I,10)*LN(INDEX(出力表!C:C,10)+1)))))))</f>
        <v>94.318422908570483</v>
      </c>
      <c r="AC516" t="e">
        <f>MIN(100, MAX(0, (100*(INDEX(出力表!D:D,10))/(EXP(INDEX(係数表!B:B,10) + $C516) + (INDEX(出力表!D:D,10)))) + (乱数表!$V516*(Settings!B12/(((INDEX(出力表!D:D,10))+1)^INDEX(係数表!E:E,10)*INDEX(係数表!F:F,10))))))</f>
        <v>#VALUE!</v>
      </c>
      <c r="AD516" t="e">
        <f>MIN(100, MAX(0, (INDEX(出力表!D:D,10))*AB516/MAX(AC516, Settings!B3)))</f>
        <v>#VALUE!</v>
      </c>
      <c r="AE516">
        <f>MIN(100, MAX(0, 100*BETAINV(乱数表!$K516, MAX(0.00000001, (1/(1+EXP(-(INDEX(係数表!G:G,11) + $B516))))*(EXP(INDEX(係数表!H:H,11) + INDEX(係数表!I:I,11)*LN(INDEX(出力表!C:C,11)+1)))), MAX(0.00000001, (1-(1/(1+EXP(-(INDEX(係数表!G:G,11) + $B516)))))*(EXP(INDEX(係数表!H:H,11) + INDEX(係数表!I:I,11)*LN(INDEX(出力表!C:C,11)+1)))))))</f>
        <v>93.875999377609759</v>
      </c>
      <c r="AF516" t="e">
        <f>MIN(100, MAX(0, (100*(INDEX(出力表!D:D,11))/(EXP(INDEX(係数表!B:B,11) + $C516) + (INDEX(出力表!D:D,11)))) + (乱数表!$W516*(Settings!B12/(((INDEX(出力表!D:D,11))+1)^INDEX(係数表!E:E,11)*INDEX(係数表!F:F,11))))))</f>
        <v>#VALUE!</v>
      </c>
      <c r="AG516" t="e">
        <f>MIN(100, MAX(0, (INDEX(出力表!D:D,11))*AE516/MAX(AF516, Settings!B3)))</f>
        <v>#VALUE!</v>
      </c>
      <c r="AH516">
        <f>MIN(100, MAX(0, 100*BETAINV(乱数表!$L516, MAX(0.00000001, (1/(1+EXP(-(INDEX(係数表!G:G,12) + $B516))))*(EXP(INDEX(係数表!H:H,12) + INDEX(係数表!I:I,12)*LN(INDEX(出力表!C:C,12)+1)))), MAX(0.00000001, (1-(1/(1+EXP(-(INDEX(係数表!G:G,12) + $B516)))))*(EXP(INDEX(係数表!H:H,12) + INDEX(係数表!I:I,12)*LN(INDEX(出力表!C:C,12)+1)))))))</f>
        <v>99.650768043591981</v>
      </c>
      <c r="AI516" t="e">
        <f>MIN(100, MAX(0, (100*(INDEX(出力表!D:D,12))/(EXP(INDEX(係数表!B:B,12) + $C516) + (INDEX(出力表!D:D,12)))) + (乱数表!$X516*(Settings!B12/(((INDEX(出力表!D:D,12))+1)^INDEX(係数表!E:E,12)*INDEX(係数表!F:F,12))))))</f>
        <v>#VALUE!</v>
      </c>
      <c r="AJ516" t="e">
        <f>MIN(100, MAX(0, (INDEX(出力表!D:D,12))*AH516/MAX(AI516, Settings!B3)))</f>
        <v>#VALUE!</v>
      </c>
      <c r="AK516">
        <f>MIN(100, MAX(0, 100*BETAINV(乱数表!$M516, MAX(0.00000001, (1/(1+EXP(-(INDEX(係数表!G:G,13) + $B516))))*(EXP(INDEX(係数表!H:H,13) + INDEX(係数表!I:I,13)*LN(INDEX(出力表!C:C,13)+1)))), MAX(0.00000001, (1-(1/(1+EXP(-(INDEX(係数表!G:G,13) + $B516)))))*(EXP(INDEX(係数表!H:H,13) + INDEX(係数表!I:I,13)*LN(INDEX(出力表!C:C,13)+1)))))))</f>
        <v>99.485865382462947</v>
      </c>
      <c r="AL516" t="e">
        <f>MIN(100, MAX(0, (100*(INDEX(出力表!D:D,13))/(EXP(INDEX(係数表!B:B,13) + $C516) + (INDEX(出力表!D:D,13)))) + (乱数表!$Y516*(Settings!B12/(((INDEX(出力表!D:D,13))+1)^INDEX(係数表!E:E,13)*INDEX(係数表!F:F,13))))))</f>
        <v>#VALUE!</v>
      </c>
      <c r="AM516" t="e">
        <f>MIN(100, MAX(0, (INDEX(出力表!D:D,13))*AK516/MAX(AL516, Settings!B3)))</f>
        <v>#VALUE!</v>
      </c>
      <c r="AN516">
        <f>IF(ISNUMBER(F516), INDEX(出力表!B:B,2)*F516, 0)+IF(ISNUMBER(I516), INDEX(出力表!B:B,3)*I516, 0)+IF(ISNUMBER(L516), INDEX(出力表!B:B,4)*L516, 0)+IF(ISNUMBER(O516), INDEX(出力表!B:B,5)*O516, 0)+IF(ISNUMBER(R516), INDEX(出力表!B:B,6)*R516, 0)+IF(ISNUMBER(U516), INDEX(出力表!B:B,7)*U516, 0)+IF(ISNUMBER(X516), INDEX(出力表!B:B,8)*X516, 0)+IF(ISNUMBER(AA516), INDEX(出力表!B:B,9)*AA516, 0)+IF(ISNUMBER(AD516), INDEX(出力表!B:B,10)*AD516, 0)+IF(ISNUMBER(AG516), INDEX(出力表!B:B,11)*AG516, 0)+IF(ISNUMBER(AJ516), INDEX(出力表!B:B,12)*AJ516, 0)+IF(ISNUMBER(AM516), INDEX(出力表!B:B,13)*AM516, 0)</f>
        <v>0</v>
      </c>
      <c r="AO516">
        <f>IF(ISNUMBER(F516), INDEX(出力表!B:B,2), 0)+IF(ISNUMBER(I516), INDEX(出力表!B:B,3), 0)+IF(ISNUMBER(L516), INDEX(出力表!B:B,4), 0)+IF(ISNUMBER(O516), INDEX(出力表!B:B,5), 0)+IF(ISNUMBER(R516), INDEX(出力表!B:B,6), 0)+IF(ISNUMBER(U516), INDEX(出力表!B:B,7), 0)+IF(ISNUMBER(X516), INDEX(出力表!B:B,8), 0)+IF(ISNUMBER(AA516), INDEX(出力表!B:B,9), 0)+IF(ISNUMBER(AD516), INDEX(出力表!B:B,10), 0)+IF(ISNUMBER(AG516), INDEX(出力表!B:B,11), 0)+IF(ISNUMBER(AJ516), INDEX(出力表!B:B,12), 0)+IF(ISNUMBER(AM516), INDEX(出力表!B:B,13), 0)</f>
        <v>0</v>
      </c>
      <c r="AP516" t="str">
        <f t="shared" si="8"/>
        <v/>
      </c>
    </row>
    <row r="517" spans="1:42" x14ac:dyDescent="0.2">
      <c r="A517">
        <v>516</v>
      </c>
      <c r="B517">
        <f>IF(UPPER(Settings!B4)="TRUE", 乱数表!$Z517*Settings!B10, 0)</f>
        <v>7.6803586343693248E-2</v>
      </c>
      <c r="C517">
        <f>IF(UPPER(Settings!B4)="TRUE", 乱数表!$AA517*Settings!B11, 0)</f>
        <v>-6.6479282595992242E-2</v>
      </c>
      <c r="D517">
        <f>MIN(100, MAX(0, 100*BETAINV(乱数表!$B517, MAX(0.00000001, (1/(1+EXP(-(INDEX(係数表!G:G,2) + $B517))))*(EXP(INDEX(係数表!H:H,2) + INDEX(係数表!I:I,2)*LN(INDEX(出力表!C:C,2)+1)))), MAX(0.00000001, (1-(1/(1+EXP(-(INDEX(係数表!G:G,2) + $B517)))))*(EXP(INDEX(係数表!H:H,2) + INDEX(係数表!I:I,2)*LN(INDEX(出力表!C:C,2)+1)))))))</f>
        <v>82.091119569391324</v>
      </c>
      <c r="E517" t="e">
        <f>MIN(100, MAX(0, (100*(INDEX(出力表!D:D,2))/(EXP(INDEX(係数表!B:B,2) + $C517) + (INDEX(出力表!D:D,2)))) + (乱数表!$N517*(Settings!B12/(((INDEX(出力表!D:D,2))+1)^INDEX(係数表!E:E,2)*INDEX(係数表!F:F,2))))))</f>
        <v>#VALUE!</v>
      </c>
      <c r="F517" t="e">
        <f>MIN(100, MAX(0, (INDEX(出力表!D:D,2))*D517/MAX(E517, Settings!B3)))</f>
        <v>#VALUE!</v>
      </c>
      <c r="G517">
        <f>MIN(100, MAX(0, 100*BETAINV(乱数表!$C517, MAX(0.00000001, (1/(1+EXP(-(INDEX(係数表!G:G,3) + $B517))))*(EXP(INDEX(係数表!H:H,3) + INDEX(係数表!I:I,3)*LN(INDEX(出力表!C:C,3)+1)))), MAX(0.00000001, (1-(1/(1+EXP(-(INDEX(係数表!G:G,3) + $B517)))))*(EXP(INDEX(係数表!H:H,3) + INDEX(係数表!I:I,3)*LN(INDEX(出力表!C:C,3)+1)))))))</f>
        <v>90.020237536639129</v>
      </c>
      <c r="H517" t="e">
        <f>MIN(100, MAX(0, (100*(INDEX(出力表!D:D,3))/(EXP(INDEX(係数表!B:B,3) + $C517) + (INDEX(出力表!D:D,3)))) + (乱数表!$O517*(Settings!B12/(((INDEX(出力表!D:D,3))+1)^INDEX(係数表!E:E,3)*INDEX(係数表!F:F,3))))))</f>
        <v>#VALUE!</v>
      </c>
      <c r="I517" t="e">
        <f>MIN(100, MAX(0, (INDEX(出力表!D:D,3))*G517/MAX(H517, Settings!B3)))</f>
        <v>#VALUE!</v>
      </c>
      <c r="J517">
        <f>MIN(100, MAX(0, 100*BETAINV(乱数表!$D517, MAX(0.00000001, (1/(1+EXP(-(INDEX(係数表!G:G,4) + $B517))))*(EXP(INDEX(係数表!H:H,4) + INDEX(係数表!I:I,4)*LN(INDEX(出力表!C:C,4)+1)))), MAX(0.00000001, (1-(1/(1+EXP(-(INDEX(係数表!G:G,4) + $B517)))))*(EXP(INDEX(係数表!H:H,4) + INDEX(係数表!I:I,4)*LN(INDEX(出力表!C:C,4)+1)))))))</f>
        <v>96.159087632791554</v>
      </c>
      <c r="K517" t="e">
        <f>MIN(100, MAX(0, (100*(INDEX(出力表!D:D,4))/(EXP(INDEX(係数表!B:B,4) + $C517) + (INDEX(出力表!D:D,4)))) + (乱数表!$P517*(Settings!B12/(((INDEX(出力表!D:D,4))+1)^INDEX(係数表!E:E,4)*INDEX(係数表!F:F,4))))))</f>
        <v>#VALUE!</v>
      </c>
      <c r="L517" t="e">
        <f>MIN(100, MAX(0, (INDEX(出力表!D:D,4))*J517/MAX(K517, Settings!B3)))</f>
        <v>#VALUE!</v>
      </c>
      <c r="M517">
        <f>MIN(100, MAX(0, 100*BETAINV(乱数表!$E517, MAX(0.00000001, (1/(1+EXP(-(INDEX(係数表!G:G,5) + $B517))))*(EXP(INDEX(係数表!H:H,5) + INDEX(係数表!I:I,5)*LN(INDEX(出力表!C:C,5)+1)))), MAX(0.00000001, (1-(1/(1+EXP(-(INDEX(係数表!G:G,5) + $B517)))))*(EXP(INDEX(係数表!H:H,5) + INDEX(係数表!I:I,5)*LN(INDEX(出力表!C:C,5)+1)))))))</f>
        <v>74.068519873498772</v>
      </c>
      <c r="N517" t="e">
        <f>MIN(100, MAX(0, (100*(INDEX(出力表!D:D,5))/(EXP(INDEX(係数表!B:B,5) + $C517) + (INDEX(出力表!D:D,5)))) + (乱数表!$Q517*(Settings!B12/(((INDEX(出力表!D:D,5))+1)^INDEX(係数表!E:E,5)*INDEX(係数表!F:F,5))))))</f>
        <v>#VALUE!</v>
      </c>
      <c r="O517" t="e">
        <f>MIN(100, MAX(0, (INDEX(出力表!D:D,5))*M517/MAX(N517, Settings!B3)))</f>
        <v>#VALUE!</v>
      </c>
      <c r="P517">
        <f>MIN(100, MAX(0, 100*BETAINV(乱数表!$F517, MAX(0.00000001, (1/(1+EXP(-(INDEX(係数表!G:G,6) + $B517))))*(EXP(INDEX(係数表!H:H,6) + INDEX(係数表!I:I,6)*LN(INDEX(出力表!C:C,6)+1)))), MAX(0.00000001, (1-(1/(1+EXP(-(INDEX(係数表!G:G,6) + $B517)))))*(EXP(INDEX(係数表!H:H,6) + INDEX(係数表!I:I,6)*LN(INDEX(出力表!C:C,6)+1)))))))</f>
        <v>77.572986634048064</v>
      </c>
      <c r="Q517" t="e">
        <f>MIN(100, MAX(0, (100*(INDEX(出力表!D:D,6))/(EXP(INDEX(係数表!B:B,6) + $C517) + (INDEX(出力表!D:D,6)))) + (乱数表!$R517*(Settings!B12/(((INDEX(出力表!D:D,6))+1)^INDEX(係数表!E:E,6)*INDEX(係数表!F:F,6))))))</f>
        <v>#VALUE!</v>
      </c>
      <c r="R517" t="e">
        <f>MIN(100, MAX(0, (INDEX(出力表!D:D,6))*P517/MAX(Q517, Settings!B3)))</f>
        <v>#VALUE!</v>
      </c>
      <c r="S517">
        <f>MIN(100, MAX(0, 100*BETAINV(乱数表!$G517, MAX(0.00000001, (1/(1+EXP(-(INDEX(係数表!G:G,7) + $B517))))*(EXP(INDEX(係数表!H:H,7) + INDEX(係数表!I:I,7)*LN(INDEX(出力表!C:C,7)+1)))), MAX(0.00000001, (1-(1/(1+EXP(-(INDEX(係数表!G:G,7) + $B517)))))*(EXP(INDEX(係数表!H:H,7) + INDEX(係数表!I:I,7)*LN(INDEX(出力表!C:C,7)+1)))))))</f>
        <v>85.884643778028263</v>
      </c>
      <c r="T517" t="e">
        <f>MIN(100, MAX(0, (100*(INDEX(出力表!D:D,7))/(EXP(INDEX(係数表!B:B,7) + $C517) + (INDEX(出力表!D:D,7)))) + (乱数表!$S517*(Settings!B12/(((INDEX(出力表!D:D,7))+1)^INDEX(係数表!E:E,7)*INDEX(係数表!F:F,7))))))</f>
        <v>#VALUE!</v>
      </c>
      <c r="U517" t="e">
        <f>MIN(100, MAX(0, (INDEX(出力表!D:D,7))*S517/MAX(T517, Settings!B3)))</f>
        <v>#VALUE!</v>
      </c>
      <c r="V517">
        <f>MIN(100, MAX(0, 100*BETAINV(乱数表!$H517, MAX(0.00000001, (1/(1+EXP(-(INDEX(係数表!G:G,8) + $B517))))*(EXP(INDEX(係数表!H:H,8) + INDEX(係数表!I:I,8)*LN(INDEX(出力表!C:C,8)+1)))), MAX(0.00000001, (1-(1/(1+EXP(-(INDEX(係数表!G:G,8) + $B517)))))*(EXP(INDEX(係数表!H:H,8) + INDEX(係数表!I:I,8)*LN(INDEX(出力表!C:C,8)+1)))))))</f>
        <v>50.345355887921571</v>
      </c>
      <c r="W517" t="e">
        <f>MIN(100, MAX(0, (100*(INDEX(出力表!D:D,8))/(EXP(INDEX(係数表!B:B,8) + $C517) + (INDEX(出力表!D:D,8)))) + (乱数表!$T517*(Settings!B12/(((INDEX(出力表!D:D,8))+1)^INDEX(係数表!E:E,8)*INDEX(係数表!F:F,8))))))</f>
        <v>#VALUE!</v>
      </c>
      <c r="X517" t="e">
        <f>MIN(100, MAX(0, (INDEX(出力表!D:D,8))*V517/MAX(W517, Settings!B3)))</f>
        <v>#VALUE!</v>
      </c>
      <c r="Y517">
        <f>MIN(100, MAX(0, 100*BETAINV(乱数表!$I517, MAX(0.00000001, (1/(1+EXP(-(INDEX(係数表!G:G,9) + $B517))))*(EXP(INDEX(係数表!H:H,9) + INDEX(係数表!I:I,9)*LN(INDEX(出力表!C:C,9)+1)))), MAX(0.00000001, (1-(1/(1+EXP(-(INDEX(係数表!G:G,9) + $B517)))))*(EXP(INDEX(係数表!H:H,9) + INDEX(係数表!I:I,9)*LN(INDEX(出力表!C:C,9)+1)))))))</f>
        <v>91.492039640360872</v>
      </c>
      <c r="Z517" t="e">
        <f>MIN(100, MAX(0, (100*(INDEX(出力表!D:D,9))/(EXP(INDEX(係数表!B:B,9) + $C517) + (INDEX(出力表!D:D,9)))) + (乱数表!$U517*(Settings!B12/(((INDEX(出力表!D:D,9))+1)^INDEX(係数表!E:E,9)*INDEX(係数表!F:F,9))))))</f>
        <v>#VALUE!</v>
      </c>
      <c r="AA517" t="e">
        <f>MIN(100, MAX(0, (INDEX(出力表!D:D,9))*Y517/MAX(Z517, Settings!B3)))</f>
        <v>#VALUE!</v>
      </c>
      <c r="AB517">
        <f>MIN(100, MAX(0, 100*BETAINV(乱数表!$J517, MAX(0.00000001, (1/(1+EXP(-(INDEX(係数表!G:G,10) + $B517))))*(EXP(INDEX(係数表!H:H,10) + INDEX(係数表!I:I,10)*LN(INDEX(出力表!C:C,10)+1)))), MAX(0.00000001, (1-(1/(1+EXP(-(INDEX(係数表!G:G,10) + $B517)))))*(EXP(INDEX(係数表!H:H,10) + INDEX(係数表!I:I,10)*LN(INDEX(出力表!C:C,10)+1)))))))</f>
        <v>91.109197592587549</v>
      </c>
      <c r="AC517" t="e">
        <f>MIN(100, MAX(0, (100*(INDEX(出力表!D:D,10))/(EXP(INDEX(係数表!B:B,10) + $C517) + (INDEX(出力表!D:D,10)))) + (乱数表!$V517*(Settings!B12/(((INDEX(出力表!D:D,10))+1)^INDEX(係数表!E:E,10)*INDEX(係数表!F:F,10))))))</f>
        <v>#VALUE!</v>
      </c>
      <c r="AD517" t="e">
        <f>MIN(100, MAX(0, (INDEX(出力表!D:D,10))*AB517/MAX(AC517, Settings!B3)))</f>
        <v>#VALUE!</v>
      </c>
      <c r="AE517">
        <f>MIN(100, MAX(0, 100*BETAINV(乱数表!$K517, MAX(0.00000001, (1/(1+EXP(-(INDEX(係数表!G:G,11) + $B517))))*(EXP(INDEX(係数表!H:H,11) + INDEX(係数表!I:I,11)*LN(INDEX(出力表!C:C,11)+1)))), MAX(0.00000001, (1-(1/(1+EXP(-(INDEX(係数表!G:G,11) + $B517)))))*(EXP(INDEX(係数表!H:H,11) + INDEX(係数表!I:I,11)*LN(INDEX(出力表!C:C,11)+1)))))))</f>
        <v>90.101478411158411</v>
      </c>
      <c r="AF517" t="e">
        <f>MIN(100, MAX(0, (100*(INDEX(出力表!D:D,11))/(EXP(INDEX(係数表!B:B,11) + $C517) + (INDEX(出力表!D:D,11)))) + (乱数表!$W517*(Settings!B12/(((INDEX(出力表!D:D,11))+1)^INDEX(係数表!E:E,11)*INDEX(係数表!F:F,11))))))</f>
        <v>#VALUE!</v>
      </c>
      <c r="AG517" t="e">
        <f>MIN(100, MAX(0, (INDEX(出力表!D:D,11))*AE517/MAX(AF517, Settings!B3)))</f>
        <v>#VALUE!</v>
      </c>
      <c r="AH517">
        <f>MIN(100, MAX(0, 100*BETAINV(乱数表!$L517, MAX(0.00000001, (1/(1+EXP(-(INDEX(係数表!G:G,12) + $B517))))*(EXP(INDEX(係数表!H:H,12) + INDEX(係数表!I:I,12)*LN(INDEX(出力表!C:C,12)+1)))), MAX(0.00000001, (1-(1/(1+EXP(-(INDEX(係数表!G:G,12) + $B517)))))*(EXP(INDEX(係数表!H:H,12) + INDEX(係数表!I:I,12)*LN(INDEX(出力表!C:C,12)+1)))))))</f>
        <v>92.396614272049533</v>
      </c>
      <c r="AI517" t="e">
        <f>MIN(100, MAX(0, (100*(INDEX(出力表!D:D,12))/(EXP(INDEX(係数表!B:B,12) + $C517) + (INDEX(出力表!D:D,12)))) + (乱数表!$X517*(Settings!B12/(((INDEX(出力表!D:D,12))+1)^INDEX(係数表!E:E,12)*INDEX(係数表!F:F,12))))))</f>
        <v>#VALUE!</v>
      </c>
      <c r="AJ517" t="e">
        <f>MIN(100, MAX(0, (INDEX(出力表!D:D,12))*AH517/MAX(AI517, Settings!B3)))</f>
        <v>#VALUE!</v>
      </c>
      <c r="AK517">
        <f>MIN(100, MAX(0, 100*BETAINV(乱数表!$M517, MAX(0.00000001, (1/(1+EXP(-(INDEX(係数表!G:G,13) + $B517))))*(EXP(INDEX(係数表!H:H,13) + INDEX(係数表!I:I,13)*LN(INDEX(出力表!C:C,13)+1)))), MAX(0.00000001, (1-(1/(1+EXP(-(INDEX(係数表!G:G,13) + $B517)))))*(EXP(INDEX(係数表!H:H,13) + INDEX(係数表!I:I,13)*LN(INDEX(出力表!C:C,13)+1)))))))</f>
        <v>99.794631386677835</v>
      </c>
      <c r="AL517" t="e">
        <f>MIN(100, MAX(0, (100*(INDEX(出力表!D:D,13))/(EXP(INDEX(係数表!B:B,13) + $C517) + (INDEX(出力表!D:D,13)))) + (乱数表!$Y517*(Settings!B12/(((INDEX(出力表!D:D,13))+1)^INDEX(係数表!E:E,13)*INDEX(係数表!F:F,13))))))</f>
        <v>#VALUE!</v>
      </c>
      <c r="AM517" t="e">
        <f>MIN(100, MAX(0, (INDEX(出力表!D:D,13))*AK517/MAX(AL517, Settings!B3)))</f>
        <v>#VALUE!</v>
      </c>
      <c r="AN517">
        <f>IF(ISNUMBER(F517), INDEX(出力表!B:B,2)*F517, 0)+IF(ISNUMBER(I517), INDEX(出力表!B:B,3)*I517, 0)+IF(ISNUMBER(L517), INDEX(出力表!B:B,4)*L517, 0)+IF(ISNUMBER(O517), INDEX(出力表!B:B,5)*O517, 0)+IF(ISNUMBER(R517), INDEX(出力表!B:B,6)*R517, 0)+IF(ISNUMBER(U517), INDEX(出力表!B:B,7)*U517, 0)+IF(ISNUMBER(X517), INDEX(出力表!B:B,8)*X517, 0)+IF(ISNUMBER(AA517), INDEX(出力表!B:B,9)*AA517, 0)+IF(ISNUMBER(AD517), INDEX(出力表!B:B,10)*AD517, 0)+IF(ISNUMBER(AG517), INDEX(出力表!B:B,11)*AG517, 0)+IF(ISNUMBER(AJ517), INDEX(出力表!B:B,12)*AJ517, 0)+IF(ISNUMBER(AM517), INDEX(出力表!B:B,13)*AM517, 0)</f>
        <v>0</v>
      </c>
      <c r="AO517">
        <f>IF(ISNUMBER(F517), INDEX(出力表!B:B,2), 0)+IF(ISNUMBER(I517), INDEX(出力表!B:B,3), 0)+IF(ISNUMBER(L517), INDEX(出力表!B:B,4), 0)+IF(ISNUMBER(O517), INDEX(出力表!B:B,5), 0)+IF(ISNUMBER(R517), INDEX(出力表!B:B,6), 0)+IF(ISNUMBER(U517), INDEX(出力表!B:B,7), 0)+IF(ISNUMBER(X517), INDEX(出力表!B:B,8), 0)+IF(ISNUMBER(AA517), INDEX(出力表!B:B,9), 0)+IF(ISNUMBER(AD517), INDEX(出力表!B:B,10), 0)+IF(ISNUMBER(AG517), INDEX(出力表!B:B,11), 0)+IF(ISNUMBER(AJ517), INDEX(出力表!B:B,12), 0)+IF(ISNUMBER(AM517), INDEX(出力表!B:B,13), 0)</f>
        <v>0</v>
      </c>
      <c r="AP517" t="str">
        <f t="shared" si="8"/>
        <v/>
      </c>
    </row>
    <row r="518" spans="1:42" x14ac:dyDescent="0.2">
      <c r="A518">
        <v>517</v>
      </c>
      <c r="B518">
        <f>IF(UPPER(Settings!B4)="TRUE", 乱数表!$Z518*Settings!B10, 0)</f>
        <v>8.0720902973477768E-2</v>
      </c>
      <c r="C518">
        <f>IF(UPPER(Settings!B4)="TRUE", 乱数表!$AA518*Settings!B11, 0)</f>
        <v>-6.2798554149773953E-3</v>
      </c>
      <c r="D518">
        <f>MIN(100, MAX(0, 100*BETAINV(乱数表!$B518, MAX(0.00000001, (1/(1+EXP(-(INDEX(係数表!G:G,2) + $B518))))*(EXP(INDEX(係数表!H:H,2) + INDEX(係数表!I:I,2)*LN(INDEX(出力表!C:C,2)+1)))), MAX(0.00000001, (1-(1/(1+EXP(-(INDEX(係数表!G:G,2) + $B518)))))*(EXP(INDEX(係数表!H:H,2) + INDEX(係数表!I:I,2)*LN(INDEX(出力表!C:C,2)+1)))))))</f>
        <v>95.162986820605994</v>
      </c>
      <c r="E518" t="e">
        <f>MIN(100, MAX(0, (100*(INDEX(出力表!D:D,2))/(EXP(INDEX(係数表!B:B,2) + $C518) + (INDEX(出力表!D:D,2)))) + (乱数表!$N518*(Settings!B12/(((INDEX(出力表!D:D,2))+1)^INDEX(係数表!E:E,2)*INDEX(係数表!F:F,2))))))</f>
        <v>#VALUE!</v>
      </c>
      <c r="F518" t="e">
        <f>MIN(100, MAX(0, (INDEX(出力表!D:D,2))*D518/MAX(E518, Settings!B3)))</f>
        <v>#VALUE!</v>
      </c>
      <c r="G518">
        <f>MIN(100, MAX(0, 100*BETAINV(乱数表!$C518, MAX(0.00000001, (1/(1+EXP(-(INDEX(係数表!G:G,3) + $B518))))*(EXP(INDEX(係数表!H:H,3) + INDEX(係数表!I:I,3)*LN(INDEX(出力表!C:C,3)+1)))), MAX(0.00000001, (1-(1/(1+EXP(-(INDEX(係数表!G:G,3) + $B518)))))*(EXP(INDEX(係数表!H:H,3) + INDEX(係数表!I:I,3)*LN(INDEX(出力表!C:C,3)+1)))))))</f>
        <v>47.157353409633231</v>
      </c>
      <c r="H518" t="e">
        <f>MIN(100, MAX(0, (100*(INDEX(出力表!D:D,3))/(EXP(INDEX(係数表!B:B,3) + $C518) + (INDEX(出力表!D:D,3)))) + (乱数表!$O518*(Settings!B12/(((INDEX(出力表!D:D,3))+1)^INDEX(係数表!E:E,3)*INDEX(係数表!F:F,3))))))</f>
        <v>#VALUE!</v>
      </c>
      <c r="I518" t="e">
        <f>MIN(100, MAX(0, (INDEX(出力表!D:D,3))*G518/MAX(H518, Settings!B3)))</f>
        <v>#VALUE!</v>
      </c>
      <c r="J518">
        <f>MIN(100, MAX(0, 100*BETAINV(乱数表!$D518, MAX(0.00000001, (1/(1+EXP(-(INDEX(係数表!G:G,4) + $B518))))*(EXP(INDEX(係数表!H:H,4) + INDEX(係数表!I:I,4)*LN(INDEX(出力表!C:C,4)+1)))), MAX(0.00000001, (1-(1/(1+EXP(-(INDEX(係数表!G:G,4) + $B518)))))*(EXP(INDEX(係数表!H:H,4) + INDEX(係数表!I:I,4)*LN(INDEX(出力表!C:C,4)+1)))))))</f>
        <v>91.630930180006644</v>
      </c>
      <c r="K518" t="e">
        <f>MIN(100, MAX(0, (100*(INDEX(出力表!D:D,4))/(EXP(INDEX(係数表!B:B,4) + $C518) + (INDEX(出力表!D:D,4)))) + (乱数表!$P518*(Settings!B12/(((INDEX(出力表!D:D,4))+1)^INDEX(係数表!E:E,4)*INDEX(係数表!F:F,4))))))</f>
        <v>#VALUE!</v>
      </c>
      <c r="L518" t="e">
        <f>MIN(100, MAX(0, (INDEX(出力表!D:D,4))*J518/MAX(K518, Settings!B3)))</f>
        <v>#VALUE!</v>
      </c>
      <c r="M518">
        <f>MIN(100, MAX(0, 100*BETAINV(乱数表!$E518, MAX(0.00000001, (1/(1+EXP(-(INDEX(係数表!G:G,5) + $B518))))*(EXP(INDEX(係数表!H:H,5) + INDEX(係数表!I:I,5)*LN(INDEX(出力表!C:C,5)+1)))), MAX(0.00000001, (1-(1/(1+EXP(-(INDEX(係数表!G:G,5) + $B518)))))*(EXP(INDEX(係数表!H:H,5) + INDEX(係数表!I:I,5)*LN(INDEX(出力表!C:C,5)+1)))))))</f>
        <v>83.641373847148031</v>
      </c>
      <c r="N518" t="e">
        <f>MIN(100, MAX(0, (100*(INDEX(出力表!D:D,5))/(EXP(INDEX(係数表!B:B,5) + $C518) + (INDEX(出力表!D:D,5)))) + (乱数表!$Q518*(Settings!B12/(((INDEX(出力表!D:D,5))+1)^INDEX(係数表!E:E,5)*INDEX(係数表!F:F,5))))))</f>
        <v>#VALUE!</v>
      </c>
      <c r="O518" t="e">
        <f>MIN(100, MAX(0, (INDEX(出力表!D:D,5))*M518/MAX(N518, Settings!B3)))</f>
        <v>#VALUE!</v>
      </c>
      <c r="P518">
        <f>MIN(100, MAX(0, 100*BETAINV(乱数表!$F518, MAX(0.00000001, (1/(1+EXP(-(INDEX(係数表!G:G,6) + $B518))))*(EXP(INDEX(係数表!H:H,6) + INDEX(係数表!I:I,6)*LN(INDEX(出力表!C:C,6)+1)))), MAX(0.00000001, (1-(1/(1+EXP(-(INDEX(係数表!G:G,6) + $B518)))))*(EXP(INDEX(係数表!H:H,6) + INDEX(係数表!I:I,6)*LN(INDEX(出力表!C:C,6)+1)))))))</f>
        <v>72.090976977792081</v>
      </c>
      <c r="Q518" t="e">
        <f>MIN(100, MAX(0, (100*(INDEX(出力表!D:D,6))/(EXP(INDEX(係数表!B:B,6) + $C518) + (INDEX(出力表!D:D,6)))) + (乱数表!$R518*(Settings!B12/(((INDEX(出力表!D:D,6))+1)^INDEX(係数表!E:E,6)*INDEX(係数表!F:F,6))))))</f>
        <v>#VALUE!</v>
      </c>
      <c r="R518" t="e">
        <f>MIN(100, MAX(0, (INDEX(出力表!D:D,6))*P518/MAX(Q518, Settings!B3)))</f>
        <v>#VALUE!</v>
      </c>
      <c r="S518">
        <f>MIN(100, MAX(0, 100*BETAINV(乱数表!$G518, MAX(0.00000001, (1/(1+EXP(-(INDEX(係数表!G:G,7) + $B518))))*(EXP(INDEX(係数表!H:H,7) + INDEX(係数表!I:I,7)*LN(INDEX(出力表!C:C,7)+1)))), MAX(0.00000001, (1-(1/(1+EXP(-(INDEX(係数表!G:G,7) + $B518)))))*(EXP(INDEX(係数表!H:H,7) + INDEX(係数表!I:I,7)*LN(INDEX(出力表!C:C,7)+1)))))))</f>
        <v>98.736124482170283</v>
      </c>
      <c r="T518" t="e">
        <f>MIN(100, MAX(0, (100*(INDEX(出力表!D:D,7))/(EXP(INDEX(係数表!B:B,7) + $C518) + (INDEX(出力表!D:D,7)))) + (乱数表!$S518*(Settings!B12/(((INDEX(出力表!D:D,7))+1)^INDEX(係数表!E:E,7)*INDEX(係数表!F:F,7))))))</f>
        <v>#VALUE!</v>
      </c>
      <c r="U518" t="e">
        <f>MIN(100, MAX(0, (INDEX(出力表!D:D,7))*S518/MAX(T518, Settings!B3)))</f>
        <v>#VALUE!</v>
      </c>
      <c r="V518">
        <f>MIN(100, MAX(0, 100*BETAINV(乱数表!$H518, MAX(0.00000001, (1/(1+EXP(-(INDEX(係数表!G:G,8) + $B518))))*(EXP(INDEX(係数表!H:H,8) + INDEX(係数表!I:I,8)*LN(INDEX(出力表!C:C,8)+1)))), MAX(0.00000001, (1-(1/(1+EXP(-(INDEX(係数表!G:G,8) + $B518)))))*(EXP(INDEX(係数表!H:H,8) + INDEX(係数表!I:I,8)*LN(INDEX(出力表!C:C,8)+1)))))))</f>
        <v>89.038158229795854</v>
      </c>
      <c r="W518" t="e">
        <f>MIN(100, MAX(0, (100*(INDEX(出力表!D:D,8))/(EXP(INDEX(係数表!B:B,8) + $C518) + (INDEX(出力表!D:D,8)))) + (乱数表!$T518*(Settings!B12/(((INDEX(出力表!D:D,8))+1)^INDEX(係数表!E:E,8)*INDEX(係数表!F:F,8))))))</f>
        <v>#VALUE!</v>
      </c>
      <c r="X518" t="e">
        <f>MIN(100, MAX(0, (INDEX(出力表!D:D,8))*V518/MAX(W518, Settings!B3)))</f>
        <v>#VALUE!</v>
      </c>
      <c r="Y518">
        <f>MIN(100, MAX(0, 100*BETAINV(乱数表!$I518, MAX(0.00000001, (1/(1+EXP(-(INDEX(係数表!G:G,9) + $B518))))*(EXP(INDEX(係数表!H:H,9) + INDEX(係数表!I:I,9)*LN(INDEX(出力表!C:C,9)+1)))), MAX(0.00000001, (1-(1/(1+EXP(-(INDEX(係数表!G:G,9) + $B518)))))*(EXP(INDEX(係数表!H:H,9) + INDEX(係数表!I:I,9)*LN(INDEX(出力表!C:C,9)+1)))))))</f>
        <v>99.650998841829278</v>
      </c>
      <c r="Z518" t="e">
        <f>MIN(100, MAX(0, (100*(INDEX(出力表!D:D,9))/(EXP(INDEX(係数表!B:B,9) + $C518) + (INDEX(出力表!D:D,9)))) + (乱数表!$U518*(Settings!B12/(((INDEX(出力表!D:D,9))+1)^INDEX(係数表!E:E,9)*INDEX(係数表!F:F,9))))))</f>
        <v>#VALUE!</v>
      </c>
      <c r="AA518" t="e">
        <f>MIN(100, MAX(0, (INDEX(出力表!D:D,9))*Y518/MAX(Z518, Settings!B3)))</f>
        <v>#VALUE!</v>
      </c>
      <c r="AB518">
        <f>MIN(100, MAX(0, 100*BETAINV(乱数表!$J518, MAX(0.00000001, (1/(1+EXP(-(INDEX(係数表!G:G,10) + $B518))))*(EXP(INDEX(係数表!H:H,10) + INDEX(係数表!I:I,10)*LN(INDEX(出力表!C:C,10)+1)))), MAX(0.00000001, (1-(1/(1+EXP(-(INDEX(係数表!G:G,10) + $B518)))))*(EXP(INDEX(係数表!H:H,10) + INDEX(係数表!I:I,10)*LN(INDEX(出力表!C:C,10)+1)))))))</f>
        <v>72.477795745870537</v>
      </c>
      <c r="AC518" t="e">
        <f>MIN(100, MAX(0, (100*(INDEX(出力表!D:D,10))/(EXP(INDEX(係数表!B:B,10) + $C518) + (INDEX(出力表!D:D,10)))) + (乱数表!$V518*(Settings!B12/(((INDEX(出力表!D:D,10))+1)^INDEX(係数表!E:E,10)*INDEX(係数表!F:F,10))))))</f>
        <v>#VALUE!</v>
      </c>
      <c r="AD518" t="e">
        <f>MIN(100, MAX(0, (INDEX(出力表!D:D,10))*AB518/MAX(AC518, Settings!B3)))</f>
        <v>#VALUE!</v>
      </c>
      <c r="AE518">
        <f>MIN(100, MAX(0, 100*BETAINV(乱数表!$K518, MAX(0.00000001, (1/(1+EXP(-(INDEX(係数表!G:G,11) + $B518))))*(EXP(INDEX(係数表!H:H,11) + INDEX(係数表!I:I,11)*LN(INDEX(出力表!C:C,11)+1)))), MAX(0.00000001, (1-(1/(1+EXP(-(INDEX(係数表!G:G,11) + $B518)))))*(EXP(INDEX(係数表!H:H,11) + INDEX(係数表!I:I,11)*LN(INDEX(出力表!C:C,11)+1)))))))</f>
        <v>93.88444539542796</v>
      </c>
      <c r="AF518" t="e">
        <f>MIN(100, MAX(0, (100*(INDEX(出力表!D:D,11))/(EXP(INDEX(係数表!B:B,11) + $C518) + (INDEX(出力表!D:D,11)))) + (乱数表!$W518*(Settings!B12/(((INDEX(出力表!D:D,11))+1)^INDEX(係数表!E:E,11)*INDEX(係数表!F:F,11))))))</f>
        <v>#VALUE!</v>
      </c>
      <c r="AG518" t="e">
        <f>MIN(100, MAX(0, (INDEX(出力表!D:D,11))*AE518/MAX(AF518, Settings!B3)))</f>
        <v>#VALUE!</v>
      </c>
      <c r="AH518">
        <f>MIN(100, MAX(0, 100*BETAINV(乱数表!$L518, MAX(0.00000001, (1/(1+EXP(-(INDEX(係数表!G:G,12) + $B518))))*(EXP(INDEX(係数表!H:H,12) + INDEX(係数表!I:I,12)*LN(INDEX(出力表!C:C,12)+1)))), MAX(0.00000001, (1-(1/(1+EXP(-(INDEX(係数表!G:G,12) + $B518)))))*(EXP(INDEX(係数表!H:H,12) + INDEX(係数表!I:I,12)*LN(INDEX(出力表!C:C,12)+1)))))))</f>
        <v>88.548862675223333</v>
      </c>
      <c r="AI518" t="e">
        <f>MIN(100, MAX(0, (100*(INDEX(出力表!D:D,12))/(EXP(INDEX(係数表!B:B,12) + $C518) + (INDEX(出力表!D:D,12)))) + (乱数表!$X518*(Settings!B12/(((INDEX(出力表!D:D,12))+1)^INDEX(係数表!E:E,12)*INDEX(係数表!F:F,12))))))</f>
        <v>#VALUE!</v>
      </c>
      <c r="AJ518" t="e">
        <f>MIN(100, MAX(0, (INDEX(出力表!D:D,12))*AH518/MAX(AI518, Settings!B3)))</f>
        <v>#VALUE!</v>
      </c>
      <c r="AK518">
        <f>MIN(100, MAX(0, 100*BETAINV(乱数表!$M518, MAX(0.00000001, (1/(1+EXP(-(INDEX(係数表!G:G,13) + $B518))))*(EXP(INDEX(係数表!H:H,13) + INDEX(係数表!I:I,13)*LN(INDEX(出力表!C:C,13)+1)))), MAX(0.00000001, (1-(1/(1+EXP(-(INDEX(係数表!G:G,13) + $B518)))))*(EXP(INDEX(係数表!H:H,13) + INDEX(係数表!I:I,13)*LN(INDEX(出力表!C:C,13)+1)))))))</f>
        <v>96.82504458766536</v>
      </c>
      <c r="AL518" t="e">
        <f>MIN(100, MAX(0, (100*(INDEX(出力表!D:D,13))/(EXP(INDEX(係数表!B:B,13) + $C518) + (INDEX(出力表!D:D,13)))) + (乱数表!$Y518*(Settings!B12/(((INDEX(出力表!D:D,13))+1)^INDEX(係数表!E:E,13)*INDEX(係数表!F:F,13))))))</f>
        <v>#VALUE!</v>
      </c>
      <c r="AM518" t="e">
        <f>MIN(100, MAX(0, (INDEX(出力表!D:D,13))*AK518/MAX(AL518, Settings!B3)))</f>
        <v>#VALUE!</v>
      </c>
      <c r="AN518">
        <f>IF(ISNUMBER(F518), INDEX(出力表!B:B,2)*F518, 0)+IF(ISNUMBER(I518), INDEX(出力表!B:B,3)*I518, 0)+IF(ISNUMBER(L518), INDEX(出力表!B:B,4)*L518, 0)+IF(ISNUMBER(O518), INDEX(出力表!B:B,5)*O518, 0)+IF(ISNUMBER(R518), INDEX(出力表!B:B,6)*R518, 0)+IF(ISNUMBER(U518), INDEX(出力表!B:B,7)*U518, 0)+IF(ISNUMBER(X518), INDEX(出力表!B:B,8)*X518, 0)+IF(ISNUMBER(AA518), INDEX(出力表!B:B,9)*AA518, 0)+IF(ISNUMBER(AD518), INDEX(出力表!B:B,10)*AD518, 0)+IF(ISNUMBER(AG518), INDEX(出力表!B:B,11)*AG518, 0)+IF(ISNUMBER(AJ518), INDEX(出力表!B:B,12)*AJ518, 0)+IF(ISNUMBER(AM518), INDEX(出力表!B:B,13)*AM518, 0)</f>
        <v>0</v>
      </c>
      <c r="AO518">
        <f>IF(ISNUMBER(F518), INDEX(出力表!B:B,2), 0)+IF(ISNUMBER(I518), INDEX(出力表!B:B,3), 0)+IF(ISNUMBER(L518), INDEX(出力表!B:B,4), 0)+IF(ISNUMBER(O518), INDEX(出力表!B:B,5), 0)+IF(ISNUMBER(R518), INDEX(出力表!B:B,6), 0)+IF(ISNUMBER(U518), INDEX(出力表!B:B,7), 0)+IF(ISNUMBER(X518), INDEX(出力表!B:B,8), 0)+IF(ISNUMBER(AA518), INDEX(出力表!B:B,9), 0)+IF(ISNUMBER(AD518), INDEX(出力表!B:B,10), 0)+IF(ISNUMBER(AG518), INDEX(出力表!B:B,11), 0)+IF(ISNUMBER(AJ518), INDEX(出力表!B:B,12), 0)+IF(ISNUMBER(AM518), INDEX(出力表!B:B,13), 0)</f>
        <v>0</v>
      </c>
      <c r="AP518" t="str">
        <f t="shared" si="8"/>
        <v/>
      </c>
    </row>
    <row r="519" spans="1:42" x14ac:dyDescent="0.2">
      <c r="A519">
        <v>518</v>
      </c>
      <c r="B519">
        <f>IF(UPPER(Settings!B4)="TRUE", 乱数表!$Z519*Settings!B10, 0)</f>
        <v>-0.30909120302973314</v>
      </c>
      <c r="C519">
        <f>IF(UPPER(Settings!B4)="TRUE", 乱数表!$AA519*Settings!B11, 0)</f>
        <v>9.9948553652533342E-2</v>
      </c>
      <c r="D519">
        <f>MIN(100, MAX(0, 100*BETAINV(乱数表!$B519, MAX(0.00000001, (1/(1+EXP(-(INDEX(係数表!G:G,2) + $B519))))*(EXP(INDEX(係数表!H:H,2) + INDEX(係数表!I:I,2)*LN(INDEX(出力表!C:C,2)+1)))), MAX(0.00000001, (1-(1/(1+EXP(-(INDEX(係数表!G:G,2) + $B519)))))*(EXP(INDEX(係数表!H:H,2) + INDEX(係数表!I:I,2)*LN(INDEX(出力表!C:C,2)+1)))))))</f>
        <v>98.251687109361228</v>
      </c>
      <c r="E519" t="e">
        <f>MIN(100, MAX(0, (100*(INDEX(出力表!D:D,2))/(EXP(INDEX(係数表!B:B,2) + $C519) + (INDEX(出力表!D:D,2)))) + (乱数表!$N519*(Settings!B12/(((INDEX(出力表!D:D,2))+1)^INDEX(係数表!E:E,2)*INDEX(係数表!F:F,2))))))</f>
        <v>#VALUE!</v>
      </c>
      <c r="F519" t="e">
        <f>MIN(100, MAX(0, (INDEX(出力表!D:D,2))*D519/MAX(E519, Settings!B3)))</f>
        <v>#VALUE!</v>
      </c>
      <c r="G519">
        <f>MIN(100, MAX(0, 100*BETAINV(乱数表!$C519, MAX(0.00000001, (1/(1+EXP(-(INDEX(係数表!G:G,3) + $B519))))*(EXP(INDEX(係数表!H:H,3) + INDEX(係数表!I:I,3)*LN(INDEX(出力表!C:C,3)+1)))), MAX(0.00000001, (1-(1/(1+EXP(-(INDEX(係数表!G:G,3) + $B519)))))*(EXP(INDEX(係数表!H:H,3) + INDEX(係数表!I:I,3)*LN(INDEX(出力表!C:C,3)+1)))))))</f>
        <v>82.132227484670977</v>
      </c>
      <c r="H519" t="e">
        <f>MIN(100, MAX(0, (100*(INDEX(出力表!D:D,3))/(EXP(INDEX(係数表!B:B,3) + $C519) + (INDEX(出力表!D:D,3)))) + (乱数表!$O519*(Settings!B12/(((INDEX(出力表!D:D,3))+1)^INDEX(係数表!E:E,3)*INDEX(係数表!F:F,3))))))</f>
        <v>#VALUE!</v>
      </c>
      <c r="I519" t="e">
        <f>MIN(100, MAX(0, (INDEX(出力表!D:D,3))*G519/MAX(H519, Settings!B3)))</f>
        <v>#VALUE!</v>
      </c>
      <c r="J519">
        <f>MIN(100, MAX(0, 100*BETAINV(乱数表!$D519, MAX(0.00000001, (1/(1+EXP(-(INDEX(係数表!G:G,4) + $B519))))*(EXP(INDEX(係数表!H:H,4) + INDEX(係数表!I:I,4)*LN(INDEX(出力表!C:C,4)+1)))), MAX(0.00000001, (1-(1/(1+EXP(-(INDEX(係数表!G:G,4) + $B519)))))*(EXP(INDEX(係数表!H:H,4) + INDEX(係数表!I:I,4)*LN(INDEX(出力表!C:C,4)+1)))))))</f>
        <v>92.566875035249382</v>
      </c>
      <c r="K519" t="e">
        <f>MIN(100, MAX(0, (100*(INDEX(出力表!D:D,4))/(EXP(INDEX(係数表!B:B,4) + $C519) + (INDEX(出力表!D:D,4)))) + (乱数表!$P519*(Settings!B12/(((INDEX(出力表!D:D,4))+1)^INDEX(係数表!E:E,4)*INDEX(係数表!F:F,4))))))</f>
        <v>#VALUE!</v>
      </c>
      <c r="L519" t="e">
        <f>MIN(100, MAX(0, (INDEX(出力表!D:D,4))*J519/MAX(K519, Settings!B3)))</f>
        <v>#VALUE!</v>
      </c>
      <c r="M519">
        <f>MIN(100, MAX(0, 100*BETAINV(乱数表!$E519, MAX(0.00000001, (1/(1+EXP(-(INDEX(係数表!G:G,5) + $B519))))*(EXP(INDEX(係数表!H:H,5) + INDEX(係数表!I:I,5)*LN(INDEX(出力表!C:C,5)+1)))), MAX(0.00000001, (1-(1/(1+EXP(-(INDEX(係数表!G:G,5) + $B519)))))*(EXP(INDEX(係数表!H:H,5) + INDEX(係数表!I:I,5)*LN(INDEX(出力表!C:C,5)+1)))))))</f>
        <v>80.183900411079051</v>
      </c>
      <c r="N519" t="e">
        <f>MIN(100, MAX(0, (100*(INDEX(出力表!D:D,5))/(EXP(INDEX(係数表!B:B,5) + $C519) + (INDEX(出力表!D:D,5)))) + (乱数表!$Q519*(Settings!B12/(((INDEX(出力表!D:D,5))+1)^INDEX(係数表!E:E,5)*INDEX(係数表!F:F,5))))))</f>
        <v>#VALUE!</v>
      </c>
      <c r="O519" t="e">
        <f>MIN(100, MAX(0, (INDEX(出力表!D:D,5))*M519/MAX(N519, Settings!B3)))</f>
        <v>#VALUE!</v>
      </c>
      <c r="P519">
        <f>MIN(100, MAX(0, 100*BETAINV(乱数表!$F519, MAX(0.00000001, (1/(1+EXP(-(INDEX(係数表!G:G,6) + $B519))))*(EXP(INDEX(係数表!H:H,6) + INDEX(係数表!I:I,6)*LN(INDEX(出力表!C:C,6)+1)))), MAX(0.00000001, (1-(1/(1+EXP(-(INDEX(係数表!G:G,6) + $B519)))))*(EXP(INDEX(係数表!H:H,6) + INDEX(係数表!I:I,6)*LN(INDEX(出力表!C:C,6)+1)))))))</f>
        <v>64.085331430495202</v>
      </c>
      <c r="Q519" t="e">
        <f>MIN(100, MAX(0, (100*(INDEX(出力表!D:D,6))/(EXP(INDEX(係数表!B:B,6) + $C519) + (INDEX(出力表!D:D,6)))) + (乱数表!$R519*(Settings!B12/(((INDEX(出力表!D:D,6))+1)^INDEX(係数表!E:E,6)*INDEX(係数表!F:F,6))))))</f>
        <v>#VALUE!</v>
      </c>
      <c r="R519" t="e">
        <f>MIN(100, MAX(0, (INDEX(出力表!D:D,6))*P519/MAX(Q519, Settings!B3)))</f>
        <v>#VALUE!</v>
      </c>
      <c r="S519">
        <f>MIN(100, MAX(0, 100*BETAINV(乱数表!$G519, MAX(0.00000001, (1/(1+EXP(-(INDEX(係数表!G:G,7) + $B519))))*(EXP(INDEX(係数表!H:H,7) + INDEX(係数表!I:I,7)*LN(INDEX(出力表!C:C,7)+1)))), MAX(0.00000001, (1-(1/(1+EXP(-(INDEX(係数表!G:G,7) + $B519)))))*(EXP(INDEX(係数表!H:H,7) + INDEX(係数表!I:I,7)*LN(INDEX(出力表!C:C,7)+1)))))))</f>
        <v>99.401652299418913</v>
      </c>
      <c r="T519" t="e">
        <f>MIN(100, MAX(0, (100*(INDEX(出力表!D:D,7))/(EXP(INDEX(係数表!B:B,7) + $C519) + (INDEX(出力表!D:D,7)))) + (乱数表!$S519*(Settings!B12/(((INDEX(出力表!D:D,7))+1)^INDEX(係数表!E:E,7)*INDEX(係数表!F:F,7))))))</f>
        <v>#VALUE!</v>
      </c>
      <c r="U519" t="e">
        <f>MIN(100, MAX(0, (INDEX(出力表!D:D,7))*S519/MAX(T519, Settings!B3)))</f>
        <v>#VALUE!</v>
      </c>
      <c r="V519">
        <f>MIN(100, MAX(0, 100*BETAINV(乱数表!$H519, MAX(0.00000001, (1/(1+EXP(-(INDEX(係数表!G:G,8) + $B519))))*(EXP(INDEX(係数表!H:H,8) + INDEX(係数表!I:I,8)*LN(INDEX(出力表!C:C,8)+1)))), MAX(0.00000001, (1-(1/(1+EXP(-(INDEX(係数表!G:G,8) + $B519)))))*(EXP(INDEX(係数表!H:H,8) + INDEX(係数表!I:I,8)*LN(INDEX(出力表!C:C,8)+1)))))))</f>
        <v>94.168051558515771</v>
      </c>
      <c r="W519" t="e">
        <f>MIN(100, MAX(0, (100*(INDEX(出力表!D:D,8))/(EXP(INDEX(係数表!B:B,8) + $C519) + (INDEX(出力表!D:D,8)))) + (乱数表!$T519*(Settings!B12/(((INDEX(出力表!D:D,8))+1)^INDEX(係数表!E:E,8)*INDEX(係数表!F:F,8))))))</f>
        <v>#VALUE!</v>
      </c>
      <c r="X519" t="e">
        <f>MIN(100, MAX(0, (INDEX(出力表!D:D,8))*V519/MAX(W519, Settings!B3)))</f>
        <v>#VALUE!</v>
      </c>
      <c r="Y519">
        <f>MIN(100, MAX(0, 100*BETAINV(乱数表!$I519, MAX(0.00000001, (1/(1+EXP(-(INDEX(係数表!G:G,9) + $B519))))*(EXP(INDEX(係数表!H:H,9) + INDEX(係数表!I:I,9)*LN(INDEX(出力表!C:C,9)+1)))), MAX(0.00000001, (1-(1/(1+EXP(-(INDEX(係数表!G:G,9) + $B519)))))*(EXP(INDEX(係数表!H:H,9) + INDEX(係数表!I:I,9)*LN(INDEX(出力表!C:C,9)+1)))))))</f>
        <v>98.479034777054665</v>
      </c>
      <c r="Z519" t="e">
        <f>MIN(100, MAX(0, (100*(INDEX(出力表!D:D,9))/(EXP(INDEX(係数表!B:B,9) + $C519) + (INDEX(出力表!D:D,9)))) + (乱数表!$U519*(Settings!B12/(((INDEX(出力表!D:D,9))+1)^INDEX(係数表!E:E,9)*INDEX(係数表!F:F,9))))))</f>
        <v>#VALUE!</v>
      </c>
      <c r="AA519" t="e">
        <f>MIN(100, MAX(0, (INDEX(出力表!D:D,9))*Y519/MAX(Z519, Settings!B3)))</f>
        <v>#VALUE!</v>
      </c>
      <c r="AB519">
        <f>MIN(100, MAX(0, 100*BETAINV(乱数表!$J519, MAX(0.00000001, (1/(1+EXP(-(INDEX(係数表!G:G,10) + $B519))))*(EXP(INDEX(係数表!H:H,10) + INDEX(係数表!I:I,10)*LN(INDEX(出力表!C:C,10)+1)))), MAX(0.00000001, (1-(1/(1+EXP(-(INDEX(係数表!G:G,10) + $B519)))))*(EXP(INDEX(係数表!H:H,10) + INDEX(係数表!I:I,10)*LN(INDEX(出力表!C:C,10)+1)))))))</f>
        <v>86.259060125863371</v>
      </c>
      <c r="AC519" t="e">
        <f>MIN(100, MAX(0, (100*(INDEX(出力表!D:D,10))/(EXP(INDEX(係数表!B:B,10) + $C519) + (INDEX(出力表!D:D,10)))) + (乱数表!$V519*(Settings!B12/(((INDEX(出力表!D:D,10))+1)^INDEX(係数表!E:E,10)*INDEX(係数表!F:F,10))))))</f>
        <v>#VALUE!</v>
      </c>
      <c r="AD519" t="e">
        <f>MIN(100, MAX(0, (INDEX(出力表!D:D,10))*AB519/MAX(AC519, Settings!B3)))</f>
        <v>#VALUE!</v>
      </c>
      <c r="AE519">
        <f>MIN(100, MAX(0, 100*BETAINV(乱数表!$K519, MAX(0.00000001, (1/(1+EXP(-(INDEX(係数表!G:G,11) + $B519))))*(EXP(INDEX(係数表!H:H,11) + INDEX(係数表!I:I,11)*LN(INDEX(出力表!C:C,11)+1)))), MAX(0.00000001, (1-(1/(1+EXP(-(INDEX(係数表!G:G,11) + $B519)))))*(EXP(INDEX(係数表!H:H,11) + INDEX(係数表!I:I,11)*LN(INDEX(出力表!C:C,11)+1)))))))</f>
        <v>92.956384119723509</v>
      </c>
      <c r="AF519" t="e">
        <f>MIN(100, MAX(0, (100*(INDEX(出力表!D:D,11))/(EXP(INDEX(係数表!B:B,11) + $C519) + (INDEX(出力表!D:D,11)))) + (乱数表!$W519*(Settings!B12/(((INDEX(出力表!D:D,11))+1)^INDEX(係数表!E:E,11)*INDEX(係数表!F:F,11))))))</f>
        <v>#VALUE!</v>
      </c>
      <c r="AG519" t="e">
        <f>MIN(100, MAX(0, (INDEX(出力表!D:D,11))*AE519/MAX(AF519, Settings!B3)))</f>
        <v>#VALUE!</v>
      </c>
      <c r="AH519">
        <f>MIN(100, MAX(0, 100*BETAINV(乱数表!$L519, MAX(0.00000001, (1/(1+EXP(-(INDEX(係数表!G:G,12) + $B519))))*(EXP(INDEX(係数表!H:H,12) + INDEX(係数表!I:I,12)*LN(INDEX(出力表!C:C,12)+1)))), MAX(0.00000001, (1-(1/(1+EXP(-(INDEX(係数表!G:G,12) + $B519)))))*(EXP(INDEX(係数表!H:H,12) + INDEX(係数表!I:I,12)*LN(INDEX(出力表!C:C,12)+1)))))))</f>
        <v>83.247586624496478</v>
      </c>
      <c r="AI519" t="e">
        <f>MIN(100, MAX(0, (100*(INDEX(出力表!D:D,12))/(EXP(INDEX(係数表!B:B,12) + $C519) + (INDEX(出力表!D:D,12)))) + (乱数表!$X519*(Settings!B12/(((INDEX(出力表!D:D,12))+1)^INDEX(係数表!E:E,12)*INDEX(係数表!F:F,12))))))</f>
        <v>#VALUE!</v>
      </c>
      <c r="AJ519" t="e">
        <f>MIN(100, MAX(0, (INDEX(出力表!D:D,12))*AH519/MAX(AI519, Settings!B3)))</f>
        <v>#VALUE!</v>
      </c>
      <c r="AK519">
        <f>MIN(100, MAX(0, 100*BETAINV(乱数表!$M519, MAX(0.00000001, (1/(1+EXP(-(INDEX(係数表!G:G,13) + $B519))))*(EXP(INDEX(係数表!H:H,13) + INDEX(係数表!I:I,13)*LN(INDEX(出力表!C:C,13)+1)))), MAX(0.00000001, (1-(1/(1+EXP(-(INDEX(係数表!G:G,13) + $B519)))))*(EXP(INDEX(係数表!H:H,13) + INDEX(係数表!I:I,13)*LN(INDEX(出力表!C:C,13)+1)))))))</f>
        <v>98.699832596672721</v>
      </c>
      <c r="AL519" t="e">
        <f>MIN(100, MAX(0, (100*(INDEX(出力表!D:D,13))/(EXP(INDEX(係数表!B:B,13) + $C519) + (INDEX(出力表!D:D,13)))) + (乱数表!$Y519*(Settings!B12/(((INDEX(出力表!D:D,13))+1)^INDEX(係数表!E:E,13)*INDEX(係数表!F:F,13))))))</f>
        <v>#VALUE!</v>
      </c>
      <c r="AM519" t="e">
        <f>MIN(100, MAX(0, (INDEX(出力表!D:D,13))*AK519/MAX(AL519, Settings!B3)))</f>
        <v>#VALUE!</v>
      </c>
      <c r="AN519">
        <f>IF(ISNUMBER(F519), INDEX(出力表!B:B,2)*F519, 0)+IF(ISNUMBER(I519), INDEX(出力表!B:B,3)*I519, 0)+IF(ISNUMBER(L519), INDEX(出力表!B:B,4)*L519, 0)+IF(ISNUMBER(O519), INDEX(出力表!B:B,5)*O519, 0)+IF(ISNUMBER(R519), INDEX(出力表!B:B,6)*R519, 0)+IF(ISNUMBER(U519), INDEX(出力表!B:B,7)*U519, 0)+IF(ISNUMBER(X519), INDEX(出力表!B:B,8)*X519, 0)+IF(ISNUMBER(AA519), INDEX(出力表!B:B,9)*AA519, 0)+IF(ISNUMBER(AD519), INDEX(出力表!B:B,10)*AD519, 0)+IF(ISNUMBER(AG519), INDEX(出力表!B:B,11)*AG519, 0)+IF(ISNUMBER(AJ519), INDEX(出力表!B:B,12)*AJ519, 0)+IF(ISNUMBER(AM519), INDEX(出力表!B:B,13)*AM519, 0)</f>
        <v>0</v>
      </c>
      <c r="AO519">
        <f>IF(ISNUMBER(F519), INDEX(出力表!B:B,2), 0)+IF(ISNUMBER(I519), INDEX(出力表!B:B,3), 0)+IF(ISNUMBER(L519), INDEX(出力表!B:B,4), 0)+IF(ISNUMBER(O519), INDEX(出力表!B:B,5), 0)+IF(ISNUMBER(R519), INDEX(出力表!B:B,6), 0)+IF(ISNUMBER(U519), INDEX(出力表!B:B,7), 0)+IF(ISNUMBER(X519), INDEX(出力表!B:B,8), 0)+IF(ISNUMBER(AA519), INDEX(出力表!B:B,9), 0)+IF(ISNUMBER(AD519), INDEX(出力表!B:B,10), 0)+IF(ISNUMBER(AG519), INDEX(出力表!B:B,11), 0)+IF(ISNUMBER(AJ519), INDEX(出力表!B:B,12), 0)+IF(ISNUMBER(AM519), INDEX(出力表!B:B,13), 0)</f>
        <v>0</v>
      </c>
      <c r="AP519" t="str">
        <f t="shared" si="8"/>
        <v/>
      </c>
    </row>
    <row r="520" spans="1:42" x14ac:dyDescent="0.2">
      <c r="A520">
        <v>519</v>
      </c>
      <c r="B520">
        <f>IF(UPPER(Settings!B4)="TRUE", 乱数表!$Z520*Settings!B10, 0)</f>
        <v>-0.532185499330322</v>
      </c>
      <c r="C520">
        <f>IF(UPPER(Settings!B4)="TRUE", 乱数表!$AA520*Settings!B11, 0)</f>
        <v>-7.9829067999876879E-2</v>
      </c>
      <c r="D520">
        <f>MIN(100, MAX(0, 100*BETAINV(乱数表!$B520, MAX(0.00000001, (1/(1+EXP(-(INDEX(係数表!G:G,2) + $B520))))*(EXP(INDEX(係数表!H:H,2) + INDEX(係数表!I:I,2)*LN(INDEX(出力表!C:C,2)+1)))), MAX(0.00000001, (1-(1/(1+EXP(-(INDEX(係数表!G:G,2) + $B520)))))*(EXP(INDEX(係数表!H:H,2) + INDEX(係数表!I:I,2)*LN(INDEX(出力表!C:C,2)+1)))))))</f>
        <v>55.735334398644795</v>
      </c>
      <c r="E520" t="e">
        <f>MIN(100, MAX(0, (100*(INDEX(出力表!D:D,2))/(EXP(INDEX(係数表!B:B,2) + $C520) + (INDEX(出力表!D:D,2)))) + (乱数表!$N520*(Settings!B12/(((INDEX(出力表!D:D,2))+1)^INDEX(係数表!E:E,2)*INDEX(係数表!F:F,2))))))</f>
        <v>#VALUE!</v>
      </c>
      <c r="F520" t="e">
        <f>MIN(100, MAX(0, (INDEX(出力表!D:D,2))*D520/MAX(E520, Settings!B3)))</f>
        <v>#VALUE!</v>
      </c>
      <c r="G520">
        <f>MIN(100, MAX(0, 100*BETAINV(乱数表!$C520, MAX(0.00000001, (1/(1+EXP(-(INDEX(係数表!G:G,3) + $B520))))*(EXP(INDEX(係数表!H:H,3) + INDEX(係数表!I:I,3)*LN(INDEX(出力表!C:C,3)+1)))), MAX(0.00000001, (1-(1/(1+EXP(-(INDEX(係数表!G:G,3) + $B520)))))*(EXP(INDEX(係数表!H:H,3) + INDEX(係数表!I:I,3)*LN(INDEX(出力表!C:C,3)+1)))))))</f>
        <v>79.94435285186529</v>
      </c>
      <c r="H520" t="e">
        <f>MIN(100, MAX(0, (100*(INDEX(出力表!D:D,3))/(EXP(INDEX(係数表!B:B,3) + $C520) + (INDEX(出力表!D:D,3)))) + (乱数表!$O520*(Settings!B12/(((INDEX(出力表!D:D,3))+1)^INDEX(係数表!E:E,3)*INDEX(係数表!F:F,3))))))</f>
        <v>#VALUE!</v>
      </c>
      <c r="I520" t="e">
        <f>MIN(100, MAX(0, (INDEX(出力表!D:D,3))*G520/MAX(H520, Settings!B3)))</f>
        <v>#VALUE!</v>
      </c>
      <c r="J520">
        <f>MIN(100, MAX(0, 100*BETAINV(乱数表!$D520, MAX(0.00000001, (1/(1+EXP(-(INDEX(係数表!G:G,4) + $B520))))*(EXP(INDEX(係数表!H:H,4) + INDEX(係数表!I:I,4)*LN(INDEX(出力表!C:C,4)+1)))), MAX(0.00000001, (1-(1/(1+EXP(-(INDEX(係数表!G:G,4) + $B520)))))*(EXP(INDEX(係数表!H:H,4) + INDEX(係数表!I:I,4)*LN(INDEX(出力表!C:C,4)+1)))))))</f>
        <v>85.516712707617188</v>
      </c>
      <c r="K520" t="e">
        <f>MIN(100, MAX(0, (100*(INDEX(出力表!D:D,4))/(EXP(INDEX(係数表!B:B,4) + $C520) + (INDEX(出力表!D:D,4)))) + (乱数表!$P520*(Settings!B12/(((INDEX(出力表!D:D,4))+1)^INDEX(係数表!E:E,4)*INDEX(係数表!F:F,4))))))</f>
        <v>#VALUE!</v>
      </c>
      <c r="L520" t="e">
        <f>MIN(100, MAX(0, (INDEX(出力表!D:D,4))*J520/MAX(K520, Settings!B3)))</f>
        <v>#VALUE!</v>
      </c>
      <c r="M520">
        <f>MIN(100, MAX(0, 100*BETAINV(乱数表!$E520, MAX(0.00000001, (1/(1+EXP(-(INDEX(係数表!G:G,5) + $B520))))*(EXP(INDEX(係数表!H:H,5) + INDEX(係数表!I:I,5)*LN(INDEX(出力表!C:C,5)+1)))), MAX(0.00000001, (1-(1/(1+EXP(-(INDEX(係数表!G:G,5) + $B520)))))*(EXP(INDEX(係数表!H:H,5) + INDEX(係数表!I:I,5)*LN(INDEX(出力表!C:C,5)+1)))))))</f>
        <v>93.057255108878351</v>
      </c>
      <c r="N520" t="e">
        <f>MIN(100, MAX(0, (100*(INDEX(出力表!D:D,5))/(EXP(INDEX(係数表!B:B,5) + $C520) + (INDEX(出力表!D:D,5)))) + (乱数表!$Q520*(Settings!B12/(((INDEX(出力表!D:D,5))+1)^INDEX(係数表!E:E,5)*INDEX(係数表!F:F,5))))))</f>
        <v>#VALUE!</v>
      </c>
      <c r="O520" t="e">
        <f>MIN(100, MAX(0, (INDEX(出力表!D:D,5))*M520/MAX(N520, Settings!B3)))</f>
        <v>#VALUE!</v>
      </c>
      <c r="P520">
        <f>MIN(100, MAX(0, 100*BETAINV(乱数表!$F520, MAX(0.00000001, (1/(1+EXP(-(INDEX(係数表!G:G,6) + $B520))))*(EXP(INDEX(係数表!H:H,6) + INDEX(係数表!I:I,6)*LN(INDEX(出力表!C:C,6)+1)))), MAX(0.00000001, (1-(1/(1+EXP(-(INDEX(係数表!G:G,6) + $B520)))))*(EXP(INDEX(係数表!H:H,6) + INDEX(係数表!I:I,6)*LN(INDEX(出力表!C:C,6)+1)))))))</f>
        <v>89.405050901597903</v>
      </c>
      <c r="Q520" t="e">
        <f>MIN(100, MAX(0, (100*(INDEX(出力表!D:D,6))/(EXP(INDEX(係数表!B:B,6) + $C520) + (INDEX(出力表!D:D,6)))) + (乱数表!$R520*(Settings!B12/(((INDEX(出力表!D:D,6))+1)^INDEX(係数表!E:E,6)*INDEX(係数表!F:F,6))))))</f>
        <v>#VALUE!</v>
      </c>
      <c r="R520" t="e">
        <f>MIN(100, MAX(0, (INDEX(出力表!D:D,6))*P520/MAX(Q520, Settings!B3)))</f>
        <v>#VALUE!</v>
      </c>
      <c r="S520">
        <f>MIN(100, MAX(0, 100*BETAINV(乱数表!$G520, MAX(0.00000001, (1/(1+EXP(-(INDEX(係数表!G:G,7) + $B520))))*(EXP(INDEX(係数表!H:H,7) + INDEX(係数表!I:I,7)*LN(INDEX(出力表!C:C,7)+1)))), MAX(0.00000001, (1-(1/(1+EXP(-(INDEX(係数表!G:G,7) + $B520)))))*(EXP(INDEX(係数表!H:H,7) + INDEX(係数表!I:I,7)*LN(INDEX(出力表!C:C,7)+1)))))))</f>
        <v>30.668135598517782</v>
      </c>
      <c r="T520" t="e">
        <f>MIN(100, MAX(0, (100*(INDEX(出力表!D:D,7))/(EXP(INDEX(係数表!B:B,7) + $C520) + (INDEX(出力表!D:D,7)))) + (乱数表!$S520*(Settings!B12/(((INDEX(出力表!D:D,7))+1)^INDEX(係数表!E:E,7)*INDEX(係数表!F:F,7))))))</f>
        <v>#VALUE!</v>
      </c>
      <c r="U520" t="e">
        <f>MIN(100, MAX(0, (INDEX(出力表!D:D,7))*S520/MAX(T520, Settings!B3)))</f>
        <v>#VALUE!</v>
      </c>
      <c r="V520">
        <f>MIN(100, MAX(0, 100*BETAINV(乱数表!$H520, MAX(0.00000001, (1/(1+EXP(-(INDEX(係数表!G:G,8) + $B520))))*(EXP(INDEX(係数表!H:H,8) + INDEX(係数表!I:I,8)*LN(INDEX(出力表!C:C,8)+1)))), MAX(0.00000001, (1-(1/(1+EXP(-(INDEX(係数表!G:G,8) + $B520)))))*(EXP(INDEX(係数表!H:H,8) + INDEX(係数表!I:I,8)*LN(INDEX(出力表!C:C,8)+1)))))))</f>
        <v>82.165792213137152</v>
      </c>
      <c r="W520" t="e">
        <f>MIN(100, MAX(0, (100*(INDEX(出力表!D:D,8))/(EXP(INDEX(係数表!B:B,8) + $C520) + (INDEX(出力表!D:D,8)))) + (乱数表!$T520*(Settings!B12/(((INDEX(出力表!D:D,8))+1)^INDEX(係数表!E:E,8)*INDEX(係数表!F:F,8))))))</f>
        <v>#VALUE!</v>
      </c>
      <c r="X520" t="e">
        <f>MIN(100, MAX(0, (INDEX(出力表!D:D,8))*V520/MAX(W520, Settings!B3)))</f>
        <v>#VALUE!</v>
      </c>
      <c r="Y520">
        <f>MIN(100, MAX(0, 100*BETAINV(乱数表!$I520, MAX(0.00000001, (1/(1+EXP(-(INDEX(係数表!G:G,9) + $B520))))*(EXP(INDEX(係数表!H:H,9) + INDEX(係数表!I:I,9)*LN(INDEX(出力表!C:C,9)+1)))), MAX(0.00000001, (1-(1/(1+EXP(-(INDEX(係数表!G:G,9) + $B520)))))*(EXP(INDEX(係数表!H:H,9) + INDEX(係数表!I:I,9)*LN(INDEX(出力表!C:C,9)+1)))))))</f>
        <v>47.84896683836935</v>
      </c>
      <c r="Z520" t="e">
        <f>MIN(100, MAX(0, (100*(INDEX(出力表!D:D,9))/(EXP(INDEX(係数表!B:B,9) + $C520) + (INDEX(出力表!D:D,9)))) + (乱数表!$U520*(Settings!B12/(((INDEX(出力表!D:D,9))+1)^INDEX(係数表!E:E,9)*INDEX(係数表!F:F,9))))))</f>
        <v>#VALUE!</v>
      </c>
      <c r="AA520" t="e">
        <f>MIN(100, MAX(0, (INDEX(出力表!D:D,9))*Y520/MAX(Z520, Settings!B3)))</f>
        <v>#VALUE!</v>
      </c>
      <c r="AB520">
        <f>MIN(100, MAX(0, 100*BETAINV(乱数表!$J520, MAX(0.00000001, (1/(1+EXP(-(INDEX(係数表!G:G,10) + $B520))))*(EXP(INDEX(係数表!H:H,10) + INDEX(係数表!I:I,10)*LN(INDEX(出力表!C:C,10)+1)))), MAX(0.00000001, (1-(1/(1+EXP(-(INDEX(係数表!G:G,10) + $B520)))))*(EXP(INDEX(係数表!H:H,10) + INDEX(係数表!I:I,10)*LN(INDEX(出力表!C:C,10)+1)))))))</f>
        <v>95.444492180842389</v>
      </c>
      <c r="AC520" t="e">
        <f>MIN(100, MAX(0, (100*(INDEX(出力表!D:D,10))/(EXP(INDEX(係数表!B:B,10) + $C520) + (INDEX(出力表!D:D,10)))) + (乱数表!$V520*(Settings!B12/(((INDEX(出力表!D:D,10))+1)^INDEX(係数表!E:E,10)*INDEX(係数表!F:F,10))))))</f>
        <v>#VALUE!</v>
      </c>
      <c r="AD520" t="e">
        <f>MIN(100, MAX(0, (INDEX(出力表!D:D,10))*AB520/MAX(AC520, Settings!B3)))</f>
        <v>#VALUE!</v>
      </c>
      <c r="AE520">
        <f>MIN(100, MAX(0, 100*BETAINV(乱数表!$K520, MAX(0.00000001, (1/(1+EXP(-(INDEX(係数表!G:G,11) + $B520))))*(EXP(INDEX(係数表!H:H,11) + INDEX(係数表!I:I,11)*LN(INDEX(出力表!C:C,11)+1)))), MAX(0.00000001, (1-(1/(1+EXP(-(INDEX(係数表!G:G,11) + $B520)))))*(EXP(INDEX(係数表!H:H,11) + INDEX(係数表!I:I,11)*LN(INDEX(出力表!C:C,11)+1)))))))</f>
        <v>95.710567338975181</v>
      </c>
      <c r="AF520" t="e">
        <f>MIN(100, MAX(0, (100*(INDEX(出力表!D:D,11))/(EXP(INDEX(係数表!B:B,11) + $C520) + (INDEX(出力表!D:D,11)))) + (乱数表!$W520*(Settings!B12/(((INDEX(出力表!D:D,11))+1)^INDEX(係数表!E:E,11)*INDEX(係数表!F:F,11))))))</f>
        <v>#VALUE!</v>
      </c>
      <c r="AG520" t="e">
        <f>MIN(100, MAX(0, (INDEX(出力表!D:D,11))*AE520/MAX(AF520, Settings!B3)))</f>
        <v>#VALUE!</v>
      </c>
      <c r="AH520">
        <f>MIN(100, MAX(0, 100*BETAINV(乱数表!$L520, MAX(0.00000001, (1/(1+EXP(-(INDEX(係数表!G:G,12) + $B520))))*(EXP(INDEX(係数表!H:H,12) + INDEX(係数表!I:I,12)*LN(INDEX(出力表!C:C,12)+1)))), MAX(0.00000001, (1-(1/(1+EXP(-(INDEX(係数表!G:G,12) + $B520)))))*(EXP(INDEX(係数表!H:H,12) + INDEX(係数表!I:I,12)*LN(INDEX(出力表!C:C,12)+1)))))))</f>
        <v>95.783880064796918</v>
      </c>
      <c r="AI520" t="e">
        <f>MIN(100, MAX(0, (100*(INDEX(出力表!D:D,12))/(EXP(INDEX(係数表!B:B,12) + $C520) + (INDEX(出力表!D:D,12)))) + (乱数表!$X520*(Settings!B12/(((INDEX(出力表!D:D,12))+1)^INDEX(係数表!E:E,12)*INDEX(係数表!F:F,12))))))</f>
        <v>#VALUE!</v>
      </c>
      <c r="AJ520" t="e">
        <f>MIN(100, MAX(0, (INDEX(出力表!D:D,12))*AH520/MAX(AI520, Settings!B3)))</f>
        <v>#VALUE!</v>
      </c>
      <c r="AK520">
        <f>MIN(100, MAX(0, 100*BETAINV(乱数表!$M520, MAX(0.00000001, (1/(1+EXP(-(INDEX(係数表!G:G,13) + $B520))))*(EXP(INDEX(係数表!H:H,13) + INDEX(係数表!I:I,13)*LN(INDEX(出力表!C:C,13)+1)))), MAX(0.00000001, (1-(1/(1+EXP(-(INDEX(係数表!G:G,13) + $B520)))))*(EXP(INDEX(係数表!H:H,13) + INDEX(係数表!I:I,13)*LN(INDEX(出力表!C:C,13)+1)))))))</f>
        <v>47.985294150448574</v>
      </c>
      <c r="AL520" t="e">
        <f>MIN(100, MAX(0, (100*(INDEX(出力表!D:D,13))/(EXP(INDEX(係数表!B:B,13) + $C520) + (INDEX(出力表!D:D,13)))) + (乱数表!$Y520*(Settings!B12/(((INDEX(出力表!D:D,13))+1)^INDEX(係数表!E:E,13)*INDEX(係数表!F:F,13))))))</f>
        <v>#VALUE!</v>
      </c>
      <c r="AM520" t="e">
        <f>MIN(100, MAX(0, (INDEX(出力表!D:D,13))*AK520/MAX(AL520, Settings!B3)))</f>
        <v>#VALUE!</v>
      </c>
      <c r="AN520">
        <f>IF(ISNUMBER(F520), INDEX(出力表!B:B,2)*F520, 0)+IF(ISNUMBER(I520), INDEX(出力表!B:B,3)*I520, 0)+IF(ISNUMBER(L520), INDEX(出力表!B:B,4)*L520, 0)+IF(ISNUMBER(O520), INDEX(出力表!B:B,5)*O520, 0)+IF(ISNUMBER(R520), INDEX(出力表!B:B,6)*R520, 0)+IF(ISNUMBER(U520), INDEX(出力表!B:B,7)*U520, 0)+IF(ISNUMBER(X520), INDEX(出力表!B:B,8)*X520, 0)+IF(ISNUMBER(AA520), INDEX(出力表!B:B,9)*AA520, 0)+IF(ISNUMBER(AD520), INDEX(出力表!B:B,10)*AD520, 0)+IF(ISNUMBER(AG520), INDEX(出力表!B:B,11)*AG520, 0)+IF(ISNUMBER(AJ520), INDEX(出力表!B:B,12)*AJ520, 0)+IF(ISNUMBER(AM520), INDEX(出力表!B:B,13)*AM520, 0)</f>
        <v>0</v>
      </c>
      <c r="AO520">
        <f>IF(ISNUMBER(F520), INDEX(出力表!B:B,2), 0)+IF(ISNUMBER(I520), INDEX(出力表!B:B,3), 0)+IF(ISNUMBER(L520), INDEX(出力表!B:B,4), 0)+IF(ISNUMBER(O520), INDEX(出力表!B:B,5), 0)+IF(ISNUMBER(R520), INDEX(出力表!B:B,6), 0)+IF(ISNUMBER(U520), INDEX(出力表!B:B,7), 0)+IF(ISNUMBER(X520), INDEX(出力表!B:B,8), 0)+IF(ISNUMBER(AA520), INDEX(出力表!B:B,9), 0)+IF(ISNUMBER(AD520), INDEX(出力表!B:B,10), 0)+IF(ISNUMBER(AG520), INDEX(出力表!B:B,11), 0)+IF(ISNUMBER(AJ520), INDEX(出力表!B:B,12), 0)+IF(ISNUMBER(AM520), INDEX(出力表!B:B,13), 0)</f>
        <v>0</v>
      </c>
      <c r="AP520" t="str">
        <f t="shared" si="8"/>
        <v/>
      </c>
    </row>
    <row r="521" spans="1:42" x14ac:dyDescent="0.2">
      <c r="A521">
        <v>520</v>
      </c>
      <c r="B521">
        <f>IF(UPPER(Settings!B4)="TRUE", 乱数表!$Z521*Settings!B10, 0)</f>
        <v>0.60673763637845513</v>
      </c>
      <c r="C521">
        <f>IF(UPPER(Settings!B4)="TRUE", 乱数表!$AA521*Settings!B11, 0)</f>
        <v>3.8012437532300256E-2</v>
      </c>
      <c r="D521">
        <f>MIN(100, MAX(0, 100*BETAINV(乱数表!$B521, MAX(0.00000001, (1/(1+EXP(-(INDEX(係数表!G:G,2) + $B521))))*(EXP(INDEX(係数表!H:H,2) + INDEX(係数表!I:I,2)*LN(INDEX(出力表!C:C,2)+1)))), MAX(0.00000001, (1-(1/(1+EXP(-(INDEX(係数表!G:G,2) + $B521)))))*(EXP(INDEX(係数表!H:H,2) + INDEX(係数表!I:I,2)*LN(INDEX(出力表!C:C,2)+1)))))))</f>
        <v>99.980167274484828</v>
      </c>
      <c r="E521" t="e">
        <f>MIN(100, MAX(0, (100*(INDEX(出力表!D:D,2))/(EXP(INDEX(係数表!B:B,2) + $C521) + (INDEX(出力表!D:D,2)))) + (乱数表!$N521*(Settings!B12/(((INDEX(出力表!D:D,2))+1)^INDEX(係数表!E:E,2)*INDEX(係数表!F:F,2))))))</f>
        <v>#VALUE!</v>
      </c>
      <c r="F521" t="e">
        <f>MIN(100, MAX(0, (INDEX(出力表!D:D,2))*D521/MAX(E521, Settings!B3)))</f>
        <v>#VALUE!</v>
      </c>
      <c r="G521">
        <f>MIN(100, MAX(0, 100*BETAINV(乱数表!$C521, MAX(0.00000001, (1/(1+EXP(-(INDEX(係数表!G:G,3) + $B521))))*(EXP(INDEX(係数表!H:H,3) + INDEX(係数表!I:I,3)*LN(INDEX(出力表!C:C,3)+1)))), MAX(0.00000001, (1-(1/(1+EXP(-(INDEX(係数表!G:G,3) + $B521)))))*(EXP(INDEX(係数表!H:H,3) + INDEX(係数表!I:I,3)*LN(INDEX(出力表!C:C,3)+1)))))))</f>
        <v>86.041130140158543</v>
      </c>
      <c r="H521" t="e">
        <f>MIN(100, MAX(0, (100*(INDEX(出力表!D:D,3))/(EXP(INDEX(係数表!B:B,3) + $C521) + (INDEX(出力表!D:D,3)))) + (乱数表!$O521*(Settings!B12/(((INDEX(出力表!D:D,3))+1)^INDEX(係数表!E:E,3)*INDEX(係数表!F:F,3))))))</f>
        <v>#VALUE!</v>
      </c>
      <c r="I521" t="e">
        <f>MIN(100, MAX(0, (INDEX(出力表!D:D,3))*G521/MAX(H521, Settings!B3)))</f>
        <v>#VALUE!</v>
      </c>
      <c r="J521">
        <f>MIN(100, MAX(0, 100*BETAINV(乱数表!$D521, MAX(0.00000001, (1/(1+EXP(-(INDEX(係数表!G:G,4) + $B521))))*(EXP(INDEX(係数表!H:H,4) + INDEX(係数表!I:I,4)*LN(INDEX(出力表!C:C,4)+1)))), MAX(0.00000001, (1-(1/(1+EXP(-(INDEX(係数表!G:G,4) + $B521)))))*(EXP(INDEX(係数表!H:H,4) + INDEX(係数表!I:I,4)*LN(INDEX(出力表!C:C,4)+1)))))))</f>
        <v>93.34195068529732</v>
      </c>
      <c r="K521" t="e">
        <f>MIN(100, MAX(0, (100*(INDEX(出力表!D:D,4))/(EXP(INDEX(係数表!B:B,4) + $C521) + (INDEX(出力表!D:D,4)))) + (乱数表!$P521*(Settings!B12/(((INDEX(出力表!D:D,4))+1)^INDEX(係数表!E:E,4)*INDEX(係数表!F:F,4))))))</f>
        <v>#VALUE!</v>
      </c>
      <c r="L521" t="e">
        <f>MIN(100, MAX(0, (INDEX(出力表!D:D,4))*J521/MAX(K521, Settings!B3)))</f>
        <v>#VALUE!</v>
      </c>
      <c r="M521">
        <f>MIN(100, MAX(0, 100*BETAINV(乱数表!$E521, MAX(0.00000001, (1/(1+EXP(-(INDEX(係数表!G:G,5) + $B521))))*(EXP(INDEX(係数表!H:H,5) + INDEX(係数表!I:I,5)*LN(INDEX(出力表!C:C,5)+1)))), MAX(0.00000001, (1-(1/(1+EXP(-(INDEX(係数表!G:G,5) + $B521)))))*(EXP(INDEX(係数表!H:H,5) + INDEX(係数表!I:I,5)*LN(INDEX(出力表!C:C,5)+1)))))))</f>
        <v>87.100761020296986</v>
      </c>
      <c r="N521" t="e">
        <f>MIN(100, MAX(0, (100*(INDEX(出力表!D:D,5))/(EXP(INDEX(係数表!B:B,5) + $C521) + (INDEX(出力表!D:D,5)))) + (乱数表!$Q521*(Settings!B12/(((INDEX(出力表!D:D,5))+1)^INDEX(係数表!E:E,5)*INDEX(係数表!F:F,5))))))</f>
        <v>#VALUE!</v>
      </c>
      <c r="O521" t="e">
        <f>MIN(100, MAX(0, (INDEX(出力表!D:D,5))*M521/MAX(N521, Settings!B3)))</f>
        <v>#VALUE!</v>
      </c>
      <c r="P521">
        <f>MIN(100, MAX(0, 100*BETAINV(乱数表!$F521, MAX(0.00000001, (1/(1+EXP(-(INDEX(係数表!G:G,6) + $B521))))*(EXP(INDEX(係数表!H:H,6) + INDEX(係数表!I:I,6)*LN(INDEX(出力表!C:C,6)+1)))), MAX(0.00000001, (1-(1/(1+EXP(-(INDEX(係数表!G:G,6) + $B521)))))*(EXP(INDEX(係数表!H:H,6) + INDEX(係数表!I:I,6)*LN(INDEX(出力表!C:C,6)+1)))))))</f>
        <v>97.529030915226528</v>
      </c>
      <c r="Q521" t="e">
        <f>MIN(100, MAX(0, (100*(INDEX(出力表!D:D,6))/(EXP(INDEX(係数表!B:B,6) + $C521) + (INDEX(出力表!D:D,6)))) + (乱数表!$R521*(Settings!B12/(((INDEX(出力表!D:D,6))+1)^INDEX(係数表!E:E,6)*INDEX(係数表!F:F,6))))))</f>
        <v>#VALUE!</v>
      </c>
      <c r="R521" t="e">
        <f>MIN(100, MAX(0, (INDEX(出力表!D:D,6))*P521/MAX(Q521, Settings!B3)))</f>
        <v>#VALUE!</v>
      </c>
      <c r="S521">
        <f>MIN(100, MAX(0, 100*BETAINV(乱数表!$G521, MAX(0.00000001, (1/(1+EXP(-(INDEX(係数表!G:G,7) + $B521))))*(EXP(INDEX(係数表!H:H,7) + INDEX(係数表!I:I,7)*LN(INDEX(出力表!C:C,7)+1)))), MAX(0.00000001, (1-(1/(1+EXP(-(INDEX(係数表!G:G,7) + $B521)))))*(EXP(INDEX(係数表!H:H,7) + INDEX(係数表!I:I,7)*LN(INDEX(出力表!C:C,7)+1)))))))</f>
        <v>97.861644526367655</v>
      </c>
      <c r="T521" t="e">
        <f>MIN(100, MAX(0, (100*(INDEX(出力表!D:D,7))/(EXP(INDEX(係数表!B:B,7) + $C521) + (INDEX(出力表!D:D,7)))) + (乱数表!$S521*(Settings!B12/(((INDEX(出力表!D:D,7))+1)^INDEX(係数表!E:E,7)*INDEX(係数表!F:F,7))))))</f>
        <v>#VALUE!</v>
      </c>
      <c r="U521" t="e">
        <f>MIN(100, MAX(0, (INDEX(出力表!D:D,7))*S521/MAX(T521, Settings!B3)))</f>
        <v>#VALUE!</v>
      </c>
      <c r="V521">
        <f>MIN(100, MAX(0, 100*BETAINV(乱数表!$H521, MAX(0.00000001, (1/(1+EXP(-(INDEX(係数表!G:G,8) + $B521))))*(EXP(INDEX(係数表!H:H,8) + INDEX(係数表!I:I,8)*LN(INDEX(出力表!C:C,8)+1)))), MAX(0.00000001, (1-(1/(1+EXP(-(INDEX(係数表!G:G,8) + $B521)))))*(EXP(INDEX(係数表!H:H,8) + INDEX(係数表!I:I,8)*LN(INDEX(出力表!C:C,8)+1)))))))</f>
        <v>88.171907463698091</v>
      </c>
      <c r="W521" t="e">
        <f>MIN(100, MAX(0, (100*(INDEX(出力表!D:D,8))/(EXP(INDEX(係数表!B:B,8) + $C521) + (INDEX(出力表!D:D,8)))) + (乱数表!$T521*(Settings!B12/(((INDEX(出力表!D:D,8))+1)^INDEX(係数表!E:E,8)*INDEX(係数表!F:F,8))))))</f>
        <v>#VALUE!</v>
      </c>
      <c r="X521" t="e">
        <f>MIN(100, MAX(0, (INDEX(出力表!D:D,8))*V521/MAX(W521, Settings!B3)))</f>
        <v>#VALUE!</v>
      </c>
      <c r="Y521">
        <f>MIN(100, MAX(0, 100*BETAINV(乱数表!$I521, MAX(0.00000001, (1/(1+EXP(-(INDEX(係数表!G:G,9) + $B521))))*(EXP(INDEX(係数表!H:H,9) + INDEX(係数表!I:I,9)*LN(INDEX(出力表!C:C,9)+1)))), MAX(0.00000001, (1-(1/(1+EXP(-(INDEX(係数表!G:G,9) + $B521)))))*(EXP(INDEX(係数表!H:H,9) + INDEX(係数表!I:I,9)*LN(INDEX(出力表!C:C,9)+1)))))))</f>
        <v>94.08389994380812</v>
      </c>
      <c r="Z521" t="e">
        <f>MIN(100, MAX(0, (100*(INDEX(出力表!D:D,9))/(EXP(INDEX(係数表!B:B,9) + $C521) + (INDEX(出力表!D:D,9)))) + (乱数表!$U521*(Settings!B12/(((INDEX(出力表!D:D,9))+1)^INDEX(係数表!E:E,9)*INDEX(係数表!F:F,9))))))</f>
        <v>#VALUE!</v>
      </c>
      <c r="AA521" t="e">
        <f>MIN(100, MAX(0, (INDEX(出力表!D:D,9))*Y521/MAX(Z521, Settings!B3)))</f>
        <v>#VALUE!</v>
      </c>
      <c r="AB521">
        <f>MIN(100, MAX(0, 100*BETAINV(乱数表!$J521, MAX(0.00000001, (1/(1+EXP(-(INDEX(係数表!G:G,10) + $B521))))*(EXP(INDEX(係数表!H:H,10) + INDEX(係数表!I:I,10)*LN(INDEX(出力表!C:C,10)+1)))), MAX(0.00000001, (1-(1/(1+EXP(-(INDEX(係数表!G:G,10) + $B521)))))*(EXP(INDEX(係数表!H:H,10) + INDEX(係数表!I:I,10)*LN(INDEX(出力表!C:C,10)+1)))))))</f>
        <v>99.162999809095894</v>
      </c>
      <c r="AC521" t="e">
        <f>MIN(100, MAX(0, (100*(INDEX(出力表!D:D,10))/(EXP(INDEX(係数表!B:B,10) + $C521) + (INDEX(出力表!D:D,10)))) + (乱数表!$V521*(Settings!B12/(((INDEX(出力表!D:D,10))+1)^INDEX(係数表!E:E,10)*INDEX(係数表!F:F,10))))))</f>
        <v>#VALUE!</v>
      </c>
      <c r="AD521" t="e">
        <f>MIN(100, MAX(0, (INDEX(出力表!D:D,10))*AB521/MAX(AC521, Settings!B3)))</f>
        <v>#VALUE!</v>
      </c>
      <c r="AE521">
        <f>MIN(100, MAX(0, 100*BETAINV(乱数表!$K521, MAX(0.00000001, (1/(1+EXP(-(INDEX(係数表!G:G,11) + $B521))))*(EXP(INDEX(係数表!H:H,11) + INDEX(係数表!I:I,11)*LN(INDEX(出力表!C:C,11)+1)))), MAX(0.00000001, (1-(1/(1+EXP(-(INDEX(係数表!G:G,11) + $B521)))))*(EXP(INDEX(係数表!H:H,11) + INDEX(係数表!I:I,11)*LN(INDEX(出力表!C:C,11)+1)))))))</f>
        <v>96.893423889490819</v>
      </c>
      <c r="AF521" t="e">
        <f>MIN(100, MAX(0, (100*(INDEX(出力表!D:D,11))/(EXP(INDEX(係数表!B:B,11) + $C521) + (INDEX(出力表!D:D,11)))) + (乱数表!$W521*(Settings!B12/(((INDEX(出力表!D:D,11))+1)^INDEX(係数表!E:E,11)*INDEX(係数表!F:F,11))))))</f>
        <v>#VALUE!</v>
      </c>
      <c r="AG521" t="e">
        <f>MIN(100, MAX(0, (INDEX(出力表!D:D,11))*AE521/MAX(AF521, Settings!B3)))</f>
        <v>#VALUE!</v>
      </c>
      <c r="AH521">
        <f>MIN(100, MAX(0, 100*BETAINV(乱数表!$L521, MAX(0.00000001, (1/(1+EXP(-(INDEX(係数表!G:G,12) + $B521))))*(EXP(INDEX(係数表!H:H,12) + INDEX(係数表!I:I,12)*LN(INDEX(出力表!C:C,12)+1)))), MAX(0.00000001, (1-(1/(1+EXP(-(INDEX(係数表!G:G,12) + $B521)))))*(EXP(INDEX(係数表!H:H,12) + INDEX(係数表!I:I,12)*LN(INDEX(出力表!C:C,12)+1)))))))</f>
        <v>99.753521046997434</v>
      </c>
      <c r="AI521" t="e">
        <f>MIN(100, MAX(0, (100*(INDEX(出力表!D:D,12))/(EXP(INDEX(係数表!B:B,12) + $C521) + (INDEX(出力表!D:D,12)))) + (乱数表!$X521*(Settings!B12/(((INDEX(出力表!D:D,12))+1)^INDEX(係数表!E:E,12)*INDEX(係数表!F:F,12))))))</f>
        <v>#VALUE!</v>
      </c>
      <c r="AJ521" t="e">
        <f>MIN(100, MAX(0, (INDEX(出力表!D:D,12))*AH521/MAX(AI521, Settings!B3)))</f>
        <v>#VALUE!</v>
      </c>
      <c r="AK521">
        <f>MIN(100, MAX(0, 100*BETAINV(乱数表!$M521, MAX(0.00000001, (1/(1+EXP(-(INDEX(係数表!G:G,13) + $B521))))*(EXP(INDEX(係数表!H:H,13) + INDEX(係数表!I:I,13)*LN(INDEX(出力表!C:C,13)+1)))), MAX(0.00000001, (1-(1/(1+EXP(-(INDEX(係数表!G:G,13) + $B521)))))*(EXP(INDEX(係数表!H:H,13) + INDEX(係数表!I:I,13)*LN(INDEX(出力表!C:C,13)+1)))))))</f>
        <v>93.422717402163471</v>
      </c>
      <c r="AL521" t="e">
        <f>MIN(100, MAX(0, (100*(INDEX(出力表!D:D,13))/(EXP(INDEX(係数表!B:B,13) + $C521) + (INDEX(出力表!D:D,13)))) + (乱数表!$Y521*(Settings!B12/(((INDEX(出力表!D:D,13))+1)^INDEX(係数表!E:E,13)*INDEX(係数表!F:F,13))))))</f>
        <v>#VALUE!</v>
      </c>
      <c r="AM521" t="e">
        <f>MIN(100, MAX(0, (INDEX(出力表!D:D,13))*AK521/MAX(AL521, Settings!B3)))</f>
        <v>#VALUE!</v>
      </c>
      <c r="AN521">
        <f>IF(ISNUMBER(F521), INDEX(出力表!B:B,2)*F521, 0)+IF(ISNUMBER(I521), INDEX(出力表!B:B,3)*I521, 0)+IF(ISNUMBER(L521), INDEX(出力表!B:B,4)*L521, 0)+IF(ISNUMBER(O521), INDEX(出力表!B:B,5)*O521, 0)+IF(ISNUMBER(R521), INDEX(出力表!B:B,6)*R521, 0)+IF(ISNUMBER(U521), INDEX(出力表!B:B,7)*U521, 0)+IF(ISNUMBER(X521), INDEX(出力表!B:B,8)*X521, 0)+IF(ISNUMBER(AA521), INDEX(出力表!B:B,9)*AA521, 0)+IF(ISNUMBER(AD521), INDEX(出力表!B:B,10)*AD521, 0)+IF(ISNUMBER(AG521), INDEX(出力表!B:B,11)*AG521, 0)+IF(ISNUMBER(AJ521), INDEX(出力表!B:B,12)*AJ521, 0)+IF(ISNUMBER(AM521), INDEX(出力表!B:B,13)*AM521, 0)</f>
        <v>0</v>
      </c>
      <c r="AO521">
        <f>IF(ISNUMBER(F521), INDEX(出力表!B:B,2), 0)+IF(ISNUMBER(I521), INDEX(出力表!B:B,3), 0)+IF(ISNUMBER(L521), INDEX(出力表!B:B,4), 0)+IF(ISNUMBER(O521), INDEX(出力表!B:B,5), 0)+IF(ISNUMBER(R521), INDEX(出力表!B:B,6), 0)+IF(ISNUMBER(U521), INDEX(出力表!B:B,7), 0)+IF(ISNUMBER(X521), INDEX(出力表!B:B,8), 0)+IF(ISNUMBER(AA521), INDEX(出力表!B:B,9), 0)+IF(ISNUMBER(AD521), INDEX(出力表!B:B,10), 0)+IF(ISNUMBER(AG521), INDEX(出力表!B:B,11), 0)+IF(ISNUMBER(AJ521), INDEX(出力表!B:B,12), 0)+IF(ISNUMBER(AM521), INDEX(出力表!B:B,13), 0)</f>
        <v>0</v>
      </c>
      <c r="AP521" t="str">
        <f t="shared" si="8"/>
        <v/>
      </c>
    </row>
    <row r="522" spans="1:42" x14ac:dyDescent="0.2">
      <c r="A522">
        <v>521</v>
      </c>
      <c r="B522">
        <f>IF(UPPER(Settings!B4)="TRUE", 乱数表!$Z522*Settings!B10, 0)</f>
        <v>1.576618255986814</v>
      </c>
      <c r="C522">
        <f>IF(UPPER(Settings!B4)="TRUE", 乱数表!$AA522*Settings!B11, 0)</f>
        <v>-8.3029623917155779E-2</v>
      </c>
      <c r="D522">
        <f>MIN(100, MAX(0, 100*BETAINV(乱数表!$B522, MAX(0.00000001, (1/(1+EXP(-(INDEX(係数表!G:G,2) + $B522))))*(EXP(INDEX(係数表!H:H,2) + INDEX(係数表!I:I,2)*LN(INDEX(出力表!C:C,2)+1)))), MAX(0.00000001, (1-(1/(1+EXP(-(INDEX(係数表!G:G,2) + $B522)))))*(EXP(INDEX(係数表!H:H,2) + INDEX(係数表!I:I,2)*LN(INDEX(出力表!C:C,2)+1)))))))</f>
        <v>99.605589239727593</v>
      </c>
      <c r="E522" t="e">
        <f>MIN(100, MAX(0, (100*(INDEX(出力表!D:D,2))/(EXP(INDEX(係数表!B:B,2) + $C522) + (INDEX(出力表!D:D,2)))) + (乱数表!$N522*(Settings!B12/(((INDEX(出力表!D:D,2))+1)^INDEX(係数表!E:E,2)*INDEX(係数表!F:F,2))))))</f>
        <v>#VALUE!</v>
      </c>
      <c r="F522" t="e">
        <f>MIN(100, MAX(0, (INDEX(出力表!D:D,2))*D522/MAX(E522, Settings!B3)))</f>
        <v>#VALUE!</v>
      </c>
      <c r="G522">
        <f>MIN(100, MAX(0, 100*BETAINV(乱数表!$C522, MAX(0.00000001, (1/(1+EXP(-(INDEX(係数表!G:G,3) + $B522))))*(EXP(INDEX(係数表!H:H,3) + INDEX(係数表!I:I,3)*LN(INDEX(出力表!C:C,3)+1)))), MAX(0.00000001, (1-(1/(1+EXP(-(INDEX(係数表!G:G,3) + $B522)))))*(EXP(INDEX(係数表!H:H,3) + INDEX(係数表!I:I,3)*LN(INDEX(出力表!C:C,3)+1)))))))</f>
        <v>99.997411901590439</v>
      </c>
      <c r="H522" t="e">
        <f>MIN(100, MAX(0, (100*(INDEX(出力表!D:D,3))/(EXP(INDEX(係数表!B:B,3) + $C522) + (INDEX(出力表!D:D,3)))) + (乱数表!$O522*(Settings!B12/(((INDEX(出力表!D:D,3))+1)^INDEX(係数表!E:E,3)*INDEX(係数表!F:F,3))))))</f>
        <v>#VALUE!</v>
      </c>
      <c r="I522" t="e">
        <f>MIN(100, MAX(0, (INDEX(出力表!D:D,3))*G522/MAX(H522, Settings!B3)))</f>
        <v>#VALUE!</v>
      </c>
      <c r="J522">
        <f>MIN(100, MAX(0, 100*BETAINV(乱数表!$D522, MAX(0.00000001, (1/(1+EXP(-(INDEX(係数表!G:G,4) + $B522))))*(EXP(INDEX(係数表!H:H,4) + INDEX(係数表!I:I,4)*LN(INDEX(出力表!C:C,4)+1)))), MAX(0.00000001, (1-(1/(1+EXP(-(INDEX(係数表!G:G,4) + $B522)))))*(EXP(INDEX(係数表!H:H,4) + INDEX(係数表!I:I,4)*LN(INDEX(出力表!C:C,4)+1)))))))</f>
        <v>99.999694285926594</v>
      </c>
      <c r="K522" t="e">
        <f>MIN(100, MAX(0, (100*(INDEX(出力表!D:D,4))/(EXP(INDEX(係数表!B:B,4) + $C522) + (INDEX(出力表!D:D,4)))) + (乱数表!$P522*(Settings!B12/(((INDEX(出力表!D:D,4))+1)^INDEX(係数表!E:E,4)*INDEX(係数表!F:F,4))))))</f>
        <v>#VALUE!</v>
      </c>
      <c r="L522" t="e">
        <f>MIN(100, MAX(0, (INDEX(出力表!D:D,4))*J522/MAX(K522, Settings!B3)))</f>
        <v>#VALUE!</v>
      </c>
      <c r="M522">
        <f>MIN(100, MAX(0, 100*BETAINV(乱数表!$E522, MAX(0.00000001, (1/(1+EXP(-(INDEX(係数表!G:G,5) + $B522))))*(EXP(INDEX(係数表!H:H,5) + INDEX(係数表!I:I,5)*LN(INDEX(出力表!C:C,5)+1)))), MAX(0.00000001, (1-(1/(1+EXP(-(INDEX(係数表!G:G,5) + $B522)))))*(EXP(INDEX(係数表!H:H,5) + INDEX(係数表!I:I,5)*LN(INDEX(出力表!C:C,5)+1)))))))</f>
        <v>94.462654810333575</v>
      </c>
      <c r="N522" t="e">
        <f>MIN(100, MAX(0, (100*(INDEX(出力表!D:D,5))/(EXP(INDEX(係数表!B:B,5) + $C522) + (INDEX(出力表!D:D,5)))) + (乱数表!$Q522*(Settings!B12/(((INDEX(出力表!D:D,5))+1)^INDEX(係数表!E:E,5)*INDEX(係数表!F:F,5))))))</f>
        <v>#VALUE!</v>
      </c>
      <c r="O522" t="e">
        <f>MIN(100, MAX(0, (INDEX(出力表!D:D,5))*M522/MAX(N522, Settings!B3)))</f>
        <v>#VALUE!</v>
      </c>
      <c r="P522">
        <f>MIN(100, MAX(0, 100*BETAINV(乱数表!$F522, MAX(0.00000001, (1/(1+EXP(-(INDEX(係数表!G:G,6) + $B522))))*(EXP(INDEX(係数表!H:H,6) + INDEX(係数表!I:I,6)*LN(INDEX(出力表!C:C,6)+1)))), MAX(0.00000001, (1-(1/(1+EXP(-(INDEX(係数表!G:G,6) + $B522)))))*(EXP(INDEX(係数表!H:H,6) + INDEX(係数表!I:I,6)*LN(INDEX(出力表!C:C,6)+1)))))))</f>
        <v>99.893280977307342</v>
      </c>
      <c r="Q522" t="e">
        <f>MIN(100, MAX(0, (100*(INDEX(出力表!D:D,6))/(EXP(INDEX(係数表!B:B,6) + $C522) + (INDEX(出力表!D:D,6)))) + (乱数表!$R522*(Settings!B12/(((INDEX(出力表!D:D,6))+1)^INDEX(係数表!E:E,6)*INDEX(係数表!F:F,6))))))</f>
        <v>#VALUE!</v>
      </c>
      <c r="R522" t="e">
        <f>MIN(100, MAX(0, (INDEX(出力表!D:D,6))*P522/MAX(Q522, Settings!B3)))</f>
        <v>#VALUE!</v>
      </c>
      <c r="S522">
        <f>MIN(100, MAX(0, 100*BETAINV(乱数表!$G522, MAX(0.00000001, (1/(1+EXP(-(INDEX(係数表!G:G,7) + $B522))))*(EXP(INDEX(係数表!H:H,7) + INDEX(係数表!I:I,7)*LN(INDEX(出力表!C:C,7)+1)))), MAX(0.00000001, (1-(1/(1+EXP(-(INDEX(係数表!G:G,7) + $B522)))))*(EXP(INDEX(係数表!H:H,7) + INDEX(係数表!I:I,7)*LN(INDEX(出力表!C:C,7)+1)))))))</f>
        <v>98.511254355412902</v>
      </c>
      <c r="T522" t="e">
        <f>MIN(100, MAX(0, (100*(INDEX(出力表!D:D,7))/(EXP(INDEX(係数表!B:B,7) + $C522) + (INDEX(出力表!D:D,7)))) + (乱数表!$S522*(Settings!B12/(((INDEX(出力表!D:D,7))+1)^INDEX(係数表!E:E,7)*INDEX(係数表!F:F,7))))))</f>
        <v>#VALUE!</v>
      </c>
      <c r="U522" t="e">
        <f>MIN(100, MAX(0, (INDEX(出力表!D:D,7))*S522/MAX(T522, Settings!B3)))</f>
        <v>#VALUE!</v>
      </c>
      <c r="V522">
        <f>MIN(100, MAX(0, 100*BETAINV(乱数表!$H522, MAX(0.00000001, (1/(1+EXP(-(INDEX(係数表!G:G,8) + $B522))))*(EXP(INDEX(係数表!H:H,8) + INDEX(係数表!I:I,8)*LN(INDEX(出力表!C:C,8)+1)))), MAX(0.00000001, (1-(1/(1+EXP(-(INDEX(係数表!G:G,8) + $B522)))))*(EXP(INDEX(係数表!H:H,8) + INDEX(係数表!I:I,8)*LN(INDEX(出力表!C:C,8)+1)))))))</f>
        <v>95.948448881880879</v>
      </c>
      <c r="W522" t="e">
        <f>MIN(100, MAX(0, (100*(INDEX(出力表!D:D,8))/(EXP(INDEX(係数表!B:B,8) + $C522) + (INDEX(出力表!D:D,8)))) + (乱数表!$T522*(Settings!B12/(((INDEX(出力表!D:D,8))+1)^INDEX(係数表!E:E,8)*INDEX(係数表!F:F,8))))))</f>
        <v>#VALUE!</v>
      </c>
      <c r="X522" t="e">
        <f>MIN(100, MAX(0, (INDEX(出力表!D:D,8))*V522/MAX(W522, Settings!B3)))</f>
        <v>#VALUE!</v>
      </c>
      <c r="Y522">
        <f>MIN(100, MAX(0, 100*BETAINV(乱数表!$I522, MAX(0.00000001, (1/(1+EXP(-(INDEX(係数表!G:G,9) + $B522))))*(EXP(INDEX(係数表!H:H,9) + INDEX(係数表!I:I,9)*LN(INDEX(出力表!C:C,9)+1)))), MAX(0.00000001, (1-(1/(1+EXP(-(INDEX(係数表!G:G,9) + $B522)))))*(EXP(INDEX(係数表!H:H,9) + INDEX(係数表!I:I,9)*LN(INDEX(出力表!C:C,9)+1)))))))</f>
        <v>68.431763712209033</v>
      </c>
      <c r="Z522" t="e">
        <f>MIN(100, MAX(0, (100*(INDEX(出力表!D:D,9))/(EXP(INDEX(係数表!B:B,9) + $C522) + (INDEX(出力表!D:D,9)))) + (乱数表!$U522*(Settings!B12/(((INDEX(出力表!D:D,9))+1)^INDEX(係数表!E:E,9)*INDEX(係数表!F:F,9))))))</f>
        <v>#VALUE!</v>
      </c>
      <c r="AA522" t="e">
        <f>MIN(100, MAX(0, (INDEX(出力表!D:D,9))*Y522/MAX(Z522, Settings!B3)))</f>
        <v>#VALUE!</v>
      </c>
      <c r="AB522">
        <f>MIN(100, MAX(0, 100*BETAINV(乱数表!$J522, MAX(0.00000001, (1/(1+EXP(-(INDEX(係数表!G:G,10) + $B522))))*(EXP(INDEX(係数表!H:H,10) + INDEX(係数表!I:I,10)*LN(INDEX(出力表!C:C,10)+1)))), MAX(0.00000001, (1-(1/(1+EXP(-(INDEX(係数表!G:G,10) + $B522)))))*(EXP(INDEX(係数表!H:H,10) + INDEX(係数表!I:I,10)*LN(INDEX(出力表!C:C,10)+1)))))))</f>
        <v>99.354484497605284</v>
      </c>
      <c r="AC522" t="e">
        <f>MIN(100, MAX(0, (100*(INDEX(出力表!D:D,10))/(EXP(INDEX(係数表!B:B,10) + $C522) + (INDEX(出力表!D:D,10)))) + (乱数表!$V522*(Settings!B12/(((INDEX(出力表!D:D,10))+1)^INDEX(係数表!E:E,10)*INDEX(係数表!F:F,10))))))</f>
        <v>#VALUE!</v>
      </c>
      <c r="AD522" t="e">
        <f>MIN(100, MAX(0, (INDEX(出力表!D:D,10))*AB522/MAX(AC522, Settings!B3)))</f>
        <v>#VALUE!</v>
      </c>
      <c r="AE522">
        <f>MIN(100, MAX(0, 100*BETAINV(乱数表!$K522, MAX(0.00000001, (1/(1+EXP(-(INDEX(係数表!G:G,11) + $B522))))*(EXP(INDEX(係数表!H:H,11) + INDEX(係数表!I:I,11)*LN(INDEX(出力表!C:C,11)+1)))), MAX(0.00000001, (1-(1/(1+EXP(-(INDEX(係数表!G:G,11) + $B522)))))*(EXP(INDEX(係数表!H:H,11) + INDEX(係数表!I:I,11)*LN(INDEX(出力表!C:C,11)+1)))))))</f>
        <v>91.533119638159661</v>
      </c>
      <c r="AF522" t="e">
        <f>MIN(100, MAX(0, (100*(INDEX(出力表!D:D,11))/(EXP(INDEX(係数表!B:B,11) + $C522) + (INDEX(出力表!D:D,11)))) + (乱数表!$W522*(Settings!B12/(((INDEX(出力表!D:D,11))+1)^INDEX(係数表!E:E,11)*INDEX(係数表!F:F,11))))))</f>
        <v>#VALUE!</v>
      </c>
      <c r="AG522" t="e">
        <f>MIN(100, MAX(0, (INDEX(出力表!D:D,11))*AE522/MAX(AF522, Settings!B3)))</f>
        <v>#VALUE!</v>
      </c>
      <c r="AH522">
        <f>MIN(100, MAX(0, 100*BETAINV(乱数表!$L522, MAX(0.00000001, (1/(1+EXP(-(INDEX(係数表!G:G,12) + $B522))))*(EXP(INDEX(係数表!H:H,12) + INDEX(係数表!I:I,12)*LN(INDEX(出力表!C:C,12)+1)))), MAX(0.00000001, (1-(1/(1+EXP(-(INDEX(係数表!G:G,12) + $B522)))))*(EXP(INDEX(係数表!H:H,12) + INDEX(係数表!I:I,12)*LN(INDEX(出力表!C:C,12)+1)))))))</f>
        <v>99.995041502376424</v>
      </c>
      <c r="AI522" t="e">
        <f>MIN(100, MAX(0, (100*(INDEX(出力表!D:D,12))/(EXP(INDEX(係数表!B:B,12) + $C522) + (INDEX(出力表!D:D,12)))) + (乱数表!$X522*(Settings!B12/(((INDEX(出力表!D:D,12))+1)^INDEX(係数表!E:E,12)*INDEX(係数表!F:F,12))))))</f>
        <v>#VALUE!</v>
      </c>
      <c r="AJ522" t="e">
        <f>MIN(100, MAX(0, (INDEX(出力表!D:D,12))*AH522/MAX(AI522, Settings!B3)))</f>
        <v>#VALUE!</v>
      </c>
      <c r="AK522">
        <f>MIN(100, MAX(0, 100*BETAINV(乱数表!$M522, MAX(0.00000001, (1/(1+EXP(-(INDEX(係数表!G:G,13) + $B522))))*(EXP(INDEX(係数表!H:H,13) + INDEX(係数表!I:I,13)*LN(INDEX(出力表!C:C,13)+1)))), MAX(0.00000001, (1-(1/(1+EXP(-(INDEX(係数表!G:G,13) + $B522)))))*(EXP(INDEX(係数表!H:H,13) + INDEX(係数表!I:I,13)*LN(INDEX(出力表!C:C,13)+1)))))))</f>
        <v>99.961310850309331</v>
      </c>
      <c r="AL522" t="e">
        <f>MIN(100, MAX(0, (100*(INDEX(出力表!D:D,13))/(EXP(INDEX(係数表!B:B,13) + $C522) + (INDEX(出力表!D:D,13)))) + (乱数表!$Y522*(Settings!B12/(((INDEX(出力表!D:D,13))+1)^INDEX(係数表!E:E,13)*INDEX(係数表!F:F,13))))))</f>
        <v>#VALUE!</v>
      </c>
      <c r="AM522" t="e">
        <f>MIN(100, MAX(0, (INDEX(出力表!D:D,13))*AK522/MAX(AL522, Settings!B3)))</f>
        <v>#VALUE!</v>
      </c>
      <c r="AN522">
        <f>IF(ISNUMBER(F522), INDEX(出力表!B:B,2)*F522, 0)+IF(ISNUMBER(I522), INDEX(出力表!B:B,3)*I522, 0)+IF(ISNUMBER(L522), INDEX(出力表!B:B,4)*L522, 0)+IF(ISNUMBER(O522), INDEX(出力表!B:B,5)*O522, 0)+IF(ISNUMBER(R522), INDEX(出力表!B:B,6)*R522, 0)+IF(ISNUMBER(U522), INDEX(出力表!B:B,7)*U522, 0)+IF(ISNUMBER(X522), INDEX(出力表!B:B,8)*X522, 0)+IF(ISNUMBER(AA522), INDEX(出力表!B:B,9)*AA522, 0)+IF(ISNUMBER(AD522), INDEX(出力表!B:B,10)*AD522, 0)+IF(ISNUMBER(AG522), INDEX(出力表!B:B,11)*AG522, 0)+IF(ISNUMBER(AJ522), INDEX(出力表!B:B,12)*AJ522, 0)+IF(ISNUMBER(AM522), INDEX(出力表!B:B,13)*AM522, 0)</f>
        <v>0</v>
      </c>
      <c r="AO522">
        <f>IF(ISNUMBER(F522), INDEX(出力表!B:B,2), 0)+IF(ISNUMBER(I522), INDEX(出力表!B:B,3), 0)+IF(ISNUMBER(L522), INDEX(出力表!B:B,4), 0)+IF(ISNUMBER(O522), INDEX(出力表!B:B,5), 0)+IF(ISNUMBER(R522), INDEX(出力表!B:B,6), 0)+IF(ISNUMBER(U522), INDEX(出力表!B:B,7), 0)+IF(ISNUMBER(X522), INDEX(出力表!B:B,8), 0)+IF(ISNUMBER(AA522), INDEX(出力表!B:B,9), 0)+IF(ISNUMBER(AD522), INDEX(出力表!B:B,10), 0)+IF(ISNUMBER(AG522), INDEX(出力表!B:B,11), 0)+IF(ISNUMBER(AJ522), INDEX(出力表!B:B,12), 0)+IF(ISNUMBER(AM522), INDEX(出力表!B:B,13), 0)</f>
        <v>0</v>
      </c>
      <c r="AP522" t="str">
        <f t="shared" si="8"/>
        <v/>
      </c>
    </row>
    <row r="523" spans="1:42" x14ac:dyDescent="0.2">
      <c r="A523">
        <v>522</v>
      </c>
      <c r="B523">
        <f>IF(UPPER(Settings!B4)="TRUE", 乱数表!$Z523*Settings!B10, 0)</f>
        <v>-8.0228370778566385E-2</v>
      </c>
      <c r="C523">
        <f>IF(UPPER(Settings!B4)="TRUE", 乱数表!$AA523*Settings!B11, 0)</f>
        <v>7.7217936662562645E-2</v>
      </c>
      <c r="D523">
        <f>MIN(100, MAX(0, 100*BETAINV(乱数表!$B523, MAX(0.00000001, (1/(1+EXP(-(INDEX(係数表!G:G,2) + $B523))))*(EXP(INDEX(係数表!H:H,2) + INDEX(係数表!I:I,2)*LN(INDEX(出力表!C:C,2)+1)))), MAX(0.00000001, (1-(1/(1+EXP(-(INDEX(係数表!G:G,2) + $B523)))))*(EXP(INDEX(係数表!H:H,2) + INDEX(係数表!I:I,2)*LN(INDEX(出力表!C:C,2)+1)))))))</f>
        <v>90.659957172768415</v>
      </c>
      <c r="E523" t="e">
        <f>MIN(100, MAX(0, (100*(INDEX(出力表!D:D,2))/(EXP(INDEX(係数表!B:B,2) + $C523) + (INDEX(出力表!D:D,2)))) + (乱数表!$N523*(Settings!B12/(((INDEX(出力表!D:D,2))+1)^INDEX(係数表!E:E,2)*INDEX(係数表!F:F,2))))))</f>
        <v>#VALUE!</v>
      </c>
      <c r="F523" t="e">
        <f>MIN(100, MAX(0, (INDEX(出力表!D:D,2))*D523/MAX(E523, Settings!B3)))</f>
        <v>#VALUE!</v>
      </c>
      <c r="G523">
        <f>MIN(100, MAX(0, 100*BETAINV(乱数表!$C523, MAX(0.00000001, (1/(1+EXP(-(INDEX(係数表!G:G,3) + $B523))))*(EXP(INDEX(係数表!H:H,3) + INDEX(係数表!I:I,3)*LN(INDEX(出力表!C:C,3)+1)))), MAX(0.00000001, (1-(1/(1+EXP(-(INDEX(係数表!G:G,3) + $B523)))))*(EXP(INDEX(係数表!H:H,3) + INDEX(係数表!I:I,3)*LN(INDEX(出力表!C:C,3)+1)))))))</f>
        <v>39.685386454914166</v>
      </c>
      <c r="H523" t="e">
        <f>MIN(100, MAX(0, (100*(INDEX(出力表!D:D,3))/(EXP(INDEX(係数表!B:B,3) + $C523) + (INDEX(出力表!D:D,3)))) + (乱数表!$O523*(Settings!B12/(((INDEX(出力表!D:D,3))+1)^INDEX(係数表!E:E,3)*INDEX(係数表!F:F,3))))))</f>
        <v>#VALUE!</v>
      </c>
      <c r="I523" t="e">
        <f>MIN(100, MAX(0, (INDEX(出力表!D:D,3))*G523/MAX(H523, Settings!B3)))</f>
        <v>#VALUE!</v>
      </c>
      <c r="J523">
        <f>MIN(100, MAX(0, 100*BETAINV(乱数表!$D523, MAX(0.00000001, (1/(1+EXP(-(INDEX(係数表!G:G,4) + $B523))))*(EXP(INDEX(係数表!H:H,4) + INDEX(係数表!I:I,4)*LN(INDEX(出力表!C:C,4)+1)))), MAX(0.00000001, (1-(1/(1+EXP(-(INDEX(係数表!G:G,4) + $B523)))))*(EXP(INDEX(係数表!H:H,4) + INDEX(係数表!I:I,4)*LN(INDEX(出力表!C:C,4)+1)))))))</f>
        <v>95.001769419103482</v>
      </c>
      <c r="K523" t="e">
        <f>MIN(100, MAX(0, (100*(INDEX(出力表!D:D,4))/(EXP(INDEX(係数表!B:B,4) + $C523) + (INDEX(出力表!D:D,4)))) + (乱数表!$P523*(Settings!B12/(((INDEX(出力表!D:D,4))+1)^INDEX(係数表!E:E,4)*INDEX(係数表!F:F,4))))))</f>
        <v>#VALUE!</v>
      </c>
      <c r="L523" t="e">
        <f>MIN(100, MAX(0, (INDEX(出力表!D:D,4))*J523/MAX(K523, Settings!B3)))</f>
        <v>#VALUE!</v>
      </c>
      <c r="M523">
        <f>MIN(100, MAX(0, 100*BETAINV(乱数表!$E523, MAX(0.00000001, (1/(1+EXP(-(INDEX(係数表!G:G,5) + $B523))))*(EXP(INDEX(係数表!H:H,5) + INDEX(係数表!I:I,5)*LN(INDEX(出力表!C:C,5)+1)))), MAX(0.00000001, (1-(1/(1+EXP(-(INDEX(係数表!G:G,5) + $B523)))))*(EXP(INDEX(係数表!H:H,5) + INDEX(係数表!I:I,5)*LN(INDEX(出力表!C:C,5)+1)))))))</f>
        <v>94.043165706089411</v>
      </c>
      <c r="N523" t="e">
        <f>MIN(100, MAX(0, (100*(INDEX(出力表!D:D,5))/(EXP(INDEX(係数表!B:B,5) + $C523) + (INDEX(出力表!D:D,5)))) + (乱数表!$Q523*(Settings!B12/(((INDEX(出力表!D:D,5))+1)^INDEX(係数表!E:E,5)*INDEX(係数表!F:F,5))))))</f>
        <v>#VALUE!</v>
      </c>
      <c r="O523" t="e">
        <f>MIN(100, MAX(0, (INDEX(出力表!D:D,5))*M523/MAX(N523, Settings!B3)))</f>
        <v>#VALUE!</v>
      </c>
      <c r="P523">
        <f>MIN(100, MAX(0, 100*BETAINV(乱数表!$F523, MAX(0.00000001, (1/(1+EXP(-(INDEX(係数表!G:G,6) + $B523))))*(EXP(INDEX(係数表!H:H,6) + INDEX(係数表!I:I,6)*LN(INDEX(出力表!C:C,6)+1)))), MAX(0.00000001, (1-(1/(1+EXP(-(INDEX(係数表!G:G,6) + $B523)))))*(EXP(INDEX(係数表!H:H,6) + INDEX(係数表!I:I,6)*LN(INDEX(出力表!C:C,6)+1)))))))</f>
        <v>99.156600280403254</v>
      </c>
      <c r="Q523" t="e">
        <f>MIN(100, MAX(0, (100*(INDEX(出力表!D:D,6))/(EXP(INDEX(係数表!B:B,6) + $C523) + (INDEX(出力表!D:D,6)))) + (乱数表!$R523*(Settings!B12/(((INDEX(出力表!D:D,6))+1)^INDEX(係数表!E:E,6)*INDEX(係数表!F:F,6))))))</f>
        <v>#VALUE!</v>
      </c>
      <c r="R523" t="e">
        <f>MIN(100, MAX(0, (INDEX(出力表!D:D,6))*P523/MAX(Q523, Settings!B3)))</f>
        <v>#VALUE!</v>
      </c>
      <c r="S523">
        <f>MIN(100, MAX(0, 100*BETAINV(乱数表!$G523, MAX(0.00000001, (1/(1+EXP(-(INDEX(係数表!G:G,7) + $B523))))*(EXP(INDEX(係数表!H:H,7) + INDEX(係数表!I:I,7)*LN(INDEX(出力表!C:C,7)+1)))), MAX(0.00000001, (1-(1/(1+EXP(-(INDEX(係数表!G:G,7) + $B523)))))*(EXP(INDEX(係数表!H:H,7) + INDEX(係数表!I:I,7)*LN(INDEX(出力表!C:C,7)+1)))))))</f>
        <v>90.93695664856925</v>
      </c>
      <c r="T523" t="e">
        <f>MIN(100, MAX(0, (100*(INDEX(出力表!D:D,7))/(EXP(INDEX(係数表!B:B,7) + $C523) + (INDEX(出力表!D:D,7)))) + (乱数表!$S523*(Settings!B12/(((INDEX(出力表!D:D,7))+1)^INDEX(係数表!E:E,7)*INDEX(係数表!F:F,7))))))</f>
        <v>#VALUE!</v>
      </c>
      <c r="U523" t="e">
        <f>MIN(100, MAX(0, (INDEX(出力表!D:D,7))*S523/MAX(T523, Settings!B3)))</f>
        <v>#VALUE!</v>
      </c>
      <c r="V523">
        <f>MIN(100, MAX(0, 100*BETAINV(乱数表!$H523, MAX(0.00000001, (1/(1+EXP(-(INDEX(係数表!G:G,8) + $B523))))*(EXP(INDEX(係数表!H:H,8) + INDEX(係数表!I:I,8)*LN(INDEX(出力表!C:C,8)+1)))), MAX(0.00000001, (1-(1/(1+EXP(-(INDEX(係数表!G:G,8) + $B523)))))*(EXP(INDEX(係数表!H:H,8) + INDEX(係数表!I:I,8)*LN(INDEX(出力表!C:C,8)+1)))))))</f>
        <v>96.152132264294025</v>
      </c>
      <c r="W523" t="e">
        <f>MIN(100, MAX(0, (100*(INDEX(出力表!D:D,8))/(EXP(INDEX(係数表!B:B,8) + $C523) + (INDEX(出力表!D:D,8)))) + (乱数表!$T523*(Settings!B12/(((INDEX(出力表!D:D,8))+1)^INDEX(係数表!E:E,8)*INDEX(係数表!F:F,8))))))</f>
        <v>#VALUE!</v>
      </c>
      <c r="X523" t="e">
        <f>MIN(100, MAX(0, (INDEX(出力表!D:D,8))*V523/MAX(W523, Settings!B3)))</f>
        <v>#VALUE!</v>
      </c>
      <c r="Y523">
        <f>MIN(100, MAX(0, 100*BETAINV(乱数表!$I523, MAX(0.00000001, (1/(1+EXP(-(INDEX(係数表!G:G,9) + $B523))))*(EXP(INDEX(係数表!H:H,9) + INDEX(係数表!I:I,9)*LN(INDEX(出力表!C:C,9)+1)))), MAX(0.00000001, (1-(1/(1+EXP(-(INDEX(係数表!G:G,9) + $B523)))))*(EXP(INDEX(係数表!H:H,9) + INDEX(係数表!I:I,9)*LN(INDEX(出力表!C:C,9)+1)))))))</f>
        <v>99.792393195120681</v>
      </c>
      <c r="Z523" t="e">
        <f>MIN(100, MAX(0, (100*(INDEX(出力表!D:D,9))/(EXP(INDEX(係数表!B:B,9) + $C523) + (INDEX(出力表!D:D,9)))) + (乱数表!$U523*(Settings!B12/(((INDEX(出力表!D:D,9))+1)^INDEX(係数表!E:E,9)*INDEX(係数表!F:F,9))))))</f>
        <v>#VALUE!</v>
      </c>
      <c r="AA523" t="e">
        <f>MIN(100, MAX(0, (INDEX(出力表!D:D,9))*Y523/MAX(Z523, Settings!B3)))</f>
        <v>#VALUE!</v>
      </c>
      <c r="AB523">
        <f>MIN(100, MAX(0, 100*BETAINV(乱数表!$J523, MAX(0.00000001, (1/(1+EXP(-(INDEX(係数表!G:G,10) + $B523))))*(EXP(INDEX(係数表!H:H,10) + INDEX(係数表!I:I,10)*LN(INDEX(出力表!C:C,10)+1)))), MAX(0.00000001, (1-(1/(1+EXP(-(INDEX(係数表!G:G,10) + $B523)))))*(EXP(INDEX(係数表!H:H,10) + INDEX(係数表!I:I,10)*LN(INDEX(出力表!C:C,10)+1)))))))</f>
        <v>84.149245858976244</v>
      </c>
      <c r="AC523" t="e">
        <f>MIN(100, MAX(0, (100*(INDEX(出力表!D:D,10))/(EXP(INDEX(係数表!B:B,10) + $C523) + (INDEX(出力表!D:D,10)))) + (乱数表!$V523*(Settings!B12/(((INDEX(出力表!D:D,10))+1)^INDEX(係数表!E:E,10)*INDEX(係数表!F:F,10))))))</f>
        <v>#VALUE!</v>
      </c>
      <c r="AD523" t="e">
        <f>MIN(100, MAX(0, (INDEX(出力表!D:D,10))*AB523/MAX(AC523, Settings!B3)))</f>
        <v>#VALUE!</v>
      </c>
      <c r="AE523">
        <f>MIN(100, MAX(0, 100*BETAINV(乱数表!$K523, MAX(0.00000001, (1/(1+EXP(-(INDEX(係数表!G:G,11) + $B523))))*(EXP(INDEX(係数表!H:H,11) + INDEX(係数表!I:I,11)*LN(INDEX(出力表!C:C,11)+1)))), MAX(0.00000001, (1-(1/(1+EXP(-(INDEX(係数表!G:G,11) + $B523)))))*(EXP(INDEX(係数表!H:H,11) + INDEX(係数表!I:I,11)*LN(INDEX(出力表!C:C,11)+1)))))))</f>
        <v>83.452374933376802</v>
      </c>
      <c r="AF523" t="e">
        <f>MIN(100, MAX(0, (100*(INDEX(出力表!D:D,11))/(EXP(INDEX(係数表!B:B,11) + $C523) + (INDEX(出力表!D:D,11)))) + (乱数表!$W523*(Settings!B12/(((INDEX(出力表!D:D,11))+1)^INDEX(係数表!E:E,11)*INDEX(係数表!F:F,11))))))</f>
        <v>#VALUE!</v>
      </c>
      <c r="AG523" t="e">
        <f>MIN(100, MAX(0, (INDEX(出力表!D:D,11))*AE523/MAX(AF523, Settings!B3)))</f>
        <v>#VALUE!</v>
      </c>
      <c r="AH523">
        <f>MIN(100, MAX(0, 100*BETAINV(乱数表!$L523, MAX(0.00000001, (1/(1+EXP(-(INDEX(係数表!G:G,12) + $B523))))*(EXP(INDEX(係数表!H:H,12) + INDEX(係数表!I:I,12)*LN(INDEX(出力表!C:C,12)+1)))), MAX(0.00000001, (1-(1/(1+EXP(-(INDEX(係数表!G:G,12) + $B523)))))*(EXP(INDEX(係数表!H:H,12) + INDEX(係数表!I:I,12)*LN(INDEX(出力表!C:C,12)+1)))))))</f>
        <v>81.666387749261233</v>
      </c>
      <c r="AI523" t="e">
        <f>MIN(100, MAX(0, (100*(INDEX(出力表!D:D,12))/(EXP(INDEX(係数表!B:B,12) + $C523) + (INDEX(出力表!D:D,12)))) + (乱数表!$X523*(Settings!B12/(((INDEX(出力表!D:D,12))+1)^INDEX(係数表!E:E,12)*INDEX(係数表!F:F,12))))))</f>
        <v>#VALUE!</v>
      </c>
      <c r="AJ523" t="e">
        <f>MIN(100, MAX(0, (INDEX(出力表!D:D,12))*AH523/MAX(AI523, Settings!B3)))</f>
        <v>#VALUE!</v>
      </c>
      <c r="AK523">
        <f>MIN(100, MAX(0, 100*BETAINV(乱数表!$M523, MAX(0.00000001, (1/(1+EXP(-(INDEX(係数表!G:G,13) + $B523))))*(EXP(INDEX(係数表!H:H,13) + INDEX(係数表!I:I,13)*LN(INDEX(出力表!C:C,13)+1)))), MAX(0.00000001, (1-(1/(1+EXP(-(INDEX(係数表!G:G,13) + $B523)))))*(EXP(INDEX(係数表!H:H,13) + INDEX(係数表!I:I,13)*LN(INDEX(出力表!C:C,13)+1)))))))</f>
        <v>90.905907740070219</v>
      </c>
      <c r="AL523" t="e">
        <f>MIN(100, MAX(0, (100*(INDEX(出力表!D:D,13))/(EXP(INDEX(係数表!B:B,13) + $C523) + (INDEX(出力表!D:D,13)))) + (乱数表!$Y523*(Settings!B12/(((INDEX(出力表!D:D,13))+1)^INDEX(係数表!E:E,13)*INDEX(係数表!F:F,13))))))</f>
        <v>#VALUE!</v>
      </c>
      <c r="AM523" t="e">
        <f>MIN(100, MAX(0, (INDEX(出力表!D:D,13))*AK523/MAX(AL523, Settings!B3)))</f>
        <v>#VALUE!</v>
      </c>
      <c r="AN523">
        <f>IF(ISNUMBER(F523), INDEX(出力表!B:B,2)*F523, 0)+IF(ISNUMBER(I523), INDEX(出力表!B:B,3)*I523, 0)+IF(ISNUMBER(L523), INDEX(出力表!B:B,4)*L523, 0)+IF(ISNUMBER(O523), INDEX(出力表!B:B,5)*O523, 0)+IF(ISNUMBER(R523), INDEX(出力表!B:B,6)*R523, 0)+IF(ISNUMBER(U523), INDEX(出力表!B:B,7)*U523, 0)+IF(ISNUMBER(X523), INDEX(出力表!B:B,8)*X523, 0)+IF(ISNUMBER(AA523), INDEX(出力表!B:B,9)*AA523, 0)+IF(ISNUMBER(AD523), INDEX(出力表!B:B,10)*AD523, 0)+IF(ISNUMBER(AG523), INDEX(出力表!B:B,11)*AG523, 0)+IF(ISNUMBER(AJ523), INDEX(出力表!B:B,12)*AJ523, 0)+IF(ISNUMBER(AM523), INDEX(出力表!B:B,13)*AM523, 0)</f>
        <v>0</v>
      </c>
      <c r="AO523">
        <f>IF(ISNUMBER(F523), INDEX(出力表!B:B,2), 0)+IF(ISNUMBER(I523), INDEX(出力表!B:B,3), 0)+IF(ISNUMBER(L523), INDEX(出力表!B:B,4), 0)+IF(ISNUMBER(O523), INDEX(出力表!B:B,5), 0)+IF(ISNUMBER(R523), INDEX(出力表!B:B,6), 0)+IF(ISNUMBER(U523), INDEX(出力表!B:B,7), 0)+IF(ISNUMBER(X523), INDEX(出力表!B:B,8), 0)+IF(ISNUMBER(AA523), INDEX(出力表!B:B,9), 0)+IF(ISNUMBER(AD523), INDEX(出力表!B:B,10), 0)+IF(ISNUMBER(AG523), INDEX(出力表!B:B,11), 0)+IF(ISNUMBER(AJ523), INDEX(出力表!B:B,12), 0)+IF(ISNUMBER(AM523), INDEX(出力表!B:B,13), 0)</f>
        <v>0</v>
      </c>
      <c r="AP523" t="str">
        <f t="shared" si="8"/>
        <v/>
      </c>
    </row>
    <row r="524" spans="1:42" x14ac:dyDescent="0.2">
      <c r="A524">
        <v>523</v>
      </c>
      <c r="B524">
        <f>IF(UPPER(Settings!B4)="TRUE", 乱数表!$Z524*Settings!B10, 0)</f>
        <v>8.7934585889016415E-3</v>
      </c>
      <c r="C524">
        <f>IF(UPPER(Settings!B4)="TRUE", 乱数表!$AA524*Settings!B11, 0)</f>
        <v>-4.903975135470337E-2</v>
      </c>
      <c r="D524">
        <f>MIN(100, MAX(0, 100*BETAINV(乱数表!$B524, MAX(0.00000001, (1/(1+EXP(-(INDEX(係数表!G:G,2) + $B524))))*(EXP(INDEX(係数表!H:H,2) + INDEX(係数表!I:I,2)*LN(INDEX(出力表!C:C,2)+1)))), MAX(0.00000001, (1-(1/(1+EXP(-(INDEX(係数表!G:G,2) + $B524)))))*(EXP(INDEX(係数表!H:H,2) + INDEX(係数表!I:I,2)*LN(INDEX(出力表!C:C,2)+1)))))))</f>
        <v>89.620946055176091</v>
      </c>
      <c r="E524" t="e">
        <f>MIN(100, MAX(0, (100*(INDEX(出力表!D:D,2))/(EXP(INDEX(係数表!B:B,2) + $C524) + (INDEX(出力表!D:D,2)))) + (乱数表!$N524*(Settings!B12/(((INDEX(出力表!D:D,2))+1)^INDEX(係数表!E:E,2)*INDEX(係数表!F:F,2))))))</f>
        <v>#VALUE!</v>
      </c>
      <c r="F524" t="e">
        <f>MIN(100, MAX(0, (INDEX(出力表!D:D,2))*D524/MAX(E524, Settings!B3)))</f>
        <v>#VALUE!</v>
      </c>
      <c r="G524">
        <f>MIN(100, MAX(0, 100*BETAINV(乱数表!$C524, MAX(0.00000001, (1/(1+EXP(-(INDEX(係数表!G:G,3) + $B524))))*(EXP(INDEX(係数表!H:H,3) + INDEX(係数表!I:I,3)*LN(INDEX(出力表!C:C,3)+1)))), MAX(0.00000001, (1-(1/(1+EXP(-(INDEX(係数表!G:G,3) + $B524)))))*(EXP(INDEX(係数表!H:H,3) + INDEX(係数表!I:I,3)*LN(INDEX(出力表!C:C,3)+1)))))))</f>
        <v>97.383532030032811</v>
      </c>
      <c r="H524" t="e">
        <f>MIN(100, MAX(0, (100*(INDEX(出力表!D:D,3))/(EXP(INDEX(係数表!B:B,3) + $C524) + (INDEX(出力表!D:D,3)))) + (乱数表!$O524*(Settings!B12/(((INDEX(出力表!D:D,3))+1)^INDEX(係数表!E:E,3)*INDEX(係数表!F:F,3))))))</f>
        <v>#VALUE!</v>
      </c>
      <c r="I524" t="e">
        <f>MIN(100, MAX(0, (INDEX(出力表!D:D,3))*G524/MAX(H524, Settings!B3)))</f>
        <v>#VALUE!</v>
      </c>
      <c r="J524">
        <f>MIN(100, MAX(0, 100*BETAINV(乱数表!$D524, MAX(0.00000001, (1/(1+EXP(-(INDEX(係数表!G:G,4) + $B524))))*(EXP(INDEX(係数表!H:H,4) + INDEX(係数表!I:I,4)*LN(INDEX(出力表!C:C,4)+1)))), MAX(0.00000001, (1-(1/(1+EXP(-(INDEX(係数表!G:G,4) + $B524)))))*(EXP(INDEX(係数表!H:H,4) + INDEX(係数表!I:I,4)*LN(INDEX(出力表!C:C,4)+1)))))))</f>
        <v>98.227047145677176</v>
      </c>
      <c r="K524" t="e">
        <f>MIN(100, MAX(0, (100*(INDEX(出力表!D:D,4))/(EXP(INDEX(係数表!B:B,4) + $C524) + (INDEX(出力表!D:D,4)))) + (乱数表!$P524*(Settings!B12/(((INDEX(出力表!D:D,4))+1)^INDEX(係数表!E:E,4)*INDEX(係数表!F:F,4))))))</f>
        <v>#VALUE!</v>
      </c>
      <c r="L524" t="e">
        <f>MIN(100, MAX(0, (INDEX(出力表!D:D,4))*J524/MAX(K524, Settings!B3)))</f>
        <v>#VALUE!</v>
      </c>
      <c r="M524">
        <f>MIN(100, MAX(0, 100*BETAINV(乱数表!$E524, MAX(0.00000001, (1/(1+EXP(-(INDEX(係数表!G:G,5) + $B524))))*(EXP(INDEX(係数表!H:H,5) + INDEX(係数表!I:I,5)*LN(INDEX(出力表!C:C,5)+1)))), MAX(0.00000001, (1-(1/(1+EXP(-(INDEX(係数表!G:G,5) + $B524)))))*(EXP(INDEX(係数表!H:H,5) + INDEX(係数表!I:I,5)*LN(INDEX(出力表!C:C,5)+1)))))))</f>
        <v>57.913118644782244</v>
      </c>
      <c r="N524" t="e">
        <f>MIN(100, MAX(0, (100*(INDEX(出力表!D:D,5))/(EXP(INDEX(係数表!B:B,5) + $C524) + (INDEX(出力表!D:D,5)))) + (乱数表!$Q524*(Settings!B12/(((INDEX(出力表!D:D,5))+1)^INDEX(係数表!E:E,5)*INDEX(係数表!F:F,5))))))</f>
        <v>#VALUE!</v>
      </c>
      <c r="O524" t="e">
        <f>MIN(100, MAX(0, (INDEX(出力表!D:D,5))*M524/MAX(N524, Settings!B3)))</f>
        <v>#VALUE!</v>
      </c>
      <c r="P524">
        <f>MIN(100, MAX(0, 100*BETAINV(乱数表!$F524, MAX(0.00000001, (1/(1+EXP(-(INDEX(係数表!G:G,6) + $B524))))*(EXP(INDEX(係数表!H:H,6) + INDEX(係数表!I:I,6)*LN(INDEX(出力表!C:C,6)+1)))), MAX(0.00000001, (1-(1/(1+EXP(-(INDEX(係数表!G:G,6) + $B524)))))*(EXP(INDEX(係数表!H:H,6) + INDEX(係数表!I:I,6)*LN(INDEX(出力表!C:C,6)+1)))))))</f>
        <v>77.033622038307556</v>
      </c>
      <c r="Q524" t="e">
        <f>MIN(100, MAX(0, (100*(INDEX(出力表!D:D,6))/(EXP(INDEX(係数表!B:B,6) + $C524) + (INDEX(出力表!D:D,6)))) + (乱数表!$R524*(Settings!B12/(((INDEX(出力表!D:D,6))+1)^INDEX(係数表!E:E,6)*INDEX(係数表!F:F,6))))))</f>
        <v>#VALUE!</v>
      </c>
      <c r="R524" t="e">
        <f>MIN(100, MAX(0, (INDEX(出力表!D:D,6))*P524/MAX(Q524, Settings!B3)))</f>
        <v>#VALUE!</v>
      </c>
      <c r="S524">
        <f>MIN(100, MAX(0, 100*BETAINV(乱数表!$G524, MAX(0.00000001, (1/(1+EXP(-(INDEX(係数表!G:G,7) + $B524))))*(EXP(INDEX(係数表!H:H,7) + INDEX(係数表!I:I,7)*LN(INDEX(出力表!C:C,7)+1)))), MAX(0.00000001, (1-(1/(1+EXP(-(INDEX(係数表!G:G,7) + $B524)))))*(EXP(INDEX(係数表!H:H,7) + INDEX(係数表!I:I,7)*LN(INDEX(出力表!C:C,7)+1)))))))</f>
        <v>90.134108339239376</v>
      </c>
      <c r="T524" t="e">
        <f>MIN(100, MAX(0, (100*(INDEX(出力表!D:D,7))/(EXP(INDEX(係数表!B:B,7) + $C524) + (INDEX(出力表!D:D,7)))) + (乱数表!$S524*(Settings!B12/(((INDEX(出力表!D:D,7))+1)^INDEX(係数表!E:E,7)*INDEX(係数表!F:F,7))))))</f>
        <v>#VALUE!</v>
      </c>
      <c r="U524" t="e">
        <f>MIN(100, MAX(0, (INDEX(出力表!D:D,7))*S524/MAX(T524, Settings!B3)))</f>
        <v>#VALUE!</v>
      </c>
      <c r="V524">
        <f>MIN(100, MAX(0, 100*BETAINV(乱数表!$H524, MAX(0.00000001, (1/(1+EXP(-(INDEX(係数表!G:G,8) + $B524))))*(EXP(INDEX(係数表!H:H,8) + INDEX(係数表!I:I,8)*LN(INDEX(出力表!C:C,8)+1)))), MAX(0.00000001, (1-(1/(1+EXP(-(INDEX(係数表!G:G,8) + $B524)))))*(EXP(INDEX(係数表!H:H,8) + INDEX(係数表!I:I,8)*LN(INDEX(出力表!C:C,8)+1)))))))</f>
        <v>96.381586223574871</v>
      </c>
      <c r="W524" t="e">
        <f>MIN(100, MAX(0, (100*(INDEX(出力表!D:D,8))/(EXP(INDEX(係数表!B:B,8) + $C524) + (INDEX(出力表!D:D,8)))) + (乱数表!$T524*(Settings!B12/(((INDEX(出力表!D:D,8))+1)^INDEX(係数表!E:E,8)*INDEX(係数表!F:F,8))))))</f>
        <v>#VALUE!</v>
      </c>
      <c r="X524" t="e">
        <f>MIN(100, MAX(0, (INDEX(出力表!D:D,8))*V524/MAX(W524, Settings!B3)))</f>
        <v>#VALUE!</v>
      </c>
      <c r="Y524">
        <f>MIN(100, MAX(0, 100*BETAINV(乱数表!$I524, MAX(0.00000001, (1/(1+EXP(-(INDEX(係数表!G:G,9) + $B524))))*(EXP(INDEX(係数表!H:H,9) + INDEX(係数表!I:I,9)*LN(INDEX(出力表!C:C,9)+1)))), MAX(0.00000001, (1-(1/(1+EXP(-(INDEX(係数表!G:G,9) + $B524)))))*(EXP(INDEX(係数表!H:H,9) + INDEX(係数表!I:I,9)*LN(INDEX(出力表!C:C,9)+1)))))))</f>
        <v>98.315384773674623</v>
      </c>
      <c r="Z524" t="e">
        <f>MIN(100, MAX(0, (100*(INDEX(出力表!D:D,9))/(EXP(INDEX(係数表!B:B,9) + $C524) + (INDEX(出力表!D:D,9)))) + (乱数表!$U524*(Settings!B12/(((INDEX(出力表!D:D,9))+1)^INDEX(係数表!E:E,9)*INDEX(係数表!F:F,9))))))</f>
        <v>#VALUE!</v>
      </c>
      <c r="AA524" t="e">
        <f>MIN(100, MAX(0, (INDEX(出力表!D:D,9))*Y524/MAX(Z524, Settings!B3)))</f>
        <v>#VALUE!</v>
      </c>
      <c r="AB524">
        <f>MIN(100, MAX(0, 100*BETAINV(乱数表!$J524, MAX(0.00000001, (1/(1+EXP(-(INDEX(係数表!G:G,10) + $B524))))*(EXP(INDEX(係数表!H:H,10) + INDEX(係数表!I:I,10)*LN(INDEX(出力表!C:C,10)+1)))), MAX(0.00000001, (1-(1/(1+EXP(-(INDEX(係数表!G:G,10) + $B524)))))*(EXP(INDEX(係数表!H:H,10) + INDEX(係数表!I:I,10)*LN(INDEX(出力表!C:C,10)+1)))))))</f>
        <v>99.998558521127777</v>
      </c>
      <c r="AC524" t="e">
        <f>MIN(100, MAX(0, (100*(INDEX(出力表!D:D,10))/(EXP(INDEX(係数表!B:B,10) + $C524) + (INDEX(出力表!D:D,10)))) + (乱数表!$V524*(Settings!B12/(((INDEX(出力表!D:D,10))+1)^INDEX(係数表!E:E,10)*INDEX(係数表!F:F,10))))))</f>
        <v>#VALUE!</v>
      </c>
      <c r="AD524" t="e">
        <f>MIN(100, MAX(0, (INDEX(出力表!D:D,10))*AB524/MAX(AC524, Settings!B3)))</f>
        <v>#VALUE!</v>
      </c>
      <c r="AE524">
        <f>MIN(100, MAX(0, 100*BETAINV(乱数表!$K524, MAX(0.00000001, (1/(1+EXP(-(INDEX(係数表!G:G,11) + $B524))))*(EXP(INDEX(係数表!H:H,11) + INDEX(係数表!I:I,11)*LN(INDEX(出力表!C:C,11)+1)))), MAX(0.00000001, (1-(1/(1+EXP(-(INDEX(係数表!G:G,11) + $B524)))))*(EXP(INDEX(係数表!H:H,11) + INDEX(係数表!I:I,11)*LN(INDEX(出力表!C:C,11)+1)))))))</f>
        <v>99.217739594342731</v>
      </c>
      <c r="AF524" t="e">
        <f>MIN(100, MAX(0, (100*(INDEX(出力表!D:D,11))/(EXP(INDEX(係数表!B:B,11) + $C524) + (INDEX(出力表!D:D,11)))) + (乱数表!$W524*(Settings!B12/(((INDEX(出力表!D:D,11))+1)^INDEX(係数表!E:E,11)*INDEX(係数表!F:F,11))))))</f>
        <v>#VALUE!</v>
      </c>
      <c r="AG524" t="e">
        <f>MIN(100, MAX(0, (INDEX(出力表!D:D,11))*AE524/MAX(AF524, Settings!B3)))</f>
        <v>#VALUE!</v>
      </c>
      <c r="AH524">
        <f>MIN(100, MAX(0, 100*BETAINV(乱数表!$L524, MAX(0.00000001, (1/(1+EXP(-(INDEX(係数表!G:G,12) + $B524))))*(EXP(INDEX(係数表!H:H,12) + INDEX(係数表!I:I,12)*LN(INDEX(出力表!C:C,12)+1)))), MAX(0.00000001, (1-(1/(1+EXP(-(INDEX(係数表!G:G,12) + $B524)))))*(EXP(INDEX(係数表!H:H,12) + INDEX(係数表!I:I,12)*LN(INDEX(出力表!C:C,12)+1)))))))</f>
        <v>97.99444620075181</v>
      </c>
      <c r="AI524" t="e">
        <f>MIN(100, MAX(0, (100*(INDEX(出力表!D:D,12))/(EXP(INDEX(係数表!B:B,12) + $C524) + (INDEX(出力表!D:D,12)))) + (乱数表!$X524*(Settings!B12/(((INDEX(出力表!D:D,12))+1)^INDEX(係数表!E:E,12)*INDEX(係数表!F:F,12))))))</f>
        <v>#VALUE!</v>
      </c>
      <c r="AJ524" t="e">
        <f>MIN(100, MAX(0, (INDEX(出力表!D:D,12))*AH524/MAX(AI524, Settings!B3)))</f>
        <v>#VALUE!</v>
      </c>
      <c r="AK524">
        <f>MIN(100, MAX(0, 100*BETAINV(乱数表!$M524, MAX(0.00000001, (1/(1+EXP(-(INDEX(係数表!G:G,13) + $B524))))*(EXP(INDEX(係数表!H:H,13) + INDEX(係数表!I:I,13)*LN(INDEX(出力表!C:C,13)+1)))), MAX(0.00000001, (1-(1/(1+EXP(-(INDEX(係数表!G:G,13) + $B524)))))*(EXP(INDEX(係数表!H:H,13) + INDEX(係数表!I:I,13)*LN(INDEX(出力表!C:C,13)+1)))))))</f>
        <v>99.749017046288358</v>
      </c>
      <c r="AL524" t="e">
        <f>MIN(100, MAX(0, (100*(INDEX(出力表!D:D,13))/(EXP(INDEX(係数表!B:B,13) + $C524) + (INDEX(出力表!D:D,13)))) + (乱数表!$Y524*(Settings!B12/(((INDEX(出力表!D:D,13))+1)^INDEX(係数表!E:E,13)*INDEX(係数表!F:F,13))))))</f>
        <v>#VALUE!</v>
      </c>
      <c r="AM524" t="e">
        <f>MIN(100, MAX(0, (INDEX(出力表!D:D,13))*AK524/MAX(AL524, Settings!B3)))</f>
        <v>#VALUE!</v>
      </c>
      <c r="AN524">
        <f>IF(ISNUMBER(F524), INDEX(出力表!B:B,2)*F524, 0)+IF(ISNUMBER(I524), INDEX(出力表!B:B,3)*I524, 0)+IF(ISNUMBER(L524), INDEX(出力表!B:B,4)*L524, 0)+IF(ISNUMBER(O524), INDEX(出力表!B:B,5)*O524, 0)+IF(ISNUMBER(R524), INDEX(出力表!B:B,6)*R524, 0)+IF(ISNUMBER(U524), INDEX(出力表!B:B,7)*U524, 0)+IF(ISNUMBER(X524), INDEX(出力表!B:B,8)*X524, 0)+IF(ISNUMBER(AA524), INDEX(出力表!B:B,9)*AA524, 0)+IF(ISNUMBER(AD524), INDEX(出力表!B:B,10)*AD524, 0)+IF(ISNUMBER(AG524), INDEX(出力表!B:B,11)*AG524, 0)+IF(ISNUMBER(AJ524), INDEX(出力表!B:B,12)*AJ524, 0)+IF(ISNUMBER(AM524), INDEX(出力表!B:B,13)*AM524, 0)</f>
        <v>0</v>
      </c>
      <c r="AO524">
        <f>IF(ISNUMBER(F524), INDEX(出力表!B:B,2), 0)+IF(ISNUMBER(I524), INDEX(出力表!B:B,3), 0)+IF(ISNUMBER(L524), INDEX(出力表!B:B,4), 0)+IF(ISNUMBER(O524), INDEX(出力表!B:B,5), 0)+IF(ISNUMBER(R524), INDEX(出力表!B:B,6), 0)+IF(ISNUMBER(U524), INDEX(出力表!B:B,7), 0)+IF(ISNUMBER(X524), INDEX(出力表!B:B,8), 0)+IF(ISNUMBER(AA524), INDEX(出力表!B:B,9), 0)+IF(ISNUMBER(AD524), INDEX(出力表!B:B,10), 0)+IF(ISNUMBER(AG524), INDEX(出力表!B:B,11), 0)+IF(ISNUMBER(AJ524), INDEX(出力表!B:B,12), 0)+IF(ISNUMBER(AM524), INDEX(出力表!B:B,13), 0)</f>
        <v>0</v>
      </c>
      <c r="AP524" t="str">
        <f t="shared" si="8"/>
        <v/>
      </c>
    </row>
    <row r="525" spans="1:42" x14ac:dyDescent="0.2">
      <c r="A525">
        <v>524</v>
      </c>
      <c r="B525">
        <f>IF(UPPER(Settings!B4)="TRUE", 乱数表!$Z525*Settings!B10, 0)</f>
        <v>8.5691981448611371E-2</v>
      </c>
      <c r="C525">
        <f>IF(UPPER(Settings!B4)="TRUE", 乱数表!$AA525*Settings!B11, 0)</f>
        <v>-3.0382979873327955E-3</v>
      </c>
      <c r="D525">
        <f>MIN(100, MAX(0, 100*BETAINV(乱数表!$B525, MAX(0.00000001, (1/(1+EXP(-(INDEX(係数表!G:G,2) + $B525))))*(EXP(INDEX(係数表!H:H,2) + INDEX(係数表!I:I,2)*LN(INDEX(出力表!C:C,2)+1)))), MAX(0.00000001, (1-(1/(1+EXP(-(INDEX(係数表!G:G,2) + $B525)))))*(EXP(INDEX(係数表!H:H,2) + INDEX(係数表!I:I,2)*LN(INDEX(出力表!C:C,2)+1)))))))</f>
        <v>61.079596525785398</v>
      </c>
      <c r="E525" t="e">
        <f>MIN(100, MAX(0, (100*(INDEX(出力表!D:D,2))/(EXP(INDEX(係数表!B:B,2) + $C525) + (INDEX(出力表!D:D,2)))) + (乱数表!$N525*(Settings!B12/(((INDEX(出力表!D:D,2))+1)^INDEX(係数表!E:E,2)*INDEX(係数表!F:F,2))))))</f>
        <v>#VALUE!</v>
      </c>
      <c r="F525" t="e">
        <f>MIN(100, MAX(0, (INDEX(出力表!D:D,2))*D525/MAX(E525, Settings!B3)))</f>
        <v>#VALUE!</v>
      </c>
      <c r="G525">
        <f>MIN(100, MAX(0, 100*BETAINV(乱数表!$C525, MAX(0.00000001, (1/(1+EXP(-(INDEX(係数表!G:G,3) + $B525))))*(EXP(INDEX(係数表!H:H,3) + INDEX(係数表!I:I,3)*LN(INDEX(出力表!C:C,3)+1)))), MAX(0.00000001, (1-(1/(1+EXP(-(INDEX(係数表!G:G,3) + $B525)))))*(EXP(INDEX(係数表!H:H,3) + INDEX(係数表!I:I,3)*LN(INDEX(出力表!C:C,3)+1)))))))</f>
        <v>90.601830862020577</v>
      </c>
      <c r="H525" t="e">
        <f>MIN(100, MAX(0, (100*(INDEX(出力表!D:D,3))/(EXP(INDEX(係数表!B:B,3) + $C525) + (INDEX(出力表!D:D,3)))) + (乱数表!$O525*(Settings!B12/(((INDEX(出力表!D:D,3))+1)^INDEX(係数表!E:E,3)*INDEX(係数表!F:F,3))))))</f>
        <v>#VALUE!</v>
      </c>
      <c r="I525" t="e">
        <f>MIN(100, MAX(0, (INDEX(出力表!D:D,3))*G525/MAX(H525, Settings!B3)))</f>
        <v>#VALUE!</v>
      </c>
      <c r="J525">
        <f>MIN(100, MAX(0, 100*BETAINV(乱数表!$D525, MAX(0.00000001, (1/(1+EXP(-(INDEX(係数表!G:G,4) + $B525))))*(EXP(INDEX(係数表!H:H,4) + INDEX(係数表!I:I,4)*LN(INDEX(出力表!C:C,4)+1)))), MAX(0.00000001, (1-(1/(1+EXP(-(INDEX(係数表!G:G,4) + $B525)))))*(EXP(INDEX(係数表!H:H,4) + INDEX(係数表!I:I,4)*LN(INDEX(出力表!C:C,4)+1)))))))</f>
        <v>77.089430566956807</v>
      </c>
      <c r="K525" t="e">
        <f>MIN(100, MAX(0, (100*(INDEX(出力表!D:D,4))/(EXP(INDEX(係数表!B:B,4) + $C525) + (INDEX(出力表!D:D,4)))) + (乱数表!$P525*(Settings!B12/(((INDEX(出力表!D:D,4))+1)^INDEX(係数表!E:E,4)*INDEX(係数表!F:F,4))))))</f>
        <v>#VALUE!</v>
      </c>
      <c r="L525" t="e">
        <f>MIN(100, MAX(0, (INDEX(出力表!D:D,4))*J525/MAX(K525, Settings!B3)))</f>
        <v>#VALUE!</v>
      </c>
      <c r="M525">
        <f>MIN(100, MAX(0, 100*BETAINV(乱数表!$E525, MAX(0.00000001, (1/(1+EXP(-(INDEX(係数表!G:G,5) + $B525))))*(EXP(INDEX(係数表!H:H,5) + INDEX(係数表!I:I,5)*LN(INDEX(出力表!C:C,5)+1)))), MAX(0.00000001, (1-(1/(1+EXP(-(INDEX(係数表!G:G,5) + $B525)))))*(EXP(INDEX(係数表!H:H,5) + INDEX(係数表!I:I,5)*LN(INDEX(出力表!C:C,5)+1)))))))</f>
        <v>91.803556471042327</v>
      </c>
      <c r="N525" t="e">
        <f>MIN(100, MAX(0, (100*(INDEX(出力表!D:D,5))/(EXP(INDEX(係数表!B:B,5) + $C525) + (INDEX(出力表!D:D,5)))) + (乱数表!$Q525*(Settings!B12/(((INDEX(出力表!D:D,5))+1)^INDEX(係数表!E:E,5)*INDEX(係数表!F:F,5))))))</f>
        <v>#VALUE!</v>
      </c>
      <c r="O525" t="e">
        <f>MIN(100, MAX(0, (INDEX(出力表!D:D,5))*M525/MAX(N525, Settings!B3)))</f>
        <v>#VALUE!</v>
      </c>
      <c r="P525">
        <f>MIN(100, MAX(0, 100*BETAINV(乱数表!$F525, MAX(0.00000001, (1/(1+EXP(-(INDEX(係数表!G:G,6) + $B525))))*(EXP(INDEX(係数表!H:H,6) + INDEX(係数表!I:I,6)*LN(INDEX(出力表!C:C,6)+1)))), MAX(0.00000001, (1-(1/(1+EXP(-(INDEX(係数表!G:G,6) + $B525)))))*(EXP(INDEX(係数表!H:H,6) + INDEX(係数表!I:I,6)*LN(INDEX(出力表!C:C,6)+1)))))))</f>
        <v>98.430005949930958</v>
      </c>
      <c r="Q525" t="e">
        <f>MIN(100, MAX(0, (100*(INDEX(出力表!D:D,6))/(EXP(INDEX(係数表!B:B,6) + $C525) + (INDEX(出力表!D:D,6)))) + (乱数表!$R525*(Settings!B12/(((INDEX(出力表!D:D,6))+1)^INDEX(係数表!E:E,6)*INDEX(係数表!F:F,6))))))</f>
        <v>#VALUE!</v>
      </c>
      <c r="R525" t="e">
        <f>MIN(100, MAX(0, (INDEX(出力表!D:D,6))*P525/MAX(Q525, Settings!B3)))</f>
        <v>#VALUE!</v>
      </c>
      <c r="S525">
        <f>MIN(100, MAX(0, 100*BETAINV(乱数表!$G525, MAX(0.00000001, (1/(1+EXP(-(INDEX(係数表!G:G,7) + $B525))))*(EXP(INDEX(係数表!H:H,7) + INDEX(係数表!I:I,7)*LN(INDEX(出力表!C:C,7)+1)))), MAX(0.00000001, (1-(1/(1+EXP(-(INDEX(係数表!G:G,7) + $B525)))))*(EXP(INDEX(係数表!H:H,7) + INDEX(係数表!I:I,7)*LN(INDEX(出力表!C:C,7)+1)))))))</f>
        <v>99.386715336249026</v>
      </c>
      <c r="T525" t="e">
        <f>MIN(100, MAX(0, (100*(INDEX(出力表!D:D,7))/(EXP(INDEX(係数表!B:B,7) + $C525) + (INDEX(出力表!D:D,7)))) + (乱数表!$S525*(Settings!B12/(((INDEX(出力表!D:D,7))+1)^INDEX(係数表!E:E,7)*INDEX(係数表!F:F,7))))))</f>
        <v>#VALUE!</v>
      </c>
      <c r="U525" t="e">
        <f>MIN(100, MAX(0, (INDEX(出力表!D:D,7))*S525/MAX(T525, Settings!B3)))</f>
        <v>#VALUE!</v>
      </c>
      <c r="V525">
        <f>MIN(100, MAX(0, 100*BETAINV(乱数表!$H525, MAX(0.00000001, (1/(1+EXP(-(INDEX(係数表!G:G,8) + $B525))))*(EXP(INDEX(係数表!H:H,8) + INDEX(係数表!I:I,8)*LN(INDEX(出力表!C:C,8)+1)))), MAX(0.00000001, (1-(1/(1+EXP(-(INDEX(係数表!G:G,8) + $B525)))))*(EXP(INDEX(係数表!H:H,8) + INDEX(係数表!I:I,8)*LN(INDEX(出力表!C:C,8)+1)))))))</f>
        <v>90.816584323531515</v>
      </c>
      <c r="W525" t="e">
        <f>MIN(100, MAX(0, (100*(INDEX(出力表!D:D,8))/(EXP(INDEX(係数表!B:B,8) + $C525) + (INDEX(出力表!D:D,8)))) + (乱数表!$T525*(Settings!B12/(((INDEX(出力表!D:D,8))+1)^INDEX(係数表!E:E,8)*INDEX(係数表!F:F,8))))))</f>
        <v>#VALUE!</v>
      </c>
      <c r="X525" t="e">
        <f>MIN(100, MAX(0, (INDEX(出力表!D:D,8))*V525/MAX(W525, Settings!B3)))</f>
        <v>#VALUE!</v>
      </c>
      <c r="Y525">
        <f>MIN(100, MAX(0, 100*BETAINV(乱数表!$I525, MAX(0.00000001, (1/(1+EXP(-(INDEX(係数表!G:G,9) + $B525))))*(EXP(INDEX(係数表!H:H,9) + INDEX(係数表!I:I,9)*LN(INDEX(出力表!C:C,9)+1)))), MAX(0.00000001, (1-(1/(1+EXP(-(INDEX(係数表!G:G,9) + $B525)))))*(EXP(INDEX(係数表!H:H,9) + INDEX(係数表!I:I,9)*LN(INDEX(出力表!C:C,9)+1)))))))</f>
        <v>34.939874243477298</v>
      </c>
      <c r="Z525" t="e">
        <f>MIN(100, MAX(0, (100*(INDEX(出力表!D:D,9))/(EXP(INDEX(係数表!B:B,9) + $C525) + (INDEX(出力表!D:D,9)))) + (乱数表!$U525*(Settings!B12/(((INDEX(出力表!D:D,9))+1)^INDEX(係数表!E:E,9)*INDEX(係数表!F:F,9))))))</f>
        <v>#VALUE!</v>
      </c>
      <c r="AA525" t="e">
        <f>MIN(100, MAX(0, (INDEX(出力表!D:D,9))*Y525/MAX(Z525, Settings!B3)))</f>
        <v>#VALUE!</v>
      </c>
      <c r="AB525">
        <f>MIN(100, MAX(0, 100*BETAINV(乱数表!$J525, MAX(0.00000001, (1/(1+EXP(-(INDEX(係数表!G:G,10) + $B525))))*(EXP(INDEX(係数表!H:H,10) + INDEX(係数表!I:I,10)*LN(INDEX(出力表!C:C,10)+1)))), MAX(0.00000001, (1-(1/(1+EXP(-(INDEX(係数表!G:G,10) + $B525)))))*(EXP(INDEX(係数表!H:H,10) + INDEX(係数表!I:I,10)*LN(INDEX(出力表!C:C,10)+1)))))))</f>
        <v>97.082694569322456</v>
      </c>
      <c r="AC525" t="e">
        <f>MIN(100, MAX(0, (100*(INDEX(出力表!D:D,10))/(EXP(INDEX(係数表!B:B,10) + $C525) + (INDEX(出力表!D:D,10)))) + (乱数表!$V525*(Settings!B12/(((INDEX(出力表!D:D,10))+1)^INDEX(係数表!E:E,10)*INDEX(係数表!F:F,10))))))</f>
        <v>#VALUE!</v>
      </c>
      <c r="AD525" t="e">
        <f>MIN(100, MAX(0, (INDEX(出力表!D:D,10))*AB525/MAX(AC525, Settings!B3)))</f>
        <v>#VALUE!</v>
      </c>
      <c r="AE525">
        <f>MIN(100, MAX(0, 100*BETAINV(乱数表!$K525, MAX(0.00000001, (1/(1+EXP(-(INDEX(係数表!G:G,11) + $B525))))*(EXP(INDEX(係数表!H:H,11) + INDEX(係数表!I:I,11)*LN(INDEX(出力表!C:C,11)+1)))), MAX(0.00000001, (1-(1/(1+EXP(-(INDEX(係数表!G:G,11) + $B525)))))*(EXP(INDEX(係数表!H:H,11) + INDEX(係数表!I:I,11)*LN(INDEX(出力表!C:C,11)+1)))))))</f>
        <v>86.052997158905541</v>
      </c>
      <c r="AF525" t="e">
        <f>MIN(100, MAX(0, (100*(INDEX(出力表!D:D,11))/(EXP(INDEX(係数表!B:B,11) + $C525) + (INDEX(出力表!D:D,11)))) + (乱数表!$W525*(Settings!B12/(((INDEX(出力表!D:D,11))+1)^INDEX(係数表!E:E,11)*INDEX(係数表!F:F,11))))))</f>
        <v>#VALUE!</v>
      </c>
      <c r="AG525" t="e">
        <f>MIN(100, MAX(0, (INDEX(出力表!D:D,11))*AE525/MAX(AF525, Settings!B3)))</f>
        <v>#VALUE!</v>
      </c>
      <c r="AH525">
        <f>MIN(100, MAX(0, 100*BETAINV(乱数表!$L525, MAX(0.00000001, (1/(1+EXP(-(INDEX(係数表!G:G,12) + $B525))))*(EXP(INDEX(係数表!H:H,12) + INDEX(係数表!I:I,12)*LN(INDEX(出力表!C:C,12)+1)))), MAX(0.00000001, (1-(1/(1+EXP(-(INDEX(係数表!G:G,12) + $B525)))))*(EXP(INDEX(係数表!H:H,12) + INDEX(係数表!I:I,12)*LN(INDEX(出力表!C:C,12)+1)))))))</f>
        <v>99.832161276713421</v>
      </c>
      <c r="AI525" t="e">
        <f>MIN(100, MAX(0, (100*(INDEX(出力表!D:D,12))/(EXP(INDEX(係数表!B:B,12) + $C525) + (INDEX(出力表!D:D,12)))) + (乱数表!$X525*(Settings!B12/(((INDEX(出力表!D:D,12))+1)^INDEX(係数表!E:E,12)*INDEX(係数表!F:F,12))))))</f>
        <v>#VALUE!</v>
      </c>
      <c r="AJ525" t="e">
        <f>MIN(100, MAX(0, (INDEX(出力表!D:D,12))*AH525/MAX(AI525, Settings!B3)))</f>
        <v>#VALUE!</v>
      </c>
      <c r="AK525">
        <f>MIN(100, MAX(0, 100*BETAINV(乱数表!$M525, MAX(0.00000001, (1/(1+EXP(-(INDEX(係数表!G:G,13) + $B525))))*(EXP(INDEX(係数表!H:H,13) + INDEX(係数表!I:I,13)*LN(INDEX(出力表!C:C,13)+1)))), MAX(0.00000001, (1-(1/(1+EXP(-(INDEX(係数表!G:G,13) + $B525)))))*(EXP(INDEX(係数表!H:H,13) + INDEX(係数表!I:I,13)*LN(INDEX(出力表!C:C,13)+1)))))))</f>
        <v>63.783606917104741</v>
      </c>
      <c r="AL525" t="e">
        <f>MIN(100, MAX(0, (100*(INDEX(出力表!D:D,13))/(EXP(INDEX(係数表!B:B,13) + $C525) + (INDEX(出力表!D:D,13)))) + (乱数表!$Y525*(Settings!B12/(((INDEX(出力表!D:D,13))+1)^INDEX(係数表!E:E,13)*INDEX(係数表!F:F,13))))))</f>
        <v>#VALUE!</v>
      </c>
      <c r="AM525" t="e">
        <f>MIN(100, MAX(0, (INDEX(出力表!D:D,13))*AK525/MAX(AL525, Settings!B3)))</f>
        <v>#VALUE!</v>
      </c>
      <c r="AN525">
        <f>IF(ISNUMBER(F525), INDEX(出力表!B:B,2)*F525, 0)+IF(ISNUMBER(I525), INDEX(出力表!B:B,3)*I525, 0)+IF(ISNUMBER(L525), INDEX(出力表!B:B,4)*L525, 0)+IF(ISNUMBER(O525), INDEX(出力表!B:B,5)*O525, 0)+IF(ISNUMBER(R525), INDEX(出力表!B:B,6)*R525, 0)+IF(ISNUMBER(U525), INDEX(出力表!B:B,7)*U525, 0)+IF(ISNUMBER(X525), INDEX(出力表!B:B,8)*X525, 0)+IF(ISNUMBER(AA525), INDEX(出力表!B:B,9)*AA525, 0)+IF(ISNUMBER(AD525), INDEX(出力表!B:B,10)*AD525, 0)+IF(ISNUMBER(AG525), INDEX(出力表!B:B,11)*AG525, 0)+IF(ISNUMBER(AJ525), INDEX(出力表!B:B,12)*AJ525, 0)+IF(ISNUMBER(AM525), INDEX(出力表!B:B,13)*AM525, 0)</f>
        <v>0</v>
      </c>
      <c r="AO525">
        <f>IF(ISNUMBER(F525), INDEX(出力表!B:B,2), 0)+IF(ISNUMBER(I525), INDEX(出力表!B:B,3), 0)+IF(ISNUMBER(L525), INDEX(出力表!B:B,4), 0)+IF(ISNUMBER(O525), INDEX(出力表!B:B,5), 0)+IF(ISNUMBER(R525), INDEX(出力表!B:B,6), 0)+IF(ISNUMBER(U525), INDEX(出力表!B:B,7), 0)+IF(ISNUMBER(X525), INDEX(出力表!B:B,8), 0)+IF(ISNUMBER(AA525), INDEX(出力表!B:B,9), 0)+IF(ISNUMBER(AD525), INDEX(出力表!B:B,10), 0)+IF(ISNUMBER(AG525), INDEX(出力表!B:B,11), 0)+IF(ISNUMBER(AJ525), INDEX(出力表!B:B,12), 0)+IF(ISNUMBER(AM525), INDEX(出力表!B:B,13), 0)</f>
        <v>0</v>
      </c>
      <c r="AP525" t="str">
        <f t="shared" si="8"/>
        <v/>
      </c>
    </row>
    <row r="526" spans="1:42" x14ac:dyDescent="0.2">
      <c r="A526">
        <v>525</v>
      </c>
      <c r="B526">
        <f>IF(UPPER(Settings!B4)="TRUE", 乱数表!$Z526*Settings!B10, 0)</f>
        <v>8.4178431947627599E-2</v>
      </c>
      <c r="C526">
        <f>IF(UPPER(Settings!B4)="TRUE", 乱数表!$AA526*Settings!B11, 0)</f>
        <v>0.16394600469673201</v>
      </c>
      <c r="D526">
        <f>MIN(100, MAX(0, 100*BETAINV(乱数表!$B526, MAX(0.00000001, (1/(1+EXP(-(INDEX(係数表!G:G,2) + $B526))))*(EXP(INDEX(係数表!H:H,2) + INDEX(係数表!I:I,2)*LN(INDEX(出力表!C:C,2)+1)))), MAX(0.00000001, (1-(1/(1+EXP(-(INDEX(係数表!G:G,2) + $B526)))))*(EXP(INDEX(係数表!H:H,2) + INDEX(係数表!I:I,2)*LN(INDEX(出力表!C:C,2)+1)))))))</f>
        <v>96.5729526048151</v>
      </c>
      <c r="E526" t="e">
        <f>MIN(100, MAX(0, (100*(INDEX(出力表!D:D,2))/(EXP(INDEX(係数表!B:B,2) + $C526) + (INDEX(出力表!D:D,2)))) + (乱数表!$N526*(Settings!B12/(((INDEX(出力表!D:D,2))+1)^INDEX(係数表!E:E,2)*INDEX(係数表!F:F,2))))))</f>
        <v>#VALUE!</v>
      </c>
      <c r="F526" t="e">
        <f>MIN(100, MAX(0, (INDEX(出力表!D:D,2))*D526/MAX(E526, Settings!B3)))</f>
        <v>#VALUE!</v>
      </c>
      <c r="G526">
        <f>MIN(100, MAX(0, 100*BETAINV(乱数表!$C526, MAX(0.00000001, (1/(1+EXP(-(INDEX(係数表!G:G,3) + $B526))))*(EXP(INDEX(係数表!H:H,3) + INDEX(係数表!I:I,3)*LN(INDEX(出力表!C:C,3)+1)))), MAX(0.00000001, (1-(1/(1+EXP(-(INDEX(係数表!G:G,3) + $B526)))))*(EXP(INDEX(係数表!H:H,3) + INDEX(係数表!I:I,3)*LN(INDEX(出力表!C:C,3)+1)))))))</f>
        <v>97.815123983334146</v>
      </c>
      <c r="H526" t="e">
        <f>MIN(100, MAX(0, (100*(INDEX(出力表!D:D,3))/(EXP(INDEX(係数表!B:B,3) + $C526) + (INDEX(出力表!D:D,3)))) + (乱数表!$O526*(Settings!B12/(((INDEX(出力表!D:D,3))+1)^INDEX(係数表!E:E,3)*INDEX(係数表!F:F,3))))))</f>
        <v>#VALUE!</v>
      </c>
      <c r="I526" t="e">
        <f>MIN(100, MAX(0, (INDEX(出力表!D:D,3))*G526/MAX(H526, Settings!B3)))</f>
        <v>#VALUE!</v>
      </c>
      <c r="J526">
        <f>MIN(100, MAX(0, 100*BETAINV(乱数表!$D526, MAX(0.00000001, (1/(1+EXP(-(INDEX(係数表!G:G,4) + $B526))))*(EXP(INDEX(係数表!H:H,4) + INDEX(係数表!I:I,4)*LN(INDEX(出力表!C:C,4)+1)))), MAX(0.00000001, (1-(1/(1+EXP(-(INDEX(係数表!G:G,4) + $B526)))))*(EXP(INDEX(係数表!H:H,4) + INDEX(係数表!I:I,4)*LN(INDEX(出力表!C:C,4)+1)))))))</f>
        <v>89.666839253757544</v>
      </c>
      <c r="K526" t="e">
        <f>MIN(100, MAX(0, (100*(INDEX(出力表!D:D,4))/(EXP(INDEX(係数表!B:B,4) + $C526) + (INDEX(出力表!D:D,4)))) + (乱数表!$P526*(Settings!B12/(((INDEX(出力表!D:D,4))+1)^INDEX(係数表!E:E,4)*INDEX(係数表!F:F,4))))))</f>
        <v>#VALUE!</v>
      </c>
      <c r="L526" t="e">
        <f>MIN(100, MAX(0, (INDEX(出力表!D:D,4))*J526/MAX(K526, Settings!B3)))</f>
        <v>#VALUE!</v>
      </c>
      <c r="M526">
        <f>MIN(100, MAX(0, 100*BETAINV(乱数表!$E526, MAX(0.00000001, (1/(1+EXP(-(INDEX(係数表!G:G,5) + $B526))))*(EXP(INDEX(係数表!H:H,5) + INDEX(係数表!I:I,5)*LN(INDEX(出力表!C:C,5)+1)))), MAX(0.00000001, (1-(1/(1+EXP(-(INDEX(係数表!G:G,5) + $B526)))))*(EXP(INDEX(係数表!H:H,5) + INDEX(係数表!I:I,5)*LN(INDEX(出力表!C:C,5)+1)))))))</f>
        <v>93.263328451944346</v>
      </c>
      <c r="N526" t="e">
        <f>MIN(100, MAX(0, (100*(INDEX(出力表!D:D,5))/(EXP(INDEX(係数表!B:B,5) + $C526) + (INDEX(出力表!D:D,5)))) + (乱数表!$Q526*(Settings!B12/(((INDEX(出力表!D:D,5))+1)^INDEX(係数表!E:E,5)*INDEX(係数表!F:F,5))))))</f>
        <v>#VALUE!</v>
      </c>
      <c r="O526" t="e">
        <f>MIN(100, MAX(0, (INDEX(出力表!D:D,5))*M526/MAX(N526, Settings!B3)))</f>
        <v>#VALUE!</v>
      </c>
      <c r="P526">
        <f>MIN(100, MAX(0, 100*BETAINV(乱数表!$F526, MAX(0.00000001, (1/(1+EXP(-(INDEX(係数表!G:G,6) + $B526))))*(EXP(INDEX(係数表!H:H,6) + INDEX(係数表!I:I,6)*LN(INDEX(出力表!C:C,6)+1)))), MAX(0.00000001, (1-(1/(1+EXP(-(INDEX(係数表!G:G,6) + $B526)))))*(EXP(INDEX(係数表!H:H,6) + INDEX(係数表!I:I,6)*LN(INDEX(出力表!C:C,6)+1)))))))</f>
        <v>80.507357857386666</v>
      </c>
      <c r="Q526" t="e">
        <f>MIN(100, MAX(0, (100*(INDEX(出力表!D:D,6))/(EXP(INDEX(係数表!B:B,6) + $C526) + (INDEX(出力表!D:D,6)))) + (乱数表!$R526*(Settings!B12/(((INDEX(出力表!D:D,6))+1)^INDEX(係数表!E:E,6)*INDEX(係数表!F:F,6))))))</f>
        <v>#VALUE!</v>
      </c>
      <c r="R526" t="e">
        <f>MIN(100, MAX(0, (INDEX(出力表!D:D,6))*P526/MAX(Q526, Settings!B3)))</f>
        <v>#VALUE!</v>
      </c>
      <c r="S526">
        <f>MIN(100, MAX(0, 100*BETAINV(乱数表!$G526, MAX(0.00000001, (1/(1+EXP(-(INDEX(係数表!G:G,7) + $B526))))*(EXP(INDEX(係数表!H:H,7) + INDEX(係数表!I:I,7)*LN(INDEX(出力表!C:C,7)+1)))), MAX(0.00000001, (1-(1/(1+EXP(-(INDEX(係数表!G:G,7) + $B526)))))*(EXP(INDEX(係数表!H:H,7) + INDEX(係数表!I:I,7)*LN(INDEX(出力表!C:C,7)+1)))))))</f>
        <v>74.060457137446534</v>
      </c>
      <c r="T526" t="e">
        <f>MIN(100, MAX(0, (100*(INDEX(出力表!D:D,7))/(EXP(INDEX(係数表!B:B,7) + $C526) + (INDEX(出力表!D:D,7)))) + (乱数表!$S526*(Settings!B12/(((INDEX(出力表!D:D,7))+1)^INDEX(係数表!E:E,7)*INDEX(係数表!F:F,7))))))</f>
        <v>#VALUE!</v>
      </c>
      <c r="U526" t="e">
        <f>MIN(100, MAX(0, (INDEX(出力表!D:D,7))*S526/MAX(T526, Settings!B3)))</f>
        <v>#VALUE!</v>
      </c>
      <c r="V526">
        <f>MIN(100, MAX(0, 100*BETAINV(乱数表!$H526, MAX(0.00000001, (1/(1+EXP(-(INDEX(係数表!G:G,8) + $B526))))*(EXP(INDEX(係数表!H:H,8) + INDEX(係数表!I:I,8)*LN(INDEX(出力表!C:C,8)+1)))), MAX(0.00000001, (1-(1/(1+EXP(-(INDEX(係数表!G:G,8) + $B526)))))*(EXP(INDEX(係数表!H:H,8) + INDEX(係数表!I:I,8)*LN(INDEX(出力表!C:C,8)+1)))))))</f>
        <v>95.871224944319735</v>
      </c>
      <c r="W526" t="e">
        <f>MIN(100, MAX(0, (100*(INDEX(出力表!D:D,8))/(EXP(INDEX(係数表!B:B,8) + $C526) + (INDEX(出力表!D:D,8)))) + (乱数表!$T526*(Settings!B12/(((INDEX(出力表!D:D,8))+1)^INDEX(係数表!E:E,8)*INDEX(係数表!F:F,8))))))</f>
        <v>#VALUE!</v>
      </c>
      <c r="X526" t="e">
        <f>MIN(100, MAX(0, (INDEX(出力表!D:D,8))*V526/MAX(W526, Settings!B3)))</f>
        <v>#VALUE!</v>
      </c>
      <c r="Y526">
        <f>MIN(100, MAX(0, 100*BETAINV(乱数表!$I526, MAX(0.00000001, (1/(1+EXP(-(INDEX(係数表!G:G,9) + $B526))))*(EXP(INDEX(係数表!H:H,9) + INDEX(係数表!I:I,9)*LN(INDEX(出力表!C:C,9)+1)))), MAX(0.00000001, (1-(1/(1+EXP(-(INDEX(係数表!G:G,9) + $B526)))))*(EXP(INDEX(係数表!H:H,9) + INDEX(係数表!I:I,9)*LN(INDEX(出力表!C:C,9)+1)))))))</f>
        <v>58.925645009467409</v>
      </c>
      <c r="Z526" t="e">
        <f>MIN(100, MAX(0, (100*(INDEX(出力表!D:D,9))/(EXP(INDEX(係数表!B:B,9) + $C526) + (INDEX(出力表!D:D,9)))) + (乱数表!$U526*(Settings!B12/(((INDEX(出力表!D:D,9))+1)^INDEX(係数表!E:E,9)*INDEX(係数表!F:F,9))))))</f>
        <v>#VALUE!</v>
      </c>
      <c r="AA526" t="e">
        <f>MIN(100, MAX(0, (INDEX(出力表!D:D,9))*Y526/MAX(Z526, Settings!B3)))</f>
        <v>#VALUE!</v>
      </c>
      <c r="AB526">
        <f>MIN(100, MAX(0, 100*BETAINV(乱数表!$J526, MAX(0.00000001, (1/(1+EXP(-(INDEX(係数表!G:G,10) + $B526))))*(EXP(INDEX(係数表!H:H,10) + INDEX(係数表!I:I,10)*LN(INDEX(出力表!C:C,10)+1)))), MAX(0.00000001, (1-(1/(1+EXP(-(INDEX(係数表!G:G,10) + $B526)))))*(EXP(INDEX(係数表!H:H,10) + INDEX(係数表!I:I,10)*LN(INDEX(出力表!C:C,10)+1)))))))</f>
        <v>87.202462717932065</v>
      </c>
      <c r="AC526" t="e">
        <f>MIN(100, MAX(0, (100*(INDEX(出力表!D:D,10))/(EXP(INDEX(係数表!B:B,10) + $C526) + (INDEX(出力表!D:D,10)))) + (乱数表!$V526*(Settings!B12/(((INDEX(出力表!D:D,10))+1)^INDEX(係数表!E:E,10)*INDEX(係数表!F:F,10))))))</f>
        <v>#VALUE!</v>
      </c>
      <c r="AD526" t="e">
        <f>MIN(100, MAX(0, (INDEX(出力表!D:D,10))*AB526/MAX(AC526, Settings!B3)))</f>
        <v>#VALUE!</v>
      </c>
      <c r="AE526">
        <f>MIN(100, MAX(0, 100*BETAINV(乱数表!$K526, MAX(0.00000001, (1/(1+EXP(-(INDEX(係数表!G:G,11) + $B526))))*(EXP(INDEX(係数表!H:H,11) + INDEX(係数表!I:I,11)*LN(INDEX(出力表!C:C,11)+1)))), MAX(0.00000001, (1-(1/(1+EXP(-(INDEX(係数表!G:G,11) + $B526)))))*(EXP(INDEX(係数表!H:H,11) + INDEX(係数表!I:I,11)*LN(INDEX(出力表!C:C,11)+1)))))))</f>
        <v>95.217972670029255</v>
      </c>
      <c r="AF526" t="e">
        <f>MIN(100, MAX(0, (100*(INDEX(出力表!D:D,11))/(EXP(INDEX(係数表!B:B,11) + $C526) + (INDEX(出力表!D:D,11)))) + (乱数表!$W526*(Settings!B12/(((INDEX(出力表!D:D,11))+1)^INDEX(係数表!E:E,11)*INDEX(係数表!F:F,11))))))</f>
        <v>#VALUE!</v>
      </c>
      <c r="AG526" t="e">
        <f>MIN(100, MAX(0, (INDEX(出力表!D:D,11))*AE526/MAX(AF526, Settings!B3)))</f>
        <v>#VALUE!</v>
      </c>
      <c r="AH526">
        <f>MIN(100, MAX(0, 100*BETAINV(乱数表!$L526, MAX(0.00000001, (1/(1+EXP(-(INDEX(係数表!G:G,12) + $B526))))*(EXP(INDEX(係数表!H:H,12) + INDEX(係数表!I:I,12)*LN(INDEX(出力表!C:C,12)+1)))), MAX(0.00000001, (1-(1/(1+EXP(-(INDEX(係数表!G:G,12) + $B526)))))*(EXP(INDEX(係数表!H:H,12) + INDEX(係数表!I:I,12)*LN(INDEX(出力表!C:C,12)+1)))))))</f>
        <v>97.542611908871905</v>
      </c>
      <c r="AI526" t="e">
        <f>MIN(100, MAX(0, (100*(INDEX(出力表!D:D,12))/(EXP(INDEX(係数表!B:B,12) + $C526) + (INDEX(出力表!D:D,12)))) + (乱数表!$X526*(Settings!B12/(((INDEX(出力表!D:D,12))+1)^INDEX(係数表!E:E,12)*INDEX(係数表!F:F,12))))))</f>
        <v>#VALUE!</v>
      </c>
      <c r="AJ526" t="e">
        <f>MIN(100, MAX(0, (INDEX(出力表!D:D,12))*AH526/MAX(AI526, Settings!B3)))</f>
        <v>#VALUE!</v>
      </c>
      <c r="AK526">
        <f>MIN(100, MAX(0, 100*BETAINV(乱数表!$M526, MAX(0.00000001, (1/(1+EXP(-(INDEX(係数表!G:G,13) + $B526))))*(EXP(INDEX(係数表!H:H,13) + INDEX(係数表!I:I,13)*LN(INDEX(出力表!C:C,13)+1)))), MAX(0.00000001, (1-(1/(1+EXP(-(INDEX(係数表!G:G,13) + $B526)))))*(EXP(INDEX(係数表!H:H,13) + INDEX(係数表!I:I,13)*LN(INDEX(出力表!C:C,13)+1)))))))</f>
        <v>62.708018676336863</v>
      </c>
      <c r="AL526" t="e">
        <f>MIN(100, MAX(0, (100*(INDEX(出力表!D:D,13))/(EXP(INDEX(係数表!B:B,13) + $C526) + (INDEX(出力表!D:D,13)))) + (乱数表!$Y526*(Settings!B12/(((INDEX(出力表!D:D,13))+1)^INDEX(係数表!E:E,13)*INDEX(係数表!F:F,13))))))</f>
        <v>#VALUE!</v>
      </c>
      <c r="AM526" t="e">
        <f>MIN(100, MAX(0, (INDEX(出力表!D:D,13))*AK526/MAX(AL526, Settings!B3)))</f>
        <v>#VALUE!</v>
      </c>
      <c r="AN526">
        <f>IF(ISNUMBER(F526), INDEX(出力表!B:B,2)*F526, 0)+IF(ISNUMBER(I526), INDEX(出力表!B:B,3)*I526, 0)+IF(ISNUMBER(L526), INDEX(出力表!B:B,4)*L526, 0)+IF(ISNUMBER(O526), INDEX(出力表!B:B,5)*O526, 0)+IF(ISNUMBER(R526), INDEX(出力表!B:B,6)*R526, 0)+IF(ISNUMBER(U526), INDEX(出力表!B:B,7)*U526, 0)+IF(ISNUMBER(X526), INDEX(出力表!B:B,8)*X526, 0)+IF(ISNUMBER(AA526), INDEX(出力表!B:B,9)*AA526, 0)+IF(ISNUMBER(AD526), INDEX(出力表!B:B,10)*AD526, 0)+IF(ISNUMBER(AG526), INDEX(出力表!B:B,11)*AG526, 0)+IF(ISNUMBER(AJ526), INDEX(出力表!B:B,12)*AJ526, 0)+IF(ISNUMBER(AM526), INDEX(出力表!B:B,13)*AM526, 0)</f>
        <v>0</v>
      </c>
      <c r="AO526">
        <f>IF(ISNUMBER(F526), INDEX(出力表!B:B,2), 0)+IF(ISNUMBER(I526), INDEX(出力表!B:B,3), 0)+IF(ISNUMBER(L526), INDEX(出力表!B:B,4), 0)+IF(ISNUMBER(O526), INDEX(出力表!B:B,5), 0)+IF(ISNUMBER(R526), INDEX(出力表!B:B,6), 0)+IF(ISNUMBER(U526), INDEX(出力表!B:B,7), 0)+IF(ISNUMBER(X526), INDEX(出力表!B:B,8), 0)+IF(ISNUMBER(AA526), INDEX(出力表!B:B,9), 0)+IF(ISNUMBER(AD526), INDEX(出力表!B:B,10), 0)+IF(ISNUMBER(AG526), INDEX(出力表!B:B,11), 0)+IF(ISNUMBER(AJ526), INDEX(出力表!B:B,12), 0)+IF(ISNUMBER(AM526), INDEX(出力表!B:B,13), 0)</f>
        <v>0</v>
      </c>
      <c r="AP526" t="str">
        <f t="shared" si="8"/>
        <v/>
      </c>
    </row>
    <row r="527" spans="1:42" x14ac:dyDescent="0.2">
      <c r="A527">
        <v>526</v>
      </c>
      <c r="B527">
        <f>IF(UPPER(Settings!B4)="TRUE", 乱数表!$Z527*Settings!B10, 0)</f>
        <v>0.26666741433000013</v>
      </c>
      <c r="C527">
        <f>IF(UPPER(Settings!B4)="TRUE", 乱数表!$AA527*Settings!B11, 0)</f>
        <v>1.8706515075642811E-2</v>
      </c>
      <c r="D527">
        <f>MIN(100, MAX(0, 100*BETAINV(乱数表!$B527, MAX(0.00000001, (1/(1+EXP(-(INDEX(係数表!G:G,2) + $B527))))*(EXP(INDEX(係数表!H:H,2) + INDEX(係数表!I:I,2)*LN(INDEX(出力表!C:C,2)+1)))), MAX(0.00000001, (1-(1/(1+EXP(-(INDEX(係数表!G:G,2) + $B527)))))*(EXP(INDEX(係数表!H:H,2) + INDEX(係数表!I:I,2)*LN(INDEX(出力表!C:C,2)+1)))))))</f>
        <v>99.318295041448337</v>
      </c>
      <c r="E527" t="e">
        <f>MIN(100, MAX(0, (100*(INDEX(出力表!D:D,2))/(EXP(INDEX(係数表!B:B,2) + $C527) + (INDEX(出力表!D:D,2)))) + (乱数表!$N527*(Settings!B12/(((INDEX(出力表!D:D,2))+1)^INDEX(係数表!E:E,2)*INDEX(係数表!F:F,2))))))</f>
        <v>#VALUE!</v>
      </c>
      <c r="F527" t="e">
        <f>MIN(100, MAX(0, (INDEX(出力表!D:D,2))*D527/MAX(E527, Settings!B3)))</f>
        <v>#VALUE!</v>
      </c>
      <c r="G527">
        <f>MIN(100, MAX(0, 100*BETAINV(乱数表!$C527, MAX(0.00000001, (1/(1+EXP(-(INDEX(係数表!G:G,3) + $B527))))*(EXP(INDEX(係数表!H:H,3) + INDEX(係数表!I:I,3)*LN(INDEX(出力表!C:C,3)+1)))), MAX(0.00000001, (1-(1/(1+EXP(-(INDEX(係数表!G:G,3) + $B527)))))*(EXP(INDEX(係数表!H:H,3) + INDEX(係数表!I:I,3)*LN(INDEX(出力表!C:C,3)+1)))))))</f>
        <v>46.220200064586443</v>
      </c>
      <c r="H527" t="e">
        <f>MIN(100, MAX(0, (100*(INDEX(出力表!D:D,3))/(EXP(INDEX(係数表!B:B,3) + $C527) + (INDEX(出力表!D:D,3)))) + (乱数表!$O527*(Settings!B12/(((INDEX(出力表!D:D,3))+1)^INDEX(係数表!E:E,3)*INDEX(係数表!F:F,3))))))</f>
        <v>#VALUE!</v>
      </c>
      <c r="I527" t="e">
        <f>MIN(100, MAX(0, (INDEX(出力表!D:D,3))*G527/MAX(H527, Settings!B3)))</f>
        <v>#VALUE!</v>
      </c>
      <c r="J527">
        <f>MIN(100, MAX(0, 100*BETAINV(乱数表!$D527, MAX(0.00000001, (1/(1+EXP(-(INDEX(係数表!G:G,4) + $B527))))*(EXP(INDEX(係数表!H:H,4) + INDEX(係数表!I:I,4)*LN(INDEX(出力表!C:C,4)+1)))), MAX(0.00000001, (1-(1/(1+EXP(-(INDEX(係数表!G:G,4) + $B527)))))*(EXP(INDEX(係数表!H:H,4) + INDEX(係数表!I:I,4)*LN(INDEX(出力表!C:C,4)+1)))))))</f>
        <v>99.982707882826176</v>
      </c>
      <c r="K527" t="e">
        <f>MIN(100, MAX(0, (100*(INDEX(出力表!D:D,4))/(EXP(INDEX(係数表!B:B,4) + $C527) + (INDEX(出力表!D:D,4)))) + (乱数表!$P527*(Settings!B12/(((INDEX(出力表!D:D,4))+1)^INDEX(係数表!E:E,4)*INDEX(係数表!F:F,4))))))</f>
        <v>#VALUE!</v>
      </c>
      <c r="L527" t="e">
        <f>MIN(100, MAX(0, (INDEX(出力表!D:D,4))*J527/MAX(K527, Settings!B3)))</f>
        <v>#VALUE!</v>
      </c>
      <c r="M527">
        <f>MIN(100, MAX(0, 100*BETAINV(乱数表!$E527, MAX(0.00000001, (1/(1+EXP(-(INDEX(係数表!G:G,5) + $B527))))*(EXP(INDEX(係数表!H:H,5) + INDEX(係数表!I:I,5)*LN(INDEX(出力表!C:C,5)+1)))), MAX(0.00000001, (1-(1/(1+EXP(-(INDEX(係数表!G:G,5) + $B527)))))*(EXP(INDEX(係数表!H:H,5) + INDEX(係数表!I:I,5)*LN(INDEX(出力表!C:C,5)+1)))))))</f>
        <v>94.592940942224388</v>
      </c>
      <c r="N527" t="e">
        <f>MIN(100, MAX(0, (100*(INDEX(出力表!D:D,5))/(EXP(INDEX(係数表!B:B,5) + $C527) + (INDEX(出力表!D:D,5)))) + (乱数表!$Q527*(Settings!B12/(((INDEX(出力表!D:D,5))+1)^INDEX(係数表!E:E,5)*INDEX(係数表!F:F,5))))))</f>
        <v>#VALUE!</v>
      </c>
      <c r="O527" t="e">
        <f>MIN(100, MAX(0, (INDEX(出力表!D:D,5))*M527/MAX(N527, Settings!B3)))</f>
        <v>#VALUE!</v>
      </c>
      <c r="P527">
        <f>MIN(100, MAX(0, 100*BETAINV(乱数表!$F527, MAX(0.00000001, (1/(1+EXP(-(INDEX(係数表!G:G,6) + $B527))))*(EXP(INDEX(係数表!H:H,6) + INDEX(係数表!I:I,6)*LN(INDEX(出力表!C:C,6)+1)))), MAX(0.00000001, (1-(1/(1+EXP(-(INDEX(係数表!G:G,6) + $B527)))))*(EXP(INDEX(係数表!H:H,6) + INDEX(係数表!I:I,6)*LN(INDEX(出力表!C:C,6)+1)))))))</f>
        <v>78.509262149238552</v>
      </c>
      <c r="Q527" t="e">
        <f>MIN(100, MAX(0, (100*(INDEX(出力表!D:D,6))/(EXP(INDEX(係数表!B:B,6) + $C527) + (INDEX(出力表!D:D,6)))) + (乱数表!$R527*(Settings!B12/(((INDEX(出力表!D:D,6))+1)^INDEX(係数表!E:E,6)*INDEX(係数表!F:F,6))))))</f>
        <v>#VALUE!</v>
      </c>
      <c r="R527" t="e">
        <f>MIN(100, MAX(0, (INDEX(出力表!D:D,6))*P527/MAX(Q527, Settings!B3)))</f>
        <v>#VALUE!</v>
      </c>
      <c r="S527">
        <f>MIN(100, MAX(0, 100*BETAINV(乱数表!$G527, MAX(0.00000001, (1/(1+EXP(-(INDEX(係数表!G:G,7) + $B527))))*(EXP(INDEX(係数表!H:H,7) + INDEX(係数表!I:I,7)*LN(INDEX(出力表!C:C,7)+1)))), MAX(0.00000001, (1-(1/(1+EXP(-(INDEX(係数表!G:G,7) + $B527)))))*(EXP(INDEX(係数表!H:H,7) + INDEX(係数表!I:I,7)*LN(INDEX(出力表!C:C,7)+1)))))))</f>
        <v>99.81911966779235</v>
      </c>
      <c r="T527" t="e">
        <f>MIN(100, MAX(0, (100*(INDEX(出力表!D:D,7))/(EXP(INDEX(係数表!B:B,7) + $C527) + (INDEX(出力表!D:D,7)))) + (乱数表!$S527*(Settings!B12/(((INDEX(出力表!D:D,7))+1)^INDEX(係数表!E:E,7)*INDEX(係数表!F:F,7))))))</f>
        <v>#VALUE!</v>
      </c>
      <c r="U527" t="e">
        <f>MIN(100, MAX(0, (INDEX(出力表!D:D,7))*S527/MAX(T527, Settings!B3)))</f>
        <v>#VALUE!</v>
      </c>
      <c r="V527">
        <f>MIN(100, MAX(0, 100*BETAINV(乱数表!$H527, MAX(0.00000001, (1/(1+EXP(-(INDEX(係数表!G:G,8) + $B527))))*(EXP(INDEX(係数表!H:H,8) + INDEX(係数表!I:I,8)*LN(INDEX(出力表!C:C,8)+1)))), MAX(0.00000001, (1-(1/(1+EXP(-(INDEX(係数表!G:G,8) + $B527)))))*(EXP(INDEX(係数表!H:H,8) + INDEX(係数表!I:I,8)*LN(INDEX(出力表!C:C,8)+1)))))))</f>
        <v>92.279284164384876</v>
      </c>
      <c r="W527" t="e">
        <f>MIN(100, MAX(0, (100*(INDEX(出力表!D:D,8))/(EXP(INDEX(係数表!B:B,8) + $C527) + (INDEX(出力表!D:D,8)))) + (乱数表!$T527*(Settings!B12/(((INDEX(出力表!D:D,8))+1)^INDEX(係数表!E:E,8)*INDEX(係数表!F:F,8))))))</f>
        <v>#VALUE!</v>
      </c>
      <c r="X527" t="e">
        <f>MIN(100, MAX(0, (INDEX(出力表!D:D,8))*V527/MAX(W527, Settings!B3)))</f>
        <v>#VALUE!</v>
      </c>
      <c r="Y527">
        <f>MIN(100, MAX(0, 100*BETAINV(乱数表!$I527, MAX(0.00000001, (1/(1+EXP(-(INDEX(係数表!G:G,9) + $B527))))*(EXP(INDEX(係数表!H:H,9) + INDEX(係数表!I:I,9)*LN(INDEX(出力表!C:C,9)+1)))), MAX(0.00000001, (1-(1/(1+EXP(-(INDEX(係数表!G:G,9) + $B527)))))*(EXP(INDEX(係数表!H:H,9) + INDEX(係数表!I:I,9)*LN(INDEX(出力表!C:C,9)+1)))))))</f>
        <v>93.361431597435242</v>
      </c>
      <c r="Z527" t="e">
        <f>MIN(100, MAX(0, (100*(INDEX(出力表!D:D,9))/(EXP(INDEX(係数表!B:B,9) + $C527) + (INDEX(出力表!D:D,9)))) + (乱数表!$U527*(Settings!B12/(((INDEX(出力表!D:D,9))+1)^INDEX(係数表!E:E,9)*INDEX(係数表!F:F,9))))))</f>
        <v>#VALUE!</v>
      </c>
      <c r="AA527" t="e">
        <f>MIN(100, MAX(0, (INDEX(出力表!D:D,9))*Y527/MAX(Z527, Settings!B3)))</f>
        <v>#VALUE!</v>
      </c>
      <c r="AB527">
        <f>MIN(100, MAX(0, 100*BETAINV(乱数表!$J527, MAX(0.00000001, (1/(1+EXP(-(INDEX(係数表!G:G,10) + $B527))))*(EXP(INDEX(係数表!H:H,10) + INDEX(係数表!I:I,10)*LN(INDEX(出力表!C:C,10)+1)))), MAX(0.00000001, (1-(1/(1+EXP(-(INDEX(係数表!G:G,10) + $B527)))))*(EXP(INDEX(係数表!H:H,10) + INDEX(係数表!I:I,10)*LN(INDEX(出力表!C:C,10)+1)))))))</f>
        <v>72.4893984184299</v>
      </c>
      <c r="AC527" t="e">
        <f>MIN(100, MAX(0, (100*(INDEX(出力表!D:D,10))/(EXP(INDEX(係数表!B:B,10) + $C527) + (INDEX(出力表!D:D,10)))) + (乱数表!$V527*(Settings!B12/(((INDEX(出力表!D:D,10))+1)^INDEX(係数表!E:E,10)*INDEX(係数表!F:F,10))))))</f>
        <v>#VALUE!</v>
      </c>
      <c r="AD527" t="e">
        <f>MIN(100, MAX(0, (INDEX(出力表!D:D,10))*AB527/MAX(AC527, Settings!B3)))</f>
        <v>#VALUE!</v>
      </c>
      <c r="AE527">
        <f>MIN(100, MAX(0, 100*BETAINV(乱数表!$K527, MAX(0.00000001, (1/(1+EXP(-(INDEX(係数表!G:G,11) + $B527))))*(EXP(INDEX(係数表!H:H,11) + INDEX(係数表!I:I,11)*LN(INDEX(出力表!C:C,11)+1)))), MAX(0.00000001, (1-(1/(1+EXP(-(INDEX(係数表!G:G,11) + $B527)))))*(EXP(INDEX(係数表!H:H,11) + INDEX(係数表!I:I,11)*LN(INDEX(出力表!C:C,11)+1)))))))</f>
        <v>87.35016378004012</v>
      </c>
      <c r="AF527" t="e">
        <f>MIN(100, MAX(0, (100*(INDEX(出力表!D:D,11))/(EXP(INDEX(係数表!B:B,11) + $C527) + (INDEX(出力表!D:D,11)))) + (乱数表!$W527*(Settings!B12/(((INDEX(出力表!D:D,11))+1)^INDEX(係数表!E:E,11)*INDEX(係数表!F:F,11))))))</f>
        <v>#VALUE!</v>
      </c>
      <c r="AG527" t="e">
        <f>MIN(100, MAX(0, (INDEX(出力表!D:D,11))*AE527/MAX(AF527, Settings!B3)))</f>
        <v>#VALUE!</v>
      </c>
      <c r="AH527">
        <f>MIN(100, MAX(0, 100*BETAINV(乱数表!$L527, MAX(0.00000001, (1/(1+EXP(-(INDEX(係数表!G:G,12) + $B527))))*(EXP(INDEX(係数表!H:H,12) + INDEX(係数表!I:I,12)*LN(INDEX(出力表!C:C,12)+1)))), MAX(0.00000001, (1-(1/(1+EXP(-(INDEX(係数表!G:G,12) + $B527)))))*(EXP(INDEX(係数表!H:H,12) + INDEX(係数表!I:I,12)*LN(INDEX(出力表!C:C,12)+1)))))))</f>
        <v>98.988271636804257</v>
      </c>
      <c r="AI527" t="e">
        <f>MIN(100, MAX(0, (100*(INDEX(出力表!D:D,12))/(EXP(INDEX(係数表!B:B,12) + $C527) + (INDEX(出力表!D:D,12)))) + (乱数表!$X527*(Settings!B12/(((INDEX(出力表!D:D,12))+1)^INDEX(係数表!E:E,12)*INDEX(係数表!F:F,12))))))</f>
        <v>#VALUE!</v>
      </c>
      <c r="AJ527" t="e">
        <f>MIN(100, MAX(0, (INDEX(出力表!D:D,12))*AH527/MAX(AI527, Settings!B3)))</f>
        <v>#VALUE!</v>
      </c>
      <c r="AK527">
        <f>MIN(100, MAX(0, 100*BETAINV(乱数表!$M527, MAX(0.00000001, (1/(1+EXP(-(INDEX(係数表!G:G,13) + $B527))))*(EXP(INDEX(係数表!H:H,13) + INDEX(係数表!I:I,13)*LN(INDEX(出力表!C:C,13)+1)))), MAX(0.00000001, (1-(1/(1+EXP(-(INDEX(係数表!G:G,13) + $B527)))))*(EXP(INDEX(係数表!H:H,13) + INDEX(係数表!I:I,13)*LN(INDEX(出力表!C:C,13)+1)))))))</f>
        <v>80.538954256309211</v>
      </c>
      <c r="AL527" t="e">
        <f>MIN(100, MAX(0, (100*(INDEX(出力表!D:D,13))/(EXP(INDEX(係数表!B:B,13) + $C527) + (INDEX(出力表!D:D,13)))) + (乱数表!$Y527*(Settings!B12/(((INDEX(出力表!D:D,13))+1)^INDEX(係数表!E:E,13)*INDEX(係数表!F:F,13))))))</f>
        <v>#VALUE!</v>
      </c>
      <c r="AM527" t="e">
        <f>MIN(100, MAX(0, (INDEX(出力表!D:D,13))*AK527/MAX(AL527, Settings!B3)))</f>
        <v>#VALUE!</v>
      </c>
      <c r="AN527">
        <f>IF(ISNUMBER(F527), INDEX(出力表!B:B,2)*F527, 0)+IF(ISNUMBER(I527), INDEX(出力表!B:B,3)*I527, 0)+IF(ISNUMBER(L527), INDEX(出力表!B:B,4)*L527, 0)+IF(ISNUMBER(O527), INDEX(出力表!B:B,5)*O527, 0)+IF(ISNUMBER(R527), INDEX(出力表!B:B,6)*R527, 0)+IF(ISNUMBER(U527), INDEX(出力表!B:B,7)*U527, 0)+IF(ISNUMBER(X527), INDEX(出力表!B:B,8)*X527, 0)+IF(ISNUMBER(AA527), INDEX(出力表!B:B,9)*AA527, 0)+IF(ISNUMBER(AD527), INDEX(出力表!B:B,10)*AD527, 0)+IF(ISNUMBER(AG527), INDEX(出力表!B:B,11)*AG527, 0)+IF(ISNUMBER(AJ527), INDEX(出力表!B:B,12)*AJ527, 0)+IF(ISNUMBER(AM527), INDEX(出力表!B:B,13)*AM527, 0)</f>
        <v>0</v>
      </c>
      <c r="AO527">
        <f>IF(ISNUMBER(F527), INDEX(出力表!B:B,2), 0)+IF(ISNUMBER(I527), INDEX(出力表!B:B,3), 0)+IF(ISNUMBER(L527), INDEX(出力表!B:B,4), 0)+IF(ISNUMBER(O527), INDEX(出力表!B:B,5), 0)+IF(ISNUMBER(R527), INDEX(出力表!B:B,6), 0)+IF(ISNUMBER(U527), INDEX(出力表!B:B,7), 0)+IF(ISNUMBER(X527), INDEX(出力表!B:B,8), 0)+IF(ISNUMBER(AA527), INDEX(出力表!B:B,9), 0)+IF(ISNUMBER(AD527), INDEX(出力表!B:B,10), 0)+IF(ISNUMBER(AG527), INDEX(出力表!B:B,11), 0)+IF(ISNUMBER(AJ527), INDEX(出力表!B:B,12), 0)+IF(ISNUMBER(AM527), INDEX(出力表!B:B,13), 0)</f>
        <v>0</v>
      </c>
      <c r="AP527" t="str">
        <f t="shared" si="8"/>
        <v/>
      </c>
    </row>
    <row r="528" spans="1:42" x14ac:dyDescent="0.2">
      <c r="A528">
        <v>527</v>
      </c>
      <c r="B528">
        <f>IF(UPPER(Settings!B4)="TRUE", 乱数表!$Z528*Settings!B10, 0)</f>
        <v>-0.1681774818293261</v>
      </c>
      <c r="C528">
        <f>IF(UPPER(Settings!B4)="TRUE", 乱数表!$AA528*Settings!B11, 0)</f>
        <v>-9.8905126601033844E-2</v>
      </c>
      <c r="D528">
        <f>MIN(100, MAX(0, 100*BETAINV(乱数表!$B528, MAX(0.00000001, (1/(1+EXP(-(INDEX(係数表!G:G,2) + $B528))))*(EXP(INDEX(係数表!H:H,2) + INDEX(係数表!I:I,2)*LN(INDEX(出力表!C:C,2)+1)))), MAX(0.00000001, (1-(1/(1+EXP(-(INDEX(係数表!G:G,2) + $B528)))))*(EXP(INDEX(係数表!H:H,2) + INDEX(係数表!I:I,2)*LN(INDEX(出力表!C:C,2)+1)))))))</f>
        <v>99.788069126713538</v>
      </c>
      <c r="E528" t="e">
        <f>MIN(100, MAX(0, (100*(INDEX(出力表!D:D,2))/(EXP(INDEX(係数表!B:B,2) + $C528) + (INDEX(出力表!D:D,2)))) + (乱数表!$N528*(Settings!B12/(((INDEX(出力表!D:D,2))+1)^INDEX(係数表!E:E,2)*INDEX(係数表!F:F,2))))))</f>
        <v>#VALUE!</v>
      </c>
      <c r="F528" t="e">
        <f>MIN(100, MAX(0, (INDEX(出力表!D:D,2))*D528/MAX(E528, Settings!B3)))</f>
        <v>#VALUE!</v>
      </c>
      <c r="G528">
        <f>MIN(100, MAX(0, 100*BETAINV(乱数表!$C528, MAX(0.00000001, (1/(1+EXP(-(INDEX(係数表!G:G,3) + $B528))))*(EXP(INDEX(係数表!H:H,3) + INDEX(係数表!I:I,3)*LN(INDEX(出力表!C:C,3)+1)))), MAX(0.00000001, (1-(1/(1+EXP(-(INDEX(係数表!G:G,3) + $B528)))))*(EXP(INDEX(係数表!H:H,3) + INDEX(係数表!I:I,3)*LN(INDEX(出力表!C:C,3)+1)))))))</f>
        <v>51.396542005242594</v>
      </c>
      <c r="H528" t="e">
        <f>MIN(100, MAX(0, (100*(INDEX(出力表!D:D,3))/(EXP(INDEX(係数表!B:B,3) + $C528) + (INDEX(出力表!D:D,3)))) + (乱数表!$O528*(Settings!B12/(((INDEX(出力表!D:D,3))+1)^INDEX(係数表!E:E,3)*INDEX(係数表!F:F,3))))))</f>
        <v>#VALUE!</v>
      </c>
      <c r="I528" t="e">
        <f>MIN(100, MAX(0, (INDEX(出力表!D:D,3))*G528/MAX(H528, Settings!B3)))</f>
        <v>#VALUE!</v>
      </c>
      <c r="J528">
        <f>MIN(100, MAX(0, 100*BETAINV(乱数表!$D528, MAX(0.00000001, (1/(1+EXP(-(INDEX(係数表!G:G,4) + $B528))))*(EXP(INDEX(係数表!H:H,4) + INDEX(係数表!I:I,4)*LN(INDEX(出力表!C:C,4)+1)))), MAX(0.00000001, (1-(1/(1+EXP(-(INDEX(係数表!G:G,4) + $B528)))))*(EXP(INDEX(係数表!H:H,4) + INDEX(係数表!I:I,4)*LN(INDEX(出力表!C:C,4)+1)))))))</f>
        <v>85.041510901073366</v>
      </c>
      <c r="K528" t="e">
        <f>MIN(100, MAX(0, (100*(INDEX(出力表!D:D,4))/(EXP(INDEX(係数表!B:B,4) + $C528) + (INDEX(出力表!D:D,4)))) + (乱数表!$P528*(Settings!B12/(((INDEX(出力表!D:D,4))+1)^INDEX(係数表!E:E,4)*INDEX(係数表!F:F,4))))))</f>
        <v>#VALUE!</v>
      </c>
      <c r="L528" t="e">
        <f>MIN(100, MAX(0, (INDEX(出力表!D:D,4))*J528/MAX(K528, Settings!B3)))</f>
        <v>#VALUE!</v>
      </c>
      <c r="M528">
        <f>MIN(100, MAX(0, 100*BETAINV(乱数表!$E528, MAX(0.00000001, (1/(1+EXP(-(INDEX(係数表!G:G,5) + $B528))))*(EXP(INDEX(係数表!H:H,5) + INDEX(係数表!I:I,5)*LN(INDEX(出力表!C:C,5)+1)))), MAX(0.00000001, (1-(1/(1+EXP(-(INDEX(係数表!G:G,5) + $B528)))))*(EXP(INDEX(係数表!H:H,5) + INDEX(係数表!I:I,5)*LN(INDEX(出力表!C:C,5)+1)))))))</f>
        <v>90.335568259703308</v>
      </c>
      <c r="N528" t="e">
        <f>MIN(100, MAX(0, (100*(INDEX(出力表!D:D,5))/(EXP(INDEX(係数表!B:B,5) + $C528) + (INDEX(出力表!D:D,5)))) + (乱数表!$Q528*(Settings!B12/(((INDEX(出力表!D:D,5))+1)^INDEX(係数表!E:E,5)*INDEX(係数表!F:F,5))))))</f>
        <v>#VALUE!</v>
      </c>
      <c r="O528" t="e">
        <f>MIN(100, MAX(0, (INDEX(出力表!D:D,5))*M528/MAX(N528, Settings!B3)))</f>
        <v>#VALUE!</v>
      </c>
      <c r="P528">
        <f>MIN(100, MAX(0, 100*BETAINV(乱数表!$F528, MAX(0.00000001, (1/(1+EXP(-(INDEX(係数表!G:G,6) + $B528))))*(EXP(INDEX(係数表!H:H,6) + INDEX(係数表!I:I,6)*LN(INDEX(出力表!C:C,6)+1)))), MAX(0.00000001, (1-(1/(1+EXP(-(INDEX(係数表!G:G,6) + $B528)))))*(EXP(INDEX(係数表!H:H,6) + INDEX(係数表!I:I,6)*LN(INDEX(出力表!C:C,6)+1)))))))</f>
        <v>68.884315413715598</v>
      </c>
      <c r="Q528" t="e">
        <f>MIN(100, MAX(0, (100*(INDEX(出力表!D:D,6))/(EXP(INDEX(係数表!B:B,6) + $C528) + (INDEX(出力表!D:D,6)))) + (乱数表!$R528*(Settings!B12/(((INDEX(出力表!D:D,6))+1)^INDEX(係数表!E:E,6)*INDEX(係数表!F:F,6))))))</f>
        <v>#VALUE!</v>
      </c>
      <c r="R528" t="e">
        <f>MIN(100, MAX(0, (INDEX(出力表!D:D,6))*P528/MAX(Q528, Settings!B3)))</f>
        <v>#VALUE!</v>
      </c>
      <c r="S528">
        <f>MIN(100, MAX(0, 100*BETAINV(乱数表!$G528, MAX(0.00000001, (1/(1+EXP(-(INDEX(係数表!G:G,7) + $B528))))*(EXP(INDEX(係数表!H:H,7) + INDEX(係数表!I:I,7)*LN(INDEX(出力表!C:C,7)+1)))), MAX(0.00000001, (1-(1/(1+EXP(-(INDEX(係数表!G:G,7) + $B528)))))*(EXP(INDEX(係数表!H:H,7) + INDEX(係数表!I:I,7)*LN(INDEX(出力表!C:C,7)+1)))))))</f>
        <v>86.988761608688222</v>
      </c>
      <c r="T528" t="e">
        <f>MIN(100, MAX(0, (100*(INDEX(出力表!D:D,7))/(EXP(INDEX(係数表!B:B,7) + $C528) + (INDEX(出力表!D:D,7)))) + (乱数表!$S528*(Settings!B12/(((INDEX(出力表!D:D,7))+1)^INDEX(係数表!E:E,7)*INDEX(係数表!F:F,7))))))</f>
        <v>#VALUE!</v>
      </c>
      <c r="U528" t="e">
        <f>MIN(100, MAX(0, (INDEX(出力表!D:D,7))*S528/MAX(T528, Settings!B3)))</f>
        <v>#VALUE!</v>
      </c>
      <c r="V528">
        <f>MIN(100, MAX(0, 100*BETAINV(乱数表!$H528, MAX(0.00000001, (1/(1+EXP(-(INDEX(係数表!G:G,8) + $B528))))*(EXP(INDEX(係数表!H:H,8) + INDEX(係数表!I:I,8)*LN(INDEX(出力表!C:C,8)+1)))), MAX(0.00000001, (1-(1/(1+EXP(-(INDEX(係数表!G:G,8) + $B528)))))*(EXP(INDEX(係数表!H:H,8) + INDEX(係数表!I:I,8)*LN(INDEX(出力表!C:C,8)+1)))))))</f>
        <v>91.473770564548772</v>
      </c>
      <c r="W528" t="e">
        <f>MIN(100, MAX(0, (100*(INDEX(出力表!D:D,8))/(EXP(INDEX(係数表!B:B,8) + $C528) + (INDEX(出力表!D:D,8)))) + (乱数表!$T528*(Settings!B12/(((INDEX(出力表!D:D,8))+1)^INDEX(係数表!E:E,8)*INDEX(係数表!F:F,8))))))</f>
        <v>#VALUE!</v>
      </c>
      <c r="X528" t="e">
        <f>MIN(100, MAX(0, (INDEX(出力表!D:D,8))*V528/MAX(W528, Settings!B3)))</f>
        <v>#VALUE!</v>
      </c>
      <c r="Y528">
        <f>MIN(100, MAX(0, 100*BETAINV(乱数表!$I528, MAX(0.00000001, (1/(1+EXP(-(INDEX(係数表!G:G,9) + $B528))))*(EXP(INDEX(係数表!H:H,9) + INDEX(係数表!I:I,9)*LN(INDEX(出力表!C:C,9)+1)))), MAX(0.00000001, (1-(1/(1+EXP(-(INDEX(係数表!G:G,9) + $B528)))))*(EXP(INDEX(係数表!H:H,9) + INDEX(係数表!I:I,9)*LN(INDEX(出力表!C:C,9)+1)))))))</f>
        <v>83.957835411440911</v>
      </c>
      <c r="Z528" t="e">
        <f>MIN(100, MAX(0, (100*(INDEX(出力表!D:D,9))/(EXP(INDEX(係数表!B:B,9) + $C528) + (INDEX(出力表!D:D,9)))) + (乱数表!$U528*(Settings!B12/(((INDEX(出力表!D:D,9))+1)^INDEX(係数表!E:E,9)*INDEX(係数表!F:F,9))))))</f>
        <v>#VALUE!</v>
      </c>
      <c r="AA528" t="e">
        <f>MIN(100, MAX(0, (INDEX(出力表!D:D,9))*Y528/MAX(Z528, Settings!B3)))</f>
        <v>#VALUE!</v>
      </c>
      <c r="AB528">
        <f>MIN(100, MAX(0, 100*BETAINV(乱数表!$J528, MAX(0.00000001, (1/(1+EXP(-(INDEX(係数表!G:G,10) + $B528))))*(EXP(INDEX(係数表!H:H,10) + INDEX(係数表!I:I,10)*LN(INDEX(出力表!C:C,10)+1)))), MAX(0.00000001, (1-(1/(1+EXP(-(INDEX(係数表!G:G,10) + $B528)))))*(EXP(INDEX(係数表!H:H,10) + INDEX(係数表!I:I,10)*LN(INDEX(出力表!C:C,10)+1)))))))</f>
        <v>26.68277736480723</v>
      </c>
      <c r="AC528" t="e">
        <f>MIN(100, MAX(0, (100*(INDEX(出力表!D:D,10))/(EXP(INDEX(係数表!B:B,10) + $C528) + (INDEX(出力表!D:D,10)))) + (乱数表!$V528*(Settings!B12/(((INDEX(出力表!D:D,10))+1)^INDEX(係数表!E:E,10)*INDEX(係数表!F:F,10))))))</f>
        <v>#VALUE!</v>
      </c>
      <c r="AD528" t="e">
        <f>MIN(100, MAX(0, (INDEX(出力表!D:D,10))*AB528/MAX(AC528, Settings!B3)))</f>
        <v>#VALUE!</v>
      </c>
      <c r="AE528">
        <f>MIN(100, MAX(0, 100*BETAINV(乱数表!$K528, MAX(0.00000001, (1/(1+EXP(-(INDEX(係数表!G:G,11) + $B528))))*(EXP(INDEX(係数表!H:H,11) + INDEX(係数表!I:I,11)*LN(INDEX(出力表!C:C,11)+1)))), MAX(0.00000001, (1-(1/(1+EXP(-(INDEX(係数表!G:G,11) + $B528)))))*(EXP(INDEX(係数表!H:H,11) + INDEX(係数表!I:I,11)*LN(INDEX(出力表!C:C,11)+1)))))))</f>
        <v>95.481695217172671</v>
      </c>
      <c r="AF528" t="e">
        <f>MIN(100, MAX(0, (100*(INDEX(出力表!D:D,11))/(EXP(INDEX(係数表!B:B,11) + $C528) + (INDEX(出力表!D:D,11)))) + (乱数表!$W528*(Settings!B12/(((INDEX(出力表!D:D,11))+1)^INDEX(係数表!E:E,11)*INDEX(係数表!F:F,11))))))</f>
        <v>#VALUE!</v>
      </c>
      <c r="AG528" t="e">
        <f>MIN(100, MAX(0, (INDEX(出力表!D:D,11))*AE528/MAX(AF528, Settings!B3)))</f>
        <v>#VALUE!</v>
      </c>
      <c r="AH528">
        <f>MIN(100, MAX(0, 100*BETAINV(乱数表!$L528, MAX(0.00000001, (1/(1+EXP(-(INDEX(係数表!G:G,12) + $B528))))*(EXP(INDEX(係数表!H:H,12) + INDEX(係数表!I:I,12)*LN(INDEX(出力表!C:C,12)+1)))), MAX(0.00000001, (1-(1/(1+EXP(-(INDEX(係数表!G:G,12) + $B528)))))*(EXP(INDEX(係数表!H:H,12) + INDEX(係数表!I:I,12)*LN(INDEX(出力表!C:C,12)+1)))))))</f>
        <v>98.885456570722184</v>
      </c>
      <c r="AI528" t="e">
        <f>MIN(100, MAX(0, (100*(INDEX(出力表!D:D,12))/(EXP(INDEX(係数表!B:B,12) + $C528) + (INDEX(出力表!D:D,12)))) + (乱数表!$X528*(Settings!B12/(((INDEX(出力表!D:D,12))+1)^INDEX(係数表!E:E,12)*INDEX(係数表!F:F,12))))))</f>
        <v>#VALUE!</v>
      </c>
      <c r="AJ528" t="e">
        <f>MIN(100, MAX(0, (INDEX(出力表!D:D,12))*AH528/MAX(AI528, Settings!B3)))</f>
        <v>#VALUE!</v>
      </c>
      <c r="AK528">
        <f>MIN(100, MAX(0, 100*BETAINV(乱数表!$M528, MAX(0.00000001, (1/(1+EXP(-(INDEX(係数表!G:G,13) + $B528))))*(EXP(INDEX(係数表!H:H,13) + INDEX(係数表!I:I,13)*LN(INDEX(出力表!C:C,13)+1)))), MAX(0.00000001, (1-(1/(1+EXP(-(INDEX(係数表!G:G,13) + $B528)))))*(EXP(INDEX(係数表!H:H,13) + INDEX(係数表!I:I,13)*LN(INDEX(出力表!C:C,13)+1)))))))</f>
        <v>62.747635492095185</v>
      </c>
      <c r="AL528" t="e">
        <f>MIN(100, MAX(0, (100*(INDEX(出力表!D:D,13))/(EXP(INDEX(係数表!B:B,13) + $C528) + (INDEX(出力表!D:D,13)))) + (乱数表!$Y528*(Settings!B12/(((INDEX(出力表!D:D,13))+1)^INDEX(係数表!E:E,13)*INDEX(係数表!F:F,13))))))</f>
        <v>#VALUE!</v>
      </c>
      <c r="AM528" t="e">
        <f>MIN(100, MAX(0, (INDEX(出力表!D:D,13))*AK528/MAX(AL528, Settings!B3)))</f>
        <v>#VALUE!</v>
      </c>
      <c r="AN528">
        <f>IF(ISNUMBER(F528), INDEX(出力表!B:B,2)*F528, 0)+IF(ISNUMBER(I528), INDEX(出力表!B:B,3)*I528, 0)+IF(ISNUMBER(L528), INDEX(出力表!B:B,4)*L528, 0)+IF(ISNUMBER(O528), INDEX(出力表!B:B,5)*O528, 0)+IF(ISNUMBER(R528), INDEX(出力表!B:B,6)*R528, 0)+IF(ISNUMBER(U528), INDEX(出力表!B:B,7)*U528, 0)+IF(ISNUMBER(X528), INDEX(出力表!B:B,8)*X528, 0)+IF(ISNUMBER(AA528), INDEX(出力表!B:B,9)*AA528, 0)+IF(ISNUMBER(AD528), INDEX(出力表!B:B,10)*AD528, 0)+IF(ISNUMBER(AG528), INDEX(出力表!B:B,11)*AG528, 0)+IF(ISNUMBER(AJ528), INDEX(出力表!B:B,12)*AJ528, 0)+IF(ISNUMBER(AM528), INDEX(出力表!B:B,13)*AM528, 0)</f>
        <v>0</v>
      </c>
      <c r="AO528">
        <f>IF(ISNUMBER(F528), INDEX(出力表!B:B,2), 0)+IF(ISNUMBER(I528), INDEX(出力表!B:B,3), 0)+IF(ISNUMBER(L528), INDEX(出力表!B:B,4), 0)+IF(ISNUMBER(O528), INDEX(出力表!B:B,5), 0)+IF(ISNUMBER(R528), INDEX(出力表!B:B,6), 0)+IF(ISNUMBER(U528), INDEX(出力表!B:B,7), 0)+IF(ISNUMBER(X528), INDEX(出力表!B:B,8), 0)+IF(ISNUMBER(AA528), INDEX(出力表!B:B,9), 0)+IF(ISNUMBER(AD528), INDEX(出力表!B:B,10), 0)+IF(ISNUMBER(AG528), INDEX(出力表!B:B,11), 0)+IF(ISNUMBER(AJ528), INDEX(出力表!B:B,12), 0)+IF(ISNUMBER(AM528), INDEX(出力表!B:B,13), 0)</f>
        <v>0</v>
      </c>
      <c r="AP528" t="str">
        <f t="shared" si="8"/>
        <v/>
      </c>
    </row>
    <row r="529" spans="1:42" x14ac:dyDescent="0.2">
      <c r="A529">
        <v>528</v>
      </c>
      <c r="B529">
        <f>IF(UPPER(Settings!B4)="TRUE", 乱数表!$Z529*Settings!B10, 0)</f>
        <v>-1.0052378240009823</v>
      </c>
      <c r="C529">
        <f>IF(UPPER(Settings!B4)="TRUE", 乱数表!$AA529*Settings!B11, 0)</f>
        <v>5.3459173882680337E-2</v>
      </c>
      <c r="D529">
        <f>MIN(100, MAX(0, 100*BETAINV(乱数表!$B529, MAX(0.00000001, (1/(1+EXP(-(INDEX(係数表!G:G,2) + $B529))))*(EXP(INDEX(係数表!H:H,2) + INDEX(係数表!I:I,2)*LN(INDEX(出力表!C:C,2)+1)))), MAX(0.00000001, (1-(1/(1+EXP(-(INDEX(係数表!G:G,2) + $B529)))))*(EXP(INDEX(係数表!H:H,2) + INDEX(係数表!I:I,2)*LN(INDEX(出力表!C:C,2)+1)))))))</f>
        <v>34.956863210628079</v>
      </c>
      <c r="E529" t="e">
        <f>MIN(100, MAX(0, (100*(INDEX(出力表!D:D,2))/(EXP(INDEX(係数表!B:B,2) + $C529) + (INDEX(出力表!D:D,2)))) + (乱数表!$N529*(Settings!B12/(((INDEX(出力表!D:D,2))+1)^INDEX(係数表!E:E,2)*INDEX(係数表!F:F,2))))))</f>
        <v>#VALUE!</v>
      </c>
      <c r="F529" t="e">
        <f>MIN(100, MAX(0, (INDEX(出力表!D:D,2))*D529/MAX(E529, Settings!B3)))</f>
        <v>#VALUE!</v>
      </c>
      <c r="G529">
        <f>MIN(100, MAX(0, 100*BETAINV(乱数表!$C529, MAX(0.00000001, (1/(1+EXP(-(INDEX(係数表!G:G,3) + $B529))))*(EXP(INDEX(係数表!H:H,3) + INDEX(係数表!I:I,3)*LN(INDEX(出力表!C:C,3)+1)))), MAX(0.00000001, (1-(1/(1+EXP(-(INDEX(係数表!G:G,3) + $B529)))))*(EXP(INDEX(係数表!H:H,3) + INDEX(係数表!I:I,3)*LN(INDEX(出力表!C:C,3)+1)))))))</f>
        <v>68.972509992847876</v>
      </c>
      <c r="H529" t="e">
        <f>MIN(100, MAX(0, (100*(INDEX(出力表!D:D,3))/(EXP(INDEX(係数表!B:B,3) + $C529) + (INDEX(出力表!D:D,3)))) + (乱数表!$O529*(Settings!B12/(((INDEX(出力表!D:D,3))+1)^INDEX(係数表!E:E,3)*INDEX(係数表!F:F,3))))))</f>
        <v>#VALUE!</v>
      </c>
      <c r="I529" t="e">
        <f>MIN(100, MAX(0, (INDEX(出力表!D:D,3))*G529/MAX(H529, Settings!B3)))</f>
        <v>#VALUE!</v>
      </c>
      <c r="J529">
        <f>MIN(100, MAX(0, 100*BETAINV(乱数表!$D529, MAX(0.00000001, (1/(1+EXP(-(INDEX(係数表!G:G,4) + $B529))))*(EXP(INDEX(係数表!H:H,4) + INDEX(係数表!I:I,4)*LN(INDEX(出力表!C:C,4)+1)))), MAX(0.00000001, (1-(1/(1+EXP(-(INDEX(係数表!G:G,4) + $B529)))))*(EXP(INDEX(係数表!H:H,4) + INDEX(係数表!I:I,4)*LN(INDEX(出力表!C:C,4)+1)))))))</f>
        <v>39.814720162135337</v>
      </c>
      <c r="K529" t="e">
        <f>MIN(100, MAX(0, (100*(INDEX(出力表!D:D,4))/(EXP(INDEX(係数表!B:B,4) + $C529) + (INDEX(出力表!D:D,4)))) + (乱数表!$P529*(Settings!B12/(((INDEX(出力表!D:D,4))+1)^INDEX(係数表!E:E,4)*INDEX(係数表!F:F,4))))))</f>
        <v>#VALUE!</v>
      </c>
      <c r="L529" t="e">
        <f>MIN(100, MAX(0, (INDEX(出力表!D:D,4))*J529/MAX(K529, Settings!B3)))</f>
        <v>#VALUE!</v>
      </c>
      <c r="M529">
        <f>MIN(100, MAX(0, 100*BETAINV(乱数表!$E529, MAX(0.00000001, (1/(1+EXP(-(INDEX(係数表!G:G,5) + $B529))))*(EXP(INDEX(係数表!H:H,5) + INDEX(係数表!I:I,5)*LN(INDEX(出力表!C:C,5)+1)))), MAX(0.00000001, (1-(1/(1+EXP(-(INDEX(係数表!G:G,5) + $B529)))))*(EXP(INDEX(係数表!H:H,5) + INDEX(係数表!I:I,5)*LN(INDEX(出力表!C:C,5)+1)))))))</f>
        <v>87.109739921698122</v>
      </c>
      <c r="N529" t="e">
        <f>MIN(100, MAX(0, (100*(INDEX(出力表!D:D,5))/(EXP(INDEX(係数表!B:B,5) + $C529) + (INDEX(出力表!D:D,5)))) + (乱数表!$Q529*(Settings!B12/(((INDEX(出力表!D:D,5))+1)^INDEX(係数表!E:E,5)*INDEX(係数表!F:F,5))))))</f>
        <v>#VALUE!</v>
      </c>
      <c r="O529" t="e">
        <f>MIN(100, MAX(0, (INDEX(出力表!D:D,5))*M529/MAX(N529, Settings!B3)))</f>
        <v>#VALUE!</v>
      </c>
      <c r="P529">
        <f>MIN(100, MAX(0, 100*BETAINV(乱数表!$F529, MAX(0.00000001, (1/(1+EXP(-(INDEX(係数表!G:G,6) + $B529))))*(EXP(INDEX(係数表!H:H,6) + INDEX(係数表!I:I,6)*LN(INDEX(出力表!C:C,6)+1)))), MAX(0.00000001, (1-(1/(1+EXP(-(INDEX(係数表!G:G,6) + $B529)))))*(EXP(INDEX(係数表!H:H,6) + INDEX(係数表!I:I,6)*LN(INDEX(出力表!C:C,6)+1)))))))</f>
        <v>93.285919924725803</v>
      </c>
      <c r="Q529" t="e">
        <f>MIN(100, MAX(0, (100*(INDEX(出力表!D:D,6))/(EXP(INDEX(係数表!B:B,6) + $C529) + (INDEX(出力表!D:D,6)))) + (乱数表!$R529*(Settings!B12/(((INDEX(出力表!D:D,6))+1)^INDEX(係数表!E:E,6)*INDEX(係数表!F:F,6))))))</f>
        <v>#VALUE!</v>
      </c>
      <c r="R529" t="e">
        <f>MIN(100, MAX(0, (INDEX(出力表!D:D,6))*P529/MAX(Q529, Settings!B3)))</f>
        <v>#VALUE!</v>
      </c>
      <c r="S529">
        <f>MIN(100, MAX(0, 100*BETAINV(乱数表!$G529, MAX(0.00000001, (1/(1+EXP(-(INDEX(係数表!G:G,7) + $B529))))*(EXP(INDEX(係数表!H:H,7) + INDEX(係数表!I:I,7)*LN(INDEX(出力表!C:C,7)+1)))), MAX(0.00000001, (1-(1/(1+EXP(-(INDEX(係数表!G:G,7) + $B529)))))*(EXP(INDEX(係数表!H:H,7) + INDEX(係数表!I:I,7)*LN(INDEX(出力表!C:C,7)+1)))))))</f>
        <v>82.120441424844145</v>
      </c>
      <c r="T529" t="e">
        <f>MIN(100, MAX(0, (100*(INDEX(出力表!D:D,7))/(EXP(INDEX(係数表!B:B,7) + $C529) + (INDEX(出力表!D:D,7)))) + (乱数表!$S529*(Settings!B12/(((INDEX(出力表!D:D,7))+1)^INDEX(係数表!E:E,7)*INDEX(係数表!F:F,7))))))</f>
        <v>#VALUE!</v>
      </c>
      <c r="U529" t="e">
        <f>MIN(100, MAX(0, (INDEX(出力表!D:D,7))*S529/MAX(T529, Settings!B3)))</f>
        <v>#VALUE!</v>
      </c>
      <c r="V529">
        <f>MIN(100, MAX(0, 100*BETAINV(乱数表!$H529, MAX(0.00000001, (1/(1+EXP(-(INDEX(係数表!G:G,8) + $B529))))*(EXP(INDEX(係数表!H:H,8) + INDEX(係数表!I:I,8)*LN(INDEX(出力表!C:C,8)+1)))), MAX(0.00000001, (1-(1/(1+EXP(-(INDEX(係数表!G:G,8) + $B529)))))*(EXP(INDEX(係数表!H:H,8) + INDEX(係数表!I:I,8)*LN(INDEX(出力表!C:C,8)+1)))))))</f>
        <v>91.470721619025824</v>
      </c>
      <c r="W529" t="e">
        <f>MIN(100, MAX(0, (100*(INDEX(出力表!D:D,8))/(EXP(INDEX(係数表!B:B,8) + $C529) + (INDEX(出力表!D:D,8)))) + (乱数表!$T529*(Settings!B12/(((INDEX(出力表!D:D,8))+1)^INDEX(係数表!E:E,8)*INDEX(係数表!F:F,8))))))</f>
        <v>#VALUE!</v>
      </c>
      <c r="X529" t="e">
        <f>MIN(100, MAX(0, (INDEX(出力表!D:D,8))*V529/MAX(W529, Settings!B3)))</f>
        <v>#VALUE!</v>
      </c>
      <c r="Y529">
        <f>MIN(100, MAX(0, 100*BETAINV(乱数表!$I529, MAX(0.00000001, (1/(1+EXP(-(INDEX(係数表!G:G,9) + $B529))))*(EXP(INDEX(係数表!H:H,9) + INDEX(係数表!I:I,9)*LN(INDEX(出力表!C:C,9)+1)))), MAX(0.00000001, (1-(1/(1+EXP(-(INDEX(係数表!G:G,9) + $B529)))))*(EXP(INDEX(係数表!H:H,9) + INDEX(係数表!I:I,9)*LN(INDEX(出力表!C:C,9)+1)))))))</f>
        <v>88.734650601273259</v>
      </c>
      <c r="Z529" t="e">
        <f>MIN(100, MAX(0, (100*(INDEX(出力表!D:D,9))/(EXP(INDEX(係数表!B:B,9) + $C529) + (INDEX(出力表!D:D,9)))) + (乱数表!$U529*(Settings!B12/(((INDEX(出力表!D:D,9))+1)^INDEX(係数表!E:E,9)*INDEX(係数表!F:F,9))))))</f>
        <v>#VALUE!</v>
      </c>
      <c r="AA529" t="e">
        <f>MIN(100, MAX(0, (INDEX(出力表!D:D,9))*Y529/MAX(Z529, Settings!B3)))</f>
        <v>#VALUE!</v>
      </c>
      <c r="AB529">
        <f>MIN(100, MAX(0, 100*BETAINV(乱数表!$J529, MAX(0.00000001, (1/(1+EXP(-(INDEX(係数表!G:G,10) + $B529))))*(EXP(INDEX(係数表!H:H,10) + INDEX(係数表!I:I,10)*LN(INDEX(出力表!C:C,10)+1)))), MAX(0.00000001, (1-(1/(1+EXP(-(INDEX(係数表!G:G,10) + $B529)))))*(EXP(INDEX(係数表!H:H,10) + INDEX(係数表!I:I,10)*LN(INDEX(出力表!C:C,10)+1)))))))</f>
        <v>70.078740545727428</v>
      </c>
      <c r="AC529" t="e">
        <f>MIN(100, MAX(0, (100*(INDEX(出力表!D:D,10))/(EXP(INDEX(係数表!B:B,10) + $C529) + (INDEX(出力表!D:D,10)))) + (乱数表!$V529*(Settings!B12/(((INDEX(出力表!D:D,10))+1)^INDEX(係数表!E:E,10)*INDEX(係数表!F:F,10))))))</f>
        <v>#VALUE!</v>
      </c>
      <c r="AD529" t="e">
        <f>MIN(100, MAX(0, (INDEX(出力表!D:D,10))*AB529/MAX(AC529, Settings!B3)))</f>
        <v>#VALUE!</v>
      </c>
      <c r="AE529">
        <f>MIN(100, MAX(0, 100*BETAINV(乱数表!$K529, MAX(0.00000001, (1/(1+EXP(-(INDEX(係数表!G:G,11) + $B529))))*(EXP(INDEX(係数表!H:H,11) + INDEX(係数表!I:I,11)*LN(INDEX(出力表!C:C,11)+1)))), MAX(0.00000001, (1-(1/(1+EXP(-(INDEX(係数表!G:G,11) + $B529)))))*(EXP(INDEX(係数表!H:H,11) + INDEX(係数表!I:I,11)*LN(INDEX(出力表!C:C,11)+1)))))))</f>
        <v>61.155362579882777</v>
      </c>
      <c r="AF529" t="e">
        <f>MIN(100, MAX(0, (100*(INDEX(出力表!D:D,11))/(EXP(INDEX(係数表!B:B,11) + $C529) + (INDEX(出力表!D:D,11)))) + (乱数表!$W529*(Settings!B12/(((INDEX(出力表!D:D,11))+1)^INDEX(係数表!E:E,11)*INDEX(係数表!F:F,11))))))</f>
        <v>#VALUE!</v>
      </c>
      <c r="AG529" t="e">
        <f>MIN(100, MAX(0, (INDEX(出力表!D:D,11))*AE529/MAX(AF529, Settings!B3)))</f>
        <v>#VALUE!</v>
      </c>
      <c r="AH529">
        <f>MIN(100, MAX(0, 100*BETAINV(乱数表!$L529, MAX(0.00000001, (1/(1+EXP(-(INDEX(係数表!G:G,12) + $B529))))*(EXP(INDEX(係数表!H:H,12) + INDEX(係数表!I:I,12)*LN(INDEX(出力表!C:C,12)+1)))), MAX(0.00000001, (1-(1/(1+EXP(-(INDEX(係数表!G:G,12) + $B529)))))*(EXP(INDEX(係数表!H:H,12) + INDEX(係数表!I:I,12)*LN(INDEX(出力表!C:C,12)+1)))))))</f>
        <v>78.554684288503452</v>
      </c>
      <c r="AI529" t="e">
        <f>MIN(100, MAX(0, (100*(INDEX(出力表!D:D,12))/(EXP(INDEX(係数表!B:B,12) + $C529) + (INDEX(出力表!D:D,12)))) + (乱数表!$X529*(Settings!B12/(((INDEX(出力表!D:D,12))+1)^INDEX(係数表!E:E,12)*INDEX(係数表!F:F,12))))))</f>
        <v>#VALUE!</v>
      </c>
      <c r="AJ529" t="e">
        <f>MIN(100, MAX(0, (INDEX(出力表!D:D,12))*AH529/MAX(AI529, Settings!B3)))</f>
        <v>#VALUE!</v>
      </c>
      <c r="AK529">
        <f>MIN(100, MAX(0, 100*BETAINV(乱数表!$M529, MAX(0.00000001, (1/(1+EXP(-(INDEX(係数表!G:G,13) + $B529))))*(EXP(INDEX(係数表!H:H,13) + INDEX(係数表!I:I,13)*LN(INDEX(出力表!C:C,13)+1)))), MAX(0.00000001, (1-(1/(1+EXP(-(INDEX(係数表!G:G,13) + $B529)))))*(EXP(INDEX(係数表!H:H,13) + INDEX(係数表!I:I,13)*LN(INDEX(出力表!C:C,13)+1)))))))</f>
        <v>99.96501395438645</v>
      </c>
      <c r="AL529" t="e">
        <f>MIN(100, MAX(0, (100*(INDEX(出力表!D:D,13))/(EXP(INDEX(係数表!B:B,13) + $C529) + (INDEX(出力表!D:D,13)))) + (乱数表!$Y529*(Settings!B12/(((INDEX(出力表!D:D,13))+1)^INDEX(係数表!E:E,13)*INDEX(係数表!F:F,13))))))</f>
        <v>#VALUE!</v>
      </c>
      <c r="AM529" t="e">
        <f>MIN(100, MAX(0, (INDEX(出力表!D:D,13))*AK529/MAX(AL529, Settings!B3)))</f>
        <v>#VALUE!</v>
      </c>
      <c r="AN529">
        <f>IF(ISNUMBER(F529), INDEX(出力表!B:B,2)*F529, 0)+IF(ISNUMBER(I529), INDEX(出力表!B:B,3)*I529, 0)+IF(ISNUMBER(L529), INDEX(出力表!B:B,4)*L529, 0)+IF(ISNUMBER(O529), INDEX(出力表!B:B,5)*O529, 0)+IF(ISNUMBER(R529), INDEX(出力表!B:B,6)*R529, 0)+IF(ISNUMBER(U529), INDEX(出力表!B:B,7)*U529, 0)+IF(ISNUMBER(X529), INDEX(出力表!B:B,8)*X529, 0)+IF(ISNUMBER(AA529), INDEX(出力表!B:B,9)*AA529, 0)+IF(ISNUMBER(AD529), INDEX(出力表!B:B,10)*AD529, 0)+IF(ISNUMBER(AG529), INDEX(出力表!B:B,11)*AG529, 0)+IF(ISNUMBER(AJ529), INDEX(出力表!B:B,12)*AJ529, 0)+IF(ISNUMBER(AM529), INDEX(出力表!B:B,13)*AM529, 0)</f>
        <v>0</v>
      </c>
      <c r="AO529">
        <f>IF(ISNUMBER(F529), INDEX(出力表!B:B,2), 0)+IF(ISNUMBER(I529), INDEX(出力表!B:B,3), 0)+IF(ISNUMBER(L529), INDEX(出力表!B:B,4), 0)+IF(ISNUMBER(O529), INDEX(出力表!B:B,5), 0)+IF(ISNUMBER(R529), INDEX(出力表!B:B,6), 0)+IF(ISNUMBER(U529), INDEX(出力表!B:B,7), 0)+IF(ISNUMBER(X529), INDEX(出力表!B:B,8), 0)+IF(ISNUMBER(AA529), INDEX(出力表!B:B,9), 0)+IF(ISNUMBER(AD529), INDEX(出力表!B:B,10), 0)+IF(ISNUMBER(AG529), INDEX(出力表!B:B,11), 0)+IF(ISNUMBER(AJ529), INDEX(出力表!B:B,12), 0)+IF(ISNUMBER(AM529), INDEX(出力表!B:B,13), 0)</f>
        <v>0</v>
      </c>
      <c r="AP529" t="str">
        <f t="shared" si="8"/>
        <v/>
      </c>
    </row>
    <row r="530" spans="1:42" x14ac:dyDescent="0.2">
      <c r="A530">
        <v>529</v>
      </c>
      <c r="B530">
        <f>IF(UPPER(Settings!B4)="TRUE", 乱数表!$Z530*Settings!B10, 0)</f>
        <v>0.45280068542202634</v>
      </c>
      <c r="C530">
        <f>IF(UPPER(Settings!B4)="TRUE", 乱数表!$AA530*Settings!B11, 0)</f>
        <v>-1.1572989941456757E-2</v>
      </c>
      <c r="D530">
        <f>MIN(100, MAX(0, 100*BETAINV(乱数表!$B530, MAX(0.00000001, (1/(1+EXP(-(INDEX(係数表!G:G,2) + $B530))))*(EXP(INDEX(係数表!H:H,2) + INDEX(係数表!I:I,2)*LN(INDEX(出力表!C:C,2)+1)))), MAX(0.00000001, (1-(1/(1+EXP(-(INDEX(係数表!G:G,2) + $B530)))))*(EXP(INDEX(係数表!H:H,2) + INDEX(係数表!I:I,2)*LN(INDEX(出力表!C:C,2)+1)))))))</f>
        <v>99.999997194235718</v>
      </c>
      <c r="E530" t="e">
        <f>MIN(100, MAX(0, (100*(INDEX(出力表!D:D,2))/(EXP(INDEX(係数表!B:B,2) + $C530) + (INDEX(出力表!D:D,2)))) + (乱数表!$N530*(Settings!B12/(((INDEX(出力表!D:D,2))+1)^INDEX(係数表!E:E,2)*INDEX(係数表!F:F,2))))))</f>
        <v>#VALUE!</v>
      </c>
      <c r="F530" t="e">
        <f>MIN(100, MAX(0, (INDEX(出力表!D:D,2))*D530/MAX(E530, Settings!B3)))</f>
        <v>#VALUE!</v>
      </c>
      <c r="G530">
        <f>MIN(100, MAX(0, 100*BETAINV(乱数表!$C530, MAX(0.00000001, (1/(1+EXP(-(INDEX(係数表!G:G,3) + $B530))))*(EXP(INDEX(係数表!H:H,3) + INDEX(係数表!I:I,3)*LN(INDEX(出力表!C:C,3)+1)))), MAX(0.00000001, (1-(1/(1+EXP(-(INDEX(係数表!G:G,3) + $B530)))))*(EXP(INDEX(係数表!H:H,3) + INDEX(係数表!I:I,3)*LN(INDEX(出力表!C:C,3)+1)))))))</f>
        <v>98.433066217938133</v>
      </c>
      <c r="H530" t="e">
        <f>MIN(100, MAX(0, (100*(INDEX(出力表!D:D,3))/(EXP(INDEX(係数表!B:B,3) + $C530) + (INDEX(出力表!D:D,3)))) + (乱数表!$O530*(Settings!B12/(((INDEX(出力表!D:D,3))+1)^INDEX(係数表!E:E,3)*INDEX(係数表!F:F,3))))))</f>
        <v>#VALUE!</v>
      </c>
      <c r="I530" t="e">
        <f>MIN(100, MAX(0, (INDEX(出力表!D:D,3))*G530/MAX(H530, Settings!B3)))</f>
        <v>#VALUE!</v>
      </c>
      <c r="J530">
        <f>MIN(100, MAX(0, 100*BETAINV(乱数表!$D530, MAX(0.00000001, (1/(1+EXP(-(INDEX(係数表!G:G,4) + $B530))))*(EXP(INDEX(係数表!H:H,4) + INDEX(係数表!I:I,4)*LN(INDEX(出力表!C:C,4)+1)))), MAX(0.00000001, (1-(1/(1+EXP(-(INDEX(係数表!G:G,4) + $B530)))))*(EXP(INDEX(係数表!H:H,4) + INDEX(係数表!I:I,4)*LN(INDEX(出力表!C:C,4)+1)))))))</f>
        <v>96.986141293086732</v>
      </c>
      <c r="K530" t="e">
        <f>MIN(100, MAX(0, (100*(INDEX(出力表!D:D,4))/(EXP(INDEX(係数表!B:B,4) + $C530) + (INDEX(出力表!D:D,4)))) + (乱数表!$P530*(Settings!B12/(((INDEX(出力表!D:D,4))+1)^INDEX(係数表!E:E,4)*INDEX(係数表!F:F,4))))))</f>
        <v>#VALUE!</v>
      </c>
      <c r="L530" t="e">
        <f>MIN(100, MAX(0, (INDEX(出力表!D:D,4))*J530/MAX(K530, Settings!B3)))</f>
        <v>#VALUE!</v>
      </c>
      <c r="M530">
        <f>MIN(100, MAX(0, 100*BETAINV(乱数表!$E530, MAX(0.00000001, (1/(1+EXP(-(INDEX(係数表!G:G,5) + $B530))))*(EXP(INDEX(係数表!H:H,5) + INDEX(係数表!I:I,5)*LN(INDEX(出力表!C:C,5)+1)))), MAX(0.00000001, (1-(1/(1+EXP(-(INDEX(係数表!G:G,5) + $B530)))))*(EXP(INDEX(係数表!H:H,5) + INDEX(係数表!I:I,5)*LN(INDEX(出力表!C:C,5)+1)))))))</f>
        <v>99.999937017917787</v>
      </c>
      <c r="N530" t="e">
        <f>MIN(100, MAX(0, (100*(INDEX(出力表!D:D,5))/(EXP(INDEX(係数表!B:B,5) + $C530) + (INDEX(出力表!D:D,5)))) + (乱数表!$Q530*(Settings!B12/(((INDEX(出力表!D:D,5))+1)^INDEX(係数表!E:E,5)*INDEX(係数表!F:F,5))))))</f>
        <v>#VALUE!</v>
      </c>
      <c r="O530" t="e">
        <f>MIN(100, MAX(0, (INDEX(出力表!D:D,5))*M530/MAX(N530, Settings!B3)))</f>
        <v>#VALUE!</v>
      </c>
      <c r="P530">
        <f>MIN(100, MAX(0, 100*BETAINV(乱数表!$F530, MAX(0.00000001, (1/(1+EXP(-(INDEX(係数表!G:G,6) + $B530))))*(EXP(INDEX(係数表!H:H,6) + INDEX(係数表!I:I,6)*LN(INDEX(出力表!C:C,6)+1)))), MAX(0.00000001, (1-(1/(1+EXP(-(INDEX(係数表!G:G,6) + $B530)))))*(EXP(INDEX(係数表!H:H,6) + INDEX(係数表!I:I,6)*LN(INDEX(出力表!C:C,6)+1)))))))</f>
        <v>98.855185772249328</v>
      </c>
      <c r="Q530" t="e">
        <f>MIN(100, MAX(0, (100*(INDEX(出力表!D:D,6))/(EXP(INDEX(係数表!B:B,6) + $C530) + (INDEX(出力表!D:D,6)))) + (乱数表!$R530*(Settings!B12/(((INDEX(出力表!D:D,6))+1)^INDEX(係数表!E:E,6)*INDEX(係数表!F:F,6))))))</f>
        <v>#VALUE!</v>
      </c>
      <c r="R530" t="e">
        <f>MIN(100, MAX(0, (INDEX(出力表!D:D,6))*P530/MAX(Q530, Settings!B3)))</f>
        <v>#VALUE!</v>
      </c>
      <c r="S530">
        <f>MIN(100, MAX(0, 100*BETAINV(乱数表!$G530, MAX(0.00000001, (1/(1+EXP(-(INDEX(係数表!G:G,7) + $B530))))*(EXP(INDEX(係数表!H:H,7) + INDEX(係数表!I:I,7)*LN(INDEX(出力表!C:C,7)+1)))), MAX(0.00000001, (1-(1/(1+EXP(-(INDEX(係数表!G:G,7) + $B530)))))*(EXP(INDEX(係数表!H:H,7) + INDEX(係数表!I:I,7)*LN(INDEX(出力表!C:C,7)+1)))))))</f>
        <v>79.867805091438498</v>
      </c>
      <c r="T530" t="e">
        <f>MIN(100, MAX(0, (100*(INDEX(出力表!D:D,7))/(EXP(INDEX(係数表!B:B,7) + $C530) + (INDEX(出力表!D:D,7)))) + (乱数表!$S530*(Settings!B12/(((INDEX(出力表!D:D,7))+1)^INDEX(係数表!E:E,7)*INDEX(係数表!F:F,7))))))</f>
        <v>#VALUE!</v>
      </c>
      <c r="U530" t="e">
        <f>MIN(100, MAX(0, (INDEX(出力表!D:D,7))*S530/MAX(T530, Settings!B3)))</f>
        <v>#VALUE!</v>
      </c>
      <c r="V530">
        <f>MIN(100, MAX(0, 100*BETAINV(乱数表!$H530, MAX(0.00000001, (1/(1+EXP(-(INDEX(係数表!G:G,8) + $B530))))*(EXP(INDEX(係数表!H:H,8) + INDEX(係数表!I:I,8)*LN(INDEX(出力表!C:C,8)+1)))), MAX(0.00000001, (1-(1/(1+EXP(-(INDEX(係数表!G:G,8) + $B530)))))*(EXP(INDEX(係数表!H:H,8) + INDEX(係数表!I:I,8)*LN(INDEX(出力表!C:C,8)+1)))))))</f>
        <v>88.11453570462136</v>
      </c>
      <c r="W530" t="e">
        <f>MIN(100, MAX(0, (100*(INDEX(出力表!D:D,8))/(EXP(INDEX(係数表!B:B,8) + $C530) + (INDEX(出力表!D:D,8)))) + (乱数表!$T530*(Settings!B12/(((INDEX(出力表!D:D,8))+1)^INDEX(係数表!E:E,8)*INDEX(係数表!F:F,8))))))</f>
        <v>#VALUE!</v>
      </c>
      <c r="X530" t="e">
        <f>MIN(100, MAX(0, (INDEX(出力表!D:D,8))*V530/MAX(W530, Settings!B3)))</f>
        <v>#VALUE!</v>
      </c>
      <c r="Y530">
        <f>MIN(100, MAX(0, 100*BETAINV(乱数表!$I530, MAX(0.00000001, (1/(1+EXP(-(INDEX(係数表!G:G,9) + $B530))))*(EXP(INDEX(係数表!H:H,9) + INDEX(係数表!I:I,9)*LN(INDEX(出力表!C:C,9)+1)))), MAX(0.00000001, (1-(1/(1+EXP(-(INDEX(係数表!G:G,9) + $B530)))))*(EXP(INDEX(係数表!H:H,9) + INDEX(係数表!I:I,9)*LN(INDEX(出力表!C:C,9)+1)))))))</f>
        <v>70.548859387583178</v>
      </c>
      <c r="Z530" t="e">
        <f>MIN(100, MAX(0, (100*(INDEX(出力表!D:D,9))/(EXP(INDEX(係数表!B:B,9) + $C530) + (INDEX(出力表!D:D,9)))) + (乱数表!$U530*(Settings!B12/(((INDEX(出力表!D:D,9))+1)^INDEX(係数表!E:E,9)*INDEX(係数表!F:F,9))))))</f>
        <v>#VALUE!</v>
      </c>
      <c r="AA530" t="e">
        <f>MIN(100, MAX(0, (INDEX(出力表!D:D,9))*Y530/MAX(Z530, Settings!B3)))</f>
        <v>#VALUE!</v>
      </c>
      <c r="AB530">
        <f>MIN(100, MAX(0, 100*BETAINV(乱数表!$J530, MAX(0.00000001, (1/(1+EXP(-(INDEX(係数表!G:G,10) + $B530))))*(EXP(INDEX(係数表!H:H,10) + INDEX(係数表!I:I,10)*LN(INDEX(出力表!C:C,10)+1)))), MAX(0.00000001, (1-(1/(1+EXP(-(INDEX(係数表!G:G,10) + $B530)))))*(EXP(INDEX(係数表!H:H,10) + INDEX(係数表!I:I,10)*LN(INDEX(出力表!C:C,10)+1)))))))</f>
        <v>99.991108683383587</v>
      </c>
      <c r="AC530" t="e">
        <f>MIN(100, MAX(0, (100*(INDEX(出力表!D:D,10))/(EXP(INDEX(係数表!B:B,10) + $C530) + (INDEX(出力表!D:D,10)))) + (乱数表!$V530*(Settings!B12/(((INDEX(出力表!D:D,10))+1)^INDEX(係数表!E:E,10)*INDEX(係数表!F:F,10))))))</f>
        <v>#VALUE!</v>
      </c>
      <c r="AD530" t="e">
        <f>MIN(100, MAX(0, (INDEX(出力表!D:D,10))*AB530/MAX(AC530, Settings!B3)))</f>
        <v>#VALUE!</v>
      </c>
      <c r="AE530">
        <f>MIN(100, MAX(0, 100*BETAINV(乱数表!$K530, MAX(0.00000001, (1/(1+EXP(-(INDEX(係数表!G:G,11) + $B530))))*(EXP(INDEX(係数表!H:H,11) + INDEX(係数表!I:I,11)*LN(INDEX(出力表!C:C,11)+1)))), MAX(0.00000001, (1-(1/(1+EXP(-(INDEX(係数表!G:G,11) + $B530)))))*(EXP(INDEX(係数表!H:H,11) + INDEX(係数表!I:I,11)*LN(INDEX(出力表!C:C,11)+1)))))))</f>
        <v>91.361317395863622</v>
      </c>
      <c r="AF530" t="e">
        <f>MIN(100, MAX(0, (100*(INDEX(出力表!D:D,11))/(EXP(INDEX(係数表!B:B,11) + $C530) + (INDEX(出力表!D:D,11)))) + (乱数表!$W530*(Settings!B12/(((INDEX(出力表!D:D,11))+1)^INDEX(係数表!E:E,11)*INDEX(係数表!F:F,11))))))</f>
        <v>#VALUE!</v>
      </c>
      <c r="AG530" t="e">
        <f>MIN(100, MAX(0, (INDEX(出力表!D:D,11))*AE530/MAX(AF530, Settings!B3)))</f>
        <v>#VALUE!</v>
      </c>
      <c r="AH530">
        <f>MIN(100, MAX(0, 100*BETAINV(乱数表!$L530, MAX(0.00000001, (1/(1+EXP(-(INDEX(係数表!G:G,12) + $B530))))*(EXP(INDEX(係数表!H:H,12) + INDEX(係数表!I:I,12)*LN(INDEX(出力表!C:C,12)+1)))), MAX(0.00000001, (1-(1/(1+EXP(-(INDEX(係数表!G:G,12) + $B530)))))*(EXP(INDEX(係数表!H:H,12) + INDEX(係数表!I:I,12)*LN(INDEX(出力表!C:C,12)+1)))))))</f>
        <v>98.231669449545223</v>
      </c>
      <c r="AI530" t="e">
        <f>MIN(100, MAX(0, (100*(INDEX(出力表!D:D,12))/(EXP(INDEX(係数表!B:B,12) + $C530) + (INDEX(出力表!D:D,12)))) + (乱数表!$X530*(Settings!B12/(((INDEX(出力表!D:D,12))+1)^INDEX(係数表!E:E,12)*INDEX(係数表!F:F,12))))))</f>
        <v>#VALUE!</v>
      </c>
      <c r="AJ530" t="e">
        <f>MIN(100, MAX(0, (INDEX(出力表!D:D,12))*AH530/MAX(AI530, Settings!B3)))</f>
        <v>#VALUE!</v>
      </c>
      <c r="AK530">
        <f>MIN(100, MAX(0, 100*BETAINV(乱数表!$M530, MAX(0.00000001, (1/(1+EXP(-(INDEX(係数表!G:G,13) + $B530))))*(EXP(INDEX(係数表!H:H,13) + INDEX(係数表!I:I,13)*LN(INDEX(出力表!C:C,13)+1)))), MAX(0.00000001, (1-(1/(1+EXP(-(INDEX(係数表!G:G,13) + $B530)))))*(EXP(INDEX(係数表!H:H,13) + INDEX(係数表!I:I,13)*LN(INDEX(出力表!C:C,13)+1)))))))</f>
        <v>99.226675942312752</v>
      </c>
      <c r="AL530" t="e">
        <f>MIN(100, MAX(0, (100*(INDEX(出力表!D:D,13))/(EXP(INDEX(係数表!B:B,13) + $C530) + (INDEX(出力表!D:D,13)))) + (乱数表!$Y530*(Settings!B12/(((INDEX(出力表!D:D,13))+1)^INDEX(係数表!E:E,13)*INDEX(係数表!F:F,13))))))</f>
        <v>#VALUE!</v>
      </c>
      <c r="AM530" t="e">
        <f>MIN(100, MAX(0, (INDEX(出力表!D:D,13))*AK530/MAX(AL530, Settings!B3)))</f>
        <v>#VALUE!</v>
      </c>
      <c r="AN530">
        <f>IF(ISNUMBER(F530), INDEX(出力表!B:B,2)*F530, 0)+IF(ISNUMBER(I530), INDEX(出力表!B:B,3)*I530, 0)+IF(ISNUMBER(L530), INDEX(出力表!B:B,4)*L530, 0)+IF(ISNUMBER(O530), INDEX(出力表!B:B,5)*O530, 0)+IF(ISNUMBER(R530), INDEX(出力表!B:B,6)*R530, 0)+IF(ISNUMBER(U530), INDEX(出力表!B:B,7)*U530, 0)+IF(ISNUMBER(X530), INDEX(出力表!B:B,8)*X530, 0)+IF(ISNUMBER(AA530), INDEX(出力表!B:B,9)*AA530, 0)+IF(ISNUMBER(AD530), INDEX(出力表!B:B,10)*AD530, 0)+IF(ISNUMBER(AG530), INDEX(出力表!B:B,11)*AG530, 0)+IF(ISNUMBER(AJ530), INDEX(出力表!B:B,12)*AJ530, 0)+IF(ISNUMBER(AM530), INDEX(出力表!B:B,13)*AM530, 0)</f>
        <v>0</v>
      </c>
      <c r="AO530">
        <f>IF(ISNUMBER(F530), INDEX(出力表!B:B,2), 0)+IF(ISNUMBER(I530), INDEX(出力表!B:B,3), 0)+IF(ISNUMBER(L530), INDEX(出力表!B:B,4), 0)+IF(ISNUMBER(O530), INDEX(出力表!B:B,5), 0)+IF(ISNUMBER(R530), INDEX(出力表!B:B,6), 0)+IF(ISNUMBER(U530), INDEX(出力表!B:B,7), 0)+IF(ISNUMBER(X530), INDEX(出力表!B:B,8), 0)+IF(ISNUMBER(AA530), INDEX(出力表!B:B,9), 0)+IF(ISNUMBER(AD530), INDEX(出力表!B:B,10), 0)+IF(ISNUMBER(AG530), INDEX(出力表!B:B,11), 0)+IF(ISNUMBER(AJ530), INDEX(出力表!B:B,12), 0)+IF(ISNUMBER(AM530), INDEX(出力表!B:B,13), 0)</f>
        <v>0</v>
      </c>
      <c r="AP530" t="str">
        <f t="shared" si="8"/>
        <v/>
      </c>
    </row>
    <row r="531" spans="1:42" x14ac:dyDescent="0.2">
      <c r="A531">
        <v>530</v>
      </c>
      <c r="B531">
        <f>IF(UPPER(Settings!B4)="TRUE", 乱数表!$Z531*Settings!B10, 0)</f>
        <v>9.8341657980954039E-2</v>
      </c>
      <c r="C531">
        <f>IF(UPPER(Settings!B4)="TRUE", 乱数表!$AA531*Settings!B11, 0)</f>
        <v>-1.3376227279870178E-2</v>
      </c>
      <c r="D531">
        <f>MIN(100, MAX(0, 100*BETAINV(乱数表!$B531, MAX(0.00000001, (1/(1+EXP(-(INDEX(係数表!G:G,2) + $B531))))*(EXP(INDEX(係数表!H:H,2) + INDEX(係数表!I:I,2)*LN(INDEX(出力表!C:C,2)+1)))), MAX(0.00000001, (1-(1/(1+EXP(-(INDEX(係数表!G:G,2) + $B531)))))*(EXP(INDEX(係数表!H:H,2) + INDEX(係数表!I:I,2)*LN(INDEX(出力表!C:C,2)+1)))))))</f>
        <v>90.347770526168162</v>
      </c>
      <c r="E531" t="e">
        <f>MIN(100, MAX(0, (100*(INDEX(出力表!D:D,2))/(EXP(INDEX(係数表!B:B,2) + $C531) + (INDEX(出力表!D:D,2)))) + (乱数表!$N531*(Settings!B12/(((INDEX(出力表!D:D,2))+1)^INDEX(係数表!E:E,2)*INDEX(係数表!F:F,2))))))</f>
        <v>#VALUE!</v>
      </c>
      <c r="F531" t="e">
        <f>MIN(100, MAX(0, (INDEX(出力表!D:D,2))*D531/MAX(E531, Settings!B3)))</f>
        <v>#VALUE!</v>
      </c>
      <c r="G531">
        <f>MIN(100, MAX(0, 100*BETAINV(乱数表!$C531, MAX(0.00000001, (1/(1+EXP(-(INDEX(係数表!G:G,3) + $B531))))*(EXP(INDEX(係数表!H:H,3) + INDEX(係数表!I:I,3)*LN(INDEX(出力表!C:C,3)+1)))), MAX(0.00000001, (1-(1/(1+EXP(-(INDEX(係数表!G:G,3) + $B531)))))*(EXP(INDEX(係数表!H:H,3) + INDEX(係数表!I:I,3)*LN(INDEX(出力表!C:C,3)+1)))))))</f>
        <v>79.988771044099252</v>
      </c>
      <c r="H531" t="e">
        <f>MIN(100, MAX(0, (100*(INDEX(出力表!D:D,3))/(EXP(INDEX(係数表!B:B,3) + $C531) + (INDEX(出力表!D:D,3)))) + (乱数表!$O531*(Settings!B12/(((INDEX(出力表!D:D,3))+1)^INDEX(係数表!E:E,3)*INDEX(係数表!F:F,3))))))</f>
        <v>#VALUE!</v>
      </c>
      <c r="I531" t="e">
        <f>MIN(100, MAX(0, (INDEX(出力表!D:D,3))*G531/MAX(H531, Settings!B3)))</f>
        <v>#VALUE!</v>
      </c>
      <c r="J531">
        <f>MIN(100, MAX(0, 100*BETAINV(乱数表!$D531, MAX(0.00000001, (1/(1+EXP(-(INDEX(係数表!G:G,4) + $B531))))*(EXP(INDEX(係数表!H:H,4) + INDEX(係数表!I:I,4)*LN(INDEX(出力表!C:C,4)+1)))), MAX(0.00000001, (1-(1/(1+EXP(-(INDEX(係数表!G:G,4) + $B531)))))*(EXP(INDEX(係数表!H:H,4) + INDEX(係数表!I:I,4)*LN(INDEX(出力表!C:C,4)+1)))))))</f>
        <v>99.915434456273914</v>
      </c>
      <c r="K531" t="e">
        <f>MIN(100, MAX(0, (100*(INDEX(出力表!D:D,4))/(EXP(INDEX(係数表!B:B,4) + $C531) + (INDEX(出力表!D:D,4)))) + (乱数表!$P531*(Settings!B12/(((INDEX(出力表!D:D,4))+1)^INDEX(係数表!E:E,4)*INDEX(係数表!F:F,4))))))</f>
        <v>#VALUE!</v>
      </c>
      <c r="L531" t="e">
        <f>MIN(100, MAX(0, (INDEX(出力表!D:D,4))*J531/MAX(K531, Settings!B3)))</f>
        <v>#VALUE!</v>
      </c>
      <c r="M531">
        <f>MIN(100, MAX(0, 100*BETAINV(乱数表!$E531, MAX(0.00000001, (1/(1+EXP(-(INDEX(係数表!G:G,5) + $B531))))*(EXP(INDEX(係数表!H:H,5) + INDEX(係数表!I:I,5)*LN(INDEX(出力表!C:C,5)+1)))), MAX(0.00000001, (1-(1/(1+EXP(-(INDEX(係数表!G:G,5) + $B531)))))*(EXP(INDEX(係数表!H:H,5) + INDEX(係数表!I:I,5)*LN(INDEX(出力表!C:C,5)+1)))))))</f>
        <v>99.405656249521627</v>
      </c>
      <c r="N531" t="e">
        <f>MIN(100, MAX(0, (100*(INDEX(出力表!D:D,5))/(EXP(INDEX(係数表!B:B,5) + $C531) + (INDEX(出力表!D:D,5)))) + (乱数表!$Q531*(Settings!B12/(((INDEX(出力表!D:D,5))+1)^INDEX(係数表!E:E,5)*INDEX(係数表!F:F,5))))))</f>
        <v>#VALUE!</v>
      </c>
      <c r="O531" t="e">
        <f>MIN(100, MAX(0, (INDEX(出力表!D:D,5))*M531/MAX(N531, Settings!B3)))</f>
        <v>#VALUE!</v>
      </c>
      <c r="P531">
        <f>MIN(100, MAX(0, 100*BETAINV(乱数表!$F531, MAX(0.00000001, (1/(1+EXP(-(INDEX(係数表!G:G,6) + $B531))))*(EXP(INDEX(係数表!H:H,6) + INDEX(係数表!I:I,6)*LN(INDEX(出力表!C:C,6)+1)))), MAX(0.00000001, (1-(1/(1+EXP(-(INDEX(係数表!G:G,6) + $B531)))))*(EXP(INDEX(係数表!H:H,6) + INDEX(係数表!I:I,6)*LN(INDEX(出力表!C:C,6)+1)))))))</f>
        <v>92.127053590656246</v>
      </c>
      <c r="Q531" t="e">
        <f>MIN(100, MAX(0, (100*(INDEX(出力表!D:D,6))/(EXP(INDEX(係数表!B:B,6) + $C531) + (INDEX(出力表!D:D,6)))) + (乱数表!$R531*(Settings!B12/(((INDEX(出力表!D:D,6))+1)^INDEX(係数表!E:E,6)*INDEX(係数表!F:F,6))))))</f>
        <v>#VALUE!</v>
      </c>
      <c r="R531" t="e">
        <f>MIN(100, MAX(0, (INDEX(出力表!D:D,6))*P531/MAX(Q531, Settings!B3)))</f>
        <v>#VALUE!</v>
      </c>
      <c r="S531">
        <f>MIN(100, MAX(0, 100*BETAINV(乱数表!$G531, MAX(0.00000001, (1/(1+EXP(-(INDEX(係数表!G:G,7) + $B531))))*(EXP(INDEX(係数表!H:H,7) + INDEX(係数表!I:I,7)*LN(INDEX(出力表!C:C,7)+1)))), MAX(0.00000001, (1-(1/(1+EXP(-(INDEX(係数表!G:G,7) + $B531)))))*(EXP(INDEX(係数表!H:H,7) + INDEX(係数表!I:I,7)*LN(INDEX(出力表!C:C,7)+1)))))))</f>
        <v>99.6969921397246</v>
      </c>
      <c r="T531" t="e">
        <f>MIN(100, MAX(0, (100*(INDEX(出力表!D:D,7))/(EXP(INDEX(係数表!B:B,7) + $C531) + (INDEX(出力表!D:D,7)))) + (乱数表!$S531*(Settings!B12/(((INDEX(出力表!D:D,7))+1)^INDEX(係数表!E:E,7)*INDEX(係数表!F:F,7))))))</f>
        <v>#VALUE!</v>
      </c>
      <c r="U531" t="e">
        <f>MIN(100, MAX(0, (INDEX(出力表!D:D,7))*S531/MAX(T531, Settings!B3)))</f>
        <v>#VALUE!</v>
      </c>
      <c r="V531">
        <f>MIN(100, MAX(0, 100*BETAINV(乱数表!$H531, MAX(0.00000001, (1/(1+EXP(-(INDEX(係数表!G:G,8) + $B531))))*(EXP(INDEX(係数表!H:H,8) + INDEX(係数表!I:I,8)*LN(INDEX(出力表!C:C,8)+1)))), MAX(0.00000001, (1-(1/(1+EXP(-(INDEX(係数表!G:G,8) + $B531)))))*(EXP(INDEX(係数表!H:H,8) + INDEX(係数表!I:I,8)*LN(INDEX(出力表!C:C,8)+1)))))))</f>
        <v>97.406286729560492</v>
      </c>
      <c r="W531" t="e">
        <f>MIN(100, MAX(0, (100*(INDEX(出力表!D:D,8))/(EXP(INDEX(係数表!B:B,8) + $C531) + (INDEX(出力表!D:D,8)))) + (乱数表!$T531*(Settings!B12/(((INDEX(出力表!D:D,8))+1)^INDEX(係数表!E:E,8)*INDEX(係数表!F:F,8))))))</f>
        <v>#VALUE!</v>
      </c>
      <c r="X531" t="e">
        <f>MIN(100, MAX(0, (INDEX(出力表!D:D,8))*V531/MAX(W531, Settings!B3)))</f>
        <v>#VALUE!</v>
      </c>
      <c r="Y531">
        <f>MIN(100, MAX(0, 100*BETAINV(乱数表!$I531, MAX(0.00000001, (1/(1+EXP(-(INDEX(係数表!G:G,9) + $B531))))*(EXP(INDEX(係数表!H:H,9) + INDEX(係数表!I:I,9)*LN(INDEX(出力表!C:C,9)+1)))), MAX(0.00000001, (1-(1/(1+EXP(-(INDEX(係数表!G:G,9) + $B531)))))*(EXP(INDEX(係数表!H:H,9) + INDEX(係数表!I:I,9)*LN(INDEX(出力表!C:C,9)+1)))))))</f>
        <v>96.583939671027608</v>
      </c>
      <c r="Z531" t="e">
        <f>MIN(100, MAX(0, (100*(INDEX(出力表!D:D,9))/(EXP(INDEX(係数表!B:B,9) + $C531) + (INDEX(出力表!D:D,9)))) + (乱数表!$U531*(Settings!B12/(((INDEX(出力表!D:D,9))+1)^INDEX(係数表!E:E,9)*INDEX(係数表!F:F,9))))))</f>
        <v>#VALUE!</v>
      </c>
      <c r="AA531" t="e">
        <f>MIN(100, MAX(0, (INDEX(出力表!D:D,9))*Y531/MAX(Z531, Settings!B3)))</f>
        <v>#VALUE!</v>
      </c>
      <c r="AB531">
        <f>MIN(100, MAX(0, 100*BETAINV(乱数表!$J531, MAX(0.00000001, (1/(1+EXP(-(INDEX(係数表!G:G,10) + $B531))))*(EXP(INDEX(係数表!H:H,10) + INDEX(係数表!I:I,10)*LN(INDEX(出力表!C:C,10)+1)))), MAX(0.00000001, (1-(1/(1+EXP(-(INDEX(係数表!G:G,10) + $B531)))))*(EXP(INDEX(係数表!H:H,10) + INDEX(係数表!I:I,10)*LN(INDEX(出力表!C:C,10)+1)))))))</f>
        <v>99.577598267630194</v>
      </c>
      <c r="AC531" t="e">
        <f>MIN(100, MAX(0, (100*(INDEX(出力表!D:D,10))/(EXP(INDEX(係数表!B:B,10) + $C531) + (INDEX(出力表!D:D,10)))) + (乱数表!$V531*(Settings!B12/(((INDEX(出力表!D:D,10))+1)^INDEX(係数表!E:E,10)*INDEX(係数表!F:F,10))))))</f>
        <v>#VALUE!</v>
      </c>
      <c r="AD531" t="e">
        <f>MIN(100, MAX(0, (INDEX(出力表!D:D,10))*AB531/MAX(AC531, Settings!B3)))</f>
        <v>#VALUE!</v>
      </c>
      <c r="AE531">
        <f>MIN(100, MAX(0, 100*BETAINV(乱数表!$K531, MAX(0.00000001, (1/(1+EXP(-(INDEX(係数表!G:G,11) + $B531))))*(EXP(INDEX(係数表!H:H,11) + INDEX(係数表!I:I,11)*LN(INDEX(出力表!C:C,11)+1)))), MAX(0.00000001, (1-(1/(1+EXP(-(INDEX(係数表!G:G,11) + $B531)))))*(EXP(INDEX(係数表!H:H,11) + INDEX(係数表!I:I,11)*LN(INDEX(出力表!C:C,11)+1)))))))</f>
        <v>85.485324642563953</v>
      </c>
      <c r="AF531" t="e">
        <f>MIN(100, MAX(0, (100*(INDEX(出力表!D:D,11))/(EXP(INDEX(係数表!B:B,11) + $C531) + (INDEX(出力表!D:D,11)))) + (乱数表!$W531*(Settings!B12/(((INDEX(出力表!D:D,11))+1)^INDEX(係数表!E:E,11)*INDEX(係数表!F:F,11))))))</f>
        <v>#VALUE!</v>
      </c>
      <c r="AG531" t="e">
        <f>MIN(100, MAX(0, (INDEX(出力表!D:D,11))*AE531/MAX(AF531, Settings!B3)))</f>
        <v>#VALUE!</v>
      </c>
      <c r="AH531">
        <f>MIN(100, MAX(0, 100*BETAINV(乱数表!$L531, MAX(0.00000001, (1/(1+EXP(-(INDEX(係数表!G:G,12) + $B531))))*(EXP(INDEX(係数表!H:H,12) + INDEX(係数表!I:I,12)*LN(INDEX(出力表!C:C,12)+1)))), MAX(0.00000001, (1-(1/(1+EXP(-(INDEX(係数表!G:G,12) + $B531)))))*(EXP(INDEX(係数表!H:H,12) + INDEX(係数表!I:I,12)*LN(INDEX(出力表!C:C,12)+1)))))))</f>
        <v>86.526397206889243</v>
      </c>
      <c r="AI531" t="e">
        <f>MIN(100, MAX(0, (100*(INDEX(出力表!D:D,12))/(EXP(INDEX(係数表!B:B,12) + $C531) + (INDEX(出力表!D:D,12)))) + (乱数表!$X531*(Settings!B12/(((INDEX(出力表!D:D,12))+1)^INDEX(係数表!E:E,12)*INDEX(係数表!F:F,12))))))</f>
        <v>#VALUE!</v>
      </c>
      <c r="AJ531" t="e">
        <f>MIN(100, MAX(0, (INDEX(出力表!D:D,12))*AH531/MAX(AI531, Settings!B3)))</f>
        <v>#VALUE!</v>
      </c>
      <c r="AK531">
        <f>MIN(100, MAX(0, 100*BETAINV(乱数表!$M531, MAX(0.00000001, (1/(1+EXP(-(INDEX(係数表!G:G,13) + $B531))))*(EXP(INDEX(係数表!H:H,13) + INDEX(係数表!I:I,13)*LN(INDEX(出力表!C:C,13)+1)))), MAX(0.00000001, (1-(1/(1+EXP(-(INDEX(係数表!G:G,13) + $B531)))))*(EXP(INDEX(係数表!H:H,13) + INDEX(係数表!I:I,13)*LN(INDEX(出力表!C:C,13)+1)))))))</f>
        <v>98.793601858435395</v>
      </c>
      <c r="AL531" t="e">
        <f>MIN(100, MAX(0, (100*(INDEX(出力表!D:D,13))/(EXP(INDEX(係数表!B:B,13) + $C531) + (INDEX(出力表!D:D,13)))) + (乱数表!$Y531*(Settings!B12/(((INDEX(出力表!D:D,13))+1)^INDEX(係数表!E:E,13)*INDEX(係数表!F:F,13))))))</f>
        <v>#VALUE!</v>
      </c>
      <c r="AM531" t="e">
        <f>MIN(100, MAX(0, (INDEX(出力表!D:D,13))*AK531/MAX(AL531, Settings!B3)))</f>
        <v>#VALUE!</v>
      </c>
      <c r="AN531">
        <f>IF(ISNUMBER(F531), INDEX(出力表!B:B,2)*F531, 0)+IF(ISNUMBER(I531), INDEX(出力表!B:B,3)*I531, 0)+IF(ISNUMBER(L531), INDEX(出力表!B:B,4)*L531, 0)+IF(ISNUMBER(O531), INDEX(出力表!B:B,5)*O531, 0)+IF(ISNUMBER(R531), INDEX(出力表!B:B,6)*R531, 0)+IF(ISNUMBER(U531), INDEX(出力表!B:B,7)*U531, 0)+IF(ISNUMBER(X531), INDEX(出力表!B:B,8)*X531, 0)+IF(ISNUMBER(AA531), INDEX(出力表!B:B,9)*AA531, 0)+IF(ISNUMBER(AD531), INDEX(出力表!B:B,10)*AD531, 0)+IF(ISNUMBER(AG531), INDEX(出力表!B:B,11)*AG531, 0)+IF(ISNUMBER(AJ531), INDEX(出力表!B:B,12)*AJ531, 0)+IF(ISNUMBER(AM531), INDEX(出力表!B:B,13)*AM531, 0)</f>
        <v>0</v>
      </c>
      <c r="AO531">
        <f>IF(ISNUMBER(F531), INDEX(出力表!B:B,2), 0)+IF(ISNUMBER(I531), INDEX(出力表!B:B,3), 0)+IF(ISNUMBER(L531), INDEX(出力表!B:B,4), 0)+IF(ISNUMBER(O531), INDEX(出力表!B:B,5), 0)+IF(ISNUMBER(R531), INDEX(出力表!B:B,6), 0)+IF(ISNUMBER(U531), INDEX(出力表!B:B,7), 0)+IF(ISNUMBER(X531), INDEX(出力表!B:B,8), 0)+IF(ISNUMBER(AA531), INDEX(出力表!B:B,9), 0)+IF(ISNUMBER(AD531), INDEX(出力表!B:B,10), 0)+IF(ISNUMBER(AG531), INDEX(出力表!B:B,11), 0)+IF(ISNUMBER(AJ531), INDEX(出力表!B:B,12), 0)+IF(ISNUMBER(AM531), INDEX(出力表!B:B,13), 0)</f>
        <v>0</v>
      </c>
      <c r="AP531" t="str">
        <f t="shared" si="8"/>
        <v/>
      </c>
    </row>
    <row r="532" spans="1:42" x14ac:dyDescent="0.2">
      <c r="A532">
        <v>531</v>
      </c>
      <c r="B532">
        <f>IF(UPPER(Settings!B4)="TRUE", 乱数表!$Z532*Settings!B10, 0)</f>
        <v>8.5346847817899377E-2</v>
      </c>
      <c r="C532">
        <f>IF(UPPER(Settings!B4)="TRUE", 乱数表!$AA532*Settings!B11, 0)</f>
        <v>-8.8765715503727596E-2</v>
      </c>
      <c r="D532">
        <f>MIN(100, MAX(0, 100*BETAINV(乱数表!$B532, MAX(0.00000001, (1/(1+EXP(-(INDEX(係数表!G:G,2) + $B532))))*(EXP(INDEX(係数表!H:H,2) + INDEX(係数表!I:I,2)*LN(INDEX(出力表!C:C,2)+1)))), MAX(0.00000001, (1-(1/(1+EXP(-(INDEX(係数表!G:G,2) + $B532)))))*(EXP(INDEX(係数表!H:H,2) + INDEX(係数表!I:I,2)*LN(INDEX(出力表!C:C,2)+1)))))))</f>
        <v>99.98071459616375</v>
      </c>
      <c r="E532" t="e">
        <f>MIN(100, MAX(0, (100*(INDEX(出力表!D:D,2))/(EXP(INDEX(係数表!B:B,2) + $C532) + (INDEX(出力表!D:D,2)))) + (乱数表!$N532*(Settings!B12/(((INDEX(出力表!D:D,2))+1)^INDEX(係数表!E:E,2)*INDEX(係数表!F:F,2))))))</f>
        <v>#VALUE!</v>
      </c>
      <c r="F532" t="e">
        <f>MIN(100, MAX(0, (INDEX(出力表!D:D,2))*D532/MAX(E532, Settings!B3)))</f>
        <v>#VALUE!</v>
      </c>
      <c r="G532">
        <f>MIN(100, MAX(0, 100*BETAINV(乱数表!$C532, MAX(0.00000001, (1/(1+EXP(-(INDEX(係数表!G:G,3) + $B532))))*(EXP(INDEX(係数表!H:H,3) + INDEX(係数表!I:I,3)*LN(INDEX(出力表!C:C,3)+1)))), MAX(0.00000001, (1-(1/(1+EXP(-(INDEX(係数表!G:G,3) + $B532)))))*(EXP(INDEX(係数表!H:H,3) + INDEX(係数表!I:I,3)*LN(INDEX(出力表!C:C,3)+1)))))))</f>
        <v>99.090115707093446</v>
      </c>
      <c r="H532" t="e">
        <f>MIN(100, MAX(0, (100*(INDEX(出力表!D:D,3))/(EXP(INDEX(係数表!B:B,3) + $C532) + (INDEX(出力表!D:D,3)))) + (乱数表!$O532*(Settings!B12/(((INDEX(出力表!D:D,3))+1)^INDEX(係数表!E:E,3)*INDEX(係数表!F:F,3))))))</f>
        <v>#VALUE!</v>
      </c>
      <c r="I532" t="e">
        <f>MIN(100, MAX(0, (INDEX(出力表!D:D,3))*G532/MAX(H532, Settings!B3)))</f>
        <v>#VALUE!</v>
      </c>
      <c r="J532">
        <f>MIN(100, MAX(0, 100*BETAINV(乱数表!$D532, MAX(0.00000001, (1/(1+EXP(-(INDEX(係数表!G:G,4) + $B532))))*(EXP(INDEX(係数表!H:H,4) + INDEX(係数表!I:I,4)*LN(INDEX(出力表!C:C,4)+1)))), MAX(0.00000001, (1-(1/(1+EXP(-(INDEX(係数表!G:G,4) + $B532)))))*(EXP(INDEX(係数表!H:H,4) + INDEX(係数表!I:I,4)*LN(INDEX(出力表!C:C,4)+1)))))))</f>
        <v>99.376219021569526</v>
      </c>
      <c r="K532" t="e">
        <f>MIN(100, MAX(0, (100*(INDEX(出力表!D:D,4))/(EXP(INDEX(係数表!B:B,4) + $C532) + (INDEX(出力表!D:D,4)))) + (乱数表!$P532*(Settings!B12/(((INDEX(出力表!D:D,4))+1)^INDEX(係数表!E:E,4)*INDEX(係数表!F:F,4))))))</f>
        <v>#VALUE!</v>
      </c>
      <c r="L532" t="e">
        <f>MIN(100, MAX(0, (INDEX(出力表!D:D,4))*J532/MAX(K532, Settings!B3)))</f>
        <v>#VALUE!</v>
      </c>
      <c r="M532">
        <f>MIN(100, MAX(0, 100*BETAINV(乱数表!$E532, MAX(0.00000001, (1/(1+EXP(-(INDEX(係数表!G:G,5) + $B532))))*(EXP(INDEX(係数表!H:H,5) + INDEX(係数表!I:I,5)*LN(INDEX(出力表!C:C,5)+1)))), MAX(0.00000001, (1-(1/(1+EXP(-(INDEX(係数表!G:G,5) + $B532)))))*(EXP(INDEX(係数表!H:H,5) + INDEX(係数表!I:I,5)*LN(INDEX(出力表!C:C,5)+1)))))))</f>
        <v>70.987046118572962</v>
      </c>
      <c r="N532" t="e">
        <f>MIN(100, MAX(0, (100*(INDEX(出力表!D:D,5))/(EXP(INDEX(係数表!B:B,5) + $C532) + (INDEX(出力表!D:D,5)))) + (乱数表!$Q532*(Settings!B12/(((INDEX(出力表!D:D,5))+1)^INDEX(係数表!E:E,5)*INDEX(係数表!F:F,5))))))</f>
        <v>#VALUE!</v>
      </c>
      <c r="O532" t="e">
        <f>MIN(100, MAX(0, (INDEX(出力表!D:D,5))*M532/MAX(N532, Settings!B3)))</f>
        <v>#VALUE!</v>
      </c>
      <c r="P532">
        <f>MIN(100, MAX(0, 100*BETAINV(乱数表!$F532, MAX(0.00000001, (1/(1+EXP(-(INDEX(係数表!G:G,6) + $B532))))*(EXP(INDEX(係数表!H:H,6) + INDEX(係数表!I:I,6)*LN(INDEX(出力表!C:C,6)+1)))), MAX(0.00000001, (1-(1/(1+EXP(-(INDEX(係数表!G:G,6) + $B532)))))*(EXP(INDEX(係数表!H:H,6) + INDEX(係数表!I:I,6)*LN(INDEX(出力表!C:C,6)+1)))))))</f>
        <v>97.835915014947048</v>
      </c>
      <c r="Q532" t="e">
        <f>MIN(100, MAX(0, (100*(INDEX(出力表!D:D,6))/(EXP(INDEX(係数表!B:B,6) + $C532) + (INDEX(出力表!D:D,6)))) + (乱数表!$R532*(Settings!B12/(((INDEX(出力表!D:D,6))+1)^INDEX(係数表!E:E,6)*INDEX(係数表!F:F,6))))))</f>
        <v>#VALUE!</v>
      </c>
      <c r="R532" t="e">
        <f>MIN(100, MAX(0, (INDEX(出力表!D:D,6))*P532/MAX(Q532, Settings!B3)))</f>
        <v>#VALUE!</v>
      </c>
      <c r="S532">
        <f>MIN(100, MAX(0, 100*BETAINV(乱数表!$G532, MAX(0.00000001, (1/(1+EXP(-(INDEX(係数表!G:G,7) + $B532))))*(EXP(INDEX(係数表!H:H,7) + INDEX(係数表!I:I,7)*LN(INDEX(出力表!C:C,7)+1)))), MAX(0.00000001, (1-(1/(1+EXP(-(INDEX(係数表!G:G,7) + $B532)))))*(EXP(INDEX(係数表!H:H,7) + INDEX(係数表!I:I,7)*LN(INDEX(出力表!C:C,7)+1)))))))</f>
        <v>97.02725777117027</v>
      </c>
      <c r="T532" t="e">
        <f>MIN(100, MAX(0, (100*(INDEX(出力表!D:D,7))/(EXP(INDEX(係数表!B:B,7) + $C532) + (INDEX(出力表!D:D,7)))) + (乱数表!$S532*(Settings!B12/(((INDEX(出力表!D:D,7))+1)^INDEX(係数表!E:E,7)*INDEX(係数表!F:F,7))))))</f>
        <v>#VALUE!</v>
      </c>
      <c r="U532" t="e">
        <f>MIN(100, MAX(0, (INDEX(出力表!D:D,7))*S532/MAX(T532, Settings!B3)))</f>
        <v>#VALUE!</v>
      </c>
      <c r="V532">
        <f>MIN(100, MAX(0, 100*BETAINV(乱数表!$H532, MAX(0.00000001, (1/(1+EXP(-(INDEX(係数表!G:G,8) + $B532))))*(EXP(INDEX(係数表!H:H,8) + INDEX(係数表!I:I,8)*LN(INDEX(出力表!C:C,8)+1)))), MAX(0.00000001, (1-(1/(1+EXP(-(INDEX(係数表!G:G,8) + $B532)))))*(EXP(INDEX(係数表!H:H,8) + INDEX(係数表!I:I,8)*LN(INDEX(出力表!C:C,8)+1)))))))</f>
        <v>90.346814522437256</v>
      </c>
      <c r="W532" t="e">
        <f>MIN(100, MAX(0, (100*(INDEX(出力表!D:D,8))/(EXP(INDEX(係数表!B:B,8) + $C532) + (INDEX(出力表!D:D,8)))) + (乱数表!$T532*(Settings!B12/(((INDEX(出力表!D:D,8))+1)^INDEX(係数表!E:E,8)*INDEX(係数表!F:F,8))))))</f>
        <v>#VALUE!</v>
      </c>
      <c r="X532" t="e">
        <f>MIN(100, MAX(0, (INDEX(出力表!D:D,8))*V532/MAX(W532, Settings!B3)))</f>
        <v>#VALUE!</v>
      </c>
      <c r="Y532">
        <f>MIN(100, MAX(0, 100*BETAINV(乱数表!$I532, MAX(0.00000001, (1/(1+EXP(-(INDEX(係数表!G:G,9) + $B532))))*(EXP(INDEX(係数表!H:H,9) + INDEX(係数表!I:I,9)*LN(INDEX(出力表!C:C,9)+1)))), MAX(0.00000001, (1-(1/(1+EXP(-(INDEX(係数表!G:G,9) + $B532)))))*(EXP(INDEX(係数表!H:H,9) + INDEX(係数表!I:I,9)*LN(INDEX(出力表!C:C,9)+1)))))))</f>
        <v>51.346315916940021</v>
      </c>
      <c r="Z532" t="e">
        <f>MIN(100, MAX(0, (100*(INDEX(出力表!D:D,9))/(EXP(INDEX(係数表!B:B,9) + $C532) + (INDEX(出力表!D:D,9)))) + (乱数表!$U532*(Settings!B12/(((INDEX(出力表!D:D,9))+1)^INDEX(係数表!E:E,9)*INDEX(係数表!F:F,9))))))</f>
        <v>#VALUE!</v>
      </c>
      <c r="AA532" t="e">
        <f>MIN(100, MAX(0, (INDEX(出力表!D:D,9))*Y532/MAX(Z532, Settings!B3)))</f>
        <v>#VALUE!</v>
      </c>
      <c r="AB532">
        <f>MIN(100, MAX(0, 100*BETAINV(乱数表!$J532, MAX(0.00000001, (1/(1+EXP(-(INDEX(係数表!G:G,10) + $B532))))*(EXP(INDEX(係数表!H:H,10) + INDEX(係数表!I:I,10)*LN(INDEX(出力表!C:C,10)+1)))), MAX(0.00000001, (1-(1/(1+EXP(-(INDEX(係数表!G:G,10) + $B532)))))*(EXP(INDEX(係数表!H:H,10) + INDEX(係数表!I:I,10)*LN(INDEX(出力表!C:C,10)+1)))))))</f>
        <v>87.178411615382942</v>
      </c>
      <c r="AC532" t="e">
        <f>MIN(100, MAX(0, (100*(INDEX(出力表!D:D,10))/(EXP(INDEX(係数表!B:B,10) + $C532) + (INDEX(出力表!D:D,10)))) + (乱数表!$V532*(Settings!B12/(((INDEX(出力表!D:D,10))+1)^INDEX(係数表!E:E,10)*INDEX(係数表!F:F,10))))))</f>
        <v>#VALUE!</v>
      </c>
      <c r="AD532" t="e">
        <f>MIN(100, MAX(0, (INDEX(出力表!D:D,10))*AB532/MAX(AC532, Settings!B3)))</f>
        <v>#VALUE!</v>
      </c>
      <c r="AE532">
        <f>MIN(100, MAX(0, 100*BETAINV(乱数表!$K532, MAX(0.00000001, (1/(1+EXP(-(INDEX(係数表!G:G,11) + $B532))))*(EXP(INDEX(係数表!H:H,11) + INDEX(係数表!I:I,11)*LN(INDEX(出力表!C:C,11)+1)))), MAX(0.00000001, (1-(1/(1+EXP(-(INDEX(係数表!G:G,11) + $B532)))))*(EXP(INDEX(係数表!H:H,11) + INDEX(係数表!I:I,11)*LN(INDEX(出力表!C:C,11)+1)))))))</f>
        <v>79.988504464522535</v>
      </c>
      <c r="AF532" t="e">
        <f>MIN(100, MAX(0, (100*(INDEX(出力表!D:D,11))/(EXP(INDEX(係数表!B:B,11) + $C532) + (INDEX(出力表!D:D,11)))) + (乱数表!$W532*(Settings!B12/(((INDEX(出力表!D:D,11))+1)^INDEX(係数表!E:E,11)*INDEX(係数表!F:F,11))))))</f>
        <v>#VALUE!</v>
      </c>
      <c r="AG532" t="e">
        <f>MIN(100, MAX(0, (INDEX(出力表!D:D,11))*AE532/MAX(AF532, Settings!B3)))</f>
        <v>#VALUE!</v>
      </c>
      <c r="AH532">
        <f>MIN(100, MAX(0, 100*BETAINV(乱数表!$L532, MAX(0.00000001, (1/(1+EXP(-(INDEX(係数表!G:G,12) + $B532))))*(EXP(INDEX(係数表!H:H,12) + INDEX(係数表!I:I,12)*LN(INDEX(出力表!C:C,12)+1)))), MAX(0.00000001, (1-(1/(1+EXP(-(INDEX(係数表!G:G,12) + $B532)))))*(EXP(INDEX(係数表!H:H,12) + INDEX(係数表!I:I,12)*LN(INDEX(出力表!C:C,12)+1)))))))</f>
        <v>99.753088104043258</v>
      </c>
      <c r="AI532" t="e">
        <f>MIN(100, MAX(0, (100*(INDEX(出力表!D:D,12))/(EXP(INDEX(係数表!B:B,12) + $C532) + (INDEX(出力表!D:D,12)))) + (乱数表!$X532*(Settings!B12/(((INDEX(出力表!D:D,12))+1)^INDEX(係数表!E:E,12)*INDEX(係数表!F:F,12))))))</f>
        <v>#VALUE!</v>
      </c>
      <c r="AJ532" t="e">
        <f>MIN(100, MAX(0, (INDEX(出力表!D:D,12))*AH532/MAX(AI532, Settings!B3)))</f>
        <v>#VALUE!</v>
      </c>
      <c r="AK532">
        <f>MIN(100, MAX(0, 100*BETAINV(乱数表!$M532, MAX(0.00000001, (1/(1+EXP(-(INDEX(係数表!G:G,13) + $B532))))*(EXP(INDEX(係数表!H:H,13) + INDEX(係数表!I:I,13)*LN(INDEX(出力表!C:C,13)+1)))), MAX(0.00000001, (1-(1/(1+EXP(-(INDEX(係数表!G:G,13) + $B532)))))*(EXP(INDEX(係数表!H:H,13) + INDEX(係数表!I:I,13)*LN(INDEX(出力表!C:C,13)+1)))))))</f>
        <v>98.373832863033712</v>
      </c>
      <c r="AL532" t="e">
        <f>MIN(100, MAX(0, (100*(INDEX(出力表!D:D,13))/(EXP(INDEX(係数表!B:B,13) + $C532) + (INDEX(出力表!D:D,13)))) + (乱数表!$Y532*(Settings!B12/(((INDEX(出力表!D:D,13))+1)^INDEX(係数表!E:E,13)*INDEX(係数表!F:F,13))))))</f>
        <v>#VALUE!</v>
      </c>
      <c r="AM532" t="e">
        <f>MIN(100, MAX(0, (INDEX(出力表!D:D,13))*AK532/MAX(AL532, Settings!B3)))</f>
        <v>#VALUE!</v>
      </c>
      <c r="AN532">
        <f>IF(ISNUMBER(F532), INDEX(出力表!B:B,2)*F532, 0)+IF(ISNUMBER(I532), INDEX(出力表!B:B,3)*I532, 0)+IF(ISNUMBER(L532), INDEX(出力表!B:B,4)*L532, 0)+IF(ISNUMBER(O532), INDEX(出力表!B:B,5)*O532, 0)+IF(ISNUMBER(R532), INDEX(出力表!B:B,6)*R532, 0)+IF(ISNUMBER(U532), INDEX(出力表!B:B,7)*U532, 0)+IF(ISNUMBER(X532), INDEX(出力表!B:B,8)*X532, 0)+IF(ISNUMBER(AA532), INDEX(出力表!B:B,9)*AA532, 0)+IF(ISNUMBER(AD532), INDEX(出力表!B:B,10)*AD532, 0)+IF(ISNUMBER(AG532), INDEX(出力表!B:B,11)*AG532, 0)+IF(ISNUMBER(AJ532), INDEX(出力表!B:B,12)*AJ532, 0)+IF(ISNUMBER(AM532), INDEX(出力表!B:B,13)*AM532, 0)</f>
        <v>0</v>
      </c>
      <c r="AO532">
        <f>IF(ISNUMBER(F532), INDEX(出力表!B:B,2), 0)+IF(ISNUMBER(I532), INDEX(出力表!B:B,3), 0)+IF(ISNUMBER(L532), INDEX(出力表!B:B,4), 0)+IF(ISNUMBER(O532), INDEX(出力表!B:B,5), 0)+IF(ISNUMBER(R532), INDEX(出力表!B:B,6), 0)+IF(ISNUMBER(U532), INDEX(出力表!B:B,7), 0)+IF(ISNUMBER(X532), INDEX(出力表!B:B,8), 0)+IF(ISNUMBER(AA532), INDEX(出力表!B:B,9), 0)+IF(ISNUMBER(AD532), INDEX(出力表!B:B,10), 0)+IF(ISNUMBER(AG532), INDEX(出力表!B:B,11), 0)+IF(ISNUMBER(AJ532), INDEX(出力表!B:B,12), 0)+IF(ISNUMBER(AM532), INDEX(出力表!B:B,13), 0)</f>
        <v>0</v>
      </c>
      <c r="AP532" t="str">
        <f t="shared" si="8"/>
        <v/>
      </c>
    </row>
    <row r="533" spans="1:42" x14ac:dyDescent="0.2">
      <c r="A533">
        <v>532</v>
      </c>
      <c r="B533">
        <f>IF(UPPER(Settings!B4)="TRUE", 乱数表!$Z533*Settings!B10, 0)</f>
        <v>-0.46974863835543956</v>
      </c>
      <c r="C533">
        <f>IF(UPPER(Settings!B4)="TRUE", 乱数表!$AA533*Settings!B11, 0)</f>
        <v>-0.16178925718453346</v>
      </c>
      <c r="D533">
        <f>MIN(100, MAX(0, 100*BETAINV(乱数表!$B533, MAX(0.00000001, (1/(1+EXP(-(INDEX(係数表!G:G,2) + $B533))))*(EXP(INDEX(係数表!H:H,2) + INDEX(係数表!I:I,2)*LN(INDEX(出力表!C:C,2)+1)))), MAX(0.00000001, (1-(1/(1+EXP(-(INDEX(係数表!G:G,2) + $B533)))))*(EXP(INDEX(係数表!H:H,2) + INDEX(係数表!I:I,2)*LN(INDEX(出力表!C:C,2)+1)))))))</f>
        <v>95.735637478592821</v>
      </c>
      <c r="E533" t="e">
        <f>MIN(100, MAX(0, (100*(INDEX(出力表!D:D,2))/(EXP(INDEX(係数表!B:B,2) + $C533) + (INDEX(出力表!D:D,2)))) + (乱数表!$N533*(Settings!B12/(((INDEX(出力表!D:D,2))+1)^INDEX(係数表!E:E,2)*INDEX(係数表!F:F,2))))))</f>
        <v>#VALUE!</v>
      </c>
      <c r="F533" t="e">
        <f>MIN(100, MAX(0, (INDEX(出力表!D:D,2))*D533/MAX(E533, Settings!B3)))</f>
        <v>#VALUE!</v>
      </c>
      <c r="G533">
        <f>MIN(100, MAX(0, 100*BETAINV(乱数表!$C533, MAX(0.00000001, (1/(1+EXP(-(INDEX(係数表!G:G,3) + $B533))))*(EXP(INDEX(係数表!H:H,3) + INDEX(係数表!I:I,3)*LN(INDEX(出力表!C:C,3)+1)))), MAX(0.00000001, (1-(1/(1+EXP(-(INDEX(係数表!G:G,3) + $B533)))))*(EXP(INDEX(係数表!H:H,3) + INDEX(係数表!I:I,3)*LN(INDEX(出力表!C:C,3)+1)))))))</f>
        <v>92.071517041347903</v>
      </c>
      <c r="H533" t="e">
        <f>MIN(100, MAX(0, (100*(INDEX(出力表!D:D,3))/(EXP(INDEX(係数表!B:B,3) + $C533) + (INDEX(出力表!D:D,3)))) + (乱数表!$O533*(Settings!B12/(((INDEX(出力表!D:D,3))+1)^INDEX(係数表!E:E,3)*INDEX(係数表!F:F,3))))))</f>
        <v>#VALUE!</v>
      </c>
      <c r="I533" t="e">
        <f>MIN(100, MAX(0, (INDEX(出力表!D:D,3))*G533/MAX(H533, Settings!B3)))</f>
        <v>#VALUE!</v>
      </c>
      <c r="J533">
        <f>MIN(100, MAX(0, 100*BETAINV(乱数表!$D533, MAX(0.00000001, (1/(1+EXP(-(INDEX(係数表!G:G,4) + $B533))))*(EXP(INDEX(係数表!H:H,4) + INDEX(係数表!I:I,4)*LN(INDEX(出力表!C:C,4)+1)))), MAX(0.00000001, (1-(1/(1+EXP(-(INDEX(係数表!G:G,4) + $B533)))))*(EXP(INDEX(係数表!H:H,4) + INDEX(係数表!I:I,4)*LN(INDEX(出力表!C:C,4)+1)))))))</f>
        <v>87.37345742361336</v>
      </c>
      <c r="K533" t="e">
        <f>MIN(100, MAX(0, (100*(INDEX(出力表!D:D,4))/(EXP(INDEX(係数表!B:B,4) + $C533) + (INDEX(出力表!D:D,4)))) + (乱数表!$P533*(Settings!B12/(((INDEX(出力表!D:D,4))+1)^INDEX(係数表!E:E,4)*INDEX(係数表!F:F,4))))))</f>
        <v>#VALUE!</v>
      </c>
      <c r="L533" t="e">
        <f>MIN(100, MAX(0, (INDEX(出力表!D:D,4))*J533/MAX(K533, Settings!B3)))</f>
        <v>#VALUE!</v>
      </c>
      <c r="M533">
        <f>MIN(100, MAX(0, 100*BETAINV(乱数表!$E533, MAX(0.00000001, (1/(1+EXP(-(INDEX(係数表!G:G,5) + $B533))))*(EXP(INDEX(係数表!H:H,5) + INDEX(係数表!I:I,5)*LN(INDEX(出力表!C:C,5)+1)))), MAX(0.00000001, (1-(1/(1+EXP(-(INDEX(係数表!G:G,5) + $B533)))))*(EXP(INDEX(係数表!H:H,5) + INDEX(係数表!I:I,5)*LN(INDEX(出力表!C:C,5)+1)))))))</f>
        <v>97.508581568530659</v>
      </c>
      <c r="N533" t="e">
        <f>MIN(100, MAX(0, (100*(INDEX(出力表!D:D,5))/(EXP(INDEX(係数表!B:B,5) + $C533) + (INDEX(出力表!D:D,5)))) + (乱数表!$Q533*(Settings!B12/(((INDEX(出力表!D:D,5))+1)^INDEX(係数表!E:E,5)*INDEX(係数表!F:F,5))))))</f>
        <v>#VALUE!</v>
      </c>
      <c r="O533" t="e">
        <f>MIN(100, MAX(0, (INDEX(出力表!D:D,5))*M533/MAX(N533, Settings!B3)))</f>
        <v>#VALUE!</v>
      </c>
      <c r="P533">
        <f>MIN(100, MAX(0, 100*BETAINV(乱数表!$F533, MAX(0.00000001, (1/(1+EXP(-(INDEX(係数表!G:G,6) + $B533))))*(EXP(INDEX(係数表!H:H,6) + INDEX(係数表!I:I,6)*LN(INDEX(出力表!C:C,6)+1)))), MAX(0.00000001, (1-(1/(1+EXP(-(INDEX(係数表!G:G,6) + $B533)))))*(EXP(INDEX(係数表!H:H,6) + INDEX(係数表!I:I,6)*LN(INDEX(出力表!C:C,6)+1)))))))</f>
        <v>93.011403241984254</v>
      </c>
      <c r="Q533" t="e">
        <f>MIN(100, MAX(0, (100*(INDEX(出力表!D:D,6))/(EXP(INDEX(係数表!B:B,6) + $C533) + (INDEX(出力表!D:D,6)))) + (乱数表!$R533*(Settings!B12/(((INDEX(出力表!D:D,6))+1)^INDEX(係数表!E:E,6)*INDEX(係数表!F:F,6))))))</f>
        <v>#VALUE!</v>
      </c>
      <c r="R533" t="e">
        <f>MIN(100, MAX(0, (INDEX(出力表!D:D,6))*P533/MAX(Q533, Settings!B3)))</f>
        <v>#VALUE!</v>
      </c>
      <c r="S533">
        <f>MIN(100, MAX(0, 100*BETAINV(乱数表!$G533, MAX(0.00000001, (1/(1+EXP(-(INDEX(係数表!G:G,7) + $B533))))*(EXP(INDEX(係数表!H:H,7) + INDEX(係数表!I:I,7)*LN(INDEX(出力表!C:C,7)+1)))), MAX(0.00000001, (1-(1/(1+EXP(-(INDEX(係数表!G:G,7) + $B533)))))*(EXP(INDEX(係数表!H:H,7) + INDEX(係数表!I:I,7)*LN(INDEX(出力表!C:C,7)+1)))))))</f>
        <v>87.167132625528495</v>
      </c>
      <c r="T533" t="e">
        <f>MIN(100, MAX(0, (100*(INDEX(出力表!D:D,7))/(EXP(INDEX(係数表!B:B,7) + $C533) + (INDEX(出力表!D:D,7)))) + (乱数表!$S533*(Settings!B12/(((INDEX(出力表!D:D,7))+1)^INDEX(係数表!E:E,7)*INDEX(係数表!F:F,7))))))</f>
        <v>#VALUE!</v>
      </c>
      <c r="U533" t="e">
        <f>MIN(100, MAX(0, (INDEX(出力表!D:D,7))*S533/MAX(T533, Settings!B3)))</f>
        <v>#VALUE!</v>
      </c>
      <c r="V533">
        <f>MIN(100, MAX(0, 100*BETAINV(乱数表!$H533, MAX(0.00000001, (1/(1+EXP(-(INDEX(係数表!G:G,8) + $B533))))*(EXP(INDEX(係数表!H:H,8) + INDEX(係数表!I:I,8)*LN(INDEX(出力表!C:C,8)+1)))), MAX(0.00000001, (1-(1/(1+EXP(-(INDEX(係数表!G:G,8) + $B533)))))*(EXP(INDEX(係数表!H:H,8) + INDEX(係数表!I:I,8)*LN(INDEX(出力表!C:C,8)+1)))))))</f>
        <v>87.273844054637905</v>
      </c>
      <c r="W533" t="e">
        <f>MIN(100, MAX(0, (100*(INDEX(出力表!D:D,8))/(EXP(INDEX(係数表!B:B,8) + $C533) + (INDEX(出力表!D:D,8)))) + (乱数表!$T533*(Settings!B12/(((INDEX(出力表!D:D,8))+1)^INDEX(係数表!E:E,8)*INDEX(係数表!F:F,8))))))</f>
        <v>#VALUE!</v>
      </c>
      <c r="X533" t="e">
        <f>MIN(100, MAX(0, (INDEX(出力表!D:D,8))*V533/MAX(W533, Settings!B3)))</f>
        <v>#VALUE!</v>
      </c>
      <c r="Y533">
        <f>MIN(100, MAX(0, 100*BETAINV(乱数表!$I533, MAX(0.00000001, (1/(1+EXP(-(INDEX(係数表!G:G,9) + $B533))))*(EXP(INDEX(係数表!H:H,9) + INDEX(係数表!I:I,9)*LN(INDEX(出力表!C:C,9)+1)))), MAX(0.00000001, (1-(1/(1+EXP(-(INDEX(係数表!G:G,9) + $B533)))))*(EXP(INDEX(係数表!H:H,9) + INDEX(係数表!I:I,9)*LN(INDEX(出力表!C:C,9)+1)))))))</f>
        <v>85.332462681548733</v>
      </c>
      <c r="Z533" t="e">
        <f>MIN(100, MAX(0, (100*(INDEX(出力表!D:D,9))/(EXP(INDEX(係数表!B:B,9) + $C533) + (INDEX(出力表!D:D,9)))) + (乱数表!$U533*(Settings!B12/(((INDEX(出力表!D:D,9))+1)^INDEX(係数表!E:E,9)*INDEX(係数表!F:F,9))))))</f>
        <v>#VALUE!</v>
      </c>
      <c r="AA533" t="e">
        <f>MIN(100, MAX(0, (INDEX(出力表!D:D,9))*Y533/MAX(Z533, Settings!B3)))</f>
        <v>#VALUE!</v>
      </c>
      <c r="AB533">
        <f>MIN(100, MAX(0, 100*BETAINV(乱数表!$J533, MAX(0.00000001, (1/(1+EXP(-(INDEX(係数表!G:G,10) + $B533))))*(EXP(INDEX(係数表!H:H,10) + INDEX(係数表!I:I,10)*LN(INDEX(出力表!C:C,10)+1)))), MAX(0.00000001, (1-(1/(1+EXP(-(INDEX(係数表!G:G,10) + $B533)))))*(EXP(INDEX(係数表!H:H,10) + INDEX(係数表!I:I,10)*LN(INDEX(出力表!C:C,10)+1)))))))</f>
        <v>87.748389458675149</v>
      </c>
      <c r="AC533" t="e">
        <f>MIN(100, MAX(0, (100*(INDEX(出力表!D:D,10))/(EXP(INDEX(係数表!B:B,10) + $C533) + (INDEX(出力表!D:D,10)))) + (乱数表!$V533*(Settings!B12/(((INDEX(出力表!D:D,10))+1)^INDEX(係数表!E:E,10)*INDEX(係数表!F:F,10))))))</f>
        <v>#VALUE!</v>
      </c>
      <c r="AD533" t="e">
        <f>MIN(100, MAX(0, (INDEX(出力表!D:D,10))*AB533/MAX(AC533, Settings!B3)))</f>
        <v>#VALUE!</v>
      </c>
      <c r="AE533">
        <f>MIN(100, MAX(0, 100*BETAINV(乱数表!$K533, MAX(0.00000001, (1/(1+EXP(-(INDEX(係数表!G:G,11) + $B533))))*(EXP(INDEX(係数表!H:H,11) + INDEX(係数表!I:I,11)*LN(INDEX(出力表!C:C,11)+1)))), MAX(0.00000001, (1-(1/(1+EXP(-(INDEX(係数表!G:G,11) + $B533)))))*(EXP(INDEX(係数表!H:H,11) + INDEX(係数表!I:I,11)*LN(INDEX(出力表!C:C,11)+1)))))))</f>
        <v>71.154199713614787</v>
      </c>
      <c r="AF533" t="e">
        <f>MIN(100, MAX(0, (100*(INDEX(出力表!D:D,11))/(EXP(INDEX(係数表!B:B,11) + $C533) + (INDEX(出力表!D:D,11)))) + (乱数表!$W533*(Settings!B12/(((INDEX(出力表!D:D,11))+1)^INDEX(係数表!E:E,11)*INDEX(係数表!F:F,11))))))</f>
        <v>#VALUE!</v>
      </c>
      <c r="AG533" t="e">
        <f>MIN(100, MAX(0, (INDEX(出力表!D:D,11))*AE533/MAX(AF533, Settings!B3)))</f>
        <v>#VALUE!</v>
      </c>
      <c r="AH533">
        <f>MIN(100, MAX(0, 100*BETAINV(乱数表!$L533, MAX(0.00000001, (1/(1+EXP(-(INDEX(係数表!G:G,12) + $B533))))*(EXP(INDEX(係数表!H:H,12) + INDEX(係数表!I:I,12)*LN(INDEX(出力表!C:C,12)+1)))), MAX(0.00000001, (1-(1/(1+EXP(-(INDEX(係数表!G:G,12) + $B533)))))*(EXP(INDEX(係数表!H:H,12) + INDEX(係数表!I:I,12)*LN(INDEX(出力表!C:C,12)+1)))))))</f>
        <v>70.353552938269701</v>
      </c>
      <c r="AI533" t="e">
        <f>MIN(100, MAX(0, (100*(INDEX(出力表!D:D,12))/(EXP(INDEX(係数表!B:B,12) + $C533) + (INDEX(出力表!D:D,12)))) + (乱数表!$X533*(Settings!B12/(((INDEX(出力表!D:D,12))+1)^INDEX(係数表!E:E,12)*INDEX(係数表!F:F,12))))))</f>
        <v>#VALUE!</v>
      </c>
      <c r="AJ533" t="e">
        <f>MIN(100, MAX(0, (INDEX(出力表!D:D,12))*AH533/MAX(AI533, Settings!B3)))</f>
        <v>#VALUE!</v>
      </c>
      <c r="AK533">
        <f>MIN(100, MAX(0, 100*BETAINV(乱数表!$M533, MAX(0.00000001, (1/(1+EXP(-(INDEX(係数表!G:G,13) + $B533))))*(EXP(INDEX(係数表!H:H,13) + INDEX(係数表!I:I,13)*LN(INDEX(出力表!C:C,13)+1)))), MAX(0.00000001, (1-(1/(1+EXP(-(INDEX(係数表!G:G,13) + $B533)))))*(EXP(INDEX(係数表!H:H,13) + INDEX(係数表!I:I,13)*LN(INDEX(出力表!C:C,13)+1)))))))</f>
        <v>89.195279581867666</v>
      </c>
      <c r="AL533" t="e">
        <f>MIN(100, MAX(0, (100*(INDEX(出力表!D:D,13))/(EXP(INDEX(係数表!B:B,13) + $C533) + (INDEX(出力表!D:D,13)))) + (乱数表!$Y533*(Settings!B12/(((INDEX(出力表!D:D,13))+1)^INDEX(係数表!E:E,13)*INDEX(係数表!F:F,13))))))</f>
        <v>#VALUE!</v>
      </c>
      <c r="AM533" t="e">
        <f>MIN(100, MAX(0, (INDEX(出力表!D:D,13))*AK533/MAX(AL533, Settings!B3)))</f>
        <v>#VALUE!</v>
      </c>
      <c r="AN533">
        <f>IF(ISNUMBER(F533), INDEX(出力表!B:B,2)*F533, 0)+IF(ISNUMBER(I533), INDEX(出力表!B:B,3)*I533, 0)+IF(ISNUMBER(L533), INDEX(出力表!B:B,4)*L533, 0)+IF(ISNUMBER(O533), INDEX(出力表!B:B,5)*O533, 0)+IF(ISNUMBER(R533), INDEX(出力表!B:B,6)*R533, 0)+IF(ISNUMBER(U533), INDEX(出力表!B:B,7)*U533, 0)+IF(ISNUMBER(X533), INDEX(出力表!B:B,8)*X533, 0)+IF(ISNUMBER(AA533), INDEX(出力表!B:B,9)*AA533, 0)+IF(ISNUMBER(AD533), INDEX(出力表!B:B,10)*AD533, 0)+IF(ISNUMBER(AG533), INDEX(出力表!B:B,11)*AG533, 0)+IF(ISNUMBER(AJ533), INDEX(出力表!B:B,12)*AJ533, 0)+IF(ISNUMBER(AM533), INDEX(出力表!B:B,13)*AM533, 0)</f>
        <v>0</v>
      </c>
      <c r="AO533">
        <f>IF(ISNUMBER(F533), INDEX(出力表!B:B,2), 0)+IF(ISNUMBER(I533), INDEX(出力表!B:B,3), 0)+IF(ISNUMBER(L533), INDEX(出力表!B:B,4), 0)+IF(ISNUMBER(O533), INDEX(出力表!B:B,5), 0)+IF(ISNUMBER(R533), INDEX(出力表!B:B,6), 0)+IF(ISNUMBER(U533), INDEX(出力表!B:B,7), 0)+IF(ISNUMBER(X533), INDEX(出力表!B:B,8), 0)+IF(ISNUMBER(AA533), INDEX(出力表!B:B,9), 0)+IF(ISNUMBER(AD533), INDEX(出力表!B:B,10), 0)+IF(ISNUMBER(AG533), INDEX(出力表!B:B,11), 0)+IF(ISNUMBER(AJ533), INDEX(出力表!B:B,12), 0)+IF(ISNUMBER(AM533), INDEX(出力表!B:B,13), 0)</f>
        <v>0</v>
      </c>
      <c r="AP533" t="str">
        <f t="shared" si="8"/>
        <v/>
      </c>
    </row>
    <row r="534" spans="1:42" x14ac:dyDescent="0.2">
      <c r="A534">
        <v>533</v>
      </c>
      <c r="B534">
        <f>IF(UPPER(Settings!B4)="TRUE", 乱数表!$Z534*Settings!B10, 0)</f>
        <v>3.81310272792579E-3</v>
      </c>
      <c r="C534">
        <f>IF(UPPER(Settings!B4)="TRUE", 乱数表!$AA534*Settings!B11, 0)</f>
        <v>-0.12140739543669235</v>
      </c>
      <c r="D534">
        <f>MIN(100, MAX(0, 100*BETAINV(乱数表!$B534, MAX(0.00000001, (1/(1+EXP(-(INDEX(係数表!G:G,2) + $B534))))*(EXP(INDEX(係数表!H:H,2) + INDEX(係数表!I:I,2)*LN(INDEX(出力表!C:C,2)+1)))), MAX(0.00000001, (1-(1/(1+EXP(-(INDEX(係数表!G:G,2) + $B534)))))*(EXP(INDEX(係数表!H:H,2) + INDEX(係数表!I:I,2)*LN(INDEX(出力表!C:C,2)+1)))))))</f>
        <v>94.2675431875915</v>
      </c>
      <c r="E534" t="e">
        <f>MIN(100, MAX(0, (100*(INDEX(出力表!D:D,2))/(EXP(INDEX(係数表!B:B,2) + $C534) + (INDEX(出力表!D:D,2)))) + (乱数表!$N534*(Settings!B12/(((INDEX(出力表!D:D,2))+1)^INDEX(係数表!E:E,2)*INDEX(係数表!F:F,2))))))</f>
        <v>#VALUE!</v>
      </c>
      <c r="F534" t="e">
        <f>MIN(100, MAX(0, (INDEX(出力表!D:D,2))*D534/MAX(E534, Settings!B3)))</f>
        <v>#VALUE!</v>
      </c>
      <c r="G534">
        <f>MIN(100, MAX(0, 100*BETAINV(乱数表!$C534, MAX(0.00000001, (1/(1+EXP(-(INDEX(係数表!G:G,3) + $B534))))*(EXP(INDEX(係数表!H:H,3) + INDEX(係数表!I:I,3)*LN(INDEX(出力表!C:C,3)+1)))), MAX(0.00000001, (1-(1/(1+EXP(-(INDEX(係数表!G:G,3) + $B534)))))*(EXP(INDEX(係数表!H:H,3) + INDEX(係数表!I:I,3)*LN(INDEX(出力表!C:C,3)+1)))))))</f>
        <v>99.496143609961621</v>
      </c>
      <c r="H534" t="e">
        <f>MIN(100, MAX(0, (100*(INDEX(出力表!D:D,3))/(EXP(INDEX(係数表!B:B,3) + $C534) + (INDEX(出力表!D:D,3)))) + (乱数表!$O534*(Settings!B12/(((INDEX(出力表!D:D,3))+1)^INDEX(係数表!E:E,3)*INDEX(係数表!F:F,3))))))</f>
        <v>#VALUE!</v>
      </c>
      <c r="I534" t="e">
        <f>MIN(100, MAX(0, (INDEX(出力表!D:D,3))*G534/MAX(H534, Settings!B3)))</f>
        <v>#VALUE!</v>
      </c>
      <c r="J534">
        <f>MIN(100, MAX(0, 100*BETAINV(乱数表!$D534, MAX(0.00000001, (1/(1+EXP(-(INDEX(係数表!G:G,4) + $B534))))*(EXP(INDEX(係数表!H:H,4) + INDEX(係数表!I:I,4)*LN(INDEX(出力表!C:C,4)+1)))), MAX(0.00000001, (1-(1/(1+EXP(-(INDEX(係数表!G:G,4) + $B534)))))*(EXP(INDEX(係数表!H:H,4) + INDEX(係数表!I:I,4)*LN(INDEX(出力表!C:C,4)+1)))))))</f>
        <v>96.358142027930143</v>
      </c>
      <c r="K534" t="e">
        <f>MIN(100, MAX(0, (100*(INDEX(出力表!D:D,4))/(EXP(INDEX(係数表!B:B,4) + $C534) + (INDEX(出力表!D:D,4)))) + (乱数表!$P534*(Settings!B12/(((INDEX(出力表!D:D,4))+1)^INDEX(係数表!E:E,4)*INDEX(係数表!F:F,4))))))</f>
        <v>#VALUE!</v>
      </c>
      <c r="L534" t="e">
        <f>MIN(100, MAX(0, (INDEX(出力表!D:D,4))*J534/MAX(K534, Settings!B3)))</f>
        <v>#VALUE!</v>
      </c>
      <c r="M534">
        <f>MIN(100, MAX(0, 100*BETAINV(乱数表!$E534, MAX(0.00000001, (1/(1+EXP(-(INDEX(係数表!G:G,5) + $B534))))*(EXP(INDEX(係数表!H:H,5) + INDEX(係数表!I:I,5)*LN(INDEX(出力表!C:C,5)+1)))), MAX(0.00000001, (1-(1/(1+EXP(-(INDEX(係数表!G:G,5) + $B534)))))*(EXP(INDEX(係数表!H:H,5) + INDEX(係数表!I:I,5)*LN(INDEX(出力表!C:C,5)+1)))))))</f>
        <v>94.708002115397122</v>
      </c>
      <c r="N534" t="e">
        <f>MIN(100, MAX(0, (100*(INDEX(出力表!D:D,5))/(EXP(INDEX(係数表!B:B,5) + $C534) + (INDEX(出力表!D:D,5)))) + (乱数表!$Q534*(Settings!B12/(((INDEX(出力表!D:D,5))+1)^INDEX(係数表!E:E,5)*INDEX(係数表!F:F,5))))))</f>
        <v>#VALUE!</v>
      </c>
      <c r="O534" t="e">
        <f>MIN(100, MAX(0, (INDEX(出力表!D:D,5))*M534/MAX(N534, Settings!B3)))</f>
        <v>#VALUE!</v>
      </c>
      <c r="P534">
        <f>MIN(100, MAX(0, 100*BETAINV(乱数表!$F534, MAX(0.00000001, (1/(1+EXP(-(INDEX(係数表!G:G,6) + $B534))))*(EXP(INDEX(係数表!H:H,6) + INDEX(係数表!I:I,6)*LN(INDEX(出力表!C:C,6)+1)))), MAX(0.00000001, (1-(1/(1+EXP(-(INDEX(係数表!G:G,6) + $B534)))))*(EXP(INDEX(係数表!H:H,6) + INDEX(係数表!I:I,6)*LN(INDEX(出力表!C:C,6)+1)))))))</f>
        <v>96.08176127037305</v>
      </c>
      <c r="Q534" t="e">
        <f>MIN(100, MAX(0, (100*(INDEX(出力表!D:D,6))/(EXP(INDEX(係数表!B:B,6) + $C534) + (INDEX(出力表!D:D,6)))) + (乱数表!$R534*(Settings!B12/(((INDEX(出力表!D:D,6))+1)^INDEX(係数表!E:E,6)*INDEX(係数表!F:F,6))))))</f>
        <v>#VALUE!</v>
      </c>
      <c r="R534" t="e">
        <f>MIN(100, MAX(0, (INDEX(出力表!D:D,6))*P534/MAX(Q534, Settings!B3)))</f>
        <v>#VALUE!</v>
      </c>
      <c r="S534">
        <f>MIN(100, MAX(0, 100*BETAINV(乱数表!$G534, MAX(0.00000001, (1/(1+EXP(-(INDEX(係数表!G:G,7) + $B534))))*(EXP(INDEX(係数表!H:H,7) + INDEX(係数表!I:I,7)*LN(INDEX(出力表!C:C,7)+1)))), MAX(0.00000001, (1-(1/(1+EXP(-(INDEX(係数表!G:G,7) + $B534)))))*(EXP(INDEX(係数表!H:H,7) + INDEX(係数表!I:I,7)*LN(INDEX(出力表!C:C,7)+1)))))))</f>
        <v>96.289304047488969</v>
      </c>
      <c r="T534" t="e">
        <f>MIN(100, MAX(0, (100*(INDEX(出力表!D:D,7))/(EXP(INDEX(係数表!B:B,7) + $C534) + (INDEX(出力表!D:D,7)))) + (乱数表!$S534*(Settings!B12/(((INDEX(出力表!D:D,7))+1)^INDEX(係数表!E:E,7)*INDEX(係数表!F:F,7))))))</f>
        <v>#VALUE!</v>
      </c>
      <c r="U534" t="e">
        <f>MIN(100, MAX(0, (INDEX(出力表!D:D,7))*S534/MAX(T534, Settings!B3)))</f>
        <v>#VALUE!</v>
      </c>
      <c r="V534">
        <f>MIN(100, MAX(0, 100*BETAINV(乱数表!$H534, MAX(0.00000001, (1/(1+EXP(-(INDEX(係数表!G:G,8) + $B534))))*(EXP(INDEX(係数表!H:H,8) + INDEX(係数表!I:I,8)*LN(INDEX(出力表!C:C,8)+1)))), MAX(0.00000001, (1-(1/(1+EXP(-(INDEX(係数表!G:G,8) + $B534)))))*(EXP(INDEX(係数表!H:H,8) + INDEX(係数表!I:I,8)*LN(INDEX(出力表!C:C,8)+1)))))))</f>
        <v>99.966127479368296</v>
      </c>
      <c r="W534" t="e">
        <f>MIN(100, MAX(0, (100*(INDEX(出力表!D:D,8))/(EXP(INDEX(係数表!B:B,8) + $C534) + (INDEX(出力表!D:D,8)))) + (乱数表!$T534*(Settings!B12/(((INDEX(出力表!D:D,8))+1)^INDEX(係数表!E:E,8)*INDEX(係数表!F:F,8))))))</f>
        <v>#VALUE!</v>
      </c>
      <c r="X534" t="e">
        <f>MIN(100, MAX(0, (INDEX(出力表!D:D,8))*V534/MAX(W534, Settings!B3)))</f>
        <v>#VALUE!</v>
      </c>
      <c r="Y534">
        <f>MIN(100, MAX(0, 100*BETAINV(乱数表!$I534, MAX(0.00000001, (1/(1+EXP(-(INDEX(係数表!G:G,9) + $B534))))*(EXP(INDEX(係数表!H:H,9) + INDEX(係数表!I:I,9)*LN(INDEX(出力表!C:C,9)+1)))), MAX(0.00000001, (1-(1/(1+EXP(-(INDEX(係数表!G:G,9) + $B534)))))*(EXP(INDEX(係数表!H:H,9) + INDEX(係数表!I:I,9)*LN(INDEX(出力表!C:C,9)+1)))))))</f>
        <v>82.895446708618053</v>
      </c>
      <c r="Z534" t="e">
        <f>MIN(100, MAX(0, (100*(INDEX(出力表!D:D,9))/(EXP(INDEX(係数表!B:B,9) + $C534) + (INDEX(出力表!D:D,9)))) + (乱数表!$U534*(Settings!B12/(((INDEX(出力表!D:D,9))+1)^INDEX(係数表!E:E,9)*INDEX(係数表!F:F,9))))))</f>
        <v>#VALUE!</v>
      </c>
      <c r="AA534" t="e">
        <f>MIN(100, MAX(0, (INDEX(出力表!D:D,9))*Y534/MAX(Z534, Settings!B3)))</f>
        <v>#VALUE!</v>
      </c>
      <c r="AB534">
        <f>MIN(100, MAX(0, 100*BETAINV(乱数表!$J534, MAX(0.00000001, (1/(1+EXP(-(INDEX(係数表!G:G,10) + $B534))))*(EXP(INDEX(係数表!H:H,10) + INDEX(係数表!I:I,10)*LN(INDEX(出力表!C:C,10)+1)))), MAX(0.00000001, (1-(1/(1+EXP(-(INDEX(係数表!G:G,10) + $B534)))))*(EXP(INDEX(係数表!H:H,10) + INDEX(係数表!I:I,10)*LN(INDEX(出力表!C:C,10)+1)))))))</f>
        <v>98.494591313334439</v>
      </c>
      <c r="AC534" t="e">
        <f>MIN(100, MAX(0, (100*(INDEX(出力表!D:D,10))/(EXP(INDEX(係数表!B:B,10) + $C534) + (INDEX(出力表!D:D,10)))) + (乱数表!$V534*(Settings!B12/(((INDEX(出力表!D:D,10))+1)^INDEX(係数表!E:E,10)*INDEX(係数表!F:F,10))))))</f>
        <v>#VALUE!</v>
      </c>
      <c r="AD534" t="e">
        <f>MIN(100, MAX(0, (INDEX(出力表!D:D,10))*AB534/MAX(AC534, Settings!B3)))</f>
        <v>#VALUE!</v>
      </c>
      <c r="AE534">
        <f>MIN(100, MAX(0, 100*BETAINV(乱数表!$K534, MAX(0.00000001, (1/(1+EXP(-(INDEX(係数表!G:G,11) + $B534))))*(EXP(INDEX(係数表!H:H,11) + INDEX(係数表!I:I,11)*LN(INDEX(出力表!C:C,11)+1)))), MAX(0.00000001, (1-(1/(1+EXP(-(INDEX(係数表!G:G,11) + $B534)))))*(EXP(INDEX(係数表!H:H,11) + INDEX(係数表!I:I,11)*LN(INDEX(出力表!C:C,11)+1)))))))</f>
        <v>83.418359547947446</v>
      </c>
      <c r="AF534" t="e">
        <f>MIN(100, MAX(0, (100*(INDEX(出力表!D:D,11))/(EXP(INDEX(係数表!B:B,11) + $C534) + (INDEX(出力表!D:D,11)))) + (乱数表!$W534*(Settings!B12/(((INDEX(出力表!D:D,11))+1)^INDEX(係数表!E:E,11)*INDEX(係数表!F:F,11))))))</f>
        <v>#VALUE!</v>
      </c>
      <c r="AG534" t="e">
        <f>MIN(100, MAX(0, (INDEX(出力表!D:D,11))*AE534/MAX(AF534, Settings!B3)))</f>
        <v>#VALUE!</v>
      </c>
      <c r="AH534">
        <f>MIN(100, MAX(0, 100*BETAINV(乱数表!$L534, MAX(0.00000001, (1/(1+EXP(-(INDEX(係数表!G:G,12) + $B534))))*(EXP(INDEX(係数表!H:H,12) + INDEX(係数表!I:I,12)*LN(INDEX(出力表!C:C,12)+1)))), MAX(0.00000001, (1-(1/(1+EXP(-(INDEX(係数表!G:G,12) + $B534)))))*(EXP(INDEX(係数表!H:H,12) + INDEX(係数表!I:I,12)*LN(INDEX(出力表!C:C,12)+1)))))))</f>
        <v>98.53419416861135</v>
      </c>
      <c r="AI534" t="e">
        <f>MIN(100, MAX(0, (100*(INDEX(出力表!D:D,12))/(EXP(INDEX(係数表!B:B,12) + $C534) + (INDEX(出力表!D:D,12)))) + (乱数表!$X534*(Settings!B12/(((INDEX(出力表!D:D,12))+1)^INDEX(係数表!E:E,12)*INDEX(係数表!F:F,12))))))</f>
        <v>#VALUE!</v>
      </c>
      <c r="AJ534" t="e">
        <f>MIN(100, MAX(0, (INDEX(出力表!D:D,12))*AH534/MAX(AI534, Settings!B3)))</f>
        <v>#VALUE!</v>
      </c>
      <c r="AK534">
        <f>MIN(100, MAX(0, 100*BETAINV(乱数表!$M534, MAX(0.00000001, (1/(1+EXP(-(INDEX(係数表!G:G,13) + $B534))))*(EXP(INDEX(係数表!H:H,13) + INDEX(係数表!I:I,13)*LN(INDEX(出力表!C:C,13)+1)))), MAX(0.00000001, (1-(1/(1+EXP(-(INDEX(係数表!G:G,13) + $B534)))))*(EXP(INDEX(係数表!H:H,13) + INDEX(係数表!I:I,13)*LN(INDEX(出力表!C:C,13)+1)))))))</f>
        <v>99.965393492308408</v>
      </c>
      <c r="AL534" t="e">
        <f>MIN(100, MAX(0, (100*(INDEX(出力表!D:D,13))/(EXP(INDEX(係数表!B:B,13) + $C534) + (INDEX(出力表!D:D,13)))) + (乱数表!$Y534*(Settings!B12/(((INDEX(出力表!D:D,13))+1)^INDEX(係数表!E:E,13)*INDEX(係数表!F:F,13))))))</f>
        <v>#VALUE!</v>
      </c>
      <c r="AM534" t="e">
        <f>MIN(100, MAX(0, (INDEX(出力表!D:D,13))*AK534/MAX(AL534, Settings!B3)))</f>
        <v>#VALUE!</v>
      </c>
      <c r="AN534">
        <f>IF(ISNUMBER(F534), INDEX(出力表!B:B,2)*F534, 0)+IF(ISNUMBER(I534), INDEX(出力表!B:B,3)*I534, 0)+IF(ISNUMBER(L534), INDEX(出力表!B:B,4)*L534, 0)+IF(ISNUMBER(O534), INDEX(出力表!B:B,5)*O534, 0)+IF(ISNUMBER(R534), INDEX(出力表!B:B,6)*R534, 0)+IF(ISNUMBER(U534), INDEX(出力表!B:B,7)*U534, 0)+IF(ISNUMBER(X534), INDEX(出力表!B:B,8)*X534, 0)+IF(ISNUMBER(AA534), INDEX(出力表!B:B,9)*AA534, 0)+IF(ISNUMBER(AD534), INDEX(出力表!B:B,10)*AD534, 0)+IF(ISNUMBER(AG534), INDEX(出力表!B:B,11)*AG534, 0)+IF(ISNUMBER(AJ534), INDEX(出力表!B:B,12)*AJ534, 0)+IF(ISNUMBER(AM534), INDEX(出力表!B:B,13)*AM534, 0)</f>
        <v>0</v>
      </c>
      <c r="AO534">
        <f>IF(ISNUMBER(F534), INDEX(出力表!B:B,2), 0)+IF(ISNUMBER(I534), INDEX(出力表!B:B,3), 0)+IF(ISNUMBER(L534), INDEX(出力表!B:B,4), 0)+IF(ISNUMBER(O534), INDEX(出力表!B:B,5), 0)+IF(ISNUMBER(R534), INDEX(出力表!B:B,6), 0)+IF(ISNUMBER(U534), INDEX(出力表!B:B,7), 0)+IF(ISNUMBER(X534), INDEX(出力表!B:B,8), 0)+IF(ISNUMBER(AA534), INDEX(出力表!B:B,9), 0)+IF(ISNUMBER(AD534), INDEX(出力表!B:B,10), 0)+IF(ISNUMBER(AG534), INDEX(出力表!B:B,11), 0)+IF(ISNUMBER(AJ534), INDEX(出力表!B:B,12), 0)+IF(ISNUMBER(AM534), INDEX(出力表!B:B,13), 0)</f>
        <v>0</v>
      </c>
      <c r="AP534" t="str">
        <f t="shared" si="8"/>
        <v/>
      </c>
    </row>
    <row r="535" spans="1:42" x14ac:dyDescent="0.2">
      <c r="A535">
        <v>534</v>
      </c>
      <c r="B535">
        <f>IF(UPPER(Settings!B4)="TRUE", 乱数表!$Z535*Settings!B10, 0)</f>
        <v>-1.6752978948230711E-2</v>
      </c>
      <c r="C535">
        <f>IF(UPPER(Settings!B4)="TRUE", 乱数表!$AA535*Settings!B11, 0)</f>
        <v>5.8948769165824234E-2</v>
      </c>
      <c r="D535">
        <f>MIN(100, MAX(0, 100*BETAINV(乱数表!$B535, MAX(0.00000001, (1/(1+EXP(-(INDEX(係数表!G:G,2) + $B535))))*(EXP(INDEX(係数表!H:H,2) + INDEX(係数表!I:I,2)*LN(INDEX(出力表!C:C,2)+1)))), MAX(0.00000001, (1-(1/(1+EXP(-(INDEX(係数表!G:G,2) + $B535)))))*(EXP(INDEX(係数表!H:H,2) + INDEX(係数表!I:I,2)*LN(INDEX(出力表!C:C,2)+1)))))))</f>
        <v>99.558600092364031</v>
      </c>
      <c r="E535" t="e">
        <f>MIN(100, MAX(0, (100*(INDEX(出力表!D:D,2))/(EXP(INDEX(係数表!B:B,2) + $C535) + (INDEX(出力表!D:D,2)))) + (乱数表!$N535*(Settings!B12/(((INDEX(出力表!D:D,2))+1)^INDEX(係数表!E:E,2)*INDEX(係数表!F:F,2))))))</f>
        <v>#VALUE!</v>
      </c>
      <c r="F535" t="e">
        <f>MIN(100, MAX(0, (INDEX(出力表!D:D,2))*D535/MAX(E535, Settings!B3)))</f>
        <v>#VALUE!</v>
      </c>
      <c r="G535">
        <f>MIN(100, MAX(0, 100*BETAINV(乱数表!$C535, MAX(0.00000001, (1/(1+EXP(-(INDEX(係数表!G:G,3) + $B535))))*(EXP(INDEX(係数表!H:H,3) + INDEX(係数表!I:I,3)*LN(INDEX(出力表!C:C,3)+1)))), MAX(0.00000001, (1-(1/(1+EXP(-(INDEX(係数表!G:G,3) + $B535)))))*(EXP(INDEX(係数表!H:H,3) + INDEX(係数表!I:I,3)*LN(INDEX(出力表!C:C,3)+1)))))))</f>
        <v>88.496040239501326</v>
      </c>
      <c r="H535" t="e">
        <f>MIN(100, MAX(0, (100*(INDEX(出力表!D:D,3))/(EXP(INDEX(係数表!B:B,3) + $C535) + (INDEX(出力表!D:D,3)))) + (乱数表!$O535*(Settings!B12/(((INDEX(出力表!D:D,3))+1)^INDEX(係数表!E:E,3)*INDEX(係数表!F:F,3))))))</f>
        <v>#VALUE!</v>
      </c>
      <c r="I535" t="e">
        <f>MIN(100, MAX(0, (INDEX(出力表!D:D,3))*G535/MAX(H535, Settings!B3)))</f>
        <v>#VALUE!</v>
      </c>
      <c r="J535">
        <f>MIN(100, MAX(0, 100*BETAINV(乱数表!$D535, MAX(0.00000001, (1/(1+EXP(-(INDEX(係数表!G:G,4) + $B535))))*(EXP(INDEX(係数表!H:H,4) + INDEX(係数表!I:I,4)*LN(INDEX(出力表!C:C,4)+1)))), MAX(0.00000001, (1-(1/(1+EXP(-(INDEX(係数表!G:G,4) + $B535)))))*(EXP(INDEX(係数表!H:H,4) + INDEX(係数表!I:I,4)*LN(INDEX(出力表!C:C,4)+1)))))))</f>
        <v>92.002243660642819</v>
      </c>
      <c r="K535" t="e">
        <f>MIN(100, MAX(0, (100*(INDEX(出力表!D:D,4))/(EXP(INDEX(係数表!B:B,4) + $C535) + (INDEX(出力表!D:D,4)))) + (乱数表!$P535*(Settings!B12/(((INDEX(出力表!D:D,4))+1)^INDEX(係数表!E:E,4)*INDEX(係数表!F:F,4))))))</f>
        <v>#VALUE!</v>
      </c>
      <c r="L535" t="e">
        <f>MIN(100, MAX(0, (INDEX(出力表!D:D,4))*J535/MAX(K535, Settings!B3)))</f>
        <v>#VALUE!</v>
      </c>
      <c r="M535">
        <f>MIN(100, MAX(0, 100*BETAINV(乱数表!$E535, MAX(0.00000001, (1/(1+EXP(-(INDEX(係数表!G:G,5) + $B535))))*(EXP(INDEX(係数表!H:H,5) + INDEX(係数表!I:I,5)*LN(INDEX(出力表!C:C,5)+1)))), MAX(0.00000001, (1-(1/(1+EXP(-(INDEX(係数表!G:G,5) + $B535)))))*(EXP(INDEX(係数表!H:H,5) + INDEX(係数表!I:I,5)*LN(INDEX(出力表!C:C,5)+1)))))))</f>
        <v>96.964510936531966</v>
      </c>
      <c r="N535" t="e">
        <f>MIN(100, MAX(0, (100*(INDEX(出力表!D:D,5))/(EXP(INDEX(係数表!B:B,5) + $C535) + (INDEX(出力表!D:D,5)))) + (乱数表!$Q535*(Settings!B12/(((INDEX(出力表!D:D,5))+1)^INDEX(係数表!E:E,5)*INDEX(係数表!F:F,5))))))</f>
        <v>#VALUE!</v>
      </c>
      <c r="O535" t="e">
        <f>MIN(100, MAX(0, (INDEX(出力表!D:D,5))*M535/MAX(N535, Settings!B3)))</f>
        <v>#VALUE!</v>
      </c>
      <c r="P535">
        <f>MIN(100, MAX(0, 100*BETAINV(乱数表!$F535, MAX(0.00000001, (1/(1+EXP(-(INDEX(係数表!G:G,6) + $B535))))*(EXP(INDEX(係数表!H:H,6) + INDEX(係数表!I:I,6)*LN(INDEX(出力表!C:C,6)+1)))), MAX(0.00000001, (1-(1/(1+EXP(-(INDEX(係数表!G:G,6) + $B535)))))*(EXP(INDEX(係数表!H:H,6) + INDEX(係数表!I:I,6)*LN(INDEX(出力表!C:C,6)+1)))))))</f>
        <v>99.662837126809237</v>
      </c>
      <c r="Q535" t="e">
        <f>MIN(100, MAX(0, (100*(INDEX(出力表!D:D,6))/(EXP(INDEX(係数表!B:B,6) + $C535) + (INDEX(出力表!D:D,6)))) + (乱数表!$R535*(Settings!B12/(((INDEX(出力表!D:D,6))+1)^INDEX(係数表!E:E,6)*INDEX(係数表!F:F,6))))))</f>
        <v>#VALUE!</v>
      </c>
      <c r="R535" t="e">
        <f>MIN(100, MAX(0, (INDEX(出力表!D:D,6))*P535/MAX(Q535, Settings!B3)))</f>
        <v>#VALUE!</v>
      </c>
      <c r="S535">
        <f>MIN(100, MAX(0, 100*BETAINV(乱数表!$G535, MAX(0.00000001, (1/(1+EXP(-(INDEX(係数表!G:G,7) + $B535))))*(EXP(INDEX(係数表!H:H,7) + INDEX(係数表!I:I,7)*LN(INDEX(出力表!C:C,7)+1)))), MAX(0.00000001, (1-(1/(1+EXP(-(INDEX(係数表!G:G,7) + $B535)))))*(EXP(INDEX(係数表!H:H,7) + INDEX(係数表!I:I,7)*LN(INDEX(出力表!C:C,7)+1)))))))</f>
        <v>99.945745330429276</v>
      </c>
      <c r="T535" t="e">
        <f>MIN(100, MAX(0, (100*(INDEX(出力表!D:D,7))/(EXP(INDEX(係数表!B:B,7) + $C535) + (INDEX(出力表!D:D,7)))) + (乱数表!$S535*(Settings!B12/(((INDEX(出力表!D:D,7))+1)^INDEX(係数表!E:E,7)*INDEX(係数表!F:F,7))))))</f>
        <v>#VALUE!</v>
      </c>
      <c r="U535" t="e">
        <f>MIN(100, MAX(0, (INDEX(出力表!D:D,7))*S535/MAX(T535, Settings!B3)))</f>
        <v>#VALUE!</v>
      </c>
      <c r="V535">
        <f>MIN(100, MAX(0, 100*BETAINV(乱数表!$H535, MAX(0.00000001, (1/(1+EXP(-(INDEX(係数表!G:G,8) + $B535))))*(EXP(INDEX(係数表!H:H,8) + INDEX(係数表!I:I,8)*LN(INDEX(出力表!C:C,8)+1)))), MAX(0.00000001, (1-(1/(1+EXP(-(INDEX(係数表!G:G,8) + $B535)))))*(EXP(INDEX(係数表!H:H,8) + INDEX(係数表!I:I,8)*LN(INDEX(出力表!C:C,8)+1)))))))</f>
        <v>94.798492518574221</v>
      </c>
      <c r="W535" t="e">
        <f>MIN(100, MAX(0, (100*(INDEX(出力表!D:D,8))/(EXP(INDEX(係数表!B:B,8) + $C535) + (INDEX(出力表!D:D,8)))) + (乱数表!$T535*(Settings!B12/(((INDEX(出力表!D:D,8))+1)^INDEX(係数表!E:E,8)*INDEX(係数表!F:F,8))))))</f>
        <v>#VALUE!</v>
      </c>
      <c r="X535" t="e">
        <f>MIN(100, MAX(0, (INDEX(出力表!D:D,8))*V535/MAX(W535, Settings!B3)))</f>
        <v>#VALUE!</v>
      </c>
      <c r="Y535">
        <f>MIN(100, MAX(0, 100*BETAINV(乱数表!$I535, MAX(0.00000001, (1/(1+EXP(-(INDEX(係数表!G:G,9) + $B535))))*(EXP(INDEX(係数表!H:H,9) + INDEX(係数表!I:I,9)*LN(INDEX(出力表!C:C,9)+1)))), MAX(0.00000001, (1-(1/(1+EXP(-(INDEX(係数表!G:G,9) + $B535)))))*(EXP(INDEX(係数表!H:H,9) + INDEX(係数表!I:I,9)*LN(INDEX(出力表!C:C,9)+1)))))))</f>
        <v>98.055005731640122</v>
      </c>
      <c r="Z535" t="e">
        <f>MIN(100, MAX(0, (100*(INDEX(出力表!D:D,9))/(EXP(INDEX(係数表!B:B,9) + $C535) + (INDEX(出力表!D:D,9)))) + (乱数表!$U535*(Settings!B12/(((INDEX(出力表!D:D,9))+1)^INDEX(係数表!E:E,9)*INDEX(係数表!F:F,9))))))</f>
        <v>#VALUE!</v>
      </c>
      <c r="AA535" t="e">
        <f>MIN(100, MAX(0, (INDEX(出力表!D:D,9))*Y535/MAX(Z535, Settings!B3)))</f>
        <v>#VALUE!</v>
      </c>
      <c r="AB535">
        <f>MIN(100, MAX(0, 100*BETAINV(乱数表!$J535, MAX(0.00000001, (1/(1+EXP(-(INDEX(係数表!G:G,10) + $B535))))*(EXP(INDEX(係数表!H:H,10) + INDEX(係数表!I:I,10)*LN(INDEX(出力表!C:C,10)+1)))), MAX(0.00000001, (1-(1/(1+EXP(-(INDEX(係数表!G:G,10) + $B535)))))*(EXP(INDEX(係数表!H:H,10) + INDEX(係数表!I:I,10)*LN(INDEX(出力表!C:C,10)+1)))))))</f>
        <v>99.746001948809351</v>
      </c>
      <c r="AC535" t="e">
        <f>MIN(100, MAX(0, (100*(INDEX(出力表!D:D,10))/(EXP(INDEX(係数表!B:B,10) + $C535) + (INDEX(出力表!D:D,10)))) + (乱数表!$V535*(Settings!B12/(((INDEX(出力表!D:D,10))+1)^INDEX(係数表!E:E,10)*INDEX(係数表!F:F,10))))))</f>
        <v>#VALUE!</v>
      </c>
      <c r="AD535" t="e">
        <f>MIN(100, MAX(0, (INDEX(出力表!D:D,10))*AB535/MAX(AC535, Settings!B3)))</f>
        <v>#VALUE!</v>
      </c>
      <c r="AE535">
        <f>MIN(100, MAX(0, 100*BETAINV(乱数表!$K535, MAX(0.00000001, (1/(1+EXP(-(INDEX(係数表!G:G,11) + $B535))))*(EXP(INDEX(係数表!H:H,11) + INDEX(係数表!I:I,11)*LN(INDEX(出力表!C:C,11)+1)))), MAX(0.00000001, (1-(1/(1+EXP(-(INDEX(係数表!G:G,11) + $B535)))))*(EXP(INDEX(係数表!H:H,11) + INDEX(係数表!I:I,11)*LN(INDEX(出力表!C:C,11)+1)))))))</f>
        <v>75.625252841863826</v>
      </c>
      <c r="AF535" t="e">
        <f>MIN(100, MAX(0, (100*(INDEX(出力表!D:D,11))/(EXP(INDEX(係数表!B:B,11) + $C535) + (INDEX(出力表!D:D,11)))) + (乱数表!$W535*(Settings!B12/(((INDEX(出力表!D:D,11))+1)^INDEX(係数表!E:E,11)*INDEX(係数表!F:F,11))))))</f>
        <v>#VALUE!</v>
      </c>
      <c r="AG535" t="e">
        <f>MIN(100, MAX(0, (INDEX(出力表!D:D,11))*AE535/MAX(AF535, Settings!B3)))</f>
        <v>#VALUE!</v>
      </c>
      <c r="AH535">
        <f>MIN(100, MAX(0, 100*BETAINV(乱数表!$L535, MAX(0.00000001, (1/(1+EXP(-(INDEX(係数表!G:G,12) + $B535))))*(EXP(INDEX(係数表!H:H,12) + INDEX(係数表!I:I,12)*LN(INDEX(出力表!C:C,12)+1)))), MAX(0.00000001, (1-(1/(1+EXP(-(INDEX(係数表!G:G,12) + $B535)))))*(EXP(INDEX(係数表!H:H,12) + INDEX(係数表!I:I,12)*LN(INDEX(出力表!C:C,12)+1)))))))</f>
        <v>40.024032093843715</v>
      </c>
      <c r="AI535" t="e">
        <f>MIN(100, MAX(0, (100*(INDEX(出力表!D:D,12))/(EXP(INDEX(係数表!B:B,12) + $C535) + (INDEX(出力表!D:D,12)))) + (乱数表!$X535*(Settings!B12/(((INDEX(出力表!D:D,12))+1)^INDEX(係数表!E:E,12)*INDEX(係数表!F:F,12))))))</f>
        <v>#VALUE!</v>
      </c>
      <c r="AJ535" t="e">
        <f>MIN(100, MAX(0, (INDEX(出力表!D:D,12))*AH535/MAX(AI535, Settings!B3)))</f>
        <v>#VALUE!</v>
      </c>
      <c r="AK535">
        <f>MIN(100, MAX(0, 100*BETAINV(乱数表!$M535, MAX(0.00000001, (1/(1+EXP(-(INDEX(係数表!G:G,13) + $B535))))*(EXP(INDEX(係数表!H:H,13) + INDEX(係数表!I:I,13)*LN(INDEX(出力表!C:C,13)+1)))), MAX(0.00000001, (1-(1/(1+EXP(-(INDEX(係数表!G:G,13) + $B535)))))*(EXP(INDEX(係数表!H:H,13) + INDEX(係数表!I:I,13)*LN(INDEX(出力表!C:C,13)+1)))))))</f>
        <v>98.758703435706423</v>
      </c>
      <c r="AL535" t="e">
        <f>MIN(100, MAX(0, (100*(INDEX(出力表!D:D,13))/(EXP(INDEX(係数表!B:B,13) + $C535) + (INDEX(出力表!D:D,13)))) + (乱数表!$Y535*(Settings!B12/(((INDEX(出力表!D:D,13))+1)^INDEX(係数表!E:E,13)*INDEX(係数表!F:F,13))))))</f>
        <v>#VALUE!</v>
      </c>
      <c r="AM535" t="e">
        <f>MIN(100, MAX(0, (INDEX(出力表!D:D,13))*AK535/MAX(AL535, Settings!B3)))</f>
        <v>#VALUE!</v>
      </c>
      <c r="AN535">
        <f>IF(ISNUMBER(F535), INDEX(出力表!B:B,2)*F535, 0)+IF(ISNUMBER(I535), INDEX(出力表!B:B,3)*I535, 0)+IF(ISNUMBER(L535), INDEX(出力表!B:B,4)*L535, 0)+IF(ISNUMBER(O535), INDEX(出力表!B:B,5)*O535, 0)+IF(ISNUMBER(R535), INDEX(出力表!B:B,6)*R535, 0)+IF(ISNUMBER(U535), INDEX(出力表!B:B,7)*U535, 0)+IF(ISNUMBER(X535), INDEX(出力表!B:B,8)*X535, 0)+IF(ISNUMBER(AA535), INDEX(出力表!B:B,9)*AA535, 0)+IF(ISNUMBER(AD535), INDEX(出力表!B:B,10)*AD535, 0)+IF(ISNUMBER(AG535), INDEX(出力表!B:B,11)*AG535, 0)+IF(ISNUMBER(AJ535), INDEX(出力表!B:B,12)*AJ535, 0)+IF(ISNUMBER(AM535), INDEX(出力表!B:B,13)*AM535, 0)</f>
        <v>0</v>
      </c>
      <c r="AO535">
        <f>IF(ISNUMBER(F535), INDEX(出力表!B:B,2), 0)+IF(ISNUMBER(I535), INDEX(出力表!B:B,3), 0)+IF(ISNUMBER(L535), INDEX(出力表!B:B,4), 0)+IF(ISNUMBER(O535), INDEX(出力表!B:B,5), 0)+IF(ISNUMBER(R535), INDEX(出力表!B:B,6), 0)+IF(ISNUMBER(U535), INDEX(出力表!B:B,7), 0)+IF(ISNUMBER(X535), INDEX(出力表!B:B,8), 0)+IF(ISNUMBER(AA535), INDEX(出力表!B:B,9), 0)+IF(ISNUMBER(AD535), INDEX(出力表!B:B,10), 0)+IF(ISNUMBER(AG535), INDEX(出力表!B:B,11), 0)+IF(ISNUMBER(AJ535), INDEX(出力表!B:B,12), 0)+IF(ISNUMBER(AM535), INDEX(出力表!B:B,13), 0)</f>
        <v>0</v>
      </c>
      <c r="AP535" t="str">
        <f t="shared" si="8"/>
        <v/>
      </c>
    </row>
    <row r="536" spans="1:42" x14ac:dyDescent="0.2">
      <c r="A536">
        <v>535</v>
      </c>
      <c r="B536">
        <f>IF(UPPER(Settings!B4)="TRUE", 乱数表!$Z536*Settings!B10, 0)</f>
        <v>8.0419637025902976E-2</v>
      </c>
      <c r="C536">
        <f>IF(UPPER(Settings!B4)="TRUE", 乱数表!$AA536*Settings!B11, 0)</f>
        <v>4.11921646767726E-2</v>
      </c>
      <c r="D536">
        <f>MIN(100, MAX(0, 100*BETAINV(乱数表!$B536, MAX(0.00000001, (1/(1+EXP(-(INDEX(係数表!G:G,2) + $B536))))*(EXP(INDEX(係数表!H:H,2) + INDEX(係数表!I:I,2)*LN(INDEX(出力表!C:C,2)+1)))), MAX(0.00000001, (1-(1/(1+EXP(-(INDEX(係数表!G:G,2) + $B536)))))*(EXP(INDEX(係数表!H:H,2) + INDEX(係数表!I:I,2)*LN(INDEX(出力表!C:C,2)+1)))))))</f>
        <v>61.694474015870135</v>
      </c>
      <c r="E536" t="e">
        <f>MIN(100, MAX(0, (100*(INDEX(出力表!D:D,2))/(EXP(INDEX(係数表!B:B,2) + $C536) + (INDEX(出力表!D:D,2)))) + (乱数表!$N536*(Settings!B12/(((INDEX(出力表!D:D,2))+1)^INDEX(係数表!E:E,2)*INDEX(係数表!F:F,2))))))</f>
        <v>#VALUE!</v>
      </c>
      <c r="F536" t="e">
        <f>MIN(100, MAX(0, (INDEX(出力表!D:D,2))*D536/MAX(E536, Settings!B3)))</f>
        <v>#VALUE!</v>
      </c>
      <c r="G536">
        <f>MIN(100, MAX(0, 100*BETAINV(乱数表!$C536, MAX(0.00000001, (1/(1+EXP(-(INDEX(係数表!G:G,3) + $B536))))*(EXP(INDEX(係数表!H:H,3) + INDEX(係数表!I:I,3)*LN(INDEX(出力表!C:C,3)+1)))), MAX(0.00000001, (1-(1/(1+EXP(-(INDEX(係数表!G:G,3) + $B536)))))*(EXP(INDEX(係数表!H:H,3) + INDEX(係数表!I:I,3)*LN(INDEX(出力表!C:C,3)+1)))))))</f>
        <v>89.730266981410153</v>
      </c>
      <c r="H536" t="e">
        <f>MIN(100, MAX(0, (100*(INDEX(出力表!D:D,3))/(EXP(INDEX(係数表!B:B,3) + $C536) + (INDEX(出力表!D:D,3)))) + (乱数表!$O536*(Settings!B12/(((INDEX(出力表!D:D,3))+1)^INDEX(係数表!E:E,3)*INDEX(係数表!F:F,3))))))</f>
        <v>#VALUE!</v>
      </c>
      <c r="I536" t="e">
        <f>MIN(100, MAX(0, (INDEX(出力表!D:D,3))*G536/MAX(H536, Settings!B3)))</f>
        <v>#VALUE!</v>
      </c>
      <c r="J536">
        <f>MIN(100, MAX(0, 100*BETAINV(乱数表!$D536, MAX(0.00000001, (1/(1+EXP(-(INDEX(係数表!G:G,4) + $B536))))*(EXP(INDEX(係数表!H:H,4) + INDEX(係数表!I:I,4)*LN(INDEX(出力表!C:C,4)+1)))), MAX(0.00000001, (1-(1/(1+EXP(-(INDEX(係数表!G:G,4) + $B536)))))*(EXP(INDEX(係数表!H:H,4) + INDEX(係数表!I:I,4)*LN(INDEX(出力表!C:C,4)+1)))))))</f>
        <v>99.803281433021425</v>
      </c>
      <c r="K536" t="e">
        <f>MIN(100, MAX(0, (100*(INDEX(出力表!D:D,4))/(EXP(INDEX(係数表!B:B,4) + $C536) + (INDEX(出力表!D:D,4)))) + (乱数表!$P536*(Settings!B12/(((INDEX(出力表!D:D,4))+1)^INDEX(係数表!E:E,4)*INDEX(係数表!F:F,4))))))</f>
        <v>#VALUE!</v>
      </c>
      <c r="L536" t="e">
        <f>MIN(100, MAX(0, (INDEX(出力表!D:D,4))*J536/MAX(K536, Settings!B3)))</f>
        <v>#VALUE!</v>
      </c>
      <c r="M536">
        <f>MIN(100, MAX(0, 100*BETAINV(乱数表!$E536, MAX(0.00000001, (1/(1+EXP(-(INDEX(係数表!G:G,5) + $B536))))*(EXP(INDEX(係数表!H:H,5) + INDEX(係数表!I:I,5)*LN(INDEX(出力表!C:C,5)+1)))), MAX(0.00000001, (1-(1/(1+EXP(-(INDEX(係数表!G:G,5) + $B536)))))*(EXP(INDEX(係数表!H:H,5) + INDEX(係数表!I:I,5)*LN(INDEX(出力表!C:C,5)+1)))))))</f>
        <v>98.916821508778227</v>
      </c>
      <c r="N536" t="e">
        <f>MIN(100, MAX(0, (100*(INDEX(出力表!D:D,5))/(EXP(INDEX(係数表!B:B,5) + $C536) + (INDEX(出力表!D:D,5)))) + (乱数表!$Q536*(Settings!B12/(((INDEX(出力表!D:D,5))+1)^INDEX(係数表!E:E,5)*INDEX(係数表!F:F,5))))))</f>
        <v>#VALUE!</v>
      </c>
      <c r="O536" t="e">
        <f>MIN(100, MAX(0, (INDEX(出力表!D:D,5))*M536/MAX(N536, Settings!B3)))</f>
        <v>#VALUE!</v>
      </c>
      <c r="P536">
        <f>MIN(100, MAX(0, 100*BETAINV(乱数表!$F536, MAX(0.00000001, (1/(1+EXP(-(INDEX(係数表!G:G,6) + $B536))))*(EXP(INDEX(係数表!H:H,6) + INDEX(係数表!I:I,6)*LN(INDEX(出力表!C:C,6)+1)))), MAX(0.00000001, (1-(1/(1+EXP(-(INDEX(係数表!G:G,6) + $B536)))))*(EXP(INDEX(係数表!H:H,6) + INDEX(係数表!I:I,6)*LN(INDEX(出力表!C:C,6)+1)))))))</f>
        <v>78.945886847042928</v>
      </c>
      <c r="Q536" t="e">
        <f>MIN(100, MAX(0, (100*(INDEX(出力表!D:D,6))/(EXP(INDEX(係数表!B:B,6) + $C536) + (INDEX(出力表!D:D,6)))) + (乱数表!$R536*(Settings!B12/(((INDEX(出力表!D:D,6))+1)^INDEX(係数表!E:E,6)*INDEX(係数表!F:F,6))))))</f>
        <v>#VALUE!</v>
      </c>
      <c r="R536" t="e">
        <f>MIN(100, MAX(0, (INDEX(出力表!D:D,6))*P536/MAX(Q536, Settings!B3)))</f>
        <v>#VALUE!</v>
      </c>
      <c r="S536">
        <f>MIN(100, MAX(0, 100*BETAINV(乱数表!$G536, MAX(0.00000001, (1/(1+EXP(-(INDEX(係数表!G:G,7) + $B536))))*(EXP(INDEX(係数表!H:H,7) + INDEX(係数表!I:I,7)*LN(INDEX(出力表!C:C,7)+1)))), MAX(0.00000001, (1-(1/(1+EXP(-(INDEX(係数表!G:G,7) + $B536)))))*(EXP(INDEX(係数表!H:H,7) + INDEX(係数表!I:I,7)*LN(INDEX(出力表!C:C,7)+1)))))))</f>
        <v>99.001381926976677</v>
      </c>
      <c r="T536" t="e">
        <f>MIN(100, MAX(0, (100*(INDEX(出力表!D:D,7))/(EXP(INDEX(係数表!B:B,7) + $C536) + (INDEX(出力表!D:D,7)))) + (乱数表!$S536*(Settings!B12/(((INDEX(出力表!D:D,7))+1)^INDEX(係数表!E:E,7)*INDEX(係数表!F:F,7))))))</f>
        <v>#VALUE!</v>
      </c>
      <c r="U536" t="e">
        <f>MIN(100, MAX(0, (INDEX(出力表!D:D,7))*S536/MAX(T536, Settings!B3)))</f>
        <v>#VALUE!</v>
      </c>
      <c r="V536">
        <f>MIN(100, MAX(0, 100*BETAINV(乱数表!$H536, MAX(0.00000001, (1/(1+EXP(-(INDEX(係数表!G:G,8) + $B536))))*(EXP(INDEX(係数表!H:H,8) + INDEX(係数表!I:I,8)*LN(INDEX(出力表!C:C,8)+1)))), MAX(0.00000001, (1-(1/(1+EXP(-(INDEX(係数表!G:G,8) + $B536)))))*(EXP(INDEX(係数表!H:H,8) + INDEX(係数表!I:I,8)*LN(INDEX(出力表!C:C,8)+1)))))))</f>
        <v>77.072847529561287</v>
      </c>
      <c r="W536" t="e">
        <f>MIN(100, MAX(0, (100*(INDEX(出力表!D:D,8))/(EXP(INDEX(係数表!B:B,8) + $C536) + (INDEX(出力表!D:D,8)))) + (乱数表!$T536*(Settings!B12/(((INDEX(出力表!D:D,8))+1)^INDEX(係数表!E:E,8)*INDEX(係数表!F:F,8))))))</f>
        <v>#VALUE!</v>
      </c>
      <c r="X536" t="e">
        <f>MIN(100, MAX(0, (INDEX(出力表!D:D,8))*V536/MAX(W536, Settings!B3)))</f>
        <v>#VALUE!</v>
      </c>
      <c r="Y536">
        <f>MIN(100, MAX(0, 100*BETAINV(乱数表!$I536, MAX(0.00000001, (1/(1+EXP(-(INDEX(係数表!G:G,9) + $B536))))*(EXP(INDEX(係数表!H:H,9) + INDEX(係数表!I:I,9)*LN(INDEX(出力表!C:C,9)+1)))), MAX(0.00000001, (1-(1/(1+EXP(-(INDEX(係数表!G:G,9) + $B536)))))*(EXP(INDEX(係数表!H:H,9) + INDEX(係数表!I:I,9)*LN(INDEX(出力表!C:C,9)+1)))))))</f>
        <v>97.238408832650009</v>
      </c>
      <c r="Z536" t="e">
        <f>MIN(100, MAX(0, (100*(INDEX(出力表!D:D,9))/(EXP(INDEX(係数表!B:B,9) + $C536) + (INDEX(出力表!D:D,9)))) + (乱数表!$U536*(Settings!B12/(((INDEX(出力表!D:D,9))+1)^INDEX(係数表!E:E,9)*INDEX(係数表!F:F,9))))))</f>
        <v>#VALUE!</v>
      </c>
      <c r="AA536" t="e">
        <f>MIN(100, MAX(0, (INDEX(出力表!D:D,9))*Y536/MAX(Z536, Settings!B3)))</f>
        <v>#VALUE!</v>
      </c>
      <c r="AB536">
        <f>MIN(100, MAX(0, 100*BETAINV(乱数表!$J536, MAX(0.00000001, (1/(1+EXP(-(INDEX(係数表!G:G,10) + $B536))))*(EXP(INDEX(係数表!H:H,10) + INDEX(係数表!I:I,10)*LN(INDEX(出力表!C:C,10)+1)))), MAX(0.00000001, (1-(1/(1+EXP(-(INDEX(係数表!G:G,10) + $B536)))))*(EXP(INDEX(係数表!H:H,10) + INDEX(係数表!I:I,10)*LN(INDEX(出力表!C:C,10)+1)))))))</f>
        <v>96.993672676080052</v>
      </c>
      <c r="AC536" t="e">
        <f>MIN(100, MAX(0, (100*(INDEX(出力表!D:D,10))/(EXP(INDEX(係数表!B:B,10) + $C536) + (INDEX(出力表!D:D,10)))) + (乱数表!$V536*(Settings!B12/(((INDEX(出力表!D:D,10))+1)^INDEX(係数表!E:E,10)*INDEX(係数表!F:F,10))))))</f>
        <v>#VALUE!</v>
      </c>
      <c r="AD536" t="e">
        <f>MIN(100, MAX(0, (INDEX(出力表!D:D,10))*AB536/MAX(AC536, Settings!B3)))</f>
        <v>#VALUE!</v>
      </c>
      <c r="AE536">
        <f>MIN(100, MAX(0, 100*BETAINV(乱数表!$K536, MAX(0.00000001, (1/(1+EXP(-(INDEX(係数表!G:G,11) + $B536))))*(EXP(INDEX(係数表!H:H,11) + INDEX(係数表!I:I,11)*LN(INDEX(出力表!C:C,11)+1)))), MAX(0.00000001, (1-(1/(1+EXP(-(INDEX(係数表!G:G,11) + $B536)))))*(EXP(INDEX(係数表!H:H,11) + INDEX(係数表!I:I,11)*LN(INDEX(出力表!C:C,11)+1)))))))</f>
        <v>99.293796656667524</v>
      </c>
      <c r="AF536" t="e">
        <f>MIN(100, MAX(0, (100*(INDEX(出力表!D:D,11))/(EXP(INDEX(係数表!B:B,11) + $C536) + (INDEX(出力表!D:D,11)))) + (乱数表!$W536*(Settings!B12/(((INDEX(出力表!D:D,11))+1)^INDEX(係数表!E:E,11)*INDEX(係数表!F:F,11))))))</f>
        <v>#VALUE!</v>
      </c>
      <c r="AG536" t="e">
        <f>MIN(100, MAX(0, (INDEX(出力表!D:D,11))*AE536/MAX(AF536, Settings!B3)))</f>
        <v>#VALUE!</v>
      </c>
      <c r="AH536">
        <f>MIN(100, MAX(0, 100*BETAINV(乱数表!$L536, MAX(0.00000001, (1/(1+EXP(-(INDEX(係数表!G:G,12) + $B536))))*(EXP(INDEX(係数表!H:H,12) + INDEX(係数表!I:I,12)*LN(INDEX(出力表!C:C,12)+1)))), MAX(0.00000001, (1-(1/(1+EXP(-(INDEX(係数表!G:G,12) + $B536)))))*(EXP(INDEX(係数表!H:H,12) + INDEX(係数表!I:I,12)*LN(INDEX(出力表!C:C,12)+1)))))))</f>
        <v>95.983315728949236</v>
      </c>
      <c r="AI536" t="e">
        <f>MIN(100, MAX(0, (100*(INDEX(出力表!D:D,12))/(EXP(INDEX(係数表!B:B,12) + $C536) + (INDEX(出力表!D:D,12)))) + (乱数表!$X536*(Settings!B12/(((INDEX(出力表!D:D,12))+1)^INDEX(係数表!E:E,12)*INDEX(係数表!F:F,12))))))</f>
        <v>#VALUE!</v>
      </c>
      <c r="AJ536" t="e">
        <f>MIN(100, MAX(0, (INDEX(出力表!D:D,12))*AH536/MAX(AI536, Settings!B3)))</f>
        <v>#VALUE!</v>
      </c>
      <c r="AK536">
        <f>MIN(100, MAX(0, 100*BETAINV(乱数表!$M536, MAX(0.00000001, (1/(1+EXP(-(INDEX(係数表!G:G,13) + $B536))))*(EXP(INDEX(係数表!H:H,13) + INDEX(係数表!I:I,13)*LN(INDEX(出力表!C:C,13)+1)))), MAX(0.00000001, (1-(1/(1+EXP(-(INDEX(係数表!G:G,13) + $B536)))))*(EXP(INDEX(係数表!H:H,13) + INDEX(係数表!I:I,13)*LN(INDEX(出力表!C:C,13)+1)))))))</f>
        <v>97.333563212375864</v>
      </c>
      <c r="AL536" t="e">
        <f>MIN(100, MAX(0, (100*(INDEX(出力表!D:D,13))/(EXP(INDEX(係数表!B:B,13) + $C536) + (INDEX(出力表!D:D,13)))) + (乱数表!$Y536*(Settings!B12/(((INDEX(出力表!D:D,13))+1)^INDEX(係数表!E:E,13)*INDEX(係数表!F:F,13))))))</f>
        <v>#VALUE!</v>
      </c>
      <c r="AM536" t="e">
        <f>MIN(100, MAX(0, (INDEX(出力表!D:D,13))*AK536/MAX(AL536, Settings!B3)))</f>
        <v>#VALUE!</v>
      </c>
      <c r="AN536">
        <f>IF(ISNUMBER(F536), INDEX(出力表!B:B,2)*F536, 0)+IF(ISNUMBER(I536), INDEX(出力表!B:B,3)*I536, 0)+IF(ISNUMBER(L536), INDEX(出力表!B:B,4)*L536, 0)+IF(ISNUMBER(O536), INDEX(出力表!B:B,5)*O536, 0)+IF(ISNUMBER(R536), INDEX(出力表!B:B,6)*R536, 0)+IF(ISNUMBER(U536), INDEX(出力表!B:B,7)*U536, 0)+IF(ISNUMBER(X536), INDEX(出力表!B:B,8)*X536, 0)+IF(ISNUMBER(AA536), INDEX(出力表!B:B,9)*AA536, 0)+IF(ISNUMBER(AD536), INDEX(出力表!B:B,10)*AD536, 0)+IF(ISNUMBER(AG536), INDEX(出力表!B:B,11)*AG536, 0)+IF(ISNUMBER(AJ536), INDEX(出力表!B:B,12)*AJ536, 0)+IF(ISNUMBER(AM536), INDEX(出力表!B:B,13)*AM536, 0)</f>
        <v>0</v>
      </c>
      <c r="AO536">
        <f>IF(ISNUMBER(F536), INDEX(出力表!B:B,2), 0)+IF(ISNUMBER(I536), INDEX(出力表!B:B,3), 0)+IF(ISNUMBER(L536), INDEX(出力表!B:B,4), 0)+IF(ISNUMBER(O536), INDEX(出力表!B:B,5), 0)+IF(ISNUMBER(R536), INDEX(出力表!B:B,6), 0)+IF(ISNUMBER(U536), INDEX(出力表!B:B,7), 0)+IF(ISNUMBER(X536), INDEX(出力表!B:B,8), 0)+IF(ISNUMBER(AA536), INDEX(出力表!B:B,9), 0)+IF(ISNUMBER(AD536), INDEX(出力表!B:B,10), 0)+IF(ISNUMBER(AG536), INDEX(出力表!B:B,11), 0)+IF(ISNUMBER(AJ536), INDEX(出力表!B:B,12), 0)+IF(ISNUMBER(AM536), INDEX(出力表!B:B,13), 0)</f>
        <v>0</v>
      </c>
      <c r="AP536" t="str">
        <f t="shared" si="8"/>
        <v/>
      </c>
    </row>
    <row r="537" spans="1:42" x14ac:dyDescent="0.2">
      <c r="A537">
        <v>536</v>
      </c>
      <c r="B537">
        <f>IF(UPPER(Settings!B4)="TRUE", 乱数表!$Z537*Settings!B10, 0)</f>
        <v>6.6645477457887015E-2</v>
      </c>
      <c r="C537">
        <f>IF(UPPER(Settings!B4)="TRUE", 乱数表!$AA537*Settings!B11, 0)</f>
        <v>-3.753320534312185E-2</v>
      </c>
      <c r="D537">
        <f>MIN(100, MAX(0, 100*BETAINV(乱数表!$B537, MAX(0.00000001, (1/(1+EXP(-(INDEX(係数表!G:G,2) + $B537))))*(EXP(INDEX(係数表!H:H,2) + INDEX(係数表!I:I,2)*LN(INDEX(出力表!C:C,2)+1)))), MAX(0.00000001, (1-(1/(1+EXP(-(INDEX(係数表!G:G,2) + $B537)))))*(EXP(INDEX(係数表!H:H,2) + INDEX(係数表!I:I,2)*LN(INDEX(出力表!C:C,2)+1)))))))</f>
        <v>99.243357577214397</v>
      </c>
      <c r="E537" t="e">
        <f>MIN(100, MAX(0, (100*(INDEX(出力表!D:D,2))/(EXP(INDEX(係数表!B:B,2) + $C537) + (INDEX(出力表!D:D,2)))) + (乱数表!$N537*(Settings!B12/(((INDEX(出力表!D:D,2))+1)^INDEX(係数表!E:E,2)*INDEX(係数表!F:F,2))))))</f>
        <v>#VALUE!</v>
      </c>
      <c r="F537" t="e">
        <f>MIN(100, MAX(0, (INDEX(出力表!D:D,2))*D537/MAX(E537, Settings!B3)))</f>
        <v>#VALUE!</v>
      </c>
      <c r="G537">
        <f>MIN(100, MAX(0, 100*BETAINV(乱数表!$C537, MAX(0.00000001, (1/(1+EXP(-(INDEX(係数表!G:G,3) + $B537))))*(EXP(INDEX(係数表!H:H,3) + INDEX(係数表!I:I,3)*LN(INDEX(出力表!C:C,3)+1)))), MAX(0.00000001, (1-(1/(1+EXP(-(INDEX(係数表!G:G,3) + $B537)))))*(EXP(INDEX(係数表!H:H,3) + INDEX(係数表!I:I,3)*LN(INDEX(出力表!C:C,3)+1)))))))</f>
        <v>81.508184696082793</v>
      </c>
      <c r="H537" t="e">
        <f>MIN(100, MAX(0, (100*(INDEX(出力表!D:D,3))/(EXP(INDEX(係数表!B:B,3) + $C537) + (INDEX(出力表!D:D,3)))) + (乱数表!$O537*(Settings!B12/(((INDEX(出力表!D:D,3))+1)^INDEX(係数表!E:E,3)*INDEX(係数表!F:F,3))))))</f>
        <v>#VALUE!</v>
      </c>
      <c r="I537" t="e">
        <f>MIN(100, MAX(0, (INDEX(出力表!D:D,3))*G537/MAX(H537, Settings!B3)))</f>
        <v>#VALUE!</v>
      </c>
      <c r="J537">
        <f>MIN(100, MAX(0, 100*BETAINV(乱数表!$D537, MAX(0.00000001, (1/(1+EXP(-(INDEX(係数表!G:G,4) + $B537))))*(EXP(INDEX(係数表!H:H,4) + INDEX(係数表!I:I,4)*LN(INDEX(出力表!C:C,4)+1)))), MAX(0.00000001, (1-(1/(1+EXP(-(INDEX(係数表!G:G,4) + $B537)))))*(EXP(INDEX(係数表!H:H,4) + INDEX(係数表!I:I,4)*LN(INDEX(出力表!C:C,4)+1)))))))</f>
        <v>66.599564592955446</v>
      </c>
      <c r="K537" t="e">
        <f>MIN(100, MAX(0, (100*(INDEX(出力表!D:D,4))/(EXP(INDEX(係数表!B:B,4) + $C537) + (INDEX(出力表!D:D,4)))) + (乱数表!$P537*(Settings!B12/(((INDEX(出力表!D:D,4))+1)^INDEX(係数表!E:E,4)*INDEX(係数表!F:F,4))))))</f>
        <v>#VALUE!</v>
      </c>
      <c r="L537" t="e">
        <f>MIN(100, MAX(0, (INDEX(出力表!D:D,4))*J537/MAX(K537, Settings!B3)))</f>
        <v>#VALUE!</v>
      </c>
      <c r="M537">
        <f>MIN(100, MAX(0, 100*BETAINV(乱数表!$E537, MAX(0.00000001, (1/(1+EXP(-(INDEX(係数表!G:G,5) + $B537))))*(EXP(INDEX(係数表!H:H,5) + INDEX(係数表!I:I,5)*LN(INDEX(出力表!C:C,5)+1)))), MAX(0.00000001, (1-(1/(1+EXP(-(INDEX(係数表!G:G,5) + $B537)))))*(EXP(INDEX(係数表!H:H,5) + INDEX(係数表!I:I,5)*LN(INDEX(出力表!C:C,5)+1)))))))</f>
        <v>90.425010037258033</v>
      </c>
      <c r="N537" t="e">
        <f>MIN(100, MAX(0, (100*(INDEX(出力表!D:D,5))/(EXP(INDEX(係数表!B:B,5) + $C537) + (INDEX(出力表!D:D,5)))) + (乱数表!$Q537*(Settings!B12/(((INDEX(出力表!D:D,5))+1)^INDEX(係数表!E:E,5)*INDEX(係数表!F:F,5))))))</f>
        <v>#VALUE!</v>
      </c>
      <c r="O537" t="e">
        <f>MIN(100, MAX(0, (INDEX(出力表!D:D,5))*M537/MAX(N537, Settings!B3)))</f>
        <v>#VALUE!</v>
      </c>
      <c r="P537">
        <f>MIN(100, MAX(0, 100*BETAINV(乱数表!$F537, MAX(0.00000001, (1/(1+EXP(-(INDEX(係数表!G:G,6) + $B537))))*(EXP(INDEX(係数表!H:H,6) + INDEX(係数表!I:I,6)*LN(INDEX(出力表!C:C,6)+1)))), MAX(0.00000001, (1-(1/(1+EXP(-(INDEX(係数表!G:G,6) + $B537)))))*(EXP(INDEX(係数表!H:H,6) + INDEX(係数表!I:I,6)*LN(INDEX(出力表!C:C,6)+1)))))))</f>
        <v>91.014662972731657</v>
      </c>
      <c r="Q537" t="e">
        <f>MIN(100, MAX(0, (100*(INDEX(出力表!D:D,6))/(EXP(INDEX(係数表!B:B,6) + $C537) + (INDEX(出力表!D:D,6)))) + (乱数表!$R537*(Settings!B12/(((INDEX(出力表!D:D,6))+1)^INDEX(係数表!E:E,6)*INDEX(係数表!F:F,6))))))</f>
        <v>#VALUE!</v>
      </c>
      <c r="R537" t="e">
        <f>MIN(100, MAX(0, (INDEX(出力表!D:D,6))*P537/MAX(Q537, Settings!B3)))</f>
        <v>#VALUE!</v>
      </c>
      <c r="S537">
        <f>MIN(100, MAX(0, 100*BETAINV(乱数表!$G537, MAX(0.00000001, (1/(1+EXP(-(INDEX(係数表!G:G,7) + $B537))))*(EXP(INDEX(係数表!H:H,7) + INDEX(係数表!I:I,7)*LN(INDEX(出力表!C:C,7)+1)))), MAX(0.00000001, (1-(1/(1+EXP(-(INDEX(係数表!G:G,7) + $B537)))))*(EXP(INDEX(係数表!H:H,7) + INDEX(係数表!I:I,7)*LN(INDEX(出力表!C:C,7)+1)))))))</f>
        <v>99.93229939026881</v>
      </c>
      <c r="T537" t="e">
        <f>MIN(100, MAX(0, (100*(INDEX(出力表!D:D,7))/(EXP(INDEX(係数表!B:B,7) + $C537) + (INDEX(出力表!D:D,7)))) + (乱数表!$S537*(Settings!B12/(((INDEX(出力表!D:D,7))+1)^INDEX(係数表!E:E,7)*INDEX(係数表!F:F,7))))))</f>
        <v>#VALUE!</v>
      </c>
      <c r="U537" t="e">
        <f>MIN(100, MAX(0, (INDEX(出力表!D:D,7))*S537/MAX(T537, Settings!B3)))</f>
        <v>#VALUE!</v>
      </c>
      <c r="V537">
        <f>MIN(100, MAX(0, 100*BETAINV(乱数表!$H537, MAX(0.00000001, (1/(1+EXP(-(INDEX(係数表!G:G,8) + $B537))))*(EXP(INDEX(係数表!H:H,8) + INDEX(係数表!I:I,8)*LN(INDEX(出力表!C:C,8)+1)))), MAX(0.00000001, (1-(1/(1+EXP(-(INDEX(係数表!G:G,8) + $B537)))))*(EXP(INDEX(係数表!H:H,8) + INDEX(係数表!I:I,8)*LN(INDEX(出力表!C:C,8)+1)))))))</f>
        <v>99.574414695598307</v>
      </c>
      <c r="W537" t="e">
        <f>MIN(100, MAX(0, (100*(INDEX(出力表!D:D,8))/(EXP(INDEX(係数表!B:B,8) + $C537) + (INDEX(出力表!D:D,8)))) + (乱数表!$T537*(Settings!B12/(((INDEX(出力表!D:D,8))+1)^INDEX(係数表!E:E,8)*INDEX(係数表!F:F,8))))))</f>
        <v>#VALUE!</v>
      </c>
      <c r="X537" t="e">
        <f>MIN(100, MAX(0, (INDEX(出力表!D:D,8))*V537/MAX(W537, Settings!B3)))</f>
        <v>#VALUE!</v>
      </c>
      <c r="Y537">
        <f>MIN(100, MAX(0, 100*BETAINV(乱数表!$I537, MAX(0.00000001, (1/(1+EXP(-(INDEX(係数表!G:G,9) + $B537))))*(EXP(INDEX(係数表!H:H,9) + INDEX(係数表!I:I,9)*LN(INDEX(出力表!C:C,9)+1)))), MAX(0.00000001, (1-(1/(1+EXP(-(INDEX(係数表!G:G,9) + $B537)))))*(EXP(INDEX(係数表!H:H,9) + INDEX(係数表!I:I,9)*LN(INDEX(出力表!C:C,9)+1)))))))</f>
        <v>96.163228758543028</v>
      </c>
      <c r="Z537" t="e">
        <f>MIN(100, MAX(0, (100*(INDEX(出力表!D:D,9))/(EXP(INDEX(係数表!B:B,9) + $C537) + (INDEX(出力表!D:D,9)))) + (乱数表!$U537*(Settings!B12/(((INDEX(出力表!D:D,9))+1)^INDEX(係数表!E:E,9)*INDEX(係数表!F:F,9))))))</f>
        <v>#VALUE!</v>
      </c>
      <c r="AA537" t="e">
        <f>MIN(100, MAX(0, (INDEX(出力表!D:D,9))*Y537/MAX(Z537, Settings!B3)))</f>
        <v>#VALUE!</v>
      </c>
      <c r="AB537">
        <f>MIN(100, MAX(0, 100*BETAINV(乱数表!$J537, MAX(0.00000001, (1/(1+EXP(-(INDEX(係数表!G:G,10) + $B537))))*(EXP(INDEX(係数表!H:H,10) + INDEX(係数表!I:I,10)*LN(INDEX(出力表!C:C,10)+1)))), MAX(0.00000001, (1-(1/(1+EXP(-(INDEX(係数表!G:G,10) + $B537)))))*(EXP(INDEX(係数表!H:H,10) + INDEX(係数表!I:I,10)*LN(INDEX(出力表!C:C,10)+1)))))))</f>
        <v>95.224134978437206</v>
      </c>
      <c r="AC537" t="e">
        <f>MIN(100, MAX(0, (100*(INDEX(出力表!D:D,10))/(EXP(INDEX(係数表!B:B,10) + $C537) + (INDEX(出力表!D:D,10)))) + (乱数表!$V537*(Settings!B12/(((INDEX(出力表!D:D,10))+1)^INDEX(係数表!E:E,10)*INDEX(係数表!F:F,10))))))</f>
        <v>#VALUE!</v>
      </c>
      <c r="AD537" t="e">
        <f>MIN(100, MAX(0, (INDEX(出力表!D:D,10))*AB537/MAX(AC537, Settings!B3)))</f>
        <v>#VALUE!</v>
      </c>
      <c r="AE537">
        <f>MIN(100, MAX(0, 100*BETAINV(乱数表!$K537, MAX(0.00000001, (1/(1+EXP(-(INDEX(係数表!G:G,11) + $B537))))*(EXP(INDEX(係数表!H:H,11) + INDEX(係数表!I:I,11)*LN(INDEX(出力表!C:C,11)+1)))), MAX(0.00000001, (1-(1/(1+EXP(-(INDEX(係数表!G:G,11) + $B537)))))*(EXP(INDEX(係数表!H:H,11) + INDEX(係数表!I:I,11)*LN(INDEX(出力表!C:C,11)+1)))))))</f>
        <v>95.527034422738382</v>
      </c>
      <c r="AF537" t="e">
        <f>MIN(100, MAX(0, (100*(INDEX(出力表!D:D,11))/(EXP(INDEX(係数表!B:B,11) + $C537) + (INDEX(出力表!D:D,11)))) + (乱数表!$W537*(Settings!B12/(((INDEX(出力表!D:D,11))+1)^INDEX(係数表!E:E,11)*INDEX(係数表!F:F,11))))))</f>
        <v>#VALUE!</v>
      </c>
      <c r="AG537" t="e">
        <f>MIN(100, MAX(0, (INDEX(出力表!D:D,11))*AE537/MAX(AF537, Settings!B3)))</f>
        <v>#VALUE!</v>
      </c>
      <c r="AH537">
        <f>MIN(100, MAX(0, 100*BETAINV(乱数表!$L537, MAX(0.00000001, (1/(1+EXP(-(INDEX(係数表!G:G,12) + $B537))))*(EXP(INDEX(係数表!H:H,12) + INDEX(係数表!I:I,12)*LN(INDEX(出力表!C:C,12)+1)))), MAX(0.00000001, (1-(1/(1+EXP(-(INDEX(係数表!G:G,12) + $B537)))))*(EXP(INDEX(係数表!H:H,12) + INDEX(係数表!I:I,12)*LN(INDEX(出力表!C:C,12)+1)))))))</f>
        <v>99.043008247812708</v>
      </c>
      <c r="AI537" t="e">
        <f>MIN(100, MAX(0, (100*(INDEX(出力表!D:D,12))/(EXP(INDEX(係数表!B:B,12) + $C537) + (INDEX(出力表!D:D,12)))) + (乱数表!$X537*(Settings!B12/(((INDEX(出力表!D:D,12))+1)^INDEX(係数表!E:E,12)*INDEX(係数表!F:F,12))))))</f>
        <v>#VALUE!</v>
      </c>
      <c r="AJ537" t="e">
        <f>MIN(100, MAX(0, (INDEX(出力表!D:D,12))*AH537/MAX(AI537, Settings!B3)))</f>
        <v>#VALUE!</v>
      </c>
      <c r="AK537">
        <f>MIN(100, MAX(0, 100*BETAINV(乱数表!$M537, MAX(0.00000001, (1/(1+EXP(-(INDEX(係数表!G:G,13) + $B537))))*(EXP(INDEX(係数表!H:H,13) + INDEX(係数表!I:I,13)*LN(INDEX(出力表!C:C,13)+1)))), MAX(0.00000001, (1-(1/(1+EXP(-(INDEX(係数表!G:G,13) + $B537)))))*(EXP(INDEX(係数表!H:H,13) + INDEX(係数表!I:I,13)*LN(INDEX(出力表!C:C,13)+1)))))))</f>
        <v>68.921158020340997</v>
      </c>
      <c r="AL537" t="e">
        <f>MIN(100, MAX(0, (100*(INDEX(出力表!D:D,13))/(EXP(INDEX(係数表!B:B,13) + $C537) + (INDEX(出力表!D:D,13)))) + (乱数表!$Y537*(Settings!B12/(((INDEX(出力表!D:D,13))+1)^INDEX(係数表!E:E,13)*INDEX(係数表!F:F,13))))))</f>
        <v>#VALUE!</v>
      </c>
      <c r="AM537" t="e">
        <f>MIN(100, MAX(0, (INDEX(出力表!D:D,13))*AK537/MAX(AL537, Settings!B3)))</f>
        <v>#VALUE!</v>
      </c>
      <c r="AN537">
        <f>IF(ISNUMBER(F537), INDEX(出力表!B:B,2)*F537, 0)+IF(ISNUMBER(I537), INDEX(出力表!B:B,3)*I537, 0)+IF(ISNUMBER(L537), INDEX(出力表!B:B,4)*L537, 0)+IF(ISNUMBER(O537), INDEX(出力表!B:B,5)*O537, 0)+IF(ISNUMBER(R537), INDEX(出力表!B:B,6)*R537, 0)+IF(ISNUMBER(U537), INDEX(出力表!B:B,7)*U537, 0)+IF(ISNUMBER(X537), INDEX(出力表!B:B,8)*X537, 0)+IF(ISNUMBER(AA537), INDEX(出力表!B:B,9)*AA537, 0)+IF(ISNUMBER(AD537), INDEX(出力表!B:B,10)*AD537, 0)+IF(ISNUMBER(AG537), INDEX(出力表!B:B,11)*AG537, 0)+IF(ISNUMBER(AJ537), INDEX(出力表!B:B,12)*AJ537, 0)+IF(ISNUMBER(AM537), INDEX(出力表!B:B,13)*AM537, 0)</f>
        <v>0</v>
      </c>
      <c r="AO537">
        <f>IF(ISNUMBER(F537), INDEX(出力表!B:B,2), 0)+IF(ISNUMBER(I537), INDEX(出力表!B:B,3), 0)+IF(ISNUMBER(L537), INDEX(出力表!B:B,4), 0)+IF(ISNUMBER(O537), INDEX(出力表!B:B,5), 0)+IF(ISNUMBER(R537), INDEX(出力表!B:B,6), 0)+IF(ISNUMBER(U537), INDEX(出力表!B:B,7), 0)+IF(ISNUMBER(X537), INDEX(出力表!B:B,8), 0)+IF(ISNUMBER(AA537), INDEX(出力表!B:B,9), 0)+IF(ISNUMBER(AD537), INDEX(出力表!B:B,10), 0)+IF(ISNUMBER(AG537), INDEX(出力表!B:B,11), 0)+IF(ISNUMBER(AJ537), INDEX(出力表!B:B,12), 0)+IF(ISNUMBER(AM537), INDEX(出力表!B:B,13), 0)</f>
        <v>0</v>
      </c>
      <c r="AP537" t="str">
        <f t="shared" si="8"/>
        <v/>
      </c>
    </row>
    <row r="538" spans="1:42" x14ac:dyDescent="0.2">
      <c r="A538">
        <v>537</v>
      </c>
      <c r="B538">
        <f>IF(UPPER(Settings!B4)="TRUE", 乱数表!$Z538*Settings!B10, 0)</f>
        <v>-0.35906149731306386</v>
      </c>
      <c r="C538">
        <f>IF(UPPER(Settings!B4)="TRUE", 乱数表!$AA538*Settings!B11, 0)</f>
        <v>-0.10177824323030026</v>
      </c>
      <c r="D538">
        <f>MIN(100, MAX(0, 100*BETAINV(乱数表!$B538, MAX(0.00000001, (1/(1+EXP(-(INDEX(係数表!G:G,2) + $B538))))*(EXP(INDEX(係数表!H:H,2) + INDEX(係数表!I:I,2)*LN(INDEX(出力表!C:C,2)+1)))), MAX(0.00000001, (1-(1/(1+EXP(-(INDEX(係数表!G:G,2) + $B538)))))*(EXP(INDEX(係数表!H:H,2) + INDEX(係数表!I:I,2)*LN(INDEX(出力表!C:C,2)+1)))))))</f>
        <v>86.032764449097826</v>
      </c>
      <c r="E538" t="e">
        <f>MIN(100, MAX(0, (100*(INDEX(出力表!D:D,2))/(EXP(INDEX(係数表!B:B,2) + $C538) + (INDEX(出力表!D:D,2)))) + (乱数表!$N538*(Settings!B12/(((INDEX(出力表!D:D,2))+1)^INDEX(係数表!E:E,2)*INDEX(係数表!F:F,2))))))</f>
        <v>#VALUE!</v>
      </c>
      <c r="F538" t="e">
        <f>MIN(100, MAX(0, (INDEX(出力表!D:D,2))*D538/MAX(E538, Settings!B3)))</f>
        <v>#VALUE!</v>
      </c>
      <c r="G538">
        <f>MIN(100, MAX(0, 100*BETAINV(乱数表!$C538, MAX(0.00000001, (1/(1+EXP(-(INDEX(係数表!G:G,3) + $B538))))*(EXP(INDEX(係数表!H:H,3) + INDEX(係数表!I:I,3)*LN(INDEX(出力表!C:C,3)+1)))), MAX(0.00000001, (1-(1/(1+EXP(-(INDEX(係数表!G:G,3) + $B538)))))*(EXP(INDEX(係数表!H:H,3) + INDEX(係数表!I:I,3)*LN(INDEX(出力表!C:C,3)+1)))))))</f>
        <v>80.845556215970504</v>
      </c>
      <c r="H538" t="e">
        <f>MIN(100, MAX(0, (100*(INDEX(出力表!D:D,3))/(EXP(INDEX(係数表!B:B,3) + $C538) + (INDEX(出力表!D:D,3)))) + (乱数表!$O538*(Settings!B12/(((INDEX(出力表!D:D,3))+1)^INDEX(係数表!E:E,3)*INDEX(係数表!F:F,3))))))</f>
        <v>#VALUE!</v>
      </c>
      <c r="I538" t="e">
        <f>MIN(100, MAX(0, (INDEX(出力表!D:D,3))*G538/MAX(H538, Settings!B3)))</f>
        <v>#VALUE!</v>
      </c>
      <c r="J538">
        <f>MIN(100, MAX(0, 100*BETAINV(乱数表!$D538, MAX(0.00000001, (1/(1+EXP(-(INDEX(係数表!G:G,4) + $B538))))*(EXP(INDEX(係数表!H:H,4) + INDEX(係数表!I:I,4)*LN(INDEX(出力表!C:C,4)+1)))), MAX(0.00000001, (1-(1/(1+EXP(-(INDEX(係数表!G:G,4) + $B538)))))*(EXP(INDEX(係数表!H:H,4) + INDEX(係数表!I:I,4)*LN(INDEX(出力表!C:C,4)+1)))))))</f>
        <v>87.080145993403136</v>
      </c>
      <c r="K538" t="e">
        <f>MIN(100, MAX(0, (100*(INDEX(出力表!D:D,4))/(EXP(INDEX(係数表!B:B,4) + $C538) + (INDEX(出力表!D:D,4)))) + (乱数表!$P538*(Settings!B12/(((INDEX(出力表!D:D,4))+1)^INDEX(係数表!E:E,4)*INDEX(係数表!F:F,4))))))</f>
        <v>#VALUE!</v>
      </c>
      <c r="L538" t="e">
        <f>MIN(100, MAX(0, (INDEX(出力表!D:D,4))*J538/MAX(K538, Settings!B3)))</f>
        <v>#VALUE!</v>
      </c>
      <c r="M538">
        <f>MIN(100, MAX(0, 100*BETAINV(乱数表!$E538, MAX(0.00000001, (1/(1+EXP(-(INDEX(係数表!G:G,5) + $B538))))*(EXP(INDEX(係数表!H:H,5) + INDEX(係数表!I:I,5)*LN(INDEX(出力表!C:C,5)+1)))), MAX(0.00000001, (1-(1/(1+EXP(-(INDEX(係数表!G:G,5) + $B538)))))*(EXP(INDEX(係数表!H:H,5) + INDEX(係数表!I:I,5)*LN(INDEX(出力表!C:C,5)+1)))))))</f>
        <v>97.960542588706033</v>
      </c>
      <c r="N538" t="e">
        <f>MIN(100, MAX(0, (100*(INDEX(出力表!D:D,5))/(EXP(INDEX(係数表!B:B,5) + $C538) + (INDEX(出力表!D:D,5)))) + (乱数表!$Q538*(Settings!B12/(((INDEX(出力表!D:D,5))+1)^INDEX(係数表!E:E,5)*INDEX(係数表!F:F,5))))))</f>
        <v>#VALUE!</v>
      </c>
      <c r="O538" t="e">
        <f>MIN(100, MAX(0, (INDEX(出力表!D:D,5))*M538/MAX(N538, Settings!B3)))</f>
        <v>#VALUE!</v>
      </c>
      <c r="P538">
        <f>MIN(100, MAX(0, 100*BETAINV(乱数表!$F538, MAX(0.00000001, (1/(1+EXP(-(INDEX(係数表!G:G,6) + $B538))))*(EXP(INDEX(係数表!H:H,6) + INDEX(係数表!I:I,6)*LN(INDEX(出力表!C:C,6)+1)))), MAX(0.00000001, (1-(1/(1+EXP(-(INDEX(係数表!G:G,6) + $B538)))))*(EXP(INDEX(係数表!H:H,6) + INDEX(係数表!I:I,6)*LN(INDEX(出力表!C:C,6)+1)))))))</f>
        <v>45.85206363581046</v>
      </c>
      <c r="Q538" t="e">
        <f>MIN(100, MAX(0, (100*(INDEX(出力表!D:D,6))/(EXP(INDEX(係数表!B:B,6) + $C538) + (INDEX(出力表!D:D,6)))) + (乱数表!$R538*(Settings!B12/(((INDEX(出力表!D:D,6))+1)^INDEX(係数表!E:E,6)*INDEX(係数表!F:F,6))))))</f>
        <v>#VALUE!</v>
      </c>
      <c r="R538" t="e">
        <f>MIN(100, MAX(0, (INDEX(出力表!D:D,6))*P538/MAX(Q538, Settings!B3)))</f>
        <v>#VALUE!</v>
      </c>
      <c r="S538">
        <f>MIN(100, MAX(0, 100*BETAINV(乱数表!$G538, MAX(0.00000001, (1/(1+EXP(-(INDEX(係数表!G:G,7) + $B538))))*(EXP(INDEX(係数表!H:H,7) + INDEX(係数表!I:I,7)*LN(INDEX(出力表!C:C,7)+1)))), MAX(0.00000001, (1-(1/(1+EXP(-(INDEX(係数表!G:G,7) + $B538)))))*(EXP(INDEX(係数表!H:H,7) + INDEX(係数表!I:I,7)*LN(INDEX(出力表!C:C,7)+1)))))))</f>
        <v>93.678728470042074</v>
      </c>
      <c r="T538" t="e">
        <f>MIN(100, MAX(0, (100*(INDEX(出力表!D:D,7))/(EXP(INDEX(係数表!B:B,7) + $C538) + (INDEX(出力表!D:D,7)))) + (乱数表!$S538*(Settings!B12/(((INDEX(出力表!D:D,7))+1)^INDEX(係数表!E:E,7)*INDEX(係数表!F:F,7))))))</f>
        <v>#VALUE!</v>
      </c>
      <c r="U538" t="e">
        <f>MIN(100, MAX(0, (INDEX(出力表!D:D,7))*S538/MAX(T538, Settings!B3)))</f>
        <v>#VALUE!</v>
      </c>
      <c r="V538">
        <f>MIN(100, MAX(0, 100*BETAINV(乱数表!$H538, MAX(0.00000001, (1/(1+EXP(-(INDEX(係数表!G:G,8) + $B538))))*(EXP(INDEX(係数表!H:H,8) + INDEX(係数表!I:I,8)*LN(INDEX(出力表!C:C,8)+1)))), MAX(0.00000001, (1-(1/(1+EXP(-(INDEX(係数表!G:G,8) + $B538)))))*(EXP(INDEX(係数表!H:H,8) + INDEX(係数表!I:I,8)*LN(INDEX(出力表!C:C,8)+1)))))))</f>
        <v>80.100761751323489</v>
      </c>
      <c r="W538" t="e">
        <f>MIN(100, MAX(0, (100*(INDEX(出力表!D:D,8))/(EXP(INDEX(係数表!B:B,8) + $C538) + (INDEX(出力表!D:D,8)))) + (乱数表!$T538*(Settings!B12/(((INDEX(出力表!D:D,8))+1)^INDEX(係数表!E:E,8)*INDEX(係数表!F:F,8))))))</f>
        <v>#VALUE!</v>
      </c>
      <c r="X538" t="e">
        <f>MIN(100, MAX(0, (INDEX(出力表!D:D,8))*V538/MAX(W538, Settings!B3)))</f>
        <v>#VALUE!</v>
      </c>
      <c r="Y538">
        <f>MIN(100, MAX(0, 100*BETAINV(乱数表!$I538, MAX(0.00000001, (1/(1+EXP(-(INDEX(係数表!G:G,9) + $B538))))*(EXP(INDEX(係数表!H:H,9) + INDEX(係数表!I:I,9)*LN(INDEX(出力表!C:C,9)+1)))), MAX(0.00000001, (1-(1/(1+EXP(-(INDEX(係数表!G:G,9) + $B538)))))*(EXP(INDEX(係数表!H:H,9) + INDEX(係数表!I:I,9)*LN(INDEX(出力表!C:C,9)+1)))))))</f>
        <v>89.469856830308629</v>
      </c>
      <c r="Z538" t="e">
        <f>MIN(100, MAX(0, (100*(INDEX(出力表!D:D,9))/(EXP(INDEX(係数表!B:B,9) + $C538) + (INDEX(出力表!D:D,9)))) + (乱数表!$U538*(Settings!B12/(((INDEX(出力表!D:D,9))+1)^INDEX(係数表!E:E,9)*INDEX(係数表!F:F,9))))))</f>
        <v>#VALUE!</v>
      </c>
      <c r="AA538" t="e">
        <f>MIN(100, MAX(0, (INDEX(出力表!D:D,9))*Y538/MAX(Z538, Settings!B3)))</f>
        <v>#VALUE!</v>
      </c>
      <c r="AB538">
        <f>MIN(100, MAX(0, 100*BETAINV(乱数表!$J538, MAX(0.00000001, (1/(1+EXP(-(INDEX(係数表!G:G,10) + $B538))))*(EXP(INDEX(係数表!H:H,10) + INDEX(係数表!I:I,10)*LN(INDEX(出力表!C:C,10)+1)))), MAX(0.00000001, (1-(1/(1+EXP(-(INDEX(係数表!G:G,10) + $B538)))))*(EXP(INDEX(係数表!H:H,10) + INDEX(係数表!I:I,10)*LN(INDEX(出力表!C:C,10)+1)))))))</f>
        <v>98.801858589973662</v>
      </c>
      <c r="AC538" t="e">
        <f>MIN(100, MAX(0, (100*(INDEX(出力表!D:D,10))/(EXP(INDEX(係数表!B:B,10) + $C538) + (INDEX(出力表!D:D,10)))) + (乱数表!$V538*(Settings!B12/(((INDEX(出力表!D:D,10))+1)^INDEX(係数表!E:E,10)*INDEX(係数表!F:F,10))))))</f>
        <v>#VALUE!</v>
      </c>
      <c r="AD538" t="e">
        <f>MIN(100, MAX(0, (INDEX(出力表!D:D,10))*AB538/MAX(AC538, Settings!B3)))</f>
        <v>#VALUE!</v>
      </c>
      <c r="AE538">
        <f>MIN(100, MAX(0, 100*BETAINV(乱数表!$K538, MAX(0.00000001, (1/(1+EXP(-(INDEX(係数表!G:G,11) + $B538))))*(EXP(INDEX(係数表!H:H,11) + INDEX(係数表!I:I,11)*LN(INDEX(出力表!C:C,11)+1)))), MAX(0.00000001, (1-(1/(1+EXP(-(INDEX(係数表!G:G,11) + $B538)))))*(EXP(INDEX(係数表!H:H,11) + INDEX(係数表!I:I,11)*LN(INDEX(出力表!C:C,11)+1)))))))</f>
        <v>97.784161968403637</v>
      </c>
      <c r="AF538" t="e">
        <f>MIN(100, MAX(0, (100*(INDEX(出力表!D:D,11))/(EXP(INDEX(係数表!B:B,11) + $C538) + (INDEX(出力表!D:D,11)))) + (乱数表!$W538*(Settings!B12/(((INDEX(出力表!D:D,11))+1)^INDEX(係数表!E:E,11)*INDEX(係数表!F:F,11))))))</f>
        <v>#VALUE!</v>
      </c>
      <c r="AG538" t="e">
        <f>MIN(100, MAX(0, (INDEX(出力表!D:D,11))*AE538/MAX(AF538, Settings!B3)))</f>
        <v>#VALUE!</v>
      </c>
      <c r="AH538">
        <f>MIN(100, MAX(0, 100*BETAINV(乱数表!$L538, MAX(0.00000001, (1/(1+EXP(-(INDEX(係数表!G:G,12) + $B538))))*(EXP(INDEX(係数表!H:H,12) + INDEX(係数表!I:I,12)*LN(INDEX(出力表!C:C,12)+1)))), MAX(0.00000001, (1-(1/(1+EXP(-(INDEX(係数表!G:G,12) + $B538)))))*(EXP(INDEX(係数表!H:H,12) + INDEX(係数表!I:I,12)*LN(INDEX(出力表!C:C,12)+1)))))))</f>
        <v>90.209476579928946</v>
      </c>
      <c r="AI538" t="e">
        <f>MIN(100, MAX(0, (100*(INDEX(出力表!D:D,12))/(EXP(INDEX(係数表!B:B,12) + $C538) + (INDEX(出力表!D:D,12)))) + (乱数表!$X538*(Settings!B12/(((INDEX(出力表!D:D,12))+1)^INDEX(係数表!E:E,12)*INDEX(係数表!F:F,12))))))</f>
        <v>#VALUE!</v>
      </c>
      <c r="AJ538" t="e">
        <f>MIN(100, MAX(0, (INDEX(出力表!D:D,12))*AH538/MAX(AI538, Settings!B3)))</f>
        <v>#VALUE!</v>
      </c>
      <c r="AK538">
        <f>MIN(100, MAX(0, 100*BETAINV(乱数表!$M538, MAX(0.00000001, (1/(1+EXP(-(INDEX(係数表!G:G,13) + $B538))))*(EXP(INDEX(係数表!H:H,13) + INDEX(係数表!I:I,13)*LN(INDEX(出力表!C:C,13)+1)))), MAX(0.00000001, (1-(1/(1+EXP(-(INDEX(係数表!G:G,13) + $B538)))))*(EXP(INDEX(係数表!H:H,13) + INDEX(係数表!I:I,13)*LN(INDEX(出力表!C:C,13)+1)))))))</f>
        <v>98.151410191132513</v>
      </c>
      <c r="AL538" t="e">
        <f>MIN(100, MAX(0, (100*(INDEX(出力表!D:D,13))/(EXP(INDEX(係数表!B:B,13) + $C538) + (INDEX(出力表!D:D,13)))) + (乱数表!$Y538*(Settings!B12/(((INDEX(出力表!D:D,13))+1)^INDEX(係数表!E:E,13)*INDEX(係数表!F:F,13))))))</f>
        <v>#VALUE!</v>
      </c>
      <c r="AM538" t="e">
        <f>MIN(100, MAX(0, (INDEX(出力表!D:D,13))*AK538/MAX(AL538, Settings!B3)))</f>
        <v>#VALUE!</v>
      </c>
      <c r="AN538">
        <f>IF(ISNUMBER(F538), INDEX(出力表!B:B,2)*F538, 0)+IF(ISNUMBER(I538), INDEX(出力表!B:B,3)*I538, 0)+IF(ISNUMBER(L538), INDEX(出力表!B:B,4)*L538, 0)+IF(ISNUMBER(O538), INDEX(出力表!B:B,5)*O538, 0)+IF(ISNUMBER(R538), INDEX(出力表!B:B,6)*R538, 0)+IF(ISNUMBER(U538), INDEX(出力表!B:B,7)*U538, 0)+IF(ISNUMBER(X538), INDEX(出力表!B:B,8)*X538, 0)+IF(ISNUMBER(AA538), INDEX(出力表!B:B,9)*AA538, 0)+IF(ISNUMBER(AD538), INDEX(出力表!B:B,10)*AD538, 0)+IF(ISNUMBER(AG538), INDEX(出力表!B:B,11)*AG538, 0)+IF(ISNUMBER(AJ538), INDEX(出力表!B:B,12)*AJ538, 0)+IF(ISNUMBER(AM538), INDEX(出力表!B:B,13)*AM538, 0)</f>
        <v>0</v>
      </c>
      <c r="AO538">
        <f>IF(ISNUMBER(F538), INDEX(出力表!B:B,2), 0)+IF(ISNUMBER(I538), INDEX(出力表!B:B,3), 0)+IF(ISNUMBER(L538), INDEX(出力表!B:B,4), 0)+IF(ISNUMBER(O538), INDEX(出力表!B:B,5), 0)+IF(ISNUMBER(R538), INDEX(出力表!B:B,6), 0)+IF(ISNUMBER(U538), INDEX(出力表!B:B,7), 0)+IF(ISNUMBER(X538), INDEX(出力表!B:B,8), 0)+IF(ISNUMBER(AA538), INDEX(出力表!B:B,9), 0)+IF(ISNUMBER(AD538), INDEX(出力表!B:B,10), 0)+IF(ISNUMBER(AG538), INDEX(出力表!B:B,11), 0)+IF(ISNUMBER(AJ538), INDEX(出力表!B:B,12), 0)+IF(ISNUMBER(AM538), INDEX(出力表!B:B,13), 0)</f>
        <v>0</v>
      </c>
      <c r="AP538" t="str">
        <f t="shared" si="8"/>
        <v/>
      </c>
    </row>
    <row r="539" spans="1:42" x14ac:dyDescent="0.2">
      <c r="A539">
        <v>538</v>
      </c>
      <c r="B539">
        <f>IF(UPPER(Settings!B4)="TRUE", 乱数表!$Z539*Settings!B10, 0)</f>
        <v>0.22136828389076854</v>
      </c>
      <c r="C539">
        <f>IF(UPPER(Settings!B4)="TRUE", 乱数表!$AA539*Settings!B11, 0)</f>
        <v>-2.1940916957654849E-2</v>
      </c>
      <c r="D539">
        <f>MIN(100, MAX(0, 100*BETAINV(乱数表!$B539, MAX(0.00000001, (1/(1+EXP(-(INDEX(係数表!G:G,2) + $B539))))*(EXP(INDEX(係数表!H:H,2) + INDEX(係数表!I:I,2)*LN(INDEX(出力表!C:C,2)+1)))), MAX(0.00000001, (1-(1/(1+EXP(-(INDEX(係数表!G:G,2) + $B539)))))*(EXP(INDEX(係数表!H:H,2) + INDEX(係数表!I:I,2)*LN(INDEX(出力表!C:C,2)+1)))))))</f>
        <v>99.866545610467611</v>
      </c>
      <c r="E539" t="e">
        <f>MIN(100, MAX(0, (100*(INDEX(出力表!D:D,2))/(EXP(INDEX(係数表!B:B,2) + $C539) + (INDEX(出力表!D:D,2)))) + (乱数表!$N539*(Settings!B12/(((INDEX(出力表!D:D,2))+1)^INDEX(係数表!E:E,2)*INDEX(係数表!F:F,2))))))</f>
        <v>#VALUE!</v>
      </c>
      <c r="F539" t="e">
        <f>MIN(100, MAX(0, (INDEX(出力表!D:D,2))*D539/MAX(E539, Settings!B3)))</f>
        <v>#VALUE!</v>
      </c>
      <c r="G539">
        <f>MIN(100, MAX(0, 100*BETAINV(乱数表!$C539, MAX(0.00000001, (1/(1+EXP(-(INDEX(係数表!G:G,3) + $B539))))*(EXP(INDEX(係数表!H:H,3) + INDEX(係数表!I:I,3)*LN(INDEX(出力表!C:C,3)+1)))), MAX(0.00000001, (1-(1/(1+EXP(-(INDEX(係数表!G:G,3) + $B539)))))*(EXP(INDEX(係数表!H:H,3) + INDEX(係数表!I:I,3)*LN(INDEX(出力表!C:C,3)+1)))))))</f>
        <v>82.935670922114966</v>
      </c>
      <c r="H539" t="e">
        <f>MIN(100, MAX(0, (100*(INDEX(出力表!D:D,3))/(EXP(INDEX(係数表!B:B,3) + $C539) + (INDEX(出力表!D:D,3)))) + (乱数表!$O539*(Settings!B12/(((INDEX(出力表!D:D,3))+1)^INDEX(係数表!E:E,3)*INDEX(係数表!F:F,3))))))</f>
        <v>#VALUE!</v>
      </c>
      <c r="I539" t="e">
        <f>MIN(100, MAX(0, (INDEX(出力表!D:D,3))*G539/MAX(H539, Settings!B3)))</f>
        <v>#VALUE!</v>
      </c>
      <c r="J539">
        <f>MIN(100, MAX(0, 100*BETAINV(乱数表!$D539, MAX(0.00000001, (1/(1+EXP(-(INDEX(係数表!G:G,4) + $B539))))*(EXP(INDEX(係数表!H:H,4) + INDEX(係数表!I:I,4)*LN(INDEX(出力表!C:C,4)+1)))), MAX(0.00000001, (1-(1/(1+EXP(-(INDEX(係数表!G:G,4) + $B539)))))*(EXP(INDEX(係数表!H:H,4) + INDEX(係数表!I:I,4)*LN(INDEX(出力表!C:C,4)+1)))))))</f>
        <v>99.10239708679768</v>
      </c>
      <c r="K539" t="e">
        <f>MIN(100, MAX(0, (100*(INDEX(出力表!D:D,4))/(EXP(INDEX(係数表!B:B,4) + $C539) + (INDEX(出力表!D:D,4)))) + (乱数表!$P539*(Settings!B12/(((INDEX(出力表!D:D,4))+1)^INDEX(係数表!E:E,4)*INDEX(係数表!F:F,4))))))</f>
        <v>#VALUE!</v>
      </c>
      <c r="L539" t="e">
        <f>MIN(100, MAX(0, (INDEX(出力表!D:D,4))*J539/MAX(K539, Settings!B3)))</f>
        <v>#VALUE!</v>
      </c>
      <c r="M539">
        <f>MIN(100, MAX(0, 100*BETAINV(乱数表!$E539, MAX(0.00000001, (1/(1+EXP(-(INDEX(係数表!G:G,5) + $B539))))*(EXP(INDEX(係数表!H:H,5) + INDEX(係数表!I:I,5)*LN(INDEX(出力表!C:C,5)+1)))), MAX(0.00000001, (1-(1/(1+EXP(-(INDEX(係数表!G:G,5) + $B539)))))*(EXP(INDEX(係数表!H:H,5) + INDEX(係数表!I:I,5)*LN(INDEX(出力表!C:C,5)+1)))))))</f>
        <v>81.372155500251523</v>
      </c>
      <c r="N539" t="e">
        <f>MIN(100, MAX(0, (100*(INDEX(出力表!D:D,5))/(EXP(INDEX(係数表!B:B,5) + $C539) + (INDEX(出力表!D:D,5)))) + (乱数表!$Q539*(Settings!B12/(((INDEX(出力表!D:D,5))+1)^INDEX(係数表!E:E,5)*INDEX(係数表!F:F,5))))))</f>
        <v>#VALUE!</v>
      </c>
      <c r="O539" t="e">
        <f>MIN(100, MAX(0, (INDEX(出力表!D:D,5))*M539/MAX(N539, Settings!B3)))</f>
        <v>#VALUE!</v>
      </c>
      <c r="P539">
        <f>MIN(100, MAX(0, 100*BETAINV(乱数表!$F539, MAX(0.00000001, (1/(1+EXP(-(INDEX(係数表!G:G,6) + $B539))))*(EXP(INDEX(係数表!H:H,6) + INDEX(係数表!I:I,6)*LN(INDEX(出力表!C:C,6)+1)))), MAX(0.00000001, (1-(1/(1+EXP(-(INDEX(係数表!G:G,6) + $B539)))))*(EXP(INDEX(係数表!H:H,6) + INDEX(係数表!I:I,6)*LN(INDEX(出力表!C:C,6)+1)))))))</f>
        <v>77.788972276005524</v>
      </c>
      <c r="Q539" t="e">
        <f>MIN(100, MAX(0, (100*(INDEX(出力表!D:D,6))/(EXP(INDEX(係数表!B:B,6) + $C539) + (INDEX(出力表!D:D,6)))) + (乱数表!$R539*(Settings!B12/(((INDEX(出力表!D:D,6))+1)^INDEX(係数表!E:E,6)*INDEX(係数表!F:F,6))))))</f>
        <v>#VALUE!</v>
      </c>
      <c r="R539" t="e">
        <f>MIN(100, MAX(0, (INDEX(出力表!D:D,6))*P539/MAX(Q539, Settings!B3)))</f>
        <v>#VALUE!</v>
      </c>
      <c r="S539">
        <f>MIN(100, MAX(0, 100*BETAINV(乱数表!$G539, MAX(0.00000001, (1/(1+EXP(-(INDEX(係数表!G:G,7) + $B539))))*(EXP(INDEX(係数表!H:H,7) + INDEX(係数表!I:I,7)*LN(INDEX(出力表!C:C,7)+1)))), MAX(0.00000001, (1-(1/(1+EXP(-(INDEX(係数表!G:G,7) + $B539)))))*(EXP(INDEX(係数表!H:H,7) + INDEX(係数表!I:I,7)*LN(INDEX(出力表!C:C,7)+1)))))))</f>
        <v>94.126729590750486</v>
      </c>
      <c r="T539" t="e">
        <f>MIN(100, MAX(0, (100*(INDEX(出力表!D:D,7))/(EXP(INDEX(係数表!B:B,7) + $C539) + (INDEX(出力表!D:D,7)))) + (乱数表!$S539*(Settings!B12/(((INDEX(出力表!D:D,7))+1)^INDEX(係数表!E:E,7)*INDEX(係数表!F:F,7))))))</f>
        <v>#VALUE!</v>
      </c>
      <c r="U539" t="e">
        <f>MIN(100, MAX(0, (INDEX(出力表!D:D,7))*S539/MAX(T539, Settings!B3)))</f>
        <v>#VALUE!</v>
      </c>
      <c r="V539">
        <f>MIN(100, MAX(0, 100*BETAINV(乱数表!$H539, MAX(0.00000001, (1/(1+EXP(-(INDEX(係数表!G:G,8) + $B539))))*(EXP(INDEX(係数表!H:H,8) + INDEX(係数表!I:I,8)*LN(INDEX(出力表!C:C,8)+1)))), MAX(0.00000001, (1-(1/(1+EXP(-(INDEX(係数表!G:G,8) + $B539)))))*(EXP(INDEX(係数表!H:H,8) + INDEX(係数表!I:I,8)*LN(INDEX(出力表!C:C,8)+1)))))))</f>
        <v>99.592558091202108</v>
      </c>
      <c r="W539" t="e">
        <f>MIN(100, MAX(0, (100*(INDEX(出力表!D:D,8))/(EXP(INDEX(係数表!B:B,8) + $C539) + (INDEX(出力表!D:D,8)))) + (乱数表!$T539*(Settings!B12/(((INDEX(出力表!D:D,8))+1)^INDEX(係数表!E:E,8)*INDEX(係数表!F:F,8))))))</f>
        <v>#VALUE!</v>
      </c>
      <c r="X539" t="e">
        <f>MIN(100, MAX(0, (INDEX(出力表!D:D,8))*V539/MAX(W539, Settings!B3)))</f>
        <v>#VALUE!</v>
      </c>
      <c r="Y539">
        <f>MIN(100, MAX(0, 100*BETAINV(乱数表!$I539, MAX(0.00000001, (1/(1+EXP(-(INDEX(係数表!G:G,9) + $B539))))*(EXP(INDEX(係数表!H:H,9) + INDEX(係数表!I:I,9)*LN(INDEX(出力表!C:C,9)+1)))), MAX(0.00000001, (1-(1/(1+EXP(-(INDEX(係数表!G:G,9) + $B539)))))*(EXP(INDEX(係数表!H:H,9) + INDEX(係数表!I:I,9)*LN(INDEX(出力表!C:C,9)+1)))))))</f>
        <v>94.567964309148238</v>
      </c>
      <c r="Z539" t="e">
        <f>MIN(100, MAX(0, (100*(INDEX(出力表!D:D,9))/(EXP(INDEX(係数表!B:B,9) + $C539) + (INDEX(出力表!D:D,9)))) + (乱数表!$U539*(Settings!B12/(((INDEX(出力表!D:D,9))+1)^INDEX(係数表!E:E,9)*INDEX(係数表!F:F,9))))))</f>
        <v>#VALUE!</v>
      </c>
      <c r="AA539" t="e">
        <f>MIN(100, MAX(0, (INDEX(出力表!D:D,9))*Y539/MAX(Z539, Settings!B3)))</f>
        <v>#VALUE!</v>
      </c>
      <c r="AB539">
        <f>MIN(100, MAX(0, 100*BETAINV(乱数表!$J539, MAX(0.00000001, (1/(1+EXP(-(INDEX(係数表!G:G,10) + $B539))))*(EXP(INDEX(係数表!H:H,10) + INDEX(係数表!I:I,10)*LN(INDEX(出力表!C:C,10)+1)))), MAX(0.00000001, (1-(1/(1+EXP(-(INDEX(係数表!G:G,10) + $B539)))))*(EXP(INDEX(係数表!H:H,10) + INDEX(係数表!I:I,10)*LN(INDEX(出力表!C:C,10)+1)))))))</f>
        <v>99.796446204118027</v>
      </c>
      <c r="AC539" t="e">
        <f>MIN(100, MAX(0, (100*(INDEX(出力表!D:D,10))/(EXP(INDEX(係数表!B:B,10) + $C539) + (INDEX(出力表!D:D,10)))) + (乱数表!$V539*(Settings!B12/(((INDEX(出力表!D:D,10))+1)^INDEX(係数表!E:E,10)*INDEX(係数表!F:F,10))))))</f>
        <v>#VALUE!</v>
      </c>
      <c r="AD539" t="e">
        <f>MIN(100, MAX(0, (INDEX(出力表!D:D,10))*AB539/MAX(AC539, Settings!B3)))</f>
        <v>#VALUE!</v>
      </c>
      <c r="AE539">
        <f>MIN(100, MAX(0, 100*BETAINV(乱数表!$K539, MAX(0.00000001, (1/(1+EXP(-(INDEX(係数表!G:G,11) + $B539))))*(EXP(INDEX(係数表!H:H,11) + INDEX(係数表!I:I,11)*LN(INDEX(出力表!C:C,11)+1)))), MAX(0.00000001, (1-(1/(1+EXP(-(INDEX(係数表!G:G,11) + $B539)))))*(EXP(INDEX(係数表!H:H,11) + INDEX(係数表!I:I,11)*LN(INDEX(出力表!C:C,11)+1)))))))</f>
        <v>95.106653412549917</v>
      </c>
      <c r="AF539" t="e">
        <f>MIN(100, MAX(0, (100*(INDEX(出力表!D:D,11))/(EXP(INDEX(係数表!B:B,11) + $C539) + (INDEX(出力表!D:D,11)))) + (乱数表!$W539*(Settings!B12/(((INDEX(出力表!D:D,11))+1)^INDEX(係数表!E:E,11)*INDEX(係数表!F:F,11))))))</f>
        <v>#VALUE!</v>
      </c>
      <c r="AG539" t="e">
        <f>MIN(100, MAX(0, (INDEX(出力表!D:D,11))*AE539/MAX(AF539, Settings!B3)))</f>
        <v>#VALUE!</v>
      </c>
      <c r="AH539">
        <f>MIN(100, MAX(0, 100*BETAINV(乱数表!$L539, MAX(0.00000001, (1/(1+EXP(-(INDEX(係数表!G:G,12) + $B539))))*(EXP(INDEX(係数表!H:H,12) + INDEX(係数表!I:I,12)*LN(INDEX(出力表!C:C,12)+1)))), MAX(0.00000001, (1-(1/(1+EXP(-(INDEX(係数表!G:G,12) + $B539)))))*(EXP(INDEX(係数表!H:H,12) + INDEX(係数表!I:I,12)*LN(INDEX(出力表!C:C,12)+1)))))))</f>
        <v>93.847018277820766</v>
      </c>
      <c r="AI539" t="e">
        <f>MIN(100, MAX(0, (100*(INDEX(出力表!D:D,12))/(EXP(INDEX(係数表!B:B,12) + $C539) + (INDEX(出力表!D:D,12)))) + (乱数表!$X539*(Settings!B12/(((INDEX(出力表!D:D,12))+1)^INDEX(係数表!E:E,12)*INDEX(係数表!F:F,12))))))</f>
        <v>#VALUE!</v>
      </c>
      <c r="AJ539" t="e">
        <f>MIN(100, MAX(0, (INDEX(出力表!D:D,12))*AH539/MAX(AI539, Settings!B3)))</f>
        <v>#VALUE!</v>
      </c>
      <c r="AK539">
        <f>MIN(100, MAX(0, 100*BETAINV(乱数表!$M539, MAX(0.00000001, (1/(1+EXP(-(INDEX(係数表!G:G,13) + $B539))))*(EXP(INDEX(係数表!H:H,13) + INDEX(係数表!I:I,13)*LN(INDEX(出力表!C:C,13)+1)))), MAX(0.00000001, (1-(1/(1+EXP(-(INDEX(係数表!G:G,13) + $B539)))))*(EXP(INDEX(係数表!H:H,13) + INDEX(係数表!I:I,13)*LN(INDEX(出力表!C:C,13)+1)))))))</f>
        <v>88.020171864790527</v>
      </c>
      <c r="AL539" t="e">
        <f>MIN(100, MAX(0, (100*(INDEX(出力表!D:D,13))/(EXP(INDEX(係数表!B:B,13) + $C539) + (INDEX(出力表!D:D,13)))) + (乱数表!$Y539*(Settings!B12/(((INDEX(出力表!D:D,13))+1)^INDEX(係数表!E:E,13)*INDEX(係数表!F:F,13))))))</f>
        <v>#VALUE!</v>
      </c>
      <c r="AM539" t="e">
        <f>MIN(100, MAX(0, (INDEX(出力表!D:D,13))*AK539/MAX(AL539, Settings!B3)))</f>
        <v>#VALUE!</v>
      </c>
      <c r="AN539">
        <f>IF(ISNUMBER(F539), INDEX(出力表!B:B,2)*F539, 0)+IF(ISNUMBER(I539), INDEX(出力表!B:B,3)*I539, 0)+IF(ISNUMBER(L539), INDEX(出力表!B:B,4)*L539, 0)+IF(ISNUMBER(O539), INDEX(出力表!B:B,5)*O539, 0)+IF(ISNUMBER(R539), INDEX(出力表!B:B,6)*R539, 0)+IF(ISNUMBER(U539), INDEX(出力表!B:B,7)*U539, 0)+IF(ISNUMBER(X539), INDEX(出力表!B:B,8)*X539, 0)+IF(ISNUMBER(AA539), INDEX(出力表!B:B,9)*AA539, 0)+IF(ISNUMBER(AD539), INDEX(出力表!B:B,10)*AD539, 0)+IF(ISNUMBER(AG539), INDEX(出力表!B:B,11)*AG539, 0)+IF(ISNUMBER(AJ539), INDEX(出力表!B:B,12)*AJ539, 0)+IF(ISNUMBER(AM539), INDEX(出力表!B:B,13)*AM539, 0)</f>
        <v>0</v>
      </c>
      <c r="AO539">
        <f>IF(ISNUMBER(F539), INDEX(出力表!B:B,2), 0)+IF(ISNUMBER(I539), INDEX(出力表!B:B,3), 0)+IF(ISNUMBER(L539), INDEX(出力表!B:B,4), 0)+IF(ISNUMBER(O539), INDEX(出力表!B:B,5), 0)+IF(ISNUMBER(R539), INDEX(出力表!B:B,6), 0)+IF(ISNUMBER(U539), INDEX(出力表!B:B,7), 0)+IF(ISNUMBER(X539), INDEX(出力表!B:B,8), 0)+IF(ISNUMBER(AA539), INDEX(出力表!B:B,9), 0)+IF(ISNUMBER(AD539), INDEX(出力表!B:B,10), 0)+IF(ISNUMBER(AG539), INDEX(出力表!B:B,11), 0)+IF(ISNUMBER(AJ539), INDEX(出力表!B:B,12), 0)+IF(ISNUMBER(AM539), INDEX(出力表!B:B,13), 0)</f>
        <v>0</v>
      </c>
      <c r="AP539" t="str">
        <f t="shared" si="8"/>
        <v/>
      </c>
    </row>
    <row r="540" spans="1:42" x14ac:dyDescent="0.2">
      <c r="A540">
        <v>539</v>
      </c>
      <c r="B540">
        <f>IF(UPPER(Settings!B4)="TRUE", 乱数表!$Z540*Settings!B10, 0)</f>
        <v>4.4975340634681449E-2</v>
      </c>
      <c r="C540">
        <f>IF(UPPER(Settings!B4)="TRUE", 乱数表!$AA540*Settings!B11, 0)</f>
        <v>-9.1851412947432473E-2</v>
      </c>
      <c r="D540">
        <f>MIN(100, MAX(0, 100*BETAINV(乱数表!$B540, MAX(0.00000001, (1/(1+EXP(-(INDEX(係数表!G:G,2) + $B540))))*(EXP(INDEX(係数表!H:H,2) + INDEX(係数表!I:I,2)*LN(INDEX(出力表!C:C,2)+1)))), MAX(0.00000001, (1-(1/(1+EXP(-(INDEX(係数表!G:G,2) + $B540)))))*(EXP(INDEX(係数表!H:H,2) + INDEX(係数表!I:I,2)*LN(INDEX(出力表!C:C,2)+1)))))))</f>
        <v>96.615506544440379</v>
      </c>
      <c r="E540" t="e">
        <f>MIN(100, MAX(0, (100*(INDEX(出力表!D:D,2))/(EXP(INDEX(係数表!B:B,2) + $C540) + (INDEX(出力表!D:D,2)))) + (乱数表!$N540*(Settings!B12/(((INDEX(出力表!D:D,2))+1)^INDEX(係数表!E:E,2)*INDEX(係数表!F:F,2))))))</f>
        <v>#VALUE!</v>
      </c>
      <c r="F540" t="e">
        <f>MIN(100, MAX(0, (INDEX(出力表!D:D,2))*D540/MAX(E540, Settings!B3)))</f>
        <v>#VALUE!</v>
      </c>
      <c r="G540">
        <f>MIN(100, MAX(0, 100*BETAINV(乱数表!$C540, MAX(0.00000001, (1/(1+EXP(-(INDEX(係数表!G:G,3) + $B540))))*(EXP(INDEX(係数表!H:H,3) + INDEX(係数表!I:I,3)*LN(INDEX(出力表!C:C,3)+1)))), MAX(0.00000001, (1-(1/(1+EXP(-(INDEX(係数表!G:G,3) + $B540)))))*(EXP(INDEX(係数表!H:H,3) + INDEX(係数表!I:I,3)*LN(INDEX(出力表!C:C,3)+1)))))))</f>
        <v>99.778696646239197</v>
      </c>
      <c r="H540" t="e">
        <f>MIN(100, MAX(0, (100*(INDEX(出力表!D:D,3))/(EXP(INDEX(係数表!B:B,3) + $C540) + (INDEX(出力表!D:D,3)))) + (乱数表!$O540*(Settings!B12/(((INDEX(出力表!D:D,3))+1)^INDEX(係数表!E:E,3)*INDEX(係数表!F:F,3))))))</f>
        <v>#VALUE!</v>
      </c>
      <c r="I540" t="e">
        <f>MIN(100, MAX(0, (INDEX(出力表!D:D,3))*G540/MAX(H540, Settings!B3)))</f>
        <v>#VALUE!</v>
      </c>
      <c r="J540">
        <f>MIN(100, MAX(0, 100*BETAINV(乱数表!$D540, MAX(0.00000001, (1/(1+EXP(-(INDEX(係数表!G:G,4) + $B540))))*(EXP(INDEX(係数表!H:H,4) + INDEX(係数表!I:I,4)*LN(INDEX(出力表!C:C,4)+1)))), MAX(0.00000001, (1-(1/(1+EXP(-(INDEX(係数表!G:G,4) + $B540)))))*(EXP(INDEX(係数表!H:H,4) + INDEX(係数表!I:I,4)*LN(INDEX(出力表!C:C,4)+1)))))))</f>
        <v>99.401292586114366</v>
      </c>
      <c r="K540" t="e">
        <f>MIN(100, MAX(0, (100*(INDEX(出力表!D:D,4))/(EXP(INDEX(係数表!B:B,4) + $C540) + (INDEX(出力表!D:D,4)))) + (乱数表!$P540*(Settings!B12/(((INDEX(出力表!D:D,4))+1)^INDEX(係数表!E:E,4)*INDEX(係数表!F:F,4))))))</f>
        <v>#VALUE!</v>
      </c>
      <c r="L540" t="e">
        <f>MIN(100, MAX(0, (INDEX(出力表!D:D,4))*J540/MAX(K540, Settings!B3)))</f>
        <v>#VALUE!</v>
      </c>
      <c r="M540">
        <f>MIN(100, MAX(0, 100*BETAINV(乱数表!$E540, MAX(0.00000001, (1/(1+EXP(-(INDEX(係数表!G:G,5) + $B540))))*(EXP(INDEX(係数表!H:H,5) + INDEX(係数表!I:I,5)*LN(INDEX(出力表!C:C,5)+1)))), MAX(0.00000001, (1-(1/(1+EXP(-(INDEX(係数表!G:G,5) + $B540)))))*(EXP(INDEX(係数表!H:H,5) + INDEX(係数表!I:I,5)*LN(INDEX(出力表!C:C,5)+1)))))))</f>
        <v>93.216328871390573</v>
      </c>
      <c r="N540" t="e">
        <f>MIN(100, MAX(0, (100*(INDEX(出力表!D:D,5))/(EXP(INDEX(係数表!B:B,5) + $C540) + (INDEX(出力表!D:D,5)))) + (乱数表!$Q540*(Settings!B12/(((INDEX(出力表!D:D,5))+1)^INDEX(係数表!E:E,5)*INDEX(係数表!F:F,5))))))</f>
        <v>#VALUE!</v>
      </c>
      <c r="O540" t="e">
        <f>MIN(100, MAX(0, (INDEX(出力表!D:D,5))*M540/MAX(N540, Settings!B3)))</f>
        <v>#VALUE!</v>
      </c>
      <c r="P540">
        <f>MIN(100, MAX(0, 100*BETAINV(乱数表!$F540, MAX(0.00000001, (1/(1+EXP(-(INDEX(係数表!G:G,6) + $B540))))*(EXP(INDEX(係数表!H:H,6) + INDEX(係数表!I:I,6)*LN(INDEX(出力表!C:C,6)+1)))), MAX(0.00000001, (1-(1/(1+EXP(-(INDEX(係数表!G:G,6) + $B540)))))*(EXP(INDEX(係数表!H:H,6) + INDEX(係数表!I:I,6)*LN(INDEX(出力表!C:C,6)+1)))))))</f>
        <v>97.3931961442199</v>
      </c>
      <c r="Q540" t="e">
        <f>MIN(100, MAX(0, (100*(INDEX(出力表!D:D,6))/(EXP(INDEX(係数表!B:B,6) + $C540) + (INDEX(出力表!D:D,6)))) + (乱数表!$R540*(Settings!B12/(((INDEX(出力表!D:D,6))+1)^INDEX(係数表!E:E,6)*INDEX(係数表!F:F,6))))))</f>
        <v>#VALUE!</v>
      </c>
      <c r="R540" t="e">
        <f>MIN(100, MAX(0, (INDEX(出力表!D:D,6))*P540/MAX(Q540, Settings!B3)))</f>
        <v>#VALUE!</v>
      </c>
      <c r="S540">
        <f>MIN(100, MAX(0, 100*BETAINV(乱数表!$G540, MAX(0.00000001, (1/(1+EXP(-(INDEX(係数表!G:G,7) + $B540))))*(EXP(INDEX(係数表!H:H,7) + INDEX(係数表!I:I,7)*LN(INDEX(出力表!C:C,7)+1)))), MAX(0.00000001, (1-(1/(1+EXP(-(INDEX(係数表!G:G,7) + $B540)))))*(EXP(INDEX(係数表!H:H,7) + INDEX(係数表!I:I,7)*LN(INDEX(出力表!C:C,7)+1)))))))</f>
        <v>99.910927799399516</v>
      </c>
      <c r="T540" t="e">
        <f>MIN(100, MAX(0, (100*(INDEX(出力表!D:D,7))/(EXP(INDEX(係数表!B:B,7) + $C540) + (INDEX(出力表!D:D,7)))) + (乱数表!$S540*(Settings!B12/(((INDEX(出力表!D:D,7))+1)^INDEX(係数表!E:E,7)*INDEX(係数表!F:F,7))))))</f>
        <v>#VALUE!</v>
      </c>
      <c r="U540" t="e">
        <f>MIN(100, MAX(0, (INDEX(出力表!D:D,7))*S540/MAX(T540, Settings!B3)))</f>
        <v>#VALUE!</v>
      </c>
      <c r="V540">
        <f>MIN(100, MAX(0, 100*BETAINV(乱数表!$H540, MAX(0.00000001, (1/(1+EXP(-(INDEX(係数表!G:G,8) + $B540))))*(EXP(INDEX(係数表!H:H,8) + INDEX(係数表!I:I,8)*LN(INDEX(出力表!C:C,8)+1)))), MAX(0.00000001, (1-(1/(1+EXP(-(INDEX(係数表!G:G,8) + $B540)))))*(EXP(INDEX(係数表!H:H,8) + INDEX(係数表!I:I,8)*LN(INDEX(出力表!C:C,8)+1)))))))</f>
        <v>64.527777168827242</v>
      </c>
      <c r="W540" t="e">
        <f>MIN(100, MAX(0, (100*(INDEX(出力表!D:D,8))/(EXP(INDEX(係数表!B:B,8) + $C540) + (INDEX(出力表!D:D,8)))) + (乱数表!$T540*(Settings!B12/(((INDEX(出力表!D:D,8))+1)^INDEX(係数表!E:E,8)*INDEX(係数表!F:F,8))))))</f>
        <v>#VALUE!</v>
      </c>
      <c r="X540" t="e">
        <f>MIN(100, MAX(0, (INDEX(出力表!D:D,8))*V540/MAX(W540, Settings!B3)))</f>
        <v>#VALUE!</v>
      </c>
      <c r="Y540">
        <f>MIN(100, MAX(0, 100*BETAINV(乱数表!$I540, MAX(0.00000001, (1/(1+EXP(-(INDEX(係数表!G:G,9) + $B540))))*(EXP(INDEX(係数表!H:H,9) + INDEX(係数表!I:I,9)*LN(INDEX(出力表!C:C,9)+1)))), MAX(0.00000001, (1-(1/(1+EXP(-(INDEX(係数表!G:G,9) + $B540)))))*(EXP(INDEX(係数表!H:H,9) + INDEX(係数表!I:I,9)*LN(INDEX(出力表!C:C,9)+1)))))))</f>
        <v>79.570431617861743</v>
      </c>
      <c r="Z540" t="e">
        <f>MIN(100, MAX(0, (100*(INDEX(出力表!D:D,9))/(EXP(INDEX(係数表!B:B,9) + $C540) + (INDEX(出力表!D:D,9)))) + (乱数表!$U540*(Settings!B12/(((INDEX(出力表!D:D,9))+1)^INDEX(係数表!E:E,9)*INDEX(係数表!F:F,9))))))</f>
        <v>#VALUE!</v>
      </c>
      <c r="AA540" t="e">
        <f>MIN(100, MAX(0, (INDEX(出力表!D:D,9))*Y540/MAX(Z540, Settings!B3)))</f>
        <v>#VALUE!</v>
      </c>
      <c r="AB540">
        <f>MIN(100, MAX(0, 100*BETAINV(乱数表!$J540, MAX(0.00000001, (1/(1+EXP(-(INDEX(係数表!G:G,10) + $B540))))*(EXP(INDEX(係数表!H:H,10) + INDEX(係数表!I:I,10)*LN(INDEX(出力表!C:C,10)+1)))), MAX(0.00000001, (1-(1/(1+EXP(-(INDEX(係数表!G:G,10) + $B540)))))*(EXP(INDEX(係数表!H:H,10) + INDEX(係数表!I:I,10)*LN(INDEX(出力表!C:C,10)+1)))))))</f>
        <v>80.508662077269946</v>
      </c>
      <c r="AC540" t="e">
        <f>MIN(100, MAX(0, (100*(INDEX(出力表!D:D,10))/(EXP(INDEX(係数表!B:B,10) + $C540) + (INDEX(出力表!D:D,10)))) + (乱数表!$V540*(Settings!B12/(((INDEX(出力表!D:D,10))+1)^INDEX(係数表!E:E,10)*INDEX(係数表!F:F,10))))))</f>
        <v>#VALUE!</v>
      </c>
      <c r="AD540" t="e">
        <f>MIN(100, MAX(0, (INDEX(出力表!D:D,10))*AB540/MAX(AC540, Settings!B3)))</f>
        <v>#VALUE!</v>
      </c>
      <c r="AE540">
        <f>MIN(100, MAX(0, 100*BETAINV(乱数表!$K540, MAX(0.00000001, (1/(1+EXP(-(INDEX(係数表!G:G,11) + $B540))))*(EXP(INDEX(係数表!H:H,11) + INDEX(係数表!I:I,11)*LN(INDEX(出力表!C:C,11)+1)))), MAX(0.00000001, (1-(1/(1+EXP(-(INDEX(係数表!G:G,11) + $B540)))))*(EXP(INDEX(係数表!H:H,11) + INDEX(係数表!I:I,11)*LN(INDEX(出力表!C:C,11)+1)))))))</f>
        <v>99.842129264467246</v>
      </c>
      <c r="AF540" t="e">
        <f>MIN(100, MAX(0, (100*(INDEX(出力表!D:D,11))/(EXP(INDEX(係数表!B:B,11) + $C540) + (INDEX(出力表!D:D,11)))) + (乱数表!$W540*(Settings!B12/(((INDEX(出力表!D:D,11))+1)^INDEX(係数表!E:E,11)*INDEX(係数表!F:F,11))))))</f>
        <v>#VALUE!</v>
      </c>
      <c r="AG540" t="e">
        <f>MIN(100, MAX(0, (INDEX(出力表!D:D,11))*AE540/MAX(AF540, Settings!B3)))</f>
        <v>#VALUE!</v>
      </c>
      <c r="AH540">
        <f>MIN(100, MAX(0, 100*BETAINV(乱数表!$L540, MAX(0.00000001, (1/(1+EXP(-(INDEX(係数表!G:G,12) + $B540))))*(EXP(INDEX(係数表!H:H,12) + INDEX(係数表!I:I,12)*LN(INDEX(出力表!C:C,12)+1)))), MAX(0.00000001, (1-(1/(1+EXP(-(INDEX(係数表!G:G,12) + $B540)))))*(EXP(INDEX(係数表!H:H,12) + INDEX(係数表!I:I,12)*LN(INDEX(出力表!C:C,12)+1)))))))</f>
        <v>73.590364083925024</v>
      </c>
      <c r="AI540" t="e">
        <f>MIN(100, MAX(0, (100*(INDEX(出力表!D:D,12))/(EXP(INDEX(係数表!B:B,12) + $C540) + (INDEX(出力表!D:D,12)))) + (乱数表!$X540*(Settings!B12/(((INDEX(出力表!D:D,12))+1)^INDEX(係数表!E:E,12)*INDEX(係数表!F:F,12))))))</f>
        <v>#VALUE!</v>
      </c>
      <c r="AJ540" t="e">
        <f>MIN(100, MAX(0, (INDEX(出力表!D:D,12))*AH540/MAX(AI540, Settings!B3)))</f>
        <v>#VALUE!</v>
      </c>
      <c r="AK540">
        <f>MIN(100, MAX(0, 100*BETAINV(乱数表!$M540, MAX(0.00000001, (1/(1+EXP(-(INDEX(係数表!G:G,13) + $B540))))*(EXP(INDEX(係数表!H:H,13) + INDEX(係数表!I:I,13)*LN(INDEX(出力表!C:C,13)+1)))), MAX(0.00000001, (1-(1/(1+EXP(-(INDEX(係数表!G:G,13) + $B540)))))*(EXP(INDEX(係数表!H:H,13) + INDEX(係数表!I:I,13)*LN(INDEX(出力表!C:C,13)+1)))))))</f>
        <v>98.834615311332612</v>
      </c>
      <c r="AL540" t="e">
        <f>MIN(100, MAX(0, (100*(INDEX(出力表!D:D,13))/(EXP(INDEX(係数表!B:B,13) + $C540) + (INDEX(出力表!D:D,13)))) + (乱数表!$Y540*(Settings!B12/(((INDEX(出力表!D:D,13))+1)^INDEX(係数表!E:E,13)*INDEX(係数表!F:F,13))))))</f>
        <v>#VALUE!</v>
      </c>
      <c r="AM540" t="e">
        <f>MIN(100, MAX(0, (INDEX(出力表!D:D,13))*AK540/MAX(AL540, Settings!B3)))</f>
        <v>#VALUE!</v>
      </c>
      <c r="AN540">
        <f>IF(ISNUMBER(F540), INDEX(出力表!B:B,2)*F540, 0)+IF(ISNUMBER(I540), INDEX(出力表!B:B,3)*I540, 0)+IF(ISNUMBER(L540), INDEX(出力表!B:B,4)*L540, 0)+IF(ISNUMBER(O540), INDEX(出力表!B:B,5)*O540, 0)+IF(ISNUMBER(R540), INDEX(出力表!B:B,6)*R540, 0)+IF(ISNUMBER(U540), INDEX(出力表!B:B,7)*U540, 0)+IF(ISNUMBER(X540), INDEX(出力表!B:B,8)*X540, 0)+IF(ISNUMBER(AA540), INDEX(出力表!B:B,9)*AA540, 0)+IF(ISNUMBER(AD540), INDEX(出力表!B:B,10)*AD540, 0)+IF(ISNUMBER(AG540), INDEX(出力表!B:B,11)*AG540, 0)+IF(ISNUMBER(AJ540), INDEX(出力表!B:B,12)*AJ540, 0)+IF(ISNUMBER(AM540), INDEX(出力表!B:B,13)*AM540, 0)</f>
        <v>0</v>
      </c>
      <c r="AO540">
        <f>IF(ISNUMBER(F540), INDEX(出力表!B:B,2), 0)+IF(ISNUMBER(I540), INDEX(出力表!B:B,3), 0)+IF(ISNUMBER(L540), INDEX(出力表!B:B,4), 0)+IF(ISNUMBER(O540), INDEX(出力表!B:B,5), 0)+IF(ISNUMBER(R540), INDEX(出力表!B:B,6), 0)+IF(ISNUMBER(U540), INDEX(出力表!B:B,7), 0)+IF(ISNUMBER(X540), INDEX(出力表!B:B,8), 0)+IF(ISNUMBER(AA540), INDEX(出力表!B:B,9), 0)+IF(ISNUMBER(AD540), INDEX(出力表!B:B,10), 0)+IF(ISNUMBER(AG540), INDEX(出力表!B:B,11), 0)+IF(ISNUMBER(AJ540), INDEX(出力表!B:B,12), 0)+IF(ISNUMBER(AM540), INDEX(出力表!B:B,13), 0)</f>
        <v>0</v>
      </c>
      <c r="AP540" t="str">
        <f t="shared" si="8"/>
        <v/>
      </c>
    </row>
    <row r="541" spans="1:42" x14ac:dyDescent="0.2">
      <c r="A541">
        <v>540</v>
      </c>
      <c r="B541">
        <f>IF(UPPER(Settings!B4)="TRUE", 乱数表!$Z541*Settings!B10, 0)</f>
        <v>-9.0871954656462861E-2</v>
      </c>
      <c r="C541">
        <f>IF(UPPER(Settings!B4)="TRUE", 乱数表!$AA541*Settings!B11, 0)</f>
        <v>-2.6948745549653944E-2</v>
      </c>
      <c r="D541">
        <f>MIN(100, MAX(0, 100*BETAINV(乱数表!$B541, MAX(0.00000001, (1/(1+EXP(-(INDEX(係数表!G:G,2) + $B541))))*(EXP(INDEX(係数表!H:H,2) + INDEX(係数表!I:I,2)*LN(INDEX(出力表!C:C,2)+1)))), MAX(0.00000001, (1-(1/(1+EXP(-(INDEX(係数表!G:G,2) + $B541)))))*(EXP(INDEX(係数表!H:H,2) + INDEX(係数表!I:I,2)*LN(INDEX(出力表!C:C,2)+1)))))))</f>
        <v>86.384349252946492</v>
      </c>
      <c r="E541" t="e">
        <f>MIN(100, MAX(0, (100*(INDEX(出力表!D:D,2))/(EXP(INDEX(係数表!B:B,2) + $C541) + (INDEX(出力表!D:D,2)))) + (乱数表!$N541*(Settings!B12/(((INDEX(出力表!D:D,2))+1)^INDEX(係数表!E:E,2)*INDEX(係数表!F:F,2))))))</f>
        <v>#VALUE!</v>
      </c>
      <c r="F541" t="e">
        <f>MIN(100, MAX(0, (INDEX(出力表!D:D,2))*D541/MAX(E541, Settings!B3)))</f>
        <v>#VALUE!</v>
      </c>
      <c r="G541">
        <f>MIN(100, MAX(0, 100*BETAINV(乱数表!$C541, MAX(0.00000001, (1/(1+EXP(-(INDEX(係数表!G:G,3) + $B541))))*(EXP(INDEX(係数表!H:H,3) + INDEX(係数表!I:I,3)*LN(INDEX(出力表!C:C,3)+1)))), MAX(0.00000001, (1-(1/(1+EXP(-(INDEX(係数表!G:G,3) + $B541)))))*(EXP(INDEX(係数表!H:H,3) + INDEX(係数表!I:I,3)*LN(INDEX(出力表!C:C,3)+1)))))))</f>
        <v>89.80565817929434</v>
      </c>
      <c r="H541" t="e">
        <f>MIN(100, MAX(0, (100*(INDEX(出力表!D:D,3))/(EXP(INDEX(係数表!B:B,3) + $C541) + (INDEX(出力表!D:D,3)))) + (乱数表!$O541*(Settings!B12/(((INDEX(出力表!D:D,3))+1)^INDEX(係数表!E:E,3)*INDEX(係数表!F:F,3))))))</f>
        <v>#VALUE!</v>
      </c>
      <c r="I541" t="e">
        <f>MIN(100, MAX(0, (INDEX(出力表!D:D,3))*G541/MAX(H541, Settings!B3)))</f>
        <v>#VALUE!</v>
      </c>
      <c r="J541">
        <f>MIN(100, MAX(0, 100*BETAINV(乱数表!$D541, MAX(0.00000001, (1/(1+EXP(-(INDEX(係数表!G:G,4) + $B541))))*(EXP(INDEX(係数表!H:H,4) + INDEX(係数表!I:I,4)*LN(INDEX(出力表!C:C,4)+1)))), MAX(0.00000001, (1-(1/(1+EXP(-(INDEX(係数表!G:G,4) + $B541)))))*(EXP(INDEX(係数表!H:H,4) + INDEX(係数表!I:I,4)*LN(INDEX(出力表!C:C,4)+1)))))))</f>
        <v>99.396262566302369</v>
      </c>
      <c r="K541" t="e">
        <f>MIN(100, MAX(0, (100*(INDEX(出力表!D:D,4))/(EXP(INDEX(係数表!B:B,4) + $C541) + (INDEX(出力表!D:D,4)))) + (乱数表!$P541*(Settings!B12/(((INDEX(出力表!D:D,4))+1)^INDEX(係数表!E:E,4)*INDEX(係数表!F:F,4))))))</f>
        <v>#VALUE!</v>
      </c>
      <c r="L541" t="e">
        <f>MIN(100, MAX(0, (INDEX(出力表!D:D,4))*J541/MAX(K541, Settings!B3)))</f>
        <v>#VALUE!</v>
      </c>
      <c r="M541">
        <f>MIN(100, MAX(0, 100*BETAINV(乱数表!$E541, MAX(0.00000001, (1/(1+EXP(-(INDEX(係数表!G:G,5) + $B541))))*(EXP(INDEX(係数表!H:H,5) + INDEX(係数表!I:I,5)*LN(INDEX(出力表!C:C,5)+1)))), MAX(0.00000001, (1-(1/(1+EXP(-(INDEX(係数表!G:G,5) + $B541)))))*(EXP(INDEX(係数表!H:H,5) + INDEX(係数表!I:I,5)*LN(INDEX(出力表!C:C,5)+1)))))))</f>
        <v>68.566816669887331</v>
      </c>
      <c r="N541" t="e">
        <f>MIN(100, MAX(0, (100*(INDEX(出力表!D:D,5))/(EXP(INDEX(係数表!B:B,5) + $C541) + (INDEX(出力表!D:D,5)))) + (乱数表!$Q541*(Settings!B12/(((INDEX(出力表!D:D,5))+1)^INDEX(係数表!E:E,5)*INDEX(係数表!F:F,5))))))</f>
        <v>#VALUE!</v>
      </c>
      <c r="O541" t="e">
        <f>MIN(100, MAX(0, (INDEX(出力表!D:D,5))*M541/MAX(N541, Settings!B3)))</f>
        <v>#VALUE!</v>
      </c>
      <c r="P541">
        <f>MIN(100, MAX(0, 100*BETAINV(乱数表!$F541, MAX(0.00000001, (1/(1+EXP(-(INDEX(係数表!G:G,6) + $B541))))*(EXP(INDEX(係数表!H:H,6) + INDEX(係数表!I:I,6)*LN(INDEX(出力表!C:C,6)+1)))), MAX(0.00000001, (1-(1/(1+EXP(-(INDEX(係数表!G:G,6) + $B541)))))*(EXP(INDEX(係数表!H:H,6) + INDEX(係数表!I:I,6)*LN(INDEX(出力表!C:C,6)+1)))))))</f>
        <v>97.198721831190412</v>
      </c>
      <c r="Q541" t="e">
        <f>MIN(100, MAX(0, (100*(INDEX(出力表!D:D,6))/(EXP(INDEX(係数表!B:B,6) + $C541) + (INDEX(出力表!D:D,6)))) + (乱数表!$R541*(Settings!B12/(((INDEX(出力表!D:D,6))+1)^INDEX(係数表!E:E,6)*INDEX(係数表!F:F,6))))))</f>
        <v>#VALUE!</v>
      </c>
      <c r="R541" t="e">
        <f>MIN(100, MAX(0, (INDEX(出力表!D:D,6))*P541/MAX(Q541, Settings!B3)))</f>
        <v>#VALUE!</v>
      </c>
      <c r="S541">
        <f>MIN(100, MAX(0, 100*BETAINV(乱数表!$G541, MAX(0.00000001, (1/(1+EXP(-(INDEX(係数表!G:G,7) + $B541))))*(EXP(INDEX(係数表!H:H,7) + INDEX(係数表!I:I,7)*LN(INDEX(出力表!C:C,7)+1)))), MAX(0.00000001, (1-(1/(1+EXP(-(INDEX(係数表!G:G,7) + $B541)))))*(EXP(INDEX(係数表!H:H,7) + INDEX(係数表!I:I,7)*LN(INDEX(出力表!C:C,7)+1)))))))</f>
        <v>96.327119320109631</v>
      </c>
      <c r="T541" t="e">
        <f>MIN(100, MAX(0, (100*(INDEX(出力表!D:D,7))/(EXP(INDEX(係数表!B:B,7) + $C541) + (INDEX(出力表!D:D,7)))) + (乱数表!$S541*(Settings!B12/(((INDEX(出力表!D:D,7))+1)^INDEX(係数表!E:E,7)*INDEX(係数表!F:F,7))))))</f>
        <v>#VALUE!</v>
      </c>
      <c r="U541" t="e">
        <f>MIN(100, MAX(0, (INDEX(出力表!D:D,7))*S541/MAX(T541, Settings!B3)))</f>
        <v>#VALUE!</v>
      </c>
      <c r="V541">
        <f>MIN(100, MAX(0, 100*BETAINV(乱数表!$H541, MAX(0.00000001, (1/(1+EXP(-(INDEX(係数表!G:G,8) + $B541))))*(EXP(INDEX(係数表!H:H,8) + INDEX(係数表!I:I,8)*LN(INDEX(出力表!C:C,8)+1)))), MAX(0.00000001, (1-(1/(1+EXP(-(INDEX(係数表!G:G,8) + $B541)))))*(EXP(INDEX(係数表!H:H,8) + INDEX(係数表!I:I,8)*LN(INDEX(出力表!C:C,8)+1)))))))</f>
        <v>58.2706979724504</v>
      </c>
      <c r="W541" t="e">
        <f>MIN(100, MAX(0, (100*(INDEX(出力表!D:D,8))/(EXP(INDEX(係数表!B:B,8) + $C541) + (INDEX(出力表!D:D,8)))) + (乱数表!$T541*(Settings!B12/(((INDEX(出力表!D:D,8))+1)^INDEX(係数表!E:E,8)*INDEX(係数表!F:F,8))))))</f>
        <v>#VALUE!</v>
      </c>
      <c r="X541" t="e">
        <f>MIN(100, MAX(0, (INDEX(出力表!D:D,8))*V541/MAX(W541, Settings!B3)))</f>
        <v>#VALUE!</v>
      </c>
      <c r="Y541">
        <f>MIN(100, MAX(0, 100*BETAINV(乱数表!$I541, MAX(0.00000001, (1/(1+EXP(-(INDEX(係数表!G:G,9) + $B541))))*(EXP(INDEX(係数表!H:H,9) + INDEX(係数表!I:I,9)*LN(INDEX(出力表!C:C,9)+1)))), MAX(0.00000001, (1-(1/(1+EXP(-(INDEX(係数表!G:G,9) + $B541)))))*(EXP(INDEX(係数表!H:H,9) + INDEX(係数表!I:I,9)*LN(INDEX(出力表!C:C,9)+1)))))))</f>
        <v>47.667482246217943</v>
      </c>
      <c r="Z541" t="e">
        <f>MIN(100, MAX(0, (100*(INDEX(出力表!D:D,9))/(EXP(INDEX(係数表!B:B,9) + $C541) + (INDEX(出力表!D:D,9)))) + (乱数表!$U541*(Settings!B12/(((INDEX(出力表!D:D,9))+1)^INDEX(係数表!E:E,9)*INDEX(係数表!F:F,9))))))</f>
        <v>#VALUE!</v>
      </c>
      <c r="AA541" t="e">
        <f>MIN(100, MAX(0, (INDEX(出力表!D:D,9))*Y541/MAX(Z541, Settings!B3)))</f>
        <v>#VALUE!</v>
      </c>
      <c r="AB541">
        <f>MIN(100, MAX(0, 100*BETAINV(乱数表!$J541, MAX(0.00000001, (1/(1+EXP(-(INDEX(係数表!G:G,10) + $B541))))*(EXP(INDEX(係数表!H:H,10) + INDEX(係数表!I:I,10)*LN(INDEX(出力表!C:C,10)+1)))), MAX(0.00000001, (1-(1/(1+EXP(-(INDEX(係数表!G:G,10) + $B541)))))*(EXP(INDEX(係数表!H:H,10) + INDEX(係数表!I:I,10)*LN(INDEX(出力表!C:C,10)+1)))))))</f>
        <v>96.477367252764708</v>
      </c>
      <c r="AC541" t="e">
        <f>MIN(100, MAX(0, (100*(INDEX(出力表!D:D,10))/(EXP(INDEX(係数表!B:B,10) + $C541) + (INDEX(出力表!D:D,10)))) + (乱数表!$V541*(Settings!B12/(((INDEX(出力表!D:D,10))+1)^INDEX(係数表!E:E,10)*INDEX(係数表!F:F,10))))))</f>
        <v>#VALUE!</v>
      </c>
      <c r="AD541" t="e">
        <f>MIN(100, MAX(0, (INDEX(出力表!D:D,10))*AB541/MAX(AC541, Settings!B3)))</f>
        <v>#VALUE!</v>
      </c>
      <c r="AE541">
        <f>MIN(100, MAX(0, 100*BETAINV(乱数表!$K541, MAX(0.00000001, (1/(1+EXP(-(INDEX(係数表!G:G,11) + $B541))))*(EXP(INDEX(係数表!H:H,11) + INDEX(係数表!I:I,11)*LN(INDEX(出力表!C:C,11)+1)))), MAX(0.00000001, (1-(1/(1+EXP(-(INDEX(係数表!G:G,11) + $B541)))))*(EXP(INDEX(係数表!H:H,11) + INDEX(係数表!I:I,11)*LN(INDEX(出力表!C:C,11)+1)))))))</f>
        <v>99.459828003144665</v>
      </c>
      <c r="AF541" t="e">
        <f>MIN(100, MAX(0, (100*(INDEX(出力表!D:D,11))/(EXP(INDEX(係数表!B:B,11) + $C541) + (INDEX(出力表!D:D,11)))) + (乱数表!$W541*(Settings!B12/(((INDEX(出力表!D:D,11))+1)^INDEX(係数表!E:E,11)*INDEX(係数表!F:F,11))))))</f>
        <v>#VALUE!</v>
      </c>
      <c r="AG541" t="e">
        <f>MIN(100, MAX(0, (INDEX(出力表!D:D,11))*AE541/MAX(AF541, Settings!B3)))</f>
        <v>#VALUE!</v>
      </c>
      <c r="AH541">
        <f>MIN(100, MAX(0, 100*BETAINV(乱数表!$L541, MAX(0.00000001, (1/(1+EXP(-(INDEX(係数表!G:G,12) + $B541))))*(EXP(INDEX(係数表!H:H,12) + INDEX(係数表!I:I,12)*LN(INDEX(出力表!C:C,12)+1)))), MAX(0.00000001, (1-(1/(1+EXP(-(INDEX(係数表!G:G,12) + $B541)))))*(EXP(INDEX(係数表!H:H,12) + INDEX(係数表!I:I,12)*LN(INDEX(出力表!C:C,12)+1)))))))</f>
        <v>85.987603059882133</v>
      </c>
      <c r="AI541" t="e">
        <f>MIN(100, MAX(0, (100*(INDEX(出力表!D:D,12))/(EXP(INDEX(係数表!B:B,12) + $C541) + (INDEX(出力表!D:D,12)))) + (乱数表!$X541*(Settings!B12/(((INDEX(出力表!D:D,12))+1)^INDEX(係数表!E:E,12)*INDEX(係数表!F:F,12))))))</f>
        <v>#VALUE!</v>
      </c>
      <c r="AJ541" t="e">
        <f>MIN(100, MAX(0, (INDEX(出力表!D:D,12))*AH541/MAX(AI541, Settings!B3)))</f>
        <v>#VALUE!</v>
      </c>
      <c r="AK541">
        <f>MIN(100, MAX(0, 100*BETAINV(乱数表!$M541, MAX(0.00000001, (1/(1+EXP(-(INDEX(係数表!G:G,13) + $B541))))*(EXP(INDEX(係数表!H:H,13) + INDEX(係数表!I:I,13)*LN(INDEX(出力表!C:C,13)+1)))), MAX(0.00000001, (1-(1/(1+EXP(-(INDEX(係数表!G:G,13) + $B541)))))*(EXP(INDEX(係数表!H:H,13) + INDEX(係数表!I:I,13)*LN(INDEX(出力表!C:C,13)+1)))))))</f>
        <v>99.999733766228232</v>
      </c>
      <c r="AL541" t="e">
        <f>MIN(100, MAX(0, (100*(INDEX(出力表!D:D,13))/(EXP(INDEX(係数表!B:B,13) + $C541) + (INDEX(出力表!D:D,13)))) + (乱数表!$Y541*(Settings!B12/(((INDEX(出力表!D:D,13))+1)^INDEX(係数表!E:E,13)*INDEX(係数表!F:F,13))))))</f>
        <v>#VALUE!</v>
      </c>
      <c r="AM541" t="e">
        <f>MIN(100, MAX(0, (INDEX(出力表!D:D,13))*AK541/MAX(AL541, Settings!B3)))</f>
        <v>#VALUE!</v>
      </c>
      <c r="AN541">
        <f>IF(ISNUMBER(F541), INDEX(出力表!B:B,2)*F541, 0)+IF(ISNUMBER(I541), INDEX(出力表!B:B,3)*I541, 0)+IF(ISNUMBER(L541), INDEX(出力表!B:B,4)*L541, 0)+IF(ISNUMBER(O541), INDEX(出力表!B:B,5)*O541, 0)+IF(ISNUMBER(R541), INDEX(出力表!B:B,6)*R541, 0)+IF(ISNUMBER(U541), INDEX(出力表!B:B,7)*U541, 0)+IF(ISNUMBER(X541), INDEX(出力表!B:B,8)*X541, 0)+IF(ISNUMBER(AA541), INDEX(出力表!B:B,9)*AA541, 0)+IF(ISNUMBER(AD541), INDEX(出力表!B:B,10)*AD541, 0)+IF(ISNUMBER(AG541), INDEX(出力表!B:B,11)*AG541, 0)+IF(ISNUMBER(AJ541), INDEX(出力表!B:B,12)*AJ541, 0)+IF(ISNUMBER(AM541), INDEX(出力表!B:B,13)*AM541, 0)</f>
        <v>0</v>
      </c>
      <c r="AO541">
        <f>IF(ISNUMBER(F541), INDEX(出力表!B:B,2), 0)+IF(ISNUMBER(I541), INDEX(出力表!B:B,3), 0)+IF(ISNUMBER(L541), INDEX(出力表!B:B,4), 0)+IF(ISNUMBER(O541), INDEX(出力表!B:B,5), 0)+IF(ISNUMBER(R541), INDEX(出力表!B:B,6), 0)+IF(ISNUMBER(U541), INDEX(出力表!B:B,7), 0)+IF(ISNUMBER(X541), INDEX(出力表!B:B,8), 0)+IF(ISNUMBER(AA541), INDEX(出力表!B:B,9), 0)+IF(ISNUMBER(AD541), INDEX(出力表!B:B,10), 0)+IF(ISNUMBER(AG541), INDEX(出力表!B:B,11), 0)+IF(ISNUMBER(AJ541), INDEX(出力表!B:B,12), 0)+IF(ISNUMBER(AM541), INDEX(出力表!B:B,13), 0)</f>
        <v>0</v>
      </c>
      <c r="AP541" t="str">
        <f t="shared" si="8"/>
        <v/>
      </c>
    </row>
    <row r="542" spans="1:42" x14ac:dyDescent="0.2">
      <c r="A542">
        <v>541</v>
      </c>
      <c r="B542">
        <f>IF(UPPER(Settings!B4)="TRUE", 乱数表!$Z542*Settings!B10, 0)</f>
        <v>-0.14443835184519796</v>
      </c>
      <c r="C542">
        <f>IF(UPPER(Settings!B4)="TRUE", 乱数表!$AA542*Settings!B11, 0)</f>
        <v>-0.22346843457622728</v>
      </c>
      <c r="D542">
        <f>MIN(100, MAX(0, 100*BETAINV(乱数表!$B542, MAX(0.00000001, (1/(1+EXP(-(INDEX(係数表!G:G,2) + $B542))))*(EXP(INDEX(係数表!H:H,2) + INDEX(係数表!I:I,2)*LN(INDEX(出力表!C:C,2)+1)))), MAX(0.00000001, (1-(1/(1+EXP(-(INDEX(係数表!G:G,2) + $B542)))))*(EXP(INDEX(係数表!H:H,2) + INDEX(係数表!I:I,2)*LN(INDEX(出力表!C:C,2)+1)))))))</f>
        <v>99.179128836876046</v>
      </c>
      <c r="E542" t="e">
        <f>MIN(100, MAX(0, (100*(INDEX(出力表!D:D,2))/(EXP(INDEX(係数表!B:B,2) + $C542) + (INDEX(出力表!D:D,2)))) + (乱数表!$N542*(Settings!B12/(((INDEX(出力表!D:D,2))+1)^INDEX(係数表!E:E,2)*INDEX(係数表!F:F,2))))))</f>
        <v>#VALUE!</v>
      </c>
      <c r="F542" t="e">
        <f>MIN(100, MAX(0, (INDEX(出力表!D:D,2))*D542/MAX(E542, Settings!B3)))</f>
        <v>#VALUE!</v>
      </c>
      <c r="G542">
        <f>MIN(100, MAX(0, 100*BETAINV(乱数表!$C542, MAX(0.00000001, (1/(1+EXP(-(INDEX(係数表!G:G,3) + $B542))))*(EXP(INDEX(係数表!H:H,3) + INDEX(係数表!I:I,3)*LN(INDEX(出力表!C:C,3)+1)))), MAX(0.00000001, (1-(1/(1+EXP(-(INDEX(係数表!G:G,3) + $B542)))))*(EXP(INDEX(係数表!H:H,3) + INDEX(係数表!I:I,3)*LN(INDEX(出力表!C:C,3)+1)))))))</f>
        <v>52.537715590385673</v>
      </c>
      <c r="H542" t="e">
        <f>MIN(100, MAX(0, (100*(INDEX(出力表!D:D,3))/(EXP(INDEX(係数表!B:B,3) + $C542) + (INDEX(出力表!D:D,3)))) + (乱数表!$O542*(Settings!B12/(((INDEX(出力表!D:D,3))+1)^INDEX(係数表!E:E,3)*INDEX(係数表!F:F,3))))))</f>
        <v>#VALUE!</v>
      </c>
      <c r="I542" t="e">
        <f>MIN(100, MAX(0, (INDEX(出力表!D:D,3))*G542/MAX(H542, Settings!B3)))</f>
        <v>#VALUE!</v>
      </c>
      <c r="J542">
        <f>MIN(100, MAX(0, 100*BETAINV(乱数表!$D542, MAX(0.00000001, (1/(1+EXP(-(INDEX(係数表!G:G,4) + $B542))))*(EXP(INDEX(係数表!H:H,4) + INDEX(係数表!I:I,4)*LN(INDEX(出力表!C:C,4)+1)))), MAX(0.00000001, (1-(1/(1+EXP(-(INDEX(係数表!G:G,4) + $B542)))))*(EXP(INDEX(係数表!H:H,4) + INDEX(係数表!I:I,4)*LN(INDEX(出力表!C:C,4)+1)))))))</f>
        <v>98.037955409936785</v>
      </c>
      <c r="K542" t="e">
        <f>MIN(100, MAX(0, (100*(INDEX(出力表!D:D,4))/(EXP(INDEX(係数表!B:B,4) + $C542) + (INDEX(出力表!D:D,4)))) + (乱数表!$P542*(Settings!B12/(((INDEX(出力表!D:D,4))+1)^INDEX(係数表!E:E,4)*INDEX(係数表!F:F,4))))))</f>
        <v>#VALUE!</v>
      </c>
      <c r="L542" t="e">
        <f>MIN(100, MAX(0, (INDEX(出力表!D:D,4))*J542/MAX(K542, Settings!B3)))</f>
        <v>#VALUE!</v>
      </c>
      <c r="M542">
        <f>MIN(100, MAX(0, 100*BETAINV(乱数表!$E542, MAX(0.00000001, (1/(1+EXP(-(INDEX(係数表!G:G,5) + $B542))))*(EXP(INDEX(係数表!H:H,5) + INDEX(係数表!I:I,5)*LN(INDEX(出力表!C:C,5)+1)))), MAX(0.00000001, (1-(1/(1+EXP(-(INDEX(係数表!G:G,5) + $B542)))))*(EXP(INDEX(係数表!H:H,5) + INDEX(係数表!I:I,5)*LN(INDEX(出力表!C:C,5)+1)))))))</f>
        <v>77.837550294209819</v>
      </c>
      <c r="N542" t="e">
        <f>MIN(100, MAX(0, (100*(INDEX(出力表!D:D,5))/(EXP(INDEX(係数表!B:B,5) + $C542) + (INDEX(出力表!D:D,5)))) + (乱数表!$Q542*(Settings!B12/(((INDEX(出力表!D:D,5))+1)^INDEX(係数表!E:E,5)*INDEX(係数表!F:F,5))))))</f>
        <v>#VALUE!</v>
      </c>
      <c r="O542" t="e">
        <f>MIN(100, MAX(0, (INDEX(出力表!D:D,5))*M542/MAX(N542, Settings!B3)))</f>
        <v>#VALUE!</v>
      </c>
      <c r="P542">
        <f>MIN(100, MAX(0, 100*BETAINV(乱数表!$F542, MAX(0.00000001, (1/(1+EXP(-(INDEX(係数表!G:G,6) + $B542))))*(EXP(INDEX(係数表!H:H,6) + INDEX(係数表!I:I,6)*LN(INDEX(出力表!C:C,6)+1)))), MAX(0.00000001, (1-(1/(1+EXP(-(INDEX(係数表!G:G,6) + $B542)))))*(EXP(INDEX(係数表!H:H,6) + INDEX(係数表!I:I,6)*LN(INDEX(出力表!C:C,6)+1)))))))</f>
        <v>87.901934282426126</v>
      </c>
      <c r="Q542" t="e">
        <f>MIN(100, MAX(0, (100*(INDEX(出力表!D:D,6))/(EXP(INDEX(係数表!B:B,6) + $C542) + (INDEX(出力表!D:D,6)))) + (乱数表!$R542*(Settings!B12/(((INDEX(出力表!D:D,6))+1)^INDEX(係数表!E:E,6)*INDEX(係数表!F:F,6))))))</f>
        <v>#VALUE!</v>
      </c>
      <c r="R542" t="e">
        <f>MIN(100, MAX(0, (INDEX(出力表!D:D,6))*P542/MAX(Q542, Settings!B3)))</f>
        <v>#VALUE!</v>
      </c>
      <c r="S542">
        <f>MIN(100, MAX(0, 100*BETAINV(乱数表!$G542, MAX(0.00000001, (1/(1+EXP(-(INDEX(係数表!G:G,7) + $B542))))*(EXP(INDEX(係数表!H:H,7) + INDEX(係数表!I:I,7)*LN(INDEX(出力表!C:C,7)+1)))), MAX(0.00000001, (1-(1/(1+EXP(-(INDEX(係数表!G:G,7) + $B542)))))*(EXP(INDEX(係数表!H:H,7) + INDEX(係数表!I:I,7)*LN(INDEX(出力表!C:C,7)+1)))))))</f>
        <v>85.405836162443507</v>
      </c>
      <c r="T542" t="e">
        <f>MIN(100, MAX(0, (100*(INDEX(出力表!D:D,7))/(EXP(INDEX(係数表!B:B,7) + $C542) + (INDEX(出力表!D:D,7)))) + (乱数表!$S542*(Settings!B12/(((INDEX(出力表!D:D,7))+1)^INDEX(係数表!E:E,7)*INDEX(係数表!F:F,7))))))</f>
        <v>#VALUE!</v>
      </c>
      <c r="U542" t="e">
        <f>MIN(100, MAX(0, (INDEX(出力表!D:D,7))*S542/MAX(T542, Settings!B3)))</f>
        <v>#VALUE!</v>
      </c>
      <c r="V542">
        <f>MIN(100, MAX(0, 100*BETAINV(乱数表!$H542, MAX(0.00000001, (1/(1+EXP(-(INDEX(係数表!G:G,8) + $B542))))*(EXP(INDEX(係数表!H:H,8) + INDEX(係数表!I:I,8)*LN(INDEX(出力表!C:C,8)+1)))), MAX(0.00000001, (1-(1/(1+EXP(-(INDEX(係数表!G:G,8) + $B542)))))*(EXP(INDEX(係数表!H:H,8) + INDEX(係数表!I:I,8)*LN(INDEX(出力表!C:C,8)+1)))))))</f>
        <v>64.908068969524081</v>
      </c>
      <c r="W542" t="e">
        <f>MIN(100, MAX(0, (100*(INDEX(出力表!D:D,8))/(EXP(INDEX(係数表!B:B,8) + $C542) + (INDEX(出力表!D:D,8)))) + (乱数表!$T542*(Settings!B12/(((INDEX(出力表!D:D,8))+1)^INDEX(係数表!E:E,8)*INDEX(係数表!F:F,8))))))</f>
        <v>#VALUE!</v>
      </c>
      <c r="X542" t="e">
        <f>MIN(100, MAX(0, (INDEX(出力表!D:D,8))*V542/MAX(W542, Settings!B3)))</f>
        <v>#VALUE!</v>
      </c>
      <c r="Y542">
        <f>MIN(100, MAX(0, 100*BETAINV(乱数表!$I542, MAX(0.00000001, (1/(1+EXP(-(INDEX(係数表!G:G,9) + $B542))))*(EXP(INDEX(係数表!H:H,9) + INDEX(係数表!I:I,9)*LN(INDEX(出力表!C:C,9)+1)))), MAX(0.00000001, (1-(1/(1+EXP(-(INDEX(係数表!G:G,9) + $B542)))))*(EXP(INDEX(係数表!H:H,9) + INDEX(係数表!I:I,9)*LN(INDEX(出力表!C:C,9)+1)))))))</f>
        <v>87.871523527855501</v>
      </c>
      <c r="Z542" t="e">
        <f>MIN(100, MAX(0, (100*(INDEX(出力表!D:D,9))/(EXP(INDEX(係数表!B:B,9) + $C542) + (INDEX(出力表!D:D,9)))) + (乱数表!$U542*(Settings!B12/(((INDEX(出力表!D:D,9))+1)^INDEX(係数表!E:E,9)*INDEX(係数表!F:F,9))))))</f>
        <v>#VALUE!</v>
      </c>
      <c r="AA542" t="e">
        <f>MIN(100, MAX(0, (INDEX(出力表!D:D,9))*Y542/MAX(Z542, Settings!B3)))</f>
        <v>#VALUE!</v>
      </c>
      <c r="AB542">
        <f>MIN(100, MAX(0, 100*BETAINV(乱数表!$J542, MAX(0.00000001, (1/(1+EXP(-(INDEX(係数表!G:G,10) + $B542))))*(EXP(INDEX(係数表!H:H,10) + INDEX(係数表!I:I,10)*LN(INDEX(出力表!C:C,10)+1)))), MAX(0.00000001, (1-(1/(1+EXP(-(INDEX(係数表!G:G,10) + $B542)))))*(EXP(INDEX(係数表!H:H,10) + INDEX(係数表!I:I,10)*LN(INDEX(出力表!C:C,10)+1)))))))</f>
        <v>70.242911536080925</v>
      </c>
      <c r="AC542" t="e">
        <f>MIN(100, MAX(0, (100*(INDEX(出力表!D:D,10))/(EXP(INDEX(係数表!B:B,10) + $C542) + (INDEX(出力表!D:D,10)))) + (乱数表!$V542*(Settings!B12/(((INDEX(出力表!D:D,10))+1)^INDEX(係数表!E:E,10)*INDEX(係数表!F:F,10))))))</f>
        <v>#VALUE!</v>
      </c>
      <c r="AD542" t="e">
        <f>MIN(100, MAX(0, (INDEX(出力表!D:D,10))*AB542/MAX(AC542, Settings!B3)))</f>
        <v>#VALUE!</v>
      </c>
      <c r="AE542">
        <f>MIN(100, MAX(0, 100*BETAINV(乱数表!$K542, MAX(0.00000001, (1/(1+EXP(-(INDEX(係数表!G:G,11) + $B542))))*(EXP(INDEX(係数表!H:H,11) + INDEX(係数表!I:I,11)*LN(INDEX(出力表!C:C,11)+1)))), MAX(0.00000001, (1-(1/(1+EXP(-(INDEX(係数表!G:G,11) + $B542)))))*(EXP(INDEX(係数表!H:H,11) + INDEX(係数表!I:I,11)*LN(INDEX(出力表!C:C,11)+1)))))))</f>
        <v>89.358625391813234</v>
      </c>
      <c r="AF542" t="e">
        <f>MIN(100, MAX(0, (100*(INDEX(出力表!D:D,11))/(EXP(INDEX(係数表!B:B,11) + $C542) + (INDEX(出力表!D:D,11)))) + (乱数表!$W542*(Settings!B12/(((INDEX(出力表!D:D,11))+1)^INDEX(係数表!E:E,11)*INDEX(係数表!F:F,11))))))</f>
        <v>#VALUE!</v>
      </c>
      <c r="AG542" t="e">
        <f>MIN(100, MAX(0, (INDEX(出力表!D:D,11))*AE542/MAX(AF542, Settings!B3)))</f>
        <v>#VALUE!</v>
      </c>
      <c r="AH542">
        <f>MIN(100, MAX(0, 100*BETAINV(乱数表!$L542, MAX(0.00000001, (1/(1+EXP(-(INDEX(係数表!G:G,12) + $B542))))*(EXP(INDEX(係数表!H:H,12) + INDEX(係数表!I:I,12)*LN(INDEX(出力表!C:C,12)+1)))), MAX(0.00000001, (1-(1/(1+EXP(-(INDEX(係数表!G:G,12) + $B542)))))*(EXP(INDEX(係数表!H:H,12) + INDEX(係数表!I:I,12)*LN(INDEX(出力表!C:C,12)+1)))))))</f>
        <v>84.407992711321072</v>
      </c>
      <c r="AI542" t="e">
        <f>MIN(100, MAX(0, (100*(INDEX(出力表!D:D,12))/(EXP(INDEX(係数表!B:B,12) + $C542) + (INDEX(出力表!D:D,12)))) + (乱数表!$X542*(Settings!B12/(((INDEX(出力表!D:D,12))+1)^INDEX(係数表!E:E,12)*INDEX(係数表!F:F,12))))))</f>
        <v>#VALUE!</v>
      </c>
      <c r="AJ542" t="e">
        <f>MIN(100, MAX(0, (INDEX(出力表!D:D,12))*AH542/MAX(AI542, Settings!B3)))</f>
        <v>#VALUE!</v>
      </c>
      <c r="AK542">
        <f>MIN(100, MAX(0, 100*BETAINV(乱数表!$M542, MAX(0.00000001, (1/(1+EXP(-(INDEX(係数表!G:G,13) + $B542))))*(EXP(INDEX(係数表!H:H,13) + INDEX(係数表!I:I,13)*LN(INDEX(出力表!C:C,13)+1)))), MAX(0.00000001, (1-(1/(1+EXP(-(INDEX(係数表!G:G,13) + $B542)))))*(EXP(INDEX(係数表!H:H,13) + INDEX(係数表!I:I,13)*LN(INDEX(出力表!C:C,13)+1)))))))</f>
        <v>99.515626488782729</v>
      </c>
      <c r="AL542" t="e">
        <f>MIN(100, MAX(0, (100*(INDEX(出力表!D:D,13))/(EXP(INDEX(係数表!B:B,13) + $C542) + (INDEX(出力表!D:D,13)))) + (乱数表!$Y542*(Settings!B12/(((INDEX(出力表!D:D,13))+1)^INDEX(係数表!E:E,13)*INDEX(係数表!F:F,13))))))</f>
        <v>#VALUE!</v>
      </c>
      <c r="AM542" t="e">
        <f>MIN(100, MAX(0, (INDEX(出力表!D:D,13))*AK542/MAX(AL542, Settings!B3)))</f>
        <v>#VALUE!</v>
      </c>
      <c r="AN542">
        <f>IF(ISNUMBER(F542), INDEX(出力表!B:B,2)*F542, 0)+IF(ISNUMBER(I542), INDEX(出力表!B:B,3)*I542, 0)+IF(ISNUMBER(L542), INDEX(出力表!B:B,4)*L542, 0)+IF(ISNUMBER(O542), INDEX(出力表!B:B,5)*O542, 0)+IF(ISNUMBER(R542), INDEX(出力表!B:B,6)*R542, 0)+IF(ISNUMBER(U542), INDEX(出力表!B:B,7)*U542, 0)+IF(ISNUMBER(X542), INDEX(出力表!B:B,8)*X542, 0)+IF(ISNUMBER(AA542), INDEX(出力表!B:B,9)*AA542, 0)+IF(ISNUMBER(AD542), INDEX(出力表!B:B,10)*AD542, 0)+IF(ISNUMBER(AG542), INDEX(出力表!B:B,11)*AG542, 0)+IF(ISNUMBER(AJ542), INDEX(出力表!B:B,12)*AJ542, 0)+IF(ISNUMBER(AM542), INDEX(出力表!B:B,13)*AM542, 0)</f>
        <v>0</v>
      </c>
      <c r="AO542">
        <f>IF(ISNUMBER(F542), INDEX(出力表!B:B,2), 0)+IF(ISNUMBER(I542), INDEX(出力表!B:B,3), 0)+IF(ISNUMBER(L542), INDEX(出力表!B:B,4), 0)+IF(ISNUMBER(O542), INDEX(出力表!B:B,5), 0)+IF(ISNUMBER(R542), INDEX(出力表!B:B,6), 0)+IF(ISNUMBER(U542), INDEX(出力表!B:B,7), 0)+IF(ISNUMBER(X542), INDEX(出力表!B:B,8), 0)+IF(ISNUMBER(AA542), INDEX(出力表!B:B,9), 0)+IF(ISNUMBER(AD542), INDEX(出力表!B:B,10), 0)+IF(ISNUMBER(AG542), INDEX(出力表!B:B,11), 0)+IF(ISNUMBER(AJ542), INDEX(出力表!B:B,12), 0)+IF(ISNUMBER(AM542), INDEX(出力表!B:B,13), 0)</f>
        <v>0</v>
      </c>
      <c r="AP542" t="str">
        <f t="shared" si="8"/>
        <v/>
      </c>
    </row>
    <row r="543" spans="1:42" x14ac:dyDescent="0.2">
      <c r="A543">
        <v>542</v>
      </c>
      <c r="B543">
        <f>IF(UPPER(Settings!B4)="TRUE", 乱数表!$Z543*Settings!B10, 0)</f>
        <v>0.56315482740955369</v>
      </c>
      <c r="C543">
        <f>IF(UPPER(Settings!B4)="TRUE", 乱数表!$AA543*Settings!B11, 0)</f>
        <v>0.12614231576088669</v>
      </c>
      <c r="D543">
        <f>MIN(100, MAX(0, 100*BETAINV(乱数表!$B543, MAX(0.00000001, (1/(1+EXP(-(INDEX(係数表!G:G,2) + $B543))))*(EXP(INDEX(係数表!H:H,2) + INDEX(係数表!I:I,2)*LN(INDEX(出力表!C:C,2)+1)))), MAX(0.00000001, (1-(1/(1+EXP(-(INDEX(係数表!G:G,2) + $B543)))))*(EXP(INDEX(係数表!H:H,2) + INDEX(係数表!I:I,2)*LN(INDEX(出力表!C:C,2)+1)))))))</f>
        <v>80.935097825147167</v>
      </c>
      <c r="E543" t="e">
        <f>MIN(100, MAX(0, (100*(INDEX(出力表!D:D,2))/(EXP(INDEX(係数表!B:B,2) + $C543) + (INDEX(出力表!D:D,2)))) + (乱数表!$N543*(Settings!B12/(((INDEX(出力表!D:D,2))+1)^INDEX(係数表!E:E,2)*INDEX(係数表!F:F,2))))))</f>
        <v>#VALUE!</v>
      </c>
      <c r="F543" t="e">
        <f>MIN(100, MAX(0, (INDEX(出力表!D:D,2))*D543/MAX(E543, Settings!B3)))</f>
        <v>#VALUE!</v>
      </c>
      <c r="G543">
        <f>MIN(100, MAX(0, 100*BETAINV(乱数表!$C543, MAX(0.00000001, (1/(1+EXP(-(INDEX(係数表!G:G,3) + $B543))))*(EXP(INDEX(係数表!H:H,3) + INDEX(係数表!I:I,3)*LN(INDEX(出力表!C:C,3)+1)))), MAX(0.00000001, (1-(1/(1+EXP(-(INDEX(係数表!G:G,3) + $B543)))))*(EXP(INDEX(係数表!H:H,3) + INDEX(係数表!I:I,3)*LN(INDEX(出力表!C:C,3)+1)))))))</f>
        <v>99.670965064989716</v>
      </c>
      <c r="H543" t="e">
        <f>MIN(100, MAX(0, (100*(INDEX(出力表!D:D,3))/(EXP(INDEX(係数表!B:B,3) + $C543) + (INDEX(出力表!D:D,3)))) + (乱数表!$O543*(Settings!B12/(((INDEX(出力表!D:D,3))+1)^INDEX(係数表!E:E,3)*INDEX(係数表!F:F,3))))))</f>
        <v>#VALUE!</v>
      </c>
      <c r="I543" t="e">
        <f>MIN(100, MAX(0, (INDEX(出力表!D:D,3))*G543/MAX(H543, Settings!B3)))</f>
        <v>#VALUE!</v>
      </c>
      <c r="J543">
        <f>MIN(100, MAX(0, 100*BETAINV(乱数表!$D543, MAX(0.00000001, (1/(1+EXP(-(INDEX(係数表!G:G,4) + $B543))))*(EXP(INDEX(係数表!H:H,4) + INDEX(係数表!I:I,4)*LN(INDEX(出力表!C:C,4)+1)))), MAX(0.00000001, (1-(1/(1+EXP(-(INDEX(係数表!G:G,4) + $B543)))))*(EXP(INDEX(係数表!H:H,4) + INDEX(係数表!I:I,4)*LN(INDEX(出力表!C:C,4)+1)))))))</f>
        <v>82.873005925278662</v>
      </c>
      <c r="K543" t="e">
        <f>MIN(100, MAX(0, (100*(INDEX(出力表!D:D,4))/(EXP(INDEX(係数表!B:B,4) + $C543) + (INDEX(出力表!D:D,4)))) + (乱数表!$P543*(Settings!B12/(((INDEX(出力表!D:D,4))+1)^INDEX(係数表!E:E,4)*INDEX(係数表!F:F,4))))))</f>
        <v>#VALUE!</v>
      </c>
      <c r="L543" t="e">
        <f>MIN(100, MAX(0, (INDEX(出力表!D:D,4))*J543/MAX(K543, Settings!B3)))</f>
        <v>#VALUE!</v>
      </c>
      <c r="M543">
        <f>MIN(100, MAX(0, 100*BETAINV(乱数表!$E543, MAX(0.00000001, (1/(1+EXP(-(INDEX(係数表!G:G,5) + $B543))))*(EXP(INDEX(係数表!H:H,5) + INDEX(係数表!I:I,5)*LN(INDEX(出力表!C:C,5)+1)))), MAX(0.00000001, (1-(1/(1+EXP(-(INDEX(係数表!G:G,5) + $B543)))))*(EXP(INDEX(係数表!H:H,5) + INDEX(係数表!I:I,5)*LN(INDEX(出力表!C:C,5)+1)))))))</f>
        <v>99.98316390652316</v>
      </c>
      <c r="N543" t="e">
        <f>MIN(100, MAX(0, (100*(INDEX(出力表!D:D,5))/(EXP(INDEX(係数表!B:B,5) + $C543) + (INDEX(出力表!D:D,5)))) + (乱数表!$Q543*(Settings!B12/(((INDEX(出力表!D:D,5))+1)^INDEX(係数表!E:E,5)*INDEX(係数表!F:F,5))))))</f>
        <v>#VALUE!</v>
      </c>
      <c r="O543" t="e">
        <f>MIN(100, MAX(0, (INDEX(出力表!D:D,5))*M543/MAX(N543, Settings!B3)))</f>
        <v>#VALUE!</v>
      </c>
      <c r="P543">
        <f>MIN(100, MAX(0, 100*BETAINV(乱数表!$F543, MAX(0.00000001, (1/(1+EXP(-(INDEX(係数表!G:G,6) + $B543))))*(EXP(INDEX(係数表!H:H,6) + INDEX(係数表!I:I,6)*LN(INDEX(出力表!C:C,6)+1)))), MAX(0.00000001, (1-(1/(1+EXP(-(INDEX(係数表!G:G,6) + $B543)))))*(EXP(INDEX(係数表!H:H,6) + INDEX(係数表!I:I,6)*LN(INDEX(出力表!C:C,6)+1)))))))</f>
        <v>93.721779760698084</v>
      </c>
      <c r="Q543" t="e">
        <f>MIN(100, MAX(0, (100*(INDEX(出力表!D:D,6))/(EXP(INDEX(係数表!B:B,6) + $C543) + (INDEX(出力表!D:D,6)))) + (乱数表!$R543*(Settings!B12/(((INDEX(出力表!D:D,6))+1)^INDEX(係数表!E:E,6)*INDEX(係数表!F:F,6))))))</f>
        <v>#VALUE!</v>
      </c>
      <c r="R543" t="e">
        <f>MIN(100, MAX(0, (INDEX(出力表!D:D,6))*P543/MAX(Q543, Settings!B3)))</f>
        <v>#VALUE!</v>
      </c>
      <c r="S543">
        <f>MIN(100, MAX(0, 100*BETAINV(乱数表!$G543, MAX(0.00000001, (1/(1+EXP(-(INDEX(係数表!G:G,7) + $B543))))*(EXP(INDEX(係数表!H:H,7) + INDEX(係数表!I:I,7)*LN(INDEX(出力表!C:C,7)+1)))), MAX(0.00000001, (1-(1/(1+EXP(-(INDEX(係数表!G:G,7) + $B543)))))*(EXP(INDEX(係数表!H:H,7) + INDEX(係数表!I:I,7)*LN(INDEX(出力表!C:C,7)+1)))))))</f>
        <v>94.222991318039988</v>
      </c>
      <c r="T543" t="e">
        <f>MIN(100, MAX(0, (100*(INDEX(出力表!D:D,7))/(EXP(INDEX(係数表!B:B,7) + $C543) + (INDEX(出力表!D:D,7)))) + (乱数表!$S543*(Settings!B12/(((INDEX(出力表!D:D,7))+1)^INDEX(係数表!E:E,7)*INDEX(係数表!F:F,7))))))</f>
        <v>#VALUE!</v>
      </c>
      <c r="U543" t="e">
        <f>MIN(100, MAX(0, (INDEX(出力表!D:D,7))*S543/MAX(T543, Settings!B3)))</f>
        <v>#VALUE!</v>
      </c>
      <c r="V543">
        <f>MIN(100, MAX(0, 100*BETAINV(乱数表!$H543, MAX(0.00000001, (1/(1+EXP(-(INDEX(係数表!G:G,8) + $B543))))*(EXP(INDEX(係数表!H:H,8) + INDEX(係数表!I:I,8)*LN(INDEX(出力表!C:C,8)+1)))), MAX(0.00000001, (1-(1/(1+EXP(-(INDEX(係数表!G:G,8) + $B543)))))*(EXP(INDEX(係数表!H:H,8) + INDEX(係数表!I:I,8)*LN(INDEX(出力表!C:C,8)+1)))))))</f>
        <v>99.92360151666665</v>
      </c>
      <c r="W543" t="e">
        <f>MIN(100, MAX(0, (100*(INDEX(出力表!D:D,8))/(EXP(INDEX(係数表!B:B,8) + $C543) + (INDEX(出力表!D:D,8)))) + (乱数表!$T543*(Settings!B12/(((INDEX(出力表!D:D,8))+1)^INDEX(係数表!E:E,8)*INDEX(係数表!F:F,8))))))</f>
        <v>#VALUE!</v>
      </c>
      <c r="X543" t="e">
        <f>MIN(100, MAX(0, (INDEX(出力表!D:D,8))*V543/MAX(W543, Settings!B3)))</f>
        <v>#VALUE!</v>
      </c>
      <c r="Y543">
        <f>MIN(100, MAX(0, 100*BETAINV(乱数表!$I543, MAX(0.00000001, (1/(1+EXP(-(INDEX(係数表!G:G,9) + $B543))))*(EXP(INDEX(係数表!H:H,9) + INDEX(係数表!I:I,9)*LN(INDEX(出力表!C:C,9)+1)))), MAX(0.00000001, (1-(1/(1+EXP(-(INDEX(係数表!G:G,9) + $B543)))))*(EXP(INDEX(係数表!H:H,9) + INDEX(係数表!I:I,9)*LN(INDEX(出力表!C:C,9)+1)))))))</f>
        <v>99.754646893829758</v>
      </c>
      <c r="Z543" t="e">
        <f>MIN(100, MAX(0, (100*(INDEX(出力表!D:D,9))/(EXP(INDEX(係数表!B:B,9) + $C543) + (INDEX(出力表!D:D,9)))) + (乱数表!$U543*(Settings!B12/(((INDEX(出力表!D:D,9))+1)^INDEX(係数表!E:E,9)*INDEX(係数表!F:F,9))))))</f>
        <v>#VALUE!</v>
      </c>
      <c r="AA543" t="e">
        <f>MIN(100, MAX(0, (INDEX(出力表!D:D,9))*Y543/MAX(Z543, Settings!B3)))</f>
        <v>#VALUE!</v>
      </c>
      <c r="AB543">
        <f>MIN(100, MAX(0, 100*BETAINV(乱数表!$J543, MAX(0.00000001, (1/(1+EXP(-(INDEX(係数表!G:G,10) + $B543))))*(EXP(INDEX(係数表!H:H,10) + INDEX(係数表!I:I,10)*LN(INDEX(出力表!C:C,10)+1)))), MAX(0.00000001, (1-(1/(1+EXP(-(INDEX(係数表!G:G,10) + $B543)))))*(EXP(INDEX(係数表!H:H,10) + INDEX(係数表!I:I,10)*LN(INDEX(出力表!C:C,10)+1)))))))</f>
        <v>93.453897111203588</v>
      </c>
      <c r="AC543" t="e">
        <f>MIN(100, MAX(0, (100*(INDEX(出力表!D:D,10))/(EXP(INDEX(係数表!B:B,10) + $C543) + (INDEX(出力表!D:D,10)))) + (乱数表!$V543*(Settings!B12/(((INDEX(出力表!D:D,10))+1)^INDEX(係数表!E:E,10)*INDEX(係数表!F:F,10))))))</f>
        <v>#VALUE!</v>
      </c>
      <c r="AD543" t="e">
        <f>MIN(100, MAX(0, (INDEX(出力表!D:D,10))*AB543/MAX(AC543, Settings!B3)))</f>
        <v>#VALUE!</v>
      </c>
      <c r="AE543">
        <f>MIN(100, MAX(0, 100*BETAINV(乱数表!$K543, MAX(0.00000001, (1/(1+EXP(-(INDEX(係数表!G:G,11) + $B543))))*(EXP(INDEX(係数表!H:H,11) + INDEX(係数表!I:I,11)*LN(INDEX(出力表!C:C,11)+1)))), MAX(0.00000001, (1-(1/(1+EXP(-(INDEX(係数表!G:G,11) + $B543)))))*(EXP(INDEX(係数表!H:H,11) + INDEX(係数表!I:I,11)*LN(INDEX(出力表!C:C,11)+1)))))))</f>
        <v>83.393463055491551</v>
      </c>
      <c r="AF543" t="e">
        <f>MIN(100, MAX(0, (100*(INDEX(出力表!D:D,11))/(EXP(INDEX(係数表!B:B,11) + $C543) + (INDEX(出力表!D:D,11)))) + (乱数表!$W543*(Settings!B12/(((INDEX(出力表!D:D,11))+1)^INDEX(係数表!E:E,11)*INDEX(係数表!F:F,11))))))</f>
        <v>#VALUE!</v>
      </c>
      <c r="AG543" t="e">
        <f>MIN(100, MAX(0, (INDEX(出力表!D:D,11))*AE543/MAX(AF543, Settings!B3)))</f>
        <v>#VALUE!</v>
      </c>
      <c r="AH543">
        <f>MIN(100, MAX(0, 100*BETAINV(乱数表!$L543, MAX(0.00000001, (1/(1+EXP(-(INDEX(係数表!G:G,12) + $B543))))*(EXP(INDEX(係数表!H:H,12) + INDEX(係数表!I:I,12)*LN(INDEX(出力表!C:C,12)+1)))), MAX(0.00000001, (1-(1/(1+EXP(-(INDEX(係数表!G:G,12) + $B543)))))*(EXP(INDEX(係数表!H:H,12) + INDEX(係数表!I:I,12)*LN(INDEX(出力表!C:C,12)+1)))))))</f>
        <v>99.983441791098954</v>
      </c>
      <c r="AI543" t="e">
        <f>MIN(100, MAX(0, (100*(INDEX(出力表!D:D,12))/(EXP(INDEX(係数表!B:B,12) + $C543) + (INDEX(出力表!D:D,12)))) + (乱数表!$X543*(Settings!B12/(((INDEX(出力表!D:D,12))+1)^INDEX(係数表!E:E,12)*INDEX(係数表!F:F,12))))))</f>
        <v>#VALUE!</v>
      </c>
      <c r="AJ543" t="e">
        <f>MIN(100, MAX(0, (INDEX(出力表!D:D,12))*AH543/MAX(AI543, Settings!B3)))</f>
        <v>#VALUE!</v>
      </c>
      <c r="AK543">
        <f>MIN(100, MAX(0, 100*BETAINV(乱数表!$M543, MAX(0.00000001, (1/(1+EXP(-(INDEX(係数表!G:G,13) + $B543))))*(EXP(INDEX(係数表!H:H,13) + INDEX(係数表!I:I,13)*LN(INDEX(出力表!C:C,13)+1)))), MAX(0.00000001, (1-(1/(1+EXP(-(INDEX(係数表!G:G,13) + $B543)))))*(EXP(INDEX(係数表!H:H,13) + INDEX(係数表!I:I,13)*LN(INDEX(出力表!C:C,13)+1)))))))</f>
        <v>99.676293249054424</v>
      </c>
      <c r="AL543" t="e">
        <f>MIN(100, MAX(0, (100*(INDEX(出力表!D:D,13))/(EXP(INDEX(係数表!B:B,13) + $C543) + (INDEX(出力表!D:D,13)))) + (乱数表!$Y543*(Settings!B12/(((INDEX(出力表!D:D,13))+1)^INDEX(係数表!E:E,13)*INDEX(係数表!F:F,13))))))</f>
        <v>#VALUE!</v>
      </c>
      <c r="AM543" t="e">
        <f>MIN(100, MAX(0, (INDEX(出力表!D:D,13))*AK543/MAX(AL543, Settings!B3)))</f>
        <v>#VALUE!</v>
      </c>
      <c r="AN543">
        <f>IF(ISNUMBER(F543), INDEX(出力表!B:B,2)*F543, 0)+IF(ISNUMBER(I543), INDEX(出力表!B:B,3)*I543, 0)+IF(ISNUMBER(L543), INDEX(出力表!B:B,4)*L543, 0)+IF(ISNUMBER(O543), INDEX(出力表!B:B,5)*O543, 0)+IF(ISNUMBER(R543), INDEX(出力表!B:B,6)*R543, 0)+IF(ISNUMBER(U543), INDEX(出力表!B:B,7)*U543, 0)+IF(ISNUMBER(X543), INDEX(出力表!B:B,8)*X543, 0)+IF(ISNUMBER(AA543), INDEX(出力表!B:B,9)*AA543, 0)+IF(ISNUMBER(AD543), INDEX(出力表!B:B,10)*AD543, 0)+IF(ISNUMBER(AG543), INDEX(出力表!B:B,11)*AG543, 0)+IF(ISNUMBER(AJ543), INDEX(出力表!B:B,12)*AJ543, 0)+IF(ISNUMBER(AM543), INDEX(出力表!B:B,13)*AM543, 0)</f>
        <v>0</v>
      </c>
      <c r="AO543">
        <f>IF(ISNUMBER(F543), INDEX(出力表!B:B,2), 0)+IF(ISNUMBER(I543), INDEX(出力表!B:B,3), 0)+IF(ISNUMBER(L543), INDEX(出力表!B:B,4), 0)+IF(ISNUMBER(O543), INDEX(出力表!B:B,5), 0)+IF(ISNUMBER(R543), INDEX(出力表!B:B,6), 0)+IF(ISNUMBER(U543), INDEX(出力表!B:B,7), 0)+IF(ISNUMBER(X543), INDEX(出力表!B:B,8), 0)+IF(ISNUMBER(AA543), INDEX(出力表!B:B,9), 0)+IF(ISNUMBER(AD543), INDEX(出力表!B:B,10), 0)+IF(ISNUMBER(AG543), INDEX(出力表!B:B,11), 0)+IF(ISNUMBER(AJ543), INDEX(出力表!B:B,12), 0)+IF(ISNUMBER(AM543), INDEX(出力表!B:B,13), 0)</f>
        <v>0</v>
      </c>
      <c r="AP543" t="str">
        <f t="shared" si="8"/>
        <v/>
      </c>
    </row>
    <row r="544" spans="1:42" x14ac:dyDescent="0.2">
      <c r="A544">
        <v>543</v>
      </c>
      <c r="B544">
        <f>IF(UPPER(Settings!B4)="TRUE", 乱数表!$Z544*Settings!B10, 0)</f>
        <v>-0.19206873345968978</v>
      </c>
      <c r="C544">
        <f>IF(UPPER(Settings!B4)="TRUE", 乱数表!$AA544*Settings!B11, 0)</f>
        <v>1.3914909851422236E-2</v>
      </c>
      <c r="D544">
        <f>MIN(100, MAX(0, 100*BETAINV(乱数表!$B544, MAX(0.00000001, (1/(1+EXP(-(INDEX(係数表!G:G,2) + $B544))))*(EXP(INDEX(係数表!H:H,2) + INDEX(係数表!I:I,2)*LN(INDEX(出力表!C:C,2)+1)))), MAX(0.00000001, (1-(1/(1+EXP(-(INDEX(係数表!G:G,2) + $B544)))))*(EXP(INDEX(係数表!H:H,2) + INDEX(係数表!I:I,2)*LN(INDEX(出力表!C:C,2)+1)))))))</f>
        <v>99.315378992167751</v>
      </c>
      <c r="E544" t="e">
        <f>MIN(100, MAX(0, (100*(INDEX(出力表!D:D,2))/(EXP(INDEX(係数表!B:B,2) + $C544) + (INDEX(出力表!D:D,2)))) + (乱数表!$N544*(Settings!B12/(((INDEX(出力表!D:D,2))+1)^INDEX(係数表!E:E,2)*INDEX(係数表!F:F,2))))))</f>
        <v>#VALUE!</v>
      </c>
      <c r="F544" t="e">
        <f>MIN(100, MAX(0, (INDEX(出力表!D:D,2))*D544/MAX(E544, Settings!B3)))</f>
        <v>#VALUE!</v>
      </c>
      <c r="G544">
        <f>MIN(100, MAX(0, 100*BETAINV(乱数表!$C544, MAX(0.00000001, (1/(1+EXP(-(INDEX(係数表!G:G,3) + $B544))))*(EXP(INDEX(係数表!H:H,3) + INDEX(係数表!I:I,3)*LN(INDEX(出力表!C:C,3)+1)))), MAX(0.00000001, (1-(1/(1+EXP(-(INDEX(係数表!G:G,3) + $B544)))))*(EXP(INDEX(係数表!H:H,3) + INDEX(係数表!I:I,3)*LN(INDEX(出力表!C:C,3)+1)))))))</f>
        <v>81.694349022841365</v>
      </c>
      <c r="H544" t="e">
        <f>MIN(100, MAX(0, (100*(INDEX(出力表!D:D,3))/(EXP(INDEX(係数表!B:B,3) + $C544) + (INDEX(出力表!D:D,3)))) + (乱数表!$O544*(Settings!B12/(((INDEX(出力表!D:D,3))+1)^INDEX(係数表!E:E,3)*INDEX(係数表!F:F,3))))))</f>
        <v>#VALUE!</v>
      </c>
      <c r="I544" t="e">
        <f>MIN(100, MAX(0, (INDEX(出力表!D:D,3))*G544/MAX(H544, Settings!B3)))</f>
        <v>#VALUE!</v>
      </c>
      <c r="J544">
        <f>MIN(100, MAX(0, 100*BETAINV(乱数表!$D544, MAX(0.00000001, (1/(1+EXP(-(INDEX(係数表!G:G,4) + $B544))))*(EXP(INDEX(係数表!H:H,4) + INDEX(係数表!I:I,4)*LN(INDEX(出力表!C:C,4)+1)))), MAX(0.00000001, (1-(1/(1+EXP(-(INDEX(係数表!G:G,4) + $B544)))))*(EXP(INDEX(係数表!H:H,4) + INDEX(係数表!I:I,4)*LN(INDEX(出力表!C:C,4)+1)))))))</f>
        <v>96.189247280740787</v>
      </c>
      <c r="K544" t="e">
        <f>MIN(100, MAX(0, (100*(INDEX(出力表!D:D,4))/(EXP(INDEX(係数表!B:B,4) + $C544) + (INDEX(出力表!D:D,4)))) + (乱数表!$P544*(Settings!B12/(((INDEX(出力表!D:D,4))+1)^INDEX(係数表!E:E,4)*INDEX(係数表!F:F,4))))))</f>
        <v>#VALUE!</v>
      </c>
      <c r="L544" t="e">
        <f>MIN(100, MAX(0, (INDEX(出力表!D:D,4))*J544/MAX(K544, Settings!B3)))</f>
        <v>#VALUE!</v>
      </c>
      <c r="M544">
        <f>MIN(100, MAX(0, 100*BETAINV(乱数表!$E544, MAX(0.00000001, (1/(1+EXP(-(INDEX(係数表!G:G,5) + $B544))))*(EXP(INDEX(係数表!H:H,5) + INDEX(係数表!I:I,5)*LN(INDEX(出力表!C:C,5)+1)))), MAX(0.00000001, (1-(1/(1+EXP(-(INDEX(係数表!G:G,5) + $B544)))))*(EXP(INDEX(係数表!H:H,5) + INDEX(係数表!I:I,5)*LN(INDEX(出力表!C:C,5)+1)))))))</f>
        <v>89.564474075858342</v>
      </c>
      <c r="N544" t="e">
        <f>MIN(100, MAX(0, (100*(INDEX(出力表!D:D,5))/(EXP(INDEX(係数表!B:B,5) + $C544) + (INDEX(出力表!D:D,5)))) + (乱数表!$Q544*(Settings!B12/(((INDEX(出力表!D:D,5))+1)^INDEX(係数表!E:E,5)*INDEX(係数表!F:F,5))))))</f>
        <v>#VALUE!</v>
      </c>
      <c r="O544" t="e">
        <f>MIN(100, MAX(0, (INDEX(出力表!D:D,5))*M544/MAX(N544, Settings!B3)))</f>
        <v>#VALUE!</v>
      </c>
      <c r="P544">
        <f>MIN(100, MAX(0, 100*BETAINV(乱数表!$F544, MAX(0.00000001, (1/(1+EXP(-(INDEX(係数表!G:G,6) + $B544))))*(EXP(INDEX(係数表!H:H,6) + INDEX(係数表!I:I,6)*LN(INDEX(出力表!C:C,6)+1)))), MAX(0.00000001, (1-(1/(1+EXP(-(INDEX(係数表!G:G,6) + $B544)))))*(EXP(INDEX(係数表!H:H,6) + INDEX(係数表!I:I,6)*LN(INDEX(出力表!C:C,6)+1)))))))</f>
        <v>89.307661991672887</v>
      </c>
      <c r="Q544" t="e">
        <f>MIN(100, MAX(0, (100*(INDEX(出力表!D:D,6))/(EXP(INDEX(係数表!B:B,6) + $C544) + (INDEX(出力表!D:D,6)))) + (乱数表!$R544*(Settings!B12/(((INDEX(出力表!D:D,6))+1)^INDEX(係数表!E:E,6)*INDEX(係数表!F:F,6))))))</f>
        <v>#VALUE!</v>
      </c>
      <c r="R544" t="e">
        <f>MIN(100, MAX(0, (INDEX(出力表!D:D,6))*P544/MAX(Q544, Settings!B3)))</f>
        <v>#VALUE!</v>
      </c>
      <c r="S544">
        <f>MIN(100, MAX(0, 100*BETAINV(乱数表!$G544, MAX(0.00000001, (1/(1+EXP(-(INDEX(係数表!G:G,7) + $B544))))*(EXP(INDEX(係数表!H:H,7) + INDEX(係数表!I:I,7)*LN(INDEX(出力表!C:C,7)+1)))), MAX(0.00000001, (1-(1/(1+EXP(-(INDEX(係数表!G:G,7) + $B544)))))*(EXP(INDEX(係数表!H:H,7) + INDEX(係数表!I:I,7)*LN(INDEX(出力表!C:C,7)+1)))))))</f>
        <v>41.13608620562416</v>
      </c>
      <c r="T544" t="e">
        <f>MIN(100, MAX(0, (100*(INDEX(出力表!D:D,7))/(EXP(INDEX(係数表!B:B,7) + $C544) + (INDEX(出力表!D:D,7)))) + (乱数表!$S544*(Settings!B12/(((INDEX(出力表!D:D,7))+1)^INDEX(係数表!E:E,7)*INDEX(係数表!F:F,7))))))</f>
        <v>#VALUE!</v>
      </c>
      <c r="U544" t="e">
        <f>MIN(100, MAX(0, (INDEX(出力表!D:D,7))*S544/MAX(T544, Settings!B3)))</f>
        <v>#VALUE!</v>
      </c>
      <c r="V544">
        <f>MIN(100, MAX(0, 100*BETAINV(乱数表!$H544, MAX(0.00000001, (1/(1+EXP(-(INDEX(係数表!G:G,8) + $B544))))*(EXP(INDEX(係数表!H:H,8) + INDEX(係数表!I:I,8)*LN(INDEX(出力表!C:C,8)+1)))), MAX(0.00000001, (1-(1/(1+EXP(-(INDEX(係数表!G:G,8) + $B544)))))*(EXP(INDEX(係数表!H:H,8) + INDEX(係数表!I:I,8)*LN(INDEX(出力表!C:C,8)+1)))))))</f>
        <v>85.371212970146985</v>
      </c>
      <c r="W544" t="e">
        <f>MIN(100, MAX(0, (100*(INDEX(出力表!D:D,8))/(EXP(INDEX(係数表!B:B,8) + $C544) + (INDEX(出力表!D:D,8)))) + (乱数表!$T544*(Settings!B12/(((INDEX(出力表!D:D,8))+1)^INDEX(係数表!E:E,8)*INDEX(係数表!F:F,8))))))</f>
        <v>#VALUE!</v>
      </c>
      <c r="X544" t="e">
        <f>MIN(100, MAX(0, (INDEX(出力表!D:D,8))*V544/MAX(W544, Settings!B3)))</f>
        <v>#VALUE!</v>
      </c>
      <c r="Y544">
        <f>MIN(100, MAX(0, 100*BETAINV(乱数表!$I544, MAX(0.00000001, (1/(1+EXP(-(INDEX(係数表!G:G,9) + $B544))))*(EXP(INDEX(係数表!H:H,9) + INDEX(係数表!I:I,9)*LN(INDEX(出力表!C:C,9)+1)))), MAX(0.00000001, (1-(1/(1+EXP(-(INDEX(係数表!G:G,9) + $B544)))))*(EXP(INDEX(係数表!H:H,9) + INDEX(係数表!I:I,9)*LN(INDEX(出力表!C:C,9)+1)))))))</f>
        <v>85.754440647778182</v>
      </c>
      <c r="Z544" t="e">
        <f>MIN(100, MAX(0, (100*(INDEX(出力表!D:D,9))/(EXP(INDEX(係数表!B:B,9) + $C544) + (INDEX(出力表!D:D,9)))) + (乱数表!$U544*(Settings!B12/(((INDEX(出力表!D:D,9))+1)^INDEX(係数表!E:E,9)*INDEX(係数表!F:F,9))))))</f>
        <v>#VALUE!</v>
      </c>
      <c r="AA544" t="e">
        <f>MIN(100, MAX(0, (INDEX(出力表!D:D,9))*Y544/MAX(Z544, Settings!B3)))</f>
        <v>#VALUE!</v>
      </c>
      <c r="AB544">
        <f>MIN(100, MAX(0, 100*BETAINV(乱数表!$J544, MAX(0.00000001, (1/(1+EXP(-(INDEX(係数表!G:G,10) + $B544))))*(EXP(INDEX(係数表!H:H,10) + INDEX(係数表!I:I,10)*LN(INDEX(出力表!C:C,10)+1)))), MAX(0.00000001, (1-(1/(1+EXP(-(INDEX(係数表!G:G,10) + $B544)))))*(EXP(INDEX(係数表!H:H,10) + INDEX(係数表!I:I,10)*LN(INDEX(出力表!C:C,10)+1)))))))</f>
        <v>99.228616376298632</v>
      </c>
      <c r="AC544" t="e">
        <f>MIN(100, MAX(0, (100*(INDEX(出力表!D:D,10))/(EXP(INDEX(係数表!B:B,10) + $C544) + (INDEX(出力表!D:D,10)))) + (乱数表!$V544*(Settings!B12/(((INDEX(出力表!D:D,10))+1)^INDEX(係数表!E:E,10)*INDEX(係数表!F:F,10))))))</f>
        <v>#VALUE!</v>
      </c>
      <c r="AD544" t="e">
        <f>MIN(100, MAX(0, (INDEX(出力表!D:D,10))*AB544/MAX(AC544, Settings!B3)))</f>
        <v>#VALUE!</v>
      </c>
      <c r="AE544">
        <f>MIN(100, MAX(0, 100*BETAINV(乱数表!$K544, MAX(0.00000001, (1/(1+EXP(-(INDEX(係数表!G:G,11) + $B544))))*(EXP(INDEX(係数表!H:H,11) + INDEX(係数表!I:I,11)*LN(INDEX(出力表!C:C,11)+1)))), MAX(0.00000001, (1-(1/(1+EXP(-(INDEX(係数表!G:G,11) + $B544)))))*(EXP(INDEX(係数表!H:H,11) + INDEX(係数表!I:I,11)*LN(INDEX(出力表!C:C,11)+1)))))))</f>
        <v>75.324678298007882</v>
      </c>
      <c r="AF544" t="e">
        <f>MIN(100, MAX(0, (100*(INDEX(出力表!D:D,11))/(EXP(INDEX(係数表!B:B,11) + $C544) + (INDEX(出力表!D:D,11)))) + (乱数表!$W544*(Settings!B12/(((INDEX(出力表!D:D,11))+1)^INDEX(係数表!E:E,11)*INDEX(係数表!F:F,11))))))</f>
        <v>#VALUE!</v>
      </c>
      <c r="AG544" t="e">
        <f>MIN(100, MAX(0, (INDEX(出力表!D:D,11))*AE544/MAX(AF544, Settings!B3)))</f>
        <v>#VALUE!</v>
      </c>
      <c r="AH544">
        <f>MIN(100, MAX(0, 100*BETAINV(乱数表!$L544, MAX(0.00000001, (1/(1+EXP(-(INDEX(係数表!G:G,12) + $B544))))*(EXP(INDEX(係数表!H:H,12) + INDEX(係数表!I:I,12)*LN(INDEX(出力表!C:C,12)+1)))), MAX(0.00000001, (1-(1/(1+EXP(-(INDEX(係数表!G:G,12) + $B544)))))*(EXP(INDEX(係数表!H:H,12) + INDEX(係数表!I:I,12)*LN(INDEX(出力表!C:C,12)+1)))))))</f>
        <v>90.248127165001208</v>
      </c>
      <c r="AI544" t="e">
        <f>MIN(100, MAX(0, (100*(INDEX(出力表!D:D,12))/(EXP(INDEX(係数表!B:B,12) + $C544) + (INDEX(出力表!D:D,12)))) + (乱数表!$X544*(Settings!B12/(((INDEX(出力表!D:D,12))+1)^INDEX(係数表!E:E,12)*INDEX(係数表!F:F,12))))))</f>
        <v>#VALUE!</v>
      </c>
      <c r="AJ544" t="e">
        <f>MIN(100, MAX(0, (INDEX(出力表!D:D,12))*AH544/MAX(AI544, Settings!B3)))</f>
        <v>#VALUE!</v>
      </c>
      <c r="AK544">
        <f>MIN(100, MAX(0, 100*BETAINV(乱数表!$M544, MAX(0.00000001, (1/(1+EXP(-(INDEX(係数表!G:G,13) + $B544))))*(EXP(INDEX(係数表!H:H,13) + INDEX(係数表!I:I,13)*LN(INDEX(出力表!C:C,13)+1)))), MAX(0.00000001, (1-(1/(1+EXP(-(INDEX(係数表!G:G,13) + $B544)))))*(EXP(INDEX(係数表!H:H,13) + INDEX(係数表!I:I,13)*LN(INDEX(出力表!C:C,13)+1)))))))</f>
        <v>99.677145759204876</v>
      </c>
      <c r="AL544" t="e">
        <f>MIN(100, MAX(0, (100*(INDEX(出力表!D:D,13))/(EXP(INDEX(係数表!B:B,13) + $C544) + (INDEX(出力表!D:D,13)))) + (乱数表!$Y544*(Settings!B12/(((INDEX(出力表!D:D,13))+1)^INDEX(係数表!E:E,13)*INDEX(係数表!F:F,13))))))</f>
        <v>#VALUE!</v>
      </c>
      <c r="AM544" t="e">
        <f>MIN(100, MAX(0, (INDEX(出力表!D:D,13))*AK544/MAX(AL544, Settings!B3)))</f>
        <v>#VALUE!</v>
      </c>
      <c r="AN544">
        <f>IF(ISNUMBER(F544), INDEX(出力表!B:B,2)*F544, 0)+IF(ISNUMBER(I544), INDEX(出力表!B:B,3)*I544, 0)+IF(ISNUMBER(L544), INDEX(出力表!B:B,4)*L544, 0)+IF(ISNUMBER(O544), INDEX(出力表!B:B,5)*O544, 0)+IF(ISNUMBER(R544), INDEX(出力表!B:B,6)*R544, 0)+IF(ISNUMBER(U544), INDEX(出力表!B:B,7)*U544, 0)+IF(ISNUMBER(X544), INDEX(出力表!B:B,8)*X544, 0)+IF(ISNUMBER(AA544), INDEX(出力表!B:B,9)*AA544, 0)+IF(ISNUMBER(AD544), INDEX(出力表!B:B,10)*AD544, 0)+IF(ISNUMBER(AG544), INDEX(出力表!B:B,11)*AG544, 0)+IF(ISNUMBER(AJ544), INDEX(出力表!B:B,12)*AJ544, 0)+IF(ISNUMBER(AM544), INDEX(出力表!B:B,13)*AM544, 0)</f>
        <v>0</v>
      </c>
      <c r="AO544">
        <f>IF(ISNUMBER(F544), INDEX(出力表!B:B,2), 0)+IF(ISNUMBER(I544), INDEX(出力表!B:B,3), 0)+IF(ISNUMBER(L544), INDEX(出力表!B:B,4), 0)+IF(ISNUMBER(O544), INDEX(出力表!B:B,5), 0)+IF(ISNUMBER(R544), INDEX(出力表!B:B,6), 0)+IF(ISNUMBER(U544), INDEX(出力表!B:B,7), 0)+IF(ISNUMBER(X544), INDEX(出力表!B:B,8), 0)+IF(ISNUMBER(AA544), INDEX(出力表!B:B,9), 0)+IF(ISNUMBER(AD544), INDEX(出力表!B:B,10), 0)+IF(ISNUMBER(AG544), INDEX(出力表!B:B,11), 0)+IF(ISNUMBER(AJ544), INDEX(出力表!B:B,12), 0)+IF(ISNUMBER(AM544), INDEX(出力表!B:B,13), 0)</f>
        <v>0</v>
      </c>
      <c r="AP544" t="str">
        <f t="shared" si="8"/>
        <v/>
      </c>
    </row>
    <row r="545" spans="1:42" x14ac:dyDescent="0.2">
      <c r="A545">
        <v>544</v>
      </c>
      <c r="B545">
        <f>IF(UPPER(Settings!B4)="TRUE", 乱数表!$Z545*Settings!B10, 0)</f>
        <v>6.2365993485150352E-2</v>
      </c>
      <c r="C545">
        <f>IF(UPPER(Settings!B4)="TRUE", 乱数表!$AA545*Settings!B11, 0)</f>
        <v>0.14037967870177653</v>
      </c>
      <c r="D545">
        <f>MIN(100, MAX(0, 100*BETAINV(乱数表!$B545, MAX(0.00000001, (1/(1+EXP(-(INDEX(係数表!G:G,2) + $B545))))*(EXP(INDEX(係数表!H:H,2) + INDEX(係数表!I:I,2)*LN(INDEX(出力表!C:C,2)+1)))), MAX(0.00000001, (1-(1/(1+EXP(-(INDEX(係数表!G:G,2) + $B545)))))*(EXP(INDEX(係数表!H:H,2) + INDEX(係数表!I:I,2)*LN(INDEX(出力表!C:C,2)+1)))))))</f>
        <v>88.668210214549831</v>
      </c>
      <c r="E545" t="e">
        <f>MIN(100, MAX(0, (100*(INDEX(出力表!D:D,2))/(EXP(INDEX(係数表!B:B,2) + $C545) + (INDEX(出力表!D:D,2)))) + (乱数表!$N545*(Settings!B12/(((INDEX(出力表!D:D,2))+1)^INDEX(係数表!E:E,2)*INDEX(係数表!F:F,2))))))</f>
        <v>#VALUE!</v>
      </c>
      <c r="F545" t="e">
        <f>MIN(100, MAX(0, (INDEX(出力表!D:D,2))*D545/MAX(E545, Settings!B3)))</f>
        <v>#VALUE!</v>
      </c>
      <c r="G545">
        <f>MIN(100, MAX(0, 100*BETAINV(乱数表!$C545, MAX(0.00000001, (1/(1+EXP(-(INDEX(係数表!G:G,3) + $B545))))*(EXP(INDEX(係数表!H:H,3) + INDEX(係数表!I:I,3)*LN(INDEX(出力表!C:C,3)+1)))), MAX(0.00000001, (1-(1/(1+EXP(-(INDEX(係数表!G:G,3) + $B545)))))*(EXP(INDEX(係数表!H:H,3) + INDEX(係数表!I:I,3)*LN(INDEX(出力表!C:C,3)+1)))))))</f>
        <v>94.016613895675945</v>
      </c>
      <c r="H545" t="e">
        <f>MIN(100, MAX(0, (100*(INDEX(出力表!D:D,3))/(EXP(INDEX(係数表!B:B,3) + $C545) + (INDEX(出力表!D:D,3)))) + (乱数表!$O545*(Settings!B12/(((INDEX(出力表!D:D,3))+1)^INDEX(係数表!E:E,3)*INDEX(係数表!F:F,3))))))</f>
        <v>#VALUE!</v>
      </c>
      <c r="I545" t="e">
        <f>MIN(100, MAX(0, (INDEX(出力表!D:D,3))*G545/MAX(H545, Settings!B3)))</f>
        <v>#VALUE!</v>
      </c>
      <c r="J545">
        <f>MIN(100, MAX(0, 100*BETAINV(乱数表!$D545, MAX(0.00000001, (1/(1+EXP(-(INDEX(係数表!G:G,4) + $B545))))*(EXP(INDEX(係数表!H:H,4) + INDEX(係数表!I:I,4)*LN(INDEX(出力表!C:C,4)+1)))), MAX(0.00000001, (1-(1/(1+EXP(-(INDEX(係数表!G:G,4) + $B545)))))*(EXP(INDEX(係数表!H:H,4) + INDEX(係数表!I:I,4)*LN(INDEX(出力表!C:C,4)+1)))))))</f>
        <v>98.271976172593483</v>
      </c>
      <c r="K545" t="e">
        <f>MIN(100, MAX(0, (100*(INDEX(出力表!D:D,4))/(EXP(INDEX(係数表!B:B,4) + $C545) + (INDEX(出力表!D:D,4)))) + (乱数表!$P545*(Settings!B12/(((INDEX(出力表!D:D,4))+1)^INDEX(係数表!E:E,4)*INDEX(係数表!F:F,4))))))</f>
        <v>#VALUE!</v>
      </c>
      <c r="L545" t="e">
        <f>MIN(100, MAX(0, (INDEX(出力表!D:D,4))*J545/MAX(K545, Settings!B3)))</f>
        <v>#VALUE!</v>
      </c>
      <c r="M545">
        <f>MIN(100, MAX(0, 100*BETAINV(乱数表!$E545, MAX(0.00000001, (1/(1+EXP(-(INDEX(係数表!G:G,5) + $B545))))*(EXP(INDEX(係数表!H:H,5) + INDEX(係数表!I:I,5)*LN(INDEX(出力表!C:C,5)+1)))), MAX(0.00000001, (1-(1/(1+EXP(-(INDEX(係数表!G:G,5) + $B545)))))*(EXP(INDEX(係数表!H:H,5) + INDEX(係数表!I:I,5)*LN(INDEX(出力表!C:C,5)+1)))))))</f>
        <v>94.588246088506793</v>
      </c>
      <c r="N545" t="e">
        <f>MIN(100, MAX(0, (100*(INDEX(出力表!D:D,5))/(EXP(INDEX(係数表!B:B,5) + $C545) + (INDEX(出力表!D:D,5)))) + (乱数表!$Q545*(Settings!B12/(((INDEX(出力表!D:D,5))+1)^INDEX(係数表!E:E,5)*INDEX(係数表!F:F,5))))))</f>
        <v>#VALUE!</v>
      </c>
      <c r="O545" t="e">
        <f>MIN(100, MAX(0, (INDEX(出力表!D:D,5))*M545/MAX(N545, Settings!B3)))</f>
        <v>#VALUE!</v>
      </c>
      <c r="P545">
        <f>MIN(100, MAX(0, 100*BETAINV(乱数表!$F545, MAX(0.00000001, (1/(1+EXP(-(INDEX(係数表!G:G,6) + $B545))))*(EXP(INDEX(係数表!H:H,6) + INDEX(係数表!I:I,6)*LN(INDEX(出力表!C:C,6)+1)))), MAX(0.00000001, (1-(1/(1+EXP(-(INDEX(係数表!G:G,6) + $B545)))))*(EXP(INDEX(係数表!H:H,6) + INDEX(係数表!I:I,6)*LN(INDEX(出力表!C:C,6)+1)))))))</f>
        <v>49.088438463868769</v>
      </c>
      <c r="Q545" t="e">
        <f>MIN(100, MAX(0, (100*(INDEX(出力表!D:D,6))/(EXP(INDEX(係数表!B:B,6) + $C545) + (INDEX(出力表!D:D,6)))) + (乱数表!$R545*(Settings!B12/(((INDEX(出力表!D:D,6))+1)^INDEX(係数表!E:E,6)*INDEX(係数表!F:F,6))))))</f>
        <v>#VALUE!</v>
      </c>
      <c r="R545" t="e">
        <f>MIN(100, MAX(0, (INDEX(出力表!D:D,6))*P545/MAX(Q545, Settings!B3)))</f>
        <v>#VALUE!</v>
      </c>
      <c r="S545">
        <f>MIN(100, MAX(0, 100*BETAINV(乱数表!$G545, MAX(0.00000001, (1/(1+EXP(-(INDEX(係数表!G:G,7) + $B545))))*(EXP(INDEX(係数表!H:H,7) + INDEX(係数表!I:I,7)*LN(INDEX(出力表!C:C,7)+1)))), MAX(0.00000001, (1-(1/(1+EXP(-(INDEX(係数表!G:G,7) + $B545)))))*(EXP(INDEX(係数表!H:H,7) + INDEX(係数表!I:I,7)*LN(INDEX(出力表!C:C,7)+1)))))))</f>
        <v>92.309594070910194</v>
      </c>
      <c r="T545" t="e">
        <f>MIN(100, MAX(0, (100*(INDEX(出力表!D:D,7))/(EXP(INDEX(係数表!B:B,7) + $C545) + (INDEX(出力表!D:D,7)))) + (乱数表!$S545*(Settings!B12/(((INDEX(出力表!D:D,7))+1)^INDEX(係数表!E:E,7)*INDEX(係数表!F:F,7))))))</f>
        <v>#VALUE!</v>
      </c>
      <c r="U545" t="e">
        <f>MIN(100, MAX(0, (INDEX(出力表!D:D,7))*S545/MAX(T545, Settings!B3)))</f>
        <v>#VALUE!</v>
      </c>
      <c r="V545">
        <f>MIN(100, MAX(0, 100*BETAINV(乱数表!$H545, MAX(0.00000001, (1/(1+EXP(-(INDEX(係数表!G:G,8) + $B545))))*(EXP(INDEX(係数表!H:H,8) + INDEX(係数表!I:I,8)*LN(INDEX(出力表!C:C,8)+1)))), MAX(0.00000001, (1-(1/(1+EXP(-(INDEX(係数表!G:G,8) + $B545)))))*(EXP(INDEX(係数表!H:H,8) + INDEX(係数表!I:I,8)*LN(INDEX(出力表!C:C,8)+1)))))))</f>
        <v>99.523636337326636</v>
      </c>
      <c r="W545" t="e">
        <f>MIN(100, MAX(0, (100*(INDEX(出力表!D:D,8))/(EXP(INDEX(係数表!B:B,8) + $C545) + (INDEX(出力表!D:D,8)))) + (乱数表!$T545*(Settings!B12/(((INDEX(出力表!D:D,8))+1)^INDEX(係数表!E:E,8)*INDEX(係数表!F:F,8))))))</f>
        <v>#VALUE!</v>
      </c>
      <c r="X545" t="e">
        <f>MIN(100, MAX(0, (INDEX(出力表!D:D,8))*V545/MAX(W545, Settings!B3)))</f>
        <v>#VALUE!</v>
      </c>
      <c r="Y545">
        <f>MIN(100, MAX(0, 100*BETAINV(乱数表!$I545, MAX(0.00000001, (1/(1+EXP(-(INDEX(係数表!G:G,9) + $B545))))*(EXP(INDEX(係数表!H:H,9) + INDEX(係数表!I:I,9)*LN(INDEX(出力表!C:C,9)+1)))), MAX(0.00000001, (1-(1/(1+EXP(-(INDEX(係数表!G:G,9) + $B545)))))*(EXP(INDEX(係数表!H:H,9) + INDEX(係数表!I:I,9)*LN(INDEX(出力表!C:C,9)+1)))))))</f>
        <v>96.47288913787159</v>
      </c>
      <c r="Z545" t="e">
        <f>MIN(100, MAX(0, (100*(INDEX(出力表!D:D,9))/(EXP(INDEX(係数表!B:B,9) + $C545) + (INDEX(出力表!D:D,9)))) + (乱数表!$U545*(Settings!B12/(((INDEX(出力表!D:D,9))+1)^INDEX(係数表!E:E,9)*INDEX(係数表!F:F,9))))))</f>
        <v>#VALUE!</v>
      </c>
      <c r="AA545" t="e">
        <f>MIN(100, MAX(0, (INDEX(出力表!D:D,9))*Y545/MAX(Z545, Settings!B3)))</f>
        <v>#VALUE!</v>
      </c>
      <c r="AB545">
        <f>MIN(100, MAX(0, 100*BETAINV(乱数表!$J545, MAX(0.00000001, (1/(1+EXP(-(INDEX(係数表!G:G,10) + $B545))))*(EXP(INDEX(係数表!H:H,10) + INDEX(係数表!I:I,10)*LN(INDEX(出力表!C:C,10)+1)))), MAX(0.00000001, (1-(1/(1+EXP(-(INDEX(係数表!G:G,10) + $B545)))))*(EXP(INDEX(係数表!H:H,10) + INDEX(係数表!I:I,10)*LN(INDEX(出力表!C:C,10)+1)))))))</f>
        <v>99.41296580800946</v>
      </c>
      <c r="AC545" t="e">
        <f>MIN(100, MAX(0, (100*(INDEX(出力表!D:D,10))/(EXP(INDEX(係数表!B:B,10) + $C545) + (INDEX(出力表!D:D,10)))) + (乱数表!$V545*(Settings!B12/(((INDEX(出力表!D:D,10))+1)^INDEX(係数表!E:E,10)*INDEX(係数表!F:F,10))))))</f>
        <v>#VALUE!</v>
      </c>
      <c r="AD545" t="e">
        <f>MIN(100, MAX(0, (INDEX(出力表!D:D,10))*AB545/MAX(AC545, Settings!B3)))</f>
        <v>#VALUE!</v>
      </c>
      <c r="AE545">
        <f>MIN(100, MAX(0, 100*BETAINV(乱数表!$K545, MAX(0.00000001, (1/(1+EXP(-(INDEX(係数表!G:G,11) + $B545))))*(EXP(INDEX(係数表!H:H,11) + INDEX(係数表!I:I,11)*LN(INDEX(出力表!C:C,11)+1)))), MAX(0.00000001, (1-(1/(1+EXP(-(INDEX(係数表!G:G,11) + $B545)))))*(EXP(INDEX(係数表!H:H,11) + INDEX(係数表!I:I,11)*LN(INDEX(出力表!C:C,11)+1)))))))</f>
        <v>98.13148318762282</v>
      </c>
      <c r="AF545" t="e">
        <f>MIN(100, MAX(0, (100*(INDEX(出力表!D:D,11))/(EXP(INDEX(係数表!B:B,11) + $C545) + (INDEX(出力表!D:D,11)))) + (乱数表!$W545*(Settings!B12/(((INDEX(出力表!D:D,11))+1)^INDEX(係数表!E:E,11)*INDEX(係数表!F:F,11))))))</f>
        <v>#VALUE!</v>
      </c>
      <c r="AG545" t="e">
        <f>MIN(100, MAX(0, (INDEX(出力表!D:D,11))*AE545/MAX(AF545, Settings!B3)))</f>
        <v>#VALUE!</v>
      </c>
      <c r="AH545">
        <f>MIN(100, MAX(0, 100*BETAINV(乱数表!$L545, MAX(0.00000001, (1/(1+EXP(-(INDEX(係数表!G:G,12) + $B545))))*(EXP(INDEX(係数表!H:H,12) + INDEX(係数表!I:I,12)*LN(INDEX(出力表!C:C,12)+1)))), MAX(0.00000001, (1-(1/(1+EXP(-(INDEX(係数表!G:G,12) + $B545)))))*(EXP(INDEX(係数表!H:H,12) + INDEX(係数表!I:I,12)*LN(INDEX(出力表!C:C,12)+1)))))))</f>
        <v>99.999701142706002</v>
      </c>
      <c r="AI545" t="e">
        <f>MIN(100, MAX(0, (100*(INDEX(出力表!D:D,12))/(EXP(INDEX(係数表!B:B,12) + $C545) + (INDEX(出力表!D:D,12)))) + (乱数表!$X545*(Settings!B12/(((INDEX(出力表!D:D,12))+1)^INDEX(係数表!E:E,12)*INDEX(係数表!F:F,12))))))</f>
        <v>#VALUE!</v>
      </c>
      <c r="AJ545" t="e">
        <f>MIN(100, MAX(0, (INDEX(出力表!D:D,12))*AH545/MAX(AI545, Settings!B3)))</f>
        <v>#VALUE!</v>
      </c>
      <c r="AK545">
        <f>MIN(100, MAX(0, 100*BETAINV(乱数表!$M545, MAX(0.00000001, (1/(1+EXP(-(INDEX(係数表!G:G,13) + $B545))))*(EXP(INDEX(係数表!H:H,13) + INDEX(係数表!I:I,13)*LN(INDEX(出力表!C:C,13)+1)))), MAX(0.00000001, (1-(1/(1+EXP(-(INDEX(係数表!G:G,13) + $B545)))))*(EXP(INDEX(係数表!H:H,13) + INDEX(係数表!I:I,13)*LN(INDEX(出力表!C:C,13)+1)))))))</f>
        <v>98.376202510736604</v>
      </c>
      <c r="AL545" t="e">
        <f>MIN(100, MAX(0, (100*(INDEX(出力表!D:D,13))/(EXP(INDEX(係数表!B:B,13) + $C545) + (INDEX(出力表!D:D,13)))) + (乱数表!$Y545*(Settings!B12/(((INDEX(出力表!D:D,13))+1)^INDEX(係数表!E:E,13)*INDEX(係数表!F:F,13))))))</f>
        <v>#VALUE!</v>
      </c>
      <c r="AM545" t="e">
        <f>MIN(100, MAX(0, (INDEX(出力表!D:D,13))*AK545/MAX(AL545, Settings!B3)))</f>
        <v>#VALUE!</v>
      </c>
      <c r="AN545">
        <f>IF(ISNUMBER(F545), INDEX(出力表!B:B,2)*F545, 0)+IF(ISNUMBER(I545), INDEX(出力表!B:B,3)*I545, 0)+IF(ISNUMBER(L545), INDEX(出力表!B:B,4)*L545, 0)+IF(ISNUMBER(O545), INDEX(出力表!B:B,5)*O545, 0)+IF(ISNUMBER(R545), INDEX(出力表!B:B,6)*R545, 0)+IF(ISNUMBER(U545), INDEX(出力表!B:B,7)*U545, 0)+IF(ISNUMBER(X545), INDEX(出力表!B:B,8)*X545, 0)+IF(ISNUMBER(AA545), INDEX(出力表!B:B,9)*AA545, 0)+IF(ISNUMBER(AD545), INDEX(出力表!B:B,10)*AD545, 0)+IF(ISNUMBER(AG545), INDEX(出力表!B:B,11)*AG545, 0)+IF(ISNUMBER(AJ545), INDEX(出力表!B:B,12)*AJ545, 0)+IF(ISNUMBER(AM545), INDEX(出力表!B:B,13)*AM545, 0)</f>
        <v>0</v>
      </c>
      <c r="AO545">
        <f>IF(ISNUMBER(F545), INDEX(出力表!B:B,2), 0)+IF(ISNUMBER(I545), INDEX(出力表!B:B,3), 0)+IF(ISNUMBER(L545), INDEX(出力表!B:B,4), 0)+IF(ISNUMBER(O545), INDEX(出力表!B:B,5), 0)+IF(ISNUMBER(R545), INDEX(出力表!B:B,6), 0)+IF(ISNUMBER(U545), INDEX(出力表!B:B,7), 0)+IF(ISNUMBER(X545), INDEX(出力表!B:B,8), 0)+IF(ISNUMBER(AA545), INDEX(出力表!B:B,9), 0)+IF(ISNUMBER(AD545), INDEX(出力表!B:B,10), 0)+IF(ISNUMBER(AG545), INDEX(出力表!B:B,11), 0)+IF(ISNUMBER(AJ545), INDEX(出力表!B:B,12), 0)+IF(ISNUMBER(AM545), INDEX(出力表!B:B,13), 0)</f>
        <v>0</v>
      </c>
      <c r="AP545" t="str">
        <f t="shared" si="8"/>
        <v/>
      </c>
    </row>
    <row r="546" spans="1:42" x14ac:dyDescent="0.2">
      <c r="A546">
        <v>545</v>
      </c>
      <c r="B546">
        <f>IF(UPPER(Settings!B4)="TRUE", 乱数表!$Z546*Settings!B10, 0)</f>
        <v>0.19695645274221396</v>
      </c>
      <c r="C546">
        <f>IF(UPPER(Settings!B4)="TRUE", 乱数表!$AA546*Settings!B11, 0)</f>
        <v>4.262206643904462E-2</v>
      </c>
      <c r="D546">
        <f>MIN(100, MAX(0, 100*BETAINV(乱数表!$B546, MAX(0.00000001, (1/(1+EXP(-(INDEX(係数表!G:G,2) + $B546))))*(EXP(INDEX(係数表!H:H,2) + INDEX(係数表!I:I,2)*LN(INDEX(出力表!C:C,2)+1)))), MAX(0.00000001, (1-(1/(1+EXP(-(INDEX(係数表!G:G,2) + $B546)))))*(EXP(INDEX(係数表!H:H,2) + INDEX(係数表!I:I,2)*LN(INDEX(出力表!C:C,2)+1)))))))</f>
        <v>99.586842938081674</v>
      </c>
      <c r="E546" t="e">
        <f>MIN(100, MAX(0, (100*(INDEX(出力表!D:D,2))/(EXP(INDEX(係数表!B:B,2) + $C546) + (INDEX(出力表!D:D,2)))) + (乱数表!$N546*(Settings!B12/(((INDEX(出力表!D:D,2))+1)^INDEX(係数表!E:E,2)*INDEX(係数表!F:F,2))))))</f>
        <v>#VALUE!</v>
      </c>
      <c r="F546" t="e">
        <f>MIN(100, MAX(0, (INDEX(出力表!D:D,2))*D546/MAX(E546, Settings!B3)))</f>
        <v>#VALUE!</v>
      </c>
      <c r="G546">
        <f>MIN(100, MAX(0, 100*BETAINV(乱数表!$C546, MAX(0.00000001, (1/(1+EXP(-(INDEX(係数表!G:G,3) + $B546))))*(EXP(INDEX(係数表!H:H,3) + INDEX(係数表!I:I,3)*LN(INDEX(出力表!C:C,3)+1)))), MAX(0.00000001, (1-(1/(1+EXP(-(INDEX(係数表!G:G,3) + $B546)))))*(EXP(INDEX(係数表!H:H,3) + INDEX(係数表!I:I,3)*LN(INDEX(出力表!C:C,3)+1)))))))</f>
        <v>97.608107572596438</v>
      </c>
      <c r="H546" t="e">
        <f>MIN(100, MAX(0, (100*(INDEX(出力表!D:D,3))/(EXP(INDEX(係数表!B:B,3) + $C546) + (INDEX(出力表!D:D,3)))) + (乱数表!$O546*(Settings!B12/(((INDEX(出力表!D:D,3))+1)^INDEX(係数表!E:E,3)*INDEX(係数表!F:F,3))))))</f>
        <v>#VALUE!</v>
      </c>
      <c r="I546" t="e">
        <f>MIN(100, MAX(0, (INDEX(出力表!D:D,3))*G546/MAX(H546, Settings!B3)))</f>
        <v>#VALUE!</v>
      </c>
      <c r="J546">
        <f>MIN(100, MAX(0, 100*BETAINV(乱数表!$D546, MAX(0.00000001, (1/(1+EXP(-(INDEX(係数表!G:G,4) + $B546))))*(EXP(INDEX(係数表!H:H,4) + INDEX(係数表!I:I,4)*LN(INDEX(出力表!C:C,4)+1)))), MAX(0.00000001, (1-(1/(1+EXP(-(INDEX(係数表!G:G,4) + $B546)))))*(EXP(INDEX(係数表!H:H,4) + INDEX(係数表!I:I,4)*LN(INDEX(出力表!C:C,4)+1)))))))</f>
        <v>97.56073504057106</v>
      </c>
      <c r="K546" t="e">
        <f>MIN(100, MAX(0, (100*(INDEX(出力表!D:D,4))/(EXP(INDEX(係数表!B:B,4) + $C546) + (INDEX(出力表!D:D,4)))) + (乱数表!$P546*(Settings!B12/(((INDEX(出力表!D:D,4))+1)^INDEX(係数表!E:E,4)*INDEX(係数表!F:F,4))))))</f>
        <v>#VALUE!</v>
      </c>
      <c r="L546" t="e">
        <f>MIN(100, MAX(0, (INDEX(出力表!D:D,4))*J546/MAX(K546, Settings!B3)))</f>
        <v>#VALUE!</v>
      </c>
      <c r="M546">
        <f>MIN(100, MAX(0, 100*BETAINV(乱数表!$E546, MAX(0.00000001, (1/(1+EXP(-(INDEX(係数表!G:G,5) + $B546))))*(EXP(INDEX(係数表!H:H,5) + INDEX(係数表!I:I,5)*LN(INDEX(出力表!C:C,5)+1)))), MAX(0.00000001, (1-(1/(1+EXP(-(INDEX(係数表!G:G,5) + $B546)))))*(EXP(INDEX(係数表!H:H,5) + INDEX(係数表!I:I,5)*LN(INDEX(出力表!C:C,5)+1)))))))</f>
        <v>99.991126295321351</v>
      </c>
      <c r="N546" t="e">
        <f>MIN(100, MAX(0, (100*(INDEX(出力表!D:D,5))/(EXP(INDEX(係数表!B:B,5) + $C546) + (INDEX(出力表!D:D,5)))) + (乱数表!$Q546*(Settings!B12/(((INDEX(出力表!D:D,5))+1)^INDEX(係数表!E:E,5)*INDEX(係数表!F:F,5))))))</f>
        <v>#VALUE!</v>
      </c>
      <c r="O546" t="e">
        <f>MIN(100, MAX(0, (INDEX(出力表!D:D,5))*M546/MAX(N546, Settings!B3)))</f>
        <v>#VALUE!</v>
      </c>
      <c r="P546">
        <f>MIN(100, MAX(0, 100*BETAINV(乱数表!$F546, MAX(0.00000001, (1/(1+EXP(-(INDEX(係数表!G:G,6) + $B546))))*(EXP(INDEX(係数表!H:H,6) + INDEX(係数表!I:I,6)*LN(INDEX(出力表!C:C,6)+1)))), MAX(0.00000001, (1-(1/(1+EXP(-(INDEX(係数表!G:G,6) + $B546)))))*(EXP(INDEX(係数表!H:H,6) + INDEX(係数表!I:I,6)*LN(INDEX(出力表!C:C,6)+1)))))))</f>
        <v>99.56186190153538</v>
      </c>
      <c r="Q546" t="e">
        <f>MIN(100, MAX(0, (100*(INDEX(出力表!D:D,6))/(EXP(INDEX(係数表!B:B,6) + $C546) + (INDEX(出力表!D:D,6)))) + (乱数表!$R546*(Settings!B12/(((INDEX(出力表!D:D,6))+1)^INDEX(係数表!E:E,6)*INDEX(係数表!F:F,6))))))</f>
        <v>#VALUE!</v>
      </c>
      <c r="R546" t="e">
        <f>MIN(100, MAX(0, (INDEX(出力表!D:D,6))*P546/MAX(Q546, Settings!B3)))</f>
        <v>#VALUE!</v>
      </c>
      <c r="S546">
        <f>MIN(100, MAX(0, 100*BETAINV(乱数表!$G546, MAX(0.00000001, (1/(1+EXP(-(INDEX(係数表!G:G,7) + $B546))))*(EXP(INDEX(係数表!H:H,7) + INDEX(係数表!I:I,7)*LN(INDEX(出力表!C:C,7)+1)))), MAX(0.00000001, (1-(1/(1+EXP(-(INDEX(係数表!G:G,7) + $B546)))))*(EXP(INDEX(係数表!H:H,7) + INDEX(係数表!I:I,7)*LN(INDEX(出力表!C:C,7)+1)))))))</f>
        <v>95.272135212324201</v>
      </c>
      <c r="T546" t="e">
        <f>MIN(100, MAX(0, (100*(INDEX(出力表!D:D,7))/(EXP(INDEX(係数表!B:B,7) + $C546) + (INDEX(出力表!D:D,7)))) + (乱数表!$S546*(Settings!B12/(((INDEX(出力表!D:D,7))+1)^INDEX(係数表!E:E,7)*INDEX(係数表!F:F,7))))))</f>
        <v>#VALUE!</v>
      </c>
      <c r="U546" t="e">
        <f>MIN(100, MAX(0, (INDEX(出力表!D:D,7))*S546/MAX(T546, Settings!B3)))</f>
        <v>#VALUE!</v>
      </c>
      <c r="V546">
        <f>MIN(100, MAX(0, 100*BETAINV(乱数表!$H546, MAX(0.00000001, (1/(1+EXP(-(INDEX(係数表!G:G,8) + $B546))))*(EXP(INDEX(係数表!H:H,8) + INDEX(係数表!I:I,8)*LN(INDEX(出力表!C:C,8)+1)))), MAX(0.00000001, (1-(1/(1+EXP(-(INDEX(係数表!G:G,8) + $B546)))))*(EXP(INDEX(係数表!H:H,8) + INDEX(係数表!I:I,8)*LN(INDEX(出力表!C:C,8)+1)))))))</f>
        <v>89.433538610033679</v>
      </c>
      <c r="W546" t="e">
        <f>MIN(100, MAX(0, (100*(INDEX(出力表!D:D,8))/(EXP(INDEX(係数表!B:B,8) + $C546) + (INDEX(出力表!D:D,8)))) + (乱数表!$T546*(Settings!B12/(((INDEX(出力表!D:D,8))+1)^INDEX(係数表!E:E,8)*INDEX(係数表!F:F,8))))))</f>
        <v>#VALUE!</v>
      </c>
      <c r="X546" t="e">
        <f>MIN(100, MAX(0, (INDEX(出力表!D:D,8))*V546/MAX(W546, Settings!B3)))</f>
        <v>#VALUE!</v>
      </c>
      <c r="Y546">
        <f>MIN(100, MAX(0, 100*BETAINV(乱数表!$I546, MAX(0.00000001, (1/(1+EXP(-(INDEX(係数表!G:G,9) + $B546))))*(EXP(INDEX(係数表!H:H,9) + INDEX(係数表!I:I,9)*LN(INDEX(出力表!C:C,9)+1)))), MAX(0.00000001, (1-(1/(1+EXP(-(INDEX(係数表!G:G,9) + $B546)))))*(EXP(INDEX(係数表!H:H,9) + INDEX(係数表!I:I,9)*LN(INDEX(出力表!C:C,9)+1)))))))</f>
        <v>92.37412896356733</v>
      </c>
      <c r="Z546" t="e">
        <f>MIN(100, MAX(0, (100*(INDEX(出力表!D:D,9))/(EXP(INDEX(係数表!B:B,9) + $C546) + (INDEX(出力表!D:D,9)))) + (乱数表!$U546*(Settings!B12/(((INDEX(出力表!D:D,9))+1)^INDEX(係数表!E:E,9)*INDEX(係数表!F:F,9))))))</f>
        <v>#VALUE!</v>
      </c>
      <c r="AA546" t="e">
        <f>MIN(100, MAX(0, (INDEX(出力表!D:D,9))*Y546/MAX(Z546, Settings!B3)))</f>
        <v>#VALUE!</v>
      </c>
      <c r="AB546">
        <f>MIN(100, MAX(0, 100*BETAINV(乱数表!$J546, MAX(0.00000001, (1/(1+EXP(-(INDEX(係数表!G:G,10) + $B546))))*(EXP(INDEX(係数表!H:H,10) + INDEX(係数表!I:I,10)*LN(INDEX(出力表!C:C,10)+1)))), MAX(0.00000001, (1-(1/(1+EXP(-(INDEX(係数表!G:G,10) + $B546)))))*(EXP(INDEX(係数表!H:H,10) + INDEX(係数表!I:I,10)*LN(INDEX(出力表!C:C,10)+1)))))))</f>
        <v>81.812008118746164</v>
      </c>
      <c r="AC546" t="e">
        <f>MIN(100, MAX(0, (100*(INDEX(出力表!D:D,10))/(EXP(INDEX(係数表!B:B,10) + $C546) + (INDEX(出力表!D:D,10)))) + (乱数表!$V546*(Settings!B12/(((INDEX(出力表!D:D,10))+1)^INDEX(係数表!E:E,10)*INDEX(係数表!F:F,10))))))</f>
        <v>#VALUE!</v>
      </c>
      <c r="AD546" t="e">
        <f>MIN(100, MAX(0, (INDEX(出力表!D:D,10))*AB546/MAX(AC546, Settings!B3)))</f>
        <v>#VALUE!</v>
      </c>
      <c r="AE546">
        <f>MIN(100, MAX(0, 100*BETAINV(乱数表!$K546, MAX(0.00000001, (1/(1+EXP(-(INDEX(係数表!G:G,11) + $B546))))*(EXP(INDEX(係数表!H:H,11) + INDEX(係数表!I:I,11)*LN(INDEX(出力表!C:C,11)+1)))), MAX(0.00000001, (1-(1/(1+EXP(-(INDEX(係数表!G:G,11) + $B546)))))*(EXP(INDEX(係数表!H:H,11) + INDEX(係数表!I:I,11)*LN(INDEX(出力表!C:C,11)+1)))))))</f>
        <v>99.897778866634638</v>
      </c>
      <c r="AF546" t="e">
        <f>MIN(100, MAX(0, (100*(INDEX(出力表!D:D,11))/(EXP(INDEX(係数表!B:B,11) + $C546) + (INDEX(出力表!D:D,11)))) + (乱数表!$W546*(Settings!B12/(((INDEX(出力表!D:D,11))+1)^INDEX(係数表!E:E,11)*INDEX(係数表!F:F,11))))))</f>
        <v>#VALUE!</v>
      </c>
      <c r="AG546" t="e">
        <f>MIN(100, MAX(0, (INDEX(出力表!D:D,11))*AE546/MAX(AF546, Settings!B3)))</f>
        <v>#VALUE!</v>
      </c>
      <c r="AH546">
        <f>MIN(100, MAX(0, 100*BETAINV(乱数表!$L546, MAX(0.00000001, (1/(1+EXP(-(INDEX(係数表!G:G,12) + $B546))))*(EXP(INDEX(係数表!H:H,12) + INDEX(係数表!I:I,12)*LN(INDEX(出力表!C:C,12)+1)))), MAX(0.00000001, (1-(1/(1+EXP(-(INDEX(係数表!G:G,12) + $B546)))))*(EXP(INDEX(係数表!H:H,12) + INDEX(係数表!I:I,12)*LN(INDEX(出力表!C:C,12)+1)))))))</f>
        <v>99.829087947140749</v>
      </c>
      <c r="AI546" t="e">
        <f>MIN(100, MAX(0, (100*(INDEX(出力表!D:D,12))/(EXP(INDEX(係数表!B:B,12) + $C546) + (INDEX(出力表!D:D,12)))) + (乱数表!$X546*(Settings!B12/(((INDEX(出力表!D:D,12))+1)^INDEX(係数表!E:E,12)*INDEX(係数表!F:F,12))))))</f>
        <v>#VALUE!</v>
      </c>
      <c r="AJ546" t="e">
        <f>MIN(100, MAX(0, (INDEX(出力表!D:D,12))*AH546/MAX(AI546, Settings!B3)))</f>
        <v>#VALUE!</v>
      </c>
      <c r="AK546">
        <f>MIN(100, MAX(0, 100*BETAINV(乱数表!$M546, MAX(0.00000001, (1/(1+EXP(-(INDEX(係数表!G:G,13) + $B546))))*(EXP(INDEX(係数表!H:H,13) + INDEX(係数表!I:I,13)*LN(INDEX(出力表!C:C,13)+1)))), MAX(0.00000001, (1-(1/(1+EXP(-(INDEX(係数表!G:G,13) + $B546)))))*(EXP(INDEX(係数表!H:H,13) + INDEX(係数表!I:I,13)*LN(INDEX(出力表!C:C,13)+1)))))))</f>
        <v>79.004330510798908</v>
      </c>
      <c r="AL546" t="e">
        <f>MIN(100, MAX(0, (100*(INDEX(出力表!D:D,13))/(EXP(INDEX(係数表!B:B,13) + $C546) + (INDEX(出力表!D:D,13)))) + (乱数表!$Y546*(Settings!B12/(((INDEX(出力表!D:D,13))+1)^INDEX(係数表!E:E,13)*INDEX(係数表!F:F,13))))))</f>
        <v>#VALUE!</v>
      </c>
      <c r="AM546" t="e">
        <f>MIN(100, MAX(0, (INDEX(出力表!D:D,13))*AK546/MAX(AL546, Settings!B3)))</f>
        <v>#VALUE!</v>
      </c>
      <c r="AN546">
        <f>IF(ISNUMBER(F546), INDEX(出力表!B:B,2)*F546, 0)+IF(ISNUMBER(I546), INDEX(出力表!B:B,3)*I546, 0)+IF(ISNUMBER(L546), INDEX(出力表!B:B,4)*L546, 0)+IF(ISNUMBER(O546), INDEX(出力表!B:B,5)*O546, 0)+IF(ISNUMBER(R546), INDEX(出力表!B:B,6)*R546, 0)+IF(ISNUMBER(U546), INDEX(出力表!B:B,7)*U546, 0)+IF(ISNUMBER(X546), INDEX(出力表!B:B,8)*X546, 0)+IF(ISNUMBER(AA546), INDEX(出力表!B:B,9)*AA546, 0)+IF(ISNUMBER(AD546), INDEX(出力表!B:B,10)*AD546, 0)+IF(ISNUMBER(AG546), INDEX(出力表!B:B,11)*AG546, 0)+IF(ISNUMBER(AJ546), INDEX(出力表!B:B,12)*AJ546, 0)+IF(ISNUMBER(AM546), INDEX(出力表!B:B,13)*AM546, 0)</f>
        <v>0</v>
      </c>
      <c r="AO546">
        <f>IF(ISNUMBER(F546), INDEX(出力表!B:B,2), 0)+IF(ISNUMBER(I546), INDEX(出力表!B:B,3), 0)+IF(ISNUMBER(L546), INDEX(出力表!B:B,4), 0)+IF(ISNUMBER(O546), INDEX(出力表!B:B,5), 0)+IF(ISNUMBER(R546), INDEX(出力表!B:B,6), 0)+IF(ISNUMBER(U546), INDEX(出力表!B:B,7), 0)+IF(ISNUMBER(X546), INDEX(出力表!B:B,8), 0)+IF(ISNUMBER(AA546), INDEX(出力表!B:B,9), 0)+IF(ISNUMBER(AD546), INDEX(出力表!B:B,10), 0)+IF(ISNUMBER(AG546), INDEX(出力表!B:B,11), 0)+IF(ISNUMBER(AJ546), INDEX(出力表!B:B,12), 0)+IF(ISNUMBER(AM546), INDEX(出力表!B:B,13), 0)</f>
        <v>0</v>
      </c>
      <c r="AP546" t="str">
        <f t="shared" si="8"/>
        <v/>
      </c>
    </row>
    <row r="547" spans="1:42" x14ac:dyDescent="0.2">
      <c r="A547">
        <v>546</v>
      </c>
      <c r="B547">
        <f>IF(UPPER(Settings!B4)="TRUE", 乱数表!$Z547*Settings!B10, 0)</f>
        <v>0.34893725789177266</v>
      </c>
      <c r="C547">
        <f>IF(UPPER(Settings!B4)="TRUE", 乱数表!$AA547*Settings!B11, 0)</f>
        <v>-5.8409751533183465E-2</v>
      </c>
      <c r="D547">
        <f>MIN(100, MAX(0, 100*BETAINV(乱数表!$B547, MAX(0.00000001, (1/(1+EXP(-(INDEX(係数表!G:G,2) + $B547))))*(EXP(INDEX(係数表!H:H,2) + INDEX(係数表!I:I,2)*LN(INDEX(出力表!C:C,2)+1)))), MAX(0.00000001, (1-(1/(1+EXP(-(INDEX(係数表!G:G,2) + $B547)))))*(EXP(INDEX(係数表!H:H,2) + INDEX(係数表!I:I,2)*LN(INDEX(出力表!C:C,2)+1)))))))</f>
        <v>99.999487556543556</v>
      </c>
      <c r="E547" t="e">
        <f>MIN(100, MAX(0, (100*(INDEX(出力表!D:D,2))/(EXP(INDEX(係数表!B:B,2) + $C547) + (INDEX(出力表!D:D,2)))) + (乱数表!$N547*(Settings!B12/(((INDEX(出力表!D:D,2))+1)^INDEX(係数表!E:E,2)*INDEX(係数表!F:F,2))))))</f>
        <v>#VALUE!</v>
      </c>
      <c r="F547" t="e">
        <f>MIN(100, MAX(0, (INDEX(出力表!D:D,2))*D547/MAX(E547, Settings!B3)))</f>
        <v>#VALUE!</v>
      </c>
      <c r="G547">
        <f>MIN(100, MAX(0, 100*BETAINV(乱数表!$C547, MAX(0.00000001, (1/(1+EXP(-(INDEX(係数表!G:G,3) + $B547))))*(EXP(INDEX(係数表!H:H,3) + INDEX(係数表!I:I,3)*LN(INDEX(出力表!C:C,3)+1)))), MAX(0.00000001, (1-(1/(1+EXP(-(INDEX(係数表!G:G,3) + $B547)))))*(EXP(INDEX(係数表!H:H,3) + INDEX(係数表!I:I,3)*LN(INDEX(出力表!C:C,3)+1)))))))</f>
        <v>87.562244836012638</v>
      </c>
      <c r="H547" t="e">
        <f>MIN(100, MAX(0, (100*(INDEX(出力表!D:D,3))/(EXP(INDEX(係数表!B:B,3) + $C547) + (INDEX(出力表!D:D,3)))) + (乱数表!$O547*(Settings!B12/(((INDEX(出力表!D:D,3))+1)^INDEX(係数表!E:E,3)*INDEX(係数表!F:F,3))))))</f>
        <v>#VALUE!</v>
      </c>
      <c r="I547" t="e">
        <f>MIN(100, MAX(0, (INDEX(出力表!D:D,3))*G547/MAX(H547, Settings!B3)))</f>
        <v>#VALUE!</v>
      </c>
      <c r="J547">
        <f>MIN(100, MAX(0, 100*BETAINV(乱数表!$D547, MAX(0.00000001, (1/(1+EXP(-(INDEX(係数表!G:G,4) + $B547))))*(EXP(INDEX(係数表!H:H,4) + INDEX(係数表!I:I,4)*LN(INDEX(出力表!C:C,4)+1)))), MAX(0.00000001, (1-(1/(1+EXP(-(INDEX(係数表!G:G,4) + $B547)))))*(EXP(INDEX(係数表!H:H,4) + INDEX(係数表!I:I,4)*LN(INDEX(出力表!C:C,4)+1)))))))</f>
        <v>99.920840948557355</v>
      </c>
      <c r="K547" t="e">
        <f>MIN(100, MAX(0, (100*(INDEX(出力表!D:D,4))/(EXP(INDEX(係数表!B:B,4) + $C547) + (INDEX(出力表!D:D,4)))) + (乱数表!$P547*(Settings!B12/(((INDEX(出力表!D:D,4))+1)^INDEX(係数表!E:E,4)*INDEX(係数表!F:F,4))))))</f>
        <v>#VALUE!</v>
      </c>
      <c r="L547" t="e">
        <f>MIN(100, MAX(0, (INDEX(出力表!D:D,4))*J547/MAX(K547, Settings!B3)))</f>
        <v>#VALUE!</v>
      </c>
      <c r="M547">
        <f>MIN(100, MAX(0, 100*BETAINV(乱数表!$E547, MAX(0.00000001, (1/(1+EXP(-(INDEX(係数表!G:G,5) + $B547))))*(EXP(INDEX(係数表!H:H,5) + INDEX(係数表!I:I,5)*LN(INDEX(出力表!C:C,5)+1)))), MAX(0.00000001, (1-(1/(1+EXP(-(INDEX(係数表!G:G,5) + $B547)))))*(EXP(INDEX(係数表!H:H,5) + INDEX(係数表!I:I,5)*LN(INDEX(出力表!C:C,5)+1)))))))</f>
        <v>99.996915890837059</v>
      </c>
      <c r="N547" t="e">
        <f>MIN(100, MAX(0, (100*(INDEX(出力表!D:D,5))/(EXP(INDEX(係数表!B:B,5) + $C547) + (INDEX(出力表!D:D,5)))) + (乱数表!$Q547*(Settings!B12/(((INDEX(出力表!D:D,5))+1)^INDEX(係数表!E:E,5)*INDEX(係数表!F:F,5))))))</f>
        <v>#VALUE!</v>
      </c>
      <c r="O547" t="e">
        <f>MIN(100, MAX(0, (INDEX(出力表!D:D,5))*M547/MAX(N547, Settings!B3)))</f>
        <v>#VALUE!</v>
      </c>
      <c r="P547">
        <f>MIN(100, MAX(0, 100*BETAINV(乱数表!$F547, MAX(0.00000001, (1/(1+EXP(-(INDEX(係数表!G:G,6) + $B547))))*(EXP(INDEX(係数表!H:H,6) + INDEX(係数表!I:I,6)*LN(INDEX(出力表!C:C,6)+1)))), MAX(0.00000001, (1-(1/(1+EXP(-(INDEX(係数表!G:G,6) + $B547)))))*(EXP(INDEX(係数表!H:H,6) + INDEX(係数表!I:I,6)*LN(INDEX(出力表!C:C,6)+1)))))))</f>
        <v>98.281780401812625</v>
      </c>
      <c r="Q547" t="e">
        <f>MIN(100, MAX(0, (100*(INDEX(出力表!D:D,6))/(EXP(INDEX(係数表!B:B,6) + $C547) + (INDEX(出力表!D:D,6)))) + (乱数表!$R547*(Settings!B12/(((INDEX(出力表!D:D,6))+1)^INDEX(係数表!E:E,6)*INDEX(係数表!F:F,6))))))</f>
        <v>#VALUE!</v>
      </c>
      <c r="R547" t="e">
        <f>MIN(100, MAX(0, (INDEX(出力表!D:D,6))*P547/MAX(Q547, Settings!B3)))</f>
        <v>#VALUE!</v>
      </c>
      <c r="S547">
        <f>MIN(100, MAX(0, 100*BETAINV(乱数表!$G547, MAX(0.00000001, (1/(1+EXP(-(INDEX(係数表!G:G,7) + $B547))))*(EXP(INDEX(係数表!H:H,7) + INDEX(係数表!I:I,7)*LN(INDEX(出力表!C:C,7)+1)))), MAX(0.00000001, (1-(1/(1+EXP(-(INDEX(係数表!G:G,7) + $B547)))))*(EXP(INDEX(係数表!H:H,7) + INDEX(係数表!I:I,7)*LN(INDEX(出力表!C:C,7)+1)))))))</f>
        <v>67.490719066251486</v>
      </c>
      <c r="T547" t="e">
        <f>MIN(100, MAX(0, (100*(INDEX(出力表!D:D,7))/(EXP(INDEX(係数表!B:B,7) + $C547) + (INDEX(出力表!D:D,7)))) + (乱数表!$S547*(Settings!B12/(((INDEX(出力表!D:D,7))+1)^INDEX(係数表!E:E,7)*INDEX(係数表!F:F,7))))))</f>
        <v>#VALUE!</v>
      </c>
      <c r="U547" t="e">
        <f>MIN(100, MAX(0, (INDEX(出力表!D:D,7))*S547/MAX(T547, Settings!B3)))</f>
        <v>#VALUE!</v>
      </c>
      <c r="V547">
        <f>MIN(100, MAX(0, 100*BETAINV(乱数表!$H547, MAX(0.00000001, (1/(1+EXP(-(INDEX(係数表!G:G,8) + $B547))))*(EXP(INDEX(係数表!H:H,8) + INDEX(係数表!I:I,8)*LN(INDEX(出力表!C:C,8)+1)))), MAX(0.00000001, (1-(1/(1+EXP(-(INDEX(係数表!G:G,8) + $B547)))))*(EXP(INDEX(係数表!H:H,8) + INDEX(係数表!I:I,8)*LN(INDEX(出力表!C:C,8)+1)))))))</f>
        <v>92.264461330146148</v>
      </c>
      <c r="W547" t="e">
        <f>MIN(100, MAX(0, (100*(INDEX(出力表!D:D,8))/(EXP(INDEX(係数表!B:B,8) + $C547) + (INDEX(出力表!D:D,8)))) + (乱数表!$T547*(Settings!B12/(((INDEX(出力表!D:D,8))+1)^INDEX(係数表!E:E,8)*INDEX(係数表!F:F,8))))))</f>
        <v>#VALUE!</v>
      </c>
      <c r="X547" t="e">
        <f>MIN(100, MAX(0, (INDEX(出力表!D:D,8))*V547/MAX(W547, Settings!B3)))</f>
        <v>#VALUE!</v>
      </c>
      <c r="Y547">
        <f>MIN(100, MAX(0, 100*BETAINV(乱数表!$I547, MAX(0.00000001, (1/(1+EXP(-(INDEX(係数表!G:G,9) + $B547))))*(EXP(INDEX(係数表!H:H,9) + INDEX(係数表!I:I,9)*LN(INDEX(出力表!C:C,9)+1)))), MAX(0.00000001, (1-(1/(1+EXP(-(INDEX(係数表!G:G,9) + $B547)))))*(EXP(INDEX(係数表!H:H,9) + INDEX(係数表!I:I,9)*LN(INDEX(出力表!C:C,9)+1)))))))</f>
        <v>92.981891323423355</v>
      </c>
      <c r="Z547" t="e">
        <f>MIN(100, MAX(0, (100*(INDEX(出力表!D:D,9))/(EXP(INDEX(係数表!B:B,9) + $C547) + (INDEX(出力表!D:D,9)))) + (乱数表!$U547*(Settings!B12/(((INDEX(出力表!D:D,9))+1)^INDEX(係数表!E:E,9)*INDEX(係数表!F:F,9))))))</f>
        <v>#VALUE!</v>
      </c>
      <c r="AA547" t="e">
        <f>MIN(100, MAX(0, (INDEX(出力表!D:D,9))*Y547/MAX(Z547, Settings!B3)))</f>
        <v>#VALUE!</v>
      </c>
      <c r="AB547">
        <f>MIN(100, MAX(0, 100*BETAINV(乱数表!$J547, MAX(0.00000001, (1/(1+EXP(-(INDEX(係数表!G:G,10) + $B547))))*(EXP(INDEX(係数表!H:H,10) + INDEX(係数表!I:I,10)*LN(INDEX(出力表!C:C,10)+1)))), MAX(0.00000001, (1-(1/(1+EXP(-(INDEX(係数表!G:G,10) + $B547)))))*(EXP(INDEX(係数表!H:H,10) + INDEX(係数表!I:I,10)*LN(INDEX(出力表!C:C,10)+1)))))))</f>
        <v>99.852288576426545</v>
      </c>
      <c r="AC547" t="e">
        <f>MIN(100, MAX(0, (100*(INDEX(出力表!D:D,10))/(EXP(INDEX(係数表!B:B,10) + $C547) + (INDEX(出力表!D:D,10)))) + (乱数表!$V547*(Settings!B12/(((INDEX(出力表!D:D,10))+1)^INDEX(係数表!E:E,10)*INDEX(係数表!F:F,10))))))</f>
        <v>#VALUE!</v>
      </c>
      <c r="AD547" t="e">
        <f>MIN(100, MAX(0, (INDEX(出力表!D:D,10))*AB547/MAX(AC547, Settings!B3)))</f>
        <v>#VALUE!</v>
      </c>
      <c r="AE547">
        <f>MIN(100, MAX(0, 100*BETAINV(乱数表!$K547, MAX(0.00000001, (1/(1+EXP(-(INDEX(係数表!G:G,11) + $B547))))*(EXP(INDEX(係数表!H:H,11) + INDEX(係数表!I:I,11)*LN(INDEX(出力表!C:C,11)+1)))), MAX(0.00000001, (1-(1/(1+EXP(-(INDEX(係数表!G:G,11) + $B547)))))*(EXP(INDEX(係数表!H:H,11) + INDEX(係数表!I:I,11)*LN(INDEX(出力表!C:C,11)+1)))))))</f>
        <v>86.970196597930055</v>
      </c>
      <c r="AF547" t="e">
        <f>MIN(100, MAX(0, (100*(INDEX(出力表!D:D,11))/(EXP(INDEX(係数表!B:B,11) + $C547) + (INDEX(出力表!D:D,11)))) + (乱数表!$W547*(Settings!B12/(((INDEX(出力表!D:D,11))+1)^INDEX(係数表!E:E,11)*INDEX(係数表!F:F,11))))))</f>
        <v>#VALUE!</v>
      </c>
      <c r="AG547" t="e">
        <f>MIN(100, MAX(0, (INDEX(出力表!D:D,11))*AE547/MAX(AF547, Settings!B3)))</f>
        <v>#VALUE!</v>
      </c>
      <c r="AH547">
        <f>MIN(100, MAX(0, 100*BETAINV(乱数表!$L547, MAX(0.00000001, (1/(1+EXP(-(INDEX(係数表!G:G,12) + $B547))))*(EXP(INDEX(係数表!H:H,12) + INDEX(係数表!I:I,12)*LN(INDEX(出力表!C:C,12)+1)))), MAX(0.00000001, (1-(1/(1+EXP(-(INDEX(係数表!G:G,12) + $B547)))))*(EXP(INDEX(係数表!H:H,12) + INDEX(係数表!I:I,12)*LN(INDEX(出力表!C:C,12)+1)))))))</f>
        <v>97.594158662818003</v>
      </c>
      <c r="AI547" t="e">
        <f>MIN(100, MAX(0, (100*(INDEX(出力表!D:D,12))/(EXP(INDEX(係数表!B:B,12) + $C547) + (INDEX(出力表!D:D,12)))) + (乱数表!$X547*(Settings!B12/(((INDEX(出力表!D:D,12))+1)^INDEX(係数表!E:E,12)*INDEX(係数表!F:F,12))))))</f>
        <v>#VALUE!</v>
      </c>
      <c r="AJ547" t="e">
        <f>MIN(100, MAX(0, (INDEX(出力表!D:D,12))*AH547/MAX(AI547, Settings!B3)))</f>
        <v>#VALUE!</v>
      </c>
      <c r="AK547">
        <f>MIN(100, MAX(0, 100*BETAINV(乱数表!$M547, MAX(0.00000001, (1/(1+EXP(-(INDEX(係数表!G:G,13) + $B547))))*(EXP(INDEX(係数表!H:H,13) + INDEX(係数表!I:I,13)*LN(INDEX(出力表!C:C,13)+1)))), MAX(0.00000001, (1-(1/(1+EXP(-(INDEX(係数表!G:G,13) + $B547)))))*(EXP(INDEX(係数表!H:H,13) + INDEX(係数表!I:I,13)*LN(INDEX(出力表!C:C,13)+1)))))))</f>
        <v>99.996495857596756</v>
      </c>
      <c r="AL547" t="e">
        <f>MIN(100, MAX(0, (100*(INDEX(出力表!D:D,13))/(EXP(INDEX(係数表!B:B,13) + $C547) + (INDEX(出力表!D:D,13)))) + (乱数表!$Y547*(Settings!B12/(((INDEX(出力表!D:D,13))+1)^INDEX(係数表!E:E,13)*INDEX(係数表!F:F,13))))))</f>
        <v>#VALUE!</v>
      </c>
      <c r="AM547" t="e">
        <f>MIN(100, MAX(0, (INDEX(出力表!D:D,13))*AK547/MAX(AL547, Settings!B3)))</f>
        <v>#VALUE!</v>
      </c>
      <c r="AN547">
        <f>IF(ISNUMBER(F547), INDEX(出力表!B:B,2)*F547, 0)+IF(ISNUMBER(I547), INDEX(出力表!B:B,3)*I547, 0)+IF(ISNUMBER(L547), INDEX(出力表!B:B,4)*L547, 0)+IF(ISNUMBER(O547), INDEX(出力表!B:B,5)*O547, 0)+IF(ISNUMBER(R547), INDEX(出力表!B:B,6)*R547, 0)+IF(ISNUMBER(U547), INDEX(出力表!B:B,7)*U547, 0)+IF(ISNUMBER(X547), INDEX(出力表!B:B,8)*X547, 0)+IF(ISNUMBER(AA547), INDEX(出力表!B:B,9)*AA547, 0)+IF(ISNUMBER(AD547), INDEX(出力表!B:B,10)*AD547, 0)+IF(ISNUMBER(AG547), INDEX(出力表!B:B,11)*AG547, 0)+IF(ISNUMBER(AJ547), INDEX(出力表!B:B,12)*AJ547, 0)+IF(ISNUMBER(AM547), INDEX(出力表!B:B,13)*AM547, 0)</f>
        <v>0</v>
      </c>
      <c r="AO547">
        <f>IF(ISNUMBER(F547), INDEX(出力表!B:B,2), 0)+IF(ISNUMBER(I547), INDEX(出力表!B:B,3), 0)+IF(ISNUMBER(L547), INDEX(出力表!B:B,4), 0)+IF(ISNUMBER(O547), INDEX(出力表!B:B,5), 0)+IF(ISNUMBER(R547), INDEX(出力表!B:B,6), 0)+IF(ISNUMBER(U547), INDEX(出力表!B:B,7), 0)+IF(ISNUMBER(X547), INDEX(出力表!B:B,8), 0)+IF(ISNUMBER(AA547), INDEX(出力表!B:B,9), 0)+IF(ISNUMBER(AD547), INDEX(出力表!B:B,10), 0)+IF(ISNUMBER(AG547), INDEX(出力表!B:B,11), 0)+IF(ISNUMBER(AJ547), INDEX(出力表!B:B,12), 0)+IF(ISNUMBER(AM547), INDEX(出力表!B:B,13), 0)</f>
        <v>0</v>
      </c>
      <c r="AP547" t="str">
        <f t="shared" si="8"/>
        <v/>
      </c>
    </row>
    <row r="548" spans="1:42" x14ac:dyDescent="0.2">
      <c r="A548">
        <v>547</v>
      </c>
      <c r="B548">
        <f>IF(UPPER(Settings!B4)="TRUE", 乱数表!$Z548*Settings!B10, 0)</f>
        <v>0.30837336270889715</v>
      </c>
      <c r="C548">
        <f>IF(UPPER(Settings!B4)="TRUE", 乱数表!$AA548*Settings!B11, 0)</f>
        <v>-5.4050846097329353E-2</v>
      </c>
      <c r="D548">
        <f>MIN(100, MAX(0, 100*BETAINV(乱数表!$B548, MAX(0.00000001, (1/(1+EXP(-(INDEX(係数表!G:G,2) + $B548))))*(EXP(INDEX(係数表!H:H,2) + INDEX(係数表!I:I,2)*LN(INDEX(出力表!C:C,2)+1)))), MAX(0.00000001, (1-(1/(1+EXP(-(INDEX(係数表!G:G,2) + $B548)))))*(EXP(INDEX(係数表!H:H,2) + INDEX(係数表!I:I,2)*LN(INDEX(出力表!C:C,2)+1)))))))</f>
        <v>75.36564790603056</v>
      </c>
      <c r="E548" t="e">
        <f>MIN(100, MAX(0, (100*(INDEX(出力表!D:D,2))/(EXP(INDEX(係数表!B:B,2) + $C548) + (INDEX(出力表!D:D,2)))) + (乱数表!$N548*(Settings!B12/(((INDEX(出力表!D:D,2))+1)^INDEX(係数表!E:E,2)*INDEX(係数表!F:F,2))))))</f>
        <v>#VALUE!</v>
      </c>
      <c r="F548" t="e">
        <f>MIN(100, MAX(0, (INDEX(出力表!D:D,2))*D548/MAX(E548, Settings!B3)))</f>
        <v>#VALUE!</v>
      </c>
      <c r="G548">
        <f>MIN(100, MAX(0, 100*BETAINV(乱数表!$C548, MAX(0.00000001, (1/(1+EXP(-(INDEX(係数表!G:G,3) + $B548))))*(EXP(INDEX(係数表!H:H,3) + INDEX(係数表!I:I,3)*LN(INDEX(出力表!C:C,3)+1)))), MAX(0.00000001, (1-(1/(1+EXP(-(INDEX(係数表!G:G,3) + $B548)))))*(EXP(INDEX(係数表!H:H,3) + INDEX(係数表!I:I,3)*LN(INDEX(出力表!C:C,3)+1)))))))</f>
        <v>62.918513174171387</v>
      </c>
      <c r="H548" t="e">
        <f>MIN(100, MAX(0, (100*(INDEX(出力表!D:D,3))/(EXP(INDEX(係数表!B:B,3) + $C548) + (INDEX(出力表!D:D,3)))) + (乱数表!$O548*(Settings!B12/(((INDEX(出力表!D:D,3))+1)^INDEX(係数表!E:E,3)*INDEX(係数表!F:F,3))))))</f>
        <v>#VALUE!</v>
      </c>
      <c r="I548" t="e">
        <f>MIN(100, MAX(0, (INDEX(出力表!D:D,3))*G548/MAX(H548, Settings!B3)))</f>
        <v>#VALUE!</v>
      </c>
      <c r="J548">
        <f>MIN(100, MAX(0, 100*BETAINV(乱数表!$D548, MAX(0.00000001, (1/(1+EXP(-(INDEX(係数表!G:G,4) + $B548))))*(EXP(INDEX(係数表!H:H,4) + INDEX(係数表!I:I,4)*LN(INDEX(出力表!C:C,4)+1)))), MAX(0.00000001, (1-(1/(1+EXP(-(INDEX(係数表!G:G,4) + $B548)))))*(EXP(INDEX(係数表!H:H,4) + INDEX(係数表!I:I,4)*LN(INDEX(出力表!C:C,4)+1)))))))</f>
        <v>92.202320035646068</v>
      </c>
      <c r="K548" t="e">
        <f>MIN(100, MAX(0, (100*(INDEX(出力表!D:D,4))/(EXP(INDEX(係数表!B:B,4) + $C548) + (INDEX(出力表!D:D,4)))) + (乱数表!$P548*(Settings!B12/(((INDEX(出力表!D:D,4))+1)^INDEX(係数表!E:E,4)*INDEX(係数表!F:F,4))))))</f>
        <v>#VALUE!</v>
      </c>
      <c r="L548" t="e">
        <f>MIN(100, MAX(0, (INDEX(出力表!D:D,4))*J548/MAX(K548, Settings!B3)))</f>
        <v>#VALUE!</v>
      </c>
      <c r="M548">
        <f>MIN(100, MAX(0, 100*BETAINV(乱数表!$E548, MAX(0.00000001, (1/(1+EXP(-(INDEX(係数表!G:G,5) + $B548))))*(EXP(INDEX(係数表!H:H,5) + INDEX(係数表!I:I,5)*LN(INDEX(出力表!C:C,5)+1)))), MAX(0.00000001, (1-(1/(1+EXP(-(INDEX(係数表!G:G,5) + $B548)))))*(EXP(INDEX(係数表!H:H,5) + INDEX(係数表!I:I,5)*LN(INDEX(出力表!C:C,5)+1)))))))</f>
        <v>98.665388898384435</v>
      </c>
      <c r="N548" t="e">
        <f>MIN(100, MAX(0, (100*(INDEX(出力表!D:D,5))/(EXP(INDEX(係数表!B:B,5) + $C548) + (INDEX(出力表!D:D,5)))) + (乱数表!$Q548*(Settings!B12/(((INDEX(出力表!D:D,5))+1)^INDEX(係数表!E:E,5)*INDEX(係数表!F:F,5))))))</f>
        <v>#VALUE!</v>
      </c>
      <c r="O548" t="e">
        <f>MIN(100, MAX(0, (INDEX(出力表!D:D,5))*M548/MAX(N548, Settings!B3)))</f>
        <v>#VALUE!</v>
      </c>
      <c r="P548">
        <f>MIN(100, MAX(0, 100*BETAINV(乱数表!$F548, MAX(0.00000001, (1/(1+EXP(-(INDEX(係数表!G:G,6) + $B548))))*(EXP(INDEX(係数表!H:H,6) + INDEX(係数表!I:I,6)*LN(INDEX(出力表!C:C,6)+1)))), MAX(0.00000001, (1-(1/(1+EXP(-(INDEX(係数表!G:G,6) + $B548)))))*(EXP(INDEX(係数表!H:H,6) + INDEX(係数表!I:I,6)*LN(INDEX(出力表!C:C,6)+1)))))))</f>
        <v>81.75465041061814</v>
      </c>
      <c r="Q548" t="e">
        <f>MIN(100, MAX(0, (100*(INDEX(出力表!D:D,6))/(EXP(INDEX(係数表!B:B,6) + $C548) + (INDEX(出力表!D:D,6)))) + (乱数表!$R548*(Settings!B12/(((INDEX(出力表!D:D,6))+1)^INDEX(係数表!E:E,6)*INDEX(係数表!F:F,6))))))</f>
        <v>#VALUE!</v>
      </c>
      <c r="R548" t="e">
        <f>MIN(100, MAX(0, (INDEX(出力表!D:D,6))*P548/MAX(Q548, Settings!B3)))</f>
        <v>#VALUE!</v>
      </c>
      <c r="S548">
        <f>MIN(100, MAX(0, 100*BETAINV(乱数表!$G548, MAX(0.00000001, (1/(1+EXP(-(INDEX(係数表!G:G,7) + $B548))))*(EXP(INDEX(係数表!H:H,7) + INDEX(係数表!I:I,7)*LN(INDEX(出力表!C:C,7)+1)))), MAX(0.00000001, (1-(1/(1+EXP(-(INDEX(係数表!G:G,7) + $B548)))))*(EXP(INDEX(係数表!H:H,7) + INDEX(係数表!I:I,7)*LN(INDEX(出力表!C:C,7)+1)))))))</f>
        <v>99.227847591968867</v>
      </c>
      <c r="T548" t="e">
        <f>MIN(100, MAX(0, (100*(INDEX(出力表!D:D,7))/(EXP(INDEX(係数表!B:B,7) + $C548) + (INDEX(出力表!D:D,7)))) + (乱数表!$S548*(Settings!B12/(((INDEX(出力表!D:D,7))+1)^INDEX(係数表!E:E,7)*INDEX(係数表!F:F,7))))))</f>
        <v>#VALUE!</v>
      </c>
      <c r="U548" t="e">
        <f>MIN(100, MAX(0, (INDEX(出力表!D:D,7))*S548/MAX(T548, Settings!B3)))</f>
        <v>#VALUE!</v>
      </c>
      <c r="V548">
        <f>MIN(100, MAX(0, 100*BETAINV(乱数表!$H548, MAX(0.00000001, (1/(1+EXP(-(INDEX(係数表!G:G,8) + $B548))))*(EXP(INDEX(係数表!H:H,8) + INDEX(係数表!I:I,8)*LN(INDEX(出力表!C:C,8)+1)))), MAX(0.00000001, (1-(1/(1+EXP(-(INDEX(係数表!G:G,8) + $B548)))))*(EXP(INDEX(係数表!H:H,8) + INDEX(係数表!I:I,8)*LN(INDEX(出力表!C:C,8)+1)))))))</f>
        <v>87.228294701572054</v>
      </c>
      <c r="W548" t="e">
        <f>MIN(100, MAX(0, (100*(INDEX(出力表!D:D,8))/(EXP(INDEX(係数表!B:B,8) + $C548) + (INDEX(出力表!D:D,8)))) + (乱数表!$T548*(Settings!B12/(((INDEX(出力表!D:D,8))+1)^INDEX(係数表!E:E,8)*INDEX(係数表!F:F,8))))))</f>
        <v>#VALUE!</v>
      </c>
      <c r="X548" t="e">
        <f>MIN(100, MAX(0, (INDEX(出力表!D:D,8))*V548/MAX(W548, Settings!B3)))</f>
        <v>#VALUE!</v>
      </c>
      <c r="Y548">
        <f>MIN(100, MAX(0, 100*BETAINV(乱数表!$I548, MAX(0.00000001, (1/(1+EXP(-(INDEX(係数表!G:G,9) + $B548))))*(EXP(INDEX(係数表!H:H,9) + INDEX(係数表!I:I,9)*LN(INDEX(出力表!C:C,9)+1)))), MAX(0.00000001, (1-(1/(1+EXP(-(INDEX(係数表!G:G,9) + $B548)))))*(EXP(INDEX(係数表!H:H,9) + INDEX(係数表!I:I,9)*LN(INDEX(出力表!C:C,9)+1)))))))</f>
        <v>87.698852603448358</v>
      </c>
      <c r="Z548" t="e">
        <f>MIN(100, MAX(0, (100*(INDEX(出力表!D:D,9))/(EXP(INDEX(係数表!B:B,9) + $C548) + (INDEX(出力表!D:D,9)))) + (乱数表!$U548*(Settings!B12/(((INDEX(出力表!D:D,9))+1)^INDEX(係数表!E:E,9)*INDEX(係数表!F:F,9))))))</f>
        <v>#VALUE!</v>
      </c>
      <c r="AA548" t="e">
        <f>MIN(100, MAX(0, (INDEX(出力表!D:D,9))*Y548/MAX(Z548, Settings!B3)))</f>
        <v>#VALUE!</v>
      </c>
      <c r="AB548">
        <f>MIN(100, MAX(0, 100*BETAINV(乱数表!$J548, MAX(0.00000001, (1/(1+EXP(-(INDEX(係数表!G:G,10) + $B548))))*(EXP(INDEX(係数表!H:H,10) + INDEX(係数表!I:I,10)*LN(INDEX(出力表!C:C,10)+1)))), MAX(0.00000001, (1-(1/(1+EXP(-(INDEX(係数表!G:G,10) + $B548)))))*(EXP(INDEX(係数表!H:H,10) + INDEX(係数表!I:I,10)*LN(INDEX(出力表!C:C,10)+1)))))))</f>
        <v>69.669283050753833</v>
      </c>
      <c r="AC548" t="e">
        <f>MIN(100, MAX(0, (100*(INDEX(出力表!D:D,10))/(EXP(INDEX(係数表!B:B,10) + $C548) + (INDEX(出力表!D:D,10)))) + (乱数表!$V548*(Settings!B12/(((INDEX(出力表!D:D,10))+1)^INDEX(係数表!E:E,10)*INDEX(係数表!F:F,10))))))</f>
        <v>#VALUE!</v>
      </c>
      <c r="AD548" t="e">
        <f>MIN(100, MAX(0, (INDEX(出力表!D:D,10))*AB548/MAX(AC548, Settings!B3)))</f>
        <v>#VALUE!</v>
      </c>
      <c r="AE548">
        <f>MIN(100, MAX(0, 100*BETAINV(乱数表!$K548, MAX(0.00000001, (1/(1+EXP(-(INDEX(係数表!G:G,11) + $B548))))*(EXP(INDEX(係数表!H:H,11) + INDEX(係数表!I:I,11)*LN(INDEX(出力表!C:C,11)+1)))), MAX(0.00000001, (1-(1/(1+EXP(-(INDEX(係数表!G:G,11) + $B548)))))*(EXP(INDEX(係数表!H:H,11) + INDEX(係数表!I:I,11)*LN(INDEX(出力表!C:C,11)+1)))))))</f>
        <v>65.164067368027702</v>
      </c>
      <c r="AF548" t="e">
        <f>MIN(100, MAX(0, (100*(INDEX(出力表!D:D,11))/(EXP(INDEX(係数表!B:B,11) + $C548) + (INDEX(出力表!D:D,11)))) + (乱数表!$W548*(Settings!B12/(((INDEX(出力表!D:D,11))+1)^INDEX(係数表!E:E,11)*INDEX(係数表!F:F,11))))))</f>
        <v>#VALUE!</v>
      </c>
      <c r="AG548" t="e">
        <f>MIN(100, MAX(0, (INDEX(出力表!D:D,11))*AE548/MAX(AF548, Settings!B3)))</f>
        <v>#VALUE!</v>
      </c>
      <c r="AH548">
        <f>MIN(100, MAX(0, 100*BETAINV(乱数表!$L548, MAX(0.00000001, (1/(1+EXP(-(INDEX(係数表!G:G,12) + $B548))))*(EXP(INDEX(係数表!H:H,12) + INDEX(係数表!I:I,12)*LN(INDEX(出力表!C:C,12)+1)))), MAX(0.00000001, (1-(1/(1+EXP(-(INDEX(係数表!G:G,12) + $B548)))))*(EXP(INDEX(係数表!H:H,12) + INDEX(係数表!I:I,12)*LN(INDEX(出力表!C:C,12)+1)))))))</f>
        <v>99.81571337371274</v>
      </c>
      <c r="AI548" t="e">
        <f>MIN(100, MAX(0, (100*(INDEX(出力表!D:D,12))/(EXP(INDEX(係数表!B:B,12) + $C548) + (INDEX(出力表!D:D,12)))) + (乱数表!$X548*(Settings!B12/(((INDEX(出力表!D:D,12))+1)^INDEX(係数表!E:E,12)*INDEX(係数表!F:F,12))))))</f>
        <v>#VALUE!</v>
      </c>
      <c r="AJ548" t="e">
        <f>MIN(100, MAX(0, (INDEX(出力表!D:D,12))*AH548/MAX(AI548, Settings!B3)))</f>
        <v>#VALUE!</v>
      </c>
      <c r="AK548">
        <f>MIN(100, MAX(0, 100*BETAINV(乱数表!$M548, MAX(0.00000001, (1/(1+EXP(-(INDEX(係数表!G:G,13) + $B548))))*(EXP(INDEX(係数表!H:H,13) + INDEX(係数表!I:I,13)*LN(INDEX(出力表!C:C,13)+1)))), MAX(0.00000001, (1-(1/(1+EXP(-(INDEX(係数表!G:G,13) + $B548)))))*(EXP(INDEX(係数表!H:H,13) + INDEX(係数表!I:I,13)*LN(INDEX(出力表!C:C,13)+1)))))))</f>
        <v>92.966324481855693</v>
      </c>
      <c r="AL548" t="e">
        <f>MIN(100, MAX(0, (100*(INDEX(出力表!D:D,13))/(EXP(INDEX(係数表!B:B,13) + $C548) + (INDEX(出力表!D:D,13)))) + (乱数表!$Y548*(Settings!B12/(((INDEX(出力表!D:D,13))+1)^INDEX(係数表!E:E,13)*INDEX(係数表!F:F,13))))))</f>
        <v>#VALUE!</v>
      </c>
      <c r="AM548" t="e">
        <f>MIN(100, MAX(0, (INDEX(出力表!D:D,13))*AK548/MAX(AL548, Settings!B3)))</f>
        <v>#VALUE!</v>
      </c>
      <c r="AN548">
        <f>IF(ISNUMBER(F548), INDEX(出力表!B:B,2)*F548, 0)+IF(ISNUMBER(I548), INDEX(出力表!B:B,3)*I548, 0)+IF(ISNUMBER(L548), INDEX(出力表!B:B,4)*L548, 0)+IF(ISNUMBER(O548), INDEX(出力表!B:B,5)*O548, 0)+IF(ISNUMBER(R548), INDEX(出力表!B:B,6)*R548, 0)+IF(ISNUMBER(U548), INDEX(出力表!B:B,7)*U548, 0)+IF(ISNUMBER(X548), INDEX(出力表!B:B,8)*X548, 0)+IF(ISNUMBER(AA548), INDEX(出力表!B:B,9)*AA548, 0)+IF(ISNUMBER(AD548), INDEX(出力表!B:B,10)*AD548, 0)+IF(ISNUMBER(AG548), INDEX(出力表!B:B,11)*AG548, 0)+IF(ISNUMBER(AJ548), INDEX(出力表!B:B,12)*AJ548, 0)+IF(ISNUMBER(AM548), INDEX(出力表!B:B,13)*AM548, 0)</f>
        <v>0</v>
      </c>
      <c r="AO548">
        <f>IF(ISNUMBER(F548), INDEX(出力表!B:B,2), 0)+IF(ISNUMBER(I548), INDEX(出力表!B:B,3), 0)+IF(ISNUMBER(L548), INDEX(出力表!B:B,4), 0)+IF(ISNUMBER(O548), INDEX(出力表!B:B,5), 0)+IF(ISNUMBER(R548), INDEX(出力表!B:B,6), 0)+IF(ISNUMBER(U548), INDEX(出力表!B:B,7), 0)+IF(ISNUMBER(X548), INDEX(出力表!B:B,8), 0)+IF(ISNUMBER(AA548), INDEX(出力表!B:B,9), 0)+IF(ISNUMBER(AD548), INDEX(出力表!B:B,10), 0)+IF(ISNUMBER(AG548), INDEX(出力表!B:B,11), 0)+IF(ISNUMBER(AJ548), INDEX(出力表!B:B,12), 0)+IF(ISNUMBER(AM548), INDEX(出力表!B:B,13), 0)</f>
        <v>0</v>
      </c>
      <c r="AP548" t="str">
        <f t="shared" si="8"/>
        <v/>
      </c>
    </row>
    <row r="549" spans="1:42" x14ac:dyDescent="0.2">
      <c r="A549">
        <v>548</v>
      </c>
      <c r="B549">
        <f>IF(UPPER(Settings!B4)="TRUE", 乱数表!$Z549*Settings!B10, 0)</f>
        <v>-0.19965216958751761</v>
      </c>
      <c r="C549">
        <f>IF(UPPER(Settings!B4)="TRUE", 乱数表!$AA549*Settings!B11, 0)</f>
        <v>3.9554459974598402E-2</v>
      </c>
      <c r="D549">
        <f>MIN(100, MAX(0, 100*BETAINV(乱数表!$B549, MAX(0.00000001, (1/(1+EXP(-(INDEX(係数表!G:G,2) + $B549))))*(EXP(INDEX(係数表!H:H,2) + INDEX(係数表!I:I,2)*LN(INDEX(出力表!C:C,2)+1)))), MAX(0.00000001, (1-(1/(1+EXP(-(INDEX(係数表!G:G,2) + $B549)))))*(EXP(INDEX(係数表!H:H,2) + INDEX(係数表!I:I,2)*LN(INDEX(出力表!C:C,2)+1)))))))</f>
        <v>99.466461408093053</v>
      </c>
      <c r="E549" t="e">
        <f>MIN(100, MAX(0, (100*(INDEX(出力表!D:D,2))/(EXP(INDEX(係数表!B:B,2) + $C549) + (INDEX(出力表!D:D,2)))) + (乱数表!$N549*(Settings!B12/(((INDEX(出力表!D:D,2))+1)^INDEX(係数表!E:E,2)*INDEX(係数表!F:F,2))))))</f>
        <v>#VALUE!</v>
      </c>
      <c r="F549" t="e">
        <f>MIN(100, MAX(0, (INDEX(出力表!D:D,2))*D549/MAX(E549, Settings!B3)))</f>
        <v>#VALUE!</v>
      </c>
      <c r="G549">
        <f>MIN(100, MAX(0, 100*BETAINV(乱数表!$C549, MAX(0.00000001, (1/(1+EXP(-(INDEX(係数表!G:G,3) + $B549))))*(EXP(INDEX(係数表!H:H,3) + INDEX(係数表!I:I,3)*LN(INDEX(出力表!C:C,3)+1)))), MAX(0.00000001, (1-(1/(1+EXP(-(INDEX(係数表!G:G,3) + $B549)))))*(EXP(INDEX(係数表!H:H,3) + INDEX(係数表!I:I,3)*LN(INDEX(出力表!C:C,3)+1)))))))</f>
        <v>86.163384322341116</v>
      </c>
      <c r="H549" t="e">
        <f>MIN(100, MAX(0, (100*(INDEX(出力表!D:D,3))/(EXP(INDEX(係数表!B:B,3) + $C549) + (INDEX(出力表!D:D,3)))) + (乱数表!$O549*(Settings!B12/(((INDEX(出力表!D:D,3))+1)^INDEX(係数表!E:E,3)*INDEX(係数表!F:F,3))))))</f>
        <v>#VALUE!</v>
      </c>
      <c r="I549" t="e">
        <f>MIN(100, MAX(0, (INDEX(出力表!D:D,3))*G549/MAX(H549, Settings!B3)))</f>
        <v>#VALUE!</v>
      </c>
      <c r="J549">
        <f>MIN(100, MAX(0, 100*BETAINV(乱数表!$D549, MAX(0.00000001, (1/(1+EXP(-(INDEX(係数表!G:G,4) + $B549))))*(EXP(INDEX(係数表!H:H,4) + INDEX(係数表!I:I,4)*LN(INDEX(出力表!C:C,4)+1)))), MAX(0.00000001, (1-(1/(1+EXP(-(INDEX(係数表!G:G,4) + $B549)))))*(EXP(INDEX(係数表!H:H,4) + INDEX(係数表!I:I,4)*LN(INDEX(出力表!C:C,4)+1)))))))</f>
        <v>99.735905856193568</v>
      </c>
      <c r="K549" t="e">
        <f>MIN(100, MAX(0, (100*(INDEX(出力表!D:D,4))/(EXP(INDEX(係数表!B:B,4) + $C549) + (INDEX(出力表!D:D,4)))) + (乱数表!$P549*(Settings!B12/(((INDEX(出力表!D:D,4))+1)^INDEX(係数表!E:E,4)*INDEX(係数表!F:F,4))))))</f>
        <v>#VALUE!</v>
      </c>
      <c r="L549" t="e">
        <f>MIN(100, MAX(0, (INDEX(出力表!D:D,4))*J549/MAX(K549, Settings!B3)))</f>
        <v>#VALUE!</v>
      </c>
      <c r="M549">
        <f>MIN(100, MAX(0, 100*BETAINV(乱数表!$E549, MAX(0.00000001, (1/(1+EXP(-(INDEX(係数表!G:G,5) + $B549))))*(EXP(INDEX(係数表!H:H,5) + INDEX(係数表!I:I,5)*LN(INDEX(出力表!C:C,5)+1)))), MAX(0.00000001, (1-(1/(1+EXP(-(INDEX(係数表!G:G,5) + $B549)))))*(EXP(INDEX(係数表!H:H,5) + INDEX(係数表!I:I,5)*LN(INDEX(出力表!C:C,5)+1)))))))</f>
        <v>97.51882964741813</v>
      </c>
      <c r="N549" t="e">
        <f>MIN(100, MAX(0, (100*(INDEX(出力表!D:D,5))/(EXP(INDEX(係数表!B:B,5) + $C549) + (INDEX(出力表!D:D,5)))) + (乱数表!$Q549*(Settings!B12/(((INDEX(出力表!D:D,5))+1)^INDEX(係数表!E:E,5)*INDEX(係数表!F:F,5))))))</f>
        <v>#VALUE!</v>
      </c>
      <c r="O549" t="e">
        <f>MIN(100, MAX(0, (INDEX(出力表!D:D,5))*M549/MAX(N549, Settings!B3)))</f>
        <v>#VALUE!</v>
      </c>
      <c r="P549">
        <f>MIN(100, MAX(0, 100*BETAINV(乱数表!$F549, MAX(0.00000001, (1/(1+EXP(-(INDEX(係数表!G:G,6) + $B549))))*(EXP(INDEX(係数表!H:H,6) + INDEX(係数表!I:I,6)*LN(INDEX(出力表!C:C,6)+1)))), MAX(0.00000001, (1-(1/(1+EXP(-(INDEX(係数表!G:G,6) + $B549)))))*(EXP(INDEX(係数表!H:H,6) + INDEX(係数表!I:I,6)*LN(INDEX(出力表!C:C,6)+1)))))))</f>
        <v>91.374527358775765</v>
      </c>
      <c r="Q549" t="e">
        <f>MIN(100, MAX(0, (100*(INDEX(出力表!D:D,6))/(EXP(INDEX(係数表!B:B,6) + $C549) + (INDEX(出力表!D:D,6)))) + (乱数表!$R549*(Settings!B12/(((INDEX(出力表!D:D,6))+1)^INDEX(係数表!E:E,6)*INDEX(係数表!F:F,6))))))</f>
        <v>#VALUE!</v>
      </c>
      <c r="R549" t="e">
        <f>MIN(100, MAX(0, (INDEX(出力表!D:D,6))*P549/MAX(Q549, Settings!B3)))</f>
        <v>#VALUE!</v>
      </c>
      <c r="S549">
        <f>MIN(100, MAX(0, 100*BETAINV(乱数表!$G549, MAX(0.00000001, (1/(1+EXP(-(INDEX(係数表!G:G,7) + $B549))))*(EXP(INDEX(係数表!H:H,7) + INDEX(係数表!I:I,7)*LN(INDEX(出力表!C:C,7)+1)))), MAX(0.00000001, (1-(1/(1+EXP(-(INDEX(係数表!G:G,7) + $B549)))))*(EXP(INDEX(係数表!H:H,7) + INDEX(係数表!I:I,7)*LN(INDEX(出力表!C:C,7)+1)))))))</f>
        <v>70.588066068974882</v>
      </c>
      <c r="T549" t="e">
        <f>MIN(100, MAX(0, (100*(INDEX(出力表!D:D,7))/(EXP(INDEX(係数表!B:B,7) + $C549) + (INDEX(出力表!D:D,7)))) + (乱数表!$S549*(Settings!B12/(((INDEX(出力表!D:D,7))+1)^INDEX(係数表!E:E,7)*INDEX(係数表!F:F,7))))))</f>
        <v>#VALUE!</v>
      </c>
      <c r="U549" t="e">
        <f>MIN(100, MAX(0, (INDEX(出力表!D:D,7))*S549/MAX(T549, Settings!B3)))</f>
        <v>#VALUE!</v>
      </c>
      <c r="V549">
        <f>MIN(100, MAX(0, 100*BETAINV(乱数表!$H549, MAX(0.00000001, (1/(1+EXP(-(INDEX(係数表!G:G,8) + $B549))))*(EXP(INDEX(係数表!H:H,8) + INDEX(係数表!I:I,8)*LN(INDEX(出力表!C:C,8)+1)))), MAX(0.00000001, (1-(1/(1+EXP(-(INDEX(係数表!G:G,8) + $B549)))))*(EXP(INDEX(係数表!H:H,8) + INDEX(係数表!I:I,8)*LN(INDEX(出力表!C:C,8)+1)))))))</f>
        <v>88.914328069437559</v>
      </c>
      <c r="W549" t="e">
        <f>MIN(100, MAX(0, (100*(INDEX(出力表!D:D,8))/(EXP(INDEX(係数表!B:B,8) + $C549) + (INDEX(出力表!D:D,8)))) + (乱数表!$T549*(Settings!B12/(((INDEX(出力表!D:D,8))+1)^INDEX(係数表!E:E,8)*INDEX(係数表!F:F,8))))))</f>
        <v>#VALUE!</v>
      </c>
      <c r="X549" t="e">
        <f>MIN(100, MAX(0, (INDEX(出力表!D:D,8))*V549/MAX(W549, Settings!B3)))</f>
        <v>#VALUE!</v>
      </c>
      <c r="Y549">
        <f>MIN(100, MAX(0, 100*BETAINV(乱数表!$I549, MAX(0.00000001, (1/(1+EXP(-(INDEX(係数表!G:G,9) + $B549))))*(EXP(INDEX(係数表!H:H,9) + INDEX(係数表!I:I,9)*LN(INDEX(出力表!C:C,9)+1)))), MAX(0.00000001, (1-(1/(1+EXP(-(INDEX(係数表!G:G,9) + $B549)))))*(EXP(INDEX(係数表!H:H,9) + INDEX(係数表!I:I,9)*LN(INDEX(出力表!C:C,9)+1)))))))</f>
        <v>45.812213207601104</v>
      </c>
      <c r="Z549" t="e">
        <f>MIN(100, MAX(0, (100*(INDEX(出力表!D:D,9))/(EXP(INDEX(係数表!B:B,9) + $C549) + (INDEX(出力表!D:D,9)))) + (乱数表!$U549*(Settings!B12/(((INDEX(出力表!D:D,9))+1)^INDEX(係数表!E:E,9)*INDEX(係数表!F:F,9))))))</f>
        <v>#VALUE!</v>
      </c>
      <c r="AA549" t="e">
        <f>MIN(100, MAX(0, (INDEX(出力表!D:D,9))*Y549/MAX(Z549, Settings!B3)))</f>
        <v>#VALUE!</v>
      </c>
      <c r="AB549">
        <f>MIN(100, MAX(0, 100*BETAINV(乱数表!$J549, MAX(0.00000001, (1/(1+EXP(-(INDEX(係数表!G:G,10) + $B549))))*(EXP(INDEX(係数表!H:H,10) + INDEX(係数表!I:I,10)*LN(INDEX(出力表!C:C,10)+1)))), MAX(0.00000001, (1-(1/(1+EXP(-(INDEX(係数表!G:G,10) + $B549)))))*(EXP(INDEX(係数表!H:H,10) + INDEX(係数表!I:I,10)*LN(INDEX(出力表!C:C,10)+1)))))))</f>
        <v>74.451338140585506</v>
      </c>
      <c r="AC549" t="e">
        <f>MIN(100, MAX(0, (100*(INDEX(出力表!D:D,10))/(EXP(INDEX(係数表!B:B,10) + $C549) + (INDEX(出力表!D:D,10)))) + (乱数表!$V549*(Settings!B12/(((INDEX(出力表!D:D,10))+1)^INDEX(係数表!E:E,10)*INDEX(係数表!F:F,10))))))</f>
        <v>#VALUE!</v>
      </c>
      <c r="AD549" t="e">
        <f>MIN(100, MAX(0, (INDEX(出力表!D:D,10))*AB549/MAX(AC549, Settings!B3)))</f>
        <v>#VALUE!</v>
      </c>
      <c r="AE549">
        <f>MIN(100, MAX(0, 100*BETAINV(乱数表!$K549, MAX(0.00000001, (1/(1+EXP(-(INDEX(係数表!G:G,11) + $B549))))*(EXP(INDEX(係数表!H:H,11) + INDEX(係数表!I:I,11)*LN(INDEX(出力表!C:C,11)+1)))), MAX(0.00000001, (1-(1/(1+EXP(-(INDEX(係数表!G:G,11) + $B549)))))*(EXP(INDEX(係数表!H:H,11) + INDEX(係数表!I:I,11)*LN(INDEX(出力表!C:C,11)+1)))))))</f>
        <v>93.75166054247363</v>
      </c>
      <c r="AF549" t="e">
        <f>MIN(100, MAX(0, (100*(INDEX(出力表!D:D,11))/(EXP(INDEX(係数表!B:B,11) + $C549) + (INDEX(出力表!D:D,11)))) + (乱数表!$W549*(Settings!B12/(((INDEX(出力表!D:D,11))+1)^INDEX(係数表!E:E,11)*INDEX(係数表!F:F,11))))))</f>
        <v>#VALUE!</v>
      </c>
      <c r="AG549" t="e">
        <f>MIN(100, MAX(0, (INDEX(出力表!D:D,11))*AE549/MAX(AF549, Settings!B3)))</f>
        <v>#VALUE!</v>
      </c>
      <c r="AH549">
        <f>MIN(100, MAX(0, 100*BETAINV(乱数表!$L549, MAX(0.00000001, (1/(1+EXP(-(INDEX(係数表!G:G,12) + $B549))))*(EXP(INDEX(係数表!H:H,12) + INDEX(係数表!I:I,12)*LN(INDEX(出力表!C:C,12)+1)))), MAX(0.00000001, (1-(1/(1+EXP(-(INDEX(係数表!G:G,12) + $B549)))))*(EXP(INDEX(係数表!H:H,12) + INDEX(係数表!I:I,12)*LN(INDEX(出力表!C:C,12)+1)))))))</f>
        <v>95.453917716881136</v>
      </c>
      <c r="AI549" t="e">
        <f>MIN(100, MAX(0, (100*(INDEX(出力表!D:D,12))/(EXP(INDEX(係数表!B:B,12) + $C549) + (INDEX(出力表!D:D,12)))) + (乱数表!$X549*(Settings!B12/(((INDEX(出力表!D:D,12))+1)^INDEX(係数表!E:E,12)*INDEX(係数表!F:F,12))))))</f>
        <v>#VALUE!</v>
      </c>
      <c r="AJ549" t="e">
        <f>MIN(100, MAX(0, (INDEX(出力表!D:D,12))*AH549/MAX(AI549, Settings!B3)))</f>
        <v>#VALUE!</v>
      </c>
      <c r="AK549">
        <f>MIN(100, MAX(0, 100*BETAINV(乱数表!$M549, MAX(0.00000001, (1/(1+EXP(-(INDEX(係数表!G:G,13) + $B549))))*(EXP(INDEX(係数表!H:H,13) + INDEX(係数表!I:I,13)*LN(INDEX(出力表!C:C,13)+1)))), MAX(0.00000001, (1-(1/(1+EXP(-(INDEX(係数表!G:G,13) + $B549)))))*(EXP(INDEX(係数表!H:H,13) + INDEX(係数表!I:I,13)*LN(INDEX(出力表!C:C,13)+1)))))))</f>
        <v>63.447479634696691</v>
      </c>
      <c r="AL549" t="e">
        <f>MIN(100, MAX(0, (100*(INDEX(出力表!D:D,13))/(EXP(INDEX(係数表!B:B,13) + $C549) + (INDEX(出力表!D:D,13)))) + (乱数表!$Y549*(Settings!B12/(((INDEX(出力表!D:D,13))+1)^INDEX(係数表!E:E,13)*INDEX(係数表!F:F,13))))))</f>
        <v>#VALUE!</v>
      </c>
      <c r="AM549" t="e">
        <f>MIN(100, MAX(0, (INDEX(出力表!D:D,13))*AK549/MAX(AL549, Settings!B3)))</f>
        <v>#VALUE!</v>
      </c>
      <c r="AN549">
        <f>IF(ISNUMBER(F549), INDEX(出力表!B:B,2)*F549, 0)+IF(ISNUMBER(I549), INDEX(出力表!B:B,3)*I549, 0)+IF(ISNUMBER(L549), INDEX(出力表!B:B,4)*L549, 0)+IF(ISNUMBER(O549), INDEX(出力表!B:B,5)*O549, 0)+IF(ISNUMBER(R549), INDEX(出力表!B:B,6)*R549, 0)+IF(ISNUMBER(U549), INDEX(出力表!B:B,7)*U549, 0)+IF(ISNUMBER(X549), INDEX(出力表!B:B,8)*X549, 0)+IF(ISNUMBER(AA549), INDEX(出力表!B:B,9)*AA549, 0)+IF(ISNUMBER(AD549), INDEX(出力表!B:B,10)*AD549, 0)+IF(ISNUMBER(AG549), INDEX(出力表!B:B,11)*AG549, 0)+IF(ISNUMBER(AJ549), INDEX(出力表!B:B,12)*AJ549, 0)+IF(ISNUMBER(AM549), INDEX(出力表!B:B,13)*AM549, 0)</f>
        <v>0</v>
      </c>
      <c r="AO549">
        <f>IF(ISNUMBER(F549), INDEX(出力表!B:B,2), 0)+IF(ISNUMBER(I549), INDEX(出力表!B:B,3), 0)+IF(ISNUMBER(L549), INDEX(出力表!B:B,4), 0)+IF(ISNUMBER(O549), INDEX(出力表!B:B,5), 0)+IF(ISNUMBER(R549), INDEX(出力表!B:B,6), 0)+IF(ISNUMBER(U549), INDEX(出力表!B:B,7), 0)+IF(ISNUMBER(X549), INDEX(出力表!B:B,8), 0)+IF(ISNUMBER(AA549), INDEX(出力表!B:B,9), 0)+IF(ISNUMBER(AD549), INDEX(出力表!B:B,10), 0)+IF(ISNUMBER(AG549), INDEX(出力表!B:B,11), 0)+IF(ISNUMBER(AJ549), INDEX(出力表!B:B,12), 0)+IF(ISNUMBER(AM549), INDEX(出力表!B:B,13), 0)</f>
        <v>0</v>
      </c>
      <c r="AP549" t="str">
        <f t="shared" si="8"/>
        <v/>
      </c>
    </row>
    <row r="550" spans="1:42" x14ac:dyDescent="0.2">
      <c r="A550">
        <v>549</v>
      </c>
      <c r="B550">
        <f>IF(UPPER(Settings!B4)="TRUE", 乱数表!$Z550*Settings!B10, 0)</f>
        <v>-0.16943053538330607</v>
      </c>
      <c r="C550">
        <f>IF(UPPER(Settings!B4)="TRUE", 乱数表!$AA550*Settings!B11, 0)</f>
        <v>4.2943743729549351E-2</v>
      </c>
      <c r="D550">
        <f>MIN(100, MAX(0, 100*BETAINV(乱数表!$B550, MAX(0.00000001, (1/(1+EXP(-(INDEX(係数表!G:G,2) + $B550))))*(EXP(INDEX(係数表!H:H,2) + INDEX(係数表!I:I,2)*LN(INDEX(出力表!C:C,2)+1)))), MAX(0.00000001, (1-(1/(1+EXP(-(INDEX(係数表!G:G,2) + $B550)))))*(EXP(INDEX(係数表!H:H,2) + INDEX(係数表!I:I,2)*LN(INDEX(出力表!C:C,2)+1)))))))</f>
        <v>99.122159869819612</v>
      </c>
      <c r="E550" t="e">
        <f>MIN(100, MAX(0, (100*(INDEX(出力表!D:D,2))/(EXP(INDEX(係数表!B:B,2) + $C550) + (INDEX(出力表!D:D,2)))) + (乱数表!$N550*(Settings!B12/(((INDEX(出力表!D:D,2))+1)^INDEX(係数表!E:E,2)*INDEX(係数表!F:F,2))))))</f>
        <v>#VALUE!</v>
      </c>
      <c r="F550" t="e">
        <f>MIN(100, MAX(0, (INDEX(出力表!D:D,2))*D550/MAX(E550, Settings!B3)))</f>
        <v>#VALUE!</v>
      </c>
      <c r="G550">
        <f>MIN(100, MAX(0, 100*BETAINV(乱数表!$C550, MAX(0.00000001, (1/(1+EXP(-(INDEX(係数表!G:G,3) + $B550))))*(EXP(INDEX(係数表!H:H,3) + INDEX(係数表!I:I,3)*LN(INDEX(出力表!C:C,3)+1)))), MAX(0.00000001, (1-(1/(1+EXP(-(INDEX(係数表!G:G,3) + $B550)))))*(EXP(INDEX(係数表!H:H,3) + INDEX(係数表!I:I,3)*LN(INDEX(出力表!C:C,3)+1)))))))</f>
        <v>93.095784599283974</v>
      </c>
      <c r="H550" t="e">
        <f>MIN(100, MAX(0, (100*(INDEX(出力表!D:D,3))/(EXP(INDEX(係数表!B:B,3) + $C550) + (INDEX(出力表!D:D,3)))) + (乱数表!$O550*(Settings!B12/(((INDEX(出力表!D:D,3))+1)^INDEX(係数表!E:E,3)*INDEX(係数表!F:F,3))))))</f>
        <v>#VALUE!</v>
      </c>
      <c r="I550" t="e">
        <f>MIN(100, MAX(0, (INDEX(出力表!D:D,3))*G550/MAX(H550, Settings!B3)))</f>
        <v>#VALUE!</v>
      </c>
      <c r="J550">
        <f>MIN(100, MAX(0, 100*BETAINV(乱数表!$D550, MAX(0.00000001, (1/(1+EXP(-(INDEX(係数表!G:G,4) + $B550))))*(EXP(INDEX(係数表!H:H,4) + INDEX(係数表!I:I,4)*LN(INDEX(出力表!C:C,4)+1)))), MAX(0.00000001, (1-(1/(1+EXP(-(INDEX(係数表!G:G,4) + $B550)))))*(EXP(INDEX(係数表!H:H,4) + INDEX(係数表!I:I,4)*LN(INDEX(出力表!C:C,4)+1)))))))</f>
        <v>88.41628022512225</v>
      </c>
      <c r="K550" t="e">
        <f>MIN(100, MAX(0, (100*(INDEX(出力表!D:D,4))/(EXP(INDEX(係数表!B:B,4) + $C550) + (INDEX(出力表!D:D,4)))) + (乱数表!$P550*(Settings!B12/(((INDEX(出力表!D:D,4))+1)^INDEX(係数表!E:E,4)*INDEX(係数表!F:F,4))))))</f>
        <v>#VALUE!</v>
      </c>
      <c r="L550" t="e">
        <f>MIN(100, MAX(0, (INDEX(出力表!D:D,4))*J550/MAX(K550, Settings!B3)))</f>
        <v>#VALUE!</v>
      </c>
      <c r="M550">
        <f>MIN(100, MAX(0, 100*BETAINV(乱数表!$E550, MAX(0.00000001, (1/(1+EXP(-(INDEX(係数表!G:G,5) + $B550))))*(EXP(INDEX(係数表!H:H,5) + INDEX(係数表!I:I,5)*LN(INDEX(出力表!C:C,5)+1)))), MAX(0.00000001, (1-(1/(1+EXP(-(INDEX(係数表!G:G,5) + $B550)))))*(EXP(INDEX(係数表!H:H,5) + INDEX(係数表!I:I,5)*LN(INDEX(出力表!C:C,5)+1)))))))</f>
        <v>43.942405770890865</v>
      </c>
      <c r="N550" t="e">
        <f>MIN(100, MAX(0, (100*(INDEX(出力表!D:D,5))/(EXP(INDEX(係数表!B:B,5) + $C550) + (INDEX(出力表!D:D,5)))) + (乱数表!$Q550*(Settings!B12/(((INDEX(出力表!D:D,5))+1)^INDEX(係数表!E:E,5)*INDEX(係数表!F:F,5))))))</f>
        <v>#VALUE!</v>
      </c>
      <c r="O550" t="e">
        <f>MIN(100, MAX(0, (INDEX(出力表!D:D,5))*M550/MAX(N550, Settings!B3)))</f>
        <v>#VALUE!</v>
      </c>
      <c r="P550">
        <f>MIN(100, MAX(0, 100*BETAINV(乱数表!$F550, MAX(0.00000001, (1/(1+EXP(-(INDEX(係数表!G:G,6) + $B550))))*(EXP(INDEX(係数表!H:H,6) + INDEX(係数表!I:I,6)*LN(INDEX(出力表!C:C,6)+1)))), MAX(0.00000001, (1-(1/(1+EXP(-(INDEX(係数表!G:G,6) + $B550)))))*(EXP(INDEX(係数表!H:H,6) + INDEX(係数表!I:I,6)*LN(INDEX(出力表!C:C,6)+1)))))))</f>
        <v>98.897198364970649</v>
      </c>
      <c r="Q550" t="e">
        <f>MIN(100, MAX(0, (100*(INDEX(出力表!D:D,6))/(EXP(INDEX(係数表!B:B,6) + $C550) + (INDEX(出力表!D:D,6)))) + (乱数表!$R550*(Settings!B12/(((INDEX(出力表!D:D,6))+1)^INDEX(係数表!E:E,6)*INDEX(係数表!F:F,6))))))</f>
        <v>#VALUE!</v>
      </c>
      <c r="R550" t="e">
        <f>MIN(100, MAX(0, (INDEX(出力表!D:D,6))*P550/MAX(Q550, Settings!B3)))</f>
        <v>#VALUE!</v>
      </c>
      <c r="S550">
        <f>MIN(100, MAX(0, 100*BETAINV(乱数表!$G550, MAX(0.00000001, (1/(1+EXP(-(INDEX(係数表!G:G,7) + $B550))))*(EXP(INDEX(係数表!H:H,7) + INDEX(係数表!I:I,7)*LN(INDEX(出力表!C:C,7)+1)))), MAX(0.00000001, (1-(1/(1+EXP(-(INDEX(係数表!G:G,7) + $B550)))))*(EXP(INDEX(係数表!H:H,7) + INDEX(係数表!I:I,7)*LN(INDEX(出力表!C:C,7)+1)))))))</f>
        <v>84.722209500843277</v>
      </c>
      <c r="T550" t="e">
        <f>MIN(100, MAX(0, (100*(INDEX(出力表!D:D,7))/(EXP(INDEX(係数表!B:B,7) + $C550) + (INDEX(出力表!D:D,7)))) + (乱数表!$S550*(Settings!B12/(((INDEX(出力表!D:D,7))+1)^INDEX(係数表!E:E,7)*INDEX(係数表!F:F,7))))))</f>
        <v>#VALUE!</v>
      </c>
      <c r="U550" t="e">
        <f>MIN(100, MAX(0, (INDEX(出力表!D:D,7))*S550/MAX(T550, Settings!B3)))</f>
        <v>#VALUE!</v>
      </c>
      <c r="V550">
        <f>MIN(100, MAX(0, 100*BETAINV(乱数表!$H550, MAX(0.00000001, (1/(1+EXP(-(INDEX(係数表!G:G,8) + $B550))))*(EXP(INDEX(係数表!H:H,8) + INDEX(係数表!I:I,8)*LN(INDEX(出力表!C:C,8)+1)))), MAX(0.00000001, (1-(1/(1+EXP(-(INDEX(係数表!G:G,8) + $B550)))))*(EXP(INDEX(係数表!H:H,8) + INDEX(係数表!I:I,8)*LN(INDEX(出力表!C:C,8)+1)))))))</f>
        <v>75.865748312675464</v>
      </c>
      <c r="W550" t="e">
        <f>MIN(100, MAX(0, (100*(INDEX(出力表!D:D,8))/(EXP(INDEX(係数表!B:B,8) + $C550) + (INDEX(出力表!D:D,8)))) + (乱数表!$T550*(Settings!B12/(((INDEX(出力表!D:D,8))+1)^INDEX(係数表!E:E,8)*INDEX(係数表!F:F,8))))))</f>
        <v>#VALUE!</v>
      </c>
      <c r="X550" t="e">
        <f>MIN(100, MAX(0, (INDEX(出力表!D:D,8))*V550/MAX(W550, Settings!B3)))</f>
        <v>#VALUE!</v>
      </c>
      <c r="Y550">
        <f>MIN(100, MAX(0, 100*BETAINV(乱数表!$I550, MAX(0.00000001, (1/(1+EXP(-(INDEX(係数表!G:G,9) + $B550))))*(EXP(INDEX(係数表!H:H,9) + INDEX(係数表!I:I,9)*LN(INDEX(出力表!C:C,9)+1)))), MAX(0.00000001, (1-(1/(1+EXP(-(INDEX(係数表!G:G,9) + $B550)))))*(EXP(INDEX(係数表!H:H,9) + INDEX(係数表!I:I,9)*LN(INDEX(出力表!C:C,9)+1)))))))</f>
        <v>92.567094921868033</v>
      </c>
      <c r="Z550" t="e">
        <f>MIN(100, MAX(0, (100*(INDEX(出力表!D:D,9))/(EXP(INDEX(係数表!B:B,9) + $C550) + (INDEX(出力表!D:D,9)))) + (乱数表!$U550*(Settings!B12/(((INDEX(出力表!D:D,9))+1)^INDEX(係数表!E:E,9)*INDEX(係数表!F:F,9))))))</f>
        <v>#VALUE!</v>
      </c>
      <c r="AA550" t="e">
        <f>MIN(100, MAX(0, (INDEX(出力表!D:D,9))*Y550/MAX(Z550, Settings!B3)))</f>
        <v>#VALUE!</v>
      </c>
      <c r="AB550">
        <f>MIN(100, MAX(0, 100*BETAINV(乱数表!$J550, MAX(0.00000001, (1/(1+EXP(-(INDEX(係数表!G:G,10) + $B550))))*(EXP(INDEX(係数表!H:H,10) + INDEX(係数表!I:I,10)*LN(INDEX(出力表!C:C,10)+1)))), MAX(0.00000001, (1-(1/(1+EXP(-(INDEX(係数表!G:G,10) + $B550)))))*(EXP(INDEX(係数表!H:H,10) + INDEX(係数表!I:I,10)*LN(INDEX(出力表!C:C,10)+1)))))))</f>
        <v>98.478407952723984</v>
      </c>
      <c r="AC550" t="e">
        <f>MIN(100, MAX(0, (100*(INDEX(出力表!D:D,10))/(EXP(INDEX(係数表!B:B,10) + $C550) + (INDEX(出力表!D:D,10)))) + (乱数表!$V550*(Settings!B12/(((INDEX(出力表!D:D,10))+1)^INDEX(係数表!E:E,10)*INDEX(係数表!F:F,10))))))</f>
        <v>#VALUE!</v>
      </c>
      <c r="AD550" t="e">
        <f>MIN(100, MAX(0, (INDEX(出力表!D:D,10))*AB550/MAX(AC550, Settings!B3)))</f>
        <v>#VALUE!</v>
      </c>
      <c r="AE550">
        <f>MIN(100, MAX(0, 100*BETAINV(乱数表!$K550, MAX(0.00000001, (1/(1+EXP(-(INDEX(係数表!G:G,11) + $B550))))*(EXP(INDEX(係数表!H:H,11) + INDEX(係数表!I:I,11)*LN(INDEX(出力表!C:C,11)+1)))), MAX(0.00000001, (1-(1/(1+EXP(-(INDEX(係数表!G:G,11) + $B550)))))*(EXP(INDEX(係数表!H:H,11) + INDEX(係数表!I:I,11)*LN(INDEX(出力表!C:C,11)+1)))))))</f>
        <v>87.496881770950125</v>
      </c>
      <c r="AF550" t="e">
        <f>MIN(100, MAX(0, (100*(INDEX(出力表!D:D,11))/(EXP(INDEX(係数表!B:B,11) + $C550) + (INDEX(出力表!D:D,11)))) + (乱数表!$W550*(Settings!B12/(((INDEX(出力表!D:D,11))+1)^INDEX(係数表!E:E,11)*INDEX(係数表!F:F,11))))))</f>
        <v>#VALUE!</v>
      </c>
      <c r="AG550" t="e">
        <f>MIN(100, MAX(0, (INDEX(出力表!D:D,11))*AE550/MAX(AF550, Settings!B3)))</f>
        <v>#VALUE!</v>
      </c>
      <c r="AH550">
        <f>MIN(100, MAX(0, 100*BETAINV(乱数表!$L550, MAX(0.00000001, (1/(1+EXP(-(INDEX(係数表!G:G,12) + $B550))))*(EXP(INDEX(係数表!H:H,12) + INDEX(係数表!I:I,12)*LN(INDEX(出力表!C:C,12)+1)))), MAX(0.00000001, (1-(1/(1+EXP(-(INDEX(係数表!G:G,12) + $B550)))))*(EXP(INDEX(係数表!H:H,12) + INDEX(係数表!I:I,12)*LN(INDEX(出力表!C:C,12)+1)))))))</f>
        <v>80.782912721072947</v>
      </c>
      <c r="AI550" t="e">
        <f>MIN(100, MAX(0, (100*(INDEX(出力表!D:D,12))/(EXP(INDEX(係数表!B:B,12) + $C550) + (INDEX(出力表!D:D,12)))) + (乱数表!$X550*(Settings!B12/(((INDEX(出力表!D:D,12))+1)^INDEX(係数表!E:E,12)*INDEX(係数表!F:F,12))))))</f>
        <v>#VALUE!</v>
      </c>
      <c r="AJ550" t="e">
        <f>MIN(100, MAX(0, (INDEX(出力表!D:D,12))*AH550/MAX(AI550, Settings!B3)))</f>
        <v>#VALUE!</v>
      </c>
      <c r="AK550">
        <f>MIN(100, MAX(0, 100*BETAINV(乱数表!$M550, MAX(0.00000001, (1/(1+EXP(-(INDEX(係数表!G:G,13) + $B550))))*(EXP(INDEX(係数表!H:H,13) + INDEX(係数表!I:I,13)*LN(INDEX(出力表!C:C,13)+1)))), MAX(0.00000001, (1-(1/(1+EXP(-(INDEX(係数表!G:G,13) + $B550)))))*(EXP(INDEX(係数表!H:H,13) + INDEX(係数表!I:I,13)*LN(INDEX(出力表!C:C,13)+1)))))))</f>
        <v>99.708190613624666</v>
      </c>
      <c r="AL550" t="e">
        <f>MIN(100, MAX(0, (100*(INDEX(出力表!D:D,13))/(EXP(INDEX(係数表!B:B,13) + $C550) + (INDEX(出力表!D:D,13)))) + (乱数表!$Y550*(Settings!B12/(((INDEX(出力表!D:D,13))+1)^INDEX(係数表!E:E,13)*INDEX(係数表!F:F,13))))))</f>
        <v>#VALUE!</v>
      </c>
      <c r="AM550" t="e">
        <f>MIN(100, MAX(0, (INDEX(出力表!D:D,13))*AK550/MAX(AL550, Settings!B3)))</f>
        <v>#VALUE!</v>
      </c>
      <c r="AN550">
        <f>IF(ISNUMBER(F550), INDEX(出力表!B:B,2)*F550, 0)+IF(ISNUMBER(I550), INDEX(出力表!B:B,3)*I550, 0)+IF(ISNUMBER(L550), INDEX(出力表!B:B,4)*L550, 0)+IF(ISNUMBER(O550), INDEX(出力表!B:B,5)*O550, 0)+IF(ISNUMBER(R550), INDEX(出力表!B:B,6)*R550, 0)+IF(ISNUMBER(U550), INDEX(出力表!B:B,7)*U550, 0)+IF(ISNUMBER(X550), INDEX(出力表!B:B,8)*X550, 0)+IF(ISNUMBER(AA550), INDEX(出力表!B:B,9)*AA550, 0)+IF(ISNUMBER(AD550), INDEX(出力表!B:B,10)*AD550, 0)+IF(ISNUMBER(AG550), INDEX(出力表!B:B,11)*AG550, 0)+IF(ISNUMBER(AJ550), INDEX(出力表!B:B,12)*AJ550, 0)+IF(ISNUMBER(AM550), INDEX(出力表!B:B,13)*AM550, 0)</f>
        <v>0</v>
      </c>
      <c r="AO550">
        <f>IF(ISNUMBER(F550), INDEX(出力表!B:B,2), 0)+IF(ISNUMBER(I550), INDEX(出力表!B:B,3), 0)+IF(ISNUMBER(L550), INDEX(出力表!B:B,4), 0)+IF(ISNUMBER(O550), INDEX(出力表!B:B,5), 0)+IF(ISNUMBER(R550), INDEX(出力表!B:B,6), 0)+IF(ISNUMBER(U550), INDEX(出力表!B:B,7), 0)+IF(ISNUMBER(X550), INDEX(出力表!B:B,8), 0)+IF(ISNUMBER(AA550), INDEX(出力表!B:B,9), 0)+IF(ISNUMBER(AD550), INDEX(出力表!B:B,10), 0)+IF(ISNUMBER(AG550), INDEX(出力表!B:B,11), 0)+IF(ISNUMBER(AJ550), INDEX(出力表!B:B,12), 0)+IF(ISNUMBER(AM550), INDEX(出力表!B:B,13), 0)</f>
        <v>0</v>
      </c>
      <c r="AP550" t="str">
        <f t="shared" si="8"/>
        <v/>
      </c>
    </row>
    <row r="551" spans="1:42" x14ac:dyDescent="0.2">
      <c r="A551">
        <v>550</v>
      </c>
      <c r="B551">
        <f>IF(UPPER(Settings!B4)="TRUE", 乱数表!$Z551*Settings!B10, 0)</f>
        <v>0.42542369674185654</v>
      </c>
      <c r="C551">
        <f>IF(UPPER(Settings!B4)="TRUE", 乱数表!$AA551*Settings!B11, 0)</f>
        <v>8.4416492758886616E-2</v>
      </c>
      <c r="D551">
        <f>MIN(100, MAX(0, 100*BETAINV(乱数表!$B551, MAX(0.00000001, (1/(1+EXP(-(INDEX(係数表!G:G,2) + $B551))))*(EXP(INDEX(係数表!H:H,2) + INDEX(係数表!I:I,2)*LN(INDEX(出力表!C:C,2)+1)))), MAX(0.00000001, (1-(1/(1+EXP(-(INDEX(係数表!G:G,2) + $B551)))))*(EXP(INDEX(係数表!H:H,2) + INDEX(係数表!I:I,2)*LN(INDEX(出力表!C:C,2)+1)))))))</f>
        <v>96.228829179534216</v>
      </c>
      <c r="E551" t="e">
        <f>MIN(100, MAX(0, (100*(INDEX(出力表!D:D,2))/(EXP(INDEX(係数表!B:B,2) + $C551) + (INDEX(出力表!D:D,2)))) + (乱数表!$N551*(Settings!B12/(((INDEX(出力表!D:D,2))+1)^INDEX(係数表!E:E,2)*INDEX(係数表!F:F,2))))))</f>
        <v>#VALUE!</v>
      </c>
      <c r="F551" t="e">
        <f>MIN(100, MAX(0, (INDEX(出力表!D:D,2))*D551/MAX(E551, Settings!B3)))</f>
        <v>#VALUE!</v>
      </c>
      <c r="G551">
        <f>MIN(100, MAX(0, 100*BETAINV(乱数表!$C551, MAX(0.00000001, (1/(1+EXP(-(INDEX(係数表!G:G,3) + $B551))))*(EXP(INDEX(係数表!H:H,3) + INDEX(係数表!I:I,3)*LN(INDEX(出力表!C:C,3)+1)))), MAX(0.00000001, (1-(1/(1+EXP(-(INDEX(係数表!G:G,3) + $B551)))))*(EXP(INDEX(係数表!H:H,3) + INDEX(係数表!I:I,3)*LN(INDEX(出力表!C:C,3)+1)))))))</f>
        <v>99.997532597397296</v>
      </c>
      <c r="H551" t="e">
        <f>MIN(100, MAX(0, (100*(INDEX(出力表!D:D,3))/(EXP(INDEX(係数表!B:B,3) + $C551) + (INDEX(出力表!D:D,3)))) + (乱数表!$O551*(Settings!B12/(((INDEX(出力表!D:D,3))+1)^INDEX(係数表!E:E,3)*INDEX(係数表!F:F,3))))))</f>
        <v>#VALUE!</v>
      </c>
      <c r="I551" t="e">
        <f>MIN(100, MAX(0, (INDEX(出力表!D:D,3))*G551/MAX(H551, Settings!B3)))</f>
        <v>#VALUE!</v>
      </c>
      <c r="J551">
        <f>MIN(100, MAX(0, 100*BETAINV(乱数表!$D551, MAX(0.00000001, (1/(1+EXP(-(INDEX(係数表!G:G,4) + $B551))))*(EXP(INDEX(係数表!H:H,4) + INDEX(係数表!I:I,4)*LN(INDEX(出力表!C:C,4)+1)))), MAX(0.00000001, (1-(1/(1+EXP(-(INDEX(係数表!G:G,4) + $B551)))))*(EXP(INDEX(係数表!H:H,4) + INDEX(係数表!I:I,4)*LN(INDEX(出力表!C:C,4)+1)))))))</f>
        <v>84.121820555503163</v>
      </c>
      <c r="K551" t="e">
        <f>MIN(100, MAX(0, (100*(INDEX(出力表!D:D,4))/(EXP(INDEX(係数表!B:B,4) + $C551) + (INDEX(出力表!D:D,4)))) + (乱数表!$P551*(Settings!B12/(((INDEX(出力表!D:D,4))+1)^INDEX(係数表!E:E,4)*INDEX(係数表!F:F,4))))))</f>
        <v>#VALUE!</v>
      </c>
      <c r="L551" t="e">
        <f>MIN(100, MAX(0, (INDEX(出力表!D:D,4))*J551/MAX(K551, Settings!B3)))</f>
        <v>#VALUE!</v>
      </c>
      <c r="M551">
        <f>MIN(100, MAX(0, 100*BETAINV(乱数表!$E551, MAX(0.00000001, (1/(1+EXP(-(INDEX(係数表!G:G,5) + $B551))))*(EXP(INDEX(係数表!H:H,5) + INDEX(係数表!I:I,5)*LN(INDEX(出力表!C:C,5)+1)))), MAX(0.00000001, (1-(1/(1+EXP(-(INDEX(係数表!G:G,5) + $B551)))))*(EXP(INDEX(係数表!H:H,5) + INDEX(係数表!I:I,5)*LN(INDEX(出力表!C:C,5)+1)))))))</f>
        <v>99.360643423179113</v>
      </c>
      <c r="N551" t="e">
        <f>MIN(100, MAX(0, (100*(INDEX(出力表!D:D,5))/(EXP(INDEX(係数表!B:B,5) + $C551) + (INDEX(出力表!D:D,5)))) + (乱数表!$Q551*(Settings!B12/(((INDEX(出力表!D:D,5))+1)^INDEX(係数表!E:E,5)*INDEX(係数表!F:F,5))))))</f>
        <v>#VALUE!</v>
      </c>
      <c r="O551" t="e">
        <f>MIN(100, MAX(0, (INDEX(出力表!D:D,5))*M551/MAX(N551, Settings!B3)))</f>
        <v>#VALUE!</v>
      </c>
      <c r="P551">
        <f>MIN(100, MAX(0, 100*BETAINV(乱数表!$F551, MAX(0.00000001, (1/(1+EXP(-(INDEX(係数表!G:G,6) + $B551))))*(EXP(INDEX(係数表!H:H,6) + INDEX(係数表!I:I,6)*LN(INDEX(出力表!C:C,6)+1)))), MAX(0.00000001, (1-(1/(1+EXP(-(INDEX(係数表!G:G,6) + $B551)))))*(EXP(INDEX(係数表!H:H,6) + INDEX(係数表!I:I,6)*LN(INDEX(出力表!C:C,6)+1)))))))</f>
        <v>86.604295298369237</v>
      </c>
      <c r="Q551" t="e">
        <f>MIN(100, MAX(0, (100*(INDEX(出力表!D:D,6))/(EXP(INDEX(係数表!B:B,6) + $C551) + (INDEX(出力表!D:D,6)))) + (乱数表!$R551*(Settings!B12/(((INDEX(出力表!D:D,6))+1)^INDEX(係数表!E:E,6)*INDEX(係数表!F:F,6))))))</f>
        <v>#VALUE!</v>
      </c>
      <c r="R551" t="e">
        <f>MIN(100, MAX(0, (INDEX(出力表!D:D,6))*P551/MAX(Q551, Settings!B3)))</f>
        <v>#VALUE!</v>
      </c>
      <c r="S551">
        <f>MIN(100, MAX(0, 100*BETAINV(乱数表!$G551, MAX(0.00000001, (1/(1+EXP(-(INDEX(係数表!G:G,7) + $B551))))*(EXP(INDEX(係数表!H:H,7) + INDEX(係数表!I:I,7)*LN(INDEX(出力表!C:C,7)+1)))), MAX(0.00000001, (1-(1/(1+EXP(-(INDEX(係数表!G:G,7) + $B551)))))*(EXP(INDEX(係数表!H:H,7) + INDEX(係数表!I:I,7)*LN(INDEX(出力表!C:C,7)+1)))))))</f>
        <v>93.959979832253026</v>
      </c>
      <c r="T551" t="e">
        <f>MIN(100, MAX(0, (100*(INDEX(出力表!D:D,7))/(EXP(INDEX(係数表!B:B,7) + $C551) + (INDEX(出力表!D:D,7)))) + (乱数表!$S551*(Settings!B12/(((INDEX(出力表!D:D,7))+1)^INDEX(係数表!E:E,7)*INDEX(係数表!F:F,7))))))</f>
        <v>#VALUE!</v>
      </c>
      <c r="U551" t="e">
        <f>MIN(100, MAX(0, (INDEX(出力表!D:D,7))*S551/MAX(T551, Settings!B3)))</f>
        <v>#VALUE!</v>
      </c>
      <c r="V551">
        <f>MIN(100, MAX(0, 100*BETAINV(乱数表!$H551, MAX(0.00000001, (1/(1+EXP(-(INDEX(係数表!G:G,8) + $B551))))*(EXP(INDEX(係数表!H:H,8) + INDEX(係数表!I:I,8)*LN(INDEX(出力表!C:C,8)+1)))), MAX(0.00000001, (1-(1/(1+EXP(-(INDEX(係数表!G:G,8) + $B551)))))*(EXP(INDEX(係数表!H:H,8) + INDEX(係数表!I:I,8)*LN(INDEX(出力表!C:C,8)+1)))))))</f>
        <v>99.694696000202683</v>
      </c>
      <c r="W551" t="e">
        <f>MIN(100, MAX(0, (100*(INDEX(出力表!D:D,8))/(EXP(INDEX(係数表!B:B,8) + $C551) + (INDEX(出力表!D:D,8)))) + (乱数表!$T551*(Settings!B12/(((INDEX(出力表!D:D,8))+1)^INDEX(係数表!E:E,8)*INDEX(係数表!F:F,8))))))</f>
        <v>#VALUE!</v>
      </c>
      <c r="X551" t="e">
        <f>MIN(100, MAX(0, (INDEX(出力表!D:D,8))*V551/MAX(W551, Settings!B3)))</f>
        <v>#VALUE!</v>
      </c>
      <c r="Y551">
        <f>MIN(100, MAX(0, 100*BETAINV(乱数表!$I551, MAX(0.00000001, (1/(1+EXP(-(INDEX(係数表!G:G,9) + $B551))))*(EXP(INDEX(係数表!H:H,9) + INDEX(係数表!I:I,9)*LN(INDEX(出力表!C:C,9)+1)))), MAX(0.00000001, (1-(1/(1+EXP(-(INDEX(係数表!G:G,9) + $B551)))))*(EXP(INDEX(係数表!H:H,9) + INDEX(係数表!I:I,9)*LN(INDEX(出力表!C:C,9)+1)))))))</f>
        <v>96.887924275143448</v>
      </c>
      <c r="Z551" t="e">
        <f>MIN(100, MAX(0, (100*(INDEX(出力表!D:D,9))/(EXP(INDEX(係数表!B:B,9) + $C551) + (INDEX(出力表!D:D,9)))) + (乱数表!$U551*(Settings!B12/(((INDEX(出力表!D:D,9))+1)^INDEX(係数表!E:E,9)*INDEX(係数表!F:F,9))))))</f>
        <v>#VALUE!</v>
      </c>
      <c r="AA551" t="e">
        <f>MIN(100, MAX(0, (INDEX(出力表!D:D,9))*Y551/MAX(Z551, Settings!B3)))</f>
        <v>#VALUE!</v>
      </c>
      <c r="AB551">
        <f>MIN(100, MAX(0, 100*BETAINV(乱数表!$J551, MAX(0.00000001, (1/(1+EXP(-(INDEX(係数表!G:G,10) + $B551))))*(EXP(INDEX(係数表!H:H,10) + INDEX(係数表!I:I,10)*LN(INDEX(出力表!C:C,10)+1)))), MAX(0.00000001, (1-(1/(1+EXP(-(INDEX(係数表!G:G,10) + $B551)))))*(EXP(INDEX(係数表!H:H,10) + INDEX(係数表!I:I,10)*LN(INDEX(出力表!C:C,10)+1)))))))</f>
        <v>98.779326635607418</v>
      </c>
      <c r="AC551" t="e">
        <f>MIN(100, MAX(0, (100*(INDEX(出力表!D:D,10))/(EXP(INDEX(係数表!B:B,10) + $C551) + (INDEX(出力表!D:D,10)))) + (乱数表!$V551*(Settings!B12/(((INDEX(出力表!D:D,10))+1)^INDEX(係数表!E:E,10)*INDEX(係数表!F:F,10))))))</f>
        <v>#VALUE!</v>
      </c>
      <c r="AD551" t="e">
        <f>MIN(100, MAX(0, (INDEX(出力表!D:D,10))*AB551/MAX(AC551, Settings!B3)))</f>
        <v>#VALUE!</v>
      </c>
      <c r="AE551">
        <f>MIN(100, MAX(0, 100*BETAINV(乱数表!$K551, MAX(0.00000001, (1/(1+EXP(-(INDEX(係数表!G:G,11) + $B551))))*(EXP(INDEX(係数表!H:H,11) + INDEX(係数表!I:I,11)*LN(INDEX(出力表!C:C,11)+1)))), MAX(0.00000001, (1-(1/(1+EXP(-(INDEX(係数表!G:G,11) + $B551)))))*(EXP(INDEX(係数表!H:H,11) + INDEX(係数表!I:I,11)*LN(INDEX(出力表!C:C,11)+1)))))))</f>
        <v>59.12647921923849</v>
      </c>
      <c r="AF551" t="e">
        <f>MIN(100, MAX(0, (100*(INDEX(出力表!D:D,11))/(EXP(INDEX(係数表!B:B,11) + $C551) + (INDEX(出力表!D:D,11)))) + (乱数表!$W551*(Settings!B12/(((INDEX(出力表!D:D,11))+1)^INDEX(係数表!E:E,11)*INDEX(係数表!F:F,11))))))</f>
        <v>#VALUE!</v>
      </c>
      <c r="AG551" t="e">
        <f>MIN(100, MAX(0, (INDEX(出力表!D:D,11))*AE551/MAX(AF551, Settings!B3)))</f>
        <v>#VALUE!</v>
      </c>
      <c r="AH551">
        <f>MIN(100, MAX(0, 100*BETAINV(乱数表!$L551, MAX(0.00000001, (1/(1+EXP(-(INDEX(係数表!G:G,12) + $B551))))*(EXP(INDEX(係数表!H:H,12) + INDEX(係数表!I:I,12)*LN(INDEX(出力表!C:C,12)+1)))), MAX(0.00000001, (1-(1/(1+EXP(-(INDEX(係数表!G:G,12) + $B551)))))*(EXP(INDEX(係数表!H:H,12) + INDEX(係数表!I:I,12)*LN(INDEX(出力表!C:C,12)+1)))))))</f>
        <v>99.92401338293709</v>
      </c>
      <c r="AI551" t="e">
        <f>MIN(100, MAX(0, (100*(INDEX(出力表!D:D,12))/(EXP(INDEX(係数表!B:B,12) + $C551) + (INDEX(出力表!D:D,12)))) + (乱数表!$X551*(Settings!B12/(((INDEX(出力表!D:D,12))+1)^INDEX(係数表!E:E,12)*INDEX(係数表!F:F,12))))))</f>
        <v>#VALUE!</v>
      </c>
      <c r="AJ551" t="e">
        <f>MIN(100, MAX(0, (INDEX(出力表!D:D,12))*AH551/MAX(AI551, Settings!B3)))</f>
        <v>#VALUE!</v>
      </c>
      <c r="AK551">
        <f>MIN(100, MAX(0, 100*BETAINV(乱数表!$M551, MAX(0.00000001, (1/(1+EXP(-(INDEX(係数表!G:G,13) + $B551))))*(EXP(INDEX(係数表!H:H,13) + INDEX(係数表!I:I,13)*LN(INDEX(出力表!C:C,13)+1)))), MAX(0.00000001, (1-(1/(1+EXP(-(INDEX(係数表!G:G,13) + $B551)))))*(EXP(INDEX(係数表!H:H,13) + INDEX(係数表!I:I,13)*LN(INDEX(出力表!C:C,13)+1)))))))</f>
        <v>99.985507995750737</v>
      </c>
      <c r="AL551" t="e">
        <f>MIN(100, MAX(0, (100*(INDEX(出力表!D:D,13))/(EXP(INDEX(係数表!B:B,13) + $C551) + (INDEX(出力表!D:D,13)))) + (乱数表!$Y551*(Settings!B12/(((INDEX(出力表!D:D,13))+1)^INDEX(係数表!E:E,13)*INDEX(係数表!F:F,13))))))</f>
        <v>#VALUE!</v>
      </c>
      <c r="AM551" t="e">
        <f>MIN(100, MAX(0, (INDEX(出力表!D:D,13))*AK551/MAX(AL551, Settings!B3)))</f>
        <v>#VALUE!</v>
      </c>
      <c r="AN551">
        <f>IF(ISNUMBER(F551), INDEX(出力表!B:B,2)*F551, 0)+IF(ISNUMBER(I551), INDEX(出力表!B:B,3)*I551, 0)+IF(ISNUMBER(L551), INDEX(出力表!B:B,4)*L551, 0)+IF(ISNUMBER(O551), INDEX(出力表!B:B,5)*O551, 0)+IF(ISNUMBER(R551), INDEX(出力表!B:B,6)*R551, 0)+IF(ISNUMBER(U551), INDEX(出力表!B:B,7)*U551, 0)+IF(ISNUMBER(X551), INDEX(出力表!B:B,8)*X551, 0)+IF(ISNUMBER(AA551), INDEX(出力表!B:B,9)*AA551, 0)+IF(ISNUMBER(AD551), INDEX(出力表!B:B,10)*AD551, 0)+IF(ISNUMBER(AG551), INDEX(出力表!B:B,11)*AG551, 0)+IF(ISNUMBER(AJ551), INDEX(出力表!B:B,12)*AJ551, 0)+IF(ISNUMBER(AM551), INDEX(出力表!B:B,13)*AM551, 0)</f>
        <v>0</v>
      </c>
      <c r="AO551">
        <f>IF(ISNUMBER(F551), INDEX(出力表!B:B,2), 0)+IF(ISNUMBER(I551), INDEX(出力表!B:B,3), 0)+IF(ISNUMBER(L551), INDEX(出力表!B:B,4), 0)+IF(ISNUMBER(O551), INDEX(出力表!B:B,5), 0)+IF(ISNUMBER(R551), INDEX(出力表!B:B,6), 0)+IF(ISNUMBER(U551), INDEX(出力表!B:B,7), 0)+IF(ISNUMBER(X551), INDEX(出力表!B:B,8), 0)+IF(ISNUMBER(AA551), INDEX(出力表!B:B,9), 0)+IF(ISNUMBER(AD551), INDEX(出力表!B:B,10), 0)+IF(ISNUMBER(AG551), INDEX(出力表!B:B,11), 0)+IF(ISNUMBER(AJ551), INDEX(出力表!B:B,12), 0)+IF(ISNUMBER(AM551), INDEX(出力表!B:B,13), 0)</f>
        <v>0</v>
      </c>
      <c r="AP551" t="str">
        <f t="shared" si="8"/>
        <v/>
      </c>
    </row>
    <row r="552" spans="1:42" x14ac:dyDescent="0.2">
      <c r="A552">
        <v>551</v>
      </c>
      <c r="B552">
        <f>IF(UPPER(Settings!B4)="TRUE", 乱数表!$Z552*Settings!B10, 0)</f>
        <v>-7.6744013798568211E-2</v>
      </c>
      <c r="C552">
        <f>IF(UPPER(Settings!B4)="TRUE", 乱数表!$AA552*Settings!B11, 0)</f>
        <v>-0.16595731786478254</v>
      </c>
      <c r="D552">
        <f>MIN(100, MAX(0, 100*BETAINV(乱数表!$B552, MAX(0.00000001, (1/(1+EXP(-(INDEX(係数表!G:G,2) + $B552))))*(EXP(INDEX(係数表!H:H,2) + INDEX(係数表!I:I,2)*LN(INDEX(出力表!C:C,2)+1)))), MAX(0.00000001, (1-(1/(1+EXP(-(INDEX(係数表!G:G,2) + $B552)))))*(EXP(INDEX(係数表!H:H,2) + INDEX(係数表!I:I,2)*LN(INDEX(出力表!C:C,2)+1)))))))</f>
        <v>89.177675220159031</v>
      </c>
      <c r="E552" t="e">
        <f>MIN(100, MAX(0, (100*(INDEX(出力表!D:D,2))/(EXP(INDEX(係数表!B:B,2) + $C552) + (INDEX(出力表!D:D,2)))) + (乱数表!$N552*(Settings!B12/(((INDEX(出力表!D:D,2))+1)^INDEX(係数表!E:E,2)*INDEX(係数表!F:F,2))))))</f>
        <v>#VALUE!</v>
      </c>
      <c r="F552" t="e">
        <f>MIN(100, MAX(0, (INDEX(出力表!D:D,2))*D552/MAX(E552, Settings!B3)))</f>
        <v>#VALUE!</v>
      </c>
      <c r="G552">
        <f>MIN(100, MAX(0, 100*BETAINV(乱数表!$C552, MAX(0.00000001, (1/(1+EXP(-(INDEX(係数表!G:G,3) + $B552))))*(EXP(INDEX(係数表!H:H,3) + INDEX(係数表!I:I,3)*LN(INDEX(出力表!C:C,3)+1)))), MAX(0.00000001, (1-(1/(1+EXP(-(INDEX(係数表!G:G,3) + $B552)))))*(EXP(INDEX(係数表!H:H,3) + INDEX(係数表!I:I,3)*LN(INDEX(出力表!C:C,3)+1)))))))</f>
        <v>99.896616209135829</v>
      </c>
      <c r="H552" t="e">
        <f>MIN(100, MAX(0, (100*(INDEX(出力表!D:D,3))/(EXP(INDEX(係数表!B:B,3) + $C552) + (INDEX(出力表!D:D,3)))) + (乱数表!$O552*(Settings!B12/(((INDEX(出力表!D:D,3))+1)^INDEX(係数表!E:E,3)*INDEX(係数表!F:F,3))))))</f>
        <v>#VALUE!</v>
      </c>
      <c r="I552" t="e">
        <f>MIN(100, MAX(0, (INDEX(出力表!D:D,3))*G552/MAX(H552, Settings!B3)))</f>
        <v>#VALUE!</v>
      </c>
      <c r="J552">
        <f>MIN(100, MAX(0, 100*BETAINV(乱数表!$D552, MAX(0.00000001, (1/(1+EXP(-(INDEX(係数表!G:G,4) + $B552))))*(EXP(INDEX(係数表!H:H,4) + INDEX(係数表!I:I,4)*LN(INDEX(出力表!C:C,4)+1)))), MAX(0.00000001, (1-(1/(1+EXP(-(INDEX(係数表!G:G,4) + $B552)))))*(EXP(INDEX(係数表!H:H,4) + INDEX(係数表!I:I,4)*LN(INDEX(出力表!C:C,4)+1)))))))</f>
        <v>93.926062458302923</v>
      </c>
      <c r="K552" t="e">
        <f>MIN(100, MAX(0, (100*(INDEX(出力表!D:D,4))/(EXP(INDEX(係数表!B:B,4) + $C552) + (INDEX(出力表!D:D,4)))) + (乱数表!$P552*(Settings!B12/(((INDEX(出力表!D:D,4))+1)^INDEX(係数表!E:E,4)*INDEX(係数表!F:F,4))))))</f>
        <v>#VALUE!</v>
      </c>
      <c r="L552" t="e">
        <f>MIN(100, MAX(0, (INDEX(出力表!D:D,4))*J552/MAX(K552, Settings!B3)))</f>
        <v>#VALUE!</v>
      </c>
      <c r="M552">
        <f>MIN(100, MAX(0, 100*BETAINV(乱数表!$E552, MAX(0.00000001, (1/(1+EXP(-(INDEX(係数表!G:G,5) + $B552))))*(EXP(INDEX(係数表!H:H,5) + INDEX(係数表!I:I,5)*LN(INDEX(出力表!C:C,5)+1)))), MAX(0.00000001, (1-(1/(1+EXP(-(INDEX(係数表!G:G,5) + $B552)))))*(EXP(INDEX(係数表!H:H,5) + INDEX(係数表!I:I,5)*LN(INDEX(出力表!C:C,5)+1)))))))</f>
        <v>99.6893659280843</v>
      </c>
      <c r="N552" t="e">
        <f>MIN(100, MAX(0, (100*(INDEX(出力表!D:D,5))/(EXP(INDEX(係数表!B:B,5) + $C552) + (INDEX(出力表!D:D,5)))) + (乱数表!$Q552*(Settings!B12/(((INDEX(出力表!D:D,5))+1)^INDEX(係数表!E:E,5)*INDEX(係数表!F:F,5))))))</f>
        <v>#VALUE!</v>
      </c>
      <c r="O552" t="e">
        <f>MIN(100, MAX(0, (INDEX(出力表!D:D,5))*M552/MAX(N552, Settings!B3)))</f>
        <v>#VALUE!</v>
      </c>
      <c r="P552">
        <f>MIN(100, MAX(0, 100*BETAINV(乱数表!$F552, MAX(0.00000001, (1/(1+EXP(-(INDEX(係数表!G:G,6) + $B552))))*(EXP(INDEX(係数表!H:H,6) + INDEX(係数表!I:I,6)*LN(INDEX(出力表!C:C,6)+1)))), MAX(0.00000001, (1-(1/(1+EXP(-(INDEX(係数表!G:G,6) + $B552)))))*(EXP(INDEX(係数表!H:H,6) + INDEX(係数表!I:I,6)*LN(INDEX(出力表!C:C,6)+1)))))))</f>
        <v>84.929750934367476</v>
      </c>
      <c r="Q552" t="e">
        <f>MIN(100, MAX(0, (100*(INDEX(出力表!D:D,6))/(EXP(INDEX(係数表!B:B,6) + $C552) + (INDEX(出力表!D:D,6)))) + (乱数表!$R552*(Settings!B12/(((INDEX(出力表!D:D,6))+1)^INDEX(係数表!E:E,6)*INDEX(係数表!F:F,6))))))</f>
        <v>#VALUE!</v>
      </c>
      <c r="R552" t="e">
        <f>MIN(100, MAX(0, (INDEX(出力表!D:D,6))*P552/MAX(Q552, Settings!B3)))</f>
        <v>#VALUE!</v>
      </c>
      <c r="S552">
        <f>MIN(100, MAX(0, 100*BETAINV(乱数表!$G552, MAX(0.00000001, (1/(1+EXP(-(INDEX(係数表!G:G,7) + $B552))))*(EXP(INDEX(係数表!H:H,7) + INDEX(係数表!I:I,7)*LN(INDEX(出力表!C:C,7)+1)))), MAX(0.00000001, (1-(1/(1+EXP(-(INDEX(係数表!G:G,7) + $B552)))))*(EXP(INDEX(係数表!H:H,7) + INDEX(係数表!I:I,7)*LN(INDEX(出力表!C:C,7)+1)))))))</f>
        <v>99.694328864748186</v>
      </c>
      <c r="T552" t="e">
        <f>MIN(100, MAX(0, (100*(INDEX(出力表!D:D,7))/(EXP(INDEX(係数表!B:B,7) + $C552) + (INDEX(出力表!D:D,7)))) + (乱数表!$S552*(Settings!B12/(((INDEX(出力表!D:D,7))+1)^INDEX(係数表!E:E,7)*INDEX(係数表!F:F,7))))))</f>
        <v>#VALUE!</v>
      </c>
      <c r="U552" t="e">
        <f>MIN(100, MAX(0, (INDEX(出力表!D:D,7))*S552/MAX(T552, Settings!B3)))</f>
        <v>#VALUE!</v>
      </c>
      <c r="V552">
        <f>MIN(100, MAX(0, 100*BETAINV(乱数表!$H552, MAX(0.00000001, (1/(1+EXP(-(INDEX(係数表!G:G,8) + $B552))))*(EXP(INDEX(係数表!H:H,8) + INDEX(係数表!I:I,8)*LN(INDEX(出力表!C:C,8)+1)))), MAX(0.00000001, (1-(1/(1+EXP(-(INDEX(係数表!G:G,8) + $B552)))))*(EXP(INDEX(係数表!H:H,8) + INDEX(係数表!I:I,8)*LN(INDEX(出力表!C:C,8)+1)))))))</f>
        <v>88.653449455645912</v>
      </c>
      <c r="W552" t="e">
        <f>MIN(100, MAX(0, (100*(INDEX(出力表!D:D,8))/(EXP(INDEX(係数表!B:B,8) + $C552) + (INDEX(出力表!D:D,8)))) + (乱数表!$T552*(Settings!B12/(((INDEX(出力表!D:D,8))+1)^INDEX(係数表!E:E,8)*INDEX(係数表!F:F,8))))))</f>
        <v>#VALUE!</v>
      </c>
      <c r="X552" t="e">
        <f>MIN(100, MAX(0, (INDEX(出力表!D:D,8))*V552/MAX(W552, Settings!B3)))</f>
        <v>#VALUE!</v>
      </c>
      <c r="Y552">
        <f>MIN(100, MAX(0, 100*BETAINV(乱数表!$I552, MAX(0.00000001, (1/(1+EXP(-(INDEX(係数表!G:G,9) + $B552))))*(EXP(INDEX(係数表!H:H,9) + INDEX(係数表!I:I,9)*LN(INDEX(出力表!C:C,9)+1)))), MAX(0.00000001, (1-(1/(1+EXP(-(INDEX(係数表!G:G,9) + $B552)))))*(EXP(INDEX(係数表!H:H,9) + INDEX(係数表!I:I,9)*LN(INDEX(出力表!C:C,9)+1)))))))</f>
        <v>66.732841595790106</v>
      </c>
      <c r="Z552" t="e">
        <f>MIN(100, MAX(0, (100*(INDEX(出力表!D:D,9))/(EXP(INDEX(係数表!B:B,9) + $C552) + (INDEX(出力表!D:D,9)))) + (乱数表!$U552*(Settings!B12/(((INDEX(出力表!D:D,9))+1)^INDEX(係数表!E:E,9)*INDEX(係数表!F:F,9))))))</f>
        <v>#VALUE!</v>
      </c>
      <c r="AA552" t="e">
        <f>MIN(100, MAX(0, (INDEX(出力表!D:D,9))*Y552/MAX(Z552, Settings!B3)))</f>
        <v>#VALUE!</v>
      </c>
      <c r="AB552">
        <f>MIN(100, MAX(0, 100*BETAINV(乱数表!$J552, MAX(0.00000001, (1/(1+EXP(-(INDEX(係数表!G:G,10) + $B552))))*(EXP(INDEX(係数表!H:H,10) + INDEX(係数表!I:I,10)*LN(INDEX(出力表!C:C,10)+1)))), MAX(0.00000001, (1-(1/(1+EXP(-(INDEX(係数表!G:G,10) + $B552)))))*(EXP(INDEX(係数表!H:H,10) + INDEX(係数表!I:I,10)*LN(INDEX(出力表!C:C,10)+1)))))))</f>
        <v>92.952157877960857</v>
      </c>
      <c r="AC552" t="e">
        <f>MIN(100, MAX(0, (100*(INDEX(出力表!D:D,10))/(EXP(INDEX(係数表!B:B,10) + $C552) + (INDEX(出力表!D:D,10)))) + (乱数表!$V552*(Settings!B12/(((INDEX(出力表!D:D,10))+1)^INDEX(係数表!E:E,10)*INDEX(係数表!F:F,10))))))</f>
        <v>#VALUE!</v>
      </c>
      <c r="AD552" t="e">
        <f>MIN(100, MAX(0, (INDEX(出力表!D:D,10))*AB552/MAX(AC552, Settings!B3)))</f>
        <v>#VALUE!</v>
      </c>
      <c r="AE552">
        <f>MIN(100, MAX(0, 100*BETAINV(乱数表!$K552, MAX(0.00000001, (1/(1+EXP(-(INDEX(係数表!G:G,11) + $B552))))*(EXP(INDEX(係数表!H:H,11) + INDEX(係数表!I:I,11)*LN(INDEX(出力表!C:C,11)+1)))), MAX(0.00000001, (1-(1/(1+EXP(-(INDEX(係数表!G:G,11) + $B552)))))*(EXP(INDEX(係数表!H:H,11) + INDEX(係数表!I:I,11)*LN(INDEX(出力表!C:C,11)+1)))))))</f>
        <v>96.911263427607992</v>
      </c>
      <c r="AF552" t="e">
        <f>MIN(100, MAX(0, (100*(INDEX(出力表!D:D,11))/(EXP(INDEX(係数表!B:B,11) + $C552) + (INDEX(出力表!D:D,11)))) + (乱数表!$W552*(Settings!B12/(((INDEX(出力表!D:D,11))+1)^INDEX(係数表!E:E,11)*INDEX(係数表!F:F,11))))))</f>
        <v>#VALUE!</v>
      </c>
      <c r="AG552" t="e">
        <f>MIN(100, MAX(0, (INDEX(出力表!D:D,11))*AE552/MAX(AF552, Settings!B3)))</f>
        <v>#VALUE!</v>
      </c>
      <c r="AH552">
        <f>MIN(100, MAX(0, 100*BETAINV(乱数表!$L552, MAX(0.00000001, (1/(1+EXP(-(INDEX(係数表!G:G,12) + $B552))))*(EXP(INDEX(係数表!H:H,12) + INDEX(係数表!I:I,12)*LN(INDEX(出力表!C:C,12)+1)))), MAX(0.00000001, (1-(1/(1+EXP(-(INDEX(係数表!G:G,12) + $B552)))))*(EXP(INDEX(係数表!H:H,12) + INDEX(係数表!I:I,12)*LN(INDEX(出力表!C:C,12)+1)))))))</f>
        <v>88.496510871828505</v>
      </c>
      <c r="AI552" t="e">
        <f>MIN(100, MAX(0, (100*(INDEX(出力表!D:D,12))/(EXP(INDEX(係数表!B:B,12) + $C552) + (INDEX(出力表!D:D,12)))) + (乱数表!$X552*(Settings!B12/(((INDEX(出力表!D:D,12))+1)^INDEX(係数表!E:E,12)*INDEX(係数表!F:F,12))))))</f>
        <v>#VALUE!</v>
      </c>
      <c r="AJ552" t="e">
        <f>MIN(100, MAX(0, (INDEX(出力表!D:D,12))*AH552/MAX(AI552, Settings!B3)))</f>
        <v>#VALUE!</v>
      </c>
      <c r="AK552">
        <f>MIN(100, MAX(0, 100*BETAINV(乱数表!$M552, MAX(0.00000001, (1/(1+EXP(-(INDEX(係数表!G:G,13) + $B552))))*(EXP(INDEX(係数表!H:H,13) + INDEX(係数表!I:I,13)*LN(INDEX(出力表!C:C,13)+1)))), MAX(0.00000001, (1-(1/(1+EXP(-(INDEX(係数表!G:G,13) + $B552)))))*(EXP(INDEX(係数表!H:H,13) + INDEX(係数表!I:I,13)*LN(INDEX(出力表!C:C,13)+1)))))))</f>
        <v>51.694192197669594</v>
      </c>
      <c r="AL552" t="e">
        <f>MIN(100, MAX(0, (100*(INDEX(出力表!D:D,13))/(EXP(INDEX(係数表!B:B,13) + $C552) + (INDEX(出力表!D:D,13)))) + (乱数表!$Y552*(Settings!B12/(((INDEX(出力表!D:D,13))+1)^INDEX(係数表!E:E,13)*INDEX(係数表!F:F,13))))))</f>
        <v>#VALUE!</v>
      </c>
      <c r="AM552" t="e">
        <f>MIN(100, MAX(0, (INDEX(出力表!D:D,13))*AK552/MAX(AL552, Settings!B3)))</f>
        <v>#VALUE!</v>
      </c>
      <c r="AN552">
        <f>IF(ISNUMBER(F552), INDEX(出力表!B:B,2)*F552, 0)+IF(ISNUMBER(I552), INDEX(出力表!B:B,3)*I552, 0)+IF(ISNUMBER(L552), INDEX(出力表!B:B,4)*L552, 0)+IF(ISNUMBER(O552), INDEX(出力表!B:B,5)*O552, 0)+IF(ISNUMBER(R552), INDEX(出力表!B:B,6)*R552, 0)+IF(ISNUMBER(U552), INDEX(出力表!B:B,7)*U552, 0)+IF(ISNUMBER(X552), INDEX(出力表!B:B,8)*X552, 0)+IF(ISNUMBER(AA552), INDEX(出力表!B:B,9)*AA552, 0)+IF(ISNUMBER(AD552), INDEX(出力表!B:B,10)*AD552, 0)+IF(ISNUMBER(AG552), INDEX(出力表!B:B,11)*AG552, 0)+IF(ISNUMBER(AJ552), INDEX(出力表!B:B,12)*AJ552, 0)+IF(ISNUMBER(AM552), INDEX(出力表!B:B,13)*AM552, 0)</f>
        <v>0</v>
      </c>
      <c r="AO552">
        <f>IF(ISNUMBER(F552), INDEX(出力表!B:B,2), 0)+IF(ISNUMBER(I552), INDEX(出力表!B:B,3), 0)+IF(ISNUMBER(L552), INDEX(出力表!B:B,4), 0)+IF(ISNUMBER(O552), INDEX(出力表!B:B,5), 0)+IF(ISNUMBER(R552), INDEX(出力表!B:B,6), 0)+IF(ISNUMBER(U552), INDEX(出力表!B:B,7), 0)+IF(ISNUMBER(X552), INDEX(出力表!B:B,8), 0)+IF(ISNUMBER(AA552), INDEX(出力表!B:B,9), 0)+IF(ISNUMBER(AD552), INDEX(出力表!B:B,10), 0)+IF(ISNUMBER(AG552), INDEX(出力表!B:B,11), 0)+IF(ISNUMBER(AJ552), INDEX(出力表!B:B,12), 0)+IF(ISNUMBER(AM552), INDEX(出力表!B:B,13), 0)</f>
        <v>0</v>
      </c>
      <c r="AP552" t="str">
        <f t="shared" si="8"/>
        <v/>
      </c>
    </row>
    <row r="553" spans="1:42" x14ac:dyDescent="0.2">
      <c r="A553">
        <v>552</v>
      </c>
      <c r="B553">
        <f>IF(UPPER(Settings!B4)="TRUE", 乱数表!$Z553*Settings!B10, 0)</f>
        <v>0.3573959123715405</v>
      </c>
      <c r="C553">
        <f>IF(UPPER(Settings!B4)="TRUE", 乱数表!$AA553*Settings!B11, 0)</f>
        <v>7.8064792701552671E-2</v>
      </c>
      <c r="D553">
        <f>MIN(100, MAX(0, 100*BETAINV(乱数表!$B553, MAX(0.00000001, (1/(1+EXP(-(INDEX(係数表!G:G,2) + $B553))))*(EXP(INDEX(係数表!H:H,2) + INDEX(係数表!I:I,2)*LN(INDEX(出力表!C:C,2)+1)))), MAX(0.00000001, (1-(1/(1+EXP(-(INDEX(係数表!G:G,2) + $B553)))))*(EXP(INDEX(係数表!H:H,2) + INDEX(係数表!I:I,2)*LN(INDEX(出力表!C:C,2)+1)))))))</f>
        <v>88.549148554225326</v>
      </c>
      <c r="E553" t="e">
        <f>MIN(100, MAX(0, (100*(INDEX(出力表!D:D,2))/(EXP(INDEX(係数表!B:B,2) + $C553) + (INDEX(出力表!D:D,2)))) + (乱数表!$N553*(Settings!B12/(((INDEX(出力表!D:D,2))+1)^INDEX(係数表!E:E,2)*INDEX(係数表!F:F,2))))))</f>
        <v>#VALUE!</v>
      </c>
      <c r="F553" t="e">
        <f>MIN(100, MAX(0, (INDEX(出力表!D:D,2))*D553/MAX(E553, Settings!B3)))</f>
        <v>#VALUE!</v>
      </c>
      <c r="G553">
        <f>MIN(100, MAX(0, 100*BETAINV(乱数表!$C553, MAX(0.00000001, (1/(1+EXP(-(INDEX(係数表!G:G,3) + $B553))))*(EXP(INDEX(係数表!H:H,3) + INDEX(係数表!I:I,3)*LN(INDEX(出力表!C:C,3)+1)))), MAX(0.00000001, (1-(1/(1+EXP(-(INDEX(係数表!G:G,3) + $B553)))))*(EXP(INDEX(係数表!H:H,3) + INDEX(係数表!I:I,3)*LN(INDEX(出力表!C:C,3)+1)))))))</f>
        <v>70.9645404857758</v>
      </c>
      <c r="H553" t="e">
        <f>MIN(100, MAX(0, (100*(INDEX(出力表!D:D,3))/(EXP(INDEX(係数表!B:B,3) + $C553) + (INDEX(出力表!D:D,3)))) + (乱数表!$O553*(Settings!B12/(((INDEX(出力表!D:D,3))+1)^INDEX(係数表!E:E,3)*INDEX(係数表!F:F,3))))))</f>
        <v>#VALUE!</v>
      </c>
      <c r="I553" t="e">
        <f>MIN(100, MAX(0, (INDEX(出力表!D:D,3))*G553/MAX(H553, Settings!B3)))</f>
        <v>#VALUE!</v>
      </c>
      <c r="J553">
        <f>MIN(100, MAX(0, 100*BETAINV(乱数表!$D553, MAX(0.00000001, (1/(1+EXP(-(INDEX(係数表!G:G,4) + $B553))))*(EXP(INDEX(係数表!H:H,4) + INDEX(係数表!I:I,4)*LN(INDEX(出力表!C:C,4)+1)))), MAX(0.00000001, (1-(1/(1+EXP(-(INDEX(係数表!G:G,4) + $B553)))))*(EXP(INDEX(係数表!H:H,4) + INDEX(係数表!I:I,4)*LN(INDEX(出力表!C:C,4)+1)))))))</f>
        <v>79.734090815333104</v>
      </c>
      <c r="K553" t="e">
        <f>MIN(100, MAX(0, (100*(INDEX(出力表!D:D,4))/(EXP(INDEX(係数表!B:B,4) + $C553) + (INDEX(出力表!D:D,4)))) + (乱数表!$P553*(Settings!B12/(((INDEX(出力表!D:D,4))+1)^INDEX(係数表!E:E,4)*INDEX(係数表!F:F,4))))))</f>
        <v>#VALUE!</v>
      </c>
      <c r="L553" t="e">
        <f>MIN(100, MAX(0, (INDEX(出力表!D:D,4))*J553/MAX(K553, Settings!B3)))</f>
        <v>#VALUE!</v>
      </c>
      <c r="M553">
        <f>MIN(100, MAX(0, 100*BETAINV(乱数表!$E553, MAX(0.00000001, (1/(1+EXP(-(INDEX(係数表!G:G,5) + $B553))))*(EXP(INDEX(係数表!H:H,5) + INDEX(係数表!I:I,5)*LN(INDEX(出力表!C:C,5)+1)))), MAX(0.00000001, (1-(1/(1+EXP(-(INDEX(係数表!G:G,5) + $B553)))))*(EXP(INDEX(係数表!H:H,5) + INDEX(係数表!I:I,5)*LN(INDEX(出力表!C:C,5)+1)))))))</f>
        <v>94.790637569663204</v>
      </c>
      <c r="N553" t="e">
        <f>MIN(100, MAX(0, (100*(INDEX(出力表!D:D,5))/(EXP(INDEX(係数表!B:B,5) + $C553) + (INDEX(出力表!D:D,5)))) + (乱数表!$Q553*(Settings!B12/(((INDEX(出力表!D:D,5))+1)^INDEX(係数表!E:E,5)*INDEX(係数表!F:F,5))))))</f>
        <v>#VALUE!</v>
      </c>
      <c r="O553" t="e">
        <f>MIN(100, MAX(0, (INDEX(出力表!D:D,5))*M553/MAX(N553, Settings!B3)))</f>
        <v>#VALUE!</v>
      </c>
      <c r="P553">
        <f>MIN(100, MAX(0, 100*BETAINV(乱数表!$F553, MAX(0.00000001, (1/(1+EXP(-(INDEX(係数表!G:G,6) + $B553))))*(EXP(INDEX(係数表!H:H,6) + INDEX(係数表!I:I,6)*LN(INDEX(出力表!C:C,6)+1)))), MAX(0.00000001, (1-(1/(1+EXP(-(INDEX(係数表!G:G,6) + $B553)))))*(EXP(INDEX(係数表!H:H,6) + INDEX(係数表!I:I,6)*LN(INDEX(出力表!C:C,6)+1)))))))</f>
        <v>99.417019734288374</v>
      </c>
      <c r="Q553" t="e">
        <f>MIN(100, MAX(0, (100*(INDEX(出力表!D:D,6))/(EXP(INDEX(係数表!B:B,6) + $C553) + (INDEX(出力表!D:D,6)))) + (乱数表!$R553*(Settings!B12/(((INDEX(出力表!D:D,6))+1)^INDEX(係数表!E:E,6)*INDEX(係数表!F:F,6))))))</f>
        <v>#VALUE!</v>
      </c>
      <c r="R553" t="e">
        <f>MIN(100, MAX(0, (INDEX(出力表!D:D,6))*P553/MAX(Q553, Settings!B3)))</f>
        <v>#VALUE!</v>
      </c>
      <c r="S553">
        <f>MIN(100, MAX(0, 100*BETAINV(乱数表!$G553, MAX(0.00000001, (1/(1+EXP(-(INDEX(係数表!G:G,7) + $B553))))*(EXP(INDEX(係数表!H:H,7) + INDEX(係数表!I:I,7)*LN(INDEX(出力表!C:C,7)+1)))), MAX(0.00000001, (1-(1/(1+EXP(-(INDEX(係数表!G:G,7) + $B553)))))*(EXP(INDEX(係数表!H:H,7) + INDEX(係数表!I:I,7)*LN(INDEX(出力表!C:C,7)+1)))))))</f>
        <v>98.427108169575533</v>
      </c>
      <c r="T553" t="e">
        <f>MIN(100, MAX(0, (100*(INDEX(出力表!D:D,7))/(EXP(INDEX(係数表!B:B,7) + $C553) + (INDEX(出力表!D:D,7)))) + (乱数表!$S553*(Settings!B12/(((INDEX(出力表!D:D,7))+1)^INDEX(係数表!E:E,7)*INDEX(係数表!F:F,7))))))</f>
        <v>#VALUE!</v>
      </c>
      <c r="U553" t="e">
        <f>MIN(100, MAX(0, (INDEX(出力表!D:D,7))*S553/MAX(T553, Settings!B3)))</f>
        <v>#VALUE!</v>
      </c>
      <c r="V553">
        <f>MIN(100, MAX(0, 100*BETAINV(乱数表!$H553, MAX(0.00000001, (1/(1+EXP(-(INDEX(係数表!G:G,8) + $B553))))*(EXP(INDEX(係数表!H:H,8) + INDEX(係数表!I:I,8)*LN(INDEX(出力表!C:C,8)+1)))), MAX(0.00000001, (1-(1/(1+EXP(-(INDEX(係数表!G:G,8) + $B553)))))*(EXP(INDEX(係数表!H:H,8) + INDEX(係数表!I:I,8)*LN(INDEX(出力表!C:C,8)+1)))))))</f>
        <v>99.17132841882092</v>
      </c>
      <c r="W553" t="e">
        <f>MIN(100, MAX(0, (100*(INDEX(出力表!D:D,8))/(EXP(INDEX(係数表!B:B,8) + $C553) + (INDEX(出力表!D:D,8)))) + (乱数表!$T553*(Settings!B12/(((INDEX(出力表!D:D,8))+1)^INDEX(係数表!E:E,8)*INDEX(係数表!F:F,8))))))</f>
        <v>#VALUE!</v>
      </c>
      <c r="X553" t="e">
        <f>MIN(100, MAX(0, (INDEX(出力表!D:D,8))*V553/MAX(W553, Settings!B3)))</f>
        <v>#VALUE!</v>
      </c>
      <c r="Y553">
        <f>MIN(100, MAX(0, 100*BETAINV(乱数表!$I553, MAX(0.00000001, (1/(1+EXP(-(INDEX(係数表!G:G,9) + $B553))))*(EXP(INDEX(係数表!H:H,9) + INDEX(係数表!I:I,9)*LN(INDEX(出力表!C:C,9)+1)))), MAX(0.00000001, (1-(1/(1+EXP(-(INDEX(係数表!G:G,9) + $B553)))))*(EXP(INDEX(係数表!H:H,9) + INDEX(係数表!I:I,9)*LN(INDEX(出力表!C:C,9)+1)))))))</f>
        <v>89.340443560827836</v>
      </c>
      <c r="Z553" t="e">
        <f>MIN(100, MAX(0, (100*(INDEX(出力表!D:D,9))/(EXP(INDEX(係数表!B:B,9) + $C553) + (INDEX(出力表!D:D,9)))) + (乱数表!$U553*(Settings!B12/(((INDEX(出力表!D:D,9))+1)^INDEX(係数表!E:E,9)*INDEX(係数表!F:F,9))))))</f>
        <v>#VALUE!</v>
      </c>
      <c r="AA553" t="e">
        <f>MIN(100, MAX(0, (INDEX(出力表!D:D,9))*Y553/MAX(Z553, Settings!B3)))</f>
        <v>#VALUE!</v>
      </c>
      <c r="AB553">
        <f>MIN(100, MAX(0, 100*BETAINV(乱数表!$J553, MAX(0.00000001, (1/(1+EXP(-(INDEX(係数表!G:G,10) + $B553))))*(EXP(INDEX(係数表!H:H,10) + INDEX(係数表!I:I,10)*LN(INDEX(出力表!C:C,10)+1)))), MAX(0.00000001, (1-(1/(1+EXP(-(INDEX(係数表!G:G,10) + $B553)))))*(EXP(INDEX(係数表!H:H,10) + INDEX(係数表!I:I,10)*LN(INDEX(出力表!C:C,10)+1)))))))</f>
        <v>99.990851057530961</v>
      </c>
      <c r="AC553" t="e">
        <f>MIN(100, MAX(0, (100*(INDEX(出力表!D:D,10))/(EXP(INDEX(係数表!B:B,10) + $C553) + (INDEX(出力表!D:D,10)))) + (乱数表!$V553*(Settings!B12/(((INDEX(出力表!D:D,10))+1)^INDEX(係数表!E:E,10)*INDEX(係数表!F:F,10))))))</f>
        <v>#VALUE!</v>
      </c>
      <c r="AD553" t="e">
        <f>MIN(100, MAX(0, (INDEX(出力表!D:D,10))*AB553/MAX(AC553, Settings!B3)))</f>
        <v>#VALUE!</v>
      </c>
      <c r="AE553">
        <f>MIN(100, MAX(0, 100*BETAINV(乱数表!$K553, MAX(0.00000001, (1/(1+EXP(-(INDEX(係数表!G:G,11) + $B553))))*(EXP(INDEX(係数表!H:H,11) + INDEX(係数表!I:I,11)*LN(INDEX(出力表!C:C,11)+1)))), MAX(0.00000001, (1-(1/(1+EXP(-(INDEX(係数表!G:G,11) + $B553)))))*(EXP(INDEX(係数表!H:H,11) + INDEX(係数表!I:I,11)*LN(INDEX(出力表!C:C,11)+1)))))))</f>
        <v>83.818817746699196</v>
      </c>
      <c r="AF553" t="e">
        <f>MIN(100, MAX(0, (100*(INDEX(出力表!D:D,11))/(EXP(INDEX(係数表!B:B,11) + $C553) + (INDEX(出力表!D:D,11)))) + (乱数表!$W553*(Settings!B12/(((INDEX(出力表!D:D,11))+1)^INDEX(係数表!E:E,11)*INDEX(係数表!F:F,11))))))</f>
        <v>#VALUE!</v>
      </c>
      <c r="AG553" t="e">
        <f>MIN(100, MAX(0, (INDEX(出力表!D:D,11))*AE553/MAX(AF553, Settings!B3)))</f>
        <v>#VALUE!</v>
      </c>
      <c r="AH553">
        <f>MIN(100, MAX(0, 100*BETAINV(乱数表!$L553, MAX(0.00000001, (1/(1+EXP(-(INDEX(係数表!G:G,12) + $B553))))*(EXP(INDEX(係数表!H:H,12) + INDEX(係数表!I:I,12)*LN(INDEX(出力表!C:C,12)+1)))), MAX(0.00000001, (1-(1/(1+EXP(-(INDEX(係数表!G:G,12) + $B553)))))*(EXP(INDEX(係数表!H:H,12) + INDEX(係数表!I:I,12)*LN(INDEX(出力表!C:C,12)+1)))))))</f>
        <v>99.99815624836954</v>
      </c>
      <c r="AI553" t="e">
        <f>MIN(100, MAX(0, (100*(INDEX(出力表!D:D,12))/(EXP(INDEX(係数表!B:B,12) + $C553) + (INDEX(出力表!D:D,12)))) + (乱数表!$X553*(Settings!B12/(((INDEX(出力表!D:D,12))+1)^INDEX(係数表!E:E,12)*INDEX(係数表!F:F,12))))))</f>
        <v>#VALUE!</v>
      </c>
      <c r="AJ553" t="e">
        <f>MIN(100, MAX(0, (INDEX(出力表!D:D,12))*AH553/MAX(AI553, Settings!B3)))</f>
        <v>#VALUE!</v>
      </c>
      <c r="AK553">
        <f>MIN(100, MAX(0, 100*BETAINV(乱数表!$M553, MAX(0.00000001, (1/(1+EXP(-(INDEX(係数表!G:G,13) + $B553))))*(EXP(INDEX(係数表!H:H,13) + INDEX(係数表!I:I,13)*LN(INDEX(出力表!C:C,13)+1)))), MAX(0.00000001, (1-(1/(1+EXP(-(INDEX(係数表!G:G,13) + $B553)))))*(EXP(INDEX(係数表!H:H,13) + INDEX(係数表!I:I,13)*LN(INDEX(出力表!C:C,13)+1)))))))</f>
        <v>99.696447548691054</v>
      </c>
      <c r="AL553" t="e">
        <f>MIN(100, MAX(0, (100*(INDEX(出力表!D:D,13))/(EXP(INDEX(係数表!B:B,13) + $C553) + (INDEX(出力表!D:D,13)))) + (乱数表!$Y553*(Settings!B12/(((INDEX(出力表!D:D,13))+1)^INDEX(係数表!E:E,13)*INDEX(係数表!F:F,13))))))</f>
        <v>#VALUE!</v>
      </c>
      <c r="AM553" t="e">
        <f>MIN(100, MAX(0, (INDEX(出力表!D:D,13))*AK553/MAX(AL553, Settings!B3)))</f>
        <v>#VALUE!</v>
      </c>
      <c r="AN553">
        <f>IF(ISNUMBER(F553), INDEX(出力表!B:B,2)*F553, 0)+IF(ISNUMBER(I553), INDEX(出力表!B:B,3)*I553, 0)+IF(ISNUMBER(L553), INDEX(出力表!B:B,4)*L553, 0)+IF(ISNUMBER(O553), INDEX(出力表!B:B,5)*O553, 0)+IF(ISNUMBER(R553), INDEX(出力表!B:B,6)*R553, 0)+IF(ISNUMBER(U553), INDEX(出力表!B:B,7)*U553, 0)+IF(ISNUMBER(X553), INDEX(出力表!B:B,8)*X553, 0)+IF(ISNUMBER(AA553), INDEX(出力表!B:B,9)*AA553, 0)+IF(ISNUMBER(AD553), INDEX(出力表!B:B,10)*AD553, 0)+IF(ISNUMBER(AG553), INDEX(出力表!B:B,11)*AG553, 0)+IF(ISNUMBER(AJ553), INDEX(出力表!B:B,12)*AJ553, 0)+IF(ISNUMBER(AM553), INDEX(出力表!B:B,13)*AM553, 0)</f>
        <v>0</v>
      </c>
      <c r="AO553">
        <f>IF(ISNUMBER(F553), INDEX(出力表!B:B,2), 0)+IF(ISNUMBER(I553), INDEX(出力表!B:B,3), 0)+IF(ISNUMBER(L553), INDEX(出力表!B:B,4), 0)+IF(ISNUMBER(O553), INDEX(出力表!B:B,5), 0)+IF(ISNUMBER(R553), INDEX(出力表!B:B,6), 0)+IF(ISNUMBER(U553), INDEX(出力表!B:B,7), 0)+IF(ISNUMBER(X553), INDEX(出力表!B:B,8), 0)+IF(ISNUMBER(AA553), INDEX(出力表!B:B,9), 0)+IF(ISNUMBER(AD553), INDEX(出力表!B:B,10), 0)+IF(ISNUMBER(AG553), INDEX(出力表!B:B,11), 0)+IF(ISNUMBER(AJ553), INDEX(出力表!B:B,12), 0)+IF(ISNUMBER(AM553), INDEX(出力表!B:B,13), 0)</f>
        <v>0</v>
      </c>
      <c r="AP553" t="str">
        <f t="shared" si="8"/>
        <v/>
      </c>
    </row>
    <row r="554" spans="1:42" x14ac:dyDescent="0.2">
      <c r="A554">
        <v>553</v>
      </c>
      <c r="B554">
        <f>IF(UPPER(Settings!B4)="TRUE", 乱数表!$Z554*Settings!B10, 0)</f>
        <v>-0.83273552370651827</v>
      </c>
      <c r="C554">
        <f>IF(UPPER(Settings!B4)="TRUE", 乱数表!$AA554*Settings!B11, 0)</f>
        <v>-7.9675507052350478E-2</v>
      </c>
      <c r="D554">
        <f>MIN(100, MAX(0, 100*BETAINV(乱数表!$B554, MAX(0.00000001, (1/(1+EXP(-(INDEX(係数表!G:G,2) + $B554))))*(EXP(INDEX(係数表!H:H,2) + INDEX(係数表!I:I,2)*LN(INDEX(出力表!C:C,2)+1)))), MAX(0.00000001, (1-(1/(1+EXP(-(INDEX(係数表!G:G,2) + $B554)))))*(EXP(INDEX(係数表!H:H,2) + INDEX(係数表!I:I,2)*LN(INDEX(出力表!C:C,2)+1)))))))</f>
        <v>87.709174685185843</v>
      </c>
      <c r="E554" t="e">
        <f>MIN(100, MAX(0, (100*(INDEX(出力表!D:D,2))/(EXP(INDEX(係数表!B:B,2) + $C554) + (INDEX(出力表!D:D,2)))) + (乱数表!$N554*(Settings!B12/(((INDEX(出力表!D:D,2))+1)^INDEX(係数表!E:E,2)*INDEX(係数表!F:F,2))))))</f>
        <v>#VALUE!</v>
      </c>
      <c r="F554" t="e">
        <f>MIN(100, MAX(0, (INDEX(出力表!D:D,2))*D554/MAX(E554, Settings!B3)))</f>
        <v>#VALUE!</v>
      </c>
      <c r="G554">
        <f>MIN(100, MAX(0, 100*BETAINV(乱数表!$C554, MAX(0.00000001, (1/(1+EXP(-(INDEX(係数表!G:G,3) + $B554))))*(EXP(INDEX(係数表!H:H,3) + INDEX(係数表!I:I,3)*LN(INDEX(出力表!C:C,3)+1)))), MAX(0.00000001, (1-(1/(1+EXP(-(INDEX(係数表!G:G,3) + $B554)))))*(EXP(INDEX(係数表!H:H,3) + INDEX(係数表!I:I,3)*LN(INDEX(出力表!C:C,3)+1)))))))</f>
        <v>77.463440230215667</v>
      </c>
      <c r="H554" t="e">
        <f>MIN(100, MAX(0, (100*(INDEX(出力表!D:D,3))/(EXP(INDEX(係数表!B:B,3) + $C554) + (INDEX(出力表!D:D,3)))) + (乱数表!$O554*(Settings!B12/(((INDEX(出力表!D:D,3))+1)^INDEX(係数表!E:E,3)*INDEX(係数表!F:F,3))))))</f>
        <v>#VALUE!</v>
      </c>
      <c r="I554" t="e">
        <f>MIN(100, MAX(0, (INDEX(出力表!D:D,3))*G554/MAX(H554, Settings!B3)))</f>
        <v>#VALUE!</v>
      </c>
      <c r="J554">
        <f>MIN(100, MAX(0, 100*BETAINV(乱数表!$D554, MAX(0.00000001, (1/(1+EXP(-(INDEX(係数表!G:G,4) + $B554))))*(EXP(INDEX(係数表!H:H,4) + INDEX(係数表!I:I,4)*LN(INDEX(出力表!C:C,4)+1)))), MAX(0.00000001, (1-(1/(1+EXP(-(INDEX(係数表!G:G,4) + $B554)))))*(EXP(INDEX(係数表!H:H,4) + INDEX(係数表!I:I,4)*LN(INDEX(出力表!C:C,4)+1)))))))</f>
        <v>79.24306884841566</v>
      </c>
      <c r="K554" t="e">
        <f>MIN(100, MAX(0, (100*(INDEX(出力表!D:D,4))/(EXP(INDEX(係数表!B:B,4) + $C554) + (INDEX(出力表!D:D,4)))) + (乱数表!$P554*(Settings!B12/(((INDEX(出力表!D:D,4))+1)^INDEX(係数表!E:E,4)*INDEX(係数表!F:F,4))))))</f>
        <v>#VALUE!</v>
      </c>
      <c r="L554" t="e">
        <f>MIN(100, MAX(0, (INDEX(出力表!D:D,4))*J554/MAX(K554, Settings!B3)))</f>
        <v>#VALUE!</v>
      </c>
      <c r="M554">
        <f>MIN(100, MAX(0, 100*BETAINV(乱数表!$E554, MAX(0.00000001, (1/(1+EXP(-(INDEX(係数表!G:G,5) + $B554))))*(EXP(INDEX(係数表!H:H,5) + INDEX(係数表!I:I,5)*LN(INDEX(出力表!C:C,5)+1)))), MAX(0.00000001, (1-(1/(1+EXP(-(INDEX(係数表!G:G,5) + $B554)))))*(EXP(INDEX(係数表!H:H,5) + INDEX(係数表!I:I,5)*LN(INDEX(出力表!C:C,5)+1)))))))</f>
        <v>88.590471594276039</v>
      </c>
      <c r="N554" t="e">
        <f>MIN(100, MAX(0, (100*(INDEX(出力表!D:D,5))/(EXP(INDEX(係数表!B:B,5) + $C554) + (INDEX(出力表!D:D,5)))) + (乱数表!$Q554*(Settings!B12/(((INDEX(出力表!D:D,5))+1)^INDEX(係数表!E:E,5)*INDEX(係数表!F:F,5))))))</f>
        <v>#VALUE!</v>
      </c>
      <c r="O554" t="e">
        <f>MIN(100, MAX(0, (INDEX(出力表!D:D,5))*M554/MAX(N554, Settings!B3)))</f>
        <v>#VALUE!</v>
      </c>
      <c r="P554">
        <f>MIN(100, MAX(0, 100*BETAINV(乱数表!$F554, MAX(0.00000001, (1/(1+EXP(-(INDEX(係数表!G:G,6) + $B554))))*(EXP(INDEX(係数表!H:H,6) + INDEX(係数表!I:I,6)*LN(INDEX(出力表!C:C,6)+1)))), MAX(0.00000001, (1-(1/(1+EXP(-(INDEX(係数表!G:G,6) + $B554)))))*(EXP(INDEX(係数表!H:H,6) + INDEX(係数表!I:I,6)*LN(INDEX(出力表!C:C,6)+1)))))))</f>
        <v>62.274736981927084</v>
      </c>
      <c r="Q554" t="e">
        <f>MIN(100, MAX(0, (100*(INDEX(出力表!D:D,6))/(EXP(INDEX(係数表!B:B,6) + $C554) + (INDEX(出力表!D:D,6)))) + (乱数表!$R554*(Settings!B12/(((INDEX(出力表!D:D,6))+1)^INDEX(係数表!E:E,6)*INDEX(係数表!F:F,6))))))</f>
        <v>#VALUE!</v>
      </c>
      <c r="R554" t="e">
        <f>MIN(100, MAX(0, (INDEX(出力表!D:D,6))*P554/MAX(Q554, Settings!B3)))</f>
        <v>#VALUE!</v>
      </c>
      <c r="S554">
        <f>MIN(100, MAX(0, 100*BETAINV(乱数表!$G554, MAX(0.00000001, (1/(1+EXP(-(INDEX(係数表!G:G,7) + $B554))))*(EXP(INDEX(係数表!H:H,7) + INDEX(係数表!I:I,7)*LN(INDEX(出力表!C:C,7)+1)))), MAX(0.00000001, (1-(1/(1+EXP(-(INDEX(係数表!G:G,7) + $B554)))))*(EXP(INDEX(係数表!H:H,7) + INDEX(係数表!I:I,7)*LN(INDEX(出力表!C:C,7)+1)))))))</f>
        <v>94.883419226718061</v>
      </c>
      <c r="T554" t="e">
        <f>MIN(100, MAX(0, (100*(INDEX(出力表!D:D,7))/(EXP(INDEX(係数表!B:B,7) + $C554) + (INDEX(出力表!D:D,7)))) + (乱数表!$S554*(Settings!B12/(((INDEX(出力表!D:D,7))+1)^INDEX(係数表!E:E,7)*INDEX(係数表!F:F,7))))))</f>
        <v>#VALUE!</v>
      </c>
      <c r="U554" t="e">
        <f>MIN(100, MAX(0, (INDEX(出力表!D:D,7))*S554/MAX(T554, Settings!B3)))</f>
        <v>#VALUE!</v>
      </c>
      <c r="V554">
        <f>MIN(100, MAX(0, 100*BETAINV(乱数表!$H554, MAX(0.00000001, (1/(1+EXP(-(INDEX(係数表!G:G,8) + $B554))))*(EXP(INDEX(係数表!H:H,8) + INDEX(係数表!I:I,8)*LN(INDEX(出力表!C:C,8)+1)))), MAX(0.00000001, (1-(1/(1+EXP(-(INDEX(係数表!G:G,8) + $B554)))))*(EXP(INDEX(係数表!H:H,8) + INDEX(係数表!I:I,8)*LN(INDEX(出力表!C:C,8)+1)))))))</f>
        <v>94.575001763906769</v>
      </c>
      <c r="W554" t="e">
        <f>MIN(100, MAX(0, (100*(INDEX(出力表!D:D,8))/(EXP(INDEX(係数表!B:B,8) + $C554) + (INDEX(出力表!D:D,8)))) + (乱数表!$T554*(Settings!B12/(((INDEX(出力表!D:D,8))+1)^INDEX(係数表!E:E,8)*INDEX(係数表!F:F,8))))))</f>
        <v>#VALUE!</v>
      </c>
      <c r="X554" t="e">
        <f>MIN(100, MAX(0, (INDEX(出力表!D:D,8))*V554/MAX(W554, Settings!B3)))</f>
        <v>#VALUE!</v>
      </c>
      <c r="Y554">
        <f>MIN(100, MAX(0, 100*BETAINV(乱数表!$I554, MAX(0.00000001, (1/(1+EXP(-(INDEX(係数表!G:G,9) + $B554))))*(EXP(INDEX(係数表!H:H,9) + INDEX(係数表!I:I,9)*LN(INDEX(出力表!C:C,9)+1)))), MAX(0.00000001, (1-(1/(1+EXP(-(INDEX(係数表!G:G,9) + $B554)))))*(EXP(INDEX(係数表!H:H,9) + INDEX(係数表!I:I,9)*LN(INDEX(出力表!C:C,9)+1)))))))</f>
        <v>82.141525834287918</v>
      </c>
      <c r="Z554" t="e">
        <f>MIN(100, MAX(0, (100*(INDEX(出力表!D:D,9))/(EXP(INDEX(係数表!B:B,9) + $C554) + (INDEX(出力表!D:D,9)))) + (乱数表!$U554*(Settings!B12/(((INDEX(出力表!D:D,9))+1)^INDEX(係数表!E:E,9)*INDEX(係数表!F:F,9))))))</f>
        <v>#VALUE!</v>
      </c>
      <c r="AA554" t="e">
        <f>MIN(100, MAX(0, (INDEX(出力表!D:D,9))*Y554/MAX(Z554, Settings!B3)))</f>
        <v>#VALUE!</v>
      </c>
      <c r="AB554">
        <f>MIN(100, MAX(0, 100*BETAINV(乱数表!$J554, MAX(0.00000001, (1/(1+EXP(-(INDEX(係数表!G:G,10) + $B554))))*(EXP(INDEX(係数表!H:H,10) + INDEX(係数表!I:I,10)*LN(INDEX(出力表!C:C,10)+1)))), MAX(0.00000001, (1-(1/(1+EXP(-(INDEX(係数表!G:G,10) + $B554)))))*(EXP(INDEX(係数表!H:H,10) + INDEX(係数表!I:I,10)*LN(INDEX(出力表!C:C,10)+1)))))))</f>
        <v>99.700671152343901</v>
      </c>
      <c r="AC554" t="e">
        <f>MIN(100, MAX(0, (100*(INDEX(出力表!D:D,10))/(EXP(INDEX(係数表!B:B,10) + $C554) + (INDEX(出力表!D:D,10)))) + (乱数表!$V554*(Settings!B12/(((INDEX(出力表!D:D,10))+1)^INDEX(係数表!E:E,10)*INDEX(係数表!F:F,10))))))</f>
        <v>#VALUE!</v>
      </c>
      <c r="AD554" t="e">
        <f>MIN(100, MAX(0, (INDEX(出力表!D:D,10))*AB554/MAX(AC554, Settings!B3)))</f>
        <v>#VALUE!</v>
      </c>
      <c r="AE554">
        <f>MIN(100, MAX(0, 100*BETAINV(乱数表!$K554, MAX(0.00000001, (1/(1+EXP(-(INDEX(係数表!G:G,11) + $B554))))*(EXP(INDEX(係数表!H:H,11) + INDEX(係数表!I:I,11)*LN(INDEX(出力表!C:C,11)+1)))), MAX(0.00000001, (1-(1/(1+EXP(-(INDEX(係数表!G:G,11) + $B554)))))*(EXP(INDEX(係数表!H:H,11) + INDEX(係数表!I:I,11)*LN(INDEX(出力表!C:C,11)+1)))))))</f>
        <v>50.357153462087169</v>
      </c>
      <c r="AF554" t="e">
        <f>MIN(100, MAX(0, (100*(INDEX(出力表!D:D,11))/(EXP(INDEX(係数表!B:B,11) + $C554) + (INDEX(出力表!D:D,11)))) + (乱数表!$W554*(Settings!B12/(((INDEX(出力表!D:D,11))+1)^INDEX(係数表!E:E,11)*INDEX(係数表!F:F,11))))))</f>
        <v>#VALUE!</v>
      </c>
      <c r="AG554" t="e">
        <f>MIN(100, MAX(0, (INDEX(出力表!D:D,11))*AE554/MAX(AF554, Settings!B3)))</f>
        <v>#VALUE!</v>
      </c>
      <c r="AH554">
        <f>MIN(100, MAX(0, 100*BETAINV(乱数表!$L554, MAX(0.00000001, (1/(1+EXP(-(INDEX(係数表!G:G,12) + $B554))))*(EXP(INDEX(係数表!H:H,12) + INDEX(係数表!I:I,12)*LN(INDEX(出力表!C:C,12)+1)))), MAX(0.00000001, (1-(1/(1+EXP(-(INDEX(係数表!G:G,12) + $B554)))))*(EXP(INDEX(係数表!H:H,12) + INDEX(係数表!I:I,12)*LN(INDEX(出力表!C:C,12)+1)))))))</f>
        <v>99.204038170660979</v>
      </c>
      <c r="AI554" t="e">
        <f>MIN(100, MAX(0, (100*(INDEX(出力表!D:D,12))/(EXP(INDEX(係数表!B:B,12) + $C554) + (INDEX(出力表!D:D,12)))) + (乱数表!$X554*(Settings!B12/(((INDEX(出力表!D:D,12))+1)^INDEX(係数表!E:E,12)*INDEX(係数表!F:F,12))))))</f>
        <v>#VALUE!</v>
      </c>
      <c r="AJ554" t="e">
        <f>MIN(100, MAX(0, (INDEX(出力表!D:D,12))*AH554/MAX(AI554, Settings!B3)))</f>
        <v>#VALUE!</v>
      </c>
      <c r="AK554">
        <f>MIN(100, MAX(0, 100*BETAINV(乱数表!$M554, MAX(0.00000001, (1/(1+EXP(-(INDEX(係数表!G:G,13) + $B554))))*(EXP(INDEX(係数表!H:H,13) + INDEX(係数表!I:I,13)*LN(INDEX(出力表!C:C,13)+1)))), MAX(0.00000001, (1-(1/(1+EXP(-(INDEX(係数表!G:G,13) + $B554)))))*(EXP(INDEX(係数表!H:H,13) + INDEX(係数表!I:I,13)*LN(INDEX(出力表!C:C,13)+1)))))))</f>
        <v>28.917689895853844</v>
      </c>
      <c r="AL554" t="e">
        <f>MIN(100, MAX(0, (100*(INDEX(出力表!D:D,13))/(EXP(INDEX(係数表!B:B,13) + $C554) + (INDEX(出力表!D:D,13)))) + (乱数表!$Y554*(Settings!B12/(((INDEX(出力表!D:D,13))+1)^INDEX(係数表!E:E,13)*INDEX(係数表!F:F,13))))))</f>
        <v>#VALUE!</v>
      </c>
      <c r="AM554" t="e">
        <f>MIN(100, MAX(0, (INDEX(出力表!D:D,13))*AK554/MAX(AL554, Settings!B3)))</f>
        <v>#VALUE!</v>
      </c>
      <c r="AN554">
        <f>IF(ISNUMBER(F554), INDEX(出力表!B:B,2)*F554, 0)+IF(ISNUMBER(I554), INDEX(出力表!B:B,3)*I554, 0)+IF(ISNUMBER(L554), INDEX(出力表!B:B,4)*L554, 0)+IF(ISNUMBER(O554), INDEX(出力表!B:B,5)*O554, 0)+IF(ISNUMBER(R554), INDEX(出力表!B:B,6)*R554, 0)+IF(ISNUMBER(U554), INDEX(出力表!B:B,7)*U554, 0)+IF(ISNUMBER(X554), INDEX(出力表!B:B,8)*X554, 0)+IF(ISNUMBER(AA554), INDEX(出力表!B:B,9)*AA554, 0)+IF(ISNUMBER(AD554), INDEX(出力表!B:B,10)*AD554, 0)+IF(ISNUMBER(AG554), INDEX(出力表!B:B,11)*AG554, 0)+IF(ISNUMBER(AJ554), INDEX(出力表!B:B,12)*AJ554, 0)+IF(ISNUMBER(AM554), INDEX(出力表!B:B,13)*AM554, 0)</f>
        <v>0</v>
      </c>
      <c r="AO554">
        <f>IF(ISNUMBER(F554), INDEX(出力表!B:B,2), 0)+IF(ISNUMBER(I554), INDEX(出力表!B:B,3), 0)+IF(ISNUMBER(L554), INDEX(出力表!B:B,4), 0)+IF(ISNUMBER(O554), INDEX(出力表!B:B,5), 0)+IF(ISNUMBER(R554), INDEX(出力表!B:B,6), 0)+IF(ISNUMBER(U554), INDEX(出力表!B:B,7), 0)+IF(ISNUMBER(X554), INDEX(出力表!B:B,8), 0)+IF(ISNUMBER(AA554), INDEX(出力表!B:B,9), 0)+IF(ISNUMBER(AD554), INDEX(出力表!B:B,10), 0)+IF(ISNUMBER(AG554), INDEX(出力表!B:B,11), 0)+IF(ISNUMBER(AJ554), INDEX(出力表!B:B,12), 0)+IF(ISNUMBER(AM554), INDEX(出力表!B:B,13), 0)</f>
        <v>0</v>
      </c>
      <c r="AP554" t="str">
        <f t="shared" si="8"/>
        <v/>
      </c>
    </row>
    <row r="555" spans="1:42" x14ac:dyDescent="0.2">
      <c r="A555">
        <v>554</v>
      </c>
      <c r="B555">
        <f>IF(UPPER(Settings!B4)="TRUE", 乱数表!$Z555*Settings!B10, 0)</f>
        <v>0.18434626981461552</v>
      </c>
      <c r="C555">
        <f>IF(UPPER(Settings!B4)="TRUE", 乱数表!$AA555*Settings!B11, 0)</f>
        <v>-0.12309922863899239</v>
      </c>
      <c r="D555">
        <f>MIN(100, MAX(0, 100*BETAINV(乱数表!$B555, MAX(0.00000001, (1/(1+EXP(-(INDEX(係数表!G:G,2) + $B555))))*(EXP(INDEX(係数表!H:H,2) + INDEX(係数表!I:I,2)*LN(INDEX(出力表!C:C,2)+1)))), MAX(0.00000001, (1-(1/(1+EXP(-(INDEX(係数表!G:G,2) + $B555)))))*(EXP(INDEX(係数表!H:H,2) + INDEX(係数表!I:I,2)*LN(INDEX(出力表!C:C,2)+1)))))))</f>
        <v>99.949301121617495</v>
      </c>
      <c r="E555" t="e">
        <f>MIN(100, MAX(0, (100*(INDEX(出力表!D:D,2))/(EXP(INDEX(係数表!B:B,2) + $C555) + (INDEX(出力表!D:D,2)))) + (乱数表!$N555*(Settings!B12/(((INDEX(出力表!D:D,2))+1)^INDEX(係数表!E:E,2)*INDEX(係数表!F:F,2))))))</f>
        <v>#VALUE!</v>
      </c>
      <c r="F555" t="e">
        <f>MIN(100, MAX(0, (INDEX(出力表!D:D,2))*D555/MAX(E555, Settings!B3)))</f>
        <v>#VALUE!</v>
      </c>
      <c r="G555">
        <f>MIN(100, MAX(0, 100*BETAINV(乱数表!$C555, MAX(0.00000001, (1/(1+EXP(-(INDEX(係数表!G:G,3) + $B555))))*(EXP(INDEX(係数表!H:H,3) + INDEX(係数表!I:I,3)*LN(INDEX(出力表!C:C,3)+1)))), MAX(0.00000001, (1-(1/(1+EXP(-(INDEX(係数表!G:G,3) + $B555)))))*(EXP(INDEX(係数表!H:H,3) + INDEX(係数表!I:I,3)*LN(INDEX(出力表!C:C,3)+1)))))))</f>
        <v>90.519007686303254</v>
      </c>
      <c r="H555" t="e">
        <f>MIN(100, MAX(0, (100*(INDEX(出力表!D:D,3))/(EXP(INDEX(係数表!B:B,3) + $C555) + (INDEX(出力表!D:D,3)))) + (乱数表!$O555*(Settings!B12/(((INDEX(出力表!D:D,3))+1)^INDEX(係数表!E:E,3)*INDEX(係数表!F:F,3))))))</f>
        <v>#VALUE!</v>
      </c>
      <c r="I555" t="e">
        <f>MIN(100, MAX(0, (INDEX(出力表!D:D,3))*G555/MAX(H555, Settings!B3)))</f>
        <v>#VALUE!</v>
      </c>
      <c r="J555">
        <f>MIN(100, MAX(0, 100*BETAINV(乱数表!$D555, MAX(0.00000001, (1/(1+EXP(-(INDEX(係数表!G:G,4) + $B555))))*(EXP(INDEX(係数表!H:H,4) + INDEX(係数表!I:I,4)*LN(INDEX(出力表!C:C,4)+1)))), MAX(0.00000001, (1-(1/(1+EXP(-(INDEX(係数表!G:G,4) + $B555)))))*(EXP(INDEX(係数表!H:H,4) + INDEX(係数表!I:I,4)*LN(INDEX(出力表!C:C,4)+1)))))))</f>
        <v>91.546418975029056</v>
      </c>
      <c r="K555" t="e">
        <f>MIN(100, MAX(0, (100*(INDEX(出力表!D:D,4))/(EXP(INDEX(係数表!B:B,4) + $C555) + (INDEX(出力表!D:D,4)))) + (乱数表!$P555*(Settings!B12/(((INDEX(出力表!D:D,4))+1)^INDEX(係数表!E:E,4)*INDEX(係数表!F:F,4))))))</f>
        <v>#VALUE!</v>
      </c>
      <c r="L555" t="e">
        <f>MIN(100, MAX(0, (INDEX(出力表!D:D,4))*J555/MAX(K555, Settings!B3)))</f>
        <v>#VALUE!</v>
      </c>
      <c r="M555">
        <f>MIN(100, MAX(0, 100*BETAINV(乱数表!$E555, MAX(0.00000001, (1/(1+EXP(-(INDEX(係数表!G:G,5) + $B555))))*(EXP(INDEX(係数表!H:H,5) + INDEX(係数表!I:I,5)*LN(INDEX(出力表!C:C,5)+1)))), MAX(0.00000001, (1-(1/(1+EXP(-(INDEX(係数表!G:G,5) + $B555)))))*(EXP(INDEX(係数表!H:H,5) + INDEX(係数表!I:I,5)*LN(INDEX(出力表!C:C,5)+1)))))))</f>
        <v>99.417324349284158</v>
      </c>
      <c r="N555" t="e">
        <f>MIN(100, MAX(0, (100*(INDEX(出力表!D:D,5))/(EXP(INDEX(係数表!B:B,5) + $C555) + (INDEX(出力表!D:D,5)))) + (乱数表!$Q555*(Settings!B12/(((INDEX(出力表!D:D,5))+1)^INDEX(係数表!E:E,5)*INDEX(係数表!F:F,5))))))</f>
        <v>#VALUE!</v>
      </c>
      <c r="O555" t="e">
        <f>MIN(100, MAX(0, (INDEX(出力表!D:D,5))*M555/MAX(N555, Settings!B3)))</f>
        <v>#VALUE!</v>
      </c>
      <c r="P555">
        <f>MIN(100, MAX(0, 100*BETAINV(乱数表!$F555, MAX(0.00000001, (1/(1+EXP(-(INDEX(係数表!G:G,6) + $B555))))*(EXP(INDEX(係数表!H:H,6) + INDEX(係数表!I:I,6)*LN(INDEX(出力表!C:C,6)+1)))), MAX(0.00000001, (1-(1/(1+EXP(-(INDEX(係数表!G:G,6) + $B555)))))*(EXP(INDEX(係数表!H:H,6) + INDEX(係数表!I:I,6)*LN(INDEX(出力表!C:C,6)+1)))))))</f>
        <v>66.4832606568378</v>
      </c>
      <c r="Q555" t="e">
        <f>MIN(100, MAX(0, (100*(INDEX(出力表!D:D,6))/(EXP(INDEX(係数表!B:B,6) + $C555) + (INDEX(出力表!D:D,6)))) + (乱数表!$R555*(Settings!B12/(((INDEX(出力表!D:D,6))+1)^INDEX(係数表!E:E,6)*INDEX(係数表!F:F,6))))))</f>
        <v>#VALUE!</v>
      </c>
      <c r="R555" t="e">
        <f>MIN(100, MAX(0, (INDEX(出力表!D:D,6))*P555/MAX(Q555, Settings!B3)))</f>
        <v>#VALUE!</v>
      </c>
      <c r="S555">
        <f>MIN(100, MAX(0, 100*BETAINV(乱数表!$G555, MAX(0.00000001, (1/(1+EXP(-(INDEX(係数表!G:G,7) + $B555))))*(EXP(INDEX(係数表!H:H,7) + INDEX(係数表!I:I,7)*LN(INDEX(出力表!C:C,7)+1)))), MAX(0.00000001, (1-(1/(1+EXP(-(INDEX(係数表!G:G,7) + $B555)))))*(EXP(INDEX(係数表!H:H,7) + INDEX(係数表!I:I,7)*LN(INDEX(出力表!C:C,7)+1)))))))</f>
        <v>92.460962343788808</v>
      </c>
      <c r="T555" t="e">
        <f>MIN(100, MAX(0, (100*(INDEX(出力表!D:D,7))/(EXP(INDEX(係数表!B:B,7) + $C555) + (INDEX(出力表!D:D,7)))) + (乱数表!$S555*(Settings!B12/(((INDEX(出力表!D:D,7))+1)^INDEX(係数表!E:E,7)*INDEX(係数表!F:F,7))))))</f>
        <v>#VALUE!</v>
      </c>
      <c r="U555" t="e">
        <f>MIN(100, MAX(0, (INDEX(出力表!D:D,7))*S555/MAX(T555, Settings!B3)))</f>
        <v>#VALUE!</v>
      </c>
      <c r="V555">
        <f>MIN(100, MAX(0, 100*BETAINV(乱数表!$H555, MAX(0.00000001, (1/(1+EXP(-(INDEX(係数表!G:G,8) + $B555))))*(EXP(INDEX(係数表!H:H,8) + INDEX(係数表!I:I,8)*LN(INDEX(出力表!C:C,8)+1)))), MAX(0.00000001, (1-(1/(1+EXP(-(INDEX(係数表!G:G,8) + $B555)))))*(EXP(INDEX(係数表!H:H,8) + INDEX(係数表!I:I,8)*LN(INDEX(出力表!C:C,8)+1)))))))</f>
        <v>99.733823890144379</v>
      </c>
      <c r="W555" t="e">
        <f>MIN(100, MAX(0, (100*(INDEX(出力表!D:D,8))/(EXP(INDEX(係数表!B:B,8) + $C555) + (INDEX(出力表!D:D,8)))) + (乱数表!$T555*(Settings!B12/(((INDEX(出力表!D:D,8))+1)^INDEX(係数表!E:E,8)*INDEX(係数表!F:F,8))))))</f>
        <v>#VALUE!</v>
      </c>
      <c r="X555" t="e">
        <f>MIN(100, MAX(0, (INDEX(出力表!D:D,8))*V555/MAX(W555, Settings!B3)))</f>
        <v>#VALUE!</v>
      </c>
      <c r="Y555">
        <f>MIN(100, MAX(0, 100*BETAINV(乱数表!$I555, MAX(0.00000001, (1/(1+EXP(-(INDEX(係数表!G:G,9) + $B555))))*(EXP(INDEX(係数表!H:H,9) + INDEX(係数表!I:I,9)*LN(INDEX(出力表!C:C,9)+1)))), MAX(0.00000001, (1-(1/(1+EXP(-(INDEX(係数表!G:G,9) + $B555)))))*(EXP(INDEX(係数表!H:H,9) + INDEX(係数表!I:I,9)*LN(INDEX(出力表!C:C,9)+1)))))))</f>
        <v>96.17184605668686</v>
      </c>
      <c r="Z555" t="e">
        <f>MIN(100, MAX(0, (100*(INDEX(出力表!D:D,9))/(EXP(INDEX(係数表!B:B,9) + $C555) + (INDEX(出力表!D:D,9)))) + (乱数表!$U555*(Settings!B12/(((INDEX(出力表!D:D,9))+1)^INDEX(係数表!E:E,9)*INDEX(係数表!F:F,9))))))</f>
        <v>#VALUE!</v>
      </c>
      <c r="AA555" t="e">
        <f>MIN(100, MAX(0, (INDEX(出力表!D:D,9))*Y555/MAX(Z555, Settings!B3)))</f>
        <v>#VALUE!</v>
      </c>
      <c r="AB555">
        <f>MIN(100, MAX(0, 100*BETAINV(乱数表!$J555, MAX(0.00000001, (1/(1+EXP(-(INDEX(係数表!G:G,10) + $B555))))*(EXP(INDEX(係数表!H:H,10) + INDEX(係数表!I:I,10)*LN(INDEX(出力表!C:C,10)+1)))), MAX(0.00000001, (1-(1/(1+EXP(-(INDEX(係数表!G:G,10) + $B555)))))*(EXP(INDEX(係数表!H:H,10) + INDEX(係数表!I:I,10)*LN(INDEX(出力表!C:C,10)+1)))))))</f>
        <v>97.26150068060835</v>
      </c>
      <c r="AC555" t="e">
        <f>MIN(100, MAX(0, (100*(INDEX(出力表!D:D,10))/(EXP(INDEX(係数表!B:B,10) + $C555) + (INDEX(出力表!D:D,10)))) + (乱数表!$V555*(Settings!B12/(((INDEX(出力表!D:D,10))+1)^INDEX(係数表!E:E,10)*INDEX(係数表!F:F,10))))))</f>
        <v>#VALUE!</v>
      </c>
      <c r="AD555" t="e">
        <f>MIN(100, MAX(0, (INDEX(出力表!D:D,10))*AB555/MAX(AC555, Settings!B3)))</f>
        <v>#VALUE!</v>
      </c>
      <c r="AE555">
        <f>MIN(100, MAX(0, 100*BETAINV(乱数表!$K555, MAX(0.00000001, (1/(1+EXP(-(INDEX(係数表!G:G,11) + $B555))))*(EXP(INDEX(係数表!H:H,11) + INDEX(係数表!I:I,11)*LN(INDEX(出力表!C:C,11)+1)))), MAX(0.00000001, (1-(1/(1+EXP(-(INDEX(係数表!G:G,11) + $B555)))))*(EXP(INDEX(係数表!H:H,11) + INDEX(係数表!I:I,11)*LN(INDEX(出力表!C:C,11)+1)))))))</f>
        <v>99.772128687522184</v>
      </c>
      <c r="AF555" t="e">
        <f>MIN(100, MAX(0, (100*(INDEX(出力表!D:D,11))/(EXP(INDEX(係数表!B:B,11) + $C555) + (INDEX(出力表!D:D,11)))) + (乱数表!$W555*(Settings!B12/(((INDEX(出力表!D:D,11))+1)^INDEX(係数表!E:E,11)*INDEX(係数表!F:F,11))))))</f>
        <v>#VALUE!</v>
      </c>
      <c r="AG555" t="e">
        <f>MIN(100, MAX(0, (INDEX(出力表!D:D,11))*AE555/MAX(AF555, Settings!B3)))</f>
        <v>#VALUE!</v>
      </c>
      <c r="AH555">
        <f>MIN(100, MAX(0, 100*BETAINV(乱数表!$L555, MAX(0.00000001, (1/(1+EXP(-(INDEX(係数表!G:G,12) + $B555))))*(EXP(INDEX(係数表!H:H,12) + INDEX(係数表!I:I,12)*LN(INDEX(出力表!C:C,12)+1)))), MAX(0.00000001, (1-(1/(1+EXP(-(INDEX(係数表!G:G,12) + $B555)))))*(EXP(INDEX(係数表!H:H,12) + INDEX(係数表!I:I,12)*LN(INDEX(出力表!C:C,12)+1)))))))</f>
        <v>98.213609043358588</v>
      </c>
      <c r="AI555" t="e">
        <f>MIN(100, MAX(0, (100*(INDEX(出力表!D:D,12))/(EXP(INDEX(係数表!B:B,12) + $C555) + (INDEX(出力表!D:D,12)))) + (乱数表!$X555*(Settings!B12/(((INDEX(出力表!D:D,12))+1)^INDEX(係数表!E:E,12)*INDEX(係数表!F:F,12))))))</f>
        <v>#VALUE!</v>
      </c>
      <c r="AJ555" t="e">
        <f>MIN(100, MAX(0, (INDEX(出力表!D:D,12))*AH555/MAX(AI555, Settings!B3)))</f>
        <v>#VALUE!</v>
      </c>
      <c r="AK555">
        <f>MIN(100, MAX(0, 100*BETAINV(乱数表!$M555, MAX(0.00000001, (1/(1+EXP(-(INDEX(係数表!G:G,13) + $B555))))*(EXP(INDEX(係数表!H:H,13) + INDEX(係数表!I:I,13)*LN(INDEX(出力表!C:C,13)+1)))), MAX(0.00000001, (1-(1/(1+EXP(-(INDEX(係数表!G:G,13) + $B555)))))*(EXP(INDEX(係数表!H:H,13) + INDEX(係数表!I:I,13)*LN(INDEX(出力表!C:C,13)+1)))))))</f>
        <v>78.558012381411856</v>
      </c>
      <c r="AL555" t="e">
        <f>MIN(100, MAX(0, (100*(INDEX(出力表!D:D,13))/(EXP(INDEX(係数表!B:B,13) + $C555) + (INDEX(出力表!D:D,13)))) + (乱数表!$Y555*(Settings!B12/(((INDEX(出力表!D:D,13))+1)^INDEX(係数表!E:E,13)*INDEX(係数表!F:F,13))))))</f>
        <v>#VALUE!</v>
      </c>
      <c r="AM555" t="e">
        <f>MIN(100, MAX(0, (INDEX(出力表!D:D,13))*AK555/MAX(AL555, Settings!B3)))</f>
        <v>#VALUE!</v>
      </c>
      <c r="AN555">
        <f>IF(ISNUMBER(F555), INDEX(出力表!B:B,2)*F555, 0)+IF(ISNUMBER(I555), INDEX(出力表!B:B,3)*I555, 0)+IF(ISNUMBER(L555), INDEX(出力表!B:B,4)*L555, 0)+IF(ISNUMBER(O555), INDEX(出力表!B:B,5)*O555, 0)+IF(ISNUMBER(R555), INDEX(出力表!B:B,6)*R555, 0)+IF(ISNUMBER(U555), INDEX(出力表!B:B,7)*U555, 0)+IF(ISNUMBER(X555), INDEX(出力表!B:B,8)*X555, 0)+IF(ISNUMBER(AA555), INDEX(出力表!B:B,9)*AA555, 0)+IF(ISNUMBER(AD555), INDEX(出力表!B:B,10)*AD555, 0)+IF(ISNUMBER(AG555), INDEX(出力表!B:B,11)*AG555, 0)+IF(ISNUMBER(AJ555), INDEX(出力表!B:B,12)*AJ555, 0)+IF(ISNUMBER(AM555), INDEX(出力表!B:B,13)*AM555, 0)</f>
        <v>0</v>
      </c>
      <c r="AO555">
        <f>IF(ISNUMBER(F555), INDEX(出力表!B:B,2), 0)+IF(ISNUMBER(I555), INDEX(出力表!B:B,3), 0)+IF(ISNUMBER(L555), INDEX(出力表!B:B,4), 0)+IF(ISNUMBER(O555), INDEX(出力表!B:B,5), 0)+IF(ISNUMBER(R555), INDEX(出力表!B:B,6), 0)+IF(ISNUMBER(U555), INDEX(出力表!B:B,7), 0)+IF(ISNUMBER(X555), INDEX(出力表!B:B,8), 0)+IF(ISNUMBER(AA555), INDEX(出力表!B:B,9), 0)+IF(ISNUMBER(AD555), INDEX(出力表!B:B,10), 0)+IF(ISNUMBER(AG555), INDEX(出力表!B:B,11), 0)+IF(ISNUMBER(AJ555), INDEX(出力表!B:B,12), 0)+IF(ISNUMBER(AM555), INDEX(出力表!B:B,13), 0)</f>
        <v>0</v>
      </c>
      <c r="AP555" t="str">
        <f t="shared" si="8"/>
        <v/>
      </c>
    </row>
    <row r="556" spans="1:42" x14ac:dyDescent="0.2">
      <c r="A556">
        <v>555</v>
      </c>
      <c r="B556">
        <f>IF(UPPER(Settings!B4)="TRUE", 乱数表!$Z556*Settings!B10, 0)</f>
        <v>-2.5402531135279804E-2</v>
      </c>
      <c r="C556">
        <f>IF(UPPER(Settings!B4)="TRUE", 乱数表!$AA556*Settings!B11, 0)</f>
        <v>7.1950284333905781E-2</v>
      </c>
      <c r="D556">
        <f>MIN(100, MAX(0, 100*BETAINV(乱数表!$B556, MAX(0.00000001, (1/(1+EXP(-(INDEX(係数表!G:G,2) + $B556))))*(EXP(INDEX(係数表!H:H,2) + INDEX(係数表!I:I,2)*LN(INDEX(出力表!C:C,2)+1)))), MAX(0.00000001, (1-(1/(1+EXP(-(INDEX(係数表!G:G,2) + $B556)))))*(EXP(INDEX(係数表!H:H,2) + INDEX(係数表!I:I,2)*LN(INDEX(出力表!C:C,2)+1)))))))</f>
        <v>95.982445426520584</v>
      </c>
      <c r="E556" t="e">
        <f>MIN(100, MAX(0, (100*(INDEX(出力表!D:D,2))/(EXP(INDEX(係数表!B:B,2) + $C556) + (INDEX(出力表!D:D,2)))) + (乱数表!$N556*(Settings!B12/(((INDEX(出力表!D:D,2))+1)^INDEX(係数表!E:E,2)*INDEX(係数表!F:F,2))))))</f>
        <v>#VALUE!</v>
      </c>
      <c r="F556" t="e">
        <f>MIN(100, MAX(0, (INDEX(出力表!D:D,2))*D556/MAX(E556, Settings!B3)))</f>
        <v>#VALUE!</v>
      </c>
      <c r="G556">
        <f>MIN(100, MAX(0, 100*BETAINV(乱数表!$C556, MAX(0.00000001, (1/(1+EXP(-(INDEX(係数表!G:G,3) + $B556))))*(EXP(INDEX(係数表!H:H,3) + INDEX(係数表!I:I,3)*LN(INDEX(出力表!C:C,3)+1)))), MAX(0.00000001, (1-(1/(1+EXP(-(INDEX(係数表!G:G,3) + $B556)))))*(EXP(INDEX(係数表!H:H,3) + INDEX(係数表!I:I,3)*LN(INDEX(出力表!C:C,3)+1)))))))</f>
        <v>87.373171514109103</v>
      </c>
      <c r="H556" t="e">
        <f>MIN(100, MAX(0, (100*(INDEX(出力表!D:D,3))/(EXP(INDEX(係数表!B:B,3) + $C556) + (INDEX(出力表!D:D,3)))) + (乱数表!$O556*(Settings!B12/(((INDEX(出力表!D:D,3))+1)^INDEX(係数表!E:E,3)*INDEX(係数表!F:F,3))))))</f>
        <v>#VALUE!</v>
      </c>
      <c r="I556" t="e">
        <f>MIN(100, MAX(0, (INDEX(出力表!D:D,3))*G556/MAX(H556, Settings!B3)))</f>
        <v>#VALUE!</v>
      </c>
      <c r="J556">
        <f>MIN(100, MAX(0, 100*BETAINV(乱数表!$D556, MAX(0.00000001, (1/(1+EXP(-(INDEX(係数表!G:G,4) + $B556))))*(EXP(INDEX(係数表!H:H,4) + INDEX(係数表!I:I,4)*LN(INDEX(出力表!C:C,4)+1)))), MAX(0.00000001, (1-(1/(1+EXP(-(INDEX(係数表!G:G,4) + $B556)))))*(EXP(INDEX(係数表!H:H,4) + INDEX(係数表!I:I,4)*LN(INDEX(出力表!C:C,4)+1)))))))</f>
        <v>98.77159825136394</v>
      </c>
      <c r="K556" t="e">
        <f>MIN(100, MAX(0, (100*(INDEX(出力表!D:D,4))/(EXP(INDEX(係数表!B:B,4) + $C556) + (INDEX(出力表!D:D,4)))) + (乱数表!$P556*(Settings!B12/(((INDEX(出力表!D:D,4))+1)^INDEX(係数表!E:E,4)*INDEX(係数表!F:F,4))))))</f>
        <v>#VALUE!</v>
      </c>
      <c r="L556" t="e">
        <f>MIN(100, MAX(0, (INDEX(出力表!D:D,4))*J556/MAX(K556, Settings!B3)))</f>
        <v>#VALUE!</v>
      </c>
      <c r="M556">
        <f>MIN(100, MAX(0, 100*BETAINV(乱数表!$E556, MAX(0.00000001, (1/(1+EXP(-(INDEX(係数表!G:G,5) + $B556))))*(EXP(INDEX(係数表!H:H,5) + INDEX(係数表!I:I,5)*LN(INDEX(出力表!C:C,5)+1)))), MAX(0.00000001, (1-(1/(1+EXP(-(INDEX(係数表!G:G,5) + $B556)))))*(EXP(INDEX(係数表!H:H,5) + INDEX(係数表!I:I,5)*LN(INDEX(出力表!C:C,5)+1)))))))</f>
        <v>92.148420763188852</v>
      </c>
      <c r="N556" t="e">
        <f>MIN(100, MAX(0, (100*(INDEX(出力表!D:D,5))/(EXP(INDEX(係数表!B:B,5) + $C556) + (INDEX(出力表!D:D,5)))) + (乱数表!$Q556*(Settings!B12/(((INDEX(出力表!D:D,5))+1)^INDEX(係数表!E:E,5)*INDEX(係数表!F:F,5))))))</f>
        <v>#VALUE!</v>
      </c>
      <c r="O556" t="e">
        <f>MIN(100, MAX(0, (INDEX(出力表!D:D,5))*M556/MAX(N556, Settings!B3)))</f>
        <v>#VALUE!</v>
      </c>
      <c r="P556">
        <f>MIN(100, MAX(0, 100*BETAINV(乱数表!$F556, MAX(0.00000001, (1/(1+EXP(-(INDEX(係数表!G:G,6) + $B556))))*(EXP(INDEX(係数表!H:H,6) + INDEX(係数表!I:I,6)*LN(INDEX(出力表!C:C,6)+1)))), MAX(0.00000001, (1-(1/(1+EXP(-(INDEX(係数表!G:G,6) + $B556)))))*(EXP(INDEX(係数表!H:H,6) + INDEX(係数表!I:I,6)*LN(INDEX(出力表!C:C,6)+1)))))))</f>
        <v>89.184054431146805</v>
      </c>
      <c r="Q556" t="e">
        <f>MIN(100, MAX(0, (100*(INDEX(出力表!D:D,6))/(EXP(INDEX(係数表!B:B,6) + $C556) + (INDEX(出力表!D:D,6)))) + (乱数表!$R556*(Settings!B12/(((INDEX(出力表!D:D,6))+1)^INDEX(係数表!E:E,6)*INDEX(係数表!F:F,6))))))</f>
        <v>#VALUE!</v>
      </c>
      <c r="R556" t="e">
        <f>MIN(100, MAX(0, (INDEX(出力表!D:D,6))*P556/MAX(Q556, Settings!B3)))</f>
        <v>#VALUE!</v>
      </c>
      <c r="S556">
        <f>MIN(100, MAX(0, 100*BETAINV(乱数表!$G556, MAX(0.00000001, (1/(1+EXP(-(INDEX(係数表!G:G,7) + $B556))))*(EXP(INDEX(係数表!H:H,7) + INDEX(係数表!I:I,7)*LN(INDEX(出力表!C:C,7)+1)))), MAX(0.00000001, (1-(1/(1+EXP(-(INDEX(係数表!G:G,7) + $B556)))))*(EXP(INDEX(係数表!H:H,7) + INDEX(係数表!I:I,7)*LN(INDEX(出力表!C:C,7)+1)))))))</f>
        <v>97.409425589982803</v>
      </c>
      <c r="T556" t="e">
        <f>MIN(100, MAX(0, (100*(INDEX(出力表!D:D,7))/(EXP(INDEX(係数表!B:B,7) + $C556) + (INDEX(出力表!D:D,7)))) + (乱数表!$S556*(Settings!B12/(((INDEX(出力表!D:D,7))+1)^INDEX(係数表!E:E,7)*INDEX(係数表!F:F,7))))))</f>
        <v>#VALUE!</v>
      </c>
      <c r="U556" t="e">
        <f>MIN(100, MAX(0, (INDEX(出力表!D:D,7))*S556/MAX(T556, Settings!B3)))</f>
        <v>#VALUE!</v>
      </c>
      <c r="V556">
        <f>MIN(100, MAX(0, 100*BETAINV(乱数表!$H556, MAX(0.00000001, (1/(1+EXP(-(INDEX(係数表!G:G,8) + $B556))))*(EXP(INDEX(係数表!H:H,8) + INDEX(係数表!I:I,8)*LN(INDEX(出力表!C:C,8)+1)))), MAX(0.00000001, (1-(1/(1+EXP(-(INDEX(係数表!G:G,8) + $B556)))))*(EXP(INDEX(係数表!H:H,8) + INDEX(係数表!I:I,8)*LN(INDEX(出力表!C:C,8)+1)))))))</f>
        <v>86.791515274861027</v>
      </c>
      <c r="W556" t="e">
        <f>MIN(100, MAX(0, (100*(INDEX(出力表!D:D,8))/(EXP(INDEX(係数表!B:B,8) + $C556) + (INDEX(出力表!D:D,8)))) + (乱数表!$T556*(Settings!B12/(((INDEX(出力表!D:D,8))+1)^INDEX(係数表!E:E,8)*INDEX(係数表!F:F,8))))))</f>
        <v>#VALUE!</v>
      </c>
      <c r="X556" t="e">
        <f>MIN(100, MAX(0, (INDEX(出力表!D:D,8))*V556/MAX(W556, Settings!B3)))</f>
        <v>#VALUE!</v>
      </c>
      <c r="Y556">
        <f>MIN(100, MAX(0, 100*BETAINV(乱数表!$I556, MAX(0.00000001, (1/(1+EXP(-(INDEX(係数表!G:G,9) + $B556))))*(EXP(INDEX(係数表!H:H,9) + INDEX(係数表!I:I,9)*LN(INDEX(出力表!C:C,9)+1)))), MAX(0.00000001, (1-(1/(1+EXP(-(INDEX(係数表!G:G,9) + $B556)))))*(EXP(INDEX(係数表!H:H,9) + INDEX(係数表!I:I,9)*LN(INDEX(出力表!C:C,9)+1)))))))</f>
        <v>84.325746009104947</v>
      </c>
      <c r="Z556" t="e">
        <f>MIN(100, MAX(0, (100*(INDEX(出力表!D:D,9))/(EXP(INDEX(係数表!B:B,9) + $C556) + (INDEX(出力表!D:D,9)))) + (乱数表!$U556*(Settings!B12/(((INDEX(出力表!D:D,9))+1)^INDEX(係数表!E:E,9)*INDEX(係数表!F:F,9))))))</f>
        <v>#VALUE!</v>
      </c>
      <c r="AA556" t="e">
        <f>MIN(100, MAX(0, (INDEX(出力表!D:D,9))*Y556/MAX(Z556, Settings!B3)))</f>
        <v>#VALUE!</v>
      </c>
      <c r="AB556">
        <f>MIN(100, MAX(0, 100*BETAINV(乱数表!$J556, MAX(0.00000001, (1/(1+EXP(-(INDEX(係数表!G:G,10) + $B556))))*(EXP(INDEX(係数表!H:H,10) + INDEX(係数表!I:I,10)*LN(INDEX(出力表!C:C,10)+1)))), MAX(0.00000001, (1-(1/(1+EXP(-(INDEX(係数表!G:G,10) + $B556)))))*(EXP(INDEX(係数表!H:H,10) + INDEX(係数表!I:I,10)*LN(INDEX(出力表!C:C,10)+1)))))))</f>
        <v>97.079413429085321</v>
      </c>
      <c r="AC556" t="e">
        <f>MIN(100, MAX(0, (100*(INDEX(出力表!D:D,10))/(EXP(INDEX(係数表!B:B,10) + $C556) + (INDEX(出力表!D:D,10)))) + (乱数表!$V556*(Settings!B12/(((INDEX(出力表!D:D,10))+1)^INDEX(係数表!E:E,10)*INDEX(係数表!F:F,10))))))</f>
        <v>#VALUE!</v>
      </c>
      <c r="AD556" t="e">
        <f>MIN(100, MAX(0, (INDEX(出力表!D:D,10))*AB556/MAX(AC556, Settings!B3)))</f>
        <v>#VALUE!</v>
      </c>
      <c r="AE556">
        <f>MIN(100, MAX(0, 100*BETAINV(乱数表!$K556, MAX(0.00000001, (1/(1+EXP(-(INDEX(係数表!G:G,11) + $B556))))*(EXP(INDEX(係数表!H:H,11) + INDEX(係数表!I:I,11)*LN(INDEX(出力表!C:C,11)+1)))), MAX(0.00000001, (1-(1/(1+EXP(-(INDEX(係数表!G:G,11) + $B556)))))*(EXP(INDEX(係数表!H:H,11) + INDEX(係数表!I:I,11)*LN(INDEX(出力表!C:C,11)+1)))))))</f>
        <v>58.405064499286283</v>
      </c>
      <c r="AF556" t="e">
        <f>MIN(100, MAX(0, (100*(INDEX(出力表!D:D,11))/(EXP(INDEX(係数表!B:B,11) + $C556) + (INDEX(出力表!D:D,11)))) + (乱数表!$W556*(Settings!B12/(((INDEX(出力表!D:D,11))+1)^INDEX(係数表!E:E,11)*INDEX(係数表!F:F,11))))))</f>
        <v>#VALUE!</v>
      </c>
      <c r="AG556" t="e">
        <f>MIN(100, MAX(0, (INDEX(出力表!D:D,11))*AE556/MAX(AF556, Settings!B3)))</f>
        <v>#VALUE!</v>
      </c>
      <c r="AH556">
        <f>MIN(100, MAX(0, 100*BETAINV(乱数表!$L556, MAX(0.00000001, (1/(1+EXP(-(INDEX(係数表!G:G,12) + $B556))))*(EXP(INDEX(係数表!H:H,12) + INDEX(係数表!I:I,12)*LN(INDEX(出力表!C:C,12)+1)))), MAX(0.00000001, (1-(1/(1+EXP(-(INDEX(係数表!G:G,12) + $B556)))))*(EXP(INDEX(係数表!H:H,12) + INDEX(係数表!I:I,12)*LN(INDEX(出力表!C:C,12)+1)))))))</f>
        <v>68.808075640016796</v>
      </c>
      <c r="AI556" t="e">
        <f>MIN(100, MAX(0, (100*(INDEX(出力表!D:D,12))/(EXP(INDEX(係数表!B:B,12) + $C556) + (INDEX(出力表!D:D,12)))) + (乱数表!$X556*(Settings!B12/(((INDEX(出力表!D:D,12))+1)^INDEX(係数表!E:E,12)*INDEX(係数表!F:F,12))))))</f>
        <v>#VALUE!</v>
      </c>
      <c r="AJ556" t="e">
        <f>MIN(100, MAX(0, (INDEX(出力表!D:D,12))*AH556/MAX(AI556, Settings!B3)))</f>
        <v>#VALUE!</v>
      </c>
      <c r="AK556">
        <f>MIN(100, MAX(0, 100*BETAINV(乱数表!$M556, MAX(0.00000001, (1/(1+EXP(-(INDEX(係数表!G:G,13) + $B556))))*(EXP(INDEX(係数表!H:H,13) + INDEX(係数表!I:I,13)*LN(INDEX(出力表!C:C,13)+1)))), MAX(0.00000001, (1-(1/(1+EXP(-(INDEX(係数表!G:G,13) + $B556)))))*(EXP(INDEX(係数表!H:H,13) + INDEX(係数表!I:I,13)*LN(INDEX(出力表!C:C,13)+1)))))))</f>
        <v>97.942562729825212</v>
      </c>
      <c r="AL556" t="e">
        <f>MIN(100, MAX(0, (100*(INDEX(出力表!D:D,13))/(EXP(INDEX(係数表!B:B,13) + $C556) + (INDEX(出力表!D:D,13)))) + (乱数表!$Y556*(Settings!B12/(((INDEX(出力表!D:D,13))+1)^INDEX(係数表!E:E,13)*INDEX(係数表!F:F,13))))))</f>
        <v>#VALUE!</v>
      </c>
      <c r="AM556" t="e">
        <f>MIN(100, MAX(0, (INDEX(出力表!D:D,13))*AK556/MAX(AL556, Settings!B3)))</f>
        <v>#VALUE!</v>
      </c>
      <c r="AN556">
        <f>IF(ISNUMBER(F556), INDEX(出力表!B:B,2)*F556, 0)+IF(ISNUMBER(I556), INDEX(出力表!B:B,3)*I556, 0)+IF(ISNUMBER(L556), INDEX(出力表!B:B,4)*L556, 0)+IF(ISNUMBER(O556), INDEX(出力表!B:B,5)*O556, 0)+IF(ISNUMBER(R556), INDEX(出力表!B:B,6)*R556, 0)+IF(ISNUMBER(U556), INDEX(出力表!B:B,7)*U556, 0)+IF(ISNUMBER(X556), INDEX(出力表!B:B,8)*X556, 0)+IF(ISNUMBER(AA556), INDEX(出力表!B:B,9)*AA556, 0)+IF(ISNUMBER(AD556), INDEX(出力表!B:B,10)*AD556, 0)+IF(ISNUMBER(AG556), INDEX(出力表!B:B,11)*AG556, 0)+IF(ISNUMBER(AJ556), INDEX(出力表!B:B,12)*AJ556, 0)+IF(ISNUMBER(AM556), INDEX(出力表!B:B,13)*AM556, 0)</f>
        <v>0</v>
      </c>
      <c r="AO556">
        <f>IF(ISNUMBER(F556), INDEX(出力表!B:B,2), 0)+IF(ISNUMBER(I556), INDEX(出力表!B:B,3), 0)+IF(ISNUMBER(L556), INDEX(出力表!B:B,4), 0)+IF(ISNUMBER(O556), INDEX(出力表!B:B,5), 0)+IF(ISNUMBER(R556), INDEX(出力表!B:B,6), 0)+IF(ISNUMBER(U556), INDEX(出力表!B:B,7), 0)+IF(ISNUMBER(X556), INDEX(出力表!B:B,8), 0)+IF(ISNUMBER(AA556), INDEX(出力表!B:B,9), 0)+IF(ISNUMBER(AD556), INDEX(出力表!B:B,10), 0)+IF(ISNUMBER(AG556), INDEX(出力表!B:B,11), 0)+IF(ISNUMBER(AJ556), INDEX(出力表!B:B,12), 0)+IF(ISNUMBER(AM556), INDEX(出力表!B:B,13), 0)</f>
        <v>0</v>
      </c>
      <c r="AP556" t="str">
        <f t="shared" si="8"/>
        <v/>
      </c>
    </row>
    <row r="557" spans="1:42" x14ac:dyDescent="0.2">
      <c r="A557">
        <v>556</v>
      </c>
      <c r="B557">
        <f>IF(UPPER(Settings!B4)="TRUE", 乱数表!$Z557*Settings!B10, 0)</f>
        <v>0.10564323175944235</v>
      </c>
      <c r="C557">
        <f>IF(UPPER(Settings!B4)="TRUE", 乱数表!$AA557*Settings!B11, 0)</f>
        <v>2.010715880645866E-2</v>
      </c>
      <c r="D557">
        <f>MIN(100, MAX(0, 100*BETAINV(乱数表!$B557, MAX(0.00000001, (1/(1+EXP(-(INDEX(係数表!G:G,2) + $B557))))*(EXP(INDEX(係数表!H:H,2) + INDEX(係数表!I:I,2)*LN(INDEX(出力表!C:C,2)+1)))), MAX(0.00000001, (1-(1/(1+EXP(-(INDEX(係数表!G:G,2) + $B557)))))*(EXP(INDEX(係数表!H:H,2) + INDEX(係数表!I:I,2)*LN(INDEX(出力表!C:C,2)+1)))))))</f>
        <v>97.820284122239173</v>
      </c>
      <c r="E557" t="e">
        <f>MIN(100, MAX(0, (100*(INDEX(出力表!D:D,2))/(EXP(INDEX(係数表!B:B,2) + $C557) + (INDEX(出力表!D:D,2)))) + (乱数表!$N557*(Settings!B12/(((INDEX(出力表!D:D,2))+1)^INDEX(係数表!E:E,2)*INDEX(係数表!F:F,2))))))</f>
        <v>#VALUE!</v>
      </c>
      <c r="F557" t="e">
        <f>MIN(100, MAX(0, (INDEX(出力表!D:D,2))*D557/MAX(E557, Settings!B3)))</f>
        <v>#VALUE!</v>
      </c>
      <c r="G557">
        <f>MIN(100, MAX(0, 100*BETAINV(乱数表!$C557, MAX(0.00000001, (1/(1+EXP(-(INDEX(係数表!G:G,3) + $B557))))*(EXP(INDEX(係数表!H:H,3) + INDEX(係数表!I:I,3)*LN(INDEX(出力表!C:C,3)+1)))), MAX(0.00000001, (1-(1/(1+EXP(-(INDEX(係数表!G:G,3) + $B557)))))*(EXP(INDEX(係数表!H:H,3) + INDEX(係数表!I:I,3)*LN(INDEX(出力表!C:C,3)+1)))))))</f>
        <v>86.057641888826794</v>
      </c>
      <c r="H557" t="e">
        <f>MIN(100, MAX(0, (100*(INDEX(出力表!D:D,3))/(EXP(INDEX(係数表!B:B,3) + $C557) + (INDEX(出力表!D:D,3)))) + (乱数表!$O557*(Settings!B12/(((INDEX(出力表!D:D,3))+1)^INDEX(係数表!E:E,3)*INDEX(係数表!F:F,3))))))</f>
        <v>#VALUE!</v>
      </c>
      <c r="I557" t="e">
        <f>MIN(100, MAX(0, (INDEX(出力表!D:D,3))*G557/MAX(H557, Settings!B3)))</f>
        <v>#VALUE!</v>
      </c>
      <c r="J557">
        <f>MIN(100, MAX(0, 100*BETAINV(乱数表!$D557, MAX(0.00000001, (1/(1+EXP(-(INDEX(係数表!G:G,4) + $B557))))*(EXP(INDEX(係数表!H:H,4) + INDEX(係数表!I:I,4)*LN(INDEX(出力表!C:C,4)+1)))), MAX(0.00000001, (1-(1/(1+EXP(-(INDEX(係数表!G:G,4) + $B557)))))*(EXP(INDEX(係数表!H:H,4) + INDEX(係数表!I:I,4)*LN(INDEX(出力表!C:C,4)+1)))))))</f>
        <v>95.004531188250468</v>
      </c>
      <c r="K557" t="e">
        <f>MIN(100, MAX(0, (100*(INDEX(出力表!D:D,4))/(EXP(INDEX(係数表!B:B,4) + $C557) + (INDEX(出力表!D:D,4)))) + (乱数表!$P557*(Settings!B12/(((INDEX(出力表!D:D,4))+1)^INDEX(係数表!E:E,4)*INDEX(係数表!F:F,4))))))</f>
        <v>#VALUE!</v>
      </c>
      <c r="L557" t="e">
        <f>MIN(100, MAX(0, (INDEX(出力表!D:D,4))*J557/MAX(K557, Settings!B3)))</f>
        <v>#VALUE!</v>
      </c>
      <c r="M557">
        <f>MIN(100, MAX(0, 100*BETAINV(乱数表!$E557, MAX(0.00000001, (1/(1+EXP(-(INDEX(係数表!G:G,5) + $B557))))*(EXP(INDEX(係数表!H:H,5) + INDEX(係数表!I:I,5)*LN(INDEX(出力表!C:C,5)+1)))), MAX(0.00000001, (1-(1/(1+EXP(-(INDEX(係数表!G:G,5) + $B557)))))*(EXP(INDEX(係数表!H:H,5) + INDEX(係数表!I:I,5)*LN(INDEX(出力表!C:C,5)+1)))))))</f>
        <v>99.439219203184393</v>
      </c>
      <c r="N557" t="e">
        <f>MIN(100, MAX(0, (100*(INDEX(出力表!D:D,5))/(EXP(INDEX(係数表!B:B,5) + $C557) + (INDEX(出力表!D:D,5)))) + (乱数表!$Q557*(Settings!B12/(((INDEX(出力表!D:D,5))+1)^INDEX(係数表!E:E,5)*INDEX(係数表!F:F,5))))))</f>
        <v>#VALUE!</v>
      </c>
      <c r="O557" t="e">
        <f>MIN(100, MAX(0, (INDEX(出力表!D:D,5))*M557/MAX(N557, Settings!B3)))</f>
        <v>#VALUE!</v>
      </c>
      <c r="P557">
        <f>MIN(100, MAX(0, 100*BETAINV(乱数表!$F557, MAX(0.00000001, (1/(1+EXP(-(INDEX(係数表!G:G,6) + $B557))))*(EXP(INDEX(係数表!H:H,6) + INDEX(係数表!I:I,6)*LN(INDEX(出力表!C:C,6)+1)))), MAX(0.00000001, (1-(1/(1+EXP(-(INDEX(係数表!G:G,6) + $B557)))))*(EXP(INDEX(係数表!H:H,6) + INDEX(係数表!I:I,6)*LN(INDEX(出力表!C:C,6)+1)))))))</f>
        <v>79.380654176218925</v>
      </c>
      <c r="Q557" t="e">
        <f>MIN(100, MAX(0, (100*(INDEX(出力表!D:D,6))/(EXP(INDEX(係数表!B:B,6) + $C557) + (INDEX(出力表!D:D,6)))) + (乱数表!$R557*(Settings!B12/(((INDEX(出力表!D:D,6))+1)^INDEX(係数表!E:E,6)*INDEX(係数表!F:F,6))))))</f>
        <v>#VALUE!</v>
      </c>
      <c r="R557" t="e">
        <f>MIN(100, MAX(0, (INDEX(出力表!D:D,6))*P557/MAX(Q557, Settings!B3)))</f>
        <v>#VALUE!</v>
      </c>
      <c r="S557">
        <f>MIN(100, MAX(0, 100*BETAINV(乱数表!$G557, MAX(0.00000001, (1/(1+EXP(-(INDEX(係数表!G:G,7) + $B557))))*(EXP(INDEX(係数表!H:H,7) + INDEX(係数表!I:I,7)*LN(INDEX(出力表!C:C,7)+1)))), MAX(0.00000001, (1-(1/(1+EXP(-(INDEX(係数表!G:G,7) + $B557)))))*(EXP(INDEX(係数表!H:H,7) + INDEX(係数表!I:I,7)*LN(INDEX(出力表!C:C,7)+1)))))))</f>
        <v>80.380016722705648</v>
      </c>
      <c r="T557" t="e">
        <f>MIN(100, MAX(0, (100*(INDEX(出力表!D:D,7))/(EXP(INDEX(係数表!B:B,7) + $C557) + (INDEX(出力表!D:D,7)))) + (乱数表!$S557*(Settings!B12/(((INDEX(出力表!D:D,7))+1)^INDEX(係数表!E:E,7)*INDEX(係数表!F:F,7))))))</f>
        <v>#VALUE!</v>
      </c>
      <c r="U557" t="e">
        <f>MIN(100, MAX(0, (INDEX(出力表!D:D,7))*S557/MAX(T557, Settings!B3)))</f>
        <v>#VALUE!</v>
      </c>
      <c r="V557">
        <f>MIN(100, MAX(0, 100*BETAINV(乱数表!$H557, MAX(0.00000001, (1/(1+EXP(-(INDEX(係数表!G:G,8) + $B557))))*(EXP(INDEX(係数表!H:H,8) + INDEX(係数表!I:I,8)*LN(INDEX(出力表!C:C,8)+1)))), MAX(0.00000001, (1-(1/(1+EXP(-(INDEX(係数表!G:G,8) + $B557)))))*(EXP(INDEX(係数表!H:H,8) + INDEX(係数表!I:I,8)*LN(INDEX(出力表!C:C,8)+1)))))))</f>
        <v>95.40178116839509</v>
      </c>
      <c r="W557" t="e">
        <f>MIN(100, MAX(0, (100*(INDEX(出力表!D:D,8))/(EXP(INDEX(係数表!B:B,8) + $C557) + (INDEX(出力表!D:D,8)))) + (乱数表!$T557*(Settings!B12/(((INDEX(出力表!D:D,8))+1)^INDEX(係数表!E:E,8)*INDEX(係数表!F:F,8))))))</f>
        <v>#VALUE!</v>
      </c>
      <c r="X557" t="e">
        <f>MIN(100, MAX(0, (INDEX(出力表!D:D,8))*V557/MAX(W557, Settings!B3)))</f>
        <v>#VALUE!</v>
      </c>
      <c r="Y557">
        <f>MIN(100, MAX(0, 100*BETAINV(乱数表!$I557, MAX(0.00000001, (1/(1+EXP(-(INDEX(係数表!G:G,9) + $B557))))*(EXP(INDEX(係数表!H:H,9) + INDEX(係数表!I:I,9)*LN(INDEX(出力表!C:C,9)+1)))), MAX(0.00000001, (1-(1/(1+EXP(-(INDEX(係数表!G:G,9) + $B557)))))*(EXP(INDEX(係数表!H:H,9) + INDEX(係数表!I:I,9)*LN(INDEX(出力表!C:C,9)+1)))))))</f>
        <v>85.634192391701276</v>
      </c>
      <c r="Z557" t="e">
        <f>MIN(100, MAX(0, (100*(INDEX(出力表!D:D,9))/(EXP(INDEX(係数表!B:B,9) + $C557) + (INDEX(出力表!D:D,9)))) + (乱数表!$U557*(Settings!B12/(((INDEX(出力表!D:D,9))+1)^INDEX(係数表!E:E,9)*INDEX(係数表!F:F,9))))))</f>
        <v>#VALUE!</v>
      </c>
      <c r="AA557" t="e">
        <f>MIN(100, MAX(0, (INDEX(出力表!D:D,9))*Y557/MAX(Z557, Settings!B3)))</f>
        <v>#VALUE!</v>
      </c>
      <c r="AB557">
        <f>MIN(100, MAX(0, 100*BETAINV(乱数表!$J557, MAX(0.00000001, (1/(1+EXP(-(INDEX(係数表!G:G,10) + $B557))))*(EXP(INDEX(係数表!H:H,10) + INDEX(係数表!I:I,10)*LN(INDEX(出力表!C:C,10)+1)))), MAX(0.00000001, (1-(1/(1+EXP(-(INDEX(係数表!G:G,10) + $B557)))))*(EXP(INDEX(係数表!H:H,10) + INDEX(係数表!I:I,10)*LN(INDEX(出力表!C:C,10)+1)))))))</f>
        <v>99.133905905154563</v>
      </c>
      <c r="AC557" t="e">
        <f>MIN(100, MAX(0, (100*(INDEX(出力表!D:D,10))/(EXP(INDEX(係数表!B:B,10) + $C557) + (INDEX(出力表!D:D,10)))) + (乱数表!$V557*(Settings!B12/(((INDEX(出力表!D:D,10))+1)^INDEX(係数表!E:E,10)*INDEX(係数表!F:F,10))))))</f>
        <v>#VALUE!</v>
      </c>
      <c r="AD557" t="e">
        <f>MIN(100, MAX(0, (INDEX(出力表!D:D,10))*AB557/MAX(AC557, Settings!B3)))</f>
        <v>#VALUE!</v>
      </c>
      <c r="AE557">
        <f>MIN(100, MAX(0, 100*BETAINV(乱数表!$K557, MAX(0.00000001, (1/(1+EXP(-(INDEX(係数表!G:G,11) + $B557))))*(EXP(INDEX(係数表!H:H,11) + INDEX(係数表!I:I,11)*LN(INDEX(出力表!C:C,11)+1)))), MAX(0.00000001, (1-(1/(1+EXP(-(INDEX(係数表!G:G,11) + $B557)))))*(EXP(INDEX(係数表!H:H,11) + INDEX(係数表!I:I,11)*LN(INDEX(出力表!C:C,11)+1)))))))</f>
        <v>99.016471958058077</v>
      </c>
      <c r="AF557" t="e">
        <f>MIN(100, MAX(0, (100*(INDEX(出力表!D:D,11))/(EXP(INDEX(係数表!B:B,11) + $C557) + (INDEX(出力表!D:D,11)))) + (乱数表!$W557*(Settings!B12/(((INDEX(出力表!D:D,11))+1)^INDEX(係数表!E:E,11)*INDEX(係数表!F:F,11))))))</f>
        <v>#VALUE!</v>
      </c>
      <c r="AG557" t="e">
        <f>MIN(100, MAX(0, (INDEX(出力表!D:D,11))*AE557/MAX(AF557, Settings!B3)))</f>
        <v>#VALUE!</v>
      </c>
      <c r="AH557">
        <f>MIN(100, MAX(0, 100*BETAINV(乱数表!$L557, MAX(0.00000001, (1/(1+EXP(-(INDEX(係数表!G:G,12) + $B557))))*(EXP(INDEX(係数表!H:H,12) + INDEX(係数表!I:I,12)*LN(INDEX(出力表!C:C,12)+1)))), MAX(0.00000001, (1-(1/(1+EXP(-(INDEX(係数表!G:G,12) + $B557)))))*(EXP(INDEX(係数表!H:H,12) + INDEX(係数表!I:I,12)*LN(INDEX(出力表!C:C,12)+1)))))))</f>
        <v>95.673038100395488</v>
      </c>
      <c r="AI557" t="e">
        <f>MIN(100, MAX(0, (100*(INDEX(出力表!D:D,12))/(EXP(INDEX(係数表!B:B,12) + $C557) + (INDEX(出力表!D:D,12)))) + (乱数表!$X557*(Settings!B12/(((INDEX(出力表!D:D,12))+1)^INDEX(係数表!E:E,12)*INDEX(係数表!F:F,12))))))</f>
        <v>#VALUE!</v>
      </c>
      <c r="AJ557" t="e">
        <f>MIN(100, MAX(0, (INDEX(出力表!D:D,12))*AH557/MAX(AI557, Settings!B3)))</f>
        <v>#VALUE!</v>
      </c>
      <c r="AK557">
        <f>MIN(100, MAX(0, 100*BETAINV(乱数表!$M557, MAX(0.00000001, (1/(1+EXP(-(INDEX(係数表!G:G,13) + $B557))))*(EXP(INDEX(係数表!H:H,13) + INDEX(係数表!I:I,13)*LN(INDEX(出力表!C:C,13)+1)))), MAX(0.00000001, (1-(1/(1+EXP(-(INDEX(係数表!G:G,13) + $B557)))))*(EXP(INDEX(係数表!H:H,13) + INDEX(係数表!I:I,13)*LN(INDEX(出力表!C:C,13)+1)))))))</f>
        <v>85.475960174008009</v>
      </c>
      <c r="AL557" t="e">
        <f>MIN(100, MAX(0, (100*(INDEX(出力表!D:D,13))/(EXP(INDEX(係数表!B:B,13) + $C557) + (INDEX(出力表!D:D,13)))) + (乱数表!$Y557*(Settings!B12/(((INDEX(出力表!D:D,13))+1)^INDEX(係数表!E:E,13)*INDEX(係数表!F:F,13))))))</f>
        <v>#VALUE!</v>
      </c>
      <c r="AM557" t="e">
        <f>MIN(100, MAX(0, (INDEX(出力表!D:D,13))*AK557/MAX(AL557, Settings!B3)))</f>
        <v>#VALUE!</v>
      </c>
      <c r="AN557">
        <f>IF(ISNUMBER(F557), INDEX(出力表!B:B,2)*F557, 0)+IF(ISNUMBER(I557), INDEX(出力表!B:B,3)*I557, 0)+IF(ISNUMBER(L557), INDEX(出力表!B:B,4)*L557, 0)+IF(ISNUMBER(O557), INDEX(出力表!B:B,5)*O557, 0)+IF(ISNUMBER(R557), INDEX(出力表!B:B,6)*R557, 0)+IF(ISNUMBER(U557), INDEX(出力表!B:B,7)*U557, 0)+IF(ISNUMBER(X557), INDEX(出力表!B:B,8)*X557, 0)+IF(ISNUMBER(AA557), INDEX(出力表!B:B,9)*AA557, 0)+IF(ISNUMBER(AD557), INDEX(出力表!B:B,10)*AD557, 0)+IF(ISNUMBER(AG557), INDEX(出力表!B:B,11)*AG557, 0)+IF(ISNUMBER(AJ557), INDEX(出力表!B:B,12)*AJ557, 0)+IF(ISNUMBER(AM557), INDEX(出力表!B:B,13)*AM557, 0)</f>
        <v>0</v>
      </c>
      <c r="AO557">
        <f>IF(ISNUMBER(F557), INDEX(出力表!B:B,2), 0)+IF(ISNUMBER(I557), INDEX(出力表!B:B,3), 0)+IF(ISNUMBER(L557), INDEX(出力表!B:B,4), 0)+IF(ISNUMBER(O557), INDEX(出力表!B:B,5), 0)+IF(ISNUMBER(R557), INDEX(出力表!B:B,6), 0)+IF(ISNUMBER(U557), INDEX(出力表!B:B,7), 0)+IF(ISNUMBER(X557), INDEX(出力表!B:B,8), 0)+IF(ISNUMBER(AA557), INDEX(出力表!B:B,9), 0)+IF(ISNUMBER(AD557), INDEX(出力表!B:B,10), 0)+IF(ISNUMBER(AG557), INDEX(出力表!B:B,11), 0)+IF(ISNUMBER(AJ557), INDEX(出力表!B:B,12), 0)+IF(ISNUMBER(AM557), INDEX(出力表!B:B,13), 0)</f>
        <v>0</v>
      </c>
      <c r="AP557" t="str">
        <f t="shared" si="8"/>
        <v/>
      </c>
    </row>
    <row r="558" spans="1:42" x14ac:dyDescent="0.2">
      <c r="A558">
        <v>557</v>
      </c>
      <c r="B558">
        <f>IF(UPPER(Settings!B4)="TRUE", 乱数表!$Z558*Settings!B10, 0)</f>
        <v>-0.30099708835711458</v>
      </c>
      <c r="C558">
        <f>IF(UPPER(Settings!B4)="TRUE", 乱数表!$AA558*Settings!B11, 0)</f>
        <v>-1.4059200158878862E-3</v>
      </c>
      <c r="D558">
        <f>MIN(100, MAX(0, 100*BETAINV(乱数表!$B558, MAX(0.00000001, (1/(1+EXP(-(INDEX(係数表!G:G,2) + $B558))))*(EXP(INDEX(係数表!H:H,2) + INDEX(係数表!I:I,2)*LN(INDEX(出力表!C:C,2)+1)))), MAX(0.00000001, (1-(1/(1+EXP(-(INDEX(係数表!G:G,2) + $B558)))))*(EXP(INDEX(係数表!H:H,2) + INDEX(係数表!I:I,2)*LN(INDEX(出力表!C:C,2)+1)))))))</f>
        <v>96.599516561849512</v>
      </c>
      <c r="E558" t="e">
        <f>MIN(100, MAX(0, (100*(INDEX(出力表!D:D,2))/(EXP(INDEX(係数表!B:B,2) + $C558) + (INDEX(出力表!D:D,2)))) + (乱数表!$N558*(Settings!B12/(((INDEX(出力表!D:D,2))+1)^INDEX(係数表!E:E,2)*INDEX(係数表!F:F,2))))))</f>
        <v>#VALUE!</v>
      </c>
      <c r="F558" t="e">
        <f>MIN(100, MAX(0, (INDEX(出力表!D:D,2))*D558/MAX(E558, Settings!B3)))</f>
        <v>#VALUE!</v>
      </c>
      <c r="G558">
        <f>MIN(100, MAX(0, 100*BETAINV(乱数表!$C558, MAX(0.00000001, (1/(1+EXP(-(INDEX(係数表!G:G,3) + $B558))))*(EXP(INDEX(係数表!H:H,3) + INDEX(係数表!I:I,3)*LN(INDEX(出力表!C:C,3)+1)))), MAX(0.00000001, (1-(1/(1+EXP(-(INDEX(係数表!G:G,3) + $B558)))))*(EXP(INDEX(係数表!H:H,3) + INDEX(係数表!I:I,3)*LN(INDEX(出力表!C:C,3)+1)))))))</f>
        <v>93.6834163064091</v>
      </c>
      <c r="H558" t="e">
        <f>MIN(100, MAX(0, (100*(INDEX(出力表!D:D,3))/(EXP(INDEX(係数表!B:B,3) + $C558) + (INDEX(出力表!D:D,3)))) + (乱数表!$O558*(Settings!B12/(((INDEX(出力表!D:D,3))+1)^INDEX(係数表!E:E,3)*INDEX(係数表!F:F,3))))))</f>
        <v>#VALUE!</v>
      </c>
      <c r="I558" t="e">
        <f>MIN(100, MAX(0, (INDEX(出力表!D:D,3))*G558/MAX(H558, Settings!B3)))</f>
        <v>#VALUE!</v>
      </c>
      <c r="J558">
        <f>MIN(100, MAX(0, 100*BETAINV(乱数表!$D558, MAX(0.00000001, (1/(1+EXP(-(INDEX(係数表!G:G,4) + $B558))))*(EXP(INDEX(係数表!H:H,4) + INDEX(係数表!I:I,4)*LN(INDEX(出力表!C:C,4)+1)))), MAX(0.00000001, (1-(1/(1+EXP(-(INDEX(係数表!G:G,4) + $B558)))))*(EXP(INDEX(係数表!H:H,4) + INDEX(係数表!I:I,4)*LN(INDEX(出力表!C:C,4)+1)))))))</f>
        <v>86.361448887067453</v>
      </c>
      <c r="K558" t="e">
        <f>MIN(100, MAX(0, (100*(INDEX(出力表!D:D,4))/(EXP(INDEX(係数表!B:B,4) + $C558) + (INDEX(出力表!D:D,4)))) + (乱数表!$P558*(Settings!B12/(((INDEX(出力表!D:D,4))+1)^INDEX(係数表!E:E,4)*INDEX(係数表!F:F,4))))))</f>
        <v>#VALUE!</v>
      </c>
      <c r="L558" t="e">
        <f>MIN(100, MAX(0, (INDEX(出力表!D:D,4))*J558/MAX(K558, Settings!B3)))</f>
        <v>#VALUE!</v>
      </c>
      <c r="M558">
        <f>MIN(100, MAX(0, 100*BETAINV(乱数表!$E558, MAX(0.00000001, (1/(1+EXP(-(INDEX(係数表!G:G,5) + $B558))))*(EXP(INDEX(係数表!H:H,5) + INDEX(係数表!I:I,5)*LN(INDEX(出力表!C:C,5)+1)))), MAX(0.00000001, (1-(1/(1+EXP(-(INDEX(係数表!G:G,5) + $B558)))))*(EXP(INDEX(係数表!H:H,5) + INDEX(係数表!I:I,5)*LN(INDEX(出力表!C:C,5)+1)))))))</f>
        <v>88.703557192916648</v>
      </c>
      <c r="N558" t="e">
        <f>MIN(100, MAX(0, (100*(INDEX(出力表!D:D,5))/(EXP(INDEX(係数表!B:B,5) + $C558) + (INDEX(出力表!D:D,5)))) + (乱数表!$Q558*(Settings!B12/(((INDEX(出力表!D:D,5))+1)^INDEX(係数表!E:E,5)*INDEX(係数表!F:F,5))))))</f>
        <v>#VALUE!</v>
      </c>
      <c r="O558" t="e">
        <f>MIN(100, MAX(0, (INDEX(出力表!D:D,5))*M558/MAX(N558, Settings!B3)))</f>
        <v>#VALUE!</v>
      </c>
      <c r="P558">
        <f>MIN(100, MAX(0, 100*BETAINV(乱数表!$F558, MAX(0.00000001, (1/(1+EXP(-(INDEX(係数表!G:G,6) + $B558))))*(EXP(INDEX(係数表!H:H,6) + INDEX(係数表!I:I,6)*LN(INDEX(出力表!C:C,6)+1)))), MAX(0.00000001, (1-(1/(1+EXP(-(INDEX(係数表!G:G,6) + $B558)))))*(EXP(INDEX(係数表!H:H,6) + INDEX(係数表!I:I,6)*LN(INDEX(出力表!C:C,6)+1)))))))</f>
        <v>93.308656848849097</v>
      </c>
      <c r="Q558" t="e">
        <f>MIN(100, MAX(0, (100*(INDEX(出力表!D:D,6))/(EXP(INDEX(係数表!B:B,6) + $C558) + (INDEX(出力表!D:D,6)))) + (乱数表!$R558*(Settings!B12/(((INDEX(出力表!D:D,6))+1)^INDEX(係数表!E:E,6)*INDEX(係数表!F:F,6))))))</f>
        <v>#VALUE!</v>
      </c>
      <c r="R558" t="e">
        <f>MIN(100, MAX(0, (INDEX(出力表!D:D,6))*P558/MAX(Q558, Settings!B3)))</f>
        <v>#VALUE!</v>
      </c>
      <c r="S558">
        <f>MIN(100, MAX(0, 100*BETAINV(乱数表!$G558, MAX(0.00000001, (1/(1+EXP(-(INDEX(係数表!G:G,7) + $B558))))*(EXP(INDEX(係数表!H:H,7) + INDEX(係数表!I:I,7)*LN(INDEX(出力表!C:C,7)+1)))), MAX(0.00000001, (1-(1/(1+EXP(-(INDEX(係数表!G:G,7) + $B558)))))*(EXP(INDEX(係数表!H:H,7) + INDEX(係数表!I:I,7)*LN(INDEX(出力表!C:C,7)+1)))))))</f>
        <v>90.266713160700021</v>
      </c>
      <c r="T558" t="e">
        <f>MIN(100, MAX(0, (100*(INDEX(出力表!D:D,7))/(EXP(INDEX(係数表!B:B,7) + $C558) + (INDEX(出力表!D:D,7)))) + (乱数表!$S558*(Settings!B12/(((INDEX(出力表!D:D,7))+1)^INDEX(係数表!E:E,7)*INDEX(係数表!F:F,7))))))</f>
        <v>#VALUE!</v>
      </c>
      <c r="U558" t="e">
        <f>MIN(100, MAX(0, (INDEX(出力表!D:D,7))*S558/MAX(T558, Settings!B3)))</f>
        <v>#VALUE!</v>
      </c>
      <c r="V558">
        <f>MIN(100, MAX(0, 100*BETAINV(乱数表!$H558, MAX(0.00000001, (1/(1+EXP(-(INDEX(係数表!G:G,8) + $B558))))*(EXP(INDEX(係数表!H:H,8) + INDEX(係数表!I:I,8)*LN(INDEX(出力表!C:C,8)+1)))), MAX(0.00000001, (1-(1/(1+EXP(-(INDEX(係数表!G:G,8) + $B558)))))*(EXP(INDEX(係数表!H:H,8) + INDEX(係数表!I:I,8)*LN(INDEX(出力表!C:C,8)+1)))))))</f>
        <v>60.420137265727149</v>
      </c>
      <c r="W558" t="e">
        <f>MIN(100, MAX(0, (100*(INDEX(出力表!D:D,8))/(EXP(INDEX(係数表!B:B,8) + $C558) + (INDEX(出力表!D:D,8)))) + (乱数表!$T558*(Settings!B12/(((INDEX(出力表!D:D,8))+1)^INDEX(係数表!E:E,8)*INDEX(係数表!F:F,8))))))</f>
        <v>#VALUE!</v>
      </c>
      <c r="X558" t="e">
        <f>MIN(100, MAX(0, (INDEX(出力表!D:D,8))*V558/MAX(W558, Settings!B3)))</f>
        <v>#VALUE!</v>
      </c>
      <c r="Y558">
        <f>MIN(100, MAX(0, 100*BETAINV(乱数表!$I558, MAX(0.00000001, (1/(1+EXP(-(INDEX(係数表!G:G,9) + $B558))))*(EXP(INDEX(係数表!H:H,9) + INDEX(係数表!I:I,9)*LN(INDEX(出力表!C:C,9)+1)))), MAX(0.00000001, (1-(1/(1+EXP(-(INDEX(係数表!G:G,9) + $B558)))))*(EXP(INDEX(係数表!H:H,9) + INDEX(係数表!I:I,9)*LN(INDEX(出力表!C:C,9)+1)))))))</f>
        <v>79.293431546691252</v>
      </c>
      <c r="Z558" t="e">
        <f>MIN(100, MAX(0, (100*(INDEX(出力表!D:D,9))/(EXP(INDEX(係数表!B:B,9) + $C558) + (INDEX(出力表!D:D,9)))) + (乱数表!$U558*(Settings!B12/(((INDEX(出力表!D:D,9))+1)^INDEX(係数表!E:E,9)*INDEX(係数表!F:F,9))))))</f>
        <v>#VALUE!</v>
      </c>
      <c r="AA558" t="e">
        <f>MIN(100, MAX(0, (INDEX(出力表!D:D,9))*Y558/MAX(Z558, Settings!B3)))</f>
        <v>#VALUE!</v>
      </c>
      <c r="AB558">
        <f>MIN(100, MAX(0, 100*BETAINV(乱数表!$J558, MAX(0.00000001, (1/(1+EXP(-(INDEX(係数表!G:G,10) + $B558))))*(EXP(INDEX(係数表!H:H,10) + INDEX(係数表!I:I,10)*LN(INDEX(出力表!C:C,10)+1)))), MAX(0.00000001, (1-(1/(1+EXP(-(INDEX(係数表!G:G,10) + $B558)))))*(EXP(INDEX(係数表!H:H,10) + INDEX(係数表!I:I,10)*LN(INDEX(出力表!C:C,10)+1)))))))</f>
        <v>85.636039114437509</v>
      </c>
      <c r="AC558" t="e">
        <f>MIN(100, MAX(0, (100*(INDEX(出力表!D:D,10))/(EXP(INDEX(係数表!B:B,10) + $C558) + (INDEX(出力表!D:D,10)))) + (乱数表!$V558*(Settings!B12/(((INDEX(出力表!D:D,10))+1)^INDEX(係数表!E:E,10)*INDEX(係数表!F:F,10))))))</f>
        <v>#VALUE!</v>
      </c>
      <c r="AD558" t="e">
        <f>MIN(100, MAX(0, (INDEX(出力表!D:D,10))*AB558/MAX(AC558, Settings!B3)))</f>
        <v>#VALUE!</v>
      </c>
      <c r="AE558">
        <f>MIN(100, MAX(0, 100*BETAINV(乱数表!$K558, MAX(0.00000001, (1/(1+EXP(-(INDEX(係数表!G:G,11) + $B558))))*(EXP(INDEX(係数表!H:H,11) + INDEX(係数表!I:I,11)*LN(INDEX(出力表!C:C,11)+1)))), MAX(0.00000001, (1-(1/(1+EXP(-(INDEX(係数表!G:G,11) + $B558)))))*(EXP(INDEX(係数表!H:H,11) + INDEX(係数表!I:I,11)*LN(INDEX(出力表!C:C,11)+1)))))))</f>
        <v>94.083811114811752</v>
      </c>
      <c r="AF558" t="e">
        <f>MIN(100, MAX(0, (100*(INDEX(出力表!D:D,11))/(EXP(INDEX(係数表!B:B,11) + $C558) + (INDEX(出力表!D:D,11)))) + (乱数表!$W558*(Settings!B12/(((INDEX(出力表!D:D,11))+1)^INDEX(係数表!E:E,11)*INDEX(係数表!F:F,11))))))</f>
        <v>#VALUE!</v>
      </c>
      <c r="AG558" t="e">
        <f>MIN(100, MAX(0, (INDEX(出力表!D:D,11))*AE558/MAX(AF558, Settings!B3)))</f>
        <v>#VALUE!</v>
      </c>
      <c r="AH558">
        <f>MIN(100, MAX(0, 100*BETAINV(乱数表!$L558, MAX(0.00000001, (1/(1+EXP(-(INDEX(係数表!G:G,12) + $B558))))*(EXP(INDEX(係数表!H:H,12) + INDEX(係数表!I:I,12)*LN(INDEX(出力表!C:C,12)+1)))), MAX(0.00000001, (1-(1/(1+EXP(-(INDEX(係数表!G:G,12) + $B558)))))*(EXP(INDEX(係数表!H:H,12) + INDEX(係数表!I:I,12)*LN(INDEX(出力表!C:C,12)+1)))))))</f>
        <v>94.393931520767154</v>
      </c>
      <c r="AI558" t="e">
        <f>MIN(100, MAX(0, (100*(INDEX(出力表!D:D,12))/(EXP(INDEX(係数表!B:B,12) + $C558) + (INDEX(出力表!D:D,12)))) + (乱数表!$X558*(Settings!B12/(((INDEX(出力表!D:D,12))+1)^INDEX(係数表!E:E,12)*INDEX(係数表!F:F,12))))))</f>
        <v>#VALUE!</v>
      </c>
      <c r="AJ558" t="e">
        <f>MIN(100, MAX(0, (INDEX(出力表!D:D,12))*AH558/MAX(AI558, Settings!B3)))</f>
        <v>#VALUE!</v>
      </c>
      <c r="AK558">
        <f>MIN(100, MAX(0, 100*BETAINV(乱数表!$M558, MAX(0.00000001, (1/(1+EXP(-(INDEX(係数表!G:G,13) + $B558))))*(EXP(INDEX(係数表!H:H,13) + INDEX(係数表!I:I,13)*LN(INDEX(出力表!C:C,13)+1)))), MAX(0.00000001, (1-(1/(1+EXP(-(INDEX(係数表!G:G,13) + $B558)))))*(EXP(INDEX(係数表!H:H,13) + INDEX(係数表!I:I,13)*LN(INDEX(出力表!C:C,13)+1)))))))</f>
        <v>95.363263135180375</v>
      </c>
      <c r="AL558" t="e">
        <f>MIN(100, MAX(0, (100*(INDEX(出力表!D:D,13))/(EXP(INDEX(係数表!B:B,13) + $C558) + (INDEX(出力表!D:D,13)))) + (乱数表!$Y558*(Settings!B12/(((INDEX(出力表!D:D,13))+1)^INDEX(係数表!E:E,13)*INDEX(係数表!F:F,13))))))</f>
        <v>#VALUE!</v>
      </c>
      <c r="AM558" t="e">
        <f>MIN(100, MAX(0, (INDEX(出力表!D:D,13))*AK558/MAX(AL558, Settings!B3)))</f>
        <v>#VALUE!</v>
      </c>
      <c r="AN558">
        <f>IF(ISNUMBER(F558), INDEX(出力表!B:B,2)*F558, 0)+IF(ISNUMBER(I558), INDEX(出力表!B:B,3)*I558, 0)+IF(ISNUMBER(L558), INDEX(出力表!B:B,4)*L558, 0)+IF(ISNUMBER(O558), INDEX(出力表!B:B,5)*O558, 0)+IF(ISNUMBER(R558), INDEX(出力表!B:B,6)*R558, 0)+IF(ISNUMBER(U558), INDEX(出力表!B:B,7)*U558, 0)+IF(ISNUMBER(X558), INDEX(出力表!B:B,8)*X558, 0)+IF(ISNUMBER(AA558), INDEX(出力表!B:B,9)*AA558, 0)+IF(ISNUMBER(AD558), INDEX(出力表!B:B,10)*AD558, 0)+IF(ISNUMBER(AG558), INDEX(出力表!B:B,11)*AG558, 0)+IF(ISNUMBER(AJ558), INDEX(出力表!B:B,12)*AJ558, 0)+IF(ISNUMBER(AM558), INDEX(出力表!B:B,13)*AM558, 0)</f>
        <v>0</v>
      </c>
      <c r="AO558">
        <f>IF(ISNUMBER(F558), INDEX(出力表!B:B,2), 0)+IF(ISNUMBER(I558), INDEX(出力表!B:B,3), 0)+IF(ISNUMBER(L558), INDEX(出力表!B:B,4), 0)+IF(ISNUMBER(O558), INDEX(出力表!B:B,5), 0)+IF(ISNUMBER(R558), INDEX(出力表!B:B,6), 0)+IF(ISNUMBER(U558), INDEX(出力表!B:B,7), 0)+IF(ISNUMBER(X558), INDEX(出力表!B:B,8), 0)+IF(ISNUMBER(AA558), INDEX(出力表!B:B,9), 0)+IF(ISNUMBER(AD558), INDEX(出力表!B:B,10), 0)+IF(ISNUMBER(AG558), INDEX(出力表!B:B,11), 0)+IF(ISNUMBER(AJ558), INDEX(出力表!B:B,12), 0)+IF(ISNUMBER(AM558), INDEX(出力表!B:B,13), 0)</f>
        <v>0</v>
      </c>
      <c r="AP558" t="str">
        <f t="shared" si="8"/>
        <v/>
      </c>
    </row>
    <row r="559" spans="1:42" x14ac:dyDescent="0.2">
      <c r="A559">
        <v>558</v>
      </c>
      <c r="B559">
        <f>IF(UPPER(Settings!B4)="TRUE", 乱数表!$Z559*Settings!B10, 0)</f>
        <v>-0.98223861287077974</v>
      </c>
      <c r="C559">
        <f>IF(UPPER(Settings!B4)="TRUE", 乱数表!$AA559*Settings!B11, 0)</f>
        <v>1.410219099124372E-2</v>
      </c>
      <c r="D559">
        <f>MIN(100, MAX(0, 100*BETAINV(乱数表!$B559, MAX(0.00000001, (1/(1+EXP(-(INDEX(係数表!G:G,2) + $B559))))*(EXP(INDEX(係数表!H:H,2) + INDEX(係数表!I:I,2)*LN(INDEX(出力表!C:C,2)+1)))), MAX(0.00000001, (1-(1/(1+EXP(-(INDEX(係数表!G:G,2) + $B559)))))*(EXP(INDEX(係数表!H:H,2) + INDEX(係数表!I:I,2)*LN(INDEX(出力表!C:C,2)+1)))))))</f>
        <v>83.461083214670978</v>
      </c>
      <c r="E559" t="e">
        <f>MIN(100, MAX(0, (100*(INDEX(出力表!D:D,2))/(EXP(INDEX(係数表!B:B,2) + $C559) + (INDEX(出力表!D:D,2)))) + (乱数表!$N559*(Settings!B12/(((INDEX(出力表!D:D,2))+1)^INDEX(係数表!E:E,2)*INDEX(係数表!F:F,2))))))</f>
        <v>#VALUE!</v>
      </c>
      <c r="F559" t="e">
        <f>MIN(100, MAX(0, (INDEX(出力表!D:D,2))*D559/MAX(E559, Settings!B3)))</f>
        <v>#VALUE!</v>
      </c>
      <c r="G559">
        <f>MIN(100, MAX(0, 100*BETAINV(乱数表!$C559, MAX(0.00000001, (1/(1+EXP(-(INDEX(係数表!G:G,3) + $B559))))*(EXP(INDEX(係数表!H:H,3) + INDEX(係数表!I:I,3)*LN(INDEX(出力表!C:C,3)+1)))), MAX(0.00000001, (1-(1/(1+EXP(-(INDEX(係数表!G:G,3) + $B559)))))*(EXP(INDEX(係数表!H:H,3) + INDEX(係数表!I:I,3)*LN(INDEX(出力表!C:C,3)+1)))))))</f>
        <v>60.845365066695933</v>
      </c>
      <c r="H559" t="e">
        <f>MIN(100, MAX(0, (100*(INDEX(出力表!D:D,3))/(EXP(INDEX(係数表!B:B,3) + $C559) + (INDEX(出力表!D:D,3)))) + (乱数表!$O559*(Settings!B12/(((INDEX(出力表!D:D,3))+1)^INDEX(係数表!E:E,3)*INDEX(係数表!F:F,3))))))</f>
        <v>#VALUE!</v>
      </c>
      <c r="I559" t="e">
        <f>MIN(100, MAX(0, (INDEX(出力表!D:D,3))*G559/MAX(H559, Settings!B3)))</f>
        <v>#VALUE!</v>
      </c>
      <c r="J559">
        <f>MIN(100, MAX(0, 100*BETAINV(乱数表!$D559, MAX(0.00000001, (1/(1+EXP(-(INDEX(係数表!G:G,4) + $B559))))*(EXP(INDEX(係数表!H:H,4) + INDEX(係数表!I:I,4)*LN(INDEX(出力表!C:C,4)+1)))), MAX(0.00000001, (1-(1/(1+EXP(-(INDEX(係数表!G:G,4) + $B559)))))*(EXP(INDEX(係数表!H:H,4) + INDEX(係数表!I:I,4)*LN(INDEX(出力表!C:C,4)+1)))))))</f>
        <v>54.186227673471329</v>
      </c>
      <c r="K559" t="e">
        <f>MIN(100, MAX(0, (100*(INDEX(出力表!D:D,4))/(EXP(INDEX(係数表!B:B,4) + $C559) + (INDEX(出力表!D:D,4)))) + (乱数表!$P559*(Settings!B12/(((INDEX(出力表!D:D,4))+1)^INDEX(係数表!E:E,4)*INDEX(係数表!F:F,4))))))</f>
        <v>#VALUE!</v>
      </c>
      <c r="L559" t="e">
        <f>MIN(100, MAX(0, (INDEX(出力表!D:D,4))*J559/MAX(K559, Settings!B3)))</f>
        <v>#VALUE!</v>
      </c>
      <c r="M559">
        <f>MIN(100, MAX(0, 100*BETAINV(乱数表!$E559, MAX(0.00000001, (1/(1+EXP(-(INDEX(係数表!G:G,5) + $B559))))*(EXP(INDEX(係数表!H:H,5) + INDEX(係数表!I:I,5)*LN(INDEX(出力表!C:C,5)+1)))), MAX(0.00000001, (1-(1/(1+EXP(-(INDEX(係数表!G:G,5) + $B559)))))*(EXP(INDEX(係数表!H:H,5) + INDEX(係数表!I:I,5)*LN(INDEX(出力表!C:C,5)+1)))))))</f>
        <v>26.417594110774267</v>
      </c>
      <c r="N559" t="e">
        <f>MIN(100, MAX(0, (100*(INDEX(出力表!D:D,5))/(EXP(INDEX(係数表!B:B,5) + $C559) + (INDEX(出力表!D:D,5)))) + (乱数表!$Q559*(Settings!B12/(((INDEX(出力表!D:D,5))+1)^INDEX(係数表!E:E,5)*INDEX(係数表!F:F,5))))))</f>
        <v>#VALUE!</v>
      </c>
      <c r="O559" t="e">
        <f>MIN(100, MAX(0, (INDEX(出力表!D:D,5))*M559/MAX(N559, Settings!B3)))</f>
        <v>#VALUE!</v>
      </c>
      <c r="P559">
        <f>MIN(100, MAX(0, 100*BETAINV(乱数表!$F559, MAX(0.00000001, (1/(1+EXP(-(INDEX(係数表!G:G,6) + $B559))))*(EXP(INDEX(係数表!H:H,6) + INDEX(係数表!I:I,6)*LN(INDEX(出力表!C:C,6)+1)))), MAX(0.00000001, (1-(1/(1+EXP(-(INDEX(係数表!G:G,6) + $B559)))))*(EXP(INDEX(係数表!H:H,6) + INDEX(係数表!I:I,6)*LN(INDEX(出力表!C:C,6)+1)))))))</f>
        <v>81.306855007899998</v>
      </c>
      <c r="Q559" t="e">
        <f>MIN(100, MAX(0, (100*(INDEX(出力表!D:D,6))/(EXP(INDEX(係数表!B:B,6) + $C559) + (INDEX(出力表!D:D,6)))) + (乱数表!$R559*(Settings!B12/(((INDEX(出力表!D:D,6))+1)^INDEX(係数表!E:E,6)*INDEX(係数表!F:F,6))))))</f>
        <v>#VALUE!</v>
      </c>
      <c r="R559" t="e">
        <f>MIN(100, MAX(0, (INDEX(出力表!D:D,6))*P559/MAX(Q559, Settings!B3)))</f>
        <v>#VALUE!</v>
      </c>
      <c r="S559">
        <f>MIN(100, MAX(0, 100*BETAINV(乱数表!$G559, MAX(0.00000001, (1/(1+EXP(-(INDEX(係数表!G:G,7) + $B559))))*(EXP(INDEX(係数表!H:H,7) + INDEX(係数表!I:I,7)*LN(INDEX(出力表!C:C,7)+1)))), MAX(0.00000001, (1-(1/(1+EXP(-(INDEX(係数表!G:G,7) + $B559)))))*(EXP(INDEX(係数表!H:H,7) + INDEX(係数表!I:I,7)*LN(INDEX(出力表!C:C,7)+1)))))))</f>
        <v>94.876524841036229</v>
      </c>
      <c r="T559" t="e">
        <f>MIN(100, MAX(0, (100*(INDEX(出力表!D:D,7))/(EXP(INDEX(係数表!B:B,7) + $C559) + (INDEX(出力表!D:D,7)))) + (乱数表!$S559*(Settings!B12/(((INDEX(出力表!D:D,7))+1)^INDEX(係数表!E:E,7)*INDEX(係数表!F:F,7))))))</f>
        <v>#VALUE!</v>
      </c>
      <c r="U559" t="e">
        <f>MIN(100, MAX(0, (INDEX(出力表!D:D,7))*S559/MAX(T559, Settings!B3)))</f>
        <v>#VALUE!</v>
      </c>
      <c r="V559">
        <f>MIN(100, MAX(0, 100*BETAINV(乱数表!$H559, MAX(0.00000001, (1/(1+EXP(-(INDEX(係数表!G:G,8) + $B559))))*(EXP(INDEX(係数表!H:H,8) + INDEX(係数表!I:I,8)*LN(INDEX(出力表!C:C,8)+1)))), MAX(0.00000001, (1-(1/(1+EXP(-(INDEX(係数表!G:G,8) + $B559)))))*(EXP(INDEX(係数表!H:H,8) + INDEX(係数表!I:I,8)*LN(INDEX(出力表!C:C,8)+1)))))))</f>
        <v>48.654403611063309</v>
      </c>
      <c r="W559" t="e">
        <f>MIN(100, MAX(0, (100*(INDEX(出力表!D:D,8))/(EXP(INDEX(係数表!B:B,8) + $C559) + (INDEX(出力表!D:D,8)))) + (乱数表!$T559*(Settings!B12/(((INDEX(出力表!D:D,8))+1)^INDEX(係数表!E:E,8)*INDEX(係数表!F:F,8))))))</f>
        <v>#VALUE!</v>
      </c>
      <c r="X559" t="e">
        <f>MIN(100, MAX(0, (INDEX(出力表!D:D,8))*V559/MAX(W559, Settings!B3)))</f>
        <v>#VALUE!</v>
      </c>
      <c r="Y559">
        <f>MIN(100, MAX(0, 100*BETAINV(乱数表!$I559, MAX(0.00000001, (1/(1+EXP(-(INDEX(係数表!G:G,9) + $B559))))*(EXP(INDEX(係数表!H:H,9) + INDEX(係数表!I:I,9)*LN(INDEX(出力表!C:C,9)+1)))), MAX(0.00000001, (1-(1/(1+EXP(-(INDEX(係数表!G:G,9) + $B559)))))*(EXP(INDEX(係数表!H:H,9) + INDEX(係数表!I:I,9)*LN(INDEX(出力表!C:C,9)+1)))))))</f>
        <v>93.394005546453201</v>
      </c>
      <c r="Z559" t="e">
        <f>MIN(100, MAX(0, (100*(INDEX(出力表!D:D,9))/(EXP(INDEX(係数表!B:B,9) + $C559) + (INDEX(出力表!D:D,9)))) + (乱数表!$U559*(Settings!B12/(((INDEX(出力表!D:D,9))+1)^INDEX(係数表!E:E,9)*INDEX(係数表!F:F,9))))))</f>
        <v>#VALUE!</v>
      </c>
      <c r="AA559" t="e">
        <f>MIN(100, MAX(0, (INDEX(出力表!D:D,9))*Y559/MAX(Z559, Settings!B3)))</f>
        <v>#VALUE!</v>
      </c>
      <c r="AB559">
        <f>MIN(100, MAX(0, 100*BETAINV(乱数表!$J559, MAX(0.00000001, (1/(1+EXP(-(INDEX(係数表!G:G,10) + $B559))))*(EXP(INDEX(係数表!H:H,10) + INDEX(係数表!I:I,10)*LN(INDEX(出力表!C:C,10)+1)))), MAX(0.00000001, (1-(1/(1+EXP(-(INDEX(係数表!G:G,10) + $B559)))))*(EXP(INDEX(係数表!H:H,10) + INDEX(係数表!I:I,10)*LN(INDEX(出力表!C:C,10)+1)))))))</f>
        <v>96.54082749827819</v>
      </c>
      <c r="AC559" t="e">
        <f>MIN(100, MAX(0, (100*(INDEX(出力表!D:D,10))/(EXP(INDEX(係数表!B:B,10) + $C559) + (INDEX(出力表!D:D,10)))) + (乱数表!$V559*(Settings!B12/(((INDEX(出力表!D:D,10))+1)^INDEX(係数表!E:E,10)*INDEX(係数表!F:F,10))))))</f>
        <v>#VALUE!</v>
      </c>
      <c r="AD559" t="e">
        <f>MIN(100, MAX(0, (INDEX(出力表!D:D,10))*AB559/MAX(AC559, Settings!B3)))</f>
        <v>#VALUE!</v>
      </c>
      <c r="AE559">
        <f>MIN(100, MAX(0, 100*BETAINV(乱数表!$K559, MAX(0.00000001, (1/(1+EXP(-(INDEX(係数表!G:G,11) + $B559))))*(EXP(INDEX(係数表!H:H,11) + INDEX(係数表!I:I,11)*LN(INDEX(出力表!C:C,11)+1)))), MAX(0.00000001, (1-(1/(1+EXP(-(INDEX(係数表!G:G,11) + $B559)))))*(EXP(INDEX(係数表!H:H,11) + INDEX(係数表!I:I,11)*LN(INDEX(出力表!C:C,11)+1)))))))</f>
        <v>76.221659005706343</v>
      </c>
      <c r="AF559" t="e">
        <f>MIN(100, MAX(0, (100*(INDEX(出力表!D:D,11))/(EXP(INDEX(係数表!B:B,11) + $C559) + (INDEX(出力表!D:D,11)))) + (乱数表!$W559*(Settings!B12/(((INDEX(出力表!D:D,11))+1)^INDEX(係数表!E:E,11)*INDEX(係数表!F:F,11))))))</f>
        <v>#VALUE!</v>
      </c>
      <c r="AG559" t="e">
        <f>MIN(100, MAX(0, (INDEX(出力表!D:D,11))*AE559/MAX(AF559, Settings!B3)))</f>
        <v>#VALUE!</v>
      </c>
      <c r="AH559">
        <f>MIN(100, MAX(0, 100*BETAINV(乱数表!$L559, MAX(0.00000001, (1/(1+EXP(-(INDEX(係数表!G:G,12) + $B559))))*(EXP(INDEX(係数表!H:H,12) + INDEX(係数表!I:I,12)*LN(INDEX(出力表!C:C,12)+1)))), MAX(0.00000001, (1-(1/(1+EXP(-(INDEX(係数表!G:G,12) + $B559)))))*(EXP(INDEX(係数表!H:H,12) + INDEX(係数表!I:I,12)*LN(INDEX(出力表!C:C,12)+1)))))))</f>
        <v>83.569146760954823</v>
      </c>
      <c r="AI559" t="e">
        <f>MIN(100, MAX(0, (100*(INDEX(出力表!D:D,12))/(EXP(INDEX(係数表!B:B,12) + $C559) + (INDEX(出力表!D:D,12)))) + (乱数表!$X559*(Settings!B12/(((INDEX(出力表!D:D,12))+1)^INDEX(係数表!E:E,12)*INDEX(係数表!F:F,12))))))</f>
        <v>#VALUE!</v>
      </c>
      <c r="AJ559" t="e">
        <f>MIN(100, MAX(0, (INDEX(出力表!D:D,12))*AH559/MAX(AI559, Settings!B3)))</f>
        <v>#VALUE!</v>
      </c>
      <c r="AK559">
        <f>MIN(100, MAX(0, 100*BETAINV(乱数表!$M559, MAX(0.00000001, (1/(1+EXP(-(INDEX(係数表!G:G,13) + $B559))))*(EXP(INDEX(係数表!H:H,13) + INDEX(係数表!I:I,13)*LN(INDEX(出力表!C:C,13)+1)))), MAX(0.00000001, (1-(1/(1+EXP(-(INDEX(係数表!G:G,13) + $B559)))))*(EXP(INDEX(係数表!H:H,13) + INDEX(係数表!I:I,13)*LN(INDEX(出力表!C:C,13)+1)))))))</f>
        <v>57.927600913886543</v>
      </c>
      <c r="AL559" t="e">
        <f>MIN(100, MAX(0, (100*(INDEX(出力表!D:D,13))/(EXP(INDEX(係数表!B:B,13) + $C559) + (INDEX(出力表!D:D,13)))) + (乱数表!$Y559*(Settings!B12/(((INDEX(出力表!D:D,13))+1)^INDEX(係数表!E:E,13)*INDEX(係数表!F:F,13))))))</f>
        <v>#VALUE!</v>
      </c>
      <c r="AM559" t="e">
        <f>MIN(100, MAX(0, (INDEX(出力表!D:D,13))*AK559/MAX(AL559, Settings!B3)))</f>
        <v>#VALUE!</v>
      </c>
      <c r="AN559">
        <f>IF(ISNUMBER(F559), INDEX(出力表!B:B,2)*F559, 0)+IF(ISNUMBER(I559), INDEX(出力表!B:B,3)*I559, 0)+IF(ISNUMBER(L559), INDEX(出力表!B:B,4)*L559, 0)+IF(ISNUMBER(O559), INDEX(出力表!B:B,5)*O559, 0)+IF(ISNUMBER(R559), INDEX(出力表!B:B,6)*R559, 0)+IF(ISNUMBER(U559), INDEX(出力表!B:B,7)*U559, 0)+IF(ISNUMBER(X559), INDEX(出力表!B:B,8)*X559, 0)+IF(ISNUMBER(AA559), INDEX(出力表!B:B,9)*AA559, 0)+IF(ISNUMBER(AD559), INDEX(出力表!B:B,10)*AD559, 0)+IF(ISNUMBER(AG559), INDEX(出力表!B:B,11)*AG559, 0)+IF(ISNUMBER(AJ559), INDEX(出力表!B:B,12)*AJ559, 0)+IF(ISNUMBER(AM559), INDEX(出力表!B:B,13)*AM559, 0)</f>
        <v>0</v>
      </c>
      <c r="AO559">
        <f>IF(ISNUMBER(F559), INDEX(出力表!B:B,2), 0)+IF(ISNUMBER(I559), INDEX(出力表!B:B,3), 0)+IF(ISNUMBER(L559), INDEX(出力表!B:B,4), 0)+IF(ISNUMBER(O559), INDEX(出力表!B:B,5), 0)+IF(ISNUMBER(R559), INDEX(出力表!B:B,6), 0)+IF(ISNUMBER(U559), INDEX(出力表!B:B,7), 0)+IF(ISNUMBER(X559), INDEX(出力表!B:B,8), 0)+IF(ISNUMBER(AA559), INDEX(出力表!B:B,9), 0)+IF(ISNUMBER(AD559), INDEX(出力表!B:B,10), 0)+IF(ISNUMBER(AG559), INDEX(出力表!B:B,11), 0)+IF(ISNUMBER(AJ559), INDEX(出力表!B:B,12), 0)+IF(ISNUMBER(AM559), INDEX(出力表!B:B,13), 0)</f>
        <v>0</v>
      </c>
      <c r="AP559" t="str">
        <f t="shared" si="8"/>
        <v/>
      </c>
    </row>
    <row r="560" spans="1:42" x14ac:dyDescent="0.2">
      <c r="A560">
        <v>559</v>
      </c>
      <c r="B560">
        <f>IF(UPPER(Settings!B4)="TRUE", 乱数表!$Z560*Settings!B10, 0)</f>
        <v>0.32258347256576703</v>
      </c>
      <c r="C560">
        <f>IF(UPPER(Settings!B4)="TRUE", 乱数表!$AA560*Settings!B11, 0)</f>
        <v>-0.17493025333043308</v>
      </c>
      <c r="D560">
        <f>MIN(100, MAX(0, 100*BETAINV(乱数表!$B560, MAX(0.00000001, (1/(1+EXP(-(INDEX(係数表!G:G,2) + $B560))))*(EXP(INDEX(係数表!H:H,2) + INDEX(係数表!I:I,2)*LN(INDEX(出力表!C:C,2)+1)))), MAX(0.00000001, (1-(1/(1+EXP(-(INDEX(係数表!G:G,2) + $B560)))))*(EXP(INDEX(係数表!H:H,2) + INDEX(係数表!I:I,2)*LN(INDEX(出力表!C:C,2)+1)))))))</f>
        <v>97.855862646646059</v>
      </c>
      <c r="E560" t="e">
        <f>MIN(100, MAX(0, (100*(INDEX(出力表!D:D,2))/(EXP(INDEX(係数表!B:B,2) + $C560) + (INDEX(出力表!D:D,2)))) + (乱数表!$N560*(Settings!B12/(((INDEX(出力表!D:D,2))+1)^INDEX(係数表!E:E,2)*INDEX(係数表!F:F,2))))))</f>
        <v>#VALUE!</v>
      </c>
      <c r="F560" t="e">
        <f>MIN(100, MAX(0, (INDEX(出力表!D:D,2))*D560/MAX(E560, Settings!B3)))</f>
        <v>#VALUE!</v>
      </c>
      <c r="G560">
        <f>MIN(100, MAX(0, 100*BETAINV(乱数表!$C560, MAX(0.00000001, (1/(1+EXP(-(INDEX(係数表!G:G,3) + $B560))))*(EXP(INDEX(係数表!H:H,3) + INDEX(係数表!I:I,3)*LN(INDEX(出力表!C:C,3)+1)))), MAX(0.00000001, (1-(1/(1+EXP(-(INDEX(係数表!G:G,3) + $B560)))))*(EXP(INDEX(係数表!H:H,3) + INDEX(係数表!I:I,3)*LN(INDEX(出力表!C:C,3)+1)))))))</f>
        <v>91.996256235431389</v>
      </c>
      <c r="H560" t="e">
        <f>MIN(100, MAX(0, (100*(INDEX(出力表!D:D,3))/(EXP(INDEX(係数表!B:B,3) + $C560) + (INDEX(出力表!D:D,3)))) + (乱数表!$O560*(Settings!B12/(((INDEX(出力表!D:D,3))+1)^INDEX(係数表!E:E,3)*INDEX(係数表!F:F,3))))))</f>
        <v>#VALUE!</v>
      </c>
      <c r="I560" t="e">
        <f>MIN(100, MAX(0, (INDEX(出力表!D:D,3))*G560/MAX(H560, Settings!B3)))</f>
        <v>#VALUE!</v>
      </c>
      <c r="J560">
        <f>MIN(100, MAX(0, 100*BETAINV(乱数表!$D560, MAX(0.00000001, (1/(1+EXP(-(INDEX(係数表!G:G,4) + $B560))))*(EXP(INDEX(係数表!H:H,4) + INDEX(係数表!I:I,4)*LN(INDEX(出力表!C:C,4)+1)))), MAX(0.00000001, (1-(1/(1+EXP(-(INDEX(係数表!G:G,4) + $B560)))))*(EXP(INDEX(係数表!H:H,4) + INDEX(係数表!I:I,4)*LN(INDEX(出力表!C:C,4)+1)))))))</f>
        <v>94.761517345683785</v>
      </c>
      <c r="K560" t="e">
        <f>MIN(100, MAX(0, (100*(INDEX(出力表!D:D,4))/(EXP(INDEX(係数表!B:B,4) + $C560) + (INDEX(出力表!D:D,4)))) + (乱数表!$P560*(Settings!B12/(((INDEX(出力表!D:D,4))+1)^INDEX(係数表!E:E,4)*INDEX(係数表!F:F,4))))))</f>
        <v>#VALUE!</v>
      </c>
      <c r="L560" t="e">
        <f>MIN(100, MAX(0, (INDEX(出力表!D:D,4))*J560/MAX(K560, Settings!B3)))</f>
        <v>#VALUE!</v>
      </c>
      <c r="M560">
        <f>MIN(100, MAX(0, 100*BETAINV(乱数表!$E560, MAX(0.00000001, (1/(1+EXP(-(INDEX(係数表!G:G,5) + $B560))))*(EXP(INDEX(係数表!H:H,5) + INDEX(係数表!I:I,5)*LN(INDEX(出力表!C:C,5)+1)))), MAX(0.00000001, (1-(1/(1+EXP(-(INDEX(係数表!G:G,5) + $B560)))))*(EXP(INDEX(係数表!H:H,5) + INDEX(係数表!I:I,5)*LN(INDEX(出力表!C:C,5)+1)))))))</f>
        <v>94.473019345637127</v>
      </c>
      <c r="N560" t="e">
        <f>MIN(100, MAX(0, (100*(INDEX(出力表!D:D,5))/(EXP(INDEX(係数表!B:B,5) + $C560) + (INDEX(出力表!D:D,5)))) + (乱数表!$Q560*(Settings!B12/(((INDEX(出力表!D:D,5))+1)^INDEX(係数表!E:E,5)*INDEX(係数表!F:F,5))))))</f>
        <v>#VALUE!</v>
      </c>
      <c r="O560" t="e">
        <f>MIN(100, MAX(0, (INDEX(出力表!D:D,5))*M560/MAX(N560, Settings!B3)))</f>
        <v>#VALUE!</v>
      </c>
      <c r="P560">
        <f>MIN(100, MAX(0, 100*BETAINV(乱数表!$F560, MAX(0.00000001, (1/(1+EXP(-(INDEX(係数表!G:G,6) + $B560))))*(EXP(INDEX(係数表!H:H,6) + INDEX(係数表!I:I,6)*LN(INDEX(出力表!C:C,6)+1)))), MAX(0.00000001, (1-(1/(1+EXP(-(INDEX(係数表!G:G,6) + $B560)))))*(EXP(INDEX(係数表!H:H,6) + INDEX(係数表!I:I,6)*LN(INDEX(出力表!C:C,6)+1)))))))</f>
        <v>93.387241493800573</v>
      </c>
      <c r="Q560" t="e">
        <f>MIN(100, MAX(0, (100*(INDEX(出力表!D:D,6))/(EXP(INDEX(係数表!B:B,6) + $C560) + (INDEX(出力表!D:D,6)))) + (乱数表!$R560*(Settings!B12/(((INDEX(出力表!D:D,6))+1)^INDEX(係数表!E:E,6)*INDEX(係数表!F:F,6))))))</f>
        <v>#VALUE!</v>
      </c>
      <c r="R560" t="e">
        <f>MIN(100, MAX(0, (INDEX(出力表!D:D,6))*P560/MAX(Q560, Settings!B3)))</f>
        <v>#VALUE!</v>
      </c>
      <c r="S560">
        <f>MIN(100, MAX(0, 100*BETAINV(乱数表!$G560, MAX(0.00000001, (1/(1+EXP(-(INDEX(係数表!G:G,7) + $B560))))*(EXP(INDEX(係数表!H:H,7) + INDEX(係数表!I:I,7)*LN(INDEX(出力表!C:C,7)+1)))), MAX(0.00000001, (1-(1/(1+EXP(-(INDEX(係数表!G:G,7) + $B560)))))*(EXP(INDEX(係数表!H:H,7) + INDEX(係数表!I:I,7)*LN(INDEX(出力表!C:C,7)+1)))))))</f>
        <v>89.380737378804128</v>
      </c>
      <c r="T560" t="e">
        <f>MIN(100, MAX(0, (100*(INDEX(出力表!D:D,7))/(EXP(INDEX(係数表!B:B,7) + $C560) + (INDEX(出力表!D:D,7)))) + (乱数表!$S560*(Settings!B12/(((INDEX(出力表!D:D,7))+1)^INDEX(係数表!E:E,7)*INDEX(係数表!F:F,7))))))</f>
        <v>#VALUE!</v>
      </c>
      <c r="U560" t="e">
        <f>MIN(100, MAX(0, (INDEX(出力表!D:D,7))*S560/MAX(T560, Settings!B3)))</f>
        <v>#VALUE!</v>
      </c>
      <c r="V560">
        <f>MIN(100, MAX(0, 100*BETAINV(乱数表!$H560, MAX(0.00000001, (1/(1+EXP(-(INDEX(係数表!G:G,8) + $B560))))*(EXP(INDEX(係数表!H:H,8) + INDEX(係数表!I:I,8)*LN(INDEX(出力表!C:C,8)+1)))), MAX(0.00000001, (1-(1/(1+EXP(-(INDEX(係数表!G:G,8) + $B560)))))*(EXP(INDEX(係数表!H:H,8) + INDEX(係数表!I:I,8)*LN(INDEX(出力表!C:C,8)+1)))))))</f>
        <v>78.145195727475141</v>
      </c>
      <c r="W560" t="e">
        <f>MIN(100, MAX(0, (100*(INDEX(出力表!D:D,8))/(EXP(INDEX(係数表!B:B,8) + $C560) + (INDEX(出力表!D:D,8)))) + (乱数表!$T560*(Settings!B12/(((INDEX(出力表!D:D,8))+1)^INDEX(係数表!E:E,8)*INDEX(係数表!F:F,8))))))</f>
        <v>#VALUE!</v>
      </c>
      <c r="X560" t="e">
        <f>MIN(100, MAX(0, (INDEX(出力表!D:D,8))*V560/MAX(W560, Settings!B3)))</f>
        <v>#VALUE!</v>
      </c>
      <c r="Y560">
        <f>MIN(100, MAX(0, 100*BETAINV(乱数表!$I560, MAX(0.00000001, (1/(1+EXP(-(INDEX(係数表!G:G,9) + $B560))))*(EXP(INDEX(係数表!H:H,9) + INDEX(係数表!I:I,9)*LN(INDEX(出力表!C:C,9)+1)))), MAX(0.00000001, (1-(1/(1+EXP(-(INDEX(係数表!G:G,9) + $B560)))))*(EXP(INDEX(係数表!H:H,9) + INDEX(係数表!I:I,9)*LN(INDEX(出力表!C:C,9)+1)))))))</f>
        <v>98.704612603027016</v>
      </c>
      <c r="Z560" t="e">
        <f>MIN(100, MAX(0, (100*(INDEX(出力表!D:D,9))/(EXP(INDEX(係数表!B:B,9) + $C560) + (INDEX(出力表!D:D,9)))) + (乱数表!$U560*(Settings!B12/(((INDEX(出力表!D:D,9))+1)^INDEX(係数表!E:E,9)*INDEX(係数表!F:F,9))))))</f>
        <v>#VALUE!</v>
      </c>
      <c r="AA560" t="e">
        <f>MIN(100, MAX(0, (INDEX(出力表!D:D,9))*Y560/MAX(Z560, Settings!B3)))</f>
        <v>#VALUE!</v>
      </c>
      <c r="AB560">
        <f>MIN(100, MAX(0, 100*BETAINV(乱数表!$J560, MAX(0.00000001, (1/(1+EXP(-(INDEX(係数表!G:G,10) + $B560))))*(EXP(INDEX(係数表!H:H,10) + INDEX(係数表!I:I,10)*LN(INDEX(出力表!C:C,10)+1)))), MAX(0.00000001, (1-(1/(1+EXP(-(INDEX(係数表!G:G,10) + $B560)))))*(EXP(INDEX(係数表!H:H,10) + INDEX(係数表!I:I,10)*LN(INDEX(出力表!C:C,10)+1)))))))</f>
        <v>89.873724490066834</v>
      </c>
      <c r="AC560" t="e">
        <f>MIN(100, MAX(0, (100*(INDEX(出力表!D:D,10))/(EXP(INDEX(係数表!B:B,10) + $C560) + (INDEX(出力表!D:D,10)))) + (乱数表!$V560*(Settings!B12/(((INDEX(出力表!D:D,10))+1)^INDEX(係数表!E:E,10)*INDEX(係数表!F:F,10))))))</f>
        <v>#VALUE!</v>
      </c>
      <c r="AD560" t="e">
        <f>MIN(100, MAX(0, (INDEX(出力表!D:D,10))*AB560/MAX(AC560, Settings!B3)))</f>
        <v>#VALUE!</v>
      </c>
      <c r="AE560">
        <f>MIN(100, MAX(0, 100*BETAINV(乱数表!$K560, MAX(0.00000001, (1/(1+EXP(-(INDEX(係数表!G:G,11) + $B560))))*(EXP(INDEX(係数表!H:H,11) + INDEX(係数表!I:I,11)*LN(INDEX(出力表!C:C,11)+1)))), MAX(0.00000001, (1-(1/(1+EXP(-(INDEX(係数表!G:G,11) + $B560)))))*(EXP(INDEX(係数表!H:H,11) + INDEX(係数表!I:I,11)*LN(INDEX(出力表!C:C,11)+1)))))))</f>
        <v>99.97295090295421</v>
      </c>
      <c r="AF560" t="e">
        <f>MIN(100, MAX(0, (100*(INDEX(出力表!D:D,11))/(EXP(INDEX(係数表!B:B,11) + $C560) + (INDEX(出力表!D:D,11)))) + (乱数表!$W560*(Settings!B12/(((INDEX(出力表!D:D,11))+1)^INDEX(係数表!E:E,11)*INDEX(係数表!F:F,11))))))</f>
        <v>#VALUE!</v>
      </c>
      <c r="AG560" t="e">
        <f>MIN(100, MAX(0, (INDEX(出力表!D:D,11))*AE560/MAX(AF560, Settings!B3)))</f>
        <v>#VALUE!</v>
      </c>
      <c r="AH560">
        <f>MIN(100, MAX(0, 100*BETAINV(乱数表!$L560, MAX(0.00000001, (1/(1+EXP(-(INDEX(係数表!G:G,12) + $B560))))*(EXP(INDEX(係数表!H:H,12) + INDEX(係数表!I:I,12)*LN(INDEX(出力表!C:C,12)+1)))), MAX(0.00000001, (1-(1/(1+EXP(-(INDEX(係数表!G:G,12) + $B560)))))*(EXP(INDEX(係数表!H:H,12) + INDEX(係数表!I:I,12)*LN(INDEX(出力表!C:C,12)+1)))))))</f>
        <v>98.913455613709118</v>
      </c>
      <c r="AI560" t="e">
        <f>MIN(100, MAX(0, (100*(INDEX(出力表!D:D,12))/(EXP(INDEX(係数表!B:B,12) + $C560) + (INDEX(出力表!D:D,12)))) + (乱数表!$X560*(Settings!B12/(((INDEX(出力表!D:D,12))+1)^INDEX(係数表!E:E,12)*INDEX(係数表!F:F,12))))))</f>
        <v>#VALUE!</v>
      </c>
      <c r="AJ560" t="e">
        <f>MIN(100, MAX(0, (INDEX(出力表!D:D,12))*AH560/MAX(AI560, Settings!B3)))</f>
        <v>#VALUE!</v>
      </c>
      <c r="AK560">
        <f>MIN(100, MAX(0, 100*BETAINV(乱数表!$M560, MAX(0.00000001, (1/(1+EXP(-(INDEX(係数表!G:G,13) + $B560))))*(EXP(INDEX(係数表!H:H,13) + INDEX(係数表!I:I,13)*LN(INDEX(出力表!C:C,13)+1)))), MAX(0.00000001, (1-(1/(1+EXP(-(INDEX(係数表!G:G,13) + $B560)))))*(EXP(INDEX(係数表!H:H,13) + INDEX(係数表!I:I,13)*LN(INDEX(出力表!C:C,13)+1)))))))</f>
        <v>96.719691141591071</v>
      </c>
      <c r="AL560" t="e">
        <f>MIN(100, MAX(0, (100*(INDEX(出力表!D:D,13))/(EXP(INDEX(係数表!B:B,13) + $C560) + (INDEX(出力表!D:D,13)))) + (乱数表!$Y560*(Settings!B12/(((INDEX(出力表!D:D,13))+1)^INDEX(係数表!E:E,13)*INDEX(係数表!F:F,13))))))</f>
        <v>#VALUE!</v>
      </c>
      <c r="AM560" t="e">
        <f>MIN(100, MAX(0, (INDEX(出力表!D:D,13))*AK560/MAX(AL560, Settings!B3)))</f>
        <v>#VALUE!</v>
      </c>
      <c r="AN560">
        <f>IF(ISNUMBER(F560), INDEX(出力表!B:B,2)*F560, 0)+IF(ISNUMBER(I560), INDEX(出力表!B:B,3)*I560, 0)+IF(ISNUMBER(L560), INDEX(出力表!B:B,4)*L560, 0)+IF(ISNUMBER(O560), INDEX(出力表!B:B,5)*O560, 0)+IF(ISNUMBER(R560), INDEX(出力表!B:B,6)*R560, 0)+IF(ISNUMBER(U560), INDEX(出力表!B:B,7)*U560, 0)+IF(ISNUMBER(X560), INDEX(出力表!B:B,8)*X560, 0)+IF(ISNUMBER(AA560), INDEX(出力表!B:B,9)*AA560, 0)+IF(ISNUMBER(AD560), INDEX(出力表!B:B,10)*AD560, 0)+IF(ISNUMBER(AG560), INDEX(出力表!B:B,11)*AG560, 0)+IF(ISNUMBER(AJ560), INDEX(出力表!B:B,12)*AJ560, 0)+IF(ISNUMBER(AM560), INDEX(出力表!B:B,13)*AM560, 0)</f>
        <v>0</v>
      </c>
      <c r="AO560">
        <f>IF(ISNUMBER(F560), INDEX(出力表!B:B,2), 0)+IF(ISNUMBER(I560), INDEX(出力表!B:B,3), 0)+IF(ISNUMBER(L560), INDEX(出力表!B:B,4), 0)+IF(ISNUMBER(O560), INDEX(出力表!B:B,5), 0)+IF(ISNUMBER(R560), INDEX(出力表!B:B,6), 0)+IF(ISNUMBER(U560), INDEX(出力表!B:B,7), 0)+IF(ISNUMBER(X560), INDEX(出力表!B:B,8), 0)+IF(ISNUMBER(AA560), INDEX(出力表!B:B,9), 0)+IF(ISNUMBER(AD560), INDEX(出力表!B:B,10), 0)+IF(ISNUMBER(AG560), INDEX(出力表!B:B,11), 0)+IF(ISNUMBER(AJ560), INDEX(出力表!B:B,12), 0)+IF(ISNUMBER(AM560), INDEX(出力表!B:B,13), 0)</f>
        <v>0</v>
      </c>
      <c r="AP560" t="str">
        <f t="shared" si="8"/>
        <v/>
      </c>
    </row>
    <row r="561" spans="1:42" x14ac:dyDescent="0.2">
      <c r="A561">
        <v>560</v>
      </c>
      <c r="B561">
        <f>IF(UPPER(Settings!B4)="TRUE", 乱数表!$Z561*Settings!B10, 0)</f>
        <v>-0.74643047011030461</v>
      </c>
      <c r="C561">
        <f>IF(UPPER(Settings!B4)="TRUE", 乱数表!$AA561*Settings!B11, 0)</f>
        <v>-2.6965059361889702E-2</v>
      </c>
      <c r="D561">
        <f>MIN(100, MAX(0, 100*BETAINV(乱数表!$B561, MAX(0.00000001, (1/(1+EXP(-(INDEX(係数表!G:G,2) + $B561))))*(EXP(INDEX(係数表!H:H,2) + INDEX(係数表!I:I,2)*LN(INDEX(出力表!C:C,2)+1)))), MAX(0.00000001, (1-(1/(1+EXP(-(INDEX(係数表!G:G,2) + $B561)))))*(EXP(INDEX(係数表!H:H,2) + INDEX(係数表!I:I,2)*LN(INDEX(出力表!C:C,2)+1)))))))</f>
        <v>35.76845959417755</v>
      </c>
      <c r="E561" t="e">
        <f>MIN(100, MAX(0, (100*(INDEX(出力表!D:D,2))/(EXP(INDEX(係数表!B:B,2) + $C561) + (INDEX(出力表!D:D,2)))) + (乱数表!$N561*(Settings!B12/(((INDEX(出力表!D:D,2))+1)^INDEX(係数表!E:E,2)*INDEX(係数表!F:F,2))))))</f>
        <v>#VALUE!</v>
      </c>
      <c r="F561" t="e">
        <f>MIN(100, MAX(0, (INDEX(出力表!D:D,2))*D561/MAX(E561, Settings!B3)))</f>
        <v>#VALUE!</v>
      </c>
      <c r="G561">
        <f>MIN(100, MAX(0, 100*BETAINV(乱数表!$C561, MAX(0.00000001, (1/(1+EXP(-(INDEX(係数表!G:G,3) + $B561))))*(EXP(INDEX(係数表!H:H,3) + INDEX(係数表!I:I,3)*LN(INDEX(出力表!C:C,3)+1)))), MAX(0.00000001, (1-(1/(1+EXP(-(INDEX(係数表!G:G,3) + $B561)))))*(EXP(INDEX(係数表!H:H,3) + INDEX(係数表!I:I,3)*LN(INDEX(出力表!C:C,3)+1)))))))</f>
        <v>99.520681833732297</v>
      </c>
      <c r="H561" t="e">
        <f>MIN(100, MAX(0, (100*(INDEX(出力表!D:D,3))/(EXP(INDEX(係数表!B:B,3) + $C561) + (INDEX(出力表!D:D,3)))) + (乱数表!$O561*(Settings!B12/(((INDEX(出力表!D:D,3))+1)^INDEX(係数表!E:E,3)*INDEX(係数表!F:F,3))))))</f>
        <v>#VALUE!</v>
      </c>
      <c r="I561" t="e">
        <f>MIN(100, MAX(0, (INDEX(出力表!D:D,3))*G561/MAX(H561, Settings!B3)))</f>
        <v>#VALUE!</v>
      </c>
      <c r="J561">
        <f>MIN(100, MAX(0, 100*BETAINV(乱数表!$D561, MAX(0.00000001, (1/(1+EXP(-(INDEX(係数表!G:G,4) + $B561))))*(EXP(INDEX(係数表!H:H,4) + INDEX(係数表!I:I,4)*LN(INDEX(出力表!C:C,4)+1)))), MAX(0.00000001, (1-(1/(1+EXP(-(INDEX(係数表!G:G,4) + $B561)))))*(EXP(INDEX(係数表!H:H,4) + INDEX(係数表!I:I,4)*LN(INDEX(出力表!C:C,4)+1)))))))</f>
        <v>63.693337876985566</v>
      </c>
      <c r="K561" t="e">
        <f>MIN(100, MAX(0, (100*(INDEX(出力表!D:D,4))/(EXP(INDEX(係数表!B:B,4) + $C561) + (INDEX(出力表!D:D,4)))) + (乱数表!$P561*(Settings!B12/(((INDEX(出力表!D:D,4))+1)^INDEX(係数表!E:E,4)*INDEX(係数表!F:F,4))))))</f>
        <v>#VALUE!</v>
      </c>
      <c r="L561" t="e">
        <f>MIN(100, MAX(0, (INDEX(出力表!D:D,4))*J561/MAX(K561, Settings!B3)))</f>
        <v>#VALUE!</v>
      </c>
      <c r="M561">
        <f>MIN(100, MAX(0, 100*BETAINV(乱数表!$E561, MAX(0.00000001, (1/(1+EXP(-(INDEX(係数表!G:G,5) + $B561))))*(EXP(INDEX(係数表!H:H,5) + INDEX(係数表!I:I,5)*LN(INDEX(出力表!C:C,5)+1)))), MAX(0.00000001, (1-(1/(1+EXP(-(INDEX(係数表!G:G,5) + $B561)))))*(EXP(INDEX(係数表!H:H,5) + INDEX(係数表!I:I,5)*LN(INDEX(出力表!C:C,5)+1)))))))</f>
        <v>80.200269951767865</v>
      </c>
      <c r="N561" t="e">
        <f>MIN(100, MAX(0, (100*(INDEX(出力表!D:D,5))/(EXP(INDEX(係数表!B:B,5) + $C561) + (INDEX(出力表!D:D,5)))) + (乱数表!$Q561*(Settings!B12/(((INDEX(出力表!D:D,5))+1)^INDEX(係数表!E:E,5)*INDEX(係数表!F:F,5))))))</f>
        <v>#VALUE!</v>
      </c>
      <c r="O561" t="e">
        <f>MIN(100, MAX(0, (INDEX(出力表!D:D,5))*M561/MAX(N561, Settings!B3)))</f>
        <v>#VALUE!</v>
      </c>
      <c r="P561">
        <f>MIN(100, MAX(0, 100*BETAINV(乱数表!$F561, MAX(0.00000001, (1/(1+EXP(-(INDEX(係数表!G:G,6) + $B561))))*(EXP(INDEX(係数表!H:H,6) + INDEX(係数表!I:I,6)*LN(INDEX(出力表!C:C,6)+1)))), MAX(0.00000001, (1-(1/(1+EXP(-(INDEX(係数表!G:G,6) + $B561)))))*(EXP(INDEX(係数表!H:H,6) + INDEX(係数表!I:I,6)*LN(INDEX(出力表!C:C,6)+1)))))))</f>
        <v>56.112579445827762</v>
      </c>
      <c r="Q561" t="e">
        <f>MIN(100, MAX(0, (100*(INDEX(出力表!D:D,6))/(EXP(INDEX(係数表!B:B,6) + $C561) + (INDEX(出力表!D:D,6)))) + (乱数表!$R561*(Settings!B12/(((INDEX(出力表!D:D,6))+1)^INDEX(係数表!E:E,6)*INDEX(係数表!F:F,6))))))</f>
        <v>#VALUE!</v>
      </c>
      <c r="R561" t="e">
        <f>MIN(100, MAX(0, (INDEX(出力表!D:D,6))*P561/MAX(Q561, Settings!B3)))</f>
        <v>#VALUE!</v>
      </c>
      <c r="S561">
        <f>MIN(100, MAX(0, 100*BETAINV(乱数表!$G561, MAX(0.00000001, (1/(1+EXP(-(INDEX(係数表!G:G,7) + $B561))))*(EXP(INDEX(係数表!H:H,7) + INDEX(係数表!I:I,7)*LN(INDEX(出力表!C:C,7)+1)))), MAX(0.00000001, (1-(1/(1+EXP(-(INDEX(係数表!G:G,7) + $B561)))))*(EXP(INDEX(係数表!H:H,7) + INDEX(係数表!I:I,7)*LN(INDEX(出力表!C:C,7)+1)))))))</f>
        <v>70.942202791249343</v>
      </c>
      <c r="T561" t="e">
        <f>MIN(100, MAX(0, (100*(INDEX(出力表!D:D,7))/(EXP(INDEX(係数表!B:B,7) + $C561) + (INDEX(出力表!D:D,7)))) + (乱数表!$S561*(Settings!B12/(((INDEX(出力表!D:D,7))+1)^INDEX(係数表!E:E,7)*INDEX(係数表!F:F,7))))))</f>
        <v>#VALUE!</v>
      </c>
      <c r="U561" t="e">
        <f>MIN(100, MAX(0, (INDEX(出力表!D:D,7))*S561/MAX(T561, Settings!B3)))</f>
        <v>#VALUE!</v>
      </c>
      <c r="V561">
        <f>MIN(100, MAX(0, 100*BETAINV(乱数表!$H561, MAX(0.00000001, (1/(1+EXP(-(INDEX(係数表!G:G,8) + $B561))))*(EXP(INDEX(係数表!H:H,8) + INDEX(係数表!I:I,8)*LN(INDEX(出力表!C:C,8)+1)))), MAX(0.00000001, (1-(1/(1+EXP(-(INDEX(係数表!G:G,8) + $B561)))))*(EXP(INDEX(係数表!H:H,8) + INDEX(係数表!I:I,8)*LN(INDEX(出力表!C:C,8)+1)))))))</f>
        <v>59.775678376441689</v>
      </c>
      <c r="W561" t="e">
        <f>MIN(100, MAX(0, (100*(INDEX(出力表!D:D,8))/(EXP(INDEX(係数表!B:B,8) + $C561) + (INDEX(出力表!D:D,8)))) + (乱数表!$T561*(Settings!B12/(((INDEX(出力表!D:D,8))+1)^INDEX(係数表!E:E,8)*INDEX(係数表!F:F,8))))))</f>
        <v>#VALUE!</v>
      </c>
      <c r="X561" t="e">
        <f>MIN(100, MAX(0, (INDEX(出力表!D:D,8))*V561/MAX(W561, Settings!B3)))</f>
        <v>#VALUE!</v>
      </c>
      <c r="Y561">
        <f>MIN(100, MAX(0, 100*BETAINV(乱数表!$I561, MAX(0.00000001, (1/(1+EXP(-(INDEX(係数表!G:G,9) + $B561))))*(EXP(INDEX(係数表!H:H,9) + INDEX(係数表!I:I,9)*LN(INDEX(出力表!C:C,9)+1)))), MAX(0.00000001, (1-(1/(1+EXP(-(INDEX(係数表!G:G,9) + $B561)))))*(EXP(INDEX(係数表!H:H,9) + INDEX(係数表!I:I,9)*LN(INDEX(出力表!C:C,9)+1)))))))</f>
        <v>51.366259073158304</v>
      </c>
      <c r="Z561" t="e">
        <f>MIN(100, MAX(0, (100*(INDEX(出力表!D:D,9))/(EXP(INDEX(係数表!B:B,9) + $C561) + (INDEX(出力表!D:D,9)))) + (乱数表!$U561*(Settings!B12/(((INDEX(出力表!D:D,9))+1)^INDEX(係数表!E:E,9)*INDEX(係数表!F:F,9))))))</f>
        <v>#VALUE!</v>
      </c>
      <c r="AA561" t="e">
        <f>MIN(100, MAX(0, (INDEX(出力表!D:D,9))*Y561/MAX(Z561, Settings!B3)))</f>
        <v>#VALUE!</v>
      </c>
      <c r="AB561">
        <f>MIN(100, MAX(0, 100*BETAINV(乱数表!$J561, MAX(0.00000001, (1/(1+EXP(-(INDEX(係数表!G:G,10) + $B561))))*(EXP(INDEX(係数表!H:H,10) + INDEX(係数表!I:I,10)*LN(INDEX(出力表!C:C,10)+1)))), MAX(0.00000001, (1-(1/(1+EXP(-(INDEX(係数表!G:G,10) + $B561)))))*(EXP(INDEX(係数表!H:H,10) + INDEX(係数表!I:I,10)*LN(INDEX(出力表!C:C,10)+1)))))))</f>
        <v>87.504168336744343</v>
      </c>
      <c r="AC561" t="e">
        <f>MIN(100, MAX(0, (100*(INDEX(出力表!D:D,10))/(EXP(INDEX(係数表!B:B,10) + $C561) + (INDEX(出力表!D:D,10)))) + (乱数表!$V561*(Settings!B12/(((INDEX(出力表!D:D,10))+1)^INDEX(係数表!E:E,10)*INDEX(係数表!F:F,10))))))</f>
        <v>#VALUE!</v>
      </c>
      <c r="AD561" t="e">
        <f>MIN(100, MAX(0, (INDEX(出力表!D:D,10))*AB561/MAX(AC561, Settings!B3)))</f>
        <v>#VALUE!</v>
      </c>
      <c r="AE561">
        <f>MIN(100, MAX(0, 100*BETAINV(乱数表!$K561, MAX(0.00000001, (1/(1+EXP(-(INDEX(係数表!G:G,11) + $B561))))*(EXP(INDEX(係数表!H:H,11) + INDEX(係数表!I:I,11)*LN(INDEX(出力表!C:C,11)+1)))), MAX(0.00000001, (1-(1/(1+EXP(-(INDEX(係数表!G:G,11) + $B561)))))*(EXP(INDEX(係数表!H:H,11) + INDEX(係数表!I:I,11)*LN(INDEX(出力表!C:C,11)+1)))))))</f>
        <v>78.114751538240839</v>
      </c>
      <c r="AF561" t="e">
        <f>MIN(100, MAX(0, (100*(INDEX(出力表!D:D,11))/(EXP(INDEX(係数表!B:B,11) + $C561) + (INDEX(出力表!D:D,11)))) + (乱数表!$W561*(Settings!B12/(((INDEX(出力表!D:D,11))+1)^INDEX(係数表!E:E,11)*INDEX(係数表!F:F,11))))))</f>
        <v>#VALUE!</v>
      </c>
      <c r="AG561" t="e">
        <f>MIN(100, MAX(0, (INDEX(出力表!D:D,11))*AE561/MAX(AF561, Settings!B3)))</f>
        <v>#VALUE!</v>
      </c>
      <c r="AH561">
        <f>MIN(100, MAX(0, 100*BETAINV(乱数表!$L561, MAX(0.00000001, (1/(1+EXP(-(INDEX(係数表!G:G,12) + $B561))))*(EXP(INDEX(係数表!H:H,12) + INDEX(係数表!I:I,12)*LN(INDEX(出力表!C:C,12)+1)))), MAX(0.00000001, (1-(1/(1+EXP(-(INDEX(係数表!G:G,12) + $B561)))))*(EXP(INDEX(係数表!H:H,12) + INDEX(係数表!I:I,12)*LN(INDEX(出力表!C:C,12)+1)))))))</f>
        <v>88.898233537998067</v>
      </c>
      <c r="AI561" t="e">
        <f>MIN(100, MAX(0, (100*(INDEX(出力表!D:D,12))/(EXP(INDEX(係数表!B:B,12) + $C561) + (INDEX(出力表!D:D,12)))) + (乱数表!$X561*(Settings!B12/(((INDEX(出力表!D:D,12))+1)^INDEX(係数表!E:E,12)*INDEX(係数表!F:F,12))))))</f>
        <v>#VALUE!</v>
      </c>
      <c r="AJ561" t="e">
        <f>MIN(100, MAX(0, (INDEX(出力表!D:D,12))*AH561/MAX(AI561, Settings!B3)))</f>
        <v>#VALUE!</v>
      </c>
      <c r="AK561">
        <f>MIN(100, MAX(0, 100*BETAINV(乱数表!$M561, MAX(0.00000001, (1/(1+EXP(-(INDEX(係数表!G:G,13) + $B561))))*(EXP(INDEX(係数表!H:H,13) + INDEX(係数表!I:I,13)*LN(INDEX(出力表!C:C,13)+1)))), MAX(0.00000001, (1-(1/(1+EXP(-(INDEX(係数表!G:G,13) + $B561)))))*(EXP(INDEX(係数表!H:H,13) + INDEX(係数表!I:I,13)*LN(INDEX(出力表!C:C,13)+1)))))))</f>
        <v>81.059899612099372</v>
      </c>
      <c r="AL561" t="e">
        <f>MIN(100, MAX(0, (100*(INDEX(出力表!D:D,13))/(EXP(INDEX(係数表!B:B,13) + $C561) + (INDEX(出力表!D:D,13)))) + (乱数表!$Y561*(Settings!B12/(((INDEX(出力表!D:D,13))+1)^INDEX(係数表!E:E,13)*INDEX(係数表!F:F,13))))))</f>
        <v>#VALUE!</v>
      </c>
      <c r="AM561" t="e">
        <f>MIN(100, MAX(0, (INDEX(出力表!D:D,13))*AK561/MAX(AL561, Settings!B3)))</f>
        <v>#VALUE!</v>
      </c>
      <c r="AN561">
        <f>IF(ISNUMBER(F561), INDEX(出力表!B:B,2)*F561, 0)+IF(ISNUMBER(I561), INDEX(出力表!B:B,3)*I561, 0)+IF(ISNUMBER(L561), INDEX(出力表!B:B,4)*L561, 0)+IF(ISNUMBER(O561), INDEX(出力表!B:B,5)*O561, 0)+IF(ISNUMBER(R561), INDEX(出力表!B:B,6)*R561, 0)+IF(ISNUMBER(U561), INDEX(出力表!B:B,7)*U561, 0)+IF(ISNUMBER(X561), INDEX(出力表!B:B,8)*X561, 0)+IF(ISNUMBER(AA561), INDEX(出力表!B:B,9)*AA561, 0)+IF(ISNUMBER(AD561), INDEX(出力表!B:B,10)*AD561, 0)+IF(ISNUMBER(AG561), INDEX(出力表!B:B,11)*AG561, 0)+IF(ISNUMBER(AJ561), INDEX(出力表!B:B,12)*AJ561, 0)+IF(ISNUMBER(AM561), INDEX(出力表!B:B,13)*AM561, 0)</f>
        <v>0</v>
      </c>
      <c r="AO561">
        <f>IF(ISNUMBER(F561), INDEX(出力表!B:B,2), 0)+IF(ISNUMBER(I561), INDEX(出力表!B:B,3), 0)+IF(ISNUMBER(L561), INDEX(出力表!B:B,4), 0)+IF(ISNUMBER(O561), INDEX(出力表!B:B,5), 0)+IF(ISNUMBER(R561), INDEX(出力表!B:B,6), 0)+IF(ISNUMBER(U561), INDEX(出力表!B:B,7), 0)+IF(ISNUMBER(X561), INDEX(出力表!B:B,8), 0)+IF(ISNUMBER(AA561), INDEX(出力表!B:B,9), 0)+IF(ISNUMBER(AD561), INDEX(出力表!B:B,10), 0)+IF(ISNUMBER(AG561), INDEX(出力表!B:B,11), 0)+IF(ISNUMBER(AJ561), INDEX(出力表!B:B,12), 0)+IF(ISNUMBER(AM561), INDEX(出力表!B:B,13), 0)</f>
        <v>0</v>
      </c>
      <c r="AP561" t="str">
        <f t="shared" si="8"/>
        <v/>
      </c>
    </row>
    <row r="562" spans="1:42" x14ac:dyDescent="0.2">
      <c r="A562">
        <v>561</v>
      </c>
      <c r="B562">
        <f>IF(UPPER(Settings!B4)="TRUE", 乱数表!$Z562*Settings!B10, 0)</f>
        <v>-0.37989808030910299</v>
      </c>
      <c r="C562">
        <f>IF(UPPER(Settings!B4)="TRUE", 乱数表!$AA562*Settings!B11, 0)</f>
        <v>1.2771791501107783E-2</v>
      </c>
      <c r="D562">
        <f>MIN(100, MAX(0, 100*BETAINV(乱数表!$B562, MAX(0.00000001, (1/(1+EXP(-(INDEX(係数表!G:G,2) + $B562))))*(EXP(INDEX(係数表!H:H,2) + INDEX(係数表!I:I,2)*LN(INDEX(出力表!C:C,2)+1)))), MAX(0.00000001, (1-(1/(1+EXP(-(INDEX(係数表!G:G,2) + $B562)))))*(EXP(INDEX(係数表!H:H,2) + INDEX(係数表!I:I,2)*LN(INDEX(出力表!C:C,2)+1)))))))</f>
        <v>55.304824725001303</v>
      </c>
      <c r="E562" t="e">
        <f>MIN(100, MAX(0, (100*(INDEX(出力表!D:D,2))/(EXP(INDEX(係数表!B:B,2) + $C562) + (INDEX(出力表!D:D,2)))) + (乱数表!$N562*(Settings!B12/(((INDEX(出力表!D:D,2))+1)^INDEX(係数表!E:E,2)*INDEX(係数表!F:F,2))))))</f>
        <v>#VALUE!</v>
      </c>
      <c r="F562" t="e">
        <f>MIN(100, MAX(0, (INDEX(出力表!D:D,2))*D562/MAX(E562, Settings!B3)))</f>
        <v>#VALUE!</v>
      </c>
      <c r="G562">
        <f>MIN(100, MAX(0, 100*BETAINV(乱数表!$C562, MAX(0.00000001, (1/(1+EXP(-(INDEX(係数表!G:G,3) + $B562))))*(EXP(INDEX(係数表!H:H,3) + INDEX(係数表!I:I,3)*LN(INDEX(出力表!C:C,3)+1)))), MAX(0.00000001, (1-(1/(1+EXP(-(INDEX(係数表!G:G,3) + $B562)))))*(EXP(INDEX(係数表!H:H,3) + INDEX(係数表!I:I,3)*LN(INDEX(出力表!C:C,3)+1)))))))</f>
        <v>95.842767094609329</v>
      </c>
      <c r="H562" t="e">
        <f>MIN(100, MAX(0, (100*(INDEX(出力表!D:D,3))/(EXP(INDEX(係数表!B:B,3) + $C562) + (INDEX(出力表!D:D,3)))) + (乱数表!$O562*(Settings!B12/(((INDEX(出力表!D:D,3))+1)^INDEX(係数表!E:E,3)*INDEX(係数表!F:F,3))))))</f>
        <v>#VALUE!</v>
      </c>
      <c r="I562" t="e">
        <f>MIN(100, MAX(0, (INDEX(出力表!D:D,3))*G562/MAX(H562, Settings!B3)))</f>
        <v>#VALUE!</v>
      </c>
      <c r="J562">
        <f>MIN(100, MAX(0, 100*BETAINV(乱数表!$D562, MAX(0.00000001, (1/(1+EXP(-(INDEX(係数表!G:G,4) + $B562))))*(EXP(INDEX(係数表!H:H,4) + INDEX(係数表!I:I,4)*LN(INDEX(出力表!C:C,4)+1)))), MAX(0.00000001, (1-(1/(1+EXP(-(INDEX(係数表!G:G,4) + $B562)))))*(EXP(INDEX(係数表!H:H,4) + INDEX(係数表!I:I,4)*LN(INDEX(出力表!C:C,4)+1)))))))</f>
        <v>77.734481510264885</v>
      </c>
      <c r="K562" t="e">
        <f>MIN(100, MAX(0, (100*(INDEX(出力表!D:D,4))/(EXP(INDEX(係数表!B:B,4) + $C562) + (INDEX(出力表!D:D,4)))) + (乱数表!$P562*(Settings!B12/(((INDEX(出力表!D:D,4))+1)^INDEX(係数表!E:E,4)*INDEX(係数表!F:F,4))))))</f>
        <v>#VALUE!</v>
      </c>
      <c r="L562" t="e">
        <f>MIN(100, MAX(0, (INDEX(出力表!D:D,4))*J562/MAX(K562, Settings!B3)))</f>
        <v>#VALUE!</v>
      </c>
      <c r="M562">
        <f>MIN(100, MAX(0, 100*BETAINV(乱数表!$E562, MAX(0.00000001, (1/(1+EXP(-(INDEX(係数表!G:G,5) + $B562))))*(EXP(INDEX(係数表!H:H,5) + INDEX(係数表!I:I,5)*LN(INDEX(出力表!C:C,5)+1)))), MAX(0.00000001, (1-(1/(1+EXP(-(INDEX(係数表!G:G,5) + $B562)))))*(EXP(INDEX(係数表!H:H,5) + INDEX(係数表!I:I,5)*LN(INDEX(出力表!C:C,5)+1)))))))</f>
        <v>91.369942797431108</v>
      </c>
      <c r="N562" t="e">
        <f>MIN(100, MAX(0, (100*(INDEX(出力表!D:D,5))/(EXP(INDEX(係数表!B:B,5) + $C562) + (INDEX(出力表!D:D,5)))) + (乱数表!$Q562*(Settings!B12/(((INDEX(出力表!D:D,5))+1)^INDEX(係数表!E:E,5)*INDEX(係数表!F:F,5))))))</f>
        <v>#VALUE!</v>
      </c>
      <c r="O562" t="e">
        <f>MIN(100, MAX(0, (INDEX(出力表!D:D,5))*M562/MAX(N562, Settings!B3)))</f>
        <v>#VALUE!</v>
      </c>
      <c r="P562">
        <f>MIN(100, MAX(0, 100*BETAINV(乱数表!$F562, MAX(0.00000001, (1/(1+EXP(-(INDEX(係数表!G:G,6) + $B562))))*(EXP(INDEX(係数表!H:H,6) + INDEX(係数表!I:I,6)*LN(INDEX(出力表!C:C,6)+1)))), MAX(0.00000001, (1-(1/(1+EXP(-(INDEX(係数表!G:G,6) + $B562)))))*(EXP(INDEX(係数表!H:H,6) + INDEX(係数表!I:I,6)*LN(INDEX(出力表!C:C,6)+1)))))))</f>
        <v>68.345105020599689</v>
      </c>
      <c r="Q562" t="e">
        <f>MIN(100, MAX(0, (100*(INDEX(出力表!D:D,6))/(EXP(INDEX(係数表!B:B,6) + $C562) + (INDEX(出力表!D:D,6)))) + (乱数表!$R562*(Settings!B12/(((INDEX(出力表!D:D,6))+1)^INDEX(係数表!E:E,6)*INDEX(係数表!F:F,6))))))</f>
        <v>#VALUE!</v>
      </c>
      <c r="R562" t="e">
        <f>MIN(100, MAX(0, (INDEX(出力表!D:D,6))*P562/MAX(Q562, Settings!B3)))</f>
        <v>#VALUE!</v>
      </c>
      <c r="S562">
        <f>MIN(100, MAX(0, 100*BETAINV(乱数表!$G562, MAX(0.00000001, (1/(1+EXP(-(INDEX(係数表!G:G,7) + $B562))))*(EXP(INDEX(係数表!H:H,7) + INDEX(係数表!I:I,7)*LN(INDEX(出力表!C:C,7)+1)))), MAX(0.00000001, (1-(1/(1+EXP(-(INDEX(係数表!G:G,7) + $B562)))))*(EXP(INDEX(係数表!H:H,7) + INDEX(係数表!I:I,7)*LN(INDEX(出力表!C:C,7)+1)))))))</f>
        <v>85.205110280090381</v>
      </c>
      <c r="T562" t="e">
        <f>MIN(100, MAX(0, (100*(INDEX(出力表!D:D,7))/(EXP(INDEX(係数表!B:B,7) + $C562) + (INDEX(出力表!D:D,7)))) + (乱数表!$S562*(Settings!B12/(((INDEX(出力表!D:D,7))+1)^INDEX(係数表!E:E,7)*INDEX(係数表!F:F,7))))))</f>
        <v>#VALUE!</v>
      </c>
      <c r="U562" t="e">
        <f>MIN(100, MAX(0, (INDEX(出力表!D:D,7))*S562/MAX(T562, Settings!B3)))</f>
        <v>#VALUE!</v>
      </c>
      <c r="V562">
        <f>MIN(100, MAX(0, 100*BETAINV(乱数表!$H562, MAX(0.00000001, (1/(1+EXP(-(INDEX(係数表!G:G,8) + $B562))))*(EXP(INDEX(係数表!H:H,8) + INDEX(係数表!I:I,8)*LN(INDEX(出力表!C:C,8)+1)))), MAX(0.00000001, (1-(1/(1+EXP(-(INDEX(係数表!G:G,8) + $B562)))))*(EXP(INDEX(係数表!H:H,8) + INDEX(係数表!I:I,8)*LN(INDEX(出力表!C:C,8)+1)))))))</f>
        <v>39.989980150208496</v>
      </c>
      <c r="W562" t="e">
        <f>MIN(100, MAX(0, (100*(INDEX(出力表!D:D,8))/(EXP(INDEX(係数表!B:B,8) + $C562) + (INDEX(出力表!D:D,8)))) + (乱数表!$T562*(Settings!B12/(((INDEX(出力表!D:D,8))+1)^INDEX(係数表!E:E,8)*INDEX(係数表!F:F,8))))))</f>
        <v>#VALUE!</v>
      </c>
      <c r="X562" t="e">
        <f>MIN(100, MAX(0, (INDEX(出力表!D:D,8))*V562/MAX(W562, Settings!B3)))</f>
        <v>#VALUE!</v>
      </c>
      <c r="Y562">
        <f>MIN(100, MAX(0, 100*BETAINV(乱数表!$I562, MAX(0.00000001, (1/(1+EXP(-(INDEX(係数表!G:G,9) + $B562))))*(EXP(INDEX(係数表!H:H,9) + INDEX(係数表!I:I,9)*LN(INDEX(出力表!C:C,9)+1)))), MAX(0.00000001, (1-(1/(1+EXP(-(INDEX(係数表!G:G,9) + $B562)))))*(EXP(INDEX(係数表!H:H,9) + INDEX(係数表!I:I,9)*LN(INDEX(出力表!C:C,9)+1)))))))</f>
        <v>75.704943684861604</v>
      </c>
      <c r="Z562" t="e">
        <f>MIN(100, MAX(0, (100*(INDEX(出力表!D:D,9))/(EXP(INDEX(係数表!B:B,9) + $C562) + (INDEX(出力表!D:D,9)))) + (乱数表!$U562*(Settings!B12/(((INDEX(出力表!D:D,9))+1)^INDEX(係数表!E:E,9)*INDEX(係数表!F:F,9))))))</f>
        <v>#VALUE!</v>
      </c>
      <c r="AA562" t="e">
        <f>MIN(100, MAX(0, (INDEX(出力表!D:D,9))*Y562/MAX(Z562, Settings!B3)))</f>
        <v>#VALUE!</v>
      </c>
      <c r="AB562">
        <f>MIN(100, MAX(0, 100*BETAINV(乱数表!$J562, MAX(0.00000001, (1/(1+EXP(-(INDEX(係数表!G:G,10) + $B562))))*(EXP(INDEX(係数表!H:H,10) + INDEX(係数表!I:I,10)*LN(INDEX(出力表!C:C,10)+1)))), MAX(0.00000001, (1-(1/(1+EXP(-(INDEX(係数表!G:G,10) + $B562)))))*(EXP(INDEX(係数表!H:H,10) + INDEX(係数表!I:I,10)*LN(INDEX(出力表!C:C,10)+1)))))))</f>
        <v>99.746279251264255</v>
      </c>
      <c r="AC562" t="e">
        <f>MIN(100, MAX(0, (100*(INDEX(出力表!D:D,10))/(EXP(INDEX(係数表!B:B,10) + $C562) + (INDEX(出力表!D:D,10)))) + (乱数表!$V562*(Settings!B12/(((INDEX(出力表!D:D,10))+1)^INDEX(係数表!E:E,10)*INDEX(係数表!F:F,10))))))</f>
        <v>#VALUE!</v>
      </c>
      <c r="AD562" t="e">
        <f>MIN(100, MAX(0, (INDEX(出力表!D:D,10))*AB562/MAX(AC562, Settings!B3)))</f>
        <v>#VALUE!</v>
      </c>
      <c r="AE562">
        <f>MIN(100, MAX(0, 100*BETAINV(乱数表!$K562, MAX(0.00000001, (1/(1+EXP(-(INDEX(係数表!G:G,11) + $B562))))*(EXP(INDEX(係数表!H:H,11) + INDEX(係数表!I:I,11)*LN(INDEX(出力表!C:C,11)+1)))), MAX(0.00000001, (1-(1/(1+EXP(-(INDEX(係数表!G:G,11) + $B562)))))*(EXP(INDEX(係数表!H:H,11) + INDEX(係数表!I:I,11)*LN(INDEX(出力表!C:C,11)+1)))))))</f>
        <v>72.367493872140599</v>
      </c>
      <c r="AF562" t="e">
        <f>MIN(100, MAX(0, (100*(INDEX(出力表!D:D,11))/(EXP(INDEX(係数表!B:B,11) + $C562) + (INDEX(出力表!D:D,11)))) + (乱数表!$W562*(Settings!B12/(((INDEX(出力表!D:D,11))+1)^INDEX(係数表!E:E,11)*INDEX(係数表!F:F,11))))))</f>
        <v>#VALUE!</v>
      </c>
      <c r="AG562" t="e">
        <f>MIN(100, MAX(0, (INDEX(出力表!D:D,11))*AE562/MAX(AF562, Settings!B3)))</f>
        <v>#VALUE!</v>
      </c>
      <c r="AH562">
        <f>MIN(100, MAX(0, 100*BETAINV(乱数表!$L562, MAX(0.00000001, (1/(1+EXP(-(INDEX(係数表!G:G,12) + $B562))))*(EXP(INDEX(係数表!H:H,12) + INDEX(係数表!I:I,12)*LN(INDEX(出力表!C:C,12)+1)))), MAX(0.00000001, (1-(1/(1+EXP(-(INDEX(係数表!G:G,12) + $B562)))))*(EXP(INDEX(係数表!H:H,12) + INDEX(係数表!I:I,12)*LN(INDEX(出力表!C:C,12)+1)))))))</f>
        <v>83.362660804205291</v>
      </c>
      <c r="AI562" t="e">
        <f>MIN(100, MAX(0, (100*(INDEX(出力表!D:D,12))/(EXP(INDEX(係数表!B:B,12) + $C562) + (INDEX(出力表!D:D,12)))) + (乱数表!$X562*(Settings!B12/(((INDEX(出力表!D:D,12))+1)^INDEX(係数表!E:E,12)*INDEX(係数表!F:F,12))))))</f>
        <v>#VALUE!</v>
      </c>
      <c r="AJ562" t="e">
        <f>MIN(100, MAX(0, (INDEX(出力表!D:D,12))*AH562/MAX(AI562, Settings!B3)))</f>
        <v>#VALUE!</v>
      </c>
      <c r="AK562">
        <f>MIN(100, MAX(0, 100*BETAINV(乱数表!$M562, MAX(0.00000001, (1/(1+EXP(-(INDEX(係数表!G:G,13) + $B562))))*(EXP(INDEX(係数表!H:H,13) + INDEX(係数表!I:I,13)*LN(INDEX(出力表!C:C,13)+1)))), MAX(0.00000001, (1-(1/(1+EXP(-(INDEX(係数表!G:G,13) + $B562)))))*(EXP(INDEX(係数表!H:H,13) + INDEX(係数表!I:I,13)*LN(INDEX(出力表!C:C,13)+1)))))))</f>
        <v>99.207440012632389</v>
      </c>
      <c r="AL562" t="e">
        <f>MIN(100, MAX(0, (100*(INDEX(出力表!D:D,13))/(EXP(INDEX(係数表!B:B,13) + $C562) + (INDEX(出力表!D:D,13)))) + (乱数表!$Y562*(Settings!B12/(((INDEX(出力表!D:D,13))+1)^INDEX(係数表!E:E,13)*INDEX(係数表!F:F,13))))))</f>
        <v>#VALUE!</v>
      </c>
      <c r="AM562" t="e">
        <f>MIN(100, MAX(0, (INDEX(出力表!D:D,13))*AK562/MAX(AL562, Settings!B3)))</f>
        <v>#VALUE!</v>
      </c>
      <c r="AN562">
        <f>IF(ISNUMBER(F562), INDEX(出力表!B:B,2)*F562, 0)+IF(ISNUMBER(I562), INDEX(出力表!B:B,3)*I562, 0)+IF(ISNUMBER(L562), INDEX(出力表!B:B,4)*L562, 0)+IF(ISNUMBER(O562), INDEX(出力表!B:B,5)*O562, 0)+IF(ISNUMBER(R562), INDEX(出力表!B:B,6)*R562, 0)+IF(ISNUMBER(U562), INDEX(出力表!B:B,7)*U562, 0)+IF(ISNUMBER(X562), INDEX(出力表!B:B,8)*X562, 0)+IF(ISNUMBER(AA562), INDEX(出力表!B:B,9)*AA562, 0)+IF(ISNUMBER(AD562), INDEX(出力表!B:B,10)*AD562, 0)+IF(ISNUMBER(AG562), INDEX(出力表!B:B,11)*AG562, 0)+IF(ISNUMBER(AJ562), INDEX(出力表!B:B,12)*AJ562, 0)+IF(ISNUMBER(AM562), INDEX(出力表!B:B,13)*AM562, 0)</f>
        <v>0</v>
      </c>
      <c r="AO562">
        <f>IF(ISNUMBER(F562), INDEX(出力表!B:B,2), 0)+IF(ISNUMBER(I562), INDEX(出力表!B:B,3), 0)+IF(ISNUMBER(L562), INDEX(出力表!B:B,4), 0)+IF(ISNUMBER(O562), INDEX(出力表!B:B,5), 0)+IF(ISNUMBER(R562), INDEX(出力表!B:B,6), 0)+IF(ISNUMBER(U562), INDEX(出力表!B:B,7), 0)+IF(ISNUMBER(X562), INDEX(出力表!B:B,8), 0)+IF(ISNUMBER(AA562), INDEX(出力表!B:B,9), 0)+IF(ISNUMBER(AD562), INDEX(出力表!B:B,10), 0)+IF(ISNUMBER(AG562), INDEX(出力表!B:B,11), 0)+IF(ISNUMBER(AJ562), INDEX(出力表!B:B,12), 0)+IF(ISNUMBER(AM562), INDEX(出力表!B:B,13), 0)</f>
        <v>0</v>
      </c>
      <c r="AP562" t="str">
        <f t="shared" si="8"/>
        <v/>
      </c>
    </row>
    <row r="563" spans="1:42" x14ac:dyDescent="0.2">
      <c r="A563">
        <v>562</v>
      </c>
      <c r="B563">
        <f>IF(UPPER(Settings!B4)="TRUE", 乱数表!$Z563*Settings!B10, 0)</f>
        <v>-0.10501580418565895</v>
      </c>
      <c r="C563">
        <f>IF(UPPER(Settings!B4)="TRUE", 乱数表!$AA563*Settings!B11, 0)</f>
        <v>9.5558531321793191E-2</v>
      </c>
      <c r="D563">
        <f>MIN(100, MAX(0, 100*BETAINV(乱数表!$B563, MAX(0.00000001, (1/(1+EXP(-(INDEX(係数表!G:G,2) + $B563))))*(EXP(INDEX(係数表!H:H,2) + INDEX(係数表!I:I,2)*LN(INDEX(出力表!C:C,2)+1)))), MAX(0.00000001, (1-(1/(1+EXP(-(INDEX(係数表!G:G,2) + $B563)))))*(EXP(INDEX(係数表!H:H,2) + INDEX(係数表!I:I,2)*LN(INDEX(出力表!C:C,2)+1)))))))</f>
        <v>99.917305297649619</v>
      </c>
      <c r="E563" t="e">
        <f>MIN(100, MAX(0, (100*(INDEX(出力表!D:D,2))/(EXP(INDEX(係数表!B:B,2) + $C563) + (INDEX(出力表!D:D,2)))) + (乱数表!$N563*(Settings!B12/(((INDEX(出力表!D:D,2))+1)^INDEX(係数表!E:E,2)*INDEX(係数表!F:F,2))))))</f>
        <v>#VALUE!</v>
      </c>
      <c r="F563" t="e">
        <f>MIN(100, MAX(0, (INDEX(出力表!D:D,2))*D563/MAX(E563, Settings!B3)))</f>
        <v>#VALUE!</v>
      </c>
      <c r="G563">
        <f>MIN(100, MAX(0, 100*BETAINV(乱数表!$C563, MAX(0.00000001, (1/(1+EXP(-(INDEX(係数表!G:G,3) + $B563))))*(EXP(INDEX(係数表!H:H,3) + INDEX(係数表!I:I,3)*LN(INDEX(出力表!C:C,3)+1)))), MAX(0.00000001, (1-(1/(1+EXP(-(INDEX(係数表!G:G,3) + $B563)))))*(EXP(INDEX(係数表!H:H,3) + INDEX(係数表!I:I,3)*LN(INDEX(出力表!C:C,3)+1)))))))</f>
        <v>82.23044689748194</v>
      </c>
      <c r="H563" t="e">
        <f>MIN(100, MAX(0, (100*(INDEX(出力表!D:D,3))/(EXP(INDEX(係数表!B:B,3) + $C563) + (INDEX(出力表!D:D,3)))) + (乱数表!$O563*(Settings!B12/(((INDEX(出力表!D:D,3))+1)^INDEX(係数表!E:E,3)*INDEX(係数表!F:F,3))))))</f>
        <v>#VALUE!</v>
      </c>
      <c r="I563" t="e">
        <f>MIN(100, MAX(0, (INDEX(出力表!D:D,3))*G563/MAX(H563, Settings!B3)))</f>
        <v>#VALUE!</v>
      </c>
      <c r="J563">
        <f>MIN(100, MAX(0, 100*BETAINV(乱数表!$D563, MAX(0.00000001, (1/(1+EXP(-(INDEX(係数表!G:G,4) + $B563))))*(EXP(INDEX(係数表!H:H,4) + INDEX(係数表!I:I,4)*LN(INDEX(出力表!C:C,4)+1)))), MAX(0.00000001, (1-(1/(1+EXP(-(INDEX(係数表!G:G,4) + $B563)))))*(EXP(INDEX(係数表!H:H,4) + INDEX(係数表!I:I,4)*LN(INDEX(出力表!C:C,4)+1)))))))</f>
        <v>98.980830532328497</v>
      </c>
      <c r="K563" t="e">
        <f>MIN(100, MAX(0, (100*(INDEX(出力表!D:D,4))/(EXP(INDEX(係数表!B:B,4) + $C563) + (INDEX(出力表!D:D,4)))) + (乱数表!$P563*(Settings!B12/(((INDEX(出力表!D:D,4))+1)^INDEX(係数表!E:E,4)*INDEX(係数表!F:F,4))))))</f>
        <v>#VALUE!</v>
      </c>
      <c r="L563" t="e">
        <f>MIN(100, MAX(0, (INDEX(出力表!D:D,4))*J563/MAX(K563, Settings!B3)))</f>
        <v>#VALUE!</v>
      </c>
      <c r="M563">
        <f>MIN(100, MAX(0, 100*BETAINV(乱数表!$E563, MAX(0.00000001, (1/(1+EXP(-(INDEX(係数表!G:G,5) + $B563))))*(EXP(INDEX(係数表!H:H,5) + INDEX(係数表!I:I,5)*LN(INDEX(出力表!C:C,5)+1)))), MAX(0.00000001, (1-(1/(1+EXP(-(INDEX(係数表!G:G,5) + $B563)))))*(EXP(INDEX(係数表!H:H,5) + INDEX(係数表!I:I,5)*LN(INDEX(出力表!C:C,5)+1)))))))</f>
        <v>89.649248835333907</v>
      </c>
      <c r="N563" t="e">
        <f>MIN(100, MAX(0, (100*(INDEX(出力表!D:D,5))/(EXP(INDEX(係数表!B:B,5) + $C563) + (INDEX(出力表!D:D,5)))) + (乱数表!$Q563*(Settings!B12/(((INDEX(出力表!D:D,5))+1)^INDEX(係数表!E:E,5)*INDEX(係数表!F:F,5))))))</f>
        <v>#VALUE!</v>
      </c>
      <c r="O563" t="e">
        <f>MIN(100, MAX(0, (INDEX(出力表!D:D,5))*M563/MAX(N563, Settings!B3)))</f>
        <v>#VALUE!</v>
      </c>
      <c r="P563">
        <f>MIN(100, MAX(0, 100*BETAINV(乱数表!$F563, MAX(0.00000001, (1/(1+EXP(-(INDEX(係数表!G:G,6) + $B563))))*(EXP(INDEX(係数表!H:H,6) + INDEX(係数表!I:I,6)*LN(INDEX(出力表!C:C,6)+1)))), MAX(0.00000001, (1-(1/(1+EXP(-(INDEX(係数表!G:G,6) + $B563)))))*(EXP(INDEX(係数表!H:H,6) + INDEX(係数表!I:I,6)*LN(INDEX(出力表!C:C,6)+1)))))))</f>
        <v>88.312358442232011</v>
      </c>
      <c r="Q563" t="e">
        <f>MIN(100, MAX(0, (100*(INDEX(出力表!D:D,6))/(EXP(INDEX(係数表!B:B,6) + $C563) + (INDEX(出力表!D:D,6)))) + (乱数表!$R563*(Settings!B12/(((INDEX(出力表!D:D,6))+1)^INDEX(係数表!E:E,6)*INDEX(係数表!F:F,6))))))</f>
        <v>#VALUE!</v>
      </c>
      <c r="R563" t="e">
        <f>MIN(100, MAX(0, (INDEX(出力表!D:D,6))*P563/MAX(Q563, Settings!B3)))</f>
        <v>#VALUE!</v>
      </c>
      <c r="S563">
        <f>MIN(100, MAX(0, 100*BETAINV(乱数表!$G563, MAX(0.00000001, (1/(1+EXP(-(INDEX(係数表!G:G,7) + $B563))))*(EXP(INDEX(係数表!H:H,7) + INDEX(係数表!I:I,7)*LN(INDEX(出力表!C:C,7)+1)))), MAX(0.00000001, (1-(1/(1+EXP(-(INDEX(係数表!G:G,7) + $B563)))))*(EXP(INDEX(係数表!H:H,7) + INDEX(係数表!I:I,7)*LN(INDEX(出力表!C:C,7)+1)))))))</f>
        <v>99.395036248429733</v>
      </c>
      <c r="T563" t="e">
        <f>MIN(100, MAX(0, (100*(INDEX(出力表!D:D,7))/(EXP(INDEX(係数表!B:B,7) + $C563) + (INDEX(出力表!D:D,7)))) + (乱数表!$S563*(Settings!B12/(((INDEX(出力表!D:D,7))+1)^INDEX(係数表!E:E,7)*INDEX(係数表!F:F,7))))))</f>
        <v>#VALUE!</v>
      </c>
      <c r="U563" t="e">
        <f>MIN(100, MAX(0, (INDEX(出力表!D:D,7))*S563/MAX(T563, Settings!B3)))</f>
        <v>#VALUE!</v>
      </c>
      <c r="V563">
        <f>MIN(100, MAX(0, 100*BETAINV(乱数表!$H563, MAX(0.00000001, (1/(1+EXP(-(INDEX(係数表!G:G,8) + $B563))))*(EXP(INDEX(係数表!H:H,8) + INDEX(係数表!I:I,8)*LN(INDEX(出力表!C:C,8)+1)))), MAX(0.00000001, (1-(1/(1+EXP(-(INDEX(係数表!G:G,8) + $B563)))))*(EXP(INDEX(係数表!H:H,8) + INDEX(係数表!I:I,8)*LN(INDEX(出力表!C:C,8)+1)))))))</f>
        <v>80.276423658994602</v>
      </c>
      <c r="W563" t="e">
        <f>MIN(100, MAX(0, (100*(INDEX(出力表!D:D,8))/(EXP(INDEX(係数表!B:B,8) + $C563) + (INDEX(出力表!D:D,8)))) + (乱数表!$T563*(Settings!B12/(((INDEX(出力表!D:D,8))+1)^INDEX(係数表!E:E,8)*INDEX(係数表!F:F,8))))))</f>
        <v>#VALUE!</v>
      </c>
      <c r="X563" t="e">
        <f>MIN(100, MAX(0, (INDEX(出力表!D:D,8))*V563/MAX(W563, Settings!B3)))</f>
        <v>#VALUE!</v>
      </c>
      <c r="Y563">
        <f>MIN(100, MAX(0, 100*BETAINV(乱数表!$I563, MAX(0.00000001, (1/(1+EXP(-(INDEX(係数表!G:G,9) + $B563))))*(EXP(INDEX(係数表!H:H,9) + INDEX(係数表!I:I,9)*LN(INDEX(出力表!C:C,9)+1)))), MAX(0.00000001, (1-(1/(1+EXP(-(INDEX(係数表!G:G,9) + $B563)))))*(EXP(INDEX(係数表!H:H,9) + INDEX(係数表!I:I,9)*LN(INDEX(出力表!C:C,9)+1)))))))</f>
        <v>75.555290908215994</v>
      </c>
      <c r="Z563" t="e">
        <f>MIN(100, MAX(0, (100*(INDEX(出力表!D:D,9))/(EXP(INDEX(係数表!B:B,9) + $C563) + (INDEX(出力表!D:D,9)))) + (乱数表!$U563*(Settings!B12/(((INDEX(出力表!D:D,9))+1)^INDEX(係数表!E:E,9)*INDEX(係数表!F:F,9))))))</f>
        <v>#VALUE!</v>
      </c>
      <c r="AA563" t="e">
        <f>MIN(100, MAX(0, (INDEX(出力表!D:D,9))*Y563/MAX(Z563, Settings!B3)))</f>
        <v>#VALUE!</v>
      </c>
      <c r="AB563">
        <f>MIN(100, MAX(0, 100*BETAINV(乱数表!$J563, MAX(0.00000001, (1/(1+EXP(-(INDEX(係数表!G:G,10) + $B563))))*(EXP(INDEX(係数表!H:H,10) + INDEX(係数表!I:I,10)*LN(INDEX(出力表!C:C,10)+1)))), MAX(0.00000001, (1-(1/(1+EXP(-(INDEX(係数表!G:G,10) + $B563)))))*(EXP(INDEX(係数表!H:H,10) + INDEX(係数表!I:I,10)*LN(INDEX(出力表!C:C,10)+1)))))))</f>
        <v>57.304397703995761</v>
      </c>
      <c r="AC563" t="e">
        <f>MIN(100, MAX(0, (100*(INDEX(出力表!D:D,10))/(EXP(INDEX(係数表!B:B,10) + $C563) + (INDEX(出力表!D:D,10)))) + (乱数表!$V563*(Settings!B12/(((INDEX(出力表!D:D,10))+1)^INDEX(係数表!E:E,10)*INDEX(係数表!F:F,10))))))</f>
        <v>#VALUE!</v>
      </c>
      <c r="AD563" t="e">
        <f>MIN(100, MAX(0, (INDEX(出力表!D:D,10))*AB563/MAX(AC563, Settings!B3)))</f>
        <v>#VALUE!</v>
      </c>
      <c r="AE563">
        <f>MIN(100, MAX(0, 100*BETAINV(乱数表!$K563, MAX(0.00000001, (1/(1+EXP(-(INDEX(係数表!G:G,11) + $B563))))*(EXP(INDEX(係数表!H:H,11) + INDEX(係数表!I:I,11)*LN(INDEX(出力表!C:C,11)+1)))), MAX(0.00000001, (1-(1/(1+EXP(-(INDEX(係数表!G:G,11) + $B563)))))*(EXP(INDEX(係数表!H:H,11) + INDEX(係数表!I:I,11)*LN(INDEX(出力表!C:C,11)+1)))))))</f>
        <v>81.945214229648272</v>
      </c>
      <c r="AF563" t="e">
        <f>MIN(100, MAX(0, (100*(INDEX(出力表!D:D,11))/(EXP(INDEX(係数表!B:B,11) + $C563) + (INDEX(出力表!D:D,11)))) + (乱数表!$W563*(Settings!B12/(((INDEX(出力表!D:D,11))+1)^INDEX(係数表!E:E,11)*INDEX(係数表!F:F,11))))))</f>
        <v>#VALUE!</v>
      </c>
      <c r="AG563" t="e">
        <f>MIN(100, MAX(0, (INDEX(出力表!D:D,11))*AE563/MAX(AF563, Settings!B3)))</f>
        <v>#VALUE!</v>
      </c>
      <c r="AH563">
        <f>MIN(100, MAX(0, 100*BETAINV(乱数表!$L563, MAX(0.00000001, (1/(1+EXP(-(INDEX(係数表!G:G,12) + $B563))))*(EXP(INDEX(係数表!H:H,12) + INDEX(係数表!I:I,12)*LN(INDEX(出力表!C:C,12)+1)))), MAX(0.00000001, (1-(1/(1+EXP(-(INDEX(係数表!G:G,12) + $B563)))))*(EXP(INDEX(係数表!H:H,12) + INDEX(係数表!I:I,12)*LN(INDEX(出力表!C:C,12)+1)))))))</f>
        <v>97.327275503246184</v>
      </c>
      <c r="AI563" t="e">
        <f>MIN(100, MAX(0, (100*(INDEX(出力表!D:D,12))/(EXP(INDEX(係数表!B:B,12) + $C563) + (INDEX(出力表!D:D,12)))) + (乱数表!$X563*(Settings!B12/(((INDEX(出力表!D:D,12))+1)^INDEX(係数表!E:E,12)*INDEX(係数表!F:F,12))))))</f>
        <v>#VALUE!</v>
      </c>
      <c r="AJ563" t="e">
        <f>MIN(100, MAX(0, (INDEX(出力表!D:D,12))*AH563/MAX(AI563, Settings!B3)))</f>
        <v>#VALUE!</v>
      </c>
      <c r="AK563">
        <f>MIN(100, MAX(0, 100*BETAINV(乱数表!$M563, MAX(0.00000001, (1/(1+EXP(-(INDEX(係数表!G:G,13) + $B563))))*(EXP(INDEX(係数表!H:H,13) + INDEX(係数表!I:I,13)*LN(INDEX(出力表!C:C,13)+1)))), MAX(0.00000001, (1-(1/(1+EXP(-(INDEX(係数表!G:G,13) + $B563)))))*(EXP(INDEX(係数表!H:H,13) + INDEX(係数表!I:I,13)*LN(INDEX(出力表!C:C,13)+1)))))))</f>
        <v>99.475837048498292</v>
      </c>
      <c r="AL563" t="e">
        <f>MIN(100, MAX(0, (100*(INDEX(出力表!D:D,13))/(EXP(INDEX(係数表!B:B,13) + $C563) + (INDEX(出力表!D:D,13)))) + (乱数表!$Y563*(Settings!B12/(((INDEX(出力表!D:D,13))+1)^INDEX(係数表!E:E,13)*INDEX(係数表!F:F,13))))))</f>
        <v>#VALUE!</v>
      </c>
      <c r="AM563" t="e">
        <f>MIN(100, MAX(0, (INDEX(出力表!D:D,13))*AK563/MAX(AL563, Settings!B3)))</f>
        <v>#VALUE!</v>
      </c>
      <c r="AN563">
        <f>IF(ISNUMBER(F563), INDEX(出力表!B:B,2)*F563, 0)+IF(ISNUMBER(I563), INDEX(出力表!B:B,3)*I563, 0)+IF(ISNUMBER(L563), INDEX(出力表!B:B,4)*L563, 0)+IF(ISNUMBER(O563), INDEX(出力表!B:B,5)*O563, 0)+IF(ISNUMBER(R563), INDEX(出力表!B:B,6)*R563, 0)+IF(ISNUMBER(U563), INDEX(出力表!B:B,7)*U563, 0)+IF(ISNUMBER(X563), INDEX(出力表!B:B,8)*X563, 0)+IF(ISNUMBER(AA563), INDEX(出力表!B:B,9)*AA563, 0)+IF(ISNUMBER(AD563), INDEX(出力表!B:B,10)*AD563, 0)+IF(ISNUMBER(AG563), INDEX(出力表!B:B,11)*AG563, 0)+IF(ISNUMBER(AJ563), INDEX(出力表!B:B,12)*AJ563, 0)+IF(ISNUMBER(AM563), INDEX(出力表!B:B,13)*AM563, 0)</f>
        <v>0</v>
      </c>
      <c r="AO563">
        <f>IF(ISNUMBER(F563), INDEX(出力表!B:B,2), 0)+IF(ISNUMBER(I563), INDEX(出力表!B:B,3), 0)+IF(ISNUMBER(L563), INDEX(出力表!B:B,4), 0)+IF(ISNUMBER(O563), INDEX(出力表!B:B,5), 0)+IF(ISNUMBER(R563), INDEX(出力表!B:B,6), 0)+IF(ISNUMBER(U563), INDEX(出力表!B:B,7), 0)+IF(ISNUMBER(X563), INDEX(出力表!B:B,8), 0)+IF(ISNUMBER(AA563), INDEX(出力表!B:B,9), 0)+IF(ISNUMBER(AD563), INDEX(出力表!B:B,10), 0)+IF(ISNUMBER(AG563), INDEX(出力表!B:B,11), 0)+IF(ISNUMBER(AJ563), INDEX(出力表!B:B,12), 0)+IF(ISNUMBER(AM563), INDEX(出力表!B:B,13), 0)</f>
        <v>0</v>
      </c>
      <c r="AP563" t="str">
        <f t="shared" si="8"/>
        <v/>
      </c>
    </row>
    <row r="564" spans="1:42" x14ac:dyDescent="0.2">
      <c r="A564">
        <v>563</v>
      </c>
      <c r="B564">
        <f>IF(UPPER(Settings!B4)="TRUE", 乱数表!$Z564*Settings!B10, 0)</f>
        <v>-1.5406579284438093E-2</v>
      </c>
      <c r="C564">
        <f>IF(UPPER(Settings!B4)="TRUE", 乱数表!$AA564*Settings!B11, 0)</f>
        <v>-7.7029690251654348E-2</v>
      </c>
      <c r="D564">
        <f>MIN(100, MAX(0, 100*BETAINV(乱数表!$B564, MAX(0.00000001, (1/(1+EXP(-(INDEX(係数表!G:G,2) + $B564))))*(EXP(INDEX(係数表!H:H,2) + INDEX(係数表!I:I,2)*LN(INDEX(出力表!C:C,2)+1)))), MAX(0.00000001, (1-(1/(1+EXP(-(INDEX(係数表!G:G,2) + $B564)))))*(EXP(INDEX(係数表!H:H,2) + INDEX(係数表!I:I,2)*LN(INDEX(出力表!C:C,2)+1)))))))</f>
        <v>99.259937061423571</v>
      </c>
      <c r="E564" t="e">
        <f>MIN(100, MAX(0, (100*(INDEX(出力表!D:D,2))/(EXP(INDEX(係数表!B:B,2) + $C564) + (INDEX(出力表!D:D,2)))) + (乱数表!$N564*(Settings!B12/(((INDEX(出力表!D:D,2))+1)^INDEX(係数表!E:E,2)*INDEX(係数表!F:F,2))))))</f>
        <v>#VALUE!</v>
      </c>
      <c r="F564" t="e">
        <f>MIN(100, MAX(0, (INDEX(出力表!D:D,2))*D564/MAX(E564, Settings!B3)))</f>
        <v>#VALUE!</v>
      </c>
      <c r="G564">
        <f>MIN(100, MAX(0, 100*BETAINV(乱数表!$C564, MAX(0.00000001, (1/(1+EXP(-(INDEX(係数表!G:G,3) + $B564))))*(EXP(INDEX(係数表!H:H,3) + INDEX(係数表!I:I,3)*LN(INDEX(出力表!C:C,3)+1)))), MAX(0.00000001, (1-(1/(1+EXP(-(INDEX(係数表!G:G,3) + $B564)))))*(EXP(INDEX(係数表!H:H,3) + INDEX(係数表!I:I,3)*LN(INDEX(出力表!C:C,3)+1)))))))</f>
        <v>98.555603793557083</v>
      </c>
      <c r="H564" t="e">
        <f>MIN(100, MAX(0, (100*(INDEX(出力表!D:D,3))/(EXP(INDEX(係数表!B:B,3) + $C564) + (INDEX(出力表!D:D,3)))) + (乱数表!$O564*(Settings!B12/(((INDEX(出力表!D:D,3))+1)^INDEX(係数表!E:E,3)*INDEX(係数表!F:F,3))))))</f>
        <v>#VALUE!</v>
      </c>
      <c r="I564" t="e">
        <f>MIN(100, MAX(0, (INDEX(出力表!D:D,3))*G564/MAX(H564, Settings!B3)))</f>
        <v>#VALUE!</v>
      </c>
      <c r="J564">
        <f>MIN(100, MAX(0, 100*BETAINV(乱数表!$D564, MAX(0.00000001, (1/(1+EXP(-(INDEX(係数表!G:G,4) + $B564))))*(EXP(INDEX(係数表!H:H,4) + INDEX(係数表!I:I,4)*LN(INDEX(出力表!C:C,4)+1)))), MAX(0.00000001, (1-(1/(1+EXP(-(INDEX(係数表!G:G,4) + $B564)))))*(EXP(INDEX(係数表!H:H,4) + INDEX(係数表!I:I,4)*LN(INDEX(出力表!C:C,4)+1)))))))</f>
        <v>90.150642846648481</v>
      </c>
      <c r="K564" t="e">
        <f>MIN(100, MAX(0, (100*(INDEX(出力表!D:D,4))/(EXP(INDEX(係数表!B:B,4) + $C564) + (INDEX(出力表!D:D,4)))) + (乱数表!$P564*(Settings!B12/(((INDEX(出力表!D:D,4))+1)^INDEX(係数表!E:E,4)*INDEX(係数表!F:F,4))))))</f>
        <v>#VALUE!</v>
      </c>
      <c r="L564" t="e">
        <f>MIN(100, MAX(0, (INDEX(出力表!D:D,4))*J564/MAX(K564, Settings!B3)))</f>
        <v>#VALUE!</v>
      </c>
      <c r="M564">
        <f>MIN(100, MAX(0, 100*BETAINV(乱数表!$E564, MAX(0.00000001, (1/(1+EXP(-(INDEX(係数表!G:G,5) + $B564))))*(EXP(INDEX(係数表!H:H,5) + INDEX(係数表!I:I,5)*LN(INDEX(出力表!C:C,5)+1)))), MAX(0.00000001, (1-(1/(1+EXP(-(INDEX(係数表!G:G,5) + $B564)))))*(EXP(INDEX(係数表!H:H,5) + INDEX(係数表!I:I,5)*LN(INDEX(出力表!C:C,5)+1)))))))</f>
        <v>84.994840750406496</v>
      </c>
      <c r="N564" t="e">
        <f>MIN(100, MAX(0, (100*(INDEX(出力表!D:D,5))/(EXP(INDEX(係数表!B:B,5) + $C564) + (INDEX(出力表!D:D,5)))) + (乱数表!$Q564*(Settings!B12/(((INDEX(出力表!D:D,5))+1)^INDEX(係数表!E:E,5)*INDEX(係数表!F:F,5))))))</f>
        <v>#VALUE!</v>
      </c>
      <c r="O564" t="e">
        <f>MIN(100, MAX(0, (INDEX(出力表!D:D,5))*M564/MAX(N564, Settings!B3)))</f>
        <v>#VALUE!</v>
      </c>
      <c r="P564">
        <f>MIN(100, MAX(0, 100*BETAINV(乱数表!$F564, MAX(0.00000001, (1/(1+EXP(-(INDEX(係数表!G:G,6) + $B564))))*(EXP(INDEX(係数表!H:H,6) + INDEX(係数表!I:I,6)*LN(INDEX(出力表!C:C,6)+1)))), MAX(0.00000001, (1-(1/(1+EXP(-(INDEX(係数表!G:G,6) + $B564)))))*(EXP(INDEX(係数表!H:H,6) + INDEX(係数表!I:I,6)*LN(INDEX(出力表!C:C,6)+1)))))))</f>
        <v>88.142184064629674</v>
      </c>
      <c r="Q564" t="e">
        <f>MIN(100, MAX(0, (100*(INDEX(出力表!D:D,6))/(EXP(INDEX(係数表!B:B,6) + $C564) + (INDEX(出力表!D:D,6)))) + (乱数表!$R564*(Settings!B12/(((INDEX(出力表!D:D,6))+1)^INDEX(係数表!E:E,6)*INDEX(係数表!F:F,6))))))</f>
        <v>#VALUE!</v>
      </c>
      <c r="R564" t="e">
        <f>MIN(100, MAX(0, (INDEX(出力表!D:D,6))*P564/MAX(Q564, Settings!B3)))</f>
        <v>#VALUE!</v>
      </c>
      <c r="S564">
        <f>MIN(100, MAX(0, 100*BETAINV(乱数表!$G564, MAX(0.00000001, (1/(1+EXP(-(INDEX(係数表!G:G,7) + $B564))))*(EXP(INDEX(係数表!H:H,7) + INDEX(係数表!I:I,7)*LN(INDEX(出力表!C:C,7)+1)))), MAX(0.00000001, (1-(1/(1+EXP(-(INDEX(係数表!G:G,7) + $B564)))))*(EXP(INDEX(係数表!H:H,7) + INDEX(係数表!I:I,7)*LN(INDEX(出力表!C:C,7)+1)))))))</f>
        <v>97.066188161259987</v>
      </c>
      <c r="T564" t="e">
        <f>MIN(100, MAX(0, (100*(INDEX(出力表!D:D,7))/(EXP(INDEX(係数表!B:B,7) + $C564) + (INDEX(出力表!D:D,7)))) + (乱数表!$S564*(Settings!B12/(((INDEX(出力表!D:D,7))+1)^INDEX(係数表!E:E,7)*INDEX(係数表!F:F,7))))))</f>
        <v>#VALUE!</v>
      </c>
      <c r="U564" t="e">
        <f>MIN(100, MAX(0, (INDEX(出力表!D:D,7))*S564/MAX(T564, Settings!B3)))</f>
        <v>#VALUE!</v>
      </c>
      <c r="V564">
        <f>MIN(100, MAX(0, 100*BETAINV(乱数表!$H564, MAX(0.00000001, (1/(1+EXP(-(INDEX(係数表!G:G,8) + $B564))))*(EXP(INDEX(係数表!H:H,8) + INDEX(係数表!I:I,8)*LN(INDEX(出力表!C:C,8)+1)))), MAX(0.00000001, (1-(1/(1+EXP(-(INDEX(係数表!G:G,8) + $B564)))))*(EXP(INDEX(係数表!H:H,8) + INDEX(係数表!I:I,8)*LN(INDEX(出力表!C:C,8)+1)))))))</f>
        <v>55.051779374852629</v>
      </c>
      <c r="W564" t="e">
        <f>MIN(100, MAX(0, (100*(INDEX(出力表!D:D,8))/(EXP(INDEX(係数表!B:B,8) + $C564) + (INDEX(出力表!D:D,8)))) + (乱数表!$T564*(Settings!B12/(((INDEX(出力表!D:D,8))+1)^INDEX(係数表!E:E,8)*INDEX(係数表!F:F,8))))))</f>
        <v>#VALUE!</v>
      </c>
      <c r="X564" t="e">
        <f>MIN(100, MAX(0, (INDEX(出力表!D:D,8))*V564/MAX(W564, Settings!B3)))</f>
        <v>#VALUE!</v>
      </c>
      <c r="Y564">
        <f>MIN(100, MAX(0, 100*BETAINV(乱数表!$I564, MAX(0.00000001, (1/(1+EXP(-(INDEX(係数表!G:G,9) + $B564))))*(EXP(INDEX(係数表!H:H,9) + INDEX(係数表!I:I,9)*LN(INDEX(出力表!C:C,9)+1)))), MAX(0.00000001, (1-(1/(1+EXP(-(INDEX(係数表!G:G,9) + $B564)))))*(EXP(INDEX(係数表!H:H,9) + INDEX(係数表!I:I,9)*LN(INDEX(出力表!C:C,9)+1)))))))</f>
        <v>70.466977695678835</v>
      </c>
      <c r="Z564" t="e">
        <f>MIN(100, MAX(0, (100*(INDEX(出力表!D:D,9))/(EXP(INDEX(係数表!B:B,9) + $C564) + (INDEX(出力表!D:D,9)))) + (乱数表!$U564*(Settings!B12/(((INDEX(出力表!D:D,9))+1)^INDEX(係数表!E:E,9)*INDEX(係数表!F:F,9))))))</f>
        <v>#VALUE!</v>
      </c>
      <c r="AA564" t="e">
        <f>MIN(100, MAX(0, (INDEX(出力表!D:D,9))*Y564/MAX(Z564, Settings!B3)))</f>
        <v>#VALUE!</v>
      </c>
      <c r="AB564">
        <f>MIN(100, MAX(0, 100*BETAINV(乱数表!$J564, MAX(0.00000001, (1/(1+EXP(-(INDEX(係数表!G:G,10) + $B564))))*(EXP(INDEX(係数表!H:H,10) + INDEX(係数表!I:I,10)*LN(INDEX(出力表!C:C,10)+1)))), MAX(0.00000001, (1-(1/(1+EXP(-(INDEX(係数表!G:G,10) + $B564)))))*(EXP(INDEX(係数表!H:H,10) + INDEX(係数表!I:I,10)*LN(INDEX(出力表!C:C,10)+1)))))))</f>
        <v>72.066476016123133</v>
      </c>
      <c r="AC564" t="e">
        <f>MIN(100, MAX(0, (100*(INDEX(出力表!D:D,10))/(EXP(INDEX(係数表!B:B,10) + $C564) + (INDEX(出力表!D:D,10)))) + (乱数表!$V564*(Settings!B12/(((INDEX(出力表!D:D,10))+1)^INDEX(係数表!E:E,10)*INDEX(係数表!F:F,10))))))</f>
        <v>#VALUE!</v>
      </c>
      <c r="AD564" t="e">
        <f>MIN(100, MAX(0, (INDEX(出力表!D:D,10))*AB564/MAX(AC564, Settings!B3)))</f>
        <v>#VALUE!</v>
      </c>
      <c r="AE564">
        <f>MIN(100, MAX(0, 100*BETAINV(乱数表!$K564, MAX(0.00000001, (1/(1+EXP(-(INDEX(係数表!G:G,11) + $B564))))*(EXP(INDEX(係数表!H:H,11) + INDEX(係数表!I:I,11)*LN(INDEX(出力表!C:C,11)+1)))), MAX(0.00000001, (1-(1/(1+EXP(-(INDEX(係数表!G:G,11) + $B564)))))*(EXP(INDEX(係数表!H:H,11) + INDEX(係数表!I:I,11)*LN(INDEX(出力表!C:C,11)+1)))))))</f>
        <v>80.228816841276071</v>
      </c>
      <c r="AF564" t="e">
        <f>MIN(100, MAX(0, (100*(INDEX(出力表!D:D,11))/(EXP(INDEX(係数表!B:B,11) + $C564) + (INDEX(出力表!D:D,11)))) + (乱数表!$W564*(Settings!B12/(((INDEX(出力表!D:D,11))+1)^INDEX(係数表!E:E,11)*INDEX(係数表!F:F,11))))))</f>
        <v>#VALUE!</v>
      </c>
      <c r="AG564" t="e">
        <f>MIN(100, MAX(0, (INDEX(出力表!D:D,11))*AE564/MAX(AF564, Settings!B3)))</f>
        <v>#VALUE!</v>
      </c>
      <c r="AH564">
        <f>MIN(100, MAX(0, 100*BETAINV(乱数表!$L564, MAX(0.00000001, (1/(1+EXP(-(INDEX(係数表!G:G,12) + $B564))))*(EXP(INDEX(係数表!H:H,12) + INDEX(係数表!I:I,12)*LN(INDEX(出力表!C:C,12)+1)))), MAX(0.00000001, (1-(1/(1+EXP(-(INDEX(係数表!G:G,12) + $B564)))))*(EXP(INDEX(係数表!H:H,12) + INDEX(係数表!I:I,12)*LN(INDEX(出力表!C:C,12)+1)))))))</f>
        <v>70.040610069257752</v>
      </c>
      <c r="AI564" t="e">
        <f>MIN(100, MAX(0, (100*(INDEX(出力表!D:D,12))/(EXP(INDEX(係数表!B:B,12) + $C564) + (INDEX(出力表!D:D,12)))) + (乱数表!$X564*(Settings!B12/(((INDEX(出力表!D:D,12))+1)^INDEX(係数表!E:E,12)*INDEX(係数表!F:F,12))))))</f>
        <v>#VALUE!</v>
      </c>
      <c r="AJ564" t="e">
        <f>MIN(100, MAX(0, (INDEX(出力表!D:D,12))*AH564/MAX(AI564, Settings!B3)))</f>
        <v>#VALUE!</v>
      </c>
      <c r="AK564">
        <f>MIN(100, MAX(0, 100*BETAINV(乱数表!$M564, MAX(0.00000001, (1/(1+EXP(-(INDEX(係数表!G:G,13) + $B564))))*(EXP(INDEX(係数表!H:H,13) + INDEX(係数表!I:I,13)*LN(INDEX(出力表!C:C,13)+1)))), MAX(0.00000001, (1-(1/(1+EXP(-(INDEX(係数表!G:G,13) + $B564)))))*(EXP(INDEX(係数表!H:H,13) + INDEX(係数表!I:I,13)*LN(INDEX(出力表!C:C,13)+1)))))))</f>
        <v>99.955885298658671</v>
      </c>
      <c r="AL564" t="e">
        <f>MIN(100, MAX(0, (100*(INDEX(出力表!D:D,13))/(EXP(INDEX(係数表!B:B,13) + $C564) + (INDEX(出力表!D:D,13)))) + (乱数表!$Y564*(Settings!B12/(((INDEX(出力表!D:D,13))+1)^INDEX(係数表!E:E,13)*INDEX(係数表!F:F,13))))))</f>
        <v>#VALUE!</v>
      </c>
      <c r="AM564" t="e">
        <f>MIN(100, MAX(0, (INDEX(出力表!D:D,13))*AK564/MAX(AL564, Settings!B3)))</f>
        <v>#VALUE!</v>
      </c>
      <c r="AN564">
        <f>IF(ISNUMBER(F564), INDEX(出力表!B:B,2)*F564, 0)+IF(ISNUMBER(I564), INDEX(出力表!B:B,3)*I564, 0)+IF(ISNUMBER(L564), INDEX(出力表!B:B,4)*L564, 0)+IF(ISNUMBER(O564), INDEX(出力表!B:B,5)*O564, 0)+IF(ISNUMBER(R564), INDEX(出力表!B:B,6)*R564, 0)+IF(ISNUMBER(U564), INDEX(出力表!B:B,7)*U564, 0)+IF(ISNUMBER(X564), INDEX(出力表!B:B,8)*X564, 0)+IF(ISNUMBER(AA564), INDEX(出力表!B:B,9)*AA564, 0)+IF(ISNUMBER(AD564), INDEX(出力表!B:B,10)*AD564, 0)+IF(ISNUMBER(AG564), INDEX(出力表!B:B,11)*AG564, 0)+IF(ISNUMBER(AJ564), INDEX(出力表!B:B,12)*AJ564, 0)+IF(ISNUMBER(AM564), INDEX(出力表!B:B,13)*AM564, 0)</f>
        <v>0</v>
      </c>
      <c r="AO564">
        <f>IF(ISNUMBER(F564), INDEX(出力表!B:B,2), 0)+IF(ISNUMBER(I564), INDEX(出力表!B:B,3), 0)+IF(ISNUMBER(L564), INDEX(出力表!B:B,4), 0)+IF(ISNUMBER(O564), INDEX(出力表!B:B,5), 0)+IF(ISNUMBER(R564), INDEX(出力表!B:B,6), 0)+IF(ISNUMBER(U564), INDEX(出力表!B:B,7), 0)+IF(ISNUMBER(X564), INDEX(出力表!B:B,8), 0)+IF(ISNUMBER(AA564), INDEX(出力表!B:B,9), 0)+IF(ISNUMBER(AD564), INDEX(出力表!B:B,10), 0)+IF(ISNUMBER(AG564), INDEX(出力表!B:B,11), 0)+IF(ISNUMBER(AJ564), INDEX(出力表!B:B,12), 0)+IF(ISNUMBER(AM564), INDEX(出力表!B:B,13), 0)</f>
        <v>0</v>
      </c>
      <c r="AP564" t="str">
        <f t="shared" si="8"/>
        <v/>
      </c>
    </row>
    <row r="565" spans="1:42" x14ac:dyDescent="0.2">
      <c r="A565">
        <v>564</v>
      </c>
      <c r="B565">
        <f>IF(UPPER(Settings!B4)="TRUE", 乱数表!$Z565*Settings!B10, 0)</f>
        <v>-7.5390151443457301E-2</v>
      </c>
      <c r="C565">
        <f>IF(UPPER(Settings!B4)="TRUE", 乱数表!$AA565*Settings!B11, 0)</f>
        <v>4.0838882805455745E-3</v>
      </c>
      <c r="D565">
        <f>MIN(100, MAX(0, 100*BETAINV(乱数表!$B565, MAX(0.00000001, (1/(1+EXP(-(INDEX(係数表!G:G,2) + $B565))))*(EXP(INDEX(係数表!H:H,2) + INDEX(係数表!I:I,2)*LN(INDEX(出力表!C:C,2)+1)))), MAX(0.00000001, (1-(1/(1+EXP(-(INDEX(係数表!G:G,2) + $B565)))))*(EXP(INDEX(係数表!H:H,2) + INDEX(係数表!I:I,2)*LN(INDEX(出力表!C:C,2)+1)))))))</f>
        <v>81.948824042254216</v>
      </c>
      <c r="E565" t="e">
        <f>MIN(100, MAX(0, (100*(INDEX(出力表!D:D,2))/(EXP(INDEX(係数表!B:B,2) + $C565) + (INDEX(出力表!D:D,2)))) + (乱数表!$N565*(Settings!B12/(((INDEX(出力表!D:D,2))+1)^INDEX(係数表!E:E,2)*INDEX(係数表!F:F,2))))))</f>
        <v>#VALUE!</v>
      </c>
      <c r="F565" t="e">
        <f>MIN(100, MAX(0, (INDEX(出力表!D:D,2))*D565/MAX(E565, Settings!B3)))</f>
        <v>#VALUE!</v>
      </c>
      <c r="G565">
        <f>MIN(100, MAX(0, 100*BETAINV(乱数表!$C565, MAX(0.00000001, (1/(1+EXP(-(INDEX(係数表!G:G,3) + $B565))))*(EXP(INDEX(係数表!H:H,3) + INDEX(係数表!I:I,3)*LN(INDEX(出力表!C:C,3)+1)))), MAX(0.00000001, (1-(1/(1+EXP(-(INDEX(係数表!G:G,3) + $B565)))))*(EXP(INDEX(係数表!H:H,3) + INDEX(係数表!I:I,3)*LN(INDEX(出力表!C:C,3)+1)))))))</f>
        <v>76.847160322233535</v>
      </c>
      <c r="H565" t="e">
        <f>MIN(100, MAX(0, (100*(INDEX(出力表!D:D,3))/(EXP(INDEX(係数表!B:B,3) + $C565) + (INDEX(出力表!D:D,3)))) + (乱数表!$O565*(Settings!B12/(((INDEX(出力表!D:D,3))+1)^INDEX(係数表!E:E,3)*INDEX(係数表!F:F,3))))))</f>
        <v>#VALUE!</v>
      </c>
      <c r="I565" t="e">
        <f>MIN(100, MAX(0, (INDEX(出力表!D:D,3))*G565/MAX(H565, Settings!B3)))</f>
        <v>#VALUE!</v>
      </c>
      <c r="J565">
        <f>MIN(100, MAX(0, 100*BETAINV(乱数表!$D565, MAX(0.00000001, (1/(1+EXP(-(INDEX(係数表!G:G,4) + $B565))))*(EXP(INDEX(係数表!H:H,4) + INDEX(係数表!I:I,4)*LN(INDEX(出力表!C:C,4)+1)))), MAX(0.00000001, (1-(1/(1+EXP(-(INDEX(係数表!G:G,4) + $B565)))))*(EXP(INDEX(係数表!H:H,4) + INDEX(係数表!I:I,4)*LN(INDEX(出力表!C:C,4)+1)))))))</f>
        <v>88.906446016554725</v>
      </c>
      <c r="K565" t="e">
        <f>MIN(100, MAX(0, (100*(INDEX(出力表!D:D,4))/(EXP(INDEX(係数表!B:B,4) + $C565) + (INDEX(出力表!D:D,4)))) + (乱数表!$P565*(Settings!B12/(((INDEX(出力表!D:D,4))+1)^INDEX(係数表!E:E,4)*INDEX(係数表!F:F,4))))))</f>
        <v>#VALUE!</v>
      </c>
      <c r="L565" t="e">
        <f>MIN(100, MAX(0, (INDEX(出力表!D:D,4))*J565/MAX(K565, Settings!B3)))</f>
        <v>#VALUE!</v>
      </c>
      <c r="M565">
        <f>MIN(100, MAX(0, 100*BETAINV(乱数表!$E565, MAX(0.00000001, (1/(1+EXP(-(INDEX(係数表!G:G,5) + $B565))))*(EXP(INDEX(係数表!H:H,5) + INDEX(係数表!I:I,5)*LN(INDEX(出力表!C:C,5)+1)))), MAX(0.00000001, (1-(1/(1+EXP(-(INDEX(係数表!G:G,5) + $B565)))))*(EXP(INDEX(係数表!H:H,5) + INDEX(係数表!I:I,5)*LN(INDEX(出力表!C:C,5)+1)))))))</f>
        <v>96.353323656230287</v>
      </c>
      <c r="N565" t="e">
        <f>MIN(100, MAX(0, (100*(INDEX(出力表!D:D,5))/(EXP(INDEX(係数表!B:B,5) + $C565) + (INDEX(出力表!D:D,5)))) + (乱数表!$Q565*(Settings!B12/(((INDEX(出力表!D:D,5))+1)^INDEX(係数表!E:E,5)*INDEX(係数表!F:F,5))))))</f>
        <v>#VALUE!</v>
      </c>
      <c r="O565" t="e">
        <f>MIN(100, MAX(0, (INDEX(出力表!D:D,5))*M565/MAX(N565, Settings!B3)))</f>
        <v>#VALUE!</v>
      </c>
      <c r="P565">
        <f>MIN(100, MAX(0, 100*BETAINV(乱数表!$F565, MAX(0.00000001, (1/(1+EXP(-(INDEX(係数表!G:G,6) + $B565))))*(EXP(INDEX(係数表!H:H,6) + INDEX(係数表!I:I,6)*LN(INDEX(出力表!C:C,6)+1)))), MAX(0.00000001, (1-(1/(1+EXP(-(INDEX(係数表!G:G,6) + $B565)))))*(EXP(INDEX(係数表!H:H,6) + INDEX(係数表!I:I,6)*LN(INDEX(出力表!C:C,6)+1)))))))</f>
        <v>57.315846001700223</v>
      </c>
      <c r="Q565" t="e">
        <f>MIN(100, MAX(0, (100*(INDEX(出力表!D:D,6))/(EXP(INDEX(係数表!B:B,6) + $C565) + (INDEX(出力表!D:D,6)))) + (乱数表!$R565*(Settings!B12/(((INDEX(出力表!D:D,6))+1)^INDEX(係数表!E:E,6)*INDEX(係数表!F:F,6))))))</f>
        <v>#VALUE!</v>
      </c>
      <c r="R565" t="e">
        <f>MIN(100, MAX(0, (INDEX(出力表!D:D,6))*P565/MAX(Q565, Settings!B3)))</f>
        <v>#VALUE!</v>
      </c>
      <c r="S565">
        <f>MIN(100, MAX(0, 100*BETAINV(乱数表!$G565, MAX(0.00000001, (1/(1+EXP(-(INDEX(係数表!G:G,7) + $B565))))*(EXP(INDEX(係数表!H:H,7) + INDEX(係数表!I:I,7)*LN(INDEX(出力表!C:C,7)+1)))), MAX(0.00000001, (1-(1/(1+EXP(-(INDEX(係数表!G:G,7) + $B565)))))*(EXP(INDEX(係数表!H:H,7) + INDEX(係数表!I:I,7)*LN(INDEX(出力表!C:C,7)+1)))))))</f>
        <v>90.140258562527407</v>
      </c>
      <c r="T565" t="e">
        <f>MIN(100, MAX(0, (100*(INDEX(出力表!D:D,7))/(EXP(INDEX(係数表!B:B,7) + $C565) + (INDEX(出力表!D:D,7)))) + (乱数表!$S565*(Settings!B12/(((INDEX(出力表!D:D,7))+1)^INDEX(係数表!E:E,7)*INDEX(係数表!F:F,7))))))</f>
        <v>#VALUE!</v>
      </c>
      <c r="U565" t="e">
        <f>MIN(100, MAX(0, (INDEX(出力表!D:D,7))*S565/MAX(T565, Settings!B3)))</f>
        <v>#VALUE!</v>
      </c>
      <c r="V565">
        <f>MIN(100, MAX(0, 100*BETAINV(乱数表!$H565, MAX(0.00000001, (1/(1+EXP(-(INDEX(係数表!G:G,8) + $B565))))*(EXP(INDEX(係数表!H:H,8) + INDEX(係数表!I:I,8)*LN(INDEX(出力表!C:C,8)+1)))), MAX(0.00000001, (1-(1/(1+EXP(-(INDEX(係数表!G:G,8) + $B565)))))*(EXP(INDEX(係数表!H:H,8) + INDEX(係数表!I:I,8)*LN(INDEX(出力表!C:C,8)+1)))))))</f>
        <v>56.55981477602473</v>
      </c>
      <c r="W565" t="e">
        <f>MIN(100, MAX(0, (100*(INDEX(出力表!D:D,8))/(EXP(INDEX(係数表!B:B,8) + $C565) + (INDEX(出力表!D:D,8)))) + (乱数表!$T565*(Settings!B12/(((INDEX(出力表!D:D,8))+1)^INDEX(係数表!E:E,8)*INDEX(係数表!F:F,8))))))</f>
        <v>#VALUE!</v>
      </c>
      <c r="X565" t="e">
        <f>MIN(100, MAX(0, (INDEX(出力表!D:D,8))*V565/MAX(W565, Settings!B3)))</f>
        <v>#VALUE!</v>
      </c>
      <c r="Y565">
        <f>MIN(100, MAX(0, 100*BETAINV(乱数表!$I565, MAX(0.00000001, (1/(1+EXP(-(INDEX(係数表!G:G,9) + $B565))))*(EXP(INDEX(係数表!H:H,9) + INDEX(係数表!I:I,9)*LN(INDEX(出力表!C:C,9)+1)))), MAX(0.00000001, (1-(1/(1+EXP(-(INDEX(係数表!G:G,9) + $B565)))))*(EXP(INDEX(係数表!H:H,9) + INDEX(係数表!I:I,9)*LN(INDEX(出力表!C:C,9)+1)))))))</f>
        <v>99.842008006329124</v>
      </c>
      <c r="Z565" t="e">
        <f>MIN(100, MAX(0, (100*(INDEX(出力表!D:D,9))/(EXP(INDEX(係数表!B:B,9) + $C565) + (INDEX(出力表!D:D,9)))) + (乱数表!$U565*(Settings!B12/(((INDEX(出力表!D:D,9))+1)^INDEX(係数表!E:E,9)*INDEX(係数表!F:F,9))))))</f>
        <v>#VALUE!</v>
      </c>
      <c r="AA565" t="e">
        <f>MIN(100, MAX(0, (INDEX(出力表!D:D,9))*Y565/MAX(Z565, Settings!B3)))</f>
        <v>#VALUE!</v>
      </c>
      <c r="AB565">
        <f>MIN(100, MAX(0, 100*BETAINV(乱数表!$J565, MAX(0.00000001, (1/(1+EXP(-(INDEX(係数表!G:G,10) + $B565))))*(EXP(INDEX(係数表!H:H,10) + INDEX(係数表!I:I,10)*LN(INDEX(出力表!C:C,10)+1)))), MAX(0.00000001, (1-(1/(1+EXP(-(INDEX(係数表!G:G,10) + $B565)))))*(EXP(INDEX(係数表!H:H,10) + INDEX(係数表!I:I,10)*LN(INDEX(出力表!C:C,10)+1)))))))</f>
        <v>91.397659699034222</v>
      </c>
      <c r="AC565" t="e">
        <f>MIN(100, MAX(0, (100*(INDEX(出力表!D:D,10))/(EXP(INDEX(係数表!B:B,10) + $C565) + (INDEX(出力表!D:D,10)))) + (乱数表!$V565*(Settings!B12/(((INDEX(出力表!D:D,10))+1)^INDEX(係数表!E:E,10)*INDEX(係数表!F:F,10))))))</f>
        <v>#VALUE!</v>
      </c>
      <c r="AD565" t="e">
        <f>MIN(100, MAX(0, (INDEX(出力表!D:D,10))*AB565/MAX(AC565, Settings!B3)))</f>
        <v>#VALUE!</v>
      </c>
      <c r="AE565">
        <f>MIN(100, MAX(0, 100*BETAINV(乱数表!$K565, MAX(0.00000001, (1/(1+EXP(-(INDEX(係数表!G:G,11) + $B565))))*(EXP(INDEX(係数表!H:H,11) + INDEX(係数表!I:I,11)*LN(INDEX(出力表!C:C,11)+1)))), MAX(0.00000001, (1-(1/(1+EXP(-(INDEX(係数表!G:G,11) + $B565)))))*(EXP(INDEX(係数表!H:H,11) + INDEX(係数表!I:I,11)*LN(INDEX(出力表!C:C,11)+1)))))))</f>
        <v>89.867338193583691</v>
      </c>
      <c r="AF565" t="e">
        <f>MIN(100, MAX(0, (100*(INDEX(出力表!D:D,11))/(EXP(INDEX(係数表!B:B,11) + $C565) + (INDEX(出力表!D:D,11)))) + (乱数表!$W565*(Settings!B12/(((INDEX(出力表!D:D,11))+1)^INDEX(係数表!E:E,11)*INDEX(係数表!F:F,11))))))</f>
        <v>#VALUE!</v>
      </c>
      <c r="AG565" t="e">
        <f>MIN(100, MAX(0, (INDEX(出力表!D:D,11))*AE565/MAX(AF565, Settings!B3)))</f>
        <v>#VALUE!</v>
      </c>
      <c r="AH565">
        <f>MIN(100, MAX(0, 100*BETAINV(乱数表!$L565, MAX(0.00000001, (1/(1+EXP(-(INDEX(係数表!G:G,12) + $B565))))*(EXP(INDEX(係数表!H:H,12) + INDEX(係数表!I:I,12)*LN(INDEX(出力表!C:C,12)+1)))), MAX(0.00000001, (1-(1/(1+EXP(-(INDEX(係数表!G:G,12) + $B565)))))*(EXP(INDEX(係数表!H:H,12) + INDEX(係数表!I:I,12)*LN(INDEX(出力表!C:C,12)+1)))))))</f>
        <v>84.322062918064731</v>
      </c>
      <c r="AI565" t="e">
        <f>MIN(100, MAX(0, (100*(INDEX(出力表!D:D,12))/(EXP(INDEX(係数表!B:B,12) + $C565) + (INDEX(出力表!D:D,12)))) + (乱数表!$X565*(Settings!B12/(((INDEX(出力表!D:D,12))+1)^INDEX(係数表!E:E,12)*INDEX(係数表!F:F,12))))))</f>
        <v>#VALUE!</v>
      </c>
      <c r="AJ565" t="e">
        <f>MIN(100, MAX(0, (INDEX(出力表!D:D,12))*AH565/MAX(AI565, Settings!B3)))</f>
        <v>#VALUE!</v>
      </c>
      <c r="AK565">
        <f>MIN(100, MAX(0, 100*BETAINV(乱数表!$M565, MAX(0.00000001, (1/(1+EXP(-(INDEX(係数表!G:G,13) + $B565))))*(EXP(INDEX(係数表!H:H,13) + INDEX(係数表!I:I,13)*LN(INDEX(出力表!C:C,13)+1)))), MAX(0.00000001, (1-(1/(1+EXP(-(INDEX(係数表!G:G,13) + $B565)))))*(EXP(INDEX(係数表!H:H,13) + INDEX(係数表!I:I,13)*LN(INDEX(出力表!C:C,13)+1)))))))</f>
        <v>97.614555940838954</v>
      </c>
      <c r="AL565" t="e">
        <f>MIN(100, MAX(0, (100*(INDEX(出力表!D:D,13))/(EXP(INDEX(係数表!B:B,13) + $C565) + (INDEX(出力表!D:D,13)))) + (乱数表!$Y565*(Settings!B12/(((INDEX(出力表!D:D,13))+1)^INDEX(係数表!E:E,13)*INDEX(係数表!F:F,13))))))</f>
        <v>#VALUE!</v>
      </c>
      <c r="AM565" t="e">
        <f>MIN(100, MAX(0, (INDEX(出力表!D:D,13))*AK565/MAX(AL565, Settings!B3)))</f>
        <v>#VALUE!</v>
      </c>
      <c r="AN565">
        <f>IF(ISNUMBER(F565), INDEX(出力表!B:B,2)*F565, 0)+IF(ISNUMBER(I565), INDEX(出力表!B:B,3)*I565, 0)+IF(ISNUMBER(L565), INDEX(出力表!B:B,4)*L565, 0)+IF(ISNUMBER(O565), INDEX(出力表!B:B,5)*O565, 0)+IF(ISNUMBER(R565), INDEX(出力表!B:B,6)*R565, 0)+IF(ISNUMBER(U565), INDEX(出力表!B:B,7)*U565, 0)+IF(ISNUMBER(X565), INDEX(出力表!B:B,8)*X565, 0)+IF(ISNUMBER(AA565), INDEX(出力表!B:B,9)*AA565, 0)+IF(ISNUMBER(AD565), INDEX(出力表!B:B,10)*AD565, 0)+IF(ISNUMBER(AG565), INDEX(出力表!B:B,11)*AG565, 0)+IF(ISNUMBER(AJ565), INDEX(出力表!B:B,12)*AJ565, 0)+IF(ISNUMBER(AM565), INDEX(出力表!B:B,13)*AM565, 0)</f>
        <v>0</v>
      </c>
      <c r="AO565">
        <f>IF(ISNUMBER(F565), INDEX(出力表!B:B,2), 0)+IF(ISNUMBER(I565), INDEX(出力表!B:B,3), 0)+IF(ISNUMBER(L565), INDEX(出力表!B:B,4), 0)+IF(ISNUMBER(O565), INDEX(出力表!B:B,5), 0)+IF(ISNUMBER(R565), INDEX(出力表!B:B,6), 0)+IF(ISNUMBER(U565), INDEX(出力表!B:B,7), 0)+IF(ISNUMBER(X565), INDEX(出力表!B:B,8), 0)+IF(ISNUMBER(AA565), INDEX(出力表!B:B,9), 0)+IF(ISNUMBER(AD565), INDEX(出力表!B:B,10), 0)+IF(ISNUMBER(AG565), INDEX(出力表!B:B,11), 0)+IF(ISNUMBER(AJ565), INDEX(出力表!B:B,12), 0)+IF(ISNUMBER(AM565), INDEX(出力表!B:B,13), 0)</f>
        <v>0</v>
      </c>
      <c r="AP565" t="str">
        <f t="shared" si="8"/>
        <v/>
      </c>
    </row>
    <row r="566" spans="1:42" x14ac:dyDescent="0.2">
      <c r="A566">
        <v>565</v>
      </c>
      <c r="B566">
        <f>IF(UPPER(Settings!B4)="TRUE", 乱数表!$Z566*Settings!B10, 0)</f>
        <v>4.3617706965917652E-3</v>
      </c>
      <c r="C566">
        <f>IF(UPPER(Settings!B4)="TRUE", 乱数表!$AA566*Settings!B11, 0)</f>
        <v>-8.9918158796055123E-2</v>
      </c>
      <c r="D566">
        <f>MIN(100, MAX(0, 100*BETAINV(乱数表!$B566, MAX(0.00000001, (1/(1+EXP(-(INDEX(係数表!G:G,2) + $B566))))*(EXP(INDEX(係数表!H:H,2) + INDEX(係数表!I:I,2)*LN(INDEX(出力表!C:C,2)+1)))), MAX(0.00000001, (1-(1/(1+EXP(-(INDEX(係数表!G:G,2) + $B566)))))*(EXP(INDEX(係数表!H:H,2) + INDEX(係数表!I:I,2)*LN(INDEX(出力表!C:C,2)+1)))))))</f>
        <v>98.156578954641873</v>
      </c>
      <c r="E566" t="e">
        <f>MIN(100, MAX(0, (100*(INDEX(出力表!D:D,2))/(EXP(INDEX(係数表!B:B,2) + $C566) + (INDEX(出力表!D:D,2)))) + (乱数表!$N566*(Settings!B12/(((INDEX(出力表!D:D,2))+1)^INDEX(係数表!E:E,2)*INDEX(係数表!F:F,2))))))</f>
        <v>#VALUE!</v>
      </c>
      <c r="F566" t="e">
        <f>MIN(100, MAX(0, (INDEX(出力表!D:D,2))*D566/MAX(E566, Settings!B3)))</f>
        <v>#VALUE!</v>
      </c>
      <c r="G566">
        <f>MIN(100, MAX(0, 100*BETAINV(乱数表!$C566, MAX(0.00000001, (1/(1+EXP(-(INDEX(係数表!G:G,3) + $B566))))*(EXP(INDEX(係数表!H:H,3) + INDEX(係数表!I:I,3)*LN(INDEX(出力表!C:C,3)+1)))), MAX(0.00000001, (1-(1/(1+EXP(-(INDEX(係数表!G:G,3) + $B566)))))*(EXP(INDEX(係数表!H:H,3) + INDEX(係数表!I:I,3)*LN(INDEX(出力表!C:C,3)+1)))))))</f>
        <v>91.876206153758289</v>
      </c>
      <c r="H566" t="e">
        <f>MIN(100, MAX(0, (100*(INDEX(出力表!D:D,3))/(EXP(INDEX(係数表!B:B,3) + $C566) + (INDEX(出力表!D:D,3)))) + (乱数表!$O566*(Settings!B12/(((INDEX(出力表!D:D,3))+1)^INDEX(係数表!E:E,3)*INDEX(係数表!F:F,3))))))</f>
        <v>#VALUE!</v>
      </c>
      <c r="I566" t="e">
        <f>MIN(100, MAX(0, (INDEX(出力表!D:D,3))*G566/MAX(H566, Settings!B3)))</f>
        <v>#VALUE!</v>
      </c>
      <c r="J566">
        <f>MIN(100, MAX(0, 100*BETAINV(乱数表!$D566, MAX(0.00000001, (1/(1+EXP(-(INDEX(係数表!G:G,4) + $B566))))*(EXP(INDEX(係数表!H:H,4) + INDEX(係数表!I:I,4)*LN(INDEX(出力表!C:C,4)+1)))), MAX(0.00000001, (1-(1/(1+EXP(-(INDEX(係数表!G:G,4) + $B566)))))*(EXP(INDEX(係数表!H:H,4) + INDEX(係数表!I:I,4)*LN(INDEX(出力表!C:C,4)+1)))))))</f>
        <v>91.362421943604957</v>
      </c>
      <c r="K566" t="e">
        <f>MIN(100, MAX(0, (100*(INDEX(出力表!D:D,4))/(EXP(INDEX(係数表!B:B,4) + $C566) + (INDEX(出力表!D:D,4)))) + (乱数表!$P566*(Settings!B12/(((INDEX(出力表!D:D,4))+1)^INDEX(係数表!E:E,4)*INDEX(係数表!F:F,4))))))</f>
        <v>#VALUE!</v>
      </c>
      <c r="L566" t="e">
        <f>MIN(100, MAX(0, (INDEX(出力表!D:D,4))*J566/MAX(K566, Settings!B3)))</f>
        <v>#VALUE!</v>
      </c>
      <c r="M566">
        <f>MIN(100, MAX(0, 100*BETAINV(乱数表!$E566, MAX(0.00000001, (1/(1+EXP(-(INDEX(係数表!G:G,5) + $B566))))*(EXP(INDEX(係数表!H:H,5) + INDEX(係数表!I:I,5)*LN(INDEX(出力表!C:C,5)+1)))), MAX(0.00000001, (1-(1/(1+EXP(-(INDEX(係数表!G:G,5) + $B566)))))*(EXP(INDEX(係数表!H:H,5) + INDEX(係数表!I:I,5)*LN(INDEX(出力表!C:C,5)+1)))))))</f>
        <v>95.661240488799095</v>
      </c>
      <c r="N566" t="e">
        <f>MIN(100, MAX(0, (100*(INDEX(出力表!D:D,5))/(EXP(INDEX(係数表!B:B,5) + $C566) + (INDEX(出力表!D:D,5)))) + (乱数表!$Q566*(Settings!B12/(((INDEX(出力表!D:D,5))+1)^INDEX(係数表!E:E,5)*INDEX(係数表!F:F,5))))))</f>
        <v>#VALUE!</v>
      </c>
      <c r="O566" t="e">
        <f>MIN(100, MAX(0, (INDEX(出力表!D:D,5))*M566/MAX(N566, Settings!B3)))</f>
        <v>#VALUE!</v>
      </c>
      <c r="P566">
        <f>MIN(100, MAX(0, 100*BETAINV(乱数表!$F566, MAX(0.00000001, (1/(1+EXP(-(INDEX(係数表!G:G,6) + $B566))))*(EXP(INDEX(係数表!H:H,6) + INDEX(係数表!I:I,6)*LN(INDEX(出力表!C:C,6)+1)))), MAX(0.00000001, (1-(1/(1+EXP(-(INDEX(係数表!G:G,6) + $B566)))))*(EXP(INDEX(係数表!H:H,6) + INDEX(係数表!I:I,6)*LN(INDEX(出力表!C:C,6)+1)))))))</f>
        <v>33.894347938827273</v>
      </c>
      <c r="Q566" t="e">
        <f>MIN(100, MAX(0, (100*(INDEX(出力表!D:D,6))/(EXP(INDEX(係数表!B:B,6) + $C566) + (INDEX(出力表!D:D,6)))) + (乱数表!$R566*(Settings!B12/(((INDEX(出力表!D:D,6))+1)^INDEX(係数表!E:E,6)*INDEX(係数表!F:F,6))))))</f>
        <v>#VALUE!</v>
      </c>
      <c r="R566" t="e">
        <f>MIN(100, MAX(0, (INDEX(出力表!D:D,6))*P566/MAX(Q566, Settings!B3)))</f>
        <v>#VALUE!</v>
      </c>
      <c r="S566">
        <f>MIN(100, MAX(0, 100*BETAINV(乱数表!$G566, MAX(0.00000001, (1/(1+EXP(-(INDEX(係数表!G:G,7) + $B566))))*(EXP(INDEX(係数表!H:H,7) + INDEX(係数表!I:I,7)*LN(INDEX(出力表!C:C,7)+1)))), MAX(0.00000001, (1-(1/(1+EXP(-(INDEX(係数表!G:G,7) + $B566)))))*(EXP(INDEX(係数表!H:H,7) + INDEX(係数表!I:I,7)*LN(INDEX(出力表!C:C,7)+1)))))))</f>
        <v>99.176004370471844</v>
      </c>
      <c r="T566" t="e">
        <f>MIN(100, MAX(0, (100*(INDEX(出力表!D:D,7))/(EXP(INDEX(係数表!B:B,7) + $C566) + (INDEX(出力表!D:D,7)))) + (乱数表!$S566*(Settings!B12/(((INDEX(出力表!D:D,7))+1)^INDEX(係数表!E:E,7)*INDEX(係数表!F:F,7))))))</f>
        <v>#VALUE!</v>
      </c>
      <c r="U566" t="e">
        <f>MIN(100, MAX(0, (INDEX(出力表!D:D,7))*S566/MAX(T566, Settings!B3)))</f>
        <v>#VALUE!</v>
      </c>
      <c r="V566">
        <f>MIN(100, MAX(0, 100*BETAINV(乱数表!$H566, MAX(0.00000001, (1/(1+EXP(-(INDEX(係数表!G:G,8) + $B566))))*(EXP(INDEX(係数表!H:H,8) + INDEX(係数表!I:I,8)*LN(INDEX(出力表!C:C,8)+1)))), MAX(0.00000001, (1-(1/(1+EXP(-(INDEX(係数表!G:G,8) + $B566)))))*(EXP(INDEX(係数表!H:H,8) + INDEX(係数表!I:I,8)*LN(INDEX(出力表!C:C,8)+1)))))))</f>
        <v>79.737647596221024</v>
      </c>
      <c r="W566" t="e">
        <f>MIN(100, MAX(0, (100*(INDEX(出力表!D:D,8))/(EXP(INDEX(係数表!B:B,8) + $C566) + (INDEX(出力表!D:D,8)))) + (乱数表!$T566*(Settings!B12/(((INDEX(出力表!D:D,8))+1)^INDEX(係数表!E:E,8)*INDEX(係数表!F:F,8))))))</f>
        <v>#VALUE!</v>
      </c>
      <c r="X566" t="e">
        <f>MIN(100, MAX(0, (INDEX(出力表!D:D,8))*V566/MAX(W566, Settings!B3)))</f>
        <v>#VALUE!</v>
      </c>
      <c r="Y566">
        <f>MIN(100, MAX(0, 100*BETAINV(乱数表!$I566, MAX(0.00000001, (1/(1+EXP(-(INDEX(係数表!G:G,9) + $B566))))*(EXP(INDEX(係数表!H:H,9) + INDEX(係数表!I:I,9)*LN(INDEX(出力表!C:C,9)+1)))), MAX(0.00000001, (1-(1/(1+EXP(-(INDEX(係数表!G:G,9) + $B566)))))*(EXP(INDEX(係数表!H:H,9) + INDEX(係数表!I:I,9)*LN(INDEX(出力表!C:C,9)+1)))))))</f>
        <v>65.385237293053009</v>
      </c>
      <c r="Z566" t="e">
        <f>MIN(100, MAX(0, (100*(INDEX(出力表!D:D,9))/(EXP(INDEX(係数表!B:B,9) + $C566) + (INDEX(出力表!D:D,9)))) + (乱数表!$U566*(Settings!B12/(((INDEX(出力表!D:D,9))+1)^INDEX(係数表!E:E,9)*INDEX(係数表!F:F,9))))))</f>
        <v>#VALUE!</v>
      </c>
      <c r="AA566" t="e">
        <f>MIN(100, MAX(0, (INDEX(出力表!D:D,9))*Y566/MAX(Z566, Settings!B3)))</f>
        <v>#VALUE!</v>
      </c>
      <c r="AB566">
        <f>MIN(100, MAX(0, 100*BETAINV(乱数表!$J566, MAX(0.00000001, (1/(1+EXP(-(INDEX(係数表!G:G,10) + $B566))))*(EXP(INDEX(係数表!H:H,10) + INDEX(係数表!I:I,10)*LN(INDEX(出力表!C:C,10)+1)))), MAX(0.00000001, (1-(1/(1+EXP(-(INDEX(係数表!G:G,10) + $B566)))))*(EXP(INDEX(係数表!H:H,10) + INDEX(係数表!I:I,10)*LN(INDEX(出力表!C:C,10)+1)))))))</f>
        <v>98.587145980473736</v>
      </c>
      <c r="AC566" t="e">
        <f>MIN(100, MAX(0, (100*(INDEX(出力表!D:D,10))/(EXP(INDEX(係数表!B:B,10) + $C566) + (INDEX(出力表!D:D,10)))) + (乱数表!$V566*(Settings!B12/(((INDEX(出力表!D:D,10))+1)^INDEX(係数表!E:E,10)*INDEX(係数表!F:F,10))))))</f>
        <v>#VALUE!</v>
      </c>
      <c r="AD566" t="e">
        <f>MIN(100, MAX(0, (INDEX(出力表!D:D,10))*AB566/MAX(AC566, Settings!B3)))</f>
        <v>#VALUE!</v>
      </c>
      <c r="AE566">
        <f>MIN(100, MAX(0, 100*BETAINV(乱数表!$K566, MAX(0.00000001, (1/(1+EXP(-(INDEX(係数表!G:G,11) + $B566))))*(EXP(INDEX(係数表!H:H,11) + INDEX(係数表!I:I,11)*LN(INDEX(出力表!C:C,11)+1)))), MAX(0.00000001, (1-(1/(1+EXP(-(INDEX(係数表!G:G,11) + $B566)))))*(EXP(INDEX(係数表!H:H,11) + INDEX(係数表!I:I,11)*LN(INDEX(出力表!C:C,11)+1)))))))</f>
        <v>74.879191243899683</v>
      </c>
      <c r="AF566" t="e">
        <f>MIN(100, MAX(0, (100*(INDEX(出力表!D:D,11))/(EXP(INDEX(係数表!B:B,11) + $C566) + (INDEX(出力表!D:D,11)))) + (乱数表!$W566*(Settings!B12/(((INDEX(出力表!D:D,11))+1)^INDEX(係数表!E:E,11)*INDEX(係数表!F:F,11))))))</f>
        <v>#VALUE!</v>
      </c>
      <c r="AG566" t="e">
        <f>MIN(100, MAX(0, (INDEX(出力表!D:D,11))*AE566/MAX(AF566, Settings!B3)))</f>
        <v>#VALUE!</v>
      </c>
      <c r="AH566">
        <f>MIN(100, MAX(0, 100*BETAINV(乱数表!$L566, MAX(0.00000001, (1/(1+EXP(-(INDEX(係数表!G:G,12) + $B566))))*(EXP(INDEX(係数表!H:H,12) + INDEX(係数表!I:I,12)*LN(INDEX(出力表!C:C,12)+1)))), MAX(0.00000001, (1-(1/(1+EXP(-(INDEX(係数表!G:G,12) + $B566)))))*(EXP(INDEX(係数表!H:H,12) + INDEX(係数表!I:I,12)*LN(INDEX(出力表!C:C,12)+1)))))))</f>
        <v>90.835131295973198</v>
      </c>
      <c r="AI566" t="e">
        <f>MIN(100, MAX(0, (100*(INDEX(出力表!D:D,12))/(EXP(INDEX(係数表!B:B,12) + $C566) + (INDEX(出力表!D:D,12)))) + (乱数表!$X566*(Settings!B12/(((INDEX(出力表!D:D,12))+1)^INDEX(係数表!E:E,12)*INDEX(係数表!F:F,12))))))</f>
        <v>#VALUE!</v>
      </c>
      <c r="AJ566" t="e">
        <f>MIN(100, MAX(0, (INDEX(出力表!D:D,12))*AH566/MAX(AI566, Settings!B3)))</f>
        <v>#VALUE!</v>
      </c>
      <c r="AK566">
        <f>MIN(100, MAX(0, 100*BETAINV(乱数表!$M566, MAX(0.00000001, (1/(1+EXP(-(INDEX(係数表!G:G,13) + $B566))))*(EXP(INDEX(係数表!H:H,13) + INDEX(係数表!I:I,13)*LN(INDEX(出力表!C:C,13)+1)))), MAX(0.00000001, (1-(1/(1+EXP(-(INDEX(係数表!G:G,13) + $B566)))))*(EXP(INDEX(係数表!H:H,13) + INDEX(係数表!I:I,13)*LN(INDEX(出力表!C:C,13)+1)))))))</f>
        <v>99.90221683435135</v>
      </c>
      <c r="AL566" t="e">
        <f>MIN(100, MAX(0, (100*(INDEX(出力表!D:D,13))/(EXP(INDEX(係数表!B:B,13) + $C566) + (INDEX(出力表!D:D,13)))) + (乱数表!$Y566*(Settings!B12/(((INDEX(出力表!D:D,13))+1)^INDEX(係数表!E:E,13)*INDEX(係数表!F:F,13))))))</f>
        <v>#VALUE!</v>
      </c>
      <c r="AM566" t="e">
        <f>MIN(100, MAX(0, (INDEX(出力表!D:D,13))*AK566/MAX(AL566, Settings!B3)))</f>
        <v>#VALUE!</v>
      </c>
      <c r="AN566">
        <f>IF(ISNUMBER(F566), INDEX(出力表!B:B,2)*F566, 0)+IF(ISNUMBER(I566), INDEX(出力表!B:B,3)*I566, 0)+IF(ISNUMBER(L566), INDEX(出力表!B:B,4)*L566, 0)+IF(ISNUMBER(O566), INDEX(出力表!B:B,5)*O566, 0)+IF(ISNUMBER(R566), INDEX(出力表!B:B,6)*R566, 0)+IF(ISNUMBER(U566), INDEX(出力表!B:B,7)*U566, 0)+IF(ISNUMBER(X566), INDEX(出力表!B:B,8)*X566, 0)+IF(ISNUMBER(AA566), INDEX(出力表!B:B,9)*AA566, 0)+IF(ISNUMBER(AD566), INDEX(出力表!B:B,10)*AD566, 0)+IF(ISNUMBER(AG566), INDEX(出力表!B:B,11)*AG566, 0)+IF(ISNUMBER(AJ566), INDEX(出力表!B:B,12)*AJ566, 0)+IF(ISNUMBER(AM566), INDEX(出力表!B:B,13)*AM566, 0)</f>
        <v>0</v>
      </c>
      <c r="AO566">
        <f>IF(ISNUMBER(F566), INDEX(出力表!B:B,2), 0)+IF(ISNUMBER(I566), INDEX(出力表!B:B,3), 0)+IF(ISNUMBER(L566), INDEX(出力表!B:B,4), 0)+IF(ISNUMBER(O566), INDEX(出力表!B:B,5), 0)+IF(ISNUMBER(R566), INDEX(出力表!B:B,6), 0)+IF(ISNUMBER(U566), INDEX(出力表!B:B,7), 0)+IF(ISNUMBER(X566), INDEX(出力表!B:B,8), 0)+IF(ISNUMBER(AA566), INDEX(出力表!B:B,9), 0)+IF(ISNUMBER(AD566), INDEX(出力表!B:B,10), 0)+IF(ISNUMBER(AG566), INDEX(出力表!B:B,11), 0)+IF(ISNUMBER(AJ566), INDEX(出力表!B:B,12), 0)+IF(ISNUMBER(AM566), INDEX(出力表!B:B,13), 0)</f>
        <v>0</v>
      </c>
      <c r="AP566" t="str">
        <f t="shared" si="8"/>
        <v/>
      </c>
    </row>
    <row r="567" spans="1:42" x14ac:dyDescent="0.2">
      <c r="A567">
        <v>566</v>
      </c>
      <c r="B567">
        <f>IF(UPPER(Settings!B4)="TRUE", 乱数表!$Z567*Settings!B10, 0)</f>
        <v>0.40202954838006527</v>
      </c>
      <c r="C567">
        <f>IF(UPPER(Settings!B4)="TRUE", 乱数表!$AA567*Settings!B11, 0)</f>
        <v>-1.8714336156049571E-2</v>
      </c>
      <c r="D567">
        <f>MIN(100, MAX(0, 100*BETAINV(乱数表!$B567, MAX(0.00000001, (1/(1+EXP(-(INDEX(係数表!G:G,2) + $B567))))*(EXP(INDEX(係数表!H:H,2) + INDEX(係数表!I:I,2)*LN(INDEX(出力表!C:C,2)+1)))), MAX(0.00000001, (1-(1/(1+EXP(-(INDEX(係数表!G:G,2) + $B567)))))*(EXP(INDEX(係数表!H:H,2) + INDEX(係数表!I:I,2)*LN(INDEX(出力表!C:C,2)+1)))))))</f>
        <v>99.456782997073063</v>
      </c>
      <c r="E567" t="e">
        <f>MIN(100, MAX(0, (100*(INDEX(出力表!D:D,2))/(EXP(INDEX(係数表!B:B,2) + $C567) + (INDEX(出力表!D:D,2)))) + (乱数表!$N567*(Settings!B12/(((INDEX(出力表!D:D,2))+1)^INDEX(係数表!E:E,2)*INDEX(係数表!F:F,2))))))</f>
        <v>#VALUE!</v>
      </c>
      <c r="F567" t="e">
        <f>MIN(100, MAX(0, (INDEX(出力表!D:D,2))*D567/MAX(E567, Settings!B3)))</f>
        <v>#VALUE!</v>
      </c>
      <c r="G567">
        <f>MIN(100, MAX(0, 100*BETAINV(乱数表!$C567, MAX(0.00000001, (1/(1+EXP(-(INDEX(係数表!G:G,3) + $B567))))*(EXP(INDEX(係数表!H:H,3) + INDEX(係数表!I:I,3)*LN(INDEX(出力表!C:C,3)+1)))), MAX(0.00000001, (1-(1/(1+EXP(-(INDEX(係数表!G:G,3) + $B567)))))*(EXP(INDEX(係数表!H:H,3) + INDEX(係数表!I:I,3)*LN(INDEX(出力表!C:C,3)+1)))))))</f>
        <v>80.976669972508134</v>
      </c>
      <c r="H567" t="e">
        <f>MIN(100, MAX(0, (100*(INDEX(出力表!D:D,3))/(EXP(INDEX(係数表!B:B,3) + $C567) + (INDEX(出力表!D:D,3)))) + (乱数表!$O567*(Settings!B12/(((INDEX(出力表!D:D,3))+1)^INDEX(係数表!E:E,3)*INDEX(係数表!F:F,3))))))</f>
        <v>#VALUE!</v>
      </c>
      <c r="I567" t="e">
        <f>MIN(100, MAX(0, (INDEX(出力表!D:D,3))*G567/MAX(H567, Settings!B3)))</f>
        <v>#VALUE!</v>
      </c>
      <c r="J567">
        <f>MIN(100, MAX(0, 100*BETAINV(乱数表!$D567, MAX(0.00000001, (1/(1+EXP(-(INDEX(係数表!G:G,4) + $B567))))*(EXP(INDEX(係数表!H:H,4) + INDEX(係数表!I:I,4)*LN(INDEX(出力表!C:C,4)+1)))), MAX(0.00000001, (1-(1/(1+EXP(-(INDEX(係数表!G:G,4) + $B567)))))*(EXP(INDEX(係数表!H:H,4) + INDEX(係数表!I:I,4)*LN(INDEX(出力表!C:C,4)+1)))))))</f>
        <v>99.747930476518704</v>
      </c>
      <c r="K567" t="e">
        <f>MIN(100, MAX(0, (100*(INDEX(出力表!D:D,4))/(EXP(INDEX(係数表!B:B,4) + $C567) + (INDEX(出力表!D:D,4)))) + (乱数表!$P567*(Settings!B12/(((INDEX(出力表!D:D,4))+1)^INDEX(係数表!E:E,4)*INDEX(係数表!F:F,4))))))</f>
        <v>#VALUE!</v>
      </c>
      <c r="L567" t="e">
        <f>MIN(100, MAX(0, (INDEX(出力表!D:D,4))*J567/MAX(K567, Settings!B3)))</f>
        <v>#VALUE!</v>
      </c>
      <c r="M567">
        <f>MIN(100, MAX(0, 100*BETAINV(乱数表!$E567, MAX(0.00000001, (1/(1+EXP(-(INDEX(係数表!G:G,5) + $B567))))*(EXP(INDEX(係数表!H:H,5) + INDEX(係数表!I:I,5)*LN(INDEX(出力表!C:C,5)+1)))), MAX(0.00000001, (1-(1/(1+EXP(-(INDEX(係数表!G:G,5) + $B567)))))*(EXP(INDEX(係数表!H:H,5) + INDEX(係数表!I:I,5)*LN(INDEX(出力表!C:C,5)+1)))))))</f>
        <v>99.998249588764423</v>
      </c>
      <c r="N567" t="e">
        <f>MIN(100, MAX(0, (100*(INDEX(出力表!D:D,5))/(EXP(INDEX(係数表!B:B,5) + $C567) + (INDEX(出力表!D:D,5)))) + (乱数表!$Q567*(Settings!B12/(((INDEX(出力表!D:D,5))+1)^INDEX(係数表!E:E,5)*INDEX(係数表!F:F,5))))))</f>
        <v>#VALUE!</v>
      </c>
      <c r="O567" t="e">
        <f>MIN(100, MAX(0, (INDEX(出力表!D:D,5))*M567/MAX(N567, Settings!B3)))</f>
        <v>#VALUE!</v>
      </c>
      <c r="P567">
        <f>MIN(100, MAX(0, 100*BETAINV(乱数表!$F567, MAX(0.00000001, (1/(1+EXP(-(INDEX(係数表!G:G,6) + $B567))))*(EXP(INDEX(係数表!H:H,6) + INDEX(係数表!I:I,6)*LN(INDEX(出力表!C:C,6)+1)))), MAX(0.00000001, (1-(1/(1+EXP(-(INDEX(係数表!G:G,6) + $B567)))))*(EXP(INDEX(係数表!H:H,6) + INDEX(係数表!I:I,6)*LN(INDEX(出力表!C:C,6)+1)))))))</f>
        <v>99.899605200226816</v>
      </c>
      <c r="Q567" t="e">
        <f>MIN(100, MAX(0, (100*(INDEX(出力表!D:D,6))/(EXP(INDEX(係数表!B:B,6) + $C567) + (INDEX(出力表!D:D,6)))) + (乱数表!$R567*(Settings!B12/(((INDEX(出力表!D:D,6))+1)^INDEX(係数表!E:E,6)*INDEX(係数表!F:F,6))))))</f>
        <v>#VALUE!</v>
      </c>
      <c r="R567" t="e">
        <f>MIN(100, MAX(0, (INDEX(出力表!D:D,6))*P567/MAX(Q567, Settings!B3)))</f>
        <v>#VALUE!</v>
      </c>
      <c r="S567">
        <f>MIN(100, MAX(0, 100*BETAINV(乱数表!$G567, MAX(0.00000001, (1/(1+EXP(-(INDEX(係数表!G:G,7) + $B567))))*(EXP(INDEX(係数表!H:H,7) + INDEX(係数表!I:I,7)*LN(INDEX(出力表!C:C,7)+1)))), MAX(0.00000001, (1-(1/(1+EXP(-(INDEX(係数表!G:G,7) + $B567)))))*(EXP(INDEX(係数表!H:H,7) + INDEX(係数表!I:I,7)*LN(INDEX(出力表!C:C,7)+1)))))))</f>
        <v>87.94061196688429</v>
      </c>
      <c r="T567" t="e">
        <f>MIN(100, MAX(0, (100*(INDEX(出力表!D:D,7))/(EXP(INDEX(係数表!B:B,7) + $C567) + (INDEX(出力表!D:D,7)))) + (乱数表!$S567*(Settings!B12/(((INDEX(出力表!D:D,7))+1)^INDEX(係数表!E:E,7)*INDEX(係数表!F:F,7))))))</f>
        <v>#VALUE!</v>
      </c>
      <c r="U567" t="e">
        <f>MIN(100, MAX(0, (INDEX(出力表!D:D,7))*S567/MAX(T567, Settings!B3)))</f>
        <v>#VALUE!</v>
      </c>
      <c r="V567">
        <f>MIN(100, MAX(0, 100*BETAINV(乱数表!$H567, MAX(0.00000001, (1/(1+EXP(-(INDEX(係数表!G:G,8) + $B567))))*(EXP(INDEX(係数表!H:H,8) + INDEX(係数表!I:I,8)*LN(INDEX(出力表!C:C,8)+1)))), MAX(0.00000001, (1-(1/(1+EXP(-(INDEX(係数表!G:G,8) + $B567)))))*(EXP(INDEX(係数表!H:H,8) + INDEX(係数表!I:I,8)*LN(INDEX(出力表!C:C,8)+1)))))))</f>
        <v>81.996418599338341</v>
      </c>
      <c r="W567" t="e">
        <f>MIN(100, MAX(0, (100*(INDEX(出力表!D:D,8))/(EXP(INDEX(係数表!B:B,8) + $C567) + (INDEX(出力表!D:D,8)))) + (乱数表!$T567*(Settings!B12/(((INDEX(出力表!D:D,8))+1)^INDEX(係数表!E:E,8)*INDEX(係数表!F:F,8))))))</f>
        <v>#VALUE!</v>
      </c>
      <c r="X567" t="e">
        <f>MIN(100, MAX(0, (INDEX(出力表!D:D,8))*V567/MAX(W567, Settings!B3)))</f>
        <v>#VALUE!</v>
      </c>
      <c r="Y567">
        <f>MIN(100, MAX(0, 100*BETAINV(乱数表!$I567, MAX(0.00000001, (1/(1+EXP(-(INDEX(係数表!G:G,9) + $B567))))*(EXP(INDEX(係数表!H:H,9) + INDEX(係数表!I:I,9)*LN(INDEX(出力表!C:C,9)+1)))), MAX(0.00000001, (1-(1/(1+EXP(-(INDEX(係数表!G:G,9) + $B567)))))*(EXP(INDEX(係数表!H:H,9) + INDEX(係数表!I:I,9)*LN(INDEX(出力表!C:C,9)+1)))))))</f>
        <v>66.325258449585718</v>
      </c>
      <c r="Z567" t="e">
        <f>MIN(100, MAX(0, (100*(INDEX(出力表!D:D,9))/(EXP(INDEX(係数表!B:B,9) + $C567) + (INDEX(出力表!D:D,9)))) + (乱数表!$U567*(Settings!B12/(((INDEX(出力表!D:D,9))+1)^INDEX(係数表!E:E,9)*INDEX(係数表!F:F,9))))))</f>
        <v>#VALUE!</v>
      </c>
      <c r="AA567" t="e">
        <f>MIN(100, MAX(0, (INDEX(出力表!D:D,9))*Y567/MAX(Z567, Settings!B3)))</f>
        <v>#VALUE!</v>
      </c>
      <c r="AB567">
        <f>MIN(100, MAX(0, 100*BETAINV(乱数表!$J567, MAX(0.00000001, (1/(1+EXP(-(INDEX(係数表!G:G,10) + $B567))))*(EXP(INDEX(係数表!H:H,10) + INDEX(係数表!I:I,10)*LN(INDEX(出力表!C:C,10)+1)))), MAX(0.00000001, (1-(1/(1+EXP(-(INDEX(係数表!G:G,10) + $B567)))))*(EXP(INDEX(係数表!H:H,10) + INDEX(係数表!I:I,10)*LN(INDEX(出力表!C:C,10)+1)))))))</f>
        <v>99.828130624144393</v>
      </c>
      <c r="AC567" t="e">
        <f>MIN(100, MAX(0, (100*(INDEX(出力表!D:D,10))/(EXP(INDEX(係数表!B:B,10) + $C567) + (INDEX(出力表!D:D,10)))) + (乱数表!$V567*(Settings!B12/(((INDEX(出力表!D:D,10))+1)^INDEX(係数表!E:E,10)*INDEX(係数表!F:F,10))))))</f>
        <v>#VALUE!</v>
      </c>
      <c r="AD567" t="e">
        <f>MIN(100, MAX(0, (INDEX(出力表!D:D,10))*AB567/MAX(AC567, Settings!B3)))</f>
        <v>#VALUE!</v>
      </c>
      <c r="AE567">
        <f>MIN(100, MAX(0, 100*BETAINV(乱数表!$K567, MAX(0.00000001, (1/(1+EXP(-(INDEX(係数表!G:G,11) + $B567))))*(EXP(INDEX(係数表!H:H,11) + INDEX(係数表!I:I,11)*LN(INDEX(出力表!C:C,11)+1)))), MAX(0.00000001, (1-(1/(1+EXP(-(INDEX(係数表!G:G,11) + $B567)))))*(EXP(INDEX(係数表!H:H,11) + INDEX(係数表!I:I,11)*LN(INDEX(出力表!C:C,11)+1)))))))</f>
        <v>86.686268822142651</v>
      </c>
      <c r="AF567" t="e">
        <f>MIN(100, MAX(0, (100*(INDEX(出力表!D:D,11))/(EXP(INDEX(係数表!B:B,11) + $C567) + (INDEX(出力表!D:D,11)))) + (乱数表!$W567*(Settings!B12/(((INDEX(出力表!D:D,11))+1)^INDEX(係数表!E:E,11)*INDEX(係数表!F:F,11))))))</f>
        <v>#VALUE!</v>
      </c>
      <c r="AG567" t="e">
        <f>MIN(100, MAX(0, (INDEX(出力表!D:D,11))*AE567/MAX(AF567, Settings!B3)))</f>
        <v>#VALUE!</v>
      </c>
      <c r="AH567">
        <f>MIN(100, MAX(0, 100*BETAINV(乱数表!$L567, MAX(0.00000001, (1/(1+EXP(-(INDEX(係数表!G:G,12) + $B567))))*(EXP(INDEX(係数表!H:H,12) + INDEX(係数表!I:I,12)*LN(INDEX(出力表!C:C,12)+1)))), MAX(0.00000001, (1-(1/(1+EXP(-(INDEX(係数表!G:G,12) + $B567)))))*(EXP(INDEX(係数表!H:H,12) + INDEX(係数表!I:I,12)*LN(INDEX(出力表!C:C,12)+1)))))))</f>
        <v>96.270333530788506</v>
      </c>
      <c r="AI567" t="e">
        <f>MIN(100, MAX(0, (100*(INDEX(出力表!D:D,12))/(EXP(INDEX(係数表!B:B,12) + $C567) + (INDEX(出力表!D:D,12)))) + (乱数表!$X567*(Settings!B12/(((INDEX(出力表!D:D,12))+1)^INDEX(係数表!E:E,12)*INDEX(係数表!F:F,12))))))</f>
        <v>#VALUE!</v>
      </c>
      <c r="AJ567" t="e">
        <f>MIN(100, MAX(0, (INDEX(出力表!D:D,12))*AH567/MAX(AI567, Settings!B3)))</f>
        <v>#VALUE!</v>
      </c>
      <c r="AK567">
        <f>MIN(100, MAX(0, 100*BETAINV(乱数表!$M567, MAX(0.00000001, (1/(1+EXP(-(INDEX(係数表!G:G,13) + $B567))))*(EXP(INDEX(係数表!H:H,13) + INDEX(係数表!I:I,13)*LN(INDEX(出力表!C:C,13)+1)))), MAX(0.00000001, (1-(1/(1+EXP(-(INDEX(係数表!G:G,13) + $B567)))))*(EXP(INDEX(係数表!H:H,13) + INDEX(係数表!I:I,13)*LN(INDEX(出力表!C:C,13)+1)))))))</f>
        <v>70.149759150697491</v>
      </c>
      <c r="AL567" t="e">
        <f>MIN(100, MAX(0, (100*(INDEX(出力表!D:D,13))/(EXP(INDEX(係数表!B:B,13) + $C567) + (INDEX(出力表!D:D,13)))) + (乱数表!$Y567*(Settings!B12/(((INDEX(出力表!D:D,13))+1)^INDEX(係数表!E:E,13)*INDEX(係数表!F:F,13))))))</f>
        <v>#VALUE!</v>
      </c>
      <c r="AM567" t="e">
        <f>MIN(100, MAX(0, (INDEX(出力表!D:D,13))*AK567/MAX(AL567, Settings!B3)))</f>
        <v>#VALUE!</v>
      </c>
      <c r="AN567">
        <f>IF(ISNUMBER(F567), INDEX(出力表!B:B,2)*F567, 0)+IF(ISNUMBER(I567), INDEX(出力表!B:B,3)*I567, 0)+IF(ISNUMBER(L567), INDEX(出力表!B:B,4)*L567, 0)+IF(ISNUMBER(O567), INDEX(出力表!B:B,5)*O567, 0)+IF(ISNUMBER(R567), INDEX(出力表!B:B,6)*R567, 0)+IF(ISNUMBER(U567), INDEX(出力表!B:B,7)*U567, 0)+IF(ISNUMBER(X567), INDEX(出力表!B:B,8)*X567, 0)+IF(ISNUMBER(AA567), INDEX(出力表!B:B,9)*AA567, 0)+IF(ISNUMBER(AD567), INDEX(出力表!B:B,10)*AD567, 0)+IF(ISNUMBER(AG567), INDEX(出力表!B:B,11)*AG567, 0)+IF(ISNUMBER(AJ567), INDEX(出力表!B:B,12)*AJ567, 0)+IF(ISNUMBER(AM567), INDEX(出力表!B:B,13)*AM567, 0)</f>
        <v>0</v>
      </c>
      <c r="AO567">
        <f>IF(ISNUMBER(F567), INDEX(出力表!B:B,2), 0)+IF(ISNUMBER(I567), INDEX(出力表!B:B,3), 0)+IF(ISNUMBER(L567), INDEX(出力表!B:B,4), 0)+IF(ISNUMBER(O567), INDEX(出力表!B:B,5), 0)+IF(ISNUMBER(R567), INDEX(出力表!B:B,6), 0)+IF(ISNUMBER(U567), INDEX(出力表!B:B,7), 0)+IF(ISNUMBER(X567), INDEX(出力表!B:B,8), 0)+IF(ISNUMBER(AA567), INDEX(出力表!B:B,9), 0)+IF(ISNUMBER(AD567), INDEX(出力表!B:B,10), 0)+IF(ISNUMBER(AG567), INDEX(出力表!B:B,11), 0)+IF(ISNUMBER(AJ567), INDEX(出力表!B:B,12), 0)+IF(ISNUMBER(AM567), INDEX(出力表!B:B,13), 0)</f>
        <v>0</v>
      </c>
      <c r="AP567" t="str">
        <f t="shared" si="8"/>
        <v/>
      </c>
    </row>
    <row r="568" spans="1:42" x14ac:dyDescent="0.2">
      <c r="A568">
        <v>567</v>
      </c>
      <c r="B568">
        <f>IF(UPPER(Settings!B4)="TRUE", 乱数表!$Z568*Settings!B10, 0)</f>
        <v>-9.20564385170662E-2</v>
      </c>
      <c r="C568">
        <f>IF(UPPER(Settings!B4)="TRUE", 乱数表!$AA568*Settings!B11, 0)</f>
        <v>7.4276263160165876E-2</v>
      </c>
      <c r="D568">
        <f>MIN(100, MAX(0, 100*BETAINV(乱数表!$B568, MAX(0.00000001, (1/(1+EXP(-(INDEX(係数表!G:G,2) + $B568))))*(EXP(INDEX(係数表!H:H,2) + INDEX(係数表!I:I,2)*LN(INDEX(出力表!C:C,2)+1)))), MAX(0.00000001, (1-(1/(1+EXP(-(INDEX(係数表!G:G,2) + $B568)))))*(EXP(INDEX(係数表!H:H,2) + INDEX(係数表!I:I,2)*LN(INDEX(出力表!C:C,2)+1)))))))</f>
        <v>91.640395843951509</v>
      </c>
      <c r="E568" t="e">
        <f>MIN(100, MAX(0, (100*(INDEX(出力表!D:D,2))/(EXP(INDEX(係数表!B:B,2) + $C568) + (INDEX(出力表!D:D,2)))) + (乱数表!$N568*(Settings!B12/(((INDEX(出力表!D:D,2))+1)^INDEX(係数表!E:E,2)*INDEX(係数表!F:F,2))))))</f>
        <v>#VALUE!</v>
      </c>
      <c r="F568" t="e">
        <f>MIN(100, MAX(0, (INDEX(出力表!D:D,2))*D568/MAX(E568, Settings!B3)))</f>
        <v>#VALUE!</v>
      </c>
      <c r="G568">
        <f>MIN(100, MAX(0, 100*BETAINV(乱数表!$C568, MAX(0.00000001, (1/(1+EXP(-(INDEX(係数表!G:G,3) + $B568))))*(EXP(INDEX(係数表!H:H,3) + INDEX(係数表!I:I,3)*LN(INDEX(出力表!C:C,3)+1)))), MAX(0.00000001, (1-(1/(1+EXP(-(INDEX(係数表!G:G,3) + $B568)))))*(EXP(INDEX(係数表!H:H,3) + INDEX(係数表!I:I,3)*LN(INDEX(出力表!C:C,3)+1)))))))</f>
        <v>66.625601945236895</v>
      </c>
      <c r="H568" t="e">
        <f>MIN(100, MAX(0, (100*(INDEX(出力表!D:D,3))/(EXP(INDEX(係数表!B:B,3) + $C568) + (INDEX(出力表!D:D,3)))) + (乱数表!$O568*(Settings!B12/(((INDEX(出力表!D:D,3))+1)^INDEX(係数表!E:E,3)*INDEX(係数表!F:F,3))))))</f>
        <v>#VALUE!</v>
      </c>
      <c r="I568" t="e">
        <f>MIN(100, MAX(0, (INDEX(出力表!D:D,3))*G568/MAX(H568, Settings!B3)))</f>
        <v>#VALUE!</v>
      </c>
      <c r="J568">
        <f>MIN(100, MAX(0, 100*BETAINV(乱数表!$D568, MAX(0.00000001, (1/(1+EXP(-(INDEX(係数表!G:G,4) + $B568))))*(EXP(INDEX(係数表!H:H,4) + INDEX(係数表!I:I,4)*LN(INDEX(出力表!C:C,4)+1)))), MAX(0.00000001, (1-(1/(1+EXP(-(INDEX(係数表!G:G,4) + $B568)))))*(EXP(INDEX(係数表!H:H,4) + INDEX(係数表!I:I,4)*LN(INDEX(出力表!C:C,4)+1)))))))</f>
        <v>37.531643892208749</v>
      </c>
      <c r="K568" t="e">
        <f>MIN(100, MAX(0, (100*(INDEX(出力表!D:D,4))/(EXP(INDEX(係数表!B:B,4) + $C568) + (INDEX(出力表!D:D,4)))) + (乱数表!$P568*(Settings!B12/(((INDEX(出力表!D:D,4))+1)^INDEX(係数表!E:E,4)*INDEX(係数表!F:F,4))))))</f>
        <v>#VALUE!</v>
      </c>
      <c r="L568" t="e">
        <f>MIN(100, MAX(0, (INDEX(出力表!D:D,4))*J568/MAX(K568, Settings!B3)))</f>
        <v>#VALUE!</v>
      </c>
      <c r="M568">
        <f>MIN(100, MAX(0, 100*BETAINV(乱数表!$E568, MAX(0.00000001, (1/(1+EXP(-(INDEX(係数表!G:G,5) + $B568))))*(EXP(INDEX(係数表!H:H,5) + INDEX(係数表!I:I,5)*LN(INDEX(出力表!C:C,5)+1)))), MAX(0.00000001, (1-(1/(1+EXP(-(INDEX(係数表!G:G,5) + $B568)))))*(EXP(INDEX(係数表!H:H,5) + INDEX(係数表!I:I,5)*LN(INDEX(出力表!C:C,5)+1)))))))</f>
        <v>74.534556159334286</v>
      </c>
      <c r="N568" t="e">
        <f>MIN(100, MAX(0, (100*(INDEX(出力表!D:D,5))/(EXP(INDEX(係数表!B:B,5) + $C568) + (INDEX(出力表!D:D,5)))) + (乱数表!$Q568*(Settings!B12/(((INDEX(出力表!D:D,5))+1)^INDEX(係数表!E:E,5)*INDEX(係数表!F:F,5))))))</f>
        <v>#VALUE!</v>
      </c>
      <c r="O568" t="e">
        <f>MIN(100, MAX(0, (INDEX(出力表!D:D,5))*M568/MAX(N568, Settings!B3)))</f>
        <v>#VALUE!</v>
      </c>
      <c r="P568">
        <f>MIN(100, MAX(0, 100*BETAINV(乱数表!$F568, MAX(0.00000001, (1/(1+EXP(-(INDEX(係数表!G:G,6) + $B568))))*(EXP(INDEX(係数表!H:H,6) + INDEX(係数表!I:I,6)*LN(INDEX(出力表!C:C,6)+1)))), MAX(0.00000001, (1-(1/(1+EXP(-(INDEX(係数表!G:G,6) + $B568)))))*(EXP(INDEX(係数表!H:H,6) + INDEX(係数表!I:I,6)*LN(INDEX(出力表!C:C,6)+1)))))))</f>
        <v>82.868047905763547</v>
      </c>
      <c r="Q568" t="e">
        <f>MIN(100, MAX(0, (100*(INDEX(出力表!D:D,6))/(EXP(INDEX(係数表!B:B,6) + $C568) + (INDEX(出力表!D:D,6)))) + (乱数表!$R568*(Settings!B12/(((INDEX(出力表!D:D,6))+1)^INDEX(係数表!E:E,6)*INDEX(係数表!F:F,6))))))</f>
        <v>#VALUE!</v>
      </c>
      <c r="R568" t="e">
        <f>MIN(100, MAX(0, (INDEX(出力表!D:D,6))*P568/MAX(Q568, Settings!B3)))</f>
        <v>#VALUE!</v>
      </c>
      <c r="S568">
        <f>MIN(100, MAX(0, 100*BETAINV(乱数表!$G568, MAX(0.00000001, (1/(1+EXP(-(INDEX(係数表!G:G,7) + $B568))))*(EXP(INDEX(係数表!H:H,7) + INDEX(係数表!I:I,7)*LN(INDEX(出力表!C:C,7)+1)))), MAX(0.00000001, (1-(1/(1+EXP(-(INDEX(係数表!G:G,7) + $B568)))))*(EXP(INDEX(係数表!H:H,7) + INDEX(係数表!I:I,7)*LN(INDEX(出力表!C:C,7)+1)))))))</f>
        <v>87.763005411920417</v>
      </c>
      <c r="T568" t="e">
        <f>MIN(100, MAX(0, (100*(INDEX(出力表!D:D,7))/(EXP(INDEX(係数表!B:B,7) + $C568) + (INDEX(出力表!D:D,7)))) + (乱数表!$S568*(Settings!B12/(((INDEX(出力表!D:D,7))+1)^INDEX(係数表!E:E,7)*INDEX(係数表!F:F,7))))))</f>
        <v>#VALUE!</v>
      </c>
      <c r="U568" t="e">
        <f>MIN(100, MAX(0, (INDEX(出力表!D:D,7))*S568/MAX(T568, Settings!B3)))</f>
        <v>#VALUE!</v>
      </c>
      <c r="V568">
        <f>MIN(100, MAX(0, 100*BETAINV(乱数表!$H568, MAX(0.00000001, (1/(1+EXP(-(INDEX(係数表!G:G,8) + $B568))))*(EXP(INDEX(係数表!H:H,8) + INDEX(係数表!I:I,8)*LN(INDEX(出力表!C:C,8)+1)))), MAX(0.00000001, (1-(1/(1+EXP(-(INDEX(係数表!G:G,8) + $B568)))))*(EXP(INDEX(係数表!H:H,8) + INDEX(係数表!I:I,8)*LN(INDEX(出力表!C:C,8)+1)))))))</f>
        <v>72.640831630006161</v>
      </c>
      <c r="W568" t="e">
        <f>MIN(100, MAX(0, (100*(INDEX(出力表!D:D,8))/(EXP(INDEX(係数表!B:B,8) + $C568) + (INDEX(出力表!D:D,8)))) + (乱数表!$T568*(Settings!B12/(((INDEX(出力表!D:D,8))+1)^INDEX(係数表!E:E,8)*INDEX(係数表!F:F,8))))))</f>
        <v>#VALUE!</v>
      </c>
      <c r="X568" t="e">
        <f>MIN(100, MAX(0, (INDEX(出力表!D:D,8))*V568/MAX(W568, Settings!B3)))</f>
        <v>#VALUE!</v>
      </c>
      <c r="Y568">
        <f>MIN(100, MAX(0, 100*BETAINV(乱数表!$I568, MAX(0.00000001, (1/(1+EXP(-(INDEX(係数表!G:G,9) + $B568))))*(EXP(INDEX(係数表!H:H,9) + INDEX(係数表!I:I,9)*LN(INDEX(出力表!C:C,9)+1)))), MAX(0.00000001, (1-(1/(1+EXP(-(INDEX(係数表!G:G,9) + $B568)))))*(EXP(INDEX(係数表!H:H,9) + INDEX(係数表!I:I,9)*LN(INDEX(出力表!C:C,9)+1)))))))</f>
        <v>96.151045909848492</v>
      </c>
      <c r="Z568" t="e">
        <f>MIN(100, MAX(0, (100*(INDEX(出力表!D:D,9))/(EXP(INDEX(係数表!B:B,9) + $C568) + (INDEX(出力表!D:D,9)))) + (乱数表!$U568*(Settings!B12/(((INDEX(出力表!D:D,9))+1)^INDEX(係数表!E:E,9)*INDEX(係数表!F:F,9))))))</f>
        <v>#VALUE!</v>
      </c>
      <c r="AA568" t="e">
        <f>MIN(100, MAX(0, (INDEX(出力表!D:D,9))*Y568/MAX(Z568, Settings!B3)))</f>
        <v>#VALUE!</v>
      </c>
      <c r="AB568">
        <f>MIN(100, MAX(0, 100*BETAINV(乱数表!$J568, MAX(0.00000001, (1/(1+EXP(-(INDEX(係数表!G:G,10) + $B568))))*(EXP(INDEX(係数表!H:H,10) + INDEX(係数表!I:I,10)*LN(INDEX(出力表!C:C,10)+1)))), MAX(0.00000001, (1-(1/(1+EXP(-(INDEX(係数表!G:G,10) + $B568)))))*(EXP(INDEX(係数表!H:H,10) + INDEX(係数表!I:I,10)*LN(INDEX(出力表!C:C,10)+1)))))))</f>
        <v>97.914619654666637</v>
      </c>
      <c r="AC568" t="e">
        <f>MIN(100, MAX(0, (100*(INDEX(出力表!D:D,10))/(EXP(INDEX(係数表!B:B,10) + $C568) + (INDEX(出力表!D:D,10)))) + (乱数表!$V568*(Settings!B12/(((INDEX(出力表!D:D,10))+1)^INDEX(係数表!E:E,10)*INDEX(係数表!F:F,10))))))</f>
        <v>#VALUE!</v>
      </c>
      <c r="AD568" t="e">
        <f>MIN(100, MAX(0, (INDEX(出力表!D:D,10))*AB568/MAX(AC568, Settings!B3)))</f>
        <v>#VALUE!</v>
      </c>
      <c r="AE568">
        <f>MIN(100, MAX(0, 100*BETAINV(乱数表!$K568, MAX(0.00000001, (1/(1+EXP(-(INDEX(係数表!G:G,11) + $B568))))*(EXP(INDEX(係数表!H:H,11) + INDEX(係数表!I:I,11)*LN(INDEX(出力表!C:C,11)+1)))), MAX(0.00000001, (1-(1/(1+EXP(-(INDEX(係数表!G:G,11) + $B568)))))*(EXP(INDEX(係数表!H:H,11) + INDEX(係数表!I:I,11)*LN(INDEX(出力表!C:C,11)+1)))))))</f>
        <v>99.643320233457217</v>
      </c>
      <c r="AF568" t="e">
        <f>MIN(100, MAX(0, (100*(INDEX(出力表!D:D,11))/(EXP(INDEX(係数表!B:B,11) + $C568) + (INDEX(出力表!D:D,11)))) + (乱数表!$W568*(Settings!B12/(((INDEX(出力表!D:D,11))+1)^INDEX(係数表!E:E,11)*INDEX(係数表!F:F,11))))))</f>
        <v>#VALUE!</v>
      </c>
      <c r="AG568" t="e">
        <f>MIN(100, MAX(0, (INDEX(出力表!D:D,11))*AE568/MAX(AF568, Settings!B3)))</f>
        <v>#VALUE!</v>
      </c>
      <c r="AH568">
        <f>MIN(100, MAX(0, 100*BETAINV(乱数表!$L568, MAX(0.00000001, (1/(1+EXP(-(INDEX(係数表!G:G,12) + $B568))))*(EXP(INDEX(係数表!H:H,12) + INDEX(係数表!I:I,12)*LN(INDEX(出力表!C:C,12)+1)))), MAX(0.00000001, (1-(1/(1+EXP(-(INDEX(係数表!G:G,12) + $B568)))))*(EXP(INDEX(係数表!H:H,12) + INDEX(係数表!I:I,12)*LN(INDEX(出力表!C:C,12)+1)))))))</f>
        <v>99.999827881120282</v>
      </c>
      <c r="AI568" t="e">
        <f>MIN(100, MAX(0, (100*(INDEX(出力表!D:D,12))/(EXP(INDEX(係数表!B:B,12) + $C568) + (INDEX(出力表!D:D,12)))) + (乱数表!$X568*(Settings!B12/(((INDEX(出力表!D:D,12))+1)^INDEX(係数表!E:E,12)*INDEX(係数表!F:F,12))))))</f>
        <v>#VALUE!</v>
      </c>
      <c r="AJ568" t="e">
        <f>MIN(100, MAX(0, (INDEX(出力表!D:D,12))*AH568/MAX(AI568, Settings!B3)))</f>
        <v>#VALUE!</v>
      </c>
      <c r="AK568">
        <f>MIN(100, MAX(0, 100*BETAINV(乱数表!$M568, MAX(0.00000001, (1/(1+EXP(-(INDEX(係数表!G:G,13) + $B568))))*(EXP(INDEX(係数表!H:H,13) + INDEX(係数表!I:I,13)*LN(INDEX(出力表!C:C,13)+1)))), MAX(0.00000001, (1-(1/(1+EXP(-(INDEX(係数表!G:G,13) + $B568)))))*(EXP(INDEX(係数表!H:H,13) + INDEX(係数表!I:I,13)*LN(INDEX(出力表!C:C,13)+1)))))))</f>
        <v>95.153103908686319</v>
      </c>
      <c r="AL568" t="e">
        <f>MIN(100, MAX(0, (100*(INDEX(出力表!D:D,13))/(EXP(INDEX(係数表!B:B,13) + $C568) + (INDEX(出力表!D:D,13)))) + (乱数表!$Y568*(Settings!B12/(((INDEX(出力表!D:D,13))+1)^INDEX(係数表!E:E,13)*INDEX(係数表!F:F,13))))))</f>
        <v>#VALUE!</v>
      </c>
      <c r="AM568" t="e">
        <f>MIN(100, MAX(0, (INDEX(出力表!D:D,13))*AK568/MAX(AL568, Settings!B3)))</f>
        <v>#VALUE!</v>
      </c>
      <c r="AN568">
        <f>IF(ISNUMBER(F568), INDEX(出力表!B:B,2)*F568, 0)+IF(ISNUMBER(I568), INDEX(出力表!B:B,3)*I568, 0)+IF(ISNUMBER(L568), INDEX(出力表!B:B,4)*L568, 0)+IF(ISNUMBER(O568), INDEX(出力表!B:B,5)*O568, 0)+IF(ISNUMBER(R568), INDEX(出力表!B:B,6)*R568, 0)+IF(ISNUMBER(U568), INDEX(出力表!B:B,7)*U568, 0)+IF(ISNUMBER(X568), INDEX(出力表!B:B,8)*X568, 0)+IF(ISNUMBER(AA568), INDEX(出力表!B:B,9)*AA568, 0)+IF(ISNUMBER(AD568), INDEX(出力表!B:B,10)*AD568, 0)+IF(ISNUMBER(AG568), INDEX(出力表!B:B,11)*AG568, 0)+IF(ISNUMBER(AJ568), INDEX(出力表!B:B,12)*AJ568, 0)+IF(ISNUMBER(AM568), INDEX(出力表!B:B,13)*AM568, 0)</f>
        <v>0</v>
      </c>
      <c r="AO568">
        <f>IF(ISNUMBER(F568), INDEX(出力表!B:B,2), 0)+IF(ISNUMBER(I568), INDEX(出力表!B:B,3), 0)+IF(ISNUMBER(L568), INDEX(出力表!B:B,4), 0)+IF(ISNUMBER(O568), INDEX(出力表!B:B,5), 0)+IF(ISNUMBER(R568), INDEX(出力表!B:B,6), 0)+IF(ISNUMBER(U568), INDEX(出力表!B:B,7), 0)+IF(ISNUMBER(X568), INDEX(出力表!B:B,8), 0)+IF(ISNUMBER(AA568), INDEX(出力表!B:B,9), 0)+IF(ISNUMBER(AD568), INDEX(出力表!B:B,10), 0)+IF(ISNUMBER(AG568), INDEX(出力表!B:B,11), 0)+IF(ISNUMBER(AJ568), INDEX(出力表!B:B,12), 0)+IF(ISNUMBER(AM568), INDEX(出力表!B:B,13), 0)</f>
        <v>0</v>
      </c>
      <c r="AP568" t="str">
        <f t="shared" si="8"/>
        <v/>
      </c>
    </row>
    <row r="569" spans="1:42" x14ac:dyDescent="0.2">
      <c r="A569">
        <v>568</v>
      </c>
      <c r="B569">
        <f>IF(UPPER(Settings!B4)="TRUE", 乱数表!$Z569*Settings!B10, 0)</f>
        <v>0.20585279716285815</v>
      </c>
      <c r="C569">
        <f>IF(UPPER(Settings!B4)="TRUE", 乱数表!$AA569*Settings!B11, 0)</f>
        <v>0.12245094822138662</v>
      </c>
      <c r="D569">
        <f>MIN(100, MAX(0, 100*BETAINV(乱数表!$B569, MAX(0.00000001, (1/(1+EXP(-(INDEX(係数表!G:G,2) + $B569))))*(EXP(INDEX(係数表!H:H,2) + INDEX(係数表!I:I,2)*LN(INDEX(出力表!C:C,2)+1)))), MAX(0.00000001, (1-(1/(1+EXP(-(INDEX(係数表!G:G,2) + $B569)))))*(EXP(INDEX(係数表!H:H,2) + INDEX(係数表!I:I,2)*LN(INDEX(出力表!C:C,2)+1)))))))</f>
        <v>99.813278368878017</v>
      </c>
      <c r="E569" t="e">
        <f>MIN(100, MAX(0, (100*(INDEX(出力表!D:D,2))/(EXP(INDEX(係数表!B:B,2) + $C569) + (INDEX(出力表!D:D,2)))) + (乱数表!$N569*(Settings!B12/(((INDEX(出力表!D:D,2))+1)^INDEX(係数表!E:E,2)*INDEX(係数表!F:F,2))))))</f>
        <v>#VALUE!</v>
      </c>
      <c r="F569" t="e">
        <f>MIN(100, MAX(0, (INDEX(出力表!D:D,2))*D569/MAX(E569, Settings!B3)))</f>
        <v>#VALUE!</v>
      </c>
      <c r="G569">
        <f>MIN(100, MAX(0, 100*BETAINV(乱数表!$C569, MAX(0.00000001, (1/(1+EXP(-(INDEX(係数表!G:G,3) + $B569))))*(EXP(INDEX(係数表!H:H,3) + INDEX(係数表!I:I,3)*LN(INDEX(出力表!C:C,3)+1)))), MAX(0.00000001, (1-(1/(1+EXP(-(INDEX(係数表!G:G,3) + $B569)))))*(EXP(INDEX(係数表!H:H,3) + INDEX(係数表!I:I,3)*LN(INDEX(出力表!C:C,3)+1)))))))</f>
        <v>99.768392540774144</v>
      </c>
      <c r="H569" t="e">
        <f>MIN(100, MAX(0, (100*(INDEX(出力表!D:D,3))/(EXP(INDEX(係数表!B:B,3) + $C569) + (INDEX(出力表!D:D,3)))) + (乱数表!$O569*(Settings!B12/(((INDEX(出力表!D:D,3))+1)^INDEX(係数表!E:E,3)*INDEX(係数表!F:F,3))))))</f>
        <v>#VALUE!</v>
      </c>
      <c r="I569" t="e">
        <f>MIN(100, MAX(0, (INDEX(出力表!D:D,3))*G569/MAX(H569, Settings!B3)))</f>
        <v>#VALUE!</v>
      </c>
      <c r="J569">
        <f>MIN(100, MAX(0, 100*BETAINV(乱数表!$D569, MAX(0.00000001, (1/(1+EXP(-(INDEX(係数表!G:G,4) + $B569))))*(EXP(INDEX(係数表!H:H,4) + INDEX(係数表!I:I,4)*LN(INDEX(出力表!C:C,4)+1)))), MAX(0.00000001, (1-(1/(1+EXP(-(INDEX(係数表!G:G,4) + $B569)))))*(EXP(INDEX(係数表!H:H,4) + INDEX(係数表!I:I,4)*LN(INDEX(出力表!C:C,4)+1)))))))</f>
        <v>87.588733449625821</v>
      </c>
      <c r="K569" t="e">
        <f>MIN(100, MAX(0, (100*(INDEX(出力表!D:D,4))/(EXP(INDEX(係数表!B:B,4) + $C569) + (INDEX(出力表!D:D,4)))) + (乱数表!$P569*(Settings!B12/(((INDEX(出力表!D:D,4))+1)^INDEX(係数表!E:E,4)*INDEX(係数表!F:F,4))))))</f>
        <v>#VALUE!</v>
      </c>
      <c r="L569" t="e">
        <f>MIN(100, MAX(0, (INDEX(出力表!D:D,4))*J569/MAX(K569, Settings!B3)))</f>
        <v>#VALUE!</v>
      </c>
      <c r="M569">
        <f>MIN(100, MAX(0, 100*BETAINV(乱数表!$E569, MAX(0.00000001, (1/(1+EXP(-(INDEX(係数表!G:G,5) + $B569))))*(EXP(INDEX(係数表!H:H,5) + INDEX(係数表!I:I,5)*LN(INDEX(出力表!C:C,5)+1)))), MAX(0.00000001, (1-(1/(1+EXP(-(INDEX(係数表!G:G,5) + $B569)))))*(EXP(INDEX(係数表!H:H,5) + INDEX(係数表!I:I,5)*LN(INDEX(出力表!C:C,5)+1)))))))</f>
        <v>99.991289888312991</v>
      </c>
      <c r="N569" t="e">
        <f>MIN(100, MAX(0, (100*(INDEX(出力表!D:D,5))/(EXP(INDEX(係数表!B:B,5) + $C569) + (INDEX(出力表!D:D,5)))) + (乱数表!$Q569*(Settings!B12/(((INDEX(出力表!D:D,5))+1)^INDEX(係数表!E:E,5)*INDEX(係数表!F:F,5))))))</f>
        <v>#VALUE!</v>
      </c>
      <c r="O569" t="e">
        <f>MIN(100, MAX(0, (INDEX(出力表!D:D,5))*M569/MAX(N569, Settings!B3)))</f>
        <v>#VALUE!</v>
      </c>
      <c r="P569">
        <f>MIN(100, MAX(0, 100*BETAINV(乱数表!$F569, MAX(0.00000001, (1/(1+EXP(-(INDEX(係数表!G:G,6) + $B569))))*(EXP(INDEX(係数表!H:H,6) + INDEX(係数表!I:I,6)*LN(INDEX(出力表!C:C,6)+1)))), MAX(0.00000001, (1-(1/(1+EXP(-(INDEX(係数表!G:G,6) + $B569)))))*(EXP(INDEX(係数表!H:H,6) + INDEX(係数表!I:I,6)*LN(INDEX(出力表!C:C,6)+1)))))))</f>
        <v>99.975945748017054</v>
      </c>
      <c r="Q569" t="e">
        <f>MIN(100, MAX(0, (100*(INDEX(出力表!D:D,6))/(EXP(INDEX(係数表!B:B,6) + $C569) + (INDEX(出力表!D:D,6)))) + (乱数表!$R569*(Settings!B12/(((INDEX(出力表!D:D,6))+1)^INDEX(係数表!E:E,6)*INDEX(係数表!F:F,6))))))</f>
        <v>#VALUE!</v>
      </c>
      <c r="R569" t="e">
        <f>MIN(100, MAX(0, (INDEX(出力表!D:D,6))*P569/MAX(Q569, Settings!B3)))</f>
        <v>#VALUE!</v>
      </c>
      <c r="S569">
        <f>MIN(100, MAX(0, 100*BETAINV(乱数表!$G569, MAX(0.00000001, (1/(1+EXP(-(INDEX(係数表!G:G,7) + $B569))))*(EXP(INDEX(係数表!H:H,7) + INDEX(係数表!I:I,7)*LN(INDEX(出力表!C:C,7)+1)))), MAX(0.00000001, (1-(1/(1+EXP(-(INDEX(係数表!G:G,7) + $B569)))))*(EXP(INDEX(係数表!H:H,7) + INDEX(係数表!I:I,7)*LN(INDEX(出力表!C:C,7)+1)))))))</f>
        <v>74.691889045603759</v>
      </c>
      <c r="T569" t="e">
        <f>MIN(100, MAX(0, (100*(INDEX(出力表!D:D,7))/(EXP(INDEX(係数表!B:B,7) + $C569) + (INDEX(出力表!D:D,7)))) + (乱数表!$S569*(Settings!B12/(((INDEX(出力表!D:D,7))+1)^INDEX(係数表!E:E,7)*INDEX(係数表!F:F,7))))))</f>
        <v>#VALUE!</v>
      </c>
      <c r="U569" t="e">
        <f>MIN(100, MAX(0, (INDEX(出力表!D:D,7))*S569/MAX(T569, Settings!B3)))</f>
        <v>#VALUE!</v>
      </c>
      <c r="V569">
        <f>MIN(100, MAX(0, 100*BETAINV(乱数表!$H569, MAX(0.00000001, (1/(1+EXP(-(INDEX(係数表!G:G,8) + $B569))))*(EXP(INDEX(係数表!H:H,8) + INDEX(係数表!I:I,8)*LN(INDEX(出力表!C:C,8)+1)))), MAX(0.00000001, (1-(1/(1+EXP(-(INDEX(係数表!G:G,8) + $B569)))))*(EXP(INDEX(係数表!H:H,8) + INDEX(係数表!I:I,8)*LN(INDEX(出力表!C:C,8)+1)))))))</f>
        <v>96.41810962148972</v>
      </c>
      <c r="W569" t="e">
        <f>MIN(100, MAX(0, (100*(INDEX(出力表!D:D,8))/(EXP(INDEX(係数表!B:B,8) + $C569) + (INDEX(出力表!D:D,8)))) + (乱数表!$T569*(Settings!B12/(((INDEX(出力表!D:D,8))+1)^INDEX(係数表!E:E,8)*INDEX(係数表!F:F,8))))))</f>
        <v>#VALUE!</v>
      </c>
      <c r="X569" t="e">
        <f>MIN(100, MAX(0, (INDEX(出力表!D:D,8))*V569/MAX(W569, Settings!B3)))</f>
        <v>#VALUE!</v>
      </c>
      <c r="Y569">
        <f>MIN(100, MAX(0, 100*BETAINV(乱数表!$I569, MAX(0.00000001, (1/(1+EXP(-(INDEX(係数表!G:G,9) + $B569))))*(EXP(INDEX(係数表!H:H,9) + INDEX(係数表!I:I,9)*LN(INDEX(出力表!C:C,9)+1)))), MAX(0.00000001, (1-(1/(1+EXP(-(INDEX(係数表!G:G,9) + $B569)))))*(EXP(INDEX(係数表!H:H,9) + INDEX(係数表!I:I,9)*LN(INDEX(出力表!C:C,9)+1)))))))</f>
        <v>71.953506942867193</v>
      </c>
      <c r="Z569" t="e">
        <f>MIN(100, MAX(0, (100*(INDEX(出力表!D:D,9))/(EXP(INDEX(係数表!B:B,9) + $C569) + (INDEX(出力表!D:D,9)))) + (乱数表!$U569*(Settings!B12/(((INDEX(出力表!D:D,9))+1)^INDEX(係数表!E:E,9)*INDEX(係数表!F:F,9))))))</f>
        <v>#VALUE!</v>
      </c>
      <c r="AA569" t="e">
        <f>MIN(100, MAX(0, (INDEX(出力表!D:D,9))*Y569/MAX(Z569, Settings!B3)))</f>
        <v>#VALUE!</v>
      </c>
      <c r="AB569">
        <f>MIN(100, MAX(0, 100*BETAINV(乱数表!$J569, MAX(0.00000001, (1/(1+EXP(-(INDEX(係数表!G:G,10) + $B569))))*(EXP(INDEX(係数表!H:H,10) + INDEX(係数表!I:I,10)*LN(INDEX(出力表!C:C,10)+1)))), MAX(0.00000001, (1-(1/(1+EXP(-(INDEX(係数表!G:G,10) + $B569)))))*(EXP(INDEX(係数表!H:H,10) + INDEX(係数表!I:I,10)*LN(INDEX(出力表!C:C,10)+1)))))))</f>
        <v>80.773959520565924</v>
      </c>
      <c r="AC569" t="e">
        <f>MIN(100, MAX(0, (100*(INDEX(出力表!D:D,10))/(EXP(INDEX(係数表!B:B,10) + $C569) + (INDEX(出力表!D:D,10)))) + (乱数表!$V569*(Settings!B12/(((INDEX(出力表!D:D,10))+1)^INDEX(係数表!E:E,10)*INDEX(係数表!F:F,10))))))</f>
        <v>#VALUE!</v>
      </c>
      <c r="AD569" t="e">
        <f>MIN(100, MAX(0, (INDEX(出力表!D:D,10))*AB569/MAX(AC569, Settings!B3)))</f>
        <v>#VALUE!</v>
      </c>
      <c r="AE569">
        <f>MIN(100, MAX(0, 100*BETAINV(乱数表!$K569, MAX(0.00000001, (1/(1+EXP(-(INDEX(係数表!G:G,11) + $B569))))*(EXP(INDEX(係数表!H:H,11) + INDEX(係数表!I:I,11)*LN(INDEX(出力表!C:C,11)+1)))), MAX(0.00000001, (1-(1/(1+EXP(-(INDEX(係数表!G:G,11) + $B569)))))*(EXP(INDEX(係数表!H:H,11) + INDEX(係数表!I:I,11)*LN(INDEX(出力表!C:C,11)+1)))))))</f>
        <v>85.641488832746276</v>
      </c>
      <c r="AF569" t="e">
        <f>MIN(100, MAX(0, (100*(INDEX(出力表!D:D,11))/(EXP(INDEX(係数表!B:B,11) + $C569) + (INDEX(出力表!D:D,11)))) + (乱数表!$W569*(Settings!B12/(((INDEX(出力表!D:D,11))+1)^INDEX(係数表!E:E,11)*INDEX(係数表!F:F,11))))))</f>
        <v>#VALUE!</v>
      </c>
      <c r="AG569" t="e">
        <f>MIN(100, MAX(0, (INDEX(出力表!D:D,11))*AE569/MAX(AF569, Settings!B3)))</f>
        <v>#VALUE!</v>
      </c>
      <c r="AH569">
        <f>MIN(100, MAX(0, 100*BETAINV(乱数表!$L569, MAX(0.00000001, (1/(1+EXP(-(INDEX(係数表!G:G,12) + $B569))))*(EXP(INDEX(係数表!H:H,12) + INDEX(係数表!I:I,12)*LN(INDEX(出力表!C:C,12)+1)))), MAX(0.00000001, (1-(1/(1+EXP(-(INDEX(係数表!G:G,12) + $B569)))))*(EXP(INDEX(係数表!H:H,12) + INDEX(係数表!I:I,12)*LN(INDEX(出力表!C:C,12)+1)))))))</f>
        <v>64.621060984899799</v>
      </c>
      <c r="AI569" t="e">
        <f>MIN(100, MAX(0, (100*(INDEX(出力表!D:D,12))/(EXP(INDEX(係数表!B:B,12) + $C569) + (INDEX(出力表!D:D,12)))) + (乱数表!$X569*(Settings!B12/(((INDEX(出力表!D:D,12))+1)^INDEX(係数表!E:E,12)*INDEX(係数表!F:F,12))))))</f>
        <v>#VALUE!</v>
      </c>
      <c r="AJ569" t="e">
        <f>MIN(100, MAX(0, (INDEX(出力表!D:D,12))*AH569/MAX(AI569, Settings!B3)))</f>
        <v>#VALUE!</v>
      </c>
      <c r="AK569">
        <f>MIN(100, MAX(0, 100*BETAINV(乱数表!$M569, MAX(0.00000001, (1/(1+EXP(-(INDEX(係数表!G:G,13) + $B569))))*(EXP(INDEX(係数表!H:H,13) + INDEX(係数表!I:I,13)*LN(INDEX(出力表!C:C,13)+1)))), MAX(0.00000001, (1-(1/(1+EXP(-(INDEX(係数表!G:G,13) + $B569)))))*(EXP(INDEX(係数表!H:H,13) + INDEX(係数表!I:I,13)*LN(INDEX(出力表!C:C,13)+1)))))))</f>
        <v>99.999037296001887</v>
      </c>
      <c r="AL569" t="e">
        <f>MIN(100, MAX(0, (100*(INDEX(出力表!D:D,13))/(EXP(INDEX(係数表!B:B,13) + $C569) + (INDEX(出力表!D:D,13)))) + (乱数表!$Y569*(Settings!B12/(((INDEX(出力表!D:D,13))+1)^INDEX(係数表!E:E,13)*INDEX(係数表!F:F,13))))))</f>
        <v>#VALUE!</v>
      </c>
      <c r="AM569" t="e">
        <f>MIN(100, MAX(0, (INDEX(出力表!D:D,13))*AK569/MAX(AL569, Settings!B3)))</f>
        <v>#VALUE!</v>
      </c>
      <c r="AN569">
        <f>IF(ISNUMBER(F569), INDEX(出力表!B:B,2)*F569, 0)+IF(ISNUMBER(I569), INDEX(出力表!B:B,3)*I569, 0)+IF(ISNUMBER(L569), INDEX(出力表!B:B,4)*L569, 0)+IF(ISNUMBER(O569), INDEX(出力表!B:B,5)*O569, 0)+IF(ISNUMBER(R569), INDEX(出力表!B:B,6)*R569, 0)+IF(ISNUMBER(U569), INDEX(出力表!B:B,7)*U569, 0)+IF(ISNUMBER(X569), INDEX(出力表!B:B,8)*X569, 0)+IF(ISNUMBER(AA569), INDEX(出力表!B:B,9)*AA569, 0)+IF(ISNUMBER(AD569), INDEX(出力表!B:B,10)*AD569, 0)+IF(ISNUMBER(AG569), INDEX(出力表!B:B,11)*AG569, 0)+IF(ISNUMBER(AJ569), INDEX(出力表!B:B,12)*AJ569, 0)+IF(ISNUMBER(AM569), INDEX(出力表!B:B,13)*AM569, 0)</f>
        <v>0</v>
      </c>
      <c r="AO569">
        <f>IF(ISNUMBER(F569), INDEX(出力表!B:B,2), 0)+IF(ISNUMBER(I569), INDEX(出力表!B:B,3), 0)+IF(ISNUMBER(L569), INDEX(出力表!B:B,4), 0)+IF(ISNUMBER(O569), INDEX(出力表!B:B,5), 0)+IF(ISNUMBER(R569), INDEX(出力表!B:B,6), 0)+IF(ISNUMBER(U569), INDEX(出力表!B:B,7), 0)+IF(ISNUMBER(X569), INDEX(出力表!B:B,8), 0)+IF(ISNUMBER(AA569), INDEX(出力表!B:B,9), 0)+IF(ISNUMBER(AD569), INDEX(出力表!B:B,10), 0)+IF(ISNUMBER(AG569), INDEX(出力表!B:B,11), 0)+IF(ISNUMBER(AJ569), INDEX(出力表!B:B,12), 0)+IF(ISNUMBER(AM569), INDEX(出力表!B:B,13), 0)</f>
        <v>0</v>
      </c>
      <c r="AP569" t="str">
        <f t="shared" si="8"/>
        <v/>
      </c>
    </row>
    <row r="570" spans="1:42" x14ac:dyDescent="0.2">
      <c r="A570">
        <v>569</v>
      </c>
      <c r="B570">
        <f>IF(UPPER(Settings!B4)="TRUE", 乱数表!$Z570*Settings!B10, 0)</f>
        <v>-1.0423066897389424</v>
      </c>
      <c r="C570">
        <f>IF(UPPER(Settings!B4)="TRUE", 乱数表!$AA570*Settings!B11, 0)</f>
        <v>-0.17184574057974764</v>
      </c>
      <c r="D570">
        <f>MIN(100, MAX(0, 100*BETAINV(乱数表!$B570, MAX(0.00000001, (1/(1+EXP(-(INDEX(係数表!G:G,2) + $B570))))*(EXP(INDEX(係数表!H:H,2) + INDEX(係数表!I:I,2)*LN(INDEX(出力表!C:C,2)+1)))), MAX(0.00000001, (1-(1/(1+EXP(-(INDEX(係数表!G:G,2) + $B570)))))*(EXP(INDEX(係数表!H:H,2) + INDEX(係数表!I:I,2)*LN(INDEX(出力表!C:C,2)+1)))))))</f>
        <v>83.088974331549423</v>
      </c>
      <c r="E570" t="e">
        <f>MIN(100, MAX(0, (100*(INDEX(出力表!D:D,2))/(EXP(INDEX(係数表!B:B,2) + $C570) + (INDEX(出力表!D:D,2)))) + (乱数表!$N570*(Settings!B12/(((INDEX(出力表!D:D,2))+1)^INDEX(係数表!E:E,2)*INDEX(係数表!F:F,2))))))</f>
        <v>#VALUE!</v>
      </c>
      <c r="F570" t="e">
        <f>MIN(100, MAX(0, (INDEX(出力表!D:D,2))*D570/MAX(E570, Settings!B3)))</f>
        <v>#VALUE!</v>
      </c>
      <c r="G570">
        <f>MIN(100, MAX(0, 100*BETAINV(乱数表!$C570, MAX(0.00000001, (1/(1+EXP(-(INDEX(係数表!G:G,3) + $B570))))*(EXP(INDEX(係数表!H:H,3) + INDEX(係数表!I:I,3)*LN(INDEX(出力表!C:C,3)+1)))), MAX(0.00000001, (1-(1/(1+EXP(-(INDEX(係数表!G:G,3) + $B570)))))*(EXP(INDEX(係数表!H:H,3) + INDEX(係数表!I:I,3)*LN(INDEX(出力表!C:C,3)+1)))))))</f>
        <v>40.565866493439529</v>
      </c>
      <c r="H570" t="e">
        <f>MIN(100, MAX(0, (100*(INDEX(出力表!D:D,3))/(EXP(INDEX(係数表!B:B,3) + $C570) + (INDEX(出力表!D:D,3)))) + (乱数表!$O570*(Settings!B12/(((INDEX(出力表!D:D,3))+1)^INDEX(係数表!E:E,3)*INDEX(係数表!F:F,3))))))</f>
        <v>#VALUE!</v>
      </c>
      <c r="I570" t="e">
        <f>MIN(100, MAX(0, (INDEX(出力表!D:D,3))*G570/MAX(H570, Settings!B3)))</f>
        <v>#VALUE!</v>
      </c>
      <c r="J570">
        <f>MIN(100, MAX(0, 100*BETAINV(乱数表!$D570, MAX(0.00000001, (1/(1+EXP(-(INDEX(係数表!G:G,4) + $B570))))*(EXP(INDEX(係数表!H:H,4) + INDEX(係数表!I:I,4)*LN(INDEX(出力表!C:C,4)+1)))), MAX(0.00000001, (1-(1/(1+EXP(-(INDEX(係数表!G:G,4) + $B570)))))*(EXP(INDEX(係数表!H:H,4) + INDEX(係数表!I:I,4)*LN(INDEX(出力表!C:C,4)+1)))))))</f>
        <v>40.270186081023333</v>
      </c>
      <c r="K570" t="e">
        <f>MIN(100, MAX(0, (100*(INDEX(出力表!D:D,4))/(EXP(INDEX(係数表!B:B,4) + $C570) + (INDEX(出力表!D:D,4)))) + (乱数表!$P570*(Settings!B12/(((INDEX(出力表!D:D,4))+1)^INDEX(係数表!E:E,4)*INDEX(係数表!F:F,4))))))</f>
        <v>#VALUE!</v>
      </c>
      <c r="L570" t="e">
        <f>MIN(100, MAX(0, (INDEX(出力表!D:D,4))*J570/MAX(K570, Settings!B3)))</f>
        <v>#VALUE!</v>
      </c>
      <c r="M570">
        <f>MIN(100, MAX(0, 100*BETAINV(乱数表!$E570, MAX(0.00000001, (1/(1+EXP(-(INDEX(係数表!G:G,5) + $B570))))*(EXP(INDEX(係数表!H:H,5) + INDEX(係数表!I:I,5)*LN(INDEX(出力表!C:C,5)+1)))), MAX(0.00000001, (1-(1/(1+EXP(-(INDEX(係数表!G:G,5) + $B570)))))*(EXP(INDEX(係数表!H:H,5) + INDEX(係数表!I:I,5)*LN(INDEX(出力表!C:C,5)+1)))))))</f>
        <v>78.92271470078542</v>
      </c>
      <c r="N570" t="e">
        <f>MIN(100, MAX(0, (100*(INDEX(出力表!D:D,5))/(EXP(INDEX(係数表!B:B,5) + $C570) + (INDEX(出力表!D:D,5)))) + (乱数表!$Q570*(Settings!B12/(((INDEX(出力表!D:D,5))+1)^INDEX(係数表!E:E,5)*INDEX(係数表!F:F,5))))))</f>
        <v>#VALUE!</v>
      </c>
      <c r="O570" t="e">
        <f>MIN(100, MAX(0, (INDEX(出力表!D:D,5))*M570/MAX(N570, Settings!B3)))</f>
        <v>#VALUE!</v>
      </c>
      <c r="P570">
        <f>MIN(100, MAX(0, 100*BETAINV(乱数表!$F570, MAX(0.00000001, (1/(1+EXP(-(INDEX(係数表!G:G,6) + $B570))))*(EXP(INDEX(係数表!H:H,6) + INDEX(係数表!I:I,6)*LN(INDEX(出力表!C:C,6)+1)))), MAX(0.00000001, (1-(1/(1+EXP(-(INDEX(係数表!G:G,6) + $B570)))))*(EXP(INDEX(係数表!H:H,6) + INDEX(係数表!I:I,6)*LN(INDEX(出力表!C:C,6)+1)))))))</f>
        <v>82.688934746107591</v>
      </c>
      <c r="Q570" t="e">
        <f>MIN(100, MAX(0, (100*(INDEX(出力表!D:D,6))/(EXP(INDEX(係数表!B:B,6) + $C570) + (INDEX(出力表!D:D,6)))) + (乱数表!$R570*(Settings!B12/(((INDEX(出力表!D:D,6))+1)^INDEX(係数表!E:E,6)*INDEX(係数表!F:F,6))))))</f>
        <v>#VALUE!</v>
      </c>
      <c r="R570" t="e">
        <f>MIN(100, MAX(0, (INDEX(出力表!D:D,6))*P570/MAX(Q570, Settings!B3)))</f>
        <v>#VALUE!</v>
      </c>
      <c r="S570">
        <f>MIN(100, MAX(0, 100*BETAINV(乱数表!$G570, MAX(0.00000001, (1/(1+EXP(-(INDEX(係数表!G:G,7) + $B570))))*(EXP(INDEX(係数表!H:H,7) + INDEX(係数表!I:I,7)*LN(INDEX(出力表!C:C,7)+1)))), MAX(0.00000001, (1-(1/(1+EXP(-(INDEX(係数表!G:G,7) + $B570)))))*(EXP(INDEX(係数表!H:H,7) + INDEX(係数表!I:I,7)*LN(INDEX(出力表!C:C,7)+1)))))))</f>
        <v>58.23613916823389</v>
      </c>
      <c r="T570" t="e">
        <f>MIN(100, MAX(0, (100*(INDEX(出力表!D:D,7))/(EXP(INDEX(係数表!B:B,7) + $C570) + (INDEX(出力表!D:D,7)))) + (乱数表!$S570*(Settings!B12/(((INDEX(出力表!D:D,7))+1)^INDEX(係数表!E:E,7)*INDEX(係数表!F:F,7))))))</f>
        <v>#VALUE!</v>
      </c>
      <c r="U570" t="e">
        <f>MIN(100, MAX(0, (INDEX(出力表!D:D,7))*S570/MAX(T570, Settings!B3)))</f>
        <v>#VALUE!</v>
      </c>
      <c r="V570">
        <f>MIN(100, MAX(0, 100*BETAINV(乱数表!$H570, MAX(0.00000001, (1/(1+EXP(-(INDEX(係数表!G:G,8) + $B570))))*(EXP(INDEX(係数表!H:H,8) + INDEX(係数表!I:I,8)*LN(INDEX(出力表!C:C,8)+1)))), MAX(0.00000001, (1-(1/(1+EXP(-(INDEX(係数表!G:G,8) + $B570)))))*(EXP(INDEX(係数表!H:H,8) + INDEX(係数表!I:I,8)*LN(INDEX(出力表!C:C,8)+1)))))))</f>
        <v>45.983700385605886</v>
      </c>
      <c r="W570" t="e">
        <f>MIN(100, MAX(0, (100*(INDEX(出力表!D:D,8))/(EXP(INDEX(係数表!B:B,8) + $C570) + (INDEX(出力表!D:D,8)))) + (乱数表!$T570*(Settings!B12/(((INDEX(出力表!D:D,8))+1)^INDEX(係数表!E:E,8)*INDEX(係数表!F:F,8))))))</f>
        <v>#VALUE!</v>
      </c>
      <c r="X570" t="e">
        <f>MIN(100, MAX(0, (INDEX(出力表!D:D,8))*V570/MAX(W570, Settings!B3)))</f>
        <v>#VALUE!</v>
      </c>
      <c r="Y570">
        <f>MIN(100, MAX(0, 100*BETAINV(乱数表!$I570, MAX(0.00000001, (1/(1+EXP(-(INDEX(係数表!G:G,9) + $B570))))*(EXP(INDEX(係数表!H:H,9) + INDEX(係数表!I:I,9)*LN(INDEX(出力表!C:C,9)+1)))), MAX(0.00000001, (1-(1/(1+EXP(-(INDEX(係数表!G:G,9) + $B570)))))*(EXP(INDEX(係数表!H:H,9) + INDEX(係数表!I:I,9)*LN(INDEX(出力表!C:C,9)+1)))))))</f>
        <v>17.322826454961323</v>
      </c>
      <c r="Z570" t="e">
        <f>MIN(100, MAX(0, (100*(INDEX(出力表!D:D,9))/(EXP(INDEX(係数表!B:B,9) + $C570) + (INDEX(出力表!D:D,9)))) + (乱数表!$U570*(Settings!B12/(((INDEX(出力表!D:D,9))+1)^INDEX(係数表!E:E,9)*INDEX(係数表!F:F,9))))))</f>
        <v>#VALUE!</v>
      </c>
      <c r="AA570" t="e">
        <f>MIN(100, MAX(0, (INDEX(出力表!D:D,9))*Y570/MAX(Z570, Settings!B3)))</f>
        <v>#VALUE!</v>
      </c>
      <c r="AB570">
        <f>MIN(100, MAX(0, 100*BETAINV(乱数表!$J570, MAX(0.00000001, (1/(1+EXP(-(INDEX(係数表!G:G,10) + $B570))))*(EXP(INDEX(係数表!H:H,10) + INDEX(係数表!I:I,10)*LN(INDEX(出力表!C:C,10)+1)))), MAX(0.00000001, (1-(1/(1+EXP(-(INDEX(係数表!G:G,10) + $B570)))))*(EXP(INDEX(係数表!H:H,10) + INDEX(係数表!I:I,10)*LN(INDEX(出力表!C:C,10)+1)))))))</f>
        <v>65.519183653122553</v>
      </c>
      <c r="AC570" t="e">
        <f>MIN(100, MAX(0, (100*(INDEX(出力表!D:D,10))/(EXP(INDEX(係数表!B:B,10) + $C570) + (INDEX(出力表!D:D,10)))) + (乱数表!$V570*(Settings!B12/(((INDEX(出力表!D:D,10))+1)^INDEX(係数表!E:E,10)*INDEX(係数表!F:F,10))))))</f>
        <v>#VALUE!</v>
      </c>
      <c r="AD570" t="e">
        <f>MIN(100, MAX(0, (INDEX(出力表!D:D,10))*AB570/MAX(AC570, Settings!B3)))</f>
        <v>#VALUE!</v>
      </c>
      <c r="AE570">
        <f>MIN(100, MAX(0, 100*BETAINV(乱数表!$K570, MAX(0.00000001, (1/(1+EXP(-(INDEX(係数表!G:G,11) + $B570))))*(EXP(INDEX(係数表!H:H,11) + INDEX(係数表!I:I,11)*LN(INDEX(出力表!C:C,11)+1)))), MAX(0.00000001, (1-(1/(1+EXP(-(INDEX(係数表!G:G,11) + $B570)))))*(EXP(INDEX(係数表!H:H,11) + INDEX(係数表!I:I,11)*LN(INDEX(出力表!C:C,11)+1)))))))</f>
        <v>56.437779996091841</v>
      </c>
      <c r="AF570" t="e">
        <f>MIN(100, MAX(0, (100*(INDEX(出力表!D:D,11))/(EXP(INDEX(係数表!B:B,11) + $C570) + (INDEX(出力表!D:D,11)))) + (乱数表!$W570*(Settings!B12/(((INDEX(出力表!D:D,11))+1)^INDEX(係数表!E:E,11)*INDEX(係数表!F:F,11))))))</f>
        <v>#VALUE!</v>
      </c>
      <c r="AG570" t="e">
        <f>MIN(100, MAX(0, (INDEX(出力表!D:D,11))*AE570/MAX(AF570, Settings!B3)))</f>
        <v>#VALUE!</v>
      </c>
      <c r="AH570">
        <f>MIN(100, MAX(0, 100*BETAINV(乱数表!$L570, MAX(0.00000001, (1/(1+EXP(-(INDEX(係数表!G:G,12) + $B570))))*(EXP(INDEX(係数表!H:H,12) + INDEX(係数表!I:I,12)*LN(INDEX(出力表!C:C,12)+1)))), MAX(0.00000001, (1-(1/(1+EXP(-(INDEX(係数表!G:G,12) + $B570)))))*(EXP(INDEX(係数表!H:H,12) + INDEX(係数表!I:I,12)*LN(INDEX(出力表!C:C,12)+1)))))))</f>
        <v>78.443789110851839</v>
      </c>
      <c r="AI570" t="e">
        <f>MIN(100, MAX(0, (100*(INDEX(出力表!D:D,12))/(EXP(INDEX(係数表!B:B,12) + $C570) + (INDEX(出力表!D:D,12)))) + (乱数表!$X570*(Settings!B12/(((INDEX(出力表!D:D,12))+1)^INDEX(係数表!E:E,12)*INDEX(係数表!F:F,12))))))</f>
        <v>#VALUE!</v>
      </c>
      <c r="AJ570" t="e">
        <f>MIN(100, MAX(0, (INDEX(出力表!D:D,12))*AH570/MAX(AI570, Settings!B3)))</f>
        <v>#VALUE!</v>
      </c>
      <c r="AK570">
        <f>MIN(100, MAX(0, 100*BETAINV(乱数表!$M570, MAX(0.00000001, (1/(1+EXP(-(INDEX(係数表!G:G,13) + $B570))))*(EXP(INDEX(係数表!H:H,13) + INDEX(係数表!I:I,13)*LN(INDEX(出力表!C:C,13)+1)))), MAX(0.00000001, (1-(1/(1+EXP(-(INDEX(係数表!G:G,13) + $B570)))))*(EXP(INDEX(係数表!H:H,13) + INDEX(係数表!I:I,13)*LN(INDEX(出力表!C:C,13)+1)))))))</f>
        <v>85.004547909464307</v>
      </c>
      <c r="AL570" t="e">
        <f>MIN(100, MAX(0, (100*(INDEX(出力表!D:D,13))/(EXP(INDEX(係数表!B:B,13) + $C570) + (INDEX(出力表!D:D,13)))) + (乱数表!$Y570*(Settings!B12/(((INDEX(出力表!D:D,13))+1)^INDEX(係数表!E:E,13)*INDEX(係数表!F:F,13))))))</f>
        <v>#VALUE!</v>
      </c>
      <c r="AM570" t="e">
        <f>MIN(100, MAX(0, (INDEX(出力表!D:D,13))*AK570/MAX(AL570, Settings!B3)))</f>
        <v>#VALUE!</v>
      </c>
      <c r="AN570">
        <f>IF(ISNUMBER(F570), INDEX(出力表!B:B,2)*F570, 0)+IF(ISNUMBER(I570), INDEX(出力表!B:B,3)*I570, 0)+IF(ISNUMBER(L570), INDEX(出力表!B:B,4)*L570, 0)+IF(ISNUMBER(O570), INDEX(出力表!B:B,5)*O570, 0)+IF(ISNUMBER(R570), INDEX(出力表!B:B,6)*R570, 0)+IF(ISNUMBER(U570), INDEX(出力表!B:B,7)*U570, 0)+IF(ISNUMBER(X570), INDEX(出力表!B:B,8)*X570, 0)+IF(ISNUMBER(AA570), INDEX(出力表!B:B,9)*AA570, 0)+IF(ISNUMBER(AD570), INDEX(出力表!B:B,10)*AD570, 0)+IF(ISNUMBER(AG570), INDEX(出力表!B:B,11)*AG570, 0)+IF(ISNUMBER(AJ570), INDEX(出力表!B:B,12)*AJ570, 0)+IF(ISNUMBER(AM570), INDEX(出力表!B:B,13)*AM570, 0)</f>
        <v>0</v>
      </c>
      <c r="AO570">
        <f>IF(ISNUMBER(F570), INDEX(出力表!B:B,2), 0)+IF(ISNUMBER(I570), INDEX(出力表!B:B,3), 0)+IF(ISNUMBER(L570), INDEX(出力表!B:B,4), 0)+IF(ISNUMBER(O570), INDEX(出力表!B:B,5), 0)+IF(ISNUMBER(R570), INDEX(出力表!B:B,6), 0)+IF(ISNUMBER(U570), INDEX(出力表!B:B,7), 0)+IF(ISNUMBER(X570), INDEX(出力表!B:B,8), 0)+IF(ISNUMBER(AA570), INDEX(出力表!B:B,9), 0)+IF(ISNUMBER(AD570), INDEX(出力表!B:B,10), 0)+IF(ISNUMBER(AG570), INDEX(出力表!B:B,11), 0)+IF(ISNUMBER(AJ570), INDEX(出力表!B:B,12), 0)+IF(ISNUMBER(AM570), INDEX(出力表!B:B,13), 0)</f>
        <v>0</v>
      </c>
      <c r="AP570" t="str">
        <f t="shared" si="8"/>
        <v/>
      </c>
    </row>
    <row r="571" spans="1:42" x14ac:dyDescent="0.2">
      <c r="A571">
        <v>570</v>
      </c>
      <c r="B571">
        <f>IF(UPPER(Settings!B4)="TRUE", 乱数表!$Z571*Settings!B10, 0)</f>
        <v>4.977477561412734E-2</v>
      </c>
      <c r="C571">
        <f>IF(UPPER(Settings!B4)="TRUE", 乱数表!$AA571*Settings!B11, 0)</f>
        <v>-4.4659385017663374E-2</v>
      </c>
      <c r="D571">
        <f>MIN(100, MAX(0, 100*BETAINV(乱数表!$B571, MAX(0.00000001, (1/(1+EXP(-(INDEX(係数表!G:G,2) + $B571))))*(EXP(INDEX(係数表!H:H,2) + INDEX(係数表!I:I,2)*LN(INDEX(出力表!C:C,2)+1)))), MAX(0.00000001, (1-(1/(1+EXP(-(INDEX(係数表!G:G,2) + $B571)))))*(EXP(INDEX(係数表!H:H,2) + INDEX(係数表!I:I,2)*LN(INDEX(出力表!C:C,2)+1)))))))</f>
        <v>99.889139413948456</v>
      </c>
      <c r="E571" t="e">
        <f>MIN(100, MAX(0, (100*(INDEX(出力表!D:D,2))/(EXP(INDEX(係数表!B:B,2) + $C571) + (INDEX(出力表!D:D,2)))) + (乱数表!$N571*(Settings!B12/(((INDEX(出力表!D:D,2))+1)^INDEX(係数表!E:E,2)*INDEX(係数表!F:F,2))))))</f>
        <v>#VALUE!</v>
      </c>
      <c r="F571" t="e">
        <f>MIN(100, MAX(0, (INDEX(出力表!D:D,2))*D571/MAX(E571, Settings!B3)))</f>
        <v>#VALUE!</v>
      </c>
      <c r="G571">
        <f>MIN(100, MAX(0, 100*BETAINV(乱数表!$C571, MAX(0.00000001, (1/(1+EXP(-(INDEX(係数表!G:G,3) + $B571))))*(EXP(INDEX(係数表!H:H,3) + INDEX(係数表!I:I,3)*LN(INDEX(出力表!C:C,3)+1)))), MAX(0.00000001, (1-(1/(1+EXP(-(INDEX(係数表!G:G,3) + $B571)))))*(EXP(INDEX(係数表!H:H,3) + INDEX(係数表!I:I,3)*LN(INDEX(出力表!C:C,3)+1)))))))</f>
        <v>99.296279015096857</v>
      </c>
      <c r="H571" t="e">
        <f>MIN(100, MAX(0, (100*(INDEX(出力表!D:D,3))/(EXP(INDEX(係数表!B:B,3) + $C571) + (INDEX(出力表!D:D,3)))) + (乱数表!$O571*(Settings!B12/(((INDEX(出力表!D:D,3))+1)^INDEX(係数表!E:E,3)*INDEX(係数表!F:F,3))))))</f>
        <v>#VALUE!</v>
      </c>
      <c r="I571" t="e">
        <f>MIN(100, MAX(0, (INDEX(出力表!D:D,3))*G571/MAX(H571, Settings!B3)))</f>
        <v>#VALUE!</v>
      </c>
      <c r="J571">
        <f>MIN(100, MAX(0, 100*BETAINV(乱数表!$D571, MAX(0.00000001, (1/(1+EXP(-(INDEX(係数表!G:G,4) + $B571))))*(EXP(INDEX(係数表!H:H,4) + INDEX(係数表!I:I,4)*LN(INDEX(出力表!C:C,4)+1)))), MAX(0.00000001, (1-(1/(1+EXP(-(INDEX(係数表!G:G,4) + $B571)))))*(EXP(INDEX(係数表!H:H,4) + INDEX(係数表!I:I,4)*LN(INDEX(出力表!C:C,4)+1)))))))</f>
        <v>98.97708296500241</v>
      </c>
      <c r="K571" t="e">
        <f>MIN(100, MAX(0, (100*(INDEX(出力表!D:D,4))/(EXP(INDEX(係数表!B:B,4) + $C571) + (INDEX(出力表!D:D,4)))) + (乱数表!$P571*(Settings!B12/(((INDEX(出力表!D:D,4))+1)^INDEX(係数表!E:E,4)*INDEX(係数表!F:F,4))))))</f>
        <v>#VALUE!</v>
      </c>
      <c r="L571" t="e">
        <f>MIN(100, MAX(0, (INDEX(出力表!D:D,4))*J571/MAX(K571, Settings!B3)))</f>
        <v>#VALUE!</v>
      </c>
      <c r="M571">
        <f>MIN(100, MAX(0, 100*BETAINV(乱数表!$E571, MAX(0.00000001, (1/(1+EXP(-(INDEX(係数表!G:G,5) + $B571))))*(EXP(INDEX(係数表!H:H,5) + INDEX(係数表!I:I,5)*LN(INDEX(出力表!C:C,5)+1)))), MAX(0.00000001, (1-(1/(1+EXP(-(INDEX(係数表!G:G,5) + $B571)))))*(EXP(INDEX(係数表!H:H,5) + INDEX(係数表!I:I,5)*LN(INDEX(出力表!C:C,5)+1)))))))</f>
        <v>98.194654776953413</v>
      </c>
      <c r="N571" t="e">
        <f>MIN(100, MAX(0, (100*(INDEX(出力表!D:D,5))/(EXP(INDEX(係数表!B:B,5) + $C571) + (INDEX(出力表!D:D,5)))) + (乱数表!$Q571*(Settings!B12/(((INDEX(出力表!D:D,5))+1)^INDEX(係数表!E:E,5)*INDEX(係数表!F:F,5))))))</f>
        <v>#VALUE!</v>
      </c>
      <c r="O571" t="e">
        <f>MIN(100, MAX(0, (INDEX(出力表!D:D,5))*M571/MAX(N571, Settings!B3)))</f>
        <v>#VALUE!</v>
      </c>
      <c r="P571">
        <f>MIN(100, MAX(0, 100*BETAINV(乱数表!$F571, MAX(0.00000001, (1/(1+EXP(-(INDEX(係数表!G:G,6) + $B571))))*(EXP(INDEX(係数表!H:H,6) + INDEX(係数表!I:I,6)*LN(INDEX(出力表!C:C,6)+1)))), MAX(0.00000001, (1-(1/(1+EXP(-(INDEX(係数表!G:G,6) + $B571)))))*(EXP(INDEX(係数表!H:H,6) + INDEX(係数表!I:I,6)*LN(INDEX(出力表!C:C,6)+1)))))))</f>
        <v>99.307778531804217</v>
      </c>
      <c r="Q571" t="e">
        <f>MIN(100, MAX(0, (100*(INDEX(出力表!D:D,6))/(EXP(INDEX(係数表!B:B,6) + $C571) + (INDEX(出力表!D:D,6)))) + (乱数表!$R571*(Settings!B12/(((INDEX(出力表!D:D,6))+1)^INDEX(係数表!E:E,6)*INDEX(係数表!F:F,6))))))</f>
        <v>#VALUE!</v>
      </c>
      <c r="R571" t="e">
        <f>MIN(100, MAX(0, (INDEX(出力表!D:D,6))*P571/MAX(Q571, Settings!B3)))</f>
        <v>#VALUE!</v>
      </c>
      <c r="S571">
        <f>MIN(100, MAX(0, 100*BETAINV(乱数表!$G571, MAX(0.00000001, (1/(1+EXP(-(INDEX(係数表!G:G,7) + $B571))))*(EXP(INDEX(係数表!H:H,7) + INDEX(係数表!I:I,7)*LN(INDEX(出力表!C:C,7)+1)))), MAX(0.00000001, (1-(1/(1+EXP(-(INDEX(係数表!G:G,7) + $B571)))))*(EXP(INDEX(係数表!H:H,7) + INDEX(係数表!I:I,7)*LN(INDEX(出力表!C:C,7)+1)))))))</f>
        <v>97.58027520397836</v>
      </c>
      <c r="T571" t="e">
        <f>MIN(100, MAX(0, (100*(INDEX(出力表!D:D,7))/(EXP(INDEX(係数表!B:B,7) + $C571) + (INDEX(出力表!D:D,7)))) + (乱数表!$S571*(Settings!B12/(((INDEX(出力表!D:D,7))+1)^INDEX(係数表!E:E,7)*INDEX(係数表!F:F,7))))))</f>
        <v>#VALUE!</v>
      </c>
      <c r="U571" t="e">
        <f>MIN(100, MAX(0, (INDEX(出力表!D:D,7))*S571/MAX(T571, Settings!B3)))</f>
        <v>#VALUE!</v>
      </c>
      <c r="V571">
        <f>MIN(100, MAX(0, 100*BETAINV(乱数表!$H571, MAX(0.00000001, (1/(1+EXP(-(INDEX(係数表!G:G,8) + $B571))))*(EXP(INDEX(係数表!H:H,8) + INDEX(係数表!I:I,8)*LN(INDEX(出力表!C:C,8)+1)))), MAX(0.00000001, (1-(1/(1+EXP(-(INDEX(係数表!G:G,8) + $B571)))))*(EXP(INDEX(係数表!H:H,8) + INDEX(係数表!I:I,8)*LN(INDEX(出力表!C:C,8)+1)))))))</f>
        <v>97.515226403553655</v>
      </c>
      <c r="W571" t="e">
        <f>MIN(100, MAX(0, (100*(INDEX(出力表!D:D,8))/(EXP(INDEX(係数表!B:B,8) + $C571) + (INDEX(出力表!D:D,8)))) + (乱数表!$T571*(Settings!B12/(((INDEX(出力表!D:D,8))+1)^INDEX(係数表!E:E,8)*INDEX(係数表!F:F,8))))))</f>
        <v>#VALUE!</v>
      </c>
      <c r="X571" t="e">
        <f>MIN(100, MAX(0, (INDEX(出力表!D:D,8))*V571/MAX(W571, Settings!B3)))</f>
        <v>#VALUE!</v>
      </c>
      <c r="Y571">
        <f>MIN(100, MAX(0, 100*BETAINV(乱数表!$I571, MAX(0.00000001, (1/(1+EXP(-(INDEX(係数表!G:G,9) + $B571))))*(EXP(INDEX(係数表!H:H,9) + INDEX(係数表!I:I,9)*LN(INDEX(出力表!C:C,9)+1)))), MAX(0.00000001, (1-(1/(1+EXP(-(INDEX(係数表!G:G,9) + $B571)))))*(EXP(INDEX(係数表!H:H,9) + INDEX(係数表!I:I,9)*LN(INDEX(出力表!C:C,9)+1)))))))</f>
        <v>98.844646492118613</v>
      </c>
      <c r="Z571" t="e">
        <f>MIN(100, MAX(0, (100*(INDEX(出力表!D:D,9))/(EXP(INDEX(係数表!B:B,9) + $C571) + (INDEX(出力表!D:D,9)))) + (乱数表!$U571*(Settings!B12/(((INDEX(出力表!D:D,9))+1)^INDEX(係数表!E:E,9)*INDEX(係数表!F:F,9))))))</f>
        <v>#VALUE!</v>
      </c>
      <c r="AA571" t="e">
        <f>MIN(100, MAX(0, (INDEX(出力表!D:D,9))*Y571/MAX(Z571, Settings!B3)))</f>
        <v>#VALUE!</v>
      </c>
      <c r="AB571">
        <f>MIN(100, MAX(0, 100*BETAINV(乱数表!$J571, MAX(0.00000001, (1/(1+EXP(-(INDEX(係数表!G:G,10) + $B571))))*(EXP(INDEX(係数表!H:H,10) + INDEX(係数表!I:I,10)*LN(INDEX(出力表!C:C,10)+1)))), MAX(0.00000001, (1-(1/(1+EXP(-(INDEX(係数表!G:G,10) + $B571)))))*(EXP(INDEX(係数表!H:H,10) + INDEX(係数表!I:I,10)*LN(INDEX(出力表!C:C,10)+1)))))))</f>
        <v>91.126700615350458</v>
      </c>
      <c r="AC571" t="e">
        <f>MIN(100, MAX(0, (100*(INDEX(出力表!D:D,10))/(EXP(INDEX(係数表!B:B,10) + $C571) + (INDEX(出力表!D:D,10)))) + (乱数表!$V571*(Settings!B12/(((INDEX(出力表!D:D,10))+1)^INDEX(係数表!E:E,10)*INDEX(係数表!F:F,10))))))</f>
        <v>#VALUE!</v>
      </c>
      <c r="AD571" t="e">
        <f>MIN(100, MAX(0, (INDEX(出力表!D:D,10))*AB571/MAX(AC571, Settings!B3)))</f>
        <v>#VALUE!</v>
      </c>
      <c r="AE571">
        <f>MIN(100, MAX(0, 100*BETAINV(乱数表!$K571, MAX(0.00000001, (1/(1+EXP(-(INDEX(係数表!G:G,11) + $B571))))*(EXP(INDEX(係数表!H:H,11) + INDEX(係数表!I:I,11)*LN(INDEX(出力表!C:C,11)+1)))), MAX(0.00000001, (1-(1/(1+EXP(-(INDEX(係数表!G:G,11) + $B571)))))*(EXP(INDEX(係数表!H:H,11) + INDEX(係数表!I:I,11)*LN(INDEX(出力表!C:C,11)+1)))))))</f>
        <v>99.927229151278979</v>
      </c>
      <c r="AF571" t="e">
        <f>MIN(100, MAX(0, (100*(INDEX(出力表!D:D,11))/(EXP(INDEX(係数表!B:B,11) + $C571) + (INDEX(出力表!D:D,11)))) + (乱数表!$W571*(Settings!B12/(((INDEX(出力表!D:D,11))+1)^INDEX(係数表!E:E,11)*INDEX(係数表!F:F,11))))))</f>
        <v>#VALUE!</v>
      </c>
      <c r="AG571" t="e">
        <f>MIN(100, MAX(0, (INDEX(出力表!D:D,11))*AE571/MAX(AF571, Settings!B3)))</f>
        <v>#VALUE!</v>
      </c>
      <c r="AH571">
        <f>MIN(100, MAX(0, 100*BETAINV(乱数表!$L571, MAX(0.00000001, (1/(1+EXP(-(INDEX(係数表!G:G,12) + $B571))))*(EXP(INDEX(係数表!H:H,12) + INDEX(係数表!I:I,12)*LN(INDEX(出力表!C:C,12)+1)))), MAX(0.00000001, (1-(1/(1+EXP(-(INDEX(係数表!G:G,12) + $B571)))))*(EXP(INDEX(係数表!H:H,12) + INDEX(係数表!I:I,12)*LN(INDEX(出力表!C:C,12)+1)))))))</f>
        <v>93.690801862368161</v>
      </c>
      <c r="AI571" t="e">
        <f>MIN(100, MAX(0, (100*(INDEX(出力表!D:D,12))/(EXP(INDEX(係数表!B:B,12) + $C571) + (INDEX(出力表!D:D,12)))) + (乱数表!$X571*(Settings!B12/(((INDEX(出力表!D:D,12))+1)^INDEX(係数表!E:E,12)*INDEX(係数表!F:F,12))))))</f>
        <v>#VALUE!</v>
      </c>
      <c r="AJ571" t="e">
        <f>MIN(100, MAX(0, (INDEX(出力表!D:D,12))*AH571/MAX(AI571, Settings!B3)))</f>
        <v>#VALUE!</v>
      </c>
      <c r="AK571">
        <f>MIN(100, MAX(0, 100*BETAINV(乱数表!$M571, MAX(0.00000001, (1/(1+EXP(-(INDEX(係数表!G:G,13) + $B571))))*(EXP(INDEX(係数表!H:H,13) + INDEX(係数表!I:I,13)*LN(INDEX(出力表!C:C,13)+1)))), MAX(0.00000001, (1-(1/(1+EXP(-(INDEX(係数表!G:G,13) + $B571)))))*(EXP(INDEX(係数表!H:H,13) + INDEX(係数表!I:I,13)*LN(INDEX(出力表!C:C,13)+1)))))))</f>
        <v>94.099823470085383</v>
      </c>
      <c r="AL571" t="e">
        <f>MIN(100, MAX(0, (100*(INDEX(出力表!D:D,13))/(EXP(INDEX(係数表!B:B,13) + $C571) + (INDEX(出力表!D:D,13)))) + (乱数表!$Y571*(Settings!B12/(((INDEX(出力表!D:D,13))+1)^INDEX(係数表!E:E,13)*INDEX(係数表!F:F,13))))))</f>
        <v>#VALUE!</v>
      </c>
      <c r="AM571" t="e">
        <f>MIN(100, MAX(0, (INDEX(出力表!D:D,13))*AK571/MAX(AL571, Settings!B3)))</f>
        <v>#VALUE!</v>
      </c>
      <c r="AN571">
        <f>IF(ISNUMBER(F571), INDEX(出力表!B:B,2)*F571, 0)+IF(ISNUMBER(I571), INDEX(出力表!B:B,3)*I571, 0)+IF(ISNUMBER(L571), INDEX(出力表!B:B,4)*L571, 0)+IF(ISNUMBER(O571), INDEX(出力表!B:B,5)*O571, 0)+IF(ISNUMBER(R571), INDEX(出力表!B:B,6)*R571, 0)+IF(ISNUMBER(U571), INDEX(出力表!B:B,7)*U571, 0)+IF(ISNUMBER(X571), INDEX(出力表!B:B,8)*X571, 0)+IF(ISNUMBER(AA571), INDEX(出力表!B:B,9)*AA571, 0)+IF(ISNUMBER(AD571), INDEX(出力表!B:B,10)*AD571, 0)+IF(ISNUMBER(AG571), INDEX(出力表!B:B,11)*AG571, 0)+IF(ISNUMBER(AJ571), INDEX(出力表!B:B,12)*AJ571, 0)+IF(ISNUMBER(AM571), INDEX(出力表!B:B,13)*AM571, 0)</f>
        <v>0</v>
      </c>
      <c r="AO571">
        <f>IF(ISNUMBER(F571), INDEX(出力表!B:B,2), 0)+IF(ISNUMBER(I571), INDEX(出力表!B:B,3), 0)+IF(ISNUMBER(L571), INDEX(出力表!B:B,4), 0)+IF(ISNUMBER(O571), INDEX(出力表!B:B,5), 0)+IF(ISNUMBER(R571), INDEX(出力表!B:B,6), 0)+IF(ISNUMBER(U571), INDEX(出力表!B:B,7), 0)+IF(ISNUMBER(X571), INDEX(出力表!B:B,8), 0)+IF(ISNUMBER(AA571), INDEX(出力表!B:B,9), 0)+IF(ISNUMBER(AD571), INDEX(出力表!B:B,10), 0)+IF(ISNUMBER(AG571), INDEX(出力表!B:B,11), 0)+IF(ISNUMBER(AJ571), INDEX(出力表!B:B,12), 0)+IF(ISNUMBER(AM571), INDEX(出力表!B:B,13), 0)</f>
        <v>0</v>
      </c>
      <c r="AP571" t="str">
        <f t="shared" si="8"/>
        <v/>
      </c>
    </row>
    <row r="572" spans="1:42" x14ac:dyDescent="0.2">
      <c r="A572">
        <v>571</v>
      </c>
      <c r="B572">
        <f>IF(UPPER(Settings!B4)="TRUE", 乱数表!$Z572*Settings!B10, 0)</f>
        <v>-2.2961543589733891E-2</v>
      </c>
      <c r="C572">
        <f>IF(UPPER(Settings!B4)="TRUE", 乱数表!$AA572*Settings!B11, 0)</f>
        <v>0.15119201317994577</v>
      </c>
      <c r="D572">
        <f>MIN(100, MAX(0, 100*BETAINV(乱数表!$B572, MAX(0.00000001, (1/(1+EXP(-(INDEX(係数表!G:G,2) + $B572))))*(EXP(INDEX(係数表!H:H,2) + INDEX(係数表!I:I,2)*LN(INDEX(出力表!C:C,2)+1)))), MAX(0.00000001, (1-(1/(1+EXP(-(INDEX(係数表!G:G,2) + $B572)))))*(EXP(INDEX(係数表!H:H,2) + INDEX(係数表!I:I,2)*LN(INDEX(出力表!C:C,2)+1)))))))</f>
        <v>96.471763538614411</v>
      </c>
      <c r="E572" t="e">
        <f>MIN(100, MAX(0, (100*(INDEX(出力表!D:D,2))/(EXP(INDEX(係数表!B:B,2) + $C572) + (INDEX(出力表!D:D,2)))) + (乱数表!$N572*(Settings!B12/(((INDEX(出力表!D:D,2))+1)^INDEX(係数表!E:E,2)*INDEX(係数表!F:F,2))))))</f>
        <v>#VALUE!</v>
      </c>
      <c r="F572" t="e">
        <f>MIN(100, MAX(0, (INDEX(出力表!D:D,2))*D572/MAX(E572, Settings!B3)))</f>
        <v>#VALUE!</v>
      </c>
      <c r="G572">
        <f>MIN(100, MAX(0, 100*BETAINV(乱数表!$C572, MAX(0.00000001, (1/(1+EXP(-(INDEX(係数表!G:G,3) + $B572))))*(EXP(INDEX(係数表!H:H,3) + INDEX(係数表!I:I,3)*LN(INDEX(出力表!C:C,3)+1)))), MAX(0.00000001, (1-(1/(1+EXP(-(INDEX(係数表!G:G,3) + $B572)))))*(EXP(INDEX(係数表!H:H,3) + INDEX(係数表!I:I,3)*LN(INDEX(出力表!C:C,3)+1)))))))</f>
        <v>81.602491242061731</v>
      </c>
      <c r="H572" t="e">
        <f>MIN(100, MAX(0, (100*(INDEX(出力表!D:D,3))/(EXP(INDEX(係数表!B:B,3) + $C572) + (INDEX(出力表!D:D,3)))) + (乱数表!$O572*(Settings!B12/(((INDEX(出力表!D:D,3))+1)^INDEX(係数表!E:E,3)*INDEX(係数表!F:F,3))))))</f>
        <v>#VALUE!</v>
      </c>
      <c r="I572" t="e">
        <f>MIN(100, MAX(0, (INDEX(出力表!D:D,3))*G572/MAX(H572, Settings!B3)))</f>
        <v>#VALUE!</v>
      </c>
      <c r="J572">
        <f>MIN(100, MAX(0, 100*BETAINV(乱数表!$D572, MAX(0.00000001, (1/(1+EXP(-(INDEX(係数表!G:G,4) + $B572))))*(EXP(INDEX(係数表!H:H,4) + INDEX(係数表!I:I,4)*LN(INDEX(出力表!C:C,4)+1)))), MAX(0.00000001, (1-(1/(1+EXP(-(INDEX(係数表!G:G,4) + $B572)))))*(EXP(INDEX(係数表!H:H,4) + INDEX(係数表!I:I,4)*LN(INDEX(出力表!C:C,4)+1)))))))</f>
        <v>90.967718339141086</v>
      </c>
      <c r="K572" t="e">
        <f>MIN(100, MAX(0, (100*(INDEX(出力表!D:D,4))/(EXP(INDEX(係数表!B:B,4) + $C572) + (INDEX(出力表!D:D,4)))) + (乱数表!$P572*(Settings!B12/(((INDEX(出力表!D:D,4))+1)^INDEX(係数表!E:E,4)*INDEX(係数表!F:F,4))))))</f>
        <v>#VALUE!</v>
      </c>
      <c r="L572" t="e">
        <f>MIN(100, MAX(0, (INDEX(出力表!D:D,4))*J572/MAX(K572, Settings!B3)))</f>
        <v>#VALUE!</v>
      </c>
      <c r="M572">
        <f>MIN(100, MAX(0, 100*BETAINV(乱数表!$E572, MAX(0.00000001, (1/(1+EXP(-(INDEX(係数表!G:G,5) + $B572))))*(EXP(INDEX(係数表!H:H,5) + INDEX(係数表!I:I,5)*LN(INDEX(出力表!C:C,5)+1)))), MAX(0.00000001, (1-(1/(1+EXP(-(INDEX(係数表!G:G,5) + $B572)))))*(EXP(INDEX(係数表!H:H,5) + INDEX(係数表!I:I,5)*LN(INDEX(出力表!C:C,5)+1)))))))</f>
        <v>99.344293453400695</v>
      </c>
      <c r="N572" t="e">
        <f>MIN(100, MAX(0, (100*(INDEX(出力表!D:D,5))/(EXP(INDEX(係数表!B:B,5) + $C572) + (INDEX(出力表!D:D,5)))) + (乱数表!$Q572*(Settings!B12/(((INDEX(出力表!D:D,5))+1)^INDEX(係数表!E:E,5)*INDEX(係数表!F:F,5))))))</f>
        <v>#VALUE!</v>
      </c>
      <c r="O572" t="e">
        <f>MIN(100, MAX(0, (INDEX(出力表!D:D,5))*M572/MAX(N572, Settings!B3)))</f>
        <v>#VALUE!</v>
      </c>
      <c r="P572">
        <f>MIN(100, MAX(0, 100*BETAINV(乱数表!$F572, MAX(0.00000001, (1/(1+EXP(-(INDEX(係数表!G:G,6) + $B572))))*(EXP(INDEX(係数表!H:H,6) + INDEX(係数表!I:I,6)*LN(INDEX(出力表!C:C,6)+1)))), MAX(0.00000001, (1-(1/(1+EXP(-(INDEX(係数表!G:G,6) + $B572)))))*(EXP(INDEX(係数表!H:H,6) + INDEX(係数表!I:I,6)*LN(INDEX(出力表!C:C,6)+1)))))))</f>
        <v>89.761947497099854</v>
      </c>
      <c r="Q572" t="e">
        <f>MIN(100, MAX(0, (100*(INDEX(出力表!D:D,6))/(EXP(INDEX(係数表!B:B,6) + $C572) + (INDEX(出力表!D:D,6)))) + (乱数表!$R572*(Settings!B12/(((INDEX(出力表!D:D,6))+1)^INDEX(係数表!E:E,6)*INDEX(係数表!F:F,6))))))</f>
        <v>#VALUE!</v>
      </c>
      <c r="R572" t="e">
        <f>MIN(100, MAX(0, (INDEX(出力表!D:D,6))*P572/MAX(Q572, Settings!B3)))</f>
        <v>#VALUE!</v>
      </c>
      <c r="S572">
        <f>MIN(100, MAX(0, 100*BETAINV(乱数表!$G572, MAX(0.00000001, (1/(1+EXP(-(INDEX(係数表!G:G,7) + $B572))))*(EXP(INDEX(係数表!H:H,7) + INDEX(係数表!I:I,7)*LN(INDEX(出力表!C:C,7)+1)))), MAX(0.00000001, (1-(1/(1+EXP(-(INDEX(係数表!G:G,7) + $B572)))))*(EXP(INDEX(係数表!H:H,7) + INDEX(係数表!I:I,7)*LN(INDEX(出力表!C:C,7)+1)))))))</f>
        <v>99.997136500301764</v>
      </c>
      <c r="T572" t="e">
        <f>MIN(100, MAX(0, (100*(INDEX(出力表!D:D,7))/(EXP(INDEX(係数表!B:B,7) + $C572) + (INDEX(出力表!D:D,7)))) + (乱数表!$S572*(Settings!B12/(((INDEX(出力表!D:D,7))+1)^INDEX(係数表!E:E,7)*INDEX(係数表!F:F,7))))))</f>
        <v>#VALUE!</v>
      </c>
      <c r="U572" t="e">
        <f>MIN(100, MAX(0, (INDEX(出力表!D:D,7))*S572/MAX(T572, Settings!B3)))</f>
        <v>#VALUE!</v>
      </c>
      <c r="V572">
        <f>MIN(100, MAX(0, 100*BETAINV(乱数表!$H572, MAX(0.00000001, (1/(1+EXP(-(INDEX(係数表!G:G,8) + $B572))))*(EXP(INDEX(係数表!H:H,8) + INDEX(係数表!I:I,8)*LN(INDEX(出力表!C:C,8)+1)))), MAX(0.00000001, (1-(1/(1+EXP(-(INDEX(係数表!G:G,8) + $B572)))))*(EXP(INDEX(係数表!H:H,8) + INDEX(係数表!I:I,8)*LN(INDEX(出力表!C:C,8)+1)))))))</f>
        <v>99.960968201094616</v>
      </c>
      <c r="W572" t="e">
        <f>MIN(100, MAX(0, (100*(INDEX(出力表!D:D,8))/(EXP(INDEX(係数表!B:B,8) + $C572) + (INDEX(出力表!D:D,8)))) + (乱数表!$T572*(Settings!B12/(((INDEX(出力表!D:D,8))+1)^INDEX(係数表!E:E,8)*INDEX(係数表!F:F,8))))))</f>
        <v>#VALUE!</v>
      </c>
      <c r="X572" t="e">
        <f>MIN(100, MAX(0, (INDEX(出力表!D:D,8))*V572/MAX(W572, Settings!B3)))</f>
        <v>#VALUE!</v>
      </c>
      <c r="Y572">
        <f>MIN(100, MAX(0, 100*BETAINV(乱数表!$I572, MAX(0.00000001, (1/(1+EXP(-(INDEX(係数表!G:G,9) + $B572))))*(EXP(INDEX(係数表!H:H,9) + INDEX(係数表!I:I,9)*LN(INDEX(出力表!C:C,9)+1)))), MAX(0.00000001, (1-(1/(1+EXP(-(INDEX(係数表!G:G,9) + $B572)))))*(EXP(INDEX(係数表!H:H,9) + INDEX(係数表!I:I,9)*LN(INDEX(出力表!C:C,9)+1)))))))</f>
        <v>82.910144185308525</v>
      </c>
      <c r="Z572" t="e">
        <f>MIN(100, MAX(0, (100*(INDEX(出力表!D:D,9))/(EXP(INDEX(係数表!B:B,9) + $C572) + (INDEX(出力表!D:D,9)))) + (乱数表!$U572*(Settings!B12/(((INDEX(出力表!D:D,9))+1)^INDEX(係数表!E:E,9)*INDEX(係数表!F:F,9))))))</f>
        <v>#VALUE!</v>
      </c>
      <c r="AA572" t="e">
        <f>MIN(100, MAX(0, (INDEX(出力表!D:D,9))*Y572/MAX(Z572, Settings!B3)))</f>
        <v>#VALUE!</v>
      </c>
      <c r="AB572">
        <f>MIN(100, MAX(0, 100*BETAINV(乱数表!$J572, MAX(0.00000001, (1/(1+EXP(-(INDEX(係数表!G:G,10) + $B572))))*(EXP(INDEX(係数表!H:H,10) + INDEX(係数表!I:I,10)*LN(INDEX(出力表!C:C,10)+1)))), MAX(0.00000001, (1-(1/(1+EXP(-(INDEX(係数表!G:G,10) + $B572)))))*(EXP(INDEX(係数表!H:H,10) + INDEX(係数表!I:I,10)*LN(INDEX(出力表!C:C,10)+1)))))))</f>
        <v>99.920931567965965</v>
      </c>
      <c r="AC572" t="e">
        <f>MIN(100, MAX(0, (100*(INDEX(出力表!D:D,10))/(EXP(INDEX(係数表!B:B,10) + $C572) + (INDEX(出力表!D:D,10)))) + (乱数表!$V572*(Settings!B12/(((INDEX(出力表!D:D,10))+1)^INDEX(係数表!E:E,10)*INDEX(係数表!F:F,10))))))</f>
        <v>#VALUE!</v>
      </c>
      <c r="AD572" t="e">
        <f>MIN(100, MAX(0, (INDEX(出力表!D:D,10))*AB572/MAX(AC572, Settings!B3)))</f>
        <v>#VALUE!</v>
      </c>
      <c r="AE572">
        <f>MIN(100, MAX(0, 100*BETAINV(乱数表!$K572, MAX(0.00000001, (1/(1+EXP(-(INDEX(係数表!G:G,11) + $B572))))*(EXP(INDEX(係数表!H:H,11) + INDEX(係数表!I:I,11)*LN(INDEX(出力表!C:C,11)+1)))), MAX(0.00000001, (1-(1/(1+EXP(-(INDEX(係数表!G:G,11) + $B572)))))*(EXP(INDEX(係数表!H:H,11) + INDEX(係数表!I:I,11)*LN(INDEX(出力表!C:C,11)+1)))))))</f>
        <v>76.772410188935183</v>
      </c>
      <c r="AF572" t="e">
        <f>MIN(100, MAX(0, (100*(INDEX(出力表!D:D,11))/(EXP(INDEX(係数表!B:B,11) + $C572) + (INDEX(出力表!D:D,11)))) + (乱数表!$W572*(Settings!B12/(((INDEX(出力表!D:D,11))+1)^INDEX(係数表!E:E,11)*INDEX(係数表!F:F,11))))))</f>
        <v>#VALUE!</v>
      </c>
      <c r="AG572" t="e">
        <f>MIN(100, MAX(0, (INDEX(出力表!D:D,11))*AE572/MAX(AF572, Settings!B3)))</f>
        <v>#VALUE!</v>
      </c>
      <c r="AH572">
        <f>MIN(100, MAX(0, 100*BETAINV(乱数表!$L572, MAX(0.00000001, (1/(1+EXP(-(INDEX(係数表!G:G,12) + $B572))))*(EXP(INDEX(係数表!H:H,12) + INDEX(係数表!I:I,12)*LN(INDEX(出力表!C:C,12)+1)))), MAX(0.00000001, (1-(1/(1+EXP(-(INDEX(係数表!G:G,12) + $B572)))))*(EXP(INDEX(係数表!H:H,12) + INDEX(係数表!I:I,12)*LN(INDEX(出力表!C:C,12)+1)))))))</f>
        <v>92.807138773699876</v>
      </c>
      <c r="AI572" t="e">
        <f>MIN(100, MAX(0, (100*(INDEX(出力表!D:D,12))/(EXP(INDEX(係数表!B:B,12) + $C572) + (INDEX(出力表!D:D,12)))) + (乱数表!$X572*(Settings!B12/(((INDEX(出力表!D:D,12))+1)^INDEX(係数表!E:E,12)*INDEX(係数表!F:F,12))))))</f>
        <v>#VALUE!</v>
      </c>
      <c r="AJ572" t="e">
        <f>MIN(100, MAX(0, (INDEX(出力表!D:D,12))*AH572/MAX(AI572, Settings!B3)))</f>
        <v>#VALUE!</v>
      </c>
      <c r="AK572">
        <f>MIN(100, MAX(0, 100*BETAINV(乱数表!$M572, MAX(0.00000001, (1/(1+EXP(-(INDEX(係数表!G:G,13) + $B572))))*(EXP(INDEX(係数表!H:H,13) + INDEX(係数表!I:I,13)*LN(INDEX(出力表!C:C,13)+1)))), MAX(0.00000001, (1-(1/(1+EXP(-(INDEX(係数表!G:G,13) + $B572)))))*(EXP(INDEX(係数表!H:H,13) + INDEX(係数表!I:I,13)*LN(INDEX(出力表!C:C,13)+1)))))))</f>
        <v>98.711901157115818</v>
      </c>
      <c r="AL572" t="e">
        <f>MIN(100, MAX(0, (100*(INDEX(出力表!D:D,13))/(EXP(INDEX(係数表!B:B,13) + $C572) + (INDEX(出力表!D:D,13)))) + (乱数表!$Y572*(Settings!B12/(((INDEX(出力表!D:D,13))+1)^INDEX(係数表!E:E,13)*INDEX(係数表!F:F,13))))))</f>
        <v>#VALUE!</v>
      </c>
      <c r="AM572" t="e">
        <f>MIN(100, MAX(0, (INDEX(出力表!D:D,13))*AK572/MAX(AL572, Settings!B3)))</f>
        <v>#VALUE!</v>
      </c>
      <c r="AN572">
        <f>IF(ISNUMBER(F572), INDEX(出力表!B:B,2)*F572, 0)+IF(ISNUMBER(I572), INDEX(出力表!B:B,3)*I572, 0)+IF(ISNUMBER(L572), INDEX(出力表!B:B,4)*L572, 0)+IF(ISNUMBER(O572), INDEX(出力表!B:B,5)*O572, 0)+IF(ISNUMBER(R572), INDEX(出力表!B:B,6)*R572, 0)+IF(ISNUMBER(U572), INDEX(出力表!B:B,7)*U572, 0)+IF(ISNUMBER(X572), INDEX(出力表!B:B,8)*X572, 0)+IF(ISNUMBER(AA572), INDEX(出力表!B:B,9)*AA572, 0)+IF(ISNUMBER(AD572), INDEX(出力表!B:B,10)*AD572, 0)+IF(ISNUMBER(AG572), INDEX(出力表!B:B,11)*AG572, 0)+IF(ISNUMBER(AJ572), INDEX(出力表!B:B,12)*AJ572, 0)+IF(ISNUMBER(AM572), INDEX(出力表!B:B,13)*AM572, 0)</f>
        <v>0</v>
      </c>
      <c r="AO572">
        <f>IF(ISNUMBER(F572), INDEX(出力表!B:B,2), 0)+IF(ISNUMBER(I572), INDEX(出力表!B:B,3), 0)+IF(ISNUMBER(L572), INDEX(出力表!B:B,4), 0)+IF(ISNUMBER(O572), INDEX(出力表!B:B,5), 0)+IF(ISNUMBER(R572), INDEX(出力表!B:B,6), 0)+IF(ISNUMBER(U572), INDEX(出力表!B:B,7), 0)+IF(ISNUMBER(X572), INDEX(出力表!B:B,8), 0)+IF(ISNUMBER(AA572), INDEX(出力表!B:B,9), 0)+IF(ISNUMBER(AD572), INDEX(出力表!B:B,10), 0)+IF(ISNUMBER(AG572), INDEX(出力表!B:B,11), 0)+IF(ISNUMBER(AJ572), INDEX(出力表!B:B,12), 0)+IF(ISNUMBER(AM572), INDEX(出力表!B:B,13), 0)</f>
        <v>0</v>
      </c>
      <c r="AP572" t="str">
        <f t="shared" si="8"/>
        <v/>
      </c>
    </row>
    <row r="573" spans="1:42" x14ac:dyDescent="0.2">
      <c r="A573">
        <v>572</v>
      </c>
      <c r="B573">
        <f>IF(UPPER(Settings!B4)="TRUE", 乱数表!$Z573*Settings!B10, 0)</f>
        <v>0.20904389425759065</v>
      </c>
      <c r="C573">
        <f>IF(UPPER(Settings!B4)="TRUE", 乱数表!$AA573*Settings!B11, 0)</f>
        <v>-7.3420373481656087E-2</v>
      </c>
      <c r="D573">
        <f>MIN(100, MAX(0, 100*BETAINV(乱数表!$B573, MAX(0.00000001, (1/(1+EXP(-(INDEX(係数表!G:G,2) + $B573))))*(EXP(INDEX(係数表!H:H,2) + INDEX(係数表!I:I,2)*LN(INDEX(出力表!C:C,2)+1)))), MAX(0.00000001, (1-(1/(1+EXP(-(INDEX(係数表!G:G,2) + $B573)))))*(EXP(INDEX(係数表!H:H,2) + INDEX(係数表!I:I,2)*LN(INDEX(出力表!C:C,2)+1)))))))</f>
        <v>99.972911995527198</v>
      </c>
      <c r="E573" t="e">
        <f>MIN(100, MAX(0, (100*(INDEX(出力表!D:D,2))/(EXP(INDEX(係数表!B:B,2) + $C573) + (INDEX(出力表!D:D,2)))) + (乱数表!$N573*(Settings!B12/(((INDEX(出力表!D:D,2))+1)^INDEX(係数表!E:E,2)*INDEX(係数表!F:F,2))))))</f>
        <v>#VALUE!</v>
      </c>
      <c r="F573" t="e">
        <f>MIN(100, MAX(0, (INDEX(出力表!D:D,2))*D573/MAX(E573, Settings!B3)))</f>
        <v>#VALUE!</v>
      </c>
      <c r="G573">
        <f>MIN(100, MAX(0, 100*BETAINV(乱数表!$C573, MAX(0.00000001, (1/(1+EXP(-(INDEX(係数表!G:G,3) + $B573))))*(EXP(INDEX(係数表!H:H,3) + INDEX(係数表!I:I,3)*LN(INDEX(出力表!C:C,3)+1)))), MAX(0.00000001, (1-(1/(1+EXP(-(INDEX(係数表!G:G,3) + $B573)))))*(EXP(INDEX(係数表!H:H,3) + INDEX(係数表!I:I,3)*LN(INDEX(出力表!C:C,3)+1)))))))</f>
        <v>52.683120399094783</v>
      </c>
      <c r="H573" t="e">
        <f>MIN(100, MAX(0, (100*(INDEX(出力表!D:D,3))/(EXP(INDEX(係数表!B:B,3) + $C573) + (INDEX(出力表!D:D,3)))) + (乱数表!$O573*(Settings!B12/(((INDEX(出力表!D:D,3))+1)^INDEX(係数表!E:E,3)*INDEX(係数表!F:F,3))))))</f>
        <v>#VALUE!</v>
      </c>
      <c r="I573" t="e">
        <f>MIN(100, MAX(0, (INDEX(出力表!D:D,3))*G573/MAX(H573, Settings!B3)))</f>
        <v>#VALUE!</v>
      </c>
      <c r="J573">
        <f>MIN(100, MAX(0, 100*BETAINV(乱数表!$D573, MAX(0.00000001, (1/(1+EXP(-(INDEX(係数表!G:G,4) + $B573))))*(EXP(INDEX(係数表!H:H,4) + INDEX(係数表!I:I,4)*LN(INDEX(出力表!C:C,4)+1)))), MAX(0.00000001, (1-(1/(1+EXP(-(INDEX(係数表!G:G,4) + $B573)))))*(EXP(INDEX(係数表!H:H,4) + INDEX(係数表!I:I,4)*LN(INDEX(出力表!C:C,4)+1)))))))</f>
        <v>95.205914521443219</v>
      </c>
      <c r="K573" t="e">
        <f>MIN(100, MAX(0, (100*(INDEX(出力表!D:D,4))/(EXP(INDEX(係数表!B:B,4) + $C573) + (INDEX(出力表!D:D,4)))) + (乱数表!$P573*(Settings!B12/(((INDEX(出力表!D:D,4))+1)^INDEX(係数表!E:E,4)*INDEX(係数表!F:F,4))))))</f>
        <v>#VALUE!</v>
      </c>
      <c r="L573" t="e">
        <f>MIN(100, MAX(0, (INDEX(出力表!D:D,4))*J573/MAX(K573, Settings!B3)))</f>
        <v>#VALUE!</v>
      </c>
      <c r="M573">
        <f>MIN(100, MAX(0, 100*BETAINV(乱数表!$E573, MAX(0.00000001, (1/(1+EXP(-(INDEX(係数表!G:G,5) + $B573))))*(EXP(INDEX(係数表!H:H,5) + INDEX(係数表!I:I,5)*LN(INDEX(出力表!C:C,5)+1)))), MAX(0.00000001, (1-(1/(1+EXP(-(INDEX(係数表!G:G,5) + $B573)))))*(EXP(INDEX(係数表!H:H,5) + INDEX(係数表!I:I,5)*LN(INDEX(出力表!C:C,5)+1)))))))</f>
        <v>97.748770447598517</v>
      </c>
      <c r="N573" t="e">
        <f>MIN(100, MAX(0, (100*(INDEX(出力表!D:D,5))/(EXP(INDEX(係数表!B:B,5) + $C573) + (INDEX(出力表!D:D,5)))) + (乱数表!$Q573*(Settings!B12/(((INDEX(出力表!D:D,5))+1)^INDEX(係数表!E:E,5)*INDEX(係数表!F:F,5))))))</f>
        <v>#VALUE!</v>
      </c>
      <c r="O573" t="e">
        <f>MIN(100, MAX(0, (INDEX(出力表!D:D,5))*M573/MAX(N573, Settings!B3)))</f>
        <v>#VALUE!</v>
      </c>
      <c r="P573">
        <f>MIN(100, MAX(0, 100*BETAINV(乱数表!$F573, MAX(0.00000001, (1/(1+EXP(-(INDEX(係数表!G:G,6) + $B573))))*(EXP(INDEX(係数表!H:H,6) + INDEX(係数表!I:I,6)*LN(INDEX(出力表!C:C,6)+1)))), MAX(0.00000001, (1-(1/(1+EXP(-(INDEX(係数表!G:G,6) + $B573)))))*(EXP(INDEX(係数表!H:H,6) + INDEX(係数表!I:I,6)*LN(INDEX(出力表!C:C,6)+1)))))))</f>
        <v>99.903275641121155</v>
      </c>
      <c r="Q573" t="e">
        <f>MIN(100, MAX(0, (100*(INDEX(出力表!D:D,6))/(EXP(INDEX(係数表!B:B,6) + $C573) + (INDEX(出力表!D:D,6)))) + (乱数表!$R573*(Settings!B12/(((INDEX(出力表!D:D,6))+1)^INDEX(係数表!E:E,6)*INDEX(係数表!F:F,6))))))</f>
        <v>#VALUE!</v>
      </c>
      <c r="R573" t="e">
        <f>MIN(100, MAX(0, (INDEX(出力表!D:D,6))*P573/MAX(Q573, Settings!B3)))</f>
        <v>#VALUE!</v>
      </c>
      <c r="S573">
        <f>MIN(100, MAX(0, 100*BETAINV(乱数表!$G573, MAX(0.00000001, (1/(1+EXP(-(INDEX(係数表!G:G,7) + $B573))))*(EXP(INDEX(係数表!H:H,7) + INDEX(係数表!I:I,7)*LN(INDEX(出力表!C:C,7)+1)))), MAX(0.00000001, (1-(1/(1+EXP(-(INDEX(係数表!G:G,7) + $B573)))))*(EXP(INDEX(係数表!H:H,7) + INDEX(係数表!I:I,7)*LN(INDEX(出力表!C:C,7)+1)))))))</f>
        <v>99.593526838693151</v>
      </c>
      <c r="T573" t="e">
        <f>MIN(100, MAX(0, (100*(INDEX(出力表!D:D,7))/(EXP(INDEX(係数表!B:B,7) + $C573) + (INDEX(出力表!D:D,7)))) + (乱数表!$S573*(Settings!B12/(((INDEX(出力表!D:D,7))+1)^INDEX(係数表!E:E,7)*INDEX(係数表!F:F,7))))))</f>
        <v>#VALUE!</v>
      </c>
      <c r="U573" t="e">
        <f>MIN(100, MAX(0, (INDEX(出力表!D:D,7))*S573/MAX(T573, Settings!B3)))</f>
        <v>#VALUE!</v>
      </c>
      <c r="V573">
        <f>MIN(100, MAX(0, 100*BETAINV(乱数表!$H573, MAX(0.00000001, (1/(1+EXP(-(INDEX(係数表!G:G,8) + $B573))))*(EXP(INDEX(係数表!H:H,8) + INDEX(係数表!I:I,8)*LN(INDEX(出力表!C:C,8)+1)))), MAX(0.00000001, (1-(1/(1+EXP(-(INDEX(係数表!G:G,8) + $B573)))))*(EXP(INDEX(係数表!H:H,8) + INDEX(係数表!I:I,8)*LN(INDEX(出力表!C:C,8)+1)))))))</f>
        <v>98.223238695569165</v>
      </c>
      <c r="W573" t="e">
        <f>MIN(100, MAX(0, (100*(INDEX(出力表!D:D,8))/(EXP(INDEX(係数表!B:B,8) + $C573) + (INDEX(出力表!D:D,8)))) + (乱数表!$T573*(Settings!B12/(((INDEX(出力表!D:D,8))+1)^INDEX(係数表!E:E,8)*INDEX(係数表!F:F,8))))))</f>
        <v>#VALUE!</v>
      </c>
      <c r="X573" t="e">
        <f>MIN(100, MAX(0, (INDEX(出力表!D:D,8))*V573/MAX(W573, Settings!B3)))</f>
        <v>#VALUE!</v>
      </c>
      <c r="Y573">
        <f>MIN(100, MAX(0, 100*BETAINV(乱数表!$I573, MAX(0.00000001, (1/(1+EXP(-(INDEX(係数表!G:G,9) + $B573))))*(EXP(INDEX(係数表!H:H,9) + INDEX(係数表!I:I,9)*LN(INDEX(出力表!C:C,9)+1)))), MAX(0.00000001, (1-(1/(1+EXP(-(INDEX(係数表!G:G,9) + $B573)))))*(EXP(INDEX(係数表!H:H,9) + INDEX(係数表!I:I,9)*LN(INDEX(出力表!C:C,9)+1)))))))</f>
        <v>92.51638896044372</v>
      </c>
      <c r="Z573" t="e">
        <f>MIN(100, MAX(0, (100*(INDEX(出力表!D:D,9))/(EXP(INDEX(係数表!B:B,9) + $C573) + (INDEX(出力表!D:D,9)))) + (乱数表!$U573*(Settings!B12/(((INDEX(出力表!D:D,9))+1)^INDEX(係数表!E:E,9)*INDEX(係数表!F:F,9))))))</f>
        <v>#VALUE!</v>
      </c>
      <c r="AA573" t="e">
        <f>MIN(100, MAX(0, (INDEX(出力表!D:D,9))*Y573/MAX(Z573, Settings!B3)))</f>
        <v>#VALUE!</v>
      </c>
      <c r="AB573">
        <f>MIN(100, MAX(0, 100*BETAINV(乱数表!$J573, MAX(0.00000001, (1/(1+EXP(-(INDEX(係数表!G:G,10) + $B573))))*(EXP(INDEX(係数表!H:H,10) + INDEX(係数表!I:I,10)*LN(INDEX(出力表!C:C,10)+1)))), MAX(0.00000001, (1-(1/(1+EXP(-(INDEX(係数表!G:G,10) + $B573)))))*(EXP(INDEX(係数表!H:H,10) + INDEX(係数表!I:I,10)*LN(INDEX(出力表!C:C,10)+1)))))))</f>
        <v>91.262323802489149</v>
      </c>
      <c r="AC573" t="e">
        <f>MIN(100, MAX(0, (100*(INDEX(出力表!D:D,10))/(EXP(INDEX(係数表!B:B,10) + $C573) + (INDEX(出力表!D:D,10)))) + (乱数表!$V573*(Settings!B12/(((INDEX(出力表!D:D,10))+1)^INDEX(係数表!E:E,10)*INDEX(係数表!F:F,10))))))</f>
        <v>#VALUE!</v>
      </c>
      <c r="AD573" t="e">
        <f>MIN(100, MAX(0, (INDEX(出力表!D:D,10))*AB573/MAX(AC573, Settings!B3)))</f>
        <v>#VALUE!</v>
      </c>
      <c r="AE573">
        <f>MIN(100, MAX(0, 100*BETAINV(乱数表!$K573, MAX(0.00000001, (1/(1+EXP(-(INDEX(係数表!G:G,11) + $B573))))*(EXP(INDEX(係数表!H:H,11) + INDEX(係数表!I:I,11)*LN(INDEX(出力表!C:C,11)+1)))), MAX(0.00000001, (1-(1/(1+EXP(-(INDEX(係数表!G:G,11) + $B573)))))*(EXP(INDEX(係数表!H:H,11) + INDEX(係数表!I:I,11)*LN(INDEX(出力表!C:C,11)+1)))))))</f>
        <v>99.135760967515779</v>
      </c>
      <c r="AF573" t="e">
        <f>MIN(100, MAX(0, (100*(INDEX(出力表!D:D,11))/(EXP(INDEX(係数表!B:B,11) + $C573) + (INDEX(出力表!D:D,11)))) + (乱数表!$W573*(Settings!B12/(((INDEX(出力表!D:D,11))+1)^INDEX(係数表!E:E,11)*INDEX(係数表!F:F,11))))))</f>
        <v>#VALUE!</v>
      </c>
      <c r="AG573" t="e">
        <f>MIN(100, MAX(0, (INDEX(出力表!D:D,11))*AE573/MAX(AF573, Settings!B3)))</f>
        <v>#VALUE!</v>
      </c>
      <c r="AH573">
        <f>MIN(100, MAX(0, 100*BETAINV(乱数表!$L573, MAX(0.00000001, (1/(1+EXP(-(INDEX(係数表!G:G,12) + $B573))))*(EXP(INDEX(係数表!H:H,12) + INDEX(係数表!I:I,12)*LN(INDEX(出力表!C:C,12)+1)))), MAX(0.00000001, (1-(1/(1+EXP(-(INDEX(係数表!G:G,12) + $B573)))))*(EXP(INDEX(係数表!H:H,12) + INDEX(係数表!I:I,12)*LN(INDEX(出力表!C:C,12)+1)))))))</f>
        <v>91.575192351893989</v>
      </c>
      <c r="AI573" t="e">
        <f>MIN(100, MAX(0, (100*(INDEX(出力表!D:D,12))/(EXP(INDEX(係数表!B:B,12) + $C573) + (INDEX(出力表!D:D,12)))) + (乱数表!$X573*(Settings!B12/(((INDEX(出力表!D:D,12))+1)^INDEX(係数表!E:E,12)*INDEX(係数表!F:F,12))))))</f>
        <v>#VALUE!</v>
      </c>
      <c r="AJ573" t="e">
        <f>MIN(100, MAX(0, (INDEX(出力表!D:D,12))*AH573/MAX(AI573, Settings!B3)))</f>
        <v>#VALUE!</v>
      </c>
      <c r="AK573">
        <f>MIN(100, MAX(0, 100*BETAINV(乱数表!$M573, MAX(0.00000001, (1/(1+EXP(-(INDEX(係数表!G:G,13) + $B573))))*(EXP(INDEX(係数表!H:H,13) + INDEX(係数表!I:I,13)*LN(INDEX(出力表!C:C,13)+1)))), MAX(0.00000001, (1-(1/(1+EXP(-(INDEX(係数表!G:G,13) + $B573)))))*(EXP(INDEX(係数表!H:H,13) + INDEX(係数表!I:I,13)*LN(INDEX(出力表!C:C,13)+1)))))))</f>
        <v>93.788419909437152</v>
      </c>
      <c r="AL573" t="e">
        <f>MIN(100, MAX(0, (100*(INDEX(出力表!D:D,13))/(EXP(INDEX(係数表!B:B,13) + $C573) + (INDEX(出力表!D:D,13)))) + (乱数表!$Y573*(Settings!B12/(((INDEX(出力表!D:D,13))+1)^INDEX(係数表!E:E,13)*INDEX(係数表!F:F,13))))))</f>
        <v>#VALUE!</v>
      </c>
      <c r="AM573" t="e">
        <f>MIN(100, MAX(0, (INDEX(出力表!D:D,13))*AK573/MAX(AL573, Settings!B3)))</f>
        <v>#VALUE!</v>
      </c>
      <c r="AN573">
        <f>IF(ISNUMBER(F573), INDEX(出力表!B:B,2)*F573, 0)+IF(ISNUMBER(I573), INDEX(出力表!B:B,3)*I573, 0)+IF(ISNUMBER(L573), INDEX(出力表!B:B,4)*L573, 0)+IF(ISNUMBER(O573), INDEX(出力表!B:B,5)*O573, 0)+IF(ISNUMBER(R573), INDEX(出力表!B:B,6)*R573, 0)+IF(ISNUMBER(U573), INDEX(出力表!B:B,7)*U573, 0)+IF(ISNUMBER(X573), INDEX(出力表!B:B,8)*X573, 0)+IF(ISNUMBER(AA573), INDEX(出力表!B:B,9)*AA573, 0)+IF(ISNUMBER(AD573), INDEX(出力表!B:B,10)*AD573, 0)+IF(ISNUMBER(AG573), INDEX(出力表!B:B,11)*AG573, 0)+IF(ISNUMBER(AJ573), INDEX(出力表!B:B,12)*AJ573, 0)+IF(ISNUMBER(AM573), INDEX(出力表!B:B,13)*AM573, 0)</f>
        <v>0</v>
      </c>
      <c r="AO573">
        <f>IF(ISNUMBER(F573), INDEX(出力表!B:B,2), 0)+IF(ISNUMBER(I573), INDEX(出力表!B:B,3), 0)+IF(ISNUMBER(L573), INDEX(出力表!B:B,4), 0)+IF(ISNUMBER(O573), INDEX(出力表!B:B,5), 0)+IF(ISNUMBER(R573), INDEX(出力表!B:B,6), 0)+IF(ISNUMBER(U573), INDEX(出力表!B:B,7), 0)+IF(ISNUMBER(X573), INDEX(出力表!B:B,8), 0)+IF(ISNUMBER(AA573), INDEX(出力表!B:B,9), 0)+IF(ISNUMBER(AD573), INDEX(出力表!B:B,10), 0)+IF(ISNUMBER(AG573), INDEX(出力表!B:B,11), 0)+IF(ISNUMBER(AJ573), INDEX(出力表!B:B,12), 0)+IF(ISNUMBER(AM573), INDEX(出力表!B:B,13), 0)</f>
        <v>0</v>
      </c>
      <c r="AP573" t="str">
        <f t="shared" si="8"/>
        <v/>
      </c>
    </row>
    <row r="574" spans="1:42" x14ac:dyDescent="0.2">
      <c r="A574">
        <v>573</v>
      </c>
      <c r="B574">
        <f>IF(UPPER(Settings!B4)="TRUE", 乱数表!$Z574*Settings!B10, 0)</f>
        <v>-0.23804772425438619</v>
      </c>
      <c r="C574">
        <f>IF(UPPER(Settings!B4)="TRUE", 乱数表!$AA574*Settings!B11, 0)</f>
        <v>2.6761310876813584E-2</v>
      </c>
      <c r="D574">
        <f>MIN(100, MAX(0, 100*BETAINV(乱数表!$B574, MAX(0.00000001, (1/(1+EXP(-(INDEX(係数表!G:G,2) + $B574))))*(EXP(INDEX(係数表!H:H,2) + INDEX(係数表!I:I,2)*LN(INDEX(出力表!C:C,2)+1)))), MAX(0.00000001, (1-(1/(1+EXP(-(INDEX(係数表!G:G,2) + $B574)))))*(EXP(INDEX(係数表!H:H,2) + INDEX(係数表!I:I,2)*LN(INDEX(出力表!C:C,2)+1)))))))</f>
        <v>95.489422578498349</v>
      </c>
      <c r="E574" t="e">
        <f>MIN(100, MAX(0, (100*(INDEX(出力表!D:D,2))/(EXP(INDEX(係数表!B:B,2) + $C574) + (INDEX(出力表!D:D,2)))) + (乱数表!$N574*(Settings!B12/(((INDEX(出力表!D:D,2))+1)^INDEX(係数表!E:E,2)*INDEX(係数表!F:F,2))))))</f>
        <v>#VALUE!</v>
      </c>
      <c r="F574" t="e">
        <f>MIN(100, MAX(0, (INDEX(出力表!D:D,2))*D574/MAX(E574, Settings!B3)))</f>
        <v>#VALUE!</v>
      </c>
      <c r="G574">
        <f>MIN(100, MAX(0, 100*BETAINV(乱数表!$C574, MAX(0.00000001, (1/(1+EXP(-(INDEX(係数表!G:G,3) + $B574))))*(EXP(INDEX(係数表!H:H,3) + INDEX(係数表!I:I,3)*LN(INDEX(出力表!C:C,3)+1)))), MAX(0.00000001, (1-(1/(1+EXP(-(INDEX(係数表!G:G,3) + $B574)))))*(EXP(INDEX(係数表!H:H,3) + INDEX(係数表!I:I,3)*LN(INDEX(出力表!C:C,3)+1)))))))</f>
        <v>96.830291691770285</v>
      </c>
      <c r="H574" t="e">
        <f>MIN(100, MAX(0, (100*(INDEX(出力表!D:D,3))/(EXP(INDEX(係数表!B:B,3) + $C574) + (INDEX(出力表!D:D,3)))) + (乱数表!$O574*(Settings!B12/(((INDEX(出力表!D:D,3))+1)^INDEX(係数表!E:E,3)*INDEX(係数表!F:F,3))))))</f>
        <v>#VALUE!</v>
      </c>
      <c r="I574" t="e">
        <f>MIN(100, MAX(0, (INDEX(出力表!D:D,3))*G574/MAX(H574, Settings!B3)))</f>
        <v>#VALUE!</v>
      </c>
      <c r="J574">
        <f>MIN(100, MAX(0, 100*BETAINV(乱数表!$D574, MAX(0.00000001, (1/(1+EXP(-(INDEX(係数表!G:G,4) + $B574))))*(EXP(INDEX(係数表!H:H,4) + INDEX(係数表!I:I,4)*LN(INDEX(出力表!C:C,4)+1)))), MAX(0.00000001, (1-(1/(1+EXP(-(INDEX(係数表!G:G,4) + $B574)))))*(EXP(INDEX(係数表!H:H,4) + INDEX(係数表!I:I,4)*LN(INDEX(出力表!C:C,4)+1)))))))</f>
        <v>84.712316697703514</v>
      </c>
      <c r="K574" t="e">
        <f>MIN(100, MAX(0, (100*(INDEX(出力表!D:D,4))/(EXP(INDEX(係数表!B:B,4) + $C574) + (INDEX(出力表!D:D,4)))) + (乱数表!$P574*(Settings!B12/(((INDEX(出力表!D:D,4))+1)^INDEX(係数表!E:E,4)*INDEX(係数表!F:F,4))))))</f>
        <v>#VALUE!</v>
      </c>
      <c r="L574" t="e">
        <f>MIN(100, MAX(0, (INDEX(出力表!D:D,4))*J574/MAX(K574, Settings!B3)))</f>
        <v>#VALUE!</v>
      </c>
      <c r="M574">
        <f>MIN(100, MAX(0, 100*BETAINV(乱数表!$E574, MAX(0.00000001, (1/(1+EXP(-(INDEX(係数表!G:G,5) + $B574))))*(EXP(INDEX(係数表!H:H,5) + INDEX(係数表!I:I,5)*LN(INDEX(出力表!C:C,5)+1)))), MAX(0.00000001, (1-(1/(1+EXP(-(INDEX(係数表!G:G,5) + $B574)))))*(EXP(INDEX(係数表!H:H,5) + INDEX(係数表!I:I,5)*LN(INDEX(出力表!C:C,5)+1)))))))</f>
        <v>95.497967755457665</v>
      </c>
      <c r="N574" t="e">
        <f>MIN(100, MAX(0, (100*(INDEX(出力表!D:D,5))/(EXP(INDEX(係数表!B:B,5) + $C574) + (INDEX(出力表!D:D,5)))) + (乱数表!$Q574*(Settings!B12/(((INDEX(出力表!D:D,5))+1)^INDEX(係数表!E:E,5)*INDEX(係数表!F:F,5))))))</f>
        <v>#VALUE!</v>
      </c>
      <c r="O574" t="e">
        <f>MIN(100, MAX(0, (INDEX(出力表!D:D,5))*M574/MAX(N574, Settings!B3)))</f>
        <v>#VALUE!</v>
      </c>
      <c r="P574">
        <f>MIN(100, MAX(0, 100*BETAINV(乱数表!$F574, MAX(0.00000001, (1/(1+EXP(-(INDEX(係数表!G:G,6) + $B574))))*(EXP(INDEX(係数表!H:H,6) + INDEX(係数表!I:I,6)*LN(INDEX(出力表!C:C,6)+1)))), MAX(0.00000001, (1-(1/(1+EXP(-(INDEX(係数表!G:G,6) + $B574)))))*(EXP(INDEX(係数表!H:H,6) + INDEX(係数表!I:I,6)*LN(INDEX(出力表!C:C,6)+1)))))))</f>
        <v>96.457124904409014</v>
      </c>
      <c r="Q574" t="e">
        <f>MIN(100, MAX(0, (100*(INDEX(出力表!D:D,6))/(EXP(INDEX(係数表!B:B,6) + $C574) + (INDEX(出力表!D:D,6)))) + (乱数表!$R574*(Settings!B12/(((INDEX(出力表!D:D,6))+1)^INDEX(係数表!E:E,6)*INDEX(係数表!F:F,6))))))</f>
        <v>#VALUE!</v>
      </c>
      <c r="R574" t="e">
        <f>MIN(100, MAX(0, (INDEX(出力表!D:D,6))*P574/MAX(Q574, Settings!B3)))</f>
        <v>#VALUE!</v>
      </c>
      <c r="S574">
        <f>MIN(100, MAX(0, 100*BETAINV(乱数表!$G574, MAX(0.00000001, (1/(1+EXP(-(INDEX(係数表!G:G,7) + $B574))))*(EXP(INDEX(係数表!H:H,7) + INDEX(係数表!I:I,7)*LN(INDEX(出力表!C:C,7)+1)))), MAX(0.00000001, (1-(1/(1+EXP(-(INDEX(係数表!G:G,7) + $B574)))))*(EXP(INDEX(係数表!H:H,7) + INDEX(係数表!I:I,7)*LN(INDEX(出力表!C:C,7)+1)))))))</f>
        <v>95.756020215655596</v>
      </c>
      <c r="T574" t="e">
        <f>MIN(100, MAX(0, (100*(INDEX(出力表!D:D,7))/(EXP(INDEX(係数表!B:B,7) + $C574) + (INDEX(出力表!D:D,7)))) + (乱数表!$S574*(Settings!B12/(((INDEX(出力表!D:D,7))+1)^INDEX(係数表!E:E,7)*INDEX(係数表!F:F,7))))))</f>
        <v>#VALUE!</v>
      </c>
      <c r="U574" t="e">
        <f>MIN(100, MAX(0, (INDEX(出力表!D:D,7))*S574/MAX(T574, Settings!B3)))</f>
        <v>#VALUE!</v>
      </c>
      <c r="V574">
        <f>MIN(100, MAX(0, 100*BETAINV(乱数表!$H574, MAX(0.00000001, (1/(1+EXP(-(INDEX(係数表!G:G,8) + $B574))))*(EXP(INDEX(係数表!H:H,8) + INDEX(係数表!I:I,8)*LN(INDEX(出力表!C:C,8)+1)))), MAX(0.00000001, (1-(1/(1+EXP(-(INDEX(係数表!G:G,8) + $B574)))))*(EXP(INDEX(係数表!H:H,8) + INDEX(係数表!I:I,8)*LN(INDEX(出力表!C:C,8)+1)))))))</f>
        <v>99.738872459991356</v>
      </c>
      <c r="W574" t="e">
        <f>MIN(100, MAX(0, (100*(INDEX(出力表!D:D,8))/(EXP(INDEX(係数表!B:B,8) + $C574) + (INDEX(出力表!D:D,8)))) + (乱数表!$T574*(Settings!B12/(((INDEX(出力表!D:D,8))+1)^INDEX(係数表!E:E,8)*INDEX(係数表!F:F,8))))))</f>
        <v>#VALUE!</v>
      </c>
      <c r="X574" t="e">
        <f>MIN(100, MAX(0, (INDEX(出力表!D:D,8))*V574/MAX(W574, Settings!B3)))</f>
        <v>#VALUE!</v>
      </c>
      <c r="Y574">
        <f>MIN(100, MAX(0, 100*BETAINV(乱数表!$I574, MAX(0.00000001, (1/(1+EXP(-(INDEX(係数表!G:G,9) + $B574))))*(EXP(INDEX(係数表!H:H,9) + INDEX(係数表!I:I,9)*LN(INDEX(出力表!C:C,9)+1)))), MAX(0.00000001, (1-(1/(1+EXP(-(INDEX(係数表!G:G,9) + $B574)))))*(EXP(INDEX(係数表!H:H,9) + INDEX(係数表!I:I,9)*LN(INDEX(出力表!C:C,9)+1)))))))</f>
        <v>89.381052729514465</v>
      </c>
      <c r="Z574" t="e">
        <f>MIN(100, MAX(0, (100*(INDEX(出力表!D:D,9))/(EXP(INDEX(係数表!B:B,9) + $C574) + (INDEX(出力表!D:D,9)))) + (乱数表!$U574*(Settings!B12/(((INDEX(出力表!D:D,9))+1)^INDEX(係数表!E:E,9)*INDEX(係数表!F:F,9))))))</f>
        <v>#VALUE!</v>
      </c>
      <c r="AA574" t="e">
        <f>MIN(100, MAX(0, (INDEX(出力表!D:D,9))*Y574/MAX(Z574, Settings!B3)))</f>
        <v>#VALUE!</v>
      </c>
      <c r="AB574">
        <f>MIN(100, MAX(0, 100*BETAINV(乱数表!$J574, MAX(0.00000001, (1/(1+EXP(-(INDEX(係数表!G:G,10) + $B574))))*(EXP(INDEX(係数表!H:H,10) + INDEX(係数表!I:I,10)*LN(INDEX(出力表!C:C,10)+1)))), MAX(0.00000001, (1-(1/(1+EXP(-(INDEX(係数表!G:G,10) + $B574)))))*(EXP(INDEX(係数表!H:H,10) + INDEX(係数表!I:I,10)*LN(INDEX(出力表!C:C,10)+1)))))))</f>
        <v>78.904426949485085</v>
      </c>
      <c r="AC574" t="e">
        <f>MIN(100, MAX(0, (100*(INDEX(出力表!D:D,10))/(EXP(INDEX(係数表!B:B,10) + $C574) + (INDEX(出力表!D:D,10)))) + (乱数表!$V574*(Settings!B12/(((INDEX(出力表!D:D,10))+1)^INDEX(係数表!E:E,10)*INDEX(係数表!F:F,10))))))</f>
        <v>#VALUE!</v>
      </c>
      <c r="AD574" t="e">
        <f>MIN(100, MAX(0, (INDEX(出力表!D:D,10))*AB574/MAX(AC574, Settings!B3)))</f>
        <v>#VALUE!</v>
      </c>
      <c r="AE574">
        <f>MIN(100, MAX(0, 100*BETAINV(乱数表!$K574, MAX(0.00000001, (1/(1+EXP(-(INDEX(係数表!G:G,11) + $B574))))*(EXP(INDEX(係数表!H:H,11) + INDEX(係数表!I:I,11)*LN(INDEX(出力表!C:C,11)+1)))), MAX(0.00000001, (1-(1/(1+EXP(-(INDEX(係数表!G:G,11) + $B574)))))*(EXP(INDEX(係数表!H:H,11) + INDEX(係数表!I:I,11)*LN(INDEX(出力表!C:C,11)+1)))))))</f>
        <v>73.271304685781132</v>
      </c>
      <c r="AF574" t="e">
        <f>MIN(100, MAX(0, (100*(INDEX(出力表!D:D,11))/(EXP(INDEX(係数表!B:B,11) + $C574) + (INDEX(出力表!D:D,11)))) + (乱数表!$W574*(Settings!B12/(((INDEX(出力表!D:D,11))+1)^INDEX(係数表!E:E,11)*INDEX(係数表!F:F,11))))))</f>
        <v>#VALUE!</v>
      </c>
      <c r="AG574" t="e">
        <f>MIN(100, MAX(0, (INDEX(出力表!D:D,11))*AE574/MAX(AF574, Settings!B3)))</f>
        <v>#VALUE!</v>
      </c>
      <c r="AH574">
        <f>MIN(100, MAX(0, 100*BETAINV(乱数表!$L574, MAX(0.00000001, (1/(1+EXP(-(INDEX(係数表!G:G,12) + $B574))))*(EXP(INDEX(係数表!H:H,12) + INDEX(係数表!I:I,12)*LN(INDEX(出力表!C:C,12)+1)))), MAX(0.00000001, (1-(1/(1+EXP(-(INDEX(係数表!G:G,12) + $B574)))))*(EXP(INDEX(係数表!H:H,12) + INDEX(係数表!I:I,12)*LN(INDEX(出力表!C:C,12)+1)))))))</f>
        <v>94.98773492077423</v>
      </c>
      <c r="AI574" t="e">
        <f>MIN(100, MAX(0, (100*(INDEX(出力表!D:D,12))/(EXP(INDEX(係数表!B:B,12) + $C574) + (INDEX(出力表!D:D,12)))) + (乱数表!$X574*(Settings!B12/(((INDEX(出力表!D:D,12))+1)^INDEX(係数表!E:E,12)*INDEX(係数表!F:F,12))))))</f>
        <v>#VALUE!</v>
      </c>
      <c r="AJ574" t="e">
        <f>MIN(100, MAX(0, (INDEX(出力表!D:D,12))*AH574/MAX(AI574, Settings!B3)))</f>
        <v>#VALUE!</v>
      </c>
      <c r="AK574">
        <f>MIN(100, MAX(0, 100*BETAINV(乱数表!$M574, MAX(0.00000001, (1/(1+EXP(-(INDEX(係数表!G:G,13) + $B574))))*(EXP(INDEX(係数表!H:H,13) + INDEX(係数表!I:I,13)*LN(INDEX(出力表!C:C,13)+1)))), MAX(0.00000001, (1-(1/(1+EXP(-(INDEX(係数表!G:G,13) + $B574)))))*(EXP(INDEX(係数表!H:H,13) + INDEX(係数表!I:I,13)*LN(INDEX(出力表!C:C,13)+1)))))))</f>
        <v>50.070476957942624</v>
      </c>
      <c r="AL574" t="e">
        <f>MIN(100, MAX(0, (100*(INDEX(出力表!D:D,13))/(EXP(INDEX(係数表!B:B,13) + $C574) + (INDEX(出力表!D:D,13)))) + (乱数表!$Y574*(Settings!B12/(((INDEX(出力表!D:D,13))+1)^INDEX(係数表!E:E,13)*INDEX(係数表!F:F,13))))))</f>
        <v>#VALUE!</v>
      </c>
      <c r="AM574" t="e">
        <f>MIN(100, MAX(0, (INDEX(出力表!D:D,13))*AK574/MAX(AL574, Settings!B3)))</f>
        <v>#VALUE!</v>
      </c>
      <c r="AN574">
        <f>IF(ISNUMBER(F574), INDEX(出力表!B:B,2)*F574, 0)+IF(ISNUMBER(I574), INDEX(出力表!B:B,3)*I574, 0)+IF(ISNUMBER(L574), INDEX(出力表!B:B,4)*L574, 0)+IF(ISNUMBER(O574), INDEX(出力表!B:B,5)*O574, 0)+IF(ISNUMBER(R574), INDEX(出力表!B:B,6)*R574, 0)+IF(ISNUMBER(U574), INDEX(出力表!B:B,7)*U574, 0)+IF(ISNUMBER(X574), INDEX(出力表!B:B,8)*X574, 0)+IF(ISNUMBER(AA574), INDEX(出力表!B:B,9)*AA574, 0)+IF(ISNUMBER(AD574), INDEX(出力表!B:B,10)*AD574, 0)+IF(ISNUMBER(AG574), INDEX(出力表!B:B,11)*AG574, 0)+IF(ISNUMBER(AJ574), INDEX(出力表!B:B,12)*AJ574, 0)+IF(ISNUMBER(AM574), INDEX(出力表!B:B,13)*AM574, 0)</f>
        <v>0</v>
      </c>
      <c r="AO574">
        <f>IF(ISNUMBER(F574), INDEX(出力表!B:B,2), 0)+IF(ISNUMBER(I574), INDEX(出力表!B:B,3), 0)+IF(ISNUMBER(L574), INDEX(出力表!B:B,4), 0)+IF(ISNUMBER(O574), INDEX(出力表!B:B,5), 0)+IF(ISNUMBER(R574), INDEX(出力表!B:B,6), 0)+IF(ISNUMBER(U574), INDEX(出力表!B:B,7), 0)+IF(ISNUMBER(X574), INDEX(出力表!B:B,8), 0)+IF(ISNUMBER(AA574), INDEX(出力表!B:B,9), 0)+IF(ISNUMBER(AD574), INDEX(出力表!B:B,10), 0)+IF(ISNUMBER(AG574), INDEX(出力表!B:B,11), 0)+IF(ISNUMBER(AJ574), INDEX(出力表!B:B,12), 0)+IF(ISNUMBER(AM574), INDEX(出力表!B:B,13), 0)</f>
        <v>0</v>
      </c>
      <c r="AP574" t="str">
        <f t="shared" si="8"/>
        <v/>
      </c>
    </row>
    <row r="575" spans="1:42" x14ac:dyDescent="0.2">
      <c r="A575">
        <v>574</v>
      </c>
      <c r="B575">
        <f>IF(UPPER(Settings!B4)="TRUE", 乱数表!$Z575*Settings!B10, 0)</f>
        <v>0.46723171280621251</v>
      </c>
      <c r="C575">
        <f>IF(UPPER(Settings!B4)="TRUE", 乱数表!$AA575*Settings!B11, 0)</f>
        <v>-5.948866998696925E-2</v>
      </c>
      <c r="D575">
        <f>MIN(100, MAX(0, 100*BETAINV(乱数表!$B575, MAX(0.00000001, (1/(1+EXP(-(INDEX(係数表!G:G,2) + $B575))))*(EXP(INDEX(係数表!H:H,2) + INDEX(係数表!I:I,2)*LN(INDEX(出力表!C:C,2)+1)))), MAX(0.00000001, (1-(1/(1+EXP(-(INDEX(係数表!G:G,2) + $B575)))))*(EXP(INDEX(係数表!H:H,2) + INDEX(係数表!I:I,2)*LN(INDEX(出力表!C:C,2)+1)))))))</f>
        <v>97.276045875099783</v>
      </c>
      <c r="E575" t="e">
        <f>MIN(100, MAX(0, (100*(INDEX(出力表!D:D,2))/(EXP(INDEX(係数表!B:B,2) + $C575) + (INDEX(出力表!D:D,2)))) + (乱数表!$N575*(Settings!B12/(((INDEX(出力表!D:D,2))+1)^INDEX(係数表!E:E,2)*INDEX(係数表!F:F,2))))))</f>
        <v>#VALUE!</v>
      </c>
      <c r="F575" t="e">
        <f>MIN(100, MAX(0, (INDEX(出力表!D:D,2))*D575/MAX(E575, Settings!B3)))</f>
        <v>#VALUE!</v>
      </c>
      <c r="G575">
        <f>MIN(100, MAX(0, 100*BETAINV(乱数表!$C575, MAX(0.00000001, (1/(1+EXP(-(INDEX(係数表!G:G,3) + $B575))))*(EXP(INDEX(係数表!H:H,3) + INDEX(係数表!I:I,3)*LN(INDEX(出力表!C:C,3)+1)))), MAX(0.00000001, (1-(1/(1+EXP(-(INDEX(係数表!G:G,3) + $B575)))))*(EXP(INDEX(係数表!H:H,3) + INDEX(係数表!I:I,3)*LN(INDEX(出力表!C:C,3)+1)))))))</f>
        <v>92.526325024679295</v>
      </c>
      <c r="H575" t="e">
        <f>MIN(100, MAX(0, (100*(INDEX(出力表!D:D,3))/(EXP(INDEX(係数表!B:B,3) + $C575) + (INDEX(出力表!D:D,3)))) + (乱数表!$O575*(Settings!B12/(((INDEX(出力表!D:D,3))+1)^INDEX(係数表!E:E,3)*INDEX(係数表!F:F,3))))))</f>
        <v>#VALUE!</v>
      </c>
      <c r="I575" t="e">
        <f>MIN(100, MAX(0, (INDEX(出力表!D:D,3))*G575/MAX(H575, Settings!B3)))</f>
        <v>#VALUE!</v>
      </c>
      <c r="J575">
        <f>MIN(100, MAX(0, 100*BETAINV(乱数表!$D575, MAX(0.00000001, (1/(1+EXP(-(INDEX(係数表!G:G,4) + $B575))))*(EXP(INDEX(係数表!H:H,4) + INDEX(係数表!I:I,4)*LN(INDEX(出力表!C:C,4)+1)))), MAX(0.00000001, (1-(1/(1+EXP(-(INDEX(係数表!G:G,4) + $B575)))))*(EXP(INDEX(係数表!H:H,4) + INDEX(係数表!I:I,4)*LN(INDEX(出力表!C:C,4)+1)))))))</f>
        <v>95.580080927679191</v>
      </c>
      <c r="K575" t="e">
        <f>MIN(100, MAX(0, (100*(INDEX(出力表!D:D,4))/(EXP(INDEX(係数表!B:B,4) + $C575) + (INDEX(出力表!D:D,4)))) + (乱数表!$P575*(Settings!B12/(((INDEX(出力表!D:D,4))+1)^INDEX(係数表!E:E,4)*INDEX(係数表!F:F,4))))))</f>
        <v>#VALUE!</v>
      </c>
      <c r="L575" t="e">
        <f>MIN(100, MAX(0, (INDEX(出力表!D:D,4))*J575/MAX(K575, Settings!B3)))</f>
        <v>#VALUE!</v>
      </c>
      <c r="M575">
        <f>MIN(100, MAX(0, 100*BETAINV(乱数表!$E575, MAX(0.00000001, (1/(1+EXP(-(INDEX(係数表!G:G,5) + $B575))))*(EXP(INDEX(係数表!H:H,5) + INDEX(係数表!I:I,5)*LN(INDEX(出力表!C:C,5)+1)))), MAX(0.00000001, (1-(1/(1+EXP(-(INDEX(係数表!G:G,5) + $B575)))))*(EXP(INDEX(係数表!H:H,5) + INDEX(係数表!I:I,5)*LN(INDEX(出力表!C:C,5)+1)))))))</f>
        <v>99.999993765102303</v>
      </c>
      <c r="N575" t="e">
        <f>MIN(100, MAX(0, (100*(INDEX(出力表!D:D,5))/(EXP(INDEX(係数表!B:B,5) + $C575) + (INDEX(出力表!D:D,5)))) + (乱数表!$Q575*(Settings!B12/(((INDEX(出力表!D:D,5))+1)^INDEX(係数表!E:E,5)*INDEX(係数表!F:F,5))))))</f>
        <v>#VALUE!</v>
      </c>
      <c r="O575" t="e">
        <f>MIN(100, MAX(0, (INDEX(出力表!D:D,5))*M575/MAX(N575, Settings!B3)))</f>
        <v>#VALUE!</v>
      </c>
      <c r="P575">
        <f>MIN(100, MAX(0, 100*BETAINV(乱数表!$F575, MAX(0.00000001, (1/(1+EXP(-(INDEX(係数表!G:G,6) + $B575))))*(EXP(INDEX(係数表!H:H,6) + INDEX(係数表!I:I,6)*LN(INDEX(出力表!C:C,6)+1)))), MAX(0.00000001, (1-(1/(1+EXP(-(INDEX(係数表!G:G,6) + $B575)))))*(EXP(INDEX(係数表!H:H,6) + INDEX(係数表!I:I,6)*LN(INDEX(出力表!C:C,6)+1)))))))</f>
        <v>89.733429485470467</v>
      </c>
      <c r="Q575" t="e">
        <f>MIN(100, MAX(0, (100*(INDEX(出力表!D:D,6))/(EXP(INDEX(係数表!B:B,6) + $C575) + (INDEX(出力表!D:D,6)))) + (乱数表!$R575*(Settings!B12/(((INDEX(出力表!D:D,6))+1)^INDEX(係数表!E:E,6)*INDEX(係数表!F:F,6))))))</f>
        <v>#VALUE!</v>
      </c>
      <c r="R575" t="e">
        <f>MIN(100, MAX(0, (INDEX(出力表!D:D,6))*P575/MAX(Q575, Settings!B3)))</f>
        <v>#VALUE!</v>
      </c>
      <c r="S575">
        <f>MIN(100, MAX(0, 100*BETAINV(乱数表!$G575, MAX(0.00000001, (1/(1+EXP(-(INDEX(係数表!G:G,7) + $B575))))*(EXP(INDEX(係数表!H:H,7) + INDEX(係数表!I:I,7)*LN(INDEX(出力表!C:C,7)+1)))), MAX(0.00000001, (1-(1/(1+EXP(-(INDEX(係数表!G:G,7) + $B575)))))*(EXP(INDEX(係数表!H:H,7) + INDEX(係数表!I:I,7)*LN(INDEX(出力表!C:C,7)+1)))))))</f>
        <v>97.475925688494385</v>
      </c>
      <c r="T575" t="e">
        <f>MIN(100, MAX(0, (100*(INDEX(出力表!D:D,7))/(EXP(INDEX(係数表!B:B,7) + $C575) + (INDEX(出力表!D:D,7)))) + (乱数表!$S575*(Settings!B12/(((INDEX(出力表!D:D,7))+1)^INDEX(係数表!E:E,7)*INDEX(係数表!F:F,7))))))</f>
        <v>#VALUE!</v>
      </c>
      <c r="U575" t="e">
        <f>MIN(100, MAX(0, (INDEX(出力表!D:D,7))*S575/MAX(T575, Settings!B3)))</f>
        <v>#VALUE!</v>
      </c>
      <c r="V575">
        <f>MIN(100, MAX(0, 100*BETAINV(乱数表!$H575, MAX(0.00000001, (1/(1+EXP(-(INDEX(係数表!G:G,8) + $B575))))*(EXP(INDEX(係数表!H:H,8) + INDEX(係数表!I:I,8)*LN(INDEX(出力表!C:C,8)+1)))), MAX(0.00000001, (1-(1/(1+EXP(-(INDEX(係数表!G:G,8) + $B575)))))*(EXP(INDEX(係数表!H:H,8) + INDEX(係数表!I:I,8)*LN(INDEX(出力表!C:C,8)+1)))))))</f>
        <v>99.952722754181295</v>
      </c>
      <c r="W575" t="e">
        <f>MIN(100, MAX(0, (100*(INDEX(出力表!D:D,8))/(EXP(INDEX(係数表!B:B,8) + $C575) + (INDEX(出力表!D:D,8)))) + (乱数表!$T575*(Settings!B12/(((INDEX(出力表!D:D,8))+1)^INDEX(係数表!E:E,8)*INDEX(係数表!F:F,8))))))</f>
        <v>#VALUE!</v>
      </c>
      <c r="X575" t="e">
        <f>MIN(100, MAX(0, (INDEX(出力表!D:D,8))*V575/MAX(W575, Settings!B3)))</f>
        <v>#VALUE!</v>
      </c>
      <c r="Y575">
        <f>MIN(100, MAX(0, 100*BETAINV(乱数表!$I575, MAX(0.00000001, (1/(1+EXP(-(INDEX(係数表!G:G,9) + $B575))))*(EXP(INDEX(係数表!H:H,9) + INDEX(係数表!I:I,9)*LN(INDEX(出力表!C:C,9)+1)))), MAX(0.00000001, (1-(1/(1+EXP(-(INDEX(係数表!G:G,9) + $B575)))))*(EXP(INDEX(係数表!H:H,9) + INDEX(係数表!I:I,9)*LN(INDEX(出力表!C:C,9)+1)))))))</f>
        <v>74.207812407662388</v>
      </c>
      <c r="Z575" t="e">
        <f>MIN(100, MAX(0, (100*(INDEX(出力表!D:D,9))/(EXP(INDEX(係数表!B:B,9) + $C575) + (INDEX(出力表!D:D,9)))) + (乱数表!$U575*(Settings!B12/(((INDEX(出力表!D:D,9))+1)^INDEX(係数表!E:E,9)*INDEX(係数表!F:F,9))))))</f>
        <v>#VALUE!</v>
      </c>
      <c r="AA575" t="e">
        <f>MIN(100, MAX(0, (INDEX(出力表!D:D,9))*Y575/MAX(Z575, Settings!B3)))</f>
        <v>#VALUE!</v>
      </c>
      <c r="AB575">
        <f>MIN(100, MAX(0, 100*BETAINV(乱数表!$J575, MAX(0.00000001, (1/(1+EXP(-(INDEX(係数表!G:G,10) + $B575))))*(EXP(INDEX(係数表!H:H,10) + INDEX(係数表!I:I,10)*LN(INDEX(出力表!C:C,10)+1)))), MAX(0.00000001, (1-(1/(1+EXP(-(INDEX(係数表!G:G,10) + $B575)))))*(EXP(INDEX(係数表!H:H,10) + INDEX(係数表!I:I,10)*LN(INDEX(出力表!C:C,10)+1)))))))</f>
        <v>49.795671865295013</v>
      </c>
      <c r="AC575" t="e">
        <f>MIN(100, MAX(0, (100*(INDEX(出力表!D:D,10))/(EXP(INDEX(係数表!B:B,10) + $C575) + (INDEX(出力表!D:D,10)))) + (乱数表!$V575*(Settings!B12/(((INDEX(出力表!D:D,10))+1)^INDEX(係数表!E:E,10)*INDEX(係数表!F:F,10))))))</f>
        <v>#VALUE!</v>
      </c>
      <c r="AD575" t="e">
        <f>MIN(100, MAX(0, (INDEX(出力表!D:D,10))*AB575/MAX(AC575, Settings!B3)))</f>
        <v>#VALUE!</v>
      </c>
      <c r="AE575">
        <f>MIN(100, MAX(0, 100*BETAINV(乱数表!$K575, MAX(0.00000001, (1/(1+EXP(-(INDEX(係数表!G:G,11) + $B575))))*(EXP(INDEX(係数表!H:H,11) + INDEX(係数表!I:I,11)*LN(INDEX(出力表!C:C,11)+1)))), MAX(0.00000001, (1-(1/(1+EXP(-(INDEX(係数表!G:G,11) + $B575)))))*(EXP(INDEX(係数表!H:H,11) + INDEX(係数表!I:I,11)*LN(INDEX(出力表!C:C,11)+1)))))))</f>
        <v>99.999982558730864</v>
      </c>
      <c r="AF575" t="e">
        <f>MIN(100, MAX(0, (100*(INDEX(出力表!D:D,11))/(EXP(INDEX(係数表!B:B,11) + $C575) + (INDEX(出力表!D:D,11)))) + (乱数表!$W575*(Settings!B12/(((INDEX(出力表!D:D,11))+1)^INDEX(係数表!E:E,11)*INDEX(係数表!F:F,11))))))</f>
        <v>#VALUE!</v>
      </c>
      <c r="AG575" t="e">
        <f>MIN(100, MAX(0, (INDEX(出力表!D:D,11))*AE575/MAX(AF575, Settings!B3)))</f>
        <v>#VALUE!</v>
      </c>
      <c r="AH575">
        <f>MIN(100, MAX(0, 100*BETAINV(乱数表!$L575, MAX(0.00000001, (1/(1+EXP(-(INDEX(係数表!G:G,12) + $B575))))*(EXP(INDEX(係数表!H:H,12) + INDEX(係数表!I:I,12)*LN(INDEX(出力表!C:C,12)+1)))), MAX(0.00000001, (1-(1/(1+EXP(-(INDEX(係数表!G:G,12) + $B575)))))*(EXP(INDEX(係数表!H:H,12) + INDEX(係数表!I:I,12)*LN(INDEX(出力表!C:C,12)+1)))))))</f>
        <v>99.923719402202011</v>
      </c>
      <c r="AI575" t="e">
        <f>MIN(100, MAX(0, (100*(INDEX(出力表!D:D,12))/(EXP(INDEX(係数表!B:B,12) + $C575) + (INDEX(出力表!D:D,12)))) + (乱数表!$X575*(Settings!B12/(((INDEX(出力表!D:D,12))+1)^INDEX(係数表!E:E,12)*INDEX(係数表!F:F,12))))))</f>
        <v>#VALUE!</v>
      </c>
      <c r="AJ575" t="e">
        <f>MIN(100, MAX(0, (INDEX(出力表!D:D,12))*AH575/MAX(AI575, Settings!B3)))</f>
        <v>#VALUE!</v>
      </c>
      <c r="AK575">
        <f>MIN(100, MAX(0, 100*BETAINV(乱数表!$M575, MAX(0.00000001, (1/(1+EXP(-(INDEX(係数表!G:G,13) + $B575))))*(EXP(INDEX(係数表!H:H,13) + INDEX(係数表!I:I,13)*LN(INDEX(出力表!C:C,13)+1)))), MAX(0.00000001, (1-(1/(1+EXP(-(INDEX(係数表!G:G,13) + $B575)))))*(EXP(INDEX(係数表!H:H,13) + INDEX(係数表!I:I,13)*LN(INDEX(出力表!C:C,13)+1)))))))</f>
        <v>97.349568990253616</v>
      </c>
      <c r="AL575" t="e">
        <f>MIN(100, MAX(0, (100*(INDEX(出力表!D:D,13))/(EXP(INDEX(係数表!B:B,13) + $C575) + (INDEX(出力表!D:D,13)))) + (乱数表!$Y575*(Settings!B12/(((INDEX(出力表!D:D,13))+1)^INDEX(係数表!E:E,13)*INDEX(係数表!F:F,13))))))</f>
        <v>#VALUE!</v>
      </c>
      <c r="AM575" t="e">
        <f>MIN(100, MAX(0, (INDEX(出力表!D:D,13))*AK575/MAX(AL575, Settings!B3)))</f>
        <v>#VALUE!</v>
      </c>
      <c r="AN575">
        <f>IF(ISNUMBER(F575), INDEX(出力表!B:B,2)*F575, 0)+IF(ISNUMBER(I575), INDEX(出力表!B:B,3)*I575, 0)+IF(ISNUMBER(L575), INDEX(出力表!B:B,4)*L575, 0)+IF(ISNUMBER(O575), INDEX(出力表!B:B,5)*O575, 0)+IF(ISNUMBER(R575), INDEX(出力表!B:B,6)*R575, 0)+IF(ISNUMBER(U575), INDEX(出力表!B:B,7)*U575, 0)+IF(ISNUMBER(X575), INDEX(出力表!B:B,8)*X575, 0)+IF(ISNUMBER(AA575), INDEX(出力表!B:B,9)*AA575, 0)+IF(ISNUMBER(AD575), INDEX(出力表!B:B,10)*AD575, 0)+IF(ISNUMBER(AG575), INDEX(出力表!B:B,11)*AG575, 0)+IF(ISNUMBER(AJ575), INDEX(出力表!B:B,12)*AJ575, 0)+IF(ISNUMBER(AM575), INDEX(出力表!B:B,13)*AM575, 0)</f>
        <v>0</v>
      </c>
      <c r="AO575">
        <f>IF(ISNUMBER(F575), INDEX(出力表!B:B,2), 0)+IF(ISNUMBER(I575), INDEX(出力表!B:B,3), 0)+IF(ISNUMBER(L575), INDEX(出力表!B:B,4), 0)+IF(ISNUMBER(O575), INDEX(出力表!B:B,5), 0)+IF(ISNUMBER(R575), INDEX(出力表!B:B,6), 0)+IF(ISNUMBER(U575), INDEX(出力表!B:B,7), 0)+IF(ISNUMBER(X575), INDEX(出力表!B:B,8), 0)+IF(ISNUMBER(AA575), INDEX(出力表!B:B,9), 0)+IF(ISNUMBER(AD575), INDEX(出力表!B:B,10), 0)+IF(ISNUMBER(AG575), INDEX(出力表!B:B,11), 0)+IF(ISNUMBER(AJ575), INDEX(出力表!B:B,12), 0)+IF(ISNUMBER(AM575), INDEX(出力表!B:B,13), 0)</f>
        <v>0</v>
      </c>
      <c r="AP575" t="str">
        <f t="shared" si="8"/>
        <v/>
      </c>
    </row>
    <row r="576" spans="1:42" x14ac:dyDescent="0.2">
      <c r="A576">
        <v>575</v>
      </c>
      <c r="B576">
        <f>IF(UPPER(Settings!B4)="TRUE", 乱数表!$Z576*Settings!B10, 0)</f>
        <v>7.9573031045464107E-2</v>
      </c>
      <c r="C576">
        <f>IF(UPPER(Settings!B4)="TRUE", 乱数表!$AA576*Settings!B11, 0)</f>
        <v>-9.6686345937733995E-2</v>
      </c>
      <c r="D576">
        <f>MIN(100, MAX(0, 100*BETAINV(乱数表!$B576, MAX(0.00000001, (1/(1+EXP(-(INDEX(係数表!G:G,2) + $B576))))*(EXP(INDEX(係数表!H:H,2) + INDEX(係数表!I:I,2)*LN(INDEX(出力表!C:C,2)+1)))), MAX(0.00000001, (1-(1/(1+EXP(-(INDEX(係数表!G:G,2) + $B576)))))*(EXP(INDEX(係数表!H:H,2) + INDEX(係数表!I:I,2)*LN(INDEX(出力表!C:C,2)+1)))))))</f>
        <v>99.98738700627672</v>
      </c>
      <c r="E576" t="e">
        <f>MIN(100, MAX(0, (100*(INDEX(出力表!D:D,2))/(EXP(INDEX(係数表!B:B,2) + $C576) + (INDEX(出力表!D:D,2)))) + (乱数表!$N576*(Settings!B12/(((INDEX(出力表!D:D,2))+1)^INDEX(係数表!E:E,2)*INDEX(係数表!F:F,2))))))</f>
        <v>#VALUE!</v>
      </c>
      <c r="F576" t="e">
        <f>MIN(100, MAX(0, (INDEX(出力表!D:D,2))*D576/MAX(E576, Settings!B3)))</f>
        <v>#VALUE!</v>
      </c>
      <c r="G576">
        <f>MIN(100, MAX(0, 100*BETAINV(乱数表!$C576, MAX(0.00000001, (1/(1+EXP(-(INDEX(係数表!G:G,3) + $B576))))*(EXP(INDEX(係数表!H:H,3) + INDEX(係数表!I:I,3)*LN(INDEX(出力表!C:C,3)+1)))), MAX(0.00000001, (1-(1/(1+EXP(-(INDEX(係数表!G:G,3) + $B576)))))*(EXP(INDEX(係数表!H:H,3) + INDEX(係数表!I:I,3)*LN(INDEX(出力表!C:C,3)+1)))))))</f>
        <v>49.2599136794624</v>
      </c>
      <c r="H576" t="e">
        <f>MIN(100, MAX(0, (100*(INDEX(出力表!D:D,3))/(EXP(INDEX(係数表!B:B,3) + $C576) + (INDEX(出力表!D:D,3)))) + (乱数表!$O576*(Settings!B12/(((INDEX(出力表!D:D,3))+1)^INDEX(係数表!E:E,3)*INDEX(係数表!F:F,3))))))</f>
        <v>#VALUE!</v>
      </c>
      <c r="I576" t="e">
        <f>MIN(100, MAX(0, (INDEX(出力表!D:D,3))*G576/MAX(H576, Settings!B3)))</f>
        <v>#VALUE!</v>
      </c>
      <c r="J576">
        <f>MIN(100, MAX(0, 100*BETAINV(乱数表!$D576, MAX(0.00000001, (1/(1+EXP(-(INDEX(係数表!G:G,4) + $B576))))*(EXP(INDEX(係数表!H:H,4) + INDEX(係数表!I:I,4)*LN(INDEX(出力表!C:C,4)+1)))), MAX(0.00000001, (1-(1/(1+EXP(-(INDEX(係数表!G:G,4) + $B576)))))*(EXP(INDEX(係数表!H:H,4) + INDEX(係数表!I:I,4)*LN(INDEX(出力表!C:C,4)+1)))))))</f>
        <v>70.157038965650258</v>
      </c>
      <c r="K576" t="e">
        <f>MIN(100, MAX(0, (100*(INDEX(出力表!D:D,4))/(EXP(INDEX(係数表!B:B,4) + $C576) + (INDEX(出力表!D:D,4)))) + (乱数表!$P576*(Settings!B12/(((INDEX(出力表!D:D,4))+1)^INDEX(係数表!E:E,4)*INDEX(係数表!F:F,4))))))</f>
        <v>#VALUE!</v>
      </c>
      <c r="L576" t="e">
        <f>MIN(100, MAX(0, (INDEX(出力表!D:D,4))*J576/MAX(K576, Settings!B3)))</f>
        <v>#VALUE!</v>
      </c>
      <c r="M576">
        <f>MIN(100, MAX(0, 100*BETAINV(乱数表!$E576, MAX(0.00000001, (1/(1+EXP(-(INDEX(係数表!G:G,5) + $B576))))*(EXP(INDEX(係数表!H:H,5) + INDEX(係数表!I:I,5)*LN(INDEX(出力表!C:C,5)+1)))), MAX(0.00000001, (1-(1/(1+EXP(-(INDEX(係数表!G:G,5) + $B576)))))*(EXP(INDEX(係数表!H:H,5) + INDEX(係数表!I:I,5)*LN(INDEX(出力表!C:C,5)+1)))))))</f>
        <v>99.432620082389093</v>
      </c>
      <c r="N576" t="e">
        <f>MIN(100, MAX(0, (100*(INDEX(出力表!D:D,5))/(EXP(INDEX(係数表!B:B,5) + $C576) + (INDEX(出力表!D:D,5)))) + (乱数表!$Q576*(Settings!B12/(((INDEX(出力表!D:D,5))+1)^INDEX(係数表!E:E,5)*INDEX(係数表!F:F,5))))))</f>
        <v>#VALUE!</v>
      </c>
      <c r="O576" t="e">
        <f>MIN(100, MAX(0, (INDEX(出力表!D:D,5))*M576/MAX(N576, Settings!B3)))</f>
        <v>#VALUE!</v>
      </c>
      <c r="P576">
        <f>MIN(100, MAX(0, 100*BETAINV(乱数表!$F576, MAX(0.00000001, (1/(1+EXP(-(INDEX(係数表!G:G,6) + $B576))))*(EXP(INDEX(係数表!H:H,6) + INDEX(係数表!I:I,6)*LN(INDEX(出力表!C:C,6)+1)))), MAX(0.00000001, (1-(1/(1+EXP(-(INDEX(係数表!G:G,6) + $B576)))))*(EXP(INDEX(係数表!H:H,6) + INDEX(係数表!I:I,6)*LN(INDEX(出力表!C:C,6)+1)))))))</f>
        <v>97.344745430141444</v>
      </c>
      <c r="Q576" t="e">
        <f>MIN(100, MAX(0, (100*(INDEX(出力表!D:D,6))/(EXP(INDEX(係数表!B:B,6) + $C576) + (INDEX(出力表!D:D,6)))) + (乱数表!$R576*(Settings!B12/(((INDEX(出力表!D:D,6))+1)^INDEX(係数表!E:E,6)*INDEX(係数表!F:F,6))))))</f>
        <v>#VALUE!</v>
      </c>
      <c r="R576" t="e">
        <f>MIN(100, MAX(0, (INDEX(出力表!D:D,6))*P576/MAX(Q576, Settings!B3)))</f>
        <v>#VALUE!</v>
      </c>
      <c r="S576">
        <f>MIN(100, MAX(0, 100*BETAINV(乱数表!$G576, MAX(0.00000001, (1/(1+EXP(-(INDEX(係数表!G:G,7) + $B576))))*(EXP(INDEX(係数表!H:H,7) + INDEX(係数表!I:I,7)*LN(INDEX(出力表!C:C,7)+1)))), MAX(0.00000001, (1-(1/(1+EXP(-(INDEX(係数表!G:G,7) + $B576)))))*(EXP(INDEX(係数表!H:H,7) + INDEX(係数表!I:I,7)*LN(INDEX(出力表!C:C,7)+1)))))))</f>
        <v>78.771594369223848</v>
      </c>
      <c r="T576" t="e">
        <f>MIN(100, MAX(0, (100*(INDEX(出力表!D:D,7))/(EXP(INDEX(係数表!B:B,7) + $C576) + (INDEX(出力表!D:D,7)))) + (乱数表!$S576*(Settings!B12/(((INDEX(出力表!D:D,7))+1)^INDEX(係数表!E:E,7)*INDEX(係数表!F:F,7))))))</f>
        <v>#VALUE!</v>
      </c>
      <c r="U576" t="e">
        <f>MIN(100, MAX(0, (INDEX(出力表!D:D,7))*S576/MAX(T576, Settings!B3)))</f>
        <v>#VALUE!</v>
      </c>
      <c r="V576">
        <f>MIN(100, MAX(0, 100*BETAINV(乱数表!$H576, MAX(0.00000001, (1/(1+EXP(-(INDEX(係数表!G:G,8) + $B576))))*(EXP(INDEX(係数表!H:H,8) + INDEX(係数表!I:I,8)*LN(INDEX(出力表!C:C,8)+1)))), MAX(0.00000001, (1-(1/(1+EXP(-(INDEX(係数表!G:G,8) + $B576)))))*(EXP(INDEX(係数表!H:H,8) + INDEX(係数表!I:I,8)*LN(INDEX(出力表!C:C,8)+1)))))))</f>
        <v>99.998708448839793</v>
      </c>
      <c r="W576" t="e">
        <f>MIN(100, MAX(0, (100*(INDEX(出力表!D:D,8))/(EXP(INDEX(係数表!B:B,8) + $C576) + (INDEX(出力表!D:D,8)))) + (乱数表!$T576*(Settings!B12/(((INDEX(出力表!D:D,8))+1)^INDEX(係数表!E:E,8)*INDEX(係数表!F:F,8))))))</f>
        <v>#VALUE!</v>
      </c>
      <c r="X576" t="e">
        <f>MIN(100, MAX(0, (INDEX(出力表!D:D,8))*V576/MAX(W576, Settings!B3)))</f>
        <v>#VALUE!</v>
      </c>
      <c r="Y576">
        <f>MIN(100, MAX(0, 100*BETAINV(乱数表!$I576, MAX(0.00000001, (1/(1+EXP(-(INDEX(係数表!G:G,9) + $B576))))*(EXP(INDEX(係数表!H:H,9) + INDEX(係数表!I:I,9)*LN(INDEX(出力表!C:C,9)+1)))), MAX(0.00000001, (1-(1/(1+EXP(-(INDEX(係数表!G:G,9) + $B576)))))*(EXP(INDEX(係数表!H:H,9) + INDEX(係数表!I:I,9)*LN(INDEX(出力表!C:C,9)+1)))))))</f>
        <v>62.469505563897428</v>
      </c>
      <c r="Z576" t="e">
        <f>MIN(100, MAX(0, (100*(INDEX(出力表!D:D,9))/(EXP(INDEX(係数表!B:B,9) + $C576) + (INDEX(出力表!D:D,9)))) + (乱数表!$U576*(Settings!B12/(((INDEX(出力表!D:D,9))+1)^INDEX(係数表!E:E,9)*INDEX(係数表!F:F,9))))))</f>
        <v>#VALUE!</v>
      </c>
      <c r="AA576" t="e">
        <f>MIN(100, MAX(0, (INDEX(出力表!D:D,9))*Y576/MAX(Z576, Settings!B3)))</f>
        <v>#VALUE!</v>
      </c>
      <c r="AB576">
        <f>MIN(100, MAX(0, 100*BETAINV(乱数表!$J576, MAX(0.00000001, (1/(1+EXP(-(INDEX(係数表!G:G,10) + $B576))))*(EXP(INDEX(係数表!H:H,10) + INDEX(係数表!I:I,10)*LN(INDEX(出力表!C:C,10)+1)))), MAX(0.00000001, (1-(1/(1+EXP(-(INDEX(係数表!G:G,10) + $B576)))))*(EXP(INDEX(係数表!H:H,10) + INDEX(係数表!I:I,10)*LN(INDEX(出力表!C:C,10)+1)))))))</f>
        <v>94.993937198190025</v>
      </c>
      <c r="AC576" t="e">
        <f>MIN(100, MAX(0, (100*(INDEX(出力表!D:D,10))/(EXP(INDEX(係数表!B:B,10) + $C576) + (INDEX(出力表!D:D,10)))) + (乱数表!$V576*(Settings!B12/(((INDEX(出力表!D:D,10))+1)^INDEX(係数表!E:E,10)*INDEX(係数表!F:F,10))))))</f>
        <v>#VALUE!</v>
      </c>
      <c r="AD576" t="e">
        <f>MIN(100, MAX(0, (INDEX(出力表!D:D,10))*AB576/MAX(AC576, Settings!B3)))</f>
        <v>#VALUE!</v>
      </c>
      <c r="AE576">
        <f>MIN(100, MAX(0, 100*BETAINV(乱数表!$K576, MAX(0.00000001, (1/(1+EXP(-(INDEX(係数表!G:G,11) + $B576))))*(EXP(INDEX(係数表!H:H,11) + INDEX(係数表!I:I,11)*LN(INDEX(出力表!C:C,11)+1)))), MAX(0.00000001, (1-(1/(1+EXP(-(INDEX(係数表!G:G,11) + $B576)))))*(EXP(INDEX(係数表!H:H,11) + INDEX(係数表!I:I,11)*LN(INDEX(出力表!C:C,11)+1)))))))</f>
        <v>83.872061045572678</v>
      </c>
      <c r="AF576" t="e">
        <f>MIN(100, MAX(0, (100*(INDEX(出力表!D:D,11))/(EXP(INDEX(係数表!B:B,11) + $C576) + (INDEX(出力表!D:D,11)))) + (乱数表!$W576*(Settings!B12/(((INDEX(出力表!D:D,11))+1)^INDEX(係数表!E:E,11)*INDEX(係数表!F:F,11))))))</f>
        <v>#VALUE!</v>
      </c>
      <c r="AG576" t="e">
        <f>MIN(100, MAX(0, (INDEX(出力表!D:D,11))*AE576/MAX(AF576, Settings!B3)))</f>
        <v>#VALUE!</v>
      </c>
      <c r="AH576">
        <f>MIN(100, MAX(0, 100*BETAINV(乱数表!$L576, MAX(0.00000001, (1/(1+EXP(-(INDEX(係数表!G:G,12) + $B576))))*(EXP(INDEX(係数表!H:H,12) + INDEX(係数表!I:I,12)*LN(INDEX(出力表!C:C,12)+1)))), MAX(0.00000001, (1-(1/(1+EXP(-(INDEX(係数表!G:G,12) + $B576)))))*(EXP(INDEX(係数表!H:H,12) + INDEX(係数表!I:I,12)*LN(INDEX(出力表!C:C,12)+1)))))))</f>
        <v>76.849503448982631</v>
      </c>
      <c r="AI576" t="e">
        <f>MIN(100, MAX(0, (100*(INDEX(出力表!D:D,12))/(EXP(INDEX(係数表!B:B,12) + $C576) + (INDEX(出力表!D:D,12)))) + (乱数表!$X576*(Settings!B12/(((INDEX(出力表!D:D,12))+1)^INDEX(係数表!E:E,12)*INDEX(係数表!F:F,12))))))</f>
        <v>#VALUE!</v>
      </c>
      <c r="AJ576" t="e">
        <f>MIN(100, MAX(0, (INDEX(出力表!D:D,12))*AH576/MAX(AI576, Settings!B3)))</f>
        <v>#VALUE!</v>
      </c>
      <c r="AK576">
        <f>MIN(100, MAX(0, 100*BETAINV(乱数表!$M576, MAX(0.00000001, (1/(1+EXP(-(INDEX(係数表!G:G,13) + $B576))))*(EXP(INDEX(係数表!H:H,13) + INDEX(係数表!I:I,13)*LN(INDEX(出力表!C:C,13)+1)))), MAX(0.00000001, (1-(1/(1+EXP(-(INDEX(係数表!G:G,13) + $B576)))))*(EXP(INDEX(係数表!H:H,13) + INDEX(係数表!I:I,13)*LN(INDEX(出力表!C:C,13)+1)))))))</f>
        <v>84.632889110698599</v>
      </c>
      <c r="AL576" t="e">
        <f>MIN(100, MAX(0, (100*(INDEX(出力表!D:D,13))/(EXP(INDEX(係数表!B:B,13) + $C576) + (INDEX(出力表!D:D,13)))) + (乱数表!$Y576*(Settings!B12/(((INDEX(出力表!D:D,13))+1)^INDEX(係数表!E:E,13)*INDEX(係数表!F:F,13))))))</f>
        <v>#VALUE!</v>
      </c>
      <c r="AM576" t="e">
        <f>MIN(100, MAX(0, (INDEX(出力表!D:D,13))*AK576/MAX(AL576, Settings!B3)))</f>
        <v>#VALUE!</v>
      </c>
      <c r="AN576">
        <f>IF(ISNUMBER(F576), INDEX(出力表!B:B,2)*F576, 0)+IF(ISNUMBER(I576), INDEX(出力表!B:B,3)*I576, 0)+IF(ISNUMBER(L576), INDEX(出力表!B:B,4)*L576, 0)+IF(ISNUMBER(O576), INDEX(出力表!B:B,5)*O576, 0)+IF(ISNUMBER(R576), INDEX(出力表!B:B,6)*R576, 0)+IF(ISNUMBER(U576), INDEX(出力表!B:B,7)*U576, 0)+IF(ISNUMBER(X576), INDEX(出力表!B:B,8)*X576, 0)+IF(ISNUMBER(AA576), INDEX(出力表!B:B,9)*AA576, 0)+IF(ISNUMBER(AD576), INDEX(出力表!B:B,10)*AD576, 0)+IF(ISNUMBER(AG576), INDEX(出力表!B:B,11)*AG576, 0)+IF(ISNUMBER(AJ576), INDEX(出力表!B:B,12)*AJ576, 0)+IF(ISNUMBER(AM576), INDEX(出力表!B:B,13)*AM576, 0)</f>
        <v>0</v>
      </c>
      <c r="AO576">
        <f>IF(ISNUMBER(F576), INDEX(出力表!B:B,2), 0)+IF(ISNUMBER(I576), INDEX(出力表!B:B,3), 0)+IF(ISNUMBER(L576), INDEX(出力表!B:B,4), 0)+IF(ISNUMBER(O576), INDEX(出力表!B:B,5), 0)+IF(ISNUMBER(R576), INDEX(出力表!B:B,6), 0)+IF(ISNUMBER(U576), INDEX(出力表!B:B,7), 0)+IF(ISNUMBER(X576), INDEX(出力表!B:B,8), 0)+IF(ISNUMBER(AA576), INDEX(出力表!B:B,9), 0)+IF(ISNUMBER(AD576), INDEX(出力表!B:B,10), 0)+IF(ISNUMBER(AG576), INDEX(出力表!B:B,11), 0)+IF(ISNUMBER(AJ576), INDEX(出力表!B:B,12), 0)+IF(ISNUMBER(AM576), INDEX(出力表!B:B,13), 0)</f>
        <v>0</v>
      </c>
      <c r="AP576" t="str">
        <f t="shared" si="8"/>
        <v/>
      </c>
    </row>
    <row r="577" spans="1:42" x14ac:dyDescent="0.2">
      <c r="A577">
        <v>576</v>
      </c>
      <c r="B577">
        <f>IF(UPPER(Settings!B4)="TRUE", 乱数表!$Z577*Settings!B10, 0)</f>
        <v>-0.10415359949624052</v>
      </c>
      <c r="C577">
        <f>IF(UPPER(Settings!B4)="TRUE", 乱数表!$AA577*Settings!B11, 0)</f>
        <v>-3.2002494841962296E-3</v>
      </c>
      <c r="D577">
        <f>MIN(100, MAX(0, 100*BETAINV(乱数表!$B577, MAX(0.00000001, (1/(1+EXP(-(INDEX(係数表!G:G,2) + $B577))))*(EXP(INDEX(係数表!H:H,2) + INDEX(係数表!I:I,2)*LN(INDEX(出力表!C:C,2)+1)))), MAX(0.00000001, (1-(1/(1+EXP(-(INDEX(係数表!G:G,2) + $B577)))))*(EXP(INDEX(係数表!H:H,2) + INDEX(係数表!I:I,2)*LN(INDEX(出力表!C:C,2)+1)))))))</f>
        <v>98.38721200313077</v>
      </c>
      <c r="E577" t="e">
        <f>MIN(100, MAX(0, (100*(INDEX(出力表!D:D,2))/(EXP(INDEX(係数表!B:B,2) + $C577) + (INDEX(出力表!D:D,2)))) + (乱数表!$N577*(Settings!B12/(((INDEX(出力表!D:D,2))+1)^INDEX(係数表!E:E,2)*INDEX(係数表!F:F,2))))))</f>
        <v>#VALUE!</v>
      </c>
      <c r="F577" t="e">
        <f>MIN(100, MAX(0, (INDEX(出力表!D:D,2))*D577/MAX(E577, Settings!B3)))</f>
        <v>#VALUE!</v>
      </c>
      <c r="G577">
        <f>MIN(100, MAX(0, 100*BETAINV(乱数表!$C577, MAX(0.00000001, (1/(1+EXP(-(INDEX(係数表!G:G,3) + $B577))))*(EXP(INDEX(係数表!H:H,3) + INDEX(係数表!I:I,3)*LN(INDEX(出力表!C:C,3)+1)))), MAX(0.00000001, (1-(1/(1+EXP(-(INDEX(係数表!G:G,3) + $B577)))))*(EXP(INDEX(係数表!H:H,3) + INDEX(係数表!I:I,3)*LN(INDEX(出力表!C:C,3)+1)))))))</f>
        <v>96.924967856571854</v>
      </c>
      <c r="H577" t="e">
        <f>MIN(100, MAX(0, (100*(INDEX(出力表!D:D,3))/(EXP(INDEX(係数表!B:B,3) + $C577) + (INDEX(出力表!D:D,3)))) + (乱数表!$O577*(Settings!B12/(((INDEX(出力表!D:D,3))+1)^INDEX(係数表!E:E,3)*INDEX(係数表!F:F,3))))))</f>
        <v>#VALUE!</v>
      </c>
      <c r="I577" t="e">
        <f>MIN(100, MAX(0, (INDEX(出力表!D:D,3))*G577/MAX(H577, Settings!B3)))</f>
        <v>#VALUE!</v>
      </c>
      <c r="J577">
        <f>MIN(100, MAX(0, 100*BETAINV(乱数表!$D577, MAX(0.00000001, (1/(1+EXP(-(INDEX(係数表!G:G,4) + $B577))))*(EXP(INDEX(係数表!H:H,4) + INDEX(係数表!I:I,4)*LN(INDEX(出力表!C:C,4)+1)))), MAX(0.00000001, (1-(1/(1+EXP(-(INDEX(係数表!G:G,4) + $B577)))))*(EXP(INDEX(係数表!H:H,4) + INDEX(係数表!I:I,4)*LN(INDEX(出力表!C:C,4)+1)))))))</f>
        <v>48.802484154587802</v>
      </c>
      <c r="K577" t="e">
        <f>MIN(100, MAX(0, (100*(INDEX(出力表!D:D,4))/(EXP(INDEX(係数表!B:B,4) + $C577) + (INDEX(出力表!D:D,4)))) + (乱数表!$P577*(Settings!B12/(((INDEX(出力表!D:D,4))+1)^INDEX(係数表!E:E,4)*INDEX(係数表!F:F,4))))))</f>
        <v>#VALUE!</v>
      </c>
      <c r="L577" t="e">
        <f>MIN(100, MAX(0, (INDEX(出力表!D:D,4))*J577/MAX(K577, Settings!B3)))</f>
        <v>#VALUE!</v>
      </c>
      <c r="M577">
        <f>MIN(100, MAX(0, 100*BETAINV(乱数表!$E577, MAX(0.00000001, (1/(1+EXP(-(INDEX(係数表!G:G,5) + $B577))))*(EXP(INDEX(係数表!H:H,5) + INDEX(係数表!I:I,5)*LN(INDEX(出力表!C:C,5)+1)))), MAX(0.00000001, (1-(1/(1+EXP(-(INDEX(係数表!G:G,5) + $B577)))))*(EXP(INDEX(係数表!H:H,5) + INDEX(係数表!I:I,5)*LN(INDEX(出力表!C:C,5)+1)))))))</f>
        <v>97.821715946011196</v>
      </c>
      <c r="N577" t="e">
        <f>MIN(100, MAX(0, (100*(INDEX(出力表!D:D,5))/(EXP(INDEX(係数表!B:B,5) + $C577) + (INDEX(出力表!D:D,5)))) + (乱数表!$Q577*(Settings!B12/(((INDEX(出力表!D:D,5))+1)^INDEX(係数表!E:E,5)*INDEX(係数表!F:F,5))))))</f>
        <v>#VALUE!</v>
      </c>
      <c r="O577" t="e">
        <f>MIN(100, MAX(0, (INDEX(出力表!D:D,5))*M577/MAX(N577, Settings!B3)))</f>
        <v>#VALUE!</v>
      </c>
      <c r="P577">
        <f>MIN(100, MAX(0, 100*BETAINV(乱数表!$F577, MAX(0.00000001, (1/(1+EXP(-(INDEX(係数表!G:G,6) + $B577))))*(EXP(INDEX(係数表!H:H,6) + INDEX(係数表!I:I,6)*LN(INDEX(出力表!C:C,6)+1)))), MAX(0.00000001, (1-(1/(1+EXP(-(INDEX(係数表!G:G,6) + $B577)))))*(EXP(INDEX(係数表!H:H,6) + INDEX(係数表!I:I,6)*LN(INDEX(出力表!C:C,6)+1)))))))</f>
        <v>99.574501693551397</v>
      </c>
      <c r="Q577" t="e">
        <f>MIN(100, MAX(0, (100*(INDEX(出力表!D:D,6))/(EXP(INDEX(係数表!B:B,6) + $C577) + (INDEX(出力表!D:D,6)))) + (乱数表!$R577*(Settings!B12/(((INDEX(出力表!D:D,6))+1)^INDEX(係数表!E:E,6)*INDEX(係数表!F:F,6))))))</f>
        <v>#VALUE!</v>
      </c>
      <c r="R577" t="e">
        <f>MIN(100, MAX(0, (INDEX(出力表!D:D,6))*P577/MAX(Q577, Settings!B3)))</f>
        <v>#VALUE!</v>
      </c>
      <c r="S577">
        <f>MIN(100, MAX(0, 100*BETAINV(乱数表!$G577, MAX(0.00000001, (1/(1+EXP(-(INDEX(係数表!G:G,7) + $B577))))*(EXP(INDEX(係数表!H:H,7) + INDEX(係数表!I:I,7)*LN(INDEX(出力表!C:C,7)+1)))), MAX(0.00000001, (1-(1/(1+EXP(-(INDEX(係数表!G:G,7) + $B577)))))*(EXP(INDEX(係数表!H:H,7) + INDEX(係数表!I:I,7)*LN(INDEX(出力表!C:C,7)+1)))))))</f>
        <v>99.972122136383561</v>
      </c>
      <c r="T577" t="e">
        <f>MIN(100, MAX(0, (100*(INDEX(出力表!D:D,7))/(EXP(INDEX(係数表!B:B,7) + $C577) + (INDEX(出力表!D:D,7)))) + (乱数表!$S577*(Settings!B12/(((INDEX(出力表!D:D,7))+1)^INDEX(係数表!E:E,7)*INDEX(係数表!F:F,7))))))</f>
        <v>#VALUE!</v>
      </c>
      <c r="U577" t="e">
        <f>MIN(100, MAX(0, (INDEX(出力表!D:D,7))*S577/MAX(T577, Settings!B3)))</f>
        <v>#VALUE!</v>
      </c>
      <c r="V577">
        <f>MIN(100, MAX(0, 100*BETAINV(乱数表!$H577, MAX(0.00000001, (1/(1+EXP(-(INDEX(係数表!G:G,8) + $B577))))*(EXP(INDEX(係数表!H:H,8) + INDEX(係数表!I:I,8)*LN(INDEX(出力表!C:C,8)+1)))), MAX(0.00000001, (1-(1/(1+EXP(-(INDEX(係数表!G:G,8) + $B577)))))*(EXP(INDEX(係数表!H:H,8) + INDEX(係数表!I:I,8)*LN(INDEX(出力表!C:C,8)+1)))))))</f>
        <v>78.526806422485336</v>
      </c>
      <c r="W577" t="e">
        <f>MIN(100, MAX(0, (100*(INDEX(出力表!D:D,8))/(EXP(INDEX(係数表!B:B,8) + $C577) + (INDEX(出力表!D:D,8)))) + (乱数表!$T577*(Settings!B12/(((INDEX(出力表!D:D,8))+1)^INDEX(係数表!E:E,8)*INDEX(係数表!F:F,8))))))</f>
        <v>#VALUE!</v>
      </c>
      <c r="X577" t="e">
        <f>MIN(100, MAX(0, (INDEX(出力表!D:D,8))*V577/MAX(W577, Settings!B3)))</f>
        <v>#VALUE!</v>
      </c>
      <c r="Y577">
        <f>MIN(100, MAX(0, 100*BETAINV(乱数表!$I577, MAX(0.00000001, (1/(1+EXP(-(INDEX(係数表!G:G,9) + $B577))))*(EXP(INDEX(係数表!H:H,9) + INDEX(係数表!I:I,9)*LN(INDEX(出力表!C:C,9)+1)))), MAX(0.00000001, (1-(1/(1+EXP(-(INDEX(係数表!G:G,9) + $B577)))))*(EXP(INDEX(係数表!H:H,9) + INDEX(係数表!I:I,9)*LN(INDEX(出力表!C:C,9)+1)))))))</f>
        <v>98.403463176748218</v>
      </c>
      <c r="Z577" t="e">
        <f>MIN(100, MAX(0, (100*(INDEX(出力表!D:D,9))/(EXP(INDEX(係数表!B:B,9) + $C577) + (INDEX(出力表!D:D,9)))) + (乱数表!$U577*(Settings!B12/(((INDEX(出力表!D:D,9))+1)^INDEX(係数表!E:E,9)*INDEX(係数表!F:F,9))))))</f>
        <v>#VALUE!</v>
      </c>
      <c r="AA577" t="e">
        <f>MIN(100, MAX(0, (INDEX(出力表!D:D,9))*Y577/MAX(Z577, Settings!B3)))</f>
        <v>#VALUE!</v>
      </c>
      <c r="AB577">
        <f>MIN(100, MAX(0, 100*BETAINV(乱数表!$J577, MAX(0.00000001, (1/(1+EXP(-(INDEX(係数表!G:G,10) + $B577))))*(EXP(INDEX(係数表!H:H,10) + INDEX(係数表!I:I,10)*LN(INDEX(出力表!C:C,10)+1)))), MAX(0.00000001, (1-(1/(1+EXP(-(INDEX(係数表!G:G,10) + $B577)))))*(EXP(INDEX(係数表!H:H,10) + INDEX(係数表!I:I,10)*LN(INDEX(出力表!C:C,10)+1)))))))</f>
        <v>98.826553549990834</v>
      </c>
      <c r="AC577" t="e">
        <f>MIN(100, MAX(0, (100*(INDEX(出力表!D:D,10))/(EXP(INDEX(係数表!B:B,10) + $C577) + (INDEX(出力表!D:D,10)))) + (乱数表!$V577*(Settings!B12/(((INDEX(出力表!D:D,10))+1)^INDEX(係数表!E:E,10)*INDEX(係数表!F:F,10))))))</f>
        <v>#VALUE!</v>
      </c>
      <c r="AD577" t="e">
        <f>MIN(100, MAX(0, (INDEX(出力表!D:D,10))*AB577/MAX(AC577, Settings!B3)))</f>
        <v>#VALUE!</v>
      </c>
      <c r="AE577">
        <f>MIN(100, MAX(0, 100*BETAINV(乱数表!$K577, MAX(0.00000001, (1/(1+EXP(-(INDEX(係数表!G:G,11) + $B577))))*(EXP(INDEX(係数表!H:H,11) + INDEX(係数表!I:I,11)*LN(INDEX(出力表!C:C,11)+1)))), MAX(0.00000001, (1-(1/(1+EXP(-(INDEX(係数表!G:G,11) + $B577)))))*(EXP(INDEX(係数表!H:H,11) + INDEX(係数表!I:I,11)*LN(INDEX(出力表!C:C,11)+1)))))))</f>
        <v>98.297162156378619</v>
      </c>
      <c r="AF577" t="e">
        <f>MIN(100, MAX(0, (100*(INDEX(出力表!D:D,11))/(EXP(INDEX(係数表!B:B,11) + $C577) + (INDEX(出力表!D:D,11)))) + (乱数表!$W577*(Settings!B12/(((INDEX(出力表!D:D,11))+1)^INDEX(係数表!E:E,11)*INDEX(係数表!F:F,11))))))</f>
        <v>#VALUE!</v>
      </c>
      <c r="AG577" t="e">
        <f>MIN(100, MAX(0, (INDEX(出力表!D:D,11))*AE577/MAX(AF577, Settings!B3)))</f>
        <v>#VALUE!</v>
      </c>
      <c r="AH577">
        <f>MIN(100, MAX(0, 100*BETAINV(乱数表!$L577, MAX(0.00000001, (1/(1+EXP(-(INDEX(係数表!G:G,12) + $B577))))*(EXP(INDEX(係数表!H:H,12) + INDEX(係数表!I:I,12)*LN(INDEX(出力表!C:C,12)+1)))), MAX(0.00000001, (1-(1/(1+EXP(-(INDEX(係数表!G:G,12) + $B577)))))*(EXP(INDEX(係数表!H:H,12) + INDEX(係数表!I:I,12)*LN(INDEX(出力表!C:C,12)+1)))))))</f>
        <v>93.961309372512886</v>
      </c>
      <c r="AI577" t="e">
        <f>MIN(100, MAX(0, (100*(INDEX(出力表!D:D,12))/(EXP(INDEX(係数表!B:B,12) + $C577) + (INDEX(出力表!D:D,12)))) + (乱数表!$X577*(Settings!B12/(((INDEX(出力表!D:D,12))+1)^INDEX(係数表!E:E,12)*INDEX(係数表!F:F,12))))))</f>
        <v>#VALUE!</v>
      </c>
      <c r="AJ577" t="e">
        <f>MIN(100, MAX(0, (INDEX(出力表!D:D,12))*AH577/MAX(AI577, Settings!B3)))</f>
        <v>#VALUE!</v>
      </c>
      <c r="AK577">
        <f>MIN(100, MAX(0, 100*BETAINV(乱数表!$M577, MAX(0.00000001, (1/(1+EXP(-(INDEX(係数表!G:G,13) + $B577))))*(EXP(INDEX(係数表!H:H,13) + INDEX(係数表!I:I,13)*LN(INDEX(出力表!C:C,13)+1)))), MAX(0.00000001, (1-(1/(1+EXP(-(INDEX(係数表!G:G,13) + $B577)))))*(EXP(INDEX(係数表!H:H,13) + INDEX(係数表!I:I,13)*LN(INDEX(出力表!C:C,13)+1)))))))</f>
        <v>99.985338429523168</v>
      </c>
      <c r="AL577" t="e">
        <f>MIN(100, MAX(0, (100*(INDEX(出力表!D:D,13))/(EXP(INDEX(係数表!B:B,13) + $C577) + (INDEX(出力表!D:D,13)))) + (乱数表!$Y577*(Settings!B12/(((INDEX(出力表!D:D,13))+1)^INDEX(係数表!E:E,13)*INDEX(係数表!F:F,13))))))</f>
        <v>#VALUE!</v>
      </c>
      <c r="AM577" t="e">
        <f>MIN(100, MAX(0, (INDEX(出力表!D:D,13))*AK577/MAX(AL577, Settings!B3)))</f>
        <v>#VALUE!</v>
      </c>
      <c r="AN577">
        <f>IF(ISNUMBER(F577), INDEX(出力表!B:B,2)*F577, 0)+IF(ISNUMBER(I577), INDEX(出力表!B:B,3)*I577, 0)+IF(ISNUMBER(L577), INDEX(出力表!B:B,4)*L577, 0)+IF(ISNUMBER(O577), INDEX(出力表!B:B,5)*O577, 0)+IF(ISNUMBER(R577), INDEX(出力表!B:B,6)*R577, 0)+IF(ISNUMBER(U577), INDEX(出力表!B:B,7)*U577, 0)+IF(ISNUMBER(X577), INDEX(出力表!B:B,8)*X577, 0)+IF(ISNUMBER(AA577), INDEX(出力表!B:B,9)*AA577, 0)+IF(ISNUMBER(AD577), INDEX(出力表!B:B,10)*AD577, 0)+IF(ISNUMBER(AG577), INDEX(出力表!B:B,11)*AG577, 0)+IF(ISNUMBER(AJ577), INDEX(出力表!B:B,12)*AJ577, 0)+IF(ISNUMBER(AM577), INDEX(出力表!B:B,13)*AM577, 0)</f>
        <v>0</v>
      </c>
      <c r="AO577">
        <f>IF(ISNUMBER(F577), INDEX(出力表!B:B,2), 0)+IF(ISNUMBER(I577), INDEX(出力表!B:B,3), 0)+IF(ISNUMBER(L577), INDEX(出力表!B:B,4), 0)+IF(ISNUMBER(O577), INDEX(出力表!B:B,5), 0)+IF(ISNUMBER(R577), INDEX(出力表!B:B,6), 0)+IF(ISNUMBER(U577), INDEX(出力表!B:B,7), 0)+IF(ISNUMBER(X577), INDEX(出力表!B:B,8), 0)+IF(ISNUMBER(AA577), INDEX(出力表!B:B,9), 0)+IF(ISNUMBER(AD577), INDEX(出力表!B:B,10), 0)+IF(ISNUMBER(AG577), INDEX(出力表!B:B,11), 0)+IF(ISNUMBER(AJ577), INDEX(出力表!B:B,12), 0)+IF(ISNUMBER(AM577), INDEX(出力表!B:B,13), 0)</f>
        <v>0</v>
      </c>
      <c r="AP577" t="str">
        <f t="shared" si="8"/>
        <v/>
      </c>
    </row>
    <row r="578" spans="1:42" x14ac:dyDescent="0.2">
      <c r="A578">
        <v>577</v>
      </c>
      <c r="B578">
        <f>IF(UPPER(Settings!B4)="TRUE", 乱数表!$Z578*Settings!B10, 0)</f>
        <v>-0.24927876857417783</v>
      </c>
      <c r="C578">
        <f>IF(UPPER(Settings!B4)="TRUE", 乱数表!$AA578*Settings!B11, 0)</f>
        <v>-9.9407344377407079E-3</v>
      </c>
      <c r="D578">
        <f>MIN(100, MAX(0, 100*BETAINV(乱数表!$B578, MAX(0.00000001, (1/(1+EXP(-(INDEX(係数表!G:G,2) + $B578))))*(EXP(INDEX(係数表!H:H,2) + INDEX(係数表!I:I,2)*LN(INDEX(出力表!C:C,2)+1)))), MAX(0.00000001, (1-(1/(1+EXP(-(INDEX(係数表!G:G,2) + $B578)))))*(EXP(INDEX(係数表!H:H,2) + INDEX(係数表!I:I,2)*LN(INDEX(出力表!C:C,2)+1)))))))</f>
        <v>90.335424172724743</v>
      </c>
      <c r="E578" t="e">
        <f>MIN(100, MAX(0, (100*(INDEX(出力表!D:D,2))/(EXP(INDEX(係数表!B:B,2) + $C578) + (INDEX(出力表!D:D,2)))) + (乱数表!$N578*(Settings!B12/(((INDEX(出力表!D:D,2))+1)^INDEX(係数表!E:E,2)*INDEX(係数表!F:F,2))))))</f>
        <v>#VALUE!</v>
      </c>
      <c r="F578" t="e">
        <f>MIN(100, MAX(0, (INDEX(出力表!D:D,2))*D578/MAX(E578, Settings!B3)))</f>
        <v>#VALUE!</v>
      </c>
      <c r="G578">
        <f>MIN(100, MAX(0, 100*BETAINV(乱数表!$C578, MAX(0.00000001, (1/(1+EXP(-(INDEX(係数表!G:G,3) + $B578))))*(EXP(INDEX(係数表!H:H,3) + INDEX(係数表!I:I,3)*LN(INDEX(出力表!C:C,3)+1)))), MAX(0.00000001, (1-(1/(1+EXP(-(INDEX(係数表!G:G,3) + $B578)))))*(EXP(INDEX(係数表!H:H,3) + INDEX(係数表!I:I,3)*LN(INDEX(出力表!C:C,3)+1)))))))</f>
        <v>44.624615821051336</v>
      </c>
      <c r="H578" t="e">
        <f>MIN(100, MAX(0, (100*(INDEX(出力表!D:D,3))/(EXP(INDEX(係数表!B:B,3) + $C578) + (INDEX(出力表!D:D,3)))) + (乱数表!$O578*(Settings!B12/(((INDEX(出力表!D:D,3))+1)^INDEX(係数表!E:E,3)*INDEX(係数表!F:F,3))))))</f>
        <v>#VALUE!</v>
      </c>
      <c r="I578" t="e">
        <f>MIN(100, MAX(0, (INDEX(出力表!D:D,3))*G578/MAX(H578, Settings!B3)))</f>
        <v>#VALUE!</v>
      </c>
      <c r="J578">
        <f>MIN(100, MAX(0, 100*BETAINV(乱数表!$D578, MAX(0.00000001, (1/(1+EXP(-(INDEX(係数表!G:G,4) + $B578))))*(EXP(INDEX(係数表!H:H,4) + INDEX(係数表!I:I,4)*LN(INDEX(出力表!C:C,4)+1)))), MAX(0.00000001, (1-(1/(1+EXP(-(INDEX(係数表!G:G,4) + $B578)))))*(EXP(INDEX(係数表!H:H,4) + INDEX(係数表!I:I,4)*LN(INDEX(出力表!C:C,4)+1)))))))</f>
        <v>42.608728701096702</v>
      </c>
      <c r="K578" t="e">
        <f>MIN(100, MAX(0, (100*(INDEX(出力表!D:D,4))/(EXP(INDEX(係数表!B:B,4) + $C578) + (INDEX(出力表!D:D,4)))) + (乱数表!$P578*(Settings!B12/(((INDEX(出力表!D:D,4))+1)^INDEX(係数表!E:E,4)*INDEX(係数表!F:F,4))))))</f>
        <v>#VALUE!</v>
      </c>
      <c r="L578" t="e">
        <f>MIN(100, MAX(0, (INDEX(出力表!D:D,4))*J578/MAX(K578, Settings!B3)))</f>
        <v>#VALUE!</v>
      </c>
      <c r="M578">
        <f>MIN(100, MAX(0, 100*BETAINV(乱数表!$E578, MAX(0.00000001, (1/(1+EXP(-(INDEX(係数表!G:G,5) + $B578))))*(EXP(INDEX(係数表!H:H,5) + INDEX(係数表!I:I,5)*LN(INDEX(出力表!C:C,5)+1)))), MAX(0.00000001, (1-(1/(1+EXP(-(INDEX(係数表!G:G,5) + $B578)))))*(EXP(INDEX(係数表!H:H,5) + INDEX(係数表!I:I,5)*LN(INDEX(出力表!C:C,5)+1)))))))</f>
        <v>67.40620487957149</v>
      </c>
      <c r="N578" t="e">
        <f>MIN(100, MAX(0, (100*(INDEX(出力表!D:D,5))/(EXP(INDEX(係数表!B:B,5) + $C578) + (INDEX(出力表!D:D,5)))) + (乱数表!$Q578*(Settings!B12/(((INDEX(出力表!D:D,5))+1)^INDEX(係数表!E:E,5)*INDEX(係数表!F:F,5))))))</f>
        <v>#VALUE!</v>
      </c>
      <c r="O578" t="e">
        <f>MIN(100, MAX(0, (INDEX(出力表!D:D,5))*M578/MAX(N578, Settings!B3)))</f>
        <v>#VALUE!</v>
      </c>
      <c r="P578">
        <f>MIN(100, MAX(0, 100*BETAINV(乱数表!$F578, MAX(0.00000001, (1/(1+EXP(-(INDEX(係数表!G:G,6) + $B578))))*(EXP(INDEX(係数表!H:H,6) + INDEX(係数表!I:I,6)*LN(INDEX(出力表!C:C,6)+1)))), MAX(0.00000001, (1-(1/(1+EXP(-(INDEX(係数表!G:G,6) + $B578)))))*(EXP(INDEX(係数表!H:H,6) + INDEX(係数表!I:I,6)*LN(INDEX(出力表!C:C,6)+1)))))))</f>
        <v>96.071065841986908</v>
      </c>
      <c r="Q578" t="e">
        <f>MIN(100, MAX(0, (100*(INDEX(出力表!D:D,6))/(EXP(INDEX(係数表!B:B,6) + $C578) + (INDEX(出力表!D:D,6)))) + (乱数表!$R578*(Settings!B12/(((INDEX(出力表!D:D,6))+1)^INDEX(係数表!E:E,6)*INDEX(係数表!F:F,6))))))</f>
        <v>#VALUE!</v>
      </c>
      <c r="R578" t="e">
        <f>MIN(100, MAX(0, (INDEX(出力表!D:D,6))*P578/MAX(Q578, Settings!B3)))</f>
        <v>#VALUE!</v>
      </c>
      <c r="S578">
        <f>MIN(100, MAX(0, 100*BETAINV(乱数表!$G578, MAX(0.00000001, (1/(1+EXP(-(INDEX(係数表!G:G,7) + $B578))))*(EXP(INDEX(係数表!H:H,7) + INDEX(係数表!I:I,7)*LN(INDEX(出力表!C:C,7)+1)))), MAX(0.00000001, (1-(1/(1+EXP(-(INDEX(係数表!G:G,7) + $B578)))))*(EXP(INDEX(係数表!H:H,7) + INDEX(係数表!I:I,7)*LN(INDEX(出力表!C:C,7)+1)))))))</f>
        <v>98.113579388374305</v>
      </c>
      <c r="T578" t="e">
        <f>MIN(100, MAX(0, (100*(INDEX(出力表!D:D,7))/(EXP(INDEX(係数表!B:B,7) + $C578) + (INDEX(出力表!D:D,7)))) + (乱数表!$S578*(Settings!B12/(((INDEX(出力表!D:D,7))+1)^INDEX(係数表!E:E,7)*INDEX(係数表!F:F,7))))))</f>
        <v>#VALUE!</v>
      </c>
      <c r="U578" t="e">
        <f>MIN(100, MAX(0, (INDEX(出力表!D:D,7))*S578/MAX(T578, Settings!B3)))</f>
        <v>#VALUE!</v>
      </c>
      <c r="V578">
        <f>MIN(100, MAX(0, 100*BETAINV(乱数表!$H578, MAX(0.00000001, (1/(1+EXP(-(INDEX(係数表!G:G,8) + $B578))))*(EXP(INDEX(係数表!H:H,8) + INDEX(係数表!I:I,8)*LN(INDEX(出力表!C:C,8)+1)))), MAX(0.00000001, (1-(1/(1+EXP(-(INDEX(係数表!G:G,8) + $B578)))))*(EXP(INDEX(係数表!H:H,8) + INDEX(係数表!I:I,8)*LN(INDEX(出力表!C:C,8)+1)))))))</f>
        <v>96.966763929481843</v>
      </c>
      <c r="W578" t="e">
        <f>MIN(100, MAX(0, (100*(INDEX(出力表!D:D,8))/(EXP(INDEX(係数表!B:B,8) + $C578) + (INDEX(出力表!D:D,8)))) + (乱数表!$T578*(Settings!B12/(((INDEX(出力表!D:D,8))+1)^INDEX(係数表!E:E,8)*INDEX(係数表!F:F,8))))))</f>
        <v>#VALUE!</v>
      </c>
      <c r="X578" t="e">
        <f>MIN(100, MAX(0, (INDEX(出力表!D:D,8))*V578/MAX(W578, Settings!B3)))</f>
        <v>#VALUE!</v>
      </c>
      <c r="Y578">
        <f>MIN(100, MAX(0, 100*BETAINV(乱数表!$I578, MAX(0.00000001, (1/(1+EXP(-(INDEX(係数表!G:G,9) + $B578))))*(EXP(INDEX(係数表!H:H,9) + INDEX(係数表!I:I,9)*LN(INDEX(出力表!C:C,9)+1)))), MAX(0.00000001, (1-(1/(1+EXP(-(INDEX(係数表!G:G,9) + $B578)))))*(EXP(INDEX(係数表!H:H,9) + INDEX(係数表!I:I,9)*LN(INDEX(出力表!C:C,9)+1)))))))</f>
        <v>86.557616629662149</v>
      </c>
      <c r="Z578" t="e">
        <f>MIN(100, MAX(0, (100*(INDEX(出力表!D:D,9))/(EXP(INDEX(係数表!B:B,9) + $C578) + (INDEX(出力表!D:D,9)))) + (乱数表!$U578*(Settings!B12/(((INDEX(出力表!D:D,9))+1)^INDEX(係数表!E:E,9)*INDEX(係数表!F:F,9))))))</f>
        <v>#VALUE!</v>
      </c>
      <c r="AA578" t="e">
        <f>MIN(100, MAX(0, (INDEX(出力表!D:D,9))*Y578/MAX(Z578, Settings!B3)))</f>
        <v>#VALUE!</v>
      </c>
      <c r="AB578">
        <f>MIN(100, MAX(0, 100*BETAINV(乱数表!$J578, MAX(0.00000001, (1/(1+EXP(-(INDEX(係数表!G:G,10) + $B578))))*(EXP(INDEX(係数表!H:H,10) + INDEX(係数表!I:I,10)*LN(INDEX(出力表!C:C,10)+1)))), MAX(0.00000001, (1-(1/(1+EXP(-(INDEX(係数表!G:G,10) + $B578)))))*(EXP(INDEX(係数表!H:H,10) + INDEX(係数表!I:I,10)*LN(INDEX(出力表!C:C,10)+1)))))))</f>
        <v>95.748903873412416</v>
      </c>
      <c r="AC578" t="e">
        <f>MIN(100, MAX(0, (100*(INDEX(出力表!D:D,10))/(EXP(INDEX(係数表!B:B,10) + $C578) + (INDEX(出力表!D:D,10)))) + (乱数表!$V578*(Settings!B12/(((INDEX(出力表!D:D,10))+1)^INDEX(係数表!E:E,10)*INDEX(係数表!F:F,10))))))</f>
        <v>#VALUE!</v>
      </c>
      <c r="AD578" t="e">
        <f>MIN(100, MAX(0, (INDEX(出力表!D:D,10))*AB578/MAX(AC578, Settings!B3)))</f>
        <v>#VALUE!</v>
      </c>
      <c r="AE578">
        <f>MIN(100, MAX(0, 100*BETAINV(乱数表!$K578, MAX(0.00000001, (1/(1+EXP(-(INDEX(係数表!G:G,11) + $B578))))*(EXP(INDEX(係数表!H:H,11) + INDEX(係数表!I:I,11)*LN(INDEX(出力表!C:C,11)+1)))), MAX(0.00000001, (1-(1/(1+EXP(-(INDEX(係数表!G:G,11) + $B578)))))*(EXP(INDEX(係数表!H:H,11) + INDEX(係数表!I:I,11)*LN(INDEX(出力表!C:C,11)+1)))))))</f>
        <v>77.720991089120645</v>
      </c>
      <c r="AF578" t="e">
        <f>MIN(100, MAX(0, (100*(INDEX(出力表!D:D,11))/(EXP(INDEX(係数表!B:B,11) + $C578) + (INDEX(出力表!D:D,11)))) + (乱数表!$W578*(Settings!B12/(((INDEX(出力表!D:D,11))+1)^INDEX(係数表!E:E,11)*INDEX(係数表!F:F,11))))))</f>
        <v>#VALUE!</v>
      </c>
      <c r="AG578" t="e">
        <f>MIN(100, MAX(0, (INDEX(出力表!D:D,11))*AE578/MAX(AF578, Settings!B3)))</f>
        <v>#VALUE!</v>
      </c>
      <c r="AH578">
        <f>MIN(100, MAX(0, 100*BETAINV(乱数表!$L578, MAX(0.00000001, (1/(1+EXP(-(INDEX(係数表!G:G,12) + $B578))))*(EXP(INDEX(係数表!H:H,12) + INDEX(係数表!I:I,12)*LN(INDEX(出力表!C:C,12)+1)))), MAX(0.00000001, (1-(1/(1+EXP(-(INDEX(係数表!G:G,12) + $B578)))))*(EXP(INDEX(係数表!H:H,12) + INDEX(係数表!I:I,12)*LN(INDEX(出力表!C:C,12)+1)))))))</f>
        <v>98.494608584467997</v>
      </c>
      <c r="AI578" t="e">
        <f>MIN(100, MAX(0, (100*(INDEX(出力表!D:D,12))/(EXP(INDEX(係数表!B:B,12) + $C578) + (INDEX(出力表!D:D,12)))) + (乱数表!$X578*(Settings!B12/(((INDEX(出力表!D:D,12))+1)^INDEX(係数表!E:E,12)*INDEX(係数表!F:F,12))))))</f>
        <v>#VALUE!</v>
      </c>
      <c r="AJ578" t="e">
        <f>MIN(100, MAX(0, (INDEX(出力表!D:D,12))*AH578/MAX(AI578, Settings!B3)))</f>
        <v>#VALUE!</v>
      </c>
      <c r="AK578">
        <f>MIN(100, MAX(0, 100*BETAINV(乱数表!$M578, MAX(0.00000001, (1/(1+EXP(-(INDEX(係数表!G:G,13) + $B578))))*(EXP(INDEX(係数表!H:H,13) + INDEX(係数表!I:I,13)*LN(INDEX(出力表!C:C,13)+1)))), MAX(0.00000001, (1-(1/(1+EXP(-(INDEX(係数表!G:G,13) + $B578)))))*(EXP(INDEX(係数表!H:H,13) + INDEX(係数表!I:I,13)*LN(INDEX(出力表!C:C,13)+1)))))))</f>
        <v>99.404988119896814</v>
      </c>
      <c r="AL578" t="e">
        <f>MIN(100, MAX(0, (100*(INDEX(出力表!D:D,13))/(EXP(INDEX(係数表!B:B,13) + $C578) + (INDEX(出力表!D:D,13)))) + (乱数表!$Y578*(Settings!B12/(((INDEX(出力表!D:D,13))+1)^INDEX(係数表!E:E,13)*INDEX(係数表!F:F,13))))))</f>
        <v>#VALUE!</v>
      </c>
      <c r="AM578" t="e">
        <f>MIN(100, MAX(0, (INDEX(出力表!D:D,13))*AK578/MAX(AL578, Settings!B3)))</f>
        <v>#VALUE!</v>
      </c>
      <c r="AN578">
        <f>IF(ISNUMBER(F578), INDEX(出力表!B:B,2)*F578, 0)+IF(ISNUMBER(I578), INDEX(出力表!B:B,3)*I578, 0)+IF(ISNUMBER(L578), INDEX(出力表!B:B,4)*L578, 0)+IF(ISNUMBER(O578), INDEX(出力表!B:B,5)*O578, 0)+IF(ISNUMBER(R578), INDEX(出力表!B:B,6)*R578, 0)+IF(ISNUMBER(U578), INDEX(出力表!B:B,7)*U578, 0)+IF(ISNUMBER(X578), INDEX(出力表!B:B,8)*X578, 0)+IF(ISNUMBER(AA578), INDEX(出力表!B:B,9)*AA578, 0)+IF(ISNUMBER(AD578), INDEX(出力表!B:B,10)*AD578, 0)+IF(ISNUMBER(AG578), INDEX(出力表!B:B,11)*AG578, 0)+IF(ISNUMBER(AJ578), INDEX(出力表!B:B,12)*AJ578, 0)+IF(ISNUMBER(AM578), INDEX(出力表!B:B,13)*AM578, 0)</f>
        <v>0</v>
      </c>
      <c r="AO578">
        <f>IF(ISNUMBER(F578), INDEX(出力表!B:B,2), 0)+IF(ISNUMBER(I578), INDEX(出力表!B:B,3), 0)+IF(ISNUMBER(L578), INDEX(出力表!B:B,4), 0)+IF(ISNUMBER(O578), INDEX(出力表!B:B,5), 0)+IF(ISNUMBER(R578), INDEX(出力表!B:B,6), 0)+IF(ISNUMBER(U578), INDEX(出力表!B:B,7), 0)+IF(ISNUMBER(X578), INDEX(出力表!B:B,8), 0)+IF(ISNUMBER(AA578), INDEX(出力表!B:B,9), 0)+IF(ISNUMBER(AD578), INDEX(出力表!B:B,10), 0)+IF(ISNUMBER(AG578), INDEX(出力表!B:B,11), 0)+IF(ISNUMBER(AJ578), INDEX(出力表!B:B,12), 0)+IF(ISNUMBER(AM578), INDEX(出力表!B:B,13), 0)</f>
        <v>0</v>
      </c>
      <c r="AP578" t="str">
        <f t="shared" si="8"/>
        <v/>
      </c>
    </row>
    <row r="579" spans="1:42" x14ac:dyDescent="0.2">
      <c r="A579">
        <v>578</v>
      </c>
      <c r="B579">
        <f>IF(UPPER(Settings!B4)="TRUE", 乱数表!$Z579*Settings!B10, 0)</f>
        <v>0.40423914367019254</v>
      </c>
      <c r="C579">
        <f>IF(UPPER(Settings!B4)="TRUE", 乱数表!$AA579*Settings!B11, 0)</f>
        <v>0.10236711485738086</v>
      </c>
      <c r="D579">
        <f>MIN(100, MAX(0, 100*BETAINV(乱数表!$B579, MAX(0.00000001, (1/(1+EXP(-(INDEX(係数表!G:G,2) + $B579))))*(EXP(INDEX(係数表!H:H,2) + INDEX(係数表!I:I,2)*LN(INDEX(出力表!C:C,2)+1)))), MAX(0.00000001, (1-(1/(1+EXP(-(INDEX(係数表!G:G,2) + $B579)))))*(EXP(INDEX(係数表!H:H,2) + INDEX(係数表!I:I,2)*LN(INDEX(出力表!C:C,2)+1)))))))</f>
        <v>57.838482065099086</v>
      </c>
      <c r="E579" t="e">
        <f>MIN(100, MAX(0, (100*(INDEX(出力表!D:D,2))/(EXP(INDEX(係数表!B:B,2) + $C579) + (INDEX(出力表!D:D,2)))) + (乱数表!$N579*(Settings!B12/(((INDEX(出力表!D:D,2))+1)^INDEX(係数表!E:E,2)*INDEX(係数表!F:F,2))))))</f>
        <v>#VALUE!</v>
      </c>
      <c r="F579" t="e">
        <f>MIN(100, MAX(0, (INDEX(出力表!D:D,2))*D579/MAX(E579, Settings!B3)))</f>
        <v>#VALUE!</v>
      </c>
      <c r="G579">
        <f>MIN(100, MAX(0, 100*BETAINV(乱数表!$C579, MAX(0.00000001, (1/(1+EXP(-(INDEX(係数表!G:G,3) + $B579))))*(EXP(INDEX(係数表!H:H,3) + INDEX(係数表!I:I,3)*LN(INDEX(出力表!C:C,3)+1)))), MAX(0.00000001, (1-(1/(1+EXP(-(INDEX(係数表!G:G,3) + $B579)))))*(EXP(INDEX(係数表!H:H,3) + INDEX(係数表!I:I,3)*LN(INDEX(出力表!C:C,3)+1)))))))</f>
        <v>94.21010916473476</v>
      </c>
      <c r="H579" t="e">
        <f>MIN(100, MAX(0, (100*(INDEX(出力表!D:D,3))/(EXP(INDEX(係数表!B:B,3) + $C579) + (INDEX(出力表!D:D,3)))) + (乱数表!$O579*(Settings!B12/(((INDEX(出力表!D:D,3))+1)^INDEX(係数表!E:E,3)*INDEX(係数表!F:F,3))))))</f>
        <v>#VALUE!</v>
      </c>
      <c r="I579" t="e">
        <f>MIN(100, MAX(0, (INDEX(出力表!D:D,3))*G579/MAX(H579, Settings!B3)))</f>
        <v>#VALUE!</v>
      </c>
      <c r="J579">
        <f>MIN(100, MAX(0, 100*BETAINV(乱数表!$D579, MAX(0.00000001, (1/(1+EXP(-(INDEX(係数表!G:G,4) + $B579))))*(EXP(INDEX(係数表!H:H,4) + INDEX(係数表!I:I,4)*LN(INDEX(出力表!C:C,4)+1)))), MAX(0.00000001, (1-(1/(1+EXP(-(INDEX(係数表!G:G,4) + $B579)))))*(EXP(INDEX(係数表!H:H,4) + INDEX(係数表!I:I,4)*LN(INDEX(出力表!C:C,4)+1)))))))</f>
        <v>70.548117717086072</v>
      </c>
      <c r="K579" t="e">
        <f>MIN(100, MAX(0, (100*(INDEX(出力表!D:D,4))/(EXP(INDEX(係数表!B:B,4) + $C579) + (INDEX(出力表!D:D,4)))) + (乱数表!$P579*(Settings!B12/(((INDEX(出力表!D:D,4))+1)^INDEX(係数表!E:E,4)*INDEX(係数表!F:F,4))))))</f>
        <v>#VALUE!</v>
      </c>
      <c r="L579" t="e">
        <f>MIN(100, MAX(0, (INDEX(出力表!D:D,4))*J579/MAX(K579, Settings!B3)))</f>
        <v>#VALUE!</v>
      </c>
      <c r="M579">
        <f>MIN(100, MAX(0, 100*BETAINV(乱数表!$E579, MAX(0.00000001, (1/(1+EXP(-(INDEX(係数表!G:G,5) + $B579))))*(EXP(INDEX(係数表!H:H,5) + INDEX(係数表!I:I,5)*LN(INDEX(出力表!C:C,5)+1)))), MAX(0.00000001, (1-(1/(1+EXP(-(INDEX(係数表!G:G,5) + $B579)))))*(EXP(INDEX(係数表!H:H,5) + INDEX(係数表!I:I,5)*LN(INDEX(出力表!C:C,5)+1)))))))</f>
        <v>74.449327347634394</v>
      </c>
      <c r="N579" t="e">
        <f>MIN(100, MAX(0, (100*(INDEX(出力表!D:D,5))/(EXP(INDEX(係数表!B:B,5) + $C579) + (INDEX(出力表!D:D,5)))) + (乱数表!$Q579*(Settings!B12/(((INDEX(出力表!D:D,5))+1)^INDEX(係数表!E:E,5)*INDEX(係数表!F:F,5))))))</f>
        <v>#VALUE!</v>
      </c>
      <c r="O579" t="e">
        <f>MIN(100, MAX(0, (INDEX(出力表!D:D,5))*M579/MAX(N579, Settings!B3)))</f>
        <v>#VALUE!</v>
      </c>
      <c r="P579">
        <f>MIN(100, MAX(0, 100*BETAINV(乱数表!$F579, MAX(0.00000001, (1/(1+EXP(-(INDEX(係数表!G:G,6) + $B579))))*(EXP(INDEX(係数表!H:H,6) + INDEX(係数表!I:I,6)*LN(INDEX(出力表!C:C,6)+1)))), MAX(0.00000001, (1-(1/(1+EXP(-(INDEX(係数表!G:G,6) + $B579)))))*(EXP(INDEX(係数表!H:H,6) + INDEX(係数表!I:I,6)*LN(INDEX(出力表!C:C,6)+1)))))))</f>
        <v>98.722003018909092</v>
      </c>
      <c r="Q579" t="e">
        <f>MIN(100, MAX(0, (100*(INDEX(出力表!D:D,6))/(EXP(INDEX(係数表!B:B,6) + $C579) + (INDEX(出力表!D:D,6)))) + (乱数表!$R579*(Settings!B12/(((INDEX(出力表!D:D,6))+1)^INDEX(係数表!E:E,6)*INDEX(係数表!F:F,6))))))</f>
        <v>#VALUE!</v>
      </c>
      <c r="R579" t="e">
        <f>MIN(100, MAX(0, (INDEX(出力表!D:D,6))*P579/MAX(Q579, Settings!B3)))</f>
        <v>#VALUE!</v>
      </c>
      <c r="S579">
        <f>MIN(100, MAX(0, 100*BETAINV(乱数表!$G579, MAX(0.00000001, (1/(1+EXP(-(INDEX(係数表!G:G,7) + $B579))))*(EXP(INDEX(係数表!H:H,7) + INDEX(係数表!I:I,7)*LN(INDEX(出力表!C:C,7)+1)))), MAX(0.00000001, (1-(1/(1+EXP(-(INDEX(係数表!G:G,7) + $B579)))))*(EXP(INDEX(係数表!H:H,7) + INDEX(係数表!I:I,7)*LN(INDEX(出力表!C:C,7)+1)))))))</f>
        <v>99.997690304544989</v>
      </c>
      <c r="T579" t="e">
        <f>MIN(100, MAX(0, (100*(INDEX(出力表!D:D,7))/(EXP(INDEX(係数表!B:B,7) + $C579) + (INDEX(出力表!D:D,7)))) + (乱数表!$S579*(Settings!B12/(((INDEX(出力表!D:D,7))+1)^INDEX(係数表!E:E,7)*INDEX(係数表!F:F,7))))))</f>
        <v>#VALUE!</v>
      </c>
      <c r="U579" t="e">
        <f>MIN(100, MAX(0, (INDEX(出力表!D:D,7))*S579/MAX(T579, Settings!B3)))</f>
        <v>#VALUE!</v>
      </c>
      <c r="V579">
        <f>MIN(100, MAX(0, 100*BETAINV(乱数表!$H579, MAX(0.00000001, (1/(1+EXP(-(INDEX(係数表!G:G,8) + $B579))))*(EXP(INDEX(係数表!H:H,8) + INDEX(係数表!I:I,8)*LN(INDEX(出力表!C:C,8)+1)))), MAX(0.00000001, (1-(1/(1+EXP(-(INDEX(係数表!G:G,8) + $B579)))))*(EXP(INDEX(係数表!H:H,8) + INDEX(係数表!I:I,8)*LN(INDEX(出力表!C:C,8)+1)))))))</f>
        <v>98.971967328559927</v>
      </c>
      <c r="W579" t="e">
        <f>MIN(100, MAX(0, (100*(INDEX(出力表!D:D,8))/(EXP(INDEX(係数表!B:B,8) + $C579) + (INDEX(出力表!D:D,8)))) + (乱数表!$T579*(Settings!B12/(((INDEX(出力表!D:D,8))+1)^INDEX(係数表!E:E,8)*INDEX(係数表!F:F,8))))))</f>
        <v>#VALUE!</v>
      </c>
      <c r="X579" t="e">
        <f>MIN(100, MAX(0, (INDEX(出力表!D:D,8))*V579/MAX(W579, Settings!B3)))</f>
        <v>#VALUE!</v>
      </c>
      <c r="Y579">
        <f>MIN(100, MAX(0, 100*BETAINV(乱数表!$I579, MAX(0.00000001, (1/(1+EXP(-(INDEX(係数表!G:G,9) + $B579))))*(EXP(INDEX(係数表!H:H,9) + INDEX(係数表!I:I,9)*LN(INDEX(出力表!C:C,9)+1)))), MAX(0.00000001, (1-(1/(1+EXP(-(INDEX(係数表!G:G,9) + $B579)))))*(EXP(INDEX(係数表!H:H,9) + INDEX(係数表!I:I,9)*LN(INDEX(出力表!C:C,9)+1)))))))</f>
        <v>94.602892148325921</v>
      </c>
      <c r="Z579" t="e">
        <f>MIN(100, MAX(0, (100*(INDEX(出力表!D:D,9))/(EXP(INDEX(係数表!B:B,9) + $C579) + (INDEX(出力表!D:D,9)))) + (乱数表!$U579*(Settings!B12/(((INDEX(出力表!D:D,9))+1)^INDEX(係数表!E:E,9)*INDEX(係数表!F:F,9))))))</f>
        <v>#VALUE!</v>
      </c>
      <c r="AA579" t="e">
        <f>MIN(100, MAX(0, (INDEX(出力表!D:D,9))*Y579/MAX(Z579, Settings!B3)))</f>
        <v>#VALUE!</v>
      </c>
      <c r="AB579">
        <f>MIN(100, MAX(0, 100*BETAINV(乱数表!$J579, MAX(0.00000001, (1/(1+EXP(-(INDEX(係数表!G:G,10) + $B579))))*(EXP(INDEX(係数表!H:H,10) + INDEX(係数表!I:I,10)*LN(INDEX(出力表!C:C,10)+1)))), MAX(0.00000001, (1-(1/(1+EXP(-(INDEX(係数表!G:G,10) + $B579)))))*(EXP(INDEX(係数表!H:H,10) + INDEX(係数表!I:I,10)*LN(INDEX(出力表!C:C,10)+1)))))))</f>
        <v>84.357879307271133</v>
      </c>
      <c r="AC579" t="e">
        <f>MIN(100, MAX(0, (100*(INDEX(出力表!D:D,10))/(EXP(INDEX(係数表!B:B,10) + $C579) + (INDEX(出力表!D:D,10)))) + (乱数表!$V579*(Settings!B12/(((INDEX(出力表!D:D,10))+1)^INDEX(係数表!E:E,10)*INDEX(係数表!F:F,10))))))</f>
        <v>#VALUE!</v>
      </c>
      <c r="AD579" t="e">
        <f>MIN(100, MAX(0, (INDEX(出力表!D:D,10))*AB579/MAX(AC579, Settings!B3)))</f>
        <v>#VALUE!</v>
      </c>
      <c r="AE579">
        <f>MIN(100, MAX(0, 100*BETAINV(乱数表!$K579, MAX(0.00000001, (1/(1+EXP(-(INDEX(係数表!G:G,11) + $B579))))*(EXP(INDEX(係数表!H:H,11) + INDEX(係数表!I:I,11)*LN(INDEX(出力表!C:C,11)+1)))), MAX(0.00000001, (1-(1/(1+EXP(-(INDEX(係数表!G:G,11) + $B579)))))*(EXP(INDEX(係数表!H:H,11) + INDEX(係数表!I:I,11)*LN(INDEX(出力表!C:C,11)+1)))))))</f>
        <v>94.199757938340582</v>
      </c>
      <c r="AF579" t="e">
        <f>MIN(100, MAX(0, (100*(INDEX(出力表!D:D,11))/(EXP(INDEX(係数表!B:B,11) + $C579) + (INDEX(出力表!D:D,11)))) + (乱数表!$W579*(Settings!B12/(((INDEX(出力表!D:D,11))+1)^INDEX(係数表!E:E,11)*INDEX(係数表!F:F,11))))))</f>
        <v>#VALUE!</v>
      </c>
      <c r="AG579" t="e">
        <f>MIN(100, MAX(0, (INDEX(出力表!D:D,11))*AE579/MAX(AF579, Settings!B3)))</f>
        <v>#VALUE!</v>
      </c>
      <c r="AH579">
        <f>MIN(100, MAX(0, 100*BETAINV(乱数表!$L579, MAX(0.00000001, (1/(1+EXP(-(INDEX(係数表!G:G,12) + $B579))))*(EXP(INDEX(係数表!H:H,12) + INDEX(係数表!I:I,12)*LN(INDEX(出力表!C:C,12)+1)))), MAX(0.00000001, (1-(1/(1+EXP(-(INDEX(係数表!G:G,12) + $B579)))))*(EXP(INDEX(係数表!H:H,12) + INDEX(係数表!I:I,12)*LN(INDEX(出力表!C:C,12)+1)))))))</f>
        <v>86.679242105028607</v>
      </c>
      <c r="AI579" t="e">
        <f>MIN(100, MAX(0, (100*(INDEX(出力表!D:D,12))/(EXP(INDEX(係数表!B:B,12) + $C579) + (INDEX(出力表!D:D,12)))) + (乱数表!$X579*(Settings!B12/(((INDEX(出力表!D:D,12))+1)^INDEX(係数表!E:E,12)*INDEX(係数表!F:F,12))))))</f>
        <v>#VALUE!</v>
      </c>
      <c r="AJ579" t="e">
        <f>MIN(100, MAX(0, (INDEX(出力表!D:D,12))*AH579/MAX(AI579, Settings!B3)))</f>
        <v>#VALUE!</v>
      </c>
      <c r="AK579">
        <f>MIN(100, MAX(0, 100*BETAINV(乱数表!$M579, MAX(0.00000001, (1/(1+EXP(-(INDEX(係数表!G:G,13) + $B579))))*(EXP(INDEX(係数表!H:H,13) + INDEX(係数表!I:I,13)*LN(INDEX(出力表!C:C,13)+1)))), MAX(0.00000001, (1-(1/(1+EXP(-(INDEX(係数表!G:G,13) + $B579)))))*(EXP(INDEX(係数表!H:H,13) + INDEX(係数表!I:I,13)*LN(INDEX(出力表!C:C,13)+1)))))))</f>
        <v>99.292904302941992</v>
      </c>
      <c r="AL579" t="e">
        <f>MIN(100, MAX(0, (100*(INDEX(出力表!D:D,13))/(EXP(INDEX(係数表!B:B,13) + $C579) + (INDEX(出力表!D:D,13)))) + (乱数表!$Y579*(Settings!B12/(((INDEX(出力表!D:D,13))+1)^INDEX(係数表!E:E,13)*INDEX(係数表!F:F,13))))))</f>
        <v>#VALUE!</v>
      </c>
      <c r="AM579" t="e">
        <f>MIN(100, MAX(0, (INDEX(出力表!D:D,13))*AK579/MAX(AL579, Settings!B3)))</f>
        <v>#VALUE!</v>
      </c>
      <c r="AN579">
        <f>IF(ISNUMBER(F579), INDEX(出力表!B:B,2)*F579, 0)+IF(ISNUMBER(I579), INDEX(出力表!B:B,3)*I579, 0)+IF(ISNUMBER(L579), INDEX(出力表!B:B,4)*L579, 0)+IF(ISNUMBER(O579), INDEX(出力表!B:B,5)*O579, 0)+IF(ISNUMBER(R579), INDEX(出力表!B:B,6)*R579, 0)+IF(ISNUMBER(U579), INDEX(出力表!B:B,7)*U579, 0)+IF(ISNUMBER(X579), INDEX(出力表!B:B,8)*X579, 0)+IF(ISNUMBER(AA579), INDEX(出力表!B:B,9)*AA579, 0)+IF(ISNUMBER(AD579), INDEX(出力表!B:B,10)*AD579, 0)+IF(ISNUMBER(AG579), INDEX(出力表!B:B,11)*AG579, 0)+IF(ISNUMBER(AJ579), INDEX(出力表!B:B,12)*AJ579, 0)+IF(ISNUMBER(AM579), INDEX(出力表!B:B,13)*AM579, 0)</f>
        <v>0</v>
      </c>
      <c r="AO579">
        <f>IF(ISNUMBER(F579), INDEX(出力表!B:B,2), 0)+IF(ISNUMBER(I579), INDEX(出力表!B:B,3), 0)+IF(ISNUMBER(L579), INDEX(出力表!B:B,4), 0)+IF(ISNUMBER(O579), INDEX(出力表!B:B,5), 0)+IF(ISNUMBER(R579), INDEX(出力表!B:B,6), 0)+IF(ISNUMBER(U579), INDEX(出力表!B:B,7), 0)+IF(ISNUMBER(X579), INDEX(出力表!B:B,8), 0)+IF(ISNUMBER(AA579), INDEX(出力表!B:B,9), 0)+IF(ISNUMBER(AD579), INDEX(出力表!B:B,10), 0)+IF(ISNUMBER(AG579), INDEX(出力表!B:B,11), 0)+IF(ISNUMBER(AJ579), INDEX(出力表!B:B,12), 0)+IF(ISNUMBER(AM579), INDEX(出力表!B:B,13), 0)</f>
        <v>0</v>
      </c>
      <c r="AP579" t="str">
        <f t="shared" ref="AP579:AP642" si="9">IF(AO579&gt;0, AN579/AO579, "")</f>
        <v/>
      </c>
    </row>
    <row r="580" spans="1:42" x14ac:dyDescent="0.2">
      <c r="A580">
        <v>579</v>
      </c>
      <c r="B580">
        <f>IF(UPPER(Settings!B4)="TRUE", 乱数表!$Z580*Settings!B10, 0)</f>
        <v>-0.76404659422313437</v>
      </c>
      <c r="C580">
        <f>IF(UPPER(Settings!B4)="TRUE", 乱数表!$AA580*Settings!B11, 0)</f>
        <v>-7.0055577499481991E-2</v>
      </c>
      <c r="D580">
        <f>MIN(100, MAX(0, 100*BETAINV(乱数表!$B580, MAX(0.00000001, (1/(1+EXP(-(INDEX(係数表!G:G,2) + $B580))))*(EXP(INDEX(係数表!H:H,2) + INDEX(係数表!I:I,2)*LN(INDEX(出力表!C:C,2)+1)))), MAX(0.00000001, (1-(1/(1+EXP(-(INDEX(係数表!G:G,2) + $B580)))))*(EXP(INDEX(係数表!H:H,2) + INDEX(係数表!I:I,2)*LN(INDEX(出力表!C:C,2)+1)))))))</f>
        <v>88.68009036924613</v>
      </c>
      <c r="E580" t="e">
        <f>MIN(100, MAX(0, (100*(INDEX(出力表!D:D,2))/(EXP(INDEX(係数表!B:B,2) + $C580) + (INDEX(出力表!D:D,2)))) + (乱数表!$N580*(Settings!B12/(((INDEX(出力表!D:D,2))+1)^INDEX(係数表!E:E,2)*INDEX(係数表!F:F,2))))))</f>
        <v>#VALUE!</v>
      </c>
      <c r="F580" t="e">
        <f>MIN(100, MAX(0, (INDEX(出力表!D:D,2))*D580/MAX(E580, Settings!B3)))</f>
        <v>#VALUE!</v>
      </c>
      <c r="G580">
        <f>MIN(100, MAX(0, 100*BETAINV(乱数表!$C580, MAX(0.00000001, (1/(1+EXP(-(INDEX(係数表!G:G,3) + $B580))))*(EXP(INDEX(係数表!H:H,3) + INDEX(係数表!I:I,3)*LN(INDEX(出力表!C:C,3)+1)))), MAX(0.00000001, (1-(1/(1+EXP(-(INDEX(係数表!G:G,3) + $B580)))))*(EXP(INDEX(係数表!H:H,3) + INDEX(係数表!I:I,3)*LN(INDEX(出力表!C:C,3)+1)))))))</f>
        <v>64.333495363884978</v>
      </c>
      <c r="H580" t="e">
        <f>MIN(100, MAX(0, (100*(INDEX(出力表!D:D,3))/(EXP(INDEX(係数表!B:B,3) + $C580) + (INDEX(出力表!D:D,3)))) + (乱数表!$O580*(Settings!B12/(((INDEX(出力表!D:D,3))+1)^INDEX(係数表!E:E,3)*INDEX(係数表!F:F,3))))))</f>
        <v>#VALUE!</v>
      </c>
      <c r="I580" t="e">
        <f>MIN(100, MAX(0, (INDEX(出力表!D:D,3))*G580/MAX(H580, Settings!B3)))</f>
        <v>#VALUE!</v>
      </c>
      <c r="J580">
        <f>MIN(100, MAX(0, 100*BETAINV(乱数表!$D580, MAX(0.00000001, (1/(1+EXP(-(INDEX(係数表!G:G,4) + $B580))))*(EXP(INDEX(係数表!H:H,4) + INDEX(係数表!I:I,4)*LN(INDEX(出力表!C:C,4)+1)))), MAX(0.00000001, (1-(1/(1+EXP(-(INDEX(係数表!G:G,4) + $B580)))))*(EXP(INDEX(係数表!H:H,4) + INDEX(係数表!I:I,4)*LN(INDEX(出力表!C:C,4)+1)))))))</f>
        <v>72.232270190744458</v>
      </c>
      <c r="K580" t="e">
        <f>MIN(100, MAX(0, (100*(INDEX(出力表!D:D,4))/(EXP(INDEX(係数表!B:B,4) + $C580) + (INDEX(出力表!D:D,4)))) + (乱数表!$P580*(Settings!B12/(((INDEX(出力表!D:D,4))+1)^INDEX(係数表!E:E,4)*INDEX(係数表!F:F,4))))))</f>
        <v>#VALUE!</v>
      </c>
      <c r="L580" t="e">
        <f>MIN(100, MAX(0, (INDEX(出力表!D:D,4))*J580/MAX(K580, Settings!B3)))</f>
        <v>#VALUE!</v>
      </c>
      <c r="M580">
        <f>MIN(100, MAX(0, 100*BETAINV(乱数表!$E580, MAX(0.00000001, (1/(1+EXP(-(INDEX(係数表!G:G,5) + $B580))))*(EXP(INDEX(係数表!H:H,5) + INDEX(係数表!I:I,5)*LN(INDEX(出力表!C:C,5)+1)))), MAX(0.00000001, (1-(1/(1+EXP(-(INDEX(係数表!G:G,5) + $B580)))))*(EXP(INDEX(係数表!H:H,5) + INDEX(係数表!I:I,5)*LN(INDEX(出力表!C:C,5)+1)))))))</f>
        <v>81.93868665519102</v>
      </c>
      <c r="N580" t="e">
        <f>MIN(100, MAX(0, (100*(INDEX(出力表!D:D,5))/(EXP(INDEX(係数表!B:B,5) + $C580) + (INDEX(出力表!D:D,5)))) + (乱数表!$Q580*(Settings!B12/(((INDEX(出力表!D:D,5))+1)^INDEX(係数表!E:E,5)*INDEX(係数表!F:F,5))))))</f>
        <v>#VALUE!</v>
      </c>
      <c r="O580" t="e">
        <f>MIN(100, MAX(0, (INDEX(出力表!D:D,5))*M580/MAX(N580, Settings!B3)))</f>
        <v>#VALUE!</v>
      </c>
      <c r="P580">
        <f>MIN(100, MAX(0, 100*BETAINV(乱数表!$F580, MAX(0.00000001, (1/(1+EXP(-(INDEX(係数表!G:G,6) + $B580))))*(EXP(INDEX(係数表!H:H,6) + INDEX(係数表!I:I,6)*LN(INDEX(出力表!C:C,6)+1)))), MAX(0.00000001, (1-(1/(1+EXP(-(INDEX(係数表!G:G,6) + $B580)))))*(EXP(INDEX(係数表!H:H,6) + INDEX(係数表!I:I,6)*LN(INDEX(出力表!C:C,6)+1)))))))</f>
        <v>90.461583845484782</v>
      </c>
      <c r="Q580" t="e">
        <f>MIN(100, MAX(0, (100*(INDEX(出力表!D:D,6))/(EXP(INDEX(係数表!B:B,6) + $C580) + (INDEX(出力表!D:D,6)))) + (乱数表!$R580*(Settings!B12/(((INDEX(出力表!D:D,6))+1)^INDEX(係数表!E:E,6)*INDEX(係数表!F:F,6))))))</f>
        <v>#VALUE!</v>
      </c>
      <c r="R580" t="e">
        <f>MIN(100, MAX(0, (INDEX(出力表!D:D,6))*P580/MAX(Q580, Settings!B3)))</f>
        <v>#VALUE!</v>
      </c>
      <c r="S580">
        <f>MIN(100, MAX(0, 100*BETAINV(乱数表!$G580, MAX(0.00000001, (1/(1+EXP(-(INDEX(係数表!G:G,7) + $B580))))*(EXP(INDEX(係数表!H:H,7) + INDEX(係数表!I:I,7)*LN(INDEX(出力表!C:C,7)+1)))), MAX(0.00000001, (1-(1/(1+EXP(-(INDEX(係数表!G:G,7) + $B580)))))*(EXP(INDEX(係数表!H:H,7) + INDEX(係数表!I:I,7)*LN(INDEX(出力表!C:C,7)+1)))))))</f>
        <v>82.484347843046407</v>
      </c>
      <c r="T580" t="e">
        <f>MIN(100, MAX(0, (100*(INDEX(出力表!D:D,7))/(EXP(INDEX(係数表!B:B,7) + $C580) + (INDEX(出力表!D:D,7)))) + (乱数表!$S580*(Settings!B12/(((INDEX(出力表!D:D,7))+1)^INDEX(係数表!E:E,7)*INDEX(係数表!F:F,7))))))</f>
        <v>#VALUE!</v>
      </c>
      <c r="U580" t="e">
        <f>MIN(100, MAX(0, (INDEX(出力表!D:D,7))*S580/MAX(T580, Settings!B3)))</f>
        <v>#VALUE!</v>
      </c>
      <c r="V580">
        <f>MIN(100, MAX(0, 100*BETAINV(乱数表!$H580, MAX(0.00000001, (1/(1+EXP(-(INDEX(係数表!G:G,8) + $B580))))*(EXP(INDEX(係数表!H:H,8) + INDEX(係数表!I:I,8)*LN(INDEX(出力表!C:C,8)+1)))), MAX(0.00000001, (1-(1/(1+EXP(-(INDEX(係数表!G:G,8) + $B580)))))*(EXP(INDEX(係数表!H:H,8) + INDEX(係数表!I:I,8)*LN(INDEX(出力表!C:C,8)+1)))))))</f>
        <v>76.811098054182253</v>
      </c>
      <c r="W580" t="e">
        <f>MIN(100, MAX(0, (100*(INDEX(出力表!D:D,8))/(EXP(INDEX(係数表!B:B,8) + $C580) + (INDEX(出力表!D:D,8)))) + (乱数表!$T580*(Settings!B12/(((INDEX(出力表!D:D,8))+1)^INDEX(係数表!E:E,8)*INDEX(係数表!F:F,8))))))</f>
        <v>#VALUE!</v>
      </c>
      <c r="X580" t="e">
        <f>MIN(100, MAX(0, (INDEX(出力表!D:D,8))*V580/MAX(W580, Settings!B3)))</f>
        <v>#VALUE!</v>
      </c>
      <c r="Y580">
        <f>MIN(100, MAX(0, 100*BETAINV(乱数表!$I580, MAX(0.00000001, (1/(1+EXP(-(INDEX(係数表!G:G,9) + $B580))))*(EXP(INDEX(係数表!H:H,9) + INDEX(係数表!I:I,9)*LN(INDEX(出力表!C:C,9)+1)))), MAX(0.00000001, (1-(1/(1+EXP(-(INDEX(係数表!G:G,9) + $B580)))))*(EXP(INDEX(係数表!H:H,9) + INDEX(係数表!I:I,9)*LN(INDEX(出力表!C:C,9)+1)))))))</f>
        <v>88.06401688865185</v>
      </c>
      <c r="Z580" t="e">
        <f>MIN(100, MAX(0, (100*(INDEX(出力表!D:D,9))/(EXP(INDEX(係数表!B:B,9) + $C580) + (INDEX(出力表!D:D,9)))) + (乱数表!$U580*(Settings!B12/(((INDEX(出力表!D:D,9))+1)^INDEX(係数表!E:E,9)*INDEX(係数表!F:F,9))))))</f>
        <v>#VALUE!</v>
      </c>
      <c r="AA580" t="e">
        <f>MIN(100, MAX(0, (INDEX(出力表!D:D,9))*Y580/MAX(Z580, Settings!B3)))</f>
        <v>#VALUE!</v>
      </c>
      <c r="AB580">
        <f>MIN(100, MAX(0, 100*BETAINV(乱数表!$J580, MAX(0.00000001, (1/(1+EXP(-(INDEX(係数表!G:G,10) + $B580))))*(EXP(INDEX(係数表!H:H,10) + INDEX(係数表!I:I,10)*LN(INDEX(出力表!C:C,10)+1)))), MAX(0.00000001, (1-(1/(1+EXP(-(INDEX(係数表!G:G,10) + $B580)))))*(EXP(INDEX(係数表!H:H,10) + INDEX(係数表!I:I,10)*LN(INDEX(出力表!C:C,10)+1)))))))</f>
        <v>99.801562467484644</v>
      </c>
      <c r="AC580" t="e">
        <f>MIN(100, MAX(0, (100*(INDEX(出力表!D:D,10))/(EXP(INDEX(係数表!B:B,10) + $C580) + (INDEX(出力表!D:D,10)))) + (乱数表!$V580*(Settings!B12/(((INDEX(出力表!D:D,10))+1)^INDEX(係数表!E:E,10)*INDEX(係数表!F:F,10))))))</f>
        <v>#VALUE!</v>
      </c>
      <c r="AD580" t="e">
        <f>MIN(100, MAX(0, (INDEX(出力表!D:D,10))*AB580/MAX(AC580, Settings!B3)))</f>
        <v>#VALUE!</v>
      </c>
      <c r="AE580">
        <f>MIN(100, MAX(0, 100*BETAINV(乱数表!$K580, MAX(0.00000001, (1/(1+EXP(-(INDEX(係数表!G:G,11) + $B580))))*(EXP(INDEX(係数表!H:H,11) + INDEX(係数表!I:I,11)*LN(INDEX(出力表!C:C,11)+1)))), MAX(0.00000001, (1-(1/(1+EXP(-(INDEX(係数表!G:G,11) + $B580)))))*(EXP(INDEX(係数表!H:H,11) + INDEX(係数表!I:I,11)*LN(INDEX(出力表!C:C,11)+1)))))))</f>
        <v>89.522125717325991</v>
      </c>
      <c r="AF580" t="e">
        <f>MIN(100, MAX(0, (100*(INDEX(出力表!D:D,11))/(EXP(INDEX(係数表!B:B,11) + $C580) + (INDEX(出力表!D:D,11)))) + (乱数表!$W580*(Settings!B12/(((INDEX(出力表!D:D,11))+1)^INDEX(係数表!E:E,11)*INDEX(係数表!F:F,11))))))</f>
        <v>#VALUE!</v>
      </c>
      <c r="AG580" t="e">
        <f>MIN(100, MAX(0, (INDEX(出力表!D:D,11))*AE580/MAX(AF580, Settings!B3)))</f>
        <v>#VALUE!</v>
      </c>
      <c r="AH580">
        <f>MIN(100, MAX(0, 100*BETAINV(乱数表!$L580, MAX(0.00000001, (1/(1+EXP(-(INDEX(係数表!G:G,12) + $B580))))*(EXP(INDEX(係数表!H:H,12) + INDEX(係数表!I:I,12)*LN(INDEX(出力表!C:C,12)+1)))), MAX(0.00000001, (1-(1/(1+EXP(-(INDEX(係数表!G:G,12) + $B580)))))*(EXP(INDEX(係数表!H:H,12) + INDEX(係数表!I:I,12)*LN(INDEX(出力表!C:C,12)+1)))))))</f>
        <v>94.826283191222501</v>
      </c>
      <c r="AI580" t="e">
        <f>MIN(100, MAX(0, (100*(INDEX(出力表!D:D,12))/(EXP(INDEX(係数表!B:B,12) + $C580) + (INDEX(出力表!D:D,12)))) + (乱数表!$X580*(Settings!B12/(((INDEX(出力表!D:D,12))+1)^INDEX(係数表!E:E,12)*INDEX(係数表!F:F,12))))))</f>
        <v>#VALUE!</v>
      </c>
      <c r="AJ580" t="e">
        <f>MIN(100, MAX(0, (INDEX(出力表!D:D,12))*AH580/MAX(AI580, Settings!B3)))</f>
        <v>#VALUE!</v>
      </c>
      <c r="AK580">
        <f>MIN(100, MAX(0, 100*BETAINV(乱数表!$M580, MAX(0.00000001, (1/(1+EXP(-(INDEX(係数表!G:G,13) + $B580))))*(EXP(INDEX(係数表!H:H,13) + INDEX(係数表!I:I,13)*LN(INDEX(出力表!C:C,13)+1)))), MAX(0.00000001, (1-(1/(1+EXP(-(INDEX(係数表!G:G,13) + $B580)))))*(EXP(INDEX(係数表!H:H,13) + INDEX(係数表!I:I,13)*LN(INDEX(出力表!C:C,13)+1)))))))</f>
        <v>92.935843121351169</v>
      </c>
      <c r="AL580" t="e">
        <f>MIN(100, MAX(0, (100*(INDEX(出力表!D:D,13))/(EXP(INDEX(係数表!B:B,13) + $C580) + (INDEX(出力表!D:D,13)))) + (乱数表!$Y580*(Settings!B12/(((INDEX(出力表!D:D,13))+1)^INDEX(係数表!E:E,13)*INDEX(係数表!F:F,13))))))</f>
        <v>#VALUE!</v>
      </c>
      <c r="AM580" t="e">
        <f>MIN(100, MAX(0, (INDEX(出力表!D:D,13))*AK580/MAX(AL580, Settings!B3)))</f>
        <v>#VALUE!</v>
      </c>
      <c r="AN580">
        <f>IF(ISNUMBER(F580), INDEX(出力表!B:B,2)*F580, 0)+IF(ISNUMBER(I580), INDEX(出力表!B:B,3)*I580, 0)+IF(ISNUMBER(L580), INDEX(出力表!B:B,4)*L580, 0)+IF(ISNUMBER(O580), INDEX(出力表!B:B,5)*O580, 0)+IF(ISNUMBER(R580), INDEX(出力表!B:B,6)*R580, 0)+IF(ISNUMBER(U580), INDEX(出力表!B:B,7)*U580, 0)+IF(ISNUMBER(X580), INDEX(出力表!B:B,8)*X580, 0)+IF(ISNUMBER(AA580), INDEX(出力表!B:B,9)*AA580, 0)+IF(ISNUMBER(AD580), INDEX(出力表!B:B,10)*AD580, 0)+IF(ISNUMBER(AG580), INDEX(出力表!B:B,11)*AG580, 0)+IF(ISNUMBER(AJ580), INDEX(出力表!B:B,12)*AJ580, 0)+IF(ISNUMBER(AM580), INDEX(出力表!B:B,13)*AM580, 0)</f>
        <v>0</v>
      </c>
      <c r="AO580">
        <f>IF(ISNUMBER(F580), INDEX(出力表!B:B,2), 0)+IF(ISNUMBER(I580), INDEX(出力表!B:B,3), 0)+IF(ISNUMBER(L580), INDEX(出力表!B:B,4), 0)+IF(ISNUMBER(O580), INDEX(出力表!B:B,5), 0)+IF(ISNUMBER(R580), INDEX(出力表!B:B,6), 0)+IF(ISNUMBER(U580), INDEX(出力表!B:B,7), 0)+IF(ISNUMBER(X580), INDEX(出力表!B:B,8), 0)+IF(ISNUMBER(AA580), INDEX(出力表!B:B,9), 0)+IF(ISNUMBER(AD580), INDEX(出力表!B:B,10), 0)+IF(ISNUMBER(AG580), INDEX(出力表!B:B,11), 0)+IF(ISNUMBER(AJ580), INDEX(出力表!B:B,12), 0)+IF(ISNUMBER(AM580), INDEX(出力表!B:B,13), 0)</f>
        <v>0</v>
      </c>
      <c r="AP580" t="str">
        <f t="shared" si="9"/>
        <v/>
      </c>
    </row>
    <row r="581" spans="1:42" x14ac:dyDescent="0.2">
      <c r="A581">
        <v>580</v>
      </c>
      <c r="B581">
        <f>IF(UPPER(Settings!B4)="TRUE", 乱数表!$Z581*Settings!B10, 0)</f>
        <v>-0.43235238713417801</v>
      </c>
      <c r="C581">
        <f>IF(UPPER(Settings!B4)="TRUE", 乱数表!$AA581*Settings!B11, 0)</f>
        <v>5.6591720851920262E-2</v>
      </c>
      <c r="D581">
        <f>MIN(100, MAX(0, 100*BETAINV(乱数表!$B581, MAX(0.00000001, (1/(1+EXP(-(INDEX(係数表!G:G,2) + $B581))))*(EXP(INDEX(係数表!H:H,2) + INDEX(係数表!I:I,2)*LN(INDEX(出力表!C:C,2)+1)))), MAX(0.00000001, (1-(1/(1+EXP(-(INDEX(係数表!G:G,2) + $B581)))))*(EXP(INDEX(係数表!H:H,2) + INDEX(係数表!I:I,2)*LN(INDEX(出力表!C:C,2)+1)))))))</f>
        <v>90.65555707141479</v>
      </c>
      <c r="E581" t="e">
        <f>MIN(100, MAX(0, (100*(INDEX(出力表!D:D,2))/(EXP(INDEX(係数表!B:B,2) + $C581) + (INDEX(出力表!D:D,2)))) + (乱数表!$N581*(Settings!B12/(((INDEX(出力表!D:D,2))+1)^INDEX(係数表!E:E,2)*INDEX(係数表!F:F,2))))))</f>
        <v>#VALUE!</v>
      </c>
      <c r="F581" t="e">
        <f>MIN(100, MAX(0, (INDEX(出力表!D:D,2))*D581/MAX(E581, Settings!B3)))</f>
        <v>#VALUE!</v>
      </c>
      <c r="G581">
        <f>MIN(100, MAX(0, 100*BETAINV(乱数表!$C581, MAX(0.00000001, (1/(1+EXP(-(INDEX(係数表!G:G,3) + $B581))))*(EXP(INDEX(係数表!H:H,3) + INDEX(係数表!I:I,3)*LN(INDEX(出力表!C:C,3)+1)))), MAX(0.00000001, (1-(1/(1+EXP(-(INDEX(係数表!G:G,3) + $B581)))))*(EXP(INDEX(係数表!H:H,3) + INDEX(係数表!I:I,3)*LN(INDEX(出力表!C:C,3)+1)))))))</f>
        <v>85.344788193853461</v>
      </c>
      <c r="H581" t="e">
        <f>MIN(100, MAX(0, (100*(INDEX(出力表!D:D,3))/(EXP(INDEX(係数表!B:B,3) + $C581) + (INDEX(出力表!D:D,3)))) + (乱数表!$O581*(Settings!B12/(((INDEX(出力表!D:D,3))+1)^INDEX(係数表!E:E,3)*INDEX(係数表!F:F,3))))))</f>
        <v>#VALUE!</v>
      </c>
      <c r="I581" t="e">
        <f>MIN(100, MAX(0, (INDEX(出力表!D:D,3))*G581/MAX(H581, Settings!B3)))</f>
        <v>#VALUE!</v>
      </c>
      <c r="J581">
        <f>MIN(100, MAX(0, 100*BETAINV(乱数表!$D581, MAX(0.00000001, (1/(1+EXP(-(INDEX(係数表!G:G,4) + $B581))))*(EXP(INDEX(係数表!H:H,4) + INDEX(係数表!I:I,4)*LN(INDEX(出力表!C:C,4)+1)))), MAX(0.00000001, (1-(1/(1+EXP(-(INDEX(係数表!G:G,4) + $B581)))))*(EXP(INDEX(係数表!H:H,4) + INDEX(係数表!I:I,4)*LN(INDEX(出力表!C:C,4)+1)))))))</f>
        <v>94.858634858211801</v>
      </c>
      <c r="K581" t="e">
        <f>MIN(100, MAX(0, (100*(INDEX(出力表!D:D,4))/(EXP(INDEX(係数表!B:B,4) + $C581) + (INDEX(出力表!D:D,4)))) + (乱数表!$P581*(Settings!B12/(((INDEX(出力表!D:D,4))+1)^INDEX(係数表!E:E,4)*INDEX(係数表!F:F,4))))))</f>
        <v>#VALUE!</v>
      </c>
      <c r="L581" t="e">
        <f>MIN(100, MAX(0, (INDEX(出力表!D:D,4))*J581/MAX(K581, Settings!B3)))</f>
        <v>#VALUE!</v>
      </c>
      <c r="M581">
        <f>MIN(100, MAX(0, 100*BETAINV(乱数表!$E581, MAX(0.00000001, (1/(1+EXP(-(INDEX(係数表!G:G,5) + $B581))))*(EXP(INDEX(係数表!H:H,5) + INDEX(係数表!I:I,5)*LN(INDEX(出力表!C:C,5)+1)))), MAX(0.00000001, (1-(1/(1+EXP(-(INDEX(係数表!G:G,5) + $B581)))))*(EXP(INDEX(係数表!H:H,5) + INDEX(係数表!I:I,5)*LN(INDEX(出力表!C:C,5)+1)))))))</f>
        <v>68.967403266963473</v>
      </c>
      <c r="N581" t="e">
        <f>MIN(100, MAX(0, (100*(INDEX(出力表!D:D,5))/(EXP(INDEX(係数表!B:B,5) + $C581) + (INDEX(出力表!D:D,5)))) + (乱数表!$Q581*(Settings!B12/(((INDEX(出力表!D:D,5))+1)^INDEX(係数表!E:E,5)*INDEX(係数表!F:F,5))))))</f>
        <v>#VALUE!</v>
      </c>
      <c r="O581" t="e">
        <f>MIN(100, MAX(0, (INDEX(出力表!D:D,5))*M581/MAX(N581, Settings!B3)))</f>
        <v>#VALUE!</v>
      </c>
      <c r="P581">
        <f>MIN(100, MAX(0, 100*BETAINV(乱数表!$F581, MAX(0.00000001, (1/(1+EXP(-(INDEX(係数表!G:G,6) + $B581))))*(EXP(INDEX(係数表!H:H,6) + INDEX(係数表!I:I,6)*LN(INDEX(出力表!C:C,6)+1)))), MAX(0.00000001, (1-(1/(1+EXP(-(INDEX(係数表!G:G,6) + $B581)))))*(EXP(INDEX(係数表!H:H,6) + INDEX(係数表!I:I,6)*LN(INDEX(出力表!C:C,6)+1)))))))</f>
        <v>59.310212875923241</v>
      </c>
      <c r="Q581" t="e">
        <f>MIN(100, MAX(0, (100*(INDEX(出力表!D:D,6))/(EXP(INDEX(係数表!B:B,6) + $C581) + (INDEX(出力表!D:D,6)))) + (乱数表!$R581*(Settings!B12/(((INDEX(出力表!D:D,6))+1)^INDEX(係数表!E:E,6)*INDEX(係数表!F:F,6))))))</f>
        <v>#VALUE!</v>
      </c>
      <c r="R581" t="e">
        <f>MIN(100, MAX(0, (INDEX(出力表!D:D,6))*P581/MAX(Q581, Settings!B3)))</f>
        <v>#VALUE!</v>
      </c>
      <c r="S581">
        <f>MIN(100, MAX(0, 100*BETAINV(乱数表!$G581, MAX(0.00000001, (1/(1+EXP(-(INDEX(係数表!G:G,7) + $B581))))*(EXP(INDEX(係数表!H:H,7) + INDEX(係数表!I:I,7)*LN(INDEX(出力表!C:C,7)+1)))), MAX(0.00000001, (1-(1/(1+EXP(-(INDEX(係数表!G:G,7) + $B581)))))*(EXP(INDEX(係数表!H:H,7) + INDEX(係数表!I:I,7)*LN(INDEX(出力表!C:C,7)+1)))))))</f>
        <v>95.144705400800134</v>
      </c>
      <c r="T581" t="e">
        <f>MIN(100, MAX(0, (100*(INDEX(出力表!D:D,7))/(EXP(INDEX(係数表!B:B,7) + $C581) + (INDEX(出力表!D:D,7)))) + (乱数表!$S581*(Settings!B12/(((INDEX(出力表!D:D,7))+1)^INDEX(係数表!E:E,7)*INDEX(係数表!F:F,7))))))</f>
        <v>#VALUE!</v>
      </c>
      <c r="U581" t="e">
        <f>MIN(100, MAX(0, (INDEX(出力表!D:D,7))*S581/MAX(T581, Settings!B3)))</f>
        <v>#VALUE!</v>
      </c>
      <c r="V581">
        <f>MIN(100, MAX(0, 100*BETAINV(乱数表!$H581, MAX(0.00000001, (1/(1+EXP(-(INDEX(係数表!G:G,8) + $B581))))*(EXP(INDEX(係数表!H:H,8) + INDEX(係数表!I:I,8)*LN(INDEX(出力表!C:C,8)+1)))), MAX(0.00000001, (1-(1/(1+EXP(-(INDEX(係数表!G:G,8) + $B581)))))*(EXP(INDEX(係数表!H:H,8) + INDEX(係数表!I:I,8)*LN(INDEX(出力表!C:C,8)+1)))))))</f>
        <v>92.889390157396292</v>
      </c>
      <c r="W581" t="e">
        <f>MIN(100, MAX(0, (100*(INDEX(出力表!D:D,8))/(EXP(INDEX(係数表!B:B,8) + $C581) + (INDEX(出力表!D:D,8)))) + (乱数表!$T581*(Settings!B12/(((INDEX(出力表!D:D,8))+1)^INDEX(係数表!E:E,8)*INDEX(係数表!F:F,8))))))</f>
        <v>#VALUE!</v>
      </c>
      <c r="X581" t="e">
        <f>MIN(100, MAX(0, (INDEX(出力表!D:D,8))*V581/MAX(W581, Settings!B3)))</f>
        <v>#VALUE!</v>
      </c>
      <c r="Y581">
        <f>MIN(100, MAX(0, 100*BETAINV(乱数表!$I581, MAX(0.00000001, (1/(1+EXP(-(INDEX(係数表!G:G,9) + $B581))))*(EXP(INDEX(係数表!H:H,9) + INDEX(係数表!I:I,9)*LN(INDEX(出力表!C:C,9)+1)))), MAX(0.00000001, (1-(1/(1+EXP(-(INDEX(係数表!G:G,9) + $B581)))))*(EXP(INDEX(係数表!H:H,9) + INDEX(係数表!I:I,9)*LN(INDEX(出力表!C:C,9)+1)))))))</f>
        <v>62.213213107936873</v>
      </c>
      <c r="Z581" t="e">
        <f>MIN(100, MAX(0, (100*(INDEX(出力表!D:D,9))/(EXP(INDEX(係数表!B:B,9) + $C581) + (INDEX(出力表!D:D,9)))) + (乱数表!$U581*(Settings!B12/(((INDEX(出力表!D:D,9))+1)^INDEX(係数表!E:E,9)*INDEX(係数表!F:F,9))))))</f>
        <v>#VALUE!</v>
      </c>
      <c r="AA581" t="e">
        <f>MIN(100, MAX(0, (INDEX(出力表!D:D,9))*Y581/MAX(Z581, Settings!B3)))</f>
        <v>#VALUE!</v>
      </c>
      <c r="AB581">
        <f>MIN(100, MAX(0, 100*BETAINV(乱数表!$J581, MAX(0.00000001, (1/(1+EXP(-(INDEX(係数表!G:G,10) + $B581))))*(EXP(INDEX(係数表!H:H,10) + INDEX(係数表!I:I,10)*LN(INDEX(出力表!C:C,10)+1)))), MAX(0.00000001, (1-(1/(1+EXP(-(INDEX(係数表!G:G,10) + $B581)))))*(EXP(INDEX(係数表!H:H,10) + INDEX(係数表!I:I,10)*LN(INDEX(出力表!C:C,10)+1)))))))</f>
        <v>60.140385695969435</v>
      </c>
      <c r="AC581" t="e">
        <f>MIN(100, MAX(0, (100*(INDEX(出力表!D:D,10))/(EXP(INDEX(係数表!B:B,10) + $C581) + (INDEX(出力表!D:D,10)))) + (乱数表!$V581*(Settings!B12/(((INDEX(出力表!D:D,10))+1)^INDEX(係数表!E:E,10)*INDEX(係数表!F:F,10))))))</f>
        <v>#VALUE!</v>
      </c>
      <c r="AD581" t="e">
        <f>MIN(100, MAX(0, (INDEX(出力表!D:D,10))*AB581/MAX(AC581, Settings!B3)))</f>
        <v>#VALUE!</v>
      </c>
      <c r="AE581">
        <f>MIN(100, MAX(0, 100*BETAINV(乱数表!$K581, MAX(0.00000001, (1/(1+EXP(-(INDEX(係数表!G:G,11) + $B581))))*(EXP(INDEX(係数表!H:H,11) + INDEX(係数表!I:I,11)*LN(INDEX(出力表!C:C,11)+1)))), MAX(0.00000001, (1-(1/(1+EXP(-(INDEX(係数表!G:G,11) + $B581)))))*(EXP(INDEX(係数表!H:H,11) + INDEX(係数表!I:I,11)*LN(INDEX(出力表!C:C,11)+1)))))))</f>
        <v>91.153693401759554</v>
      </c>
      <c r="AF581" t="e">
        <f>MIN(100, MAX(0, (100*(INDEX(出力表!D:D,11))/(EXP(INDEX(係数表!B:B,11) + $C581) + (INDEX(出力表!D:D,11)))) + (乱数表!$W581*(Settings!B12/(((INDEX(出力表!D:D,11))+1)^INDEX(係数表!E:E,11)*INDEX(係数表!F:F,11))))))</f>
        <v>#VALUE!</v>
      </c>
      <c r="AG581" t="e">
        <f>MIN(100, MAX(0, (INDEX(出力表!D:D,11))*AE581/MAX(AF581, Settings!B3)))</f>
        <v>#VALUE!</v>
      </c>
      <c r="AH581">
        <f>MIN(100, MAX(0, 100*BETAINV(乱数表!$L581, MAX(0.00000001, (1/(1+EXP(-(INDEX(係数表!G:G,12) + $B581))))*(EXP(INDEX(係数表!H:H,12) + INDEX(係数表!I:I,12)*LN(INDEX(出力表!C:C,12)+1)))), MAX(0.00000001, (1-(1/(1+EXP(-(INDEX(係数表!G:G,12) + $B581)))))*(EXP(INDEX(係数表!H:H,12) + INDEX(係数表!I:I,12)*LN(INDEX(出力表!C:C,12)+1)))))))</f>
        <v>81.840258343464825</v>
      </c>
      <c r="AI581" t="e">
        <f>MIN(100, MAX(0, (100*(INDEX(出力表!D:D,12))/(EXP(INDEX(係数表!B:B,12) + $C581) + (INDEX(出力表!D:D,12)))) + (乱数表!$X581*(Settings!B12/(((INDEX(出力表!D:D,12))+1)^INDEX(係数表!E:E,12)*INDEX(係数表!F:F,12))))))</f>
        <v>#VALUE!</v>
      </c>
      <c r="AJ581" t="e">
        <f>MIN(100, MAX(0, (INDEX(出力表!D:D,12))*AH581/MAX(AI581, Settings!B3)))</f>
        <v>#VALUE!</v>
      </c>
      <c r="AK581">
        <f>MIN(100, MAX(0, 100*BETAINV(乱数表!$M581, MAX(0.00000001, (1/(1+EXP(-(INDEX(係数表!G:G,13) + $B581))))*(EXP(INDEX(係数表!H:H,13) + INDEX(係数表!I:I,13)*LN(INDEX(出力表!C:C,13)+1)))), MAX(0.00000001, (1-(1/(1+EXP(-(INDEX(係数表!G:G,13) + $B581)))))*(EXP(INDEX(係数表!H:H,13) + INDEX(係数表!I:I,13)*LN(INDEX(出力表!C:C,13)+1)))))))</f>
        <v>59.686721946423575</v>
      </c>
      <c r="AL581" t="e">
        <f>MIN(100, MAX(0, (100*(INDEX(出力表!D:D,13))/(EXP(INDEX(係数表!B:B,13) + $C581) + (INDEX(出力表!D:D,13)))) + (乱数表!$Y581*(Settings!B12/(((INDEX(出力表!D:D,13))+1)^INDEX(係数表!E:E,13)*INDEX(係数表!F:F,13))))))</f>
        <v>#VALUE!</v>
      </c>
      <c r="AM581" t="e">
        <f>MIN(100, MAX(0, (INDEX(出力表!D:D,13))*AK581/MAX(AL581, Settings!B3)))</f>
        <v>#VALUE!</v>
      </c>
      <c r="AN581">
        <f>IF(ISNUMBER(F581), INDEX(出力表!B:B,2)*F581, 0)+IF(ISNUMBER(I581), INDEX(出力表!B:B,3)*I581, 0)+IF(ISNUMBER(L581), INDEX(出力表!B:B,4)*L581, 0)+IF(ISNUMBER(O581), INDEX(出力表!B:B,5)*O581, 0)+IF(ISNUMBER(R581), INDEX(出力表!B:B,6)*R581, 0)+IF(ISNUMBER(U581), INDEX(出力表!B:B,7)*U581, 0)+IF(ISNUMBER(X581), INDEX(出力表!B:B,8)*X581, 0)+IF(ISNUMBER(AA581), INDEX(出力表!B:B,9)*AA581, 0)+IF(ISNUMBER(AD581), INDEX(出力表!B:B,10)*AD581, 0)+IF(ISNUMBER(AG581), INDEX(出力表!B:B,11)*AG581, 0)+IF(ISNUMBER(AJ581), INDEX(出力表!B:B,12)*AJ581, 0)+IF(ISNUMBER(AM581), INDEX(出力表!B:B,13)*AM581, 0)</f>
        <v>0</v>
      </c>
      <c r="AO581">
        <f>IF(ISNUMBER(F581), INDEX(出力表!B:B,2), 0)+IF(ISNUMBER(I581), INDEX(出力表!B:B,3), 0)+IF(ISNUMBER(L581), INDEX(出力表!B:B,4), 0)+IF(ISNUMBER(O581), INDEX(出力表!B:B,5), 0)+IF(ISNUMBER(R581), INDEX(出力表!B:B,6), 0)+IF(ISNUMBER(U581), INDEX(出力表!B:B,7), 0)+IF(ISNUMBER(X581), INDEX(出力表!B:B,8), 0)+IF(ISNUMBER(AA581), INDEX(出力表!B:B,9), 0)+IF(ISNUMBER(AD581), INDEX(出力表!B:B,10), 0)+IF(ISNUMBER(AG581), INDEX(出力表!B:B,11), 0)+IF(ISNUMBER(AJ581), INDEX(出力表!B:B,12), 0)+IF(ISNUMBER(AM581), INDEX(出力表!B:B,13), 0)</f>
        <v>0</v>
      </c>
      <c r="AP581" t="str">
        <f t="shared" si="9"/>
        <v/>
      </c>
    </row>
    <row r="582" spans="1:42" x14ac:dyDescent="0.2">
      <c r="A582">
        <v>581</v>
      </c>
      <c r="B582">
        <f>IF(UPPER(Settings!B4)="TRUE", 乱数表!$Z582*Settings!B10, 0)</f>
        <v>-0.64952419650841609</v>
      </c>
      <c r="C582">
        <f>IF(UPPER(Settings!B4)="TRUE", 乱数表!$AA582*Settings!B11, 0)</f>
        <v>-8.6650293311732893E-2</v>
      </c>
      <c r="D582">
        <f>MIN(100, MAX(0, 100*BETAINV(乱数表!$B582, MAX(0.00000001, (1/(1+EXP(-(INDEX(係数表!G:G,2) + $B582))))*(EXP(INDEX(係数表!H:H,2) + INDEX(係数表!I:I,2)*LN(INDEX(出力表!C:C,2)+1)))), MAX(0.00000001, (1-(1/(1+EXP(-(INDEX(係数表!G:G,2) + $B582)))))*(EXP(INDEX(係数表!H:H,2) + INDEX(係数表!I:I,2)*LN(INDEX(出力表!C:C,2)+1)))))))</f>
        <v>98.368146124415631</v>
      </c>
      <c r="E582" t="e">
        <f>MIN(100, MAX(0, (100*(INDEX(出力表!D:D,2))/(EXP(INDEX(係数表!B:B,2) + $C582) + (INDEX(出力表!D:D,2)))) + (乱数表!$N582*(Settings!B12/(((INDEX(出力表!D:D,2))+1)^INDEX(係数表!E:E,2)*INDEX(係数表!F:F,2))))))</f>
        <v>#VALUE!</v>
      </c>
      <c r="F582" t="e">
        <f>MIN(100, MAX(0, (INDEX(出力表!D:D,2))*D582/MAX(E582, Settings!B3)))</f>
        <v>#VALUE!</v>
      </c>
      <c r="G582">
        <f>MIN(100, MAX(0, 100*BETAINV(乱数表!$C582, MAX(0.00000001, (1/(1+EXP(-(INDEX(係数表!G:G,3) + $B582))))*(EXP(INDEX(係数表!H:H,3) + INDEX(係数表!I:I,3)*LN(INDEX(出力表!C:C,3)+1)))), MAX(0.00000001, (1-(1/(1+EXP(-(INDEX(係数表!G:G,3) + $B582)))))*(EXP(INDEX(係数表!H:H,3) + INDEX(係数表!I:I,3)*LN(INDEX(出力表!C:C,3)+1)))))))</f>
        <v>87.992826566350828</v>
      </c>
      <c r="H582" t="e">
        <f>MIN(100, MAX(0, (100*(INDEX(出力表!D:D,3))/(EXP(INDEX(係数表!B:B,3) + $C582) + (INDEX(出力表!D:D,3)))) + (乱数表!$O582*(Settings!B12/(((INDEX(出力表!D:D,3))+1)^INDEX(係数表!E:E,3)*INDEX(係数表!F:F,3))))))</f>
        <v>#VALUE!</v>
      </c>
      <c r="I582" t="e">
        <f>MIN(100, MAX(0, (INDEX(出力表!D:D,3))*G582/MAX(H582, Settings!B3)))</f>
        <v>#VALUE!</v>
      </c>
      <c r="J582">
        <f>MIN(100, MAX(0, 100*BETAINV(乱数表!$D582, MAX(0.00000001, (1/(1+EXP(-(INDEX(係数表!G:G,4) + $B582))))*(EXP(INDEX(係数表!H:H,4) + INDEX(係数表!I:I,4)*LN(INDEX(出力表!C:C,4)+1)))), MAX(0.00000001, (1-(1/(1+EXP(-(INDEX(係数表!G:G,4) + $B582)))))*(EXP(INDEX(係数表!H:H,4) + INDEX(係数表!I:I,4)*LN(INDEX(出力表!C:C,4)+1)))))))</f>
        <v>91.83239051239309</v>
      </c>
      <c r="K582" t="e">
        <f>MIN(100, MAX(0, (100*(INDEX(出力表!D:D,4))/(EXP(INDEX(係数表!B:B,4) + $C582) + (INDEX(出力表!D:D,4)))) + (乱数表!$P582*(Settings!B12/(((INDEX(出力表!D:D,4))+1)^INDEX(係数表!E:E,4)*INDEX(係数表!F:F,4))))))</f>
        <v>#VALUE!</v>
      </c>
      <c r="L582" t="e">
        <f>MIN(100, MAX(0, (INDEX(出力表!D:D,4))*J582/MAX(K582, Settings!B3)))</f>
        <v>#VALUE!</v>
      </c>
      <c r="M582">
        <f>MIN(100, MAX(0, 100*BETAINV(乱数表!$E582, MAX(0.00000001, (1/(1+EXP(-(INDEX(係数表!G:G,5) + $B582))))*(EXP(INDEX(係数表!H:H,5) + INDEX(係数表!I:I,5)*LN(INDEX(出力表!C:C,5)+1)))), MAX(0.00000001, (1-(1/(1+EXP(-(INDEX(係数表!G:G,5) + $B582)))))*(EXP(INDEX(係数表!H:H,5) + INDEX(係数表!I:I,5)*LN(INDEX(出力表!C:C,5)+1)))))))</f>
        <v>92.159950436550432</v>
      </c>
      <c r="N582" t="e">
        <f>MIN(100, MAX(0, (100*(INDEX(出力表!D:D,5))/(EXP(INDEX(係数表!B:B,5) + $C582) + (INDEX(出力表!D:D,5)))) + (乱数表!$Q582*(Settings!B12/(((INDEX(出力表!D:D,5))+1)^INDEX(係数表!E:E,5)*INDEX(係数表!F:F,5))))))</f>
        <v>#VALUE!</v>
      </c>
      <c r="O582" t="e">
        <f>MIN(100, MAX(0, (INDEX(出力表!D:D,5))*M582/MAX(N582, Settings!B3)))</f>
        <v>#VALUE!</v>
      </c>
      <c r="P582">
        <f>MIN(100, MAX(0, 100*BETAINV(乱数表!$F582, MAX(0.00000001, (1/(1+EXP(-(INDEX(係数表!G:G,6) + $B582))))*(EXP(INDEX(係数表!H:H,6) + INDEX(係数表!I:I,6)*LN(INDEX(出力表!C:C,6)+1)))), MAX(0.00000001, (1-(1/(1+EXP(-(INDEX(係数表!G:G,6) + $B582)))))*(EXP(INDEX(係数表!H:H,6) + INDEX(係数表!I:I,6)*LN(INDEX(出力表!C:C,6)+1)))))))</f>
        <v>40.72608064644082</v>
      </c>
      <c r="Q582" t="e">
        <f>MIN(100, MAX(0, (100*(INDEX(出力表!D:D,6))/(EXP(INDEX(係数表!B:B,6) + $C582) + (INDEX(出力表!D:D,6)))) + (乱数表!$R582*(Settings!B12/(((INDEX(出力表!D:D,6))+1)^INDEX(係数表!E:E,6)*INDEX(係数表!F:F,6))))))</f>
        <v>#VALUE!</v>
      </c>
      <c r="R582" t="e">
        <f>MIN(100, MAX(0, (INDEX(出力表!D:D,6))*P582/MAX(Q582, Settings!B3)))</f>
        <v>#VALUE!</v>
      </c>
      <c r="S582">
        <f>MIN(100, MAX(0, 100*BETAINV(乱数表!$G582, MAX(0.00000001, (1/(1+EXP(-(INDEX(係数表!G:G,7) + $B582))))*(EXP(INDEX(係数表!H:H,7) + INDEX(係数表!I:I,7)*LN(INDEX(出力表!C:C,7)+1)))), MAX(0.00000001, (1-(1/(1+EXP(-(INDEX(係数表!G:G,7) + $B582)))))*(EXP(INDEX(係数表!H:H,7) + INDEX(係数表!I:I,7)*LN(INDEX(出力表!C:C,7)+1)))))))</f>
        <v>94.48183116366657</v>
      </c>
      <c r="T582" t="e">
        <f>MIN(100, MAX(0, (100*(INDEX(出力表!D:D,7))/(EXP(INDEX(係数表!B:B,7) + $C582) + (INDEX(出力表!D:D,7)))) + (乱数表!$S582*(Settings!B12/(((INDEX(出力表!D:D,7))+1)^INDEX(係数表!E:E,7)*INDEX(係数表!F:F,7))))))</f>
        <v>#VALUE!</v>
      </c>
      <c r="U582" t="e">
        <f>MIN(100, MAX(0, (INDEX(出力表!D:D,7))*S582/MAX(T582, Settings!B3)))</f>
        <v>#VALUE!</v>
      </c>
      <c r="V582">
        <f>MIN(100, MAX(0, 100*BETAINV(乱数表!$H582, MAX(0.00000001, (1/(1+EXP(-(INDEX(係数表!G:G,8) + $B582))))*(EXP(INDEX(係数表!H:H,8) + INDEX(係数表!I:I,8)*LN(INDEX(出力表!C:C,8)+1)))), MAX(0.00000001, (1-(1/(1+EXP(-(INDEX(係数表!G:G,8) + $B582)))))*(EXP(INDEX(係数表!H:H,8) + INDEX(係数表!I:I,8)*LN(INDEX(出力表!C:C,8)+1)))))))</f>
        <v>58.562831870345569</v>
      </c>
      <c r="W582" t="e">
        <f>MIN(100, MAX(0, (100*(INDEX(出力表!D:D,8))/(EXP(INDEX(係数表!B:B,8) + $C582) + (INDEX(出力表!D:D,8)))) + (乱数表!$T582*(Settings!B12/(((INDEX(出力表!D:D,8))+1)^INDEX(係数表!E:E,8)*INDEX(係数表!F:F,8))))))</f>
        <v>#VALUE!</v>
      </c>
      <c r="X582" t="e">
        <f>MIN(100, MAX(0, (INDEX(出力表!D:D,8))*V582/MAX(W582, Settings!B3)))</f>
        <v>#VALUE!</v>
      </c>
      <c r="Y582">
        <f>MIN(100, MAX(0, 100*BETAINV(乱数表!$I582, MAX(0.00000001, (1/(1+EXP(-(INDEX(係数表!G:G,9) + $B582))))*(EXP(INDEX(係数表!H:H,9) + INDEX(係数表!I:I,9)*LN(INDEX(出力表!C:C,9)+1)))), MAX(0.00000001, (1-(1/(1+EXP(-(INDEX(係数表!G:G,9) + $B582)))))*(EXP(INDEX(係数表!H:H,9) + INDEX(係数表!I:I,9)*LN(INDEX(出力表!C:C,9)+1)))))))</f>
        <v>34.954576575931803</v>
      </c>
      <c r="Z582" t="e">
        <f>MIN(100, MAX(0, (100*(INDEX(出力表!D:D,9))/(EXP(INDEX(係数表!B:B,9) + $C582) + (INDEX(出力表!D:D,9)))) + (乱数表!$U582*(Settings!B12/(((INDEX(出力表!D:D,9))+1)^INDEX(係数表!E:E,9)*INDEX(係数表!F:F,9))))))</f>
        <v>#VALUE!</v>
      </c>
      <c r="AA582" t="e">
        <f>MIN(100, MAX(0, (INDEX(出力表!D:D,9))*Y582/MAX(Z582, Settings!B3)))</f>
        <v>#VALUE!</v>
      </c>
      <c r="AB582">
        <f>MIN(100, MAX(0, 100*BETAINV(乱数表!$J582, MAX(0.00000001, (1/(1+EXP(-(INDEX(係数表!G:G,10) + $B582))))*(EXP(INDEX(係数表!H:H,10) + INDEX(係数表!I:I,10)*LN(INDEX(出力表!C:C,10)+1)))), MAX(0.00000001, (1-(1/(1+EXP(-(INDEX(係数表!G:G,10) + $B582)))))*(EXP(INDEX(係数表!H:H,10) + INDEX(係数表!I:I,10)*LN(INDEX(出力表!C:C,10)+1)))))))</f>
        <v>93.954025374114536</v>
      </c>
      <c r="AC582" t="e">
        <f>MIN(100, MAX(0, (100*(INDEX(出力表!D:D,10))/(EXP(INDEX(係数表!B:B,10) + $C582) + (INDEX(出力表!D:D,10)))) + (乱数表!$V582*(Settings!B12/(((INDEX(出力表!D:D,10))+1)^INDEX(係数表!E:E,10)*INDEX(係数表!F:F,10))))))</f>
        <v>#VALUE!</v>
      </c>
      <c r="AD582" t="e">
        <f>MIN(100, MAX(0, (INDEX(出力表!D:D,10))*AB582/MAX(AC582, Settings!B3)))</f>
        <v>#VALUE!</v>
      </c>
      <c r="AE582">
        <f>MIN(100, MAX(0, 100*BETAINV(乱数表!$K582, MAX(0.00000001, (1/(1+EXP(-(INDEX(係数表!G:G,11) + $B582))))*(EXP(INDEX(係数表!H:H,11) + INDEX(係数表!I:I,11)*LN(INDEX(出力表!C:C,11)+1)))), MAX(0.00000001, (1-(1/(1+EXP(-(INDEX(係数表!G:G,11) + $B582)))))*(EXP(INDEX(係数表!H:H,11) + INDEX(係数表!I:I,11)*LN(INDEX(出力表!C:C,11)+1)))))))</f>
        <v>87.007953423457892</v>
      </c>
      <c r="AF582" t="e">
        <f>MIN(100, MAX(0, (100*(INDEX(出力表!D:D,11))/(EXP(INDEX(係数表!B:B,11) + $C582) + (INDEX(出力表!D:D,11)))) + (乱数表!$W582*(Settings!B12/(((INDEX(出力表!D:D,11))+1)^INDEX(係数表!E:E,11)*INDEX(係数表!F:F,11))))))</f>
        <v>#VALUE!</v>
      </c>
      <c r="AG582" t="e">
        <f>MIN(100, MAX(0, (INDEX(出力表!D:D,11))*AE582/MAX(AF582, Settings!B3)))</f>
        <v>#VALUE!</v>
      </c>
      <c r="AH582">
        <f>MIN(100, MAX(0, 100*BETAINV(乱数表!$L582, MAX(0.00000001, (1/(1+EXP(-(INDEX(係数表!G:G,12) + $B582))))*(EXP(INDEX(係数表!H:H,12) + INDEX(係数表!I:I,12)*LN(INDEX(出力表!C:C,12)+1)))), MAX(0.00000001, (1-(1/(1+EXP(-(INDEX(係数表!G:G,12) + $B582)))))*(EXP(INDEX(係数表!H:H,12) + INDEX(係数表!I:I,12)*LN(INDEX(出力表!C:C,12)+1)))))))</f>
        <v>81.532297227424905</v>
      </c>
      <c r="AI582" t="e">
        <f>MIN(100, MAX(0, (100*(INDEX(出力表!D:D,12))/(EXP(INDEX(係数表!B:B,12) + $C582) + (INDEX(出力表!D:D,12)))) + (乱数表!$X582*(Settings!B12/(((INDEX(出力表!D:D,12))+1)^INDEX(係数表!E:E,12)*INDEX(係数表!F:F,12))))))</f>
        <v>#VALUE!</v>
      </c>
      <c r="AJ582" t="e">
        <f>MIN(100, MAX(0, (INDEX(出力表!D:D,12))*AH582/MAX(AI582, Settings!B3)))</f>
        <v>#VALUE!</v>
      </c>
      <c r="AK582">
        <f>MIN(100, MAX(0, 100*BETAINV(乱数表!$M582, MAX(0.00000001, (1/(1+EXP(-(INDEX(係数表!G:G,13) + $B582))))*(EXP(INDEX(係数表!H:H,13) + INDEX(係数表!I:I,13)*LN(INDEX(出力表!C:C,13)+1)))), MAX(0.00000001, (1-(1/(1+EXP(-(INDEX(係数表!G:G,13) + $B582)))))*(EXP(INDEX(係数表!H:H,13) + INDEX(係数表!I:I,13)*LN(INDEX(出力表!C:C,13)+1)))))))</f>
        <v>64.499955130322917</v>
      </c>
      <c r="AL582" t="e">
        <f>MIN(100, MAX(0, (100*(INDEX(出力表!D:D,13))/(EXP(INDEX(係数表!B:B,13) + $C582) + (INDEX(出力表!D:D,13)))) + (乱数表!$Y582*(Settings!B12/(((INDEX(出力表!D:D,13))+1)^INDEX(係数表!E:E,13)*INDEX(係数表!F:F,13))))))</f>
        <v>#VALUE!</v>
      </c>
      <c r="AM582" t="e">
        <f>MIN(100, MAX(0, (INDEX(出力表!D:D,13))*AK582/MAX(AL582, Settings!B3)))</f>
        <v>#VALUE!</v>
      </c>
      <c r="AN582">
        <f>IF(ISNUMBER(F582), INDEX(出力表!B:B,2)*F582, 0)+IF(ISNUMBER(I582), INDEX(出力表!B:B,3)*I582, 0)+IF(ISNUMBER(L582), INDEX(出力表!B:B,4)*L582, 0)+IF(ISNUMBER(O582), INDEX(出力表!B:B,5)*O582, 0)+IF(ISNUMBER(R582), INDEX(出力表!B:B,6)*R582, 0)+IF(ISNUMBER(U582), INDEX(出力表!B:B,7)*U582, 0)+IF(ISNUMBER(X582), INDEX(出力表!B:B,8)*X582, 0)+IF(ISNUMBER(AA582), INDEX(出力表!B:B,9)*AA582, 0)+IF(ISNUMBER(AD582), INDEX(出力表!B:B,10)*AD582, 0)+IF(ISNUMBER(AG582), INDEX(出力表!B:B,11)*AG582, 0)+IF(ISNUMBER(AJ582), INDEX(出力表!B:B,12)*AJ582, 0)+IF(ISNUMBER(AM582), INDEX(出力表!B:B,13)*AM582, 0)</f>
        <v>0</v>
      </c>
      <c r="AO582">
        <f>IF(ISNUMBER(F582), INDEX(出力表!B:B,2), 0)+IF(ISNUMBER(I582), INDEX(出力表!B:B,3), 0)+IF(ISNUMBER(L582), INDEX(出力表!B:B,4), 0)+IF(ISNUMBER(O582), INDEX(出力表!B:B,5), 0)+IF(ISNUMBER(R582), INDEX(出力表!B:B,6), 0)+IF(ISNUMBER(U582), INDEX(出力表!B:B,7), 0)+IF(ISNUMBER(X582), INDEX(出力表!B:B,8), 0)+IF(ISNUMBER(AA582), INDEX(出力表!B:B,9), 0)+IF(ISNUMBER(AD582), INDEX(出力表!B:B,10), 0)+IF(ISNUMBER(AG582), INDEX(出力表!B:B,11), 0)+IF(ISNUMBER(AJ582), INDEX(出力表!B:B,12), 0)+IF(ISNUMBER(AM582), INDEX(出力表!B:B,13), 0)</f>
        <v>0</v>
      </c>
      <c r="AP582" t="str">
        <f t="shared" si="9"/>
        <v/>
      </c>
    </row>
    <row r="583" spans="1:42" x14ac:dyDescent="0.2">
      <c r="A583">
        <v>582</v>
      </c>
      <c r="B583">
        <f>IF(UPPER(Settings!B4)="TRUE", 乱数表!$Z583*Settings!B10, 0)</f>
        <v>0.59646844770639906</v>
      </c>
      <c r="C583">
        <f>IF(UPPER(Settings!B4)="TRUE", 乱数表!$AA583*Settings!B11, 0)</f>
        <v>-3.3041817785913793E-2</v>
      </c>
      <c r="D583">
        <f>MIN(100, MAX(0, 100*BETAINV(乱数表!$B583, MAX(0.00000001, (1/(1+EXP(-(INDEX(係数表!G:G,2) + $B583))))*(EXP(INDEX(係数表!H:H,2) + INDEX(係数表!I:I,2)*LN(INDEX(出力表!C:C,2)+1)))), MAX(0.00000001, (1-(1/(1+EXP(-(INDEX(係数表!G:G,2) + $B583)))))*(EXP(INDEX(係数表!H:H,2) + INDEX(係数表!I:I,2)*LN(INDEX(出力表!C:C,2)+1)))))))</f>
        <v>99.977754409947408</v>
      </c>
      <c r="E583" t="e">
        <f>MIN(100, MAX(0, (100*(INDEX(出力表!D:D,2))/(EXP(INDEX(係数表!B:B,2) + $C583) + (INDEX(出力表!D:D,2)))) + (乱数表!$N583*(Settings!B12/(((INDEX(出力表!D:D,2))+1)^INDEX(係数表!E:E,2)*INDEX(係数表!F:F,2))))))</f>
        <v>#VALUE!</v>
      </c>
      <c r="F583" t="e">
        <f>MIN(100, MAX(0, (INDEX(出力表!D:D,2))*D583/MAX(E583, Settings!B3)))</f>
        <v>#VALUE!</v>
      </c>
      <c r="G583">
        <f>MIN(100, MAX(0, 100*BETAINV(乱数表!$C583, MAX(0.00000001, (1/(1+EXP(-(INDEX(係数表!G:G,3) + $B583))))*(EXP(INDEX(係数表!H:H,3) + INDEX(係数表!I:I,3)*LN(INDEX(出力表!C:C,3)+1)))), MAX(0.00000001, (1-(1/(1+EXP(-(INDEX(係数表!G:G,3) + $B583)))))*(EXP(INDEX(係数表!H:H,3) + INDEX(係数表!I:I,3)*LN(INDEX(出力表!C:C,3)+1)))))))</f>
        <v>74.383268148691727</v>
      </c>
      <c r="H583" t="e">
        <f>MIN(100, MAX(0, (100*(INDEX(出力表!D:D,3))/(EXP(INDEX(係数表!B:B,3) + $C583) + (INDEX(出力表!D:D,3)))) + (乱数表!$O583*(Settings!B12/(((INDEX(出力表!D:D,3))+1)^INDEX(係数表!E:E,3)*INDEX(係数表!F:F,3))))))</f>
        <v>#VALUE!</v>
      </c>
      <c r="I583" t="e">
        <f>MIN(100, MAX(0, (INDEX(出力表!D:D,3))*G583/MAX(H583, Settings!B3)))</f>
        <v>#VALUE!</v>
      </c>
      <c r="J583">
        <f>MIN(100, MAX(0, 100*BETAINV(乱数表!$D583, MAX(0.00000001, (1/(1+EXP(-(INDEX(係数表!G:G,4) + $B583))))*(EXP(INDEX(係数表!H:H,4) + INDEX(係数表!I:I,4)*LN(INDEX(出力表!C:C,4)+1)))), MAX(0.00000001, (1-(1/(1+EXP(-(INDEX(係数表!G:G,4) + $B583)))))*(EXP(INDEX(係数表!H:H,4) + INDEX(係数表!I:I,4)*LN(INDEX(出力表!C:C,4)+1)))))))</f>
        <v>77.088899730405956</v>
      </c>
      <c r="K583" t="e">
        <f>MIN(100, MAX(0, (100*(INDEX(出力表!D:D,4))/(EXP(INDEX(係数表!B:B,4) + $C583) + (INDEX(出力表!D:D,4)))) + (乱数表!$P583*(Settings!B12/(((INDEX(出力表!D:D,4))+1)^INDEX(係数表!E:E,4)*INDEX(係数表!F:F,4))))))</f>
        <v>#VALUE!</v>
      </c>
      <c r="L583" t="e">
        <f>MIN(100, MAX(0, (INDEX(出力表!D:D,4))*J583/MAX(K583, Settings!B3)))</f>
        <v>#VALUE!</v>
      </c>
      <c r="M583">
        <f>MIN(100, MAX(0, 100*BETAINV(乱数表!$E583, MAX(0.00000001, (1/(1+EXP(-(INDEX(係数表!G:G,5) + $B583))))*(EXP(INDEX(係数表!H:H,5) + INDEX(係数表!I:I,5)*LN(INDEX(出力表!C:C,5)+1)))), MAX(0.00000001, (1-(1/(1+EXP(-(INDEX(係数表!G:G,5) + $B583)))))*(EXP(INDEX(係数表!H:H,5) + INDEX(係数表!I:I,5)*LN(INDEX(出力表!C:C,5)+1)))))))</f>
        <v>97.608063230067486</v>
      </c>
      <c r="N583" t="e">
        <f>MIN(100, MAX(0, (100*(INDEX(出力表!D:D,5))/(EXP(INDEX(係数表!B:B,5) + $C583) + (INDEX(出力表!D:D,5)))) + (乱数表!$Q583*(Settings!B12/(((INDEX(出力表!D:D,5))+1)^INDEX(係数表!E:E,5)*INDEX(係数表!F:F,5))))))</f>
        <v>#VALUE!</v>
      </c>
      <c r="O583" t="e">
        <f>MIN(100, MAX(0, (INDEX(出力表!D:D,5))*M583/MAX(N583, Settings!B3)))</f>
        <v>#VALUE!</v>
      </c>
      <c r="P583">
        <f>MIN(100, MAX(0, 100*BETAINV(乱数表!$F583, MAX(0.00000001, (1/(1+EXP(-(INDEX(係数表!G:G,6) + $B583))))*(EXP(INDEX(係数表!H:H,6) + INDEX(係数表!I:I,6)*LN(INDEX(出力表!C:C,6)+1)))), MAX(0.00000001, (1-(1/(1+EXP(-(INDEX(係数表!G:G,6) + $B583)))))*(EXP(INDEX(係数表!H:H,6) + INDEX(係数表!I:I,6)*LN(INDEX(出力表!C:C,6)+1)))))))</f>
        <v>94.700975527583637</v>
      </c>
      <c r="Q583" t="e">
        <f>MIN(100, MAX(0, (100*(INDEX(出力表!D:D,6))/(EXP(INDEX(係数表!B:B,6) + $C583) + (INDEX(出力表!D:D,6)))) + (乱数表!$R583*(Settings!B12/(((INDEX(出力表!D:D,6))+1)^INDEX(係数表!E:E,6)*INDEX(係数表!F:F,6))))))</f>
        <v>#VALUE!</v>
      </c>
      <c r="R583" t="e">
        <f>MIN(100, MAX(0, (INDEX(出力表!D:D,6))*P583/MAX(Q583, Settings!B3)))</f>
        <v>#VALUE!</v>
      </c>
      <c r="S583">
        <f>MIN(100, MAX(0, 100*BETAINV(乱数表!$G583, MAX(0.00000001, (1/(1+EXP(-(INDEX(係数表!G:G,7) + $B583))))*(EXP(INDEX(係数表!H:H,7) + INDEX(係数表!I:I,7)*LN(INDEX(出力表!C:C,7)+1)))), MAX(0.00000001, (1-(1/(1+EXP(-(INDEX(係数表!G:G,7) + $B583)))))*(EXP(INDEX(係数表!H:H,7) + INDEX(係数表!I:I,7)*LN(INDEX(出力表!C:C,7)+1)))))))</f>
        <v>97.822926281129313</v>
      </c>
      <c r="T583" t="e">
        <f>MIN(100, MAX(0, (100*(INDEX(出力表!D:D,7))/(EXP(INDEX(係数表!B:B,7) + $C583) + (INDEX(出力表!D:D,7)))) + (乱数表!$S583*(Settings!B12/(((INDEX(出力表!D:D,7))+1)^INDEX(係数表!E:E,7)*INDEX(係数表!F:F,7))))))</f>
        <v>#VALUE!</v>
      </c>
      <c r="U583" t="e">
        <f>MIN(100, MAX(0, (INDEX(出力表!D:D,7))*S583/MAX(T583, Settings!B3)))</f>
        <v>#VALUE!</v>
      </c>
      <c r="V583">
        <f>MIN(100, MAX(0, 100*BETAINV(乱数表!$H583, MAX(0.00000001, (1/(1+EXP(-(INDEX(係数表!G:G,8) + $B583))))*(EXP(INDEX(係数表!H:H,8) + INDEX(係数表!I:I,8)*LN(INDEX(出力表!C:C,8)+1)))), MAX(0.00000001, (1-(1/(1+EXP(-(INDEX(係数表!G:G,8) + $B583)))))*(EXP(INDEX(係数表!H:H,8) + INDEX(係数表!I:I,8)*LN(INDEX(出力表!C:C,8)+1)))))))</f>
        <v>57.957989889627228</v>
      </c>
      <c r="W583" t="e">
        <f>MIN(100, MAX(0, (100*(INDEX(出力表!D:D,8))/(EXP(INDEX(係数表!B:B,8) + $C583) + (INDEX(出力表!D:D,8)))) + (乱数表!$T583*(Settings!B12/(((INDEX(出力表!D:D,8))+1)^INDEX(係数表!E:E,8)*INDEX(係数表!F:F,8))))))</f>
        <v>#VALUE!</v>
      </c>
      <c r="X583" t="e">
        <f>MIN(100, MAX(0, (INDEX(出力表!D:D,8))*V583/MAX(W583, Settings!B3)))</f>
        <v>#VALUE!</v>
      </c>
      <c r="Y583">
        <f>MIN(100, MAX(0, 100*BETAINV(乱数表!$I583, MAX(0.00000001, (1/(1+EXP(-(INDEX(係数表!G:G,9) + $B583))))*(EXP(INDEX(係数表!H:H,9) + INDEX(係数表!I:I,9)*LN(INDEX(出力表!C:C,9)+1)))), MAX(0.00000001, (1-(1/(1+EXP(-(INDEX(係数表!G:G,9) + $B583)))))*(EXP(INDEX(係数表!H:H,9) + INDEX(係数表!I:I,9)*LN(INDEX(出力表!C:C,9)+1)))))))</f>
        <v>97.79538860924572</v>
      </c>
      <c r="Z583" t="e">
        <f>MIN(100, MAX(0, (100*(INDEX(出力表!D:D,9))/(EXP(INDEX(係数表!B:B,9) + $C583) + (INDEX(出力表!D:D,9)))) + (乱数表!$U583*(Settings!B12/(((INDEX(出力表!D:D,9))+1)^INDEX(係数表!E:E,9)*INDEX(係数表!F:F,9))))))</f>
        <v>#VALUE!</v>
      </c>
      <c r="AA583" t="e">
        <f>MIN(100, MAX(0, (INDEX(出力表!D:D,9))*Y583/MAX(Z583, Settings!B3)))</f>
        <v>#VALUE!</v>
      </c>
      <c r="AB583">
        <f>MIN(100, MAX(0, 100*BETAINV(乱数表!$J583, MAX(0.00000001, (1/(1+EXP(-(INDEX(係数表!G:G,10) + $B583))))*(EXP(INDEX(係数表!H:H,10) + INDEX(係数表!I:I,10)*LN(INDEX(出力表!C:C,10)+1)))), MAX(0.00000001, (1-(1/(1+EXP(-(INDEX(係数表!G:G,10) + $B583)))))*(EXP(INDEX(係数表!H:H,10) + INDEX(係数表!I:I,10)*LN(INDEX(出力表!C:C,10)+1)))))))</f>
        <v>91.661096792701684</v>
      </c>
      <c r="AC583" t="e">
        <f>MIN(100, MAX(0, (100*(INDEX(出力表!D:D,10))/(EXP(INDEX(係数表!B:B,10) + $C583) + (INDEX(出力表!D:D,10)))) + (乱数表!$V583*(Settings!B12/(((INDEX(出力表!D:D,10))+1)^INDEX(係数表!E:E,10)*INDEX(係数表!F:F,10))))))</f>
        <v>#VALUE!</v>
      </c>
      <c r="AD583" t="e">
        <f>MIN(100, MAX(0, (INDEX(出力表!D:D,10))*AB583/MAX(AC583, Settings!B3)))</f>
        <v>#VALUE!</v>
      </c>
      <c r="AE583">
        <f>MIN(100, MAX(0, 100*BETAINV(乱数表!$K583, MAX(0.00000001, (1/(1+EXP(-(INDEX(係数表!G:G,11) + $B583))))*(EXP(INDEX(係数表!H:H,11) + INDEX(係数表!I:I,11)*LN(INDEX(出力表!C:C,11)+1)))), MAX(0.00000001, (1-(1/(1+EXP(-(INDEX(係数表!G:G,11) + $B583)))))*(EXP(INDEX(係数表!H:H,11) + INDEX(係数表!I:I,11)*LN(INDEX(出力表!C:C,11)+1)))))))</f>
        <v>98.564922475430478</v>
      </c>
      <c r="AF583" t="e">
        <f>MIN(100, MAX(0, (100*(INDEX(出力表!D:D,11))/(EXP(INDEX(係数表!B:B,11) + $C583) + (INDEX(出力表!D:D,11)))) + (乱数表!$W583*(Settings!B12/(((INDEX(出力表!D:D,11))+1)^INDEX(係数表!E:E,11)*INDEX(係数表!F:F,11))))))</f>
        <v>#VALUE!</v>
      </c>
      <c r="AG583" t="e">
        <f>MIN(100, MAX(0, (INDEX(出力表!D:D,11))*AE583/MAX(AF583, Settings!B3)))</f>
        <v>#VALUE!</v>
      </c>
      <c r="AH583">
        <f>MIN(100, MAX(0, 100*BETAINV(乱数表!$L583, MAX(0.00000001, (1/(1+EXP(-(INDEX(係数表!G:G,12) + $B583))))*(EXP(INDEX(係数表!H:H,12) + INDEX(係数表!I:I,12)*LN(INDEX(出力表!C:C,12)+1)))), MAX(0.00000001, (1-(1/(1+EXP(-(INDEX(係数表!G:G,12) + $B583)))))*(EXP(INDEX(係数表!H:H,12) + INDEX(係数表!I:I,12)*LN(INDEX(出力表!C:C,12)+1)))))))</f>
        <v>96.879473983083287</v>
      </c>
      <c r="AI583" t="e">
        <f>MIN(100, MAX(0, (100*(INDEX(出力表!D:D,12))/(EXP(INDEX(係数表!B:B,12) + $C583) + (INDEX(出力表!D:D,12)))) + (乱数表!$X583*(Settings!B12/(((INDEX(出力表!D:D,12))+1)^INDEX(係数表!E:E,12)*INDEX(係数表!F:F,12))))))</f>
        <v>#VALUE!</v>
      </c>
      <c r="AJ583" t="e">
        <f>MIN(100, MAX(0, (INDEX(出力表!D:D,12))*AH583/MAX(AI583, Settings!B3)))</f>
        <v>#VALUE!</v>
      </c>
      <c r="AK583">
        <f>MIN(100, MAX(0, 100*BETAINV(乱数表!$M583, MAX(0.00000001, (1/(1+EXP(-(INDEX(係数表!G:G,13) + $B583))))*(EXP(INDEX(係数表!H:H,13) + INDEX(係数表!I:I,13)*LN(INDEX(出力表!C:C,13)+1)))), MAX(0.00000001, (1-(1/(1+EXP(-(INDEX(係数表!G:G,13) + $B583)))))*(EXP(INDEX(係数表!H:H,13) + INDEX(係数表!I:I,13)*LN(INDEX(出力表!C:C,13)+1)))))))</f>
        <v>99.75995327299681</v>
      </c>
      <c r="AL583" t="e">
        <f>MIN(100, MAX(0, (100*(INDEX(出力表!D:D,13))/(EXP(INDEX(係数表!B:B,13) + $C583) + (INDEX(出力表!D:D,13)))) + (乱数表!$Y583*(Settings!B12/(((INDEX(出力表!D:D,13))+1)^INDEX(係数表!E:E,13)*INDEX(係数表!F:F,13))))))</f>
        <v>#VALUE!</v>
      </c>
      <c r="AM583" t="e">
        <f>MIN(100, MAX(0, (INDEX(出力表!D:D,13))*AK583/MAX(AL583, Settings!B3)))</f>
        <v>#VALUE!</v>
      </c>
      <c r="AN583">
        <f>IF(ISNUMBER(F583), INDEX(出力表!B:B,2)*F583, 0)+IF(ISNUMBER(I583), INDEX(出力表!B:B,3)*I583, 0)+IF(ISNUMBER(L583), INDEX(出力表!B:B,4)*L583, 0)+IF(ISNUMBER(O583), INDEX(出力表!B:B,5)*O583, 0)+IF(ISNUMBER(R583), INDEX(出力表!B:B,6)*R583, 0)+IF(ISNUMBER(U583), INDEX(出力表!B:B,7)*U583, 0)+IF(ISNUMBER(X583), INDEX(出力表!B:B,8)*X583, 0)+IF(ISNUMBER(AA583), INDEX(出力表!B:B,9)*AA583, 0)+IF(ISNUMBER(AD583), INDEX(出力表!B:B,10)*AD583, 0)+IF(ISNUMBER(AG583), INDEX(出力表!B:B,11)*AG583, 0)+IF(ISNUMBER(AJ583), INDEX(出力表!B:B,12)*AJ583, 0)+IF(ISNUMBER(AM583), INDEX(出力表!B:B,13)*AM583, 0)</f>
        <v>0</v>
      </c>
      <c r="AO583">
        <f>IF(ISNUMBER(F583), INDEX(出力表!B:B,2), 0)+IF(ISNUMBER(I583), INDEX(出力表!B:B,3), 0)+IF(ISNUMBER(L583), INDEX(出力表!B:B,4), 0)+IF(ISNUMBER(O583), INDEX(出力表!B:B,5), 0)+IF(ISNUMBER(R583), INDEX(出力表!B:B,6), 0)+IF(ISNUMBER(U583), INDEX(出力表!B:B,7), 0)+IF(ISNUMBER(X583), INDEX(出力表!B:B,8), 0)+IF(ISNUMBER(AA583), INDEX(出力表!B:B,9), 0)+IF(ISNUMBER(AD583), INDEX(出力表!B:B,10), 0)+IF(ISNUMBER(AG583), INDEX(出力表!B:B,11), 0)+IF(ISNUMBER(AJ583), INDEX(出力表!B:B,12), 0)+IF(ISNUMBER(AM583), INDEX(出力表!B:B,13), 0)</f>
        <v>0</v>
      </c>
      <c r="AP583" t="str">
        <f t="shared" si="9"/>
        <v/>
      </c>
    </row>
    <row r="584" spans="1:42" x14ac:dyDescent="0.2">
      <c r="A584">
        <v>583</v>
      </c>
      <c r="B584">
        <f>IF(UPPER(Settings!B4)="TRUE", 乱数表!$Z584*Settings!B10, 0)</f>
        <v>0.36736004753347007</v>
      </c>
      <c r="C584">
        <f>IF(UPPER(Settings!B4)="TRUE", 乱数表!$AA584*Settings!B11, 0)</f>
        <v>-2.6058292648682012E-3</v>
      </c>
      <c r="D584">
        <f>MIN(100, MAX(0, 100*BETAINV(乱数表!$B584, MAX(0.00000001, (1/(1+EXP(-(INDEX(係数表!G:G,2) + $B584))))*(EXP(INDEX(係数表!H:H,2) + INDEX(係数表!I:I,2)*LN(INDEX(出力表!C:C,2)+1)))), MAX(0.00000001, (1-(1/(1+EXP(-(INDEX(係数表!G:G,2) + $B584)))))*(EXP(INDEX(係数表!H:H,2) + INDEX(係数表!I:I,2)*LN(INDEX(出力表!C:C,2)+1)))))))</f>
        <v>99.961957915241655</v>
      </c>
      <c r="E584" t="e">
        <f>MIN(100, MAX(0, (100*(INDEX(出力表!D:D,2))/(EXP(INDEX(係数表!B:B,2) + $C584) + (INDEX(出力表!D:D,2)))) + (乱数表!$N584*(Settings!B12/(((INDEX(出力表!D:D,2))+1)^INDEX(係数表!E:E,2)*INDEX(係数表!F:F,2))))))</f>
        <v>#VALUE!</v>
      </c>
      <c r="F584" t="e">
        <f>MIN(100, MAX(0, (INDEX(出力表!D:D,2))*D584/MAX(E584, Settings!B3)))</f>
        <v>#VALUE!</v>
      </c>
      <c r="G584">
        <f>MIN(100, MAX(0, 100*BETAINV(乱数表!$C584, MAX(0.00000001, (1/(1+EXP(-(INDEX(係数表!G:G,3) + $B584))))*(EXP(INDEX(係数表!H:H,3) + INDEX(係数表!I:I,3)*LN(INDEX(出力表!C:C,3)+1)))), MAX(0.00000001, (1-(1/(1+EXP(-(INDEX(係数表!G:G,3) + $B584)))))*(EXP(INDEX(係数表!H:H,3) + INDEX(係数表!I:I,3)*LN(INDEX(出力表!C:C,3)+1)))))))</f>
        <v>81.551448102183343</v>
      </c>
      <c r="H584" t="e">
        <f>MIN(100, MAX(0, (100*(INDEX(出力表!D:D,3))/(EXP(INDEX(係数表!B:B,3) + $C584) + (INDEX(出力表!D:D,3)))) + (乱数表!$O584*(Settings!B12/(((INDEX(出力表!D:D,3))+1)^INDEX(係数表!E:E,3)*INDEX(係数表!F:F,3))))))</f>
        <v>#VALUE!</v>
      </c>
      <c r="I584" t="e">
        <f>MIN(100, MAX(0, (INDEX(出力表!D:D,3))*G584/MAX(H584, Settings!B3)))</f>
        <v>#VALUE!</v>
      </c>
      <c r="J584">
        <f>MIN(100, MAX(0, 100*BETAINV(乱数表!$D584, MAX(0.00000001, (1/(1+EXP(-(INDEX(係数表!G:G,4) + $B584))))*(EXP(INDEX(係数表!H:H,4) + INDEX(係数表!I:I,4)*LN(INDEX(出力表!C:C,4)+1)))), MAX(0.00000001, (1-(1/(1+EXP(-(INDEX(係数表!G:G,4) + $B584)))))*(EXP(INDEX(係数表!H:H,4) + INDEX(係数表!I:I,4)*LN(INDEX(出力表!C:C,4)+1)))))))</f>
        <v>99.990969396824553</v>
      </c>
      <c r="K584" t="e">
        <f>MIN(100, MAX(0, (100*(INDEX(出力表!D:D,4))/(EXP(INDEX(係数表!B:B,4) + $C584) + (INDEX(出力表!D:D,4)))) + (乱数表!$P584*(Settings!B12/(((INDEX(出力表!D:D,4))+1)^INDEX(係数表!E:E,4)*INDEX(係数表!F:F,4))))))</f>
        <v>#VALUE!</v>
      </c>
      <c r="L584" t="e">
        <f>MIN(100, MAX(0, (INDEX(出力表!D:D,4))*J584/MAX(K584, Settings!B3)))</f>
        <v>#VALUE!</v>
      </c>
      <c r="M584">
        <f>MIN(100, MAX(0, 100*BETAINV(乱数表!$E584, MAX(0.00000001, (1/(1+EXP(-(INDEX(係数表!G:G,5) + $B584))))*(EXP(INDEX(係数表!H:H,5) + INDEX(係数表!I:I,5)*LN(INDEX(出力表!C:C,5)+1)))), MAX(0.00000001, (1-(1/(1+EXP(-(INDEX(係数表!G:G,5) + $B584)))))*(EXP(INDEX(係数表!H:H,5) + INDEX(係数表!I:I,5)*LN(INDEX(出力表!C:C,5)+1)))))))</f>
        <v>79.620815151821247</v>
      </c>
      <c r="N584" t="e">
        <f>MIN(100, MAX(0, (100*(INDEX(出力表!D:D,5))/(EXP(INDEX(係数表!B:B,5) + $C584) + (INDEX(出力表!D:D,5)))) + (乱数表!$Q584*(Settings!B12/(((INDEX(出力表!D:D,5))+1)^INDEX(係数表!E:E,5)*INDEX(係数表!F:F,5))))))</f>
        <v>#VALUE!</v>
      </c>
      <c r="O584" t="e">
        <f>MIN(100, MAX(0, (INDEX(出力表!D:D,5))*M584/MAX(N584, Settings!B3)))</f>
        <v>#VALUE!</v>
      </c>
      <c r="P584">
        <f>MIN(100, MAX(0, 100*BETAINV(乱数表!$F584, MAX(0.00000001, (1/(1+EXP(-(INDEX(係数表!G:G,6) + $B584))))*(EXP(INDEX(係数表!H:H,6) + INDEX(係数表!I:I,6)*LN(INDEX(出力表!C:C,6)+1)))), MAX(0.00000001, (1-(1/(1+EXP(-(INDEX(係数表!G:G,6) + $B584)))))*(EXP(INDEX(係数表!H:H,6) + INDEX(係数表!I:I,6)*LN(INDEX(出力表!C:C,6)+1)))))))</f>
        <v>95.929356648570135</v>
      </c>
      <c r="Q584" t="e">
        <f>MIN(100, MAX(0, (100*(INDEX(出力表!D:D,6))/(EXP(INDEX(係数表!B:B,6) + $C584) + (INDEX(出力表!D:D,6)))) + (乱数表!$R584*(Settings!B12/(((INDEX(出力表!D:D,6))+1)^INDEX(係数表!E:E,6)*INDEX(係数表!F:F,6))))))</f>
        <v>#VALUE!</v>
      </c>
      <c r="R584" t="e">
        <f>MIN(100, MAX(0, (INDEX(出力表!D:D,6))*P584/MAX(Q584, Settings!B3)))</f>
        <v>#VALUE!</v>
      </c>
      <c r="S584">
        <f>MIN(100, MAX(0, 100*BETAINV(乱数表!$G584, MAX(0.00000001, (1/(1+EXP(-(INDEX(係数表!G:G,7) + $B584))))*(EXP(INDEX(係数表!H:H,7) + INDEX(係数表!I:I,7)*LN(INDEX(出力表!C:C,7)+1)))), MAX(0.00000001, (1-(1/(1+EXP(-(INDEX(係数表!G:G,7) + $B584)))))*(EXP(INDEX(係数表!H:H,7) + INDEX(係数表!I:I,7)*LN(INDEX(出力表!C:C,7)+1)))))))</f>
        <v>96.787672056278822</v>
      </c>
      <c r="T584" t="e">
        <f>MIN(100, MAX(0, (100*(INDEX(出力表!D:D,7))/(EXP(INDEX(係数表!B:B,7) + $C584) + (INDEX(出力表!D:D,7)))) + (乱数表!$S584*(Settings!B12/(((INDEX(出力表!D:D,7))+1)^INDEX(係数表!E:E,7)*INDEX(係数表!F:F,7))))))</f>
        <v>#VALUE!</v>
      </c>
      <c r="U584" t="e">
        <f>MIN(100, MAX(0, (INDEX(出力表!D:D,7))*S584/MAX(T584, Settings!B3)))</f>
        <v>#VALUE!</v>
      </c>
      <c r="V584">
        <f>MIN(100, MAX(0, 100*BETAINV(乱数表!$H584, MAX(0.00000001, (1/(1+EXP(-(INDEX(係数表!G:G,8) + $B584))))*(EXP(INDEX(係数表!H:H,8) + INDEX(係数表!I:I,8)*LN(INDEX(出力表!C:C,8)+1)))), MAX(0.00000001, (1-(1/(1+EXP(-(INDEX(係数表!G:G,8) + $B584)))))*(EXP(INDEX(係数表!H:H,8) + INDEX(係数表!I:I,8)*LN(INDEX(出力表!C:C,8)+1)))))))</f>
        <v>78.171788010758362</v>
      </c>
      <c r="W584" t="e">
        <f>MIN(100, MAX(0, (100*(INDEX(出力表!D:D,8))/(EXP(INDEX(係数表!B:B,8) + $C584) + (INDEX(出力表!D:D,8)))) + (乱数表!$T584*(Settings!B12/(((INDEX(出力表!D:D,8))+1)^INDEX(係数表!E:E,8)*INDEX(係数表!F:F,8))))))</f>
        <v>#VALUE!</v>
      </c>
      <c r="X584" t="e">
        <f>MIN(100, MAX(0, (INDEX(出力表!D:D,8))*V584/MAX(W584, Settings!B3)))</f>
        <v>#VALUE!</v>
      </c>
      <c r="Y584">
        <f>MIN(100, MAX(0, 100*BETAINV(乱数表!$I584, MAX(0.00000001, (1/(1+EXP(-(INDEX(係数表!G:G,9) + $B584))))*(EXP(INDEX(係数表!H:H,9) + INDEX(係数表!I:I,9)*LN(INDEX(出力表!C:C,9)+1)))), MAX(0.00000001, (1-(1/(1+EXP(-(INDEX(係数表!G:G,9) + $B584)))))*(EXP(INDEX(係数表!H:H,9) + INDEX(係数表!I:I,9)*LN(INDEX(出力表!C:C,9)+1)))))))</f>
        <v>80.056706629037123</v>
      </c>
      <c r="Z584" t="e">
        <f>MIN(100, MAX(0, (100*(INDEX(出力表!D:D,9))/(EXP(INDEX(係数表!B:B,9) + $C584) + (INDEX(出力表!D:D,9)))) + (乱数表!$U584*(Settings!B12/(((INDEX(出力表!D:D,9))+1)^INDEX(係数表!E:E,9)*INDEX(係数表!F:F,9))))))</f>
        <v>#VALUE!</v>
      </c>
      <c r="AA584" t="e">
        <f>MIN(100, MAX(0, (INDEX(出力表!D:D,9))*Y584/MAX(Z584, Settings!B3)))</f>
        <v>#VALUE!</v>
      </c>
      <c r="AB584">
        <f>MIN(100, MAX(0, 100*BETAINV(乱数表!$J584, MAX(0.00000001, (1/(1+EXP(-(INDEX(係数表!G:G,10) + $B584))))*(EXP(INDEX(係数表!H:H,10) + INDEX(係数表!I:I,10)*LN(INDEX(出力表!C:C,10)+1)))), MAX(0.00000001, (1-(1/(1+EXP(-(INDEX(係数表!G:G,10) + $B584)))))*(EXP(INDEX(係数表!H:H,10) + INDEX(係数表!I:I,10)*LN(INDEX(出力表!C:C,10)+1)))))))</f>
        <v>99.99788664404501</v>
      </c>
      <c r="AC584" t="e">
        <f>MIN(100, MAX(0, (100*(INDEX(出力表!D:D,10))/(EXP(INDEX(係数表!B:B,10) + $C584) + (INDEX(出力表!D:D,10)))) + (乱数表!$V584*(Settings!B12/(((INDEX(出力表!D:D,10))+1)^INDEX(係数表!E:E,10)*INDEX(係数表!F:F,10))))))</f>
        <v>#VALUE!</v>
      </c>
      <c r="AD584" t="e">
        <f>MIN(100, MAX(0, (INDEX(出力表!D:D,10))*AB584/MAX(AC584, Settings!B3)))</f>
        <v>#VALUE!</v>
      </c>
      <c r="AE584">
        <f>MIN(100, MAX(0, 100*BETAINV(乱数表!$K584, MAX(0.00000001, (1/(1+EXP(-(INDEX(係数表!G:G,11) + $B584))))*(EXP(INDEX(係数表!H:H,11) + INDEX(係数表!I:I,11)*LN(INDEX(出力表!C:C,11)+1)))), MAX(0.00000001, (1-(1/(1+EXP(-(INDEX(係数表!G:G,11) + $B584)))))*(EXP(INDEX(係数表!H:H,11) + INDEX(係数表!I:I,11)*LN(INDEX(出力表!C:C,11)+1)))))))</f>
        <v>98.608552032849275</v>
      </c>
      <c r="AF584" t="e">
        <f>MIN(100, MAX(0, (100*(INDEX(出力表!D:D,11))/(EXP(INDEX(係数表!B:B,11) + $C584) + (INDEX(出力表!D:D,11)))) + (乱数表!$W584*(Settings!B12/(((INDEX(出力表!D:D,11))+1)^INDEX(係数表!E:E,11)*INDEX(係数表!F:F,11))))))</f>
        <v>#VALUE!</v>
      </c>
      <c r="AG584" t="e">
        <f>MIN(100, MAX(0, (INDEX(出力表!D:D,11))*AE584/MAX(AF584, Settings!B3)))</f>
        <v>#VALUE!</v>
      </c>
      <c r="AH584">
        <f>MIN(100, MAX(0, 100*BETAINV(乱数表!$L584, MAX(0.00000001, (1/(1+EXP(-(INDEX(係数表!G:G,12) + $B584))))*(EXP(INDEX(係数表!H:H,12) + INDEX(係数表!I:I,12)*LN(INDEX(出力表!C:C,12)+1)))), MAX(0.00000001, (1-(1/(1+EXP(-(INDEX(係数表!G:G,12) + $B584)))))*(EXP(INDEX(係数表!H:H,12) + INDEX(係数表!I:I,12)*LN(INDEX(出力表!C:C,12)+1)))))))</f>
        <v>98.184815349041671</v>
      </c>
      <c r="AI584" t="e">
        <f>MIN(100, MAX(0, (100*(INDEX(出力表!D:D,12))/(EXP(INDEX(係数表!B:B,12) + $C584) + (INDEX(出力表!D:D,12)))) + (乱数表!$X584*(Settings!B12/(((INDEX(出力表!D:D,12))+1)^INDEX(係数表!E:E,12)*INDEX(係数表!F:F,12))))))</f>
        <v>#VALUE!</v>
      </c>
      <c r="AJ584" t="e">
        <f>MIN(100, MAX(0, (INDEX(出力表!D:D,12))*AH584/MAX(AI584, Settings!B3)))</f>
        <v>#VALUE!</v>
      </c>
      <c r="AK584">
        <f>MIN(100, MAX(0, 100*BETAINV(乱数表!$M584, MAX(0.00000001, (1/(1+EXP(-(INDEX(係数表!G:G,13) + $B584))))*(EXP(INDEX(係数表!H:H,13) + INDEX(係数表!I:I,13)*LN(INDEX(出力表!C:C,13)+1)))), MAX(0.00000001, (1-(1/(1+EXP(-(INDEX(係数表!G:G,13) + $B584)))))*(EXP(INDEX(係数表!H:H,13) + INDEX(係数表!I:I,13)*LN(INDEX(出力表!C:C,13)+1)))))))</f>
        <v>99.998453279935219</v>
      </c>
      <c r="AL584" t="e">
        <f>MIN(100, MAX(0, (100*(INDEX(出力表!D:D,13))/(EXP(INDEX(係数表!B:B,13) + $C584) + (INDEX(出力表!D:D,13)))) + (乱数表!$Y584*(Settings!B12/(((INDEX(出力表!D:D,13))+1)^INDEX(係数表!E:E,13)*INDEX(係数表!F:F,13))))))</f>
        <v>#VALUE!</v>
      </c>
      <c r="AM584" t="e">
        <f>MIN(100, MAX(0, (INDEX(出力表!D:D,13))*AK584/MAX(AL584, Settings!B3)))</f>
        <v>#VALUE!</v>
      </c>
      <c r="AN584">
        <f>IF(ISNUMBER(F584), INDEX(出力表!B:B,2)*F584, 0)+IF(ISNUMBER(I584), INDEX(出力表!B:B,3)*I584, 0)+IF(ISNUMBER(L584), INDEX(出力表!B:B,4)*L584, 0)+IF(ISNUMBER(O584), INDEX(出力表!B:B,5)*O584, 0)+IF(ISNUMBER(R584), INDEX(出力表!B:B,6)*R584, 0)+IF(ISNUMBER(U584), INDEX(出力表!B:B,7)*U584, 0)+IF(ISNUMBER(X584), INDEX(出力表!B:B,8)*X584, 0)+IF(ISNUMBER(AA584), INDEX(出力表!B:B,9)*AA584, 0)+IF(ISNUMBER(AD584), INDEX(出力表!B:B,10)*AD584, 0)+IF(ISNUMBER(AG584), INDEX(出力表!B:B,11)*AG584, 0)+IF(ISNUMBER(AJ584), INDEX(出力表!B:B,12)*AJ584, 0)+IF(ISNUMBER(AM584), INDEX(出力表!B:B,13)*AM584, 0)</f>
        <v>0</v>
      </c>
      <c r="AO584">
        <f>IF(ISNUMBER(F584), INDEX(出力表!B:B,2), 0)+IF(ISNUMBER(I584), INDEX(出力表!B:B,3), 0)+IF(ISNUMBER(L584), INDEX(出力表!B:B,4), 0)+IF(ISNUMBER(O584), INDEX(出力表!B:B,5), 0)+IF(ISNUMBER(R584), INDEX(出力表!B:B,6), 0)+IF(ISNUMBER(U584), INDEX(出力表!B:B,7), 0)+IF(ISNUMBER(X584), INDEX(出力表!B:B,8), 0)+IF(ISNUMBER(AA584), INDEX(出力表!B:B,9), 0)+IF(ISNUMBER(AD584), INDEX(出力表!B:B,10), 0)+IF(ISNUMBER(AG584), INDEX(出力表!B:B,11), 0)+IF(ISNUMBER(AJ584), INDEX(出力表!B:B,12), 0)+IF(ISNUMBER(AM584), INDEX(出力表!B:B,13), 0)</f>
        <v>0</v>
      </c>
      <c r="AP584" t="str">
        <f t="shared" si="9"/>
        <v/>
      </c>
    </row>
    <row r="585" spans="1:42" x14ac:dyDescent="0.2">
      <c r="A585">
        <v>584</v>
      </c>
      <c r="B585">
        <f>IF(UPPER(Settings!B4)="TRUE", 乱数表!$Z585*Settings!B10, 0)</f>
        <v>-0.7517817297848346</v>
      </c>
      <c r="C585">
        <f>IF(UPPER(Settings!B4)="TRUE", 乱数表!$AA585*Settings!B11, 0)</f>
        <v>-0.10870809712030453</v>
      </c>
      <c r="D585">
        <f>MIN(100, MAX(0, 100*BETAINV(乱数表!$B585, MAX(0.00000001, (1/(1+EXP(-(INDEX(係数表!G:G,2) + $B585))))*(EXP(INDEX(係数表!H:H,2) + INDEX(係数表!I:I,2)*LN(INDEX(出力表!C:C,2)+1)))), MAX(0.00000001, (1-(1/(1+EXP(-(INDEX(係数表!G:G,2) + $B585)))))*(EXP(INDEX(係数表!H:H,2) + INDEX(係数表!I:I,2)*LN(INDEX(出力表!C:C,2)+1)))))))</f>
        <v>80.06988134194502</v>
      </c>
      <c r="E585" t="e">
        <f>MIN(100, MAX(0, (100*(INDEX(出力表!D:D,2))/(EXP(INDEX(係数表!B:B,2) + $C585) + (INDEX(出力表!D:D,2)))) + (乱数表!$N585*(Settings!B12/(((INDEX(出力表!D:D,2))+1)^INDEX(係数表!E:E,2)*INDEX(係数表!F:F,2))))))</f>
        <v>#VALUE!</v>
      </c>
      <c r="F585" t="e">
        <f>MIN(100, MAX(0, (INDEX(出力表!D:D,2))*D585/MAX(E585, Settings!B3)))</f>
        <v>#VALUE!</v>
      </c>
      <c r="G585">
        <f>MIN(100, MAX(0, 100*BETAINV(乱数表!$C585, MAX(0.00000001, (1/(1+EXP(-(INDEX(係数表!G:G,3) + $B585))))*(EXP(INDEX(係数表!H:H,3) + INDEX(係数表!I:I,3)*LN(INDEX(出力表!C:C,3)+1)))), MAX(0.00000001, (1-(1/(1+EXP(-(INDEX(係数表!G:G,3) + $B585)))))*(EXP(INDEX(係数表!H:H,3) + INDEX(係数表!I:I,3)*LN(INDEX(出力表!C:C,3)+1)))))))</f>
        <v>49.365598041250621</v>
      </c>
      <c r="H585" t="e">
        <f>MIN(100, MAX(0, (100*(INDEX(出力表!D:D,3))/(EXP(INDEX(係数表!B:B,3) + $C585) + (INDEX(出力表!D:D,3)))) + (乱数表!$O585*(Settings!B12/(((INDEX(出力表!D:D,3))+1)^INDEX(係数表!E:E,3)*INDEX(係数表!F:F,3))))))</f>
        <v>#VALUE!</v>
      </c>
      <c r="I585" t="e">
        <f>MIN(100, MAX(0, (INDEX(出力表!D:D,3))*G585/MAX(H585, Settings!B3)))</f>
        <v>#VALUE!</v>
      </c>
      <c r="J585">
        <f>MIN(100, MAX(0, 100*BETAINV(乱数表!$D585, MAX(0.00000001, (1/(1+EXP(-(INDEX(係数表!G:G,4) + $B585))))*(EXP(INDEX(係数表!H:H,4) + INDEX(係数表!I:I,4)*LN(INDEX(出力表!C:C,4)+1)))), MAX(0.00000001, (1-(1/(1+EXP(-(INDEX(係数表!G:G,4) + $B585)))))*(EXP(INDEX(係数表!H:H,4) + INDEX(係数表!I:I,4)*LN(INDEX(出力表!C:C,4)+1)))))))</f>
        <v>55.068522712345434</v>
      </c>
      <c r="K585" t="e">
        <f>MIN(100, MAX(0, (100*(INDEX(出力表!D:D,4))/(EXP(INDEX(係数表!B:B,4) + $C585) + (INDEX(出力表!D:D,4)))) + (乱数表!$P585*(Settings!B12/(((INDEX(出力表!D:D,4))+1)^INDEX(係数表!E:E,4)*INDEX(係数表!F:F,4))))))</f>
        <v>#VALUE!</v>
      </c>
      <c r="L585" t="e">
        <f>MIN(100, MAX(0, (INDEX(出力表!D:D,4))*J585/MAX(K585, Settings!B3)))</f>
        <v>#VALUE!</v>
      </c>
      <c r="M585">
        <f>MIN(100, MAX(0, 100*BETAINV(乱数表!$E585, MAX(0.00000001, (1/(1+EXP(-(INDEX(係数表!G:G,5) + $B585))))*(EXP(INDEX(係数表!H:H,5) + INDEX(係数表!I:I,5)*LN(INDEX(出力表!C:C,5)+1)))), MAX(0.00000001, (1-(1/(1+EXP(-(INDEX(係数表!G:G,5) + $B585)))))*(EXP(INDEX(係数表!H:H,5) + INDEX(係数表!I:I,5)*LN(INDEX(出力表!C:C,5)+1)))))))</f>
        <v>94.698737182422988</v>
      </c>
      <c r="N585" t="e">
        <f>MIN(100, MAX(0, (100*(INDEX(出力表!D:D,5))/(EXP(INDEX(係数表!B:B,5) + $C585) + (INDEX(出力表!D:D,5)))) + (乱数表!$Q585*(Settings!B12/(((INDEX(出力表!D:D,5))+1)^INDEX(係数表!E:E,5)*INDEX(係数表!F:F,5))))))</f>
        <v>#VALUE!</v>
      </c>
      <c r="O585" t="e">
        <f>MIN(100, MAX(0, (INDEX(出力表!D:D,5))*M585/MAX(N585, Settings!B3)))</f>
        <v>#VALUE!</v>
      </c>
      <c r="P585">
        <f>MIN(100, MAX(0, 100*BETAINV(乱数表!$F585, MAX(0.00000001, (1/(1+EXP(-(INDEX(係数表!G:G,6) + $B585))))*(EXP(INDEX(係数表!H:H,6) + INDEX(係数表!I:I,6)*LN(INDEX(出力表!C:C,6)+1)))), MAX(0.00000001, (1-(1/(1+EXP(-(INDEX(係数表!G:G,6) + $B585)))))*(EXP(INDEX(係数表!H:H,6) + INDEX(係数表!I:I,6)*LN(INDEX(出力表!C:C,6)+1)))))))</f>
        <v>98.11998197837508</v>
      </c>
      <c r="Q585" t="e">
        <f>MIN(100, MAX(0, (100*(INDEX(出力表!D:D,6))/(EXP(INDEX(係数表!B:B,6) + $C585) + (INDEX(出力表!D:D,6)))) + (乱数表!$R585*(Settings!B12/(((INDEX(出力表!D:D,6))+1)^INDEX(係数表!E:E,6)*INDEX(係数表!F:F,6))))))</f>
        <v>#VALUE!</v>
      </c>
      <c r="R585" t="e">
        <f>MIN(100, MAX(0, (INDEX(出力表!D:D,6))*P585/MAX(Q585, Settings!B3)))</f>
        <v>#VALUE!</v>
      </c>
      <c r="S585">
        <f>MIN(100, MAX(0, 100*BETAINV(乱数表!$G585, MAX(0.00000001, (1/(1+EXP(-(INDEX(係数表!G:G,7) + $B585))))*(EXP(INDEX(係数表!H:H,7) + INDEX(係数表!I:I,7)*LN(INDEX(出力表!C:C,7)+1)))), MAX(0.00000001, (1-(1/(1+EXP(-(INDEX(係数表!G:G,7) + $B585)))))*(EXP(INDEX(係数表!H:H,7) + INDEX(係数表!I:I,7)*LN(INDEX(出力表!C:C,7)+1)))))))</f>
        <v>90.111441043007346</v>
      </c>
      <c r="T585" t="e">
        <f>MIN(100, MAX(0, (100*(INDEX(出力表!D:D,7))/(EXP(INDEX(係数表!B:B,7) + $C585) + (INDEX(出力表!D:D,7)))) + (乱数表!$S585*(Settings!B12/(((INDEX(出力表!D:D,7))+1)^INDEX(係数表!E:E,7)*INDEX(係数表!F:F,7))))))</f>
        <v>#VALUE!</v>
      </c>
      <c r="U585" t="e">
        <f>MIN(100, MAX(0, (INDEX(出力表!D:D,7))*S585/MAX(T585, Settings!B3)))</f>
        <v>#VALUE!</v>
      </c>
      <c r="V585">
        <f>MIN(100, MAX(0, 100*BETAINV(乱数表!$H585, MAX(0.00000001, (1/(1+EXP(-(INDEX(係数表!G:G,8) + $B585))))*(EXP(INDEX(係数表!H:H,8) + INDEX(係数表!I:I,8)*LN(INDEX(出力表!C:C,8)+1)))), MAX(0.00000001, (1-(1/(1+EXP(-(INDEX(係数表!G:G,8) + $B585)))))*(EXP(INDEX(係数表!H:H,8) + INDEX(係数表!I:I,8)*LN(INDEX(出力表!C:C,8)+1)))))))</f>
        <v>88.678376563682704</v>
      </c>
      <c r="W585" t="e">
        <f>MIN(100, MAX(0, (100*(INDEX(出力表!D:D,8))/(EXP(INDEX(係数表!B:B,8) + $C585) + (INDEX(出力表!D:D,8)))) + (乱数表!$T585*(Settings!B12/(((INDEX(出力表!D:D,8))+1)^INDEX(係数表!E:E,8)*INDEX(係数表!F:F,8))))))</f>
        <v>#VALUE!</v>
      </c>
      <c r="X585" t="e">
        <f>MIN(100, MAX(0, (INDEX(出力表!D:D,8))*V585/MAX(W585, Settings!B3)))</f>
        <v>#VALUE!</v>
      </c>
      <c r="Y585">
        <f>MIN(100, MAX(0, 100*BETAINV(乱数表!$I585, MAX(0.00000001, (1/(1+EXP(-(INDEX(係数表!G:G,9) + $B585))))*(EXP(INDEX(係数表!H:H,9) + INDEX(係数表!I:I,9)*LN(INDEX(出力表!C:C,9)+1)))), MAX(0.00000001, (1-(1/(1+EXP(-(INDEX(係数表!G:G,9) + $B585)))))*(EXP(INDEX(係数表!H:H,9) + INDEX(係数表!I:I,9)*LN(INDEX(出力表!C:C,9)+1)))))))</f>
        <v>56.128707599463269</v>
      </c>
      <c r="Z585" t="e">
        <f>MIN(100, MAX(0, (100*(INDEX(出力表!D:D,9))/(EXP(INDEX(係数表!B:B,9) + $C585) + (INDEX(出力表!D:D,9)))) + (乱数表!$U585*(Settings!B12/(((INDEX(出力表!D:D,9))+1)^INDEX(係数表!E:E,9)*INDEX(係数表!F:F,9))))))</f>
        <v>#VALUE!</v>
      </c>
      <c r="AA585" t="e">
        <f>MIN(100, MAX(0, (INDEX(出力表!D:D,9))*Y585/MAX(Z585, Settings!B3)))</f>
        <v>#VALUE!</v>
      </c>
      <c r="AB585">
        <f>MIN(100, MAX(0, 100*BETAINV(乱数表!$J585, MAX(0.00000001, (1/(1+EXP(-(INDEX(係数表!G:G,10) + $B585))))*(EXP(INDEX(係数表!H:H,10) + INDEX(係数表!I:I,10)*LN(INDEX(出力表!C:C,10)+1)))), MAX(0.00000001, (1-(1/(1+EXP(-(INDEX(係数表!G:G,10) + $B585)))))*(EXP(INDEX(係数表!H:H,10) + INDEX(係数表!I:I,10)*LN(INDEX(出力表!C:C,10)+1)))))))</f>
        <v>73.317378207057786</v>
      </c>
      <c r="AC585" t="e">
        <f>MIN(100, MAX(0, (100*(INDEX(出力表!D:D,10))/(EXP(INDEX(係数表!B:B,10) + $C585) + (INDEX(出力表!D:D,10)))) + (乱数表!$V585*(Settings!B12/(((INDEX(出力表!D:D,10))+1)^INDEX(係数表!E:E,10)*INDEX(係数表!F:F,10))))))</f>
        <v>#VALUE!</v>
      </c>
      <c r="AD585" t="e">
        <f>MIN(100, MAX(0, (INDEX(出力表!D:D,10))*AB585/MAX(AC585, Settings!B3)))</f>
        <v>#VALUE!</v>
      </c>
      <c r="AE585">
        <f>MIN(100, MAX(0, 100*BETAINV(乱数表!$K585, MAX(0.00000001, (1/(1+EXP(-(INDEX(係数表!G:G,11) + $B585))))*(EXP(INDEX(係数表!H:H,11) + INDEX(係数表!I:I,11)*LN(INDEX(出力表!C:C,11)+1)))), MAX(0.00000001, (1-(1/(1+EXP(-(INDEX(係数表!G:G,11) + $B585)))))*(EXP(INDEX(係数表!H:H,11) + INDEX(係数表!I:I,11)*LN(INDEX(出力表!C:C,11)+1)))))))</f>
        <v>96.091160601435234</v>
      </c>
      <c r="AF585" t="e">
        <f>MIN(100, MAX(0, (100*(INDEX(出力表!D:D,11))/(EXP(INDEX(係数表!B:B,11) + $C585) + (INDEX(出力表!D:D,11)))) + (乱数表!$W585*(Settings!B12/(((INDEX(出力表!D:D,11))+1)^INDEX(係数表!E:E,11)*INDEX(係数表!F:F,11))))))</f>
        <v>#VALUE!</v>
      </c>
      <c r="AG585" t="e">
        <f>MIN(100, MAX(0, (INDEX(出力表!D:D,11))*AE585/MAX(AF585, Settings!B3)))</f>
        <v>#VALUE!</v>
      </c>
      <c r="AH585">
        <f>MIN(100, MAX(0, 100*BETAINV(乱数表!$L585, MAX(0.00000001, (1/(1+EXP(-(INDEX(係数表!G:G,12) + $B585))))*(EXP(INDEX(係数表!H:H,12) + INDEX(係数表!I:I,12)*LN(INDEX(出力表!C:C,12)+1)))), MAX(0.00000001, (1-(1/(1+EXP(-(INDEX(係数表!G:G,12) + $B585)))))*(EXP(INDEX(係数表!H:H,12) + INDEX(係数表!I:I,12)*LN(INDEX(出力表!C:C,12)+1)))))))</f>
        <v>62.275747125321622</v>
      </c>
      <c r="AI585" t="e">
        <f>MIN(100, MAX(0, (100*(INDEX(出力表!D:D,12))/(EXP(INDEX(係数表!B:B,12) + $C585) + (INDEX(出力表!D:D,12)))) + (乱数表!$X585*(Settings!B12/(((INDEX(出力表!D:D,12))+1)^INDEX(係数表!E:E,12)*INDEX(係数表!F:F,12))))))</f>
        <v>#VALUE!</v>
      </c>
      <c r="AJ585" t="e">
        <f>MIN(100, MAX(0, (INDEX(出力表!D:D,12))*AH585/MAX(AI585, Settings!B3)))</f>
        <v>#VALUE!</v>
      </c>
      <c r="AK585">
        <f>MIN(100, MAX(0, 100*BETAINV(乱数表!$M585, MAX(0.00000001, (1/(1+EXP(-(INDEX(係数表!G:G,13) + $B585))))*(EXP(INDEX(係数表!H:H,13) + INDEX(係数表!I:I,13)*LN(INDEX(出力表!C:C,13)+1)))), MAX(0.00000001, (1-(1/(1+EXP(-(INDEX(係数表!G:G,13) + $B585)))))*(EXP(INDEX(係数表!H:H,13) + INDEX(係数表!I:I,13)*LN(INDEX(出力表!C:C,13)+1)))))))</f>
        <v>99.99507802510756</v>
      </c>
      <c r="AL585" t="e">
        <f>MIN(100, MAX(0, (100*(INDEX(出力表!D:D,13))/(EXP(INDEX(係数表!B:B,13) + $C585) + (INDEX(出力表!D:D,13)))) + (乱数表!$Y585*(Settings!B12/(((INDEX(出力表!D:D,13))+1)^INDEX(係数表!E:E,13)*INDEX(係数表!F:F,13))))))</f>
        <v>#VALUE!</v>
      </c>
      <c r="AM585" t="e">
        <f>MIN(100, MAX(0, (INDEX(出力表!D:D,13))*AK585/MAX(AL585, Settings!B3)))</f>
        <v>#VALUE!</v>
      </c>
      <c r="AN585">
        <f>IF(ISNUMBER(F585), INDEX(出力表!B:B,2)*F585, 0)+IF(ISNUMBER(I585), INDEX(出力表!B:B,3)*I585, 0)+IF(ISNUMBER(L585), INDEX(出力表!B:B,4)*L585, 0)+IF(ISNUMBER(O585), INDEX(出力表!B:B,5)*O585, 0)+IF(ISNUMBER(R585), INDEX(出力表!B:B,6)*R585, 0)+IF(ISNUMBER(U585), INDEX(出力表!B:B,7)*U585, 0)+IF(ISNUMBER(X585), INDEX(出力表!B:B,8)*X585, 0)+IF(ISNUMBER(AA585), INDEX(出力表!B:B,9)*AA585, 0)+IF(ISNUMBER(AD585), INDEX(出力表!B:B,10)*AD585, 0)+IF(ISNUMBER(AG585), INDEX(出力表!B:B,11)*AG585, 0)+IF(ISNUMBER(AJ585), INDEX(出力表!B:B,12)*AJ585, 0)+IF(ISNUMBER(AM585), INDEX(出力表!B:B,13)*AM585, 0)</f>
        <v>0</v>
      </c>
      <c r="AO585">
        <f>IF(ISNUMBER(F585), INDEX(出力表!B:B,2), 0)+IF(ISNUMBER(I585), INDEX(出力表!B:B,3), 0)+IF(ISNUMBER(L585), INDEX(出力表!B:B,4), 0)+IF(ISNUMBER(O585), INDEX(出力表!B:B,5), 0)+IF(ISNUMBER(R585), INDEX(出力表!B:B,6), 0)+IF(ISNUMBER(U585), INDEX(出力表!B:B,7), 0)+IF(ISNUMBER(X585), INDEX(出力表!B:B,8), 0)+IF(ISNUMBER(AA585), INDEX(出力表!B:B,9), 0)+IF(ISNUMBER(AD585), INDEX(出力表!B:B,10), 0)+IF(ISNUMBER(AG585), INDEX(出力表!B:B,11), 0)+IF(ISNUMBER(AJ585), INDEX(出力表!B:B,12), 0)+IF(ISNUMBER(AM585), INDEX(出力表!B:B,13), 0)</f>
        <v>0</v>
      </c>
      <c r="AP585" t="str">
        <f t="shared" si="9"/>
        <v/>
      </c>
    </row>
    <row r="586" spans="1:42" x14ac:dyDescent="0.2">
      <c r="A586">
        <v>585</v>
      </c>
      <c r="B586">
        <f>IF(UPPER(Settings!B4)="TRUE", 乱数表!$Z586*Settings!B10, 0)</f>
        <v>-0.13996598297799887</v>
      </c>
      <c r="C586">
        <f>IF(UPPER(Settings!B4)="TRUE", 乱数表!$AA586*Settings!B11, 0)</f>
        <v>2.1284008910775327E-2</v>
      </c>
      <c r="D586">
        <f>MIN(100, MAX(0, 100*BETAINV(乱数表!$B586, MAX(0.00000001, (1/(1+EXP(-(INDEX(係数表!G:G,2) + $B586))))*(EXP(INDEX(係数表!H:H,2) + INDEX(係数表!I:I,2)*LN(INDEX(出力表!C:C,2)+1)))), MAX(0.00000001, (1-(1/(1+EXP(-(INDEX(係数表!G:G,2) + $B586)))))*(EXP(INDEX(係数表!H:H,2) + INDEX(係数表!I:I,2)*LN(INDEX(出力表!C:C,2)+1)))))))</f>
        <v>99.68084039275891</v>
      </c>
      <c r="E586" t="e">
        <f>MIN(100, MAX(0, (100*(INDEX(出力表!D:D,2))/(EXP(INDEX(係数表!B:B,2) + $C586) + (INDEX(出力表!D:D,2)))) + (乱数表!$N586*(Settings!B12/(((INDEX(出力表!D:D,2))+1)^INDEX(係数表!E:E,2)*INDEX(係数表!F:F,2))))))</f>
        <v>#VALUE!</v>
      </c>
      <c r="F586" t="e">
        <f>MIN(100, MAX(0, (INDEX(出力表!D:D,2))*D586/MAX(E586, Settings!B3)))</f>
        <v>#VALUE!</v>
      </c>
      <c r="G586">
        <f>MIN(100, MAX(0, 100*BETAINV(乱数表!$C586, MAX(0.00000001, (1/(1+EXP(-(INDEX(係数表!G:G,3) + $B586))))*(EXP(INDEX(係数表!H:H,3) + INDEX(係数表!I:I,3)*LN(INDEX(出力表!C:C,3)+1)))), MAX(0.00000001, (1-(1/(1+EXP(-(INDEX(係数表!G:G,3) + $B586)))))*(EXP(INDEX(係数表!H:H,3) + INDEX(係数表!I:I,3)*LN(INDEX(出力表!C:C,3)+1)))))))</f>
        <v>97.906649622810974</v>
      </c>
      <c r="H586" t="e">
        <f>MIN(100, MAX(0, (100*(INDEX(出力表!D:D,3))/(EXP(INDEX(係数表!B:B,3) + $C586) + (INDEX(出力表!D:D,3)))) + (乱数表!$O586*(Settings!B12/(((INDEX(出力表!D:D,3))+1)^INDEX(係数表!E:E,3)*INDEX(係数表!F:F,3))))))</f>
        <v>#VALUE!</v>
      </c>
      <c r="I586" t="e">
        <f>MIN(100, MAX(0, (INDEX(出力表!D:D,3))*G586/MAX(H586, Settings!B3)))</f>
        <v>#VALUE!</v>
      </c>
      <c r="J586">
        <f>MIN(100, MAX(0, 100*BETAINV(乱数表!$D586, MAX(0.00000001, (1/(1+EXP(-(INDEX(係数表!G:G,4) + $B586))))*(EXP(INDEX(係数表!H:H,4) + INDEX(係数表!I:I,4)*LN(INDEX(出力表!C:C,4)+1)))), MAX(0.00000001, (1-(1/(1+EXP(-(INDEX(係数表!G:G,4) + $B586)))))*(EXP(INDEX(係数表!H:H,4) + INDEX(係数表!I:I,4)*LN(INDEX(出力表!C:C,4)+1)))))))</f>
        <v>89.884697727293926</v>
      </c>
      <c r="K586" t="e">
        <f>MIN(100, MAX(0, (100*(INDEX(出力表!D:D,4))/(EXP(INDEX(係数表!B:B,4) + $C586) + (INDEX(出力表!D:D,4)))) + (乱数表!$P586*(Settings!B12/(((INDEX(出力表!D:D,4))+1)^INDEX(係数表!E:E,4)*INDEX(係数表!F:F,4))))))</f>
        <v>#VALUE!</v>
      </c>
      <c r="L586" t="e">
        <f>MIN(100, MAX(0, (INDEX(出力表!D:D,4))*J586/MAX(K586, Settings!B3)))</f>
        <v>#VALUE!</v>
      </c>
      <c r="M586">
        <f>MIN(100, MAX(0, 100*BETAINV(乱数表!$E586, MAX(0.00000001, (1/(1+EXP(-(INDEX(係数表!G:G,5) + $B586))))*(EXP(INDEX(係数表!H:H,5) + INDEX(係数表!I:I,5)*LN(INDEX(出力表!C:C,5)+1)))), MAX(0.00000001, (1-(1/(1+EXP(-(INDEX(係数表!G:G,5) + $B586)))))*(EXP(INDEX(係数表!H:H,5) + INDEX(係数表!I:I,5)*LN(INDEX(出力表!C:C,5)+1)))))))</f>
        <v>99.742246318029501</v>
      </c>
      <c r="N586" t="e">
        <f>MIN(100, MAX(0, (100*(INDEX(出力表!D:D,5))/(EXP(INDEX(係数表!B:B,5) + $C586) + (INDEX(出力表!D:D,5)))) + (乱数表!$Q586*(Settings!B12/(((INDEX(出力表!D:D,5))+1)^INDEX(係数表!E:E,5)*INDEX(係数表!F:F,5))))))</f>
        <v>#VALUE!</v>
      </c>
      <c r="O586" t="e">
        <f>MIN(100, MAX(0, (INDEX(出力表!D:D,5))*M586/MAX(N586, Settings!B3)))</f>
        <v>#VALUE!</v>
      </c>
      <c r="P586">
        <f>MIN(100, MAX(0, 100*BETAINV(乱数表!$F586, MAX(0.00000001, (1/(1+EXP(-(INDEX(係数表!G:G,6) + $B586))))*(EXP(INDEX(係数表!H:H,6) + INDEX(係数表!I:I,6)*LN(INDEX(出力表!C:C,6)+1)))), MAX(0.00000001, (1-(1/(1+EXP(-(INDEX(係数表!G:G,6) + $B586)))))*(EXP(INDEX(係数表!H:H,6) + INDEX(係数表!I:I,6)*LN(INDEX(出力表!C:C,6)+1)))))))</f>
        <v>99.744835485888956</v>
      </c>
      <c r="Q586" t="e">
        <f>MIN(100, MAX(0, (100*(INDEX(出力表!D:D,6))/(EXP(INDEX(係数表!B:B,6) + $C586) + (INDEX(出力表!D:D,6)))) + (乱数表!$R586*(Settings!B12/(((INDEX(出力表!D:D,6))+1)^INDEX(係数表!E:E,6)*INDEX(係数表!F:F,6))))))</f>
        <v>#VALUE!</v>
      </c>
      <c r="R586" t="e">
        <f>MIN(100, MAX(0, (INDEX(出力表!D:D,6))*P586/MAX(Q586, Settings!B3)))</f>
        <v>#VALUE!</v>
      </c>
      <c r="S586">
        <f>MIN(100, MAX(0, 100*BETAINV(乱数表!$G586, MAX(0.00000001, (1/(1+EXP(-(INDEX(係数表!G:G,7) + $B586))))*(EXP(INDEX(係数表!H:H,7) + INDEX(係数表!I:I,7)*LN(INDEX(出力表!C:C,7)+1)))), MAX(0.00000001, (1-(1/(1+EXP(-(INDEX(係数表!G:G,7) + $B586)))))*(EXP(INDEX(係数表!H:H,7) + INDEX(係数表!I:I,7)*LN(INDEX(出力表!C:C,7)+1)))))))</f>
        <v>90.664373157015532</v>
      </c>
      <c r="T586" t="e">
        <f>MIN(100, MAX(0, (100*(INDEX(出力表!D:D,7))/(EXP(INDEX(係数表!B:B,7) + $C586) + (INDEX(出力表!D:D,7)))) + (乱数表!$S586*(Settings!B12/(((INDEX(出力表!D:D,7))+1)^INDEX(係数表!E:E,7)*INDEX(係数表!F:F,7))))))</f>
        <v>#VALUE!</v>
      </c>
      <c r="U586" t="e">
        <f>MIN(100, MAX(0, (INDEX(出力表!D:D,7))*S586/MAX(T586, Settings!B3)))</f>
        <v>#VALUE!</v>
      </c>
      <c r="V586">
        <f>MIN(100, MAX(0, 100*BETAINV(乱数表!$H586, MAX(0.00000001, (1/(1+EXP(-(INDEX(係数表!G:G,8) + $B586))))*(EXP(INDEX(係数表!H:H,8) + INDEX(係数表!I:I,8)*LN(INDEX(出力表!C:C,8)+1)))), MAX(0.00000001, (1-(1/(1+EXP(-(INDEX(係数表!G:G,8) + $B586)))))*(EXP(INDEX(係数表!H:H,8) + INDEX(係数表!I:I,8)*LN(INDEX(出力表!C:C,8)+1)))))))</f>
        <v>82.330508448954305</v>
      </c>
      <c r="W586" t="e">
        <f>MIN(100, MAX(0, (100*(INDEX(出力表!D:D,8))/(EXP(INDEX(係数表!B:B,8) + $C586) + (INDEX(出力表!D:D,8)))) + (乱数表!$T586*(Settings!B12/(((INDEX(出力表!D:D,8))+1)^INDEX(係数表!E:E,8)*INDEX(係数表!F:F,8))))))</f>
        <v>#VALUE!</v>
      </c>
      <c r="X586" t="e">
        <f>MIN(100, MAX(0, (INDEX(出力表!D:D,8))*V586/MAX(W586, Settings!B3)))</f>
        <v>#VALUE!</v>
      </c>
      <c r="Y586">
        <f>MIN(100, MAX(0, 100*BETAINV(乱数表!$I586, MAX(0.00000001, (1/(1+EXP(-(INDEX(係数表!G:G,9) + $B586))))*(EXP(INDEX(係数表!H:H,9) + INDEX(係数表!I:I,9)*LN(INDEX(出力表!C:C,9)+1)))), MAX(0.00000001, (1-(1/(1+EXP(-(INDEX(係数表!G:G,9) + $B586)))))*(EXP(INDEX(係数表!H:H,9) + INDEX(係数表!I:I,9)*LN(INDEX(出力表!C:C,9)+1)))))))</f>
        <v>99.657683992886021</v>
      </c>
      <c r="Z586" t="e">
        <f>MIN(100, MAX(0, (100*(INDEX(出力表!D:D,9))/(EXP(INDEX(係数表!B:B,9) + $C586) + (INDEX(出力表!D:D,9)))) + (乱数表!$U586*(Settings!B12/(((INDEX(出力表!D:D,9))+1)^INDEX(係数表!E:E,9)*INDEX(係数表!F:F,9))))))</f>
        <v>#VALUE!</v>
      </c>
      <c r="AA586" t="e">
        <f>MIN(100, MAX(0, (INDEX(出力表!D:D,9))*Y586/MAX(Z586, Settings!B3)))</f>
        <v>#VALUE!</v>
      </c>
      <c r="AB586">
        <f>MIN(100, MAX(0, 100*BETAINV(乱数表!$J586, MAX(0.00000001, (1/(1+EXP(-(INDEX(係数表!G:G,10) + $B586))))*(EXP(INDEX(係数表!H:H,10) + INDEX(係数表!I:I,10)*LN(INDEX(出力表!C:C,10)+1)))), MAX(0.00000001, (1-(1/(1+EXP(-(INDEX(係数表!G:G,10) + $B586)))))*(EXP(INDEX(係数表!H:H,10) + INDEX(係数表!I:I,10)*LN(INDEX(出力表!C:C,10)+1)))))))</f>
        <v>81.073374419125628</v>
      </c>
      <c r="AC586" t="e">
        <f>MIN(100, MAX(0, (100*(INDEX(出力表!D:D,10))/(EXP(INDEX(係数表!B:B,10) + $C586) + (INDEX(出力表!D:D,10)))) + (乱数表!$V586*(Settings!B12/(((INDEX(出力表!D:D,10))+1)^INDEX(係数表!E:E,10)*INDEX(係数表!F:F,10))))))</f>
        <v>#VALUE!</v>
      </c>
      <c r="AD586" t="e">
        <f>MIN(100, MAX(0, (INDEX(出力表!D:D,10))*AB586/MAX(AC586, Settings!B3)))</f>
        <v>#VALUE!</v>
      </c>
      <c r="AE586">
        <f>MIN(100, MAX(0, 100*BETAINV(乱数表!$K586, MAX(0.00000001, (1/(1+EXP(-(INDEX(係数表!G:G,11) + $B586))))*(EXP(INDEX(係数表!H:H,11) + INDEX(係数表!I:I,11)*LN(INDEX(出力表!C:C,11)+1)))), MAX(0.00000001, (1-(1/(1+EXP(-(INDEX(係数表!G:G,11) + $B586)))))*(EXP(INDEX(係数表!H:H,11) + INDEX(係数表!I:I,11)*LN(INDEX(出力表!C:C,11)+1)))))))</f>
        <v>79.130786362836432</v>
      </c>
      <c r="AF586" t="e">
        <f>MIN(100, MAX(0, (100*(INDEX(出力表!D:D,11))/(EXP(INDEX(係数表!B:B,11) + $C586) + (INDEX(出力表!D:D,11)))) + (乱数表!$W586*(Settings!B12/(((INDEX(出力表!D:D,11))+1)^INDEX(係数表!E:E,11)*INDEX(係数表!F:F,11))))))</f>
        <v>#VALUE!</v>
      </c>
      <c r="AG586" t="e">
        <f>MIN(100, MAX(0, (INDEX(出力表!D:D,11))*AE586/MAX(AF586, Settings!B3)))</f>
        <v>#VALUE!</v>
      </c>
      <c r="AH586">
        <f>MIN(100, MAX(0, 100*BETAINV(乱数表!$L586, MAX(0.00000001, (1/(1+EXP(-(INDEX(係数表!G:G,12) + $B586))))*(EXP(INDEX(係数表!H:H,12) + INDEX(係数表!I:I,12)*LN(INDEX(出力表!C:C,12)+1)))), MAX(0.00000001, (1-(1/(1+EXP(-(INDEX(係数表!G:G,12) + $B586)))))*(EXP(INDEX(係数表!H:H,12) + INDEX(係数表!I:I,12)*LN(INDEX(出力表!C:C,12)+1)))))))</f>
        <v>87.1099711484799</v>
      </c>
      <c r="AI586" t="e">
        <f>MIN(100, MAX(0, (100*(INDEX(出力表!D:D,12))/(EXP(INDEX(係数表!B:B,12) + $C586) + (INDEX(出力表!D:D,12)))) + (乱数表!$X586*(Settings!B12/(((INDEX(出力表!D:D,12))+1)^INDEX(係数表!E:E,12)*INDEX(係数表!F:F,12))))))</f>
        <v>#VALUE!</v>
      </c>
      <c r="AJ586" t="e">
        <f>MIN(100, MAX(0, (INDEX(出力表!D:D,12))*AH586/MAX(AI586, Settings!B3)))</f>
        <v>#VALUE!</v>
      </c>
      <c r="AK586">
        <f>MIN(100, MAX(0, 100*BETAINV(乱数表!$M586, MAX(0.00000001, (1/(1+EXP(-(INDEX(係数表!G:G,13) + $B586))))*(EXP(INDEX(係数表!H:H,13) + INDEX(係数表!I:I,13)*LN(INDEX(出力表!C:C,13)+1)))), MAX(0.00000001, (1-(1/(1+EXP(-(INDEX(係数表!G:G,13) + $B586)))))*(EXP(INDEX(係数表!H:H,13) + INDEX(係数表!I:I,13)*LN(INDEX(出力表!C:C,13)+1)))))))</f>
        <v>98.941808927498528</v>
      </c>
      <c r="AL586" t="e">
        <f>MIN(100, MAX(0, (100*(INDEX(出力表!D:D,13))/(EXP(INDEX(係数表!B:B,13) + $C586) + (INDEX(出力表!D:D,13)))) + (乱数表!$Y586*(Settings!B12/(((INDEX(出力表!D:D,13))+1)^INDEX(係数表!E:E,13)*INDEX(係数表!F:F,13))))))</f>
        <v>#VALUE!</v>
      </c>
      <c r="AM586" t="e">
        <f>MIN(100, MAX(0, (INDEX(出力表!D:D,13))*AK586/MAX(AL586, Settings!B3)))</f>
        <v>#VALUE!</v>
      </c>
      <c r="AN586">
        <f>IF(ISNUMBER(F586), INDEX(出力表!B:B,2)*F586, 0)+IF(ISNUMBER(I586), INDEX(出力表!B:B,3)*I586, 0)+IF(ISNUMBER(L586), INDEX(出力表!B:B,4)*L586, 0)+IF(ISNUMBER(O586), INDEX(出力表!B:B,5)*O586, 0)+IF(ISNUMBER(R586), INDEX(出力表!B:B,6)*R586, 0)+IF(ISNUMBER(U586), INDEX(出力表!B:B,7)*U586, 0)+IF(ISNUMBER(X586), INDEX(出力表!B:B,8)*X586, 0)+IF(ISNUMBER(AA586), INDEX(出力表!B:B,9)*AA586, 0)+IF(ISNUMBER(AD586), INDEX(出力表!B:B,10)*AD586, 0)+IF(ISNUMBER(AG586), INDEX(出力表!B:B,11)*AG586, 0)+IF(ISNUMBER(AJ586), INDEX(出力表!B:B,12)*AJ586, 0)+IF(ISNUMBER(AM586), INDEX(出力表!B:B,13)*AM586, 0)</f>
        <v>0</v>
      </c>
      <c r="AO586">
        <f>IF(ISNUMBER(F586), INDEX(出力表!B:B,2), 0)+IF(ISNUMBER(I586), INDEX(出力表!B:B,3), 0)+IF(ISNUMBER(L586), INDEX(出力表!B:B,4), 0)+IF(ISNUMBER(O586), INDEX(出力表!B:B,5), 0)+IF(ISNUMBER(R586), INDEX(出力表!B:B,6), 0)+IF(ISNUMBER(U586), INDEX(出力表!B:B,7), 0)+IF(ISNUMBER(X586), INDEX(出力表!B:B,8), 0)+IF(ISNUMBER(AA586), INDEX(出力表!B:B,9), 0)+IF(ISNUMBER(AD586), INDEX(出力表!B:B,10), 0)+IF(ISNUMBER(AG586), INDEX(出力表!B:B,11), 0)+IF(ISNUMBER(AJ586), INDEX(出力表!B:B,12), 0)+IF(ISNUMBER(AM586), INDEX(出力表!B:B,13), 0)</f>
        <v>0</v>
      </c>
      <c r="AP586" t="str">
        <f t="shared" si="9"/>
        <v/>
      </c>
    </row>
    <row r="587" spans="1:42" x14ac:dyDescent="0.2">
      <c r="A587">
        <v>586</v>
      </c>
      <c r="B587">
        <f>IF(UPPER(Settings!B4)="TRUE", 乱数表!$Z587*Settings!B10, 0)</f>
        <v>0.3734730159879448</v>
      </c>
      <c r="C587">
        <f>IF(UPPER(Settings!B4)="TRUE", 乱数表!$AA587*Settings!B11, 0)</f>
        <v>0.11879708112763337</v>
      </c>
      <c r="D587">
        <f>MIN(100, MAX(0, 100*BETAINV(乱数表!$B587, MAX(0.00000001, (1/(1+EXP(-(INDEX(係数表!G:G,2) + $B587))))*(EXP(INDEX(係数表!H:H,2) + INDEX(係数表!I:I,2)*LN(INDEX(出力表!C:C,2)+1)))), MAX(0.00000001, (1-(1/(1+EXP(-(INDEX(係数表!G:G,2) + $B587)))))*(EXP(INDEX(係数表!H:H,2) + INDEX(係数表!I:I,2)*LN(INDEX(出力表!C:C,2)+1)))))))</f>
        <v>84.811407807447026</v>
      </c>
      <c r="E587" t="e">
        <f>MIN(100, MAX(0, (100*(INDEX(出力表!D:D,2))/(EXP(INDEX(係数表!B:B,2) + $C587) + (INDEX(出力表!D:D,2)))) + (乱数表!$N587*(Settings!B12/(((INDEX(出力表!D:D,2))+1)^INDEX(係数表!E:E,2)*INDEX(係数表!F:F,2))))))</f>
        <v>#VALUE!</v>
      </c>
      <c r="F587" t="e">
        <f>MIN(100, MAX(0, (INDEX(出力表!D:D,2))*D587/MAX(E587, Settings!B3)))</f>
        <v>#VALUE!</v>
      </c>
      <c r="G587">
        <f>MIN(100, MAX(0, 100*BETAINV(乱数表!$C587, MAX(0.00000001, (1/(1+EXP(-(INDEX(係数表!G:G,3) + $B587))))*(EXP(INDEX(係数表!H:H,3) + INDEX(係数表!I:I,3)*LN(INDEX(出力表!C:C,3)+1)))), MAX(0.00000001, (1-(1/(1+EXP(-(INDEX(係数表!G:G,3) + $B587)))))*(EXP(INDEX(係数表!H:H,3) + INDEX(係数表!I:I,3)*LN(INDEX(出力表!C:C,3)+1)))))))</f>
        <v>97.857792386325897</v>
      </c>
      <c r="H587" t="e">
        <f>MIN(100, MAX(0, (100*(INDEX(出力表!D:D,3))/(EXP(INDEX(係数表!B:B,3) + $C587) + (INDEX(出力表!D:D,3)))) + (乱数表!$O587*(Settings!B12/(((INDEX(出力表!D:D,3))+1)^INDEX(係数表!E:E,3)*INDEX(係数表!F:F,3))))))</f>
        <v>#VALUE!</v>
      </c>
      <c r="I587" t="e">
        <f>MIN(100, MAX(0, (INDEX(出力表!D:D,3))*G587/MAX(H587, Settings!B3)))</f>
        <v>#VALUE!</v>
      </c>
      <c r="J587">
        <f>MIN(100, MAX(0, 100*BETAINV(乱数表!$D587, MAX(0.00000001, (1/(1+EXP(-(INDEX(係数表!G:G,4) + $B587))))*(EXP(INDEX(係数表!H:H,4) + INDEX(係数表!I:I,4)*LN(INDEX(出力表!C:C,4)+1)))), MAX(0.00000001, (1-(1/(1+EXP(-(INDEX(係数表!G:G,4) + $B587)))))*(EXP(INDEX(係数表!H:H,4) + INDEX(係数表!I:I,4)*LN(INDEX(出力表!C:C,4)+1)))))))</f>
        <v>97.090788062590903</v>
      </c>
      <c r="K587" t="e">
        <f>MIN(100, MAX(0, (100*(INDEX(出力表!D:D,4))/(EXP(INDEX(係数表!B:B,4) + $C587) + (INDEX(出力表!D:D,4)))) + (乱数表!$P587*(Settings!B12/(((INDEX(出力表!D:D,4))+1)^INDEX(係数表!E:E,4)*INDEX(係数表!F:F,4))))))</f>
        <v>#VALUE!</v>
      </c>
      <c r="L587" t="e">
        <f>MIN(100, MAX(0, (INDEX(出力表!D:D,4))*J587/MAX(K587, Settings!B3)))</f>
        <v>#VALUE!</v>
      </c>
      <c r="M587">
        <f>MIN(100, MAX(0, 100*BETAINV(乱数表!$E587, MAX(0.00000001, (1/(1+EXP(-(INDEX(係数表!G:G,5) + $B587))))*(EXP(INDEX(係数表!H:H,5) + INDEX(係数表!I:I,5)*LN(INDEX(出力表!C:C,5)+1)))), MAX(0.00000001, (1-(1/(1+EXP(-(INDEX(係数表!G:G,5) + $B587)))))*(EXP(INDEX(係数表!H:H,5) + INDEX(係数表!I:I,5)*LN(INDEX(出力表!C:C,5)+1)))))))</f>
        <v>89.157527811584529</v>
      </c>
      <c r="N587" t="e">
        <f>MIN(100, MAX(0, (100*(INDEX(出力表!D:D,5))/(EXP(INDEX(係数表!B:B,5) + $C587) + (INDEX(出力表!D:D,5)))) + (乱数表!$Q587*(Settings!B12/(((INDEX(出力表!D:D,5))+1)^INDEX(係数表!E:E,5)*INDEX(係数表!F:F,5))))))</f>
        <v>#VALUE!</v>
      </c>
      <c r="O587" t="e">
        <f>MIN(100, MAX(0, (INDEX(出力表!D:D,5))*M587/MAX(N587, Settings!B3)))</f>
        <v>#VALUE!</v>
      </c>
      <c r="P587">
        <f>MIN(100, MAX(0, 100*BETAINV(乱数表!$F587, MAX(0.00000001, (1/(1+EXP(-(INDEX(係数表!G:G,6) + $B587))))*(EXP(INDEX(係数表!H:H,6) + INDEX(係数表!I:I,6)*LN(INDEX(出力表!C:C,6)+1)))), MAX(0.00000001, (1-(1/(1+EXP(-(INDEX(係数表!G:G,6) + $B587)))))*(EXP(INDEX(係数表!H:H,6) + INDEX(係数表!I:I,6)*LN(INDEX(出力表!C:C,6)+1)))))))</f>
        <v>98.294952750829651</v>
      </c>
      <c r="Q587" t="e">
        <f>MIN(100, MAX(0, (100*(INDEX(出力表!D:D,6))/(EXP(INDEX(係数表!B:B,6) + $C587) + (INDEX(出力表!D:D,6)))) + (乱数表!$R587*(Settings!B12/(((INDEX(出力表!D:D,6))+1)^INDEX(係数表!E:E,6)*INDEX(係数表!F:F,6))))))</f>
        <v>#VALUE!</v>
      </c>
      <c r="R587" t="e">
        <f>MIN(100, MAX(0, (INDEX(出力表!D:D,6))*P587/MAX(Q587, Settings!B3)))</f>
        <v>#VALUE!</v>
      </c>
      <c r="S587">
        <f>MIN(100, MAX(0, 100*BETAINV(乱数表!$G587, MAX(0.00000001, (1/(1+EXP(-(INDEX(係数表!G:G,7) + $B587))))*(EXP(INDEX(係数表!H:H,7) + INDEX(係数表!I:I,7)*LN(INDEX(出力表!C:C,7)+1)))), MAX(0.00000001, (1-(1/(1+EXP(-(INDEX(係数表!G:G,7) + $B587)))))*(EXP(INDEX(係数表!H:H,7) + INDEX(係数表!I:I,7)*LN(INDEX(出力表!C:C,7)+1)))))))</f>
        <v>90.185312351652797</v>
      </c>
      <c r="T587" t="e">
        <f>MIN(100, MAX(0, (100*(INDEX(出力表!D:D,7))/(EXP(INDEX(係数表!B:B,7) + $C587) + (INDEX(出力表!D:D,7)))) + (乱数表!$S587*(Settings!B12/(((INDEX(出力表!D:D,7))+1)^INDEX(係数表!E:E,7)*INDEX(係数表!F:F,7))))))</f>
        <v>#VALUE!</v>
      </c>
      <c r="U587" t="e">
        <f>MIN(100, MAX(0, (INDEX(出力表!D:D,7))*S587/MAX(T587, Settings!B3)))</f>
        <v>#VALUE!</v>
      </c>
      <c r="V587">
        <f>MIN(100, MAX(0, 100*BETAINV(乱数表!$H587, MAX(0.00000001, (1/(1+EXP(-(INDEX(係数表!G:G,8) + $B587))))*(EXP(INDEX(係数表!H:H,8) + INDEX(係数表!I:I,8)*LN(INDEX(出力表!C:C,8)+1)))), MAX(0.00000001, (1-(1/(1+EXP(-(INDEX(係数表!G:G,8) + $B587)))))*(EXP(INDEX(係数表!H:H,8) + INDEX(係数表!I:I,8)*LN(INDEX(出力表!C:C,8)+1)))))))</f>
        <v>91.669254616159407</v>
      </c>
      <c r="W587" t="e">
        <f>MIN(100, MAX(0, (100*(INDEX(出力表!D:D,8))/(EXP(INDEX(係数表!B:B,8) + $C587) + (INDEX(出力表!D:D,8)))) + (乱数表!$T587*(Settings!B12/(((INDEX(出力表!D:D,8))+1)^INDEX(係数表!E:E,8)*INDEX(係数表!F:F,8))))))</f>
        <v>#VALUE!</v>
      </c>
      <c r="X587" t="e">
        <f>MIN(100, MAX(0, (INDEX(出力表!D:D,8))*V587/MAX(W587, Settings!B3)))</f>
        <v>#VALUE!</v>
      </c>
      <c r="Y587">
        <f>MIN(100, MAX(0, 100*BETAINV(乱数表!$I587, MAX(0.00000001, (1/(1+EXP(-(INDEX(係数表!G:G,9) + $B587))))*(EXP(INDEX(係数表!H:H,9) + INDEX(係数表!I:I,9)*LN(INDEX(出力表!C:C,9)+1)))), MAX(0.00000001, (1-(1/(1+EXP(-(INDEX(係数表!G:G,9) + $B587)))))*(EXP(INDEX(係数表!H:H,9) + INDEX(係数表!I:I,9)*LN(INDEX(出力表!C:C,9)+1)))))))</f>
        <v>77.961815202682672</v>
      </c>
      <c r="Z587" t="e">
        <f>MIN(100, MAX(0, (100*(INDEX(出力表!D:D,9))/(EXP(INDEX(係数表!B:B,9) + $C587) + (INDEX(出力表!D:D,9)))) + (乱数表!$U587*(Settings!B12/(((INDEX(出力表!D:D,9))+1)^INDEX(係数表!E:E,9)*INDEX(係数表!F:F,9))))))</f>
        <v>#VALUE!</v>
      </c>
      <c r="AA587" t="e">
        <f>MIN(100, MAX(0, (INDEX(出力表!D:D,9))*Y587/MAX(Z587, Settings!B3)))</f>
        <v>#VALUE!</v>
      </c>
      <c r="AB587">
        <f>MIN(100, MAX(0, 100*BETAINV(乱数表!$J587, MAX(0.00000001, (1/(1+EXP(-(INDEX(係数表!G:G,10) + $B587))))*(EXP(INDEX(係数表!H:H,10) + INDEX(係数表!I:I,10)*LN(INDEX(出力表!C:C,10)+1)))), MAX(0.00000001, (1-(1/(1+EXP(-(INDEX(係数表!G:G,10) + $B587)))))*(EXP(INDEX(係数表!H:H,10) + INDEX(係数表!I:I,10)*LN(INDEX(出力表!C:C,10)+1)))))))</f>
        <v>98.750079351795179</v>
      </c>
      <c r="AC587" t="e">
        <f>MIN(100, MAX(0, (100*(INDEX(出力表!D:D,10))/(EXP(INDEX(係数表!B:B,10) + $C587) + (INDEX(出力表!D:D,10)))) + (乱数表!$V587*(Settings!B12/(((INDEX(出力表!D:D,10))+1)^INDEX(係数表!E:E,10)*INDEX(係数表!F:F,10))))))</f>
        <v>#VALUE!</v>
      </c>
      <c r="AD587" t="e">
        <f>MIN(100, MAX(0, (INDEX(出力表!D:D,10))*AB587/MAX(AC587, Settings!B3)))</f>
        <v>#VALUE!</v>
      </c>
      <c r="AE587">
        <f>MIN(100, MAX(0, 100*BETAINV(乱数表!$K587, MAX(0.00000001, (1/(1+EXP(-(INDEX(係数表!G:G,11) + $B587))))*(EXP(INDEX(係数表!H:H,11) + INDEX(係数表!I:I,11)*LN(INDEX(出力表!C:C,11)+1)))), MAX(0.00000001, (1-(1/(1+EXP(-(INDEX(係数表!G:G,11) + $B587)))))*(EXP(INDEX(係数表!H:H,11) + INDEX(係数表!I:I,11)*LN(INDEX(出力表!C:C,11)+1)))))))</f>
        <v>92.108807999466038</v>
      </c>
      <c r="AF587" t="e">
        <f>MIN(100, MAX(0, (100*(INDEX(出力表!D:D,11))/(EXP(INDEX(係数表!B:B,11) + $C587) + (INDEX(出力表!D:D,11)))) + (乱数表!$W587*(Settings!B12/(((INDEX(出力表!D:D,11))+1)^INDEX(係数表!E:E,11)*INDEX(係数表!F:F,11))))))</f>
        <v>#VALUE!</v>
      </c>
      <c r="AG587" t="e">
        <f>MIN(100, MAX(0, (INDEX(出力表!D:D,11))*AE587/MAX(AF587, Settings!B3)))</f>
        <v>#VALUE!</v>
      </c>
      <c r="AH587">
        <f>MIN(100, MAX(0, 100*BETAINV(乱数表!$L587, MAX(0.00000001, (1/(1+EXP(-(INDEX(係数表!G:G,12) + $B587))))*(EXP(INDEX(係数表!H:H,12) + INDEX(係数表!I:I,12)*LN(INDEX(出力表!C:C,12)+1)))), MAX(0.00000001, (1-(1/(1+EXP(-(INDEX(係数表!G:G,12) + $B587)))))*(EXP(INDEX(係数表!H:H,12) + INDEX(係数表!I:I,12)*LN(INDEX(出力表!C:C,12)+1)))))))</f>
        <v>99.945432158825739</v>
      </c>
      <c r="AI587" t="e">
        <f>MIN(100, MAX(0, (100*(INDEX(出力表!D:D,12))/(EXP(INDEX(係数表!B:B,12) + $C587) + (INDEX(出力表!D:D,12)))) + (乱数表!$X587*(Settings!B12/(((INDEX(出力表!D:D,12))+1)^INDEX(係数表!E:E,12)*INDEX(係数表!F:F,12))))))</f>
        <v>#VALUE!</v>
      </c>
      <c r="AJ587" t="e">
        <f>MIN(100, MAX(0, (INDEX(出力表!D:D,12))*AH587/MAX(AI587, Settings!B3)))</f>
        <v>#VALUE!</v>
      </c>
      <c r="AK587">
        <f>MIN(100, MAX(0, 100*BETAINV(乱数表!$M587, MAX(0.00000001, (1/(1+EXP(-(INDEX(係数表!G:G,13) + $B587))))*(EXP(INDEX(係数表!H:H,13) + INDEX(係数表!I:I,13)*LN(INDEX(出力表!C:C,13)+1)))), MAX(0.00000001, (1-(1/(1+EXP(-(INDEX(係数表!G:G,13) + $B587)))))*(EXP(INDEX(係数表!H:H,13) + INDEX(係数表!I:I,13)*LN(INDEX(出力表!C:C,13)+1)))))))</f>
        <v>99.998414445787347</v>
      </c>
      <c r="AL587" t="e">
        <f>MIN(100, MAX(0, (100*(INDEX(出力表!D:D,13))/(EXP(INDEX(係数表!B:B,13) + $C587) + (INDEX(出力表!D:D,13)))) + (乱数表!$Y587*(Settings!B12/(((INDEX(出力表!D:D,13))+1)^INDEX(係数表!E:E,13)*INDEX(係数表!F:F,13))))))</f>
        <v>#VALUE!</v>
      </c>
      <c r="AM587" t="e">
        <f>MIN(100, MAX(0, (INDEX(出力表!D:D,13))*AK587/MAX(AL587, Settings!B3)))</f>
        <v>#VALUE!</v>
      </c>
      <c r="AN587">
        <f>IF(ISNUMBER(F587), INDEX(出力表!B:B,2)*F587, 0)+IF(ISNUMBER(I587), INDEX(出力表!B:B,3)*I587, 0)+IF(ISNUMBER(L587), INDEX(出力表!B:B,4)*L587, 0)+IF(ISNUMBER(O587), INDEX(出力表!B:B,5)*O587, 0)+IF(ISNUMBER(R587), INDEX(出力表!B:B,6)*R587, 0)+IF(ISNUMBER(U587), INDEX(出力表!B:B,7)*U587, 0)+IF(ISNUMBER(X587), INDEX(出力表!B:B,8)*X587, 0)+IF(ISNUMBER(AA587), INDEX(出力表!B:B,9)*AA587, 0)+IF(ISNUMBER(AD587), INDEX(出力表!B:B,10)*AD587, 0)+IF(ISNUMBER(AG587), INDEX(出力表!B:B,11)*AG587, 0)+IF(ISNUMBER(AJ587), INDEX(出力表!B:B,12)*AJ587, 0)+IF(ISNUMBER(AM587), INDEX(出力表!B:B,13)*AM587, 0)</f>
        <v>0</v>
      </c>
      <c r="AO587">
        <f>IF(ISNUMBER(F587), INDEX(出力表!B:B,2), 0)+IF(ISNUMBER(I587), INDEX(出力表!B:B,3), 0)+IF(ISNUMBER(L587), INDEX(出力表!B:B,4), 0)+IF(ISNUMBER(O587), INDEX(出力表!B:B,5), 0)+IF(ISNUMBER(R587), INDEX(出力表!B:B,6), 0)+IF(ISNUMBER(U587), INDEX(出力表!B:B,7), 0)+IF(ISNUMBER(X587), INDEX(出力表!B:B,8), 0)+IF(ISNUMBER(AA587), INDEX(出力表!B:B,9), 0)+IF(ISNUMBER(AD587), INDEX(出力表!B:B,10), 0)+IF(ISNUMBER(AG587), INDEX(出力表!B:B,11), 0)+IF(ISNUMBER(AJ587), INDEX(出力表!B:B,12), 0)+IF(ISNUMBER(AM587), INDEX(出力表!B:B,13), 0)</f>
        <v>0</v>
      </c>
      <c r="AP587" t="str">
        <f t="shared" si="9"/>
        <v/>
      </c>
    </row>
    <row r="588" spans="1:42" x14ac:dyDescent="0.2">
      <c r="A588">
        <v>587</v>
      </c>
      <c r="B588">
        <f>IF(UPPER(Settings!B4)="TRUE", 乱数表!$Z588*Settings!B10, 0)</f>
        <v>0.43009794486576536</v>
      </c>
      <c r="C588">
        <f>IF(UPPER(Settings!B4)="TRUE", 乱数表!$AA588*Settings!B11, 0)</f>
        <v>-2.4648392449263715E-2</v>
      </c>
      <c r="D588">
        <f>MIN(100, MAX(0, 100*BETAINV(乱数表!$B588, MAX(0.00000001, (1/(1+EXP(-(INDEX(係数表!G:G,2) + $B588))))*(EXP(INDEX(係数表!H:H,2) + INDEX(係数表!I:I,2)*LN(INDEX(出力表!C:C,2)+1)))), MAX(0.00000001, (1-(1/(1+EXP(-(INDEX(係数表!G:G,2) + $B588)))))*(EXP(INDEX(係数表!H:H,2) + INDEX(係数表!I:I,2)*LN(INDEX(出力表!C:C,2)+1)))))))</f>
        <v>93.16987681896704</v>
      </c>
      <c r="E588" t="e">
        <f>MIN(100, MAX(0, (100*(INDEX(出力表!D:D,2))/(EXP(INDEX(係数表!B:B,2) + $C588) + (INDEX(出力表!D:D,2)))) + (乱数表!$N588*(Settings!B12/(((INDEX(出力表!D:D,2))+1)^INDEX(係数表!E:E,2)*INDEX(係数表!F:F,2))))))</f>
        <v>#VALUE!</v>
      </c>
      <c r="F588" t="e">
        <f>MIN(100, MAX(0, (INDEX(出力表!D:D,2))*D588/MAX(E588, Settings!B3)))</f>
        <v>#VALUE!</v>
      </c>
      <c r="G588">
        <f>MIN(100, MAX(0, 100*BETAINV(乱数表!$C588, MAX(0.00000001, (1/(1+EXP(-(INDEX(係数表!G:G,3) + $B588))))*(EXP(INDEX(係数表!H:H,3) + INDEX(係数表!I:I,3)*LN(INDEX(出力表!C:C,3)+1)))), MAX(0.00000001, (1-(1/(1+EXP(-(INDEX(係数表!G:G,3) + $B588)))))*(EXP(INDEX(係数表!H:H,3) + INDEX(係数表!I:I,3)*LN(INDEX(出力表!C:C,3)+1)))))))</f>
        <v>98.176190812522066</v>
      </c>
      <c r="H588" t="e">
        <f>MIN(100, MAX(0, (100*(INDEX(出力表!D:D,3))/(EXP(INDEX(係数表!B:B,3) + $C588) + (INDEX(出力表!D:D,3)))) + (乱数表!$O588*(Settings!B12/(((INDEX(出力表!D:D,3))+1)^INDEX(係数表!E:E,3)*INDEX(係数表!F:F,3))))))</f>
        <v>#VALUE!</v>
      </c>
      <c r="I588" t="e">
        <f>MIN(100, MAX(0, (INDEX(出力表!D:D,3))*G588/MAX(H588, Settings!B3)))</f>
        <v>#VALUE!</v>
      </c>
      <c r="J588">
        <f>MIN(100, MAX(0, 100*BETAINV(乱数表!$D588, MAX(0.00000001, (1/(1+EXP(-(INDEX(係数表!G:G,4) + $B588))))*(EXP(INDEX(係数表!H:H,4) + INDEX(係数表!I:I,4)*LN(INDEX(出力表!C:C,4)+1)))), MAX(0.00000001, (1-(1/(1+EXP(-(INDEX(係数表!G:G,4) + $B588)))))*(EXP(INDEX(係数表!H:H,4) + INDEX(係数表!I:I,4)*LN(INDEX(出力表!C:C,4)+1)))))))</f>
        <v>99.976341785667344</v>
      </c>
      <c r="K588" t="e">
        <f>MIN(100, MAX(0, (100*(INDEX(出力表!D:D,4))/(EXP(INDEX(係数表!B:B,4) + $C588) + (INDEX(出力表!D:D,4)))) + (乱数表!$P588*(Settings!B12/(((INDEX(出力表!D:D,4))+1)^INDEX(係数表!E:E,4)*INDEX(係数表!F:F,4))))))</f>
        <v>#VALUE!</v>
      </c>
      <c r="L588" t="e">
        <f>MIN(100, MAX(0, (INDEX(出力表!D:D,4))*J588/MAX(K588, Settings!B3)))</f>
        <v>#VALUE!</v>
      </c>
      <c r="M588">
        <f>MIN(100, MAX(0, 100*BETAINV(乱数表!$E588, MAX(0.00000001, (1/(1+EXP(-(INDEX(係数表!G:G,5) + $B588))))*(EXP(INDEX(係数表!H:H,5) + INDEX(係数表!I:I,5)*LN(INDEX(出力表!C:C,5)+1)))), MAX(0.00000001, (1-(1/(1+EXP(-(INDEX(係数表!G:G,5) + $B588)))))*(EXP(INDEX(係数表!H:H,5) + INDEX(係数表!I:I,5)*LN(INDEX(出力表!C:C,5)+1)))))))</f>
        <v>81.383947614307857</v>
      </c>
      <c r="N588" t="e">
        <f>MIN(100, MAX(0, (100*(INDEX(出力表!D:D,5))/(EXP(INDEX(係数表!B:B,5) + $C588) + (INDEX(出力表!D:D,5)))) + (乱数表!$Q588*(Settings!B12/(((INDEX(出力表!D:D,5))+1)^INDEX(係数表!E:E,5)*INDEX(係数表!F:F,5))))))</f>
        <v>#VALUE!</v>
      </c>
      <c r="O588" t="e">
        <f>MIN(100, MAX(0, (INDEX(出力表!D:D,5))*M588/MAX(N588, Settings!B3)))</f>
        <v>#VALUE!</v>
      </c>
      <c r="P588">
        <f>MIN(100, MAX(0, 100*BETAINV(乱数表!$F588, MAX(0.00000001, (1/(1+EXP(-(INDEX(係数表!G:G,6) + $B588))))*(EXP(INDEX(係数表!H:H,6) + INDEX(係数表!I:I,6)*LN(INDEX(出力表!C:C,6)+1)))), MAX(0.00000001, (1-(1/(1+EXP(-(INDEX(係数表!G:G,6) + $B588)))))*(EXP(INDEX(係数表!H:H,6) + INDEX(係数表!I:I,6)*LN(INDEX(出力表!C:C,6)+1)))))))</f>
        <v>90.979741912645608</v>
      </c>
      <c r="Q588" t="e">
        <f>MIN(100, MAX(0, (100*(INDEX(出力表!D:D,6))/(EXP(INDEX(係数表!B:B,6) + $C588) + (INDEX(出力表!D:D,6)))) + (乱数表!$R588*(Settings!B12/(((INDEX(出力表!D:D,6))+1)^INDEX(係数表!E:E,6)*INDEX(係数表!F:F,6))))))</f>
        <v>#VALUE!</v>
      </c>
      <c r="R588" t="e">
        <f>MIN(100, MAX(0, (INDEX(出力表!D:D,6))*P588/MAX(Q588, Settings!B3)))</f>
        <v>#VALUE!</v>
      </c>
      <c r="S588">
        <f>MIN(100, MAX(0, 100*BETAINV(乱数表!$G588, MAX(0.00000001, (1/(1+EXP(-(INDEX(係数表!G:G,7) + $B588))))*(EXP(INDEX(係数表!H:H,7) + INDEX(係数表!I:I,7)*LN(INDEX(出力表!C:C,7)+1)))), MAX(0.00000001, (1-(1/(1+EXP(-(INDEX(係数表!G:G,7) + $B588)))))*(EXP(INDEX(係数表!H:H,7) + INDEX(係数表!I:I,7)*LN(INDEX(出力表!C:C,7)+1)))))))</f>
        <v>97.439501639810302</v>
      </c>
      <c r="T588" t="e">
        <f>MIN(100, MAX(0, (100*(INDEX(出力表!D:D,7))/(EXP(INDEX(係数表!B:B,7) + $C588) + (INDEX(出力表!D:D,7)))) + (乱数表!$S588*(Settings!B12/(((INDEX(出力表!D:D,7))+1)^INDEX(係数表!E:E,7)*INDEX(係数表!F:F,7))))))</f>
        <v>#VALUE!</v>
      </c>
      <c r="U588" t="e">
        <f>MIN(100, MAX(0, (INDEX(出力表!D:D,7))*S588/MAX(T588, Settings!B3)))</f>
        <v>#VALUE!</v>
      </c>
      <c r="V588">
        <f>MIN(100, MAX(0, 100*BETAINV(乱数表!$H588, MAX(0.00000001, (1/(1+EXP(-(INDEX(係数表!G:G,8) + $B588))))*(EXP(INDEX(係数表!H:H,8) + INDEX(係数表!I:I,8)*LN(INDEX(出力表!C:C,8)+1)))), MAX(0.00000001, (1-(1/(1+EXP(-(INDEX(係数表!G:G,8) + $B588)))))*(EXP(INDEX(係数表!H:H,8) + INDEX(係数表!I:I,8)*LN(INDEX(出力表!C:C,8)+1)))))))</f>
        <v>99.942556345285581</v>
      </c>
      <c r="W588" t="e">
        <f>MIN(100, MAX(0, (100*(INDEX(出力表!D:D,8))/(EXP(INDEX(係数表!B:B,8) + $C588) + (INDEX(出力表!D:D,8)))) + (乱数表!$T588*(Settings!B12/(((INDEX(出力表!D:D,8))+1)^INDEX(係数表!E:E,8)*INDEX(係数表!F:F,8))))))</f>
        <v>#VALUE!</v>
      </c>
      <c r="X588" t="e">
        <f>MIN(100, MAX(0, (INDEX(出力表!D:D,8))*V588/MAX(W588, Settings!B3)))</f>
        <v>#VALUE!</v>
      </c>
      <c r="Y588">
        <f>MIN(100, MAX(0, 100*BETAINV(乱数表!$I588, MAX(0.00000001, (1/(1+EXP(-(INDEX(係数表!G:G,9) + $B588))))*(EXP(INDEX(係数表!H:H,9) + INDEX(係数表!I:I,9)*LN(INDEX(出力表!C:C,9)+1)))), MAX(0.00000001, (1-(1/(1+EXP(-(INDEX(係数表!G:G,9) + $B588)))))*(EXP(INDEX(係数表!H:H,9) + INDEX(係数表!I:I,9)*LN(INDEX(出力表!C:C,9)+1)))))))</f>
        <v>85.800391561367547</v>
      </c>
      <c r="Z588" t="e">
        <f>MIN(100, MAX(0, (100*(INDEX(出力表!D:D,9))/(EXP(INDEX(係数表!B:B,9) + $C588) + (INDEX(出力表!D:D,9)))) + (乱数表!$U588*(Settings!B12/(((INDEX(出力表!D:D,9))+1)^INDEX(係数表!E:E,9)*INDEX(係数表!F:F,9))))))</f>
        <v>#VALUE!</v>
      </c>
      <c r="AA588" t="e">
        <f>MIN(100, MAX(0, (INDEX(出力表!D:D,9))*Y588/MAX(Z588, Settings!B3)))</f>
        <v>#VALUE!</v>
      </c>
      <c r="AB588">
        <f>MIN(100, MAX(0, 100*BETAINV(乱数表!$J588, MAX(0.00000001, (1/(1+EXP(-(INDEX(係数表!G:G,10) + $B588))))*(EXP(INDEX(係数表!H:H,10) + INDEX(係数表!I:I,10)*LN(INDEX(出力表!C:C,10)+1)))), MAX(0.00000001, (1-(1/(1+EXP(-(INDEX(係数表!G:G,10) + $B588)))))*(EXP(INDEX(係数表!H:H,10) + INDEX(係数表!I:I,10)*LN(INDEX(出力表!C:C,10)+1)))))))</f>
        <v>65.987292531380234</v>
      </c>
      <c r="AC588" t="e">
        <f>MIN(100, MAX(0, (100*(INDEX(出力表!D:D,10))/(EXP(INDEX(係数表!B:B,10) + $C588) + (INDEX(出力表!D:D,10)))) + (乱数表!$V588*(Settings!B12/(((INDEX(出力表!D:D,10))+1)^INDEX(係数表!E:E,10)*INDEX(係数表!F:F,10))))))</f>
        <v>#VALUE!</v>
      </c>
      <c r="AD588" t="e">
        <f>MIN(100, MAX(0, (INDEX(出力表!D:D,10))*AB588/MAX(AC588, Settings!B3)))</f>
        <v>#VALUE!</v>
      </c>
      <c r="AE588">
        <f>MIN(100, MAX(0, 100*BETAINV(乱数表!$K588, MAX(0.00000001, (1/(1+EXP(-(INDEX(係数表!G:G,11) + $B588))))*(EXP(INDEX(係数表!H:H,11) + INDEX(係数表!I:I,11)*LN(INDEX(出力表!C:C,11)+1)))), MAX(0.00000001, (1-(1/(1+EXP(-(INDEX(係数表!G:G,11) + $B588)))))*(EXP(INDEX(係数表!H:H,11) + INDEX(係数表!I:I,11)*LN(INDEX(出力表!C:C,11)+1)))))))</f>
        <v>99.45719605079023</v>
      </c>
      <c r="AF588" t="e">
        <f>MIN(100, MAX(0, (100*(INDEX(出力表!D:D,11))/(EXP(INDEX(係数表!B:B,11) + $C588) + (INDEX(出力表!D:D,11)))) + (乱数表!$W588*(Settings!B12/(((INDEX(出力表!D:D,11))+1)^INDEX(係数表!E:E,11)*INDEX(係数表!F:F,11))))))</f>
        <v>#VALUE!</v>
      </c>
      <c r="AG588" t="e">
        <f>MIN(100, MAX(0, (INDEX(出力表!D:D,11))*AE588/MAX(AF588, Settings!B3)))</f>
        <v>#VALUE!</v>
      </c>
      <c r="AH588">
        <f>MIN(100, MAX(0, 100*BETAINV(乱数表!$L588, MAX(0.00000001, (1/(1+EXP(-(INDEX(係数表!G:G,12) + $B588))))*(EXP(INDEX(係数表!H:H,12) + INDEX(係数表!I:I,12)*LN(INDEX(出力表!C:C,12)+1)))), MAX(0.00000001, (1-(1/(1+EXP(-(INDEX(係数表!G:G,12) + $B588)))))*(EXP(INDEX(係数表!H:H,12) + INDEX(係数表!I:I,12)*LN(INDEX(出力表!C:C,12)+1)))))))</f>
        <v>99.838329022543618</v>
      </c>
      <c r="AI588" t="e">
        <f>MIN(100, MAX(0, (100*(INDEX(出力表!D:D,12))/(EXP(INDEX(係数表!B:B,12) + $C588) + (INDEX(出力表!D:D,12)))) + (乱数表!$X588*(Settings!B12/(((INDEX(出力表!D:D,12))+1)^INDEX(係数表!E:E,12)*INDEX(係数表!F:F,12))))))</f>
        <v>#VALUE!</v>
      </c>
      <c r="AJ588" t="e">
        <f>MIN(100, MAX(0, (INDEX(出力表!D:D,12))*AH588/MAX(AI588, Settings!B3)))</f>
        <v>#VALUE!</v>
      </c>
      <c r="AK588">
        <f>MIN(100, MAX(0, 100*BETAINV(乱数表!$M588, MAX(0.00000001, (1/(1+EXP(-(INDEX(係数表!G:G,13) + $B588))))*(EXP(INDEX(係数表!H:H,13) + INDEX(係数表!I:I,13)*LN(INDEX(出力表!C:C,13)+1)))), MAX(0.00000001, (1-(1/(1+EXP(-(INDEX(係数表!G:G,13) + $B588)))))*(EXP(INDEX(係数表!H:H,13) + INDEX(係数表!I:I,13)*LN(INDEX(出力表!C:C,13)+1)))))))</f>
        <v>95.068758845582153</v>
      </c>
      <c r="AL588" t="e">
        <f>MIN(100, MAX(0, (100*(INDEX(出力表!D:D,13))/(EXP(INDEX(係数表!B:B,13) + $C588) + (INDEX(出力表!D:D,13)))) + (乱数表!$Y588*(Settings!B12/(((INDEX(出力表!D:D,13))+1)^INDEX(係数表!E:E,13)*INDEX(係数表!F:F,13))))))</f>
        <v>#VALUE!</v>
      </c>
      <c r="AM588" t="e">
        <f>MIN(100, MAX(0, (INDEX(出力表!D:D,13))*AK588/MAX(AL588, Settings!B3)))</f>
        <v>#VALUE!</v>
      </c>
      <c r="AN588">
        <f>IF(ISNUMBER(F588), INDEX(出力表!B:B,2)*F588, 0)+IF(ISNUMBER(I588), INDEX(出力表!B:B,3)*I588, 0)+IF(ISNUMBER(L588), INDEX(出力表!B:B,4)*L588, 0)+IF(ISNUMBER(O588), INDEX(出力表!B:B,5)*O588, 0)+IF(ISNUMBER(R588), INDEX(出力表!B:B,6)*R588, 0)+IF(ISNUMBER(U588), INDEX(出力表!B:B,7)*U588, 0)+IF(ISNUMBER(X588), INDEX(出力表!B:B,8)*X588, 0)+IF(ISNUMBER(AA588), INDEX(出力表!B:B,9)*AA588, 0)+IF(ISNUMBER(AD588), INDEX(出力表!B:B,10)*AD588, 0)+IF(ISNUMBER(AG588), INDEX(出力表!B:B,11)*AG588, 0)+IF(ISNUMBER(AJ588), INDEX(出力表!B:B,12)*AJ588, 0)+IF(ISNUMBER(AM588), INDEX(出力表!B:B,13)*AM588, 0)</f>
        <v>0</v>
      </c>
      <c r="AO588">
        <f>IF(ISNUMBER(F588), INDEX(出力表!B:B,2), 0)+IF(ISNUMBER(I588), INDEX(出力表!B:B,3), 0)+IF(ISNUMBER(L588), INDEX(出力表!B:B,4), 0)+IF(ISNUMBER(O588), INDEX(出力表!B:B,5), 0)+IF(ISNUMBER(R588), INDEX(出力表!B:B,6), 0)+IF(ISNUMBER(U588), INDEX(出力表!B:B,7), 0)+IF(ISNUMBER(X588), INDEX(出力表!B:B,8), 0)+IF(ISNUMBER(AA588), INDEX(出力表!B:B,9), 0)+IF(ISNUMBER(AD588), INDEX(出力表!B:B,10), 0)+IF(ISNUMBER(AG588), INDEX(出力表!B:B,11), 0)+IF(ISNUMBER(AJ588), INDEX(出力表!B:B,12), 0)+IF(ISNUMBER(AM588), INDEX(出力表!B:B,13), 0)</f>
        <v>0</v>
      </c>
      <c r="AP588" t="str">
        <f t="shared" si="9"/>
        <v/>
      </c>
    </row>
    <row r="589" spans="1:42" x14ac:dyDescent="0.2">
      <c r="A589">
        <v>588</v>
      </c>
      <c r="B589">
        <f>IF(UPPER(Settings!B4)="TRUE", 乱数表!$Z589*Settings!B10, 0)</f>
        <v>0.67201586798248103</v>
      </c>
      <c r="C589">
        <f>IF(UPPER(Settings!B4)="TRUE", 乱数表!$AA589*Settings!B11, 0)</f>
        <v>8.9916082837709979E-2</v>
      </c>
      <c r="D589">
        <f>MIN(100, MAX(0, 100*BETAINV(乱数表!$B589, MAX(0.00000001, (1/(1+EXP(-(INDEX(係数表!G:G,2) + $B589))))*(EXP(INDEX(係数表!H:H,2) + INDEX(係数表!I:I,2)*LN(INDEX(出力表!C:C,2)+1)))), MAX(0.00000001, (1-(1/(1+EXP(-(INDEX(係数表!G:G,2) + $B589)))))*(EXP(INDEX(係数表!H:H,2) + INDEX(係数表!I:I,2)*LN(INDEX(出力表!C:C,2)+1)))))))</f>
        <v>99.842649192101035</v>
      </c>
      <c r="E589" t="e">
        <f>MIN(100, MAX(0, (100*(INDEX(出力表!D:D,2))/(EXP(INDEX(係数表!B:B,2) + $C589) + (INDEX(出力表!D:D,2)))) + (乱数表!$N589*(Settings!B12/(((INDEX(出力表!D:D,2))+1)^INDEX(係数表!E:E,2)*INDEX(係数表!F:F,2))))))</f>
        <v>#VALUE!</v>
      </c>
      <c r="F589" t="e">
        <f>MIN(100, MAX(0, (INDEX(出力表!D:D,2))*D589/MAX(E589, Settings!B3)))</f>
        <v>#VALUE!</v>
      </c>
      <c r="G589">
        <f>MIN(100, MAX(0, 100*BETAINV(乱数表!$C589, MAX(0.00000001, (1/(1+EXP(-(INDEX(係数表!G:G,3) + $B589))))*(EXP(INDEX(係数表!H:H,3) + INDEX(係数表!I:I,3)*LN(INDEX(出力表!C:C,3)+1)))), MAX(0.00000001, (1-(1/(1+EXP(-(INDEX(係数表!G:G,3) + $B589)))))*(EXP(INDEX(係数表!H:H,3) + INDEX(係数表!I:I,3)*LN(INDEX(出力表!C:C,3)+1)))))))</f>
        <v>95.434598250252179</v>
      </c>
      <c r="H589" t="e">
        <f>MIN(100, MAX(0, (100*(INDEX(出力表!D:D,3))/(EXP(INDEX(係数表!B:B,3) + $C589) + (INDEX(出力表!D:D,3)))) + (乱数表!$O589*(Settings!B12/(((INDEX(出力表!D:D,3))+1)^INDEX(係数表!E:E,3)*INDEX(係数表!F:F,3))))))</f>
        <v>#VALUE!</v>
      </c>
      <c r="I589" t="e">
        <f>MIN(100, MAX(0, (INDEX(出力表!D:D,3))*G589/MAX(H589, Settings!B3)))</f>
        <v>#VALUE!</v>
      </c>
      <c r="J589">
        <f>MIN(100, MAX(0, 100*BETAINV(乱数表!$D589, MAX(0.00000001, (1/(1+EXP(-(INDEX(係数表!G:G,4) + $B589))))*(EXP(INDEX(係数表!H:H,4) + INDEX(係数表!I:I,4)*LN(INDEX(出力表!C:C,4)+1)))), MAX(0.00000001, (1-(1/(1+EXP(-(INDEX(係数表!G:G,4) + $B589)))))*(EXP(INDEX(係数表!H:H,4) + INDEX(係数表!I:I,4)*LN(INDEX(出力表!C:C,4)+1)))))))</f>
        <v>99.912288016034395</v>
      </c>
      <c r="K589" t="e">
        <f>MIN(100, MAX(0, (100*(INDEX(出力表!D:D,4))/(EXP(INDEX(係数表!B:B,4) + $C589) + (INDEX(出力表!D:D,4)))) + (乱数表!$P589*(Settings!B12/(((INDEX(出力表!D:D,4))+1)^INDEX(係数表!E:E,4)*INDEX(係数表!F:F,4))))))</f>
        <v>#VALUE!</v>
      </c>
      <c r="L589" t="e">
        <f>MIN(100, MAX(0, (INDEX(出力表!D:D,4))*J589/MAX(K589, Settings!B3)))</f>
        <v>#VALUE!</v>
      </c>
      <c r="M589">
        <f>MIN(100, MAX(0, 100*BETAINV(乱数表!$E589, MAX(0.00000001, (1/(1+EXP(-(INDEX(係数表!G:G,5) + $B589))))*(EXP(INDEX(係数表!H:H,5) + INDEX(係数表!I:I,5)*LN(INDEX(出力表!C:C,5)+1)))), MAX(0.00000001, (1-(1/(1+EXP(-(INDEX(係数表!G:G,5) + $B589)))))*(EXP(INDEX(係数表!H:H,5) + INDEX(係数表!I:I,5)*LN(INDEX(出力表!C:C,5)+1)))))))</f>
        <v>99.677294899565467</v>
      </c>
      <c r="N589" t="e">
        <f>MIN(100, MAX(0, (100*(INDEX(出力表!D:D,5))/(EXP(INDEX(係数表!B:B,5) + $C589) + (INDEX(出力表!D:D,5)))) + (乱数表!$Q589*(Settings!B12/(((INDEX(出力表!D:D,5))+1)^INDEX(係数表!E:E,5)*INDEX(係数表!F:F,5))))))</f>
        <v>#VALUE!</v>
      </c>
      <c r="O589" t="e">
        <f>MIN(100, MAX(0, (INDEX(出力表!D:D,5))*M589/MAX(N589, Settings!B3)))</f>
        <v>#VALUE!</v>
      </c>
      <c r="P589">
        <f>MIN(100, MAX(0, 100*BETAINV(乱数表!$F589, MAX(0.00000001, (1/(1+EXP(-(INDEX(係数表!G:G,6) + $B589))))*(EXP(INDEX(係数表!H:H,6) + INDEX(係数表!I:I,6)*LN(INDEX(出力表!C:C,6)+1)))), MAX(0.00000001, (1-(1/(1+EXP(-(INDEX(係数表!G:G,6) + $B589)))))*(EXP(INDEX(係数表!H:H,6) + INDEX(係数表!I:I,6)*LN(INDEX(出力表!C:C,6)+1)))))))</f>
        <v>98.273412716076834</v>
      </c>
      <c r="Q589" t="e">
        <f>MIN(100, MAX(0, (100*(INDEX(出力表!D:D,6))/(EXP(INDEX(係数表!B:B,6) + $C589) + (INDEX(出力表!D:D,6)))) + (乱数表!$R589*(Settings!B12/(((INDEX(出力表!D:D,6))+1)^INDEX(係数表!E:E,6)*INDEX(係数表!F:F,6))))))</f>
        <v>#VALUE!</v>
      </c>
      <c r="R589" t="e">
        <f>MIN(100, MAX(0, (INDEX(出力表!D:D,6))*P589/MAX(Q589, Settings!B3)))</f>
        <v>#VALUE!</v>
      </c>
      <c r="S589">
        <f>MIN(100, MAX(0, 100*BETAINV(乱数表!$G589, MAX(0.00000001, (1/(1+EXP(-(INDEX(係数表!G:G,7) + $B589))))*(EXP(INDEX(係数表!H:H,7) + INDEX(係数表!I:I,7)*LN(INDEX(出力表!C:C,7)+1)))), MAX(0.00000001, (1-(1/(1+EXP(-(INDEX(係数表!G:G,7) + $B589)))))*(EXP(INDEX(係数表!H:H,7) + INDEX(係数表!I:I,7)*LN(INDEX(出力表!C:C,7)+1)))))))</f>
        <v>99.072382828666179</v>
      </c>
      <c r="T589" t="e">
        <f>MIN(100, MAX(0, (100*(INDEX(出力表!D:D,7))/(EXP(INDEX(係数表!B:B,7) + $C589) + (INDEX(出力表!D:D,7)))) + (乱数表!$S589*(Settings!B12/(((INDEX(出力表!D:D,7))+1)^INDEX(係数表!E:E,7)*INDEX(係数表!F:F,7))))))</f>
        <v>#VALUE!</v>
      </c>
      <c r="U589" t="e">
        <f>MIN(100, MAX(0, (INDEX(出力表!D:D,7))*S589/MAX(T589, Settings!B3)))</f>
        <v>#VALUE!</v>
      </c>
      <c r="V589">
        <f>MIN(100, MAX(0, 100*BETAINV(乱数表!$H589, MAX(0.00000001, (1/(1+EXP(-(INDEX(係数表!G:G,8) + $B589))))*(EXP(INDEX(係数表!H:H,8) + INDEX(係数表!I:I,8)*LN(INDEX(出力表!C:C,8)+1)))), MAX(0.00000001, (1-(1/(1+EXP(-(INDEX(係数表!G:G,8) + $B589)))))*(EXP(INDEX(係数表!H:H,8) + INDEX(係数表!I:I,8)*LN(INDEX(出力表!C:C,8)+1)))))))</f>
        <v>97.52672487942651</v>
      </c>
      <c r="W589" t="e">
        <f>MIN(100, MAX(0, (100*(INDEX(出力表!D:D,8))/(EXP(INDEX(係数表!B:B,8) + $C589) + (INDEX(出力表!D:D,8)))) + (乱数表!$T589*(Settings!B12/(((INDEX(出力表!D:D,8))+1)^INDEX(係数表!E:E,8)*INDEX(係数表!F:F,8))))))</f>
        <v>#VALUE!</v>
      </c>
      <c r="X589" t="e">
        <f>MIN(100, MAX(0, (INDEX(出力表!D:D,8))*V589/MAX(W589, Settings!B3)))</f>
        <v>#VALUE!</v>
      </c>
      <c r="Y589">
        <f>MIN(100, MAX(0, 100*BETAINV(乱数表!$I589, MAX(0.00000001, (1/(1+EXP(-(INDEX(係数表!G:G,9) + $B589))))*(EXP(INDEX(係数表!H:H,9) + INDEX(係数表!I:I,9)*LN(INDEX(出力表!C:C,9)+1)))), MAX(0.00000001, (1-(1/(1+EXP(-(INDEX(係数表!G:G,9) + $B589)))))*(EXP(INDEX(係数表!H:H,9) + INDEX(係数表!I:I,9)*LN(INDEX(出力表!C:C,9)+1)))))))</f>
        <v>98.188764201605522</v>
      </c>
      <c r="Z589" t="e">
        <f>MIN(100, MAX(0, (100*(INDEX(出力表!D:D,9))/(EXP(INDEX(係数表!B:B,9) + $C589) + (INDEX(出力表!D:D,9)))) + (乱数表!$U589*(Settings!B12/(((INDEX(出力表!D:D,9))+1)^INDEX(係数表!E:E,9)*INDEX(係数表!F:F,9))))))</f>
        <v>#VALUE!</v>
      </c>
      <c r="AA589" t="e">
        <f>MIN(100, MAX(0, (INDEX(出力表!D:D,9))*Y589/MAX(Z589, Settings!B3)))</f>
        <v>#VALUE!</v>
      </c>
      <c r="AB589">
        <f>MIN(100, MAX(0, 100*BETAINV(乱数表!$J589, MAX(0.00000001, (1/(1+EXP(-(INDEX(係数表!G:G,10) + $B589))))*(EXP(INDEX(係数表!H:H,10) + INDEX(係数表!I:I,10)*LN(INDEX(出力表!C:C,10)+1)))), MAX(0.00000001, (1-(1/(1+EXP(-(INDEX(係数表!G:G,10) + $B589)))))*(EXP(INDEX(係数表!H:H,10) + INDEX(係数表!I:I,10)*LN(INDEX(出力表!C:C,10)+1)))))))</f>
        <v>74.903199889046675</v>
      </c>
      <c r="AC589" t="e">
        <f>MIN(100, MAX(0, (100*(INDEX(出力表!D:D,10))/(EXP(INDEX(係数表!B:B,10) + $C589) + (INDEX(出力表!D:D,10)))) + (乱数表!$V589*(Settings!B12/(((INDEX(出力表!D:D,10))+1)^INDEX(係数表!E:E,10)*INDEX(係数表!F:F,10))))))</f>
        <v>#VALUE!</v>
      </c>
      <c r="AD589" t="e">
        <f>MIN(100, MAX(0, (INDEX(出力表!D:D,10))*AB589/MAX(AC589, Settings!B3)))</f>
        <v>#VALUE!</v>
      </c>
      <c r="AE589">
        <f>MIN(100, MAX(0, 100*BETAINV(乱数表!$K589, MAX(0.00000001, (1/(1+EXP(-(INDEX(係数表!G:G,11) + $B589))))*(EXP(INDEX(係数表!H:H,11) + INDEX(係数表!I:I,11)*LN(INDEX(出力表!C:C,11)+1)))), MAX(0.00000001, (1-(1/(1+EXP(-(INDEX(係数表!G:G,11) + $B589)))))*(EXP(INDEX(係数表!H:H,11) + INDEX(係数表!I:I,11)*LN(INDEX(出力表!C:C,11)+1)))))))</f>
        <v>99.999821083851685</v>
      </c>
      <c r="AF589" t="e">
        <f>MIN(100, MAX(0, (100*(INDEX(出力表!D:D,11))/(EXP(INDEX(係数表!B:B,11) + $C589) + (INDEX(出力表!D:D,11)))) + (乱数表!$W589*(Settings!B12/(((INDEX(出力表!D:D,11))+1)^INDEX(係数表!E:E,11)*INDEX(係数表!F:F,11))))))</f>
        <v>#VALUE!</v>
      </c>
      <c r="AG589" t="e">
        <f>MIN(100, MAX(0, (INDEX(出力表!D:D,11))*AE589/MAX(AF589, Settings!B3)))</f>
        <v>#VALUE!</v>
      </c>
      <c r="AH589">
        <f>MIN(100, MAX(0, 100*BETAINV(乱数表!$L589, MAX(0.00000001, (1/(1+EXP(-(INDEX(係数表!G:G,12) + $B589))))*(EXP(INDEX(係数表!H:H,12) + INDEX(係数表!I:I,12)*LN(INDEX(出力表!C:C,12)+1)))), MAX(0.00000001, (1-(1/(1+EXP(-(INDEX(係数表!G:G,12) + $B589)))))*(EXP(INDEX(係数表!H:H,12) + INDEX(係数表!I:I,12)*LN(INDEX(出力表!C:C,12)+1)))))))</f>
        <v>99.611438514471686</v>
      </c>
      <c r="AI589" t="e">
        <f>MIN(100, MAX(0, (100*(INDEX(出力表!D:D,12))/(EXP(INDEX(係数表!B:B,12) + $C589) + (INDEX(出力表!D:D,12)))) + (乱数表!$X589*(Settings!B12/(((INDEX(出力表!D:D,12))+1)^INDEX(係数表!E:E,12)*INDEX(係数表!F:F,12))))))</f>
        <v>#VALUE!</v>
      </c>
      <c r="AJ589" t="e">
        <f>MIN(100, MAX(0, (INDEX(出力表!D:D,12))*AH589/MAX(AI589, Settings!B3)))</f>
        <v>#VALUE!</v>
      </c>
      <c r="AK589">
        <f>MIN(100, MAX(0, 100*BETAINV(乱数表!$M589, MAX(0.00000001, (1/(1+EXP(-(INDEX(係数表!G:G,13) + $B589))))*(EXP(INDEX(係数表!H:H,13) + INDEX(係数表!I:I,13)*LN(INDEX(出力表!C:C,13)+1)))), MAX(0.00000001, (1-(1/(1+EXP(-(INDEX(係数表!G:G,13) + $B589)))))*(EXP(INDEX(係数表!H:H,13) + INDEX(係数表!I:I,13)*LN(INDEX(出力表!C:C,13)+1)))))))</f>
        <v>97.943761791984159</v>
      </c>
      <c r="AL589" t="e">
        <f>MIN(100, MAX(0, (100*(INDEX(出力表!D:D,13))/(EXP(INDEX(係数表!B:B,13) + $C589) + (INDEX(出力表!D:D,13)))) + (乱数表!$Y589*(Settings!B12/(((INDEX(出力表!D:D,13))+1)^INDEX(係数表!E:E,13)*INDEX(係数表!F:F,13))))))</f>
        <v>#VALUE!</v>
      </c>
      <c r="AM589" t="e">
        <f>MIN(100, MAX(0, (INDEX(出力表!D:D,13))*AK589/MAX(AL589, Settings!B3)))</f>
        <v>#VALUE!</v>
      </c>
      <c r="AN589">
        <f>IF(ISNUMBER(F589), INDEX(出力表!B:B,2)*F589, 0)+IF(ISNUMBER(I589), INDEX(出力表!B:B,3)*I589, 0)+IF(ISNUMBER(L589), INDEX(出力表!B:B,4)*L589, 0)+IF(ISNUMBER(O589), INDEX(出力表!B:B,5)*O589, 0)+IF(ISNUMBER(R589), INDEX(出力表!B:B,6)*R589, 0)+IF(ISNUMBER(U589), INDEX(出力表!B:B,7)*U589, 0)+IF(ISNUMBER(X589), INDEX(出力表!B:B,8)*X589, 0)+IF(ISNUMBER(AA589), INDEX(出力表!B:B,9)*AA589, 0)+IF(ISNUMBER(AD589), INDEX(出力表!B:B,10)*AD589, 0)+IF(ISNUMBER(AG589), INDEX(出力表!B:B,11)*AG589, 0)+IF(ISNUMBER(AJ589), INDEX(出力表!B:B,12)*AJ589, 0)+IF(ISNUMBER(AM589), INDEX(出力表!B:B,13)*AM589, 0)</f>
        <v>0</v>
      </c>
      <c r="AO589">
        <f>IF(ISNUMBER(F589), INDEX(出力表!B:B,2), 0)+IF(ISNUMBER(I589), INDEX(出力表!B:B,3), 0)+IF(ISNUMBER(L589), INDEX(出力表!B:B,4), 0)+IF(ISNUMBER(O589), INDEX(出力表!B:B,5), 0)+IF(ISNUMBER(R589), INDEX(出力表!B:B,6), 0)+IF(ISNUMBER(U589), INDEX(出力表!B:B,7), 0)+IF(ISNUMBER(X589), INDEX(出力表!B:B,8), 0)+IF(ISNUMBER(AA589), INDEX(出力表!B:B,9), 0)+IF(ISNUMBER(AD589), INDEX(出力表!B:B,10), 0)+IF(ISNUMBER(AG589), INDEX(出力表!B:B,11), 0)+IF(ISNUMBER(AJ589), INDEX(出力表!B:B,12), 0)+IF(ISNUMBER(AM589), INDEX(出力表!B:B,13), 0)</f>
        <v>0</v>
      </c>
      <c r="AP589" t="str">
        <f t="shared" si="9"/>
        <v/>
      </c>
    </row>
    <row r="590" spans="1:42" x14ac:dyDescent="0.2">
      <c r="A590">
        <v>589</v>
      </c>
      <c r="B590">
        <f>IF(UPPER(Settings!B4)="TRUE", 乱数表!$Z590*Settings!B10, 0)</f>
        <v>-2.5943505298457278E-2</v>
      </c>
      <c r="C590">
        <f>IF(UPPER(Settings!B4)="TRUE", 乱数表!$AA590*Settings!B11, 0)</f>
        <v>1.9341217613284899E-2</v>
      </c>
      <c r="D590">
        <f>MIN(100, MAX(0, 100*BETAINV(乱数表!$B590, MAX(0.00000001, (1/(1+EXP(-(INDEX(係数表!G:G,2) + $B590))))*(EXP(INDEX(係数表!H:H,2) + INDEX(係数表!I:I,2)*LN(INDEX(出力表!C:C,2)+1)))), MAX(0.00000001, (1-(1/(1+EXP(-(INDEX(係数表!G:G,2) + $B590)))))*(EXP(INDEX(係数表!H:H,2) + INDEX(係数表!I:I,2)*LN(INDEX(出力表!C:C,2)+1)))))))</f>
        <v>99.995761362545039</v>
      </c>
      <c r="E590" t="e">
        <f>MIN(100, MAX(0, (100*(INDEX(出力表!D:D,2))/(EXP(INDEX(係数表!B:B,2) + $C590) + (INDEX(出力表!D:D,2)))) + (乱数表!$N590*(Settings!B12/(((INDEX(出力表!D:D,2))+1)^INDEX(係数表!E:E,2)*INDEX(係数表!F:F,2))))))</f>
        <v>#VALUE!</v>
      </c>
      <c r="F590" t="e">
        <f>MIN(100, MAX(0, (INDEX(出力表!D:D,2))*D590/MAX(E590, Settings!B3)))</f>
        <v>#VALUE!</v>
      </c>
      <c r="G590">
        <f>MIN(100, MAX(0, 100*BETAINV(乱数表!$C590, MAX(0.00000001, (1/(1+EXP(-(INDEX(係数表!G:G,3) + $B590))))*(EXP(INDEX(係数表!H:H,3) + INDEX(係数表!I:I,3)*LN(INDEX(出力表!C:C,3)+1)))), MAX(0.00000001, (1-(1/(1+EXP(-(INDEX(係数表!G:G,3) + $B590)))))*(EXP(INDEX(係数表!H:H,3) + INDEX(係数表!I:I,3)*LN(INDEX(出力表!C:C,3)+1)))))))</f>
        <v>89.072886249989196</v>
      </c>
      <c r="H590" t="e">
        <f>MIN(100, MAX(0, (100*(INDEX(出力表!D:D,3))/(EXP(INDEX(係数表!B:B,3) + $C590) + (INDEX(出力表!D:D,3)))) + (乱数表!$O590*(Settings!B12/(((INDEX(出力表!D:D,3))+1)^INDEX(係数表!E:E,3)*INDEX(係数表!F:F,3))))))</f>
        <v>#VALUE!</v>
      </c>
      <c r="I590" t="e">
        <f>MIN(100, MAX(0, (INDEX(出力表!D:D,3))*G590/MAX(H590, Settings!B3)))</f>
        <v>#VALUE!</v>
      </c>
      <c r="J590">
        <f>MIN(100, MAX(0, 100*BETAINV(乱数表!$D590, MAX(0.00000001, (1/(1+EXP(-(INDEX(係数表!G:G,4) + $B590))))*(EXP(INDEX(係数表!H:H,4) + INDEX(係数表!I:I,4)*LN(INDEX(出力表!C:C,4)+1)))), MAX(0.00000001, (1-(1/(1+EXP(-(INDEX(係数表!G:G,4) + $B590)))))*(EXP(INDEX(係数表!H:H,4) + INDEX(係数表!I:I,4)*LN(INDEX(出力表!C:C,4)+1)))))))</f>
        <v>92.880097494464593</v>
      </c>
      <c r="K590" t="e">
        <f>MIN(100, MAX(0, (100*(INDEX(出力表!D:D,4))/(EXP(INDEX(係数表!B:B,4) + $C590) + (INDEX(出力表!D:D,4)))) + (乱数表!$P590*(Settings!B12/(((INDEX(出力表!D:D,4))+1)^INDEX(係数表!E:E,4)*INDEX(係数表!F:F,4))))))</f>
        <v>#VALUE!</v>
      </c>
      <c r="L590" t="e">
        <f>MIN(100, MAX(0, (INDEX(出力表!D:D,4))*J590/MAX(K590, Settings!B3)))</f>
        <v>#VALUE!</v>
      </c>
      <c r="M590">
        <f>MIN(100, MAX(0, 100*BETAINV(乱数表!$E590, MAX(0.00000001, (1/(1+EXP(-(INDEX(係数表!G:G,5) + $B590))))*(EXP(INDEX(係数表!H:H,5) + INDEX(係数表!I:I,5)*LN(INDEX(出力表!C:C,5)+1)))), MAX(0.00000001, (1-(1/(1+EXP(-(INDEX(係数表!G:G,5) + $B590)))))*(EXP(INDEX(係数表!H:H,5) + INDEX(係数表!I:I,5)*LN(INDEX(出力表!C:C,5)+1)))))))</f>
        <v>94.359903652957058</v>
      </c>
      <c r="N590" t="e">
        <f>MIN(100, MAX(0, (100*(INDEX(出力表!D:D,5))/(EXP(INDEX(係数表!B:B,5) + $C590) + (INDEX(出力表!D:D,5)))) + (乱数表!$Q590*(Settings!B12/(((INDEX(出力表!D:D,5))+1)^INDEX(係数表!E:E,5)*INDEX(係数表!F:F,5))))))</f>
        <v>#VALUE!</v>
      </c>
      <c r="O590" t="e">
        <f>MIN(100, MAX(0, (INDEX(出力表!D:D,5))*M590/MAX(N590, Settings!B3)))</f>
        <v>#VALUE!</v>
      </c>
      <c r="P590">
        <f>MIN(100, MAX(0, 100*BETAINV(乱数表!$F590, MAX(0.00000001, (1/(1+EXP(-(INDEX(係数表!G:G,6) + $B590))))*(EXP(INDEX(係数表!H:H,6) + INDEX(係数表!I:I,6)*LN(INDEX(出力表!C:C,6)+1)))), MAX(0.00000001, (1-(1/(1+EXP(-(INDEX(係数表!G:G,6) + $B590)))))*(EXP(INDEX(係数表!H:H,6) + INDEX(係数表!I:I,6)*LN(INDEX(出力表!C:C,6)+1)))))))</f>
        <v>96.416657761971067</v>
      </c>
      <c r="Q590" t="e">
        <f>MIN(100, MAX(0, (100*(INDEX(出力表!D:D,6))/(EXP(INDEX(係数表!B:B,6) + $C590) + (INDEX(出力表!D:D,6)))) + (乱数表!$R590*(Settings!B12/(((INDEX(出力表!D:D,6))+1)^INDEX(係数表!E:E,6)*INDEX(係数表!F:F,6))))))</f>
        <v>#VALUE!</v>
      </c>
      <c r="R590" t="e">
        <f>MIN(100, MAX(0, (INDEX(出力表!D:D,6))*P590/MAX(Q590, Settings!B3)))</f>
        <v>#VALUE!</v>
      </c>
      <c r="S590">
        <f>MIN(100, MAX(0, 100*BETAINV(乱数表!$G590, MAX(0.00000001, (1/(1+EXP(-(INDEX(係数表!G:G,7) + $B590))))*(EXP(INDEX(係数表!H:H,7) + INDEX(係数表!I:I,7)*LN(INDEX(出力表!C:C,7)+1)))), MAX(0.00000001, (1-(1/(1+EXP(-(INDEX(係数表!G:G,7) + $B590)))))*(EXP(INDEX(係数表!H:H,7) + INDEX(係数表!I:I,7)*LN(INDEX(出力表!C:C,7)+1)))))))</f>
        <v>96.62404398775459</v>
      </c>
      <c r="T590" t="e">
        <f>MIN(100, MAX(0, (100*(INDEX(出力表!D:D,7))/(EXP(INDEX(係数表!B:B,7) + $C590) + (INDEX(出力表!D:D,7)))) + (乱数表!$S590*(Settings!B12/(((INDEX(出力表!D:D,7))+1)^INDEX(係数表!E:E,7)*INDEX(係数表!F:F,7))))))</f>
        <v>#VALUE!</v>
      </c>
      <c r="U590" t="e">
        <f>MIN(100, MAX(0, (INDEX(出力表!D:D,7))*S590/MAX(T590, Settings!B3)))</f>
        <v>#VALUE!</v>
      </c>
      <c r="V590">
        <f>MIN(100, MAX(0, 100*BETAINV(乱数表!$H590, MAX(0.00000001, (1/(1+EXP(-(INDEX(係数表!G:G,8) + $B590))))*(EXP(INDEX(係数表!H:H,8) + INDEX(係数表!I:I,8)*LN(INDEX(出力表!C:C,8)+1)))), MAX(0.00000001, (1-(1/(1+EXP(-(INDEX(係数表!G:G,8) + $B590)))))*(EXP(INDEX(係数表!H:H,8) + INDEX(係数表!I:I,8)*LN(INDEX(出力表!C:C,8)+1)))))))</f>
        <v>97.733671962196496</v>
      </c>
      <c r="W590" t="e">
        <f>MIN(100, MAX(0, (100*(INDEX(出力表!D:D,8))/(EXP(INDEX(係数表!B:B,8) + $C590) + (INDEX(出力表!D:D,8)))) + (乱数表!$T590*(Settings!B12/(((INDEX(出力表!D:D,8))+1)^INDEX(係数表!E:E,8)*INDEX(係数表!F:F,8))))))</f>
        <v>#VALUE!</v>
      </c>
      <c r="X590" t="e">
        <f>MIN(100, MAX(0, (INDEX(出力表!D:D,8))*V590/MAX(W590, Settings!B3)))</f>
        <v>#VALUE!</v>
      </c>
      <c r="Y590">
        <f>MIN(100, MAX(0, 100*BETAINV(乱数表!$I590, MAX(0.00000001, (1/(1+EXP(-(INDEX(係数表!G:G,9) + $B590))))*(EXP(INDEX(係数表!H:H,9) + INDEX(係数表!I:I,9)*LN(INDEX(出力表!C:C,9)+1)))), MAX(0.00000001, (1-(1/(1+EXP(-(INDEX(係数表!G:G,9) + $B590)))))*(EXP(INDEX(係数表!H:H,9) + INDEX(係数表!I:I,9)*LN(INDEX(出力表!C:C,9)+1)))))))</f>
        <v>70.720397999210832</v>
      </c>
      <c r="Z590" t="e">
        <f>MIN(100, MAX(0, (100*(INDEX(出力表!D:D,9))/(EXP(INDEX(係数表!B:B,9) + $C590) + (INDEX(出力表!D:D,9)))) + (乱数表!$U590*(Settings!B12/(((INDEX(出力表!D:D,9))+1)^INDEX(係数表!E:E,9)*INDEX(係数表!F:F,9))))))</f>
        <v>#VALUE!</v>
      </c>
      <c r="AA590" t="e">
        <f>MIN(100, MAX(0, (INDEX(出力表!D:D,9))*Y590/MAX(Z590, Settings!B3)))</f>
        <v>#VALUE!</v>
      </c>
      <c r="AB590">
        <f>MIN(100, MAX(0, 100*BETAINV(乱数表!$J590, MAX(0.00000001, (1/(1+EXP(-(INDEX(係数表!G:G,10) + $B590))))*(EXP(INDEX(係数表!H:H,10) + INDEX(係数表!I:I,10)*LN(INDEX(出力表!C:C,10)+1)))), MAX(0.00000001, (1-(1/(1+EXP(-(INDEX(係数表!G:G,10) + $B590)))))*(EXP(INDEX(係数表!H:H,10) + INDEX(係数表!I:I,10)*LN(INDEX(出力表!C:C,10)+1)))))))</f>
        <v>99.268379913946703</v>
      </c>
      <c r="AC590" t="e">
        <f>MIN(100, MAX(0, (100*(INDEX(出力表!D:D,10))/(EXP(INDEX(係数表!B:B,10) + $C590) + (INDEX(出力表!D:D,10)))) + (乱数表!$V590*(Settings!B12/(((INDEX(出力表!D:D,10))+1)^INDEX(係数表!E:E,10)*INDEX(係数表!F:F,10))))))</f>
        <v>#VALUE!</v>
      </c>
      <c r="AD590" t="e">
        <f>MIN(100, MAX(0, (INDEX(出力表!D:D,10))*AB590/MAX(AC590, Settings!B3)))</f>
        <v>#VALUE!</v>
      </c>
      <c r="AE590">
        <f>MIN(100, MAX(0, 100*BETAINV(乱数表!$K590, MAX(0.00000001, (1/(1+EXP(-(INDEX(係数表!G:G,11) + $B590))))*(EXP(INDEX(係数表!H:H,11) + INDEX(係数表!I:I,11)*LN(INDEX(出力表!C:C,11)+1)))), MAX(0.00000001, (1-(1/(1+EXP(-(INDEX(係数表!G:G,11) + $B590)))))*(EXP(INDEX(係数表!H:H,11) + INDEX(係数表!I:I,11)*LN(INDEX(出力表!C:C,11)+1)))))))</f>
        <v>22.581015229180863</v>
      </c>
      <c r="AF590" t="e">
        <f>MIN(100, MAX(0, (100*(INDEX(出力表!D:D,11))/(EXP(INDEX(係数表!B:B,11) + $C590) + (INDEX(出力表!D:D,11)))) + (乱数表!$W590*(Settings!B12/(((INDEX(出力表!D:D,11))+1)^INDEX(係数表!E:E,11)*INDEX(係数表!F:F,11))))))</f>
        <v>#VALUE!</v>
      </c>
      <c r="AG590" t="e">
        <f>MIN(100, MAX(0, (INDEX(出力表!D:D,11))*AE590/MAX(AF590, Settings!B3)))</f>
        <v>#VALUE!</v>
      </c>
      <c r="AH590">
        <f>MIN(100, MAX(0, 100*BETAINV(乱数表!$L590, MAX(0.00000001, (1/(1+EXP(-(INDEX(係数表!G:G,12) + $B590))))*(EXP(INDEX(係数表!H:H,12) + INDEX(係数表!I:I,12)*LN(INDEX(出力表!C:C,12)+1)))), MAX(0.00000001, (1-(1/(1+EXP(-(INDEX(係数表!G:G,12) + $B590)))))*(EXP(INDEX(係数表!H:H,12) + INDEX(係数表!I:I,12)*LN(INDEX(出力表!C:C,12)+1)))))))</f>
        <v>62.16742483550928</v>
      </c>
      <c r="AI590" t="e">
        <f>MIN(100, MAX(0, (100*(INDEX(出力表!D:D,12))/(EXP(INDEX(係数表!B:B,12) + $C590) + (INDEX(出力表!D:D,12)))) + (乱数表!$X590*(Settings!B12/(((INDEX(出力表!D:D,12))+1)^INDEX(係数表!E:E,12)*INDEX(係数表!F:F,12))))))</f>
        <v>#VALUE!</v>
      </c>
      <c r="AJ590" t="e">
        <f>MIN(100, MAX(0, (INDEX(出力表!D:D,12))*AH590/MAX(AI590, Settings!B3)))</f>
        <v>#VALUE!</v>
      </c>
      <c r="AK590">
        <f>MIN(100, MAX(0, 100*BETAINV(乱数表!$M590, MAX(0.00000001, (1/(1+EXP(-(INDEX(係数表!G:G,13) + $B590))))*(EXP(INDEX(係数表!H:H,13) + INDEX(係数表!I:I,13)*LN(INDEX(出力表!C:C,13)+1)))), MAX(0.00000001, (1-(1/(1+EXP(-(INDEX(係数表!G:G,13) + $B590)))))*(EXP(INDEX(係数表!H:H,13) + INDEX(係数表!I:I,13)*LN(INDEX(出力表!C:C,13)+1)))))))</f>
        <v>97.186376363941037</v>
      </c>
      <c r="AL590" t="e">
        <f>MIN(100, MAX(0, (100*(INDEX(出力表!D:D,13))/(EXP(INDEX(係数表!B:B,13) + $C590) + (INDEX(出力表!D:D,13)))) + (乱数表!$Y590*(Settings!B12/(((INDEX(出力表!D:D,13))+1)^INDEX(係数表!E:E,13)*INDEX(係数表!F:F,13))))))</f>
        <v>#VALUE!</v>
      </c>
      <c r="AM590" t="e">
        <f>MIN(100, MAX(0, (INDEX(出力表!D:D,13))*AK590/MAX(AL590, Settings!B3)))</f>
        <v>#VALUE!</v>
      </c>
      <c r="AN590">
        <f>IF(ISNUMBER(F590), INDEX(出力表!B:B,2)*F590, 0)+IF(ISNUMBER(I590), INDEX(出力表!B:B,3)*I590, 0)+IF(ISNUMBER(L590), INDEX(出力表!B:B,4)*L590, 0)+IF(ISNUMBER(O590), INDEX(出力表!B:B,5)*O590, 0)+IF(ISNUMBER(R590), INDEX(出力表!B:B,6)*R590, 0)+IF(ISNUMBER(U590), INDEX(出力表!B:B,7)*U590, 0)+IF(ISNUMBER(X590), INDEX(出力表!B:B,8)*X590, 0)+IF(ISNUMBER(AA590), INDEX(出力表!B:B,9)*AA590, 0)+IF(ISNUMBER(AD590), INDEX(出力表!B:B,10)*AD590, 0)+IF(ISNUMBER(AG590), INDEX(出力表!B:B,11)*AG590, 0)+IF(ISNUMBER(AJ590), INDEX(出力表!B:B,12)*AJ590, 0)+IF(ISNUMBER(AM590), INDEX(出力表!B:B,13)*AM590, 0)</f>
        <v>0</v>
      </c>
      <c r="AO590">
        <f>IF(ISNUMBER(F590), INDEX(出力表!B:B,2), 0)+IF(ISNUMBER(I590), INDEX(出力表!B:B,3), 0)+IF(ISNUMBER(L590), INDEX(出力表!B:B,4), 0)+IF(ISNUMBER(O590), INDEX(出力表!B:B,5), 0)+IF(ISNUMBER(R590), INDEX(出力表!B:B,6), 0)+IF(ISNUMBER(U590), INDEX(出力表!B:B,7), 0)+IF(ISNUMBER(X590), INDEX(出力表!B:B,8), 0)+IF(ISNUMBER(AA590), INDEX(出力表!B:B,9), 0)+IF(ISNUMBER(AD590), INDEX(出力表!B:B,10), 0)+IF(ISNUMBER(AG590), INDEX(出力表!B:B,11), 0)+IF(ISNUMBER(AJ590), INDEX(出力表!B:B,12), 0)+IF(ISNUMBER(AM590), INDEX(出力表!B:B,13), 0)</f>
        <v>0</v>
      </c>
      <c r="AP590" t="str">
        <f t="shared" si="9"/>
        <v/>
      </c>
    </row>
    <row r="591" spans="1:42" x14ac:dyDescent="0.2">
      <c r="A591">
        <v>590</v>
      </c>
      <c r="B591">
        <f>IF(UPPER(Settings!B4)="TRUE", 乱数表!$Z591*Settings!B10, 0)</f>
        <v>0.32254460126259527</v>
      </c>
      <c r="C591">
        <f>IF(UPPER(Settings!B4)="TRUE", 乱数表!$AA591*Settings!B11, 0)</f>
        <v>-7.3814898899773884E-2</v>
      </c>
      <c r="D591">
        <f>MIN(100, MAX(0, 100*BETAINV(乱数表!$B591, MAX(0.00000001, (1/(1+EXP(-(INDEX(係数表!G:G,2) + $B591))))*(EXP(INDEX(係数表!H:H,2) + INDEX(係数表!I:I,2)*LN(INDEX(出力表!C:C,2)+1)))), MAX(0.00000001, (1-(1/(1+EXP(-(INDEX(係数表!G:G,2) + $B591)))))*(EXP(INDEX(係数表!H:H,2) + INDEX(係数表!I:I,2)*LN(INDEX(出力表!C:C,2)+1)))))))</f>
        <v>98.718829358552938</v>
      </c>
      <c r="E591" t="e">
        <f>MIN(100, MAX(0, (100*(INDEX(出力表!D:D,2))/(EXP(INDEX(係数表!B:B,2) + $C591) + (INDEX(出力表!D:D,2)))) + (乱数表!$N591*(Settings!B12/(((INDEX(出力表!D:D,2))+1)^INDEX(係数表!E:E,2)*INDEX(係数表!F:F,2))))))</f>
        <v>#VALUE!</v>
      </c>
      <c r="F591" t="e">
        <f>MIN(100, MAX(0, (INDEX(出力表!D:D,2))*D591/MAX(E591, Settings!B3)))</f>
        <v>#VALUE!</v>
      </c>
      <c r="G591">
        <f>MIN(100, MAX(0, 100*BETAINV(乱数表!$C591, MAX(0.00000001, (1/(1+EXP(-(INDEX(係数表!G:G,3) + $B591))))*(EXP(INDEX(係数表!H:H,3) + INDEX(係数表!I:I,3)*LN(INDEX(出力表!C:C,3)+1)))), MAX(0.00000001, (1-(1/(1+EXP(-(INDEX(係数表!G:G,3) + $B591)))))*(EXP(INDEX(係数表!H:H,3) + INDEX(係数表!I:I,3)*LN(INDEX(出力表!C:C,3)+1)))))))</f>
        <v>90.456157412402561</v>
      </c>
      <c r="H591" t="e">
        <f>MIN(100, MAX(0, (100*(INDEX(出力表!D:D,3))/(EXP(INDEX(係数表!B:B,3) + $C591) + (INDEX(出力表!D:D,3)))) + (乱数表!$O591*(Settings!B12/(((INDEX(出力表!D:D,3))+1)^INDEX(係数表!E:E,3)*INDEX(係数表!F:F,3))))))</f>
        <v>#VALUE!</v>
      </c>
      <c r="I591" t="e">
        <f>MIN(100, MAX(0, (INDEX(出力表!D:D,3))*G591/MAX(H591, Settings!B3)))</f>
        <v>#VALUE!</v>
      </c>
      <c r="J591">
        <f>MIN(100, MAX(0, 100*BETAINV(乱数表!$D591, MAX(0.00000001, (1/(1+EXP(-(INDEX(係数表!G:G,4) + $B591))))*(EXP(INDEX(係数表!H:H,4) + INDEX(係数表!I:I,4)*LN(INDEX(出力表!C:C,4)+1)))), MAX(0.00000001, (1-(1/(1+EXP(-(INDEX(係数表!G:G,4) + $B591)))))*(EXP(INDEX(係数表!H:H,4) + INDEX(係数表!I:I,4)*LN(INDEX(出力表!C:C,4)+1)))))))</f>
        <v>92.181043440734939</v>
      </c>
      <c r="K591" t="e">
        <f>MIN(100, MAX(0, (100*(INDEX(出力表!D:D,4))/(EXP(INDEX(係数表!B:B,4) + $C591) + (INDEX(出力表!D:D,4)))) + (乱数表!$P591*(Settings!B12/(((INDEX(出力表!D:D,4))+1)^INDEX(係数表!E:E,4)*INDEX(係数表!F:F,4))))))</f>
        <v>#VALUE!</v>
      </c>
      <c r="L591" t="e">
        <f>MIN(100, MAX(0, (INDEX(出力表!D:D,4))*J591/MAX(K591, Settings!B3)))</f>
        <v>#VALUE!</v>
      </c>
      <c r="M591">
        <f>MIN(100, MAX(0, 100*BETAINV(乱数表!$E591, MAX(0.00000001, (1/(1+EXP(-(INDEX(係数表!G:G,5) + $B591))))*(EXP(INDEX(係数表!H:H,5) + INDEX(係数表!I:I,5)*LN(INDEX(出力表!C:C,5)+1)))), MAX(0.00000001, (1-(1/(1+EXP(-(INDEX(係数表!G:G,5) + $B591)))))*(EXP(INDEX(係数表!H:H,5) + INDEX(係数表!I:I,5)*LN(INDEX(出力表!C:C,5)+1)))))))</f>
        <v>72.294119087980917</v>
      </c>
      <c r="N591" t="e">
        <f>MIN(100, MAX(0, (100*(INDEX(出力表!D:D,5))/(EXP(INDEX(係数表!B:B,5) + $C591) + (INDEX(出力表!D:D,5)))) + (乱数表!$Q591*(Settings!B12/(((INDEX(出力表!D:D,5))+1)^INDEX(係数表!E:E,5)*INDEX(係数表!F:F,5))))))</f>
        <v>#VALUE!</v>
      </c>
      <c r="O591" t="e">
        <f>MIN(100, MAX(0, (INDEX(出力表!D:D,5))*M591/MAX(N591, Settings!B3)))</f>
        <v>#VALUE!</v>
      </c>
      <c r="P591">
        <f>MIN(100, MAX(0, 100*BETAINV(乱数表!$F591, MAX(0.00000001, (1/(1+EXP(-(INDEX(係数表!G:G,6) + $B591))))*(EXP(INDEX(係数表!H:H,6) + INDEX(係数表!I:I,6)*LN(INDEX(出力表!C:C,6)+1)))), MAX(0.00000001, (1-(1/(1+EXP(-(INDEX(係数表!G:G,6) + $B591)))))*(EXP(INDEX(係数表!H:H,6) + INDEX(係数表!I:I,6)*LN(INDEX(出力表!C:C,6)+1)))))))</f>
        <v>99.766213210804395</v>
      </c>
      <c r="Q591" t="e">
        <f>MIN(100, MAX(0, (100*(INDEX(出力表!D:D,6))/(EXP(INDEX(係数表!B:B,6) + $C591) + (INDEX(出力表!D:D,6)))) + (乱数表!$R591*(Settings!B12/(((INDEX(出力表!D:D,6))+1)^INDEX(係数表!E:E,6)*INDEX(係数表!F:F,6))))))</f>
        <v>#VALUE!</v>
      </c>
      <c r="R591" t="e">
        <f>MIN(100, MAX(0, (INDEX(出力表!D:D,6))*P591/MAX(Q591, Settings!B3)))</f>
        <v>#VALUE!</v>
      </c>
      <c r="S591">
        <f>MIN(100, MAX(0, 100*BETAINV(乱数表!$G591, MAX(0.00000001, (1/(1+EXP(-(INDEX(係数表!G:G,7) + $B591))))*(EXP(INDEX(係数表!H:H,7) + INDEX(係数表!I:I,7)*LN(INDEX(出力表!C:C,7)+1)))), MAX(0.00000001, (1-(1/(1+EXP(-(INDEX(係数表!G:G,7) + $B591)))))*(EXP(INDEX(係数表!H:H,7) + INDEX(係数表!I:I,7)*LN(INDEX(出力表!C:C,7)+1)))))))</f>
        <v>99.990137118371749</v>
      </c>
      <c r="T591" t="e">
        <f>MIN(100, MAX(0, (100*(INDEX(出力表!D:D,7))/(EXP(INDEX(係数表!B:B,7) + $C591) + (INDEX(出力表!D:D,7)))) + (乱数表!$S591*(Settings!B12/(((INDEX(出力表!D:D,7))+1)^INDEX(係数表!E:E,7)*INDEX(係数表!F:F,7))))))</f>
        <v>#VALUE!</v>
      </c>
      <c r="U591" t="e">
        <f>MIN(100, MAX(0, (INDEX(出力表!D:D,7))*S591/MAX(T591, Settings!B3)))</f>
        <v>#VALUE!</v>
      </c>
      <c r="V591">
        <f>MIN(100, MAX(0, 100*BETAINV(乱数表!$H591, MAX(0.00000001, (1/(1+EXP(-(INDEX(係数表!G:G,8) + $B591))))*(EXP(INDEX(係数表!H:H,8) + INDEX(係数表!I:I,8)*LN(INDEX(出力表!C:C,8)+1)))), MAX(0.00000001, (1-(1/(1+EXP(-(INDEX(係数表!G:G,8) + $B591)))))*(EXP(INDEX(係数表!H:H,8) + INDEX(係数表!I:I,8)*LN(INDEX(出力表!C:C,8)+1)))))))</f>
        <v>97.965721413764143</v>
      </c>
      <c r="W591" t="e">
        <f>MIN(100, MAX(0, (100*(INDEX(出力表!D:D,8))/(EXP(INDEX(係数表!B:B,8) + $C591) + (INDEX(出力表!D:D,8)))) + (乱数表!$T591*(Settings!B12/(((INDEX(出力表!D:D,8))+1)^INDEX(係数表!E:E,8)*INDEX(係数表!F:F,8))))))</f>
        <v>#VALUE!</v>
      </c>
      <c r="X591" t="e">
        <f>MIN(100, MAX(0, (INDEX(出力表!D:D,8))*V591/MAX(W591, Settings!B3)))</f>
        <v>#VALUE!</v>
      </c>
      <c r="Y591">
        <f>MIN(100, MAX(0, 100*BETAINV(乱数表!$I591, MAX(0.00000001, (1/(1+EXP(-(INDEX(係数表!G:G,9) + $B591))))*(EXP(INDEX(係数表!H:H,9) + INDEX(係数表!I:I,9)*LN(INDEX(出力表!C:C,9)+1)))), MAX(0.00000001, (1-(1/(1+EXP(-(INDEX(係数表!G:G,9) + $B591)))))*(EXP(INDEX(係数表!H:H,9) + INDEX(係数表!I:I,9)*LN(INDEX(出力表!C:C,9)+1)))))))</f>
        <v>97.107516052236164</v>
      </c>
      <c r="Z591" t="e">
        <f>MIN(100, MAX(0, (100*(INDEX(出力表!D:D,9))/(EXP(INDEX(係数表!B:B,9) + $C591) + (INDEX(出力表!D:D,9)))) + (乱数表!$U591*(Settings!B12/(((INDEX(出力表!D:D,9))+1)^INDEX(係数表!E:E,9)*INDEX(係数表!F:F,9))))))</f>
        <v>#VALUE!</v>
      </c>
      <c r="AA591" t="e">
        <f>MIN(100, MAX(0, (INDEX(出力表!D:D,9))*Y591/MAX(Z591, Settings!B3)))</f>
        <v>#VALUE!</v>
      </c>
      <c r="AB591">
        <f>MIN(100, MAX(0, 100*BETAINV(乱数表!$J591, MAX(0.00000001, (1/(1+EXP(-(INDEX(係数表!G:G,10) + $B591))))*(EXP(INDEX(係数表!H:H,10) + INDEX(係数表!I:I,10)*LN(INDEX(出力表!C:C,10)+1)))), MAX(0.00000001, (1-(1/(1+EXP(-(INDEX(係数表!G:G,10) + $B591)))))*(EXP(INDEX(係数表!H:H,10) + INDEX(係数表!I:I,10)*LN(INDEX(出力表!C:C,10)+1)))))))</f>
        <v>80.267650939083452</v>
      </c>
      <c r="AC591" t="e">
        <f>MIN(100, MAX(0, (100*(INDEX(出力表!D:D,10))/(EXP(INDEX(係数表!B:B,10) + $C591) + (INDEX(出力表!D:D,10)))) + (乱数表!$V591*(Settings!B12/(((INDEX(出力表!D:D,10))+1)^INDEX(係数表!E:E,10)*INDEX(係数表!F:F,10))))))</f>
        <v>#VALUE!</v>
      </c>
      <c r="AD591" t="e">
        <f>MIN(100, MAX(0, (INDEX(出力表!D:D,10))*AB591/MAX(AC591, Settings!B3)))</f>
        <v>#VALUE!</v>
      </c>
      <c r="AE591">
        <f>MIN(100, MAX(0, 100*BETAINV(乱数表!$K591, MAX(0.00000001, (1/(1+EXP(-(INDEX(係数表!G:G,11) + $B591))))*(EXP(INDEX(係数表!H:H,11) + INDEX(係数表!I:I,11)*LN(INDEX(出力表!C:C,11)+1)))), MAX(0.00000001, (1-(1/(1+EXP(-(INDEX(係数表!G:G,11) + $B591)))))*(EXP(INDEX(係数表!H:H,11) + INDEX(係数表!I:I,11)*LN(INDEX(出力表!C:C,11)+1)))))))</f>
        <v>85.188968362694581</v>
      </c>
      <c r="AF591" t="e">
        <f>MIN(100, MAX(0, (100*(INDEX(出力表!D:D,11))/(EXP(INDEX(係数表!B:B,11) + $C591) + (INDEX(出力表!D:D,11)))) + (乱数表!$W591*(Settings!B12/(((INDEX(出力表!D:D,11))+1)^INDEX(係数表!E:E,11)*INDEX(係数表!F:F,11))))))</f>
        <v>#VALUE!</v>
      </c>
      <c r="AG591" t="e">
        <f>MIN(100, MAX(0, (INDEX(出力表!D:D,11))*AE591/MAX(AF591, Settings!B3)))</f>
        <v>#VALUE!</v>
      </c>
      <c r="AH591">
        <f>MIN(100, MAX(0, 100*BETAINV(乱数表!$L591, MAX(0.00000001, (1/(1+EXP(-(INDEX(係数表!G:G,12) + $B591))))*(EXP(INDEX(係数表!H:H,12) + INDEX(係数表!I:I,12)*LN(INDEX(出力表!C:C,12)+1)))), MAX(0.00000001, (1-(1/(1+EXP(-(INDEX(係数表!G:G,12) + $B591)))))*(EXP(INDEX(係数表!H:H,12) + INDEX(係数表!I:I,12)*LN(INDEX(出力表!C:C,12)+1)))))))</f>
        <v>99.368999732901855</v>
      </c>
      <c r="AI591" t="e">
        <f>MIN(100, MAX(0, (100*(INDEX(出力表!D:D,12))/(EXP(INDEX(係数表!B:B,12) + $C591) + (INDEX(出力表!D:D,12)))) + (乱数表!$X591*(Settings!B12/(((INDEX(出力表!D:D,12))+1)^INDEX(係数表!E:E,12)*INDEX(係数表!F:F,12))))))</f>
        <v>#VALUE!</v>
      </c>
      <c r="AJ591" t="e">
        <f>MIN(100, MAX(0, (INDEX(出力表!D:D,12))*AH591/MAX(AI591, Settings!B3)))</f>
        <v>#VALUE!</v>
      </c>
      <c r="AK591">
        <f>MIN(100, MAX(0, 100*BETAINV(乱数表!$M591, MAX(0.00000001, (1/(1+EXP(-(INDEX(係数表!G:G,13) + $B591))))*(EXP(INDEX(係数表!H:H,13) + INDEX(係数表!I:I,13)*LN(INDEX(出力表!C:C,13)+1)))), MAX(0.00000001, (1-(1/(1+EXP(-(INDEX(係数表!G:G,13) + $B591)))))*(EXP(INDEX(係数表!H:H,13) + INDEX(係数表!I:I,13)*LN(INDEX(出力表!C:C,13)+1)))))))</f>
        <v>93.156247641168065</v>
      </c>
      <c r="AL591" t="e">
        <f>MIN(100, MAX(0, (100*(INDEX(出力表!D:D,13))/(EXP(INDEX(係数表!B:B,13) + $C591) + (INDEX(出力表!D:D,13)))) + (乱数表!$Y591*(Settings!B12/(((INDEX(出力表!D:D,13))+1)^INDEX(係数表!E:E,13)*INDEX(係数表!F:F,13))))))</f>
        <v>#VALUE!</v>
      </c>
      <c r="AM591" t="e">
        <f>MIN(100, MAX(0, (INDEX(出力表!D:D,13))*AK591/MAX(AL591, Settings!B3)))</f>
        <v>#VALUE!</v>
      </c>
      <c r="AN591">
        <f>IF(ISNUMBER(F591), INDEX(出力表!B:B,2)*F591, 0)+IF(ISNUMBER(I591), INDEX(出力表!B:B,3)*I591, 0)+IF(ISNUMBER(L591), INDEX(出力表!B:B,4)*L591, 0)+IF(ISNUMBER(O591), INDEX(出力表!B:B,5)*O591, 0)+IF(ISNUMBER(R591), INDEX(出力表!B:B,6)*R591, 0)+IF(ISNUMBER(U591), INDEX(出力表!B:B,7)*U591, 0)+IF(ISNUMBER(X591), INDEX(出力表!B:B,8)*X591, 0)+IF(ISNUMBER(AA591), INDEX(出力表!B:B,9)*AA591, 0)+IF(ISNUMBER(AD591), INDEX(出力表!B:B,10)*AD591, 0)+IF(ISNUMBER(AG591), INDEX(出力表!B:B,11)*AG591, 0)+IF(ISNUMBER(AJ591), INDEX(出力表!B:B,12)*AJ591, 0)+IF(ISNUMBER(AM591), INDEX(出力表!B:B,13)*AM591, 0)</f>
        <v>0</v>
      </c>
      <c r="AO591">
        <f>IF(ISNUMBER(F591), INDEX(出力表!B:B,2), 0)+IF(ISNUMBER(I591), INDEX(出力表!B:B,3), 0)+IF(ISNUMBER(L591), INDEX(出力表!B:B,4), 0)+IF(ISNUMBER(O591), INDEX(出力表!B:B,5), 0)+IF(ISNUMBER(R591), INDEX(出力表!B:B,6), 0)+IF(ISNUMBER(U591), INDEX(出力表!B:B,7), 0)+IF(ISNUMBER(X591), INDEX(出力表!B:B,8), 0)+IF(ISNUMBER(AA591), INDEX(出力表!B:B,9), 0)+IF(ISNUMBER(AD591), INDEX(出力表!B:B,10), 0)+IF(ISNUMBER(AG591), INDEX(出力表!B:B,11), 0)+IF(ISNUMBER(AJ591), INDEX(出力表!B:B,12), 0)+IF(ISNUMBER(AM591), INDEX(出力表!B:B,13), 0)</f>
        <v>0</v>
      </c>
      <c r="AP591" t="str">
        <f t="shared" si="9"/>
        <v/>
      </c>
    </row>
    <row r="592" spans="1:42" x14ac:dyDescent="0.2">
      <c r="A592">
        <v>591</v>
      </c>
      <c r="B592">
        <f>IF(UPPER(Settings!B4)="TRUE", 乱数表!$Z592*Settings!B10, 0)</f>
        <v>2.0091960200375507E-2</v>
      </c>
      <c r="C592">
        <f>IF(UPPER(Settings!B4)="TRUE", 乱数表!$AA592*Settings!B11, 0)</f>
        <v>0.129506992626057</v>
      </c>
      <c r="D592">
        <f>MIN(100, MAX(0, 100*BETAINV(乱数表!$B592, MAX(0.00000001, (1/(1+EXP(-(INDEX(係数表!G:G,2) + $B592))))*(EXP(INDEX(係数表!H:H,2) + INDEX(係数表!I:I,2)*LN(INDEX(出力表!C:C,2)+1)))), MAX(0.00000001, (1-(1/(1+EXP(-(INDEX(係数表!G:G,2) + $B592)))))*(EXP(INDEX(係数表!H:H,2) + INDEX(係数表!I:I,2)*LN(INDEX(出力表!C:C,2)+1)))))))</f>
        <v>96.263886172739205</v>
      </c>
      <c r="E592" t="e">
        <f>MIN(100, MAX(0, (100*(INDEX(出力表!D:D,2))/(EXP(INDEX(係数表!B:B,2) + $C592) + (INDEX(出力表!D:D,2)))) + (乱数表!$N592*(Settings!B12/(((INDEX(出力表!D:D,2))+1)^INDEX(係数表!E:E,2)*INDEX(係数表!F:F,2))))))</f>
        <v>#VALUE!</v>
      </c>
      <c r="F592" t="e">
        <f>MIN(100, MAX(0, (INDEX(出力表!D:D,2))*D592/MAX(E592, Settings!B3)))</f>
        <v>#VALUE!</v>
      </c>
      <c r="G592">
        <f>MIN(100, MAX(0, 100*BETAINV(乱数表!$C592, MAX(0.00000001, (1/(1+EXP(-(INDEX(係数表!G:G,3) + $B592))))*(EXP(INDEX(係数表!H:H,3) + INDEX(係数表!I:I,3)*LN(INDEX(出力表!C:C,3)+1)))), MAX(0.00000001, (1-(1/(1+EXP(-(INDEX(係数表!G:G,3) + $B592)))))*(EXP(INDEX(係数表!H:H,3) + INDEX(係数表!I:I,3)*LN(INDEX(出力表!C:C,3)+1)))))))</f>
        <v>98.390781578909753</v>
      </c>
      <c r="H592" t="e">
        <f>MIN(100, MAX(0, (100*(INDEX(出力表!D:D,3))/(EXP(INDEX(係数表!B:B,3) + $C592) + (INDEX(出力表!D:D,3)))) + (乱数表!$O592*(Settings!B12/(((INDEX(出力表!D:D,3))+1)^INDEX(係数表!E:E,3)*INDEX(係数表!F:F,3))))))</f>
        <v>#VALUE!</v>
      </c>
      <c r="I592" t="e">
        <f>MIN(100, MAX(0, (INDEX(出力表!D:D,3))*G592/MAX(H592, Settings!B3)))</f>
        <v>#VALUE!</v>
      </c>
      <c r="J592">
        <f>MIN(100, MAX(0, 100*BETAINV(乱数表!$D592, MAX(0.00000001, (1/(1+EXP(-(INDEX(係数表!G:G,4) + $B592))))*(EXP(INDEX(係数表!H:H,4) + INDEX(係数表!I:I,4)*LN(INDEX(出力表!C:C,4)+1)))), MAX(0.00000001, (1-(1/(1+EXP(-(INDEX(係数表!G:G,4) + $B592)))))*(EXP(INDEX(係数表!H:H,4) + INDEX(係数表!I:I,4)*LN(INDEX(出力表!C:C,4)+1)))))))</f>
        <v>93.740377100582805</v>
      </c>
      <c r="K592" t="e">
        <f>MIN(100, MAX(0, (100*(INDEX(出力表!D:D,4))/(EXP(INDEX(係数表!B:B,4) + $C592) + (INDEX(出力表!D:D,4)))) + (乱数表!$P592*(Settings!B12/(((INDEX(出力表!D:D,4))+1)^INDEX(係数表!E:E,4)*INDEX(係数表!F:F,4))))))</f>
        <v>#VALUE!</v>
      </c>
      <c r="L592" t="e">
        <f>MIN(100, MAX(0, (INDEX(出力表!D:D,4))*J592/MAX(K592, Settings!B3)))</f>
        <v>#VALUE!</v>
      </c>
      <c r="M592">
        <f>MIN(100, MAX(0, 100*BETAINV(乱数表!$E592, MAX(0.00000001, (1/(1+EXP(-(INDEX(係数表!G:G,5) + $B592))))*(EXP(INDEX(係数表!H:H,5) + INDEX(係数表!I:I,5)*LN(INDEX(出力表!C:C,5)+1)))), MAX(0.00000001, (1-(1/(1+EXP(-(INDEX(係数表!G:G,5) + $B592)))))*(EXP(INDEX(係数表!H:H,5) + INDEX(係数表!I:I,5)*LN(INDEX(出力表!C:C,5)+1)))))))</f>
        <v>94.677967140935237</v>
      </c>
      <c r="N592" t="e">
        <f>MIN(100, MAX(0, (100*(INDEX(出力表!D:D,5))/(EXP(INDEX(係数表!B:B,5) + $C592) + (INDEX(出力表!D:D,5)))) + (乱数表!$Q592*(Settings!B12/(((INDEX(出力表!D:D,5))+1)^INDEX(係数表!E:E,5)*INDEX(係数表!F:F,5))))))</f>
        <v>#VALUE!</v>
      </c>
      <c r="O592" t="e">
        <f>MIN(100, MAX(0, (INDEX(出力表!D:D,5))*M592/MAX(N592, Settings!B3)))</f>
        <v>#VALUE!</v>
      </c>
      <c r="P592">
        <f>MIN(100, MAX(0, 100*BETAINV(乱数表!$F592, MAX(0.00000001, (1/(1+EXP(-(INDEX(係数表!G:G,6) + $B592))))*(EXP(INDEX(係数表!H:H,6) + INDEX(係数表!I:I,6)*LN(INDEX(出力表!C:C,6)+1)))), MAX(0.00000001, (1-(1/(1+EXP(-(INDEX(係数表!G:G,6) + $B592)))))*(EXP(INDEX(係数表!H:H,6) + INDEX(係数表!I:I,6)*LN(INDEX(出力表!C:C,6)+1)))))))</f>
        <v>94.15317091791276</v>
      </c>
      <c r="Q592" t="e">
        <f>MIN(100, MAX(0, (100*(INDEX(出力表!D:D,6))/(EXP(INDEX(係数表!B:B,6) + $C592) + (INDEX(出力表!D:D,6)))) + (乱数表!$R592*(Settings!B12/(((INDEX(出力表!D:D,6))+1)^INDEX(係数表!E:E,6)*INDEX(係数表!F:F,6))))))</f>
        <v>#VALUE!</v>
      </c>
      <c r="R592" t="e">
        <f>MIN(100, MAX(0, (INDEX(出力表!D:D,6))*P592/MAX(Q592, Settings!B3)))</f>
        <v>#VALUE!</v>
      </c>
      <c r="S592">
        <f>MIN(100, MAX(0, 100*BETAINV(乱数表!$G592, MAX(0.00000001, (1/(1+EXP(-(INDEX(係数表!G:G,7) + $B592))))*(EXP(INDEX(係数表!H:H,7) + INDEX(係数表!I:I,7)*LN(INDEX(出力表!C:C,7)+1)))), MAX(0.00000001, (1-(1/(1+EXP(-(INDEX(係数表!G:G,7) + $B592)))))*(EXP(INDEX(係数表!H:H,7) + INDEX(係数表!I:I,7)*LN(INDEX(出力表!C:C,7)+1)))))))</f>
        <v>83.903174267195652</v>
      </c>
      <c r="T592" t="e">
        <f>MIN(100, MAX(0, (100*(INDEX(出力表!D:D,7))/(EXP(INDEX(係数表!B:B,7) + $C592) + (INDEX(出力表!D:D,7)))) + (乱数表!$S592*(Settings!B12/(((INDEX(出力表!D:D,7))+1)^INDEX(係数表!E:E,7)*INDEX(係数表!F:F,7))))))</f>
        <v>#VALUE!</v>
      </c>
      <c r="U592" t="e">
        <f>MIN(100, MAX(0, (INDEX(出力表!D:D,7))*S592/MAX(T592, Settings!B3)))</f>
        <v>#VALUE!</v>
      </c>
      <c r="V592">
        <f>MIN(100, MAX(0, 100*BETAINV(乱数表!$H592, MAX(0.00000001, (1/(1+EXP(-(INDEX(係数表!G:G,8) + $B592))))*(EXP(INDEX(係数表!H:H,8) + INDEX(係数表!I:I,8)*LN(INDEX(出力表!C:C,8)+1)))), MAX(0.00000001, (1-(1/(1+EXP(-(INDEX(係数表!G:G,8) + $B592)))))*(EXP(INDEX(係数表!H:H,8) + INDEX(係数表!I:I,8)*LN(INDEX(出力表!C:C,8)+1)))))))</f>
        <v>98.825165029767078</v>
      </c>
      <c r="W592" t="e">
        <f>MIN(100, MAX(0, (100*(INDEX(出力表!D:D,8))/(EXP(INDEX(係数表!B:B,8) + $C592) + (INDEX(出力表!D:D,8)))) + (乱数表!$T592*(Settings!B12/(((INDEX(出力表!D:D,8))+1)^INDEX(係数表!E:E,8)*INDEX(係数表!F:F,8))))))</f>
        <v>#VALUE!</v>
      </c>
      <c r="X592" t="e">
        <f>MIN(100, MAX(0, (INDEX(出力表!D:D,8))*V592/MAX(W592, Settings!B3)))</f>
        <v>#VALUE!</v>
      </c>
      <c r="Y592">
        <f>MIN(100, MAX(0, 100*BETAINV(乱数表!$I592, MAX(0.00000001, (1/(1+EXP(-(INDEX(係数表!G:G,9) + $B592))))*(EXP(INDEX(係数表!H:H,9) + INDEX(係数表!I:I,9)*LN(INDEX(出力表!C:C,9)+1)))), MAX(0.00000001, (1-(1/(1+EXP(-(INDEX(係数表!G:G,9) + $B592)))))*(EXP(INDEX(係数表!H:H,9) + INDEX(係数表!I:I,9)*LN(INDEX(出力表!C:C,9)+1)))))))</f>
        <v>74.263907762863482</v>
      </c>
      <c r="Z592" t="e">
        <f>MIN(100, MAX(0, (100*(INDEX(出力表!D:D,9))/(EXP(INDEX(係数表!B:B,9) + $C592) + (INDEX(出力表!D:D,9)))) + (乱数表!$U592*(Settings!B12/(((INDEX(出力表!D:D,9))+1)^INDEX(係数表!E:E,9)*INDEX(係数表!F:F,9))))))</f>
        <v>#VALUE!</v>
      </c>
      <c r="AA592" t="e">
        <f>MIN(100, MAX(0, (INDEX(出力表!D:D,9))*Y592/MAX(Z592, Settings!B3)))</f>
        <v>#VALUE!</v>
      </c>
      <c r="AB592">
        <f>MIN(100, MAX(0, 100*BETAINV(乱数表!$J592, MAX(0.00000001, (1/(1+EXP(-(INDEX(係数表!G:G,10) + $B592))))*(EXP(INDEX(係数表!H:H,10) + INDEX(係数表!I:I,10)*LN(INDEX(出力表!C:C,10)+1)))), MAX(0.00000001, (1-(1/(1+EXP(-(INDEX(係数表!G:G,10) + $B592)))))*(EXP(INDEX(係数表!H:H,10) + INDEX(係数表!I:I,10)*LN(INDEX(出力表!C:C,10)+1)))))))</f>
        <v>61.832840084110117</v>
      </c>
      <c r="AC592" t="e">
        <f>MIN(100, MAX(0, (100*(INDEX(出力表!D:D,10))/(EXP(INDEX(係数表!B:B,10) + $C592) + (INDEX(出力表!D:D,10)))) + (乱数表!$V592*(Settings!B12/(((INDEX(出力表!D:D,10))+1)^INDEX(係数表!E:E,10)*INDEX(係数表!F:F,10))))))</f>
        <v>#VALUE!</v>
      </c>
      <c r="AD592" t="e">
        <f>MIN(100, MAX(0, (INDEX(出力表!D:D,10))*AB592/MAX(AC592, Settings!B3)))</f>
        <v>#VALUE!</v>
      </c>
      <c r="AE592">
        <f>MIN(100, MAX(0, 100*BETAINV(乱数表!$K592, MAX(0.00000001, (1/(1+EXP(-(INDEX(係数表!G:G,11) + $B592))))*(EXP(INDEX(係数表!H:H,11) + INDEX(係数表!I:I,11)*LN(INDEX(出力表!C:C,11)+1)))), MAX(0.00000001, (1-(1/(1+EXP(-(INDEX(係数表!G:G,11) + $B592)))))*(EXP(INDEX(係数表!H:H,11) + INDEX(係数表!I:I,11)*LN(INDEX(出力表!C:C,11)+1)))))))</f>
        <v>99.3309841678048</v>
      </c>
      <c r="AF592" t="e">
        <f>MIN(100, MAX(0, (100*(INDEX(出力表!D:D,11))/(EXP(INDEX(係数表!B:B,11) + $C592) + (INDEX(出力表!D:D,11)))) + (乱数表!$W592*(Settings!B12/(((INDEX(出力表!D:D,11))+1)^INDEX(係数表!E:E,11)*INDEX(係数表!F:F,11))))))</f>
        <v>#VALUE!</v>
      </c>
      <c r="AG592" t="e">
        <f>MIN(100, MAX(0, (INDEX(出力表!D:D,11))*AE592/MAX(AF592, Settings!B3)))</f>
        <v>#VALUE!</v>
      </c>
      <c r="AH592">
        <f>MIN(100, MAX(0, 100*BETAINV(乱数表!$L592, MAX(0.00000001, (1/(1+EXP(-(INDEX(係数表!G:G,12) + $B592))))*(EXP(INDEX(係数表!H:H,12) + INDEX(係数表!I:I,12)*LN(INDEX(出力表!C:C,12)+1)))), MAX(0.00000001, (1-(1/(1+EXP(-(INDEX(係数表!G:G,12) + $B592)))))*(EXP(INDEX(係数表!H:H,12) + INDEX(係数表!I:I,12)*LN(INDEX(出力表!C:C,12)+1)))))))</f>
        <v>93.275689582480979</v>
      </c>
      <c r="AI592" t="e">
        <f>MIN(100, MAX(0, (100*(INDEX(出力表!D:D,12))/(EXP(INDEX(係数表!B:B,12) + $C592) + (INDEX(出力表!D:D,12)))) + (乱数表!$X592*(Settings!B12/(((INDEX(出力表!D:D,12))+1)^INDEX(係数表!E:E,12)*INDEX(係数表!F:F,12))))))</f>
        <v>#VALUE!</v>
      </c>
      <c r="AJ592" t="e">
        <f>MIN(100, MAX(0, (INDEX(出力表!D:D,12))*AH592/MAX(AI592, Settings!B3)))</f>
        <v>#VALUE!</v>
      </c>
      <c r="AK592">
        <f>MIN(100, MAX(0, 100*BETAINV(乱数表!$M592, MAX(0.00000001, (1/(1+EXP(-(INDEX(係数表!G:G,13) + $B592))))*(EXP(INDEX(係数表!H:H,13) + INDEX(係数表!I:I,13)*LN(INDEX(出力表!C:C,13)+1)))), MAX(0.00000001, (1-(1/(1+EXP(-(INDEX(係数表!G:G,13) + $B592)))))*(EXP(INDEX(係数表!H:H,13) + INDEX(係数表!I:I,13)*LN(INDEX(出力表!C:C,13)+1)))))))</f>
        <v>97.791304283022853</v>
      </c>
      <c r="AL592" t="e">
        <f>MIN(100, MAX(0, (100*(INDEX(出力表!D:D,13))/(EXP(INDEX(係数表!B:B,13) + $C592) + (INDEX(出力表!D:D,13)))) + (乱数表!$Y592*(Settings!B12/(((INDEX(出力表!D:D,13))+1)^INDEX(係数表!E:E,13)*INDEX(係数表!F:F,13))))))</f>
        <v>#VALUE!</v>
      </c>
      <c r="AM592" t="e">
        <f>MIN(100, MAX(0, (INDEX(出力表!D:D,13))*AK592/MAX(AL592, Settings!B3)))</f>
        <v>#VALUE!</v>
      </c>
      <c r="AN592">
        <f>IF(ISNUMBER(F592), INDEX(出力表!B:B,2)*F592, 0)+IF(ISNUMBER(I592), INDEX(出力表!B:B,3)*I592, 0)+IF(ISNUMBER(L592), INDEX(出力表!B:B,4)*L592, 0)+IF(ISNUMBER(O592), INDEX(出力表!B:B,5)*O592, 0)+IF(ISNUMBER(R592), INDEX(出力表!B:B,6)*R592, 0)+IF(ISNUMBER(U592), INDEX(出力表!B:B,7)*U592, 0)+IF(ISNUMBER(X592), INDEX(出力表!B:B,8)*X592, 0)+IF(ISNUMBER(AA592), INDEX(出力表!B:B,9)*AA592, 0)+IF(ISNUMBER(AD592), INDEX(出力表!B:B,10)*AD592, 0)+IF(ISNUMBER(AG592), INDEX(出力表!B:B,11)*AG592, 0)+IF(ISNUMBER(AJ592), INDEX(出力表!B:B,12)*AJ592, 0)+IF(ISNUMBER(AM592), INDEX(出力表!B:B,13)*AM592, 0)</f>
        <v>0</v>
      </c>
      <c r="AO592">
        <f>IF(ISNUMBER(F592), INDEX(出力表!B:B,2), 0)+IF(ISNUMBER(I592), INDEX(出力表!B:B,3), 0)+IF(ISNUMBER(L592), INDEX(出力表!B:B,4), 0)+IF(ISNUMBER(O592), INDEX(出力表!B:B,5), 0)+IF(ISNUMBER(R592), INDEX(出力表!B:B,6), 0)+IF(ISNUMBER(U592), INDEX(出力表!B:B,7), 0)+IF(ISNUMBER(X592), INDEX(出力表!B:B,8), 0)+IF(ISNUMBER(AA592), INDEX(出力表!B:B,9), 0)+IF(ISNUMBER(AD592), INDEX(出力表!B:B,10), 0)+IF(ISNUMBER(AG592), INDEX(出力表!B:B,11), 0)+IF(ISNUMBER(AJ592), INDEX(出力表!B:B,12), 0)+IF(ISNUMBER(AM592), INDEX(出力表!B:B,13), 0)</f>
        <v>0</v>
      </c>
      <c r="AP592" t="str">
        <f t="shared" si="9"/>
        <v/>
      </c>
    </row>
    <row r="593" spans="1:42" x14ac:dyDescent="0.2">
      <c r="A593">
        <v>592</v>
      </c>
      <c r="B593">
        <f>IF(UPPER(Settings!B4)="TRUE", 乱数表!$Z593*Settings!B10, 0)</f>
        <v>0.16661056017085479</v>
      </c>
      <c r="C593">
        <f>IF(UPPER(Settings!B4)="TRUE", 乱数表!$AA593*Settings!B11, 0)</f>
        <v>-2.0749609031447729E-2</v>
      </c>
      <c r="D593">
        <f>MIN(100, MAX(0, 100*BETAINV(乱数表!$B593, MAX(0.00000001, (1/(1+EXP(-(INDEX(係数表!G:G,2) + $B593))))*(EXP(INDEX(係数表!H:H,2) + INDEX(係数表!I:I,2)*LN(INDEX(出力表!C:C,2)+1)))), MAX(0.00000001, (1-(1/(1+EXP(-(INDEX(係数表!G:G,2) + $B593)))))*(EXP(INDEX(係数表!H:H,2) + INDEX(係数表!I:I,2)*LN(INDEX(出力表!C:C,2)+1)))))))</f>
        <v>68.940536026722938</v>
      </c>
      <c r="E593" t="e">
        <f>MIN(100, MAX(0, (100*(INDEX(出力表!D:D,2))/(EXP(INDEX(係数表!B:B,2) + $C593) + (INDEX(出力表!D:D,2)))) + (乱数表!$N593*(Settings!B12/(((INDEX(出力表!D:D,2))+1)^INDEX(係数表!E:E,2)*INDEX(係数表!F:F,2))))))</f>
        <v>#VALUE!</v>
      </c>
      <c r="F593" t="e">
        <f>MIN(100, MAX(0, (INDEX(出力表!D:D,2))*D593/MAX(E593, Settings!B3)))</f>
        <v>#VALUE!</v>
      </c>
      <c r="G593">
        <f>MIN(100, MAX(0, 100*BETAINV(乱数表!$C593, MAX(0.00000001, (1/(1+EXP(-(INDEX(係数表!G:G,3) + $B593))))*(EXP(INDEX(係数表!H:H,3) + INDEX(係数表!I:I,3)*LN(INDEX(出力表!C:C,3)+1)))), MAX(0.00000001, (1-(1/(1+EXP(-(INDEX(係数表!G:G,3) + $B593)))))*(EXP(INDEX(係数表!H:H,3) + INDEX(係数表!I:I,3)*LN(INDEX(出力表!C:C,3)+1)))))))</f>
        <v>99.669035070637406</v>
      </c>
      <c r="H593" t="e">
        <f>MIN(100, MAX(0, (100*(INDEX(出力表!D:D,3))/(EXP(INDEX(係数表!B:B,3) + $C593) + (INDEX(出力表!D:D,3)))) + (乱数表!$O593*(Settings!B12/(((INDEX(出力表!D:D,3))+1)^INDEX(係数表!E:E,3)*INDEX(係数表!F:F,3))))))</f>
        <v>#VALUE!</v>
      </c>
      <c r="I593" t="e">
        <f>MIN(100, MAX(0, (INDEX(出力表!D:D,3))*G593/MAX(H593, Settings!B3)))</f>
        <v>#VALUE!</v>
      </c>
      <c r="J593">
        <f>MIN(100, MAX(0, 100*BETAINV(乱数表!$D593, MAX(0.00000001, (1/(1+EXP(-(INDEX(係数表!G:G,4) + $B593))))*(EXP(INDEX(係数表!H:H,4) + INDEX(係数表!I:I,4)*LN(INDEX(出力表!C:C,4)+1)))), MAX(0.00000001, (1-(1/(1+EXP(-(INDEX(係数表!G:G,4) + $B593)))))*(EXP(INDEX(係数表!H:H,4) + INDEX(係数表!I:I,4)*LN(INDEX(出力表!C:C,4)+1)))))))</f>
        <v>99.07397750542944</v>
      </c>
      <c r="K593" t="e">
        <f>MIN(100, MAX(0, (100*(INDEX(出力表!D:D,4))/(EXP(INDEX(係数表!B:B,4) + $C593) + (INDEX(出力表!D:D,4)))) + (乱数表!$P593*(Settings!B12/(((INDEX(出力表!D:D,4))+1)^INDEX(係数表!E:E,4)*INDEX(係数表!F:F,4))))))</f>
        <v>#VALUE!</v>
      </c>
      <c r="L593" t="e">
        <f>MIN(100, MAX(0, (INDEX(出力表!D:D,4))*J593/MAX(K593, Settings!B3)))</f>
        <v>#VALUE!</v>
      </c>
      <c r="M593">
        <f>MIN(100, MAX(0, 100*BETAINV(乱数表!$E593, MAX(0.00000001, (1/(1+EXP(-(INDEX(係数表!G:G,5) + $B593))))*(EXP(INDEX(係数表!H:H,5) + INDEX(係数表!I:I,5)*LN(INDEX(出力表!C:C,5)+1)))), MAX(0.00000001, (1-(1/(1+EXP(-(INDEX(係数表!G:G,5) + $B593)))))*(EXP(INDEX(係数表!H:H,5) + INDEX(係数表!I:I,5)*LN(INDEX(出力表!C:C,5)+1)))))))</f>
        <v>96.986657160248001</v>
      </c>
      <c r="N593" t="e">
        <f>MIN(100, MAX(0, (100*(INDEX(出力表!D:D,5))/(EXP(INDEX(係数表!B:B,5) + $C593) + (INDEX(出力表!D:D,5)))) + (乱数表!$Q593*(Settings!B12/(((INDEX(出力表!D:D,5))+1)^INDEX(係数表!E:E,5)*INDEX(係数表!F:F,5))))))</f>
        <v>#VALUE!</v>
      </c>
      <c r="O593" t="e">
        <f>MIN(100, MAX(0, (INDEX(出力表!D:D,5))*M593/MAX(N593, Settings!B3)))</f>
        <v>#VALUE!</v>
      </c>
      <c r="P593">
        <f>MIN(100, MAX(0, 100*BETAINV(乱数表!$F593, MAX(0.00000001, (1/(1+EXP(-(INDEX(係数表!G:G,6) + $B593))))*(EXP(INDEX(係数表!H:H,6) + INDEX(係数表!I:I,6)*LN(INDEX(出力表!C:C,6)+1)))), MAX(0.00000001, (1-(1/(1+EXP(-(INDEX(係数表!G:G,6) + $B593)))))*(EXP(INDEX(係数表!H:H,6) + INDEX(係数表!I:I,6)*LN(INDEX(出力表!C:C,6)+1)))))))</f>
        <v>69.168999735029971</v>
      </c>
      <c r="Q593" t="e">
        <f>MIN(100, MAX(0, (100*(INDEX(出力表!D:D,6))/(EXP(INDEX(係数表!B:B,6) + $C593) + (INDEX(出力表!D:D,6)))) + (乱数表!$R593*(Settings!B12/(((INDEX(出力表!D:D,6))+1)^INDEX(係数表!E:E,6)*INDEX(係数表!F:F,6))))))</f>
        <v>#VALUE!</v>
      </c>
      <c r="R593" t="e">
        <f>MIN(100, MAX(0, (INDEX(出力表!D:D,6))*P593/MAX(Q593, Settings!B3)))</f>
        <v>#VALUE!</v>
      </c>
      <c r="S593">
        <f>MIN(100, MAX(0, 100*BETAINV(乱数表!$G593, MAX(0.00000001, (1/(1+EXP(-(INDEX(係数表!G:G,7) + $B593))))*(EXP(INDEX(係数表!H:H,7) + INDEX(係数表!I:I,7)*LN(INDEX(出力表!C:C,7)+1)))), MAX(0.00000001, (1-(1/(1+EXP(-(INDEX(係数表!G:G,7) + $B593)))))*(EXP(INDEX(係数表!H:H,7) + INDEX(係数表!I:I,7)*LN(INDEX(出力表!C:C,7)+1)))))))</f>
        <v>85.851838288960153</v>
      </c>
      <c r="T593" t="e">
        <f>MIN(100, MAX(0, (100*(INDEX(出力表!D:D,7))/(EXP(INDEX(係数表!B:B,7) + $C593) + (INDEX(出力表!D:D,7)))) + (乱数表!$S593*(Settings!B12/(((INDEX(出力表!D:D,7))+1)^INDEX(係数表!E:E,7)*INDEX(係数表!F:F,7))))))</f>
        <v>#VALUE!</v>
      </c>
      <c r="U593" t="e">
        <f>MIN(100, MAX(0, (INDEX(出力表!D:D,7))*S593/MAX(T593, Settings!B3)))</f>
        <v>#VALUE!</v>
      </c>
      <c r="V593">
        <f>MIN(100, MAX(0, 100*BETAINV(乱数表!$H593, MAX(0.00000001, (1/(1+EXP(-(INDEX(係数表!G:G,8) + $B593))))*(EXP(INDEX(係数表!H:H,8) + INDEX(係数表!I:I,8)*LN(INDEX(出力表!C:C,8)+1)))), MAX(0.00000001, (1-(1/(1+EXP(-(INDEX(係数表!G:G,8) + $B593)))))*(EXP(INDEX(係数表!H:H,8) + INDEX(係数表!I:I,8)*LN(INDEX(出力表!C:C,8)+1)))))))</f>
        <v>94.974774900142904</v>
      </c>
      <c r="W593" t="e">
        <f>MIN(100, MAX(0, (100*(INDEX(出力表!D:D,8))/(EXP(INDEX(係数表!B:B,8) + $C593) + (INDEX(出力表!D:D,8)))) + (乱数表!$T593*(Settings!B12/(((INDEX(出力表!D:D,8))+1)^INDEX(係数表!E:E,8)*INDEX(係数表!F:F,8))))))</f>
        <v>#VALUE!</v>
      </c>
      <c r="X593" t="e">
        <f>MIN(100, MAX(0, (INDEX(出力表!D:D,8))*V593/MAX(W593, Settings!B3)))</f>
        <v>#VALUE!</v>
      </c>
      <c r="Y593">
        <f>MIN(100, MAX(0, 100*BETAINV(乱数表!$I593, MAX(0.00000001, (1/(1+EXP(-(INDEX(係数表!G:G,9) + $B593))))*(EXP(INDEX(係数表!H:H,9) + INDEX(係数表!I:I,9)*LN(INDEX(出力表!C:C,9)+1)))), MAX(0.00000001, (1-(1/(1+EXP(-(INDEX(係数表!G:G,9) + $B593)))))*(EXP(INDEX(係数表!H:H,9) + INDEX(係数表!I:I,9)*LN(INDEX(出力表!C:C,9)+1)))))))</f>
        <v>93.251845869372801</v>
      </c>
      <c r="Z593" t="e">
        <f>MIN(100, MAX(0, (100*(INDEX(出力表!D:D,9))/(EXP(INDEX(係数表!B:B,9) + $C593) + (INDEX(出力表!D:D,9)))) + (乱数表!$U593*(Settings!B12/(((INDEX(出力表!D:D,9))+1)^INDEX(係数表!E:E,9)*INDEX(係数表!F:F,9))))))</f>
        <v>#VALUE!</v>
      </c>
      <c r="AA593" t="e">
        <f>MIN(100, MAX(0, (INDEX(出力表!D:D,9))*Y593/MAX(Z593, Settings!B3)))</f>
        <v>#VALUE!</v>
      </c>
      <c r="AB593">
        <f>MIN(100, MAX(0, 100*BETAINV(乱数表!$J593, MAX(0.00000001, (1/(1+EXP(-(INDEX(係数表!G:G,10) + $B593))))*(EXP(INDEX(係数表!H:H,10) + INDEX(係数表!I:I,10)*LN(INDEX(出力表!C:C,10)+1)))), MAX(0.00000001, (1-(1/(1+EXP(-(INDEX(係数表!G:G,10) + $B593)))))*(EXP(INDEX(係数表!H:H,10) + INDEX(係数表!I:I,10)*LN(INDEX(出力表!C:C,10)+1)))))))</f>
        <v>89.191849236533031</v>
      </c>
      <c r="AC593" t="e">
        <f>MIN(100, MAX(0, (100*(INDEX(出力表!D:D,10))/(EXP(INDEX(係数表!B:B,10) + $C593) + (INDEX(出力表!D:D,10)))) + (乱数表!$V593*(Settings!B12/(((INDEX(出力表!D:D,10))+1)^INDEX(係数表!E:E,10)*INDEX(係数表!F:F,10))))))</f>
        <v>#VALUE!</v>
      </c>
      <c r="AD593" t="e">
        <f>MIN(100, MAX(0, (INDEX(出力表!D:D,10))*AB593/MAX(AC593, Settings!B3)))</f>
        <v>#VALUE!</v>
      </c>
      <c r="AE593">
        <f>MIN(100, MAX(0, 100*BETAINV(乱数表!$K593, MAX(0.00000001, (1/(1+EXP(-(INDEX(係数表!G:G,11) + $B593))))*(EXP(INDEX(係数表!H:H,11) + INDEX(係数表!I:I,11)*LN(INDEX(出力表!C:C,11)+1)))), MAX(0.00000001, (1-(1/(1+EXP(-(INDEX(係数表!G:G,11) + $B593)))))*(EXP(INDEX(係数表!H:H,11) + INDEX(係数表!I:I,11)*LN(INDEX(出力表!C:C,11)+1)))))))</f>
        <v>92.086491233468493</v>
      </c>
      <c r="AF593" t="e">
        <f>MIN(100, MAX(0, (100*(INDEX(出力表!D:D,11))/(EXP(INDEX(係数表!B:B,11) + $C593) + (INDEX(出力表!D:D,11)))) + (乱数表!$W593*(Settings!B12/(((INDEX(出力表!D:D,11))+1)^INDEX(係数表!E:E,11)*INDEX(係数表!F:F,11))))))</f>
        <v>#VALUE!</v>
      </c>
      <c r="AG593" t="e">
        <f>MIN(100, MAX(0, (INDEX(出力表!D:D,11))*AE593/MAX(AF593, Settings!B3)))</f>
        <v>#VALUE!</v>
      </c>
      <c r="AH593">
        <f>MIN(100, MAX(0, 100*BETAINV(乱数表!$L593, MAX(0.00000001, (1/(1+EXP(-(INDEX(係数表!G:G,12) + $B593))))*(EXP(INDEX(係数表!H:H,12) + INDEX(係数表!I:I,12)*LN(INDEX(出力表!C:C,12)+1)))), MAX(0.00000001, (1-(1/(1+EXP(-(INDEX(係数表!G:G,12) + $B593)))))*(EXP(INDEX(係数表!H:H,12) + INDEX(係数表!I:I,12)*LN(INDEX(出力表!C:C,12)+1)))))))</f>
        <v>67.99554462966843</v>
      </c>
      <c r="AI593" t="e">
        <f>MIN(100, MAX(0, (100*(INDEX(出力表!D:D,12))/(EXP(INDEX(係数表!B:B,12) + $C593) + (INDEX(出力表!D:D,12)))) + (乱数表!$X593*(Settings!B12/(((INDEX(出力表!D:D,12))+1)^INDEX(係数表!E:E,12)*INDEX(係数表!F:F,12))))))</f>
        <v>#VALUE!</v>
      </c>
      <c r="AJ593" t="e">
        <f>MIN(100, MAX(0, (INDEX(出力表!D:D,12))*AH593/MAX(AI593, Settings!B3)))</f>
        <v>#VALUE!</v>
      </c>
      <c r="AK593">
        <f>MIN(100, MAX(0, 100*BETAINV(乱数表!$M593, MAX(0.00000001, (1/(1+EXP(-(INDEX(係数表!G:G,13) + $B593))))*(EXP(INDEX(係数表!H:H,13) + INDEX(係数表!I:I,13)*LN(INDEX(出力表!C:C,13)+1)))), MAX(0.00000001, (1-(1/(1+EXP(-(INDEX(係数表!G:G,13) + $B593)))))*(EXP(INDEX(係数表!H:H,13) + INDEX(係数表!I:I,13)*LN(INDEX(出力表!C:C,13)+1)))))))</f>
        <v>99.312689010639147</v>
      </c>
      <c r="AL593" t="e">
        <f>MIN(100, MAX(0, (100*(INDEX(出力表!D:D,13))/(EXP(INDEX(係数表!B:B,13) + $C593) + (INDEX(出力表!D:D,13)))) + (乱数表!$Y593*(Settings!B12/(((INDEX(出力表!D:D,13))+1)^INDEX(係数表!E:E,13)*INDEX(係数表!F:F,13))))))</f>
        <v>#VALUE!</v>
      </c>
      <c r="AM593" t="e">
        <f>MIN(100, MAX(0, (INDEX(出力表!D:D,13))*AK593/MAX(AL593, Settings!B3)))</f>
        <v>#VALUE!</v>
      </c>
      <c r="AN593">
        <f>IF(ISNUMBER(F593), INDEX(出力表!B:B,2)*F593, 0)+IF(ISNUMBER(I593), INDEX(出力表!B:B,3)*I593, 0)+IF(ISNUMBER(L593), INDEX(出力表!B:B,4)*L593, 0)+IF(ISNUMBER(O593), INDEX(出力表!B:B,5)*O593, 0)+IF(ISNUMBER(R593), INDEX(出力表!B:B,6)*R593, 0)+IF(ISNUMBER(U593), INDEX(出力表!B:B,7)*U593, 0)+IF(ISNUMBER(X593), INDEX(出力表!B:B,8)*X593, 0)+IF(ISNUMBER(AA593), INDEX(出力表!B:B,9)*AA593, 0)+IF(ISNUMBER(AD593), INDEX(出力表!B:B,10)*AD593, 0)+IF(ISNUMBER(AG593), INDEX(出力表!B:B,11)*AG593, 0)+IF(ISNUMBER(AJ593), INDEX(出力表!B:B,12)*AJ593, 0)+IF(ISNUMBER(AM593), INDEX(出力表!B:B,13)*AM593, 0)</f>
        <v>0</v>
      </c>
      <c r="AO593">
        <f>IF(ISNUMBER(F593), INDEX(出力表!B:B,2), 0)+IF(ISNUMBER(I593), INDEX(出力表!B:B,3), 0)+IF(ISNUMBER(L593), INDEX(出力表!B:B,4), 0)+IF(ISNUMBER(O593), INDEX(出力表!B:B,5), 0)+IF(ISNUMBER(R593), INDEX(出力表!B:B,6), 0)+IF(ISNUMBER(U593), INDEX(出力表!B:B,7), 0)+IF(ISNUMBER(X593), INDEX(出力表!B:B,8), 0)+IF(ISNUMBER(AA593), INDEX(出力表!B:B,9), 0)+IF(ISNUMBER(AD593), INDEX(出力表!B:B,10), 0)+IF(ISNUMBER(AG593), INDEX(出力表!B:B,11), 0)+IF(ISNUMBER(AJ593), INDEX(出力表!B:B,12), 0)+IF(ISNUMBER(AM593), INDEX(出力表!B:B,13), 0)</f>
        <v>0</v>
      </c>
      <c r="AP593" t="str">
        <f t="shared" si="9"/>
        <v/>
      </c>
    </row>
    <row r="594" spans="1:42" x14ac:dyDescent="0.2">
      <c r="A594">
        <v>593</v>
      </c>
      <c r="B594">
        <f>IF(UPPER(Settings!B4)="TRUE", 乱数表!$Z594*Settings!B10, 0)</f>
        <v>-0.32851300313842863</v>
      </c>
      <c r="C594">
        <f>IF(UPPER(Settings!B4)="TRUE", 乱数表!$AA594*Settings!B11, 0)</f>
        <v>-2.6572994730403209E-2</v>
      </c>
      <c r="D594">
        <f>MIN(100, MAX(0, 100*BETAINV(乱数表!$B594, MAX(0.00000001, (1/(1+EXP(-(INDEX(係数表!G:G,2) + $B594))))*(EXP(INDEX(係数表!H:H,2) + INDEX(係数表!I:I,2)*LN(INDEX(出力表!C:C,2)+1)))), MAX(0.00000001, (1-(1/(1+EXP(-(INDEX(係数表!G:G,2) + $B594)))))*(EXP(INDEX(係数表!H:H,2) + INDEX(係数表!I:I,2)*LN(INDEX(出力表!C:C,2)+1)))))))</f>
        <v>99.941734162021831</v>
      </c>
      <c r="E594" t="e">
        <f>MIN(100, MAX(0, (100*(INDEX(出力表!D:D,2))/(EXP(INDEX(係数表!B:B,2) + $C594) + (INDEX(出力表!D:D,2)))) + (乱数表!$N594*(Settings!B12/(((INDEX(出力表!D:D,2))+1)^INDEX(係数表!E:E,2)*INDEX(係数表!F:F,2))))))</f>
        <v>#VALUE!</v>
      </c>
      <c r="F594" t="e">
        <f>MIN(100, MAX(0, (INDEX(出力表!D:D,2))*D594/MAX(E594, Settings!B3)))</f>
        <v>#VALUE!</v>
      </c>
      <c r="G594">
        <f>MIN(100, MAX(0, 100*BETAINV(乱数表!$C594, MAX(0.00000001, (1/(1+EXP(-(INDEX(係数表!G:G,3) + $B594))))*(EXP(INDEX(係数表!H:H,3) + INDEX(係数表!I:I,3)*LN(INDEX(出力表!C:C,3)+1)))), MAX(0.00000001, (1-(1/(1+EXP(-(INDEX(係数表!G:G,3) + $B594)))))*(EXP(INDEX(係数表!H:H,3) + INDEX(係数表!I:I,3)*LN(INDEX(出力表!C:C,3)+1)))))))</f>
        <v>92.443662754345453</v>
      </c>
      <c r="H594" t="e">
        <f>MIN(100, MAX(0, (100*(INDEX(出力表!D:D,3))/(EXP(INDEX(係数表!B:B,3) + $C594) + (INDEX(出力表!D:D,3)))) + (乱数表!$O594*(Settings!B12/(((INDEX(出力表!D:D,3))+1)^INDEX(係数表!E:E,3)*INDEX(係数表!F:F,3))))))</f>
        <v>#VALUE!</v>
      </c>
      <c r="I594" t="e">
        <f>MIN(100, MAX(0, (INDEX(出力表!D:D,3))*G594/MAX(H594, Settings!B3)))</f>
        <v>#VALUE!</v>
      </c>
      <c r="J594">
        <f>MIN(100, MAX(0, 100*BETAINV(乱数表!$D594, MAX(0.00000001, (1/(1+EXP(-(INDEX(係数表!G:G,4) + $B594))))*(EXP(INDEX(係数表!H:H,4) + INDEX(係数表!I:I,4)*LN(INDEX(出力表!C:C,4)+1)))), MAX(0.00000001, (1-(1/(1+EXP(-(INDEX(係数表!G:G,4) + $B594)))))*(EXP(INDEX(係数表!H:H,4) + INDEX(係数表!I:I,4)*LN(INDEX(出力表!C:C,4)+1)))))))</f>
        <v>92.118830421435561</v>
      </c>
      <c r="K594" t="e">
        <f>MIN(100, MAX(0, (100*(INDEX(出力表!D:D,4))/(EXP(INDEX(係数表!B:B,4) + $C594) + (INDEX(出力表!D:D,4)))) + (乱数表!$P594*(Settings!B12/(((INDEX(出力表!D:D,4))+1)^INDEX(係数表!E:E,4)*INDEX(係数表!F:F,4))))))</f>
        <v>#VALUE!</v>
      </c>
      <c r="L594" t="e">
        <f>MIN(100, MAX(0, (INDEX(出力表!D:D,4))*J594/MAX(K594, Settings!B3)))</f>
        <v>#VALUE!</v>
      </c>
      <c r="M594">
        <f>MIN(100, MAX(0, 100*BETAINV(乱数表!$E594, MAX(0.00000001, (1/(1+EXP(-(INDEX(係数表!G:G,5) + $B594))))*(EXP(INDEX(係数表!H:H,5) + INDEX(係数表!I:I,5)*LN(INDEX(出力表!C:C,5)+1)))), MAX(0.00000001, (1-(1/(1+EXP(-(INDEX(係数表!G:G,5) + $B594)))))*(EXP(INDEX(係数表!H:H,5) + INDEX(係数表!I:I,5)*LN(INDEX(出力表!C:C,5)+1)))))))</f>
        <v>90.303028804273254</v>
      </c>
      <c r="N594" t="e">
        <f>MIN(100, MAX(0, (100*(INDEX(出力表!D:D,5))/(EXP(INDEX(係数表!B:B,5) + $C594) + (INDEX(出力表!D:D,5)))) + (乱数表!$Q594*(Settings!B12/(((INDEX(出力表!D:D,5))+1)^INDEX(係数表!E:E,5)*INDEX(係数表!F:F,5))))))</f>
        <v>#VALUE!</v>
      </c>
      <c r="O594" t="e">
        <f>MIN(100, MAX(0, (INDEX(出力表!D:D,5))*M594/MAX(N594, Settings!B3)))</f>
        <v>#VALUE!</v>
      </c>
      <c r="P594">
        <f>MIN(100, MAX(0, 100*BETAINV(乱数表!$F594, MAX(0.00000001, (1/(1+EXP(-(INDEX(係数表!G:G,6) + $B594))))*(EXP(INDEX(係数表!H:H,6) + INDEX(係数表!I:I,6)*LN(INDEX(出力表!C:C,6)+1)))), MAX(0.00000001, (1-(1/(1+EXP(-(INDEX(係数表!G:G,6) + $B594)))))*(EXP(INDEX(係数表!H:H,6) + INDEX(係数表!I:I,6)*LN(INDEX(出力表!C:C,6)+1)))))))</f>
        <v>94.645505178199755</v>
      </c>
      <c r="Q594" t="e">
        <f>MIN(100, MAX(0, (100*(INDEX(出力表!D:D,6))/(EXP(INDEX(係数表!B:B,6) + $C594) + (INDEX(出力表!D:D,6)))) + (乱数表!$R594*(Settings!B12/(((INDEX(出力表!D:D,6))+1)^INDEX(係数表!E:E,6)*INDEX(係数表!F:F,6))))))</f>
        <v>#VALUE!</v>
      </c>
      <c r="R594" t="e">
        <f>MIN(100, MAX(0, (INDEX(出力表!D:D,6))*P594/MAX(Q594, Settings!B3)))</f>
        <v>#VALUE!</v>
      </c>
      <c r="S594">
        <f>MIN(100, MAX(0, 100*BETAINV(乱数表!$G594, MAX(0.00000001, (1/(1+EXP(-(INDEX(係数表!G:G,7) + $B594))))*(EXP(INDEX(係数表!H:H,7) + INDEX(係数表!I:I,7)*LN(INDEX(出力表!C:C,7)+1)))), MAX(0.00000001, (1-(1/(1+EXP(-(INDEX(係数表!G:G,7) + $B594)))))*(EXP(INDEX(係数表!H:H,7) + INDEX(係数表!I:I,7)*LN(INDEX(出力表!C:C,7)+1)))))))</f>
        <v>76.618734368729591</v>
      </c>
      <c r="T594" t="e">
        <f>MIN(100, MAX(0, (100*(INDEX(出力表!D:D,7))/(EXP(INDEX(係数表!B:B,7) + $C594) + (INDEX(出力表!D:D,7)))) + (乱数表!$S594*(Settings!B12/(((INDEX(出力表!D:D,7))+1)^INDEX(係数表!E:E,7)*INDEX(係数表!F:F,7))))))</f>
        <v>#VALUE!</v>
      </c>
      <c r="U594" t="e">
        <f>MIN(100, MAX(0, (INDEX(出力表!D:D,7))*S594/MAX(T594, Settings!B3)))</f>
        <v>#VALUE!</v>
      </c>
      <c r="V594">
        <f>MIN(100, MAX(0, 100*BETAINV(乱数表!$H594, MAX(0.00000001, (1/(1+EXP(-(INDEX(係数表!G:G,8) + $B594))))*(EXP(INDEX(係数表!H:H,8) + INDEX(係数表!I:I,8)*LN(INDEX(出力表!C:C,8)+1)))), MAX(0.00000001, (1-(1/(1+EXP(-(INDEX(係数表!G:G,8) + $B594)))))*(EXP(INDEX(係数表!H:H,8) + INDEX(係数表!I:I,8)*LN(INDEX(出力表!C:C,8)+1)))))))</f>
        <v>84.833345374849799</v>
      </c>
      <c r="W594" t="e">
        <f>MIN(100, MAX(0, (100*(INDEX(出力表!D:D,8))/(EXP(INDEX(係数表!B:B,8) + $C594) + (INDEX(出力表!D:D,8)))) + (乱数表!$T594*(Settings!B12/(((INDEX(出力表!D:D,8))+1)^INDEX(係数表!E:E,8)*INDEX(係数表!F:F,8))))))</f>
        <v>#VALUE!</v>
      </c>
      <c r="X594" t="e">
        <f>MIN(100, MAX(0, (INDEX(出力表!D:D,8))*V594/MAX(W594, Settings!B3)))</f>
        <v>#VALUE!</v>
      </c>
      <c r="Y594">
        <f>MIN(100, MAX(0, 100*BETAINV(乱数表!$I594, MAX(0.00000001, (1/(1+EXP(-(INDEX(係数表!G:G,9) + $B594))))*(EXP(INDEX(係数表!H:H,9) + INDEX(係数表!I:I,9)*LN(INDEX(出力表!C:C,9)+1)))), MAX(0.00000001, (1-(1/(1+EXP(-(INDEX(係数表!G:G,9) + $B594)))))*(EXP(INDEX(係数表!H:H,9) + INDEX(係数表!I:I,9)*LN(INDEX(出力表!C:C,9)+1)))))))</f>
        <v>76.648715686851389</v>
      </c>
      <c r="Z594" t="e">
        <f>MIN(100, MAX(0, (100*(INDEX(出力表!D:D,9))/(EXP(INDEX(係数表!B:B,9) + $C594) + (INDEX(出力表!D:D,9)))) + (乱数表!$U594*(Settings!B12/(((INDEX(出力表!D:D,9))+1)^INDEX(係数表!E:E,9)*INDEX(係数表!F:F,9))))))</f>
        <v>#VALUE!</v>
      </c>
      <c r="AA594" t="e">
        <f>MIN(100, MAX(0, (INDEX(出力表!D:D,9))*Y594/MAX(Z594, Settings!B3)))</f>
        <v>#VALUE!</v>
      </c>
      <c r="AB594">
        <f>MIN(100, MAX(0, 100*BETAINV(乱数表!$J594, MAX(0.00000001, (1/(1+EXP(-(INDEX(係数表!G:G,10) + $B594))))*(EXP(INDEX(係数表!H:H,10) + INDEX(係数表!I:I,10)*LN(INDEX(出力表!C:C,10)+1)))), MAX(0.00000001, (1-(1/(1+EXP(-(INDEX(係数表!G:G,10) + $B594)))))*(EXP(INDEX(係数表!H:H,10) + INDEX(係数表!I:I,10)*LN(INDEX(出力表!C:C,10)+1)))))))</f>
        <v>62.525158325419227</v>
      </c>
      <c r="AC594" t="e">
        <f>MIN(100, MAX(0, (100*(INDEX(出力表!D:D,10))/(EXP(INDEX(係数表!B:B,10) + $C594) + (INDEX(出力表!D:D,10)))) + (乱数表!$V594*(Settings!B12/(((INDEX(出力表!D:D,10))+1)^INDEX(係数表!E:E,10)*INDEX(係数表!F:F,10))))))</f>
        <v>#VALUE!</v>
      </c>
      <c r="AD594" t="e">
        <f>MIN(100, MAX(0, (INDEX(出力表!D:D,10))*AB594/MAX(AC594, Settings!B3)))</f>
        <v>#VALUE!</v>
      </c>
      <c r="AE594">
        <f>MIN(100, MAX(0, 100*BETAINV(乱数表!$K594, MAX(0.00000001, (1/(1+EXP(-(INDEX(係数表!G:G,11) + $B594))))*(EXP(INDEX(係数表!H:H,11) + INDEX(係数表!I:I,11)*LN(INDEX(出力表!C:C,11)+1)))), MAX(0.00000001, (1-(1/(1+EXP(-(INDEX(係数表!G:G,11) + $B594)))))*(EXP(INDEX(係数表!H:H,11) + INDEX(係数表!I:I,11)*LN(INDEX(出力表!C:C,11)+1)))))))</f>
        <v>90.442570746069066</v>
      </c>
      <c r="AF594" t="e">
        <f>MIN(100, MAX(0, (100*(INDEX(出力表!D:D,11))/(EXP(INDEX(係数表!B:B,11) + $C594) + (INDEX(出力表!D:D,11)))) + (乱数表!$W594*(Settings!B12/(((INDEX(出力表!D:D,11))+1)^INDEX(係数表!E:E,11)*INDEX(係数表!F:F,11))))))</f>
        <v>#VALUE!</v>
      </c>
      <c r="AG594" t="e">
        <f>MIN(100, MAX(0, (INDEX(出力表!D:D,11))*AE594/MAX(AF594, Settings!B3)))</f>
        <v>#VALUE!</v>
      </c>
      <c r="AH594">
        <f>MIN(100, MAX(0, 100*BETAINV(乱数表!$L594, MAX(0.00000001, (1/(1+EXP(-(INDEX(係数表!G:G,12) + $B594))))*(EXP(INDEX(係数表!H:H,12) + INDEX(係数表!I:I,12)*LN(INDEX(出力表!C:C,12)+1)))), MAX(0.00000001, (1-(1/(1+EXP(-(INDEX(係数表!G:G,12) + $B594)))))*(EXP(INDEX(係数表!H:H,12) + INDEX(係数表!I:I,12)*LN(INDEX(出力表!C:C,12)+1)))))))</f>
        <v>97.521773557126011</v>
      </c>
      <c r="AI594" t="e">
        <f>MIN(100, MAX(0, (100*(INDEX(出力表!D:D,12))/(EXP(INDEX(係数表!B:B,12) + $C594) + (INDEX(出力表!D:D,12)))) + (乱数表!$X594*(Settings!B12/(((INDEX(出力表!D:D,12))+1)^INDEX(係数表!E:E,12)*INDEX(係数表!F:F,12))))))</f>
        <v>#VALUE!</v>
      </c>
      <c r="AJ594" t="e">
        <f>MIN(100, MAX(0, (INDEX(出力表!D:D,12))*AH594/MAX(AI594, Settings!B3)))</f>
        <v>#VALUE!</v>
      </c>
      <c r="AK594">
        <f>MIN(100, MAX(0, 100*BETAINV(乱数表!$M594, MAX(0.00000001, (1/(1+EXP(-(INDEX(係数表!G:G,13) + $B594))))*(EXP(INDEX(係数表!H:H,13) + INDEX(係数表!I:I,13)*LN(INDEX(出力表!C:C,13)+1)))), MAX(0.00000001, (1-(1/(1+EXP(-(INDEX(係数表!G:G,13) + $B594)))))*(EXP(INDEX(係数表!H:H,13) + INDEX(係数表!I:I,13)*LN(INDEX(出力表!C:C,13)+1)))))))</f>
        <v>91.282259204140303</v>
      </c>
      <c r="AL594" t="e">
        <f>MIN(100, MAX(0, (100*(INDEX(出力表!D:D,13))/(EXP(INDEX(係数表!B:B,13) + $C594) + (INDEX(出力表!D:D,13)))) + (乱数表!$Y594*(Settings!B12/(((INDEX(出力表!D:D,13))+1)^INDEX(係数表!E:E,13)*INDEX(係数表!F:F,13))))))</f>
        <v>#VALUE!</v>
      </c>
      <c r="AM594" t="e">
        <f>MIN(100, MAX(0, (INDEX(出力表!D:D,13))*AK594/MAX(AL594, Settings!B3)))</f>
        <v>#VALUE!</v>
      </c>
      <c r="AN594">
        <f>IF(ISNUMBER(F594), INDEX(出力表!B:B,2)*F594, 0)+IF(ISNUMBER(I594), INDEX(出力表!B:B,3)*I594, 0)+IF(ISNUMBER(L594), INDEX(出力表!B:B,4)*L594, 0)+IF(ISNUMBER(O594), INDEX(出力表!B:B,5)*O594, 0)+IF(ISNUMBER(R594), INDEX(出力表!B:B,6)*R594, 0)+IF(ISNUMBER(U594), INDEX(出力表!B:B,7)*U594, 0)+IF(ISNUMBER(X594), INDEX(出力表!B:B,8)*X594, 0)+IF(ISNUMBER(AA594), INDEX(出力表!B:B,9)*AA594, 0)+IF(ISNUMBER(AD594), INDEX(出力表!B:B,10)*AD594, 0)+IF(ISNUMBER(AG594), INDEX(出力表!B:B,11)*AG594, 0)+IF(ISNUMBER(AJ594), INDEX(出力表!B:B,12)*AJ594, 0)+IF(ISNUMBER(AM594), INDEX(出力表!B:B,13)*AM594, 0)</f>
        <v>0</v>
      </c>
      <c r="AO594">
        <f>IF(ISNUMBER(F594), INDEX(出力表!B:B,2), 0)+IF(ISNUMBER(I594), INDEX(出力表!B:B,3), 0)+IF(ISNUMBER(L594), INDEX(出力表!B:B,4), 0)+IF(ISNUMBER(O594), INDEX(出力表!B:B,5), 0)+IF(ISNUMBER(R594), INDEX(出力表!B:B,6), 0)+IF(ISNUMBER(U594), INDEX(出力表!B:B,7), 0)+IF(ISNUMBER(X594), INDEX(出力表!B:B,8), 0)+IF(ISNUMBER(AA594), INDEX(出力表!B:B,9), 0)+IF(ISNUMBER(AD594), INDEX(出力表!B:B,10), 0)+IF(ISNUMBER(AG594), INDEX(出力表!B:B,11), 0)+IF(ISNUMBER(AJ594), INDEX(出力表!B:B,12), 0)+IF(ISNUMBER(AM594), INDEX(出力表!B:B,13), 0)</f>
        <v>0</v>
      </c>
      <c r="AP594" t="str">
        <f t="shared" si="9"/>
        <v/>
      </c>
    </row>
    <row r="595" spans="1:42" x14ac:dyDescent="0.2">
      <c r="A595">
        <v>594</v>
      </c>
      <c r="B595">
        <f>IF(UPPER(Settings!B4)="TRUE", 乱数表!$Z595*Settings!B10, 0)</f>
        <v>-0.10785463025343502</v>
      </c>
      <c r="C595">
        <f>IF(UPPER(Settings!B4)="TRUE", 乱数表!$AA595*Settings!B11, 0)</f>
        <v>5.9906319534723279E-2</v>
      </c>
      <c r="D595">
        <f>MIN(100, MAX(0, 100*BETAINV(乱数表!$B595, MAX(0.00000001, (1/(1+EXP(-(INDEX(係数表!G:G,2) + $B595))))*(EXP(INDEX(係数表!H:H,2) + INDEX(係数表!I:I,2)*LN(INDEX(出力表!C:C,2)+1)))), MAX(0.00000001, (1-(1/(1+EXP(-(INDEX(係数表!G:G,2) + $B595)))))*(EXP(INDEX(係数表!H:H,2) + INDEX(係数表!I:I,2)*LN(INDEX(出力表!C:C,2)+1)))))))</f>
        <v>73.650311464086627</v>
      </c>
      <c r="E595" t="e">
        <f>MIN(100, MAX(0, (100*(INDEX(出力表!D:D,2))/(EXP(INDEX(係数表!B:B,2) + $C595) + (INDEX(出力表!D:D,2)))) + (乱数表!$N595*(Settings!B12/(((INDEX(出力表!D:D,2))+1)^INDEX(係数表!E:E,2)*INDEX(係数表!F:F,2))))))</f>
        <v>#VALUE!</v>
      </c>
      <c r="F595" t="e">
        <f>MIN(100, MAX(0, (INDEX(出力表!D:D,2))*D595/MAX(E595, Settings!B3)))</f>
        <v>#VALUE!</v>
      </c>
      <c r="G595">
        <f>MIN(100, MAX(0, 100*BETAINV(乱数表!$C595, MAX(0.00000001, (1/(1+EXP(-(INDEX(係数表!G:G,3) + $B595))))*(EXP(INDEX(係数表!H:H,3) + INDEX(係数表!I:I,3)*LN(INDEX(出力表!C:C,3)+1)))), MAX(0.00000001, (1-(1/(1+EXP(-(INDEX(係数表!G:G,3) + $B595)))))*(EXP(INDEX(係数表!H:H,3) + INDEX(係数表!I:I,3)*LN(INDEX(出力表!C:C,3)+1)))))))</f>
        <v>93.296479601979001</v>
      </c>
      <c r="H595" t="e">
        <f>MIN(100, MAX(0, (100*(INDEX(出力表!D:D,3))/(EXP(INDEX(係数表!B:B,3) + $C595) + (INDEX(出力表!D:D,3)))) + (乱数表!$O595*(Settings!B12/(((INDEX(出力表!D:D,3))+1)^INDEX(係数表!E:E,3)*INDEX(係数表!F:F,3))))))</f>
        <v>#VALUE!</v>
      </c>
      <c r="I595" t="e">
        <f>MIN(100, MAX(0, (INDEX(出力表!D:D,3))*G595/MAX(H595, Settings!B3)))</f>
        <v>#VALUE!</v>
      </c>
      <c r="J595">
        <f>MIN(100, MAX(0, 100*BETAINV(乱数表!$D595, MAX(0.00000001, (1/(1+EXP(-(INDEX(係数表!G:G,4) + $B595))))*(EXP(INDEX(係数表!H:H,4) + INDEX(係数表!I:I,4)*LN(INDEX(出力表!C:C,4)+1)))), MAX(0.00000001, (1-(1/(1+EXP(-(INDEX(係数表!G:G,4) + $B595)))))*(EXP(INDEX(係数表!H:H,4) + INDEX(係数表!I:I,4)*LN(INDEX(出力表!C:C,4)+1)))))))</f>
        <v>64.854809723542957</v>
      </c>
      <c r="K595" t="e">
        <f>MIN(100, MAX(0, (100*(INDEX(出力表!D:D,4))/(EXP(INDEX(係数表!B:B,4) + $C595) + (INDEX(出力表!D:D,4)))) + (乱数表!$P595*(Settings!B12/(((INDEX(出力表!D:D,4))+1)^INDEX(係数表!E:E,4)*INDEX(係数表!F:F,4))))))</f>
        <v>#VALUE!</v>
      </c>
      <c r="L595" t="e">
        <f>MIN(100, MAX(0, (INDEX(出力表!D:D,4))*J595/MAX(K595, Settings!B3)))</f>
        <v>#VALUE!</v>
      </c>
      <c r="M595">
        <f>MIN(100, MAX(0, 100*BETAINV(乱数表!$E595, MAX(0.00000001, (1/(1+EXP(-(INDEX(係数表!G:G,5) + $B595))))*(EXP(INDEX(係数表!H:H,5) + INDEX(係数表!I:I,5)*LN(INDEX(出力表!C:C,5)+1)))), MAX(0.00000001, (1-(1/(1+EXP(-(INDEX(係数表!G:G,5) + $B595)))))*(EXP(INDEX(係数表!H:H,5) + INDEX(係数表!I:I,5)*LN(INDEX(出力表!C:C,5)+1)))))))</f>
        <v>87.630634744410656</v>
      </c>
      <c r="N595" t="e">
        <f>MIN(100, MAX(0, (100*(INDEX(出力表!D:D,5))/(EXP(INDEX(係数表!B:B,5) + $C595) + (INDEX(出力表!D:D,5)))) + (乱数表!$Q595*(Settings!B12/(((INDEX(出力表!D:D,5))+1)^INDEX(係数表!E:E,5)*INDEX(係数表!F:F,5))))))</f>
        <v>#VALUE!</v>
      </c>
      <c r="O595" t="e">
        <f>MIN(100, MAX(0, (INDEX(出力表!D:D,5))*M595/MAX(N595, Settings!B3)))</f>
        <v>#VALUE!</v>
      </c>
      <c r="P595">
        <f>MIN(100, MAX(0, 100*BETAINV(乱数表!$F595, MAX(0.00000001, (1/(1+EXP(-(INDEX(係数表!G:G,6) + $B595))))*(EXP(INDEX(係数表!H:H,6) + INDEX(係数表!I:I,6)*LN(INDEX(出力表!C:C,6)+1)))), MAX(0.00000001, (1-(1/(1+EXP(-(INDEX(係数表!G:G,6) + $B595)))))*(EXP(INDEX(係数表!H:H,6) + INDEX(係数表!I:I,6)*LN(INDEX(出力表!C:C,6)+1)))))))</f>
        <v>98.608357348536344</v>
      </c>
      <c r="Q595" t="e">
        <f>MIN(100, MAX(0, (100*(INDEX(出力表!D:D,6))/(EXP(INDEX(係数表!B:B,6) + $C595) + (INDEX(出力表!D:D,6)))) + (乱数表!$R595*(Settings!B12/(((INDEX(出力表!D:D,6))+1)^INDEX(係数表!E:E,6)*INDEX(係数表!F:F,6))))))</f>
        <v>#VALUE!</v>
      </c>
      <c r="R595" t="e">
        <f>MIN(100, MAX(0, (INDEX(出力表!D:D,6))*P595/MAX(Q595, Settings!B3)))</f>
        <v>#VALUE!</v>
      </c>
      <c r="S595">
        <f>MIN(100, MAX(0, 100*BETAINV(乱数表!$G595, MAX(0.00000001, (1/(1+EXP(-(INDEX(係数表!G:G,7) + $B595))))*(EXP(INDEX(係数表!H:H,7) + INDEX(係数表!I:I,7)*LN(INDEX(出力表!C:C,7)+1)))), MAX(0.00000001, (1-(1/(1+EXP(-(INDEX(係数表!G:G,7) + $B595)))))*(EXP(INDEX(係数表!H:H,7) + INDEX(係数表!I:I,7)*LN(INDEX(出力表!C:C,7)+1)))))))</f>
        <v>89.598573071073545</v>
      </c>
      <c r="T595" t="e">
        <f>MIN(100, MAX(0, (100*(INDEX(出力表!D:D,7))/(EXP(INDEX(係数表!B:B,7) + $C595) + (INDEX(出力表!D:D,7)))) + (乱数表!$S595*(Settings!B12/(((INDEX(出力表!D:D,7))+1)^INDEX(係数表!E:E,7)*INDEX(係数表!F:F,7))))))</f>
        <v>#VALUE!</v>
      </c>
      <c r="U595" t="e">
        <f>MIN(100, MAX(0, (INDEX(出力表!D:D,7))*S595/MAX(T595, Settings!B3)))</f>
        <v>#VALUE!</v>
      </c>
      <c r="V595">
        <f>MIN(100, MAX(0, 100*BETAINV(乱数表!$H595, MAX(0.00000001, (1/(1+EXP(-(INDEX(係数表!G:G,8) + $B595))))*(EXP(INDEX(係数表!H:H,8) + INDEX(係数表!I:I,8)*LN(INDEX(出力表!C:C,8)+1)))), MAX(0.00000001, (1-(1/(1+EXP(-(INDEX(係数表!G:G,8) + $B595)))))*(EXP(INDEX(係数表!H:H,8) + INDEX(係数表!I:I,8)*LN(INDEX(出力表!C:C,8)+1)))))))</f>
        <v>90.83091856275928</v>
      </c>
      <c r="W595" t="e">
        <f>MIN(100, MAX(0, (100*(INDEX(出力表!D:D,8))/(EXP(INDEX(係数表!B:B,8) + $C595) + (INDEX(出力表!D:D,8)))) + (乱数表!$T595*(Settings!B12/(((INDEX(出力表!D:D,8))+1)^INDEX(係数表!E:E,8)*INDEX(係数表!F:F,8))))))</f>
        <v>#VALUE!</v>
      </c>
      <c r="X595" t="e">
        <f>MIN(100, MAX(0, (INDEX(出力表!D:D,8))*V595/MAX(W595, Settings!B3)))</f>
        <v>#VALUE!</v>
      </c>
      <c r="Y595">
        <f>MIN(100, MAX(0, 100*BETAINV(乱数表!$I595, MAX(0.00000001, (1/(1+EXP(-(INDEX(係数表!G:G,9) + $B595))))*(EXP(INDEX(係数表!H:H,9) + INDEX(係数表!I:I,9)*LN(INDEX(出力表!C:C,9)+1)))), MAX(0.00000001, (1-(1/(1+EXP(-(INDEX(係数表!G:G,9) + $B595)))))*(EXP(INDEX(係数表!H:H,9) + INDEX(係数表!I:I,9)*LN(INDEX(出力表!C:C,9)+1)))))))</f>
        <v>91.333711570128173</v>
      </c>
      <c r="Z595" t="e">
        <f>MIN(100, MAX(0, (100*(INDEX(出力表!D:D,9))/(EXP(INDEX(係数表!B:B,9) + $C595) + (INDEX(出力表!D:D,9)))) + (乱数表!$U595*(Settings!B12/(((INDEX(出力表!D:D,9))+1)^INDEX(係数表!E:E,9)*INDEX(係数表!F:F,9))))))</f>
        <v>#VALUE!</v>
      </c>
      <c r="AA595" t="e">
        <f>MIN(100, MAX(0, (INDEX(出力表!D:D,9))*Y595/MAX(Z595, Settings!B3)))</f>
        <v>#VALUE!</v>
      </c>
      <c r="AB595">
        <f>MIN(100, MAX(0, 100*BETAINV(乱数表!$J595, MAX(0.00000001, (1/(1+EXP(-(INDEX(係数表!G:G,10) + $B595))))*(EXP(INDEX(係数表!H:H,10) + INDEX(係数表!I:I,10)*LN(INDEX(出力表!C:C,10)+1)))), MAX(0.00000001, (1-(1/(1+EXP(-(INDEX(係数表!G:G,10) + $B595)))))*(EXP(INDEX(係数表!H:H,10) + INDEX(係数表!I:I,10)*LN(INDEX(出力表!C:C,10)+1)))))))</f>
        <v>93.799465181286195</v>
      </c>
      <c r="AC595" t="e">
        <f>MIN(100, MAX(0, (100*(INDEX(出力表!D:D,10))/(EXP(INDEX(係数表!B:B,10) + $C595) + (INDEX(出力表!D:D,10)))) + (乱数表!$V595*(Settings!B12/(((INDEX(出力表!D:D,10))+1)^INDEX(係数表!E:E,10)*INDEX(係数表!F:F,10))))))</f>
        <v>#VALUE!</v>
      </c>
      <c r="AD595" t="e">
        <f>MIN(100, MAX(0, (INDEX(出力表!D:D,10))*AB595/MAX(AC595, Settings!B3)))</f>
        <v>#VALUE!</v>
      </c>
      <c r="AE595">
        <f>MIN(100, MAX(0, 100*BETAINV(乱数表!$K595, MAX(0.00000001, (1/(1+EXP(-(INDEX(係数表!G:G,11) + $B595))))*(EXP(INDEX(係数表!H:H,11) + INDEX(係数表!I:I,11)*LN(INDEX(出力表!C:C,11)+1)))), MAX(0.00000001, (1-(1/(1+EXP(-(INDEX(係数表!G:G,11) + $B595)))))*(EXP(INDEX(係数表!H:H,11) + INDEX(係数表!I:I,11)*LN(INDEX(出力表!C:C,11)+1)))))))</f>
        <v>88.933491524566506</v>
      </c>
      <c r="AF595" t="e">
        <f>MIN(100, MAX(0, (100*(INDEX(出力表!D:D,11))/(EXP(INDEX(係数表!B:B,11) + $C595) + (INDEX(出力表!D:D,11)))) + (乱数表!$W595*(Settings!B12/(((INDEX(出力表!D:D,11))+1)^INDEX(係数表!E:E,11)*INDEX(係数表!F:F,11))))))</f>
        <v>#VALUE!</v>
      </c>
      <c r="AG595" t="e">
        <f>MIN(100, MAX(0, (INDEX(出力表!D:D,11))*AE595/MAX(AF595, Settings!B3)))</f>
        <v>#VALUE!</v>
      </c>
      <c r="AH595">
        <f>MIN(100, MAX(0, 100*BETAINV(乱数表!$L595, MAX(0.00000001, (1/(1+EXP(-(INDEX(係数表!G:G,12) + $B595))))*(EXP(INDEX(係数表!H:H,12) + INDEX(係数表!I:I,12)*LN(INDEX(出力表!C:C,12)+1)))), MAX(0.00000001, (1-(1/(1+EXP(-(INDEX(係数表!G:G,12) + $B595)))))*(EXP(INDEX(係数表!H:H,12) + INDEX(係数表!I:I,12)*LN(INDEX(出力表!C:C,12)+1)))))))</f>
        <v>72.054729372765408</v>
      </c>
      <c r="AI595" t="e">
        <f>MIN(100, MAX(0, (100*(INDEX(出力表!D:D,12))/(EXP(INDEX(係数表!B:B,12) + $C595) + (INDEX(出力表!D:D,12)))) + (乱数表!$X595*(Settings!B12/(((INDEX(出力表!D:D,12))+1)^INDEX(係数表!E:E,12)*INDEX(係数表!F:F,12))))))</f>
        <v>#VALUE!</v>
      </c>
      <c r="AJ595" t="e">
        <f>MIN(100, MAX(0, (INDEX(出力表!D:D,12))*AH595/MAX(AI595, Settings!B3)))</f>
        <v>#VALUE!</v>
      </c>
      <c r="AK595">
        <f>MIN(100, MAX(0, 100*BETAINV(乱数表!$M595, MAX(0.00000001, (1/(1+EXP(-(INDEX(係数表!G:G,13) + $B595))))*(EXP(INDEX(係数表!H:H,13) + INDEX(係数表!I:I,13)*LN(INDEX(出力表!C:C,13)+1)))), MAX(0.00000001, (1-(1/(1+EXP(-(INDEX(係数表!G:G,13) + $B595)))))*(EXP(INDEX(係数表!H:H,13) + INDEX(係数表!I:I,13)*LN(INDEX(出力表!C:C,13)+1)))))))</f>
        <v>96.156233343840853</v>
      </c>
      <c r="AL595" t="e">
        <f>MIN(100, MAX(0, (100*(INDEX(出力表!D:D,13))/(EXP(INDEX(係数表!B:B,13) + $C595) + (INDEX(出力表!D:D,13)))) + (乱数表!$Y595*(Settings!B12/(((INDEX(出力表!D:D,13))+1)^INDEX(係数表!E:E,13)*INDEX(係数表!F:F,13))))))</f>
        <v>#VALUE!</v>
      </c>
      <c r="AM595" t="e">
        <f>MIN(100, MAX(0, (INDEX(出力表!D:D,13))*AK595/MAX(AL595, Settings!B3)))</f>
        <v>#VALUE!</v>
      </c>
      <c r="AN595">
        <f>IF(ISNUMBER(F595), INDEX(出力表!B:B,2)*F595, 0)+IF(ISNUMBER(I595), INDEX(出力表!B:B,3)*I595, 0)+IF(ISNUMBER(L595), INDEX(出力表!B:B,4)*L595, 0)+IF(ISNUMBER(O595), INDEX(出力表!B:B,5)*O595, 0)+IF(ISNUMBER(R595), INDEX(出力表!B:B,6)*R595, 0)+IF(ISNUMBER(U595), INDEX(出力表!B:B,7)*U595, 0)+IF(ISNUMBER(X595), INDEX(出力表!B:B,8)*X595, 0)+IF(ISNUMBER(AA595), INDEX(出力表!B:B,9)*AA595, 0)+IF(ISNUMBER(AD595), INDEX(出力表!B:B,10)*AD595, 0)+IF(ISNUMBER(AG595), INDEX(出力表!B:B,11)*AG595, 0)+IF(ISNUMBER(AJ595), INDEX(出力表!B:B,12)*AJ595, 0)+IF(ISNUMBER(AM595), INDEX(出力表!B:B,13)*AM595, 0)</f>
        <v>0</v>
      </c>
      <c r="AO595">
        <f>IF(ISNUMBER(F595), INDEX(出力表!B:B,2), 0)+IF(ISNUMBER(I595), INDEX(出力表!B:B,3), 0)+IF(ISNUMBER(L595), INDEX(出力表!B:B,4), 0)+IF(ISNUMBER(O595), INDEX(出力表!B:B,5), 0)+IF(ISNUMBER(R595), INDEX(出力表!B:B,6), 0)+IF(ISNUMBER(U595), INDEX(出力表!B:B,7), 0)+IF(ISNUMBER(X595), INDEX(出力表!B:B,8), 0)+IF(ISNUMBER(AA595), INDEX(出力表!B:B,9), 0)+IF(ISNUMBER(AD595), INDEX(出力表!B:B,10), 0)+IF(ISNUMBER(AG595), INDEX(出力表!B:B,11), 0)+IF(ISNUMBER(AJ595), INDEX(出力表!B:B,12), 0)+IF(ISNUMBER(AM595), INDEX(出力表!B:B,13), 0)</f>
        <v>0</v>
      </c>
      <c r="AP595" t="str">
        <f t="shared" si="9"/>
        <v/>
      </c>
    </row>
    <row r="596" spans="1:42" x14ac:dyDescent="0.2">
      <c r="A596">
        <v>595</v>
      </c>
      <c r="B596">
        <f>IF(UPPER(Settings!B4)="TRUE", 乱数表!$Z596*Settings!B10, 0)</f>
        <v>5.1244983463605606E-2</v>
      </c>
      <c r="C596">
        <f>IF(UPPER(Settings!B4)="TRUE", 乱数表!$AA596*Settings!B11, 0)</f>
        <v>8.4158674376285103E-3</v>
      </c>
      <c r="D596">
        <f>MIN(100, MAX(0, 100*BETAINV(乱数表!$B596, MAX(0.00000001, (1/(1+EXP(-(INDEX(係数表!G:G,2) + $B596))))*(EXP(INDEX(係数表!H:H,2) + INDEX(係数表!I:I,2)*LN(INDEX(出力表!C:C,2)+1)))), MAX(0.00000001, (1-(1/(1+EXP(-(INDEX(係数表!G:G,2) + $B596)))))*(EXP(INDEX(係数表!H:H,2) + INDEX(係数表!I:I,2)*LN(INDEX(出力表!C:C,2)+1)))))))</f>
        <v>72.078576541002008</v>
      </c>
      <c r="E596" t="e">
        <f>MIN(100, MAX(0, (100*(INDEX(出力表!D:D,2))/(EXP(INDEX(係数表!B:B,2) + $C596) + (INDEX(出力表!D:D,2)))) + (乱数表!$N596*(Settings!B12/(((INDEX(出力表!D:D,2))+1)^INDEX(係数表!E:E,2)*INDEX(係数表!F:F,2))))))</f>
        <v>#VALUE!</v>
      </c>
      <c r="F596" t="e">
        <f>MIN(100, MAX(0, (INDEX(出力表!D:D,2))*D596/MAX(E596, Settings!B3)))</f>
        <v>#VALUE!</v>
      </c>
      <c r="G596">
        <f>MIN(100, MAX(0, 100*BETAINV(乱数表!$C596, MAX(0.00000001, (1/(1+EXP(-(INDEX(係数表!G:G,3) + $B596))))*(EXP(INDEX(係数表!H:H,3) + INDEX(係数表!I:I,3)*LN(INDEX(出力表!C:C,3)+1)))), MAX(0.00000001, (1-(1/(1+EXP(-(INDEX(係数表!G:G,3) + $B596)))))*(EXP(INDEX(係数表!H:H,3) + INDEX(係数表!I:I,3)*LN(INDEX(出力表!C:C,3)+1)))))))</f>
        <v>85.67128476545345</v>
      </c>
      <c r="H596" t="e">
        <f>MIN(100, MAX(0, (100*(INDEX(出力表!D:D,3))/(EXP(INDEX(係数表!B:B,3) + $C596) + (INDEX(出力表!D:D,3)))) + (乱数表!$O596*(Settings!B12/(((INDEX(出力表!D:D,3))+1)^INDEX(係数表!E:E,3)*INDEX(係数表!F:F,3))))))</f>
        <v>#VALUE!</v>
      </c>
      <c r="I596" t="e">
        <f>MIN(100, MAX(0, (INDEX(出力表!D:D,3))*G596/MAX(H596, Settings!B3)))</f>
        <v>#VALUE!</v>
      </c>
      <c r="J596">
        <f>MIN(100, MAX(0, 100*BETAINV(乱数表!$D596, MAX(0.00000001, (1/(1+EXP(-(INDEX(係数表!G:G,4) + $B596))))*(EXP(INDEX(係数表!H:H,4) + INDEX(係数表!I:I,4)*LN(INDEX(出力表!C:C,4)+1)))), MAX(0.00000001, (1-(1/(1+EXP(-(INDEX(係数表!G:G,4) + $B596)))))*(EXP(INDEX(係数表!H:H,4) + INDEX(係数表!I:I,4)*LN(INDEX(出力表!C:C,4)+1)))))))</f>
        <v>77.575919576275041</v>
      </c>
      <c r="K596" t="e">
        <f>MIN(100, MAX(0, (100*(INDEX(出力表!D:D,4))/(EXP(INDEX(係数表!B:B,4) + $C596) + (INDEX(出力表!D:D,4)))) + (乱数表!$P596*(Settings!B12/(((INDEX(出力表!D:D,4))+1)^INDEX(係数表!E:E,4)*INDEX(係数表!F:F,4))))))</f>
        <v>#VALUE!</v>
      </c>
      <c r="L596" t="e">
        <f>MIN(100, MAX(0, (INDEX(出力表!D:D,4))*J596/MAX(K596, Settings!B3)))</f>
        <v>#VALUE!</v>
      </c>
      <c r="M596">
        <f>MIN(100, MAX(0, 100*BETAINV(乱数表!$E596, MAX(0.00000001, (1/(1+EXP(-(INDEX(係数表!G:G,5) + $B596))))*(EXP(INDEX(係数表!H:H,5) + INDEX(係数表!I:I,5)*LN(INDEX(出力表!C:C,5)+1)))), MAX(0.00000001, (1-(1/(1+EXP(-(INDEX(係数表!G:G,5) + $B596)))))*(EXP(INDEX(係数表!H:H,5) + INDEX(係数表!I:I,5)*LN(INDEX(出力表!C:C,5)+1)))))))</f>
        <v>90.74525166805283</v>
      </c>
      <c r="N596" t="e">
        <f>MIN(100, MAX(0, (100*(INDEX(出力表!D:D,5))/(EXP(INDEX(係数表!B:B,5) + $C596) + (INDEX(出力表!D:D,5)))) + (乱数表!$Q596*(Settings!B12/(((INDEX(出力表!D:D,5))+1)^INDEX(係数表!E:E,5)*INDEX(係数表!F:F,5))))))</f>
        <v>#VALUE!</v>
      </c>
      <c r="O596" t="e">
        <f>MIN(100, MAX(0, (INDEX(出力表!D:D,5))*M596/MAX(N596, Settings!B3)))</f>
        <v>#VALUE!</v>
      </c>
      <c r="P596">
        <f>MIN(100, MAX(0, 100*BETAINV(乱数表!$F596, MAX(0.00000001, (1/(1+EXP(-(INDEX(係数表!G:G,6) + $B596))))*(EXP(INDEX(係数表!H:H,6) + INDEX(係数表!I:I,6)*LN(INDEX(出力表!C:C,6)+1)))), MAX(0.00000001, (1-(1/(1+EXP(-(INDEX(係数表!G:G,6) + $B596)))))*(EXP(INDEX(係数表!H:H,6) + INDEX(係数表!I:I,6)*LN(INDEX(出力表!C:C,6)+1)))))))</f>
        <v>89.238798918524367</v>
      </c>
      <c r="Q596" t="e">
        <f>MIN(100, MAX(0, (100*(INDEX(出力表!D:D,6))/(EXP(INDEX(係数表!B:B,6) + $C596) + (INDEX(出力表!D:D,6)))) + (乱数表!$R596*(Settings!B12/(((INDEX(出力表!D:D,6))+1)^INDEX(係数表!E:E,6)*INDEX(係数表!F:F,6))))))</f>
        <v>#VALUE!</v>
      </c>
      <c r="R596" t="e">
        <f>MIN(100, MAX(0, (INDEX(出力表!D:D,6))*P596/MAX(Q596, Settings!B3)))</f>
        <v>#VALUE!</v>
      </c>
      <c r="S596">
        <f>MIN(100, MAX(0, 100*BETAINV(乱数表!$G596, MAX(0.00000001, (1/(1+EXP(-(INDEX(係数表!G:G,7) + $B596))))*(EXP(INDEX(係数表!H:H,7) + INDEX(係数表!I:I,7)*LN(INDEX(出力表!C:C,7)+1)))), MAX(0.00000001, (1-(1/(1+EXP(-(INDEX(係数表!G:G,7) + $B596)))))*(EXP(INDEX(係数表!H:H,7) + INDEX(係数表!I:I,7)*LN(INDEX(出力表!C:C,7)+1)))))))</f>
        <v>91.365709739073935</v>
      </c>
      <c r="T596" t="e">
        <f>MIN(100, MAX(0, (100*(INDEX(出力表!D:D,7))/(EXP(INDEX(係数表!B:B,7) + $C596) + (INDEX(出力表!D:D,7)))) + (乱数表!$S596*(Settings!B12/(((INDEX(出力表!D:D,7))+1)^INDEX(係数表!E:E,7)*INDEX(係数表!F:F,7))))))</f>
        <v>#VALUE!</v>
      </c>
      <c r="U596" t="e">
        <f>MIN(100, MAX(0, (INDEX(出力表!D:D,7))*S596/MAX(T596, Settings!B3)))</f>
        <v>#VALUE!</v>
      </c>
      <c r="V596">
        <f>MIN(100, MAX(0, 100*BETAINV(乱数表!$H596, MAX(0.00000001, (1/(1+EXP(-(INDEX(係数表!G:G,8) + $B596))))*(EXP(INDEX(係数表!H:H,8) + INDEX(係数表!I:I,8)*LN(INDEX(出力表!C:C,8)+1)))), MAX(0.00000001, (1-(1/(1+EXP(-(INDEX(係数表!G:G,8) + $B596)))))*(EXP(INDEX(係数表!H:H,8) + INDEX(係数表!I:I,8)*LN(INDEX(出力表!C:C,8)+1)))))))</f>
        <v>60.632265121520177</v>
      </c>
      <c r="W596" t="e">
        <f>MIN(100, MAX(0, (100*(INDEX(出力表!D:D,8))/(EXP(INDEX(係数表!B:B,8) + $C596) + (INDEX(出力表!D:D,8)))) + (乱数表!$T596*(Settings!B12/(((INDEX(出力表!D:D,8))+1)^INDEX(係数表!E:E,8)*INDEX(係数表!F:F,8))))))</f>
        <v>#VALUE!</v>
      </c>
      <c r="X596" t="e">
        <f>MIN(100, MAX(0, (INDEX(出力表!D:D,8))*V596/MAX(W596, Settings!B3)))</f>
        <v>#VALUE!</v>
      </c>
      <c r="Y596">
        <f>MIN(100, MAX(0, 100*BETAINV(乱数表!$I596, MAX(0.00000001, (1/(1+EXP(-(INDEX(係数表!G:G,9) + $B596))))*(EXP(INDEX(係数表!H:H,9) + INDEX(係数表!I:I,9)*LN(INDEX(出力表!C:C,9)+1)))), MAX(0.00000001, (1-(1/(1+EXP(-(INDEX(係数表!G:G,9) + $B596)))))*(EXP(INDEX(係数表!H:H,9) + INDEX(係数表!I:I,9)*LN(INDEX(出力表!C:C,9)+1)))))))</f>
        <v>93.158130116227596</v>
      </c>
      <c r="Z596" t="e">
        <f>MIN(100, MAX(0, (100*(INDEX(出力表!D:D,9))/(EXP(INDEX(係数表!B:B,9) + $C596) + (INDEX(出力表!D:D,9)))) + (乱数表!$U596*(Settings!B12/(((INDEX(出力表!D:D,9))+1)^INDEX(係数表!E:E,9)*INDEX(係数表!F:F,9))))))</f>
        <v>#VALUE!</v>
      </c>
      <c r="AA596" t="e">
        <f>MIN(100, MAX(0, (INDEX(出力表!D:D,9))*Y596/MAX(Z596, Settings!B3)))</f>
        <v>#VALUE!</v>
      </c>
      <c r="AB596">
        <f>MIN(100, MAX(0, 100*BETAINV(乱数表!$J596, MAX(0.00000001, (1/(1+EXP(-(INDEX(係数表!G:G,10) + $B596))))*(EXP(INDEX(係数表!H:H,10) + INDEX(係数表!I:I,10)*LN(INDEX(出力表!C:C,10)+1)))), MAX(0.00000001, (1-(1/(1+EXP(-(INDEX(係数表!G:G,10) + $B596)))))*(EXP(INDEX(係数表!H:H,10) + INDEX(係数表!I:I,10)*LN(INDEX(出力表!C:C,10)+1)))))))</f>
        <v>98.742013537881718</v>
      </c>
      <c r="AC596" t="e">
        <f>MIN(100, MAX(0, (100*(INDEX(出力表!D:D,10))/(EXP(INDEX(係数表!B:B,10) + $C596) + (INDEX(出力表!D:D,10)))) + (乱数表!$V596*(Settings!B12/(((INDEX(出力表!D:D,10))+1)^INDEX(係数表!E:E,10)*INDEX(係数表!F:F,10))))))</f>
        <v>#VALUE!</v>
      </c>
      <c r="AD596" t="e">
        <f>MIN(100, MAX(0, (INDEX(出力表!D:D,10))*AB596/MAX(AC596, Settings!B3)))</f>
        <v>#VALUE!</v>
      </c>
      <c r="AE596">
        <f>MIN(100, MAX(0, 100*BETAINV(乱数表!$K596, MAX(0.00000001, (1/(1+EXP(-(INDEX(係数表!G:G,11) + $B596))))*(EXP(INDEX(係数表!H:H,11) + INDEX(係数表!I:I,11)*LN(INDEX(出力表!C:C,11)+1)))), MAX(0.00000001, (1-(1/(1+EXP(-(INDEX(係数表!G:G,11) + $B596)))))*(EXP(INDEX(係数表!H:H,11) + INDEX(係数表!I:I,11)*LN(INDEX(出力表!C:C,11)+1)))))))</f>
        <v>86.769773619491588</v>
      </c>
      <c r="AF596" t="e">
        <f>MIN(100, MAX(0, (100*(INDEX(出力表!D:D,11))/(EXP(INDEX(係数表!B:B,11) + $C596) + (INDEX(出力表!D:D,11)))) + (乱数表!$W596*(Settings!B12/(((INDEX(出力表!D:D,11))+1)^INDEX(係数表!E:E,11)*INDEX(係数表!F:F,11))))))</f>
        <v>#VALUE!</v>
      </c>
      <c r="AG596" t="e">
        <f>MIN(100, MAX(0, (INDEX(出力表!D:D,11))*AE596/MAX(AF596, Settings!B3)))</f>
        <v>#VALUE!</v>
      </c>
      <c r="AH596">
        <f>MIN(100, MAX(0, 100*BETAINV(乱数表!$L596, MAX(0.00000001, (1/(1+EXP(-(INDEX(係数表!G:G,12) + $B596))))*(EXP(INDEX(係数表!H:H,12) + INDEX(係数表!I:I,12)*LN(INDEX(出力表!C:C,12)+1)))), MAX(0.00000001, (1-(1/(1+EXP(-(INDEX(係数表!G:G,12) + $B596)))))*(EXP(INDEX(係数表!H:H,12) + INDEX(係数表!I:I,12)*LN(INDEX(出力表!C:C,12)+1)))))))</f>
        <v>99.986541399976758</v>
      </c>
      <c r="AI596" t="e">
        <f>MIN(100, MAX(0, (100*(INDEX(出力表!D:D,12))/(EXP(INDEX(係数表!B:B,12) + $C596) + (INDEX(出力表!D:D,12)))) + (乱数表!$X596*(Settings!B12/(((INDEX(出力表!D:D,12))+1)^INDEX(係数表!E:E,12)*INDEX(係数表!F:F,12))))))</f>
        <v>#VALUE!</v>
      </c>
      <c r="AJ596" t="e">
        <f>MIN(100, MAX(0, (INDEX(出力表!D:D,12))*AH596/MAX(AI596, Settings!B3)))</f>
        <v>#VALUE!</v>
      </c>
      <c r="AK596">
        <f>MIN(100, MAX(0, 100*BETAINV(乱数表!$M596, MAX(0.00000001, (1/(1+EXP(-(INDEX(係数表!G:G,13) + $B596))))*(EXP(INDEX(係数表!H:H,13) + INDEX(係数表!I:I,13)*LN(INDEX(出力表!C:C,13)+1)))), MAX(0.00000001, (1-(1/(1+EXP(-(INDEX(係数表!G:G,13) + $B596)))))*(EXP(INDEX(係数表!H:H,13) + INDEX(係数表!I:I,13)*LN(INDEX(出力表!C:C,13)+1)))))))</f>
        <v>96.225745810601666</v>
      </c>
      <c r="AL596" t="e">
        <f>MIN(100, MAX(0, (100*(INDEX(出力表!D:D,13))/(EXP(INDEX(係数表!B:B,13) + $C596) + (INDEX(出力表!D:D,13)))) + (乱数表!$Y596*(Settings!B12/(((INDEX(出力表!D:D,13))+1)^INDEX(係数表!E:E,13)*INDEX(係数表!F:F,13))))))</f>
        <v>#VALUE!</v>
      </c>
      <c r="AM596" t="e">
        <f>MIN(100, MAX(0, (INDEX(出力表!D:D,13))*AK596/MAX(AL596, Settings!B3)))</f>
        <v>#VALUE!</v>
      </c>
      <c r="AN596">
        <f>IF(ISNUMBER(F596), INDEX(出力表!B:B,2)*F596, 0)+IF(ISNUMBER(I596), INDEX(出力表!B:B,3)*I596, 0)+IF(ISNUMBER(L596), INDEX(出力表!B:B,4)*L596, 0)+IF(ISNUMBER(O596), INDEX(出力表!B:B,5)*O596, 0)+IF(ISNUMBER(R596), INDEX(出力表!B:B,6)*R596, 0)+IF(ISNUMBER(U596), INDEX(出力表!B:B,7)*U596, 0)+IF(ISNUMBER(X596), INDEX(出力表!B:B,8)*X596, 0)+IF(ISNUMBER(AA596), INDEX(出力表!B:B,9)*AA596, 0)+IF(ISNUMBER(AD596), INDEX(出力表!B:B,10)*AD596, 0)+IF(ISNUMBER(AG596), INDEX(出力表!B:B,11)*AG596, 0)+IF(ISNUMBER(AJ596), INDEX(出力表!B:B,12)*AJ596, 0)+IF(ISNUMBER(AM596), INDEX(出力表!B:B,13)*AM596, 0)</f>
        <v>0</v>
      </c>
      <c r="AO596">
        <f>IF(ISNUMBER(F596), INDEX(出力表!B:B,2), 0)+IF(ISNUMBER(I596), INDEX(出力表!B:B,3), 0)+IF(ISNUMBER(L596), INDEX(出力表!B:B,4), 0)+IF(ISNUMBER(O596), INDEX(出力表!B:B,5), 0)+IF(ISNUMBER(R596), INDEX(出力表!B:B,6), 0)+IF(ISNUMBER(U596), INDEX(出力表!B:B,7), 0)+IF(ISNUMBER(X596), INDEX(出力表!B:B,8), 0)+IF(ISNUMBER(AA596), INDEX(出力表!B:B,9), 0)+IF(ISNUMBER(AD596), INDEX(出力表!B:B,10), 0)+IF(ISNUMBER(AG596), INDEX(出力表!B:B,11), 0)+IF(ISNUMBER(AJ596), INDEX(出力表!B:B,12), 0)+IF(ISNUMBER(AM596), INDEX(出力表!B:B,13), 0)</f>
        <v>0</v>
      </c>
      <c r="AP596" t="str">
        <f t="shared" si="9"/>
        <v/>
      </c>
    </row>
    <row r="597" spans="1:42" x14ac:dyDescent="0.2">
      <c r="A597">
        <v>596</v>
      </c>
      <c r="B597">
        <f>IF(UPPER(Settings!B4)="TRUE", 乱数表!$Z597*Settings!B10, 0)</f>
        <v>0.83999939071238161</v>
      </c>
      <c r="C597">
        <f>IF(UPPER(Settings!B4)="TRUE", 乱数表!$AA597*Settings!B11, 0)</f>
        <v>-8.4487194575970901E-4</v>
      </c>
      <c r="D597">
        <f>MIN(100, MAX(0, 100*BETAINV(乱数表!$B597, MAX(0.00000001, (1/(1+EXP(-(INDEX(係数表!G:G,2) + $B597))))*(EXP(INDEX(係数表!H:H,2) + INDEX(係数表!I:I,2)*LN(INDEX(出力表!C:C,2)+1)))), MAX(0.00000001, (1-(1/(1+EXP(-(INDEX(係数表!G:G,2) + $B597)))))*(EXP(INDEX(係数表!H:H,2) + INDEX(係数表!I:I,2)*LN(INDEX(出力表!C:C,2)+1)))))))</f>
        <v>99.999604023241034</v>
      </c>
      <c r="E597" t="e">
        <f>MIN(100, MAX(0, (100*(INDEX(出力表!D:D,2))/(EXP(INDEX(係数表!B:B,2) + $C597) + (INDEX(出力表!D:D,2)))) + (乱数表!$N597*(Settings!B12/(((INDEX(出力表!D:D,2))+1)^INDEX(係数表!E:E,2)*INDEX(係数表!F:F,2))))))</f>
        <v>#VALUE!</v>
      </c>
      <c r="F597" t="e">
        <f>MIN(100, MAX(0, (INDEX(出力表!D:D,2))*D597/MAX(E597, Settings!B3)))</f>
        <v>#VALUE!</v>
      </c>
      <c r="G597">
        <f>MIN(100, MAX(0, 100*BETAINV(乱数表!$C597, MAX(0.00000001, (1/(1+EXP(-(INDEX(係数表!G:G,3) + $B597))))*(EXP(INDEX(係数表!H:H,3) + INDEX(係数表!I:I,3)*LN(INDEX(出力表!C:C,3)+1)))), MAX(0.00000001, (1-(1/(1+EXP(-(INDEX(係数表!G:G,3) + $B597)))))*(EXP(INDEX(係数表!H:H,3) + INDEX(係数表!I:I,3)*LN(INDEX(出力表!C:C,3)+1)))))))</f>
        <v>76.991226732517532</v>
      </c>
      <c r="H597" t="e">
        <f>MIN(100, MAX(0, (100*(INDEX(出力表!D:D,3))/(EXP(INDEX(係数表!B:B,3) + $C597) + (INDEX(出力表!D:D,3)))) + (乱数表!$O597*(Settings!B12/(((INDEX(出力表!D:D,3))+1)^INDEX(係数表!E:E,3)*INDEX(係数表!F:F,3))))))</f>
        <v>#VALUE!</v>
      </c>
      <c r="I597" t="e">
        <f>MIN(100, MAX(0, (INDEX(出力表!D:D,3))*G597/MAX(H597, Settings!B3)))</f>
        <v>#VALUE!</v>
      </c>
      <c r="J597">
        <f>MIN(100, MAX(0, 100*BETAINV(乱数表!$D597, MAX(0.00000001, (1/(1+EXP(-(INDEX(係数表!G:G,4) + $B597))))*(EXP(INDEX(係数表!H:H,4) + INDEX(係数表!I:I,4)*LN(INDEX(出力表!C:C,4)+1)))), MAX(0.00000001, (1-(1/(1+EXP(-(INDEX(係数表!G:G,4) + $B597)))))*(EXP(INDEX(係数表!H:H,4) + INDEX(係数表!I:I,4)*LN(INDEX(出力表!C:C,4)+1)))))))</f>
        <v>99.978803214955491</v>
      </c>
      <c r="K597" t="e">
        <f>MIN(100, MAX(0, (100*(INDEX(出力表!D:D,4))/(EXP(INDEX(係数表!B:B,4) + $C597) + (INDEX(出力表!D:D,4)))) + (乱数表!$P597*(Settings!B12/(((INDEX(出力表!D:D,4))+1)^INDEX(係数表!E:E,4)*INDEX(係数表!F:F,4))))))</f>
        <v>#VALUE!</v>
      </c>
      <c r="L597" t="e">
        <f>MIN(100, MAX(0, (INDEX(出力表!D:D,4))*J597/MAX(K597, Settings!B3)))</f>
        <v>#VALUE!</v>
      </c>
      <c r="M597">
        <f>MIN(100, MAX(0, 100*BETAINV(乱数表!$E597, MAX(0.00000001, (1/(1+EXP(-(INDEX(係数表!G:G,5) + $B597))))*(EXP(INDEX(係数表!H:H,5) + INDEX(係数表!I:I,5)*LN(INDEX(出力表!C:C,5)+1)))), MAX(0.00000001, (1-(1/(1+EXP(-(INDEX(係数表!G:G,5) + $B597)))))*(EXP(INDEX(係数表!H:H,5) + INDEX(係数表!I:I,5)*LN(INDEX(出力表!C:C,5)+1)))))))</f>
        <v>99.99794006360996</v>
      </c>
      <c r="N597" t="e">
        <f>MIN(100, MAX(0, (100*(INDEX(出力表!D:D,5))/(EXP(INDEX(係数表!B:B,5) + $C597) + (INDEX(出力表!D:D,5)))) + (乱数表!$Q597*(Settings!B12/(((INDEX(出力表!D:D,5))+1)^INDEX(係数表!E:E,5)*INDEX(係数表!F:F,5))))))</f>
        <v>#VALUE!</v>
      </c>
      <c r="O597" t="e">
        <f>MIN(100, MAX(0, (INDEX(出力表!D:D,5))*M597/MAX(N597, Settings!B3)))</f>
        <v>#VALUE!</v>
      </c>
      <c r="P597">
        <f>MIN(100, MAX(0, 100*BETAINV(乱数表!$F597, MAX(0.00000001, (1/(1+EXP(-(INDEX(係数表!G:G,6) + $B597))))*(EXP(INDEX(係数表!H:H,6) + INDEX(係数表!I:I,6)*LN(INDEX(出力表!C:C,6)+1)))), MAX(0.00000001, (1-(1/(1+EXP(-(INDEX(係数表!G:G,6) + $B597)))))*(EXP(INDEX(係数表!H:H,6) + INDEX(係数表!I:I,6)*LN(INDEX(出力表!C:C,6)+1)))))))</f>
        <v>89.878795501286589</v>
      </c>
      <c r="Q597" t="e">
        <f>MIN(100, MAX(0, (100*(INDEX(出力表!D:D,6))/(EXP(INDEX(係数表!B:B,6) + $C597) + (INDEX(出力表!D:D,6)))) + (乱数表!$R597*(Settings!B12/(((INDEX(出力表!D:D,6))+1)^INDEX(係数表!E:E,6)*INDEX(係数表!F:F,6))))))</f>
        <v>#VALUE!</v>
      </c>
      <c r="R597" t="e">
        <f>MIN(100, MAX(0, (INDEX(出力表!D:D,6))*P597/MAX(Q597, Settings!B3)))</f>
        <v>#VALUE!</v>
      </c>
      <c r="S597">
        <f>MIN(100, MAX(0, 100*BETAINV(乱数表!$G597, MAX(0.00000001, (1/(1+EXP(-(INDEX(係数表!G:G,7) + $B597))))*(EXP(INDEX(係数表!H:H,7) + INDEX(係数表!I:I,7)*LN(INDEX(出力表!C:C,7)+1)))), MAX(0.00000001, (1-(1/(1+EXP(-(INDEX(係数表!G:G,7) + $B597)))))*(EXP(INDEX(係数表!H:H,7) + INDEX(係数表!I:I,7)*LN(INDEX(出力表!C:C,7)+1)))))))</f>
        <v>97.366923337904012</v>
      </c>
      <c r="T597" t="e">
        <f>MIN(100, MAX(0, (100*(INDEX(出力表!D:D,7))/(EXP(INDEX(係数表!B:B,7) + $C597) + (INDEX(出力表!D:D,7)))) + (乱数表!$S597*(Settings!B12/(((INDEX(出力表!D:D,7))+1)^INDEX(係数表!E:E,7)*INDEX(係数表!F:F,7))))))</f>
        <v>#VALUE!</v>
      </c>
      <c r="U597" t="e">
        <f>MIN(100, MAX(0, (INDEX(出力表!D:D,7))*S597/MAX(T597, Settings!B3)))</f>
        <v>#VALUE!</v>
      </c>
      <c r="V597">
        <f>MIN(100, MAX(0, 100*BETAINV(乱数表!$H597, MAX(0.00000001, (1/(1+EXP(-(INDEX(係数表!G:G,8) + $B597))))*(EXP(INDEX(係数表!H:H,8) + INDEX(係数表!I:I,8)*LN(INDEX(出力表!C:C,8)+1)))), MAX(0.00000001, (1-(1/(1+EXP(-(INDEX(係数表!G:G,8) + $B597)))))*(EXP(INDEX(係数表!H:H,8) + INDEX(係数表!I:I,8)*LN(INDEX(出力表!C:C,8)+1)))))))</f>
        <v>99.459775069148606</v>
      </c>
      <c r="W597" t="e">
        <f>MIN(100, MAX(0, (100*(INDEX(出力表!D:D,8))/(EXP(INDEX(係数表!B:B,8) + $C597) + (INDEX(出力表!D:D,8)))) + (乱数表!$T597*(Settings!B12/(((INDEX(出力表!D:D,8))+1)^INDEX(係数表!E:E,8)*INDEX(係数表!F:F,8))))))</f>
        <v>#VALUE!</v>
      </c>
      <c r="X597" t="e">
        <f>MIN(100, MAX(0, (INDEX(出力表!D:D,8))*V597/MAX(W597, Settings!B3)))</f>
        <v>#VALUE!</v>
      </c>
      <c r="Y597">
        <f>MIN(100, MAX(0, 100*BETAINV(乱数表!$I597, MAX(0.00000001, (1/(1+EXP(-(INDEX(係数表!G:G,9) + $B597))))*(EXP(INDEX(係数表!H:H,9) + INDEX(係数表!I:I,9)*LN(INDEX(出力表!C:C,9)+1)))), MAX(0.00000001, (1-(1/(1+EXP(-(INDEX(係数表!G:G,9) + $B597)))))*(EXP(INDEX(係数表!H:H,9) + INDEX(係数表!I:I,9)*LN(INDEX(出力表!C:C,9)+1)))))))</f>
        <v>92.14712451129661</v>
      </c>
      <c r="Z597" t="e">
        <f>MIN(100, MAX(0, (100*(INDEX(出力表!D:D,9))/(EXP(INDEX(係数表!B:B,9) + $C597) + (INDEX(出力表!D:D,9)))) + (乱数表!$U597*(Settings!B12/(((INDEX(出力表!D:D,9))+1)^INDEX(係数表!E:E,9)*INDEX(係数表!F:F,9))))))</f>
        <v>#VALUE!</v>
      </c>
      <c r="AA597" t="e">
        <f>MIN(100, MAX(0, (INDEX(出力表!D:D,9))*Y597/MAX(Z597, Settings!B3)))</f>
        <v>#VALUE!</v>
      </c>
      <c r="AB597">
        <f>MIN(100, MAX(0, 100*BETAINV(乱数表!$J597, MAX(0.00000001, (1/(1+EXP(-(INDEX(係数表!G:G,10) + $B597))))*(EXP(INDEX(係数表!H:H,10) + INDEX(係数表!I:I,10)*LN(INDEX(出力表!C:C,10)+1)))), MAX(0.00000001, (1-(1/(1+EXP(-(INDEX(係数表!G:G,10) + $B597)))))*(EXP(INDEX(係数表!H:H,10) + INDEX(係数表!I:I,10)*LN(INDEX(出力表!C:C,10)+1)))))))</f>
        <v>99.996734015314956</v>
      </c>
      <c r="AC597" t="e">
        <f>MIN(100, MAX(0, (100*(INDEX(出力表!D:D,10))/(EXP(INDEX(係数表!B:B,10) + $C597) + (INDEX(出力表!D:D,10)))) + (乱数表!$V597*(Settings!B12/(((INDEX(出力表!D:D,10))+1)^INDEX(係数表!E:E,10)*INDEX(係数表!F:F,10))))))</f>
        <v>#VALUE!</v>
      </c>
      <c r="AD597" t="e">
        <f>MIN(100, MAX(0, (INDEX(出力表!D:D,10))*AB597/MAX(AC597, Settings!B3)))</f>
        <v>#VALUE!</v>
      </c>
      <c r="AE597">
        <f>MIN(100, MAX(0, 100*BETAINV(乱数表!$K597, MAX(0.00000001, (1/(1+EXP(-(INDEX(係数表!G:G,11) + $B597))))*(EXP(INDEX(係数表!H:H,11) + INDEX(係数表!I:I,11)*LN(INDEX(出力表!C:C,11)+1)))), MAX(0.00000001, (1-(1/(1+EXP(-(INDEX(係数表!G:G,11) + $B597)))))*(EXP(INDEX(係数表!H:H,11) + INDEX(係数表!I:I,11)*LN(INDEX(出力表!C:C,11)+1)))))))</f>
        <v>97.259279554019301</v>
      </c>
      <c r="AF597" t="e">
        <f>MIN(100, MAX(0, (100*(INDEX(出力表!D:D,11))/(EXP(INDEX(係数表!B:B,11) + $C597) + (INDEX(出力表!D:D,11)))) + (乱数表!$W597*(Settings!B12/(((INDEX(出力表!D:D,11))+1)^INDEX(係数表!E:E,11)*INDEX(係数表!F:F,11))))))</f>
        <v>#VALUE!</v>
      </c>
      <c r="AG597" t="e">
        <f>MIN(100, MAX(0, (INDEX(出力表!D:D,11))*AE597/MAX(AF597, Settings!B3)))</f>
        <v>#VALUE!</v>
      </c>
      <c r="AH597">
        <f>MIN(100, MAX(0, 100*BETAINV(乱数表!$L597, MAX(0.00000001, (1/(1+EXP(-(INDEX(係数表!G:G,12) + $B597))))*(EXP(INDEX(係数表!H:H,12) + INDEX(係数表!I:I,12)*LN(INDEX(出力表!C:C,12)+1)))), MAX(0.00000001, (1-(1/(1+EXP(-(INDEX(係数表!G:G,12) + $B597)))))*(EXP(INDEX(係数表!H:H,12) + INDEX(係数表!I:I,12)*LN(INDEX(出力表!C:C,12)+1)))))))</f>
        <v>96.730698633653589</v>
      </c>
      <c r="AI597" t="e">
        <f>MIN(100, MAX(0, (100*(INDEX(出力表!D:D,12))/(EXP(INDEX(係数表!B:B,12) + $C597) + (INDEX(出力表!D:D,12)))) + (乱数表!$X597*(Settings!B12/(((INDEX(出力表!D:D,12))+1)^INDEX(係数表!E:E,12)*INDEX(係数表!F:F,12))))))</f>
        <v>#VALUE!</v>
      </c>
      <c r="AJ597" t="e">
        <f>MIN(100, MAX(0, (INDEX(出力表!D:D,12))*AH597/MAX(AI597, Settings!B3)))</f>
        <v>#VALUE!</v>
      </c>
      <c r="AK597">
        <f>MIN(100, MAX(0, 100*BETAINV(乱数表!$M597, MAX(0.00000001, (1/(1+EXP(-(INDEX(係数表!G:G,13) + $B597))))*(EXP(INDEX(係数表!H:H,13) + INDEX(係数表!I:I,13)*LN(INDEX(出力表!C:C,13)+1)))), MAX(0.00000001, (1-(1/(1+EXP(-(INDEX(係数表!G:G,13) + $B597)))))*(EXP(INDEX(係数表!H:H,13) + INDEX(係数表!I:I,13)*LN(INDEX(出力表!C:C,13)+1)))))))</f>
        <v>99.55621584176744</v>
      </c>
      <c r="AL597" t="e">
        <f>MIN(100, MAX(0, (100*(INDEX(出力表!D:D,13))/(EXP(INDEX(係数表!B:B,13) + $C597) + (INDEX(出力表!D:D,13)))) + (乱数表!$Y597*(Settings!B12/(((INDEX(出力表!D:D,13))+1)^INDEX(係数表!E:E,13)*INDEX(係数表!F:F,13))))))</f>
        <v>#VALUE!</v>
      </c>
      <c r="AM597" t="e">
        <f>MIN(100, MAX(0, (INDEX(出力表!D:D,13))*AK597/MAX(AL597, Settings!B3)))</f>
        <v>#VALUE!</v>
      </c>
      <c r="AN597">
        <f>IF(ISNUMBER(F597), INDEX(出力表!B:B,2)*F597, 0)+IF(ISNUMBER(I597), INDEX(出力表!B:B,3)*I597, 0)+IF(ISNUMBER(L597), INDEX(出力表!B:B,4)*L597, 0)+IF(ISNUMBER(O597), INDEX(出力表!B:B,5)*O597, 0)+IF(ISNUMBER(R597), INDEX(出力表!B:B,6)*R597, 0)+IF(ISNUMBER(U597), INDEX(出力表!B:B,7)*U597, 0)+IF(ISNUMBER(X597), INDEX(出力表!B:B,8)*X597, 0)+IF(ISNUMBER(AA597), INDEX(出力表!B:B,9)*AA597, 0)+IF(ISNUMBER(AD597), INDEX(出力表!B:B,10)*AD597, 0)+IF(ISNUMBER(AG597), INDEX(出力表!B:B,11)*AG597, 0)+IF(ISNUMBER(AJ597), INDEX(出力表!B:B,12)*AJ597, 0)+IF(ISNUMBER(AM597), INDEX(出力表!B:B,13)*AM597, 0)</f>
        <v>0</v>
      </c>
      <c r="AO597">
        <f>IF(ISNUMBER(F597), INDEX(出力表!B:B,2), 0)+IF(ISNUMBER(I597), INDEX(出力表!B:B,3), 0)+IF(ISNUMBER(L597), INDEX(出力表!B:B,4), 0)+IF(ISNUMBER(O597), INDEX(出力表!B:B,5), 0)+IF(ISNUMBER(R597), INDEX(出力表!B:B,6), 0)+IF(ISNUMBER(U597), INDEX(出力表!B:B,7), 0)+IF(ISNUMBER(X597), INDEX(出力表!B:B,8), 0)+IF(ISNUMBER(AA597), INDEX(出力表!B:B,9), 0)+IF(ISNUMBER(AD597), INDEX(出力表!B:B,10), 0)+IF(ISNUMBER(AG597), INDEX(出力表!B:B,11), 0)+IF(ISNUMBER(AJ597), INDEX(出力表!B:B,12), 0)+IF(ISNUMBER(AM597), INDEX(出力表!B:B,13), 0)</f>
        <v>0</v>
      </c>
      <c r="AP597" t="str">
        <f t="shared" si="9"/>
        <v/>
      </c>
    </row>
    <row r="598" spans="1:42" x14ac:dyDescent="0.2">
      <c r="A598">
        <v>597</v>
      </c>
      <c r="B598">
        <f>IF(UPPER(Settings!B4)="TRUE", 乱数表!$Z598*Settings!B10, 0)</f>
        <v>-2.3404229524396577E-2</v>
      </c>
      <c r="C598">
        <f>IF(UPPER(Settings!B4)="TRUE", 乱数表!$AA598*Settings!B11, 0)</f>
        <v>7.9435449038851247E-2</v>
      </c>
      <c r="D598">
        <f>MIN(100, MAX(0, 100*BETAINV(乱数表!$B598, MAX(0.00000001, (1/(1+EXP(-(INDEX(係数表!G:G,2) + $B598))))*(EXP(INDEX(係数表!H:H,2) + INDEX(係数表!I:I,2)*LN(INDEX(出力表!C:C,2)+1)))), MAX(0.00000001, (1-(1/(1+EXP(-(INDEX(係数表!G:G,2) + $B598)))))*(EXP(INDEX(係数表!H:H,2) + INDEX(係数表!I:I,2)*LN(INDEX(出力表!C:C,2)+1)))))))</f>
        <v>95.537029587462371</v>
      </c>
      <c r="E598" t="e">
        <f>MIN(100, MAX(0, (100*(INDEX(出力表!D:D,2))/(EXP(INDEX(係数表!B:B,2) + $C598) + (INDEX(出力表!D:D,2)))) + (乱数表!$N598*(Settings!B12/(((INDEX(出力表!D:D,2))+1)^INDEX(係数表!E:E,2)*INDEX(係数表!F:F,2))))))</f>
        <v>#VALUE!</v>
      </c>
      <c r="F598" t="e">
        <f>MIN(100, MAX(0, (INDEX(出力表!D:D,2))*D598/MAX(E598, Settings!B3)))</f>
        <v>#VALUE!</v>
      </c>
      <c r="G598">
        <f>MIN(100, MAX(0, 100*BETAINV(乱数表!$C598, MAX(0.00000001, (1/(1+EXP(-(INDEX(係数表!G:G,3) + $B598))))*(EXP(INDEX(係数表!H:H,3) + INDEX(係数表!I:I,3)*LN(INDEX(出力表!C:C,3)+1)))), MAX(0.00000001, (1-(1/(1+EXP(-(INDEX(係数表!G:G,3) + $B598)))))*(EXP(INDEX(係数表!H:H,3) + INDEX(係数表!I:I,3)*LN(INDEX(出力表!C:C,3)+1)))))))</f>
        <v>94.14946969858515</v>
      </c>
      <c r="H598" t="e">
        <f>MIN(100, MAX(0, (100*(INDEX(出力表!D:D,3))/(EXP(INDEX(係数表!B:B,3) + $C598) + (INDEX(出力表!D:D,3)))) + (乱数表!$O598*(Settings!B12/(((INDEX(出力表!D:D,3))+1)^INDEX(係数表!E:E,3)*INDEX(係数表!F:F,3))))))</f>
        <v>#VALUE!</v>
      </c>
      <c r="I598" t="e">
        <f>MIN(100, MAX(0, (INDEX(出力表!D:D,3))*G598/MAX(H598, Settings!B3)))</f>
        <v>#VALUE!</v>
      </c>
      <c r="J598">
        <f>MIN(100, MAX(0, 100*BETAINV(乱数表!$D598, MAX(0.00000001, (1/(1+EXP(-(INDEX(係数表!G:G,4) + $B598))))*(EXP(INDEX(係数表!H:H,4) + INDEX(係数表!I:I,4)*LN(INDEX(出力表!C:C,4)+1)))), MAX(0.00000001, (1-(1/(1+EXP(-(INDEX(係数表!G:G,4) + $B598)))))*(EXP(INDEX(係数表!H:H,4) + INDEX(係数表!I:I,4)*LN(INDEX(出力表!C:C,4)+1)))))))</f>
        <v>91.240074082507022</v>
      </c>
      <c r="K598" t="e">
        <f>MIN(100, MAX(0, (100*(INDEX(出力表!D:D,4))/(EXP(INDEX(係数表!B:B,4) + $C598) + (INDEX(出力表!D:D,4)))) + (乱数表!$P598*(Settings!B12/(((INDEX(出力表!D:D,4))+1)^INDEX(係数表!E:E,4)*INDEX(係数表!F:F,4))))))</f>
        <v>#VALUE!</v>
      </c>
      <c r="L598" t="e">
        <f>MIN(100, MAX(0, (INDEX(出力表!D:D,4))*J598/MAX(K598, Settings!B3)))</f>
        <v>#VALUE!</v>
      </c>
      <c r="M598">
        <f>MIN(100, MAX(0, 100*BETAINV(乱数表!$E598, MAX(0.00000001, (1/(1+EXP(-(INDEX(係数表!G:G,5) + $B598))))*(EXP(INDEX(係数表!H:H,5) + INDEX(係数表!I:I,5)*LN(INDEX(出力表!C:C,5)+1)))), MAX(0.00000001, (1-(1/(1+EXP(-(INDEX(係数表!G:G,5) + $B598)))))*(EXP(INDEX(係数表!H:H,5) + INDEX(係数表!I:I,5)*LN(INDEX(出力表!C:C,5)+1)))))))</f>
        <v>96.743198675325829</v>
      </c>
      <c r="N598" t="e">
        <f>MIN(100, MAX(0, (100*(INDEX(出力表!D:D,5))/(EXP(INDEX(係数表!B:B,5) + $C598) + (INDEX(出力表!D:D,5)))) + (乱数表!$Q598*(Settings!B12/(((INDEX(出力表!D:D,5))+1)^INDEX(係数表!E:E,5)*INDEX(係数表!F:F,5))))))</f>
        <v>#VALUE!</v>
      </c>
      <c r="O598" t="e">
        <f>MIN(100, MAX(0, (INDEX(出力表!D:D,5))*M598/MAX(N598, Settings!B3)))</f>
        <v>#VALUE!</v>
      </c>
      <c r="P598">
        <f>MIN(100, MAX(0, 100*BETAINV(乱数表!$F598, MAX(0.00000001, (1/(1+EXP(-(INDEX(係数表!G:G,6) + $B598))))*(EXP(INDEX(係数表!H:H,6) + INDEX(係数表!I:I,6)*LN(INDEX(出力表!C:C,6)+1)))), MAX(0.00000001, (1-(1/(1+EXP(-(INDEX(係数表!G:G,6) + $B598)))))*(EXP(INDEX(係数表!H:H,6) + INDEX(係数表!I:I,6)*LN(INDEX(出力表!C:C,6)+1)))))))</f>
        <v>81.259912841162262</v>
      </c>
      <c r="Q598" t="e">
        <f>MIN(100, MAX(0, (100*(INDEX(出力表!D:D,6))/(EXP(INDEX(係数表!B:B,6) + $C598) + (INDEX(出力表!D:D,6)))) + (乱数表!$R598*(Settings!B12/(((INDEX(出力表!D:D,6))+1)^INDEX(係数表!E:E,6)*INDEX(係数表!F:F,6))))))</f>
        <v>#VALUE!</v>
      </c>
      <c r="R598" t="e">
        <f>MIN(100, MAX(0, (INDEX(出力表!D:D,6))*P598/MAX(Q598, Settings!B3)))</f>
        <v>#VALUE!</v>
      </c>
      <c r="S598">
        <f>MIN(100, MAX(0, 100*BETAINV(乱数表!$G598, MAX(0.00000001, (1/(1+EXP(-(INDEX(係数表!G:G,7) + $B598))))*(EXP(INDEX(係数表!H:H,7) + INDEX(係数表!I:I,7)*LN(INDEX(出力表!C:C,7)+1)))), MAX(0.00000001, (1-(1/(1+EXP(-(INDEX(係数表!G:G,7) + $B598)))))*(EXP(INDEX(係数表!H:H,7) + INDEX(係数表!I:I,7)*LN(INDEX(出力表!C:C,7)+1)))))))</f>
        <v>94.657164917629075</v>
      </c>
      <c r="T598" t="e">
        <f>MIN(100, MAX(0, (100*(INDEX(出力表!D:D,7))/(EXP(INDEX(係数表!B:B,7) + $C598) + (INDEX(出力表!D:D,7)))) + (乱数表!$S598*(Settings!B12/(((INDEX(出力表!D:D,7))+1)^INDEX(係数表!E:E,7)*INDEX(係数表!F:F,7))))))</f>
        <v>#VALUE!</v>
      </c>
      <c r="U598" t="e">
        <f>MIN(100, MAX(0, (INDEX(出力表!D:D,7))*S598/MAX(T598, Settings!B3)))</f>
        <v>#VALUE!</v>
      </c>
      <c r="V598">
        <f>MIN(100, MAX(0, 100*BETAINV(乱数表!$H598, MAX(0.00000001, (1/(1+EXP(-(INDEX(係数表!G:G,8) + $B598))))*(EXP(INDEX(係数表!H:H,8) + INDEX(係数表!I:I,8)*LN(INDEX(出力表!C:C,8)+1)))), MAX(0.00000001, (1-(1/(1+EXP(-(INDEX(係数表!G:G,8) + $B598)))))*(EXP(INDEX(係数表!H:H,8) + INDEX(係数表!I:I,8)*LN(INDEX(出力表!C:C,8)+1)))))))</f>
        <v>95.489618947725674</v>
      </c>
      <c r="W598" t="e">
        <f>MIN(100, MAX(0, (100*(INDEX(出力表!D:D,8))/(EXP(INDEX(係数表!B:B,8) + $C598) + (INDEX(出力表!D:D,8)))) + (乱数表!$T598*(Settings!B12/(((INDEX(出力表!D:D,8))+1)^INDEX(係数表!E:E,8)*INDEX(係数表!F:F,8))))))</f>
        <v>#VALUE!</v>
      </c>
      <c r="X598" t="e">
        <f>MIN(100, MAX(0, (INDEX(出力表!D:D,8))*V598/MAX(W598, Settings!B3)))</f>
        <v>#VALUE!</v>
      </c>
      <c r="Y598">
        <f>MIN(100, MAX(0, 100*BETAINV(乱数表!$I598, MAX(0.00000001, (1/(1+EXP(-(INDEX(係数表!G:G,9) + $B598))))*(EXP(INDEX(係数表!H:H,9) + INDEX(係数表!I:I,9)*LN(INDEX(出力表!C:C,9)+1)))), MAX(0.00000001, (1-(1/(1+EXP(-(INDEX(係数表!G:G,9) + $B598)))))*(EXP(INDEX(係数表!H:H,9) + INDEX(係数表!I:I,9)*LN(INDEX(出力表!C:C,9)+1)))))))</f>
        <v>76.929447852316102</v>
      </c>
      <c r="Z598" t="e">
        <f>MIN(100, MAX(0, (100*(INDEX(出力表!D:D,9))/(EXP(INDEX(係数表!B:B,9) + $C598) + (INDEX(出力表!D:D,9)))) + (乱数表!$U598*(Settings!B12/(((INDEX(出力表!D:D,9))+1)^INDEX(係数表!E:E,9)*INDEX(係数表!F:F,9))))))</f>
        <v>#VALUE!</v>
      </c>
      <c r="AA598" t="e">
        <f>MIN(100, MAX(0, (INDEX(出力表!D:D,9))*Y598/MAX(Z598, Settings!B3)))</f>
        <v>#VALUE!</v>
      </c>
      <c r="AB598">
        <f>MIN(100, MAX(0, 100*BETAINV(乱数表!$J598, MAX(0.00000001, (1/(1+EXP(-(INDEX(係数表!G:G,10) + $B598))))*(EXP(INDEX(係数表!H:H,10) + INDEX(係数表!I:I,10)*LN(INDEX(出力表!C:C,10)+1)))), MAX(0.00000001, (1-(1/(1+EXP(-(INDEX(係数表!G:G,10) + $B598)))))*(EXP(INDEX(係数表!H:H,10) + INDEX(係数表!I:I,10)*LN(INDEX(出力表!C:C,10)+1)))))))</f>
        <v>93.628688102306214</v>
      </c>
      <c r="AC598" t="e">
        <f>MIN(100, MAX(0, (100*(INDEX(出力表!D:D,10))/(EXP(INDEX(係数表!B:B,10) + $C598) + (INDEX(出力表!D:D,10)))) + (乱数表!$V598*(Settings!B12/(((INDEX(出力表!D:D,10))+1)^INDEX(係数表!E:E,10)*INDEX(係数表!F:F,10))))))</f>
        <v>#VALUE!</v>
      </c>
      <c r="AD598" t="e">
        <f>MIN(100, MAX(0, (INDEX(出力表!D:D,10))*AB598/MAX(AC598, Settings!B3)))</f>
        <v>#VALUE!</v>
      </c>
      <c r="AE598">
        <f>MIN(100, MAX(0, 100*BETAINV(乱数表!$K598, MAX(0.00000001, (1/(1+EXP(-(INDEX(係数表!G:G,11) + $B598))))*(EXP(INDEX(係数表!H:H,11) + INDEX(係数表!I:I,11)*LN(INDEX(出力表!C:C,11)+1)))), MAX(0.00000001, (1-(1/(1+EXP(-(INDEX(係数表!G:G,11) + $B598)))))*(EXP(INDEX(係数表!H:H,11) + INDEX(係数表!I:I,11)*LN(INDEX(出力表!C:C,11)+1)))))))</f>
        <v>96.441884348389408</v>
      </c>
      <c r="AF598" t="e">
        <f>MIN(100, MAX(0, (100*(INDEX(出力表!D:D,11))/(EXP(INDEX(係数表!B:B,11) + $C598) + (INDEX(出力表!D:D,11)))) + (乱数表!$W598*(Settings!B12/(((INDEX(出力表!D:D,11))+1)^INDEX(係数表!E:E,11)*INDEX(係数表!F:F,11))))))</f>
        <v>#VALUE!</v>
      </c>
      <c r="AG598" t="e">
        <f>MIN(100, MAX(0, (INDEX(出力表!D:D,11))*AE598/MAX(AF598, Settings!B3)))</f>
        <v>#VALUE!</v>
      </c>
      <c r="AH598">
        <f>MIN(100, MAX(0, 100*BETAINV(乱数表!$L598, MAX(0.00000001, (1/(1+EXP(-(INDEX(係数表!G:G,12) + $B598))))*(EXP(INDEX(係数表!H:H,12) + INDEX(係数表!I:I,12)*LN(INDEX(出力表!C:C,12)+1)))), MAX(0.00000001, (1-(1/(1+EXP(-(INDEX(係数表!G:G,12) + $B598)))))*(EXP(INDEX(係数表!H:H,12) + INDEX(係数表!I:I,12)*LN(INDEX(出力表!C:C,12)+1)))))))</f>
        <v>81.055028013152238</v>
      </c>
      <c r="AI598" t="e">
        <f>MIN(100, MAX(0, (100*(INDEX(出力表!D:D,12))/(EXP(INDEX(係数表!B:B,12) + $C598) + (INDEX(出力表!D:D,12)))) + (乱数表!$X598*(Settings!B12/(((INDEX(出力表!D:D,12))+1)^INDEX(係数表!E:E,12)*INDEX(係数表!F:F,12))))))</f>
        <v>#VALUE!</v>
      </c>
      <c r="AJ598" t="e">
        <f>MIN(100, MAX(0, (INDEX(出力表!D:D,12))*AH598/MAX(AI598, Settings!B3)))</f>
        <v>#VALUE!</v>
      </c>
      <c r="AK598">
        <f>MIN(100, MAX(0, 100*BETAINV(乱数表!$M598, MAX(0.00000001, (1/(1+EXP(-(INDEX(係数表!G:G,13) + $B598))))*(EXP(INDEX(係数表!H:H,13) + INDEX(係数表!I:I,13)*LN(INDEX(出力表!C:C,13)+1)))), MAX(0.00000001, (1-(1/(1+EXP(-(INDEX(係数表!G:G,13) + $B598)))))*(EXP(INDEX(係数表!H:H,13) + INDEX(係数表!I:I,13)*LN(INDEX(出力表!C:C,13)+1)))))))</f>
        <v>95.969517611305037</v>
      </c>
      <c r="AL598" t="e">
        <f>MIN(100, MAX(0, (100*(INDEX(出力表!D:D,13))/(EXP(INDEX(係数表!B:B,13) + $C598) + (INDEX(出力表!D:D,13)))) + (乱数表!$Y598*(Settings!B12/(((INDEX(出力表!D:D,13))+1)^INDEX(係数表!E:E,13)*INDEX(係数表!F:F,13))))))</f>
        <v>#VALUE!</v>
      </c>
      <c r="AM598" t="e">
        <f>MIN(100, MAX(0, (INDEX(出力表!D:D,13))*AK598/MAX(AL598, Settings!B3)))</f>
        <v>#VALUE!</v>
      </c>
      <c r="AN598">
        <f>IF(ISNUMBER(F598), INDEX(出力表!B:B,2)*F598, 0)+IF(ISNUMBER(I598), INDEX(出力表!B:B,3)*I598, 0)+IF(ISNUMBER(L598), INDEX(出力表!B:B,4)*L598, 0)+IF(ISNUMBER(O598), INDEX(出力表!B:B,5)*O598, 0)+IF(ISNUMBER(R598), INDEX(出力表!B:B,6)*R598, 0)+IF(ISNUMBER(U598), INDEX(出力表!B:B,7)*U598, 0)+IF(ISNUMBER(X598), INDEX(出力表!B:B,8)*X598, 0)+IF(ISNUMBER(AA598), INDEX(出力表!B:B,9)*AA598, 0)+IF(ISNUMBER(AD598), INDEX(出力表!B:B,10)*AD598, 0)+IF(ISNUMBER(AG598), INDEX(出力表!B:B,11)*AG598, 0)+IF(ISNUMBER(AJ598), INDEX(出力表!B:B,12)*AJ598, 0)+IF(ISNUMBER(AM598), INDEX(出力表!B:B,13)*AM598, 0)</f>
        <v>0</v>
      </c>
      <c r="AO598">
        <f>IF(ISNUMBER(F598), INDEX(出力表!B:B,2), 0)+IF(ISNUMBER(I598), INDEX(出力表!B:B,3), 0)+IF(ISNUMBER(L598), INDEX(出力表!B:B,4), 0)+IF(ISNUMBER(O598), INDEX(出力表!B:B,5), 0)+IF(ISNUMBER(R598), INDEX(出力表!B:B,6), 0)+IF(ISNUMBER(U598), INDEX(出力表!B:B,7), 0)+IF(ISNUMBER(X598), INDEX(出力表!B:B,8), 0)+IF(ISNUMBER(AA598), INDEX(出力表!B:B,9), 0)+IF(ISNUMBER(AD598), INDEX(出力表!B:B,10), 0)+IF(ISNUMBER(AG598), INDEX(出力表!B:B,11), 0)+IF(ISNUMBER(AJ598), INDEX(出力表!B:B,12), 0)+IF(ISNUMBER(AM598), INDEX(出力表!B:B,13), 0)</f>
        <v>0</v>
      </c>
      <c r="AP598" t="str">
        <f t="shared" si="9"/>
        <v/>
      </c>
    </row>
    <row r="599" spans="1:42" x14ac:dyDescent="0.2">
      <c r="A599">
        <v>598</v>
      </c>
      <c r="B599">
        <f>IF(UPPER(Settings!B4)="TRUE", 乱数表!$Z599*Settings!B10, 0)</f>
        <v>0.35439496547980393</v>
      </c>
      <c r="C599">
        <f>IF(UPPER(Settings!B4)="TRUE", 乱数表!$AA599*Settings!B11, 0)</f>
        <v>4.6024024998907398E-2</v>
      </c>
      <c r="D599">
        <f>MIN(100, MAX(0, 100*BETAINV(乱数表!$B599, MAX(0.00000001, (1/(1+EXP(-(INDEX(係数表!G:G,2) + $B599))))*(EXP(INDEX(係数表!H:H,2) + INDEX(係数表!I:I,2)*LN(INDEX(出力表!C:C,2)+1)))), MAX(0.00000001, (1-(1/(1+EXP(-(INDEX(係数表!G:G,2) + $B599)))))*(EXP(INDEX(係数表!H:H,2) + INDEX(係数表!I:I,2)*LN(INDEX(出力表!C:C,2)+1)))))))</f>
        <v>94.376939489384071</v>
      </c>
      <c r="E599" t="e">
        <f>MIN(100, MAX(0, (100*(INDEX(出力表!D:D,2))/(EXP(INDEX(係数表!B:B,2) + $C599) + (INDEX(出力表!D:D,2)))) + (乱数表!$N599*(Settings!B12/(((INDEX(出力表!D:D,2))+1)^INDEX(係数表!E:E,2)*INDEX(係数表!F:F,2))))))</f>
        <v>#VALUE!</v>
      </c>
      <c r="F599" t="e">
        <f>MIN(100, MAX(0, (INDEX(出力表!D:D,2))*D599/MAX(E599, Settings!B3)))</f>
        <v>#VALUE!</v>
      </c>
      <c r="G599">
        <f>MIN(100, MAX(0, 100*BETAINV(乱数表!$C599, MAX(0.00000001, (1/(1+EXP(-(INDEX(係数表!G:G,3) + $B599))))*(EXP(INDEX(係数表!H:H,3) + INDEX(係数表!I:I,3)*LN(INDEX(出力表!C:C,3)+1)))), MAX(0.00000001, (1-(1/(1+EXP(-(INDEX(係数表!G:G,3) + $B599)))))*(EXP(INDEX(係数表!H:H,3) + INDEX(係数表!I:I,3)*LN(INDEX(出力表!C:C,3)+1)))))))</f>
        <v>81.162118768908229</v>
      </c>
      <c r="H599" t="e">
        <f>MIN(100, MAX(0, (100*(INDEX(出力表!D:D,3))/(EXP(INDEX(係数表!B:B,3) + $C599) + (INDEX(出力表!D:D,3)))) + (乱数表!$O599*(Settings!B12/(((INDEX(出力表!D:D,3))+1)^INDEX(係数表!E:E,3)*INDEX(係数表!F:F,3))))))</f>
        <v>#VALUE!</v>
      </c>
      <c r="I599" t="e">
        <f>MIN(100, MAX(0, (INDEX(出力表!D:D,3))*G599/MAX(H599, Settings!B3)))</f>
        <v>#VALUE!</v>
      </c>
      <c r="J599">
        <f>MIN(100, MAX(0, 100*BETAINV(乱数表!$D599, MAX(0.00000001, (1/(1+EXP(-(INDEX(係数表!G:G,4) + $B599))))*(EXP(INDEX(係数表!H:H,4) + INDEX(係数表!I:I,4)*LN(INDEX(出力表!C:C,4)+1)))), MAX(0.00000001, (1-(1/(1+EXP(-(INDEX(係数表!G:G,4) + $B599)))))*(EXP(INDEX(係数表!H:H,4) + INDEX(係数表!I:I,4)*LN(INDEX(出力表!C:C,4)+1)))))))</f>
        <v>99.392769229737524</v>
      </c>
      <c r="K599" t="e">
        <f>MIN(100, MAX(0, (100*(INDEX(出力表!D:D,4))/(EXP(INDEX(係数表!B:B,4) + $C599) + (INDEX(出力表!D:D,4)))) + (乱数表!$P599*(Settings!B12/(((INDEX(出力表!D:D,4))+1)^INDEX(係数表!E:E,4)*INDEX(係数表!F:F,4))))))</f>
        <v>#VALUE!</v>
      </c>
      <c r="L599" t="e">
        <f>MIN(100, MAX(0, (INDEX(出力表!D:D,4))*J599/MAX(K599, Settings!B3)))</f>
        <v>#VALUE!</v>
      </c>
      <c r="M599">
        <f>MIN(100, MAX(0, 100*BETAINV(乱数表!$E599, MAX(0.00000001, (1/(1+EXP(-(INDEX(係数表!G:G,5) + $B599))))*(EXP(INDEX(係数表!H:H,5) + INDEX(係数表!I:I,5)*LN(INDEX(出力表!C:C,5)+1)))), MAX(0.00000001, (1-(1/(1+EXP(-(INDEX(係数表!G:G,5) + $B599)))))*(EXP(INDEX(係数表!H:H,5) + INDEX(係数表!I:I,5)*LN(INDEX(出力表!C:C,5)+1)))))))</f>
        <v>99.990109605645443</v>
      </c>
      <c r="N599" t="e">
        <f>MIN(100, MAX(0, (100*(INDEX(出力表!D:D,5))/(EXP(INDEX(係数表!B:B,5) + $C599) + (INDEX(出力表!D:D,5)))) + (乱数表!$Q599*(Settings!B12/(((INDEX(出力表!D:D,5))+1)^INDEX(係数表!E:E,5)*INDEX(係数表!F:F,5))))))</f>
        <v>#VALUE!</v>
      </c>
      <c r="O599" t="e">
        <f>MIN(100, MAX(0, (INDEX(出力表!D:D,5))*M599/MAX(N599, Settings!B3)))</f>
        <v>#VALUE!</v>
      </c>
      <c r="P599">
        <f>MIN(100, MAX(0, 100*BETAINV(乱数表!$F599, MAX(0.00000001, (1/(1+EXP(-(INDEX(係数表!G:G,6) + $B599))))*(EXP(INDEX(係数表!H:H,6) + INDEX(係数表!I:I,6)*LN(INDEX(出力表!C:C,6)+1)))), MAX(0.00000001, (1-(1/(1+EXP(-(INDEX(係数表!G:G,6) + $B599)))))*(EXP(INDEX(係数表!H:H,6) + INDEX(係数表!I:I,6)*LN(INDEX(出力表!C:C,6)+1)))))))</f>
        <v>60.008344359892703</v>
      </c>
      <c r="Q599" t="e">
        <f>MIN(100, MAX(0, (100*(INDEX(出力表!D:D,6))/(EXP(INDEX(係数表!B:B,6) + $C599) + (INDEX(出力表!D:D,6)))) + (乱数表!$R599*(Settings!B12/(((INDEX(出力表!D:D,6))+1)^INDEX(係数表!E:E,6)*INDEX(係数表!F:F,6))))))</f>
        <v>#VALUE!</v>
      </c>
      <c r="R599" t="e">
        <f>MIN(100, MAX(0, (INDEX(出力表!D:D,6))*P599/MAX(Q599, Settings!B3)))</f>
        <v>#VALUE!</v>
      </c>
      <c r="S599">
        <f>MIN(100, MAX(0, 100*BETAINV(乱数表!$G599, MAX(0.00000001, (1/(1+EXP(-(INDEX(係数表!G:G,7) + $B599))))*(EXP(INDEX(係数表!H:H,7) + INDEX(係数表!I:I,7)*LN(INDEX(出力表!C:C,7)+1)))), MAX(0.00000001, (1-(1/(1+EXP(-(INDEX(係数表!G:G,7) + $B599)))))*(EXP(INDEX(係数表!H:H,7) + INDEX(係数表!I:I,7)*LN(INDEX(出力表!C:C,7)+1)))))))</f>
        <v>93.003286632324944</v>
      </c>
      <c r="T599" t="e">
        <f>MIN(100, MAX(0, (100*(INDEX(出力表!D:D,7))/(EXP(INDEX(係数表!B:B,7) + $C599) + (INDEX(出力表!D:D,7)))) + (乱数表!$S599*(Settings!B12/(((INDEX(出力表!D:D,7))+1)^INDEX(係数表!E:E,7)*INDEX(係数表!F:F,7))))))</f>
        <v>#VALUE!</v>
      </c>
      <c r="U599" t="e">
        <f>MIN(100, MAX(0, (INDEX(出力表!D:D,7))*S599/MAX(T599, Settings!B3)))</f>
        <v>#VALUE!</v>
      </c>
      <c r="V599">
        <f>MIN(100, MAX(0, 100*BETAINV(乱数表!$H599, MAX(0.00000001, (1/(1+EXP(-(INDEX(係数表!G:G,8) + $B599))))*(EXP(INDEX(係数表!H:H,8) + INDEX(係数表!I:I,8)*LN(INDEX(出力表!C:C,8)+1)))), MAX(0.00000001, (1-(1/(1+EXP(-(INDEX(係数表!G:G,8) + $B599)))))*(EXP(INDEX(係数表!H:H,8) + INDEX(係数表!I:I,8)*LN(INDEX(出力表!C:C,8)+1)))))))</f>
        <v>80.043642853151681</v>
      </c>
      <c r="W599" t="e">
        <f>MIN(100, MAX(0, (100*(INDEX(出力表!D:D,8))/(EXP(INDEX(係数表!B:B,8) + $C599) + (INDEX(出力表!D:D,8)))) + (乱数表!$T599*(Settings!B12/(((INDEX(出力表!D:D,8))+1)^INDEX(係数表!E:E,8)*INDEX(係数表!F:F,8))))))</f>
        <v>#VALUE!</v>
      </c>
      <c r="X599" t="e">
        <f>MIN(100, MAX(0, (INDEX(出力表!D:D,8))*V599/MAX(W599, Settings!B3)))</f>
        <v>#VALUE!</v>
      </c>
      <c r="Y599">
        <f>MIN(100, MAX(0, 100*BETAINV(乱数表!$I599, MAX(0.00000001, (1/(1+EXP(-(INDEX(係数表!G:G,9) + $B599))))*(EXP(INDEX(係数表!H:H,9) + INDEX(係数表!I:I,9)*LN(INDEX(出力表!C:C,9)+1)))), MAX(0.00000001, (1-(1/(1+EXP(-(INDEX(係数表!G:G,9) + $B599)))))*(EXP(INDEX(係数表!H:H,9) + INDEX(係数表!I:I,9)*LN(INDEX(出力表!C:C,9)+1)))))))</f>
        <v>99.816824737719244</v>
      </c>
      <c r="Z599" t="e">
        <f>MIN(100, MAX(0, (100*(INDEX(出力表!D:D,9))/(EXP(INDEX(係数表!B:B,9) + $C599) + (INDEX(出力表!D:D,9)))) + (乱数表!$U599*(Settings!B12/(((INDEX(出力表!D:D,9))+1)^INDEX(係数表!E:E,9)*INDEX(係数表!F:F,9))))))</f>
        <v>#VALUE!</v>
      </c>
      <c r="AA599" t="e">
        <f>MIN(100, MAX(0, (INDEX(出力表!D:D,9))*Y599/MAX(Z599, Settings!B3)))</f>
        <v>#VALUE!</v>
      </c>
      <c r="AB599">
        <f>MIN(100, MAX(0, 100*BETAINV(乱数表!$J599, MAX(0.00000001, (1/(1+EXP(-(INDEX(係数表!G:G,10) + $B599))))*(EXP(INDEX(係数表!H:H,10) + INDEX(係数表!I:I,10)*LN(INDEX(出力表!C:C,10)+1)))), MAX(0.00000001, (1-(1/(1+EXP(-(INDEX(係数表!G:G,10) + $B599)))))*(EXP(INDEX(係数表!H:H,10) + INDEX(係数表!I:I,10)*LN(INDEX(出力表!C:C,10)+1)))))))</f>
        <v>91.750438135210061</v>
      </c>
      <c r="AC599" t="e">
        <f>MIN(100, MAX(0, (100*(INDEX(出力表!D:D,10))/(EXP(INDEX(係数表!B:B,10) + $C599) + (INDEX(出力表!D:D,10)))) + (乱数表!$V599*(Settings!B12/(((INDEX(出力表!D:D,10))+1)^INDEX(係数表!E:E,10)*INDEX(係数表!F:F,10))))))</f>
        <v>#VALUE!</v>
      </c>
      <c r="AD599" t="e">
        <f>MIN(100, MAX(0, (INDEX(出力表!D:D,10))*AB599/MAX(AC599, Settings!B3)))</f>
        <v>#VALUE!</v>
      </c>
      <c r="AE599">
        <f>MIN(100, MAX(0, 100*BETAINV(乱数表!$K599, MAX(0.00000001, (1/(1+EXP(-(INDEX(係数表!G:G,11) + $B599))))*(EXP(INDEX(係数表!H:H,11) + INDEX(係数表!I:I,11)*LN(INDEX(出力表!C:C,11)+1)))), MAX(0.00000001, (1-(1/(1+EXP(-(INDEX(係数表!G:G,11) + $B599)))))*(EXP(INDEX(係数表!H:H,11) + INDEX(係数表!I:I,11)*LN(INDEX(出力表!C:C,11)+1)))))))</f>
        <v>99.989693475862921</v>
      </c>
      <c r="AF599" t="e">
        <f>MIN(100, MAX(0, (100*(INDEX(出力表!D:D,11))/(EXP(INDEX(係数表!B:B,11) + $C599) + (INDEX(出力表!D:D,11)))) + (乱数表!$W599*(Settings!B12/(((INDEX(出力表!D:D,11))+1)^INDEX(係数表!E:E,11)*INDEX(係数表!F:F,11))))))</f>
        <v>#VALUE!</v>
      </c>
      <c r="AG599" t="e">
        <f>MIN(100, MAX(0, (INDEX(出力表!D:D,11))*AE599/MAX(AF599, Settings!B3)))</f>
        <v>#VALUE!</v>
      </c>
      <c r="AH599">
        <f>MIN(100, MAX(0, 100*BETAINV(乱数表!$L599, MAX(0.00000001, (1/(1+EXP(-(INDEX(係数表!G:G,12) + $B599))))*(EXP(INDEX(係数表!H:H,12) + INDEX(係数表!I:I,12)*LN(INDEX(出力表!C:C,12)+1)))), MAX(0.00000001, (1-(1/(1+EXP(-(INDEX(係数表!G:G,12) + $B599)))))*(EXP(INDEX(係数表!H:H,12) + INDEX(係数表!I:I,12)*LN(INDEX(出力表!C:C,12)+1)))))))</f>
        <v>99.984205546296238</v>
      </c>
      <c r="AI599" t="e">
        <f>MIN(100, MAX(0, (100*(INDEX(出力表!D:D,12))/(EXP(INDEX(係数表!B:B,12) + $C599) + (INDEX(出力表!D:D,12)))) + (乱数表!$X599*(Settings!B12/(((INDEX(出力表!D:D,12))+1)^INDEX(係数表!E:E,12)*INDEX(係数表!F:F,12))))))</f>
        <v>#VALUE!</v>
      </c>
      <c r="AJ599" t="e">
        <f>MIN(100, MAX(0, (INDEX(出力表!D:D,12))*AH599/MAX(AI599, Settings!B3)))</f>
        <v>#VALUE!</v>
      </c>
      <c r="AK599">
        <f>MIN(100, MAX(0, 100*BETAINV(乱数表!$M599, MAX(0.00000001, (1/(1+EXP(-(INDEX(係数表!G:G,13) + $B599))))*(EXP(INDEX(係数表!H:H,13) + INDEX(係数表!I:I,13)*LN(INDEX(出力表!C:C,13)+1)))), MAX(0.00000001, (1-(1/(1+EXP(-(INDEX(係数表!G:G,13) + $B599)))))*(EXP(INDEX(係数表!H:H,13) + INDEX(係数表!I:I,13)*LN(INDEX(出力表!C:C,13)+1)))))))</f>
        <v>64.14324178449516</v>
      </c>
      <c r="AL599" t="e">
        <f>MIN(100, MAX(0, (100*(INDEX(出力表!D:D,13))/(EXP(INDEX(係数表!B:B,13) + $C599) + (INDEX(出力表!D:D,13)))) + (乱数表!$Y599*(Settings!B12/(((INDEX(出力表!D:D,13))+1)^INDEX(係数表!E:E,13)*INDEX(係数表!F:F,13))))))</f>
        <v>#VALUE!</v>
      </c>
      <c r="AM599" t="e">
        <f>MIN(100, MAX(0, (INDEX(出力表!D:D,13))*AK599/MAX(AL599, Settings!B3)))</f>
        <v>#VALUE!</v>
      </c>
      <c r="AN599">
        <f>IF(ISNUMBER(F599), INDEX(出力表!B:B,2)*F599, 0)+IF(ISNUMBER(I599), INDEX(出力表!B:B,3)*I599, 0)+IF(ISNUMBER(L599), INDEX(出力表!B:B,4)*L599, 0)+IF(ISNUMBER(O599), INDEX(出力表!B:B,5)*O599, 0)+IF(ISNUMBER(R599), INDEX(出力表!B:B,6)*R599, 0)+IF(ISNUMBER(U599), INDEX(出力表!B:B,7)*U599, 0)+IF(ISNUMBER(X599), INDEX(出力表!B:B,8)*X599, 0)+IF(ISNUMBER(AA599), INDEX(出力表!B:B,9)*AA599, 0)+IF(ISNUMBER(AD599), INDEX(出力表!B:B,10)*AD599, 0)+IF(ISNUMBER(AG599), INDEX(出力表!B:B,11)*AG599, 0)+IF(ISNUMBER(AJ599), INDEX(出力表!B:B,12)*AJ599, 0)+IF(ISNUMBER(AM599), INDEX(出力表!B:B,13)*AM599, 0)</f>
        <v>0</v>
      </c>
      <c r="AO599">
        <f>IF(ISNUMBER(F599), INDEX(出力表!B:B,2), 0)+IF(ISNUMBER(I599), INDEX(出力表!B:B,3), 0)+IF(ISNUMBER(L599), INDEX(出力表!B:B,4), 0)+IF(ISNUMBER(O599), INDEX(出力表!B:B,5), 0)+IF(ISNUMBER(R599), INDEX(出力表!B:B,6), 0)+IF(ISNUMBER(U599), INDEX(出力表!B:B,7), 0)+IF(ISNUMBER(X599), INDEX(出力表!B:B,8), 0)+IF(ISNUMBER(AA599), INDEX(出力表!B:B,9), 0)+IF(ISNUMBER(AD599), INDEX(出力表!B:B,10), 0)+IF(ISNUMBER(AG599), INDEX(出力表!B:B,11), 0)+IF(ISNUMBER(AJ599), INDEX(出力表!B:B,12), 0)+IF(ISNUMBER(AM599), INDEX(出力表!B:B,13), 0)</f>
        <v>0</v>
      </c>
      <c r="AP599" t="str">
        <f t="shared" si="9"/>
        <v/>
      </c>
    </row>
    <row r="600" spans="1:42" x14ac:dyDescent="0.2">
      <c r="A600">
        <v>599</v>
      </c>
      <c r="B600">
        <f>IF(UPPER(Settings!B4)="TRUE", 乱数表!$Z600*Settings!B10, 0)</f>
        <v>0.17408138504539228</v>
      </c>
      <c r="C600">
        <f>IF(UPPER(Settings!B4)="TRUE", 乱数表!$AA600*Settings!B11, 0)</f>
        <v>0.12135222054861754</v>
      </c>
      <c r="D600">
        <f>MIN(100, MAX(0, 100*BETAINV(乱数表!$B600, MAX(0.00000001, (1/(1+EXP(-(INDEX(係数表!G:G,2) + $B600))))*(EXP(INDEX(係数表!H:H,2) + INDEX(係数表!I:I,2)*LN(INDEX(出力表!C:C,2)+1)))), MAX(0.00000001, (1-(1/(1+EXP(-(INDEX(係数表!G:G,2) + $B600)))))*(EXP(INDEX(係数表!H:H,2) + INDEX(係数表!I:I,2)*LN(INDEX(出力表!C:C,2)+1)))))))</f>
        <v>99.953965626667724</v>
      </c>
      <c r="E600" t="e">
        <f>MIN(100, MAX(0, (100*(INDEX(出力表!D:D,2))/(EXP(INDEX(係数表!B:B,2) + $C600) + (INDEX(出力表!D:D,2)))) + (乱数表!$N600*(Settings!B12/(((INDEX(出力表!D:D,2))+1)^INDEX(係数表!E:E,2)*INDEX(係数表!F:F,2))))))</f>
        <v>#VALUE!</v>
      </c>
      <c r="F600" t="e">
        <f>MIN(100, MAX(0, (INDEX(出力表!D:D,2))*D600/MAX(E600, Settings!B3)))</f>
        <v>#VALUE!</v>
      </c>
      <c r="G600">
        <f>MIN(100, MAX(0, 100*BETAINV(乱数表!$C600, MAX(0.00000001, (1/(1+EXP(-(INDEX(係数表!G:G,3) + $B600))))*(EXP(INDEX(係数表!H:H,3) + INDEX(係数表!I:I,3)*LN(INDEX(出力表!C:C,3)+1)))), MAX(0.00000001, (1-(1/(1+EXP(-(INDEX(係数表!G:G,3) + $B600)))))*(EXP(INDEX(係数表!H:H,3) + INDEX(係数表!I:I,3)*LN(INDEX(出力表!C:C,3)+1)))))))</f>
        <v>98.388114399380086</v>
      </c>
      <c r="H600" t="e">
        <f>MIN(100, MAX(0, (100*(INDEX(出力表!D:D,3))/(EXP(INDEX(係数表!B:B,3) + $C600) + (INDEX(出力表!D:D,3)))) + (乱数表!$O600*(Settings!B12/(((INDEX(出力表!D:D,3))+1)^INDEX(係数表!E:E,3)*INDEX(係数表!F:F,3))))))</f>
        <v>#VALUE!</v>
      </c>
      <c r="I600" t="e">
        <f>MIN(100, MAX(0, (INDEX(出力表!D:D,3))*G600/MAX(H600, Settings!B3)))</f>
        <v>#VALUE!</v>
      </c>
      <c r="J600">
        <f>MIN(100, MAX(0, 100*BETAINV(乱数表!$D600, MAX(0.00000001, (1/(1+EXP(-(INDEX(係数表!G:G,4) + $B600))))*(EXP(INDEX(係数表!H:H,4) + INDEX(係数表!I:I,4)*LN(INDEX(出力表!C:C,4)+1)))), MAX(0.00000001, (1-(1/(1+EXP(-(INDEX(係数表!G:G,4) + $B600)))))*(EXP(INDEX(係数表!H:H,4) + INDEX(係数表!I:I,4)*LN(INDEX(出力表!C:C,4)+1)))))))</f>
        <v>99.277031334372467</v>
      </c>
      <c r="K600" t="e">
        <f>MIN(100, MAX(0, (100*(INDEX(出力表!D:D,4))/(EXP(INDEX(係数表!B:B,4) + $C600) + (INDEX(出力表!D:D,4)))) + (乱数表!$P600*(Settings!B12/(((INDEX(出力表!D:D,4))+1)^INDEX(係数表!E:E,4)*INDEX(係数表!F:F,4))))))</f>
        <v>#VALUE!</v>
      </c>
      <c r="L600" t="e">
        <f>MIN(100, MAX(0, (INDEX(出力表!D:D,4))*J600/MAX(K600, Settings!B3)))</f>
        <v>#VALUE!</v>
      </c>
      <c r="M600">
        <f>MIN(100, MAX(0, 100*BETAINV(乱数表!$E600, MAX(0.00000001, (1/(1+EXP(-(INDEX(係数表!G:G,5) + $B600))))*(EXP(INDEX(係数表!H:H,5) + INDEX(係数表!I:I,5)*LN(INDEX(出力表!C:C,5)+1)))), MAX(0.00000001, (1-(1/(1+EXP(-(INDEX(係数表!G:G,5) + $B600)))))*(EXP(INDEX(係数表!H:H,5) + INDEX(係数表!I:I,5)*LN(INDEX(出力表!C:C,5)+1)))))))</f>
        <v>77.150630036460072</v>
      </c>
      <c r="N600" t="e">
        <f>MIN(100, MAX(0, (100*(INDEX(出力表!D:D,5))/(EXP(INDEX(係数表!B:B,5) + $C600) + (INDEX(出力表!D:D,5)))) + (乱数表!$Q600*(Settings!B12/(((INDEX(出力表!D:D,5))+1)^INDEX(係数表!E:E,5)*INDEX(係数表!F:F,5))))))</f>
        <v>#VALUE!</v>
      </c>
      <c r="O600" t="e">
        <f>MIN(100, MAX(0, (INDEX(出力表!D:D,5))*M600/MAX(N600, Settings!B3)))</f>
        <v>#VALUE!</v>
      </c>
      <c r="P600">
        <f>MIN(100, MAX(0, 100*BETAINV(乱数表!$F600, MAX(0.00000001, (1/(1+EXP(-(INDEX(係数表!G:G,6) + $B600))))*(EXP(INDEX(係数表!H:H,6) + INDEX(係数表!I:I,6)*LN(INDEX(出力表!C:C,6)+1)))), MAX(0.00000001, (1-(1/(1+EXP(-(INDEX(係数表!G:G,6) + $B600)))))*(EXP(INDEX(係数表!H:H,6) + INDEX(係数表!I:I,6)*LN(INDEX(出力表!C:C,6)+1)))))))</f>
        <v>94.9149550051863</v>
      </c>
      <c r="Q600" t="e">
        <f>MIN(100, MAX(0, (100*(INDEX(出力表!D:D,6))/(EXP(INDEX(係数表!B:B,6) + $C600) + (INDEX(出力表!D:D,6)))) + (乱数表!$R600*(Settings!B12/(((INDEX(出力表!D:D,6))+1)^INDEX(係数表!E:E,6)*INDEX(係数表!F:F,6))))))</f>
        <v>#VALUE!</v>
      </c>
      <c r="R600" t="e">
        <f>MIN(100, MAX(0, (INDEX(出力表!D:D,6))*P600/MAX(Q600, Settings!B3)))</f>
        <v>#VALUE!</v>
      </c>
      <c r="S600">
        <f>MIN(100, MAX(0, 100*BETAINV(乱数表!$G600, MAX(0.00000001, (1/(1+EXP(-(INDEX(係数表!G:G,7) + $B600))))*(EXP(INDEX(係数表!H:H,7) + INDEX(係数表!I:I,7)*LN(INDEX(出力表!C:C,7)+1)))), MAX(0.00000001, (1-(1/(1+EXP(-(INDEX(係数表!G:G,7) + $B600)))))*(EXP(INDEX(係数表!H:H,7) + INDEX(係数表!I:I,7)*LN(INDEX(出力表!C:C,7)+1)))))))</f>
        <v>91.038923124995591</v>
      </c>
      <c r="T600" t="e">
        <f>MIN(100, MAX(0, (100*(INDEX(出力表!D:D,7))/(EXP(INDEX(係数表!B:B,7) + $C600) + (INDEX(出力表!D:D,7)))) + (乱数表!$S600*(Settings!B12/(((INDEX(出力表!D:D,7))+1)^INDEX(係数表!E:E,7)*INDEX(係数表!F:F,7))))))</f>
        <v>#VALUE!</v>
      </c>
      <c r="U600" t="e">
        <f>MIN(100, MAX(0, (INDEX(出力表!D:D,7))*S600/MAX(T600, Settings!B3)))</f>
        <v>#VALUE!</v>
      </c>
      <c r="V600">
        <f>MIN(100, MAX(0, 100*BETAINV(乱数表!$H600, MAX(0.00000001, (1/(1+EXP(-(INDEX(係数表!G:G,8) + $B600))))*(EXP(INDEX(係数表!H:H,8) + INDEX(係数表!I:I,8)*LN(INDEX(出力表!C:C,8)+1)))), MAX(0.00000001, (1-(1/(1+EXP(-(INDEX(係数表!G:G,8) + $B600)))))*(EXP(INDEX(係数表!H:H,8) + INDEX(係数表!I:I,8)*LN(INDEX(出力表!C:C,8)+1)))))))</f>
        <v>91.691547690584116</v>
      </c>
      <c r="W600" t="e">
        <f>MIN(100, MAX(0, (100*(INDEX(出力表!D:D,8))/(EXP(INDEX(係数表!B:B,8) + $C600) + (INDEX(出力表!D:D,8)))) + (乱数表!$T600*(Settings!B12/(((INDEX(出力表!D:D,8))+1)^INDEX(係数表!E:E,8)*INDEX(係数表!F:F,8))))))</f>
        <v>#VALUE!</v>
      </c>
      <c r="X600" t="e">
        <f>MIN(100, MAX(0, (INDEX(出力表!D:D,8))*V600/MAX(W600, Settings!B3)))</f>
        <v>#VALUE!</v>
      </c>
      <c r="Y600">
        <f>MIN(100, MAX(0, 100*BETAINV(乱数表!$I600, MAX(0.00000001, (1/(1+EXP(-(INDEX(係数表!G:G,9) + $B600))))*(EXP(INDEX(係数表!H:H,9) + INDEX(係数表!I:I,9)*LN(INDEX(出力表!C:C,9)+1)))), MAX(0.00000001, (1-(1/(1+EXP(-(INDEX(係数表!G:G,9) + $B600)))))*(EXP(INDEX(係数表!H:H,9) + INDEX(係数表!I:I,9)*LN(INDEX(出力表!C:C,9)+1)))))))</f>
        <v>94.592092112914401</v>
      </c>
      <c r="Z600" t="e">
        <f>MIN(100, MAX(0, (100*(INDEX(出力表!D:D,9))/(EXP(INDEX(係数表!B:B,9) + $C600) + (INDEX(出力表!D:D,9)))) + (乱数表!$U600*(Settings!B12/(((INDEX(出力表!D:D,9))+1)^INDEX(係数表!E:E,9)*INDEX(係数表!F:F,9))))))</f>
        <v>#VALUE!</v>
      </c>
      <c r="AA600" t="e">
        <f>MIN(100, MAX(0, (INDEX(出力表!D:D,9))*Y600/MAX(Z600, Settings!B3)))</f>
        <v>#VALUE!</v>
      </c>
      <c r="AB600">
        <f>MIN(100, MAX(0, 100*BETAINV(乱数表!$J600, MAX(0.00000001, (1/(1+EXP(-(INDEX(係数表!G:G,10) + $B600))))*(EXP(INDEX(係数表!H:H,10) + INDEX(係数表!I:I,10)*LN(INDEX(出力表!C:C,10)+1)))), MAX(0.00000001, (1-(1/(1+EXP(-(INDEX(係数表!G:G,10) + $B600)))))*(EXP(INDEX(係数表!H:H,10) + INDEX(係数表!I:I,10)*LN(INDEX(出力表!C:C,10)+1)))))))</f>
        <v>99.590666816484813</v>
      </c>
      <c r="AC600" t="e">
        <f>MIN(100, MAX(0, (100*(INDEX(出力表!D:D,10))/(EXP(INDEX(係数表!B:B,10) + $C600) + (INDEX(出力表!D:D,10)))) + (乱数表!$V600*(Settings!B12/(((INDEX(出力表!D:D,10))+1)^INDEX(係数表!E:E,10)*INDEX(係数表!F:F,10))))))</f>
        <v>#VALUE!</v>
      </c>
      <c r="AD600" t="e">
        <f>MIN(100, MAX(0, (INDEX(出力表!D:D,10))*AB600/MAX(AC600, Settings!B3)))</f>
        <v>#VALUE!</v>
      </c>
      <c r="AE600">
        <f>MIN(100, MAX(0, 100*BETAINV(乱数表!$K600, MAX(0.00000001, (1/(1+EXP(-(INDEX(係数表!G:G,11) + $B600))))*(EXP(INDEX(係数表!H:H,11) + INDEX(係数表!I:I,11)*LN(INDEX(出力表!C:C,11)+1)))), MAX(0.00000001, (1-(1/(1+EXP(-(INDEX(係数表!G:G,11) + $B600)))))*(EXP(INDEX(係数表!H:H,11) + INDEX(係数表!I:I,11)*LN(INDEX(出力表!C:C,11)+1)))))))</f>
        <v>71.246571002617486</v>
      </c>
      <c r="AF600" t="e">
        <f>MIN(100, MAX(0, (100*(INDEX(出力表!D:D,11))/(EXP(INDEX(係数表!B:B,11) + $C600) + (INDEX(出力表!D:D,11)))) + (乱数表!$W600*(Settings!B12/(((INDEX(出力表!D:D,11))+1)^INDEX(係数表!E:E,11)*INDEX(係数表!F:F,11))))))</f>
        <v>#VALUE!</v>
      </c>
      <c r="AG600" t="e">
        <f>MIN(100, MAX(0, (INDEX(出力表!D:D,11))*AE600/MAX(AF600, Settings!B3)))</f>
        <v>#VALUE!</v>
      </c>
      <c r="AH600">
        <f>MIN(100, MAX(0, 100*BETAINV(乱数表!$L600, MAX(0.00000001, (1/(1+EXP(-(INDEX(係数表!G:G,12) + $B600))))*(EXP(INDEX(係数表!H:H,12) + INDEX(係数表!I:I,12)*LN(INDEX(出力表!C:C,12)+1)))), MAX(0.00000001, (1-(1/(1+EXP(-(INDEX(係数表!G:G,12) + $B600)))))*(EXP(INDEX(係数表!H:H,12) + INDEX(係数表!I:I,12)*LN(INDEX(出力表!C:C,12)+1)))))))</f>
        <v>79.614548513364099</v>
      </c>
      <c r="AI600" t="e">
        <f>MIN(100, MAX(0, (100*(INDEX(出力表!D:D,12))/(EXP(INDEX(係数表!B:B,12) + $C600) + (INDEX(出力表!D:D,12)))) + (乱数表!$X600*(Settings!B12/(((INDEX(出力表!D:D,12))+1)^INDEX(係数表!E:E,12)*INDEX(係数表!F:F,12))))))</f>
        <v>#VALUE!</v>
      </c>
      <c r="AJ600" t="e">
        <f>MIN(100, MAX(0, (INDEX(出力表!D:D,12))*AH600/MAX(AI600, Settings!B3)))</f>
        <v>#VALUE!</v>
      </c>
      <c r="AK600">
        <f>MIN(100, MAX(0, 100*BETAINV(乱数表!$M600, MAX(0.00000001, (1/(1+EXP(-(INDEX(係数表!G:G,13) + $B600))))*(EXP(INDEX(係数表!H:H,13) + INDEX(係数表!I:I,13)*LN(INDEX(出力表!C:C,13)+1)))), MAX(0.00000001, (1-(1/(1+EXP(-(INDEX(係数表!G:G,13) + $B600)))))*(EXP(INDEX(係数表!H:H,13) + INDEX(係数表!I:I,13)*LN(INDEX(出力表!C:C,13)+1)))))))</f>
        <v>99.818081243866772</v>
      </c>
      <c r="AL600" t="e">
        <f>MIN(100, MAX(0, (100*(INDEX(出力表!D:D,13))/(EXP(INDEX(係数表!B:B,13) + $C600) + (INDEX(出力表!D:D,13)))) + (乱数表!$Y600*(Settings!B12/(((INDEX(出力表!D:D,13))+1)^INDEX(係数表!E:E,13)*INDEX(係数表!F:F,13))))))</f>
        <v>#VALUE!</v>
      </c>
      <c r="AM600" t="e">
        <f>MIN(100, MAX(0, (INDEX(出力表!D:D,13))*AK600/MAX(AL600, Settings!B3)))</f>
        <v>#VALUE!</v>
      </c>
      <c r="AN600">
        <f>IF(ISNUMBER(F600), INDEX(出力表!B:B,2)*F600, 0)+IF(ISNUMBER(I600), INDEX(出力表!B:B,3)*I600, 0)+IF(ISNUMBER(L600), INDEX(出力表!B:B,4)*L600, 0)+IF(ISNUMBER(O600), INDEX(出力表!B:B,5)*O600, 0)+IF(ISNUMBER(R600), INDEX(出力表!B:B,6)*R600, 0)+IF(ISNUMBER(U600), INDEX(出力表!B:B,7)*U600, 0)+IF(ISNUMBER(X600), INDEX(出力表!B:B,8)*X600, 0)+IF(ISNUMBER(AA600), INDEX(出力表!B:B,9)*AA600, 0)+IF(ISNUMBER(AD600), INDEX(出力表!B:B,10)*AD600, 0)+IF(ISNUMBER(AG600), INDEX(出力表!B:B,11)*AG600, 0)+IF(ISNUMBER(AJ600), INDEX(出力表!B:B,12)*AJ600, 0)+IF(ISNUMBER(AM600), INDEX(出力表!B:B,13)*AM600, 0)</f>
        <v>0</v>
      </c>
      <c r="AO600">
        <f>IF(ISNUMBER(F600), INDEX(出力表!B:B,2), 0)+IF(ISNUMBER(I600), INDEX(出力表!B:B,3), 0)+IF(ISNUMBER(L600), INDEX(出力表!B:B,4), 0)+IF(ISNUMBER(O600), INDEX(出力表!B:B,5), 0)+IF(ISNUMBER(R600), INDEX(出力表!B:B,6), 0)+IF(ISNUMBER(U600), INDEX(出力表!B:B,7), 0)+IF(ISNUMBER(X600), INDEX(出力表!B:B,8), 0)+IF(ISNUMBER(AA600), INDEX(出力表!B:B,9), 0)+IF(ISNUMBER(AD600), INDEX(出力表!B:B,10), 0)+IF(ISNUMBER(AG600), INDEX(出力表!B:B,11), 0)+IF(ISNUMBER(AJ600), INDEX(出力表!B:B,12), 0)+IF(ISNUMBER(AM600), INDEX(出力表!B:B,13), 0)</f>
        <v>0</v>
      </c>
      <c r="AP600" t="str">
        <f t="shared" si="9"/>
        <v/>
      </c>
    </row>
    <row r="601" spans="1:42" x14ac:dyDescent="0.2">
      <c r="A601">
        <v>600</v>
      </c>
      <c r="B601">
        <f>IF(UPPER(Settings!B4)="TRUE", 乱数表!$Z601*Settings!B10, 0)</f>
        <v>-0.51065548040483</v>
      </c>
      <c r="C601">
        <f>IF(UPPER(Settings!B4)="TRUE", 乱数表!$AA601*Settings!B11, 0)</f>
        <v>-1.1878028118326828E-2</v>
      </c>
      <c r="D601">
        <f>MIN(100, MAX(0, 100*BETAINV(乱数表!$B601, MAX(0.00000001, (1/(1+EXP(-(INDEX(係数表!G:G,2) + $B601))))*(EXP(INDEX(係数表!H:H,2) + INDEX(係数表!I:I,2)*LN(INDEX(出力表!C:C,2)+1)))), MAX(0.00000001, (1-(1/(1+EXP(-(INDEX(係数表!G:G,2) + $B601)))))*(EXP(INDEX(係数表!H:H,2) + INDEX(係数表!I:I,2)*LN(INDEX(出力表!C:C,2)+1)))))))</f>
        <v>47.698978498824204</v>
      </c>
      <c r="E601" t="e">
        <f>MIN(100, MAX(0, (100*(INDEX(出力表!D:D,2))/(EXP(INDEX(係数表!B:B,2) + $C601) + (INDEX(出力表!D:D,2)))) + (乱数表!$N601*(Settings!B12/(((INDEX(出力表!D:D,2))+1)^INDEX(係数表!E:E,2)*INDEX(係数表!F:F,2))))))</f>
        <v>#VALUE!</v>
      </c>
      <c r="F601" t="e">
        <f>MIN(100, MAX(0, (INDEX(出力表!D:D,2))*D601/MAX(E601, Settings!B3)))</f>
        <v>#VALUE!</v>
      </c>
      <c r="G601">
        <f>MIN(100, MAX(0, 100*BETAINV(乱数表!$C601, MAX(0.00000001, (1/(1+EXP(-(INDEX(係数表!G:G,3) + $B601))))*(EXP(INDEX(係数表!H:H,3) + INDEX(係数表!I:I,3)*LN(INDEX(出力表!C:C,3)+1)))), MAX(0.00000001, (1-(1/(1+EXP(-(INDEX(係数表!G:G,3) + $B601)))))*(EXP(INDEX(係数表!H:H,3) + INDEX(係数表!I:I,3)*LN(INDEX(出力表!C:C,3)+1)))))))</f>
        <v>72.971650820431321</v>
      </c>
      <c r="H601" t="e">
        <f>MIN(100, MAX(0, (100*(INDEX(出力表!D:D,3))/(EXP(INDEX(係数表!B:B,3) + $C601) + (INDEX(出力表!D:D,3)))) + (乱数表!$O601*(Settings!B12/(((INDEX(出力表!D:D,3))+1)^INDEX(係数表!E:E,3)*INDEX(係数表!F:F,3))))))</f>
        <v>#VALUE!</v>
      </c>
      <c r="I601" t="e">
        <f>MIN(100, MAX(0, (INDEX(出力表!D:D,3))*G601/MAX(H601, Settings!B3)))</f>
        <v>#VALUE!</v>
      </c>
      <c r="J601">
        <f>MIN(100, MAX(0, 100*BETAINV(乱数表!$D601, MAX(0.00000001, (1/(1+EXP(-(INDEX(係数表!G:G,4) + $B601))))*(EXP(INDEX(係数表!H:H,4) + INDEX(係数表!I:I,4)*LN(INDEX(出力表!C:C,4)+1)))), MAX(0.00000001, (1-(1/(1+EXP(-(INDEX(係数表!G:G,4) + $B601)))))*(EXP(INDEX(係数表!H:H,4) + INDEX(係数表!I:I,4)*LN(INDEX(出力表!C:C,4)+1)))))))</f>
        <v>73.904395183424327</v>
      </c>
      <c r="K601" t="e">
        <f>MIN(100, MAX(0, (100*(INDEX(出力表!D:D,4))/(EXP(INDEX(係数表!B:B,4) + $C601) + (INDEX(出力表!D:D,4)))) + (乱数表!$P601*(Settings!B12/(((INDEX(出力表!D:D,4))+1)^INDEX(係数表!E:E,4)*INDEX(係数表!F:F,4))))))</f>
        <v>#VALUE!</v>
      </c>
      <c r="L601" t="e">
        <f>MIN(100, MAX(0, (INDEX(出力表!D:D,4))*J601/MAX(K601, Settings!B3)))</f>
        <v>#VALUE!</v>
      </c>
      <c r="M601">
        <f>MIN(100, MAX(0, 100*BETAINV(乱数表!$E601, MAX(0.00000001, (1/(1+EXP(-(INDEX(係数表!G:G,5) + $B601))))*(EXP(INDEX(係数表!H:H,5) + INDEX(係数表!I:I,5)*LN(INDEX(出力表!C:C,5)+1)))), MAX(0.00000001, (1-(1/(1+EXP(-(INDEX(係数表!G:G,5) + $B601)))))*(EXP(INDEX(係数表!H:H,5) + INDEX(係数表!I:I,5)*LN(INDEX(出力表!C:C,5)+1)))))))</f>
        <v>88.033666730070124</v>
      </c>
      <c r="N601" t="e">
        <f>MIN(100, MAX(0, (100*(INDEX(出力表!D:D,5))/(EXP(INDEX(係数表!B:B,5) + $C601) + (INDEX(出力表!D:D,5)))) + (乱数表!$Q601*(Settings!B12/(((INDEX(出力表!D:D,5))+1)^INDEX(係数表!E:E,5)*INDEX(係数表!F:F,5))))))</f>
        <v>#VALUE!</v>
      </c>
      <c r="O601" t="e">
        <f>MIN(100, MAX(0, (INDEX(出力表!D:D,5))*M601/MAX(N601, Settings!B3)))</f>
        <v>#VALUE!</v>
      </c>
      <c r="P601">
        <f>MIN(100, MAX(0, 100*BETAINV(乱数表!$F601, MAX(0.00000001, (1/(1+EXP(-(INDEX(係数表!G:G,6) + $B601))))*(EXP(INDEX(係数表!H:H,6) + INDEX(係数表!I:I,6)*LN(INDEX(出力表!C:C,6)+1)))), MAX(0.00000001, (1-(1/(1+EXP(-(INDEX(係数表!G:G,6) + $B601)))))*(EXP(INDEX(係数表!H:H,6) + INDEX(係数表!I:I,6)*LN(INDEX(出力表!C:C,6)+1)))))))</f>
        <v>88.499033950152608</v>
      </c>
      <c r="Q601" t="e">
        <f>MIN(100, MAX(0, (100*(INDEX(出力表!D:D,6))/(EXP(INDEX(係数表!B:B,6) + $C601) + (INDEX(出力表!D:D,6)))) + (乱数表!$R601*(Settings!B12/(((INDEX(出力表!D:D,6))+1)^INDEX(係数表!E:E,6)*INDEX(係数表!F:F,6))))))</f>
        <v>#VALUE!</v>
      </c>
      <c r="R601" t="e">
        <f>MIN(100, MAX(0, (INDEX(出力表!D:D,6))*P601/MAX(Q601, Settings!B3)))</f>
        <v>#VALUE!</v>
      </c>
      <c r="S601">
        <f>MIN(100, MAX(0, 100*BETAINV(乱数表!$G601, MAX(0.00000001, (1/(1+EXP(-(INDEX(係数表!G:G,7) + $B601))))*(EXP(INDEX(係数表!H:H,7) + INDEX(係数表!I:I,7)*LN(INDEX(出力表!C:C,7)+1)))), MAX(0.00000001, (1-(1/(1+EXP(-(INDEX(係数表!G:G,7) + $B601)))))*(EXP(INDEX(係数表!H:H,7) + INDEX(係数表!I:I,7)*LN(INDEX(出力表!C:C,7)+1)))))))</f>
        <v>76.204881350154409</v>
      </c>
      <c r="T601" t="e">
        <f>MIN(100, MAX(0, (100*(INDEX(出力表!D:D,7))/(EXP(INDEX(係数表!B:B,7) + $C601) + (INDEX(出力表!D:D,7)))) + (乱数表!$S601*(Settings!B12/(((INDEX(出力表!D:D,7))+1)^INDEX(係数表!E:E,7)*INDEX(係数表!F:F,7))))))</f>
        <v>#VALUE!</v>
      </c>
      <c r="U601" t="e">
        <f>MIN(100, MAX(0, (INDEX(出力表!D:D,7))*S601/MAX(T601, Settings!B3)))</f>
        <v>#VALUE!</v>
      </c>
      <c r="V601">
        <f>MIN(100, MAX(0, 100*BETAINV(乱数表!$H601, MAX(0.00000001, (1/(1+EXP(-(INDEX(係数表!G:G,8) + $B601))))*(EXP(INDEX(係数表!H:H,8) + INDEX(係数表!I:I,8)*LN(INDEX(出力表!C:C,8)+1)))), MAX(0.00000001, (1-(1/(1+EXP(-(INDEX(係数表!G:G,8) + $B601)))))*(EXP(INDEX(係数表!H:H,8) + INDEX(係数表!I:I,8)*LN(INDEX(出力表!C:C,8)+1)))))))</f>
        <v>73.295949917098071</v>
      </c>
      <c r="W601" t="e">
        <f>MIN(100, MAX(0, (100*(INDEX(出力表!D:D,8))/(EXP(INDEX(係数表!B:B,8) + $C601) + (INDEX(出力表!D:D,8)))) + (乱数表!$T601*(Settings!B12/(((INDEX(出力表!D:D,8))+1)^INDEX(係数表!E:E,8)*INDEX(係数表!F:F,8))))))</f>
        <v>#VALUE!</v>
      </c>
      <c r="X601" t="e">
        <f>MIN(100, MAX(0, (INDEX(出力表!D:D,8))*V601/MAX(W601, Settings!B3)))</f>
        <v>#VALUE!</v>
      </c>
      <c r="Y601">
        <f>MIN(100, MAX(0, 100*BETAINV(乱数表!$I601, MAX(0.00000001, (1/(1+EXP(-(INDEX(係数表!G:G,9) + $B601))))*(EXP(INDEX(係数表!H:H,9) + INDEX(係数表!I:I,9)*LN(INDEX(出力表!C:C,9)+1)))), MAX(0.00000001, (1-(1/(1+EXP(-(INDEX(係数表!G:G,9) + $B601)))))*(EXP(INDEX(係数表!H:H,9) + INDEX(係数表!I:I,9)*LN(INDEX(出力表!C:C,9)+1)))))))</f>
        <v>80.998706109436796</v>
      </c>
      <c r="Z601" t="e">
        <f>MIN(100, MAX(0, (100*(INDEX(出力表!D:D,9))/(EXP(INDEX(係数表!B:B,9) + $C601) + (INDEX(出力表!D:D,9)))) + (乱数表!$U601*(Settings!B12/(((INDEX(出力表!D:D,9))+1)^INDEX(係数表!E:E,9)*INDEX(係数表!F:F,9))))))</f>
        <v>#VALUE!</v>
      </c>
      <c r="AA601" t="e">
        <f>MIN(100, MAX(0, (INDEX(出力表!D:D,9))*Y601/MAX(Z601, Settings!B3)))</f>
        <v>#VALUE!</v>
      </c>
      <c r="AB601">
        <f>MIN(100, MAX(0, 100*BETAINV(乱数表!$J601, MAX(0.00000001, (1/(1+EXP(-(INDEX(係数表!G:G,10) + $B601))))*(EXP(INDEX(係数表!H:H,10) + INDEX(係数表!I:I,10)*LN(INDEX(出力表!C:C,10)+1)))), MAX(0.00000001, (1-(1/(1+EXP(-(INDEX(係数表!G:G,10) + $B601)))))*(EXP(INDEX(係数表!H:H,10) + INDEX(係数表!I:I,10)*LN(INDEX(出力表!C:C,10)+1)))))))</f>
        <v>92.337123607878297</v>
      </c>
      <c r="AC601" t="e">
        <f>MIN(100, MAX(0, (100*(INDEX(出力表!D:D,10))/(EXP(INDEX(係数表!B:B,10) + $C601) + (INDEX(出力表!D:D,10)))) + (乱数表!$V601*(Settings!B12/(((INDEX(出力表!D:D,10))+1)^INDEX(係数表!E:E,10)*INDEX(係数表!F:F,10))))))</f>
        <v>#VALUE!</v>
      </c>
      <c r="AD601" t="e">
        <f>MIN(100, MAX(0, (INDEX(出力表!D:D,10))*AB601/MAX(AC601, Settings!B3)))</f>
        <v>#VALUE!</v>
      </c>
      <c r="AE601">
        <f>MIN(100, MAX(0, 100*BETAINV(乱数表!$K601, MAX(0.00000001, (1/(1+EXP(-(INDEX(係数表!G:G,11) + $B601))))*(EXP(INDEX(係数表!H:H,11) + INDEX(係数表!I:I,11)*LN(INDEX(出力表!C:C,11)+1)))), MAX(0.00000001, (1-(1/(1+EXP(-(INDEX(係数表!G:G,11) + $B601)))))*(EXP(INDEX(係数表!H:H,11) + INDEX(係数表!I:I,11)*LN(INDEX(出力表!C:C,11)+1)))))))</f>
        <v>70.992229092769264</v>
      </c>
      <c r="AF601" t="e">
        <f>MIN(100, MAX(0, (100*(INDEX(出力表!D:D,11))/(EXP(INDEX(係数表!B:B,11) + $C601) + (INDEX(出力表!D:D,11)))) + (乱数表!$W601*(Settings!B12/(((INDEX(出力表!D:D,11))+1)^INDEX(係数表!E:E,11)*INDEX(係数表!F:F,11))))))</f>
        <v>#VALUE!</v>
      </c>
      <c r="AG601" t="e">
        <f>MIN(100, MAX(0, (INDEX(出力表!D:D,11))*AE601/MAX(AF601, Settings!B3)))</f>
        <v>#VALUE!</v>
      </c>
      <c r="AH601">
        <f>MIN(100, MAX(0, 100*BETAINV(乱数表!$L601, MAX(0.00000001, (1/(1+EXP(-(INDEX(係数表!G:G,12) + $B601))))*(EXP(INDEX(係数表!H:H,12) + INDEX(係数表!I:I,12)*LN(INDEX(出力表!C:C,12)+1)))), MAX(0.00000001, (1-(1/(1+EXP(-(INDEX(係数表!G:G,12) + $B601)))))*(EXP(INDEX(係数表!H:H,12) + INDEX(係数表!I:I,12)*LN(INDEX(出力表!C:C,12)+1)))))))</f>
        <v>83.585995890099966</v>
      </c>
      <c r="AI601" t="e">
        <f>MIN(100, MAX(0, (100*(INDEX(出力表!D:D,12))/(EXP(INDEX(係数表!B:B,12) + $C601) + (INDEX(出力表!D:D,12)))) + (乱数表!$X601*(Settings!B12/(((INDEX(出力表!D:D,12))+1)^INDEX(係数表!E:E,12)*INDEX(係数表!F:F,12))))))</f>
        <v>#VALUE!</v>
      </c>
      <c r="AJ601" t="e">
        <f>MIN(100, MAX(0, (INDEX(出力表!D:D,12))*AH601/MAX(AI601, Settings!B3)))</f>
        <v>#VALUE!</v>
      </c>
      <c r="AK601">
        <f>MIN(100, MAX(0, 100*BETAINV(乱数表!$M601, MAX(0.00000001, (1/(1+EXP(-(INDEX(係数表!G:G,13) + $B601))))*(EXP(INDEX(係数表!H:H,13) + INDEX(係数表!I:I,13)*LN(INDEX(出力表!C:C,13)+1)))), MAX(0.00000001, (1-(1/(1+EXP(-(INDEX(係数表!G:G,13) + $B601)))))*(EXP(INDEX(係数表!H:H,13) + INDEX(係数表!I:I,13)*LN(INDEX(出力表!C:C,13)+1)))))))</f>
        <v>98.602051650106688</v>
      </c>
      <c r="AL601" t="e">
        <f>MIN(100, MAX(0, (100*(INDEX(出力表!D:D,13))/(EXP(INDEX(係数表!B:B,13) + $C601) + (INDEX(出力表!D:D,13)))) + (乱数表!$Y601*(Settings!B12/(((INDEX(出力表!D:D,13))+1)^INDEX(係数表!E:E,13)*INDEX(係数表!F:F,13))))))</f>
        <v>#VALUE!</v>
      </c>
      <c r="AM601" t="e">
        <f>MIN(100, MAX(0, (INDEX(出力表!D:D,13))*AK601/MAX(AL601, Settings!B3)))</f>
        <v>#VALUE!</v>
      </c>
      <c r="AN601">
        <f>IF(ISNUMBER(F601), INDEX(出力表!B:B,2)*F601, 0)+IF(ISNUMBER(I601), INDEX(出力表!B:B,3)*I601, 0)+IF(ISNUMBER(L601), INDEX(出力表!B:B,4)*L601, 0)+IF(ISNUMBER(O601), INDEX(出力表!B:B,5)*O601, 0)+IF(ISNUMBER(R601), INDEX(出力表!B:B,6)*R601, 0)+IF(ISNUMBER(U601), INDEX(出力表!B:B,7)*U601, 0)+IF(ISNUMBER(X601), INDEX(出力表!B:B,8)*X601, 0)+IF(ISNUMBER(AA601), INDEX(出力表!B:B,9)*AA601, 0)+IF(ISNUMBER(AD601), INDEX(出力表!B:B,10)*AD601, 0)+IF(ISNUMBER(AG601), INDEX(出力表!B:B,11)*AG601, 0)+IF(ISNUMBER(AJ601), INDEX(出力表!B:B,12)*AJ601, 0)+IF(ISNUMBER(AM601), INDEX(出力表!B:B,13)*AM601, 0)</f>
        <v>0</v>
      </c>
      <c r="AO601">
        <f>IF(ISNUMBER(F601), INDEX(出力表!B:B,2), 0)+IF(ISNUMBER(I601), INDEX(出力表!B:B,3), 0)+IF(ISNUMBER(L601), INDEX(出力表!B:B,4), 0)+IF(ISNUMBER(O601), INDEX(出力表!B:B,5), 0)+IF(ISNUMBER(R601), INDEX(出力表!B:B,6), 0)+IF(ISNUMBER(U601), INDEX(出力表!B:B,7), 0)+IF(ISNUMBER(X601), INDEX(出力表!B:B,8), 0)+IF(ISNUMBER(AA601), INDEX(出力表!B:B,9), 0)+IF(ISNUMBER(AD601), INDEX(出力表!B:B,10), 0)+IF(ISNUMBER(AG601), INDEX(出力表!B:B,11), 0)+IF(ISNUMBER(AJ601), INDEX(出力表!B:B,12), 0)+IF(ISNUMBER(AM601), INDEX(出力表!B:B,13), 0)</f>
        <v>0</v>
      </c>
      <c r="AP601" t="str">
        <f t="shared" si="9"/>
        <v/>
      </c>
    </row>
    <row r="602" spans="1:42" x14ac:dyDescent="0.2">
      <c r="A602">
        <v>601</v>
      </c>
      <c r="B602">
        <f>IF(UPPER(Settings!B4)="TRUE", 乱数表!$Z602*Settings!B10, 0)</f>
        <v>-0.69229365734039139</v>
      </c>
      <c r="C602">
        <f>IF(UPPER(Settings!B4)="TRUE", 乱数表!$AA602*Settings!B11, 0)</f>
        <v>5.1424607343779544E-2</v>
      </c>
      <c r="D602">
        <f>MIN(100, MAX(0, 100*BETAINV(乱数表!$B602, MAX(0.00000001, (1/(1+EXP(-(INDEX(係数表!G:G,2) + $B602))))*(EXP(INDEX(係数表!H:H,2) + INDEX(係数表!I:I,2)*LN(INDEX(出力表!C:C,2)+1)))), MAX(0.00000001, (1-(1/(1+EXP(-(INDEX(係数表!G:G,2) + $B602)))))*(EXP(INDEX(係数表!H:H,2) + INDEX(係数表!I:I,2)*LN(INDEX(出力表!C:C,2)+1)))))))</f>
        <v>73.041893393924568</v>
      </c>
      <c r="E602" t="e">
        <f>MIN(100, MAX(0, (100*(INDEX(出力表!D:D,2))/(EXP(INDEX(係数表!B:B,2) + $C602) + (INDEX(出力表!D:D,2)))) + (乱数表!$N602*(Settings!B12/(((INDEX(出力表!D:D,2))+1)^INDEX(係数表!E:E,2)*INDEX(係数表!F:F,2))))))</f>
        <v>#VALUE!</v>
      </c>
      <c r="F602" t="e">
        <f>MIN(100, MAX(0, (INDEX(出力表!D:D,2))*D602/MAX(E602, Settings!B3)))</f>
        <v>#VALUE!</v>
      </c>
      <c r="G602">
        <f>MIN(100, MAX(0, 100*BETAINV(乱数表!$C602, MAX(0.00000001, (1/(1+EXP(-(INDEX(係数表!G:G,3) + $B602))))*(EXP(INDEX(係数表!H:H,3) + INDEX(係数表!I:I,3)*LN(INDEX(出力表!C:C,3)+1)))), MAX(0.00000001, (1-(1/(1+EXP(-(INDEX(係数表!G:G,3) + $B602)))))*(EXP(INDEX(係数表!H:H,3) + INDEX(係数表!I:I,3)*LN(INDEX(出力表!C:C,3)+1)))))))</f>
        <v>86.710678890186514</v>
      </c>
      <c r="H602" t="e">
        <f>MIN(100, MAX(0, (100*(INDEX(出力表!D:D,3))/(EXP(INDEX(係数表!B:B,3) + $C602) + (INDEX(出力表!D:D,3)))) + (乱数表!$O602*(Settings!B12/(((INDEX(出力表!D:D,3))+1)^INDEX(係数表!E:E,3)*INDEX(係数表!F:F,3))))))</f>
        <v>#VALUE!</v>
      </c>
      <c r="I602" t="e">
        <f>MIN(100, MAX(0, (INDEX(出力表!D:D,3))*G602/MAX(H602, Settings!B3)))</f>
        <v>#VALUE!</v>
      </c>
      <c r="J602">
        <f>MIN(100, MAX(0, 100*BETAINV(乱数表!$D602, MAX(0.00000001, (1/(1+EXP(-(INDEX(係数表!G:G,4) + $B602))))*(EXP(INDEX(係数表!H:H,4) + INDEX(係数表!I:I,4)*LN(INDEX(出力表!C:C,4)+1)))), MAX(0.00000001, (1-(1/(1+EXP(-(INDEX(係数表!G:G,4) + $B602)))))*(EXP(INDEX(係数表!H:H,4) + INDEX(係数表!I:I,4)*LN(INDEX(出力表!C:C,4)+1)))))))</f>
        <v>64.544927947042709</v>
      </c>
      <c r="K602" t="e">
        <f>MIN(100, MAX(0, (100*(INDEX(出力表!D:D,4))/(EXP(INDEX(係数表!B:B,4) + $C602) + (INDEX(出力表!D:D,4)))) + (乱数表!$P602*(Settings!B12/(((INDEX(出力表!D:D,4))+1)^INDEX(係数表!E:E,4)*INDEX(係数表!F:F,4))))))</f>
        <v>#VALUE!</v>
      </c>
      <c r="L602" t="e">
        <f>MIN(100, MAX(0, (INDEX(出力表!D:D,4))*J602/MAX(K602, Settings!B3)))</f>
        <v>#VALUE!</v>
      </c>
      <c r="M602">
        <f>MIN(100, MAX(0, 100*BETAINV(乱数表!$E602, MAX(0.00000001, (1/(1+EXP(-(INDEX(係数表!G:G,5) + $B602))))*(EXP(INDEX(係数表!H:H,5) + INDEX(係数表!I:I,5)*LN(INDEX(出力表!C:C,5)+1)))), MAX(0.00000001, (1-(1/(1+EXP(-(INDEX(係数表!G:G,5) + $B602)))))*(EXP(INDEX(係数表!H:H,5) + INDEX(係数表!I:I,5)*LN(INDEX(出力表!C:C,5)+1)))))))</f>
        <v>52.177707306060796</v>
      </c>
      <c r="N602" t="e">
        <f>MIN(100, MAX(0, (100*(INDEX(出力表!D:D,5))/(EXP(INDEX(係数表!B:B,5) + $C602) + (INDEX(出力表!D:D,5)))) + (乱数表!$Q602*(Settings!B12/(((INDEX(出力表!D:D,5))+1)^INDEX(係数表!E:E,5)*INDEX(係数表!F:F,5))))))</f>
        <v>#VALUE!</v>
      </c>
      <c r="O602" t="e">
        <f>MIN(100, MAX(0, (INDEX(出力表!D:D,5))*M602/MAX(N602, Settings!B3)))</f>
        <v>#VALUE!</v>
      </c>
      <c r="P602">
        <f>MIN(100, MAX(0, 100*BETAINV(乱数表!$F602, MAX(0.00000001, (1/(1+EXP(-(INDEX(係数表!G:G,6) + $B602))))*(EXP(INDEX(係数表!H:H,6) + INDEX(係数表!I:I,6)*LN(INDEX(出力表!C:C,6)+1)))), MAX(0.00000001, (1-(1/(1+EXP(-(INDEX(係数表!G:G,6) + $B602)))))*(EXP(INDEX(係数表!H:H,6) + INDEX(係数表!I:I,6)*LN(INDEX(出力表!C:C,6)+1)))))))</f>
        <v>85.123845950636351</v>
      </c>
      <c r="Q602" t="e">
        <f>MIN(100, MAX(0, (100*(INDEX(出力表!D:D,6))/(EXP(INDEX(係数表!B:B,6) + $C602) + (INDEX(出力表!D:D,6)))) + (乱数表!$R602*(Settings!B12/(((INDEX(出力表!D:D,6))+1)^INDEX(係数表!E:E,6)*INDEX(係数表!F:F,6))))))</f>
        <v>#VALUE!</v>
      </c>
      <c r="R602" t="e">
        <f>MIN(100, MAX(0, (INDEX(出力表!D:D,6))*P602/MAX(Q602, Settings!B3)))</f>
        <v>#VALUE!</v>
      </c>
      <c r="S602">
        <f>MIN(100, MAX(0, 100*BETAINV(乱数表!$G602, MAX(0.00000001, (1/(1+EXP(-(INDEX(係数表!G:G,7) + $B602))))*(EXP(INDEX(係数表!H:H,7) + INDEX(係数表!I:I,7)*LN(INDEX(出力表!C:C,7)+1)))), MAX(0.00000001, (1-(1/(1+EXP(-(INDEX(係数表!G:G,7) + $B602)))))*(EXP(INDEX(係数表!H:H,7) + INDEX(係数表!I:I,7)*LN(INDEX(出力表!C:C,7)+1)))))))</f>
        <v>87.972699779512695</v>
      </c>
      <c r="T602" t="e">
        <f>MIN(100, MAX(0, (100*(INDEX(出力表!D:D,7))/(EXP(INDEX(係数表!B:B,7) + $C602) + (INDEX(出力表!D:D,7)))) + (乱数表!$S602*(Settings!B12/(((INDEX(出力表!D:D,7))+1)^INDEX(係数表!E:E,7)*INDEX(係数表!F:F,7))))))</f>
        <v>#VALUE!</v>
      </c>
      <c r="U602" t="e">
        <f>MIN(100, MAX(0, (INDEX(出力表!D:D,7))*S602/MAX(T602, Settings!B3)))</f>
        <v>#VALUE!</v>
      </c>
      <c r="V602">
        <f>MIN(100, MAX(0, 100*BETAINV(乱数表!$H602, MAX(0.00000001, (1/(1+EXP(-(INDEX(係数表!G:G,8) + $B602))))*(EXP(INDEX(係数表!H:H,8) + INDEX(係数表!I:I,8)*LN(INDEX(出力表!C:C,8)+1)))), MAX(0.00000001, (1-(1/(1+EXP(-(INDEX(係数表!G:G,8) + $B602)))))*(EXP(INDEX(係数表!H:H,8) + INDEX(係数表!I:I,8)*LN(INDEX(出力表!C:C,8)+1)))))))</f>
        <v>75.348491710277557</v>
      </c>
      <c r="W602" t="e">
        <f>MIN(100, MAX(0, (100*(INDEX(出力表!D:D,8))/(EXP(INDEX(係数表!B:B,8) + $C602) + (INDEX(出力表!D:D,8)))) + (乱数表!$T602*(Settings!B12/(((INDEX(出力表!D:D,8))+1)^INDEX(係数表!E:E,8)*INDEX(係数表!F:F,8))))))</f>
        <v>#VALUE!</v>
      </c>
      <c r="X602" t="e">
        <f>MIN(100, MAX(0, (INDEX(出力表!D:D,8))*V602/MAX(W602, Settings!B3)))</f>
        <v>#VALUE!</v>
      </c>
      <c r="Y602">
        <f>MIN(100, MAX(0, 100*BETAINV(乱数表!$I602, MAX(0.00000001, (1/(1+EXP(-(INDEX(係数表!G:G,9) + $B602))))*(EXP(INDEX(係数表!H:H,9) + INDEX(係数表!I:I,9)*LN(INDEX(出力表!C:C,9)+1)))), MAX(0.00000001, (1-(1/(1+EXP(-(INDEX(係数表!G:G,9) + $B602)))))*(EXP(INDEX(係数表!H:H,9) + INDEX(係数表!I:I,9)*LN(INDEX(出力表!C:C,9)+1)))))))</f>
        <v>89.622630848607827</v>
      </c>
      <c r="Z602" t="e">
        <f>MIN(100, MAX(0, (100*(INDEX(出力表!D:D,9))/(EXP(INDEX(係数表!B:B,9) + $C602) + (INDEX(出力表!D:D,9)))) + (乱数表!$U602*(Settings!B12/(((INDEX(出力表!D:D,9))+1)^INDEX(係数表!E:E,9)*INDEX(係数表!F:F,9))))))</f>
        <v>#VALUE!</v>
      </c>
      <c r="AA602" t="e">
        <f>MIN(100, MAX(0, (INDEX(出力表!D:D,9))*Y602/MAX(Z602, Settings!B3)))</f>
        <v>#VALUE!</v>
      </c>
      <c r="AB602">
        <f>MIN(100, MAX(0, 100*BETAINV(乱数表!$J602, MAX(0.00000001, (1/(1+EXP(-(INDEX(係数表!G:G,10) + $B602))))*(EXP(INDEX(係数表!H:H,10) + INDEX(係数表!I:I,10)*LN(INDEX(出力表!C:C,10)+1)))), MAX(0.00000001, (1-(1/(1+EXP(-(INDEX(係数表!G:G,10) + $B602)))))*(EXP(INDEX(係数表!H:H,10) + INDEX(係数表!I:I,10)*LN(INDEX(出力表!C:C,10)+1)))))))</f>
        <v>98.557162246895842</v>
      </c>
      <c r="AC602" t="e">
        <f>MIN(100, MAX(0, (100*(INDEX(出力表!D:D,10))/(EXP(INDEX(係数表!B:B,10) + $C602) + (INDEX(出力表!D:D,10)))) + (乱数表!$V602*(Settings!B12/(((INDEX(出力表!D:D,10))+1)^INDEX(係数表!E:E,10)*INDEX(係数表!F:F,10))))))</f>
        <v>#VALUE!</v>
      </c>
      <c r="AD602" t="e">
        <f>MIN(100, MAX(0, (INDEX(出力表!D:D,10))*AB602/MAX(AC602, Settings!B3)))</f>
        <v>#VALUE!</v>
      </c>
      <c r="AE602">
        <f>MIN(100, MAX(0, 100*BETAINV(乱数表!$K602, MAX(0.00000001, (1/(1+EXP(-(INDEX(係数表!G:G,11) + $B602))))*(EXP(INDEX(係数表!H:H,11) + INDEX(係数表!I:I,11)*LN(INDEX(出力表!C:C,11)+1)))), MAX(0.00000001, (1-(1/(1+EXP(-(INDEX(係数表!G:G,11) + $B602)))))*(EXP(INDEX(係数表!H:H,11) + INDEX(係数表!I:I,11)*LN(INDEX(出力表!C:C,11)+1)))))))</f>
        <v>67.197069886924695</v>
      </c>
      <c r="AF602" t="e">
        <f>MIN(100, MAX(0, (100*(INDEX(出力表!D:D,11))/(EXP(INDEX(係数表!B:B,11) + $C602) + (INDEX(出力表!D:D,11)))) + (乱数表!$W602*(Settings!B12/(((INDEX(出力表!D:D,11))+1)^INDEX(係数表!E:E,11)*INDEX(係数表!F:F,11))))))</f>
        <v>#VALUE!</v>
      </c>
      <c r="AG602" t="e">
        <f>MIN(100, MAX(0, (INDEX(出力表!D:D,11))*AE602/MAX(AF602, Settings!B3)))</f>
        <v>#VALUE!</v>
      </c>
      <c r="AH602">
        <f>MIN(100, MAX(0, 100*BETAINV(乱数表!$L602, MAX(0.00000001, (1/(1+EXP(-(INDEX(係数表!G:G,12) + $B602))))*(EXP(INDEX(係数表!H:H,12) + INDEX(係数表!I:I,12)*LN(INDEX(出力表!C:C,12)+1)))), MAX(0.00000001, (1-(1/(1+EXP(-(INDEX(係数表!G:G,12) + $B602)))))*(EXP(INDEX(係数表!H:H,12) + INDEX(係数表!I:I,12)*LN(INDEX(出力表!C:C,12)+1)))))))</f>
        <v>85.199689972226437</v>
      </c>
      <c r="AI602" t="e">
        <f>MIN(100, MAX(0, (100*(INDEX(出力表!D:D,12))/(EXP(INDEX(係数表!B:B,12) + $C602) + (INDEX(出力表!D:D,12)))) + (乱数表!$X602*(Settings!B12/(((INDEX(出力表!D:D,12))+1)^INDEX(係数表!E:E,12)*INDEX(係数表!F:F,12))))))</f>
        <v>#VALUE!</v>
      </c>
      <c r="AJ602" t="e">
        <f>MIN(100, MAX(0, (INDEX(出力表!D:D,12))*AH602/MAX(AI602, Settings!B3)))</f>
        <v>#VALUE!</v>
      </c>
      <c r="AK602">
        <f>MIN(100, MAX(0, 100*BETAINV(乱数表!$M602, MAX(0.00000001, (1/(1+EXP(-(INDEX(係数表!G:G,13) + $B602))))*(EXP(INDEX(係数表!H:H,13) + INDEX(係数表!I:I,13)*LN(INDEX(出力表!C:C,13)+1)))), MAX(0.00000001, (1-(1/(1+EXP(-(INDEX(係数表!G:G,13) + $B602)))))*(EXP(INDEX(係数表!H:H,13) + INDEX(係数表!I:I,13)*LN(INDEX(出力表!C:C,13)+1)))))))</f>
        <v>98.621920785275009</v>
      </c>
      <c r="AL602" t="e">
        <f>MIN(100, MAX(0, (100*(INDEX(出力表!D:D,13))/(EXP(INDEX(係数表!B:B,13) + $C602) + (INDEX(出力表!D:D,13)))) + (乱数表!$Y602*(Settings!B12/(((INDEX(出力表!D:D,13))+1)^INDEX(係数表!E:E,13)*INDEX(係数表!F:F,13))))))</f>
        <v>#VALUE!</v>
      </c>
      <c r="AM602" t="e">
        <f>MIN(100, MAX(0, (INDEX(出力表!D:D,13))*AK602/MAX(AL602, Settings!B3)))</f>
        <v>#VALUE!</v>
      </c>
      <c r="AN602">
        <f>IF(ISNUMBER(F602), INDEX(出力表!B:B,2)*F602, 0)+IF(ISNUMBER(I602), INDEX(出力表!B:B,3)*I602, 0)+IF(ISNUMBER(L602), INDEX(出力表!B:B,4)*L602, 0)+IF(ISNUMBER(O602), INDEX(出力表!B:B,5)*O602, 0)+IF(ISNUMBER(R602), INDEX(出力表!B:B,6)*R602, 0)+IF(ISNUMBER(U602), INDEX(出力表!B:B,7)*U602, 0)+IF(ISNUMBER(X602), INDEX(出力表!B:B,8)*X602, 0)+IF(ISNUMBER(AA602), INDEX(出力表!B:B,9)*AA602, 0)+IF(ISNUMBER(AD602), INDEX(出力表!B:B,10)*AD602, 0)+IF(ISNUMBER(AG602), INDEX(出力表!B:B,11)*AG602, 0)+IF(ISNUMBER(AJ602), INDEX(出力表!B:B,12)*AJ602, 0)+IF(ISNUMBER(AM602), INDEX(出力表!B:B,13)*AM602, 0)</f>
        <v>0</v>
      </c>
      <c r="AO602">
        <f>IF(ISNUMBER(F602), INDEX(出力表!B:B,2), 0)+IF(ISNUMBER(I602), INDEX(出力表!B:B,3), 0)+IF(ISNUMBER(L602), INDEX(出力表!B:B,4), 0)+IF(ISNUMBER(O602), INDEX(出力表!B:B,5), 0)+IF(ISNUMBER(R602), INDEX(出力表!B:B,6), 0)+IF(ISNUMBER(U602), INDEX(出力表!B:B,7), 0)+IF(ISNUMBER(X602), INDEX(出力表!B:B,8), 0)+IF(ISNUMBER(AA602), INDEX(出力表!B:B,9), 0)+IF(ISNUMBER(AD602), INDEX(出力表!B:B,10), 0)+IF(ISNUMBER(AG602), INDEX(出力表!B:B,11), 0)+IF(ISNUMBER(AJ602), INDEX(出力表!B:B,12), 0)+IF(ISNUMBER(AM602), INDEX(出力表!B:B,13), 0)</f>
        <v>0</v>
      </c>
      <c r="AP602" t="str">
        <f t="shared" si="9"/>
        <v/>
      </c>
    </row>
    <row r="603" spans="1:42" x14ac:dyDescent="0.2">
      <c r="A603">
        <v>602</v>
      </c>
      <c r="B603">
        <f>IF(UPPER(Settings!B4)="TRUE", 乱数表!$Z603*Settings!B10, 0)</f>
        <v>0.41796868312029256</v>
      </c>
      <c r="C603">
        <f>IF(UPPER(Settings!B4)="TRUE", 乱数表!$AA603*Settings!B11, 0)</f>
        <v>8.0322946684017894E-3</v>
      </c>
      <c r="D603">
        <f>MIN(100, MAX(0, 100*BETAINV(乱数表!$B603, MAX(0.00000001, (1/(1+EXP(-(INDEX(係数表!G:G,2) + $B603))))*(EXP(INDEX(係数表!H:H,2) + INDEX(係数表!I:I,2)*LN(INDEX(出力表!C:C,2)+1)))), MAX(0.00000001, (1-(1/(1+EXP(-(INDEX(係数表!G:G,2) + $B603)))))*(EXP(INDEX(係数表!H:H,2) + INDEX(係数表!I:I,2)*LN(INDEX(出力表!C:C,2)+1)))))))</f>
        <v>99.633467722252419</v>
      </c>
      <c r="E603" t="e">
        <f>MIN(100, MAX(0, (100*(INDEX(出力表!D:D,2))/(EXP(INDEX(係数表!B:B,2) + $C603) + (INDEX(出力表!D:D,2)))) + (乱数表!$N603*(Settings!B12/(((INDEX(出力表!D:D,2))+1)^INDEX(係数表!E:E,2)*INDEX(係数表!F:F,2))))))</f>
        <v>#VALUE!</v>
      </c>
      <c r="F603" t="e">
        <f>MIN(100, MAX(0, (INDEX(出力表!D:D,2))*D603/MAX(E603, Settings!B3)))</f>
        <v>#VALUE!</v>
      </c>
      <c r="G603">
        <f>MIN(100, MAX(0, 100*BETAINV(乱数表!$C603, MAX(0.00000001, (1/(1+EXP(-(INDEX(係数表!G:G,3) + $B603))))*(EXP(INDEX(係数表!H:H,3) + INDEX(係数表!I:I,3)*LN(INDEX(出力表!C:C,3)+1)))), MAX(0.00000001, (1-(1/(1+EXP(-(INDEX(係数表!G:G,3) + $B603)))))*(EXP(INDEX(係数表!H:H,3) + INDEX(係数表!I:I,3)*LN(INDEX(出力表!C:C,3)+1)))))))</f>
        <v>77.001493404085892</v>
      </c>
      <c r="H603" t="e">
        <f>MIN(100, MAX(0, (100*(INDEX(出力表!D:D,3))/(EXP(INDEX(係数表!B:B,3) + $C603) + (INDEX(出力表!D:D,3)))) + (乱数表!$O603*(Settings!B12/(((INDEX(出力表!D:D,3))+1)^INDEX(係数表!E:E,3)*INDEX(係数表!F:F,3))))))</f>
        <v>#VALUE!</v>
      </c>
      <c r="I603" t="e">
        <f>MIN(100, MAX(0, (INDEX(出力表!D:D,3))*G603/MAX(H603, Settings!B3)))</f>
        <v>#VALUE!</v>
      </c>
      <c r="J603">
        <f>MIN(100, MAX(0, 100*BETAINV(乱数表!$D603, MAX(0.00000001, (1/(1+EXP(-(INDEX(係数表!G:G,4) + $B603))))*(EXP(INDEX(係数表!H:H,4) + INDEX(係数表!I:I,4)*LN(INDEX(出力表!C:C,4)+1)))), MAX(0.00000001, (1-(1/(1+EXP(-(INDEX(係数表!G:G,4) + $B603)))))*(EXP(INDEX(係数表!H:H,4) + INDEX(係数表!I:I,4)*LN(INDEX(出力表!C:C,4)+1)))))))</f>
        <v>98.147032737986976</v>
      </c>
      <c r="K603" t="e">
        <f>MIN(100, MAX(0, (100*(INDEX(出力表!D:D,4))/(EXP(INDEX(係数表!B:B,4) + $C603) + (INDEX(出力表!D:D,4)))) + (乱数表!$P603*(Settings!B12/(((INDEX(出力表!D:D,4))+1)^INDEX(係数表!E:E,4)*INDEX(係数表!F:F,4))))))</f>
        <v>#VALUE!</v>
      </c>
      <c r="L603" t="e">
        <f>MIN(100, MAX(0, (INDEX(出力表!D:D,4))*J603/MAX(K603, Settings!B3)))</f>
        <v>#VALUE!</v>
      </c>
      <c r="M603">
        <f>MIN(100, MAX(0, 100*BETAINV(乱数表!$E603, MAX(0.00000001, (1/(1+EXP(-(INDEX(係数表!G:G,5) + $B603))))*(EXP(INDEX(係数表!H:H,5) + INDEX(係数表!I:I,5)*LN(INDEX(出力表!C:C,5)+1)))), MAX(0.00000001, (1-(1/(1+EXP(-(INDEX(係数表!G:G,5) + $B603)))))*(EXP(INDEX(係数表!H:H,5) + INDEX(係数表!I:I,5)*LN(INDEX(出力表!C:C,5)+1)))))))</f>
        <v>98.436913018587433</v>
      </c>
      <c r="N603" t="e">
        <f>MIN(100, MAX(0, (100*(INDEX(出力表!D:D,5))/(EXP(INDEX(係数表!B:B,5) + $C603) + (INDEX(出力表!D:D,5)))) + (乱数表!$Q603*(Settings!B12/(((INDEX(出力表!D:D,5))+1)^INDEX(係数表!E:E,5)*INDEX(係数表!F:F,5))))))</f>
        <v>#VALUE!</v>
      </c>
      <c r="O603" t="e">
        <f>MIN(100, MAX(0, (INDEX(出力表!D:D,5))*M603/MAX(N603, Settings!B3)))</f>
        <v>#VALUE!</v>
      </c>
      <c r="P603">
        <f>MIN(100, MAX(0, 100*BETAINV(乱数表!$F603, MAX(0.00000001, (1/(1+EXP(-(INDEX(係数表!G:G,6) + $B603))))*(EXP(INDEX(係数表!H:H,6) + INDEX(係数表!I:I,6)*LN(INDEX(出力表!C:C,6)+1)))), MAX(0.00000001, (1-(1/(1+EXP(-(INDEX(係数表!G:G,6) + $B603)))))*(EXP(INDEX(係数表!H:H,6) + INDEX(係数表!I:I,6)*LN(INDEX(出力表!C:C,6)+1)))))))</f>
        <v>99.932709794934425</v>
      </c>
      <c r="Q603" t="e">
        <f>MIN(100, MAX(0, (100*(INDEX(出力表!D:D,6))/(EXP(INDEX(係数表!B:B,6) + $C603) + (INDEX(出力表!D:D,6)))) + (乱数表!$R603*(Settings!B12/(((INDEX(出力表!D:D,6))+1)^INDEX(係数表!E:E,6)*INDEX(係数表!F:F,6))))))</f>
        <v>#VALUE!</v>
      </c>
      <c r="R603" t="e">
        <f>MIN(100, MAX(0, (INDEX(出力表!D:D,6))*P603/MAX(Q603, Settings!B3)))</f>
        <v>#VALUE!</v>
      </c>
      <c r="S603">
        <f>MIN(100, MAX(0, 100*BETAINV(乱数表!$G603, MAX(0.00000001, (1/(1+EXP(-(INDEX(係数表!G:G,7) + $B603))))*(EXP(INDEX(係数表!H:H,7) + INDEX(係数表!I:I,7)*LN(INDEX(出力表!C:C,7)+1)))), MAX(0.00000001, (1-(1/(1+EXP(-(INDEX(係数表!G:G,7) + $B603)))))*(EXP(INDEX(係数表!H:H,7) + INDEX(係数表!I:I,7)*LN(INDEX(出力表!C:C,7)+1)))))))</f>
        <v>82.81335880039606</v>
      </c>
      <c r="T603" t="e">
        <f>MIN(100, MAX(0, (100*(INDEX(出力表!D:D,7))/(EXP(INDEX(係数表!B:B,7) + $C603) + (INDEX(出力表!D:D,7)))) + (乱数表!$S603*(Settings!B12/(((INDEX(出力表!D:D,7))+1)^INDEX(係数表!E:E,7)*INDEX(係数表!F:F,7))))))</f>
        <v>#VALUE!</v>
      </c>
      <c r="U603" t="e">
        <f>MIN(100, MAX(0, (INDEX(出力表!D:D,7))*S603/MAX(T603, Settings!B3)))</f>
        <v>#VALUE!</v>
      </c>
      <c r="V603">
        <f>MIN(100, MAX(0, 100*BETAINV(乱数表!$H603, MAX(0.00000001, (1/(1+EXP(-(INDEX(係数表!G:G,8) + $B603))))*(EXP(INDEX(係数表!H:H,8) + INDEX(係数表!I:I,8)*LN(INDEX(出力表!C:C,8)+1)))), MAX(0.00000001, (1-(1/(1+EXP(-(INDEX(係数表!G:G,8) + $B603)))))*(EXP(INDEX(係数表!H:H,8) + INDEX(係数表!I:I,8)*LN(INDEX(出力表!C:C,8)+1)))))))</f>
        <v>99.591579418860675</v>
      </c>
      <c r="W603" t="e">
        <f>MIN(100, MAX(0, (100*(INDEX(出力表!D:D,8))/(EXP(INDEX(係数表!B:B,8) + $C603) + (INDEX(出力表!D:D,8)))) + (乱数表!$T603*(Settings!B12/(((INDEX(出力表!D:D,8))+1)^INDEX(係数表!E:E,8)*INDEX(係数表!F:F,8))))))</f>
        <v>#VALUE!</v>
      </c>
      <c r="X603" t="e">
        <f>MIN(100, MAX(0, (INDEX(出力表!D:D,8))*V603/MAX(W603, Settings!B3)))</f>
        <v>#VALUE!</v>
      </c>
      <c r="Y603">
        <f>MIN(100, MAX(0, 100*BETAINV(乱数表!$I603, MAX(0.00000001, (1/(1+EXP(-(INDEX(係数表!G:G,9) + $B603))))*(EXP(INDEX(係数表!H:H,9) + INDEX(係数表!I:I,9)*LN(INDEX(出力表!C:C,9)+1)))), MAX(0.00000001, (1-(1/(1+EXP(-(INDEX(係数表!G:G,9) + $B603)))))*(EXP(INDEX(係数表!H:H,9) + INDEX(係数表!I:I,9)*LN(INDEX(出力表!C:C,9)+1)))))))</f>
        <v>60.233785993294006</v>
      </c>
      <c r="Z603" t="e">
        <f>MIN(100, MAX(0, (100*(INDEX(出力表!D:D,9))/(EXP(INDEX(係数表!B:B,9) + $C603) + (INDEX(出力表!D:D,9)))) + (乱数表!$U603*(Settings!B12/(((INDEX(出力表!D:D,9))+1)^INDEX(係数表!E:E,9)*INDEX(係数表!F:F,9))))))</f>
        <v>#VALUE!</v>
      </c>
      <c r="AA603" t="e">
        <f>MIN(100, MAX(0, (INDEX(出力表!D:D,9))*Y603/MAX(Z603, Settings!B3)))</f>
        <v>#VALUE!</v>
      </c>
      <c r="AB603">
        <f>MIN(100, MAX(0, 100*BETAINV(乱数表!$J603, MAX(0.00000001, (1/(1+EXP(-(INDEX(係数表!G:G,10) + $B603))))*(EXP(INDEX(係数表!H:H,10) + INDEX(係数表!I:I,10)*LN(INDEX(出力表!C:C,10)+1)))), MAX(0.00000001, (1-(1/(1+EXP(-(INDEX(係数表!G:G,10) + $B603)))))*(EXP(INDEX(係数表!H:H,10) + INDEX(係数表!I:I,10)*LN(INDEX(出力表!C:C,10)+1)))))))</f>
        <v>99.960653321243399</v>
      </c>
      <c r="AC603" t="e">
        <f>MIN(100, MAX(0, (100*(INDEX(出力表!D:D,10))/(EXP(INDEX(係数表!B:B,10) + $C603) + (INDEX(出力表!D:D,10)))) + (乱数表!$V603*(Settings!B12/(((INDEX(出力表!D:D,10))+1)^INDEX(係数表!E:E,10)*INDEX(係数表!F:F,10))))))</f>
        <v>#VALUE!</v>
      </c>
      <c r="AD603" t="e">
        <f>MIN(100, MAX(0, (INDEX(出力表!D:D,10))*AB603/MAX(AC603, Settings!B3)))</f>
        <v>#VALUE!</v>
      </c>
      <c r="AE603">
        <f>MIN(100, MAX(0, 100*BETAINV(乱数表!$K603, MAX(0.00000001, (1/(1+EXP(-(INDEX(係数表!G:G,11) + $B603))))*(EXP(INDEX(係数表!H:H,11) + INDEX(係数表!I:I,11)*LN(INDEX(出力表!C:C,11)+1)))), MAX(0.00000001, (1-(1/(1+EXP(-(INDEX(係数表!G:G,11) + $B603)))))*(EXP(INDEX(係数表!H:H,11) + INDEX(係数表!I:I,11)*LN(INDEX(出力表!C:C,11)+1)))))))</f>
        <v>99.090027474329617</v>
      </c>
      <c r="AF603" t="e">
        <f>MIN(100, MAX(0, (100*(INDEX(出力表!D:D,11))/(EXP(INDEX(係数表!B:B,11) + $C603) + (INDEX(出力表!D:D,11)))) + (乱数表!$W603*(Settings!B12/(((INDEX(出力表!D:D,11))+1)^INDEX(係数表!E:E,11)*INDEX(係数表!F:F,11))))))</f>
        <v>#VALUE!</v>
      </c>
      <c r="AG603" t="e">
        <f>MIN(100, MAX(0, (INDEX(出力表!D:D,11))*AE603/MAX(AF603, Settings!B3)))</f>
        <v>#VALUE!</v>
      </c>
      <c r="AH603">
        <f>MIN(100, MAX(0, 100*BETAINV(乱数表!$L603, MAX(0.00000001, (1/(1+EXP(-(INDEX(係数表!G:G,12) + $B603))))*(EXP(INDEX(係数表!H:H,12) + INDEX(係数表!I:I,12)*LN(INDEX(出力表!C:C,12)+1)))), MAX(0.00000001, (1-(1/(1+EXP(-(INDEX(係数表!G:G,12) + $B603)))))*(EXP(INDEX(係数表!H:H,12) + INDEX(係数表!I:I,12)*LN(INDEX(出力表!C:C,12)+1)))))))</f>
        <v>99.981177021281667</v>
      </c>
      <c r="AI603" t="e">
        <f>MIN(100, MAX(0, (100*(INDEX(出力表!D:D,12))/(EXP(INDEX(係数表!B:B,12) + $C603) + (INDEX(出力表!D:D,12)))) + (乱数表!$X603*(Settings!B12/(((INDEX(出力表!D:D,12))+1)^INDEX(係数表!E:E,12)*INDEX(係数表!F:F,12))))))</f>
        <v>#VALUE!</v>
      </c>
      <c r="AJ603" t="e">
        <f>MIN(100, MAX(0, (INDEX(出力表!D:D,12))*AH603/MAX(AI603, Settings!B3)))</f>
        <v>#VALUE!</v>
      </c>
      <c r="AK603">
        <f>MIN(100, MAX(0, 100*BETAINV(乱数表!$M603, MAX(0.00000001, (1/(1+EXP(-(INDEX(係数表!G:G,13) + $B603))))*(EXP(INDEX(係数表!H:H,13) + INDEX(係数表!I:I,13)*LN(INDEX(出力表!C:C,13)+1)))), MAX(0.00000001, (1-(1/(1+EXP(-(INDEX(係数表!G:G,13) + $B603)))))*(EXP(INDEX(係数表!H:H,13) + INDEX(係数表!I:I,13)*LN(INDEX(出力表!C:C,13)+1)))))))</f>
        <v>99.427075216150911</v>
      </c>
      <c r="AL603" t="e">
        <f>MIN(100, MAX(0, (100*(INDEX(出力表!D:D,13))/(EXP(INDEX(係数表!B:B,13) + $C603) + (INDEX(出力表!D:D,13)))) + (乱数表!$Y603*(Settings!B12/(((INDEX(出力表!D:D,13))+1)^INDEX(係数表!E:E,13)*INDEX(係数表!F:F,13))))))</f>
        <v>#VALUE!</v>
      </c>
      <c r="AM603" t="e">
        <f>MIN(100, MAX(0, (INDEX(出力表!D:D,13))*AK603/MAX(AL603, Settings!B3)))</f>
        <v>#VALUE!</v>
      </c>
      <c r="AN603">
        <f>IF(ISNUMBER(F603), INDEX(出力表!B:B,2)*F603, 0)+IF(ISNUMBER(I603), INDEX(出力表!B:B,3)*I603, 0)+IF(ISNUMBER(L603), INDEX(出力表!B:B,4)*L603, 0)+IF(ISNUMBER(O603), INDEX(出力表!B:B,5)*O603, 0)+IF(ISNUMBER(R603), INDEX(出力表!B:B,6)*R603, 0)+IF(ISNUMBER(U603), INDEX(出力表!B:B,7)*U603, 0)+IF(ISNUMBER(X603), INDEX(出力表!B:B,8)*X603, 0)+IF(ISNUMBER(AA603), INDEX(出力表!B:B,9)*AA603, 0)+IF(ISNUMBER(AD603), INDEX(出力表!B:B,10)*AD603, 0)+IF(ISNUMBER(AG603), INDEX(出力表!B:B,11)*AG603, 0)+IF(ISNUMBER(AJ603), INDEX(出力表!B:B,12)*AJ603, 0)+IF(ISNUMBER(AM603), INDEX(出力表!B:B,13)*AM603, 0)</f>
        <v>0</v>
      </c>
      <c r="AO603">
        <f>IF(ISNUMBER(F603), INDEX(出力表!B:B,2), 0)+IF(ISNUMBER(I603), INDEX(出力表!B:B,3), 0)+IF(ISNUMBER(L603), INDEX(出力表!B:B,4), 0)+IF(ISNUMBER(O603), INDEX(出力表!B:B,5), 0)+IF(ISNUMBER(R603), INDEX(出力表!B:B,6), 0)+IF(ISNUMBER(U603), INDEX(出力表!B:B,7), 0)+IF(ISNUMBER(X603), INDEX(出力表!B:B,8), 0)+IF(ISNUMBER(AA603), INDEX(出力表!B:B,9), 0)+IF(ISNUMBER(AD603), INDEX(出力表!B:B,10), 0)+IF(ISNUMBER(AG603), INDEX(出力表!B:B,11), 0)+IF(ISNUMBER(AJ603), INDEX(出力表!B:B,12), 0)+IF(ISNUMBER(AM603), INDEX(出力表!B:B,13), 0)</f>
        <v>0</v>
      </c>
      <c r="AP603" t="str">
        <f t="shared" si="9"/>
        <v/>
      </c>
    </row>
    <row r="604" spans="1:42" x14ac:dyDescent="0.2">
      <c r="A604">
        <v>603</v>
      </c>
      <c r="B604">
        <f>IF(UPPER(Settings!B4)="TRUE", 乱数表!$Z604*Settings!B10, 0)</f>
        <v>0.46200112629649354</v>
      </c>
      <c r="C604">
        <f>IF(UPPER(Settings!B4)="TRUE", 乱数表!$AA604*Settings!B11, 0)</f>
        <v>2.143586751772052E-2</v>
      </c>
      <c r="D604">
        <f>MIN(100, MAX(0, 100*BETAINV(乱数表!$B604, MAX(0.00000001, (1/(1+EXP(-(INDEX(係数表!G:G,2) + $B604))))*(EXP(INDEX(係数表!H:H,2) + INDEX(係数表!I:I,2)*LN(INDEX(出力表!C:C,2)+1)))), MAX(0.00000001, (1-(1/(1+EXP(-(INDEX(係数表!G:G,2) + $B604)))))*(EXP(INDEX(係数表!H:H,2) + INDEX(係数表!I:I,2)*LN(INDEX(出力表!C:C,2)+1)))))))</f>
        <v>91.000241149338876</v>
      </c>
      <c r="E604" t="e">
        <f>MIN(100, MAX(0, (100*(INDEX(出力表!D:D,2))/(EXP(INDEX(係数表!B:B,2) + $C604) + (INDEX(出力表!D:D,2)))) + (乱数表!$N604*(Settings!B12/(((INDEX(出力表!D:D,2))+1)^INDEX(係数表!E:E,2)*INDEX(係数表!F:F,2))))))</f>
        <v>#VALUE!</v>
      </c>
      <c r="F604" t="e">
        <f>MIN(100, MAX(0, (INDEX(出力表!D:D,2))*D604/MAX(E604, Settings!B3)))</f>
        <v>#VALUE!</v>
      </c>
      <c r="G604">
        <f>MIN(100, MAX(0, 100*BETAINV(乱数表!$C604, MAX(0.00000001, (1/(1+EXP(-(INDEX(係数表!G:G,3) + $B604))))*(EXP(INDEX(係数表!H:H,3) + INDEX(係数表!I:I,3)*LN(INDEX(出力表!C:C,3)+1)))), MAX(0.00000001, (1-(1/(1+EXP(-(INDEX(係数表!G:G,3) + $B604)))))*(EXP(INDEX(係数表!H:H,3) + INDEX(係数表!I:I,3)*LN(INDEX(出力表!C:C,3)+1)))))))</f>
        <v>87.963969468259776</v>
      </c>
      <c r="H604" t="e">
        <f>MIN(100, MAX(0, (100*(INDEX(出力表!D:D,3))/(EXP(INDEX(係数表!B:B,3) + $C604) + (INDEX(出力表!D:D,3)))) + (乱数表!$O604*(Settings!B12/(((INDEX(出力表!D:D,3))+1)^INDEX(係数表!E:E,3)*INDEX(係数表!F:F,3))))))</f>
        <v>#VALUE!</v>
      </c>
      <c r="I604" t="e">
        <f>MIN(100, MAX(0, (INDEX(出力表!D:D,3))*G604/MAX(H604, Settings!B3)))</f>
        <v>#VALUE!</v>
      </c>
      <c r="J604">
        <f>MIN(100, MAX(0, 100*BETAINV(乱数表!$D604, MAX(0.00000001, (1/(1+EXP(-(INDEX(係数表!G:G,4) + $B604))))*(EXP(INDEX(係数表!H:H,4) + INDEX(係数表!I:I,4)*LN(INDEX(出力表!C:C,4)+1)))), MAX(0.00000001, (1-(1/(1+EXP(-(INDEX(係数表!G:G,4) + $B604)))))*(EXP(INDEX(係数表!H:H,4) + INDEX(係数表!I:I,4)*LN(INDEX(出力表!C:C,4)+1)))))))</f>
        <v>93.329461930628</v>
      </c>
      <c r="K604" t="e">
        <f>MIN(100, MAX(0, (100*(INDEX(出力表!D:D,4))/(EXP(INDEX(係数表!B:B,4) + $C604) + (INDEX(出力表!D:D,4)))) + (乱数表!$P604*(Settings!B12/(((INDEX(出力表!D:D,4))+1)^INDEX(係数表!E:E,4)*INDEX(係数表!F:F,4))))))</f>
        <v>#VALUE!</v>
      </c>
      <c r="L604" t="e">
        <f>MIN(100, MAX(0, (INDEX(出力表!D:D,4))*J604/MAX(K604, Settings!B3)))</f>
        <v>#VALUE!</v>
      </c>
      <c r="M604">
        <f>MIN(100, MAX(0, 100*BETAINV(乱数表!$E604, MAX(0.00000001, (1/(1+EXP(-(INDEX(係数表!G:G,5) + $B604))))*(EXP(INDEX(係数表!H:H,5) + INDEX(係数表!I:I,5)*LN(INDEX(出力表!C:C,5)+1)))), MAX(0.00000001, (1-(1/(1+EXP(-(INDEX(係数表!G:G,5) + $B604)))))*(EXP(INDEX(係数表!H:H,5) + INDEX(係数表!I:I,5)*LN(INDEX(出力表!C:C,5)+1)))))))</f>
        <v>89.221570625735495</v>
      </c>
      <c r="N604" t="e">
        <f>MIN(100, MAX(0, (100*(INDEX(出力表!D:D,5))/(EXP(INDEX(係数表!B:B,5) + $C604) + (INDEX(出力表!D:D,5)))) + (乱数表!$Q604*(Settings!B12/(((INDEX(出力表!D:D,5))+1)^INDEX(係数表!E:E,5)*INDEX(係数表!F:F,5))))))</f>
        <v>#VALUE!</v>
      </c>
      <c r="O604" t="e">
        <f>MIN(100, MAX(0, (INDEX(出力表!D:D,5))*M604/MAX(N604, Settings!B3)))</f>
        <v>#VALUE!</v>
      </c>
      <c r="P604">
        <f>MIN(100, MAX(0, 100*BETAINV(乱数表!$F604, MAX(0.00000001, (1/(1+EXP(-(INDEX(係数表!G:G,6) + $B604))))*(EXP(INDEX(係数表!H:H,6) + INDEX(係数表!I:I,6)*LN(INDEX(出力表!C:C,6)+1)))), MAX(0.00000001, (1-(1/(1+EXP(-(INDEX(係数表!G:G,6) + $B604)))))*(EXP(INDEX(係数表!H:H,6) + INDEX(係数表!I:I,6)*LN(INDEX(出力表!C:C,6)+1)))))))</f>
        <v>94.954676090162295</v>
      </c>
      <c r="Q604" t="e">
        <f>MIN(100, MAX(0, (100*(INDEX(出力表!D:D,6))/(EXP(INDEX(係数表!B:B,6) + $C604) + (INDEX(出力表!D:D,6)))) + (乱数表!$R604*(Settings!B12/(((INDEX(出力表!D:D,6))+1)^INDEX(係数表!E:E,6)*INDEX(係数表!F:F,6))))))</f>
        <v>#VALUE!</v>
      </c>
      <c r="R604" t="e">
        <f>MIN(100, MAX(0, (INDEX(出力表!D:D,6))*P604/MAX(Q604, Settings!B3)))</f>
        <v>#VALUE!</v>
      </c>
      <c r="S604">
        <f>MIN(100, MAX(0, 100*BETAINV(乱数表!$G604, MAX(0.00000001, (1/(1+EXP(-(INDEX(係数表!G:G,7) + $B604))))*(EXP(INDEX(係数表!H:H,7) + INDEX(係数表!I:I,7)*LN(INDEX(出力表!C:C,7)+1)))), MAX(0.00000001, (1-(1/(1+EXP(-(INDEX(係数表!G:G,7) + $B604)))))*(EXP(INDEX(係数表!H:H,7) + INDEX(係数表!I:I,7)*LN(INDEX(出力表!C:C,7)+1)))))))</f>
        <v>80.737877657145674</v>
      </c>
      <c r="T604" t="e">
        <f>MIN(100, MAX(0, (100*(INDEX(出力表!D:D,7))/(EXP(INDEX(係数表!B:B,7) + $C604) + (INDEX(出力表!D:D,7)))) + (乱数表!$S604*(Settings!B12/(((INDEX(出力表!D:D,7))+1)^INDEX(係数表!E:E,7)*INDEX(係数表!F:F,7))))))</f>
        <v>#VALUE!</v>
      </c>
      <c r="U604" t="e">
        <f>MIN(100, MAX(0, (INDEX(出力表!D:D,7))*S604/MAX(T604, Settings!B3)))</f>
        <v>#VALUE!</v>
      </c>
      <c r="V604">
        <f>MIN(100, MAX(0, 100*BETAINV(乱数表!$H604, MAX(0.00000001, (1/(1+EXP(-(INDEX(係数表!G:G,8) + $B604))))*(EXP(INDEX(係数表!H:H,8) + INDEX(係数表!I:I,8)*LN(INDEX(出力表!C:C,8)+1)))), MAX(0.00000001, (1-(1/(1+EXP(-(INDEX(係数表!G:G,8) + $B604)))))*(EXP(INDEX(係数表!H:H,8) + INDEX(係数表!I:I,8)*LN(INDEX(出力表!C:C,8)+1)))))))</f>
        <v>99.999686599309754</v>
      </c>
      <c r="W604" t="e">
        <f>MIN(100, MAX(0, (100*(INDEX(出力表!D:D,8))/(EXP(INDEX(係数表!B:B,8) + $C604) + (INDEX(出力表!D:D,8)))) + (乱数表!$T604*(Settings!B12/(((INDEX(出力表!D:D,8))+1)^INDEX(係数表!E:E,8)*INDEX(係数表!F:F,8))))))</f>
        <v>#VALUE!</v>
      </c>
      <c r="X604" t="e">
        <f>MIN(100, MAX(0, (INDEX(出力表!D:D,8))*V604/MAX(W604, Settings!B3)))</f>
        <v>#VALUE!</v>
      </c>
      <c r="Y604">
        <f>MIN(100, MAX(0, 100*BETAINV(乱数表!$I604, MAX(0.00000001, (1/(1+EXP(-(INDEX(係数表!G:G,9) + $B604))))*(EXP(INDEX(係数表!H:H,9) + INDEX(係数表!I:I,9)*LN(INDEX(出力表!C:C,9)+1)))), MAX(0.00000001, (1-(1/(1+EXP(-(INDEX(係数表!G:G,9) + $B604)))))*(EXP(INDEX(係数表!H:H,9) + INDEX(係数表!I:I,9)*LN(INDEX(出力表!C:C,9)+1)))))))</f>
        <v>97.732902964036256</v>
      </c>
      <c r="Z604" t="e">
        <f>MIN(100, MAX(0, (100*(INDEX(出力表!D:D,9))/(EXP(INDEX(係数表!B:B,9) + $C604) + (INDEX(出力表!D:D,9)))) + (乱数表!$U604*(Settings!B12/(((INDEX(出力表!D:D,9))+1)^INDEX(係数表!E:E,9)*INDEX(係数表!F:F,9))))))</f>
        <v>#VALUE!</v>
      </c>
      <c r="AA604" t="e">
        <f>MIN(100, MAX(0, (INDEX(出力表!D:D,9))*Y604/MAX(Z604, Settings!B3)))</f>
        <v>#VALUE!</v>
      </c>
      <c r="AB604">
        <f>MIN(100, MAX(0, 100*BETAINV(乱数表!$J604, MAX(0.00000001, (1/(1+EXP(-(INDEX(係数表!G:G,10) + $B604))))*(EXP(INDEX(係数表!H:H,10) + INDEX(係数表!I:I,10)*LN(INDEX(出力表!C:C,10)+1)))), MAX(0.00000001, (1-(1/(1+EXP(-(INDEX(係数表!G:G,10) + $B604)))))*(EXP(INDEX(係数表!H:H,10) + INDEX(係数表!I:I,10)*LN(INDEX(出力表!C:C,10)+1)))))))</f>
        <v>99.912619654148457</v>
      </c>
      <c r="AC604" t="e">
        <f>MIN(100, MAX(0, (100*(INDEX(出力表!D:D,10))/(EXP(INDEX(係数表!B:B,10) + $C604) + (INDEX(出力表!D:D,10)))) + (乱数表!$V604*(Settings!B12/(((INDEX(出力表!D:D,10))+1)^INDEX(係数表!E:E,10)*INDEX(係数表!F:F,10))))))</f>
        <v>#VALUE!</v>
      </c>
      <c r="AD604" t="e">
        <f>MIN(100, MAX(0, (INDEX(出力表!D:D,10))*AB604/MAX(AC604, Settings!B3)))</f>
        <v>#VALUE!</v>
      </c>
      <c r="AE604">
        <f>MIN(100, MAX(0, 100*BETAINV(乱数表!$K604, MAX(0.00000001, (1/(1+EXP(-(INDEX(係数表!G:G,11) + $B604))))*(EXP(INDEX(係数表!H:H,11) + INDEX(係数表!I:I,11)*LN(INDEX(出力表!C:C,11)+1)))), MAX(0.00000001, (1-(1/(1+EXP(-(INDEX(係数表!G:G,11) + $B604)))))*(EXP(INDEX(係数表!H:H,11) + INDEX(係数表!I:I,11)*LN(INDEX(出力表!C:C,11)+1)))))))</f>
        <v>97.228054871054255</v>
      </c>
      <c r="AF604" t="e">
        <f>MIN(100, MAX(0, (100*(INDEX(出力表!D:D,11))/(EXP(INDEX(係数表!B:B,11) + $C604) + (INDEX(出力表!D:D,11)))) + (乱数表!$W604*(Settings!B12/(((INDEX(出力表!D:D,11))+1)^INDEX(係数表!E:E,11)*INDEX(係数表!F:F,11))))))</f>
        <v>#VALUE!</v>
      </c>
      <c r="AG604" t="e">
        <f>MIN(100, MAX(0, (INDEX(出力表!D:D,11))*AE604/MAX(AF604, Settings!B3)))</f>
        <v>#VALUE!</v>
      </c>
      <c r="AH604">
        <f>MIN(100, MAX(0, 100*BETAINV(乱数表!$L604, MAX(0.00000001, (1/(1+EXP(-(INDEX(係数表!G:G,12) + $B604))))*(EXP(INDEX(係数表!H:H,12) + INDEX(係数表!I:I,12)*LN(INDEX(出力表!C:C,12)+1)))), MAX(0.00000001, (1-(1/(1+EXP(-(INDEX(係数表!G:G,12) + $B604)))))*(EXP(INDEX(係数表!H:H,12) + INDEX(係数表!I:I,12)*LN(INDEX(出力表!C:C,12)+1)))))))</f>
        <v>98.012613488402977</v>
      </c>
      <c r="AI604" t="e">
        <f>MIN(100, MAX(0, (100*(INDEX(出力表!D:D,12))/(EXP(INDEX(係数表!B:B,12) + $C604) + (INDEX(出力表!D:D,12)))) + (乱数表!$X604*(Settings!B12/(((INDEX(出力表!D:D,12))+1)^INDEX(係数表!E:E,12)*INDEX(係数表!F:F,12))))))</f>
        <v>#VALUE!</v>
      </c>
      <c r="AJ604" t="e">
        <f>MIN(100, MAX(0, (INDEX(出力表!D:D,12))*AH604/MAX(AI604, Settings!B3)))</f>
        <v>#VALUE!</v>
      </c>
      <c r="AK604">
        <f>MIN(100, MAX(0, 100*BETAINV(乱数表!$M604, MAX(0.00000001, (1/(1+EXP(-(INDEX(係数表!G:G,13) + $B604))))*(EXP(INDEX(係数表!H:H,13) + INDEX(係数表!I:I,13)*LN(INDEX(出力表!C:C,13)+1)))), MAX(0.00000001, (1-(1/(1+EXP(-(INDEX(係数表!G:G,13) + $B604)))))*(EXP(INDEX(係数表!H:H,13) + INDEX(係数表!I:I,13)*LN(INDEX(出力表!C:C,13)+1)))))))</f>
        <v>99.926713455691356</v>
      </c>
      <c r="AL604" t="e">
        <f>MIN(100, MAX(0, (100*(INDEX(出力表!D:D,13))/(EXP(INDEX(係数表!B:B,13) + $C604) + (INDEX(出力表!D:D,13)))) + (乱数表!$Y604*(Settings!B12/(((INDEX(出力表!D:D,13))+1)^INDEX(係数表!E:E,13)*INDEX(係数表!F:F,13))))))</f>
        <v>#VALUE!</v>
      </c>
      <c r="AM604" t="e">
        <f>MIN(100, MAX(0, (INDEX(出力表!D:D,13))*AK604/MAX(AL604, Settings!B3)))</f>
        <v>#VALUE!</v>
      </c>
      <c r="AN604">
        <f>IF(ISNUMBER(F604), INDEX(出力表!B:B,2)*F604, 0)+IF(ISNUMBER(I604), INDEX(出力表!B:B,3)*I604, 0)+IF(ISNUMBER(L604), INDEX(出力表!B:B,4)*L604, 0)+IF(ISNUMBER(O604), INDEX(出力表!B:B,5)*O604, 0)+IF(ISNUMBER(R604), INDEX(出力表!B:B,6)*R604, 0)+IF(ISNUMBER(U604), INDEX(出力表!B:B,7)*U604, 0)+IF(ISNUMBER(X604), INDEX(出力表!B:B,8)*X604, 0)+IF(ISNUMBER(AA604), INDEX(出力表!B:B,9)*AA604, 0)+IF(ISNUMBER(AD604), INDEX(出力表!B:B,10)*AD604, 0)+IF(ISNUMBER(AG604), INDEX(出力表!B:B,11)*AG604, 0)+IF(ISNUMBER(AJ604), INDEX(出力表!B:B,12)*AJ604, 0)+IF(ISNUMBER(AM604), INDEX(出力表!B:B,13)*AM604, 0)</f>
        <v>0</v>
      </c>
      <c r="AO604">
        <f>IF(ISNUMBER(F604), INDEX(出力表!B:B,2), 0)+IF(ISNUMBER(I604), INDEX(出力表!B:B,3), 0)+IF(ISNUMBER(L604), INDEX(出力表!B:B,4), 0)+IF(ISNUMBER(O604), INDEX(出力表!B:B,5), 0)+IF(ISNUMBER(R604), INDEX(出力表!B:B,6), 0)+IF(ISNUMBER(U604), INDEX(出力表!B:B,7), 0)+IF(ISNUMBER(X604), INDEX(出力表!B:B,8), 0)+IF(ISNUMBER(AA604), INDEX(出力表!B:B,9), 0)+IF(ISNUMBER(AD604), INDEX(出力表!B:B,10), 0)+IF(ISNUMBER(AG604), INDEX(出力表!B:B,11), 0)+IF(ISNUMBER(AJ604), INDEX(出力表!B:B,12), 0)+IF(ISNUMBER(AM604), INDEX(出力表!B:B,13), 0)</f>
        <v>0</v>
      </c>
      <c r="AP604" t="str">
        <f t="shared" si="9"/>
        <v/>
      </c>
    </row>
    <row r="605" spans="1:42" x14ac:dyDescent="0.2">
      <c r="A605">
        <v>604</v>
      </c>
      <c r="B605">
        <f>IF(UPPER(Settings!B4)="TRUE", 乱数表!$Z605*Settings!B10, 0)</f>
        <v>-0.76888698764532404</v>
      </c>
      <c r="C605">
        <f>IF(UPPER(Settings!B4)="TRUE", 乱数表!$AA605*Settings!B11, 0)</f>
        <v>-2.7834146250111179E-2</v>
      </c>
      <c r="D605">
        <f>MIN(100, MAX(0, 100*BETAINV(乱数表!$B605, MAX(0.00000001, (1/(1+EXP(-(INDEX(係数表!G:G,2) + $B605))))*(EXP(INDEX(係数表!H:H,2) + INDEX(係数表!I:I,2)*LN(INDEX(出力表!C:C,2)+1)))), MAX(0.00000001, (1-(1/(1+EXP(-(INDEX(係数表!G:G,2) + $B605)))))*(EXP(INDEX(係数表!H:H,2) + INDEX(係数表!I:I,2)*LN(INDEX(出力表!C:C,2)+1)))))))</f>
        <v>76.908583264484321</v>
      </c>
      <c r="E605" t="e">
        <f>MIN(100, MAX(0, (100*(INDEX(出力表!D:D,2))/(EXP(INDEX(係数表!B:B,2) + $C605) + (INDEX(出力表!D:D,2)))) + (乱数表!$N605*(Settings!B12/(((INDEX(出力表!D:D,2))+1)^INDEX(係数表!E:E,2)*INDEX(係数表!F:F,2))))))</f>
        <v>#VALUE!</v>
      </c>
      <c r="F605" t="e">
        <f>MIN(100, MAX(0, (INDEX(出力表!D:D,2))*D605/MAX(E605, Settings!B3)))</f>
        <v>#VALUE!</v>
      </c>
      <c r="G605">
        <f>MIN(100, MAX(0, 100*BETAINV(乱数表!$C605, MAX(0.00000001, (1/(1+EXP(-(INDEX(係数表!G:G,3) + $B605))))*(EXP(INDEX(係数表!H:H,3) + INDEX(係数表!I:I,3)*LN(INDEX(出力表!C:C,3)+1)))), MAX(0.00000001, (1-(1/(1+EXP(-(INDEX(係数表!G:G,3) + $B605)))))*(EXP(INDEX(係数表!H:H,3) + INDEX(係数表!I:I,3)*LN(INDEX(出力表!C:C,3)+1)))))))</f>
        <v>92.747802907448843</v>
      </c>
      <c r="H605" t="e">
        <f>MIN(100, MAX(0, (100*(INDEX(出力表!D:D,3))/(EXP(INDEX(係数表!B:B,3) + $C605) + (INDEX(出力表!D:D,3)))) + (乱数表!$O605*(Settings!B12/(((INDEX(出力表!D:D,3))+1)^INDEX(係数表!E:E,3)*INDEX(係数表!F:F,3))))))</f>
        <v>#VALUE!</v>
      </c>
      <c r="I605" t="e">
        <f>MIN(100, MAX(0, (INDEX(出力表!D:D,3))*G605/MAX(H605, Settings!B3)))</f>
        <v>#VALUE!</v>
      </c>
      <c r="J605">
        <f>MIN(100, MAX(0, 100*BETAINV(乱数表!$D605, MAX(0.00000001, (1/(1+EXP(-(INDEX(係数表!G:G,4) + $B605))))*(EXP(INDEX(係数表!H:H,4) + INDEX(係数表!I:I,4)*LN(INDEX(出力表!C:C,4)+1)))), MAX(0.00000001, (1-(1/(1+EXP(-(INDEX(係数表!G:G,4) + $B605)))))*(EXP(INDEX(係数表!H:H,4) + INDEX(係数表!I:I,4)*LN(INDEX(出力表!C:C,4)+1)))))))</f>
        <v>95.578696937996384</v>
      </c>
      <c r="K605" t="e">
        <f>MIN(100, MAX(0, (100*(INDEX(出力表!D:D,4))/(EXP(INDEX(係数表!B:B,4) + $C605) + (INDEX(出力表!D:D,4)))) + (乱数表!$P605*(Settings!B12/(((INDEX(出力表!D:D,4))+1)^INDEX(係数表!E:E,4)*INDEX(係数表!F:F,4))))))</f>
        <v>#VALUE!</v>
      </c>
      <c r="L605" t="e">
        <f>MIN(100, MAX(0, (INDEX(出力表!D:D,4))*J605/MAX(K605, Settings!B3)))</f>
        <v>#VALUE!</v>
      </c>
      <c r="M605">
        <f>MIN(100, MAX(0, 100*BETAINV(乱数表!$E605, MAX(0.00000001, (1/(1+EXP(-(INDEX(係数表!G:G,5) + $B605))))*(EXP(INDEX(係数表!H:H,5) + INDEX(係数表!I:I,5)*LN(INDEX(出力表!C:C,5)+1)))), MAX(0.00000001, (1-(1/(1+EXP(-(INDEX(係数表!G:G,5) + $B605)))))*(EXP(INDEX(係数表!H:H,5) + INDEX(係数表!I:I,5)*LN(INDEX(出力表!C:C,5)+1)))))))</f>
        <v>79.80444301064442</v>
      </c>
      <c r="N605" t="e">
        <f>MIN(100, MAX(0, (100*(INDEX(出力表!D:D,5))/(EXP(INDEX(係数表!B:B,5) + $C605) + (INDEX(出力表!D:D,5)))) + (乱数表!$Q605*(Settings!B12/(((INDEX(出力表!D:D,5))+1)^INDEX(係数表!E:E,5)*INDEX(係数表!F:F,5))))))</f>
        <v>#VALUE!</v>
      </c>
      <c r="O605" t="e">
        <f>MIN(100, MAX(0, (INDEX(出力表!D:D,5))*M605/MAX(N605, Settings!B3)))</f>
        <v>#VALUE!</v>
      </c>
      <c r="P605">
        <f>MIN(100, MAX(0, 100*BETAINV(乱数表!$F605, MAX(0.00000001, (1/(1+EXP(-(INDEX(係数表!G:G,6) + $B605))))*(EXP(INDEX(係数表!H:H,6) + INDEX(係数表!I:I,6)*LN(INDEX(出力表!C:C,6)+1)))), MAX(0.00000001, (1-(1/(1+EXP(-(INDEX(係数表!G:G,6) + $B605)))))*(EXP(INDEX(係数表!H:H,6) + INDEX(係数表!I:I,6)*LN(INDEX(出力表!C:C,6)+1)))))))</f>
        <v>63.843683076072629</v>
      </c>
      <c r="Q605" t="e">
        <f>MIN(100, MAX(0, (100*(INDEX(出力表!D:D,6))/(EXP(INDEX(係数表!B:B,6) + $C605) + (INDEX(出力表!D:D,6)))) + (乱数表!$R605*(Settings!B12/(((INDEX(出力表!D:D,6))+1)^INDEX(係数表!E:E,6)*INDEX(係数表!F:F,6))))))</f>
        <v>#VALUE!</v>
      </c>
      <c r="R605" t="e">
        <f>MIN(100, MAX(0, (INDEX(出力表!D:D,6))*P605/MAX(Q605, Settings!B3)))</f>
        <v>#VALUE!</v>
      </c>
      <c r="S605">
        <f>MIN(100, MAX(0, 100*BETAINV(乱数表!$G605, MAX(0.00000001, (1/(1+EXP(-(INDEX(係数表!G:G,7) + $B605))))*(EXP(INDEX(係数表!H:H,7) + INDEX(係数表!I:I,7)*LN(INDEX(出力表!C:C,7)+1)))), MAX(0.00000001, (1-(1/(1+EXP(-(INDEX(係数表!G:G,7) + $B605)))))*(EXP(INDEX(係数表!H:H,7) + INDEX(係数表!I:I,7)*LN(INDEX(出力表!C:C,7)+1)))))))</f>
        <v>48.226477921426266</v>
      </c>
      <c r="T605" t="e">
        <f>MIN(100, MAX(0, (100*(INDEX(出力表!D:D,7))/(EXP(INDEX(係数表!B:B,7) + $C605) + (INDEX(出力表!D:D,7)))) + (乱数表!$S605*(Settings!B12/(((INDEX(出力表!D:D,7))+1)^INDEX(係数表!E:E,7)*INDEX(係数表!F:F,7))))))</f>
        <v>#VALUE!</v>
      </c>
      <c r="U605" t="e">
        <f>MIN(100, MAX(0, (INDEX(出力表!D:D,7))*S605/MAX(T605, Settings!B3)))</f>
        <v>#VALUE!</v>
      </c>
      <c r="V605">
        <f>MIN(100, MAX(0, 100*BETAINV(乱数表!$H605, MAX(0.00000001, (1/(1+EXP(-(INDEX(係数表!G:G,8) + $B605))))*(EXP(INDEX(係数表!H:H,8) + INDEX(係数表!I:I,8)*LN(INDEX(出力表!C:C,8)+1)))), MAX(0.00000001, (1-(1/(1+EXP(-(INDEX(係数表!G:G,8) + $B605)))))*(EXP(INDEX(係数表!H:H,8) + INDEX(係数表!I:I,8)*LN(INDEX(出力表!C:C,8)+1)))))))</f>
        <v>80.37235537651884</v>
      </c>
      <c r="W605" t="e">
        <f>MIN(100, MAX(0, (100*(INDEX(出力表!D:D,8))/(EXP(INDEX(係数表!B:B,8) + $C605) + (INDEX(出力表!D:D,8)))) + (乱数表!$T605*(Settings!B12/(((INDEX(出力表!D:D,8))+1)^INDEX(係数表!E:E,8)*INDEX(係数表!F:F,8))))))</f>
        <v>#VALUE!</v>
      </c>
      <c r="X605" t="e">
        <f>MIN(100, MAX(0, (INDEX(出力表!D:D,8))*V605/MAX(W605, Settings!B3)))</f>
        <v>#VALUE!</v>
      </c>
      <c r="Y605">
        <f>MIN(100, MAX(0, 100*BETAINV(乱数表!$I605, MAX(0.00000001, (1/(1+EXP(-(INDEX(係数表!G:G,9) + $B605))))*(EXP(INDEX(係数表!H:H,9) + INDEX(係数表!I:I,9)*LN(INDEX(出力表!C:C,9)+1)))), MAX(0.00000001, (1-(1/(1+EXP(-(INDEX(係数表!G:G,9) + $B605)))))*(EXP(INDEX(係数表!H:H,9) + INDEX(係数表!I:I,9)*LN(INDEX(出力表!C:C,9)+1)))))))</f>
        <v>82.358822893803577</v>
      </c>
      <c r="Z605" t="e">
        <f>MIN(100, MAX(0, (100*(INDEX(出力表!D:D,9))/(EXP(INDEX(係数表!B:B,9) + $C605) + (INDEX(出力表!D:D,9)))) + (乱数表!$U605*(Settings!B12/(((INDEX(出力表!D:D,9))+1)^INDEX(係数表!E:E,9)*INDEX(係数表!F:F,9))))))</f>
        <v>#VALUE!</v>
      </c>
      <c r="AA605" t="e">
        <f>MIN(100, MAX(0, (INDEX(出力表!D:D,9))*Y605/MAX(Z605, Settings!B3)))</f>
        <v>#VALUE!</v>
      </c>
      <c r="AB605">
        <f>MIN(100, MAX(0, 100*BETAINV(乱数表!$J605, MAX(0.00000001, (1/(1+EXP(-(INDEX(係数表!G:G,10) + $B605))))*(EXP(INDEX(係数表!H:H,10) + INDEX(係数表!I:I,10)*LN(INDEX(出力表!C:C,10)+1)))), MAX(0.00000001, (1-(1/(1+EXP(-(INDEX(係数表!G:G,10) + $B605)))))*(EXP(INDEX(係数表!H:H,10) + INDEX(係数表!I:I,10)*LN(INDEX(出力表!C:C,10)+1)))))))</f>
        <v>20.455605575098563</v>
      </c>
      <c r="AC605" t="e">
        <f>MIN(100, MAX(0, (100*(INDEX(出力表!D:D,10))/(EXP(INDEX(係数表!B:B,10) + $C605) + (INDEX(出力表!D:D,10)))) + (乱数表!$V605*(Settings!B12/(((INDEX(出力表!D:D,10))+1)^INDEX(係数表!E:E,10)*INDEX(係数表!F:F,10))))))</f>
        <v>#VALUE!</v>
      </c>
      <c r="AD605" t="e">
        <f>MIN(100, MAX(0, (INDEX(出力表!D:D,10))*AB605/MAX(AC605, Settings!B3)))</f>
        <v>#VALUE!</v>
      </c>
      <c r="AE605">
        <f>MIN(100, MAX(0, 100*BETAINV(乱数表!$K605, MAX(0.00000001, (1/(1+EXP(-(INDEX(係数表!G:G,11) + $B605))))*(EXP(INDEX(係数表!H:H,11) + INDEX(係数表!I:I,11)*LN(INDEX(出力表!C:C,11)+1)))), MAX(0.00000001, (1-(1/(1+EXP(-(INDEX(係数表!G:G,11) + $B605)))))*(EXP(INDEX(係数表!H:H,11) + INDEX(係数表!I:I,11)*LN(INDEX(出力表!C:C,11)+1)))))))</f>
        <v>39.677623216313208</v>
      </c>
      <c r="AF605" t="e">
        <f>MIN(100, MAX(0, (100*(INDEX(出力表!D:D,11))/(EXP(INDEX(係数表!B:B,11) + $C605) + (INDEX(出力表!D:D,11)))) + (乱数表!$W605*(Settings!B12/(((INDEX(出力表!D:D,11))+1)^INDEX(係数表!E:E,11)*INDEX(係数表!F:F,11))))))</f>
        <v>#VALUE!</v>
      </c>
      <c r="AG605" t="e">
        <f>MIN(100, MAX(0, (INDEX(出力表!D:D,11))*AE605/MAX(AF605, Settings!B3)))</f>
        <v>#VALUE!</v>
      </c>
      <c r="AH605">
        <f>MIN(100, MAX(0, 100*BETAINV(乱数表!$L605, MAX(0.00000001, (1/(1+EXP(-(INDEX(係数表!G:G,12) + $B605))))*(EXP(INDEX(係数表!H:H,12) + INDEX(係数表!I:I,12)*LN(INDEX(出力表!C:C,12)+1)))), MAX(0.00000001, (1-(1/(1+EXP(-(INDEX(係数表!G:G,12) + $B605)))))*(EXP(INDEX(係数表!H:H,12) + INDEX(係数表!I:I,12)*LN(INDEX(出力表!C:C,12)+1)))))))</f>
        <v>92.634730267268537</v>
      </c>
      <c r="AI605" t="e">
        <f>MIN(100, MAX(0, (100*(INDEX(出力表!D:D,12))/(EXP(INDEX(係数表!B:B,12) + $C605) + (INDEX(出力表!D:D,12)))) + (乱数表!$X605*(Settings!B12/(((INDEX(出力表!D:D,12))+1)^INDEX(係数表!E:E,12)*INDEX(係数表!F:F,12))))))</f>
        <v>#VALUE!</v>
      </c>
      <c r="AJ605" t="e">
        <f>MIN(100, MAX(0, (INDEX(出力表!D:D,12))*AH605/MAX(AI605, Settings!B3)))</f>
        <v>#VALUE!</v>
      </c>
      <c r="AK605">
        <f>MIN(100, MAX(0, 100*BETAINV(乱数表!$M605, MAX(0.00000001, (1/(1+EXP(-(INDEX(係数表!G:G,13) + $B605))))*(EXP(INDEX(係数表!H:H,13) + INDEX(係数表!I:I,13)*LN(INDEX(出力表!C:C,13)+1)))), MAX(0.00000001, (1-(1/(1+EXP(-(INDEX(係数表!G:G,13) + $B605)))))*(EXP(INDEX(係数表!H:H,13) + INDEX(係数表!I:I,13)*LN(INDEX(出力表!C:C,13)+1)))))))</f>
        <v>96.257517582260263</v>
      </c>
      <c r="AL605" t="e">
        <f>MIN(100, MAX(0, (100*(INDEX(出力表!D:D,13))/(EXP(INDEX(係数表!B:B,13) + $C605) + (INDEX(出力表!D:D,13)))) + (乱数表!$Y605*(Settings!B12/(((INDEX(出力表!D:D,13))+1)^INDEX(係数表!E:E,13)*INDEX(係数表!F:F,13))))))</f>
        <v>#VALUE!</v>
      </c>
      <c r="AM605" t="e">
        <f>MIN(100, MAX(0, (INDEX(出力表!D:D,13))*AK605/MAX(AL605, Settings!B3)))</f>
        <v>#VALUE!</v>
      </c>
      <c r="AN605">
        <f>IF(ISNUMBER(F605), INDEX(出力表!B:B,2)*F605, 0)+IF(ISNUMBER(I605), INDEX(出力表!B:B,3)*I605, 0)+IF(ISNUMBER(L605), INDEX(出力表!B:B,4)*L605, 0)+IF(ISNUMBER(O605), INDEX(出力表!B:B,5)*O605, 0)+IF(ISNUMBER(R605), INDEX(出力表!B:B,6)*R605, 0)+IF(ISNUMBER(U605), INDEX(出力表!B:B,7)*U605, 0)+IF(ISNUMBER(X605), INDEX(出力表!B:B,8)*X605, 0)+IF(ISNUMBER(AA605), INDEX(出力表!B:B,9)*AA605, 0)+IF(ISNUMBER(AD605), INDEX(出力表!B:B,10)*AD605, 0)+IF(ISNUMBER(AG605), INDEX(出力表!B:B,11)*AG605, 0)+IF(ISNUMBER(AJ605), INDEX(出力表!B:B,12)*AJ605, 0)+IF(ISNUMBER(AM605), INDEX(出力表!B:B,13)*AM605, 0)</f>
        <v>0</v>
      </c>
      <c r="AO605">
        <f>IF(ISNUMBER(F605), INDEX(出力表!B:B,2), 0)+IF(ISNUMBER(I605), INDEX(出力表!B:B,3), 0)+IF(ISNUMBER(L605), INDEX(出力表!B:B,4), 0)+IF(ISNUMBER(O605), INDEX(出力表!B:B,5), 0)+IF(ISNUMBER(R605), INDEX(出力表!B:B,6), 0)+IF(ISNUMBER(U605), INDEX(出力表!B:B,7), 0)+IF(ISNUMBER(X605), INDEX(出力表!B:B,8), 0)+IF(ISNUMBER(AA605), INDEX(出力表!B:B,9), 0)+IF(ISNUMBER(AD605), INDEX(出力表!B:B,10), 0)+IF(ISNUMBER(AG605), INDEX(出力表!B:B,11), 0)+IF(ISNUMBER(AJ605), INDEX(出力表!B:B,12), 0)+IF(ISNUMBER(AM605), INDEX(出力表!B:B,13), 0)</f>
        <v>0</v>
      </c>
      <c r="AP605" t="str">
        <f t="shared" si="9"/>
        <v/>
      </c>
    </row>
    <row r="606" spans="1:42" x14ac:dyDescent="0.2">
      <c r="A606">
        <v>605</v>
      </c>
      <c r="B606">
        <f>IF(UPPER(Settings!B4)="TRUE", 乱数表!$Z606*Settings!B10, 0)</f>
        <v>0.24289283807126791</v>
      </c>
      <c r="C606">
        <f>IF(UPPER(Settings!B4)="TRUE", 乱数表!$AA606*Settings!B11, 0)</f>
        <v>0.15422145582846872</v>
      </c>
      <c r="D606">
        <f>MIN(100, MAX(0, 100*BETAINV(乱数表!$B606, MAX(0.00000001, (1/(1+EXP(-(INDEX(係数表!G:G,2) + $B606))))*(EXP(INDEX(係数表!H:H,2) + INDEX(係数表!I:I,2)*LN(INDEX(出力表!C:C,2)+1)))), MAX(0.00000001, (1-(1/(1+EXP(-(INDEX(係数表!G:G,2) + $B606)))))*(EXP(INDEX(係数表!H:H,2) + INDEX(係数表!I:I,2)*LN(INDEX(出力表!C:C,2)+1)))))))</f>
        <v>84.809724459537264</v>
      </c>
      <c r="E606" t="e">
        <f>MIN(100, MAX(0, (100*(INDEX(出力表!D:D,2))/(EXP(INDEX(係数表!B:B,2) + $C606) + (INDEX(出力表!D:D,2)))) + (乱数表!$N606*(Settings!B12/(((INDEX(出力表!D:D,2))+1)^INDEX(係数表!E:E,2)*INDEX(係数表!F:F,2))))))</f>
        <v>#VALUE!</v>
      </c>
      <c r="F606" t="e">
        <f>MIN(100, MAX(0, (INDEX(出力表!D:D,2))*D606/MAX(E606, Settings!B3)))</f>
        <v>#VALUE!</v>
      </c>
      <c r="G606">
        <f>MIN(100, MAX(0, 100*BETAINV(乱数表!$C606, MAX(0.00000001, (1/(1+EXP(-(INDEX(係数表!G:G,3) + $B606))))*(EXP(INDEX(係数表!H:H,3) + INDEX(係数表!I:I,3)*LN(INDEX(出力表!C:C,3)+1)))), MAX(0.00000001, (1-(1/(1+EXP(-(INDEX(係数表!G:G,3) + $B606)))))*(EXP(INDEX(係数表!H:H,3) + INDEX(係数表!I:I,3)*LN(INDEX(出力表!C:C,3)+1)))))))</f>
        <v>99.249935969650323</v>
      </c>
      <c r="H606" t="e">
        <f>MIN(100, MAX(0, (100*(INDEX(出力表!D:D,3))/(EXP(INDEX(係数表!B:B,3) + $C606) + (INDEX(出力表!D:D,3)))) + (乱数表!$O606*(Settings!B12/(((INDEX(出力表!D:D,3))+1)^INDEX(係数表!E:E,3)*INDEX(係数表!F:F,3))))))</f>
        <v>#VALUE!</v>
      </c>
      <c r="I606" t="e">
        <f>MIN(100, MAX(0, (INDEX(出力表!D:D,3))*G606/MAX(H606, Settings!B3)))</f>
        <v>#VALUE!</v>
      </c>
      <c r="J606">
        <f>MIN(100, MAX(0, 100*BETAINV(乱数表!$D606, MAX(0.00000001, (1/(1+EXP(-(INDEX(係数表!G:G,4) + $B606))))*(EXP(INDEX(係数表!H:H,4) + INDEX(係数表!I:I,4)*LN(INDEX(出力表!C:C,4)+1)))), MAX(0.00000001, (1-(1/(1+EXP(-(INDEX(係数表!G:G,4) + $B606)))))*(EXP(INDEX(係数表!H:H,4) + INDEX(係数表!I:I,4)*LN(INDEX(出力表!C:C,4)+1)))))))</f>
        <v>74.568477176102931</v>
      </c>
      <c r="K606" t="e">
        <f>MIN(100, MAX(0, (100*(INDEX(出力表!D:D,4))/(EXP(INDEX(係数表!B:B,4) + $C606) + (INDEX(出力表!D:D,4)))) + (乱数表!$P606*(Settings!B12/(((INDEX(出力表!D:D,4))+1)^INDEX(係数表!E:E,4)*INDEX(係数表!F:F,4))))))</f>
        <v>#VALUE!</v>
      </c>
      <c r="L606" t="e">
        <f>MIN(100, MAX(0, (INDEX(出力表!D:D,4))*J606/MAX(K606, Settings!B3)))</f>
        <v>#VALUE!</v>
      </c>
      <c r="M606">
        <f>MIN(100, MAX(0, 100*BETAINV(乱数表!$E606, MAX(0.00000001, (1/(1+EXP(-(INDEX(係数表!G:G,5) + $B606))))*(EXP(INDEX(係数表!H:H,5) + INDEX(係数表!I:I,5)*LN(INDEX(出力表!C:C,5)+1)))), MAX(0.00000001, (1-(1/(1+EXP(-(INDEX(係数表!G:G,5) + $B606)))))*(EXP(INDEX(係数表!H:H,5) + INDEX(係数表!I:I,5)*LN(INDEX(出力表!C:C,5)+1)))))))</f>
        <v>94.688746070171177</v>
      </c>
      <c r="N606" t="e">
        <f>MIN(100, MAX(0, (100*(INDEX(出力表!D:D,5))/(EXP(INDEX(係数表!B:B,5) + $C606) + (INDEX(出力表!D:D,5)))) + (乱数表!$Q606*(Settings!B12/(((INDEX(出力表!D:D,5))+1)^INDEX(係数表!E:E,5)*INDEX(係数表!F:F,5))))))</f>
        <v>#VALUE!</v>
      </c>
      <c r="O606" t="e">
        <f>MIN(100, MAX(0, (INDEX(出力表!D:D,5))*M606/MAX(N606, Settings!B3)))</f>
        <v>#VALUE!</v>
      </c>
      <c r="P606">
        <f>MIN(100, MAX(0, 100*BETAINV(乱数表!$F606, MAX(0.00000001, (1/(1+EXP(-(INDEX(係数表!G:G,6) + $B606))))*(EXP(INDEX(係数表!H:H,6) + INDEX(係数表!I:I,6)*LN(INDEX(出力表!C:C,6)+1)))), MAX(0.00000001, (1-(1/(1+EXP(-(INDEX(係数表!G:G,6) + $B606)))))*(EXP(INDEX(係数表!H:H,6) + INDEX(係数表!I:I,6)*LN(INDEX(出力表!C:C,6)+1)))))))</f>
        <v>95.14457615596389</v>
      </c>
      <c r="Q606" t="e">
        <f>MIN(100, MAX(0, (100*(INDEX(出力表!D:D,6))/(EXP(INDEX(係数表!B:B,6) + $C606) + (INDEX(出力表!D:D,6)))) + (乱数表!$R606*(Settings!B12/(((INDEX(出力表!D:D,6))+1)^INDEX(係数表!E:E,6)*INDEX(係数表!F:F,6))))))</f>
        <v>#VALUE!</v>
      </c>
      <c r="R606" t="e">
        <f>MIN(100, MAX(0, (INDEX(出力表!D:D,6))*P606/MAX(Q606, Settings!B3)))</f>
        <v>#VALUE!</v>
      </c>
      <c r="S606">
        <f>MIN(100, MAX(0, 100*BETAINV(乱数表!$G606, MAX(0.00000001, (1/(1+EXP(-(INDEX(係数表!G:G,7) + $B606))))*(EXP(INDEX(係数表!H:H,7) + INDEX(係数表!I:I,7)*LN(INDEX(出力表!C:C,7)+1)))), MAX(0.00000001, (1-(1/(1+EXP(-(INDEX(係数表!G:G,7) + $B606)))))*(EXP(INDEX(係数表!H:H,7) + INDEX(係数表!I:I,7)*LN(INDEX(出力表!C:C,7)+1)))))))</f>
        <v>68.808174232188321</v>
      </c>
      <c r="T606" t="e">
        <f>MIN(100, MAX(0, (100*(INDEX(出力表!D:D,7))/(EXP(INDEX(係数表!B:B,7) + $C606) + (INDEX(出力表!D:D,7)))) + (乱数表!$S606*(Settings!B12/(((INDEX(出力表!D:D,7))+1)^INDEX(係数表!E:E,7)*INDEX(係数表!F:F,7))))))</f>
        <v>#VALUE!</v>
      </c>
      <c r="U606" t="e">
        <f>MIN(100, MAX(0, (INDEX(出力表!D:D,7))*S606/MAX(T606, Settings!B3)))</f>
        <v>#VALUE!</v>
      </c>
      <c r="V606">
        <f>MIN(100, MAX(0, 100*BETAINV(乱数表!$H606, MAX(0.00000001, (1/(1+EXP(-(INDEX(係数表!G:G,8) + $B606))))*(EXP(INDEX(係数表!H:H,8) + INDEX(係数表!I:I,8)*LN(INDEX(出力表!C:C,8)+1)))), MAX(0.00000001, (1-(1/(1+EXP(-(INDEX(係数表!G:G,8) + $B606)))))*(EXP(INDEX(係数表!H:H,8) + INDEX(係数表!I:I,8)*LN(INDEX(出力表!C:C,8)+1)))))))</f>
        <v>99.392589565773946</v>
      </c>
      <c r="W606" t="e">
        <f>MIN(100, MAX(0, (100*(INDEX(出力表!D:D,8))/(EXP(INDEX(係数表!B:B,8) + $C606) + (INDEX(出力表!D:D,8)))) + (乱数表!$T606*(Settings!B12/(((INDEX(出力表!D:D,8))+1)^INDEX(係数表!E:E,8)*INDEX(係数表!F:F,8))))))</f>
        <v>#VALUE!</v>
      </c>
      <c r="X606" t="e">
        <f>MIN(100, MAX(0, (INDEX(出力表!D:D,8))*V606/MAX(W606, Settings!B3)))</f>
        <v>#VALUE!</v>
      </c>
      <c r="Y606">
        <f>MIN(100, MAX(0, 100*BETAINV(乱数表!$I606, MAX(0.00000001, (1/(1+EXP(-(INDEX(係数表!G:G,9) + $B606))))*(EXP(INDEX(係数表!H:H,9) + INDEX(係数表!I:I,9)*LN(INDEX(出力表!C:C,9)+1)))), MAX(0.00000001, (1-(1/(1+EXP(-(INDEX(係数表!G:G,9) + $B606)))))*(EXP(INDEX(係数表!H:H,9) + INDEX(係数表!I:I,9)*LN(INDEX(出力表!C:C,9)+1)))))))</f>
        <v>98.550824618197694</v>
      </c>
      <c r="Z606" t="e">
        <f>MIN(100, MAX(0, (100*(INDEX(出力表!D:D,9))/(EXP(INDEX(係数表!B:B,9) + $C606) + (INDEX(出力表!D:D,9)))) + (乱数表!$U606*(Settings!B12/(((INDEX(出力表!D:D,9))+1)^INDEX(係数表!E:E,9)*INDEX(係数表!F:F,9))))))</f>
        <v>#VALUE!</v>
      </c>
      <c r="AA606" t="e">
        <f>MIN(100, MAX(0, (INDEX(出力表!D:D,9))*Y606/MAX(Z606, Settings!B3)))</f>
        <v>#VALUE!</v>
      </c>
      <c r="AB606">
        <f>MIN(100, MAX(0, 100*BETAINV(乱数表!$J606, MAX(0.00000001, (1/(1+EXP(-(INDEX(係数表!G:G,10) + $B606))))*(EXP(INDEX(係数表!H:H,10) + INDEX(係数表!I:I,10)*LN(INDEX(出力表!C:C,10)+1)))), MAX(0.00000001, (1-(1/(1+EXP(-(INDEX(係数表!G:G,10) + $B606)))))*(EXP(INDEX(係数表!H:H,10) + INDEX(係数表!I:I,10)*LN(INDEX(出力表!C:C,10)+1)))))))</f>
        <v>98.632327083858186</v>
      </c>
      <c r="AC606" t="e">
        <f>MIN(100, MAX(0, (100*(INDEX(出力表!D:D,10))/(EXP(INDEX(係数表!B:B,10) + $C606) + (INDEX(出力表!D:D,10)))) + (乱数表!$V606*(Settings!B12/(((INDEX(出力表!D:D,10))+1)^INDEX(係数表!E:E,10)*INDEX(係数表!F:F,10))))))</f>
        <v>#VALUE!</v>
      </c>
      <c r="AD606" t="e">
        <f>MIN(100, MAX(0, (INDEX(出力表!D:D,10))*AB606/MAX(AC606, Settings!B3)))</f>
        <v>#VALUE!</v>
      </c>
      <c r="AE606">
        <f>MIN(100, MAX(0, 100*BETAINV(乱数表!$K606, MAX(0.00000001, (1/(1+EXP(-(INDEX(係数表!G:G,11) + $B606))))*(EXP(INDEX(係数表!H:H,11) + INDEX(係数表!I:I,11)*LN(INDEX(出力表!C:C,11)+1)))), MAX(0.00000001, (1-(1/(1+EXP(-(INDEX(係数表!G:G,11) + $B606)))))*(EXP(INDEX(係数表!H:H,11) + INDEX(係数表!I:I,11)*LN(INDEX(出力表!C:C,11)+1)))))))</f>
        <v>63.641468083075935</v>
      </c>
      <c r="AF606" t="e">
        <f>MIN(100, MAX(0, (100*(INDEX(出力表!D:D,11))/(EXP(INDEX(係数表!B:B,11) + $C606) + (INDEX(出力表!D:D,11)))) + (乱数表!$W606*(Settings!B12/(((INDEX(出力表!D:D,11))+1)^INDEX(係数表!E:E,11)*INDEX(係数表!F:F,11))))))</f>
        <v>#VALUE!</v>
      </c>
      <c r="AG606" t="e">
        <f>MIN(100, MAX(0, (INDEX(出力表!D:D,11))*AE606/MAX(AF606, Settings!B3)))</f>
        <v>#VALUE!</v>
      </c>
      <c r="AH606">
        <f>MIN(100, MAX(0, 100*BETAINV(乱数表!$L606, MAX(0.00000001, (1/(1+EXP(-(INDEX(係数表!G:G,12) + $B606))))*(EXP(INDEX(係数表!H:H,12) + INDEX(係数表!I:I,12)*LN(INDEX(出力表!C:C,12)+1)))), MAX(0.00000001, (1-(1/(1+EXP(-(INDEX(係数表!G:G,12) + $B606)))))*(EXP(INDEX(係数表!H:H,12) + INDEX(係数表!I:I,12)*LN(INDEX(出力表!C:C,12)+1)))))))</f>
        <v>99.721164189001726</v>
      </c>
      <c r="AI606" t="e">
        <f>MIN(100, MAX(0, (100*(INDEX(出力表!D:D,12))/(EXP(INDEX(係数表!B:B,12) + $C606) + (INDEX(出力表!D:D,12)))) + (乱数表!$X606*(Settings!B12/(((INDEX(出力表!D:D,12))+1)^INDEX(係数表!E:E,12)*INDEX(係数表!F:F,12))))))</f>
        <v>#VALUE!</v>
      </c>
      <c r="AJ606" t="e">
        <f>MIN(100, MAX(0, (INDEX(出力表!D:D,12))*AH606/MAX(AI606, Settings!B3)))</f>
        <v>#VALUE!</v>
      </c>
      <c r="AK606">
        <f>MIN(100, MAX(0, 100*BETAINV(乱数表!$M606, MAX(0.00000001, (1/(1+EXP(-(INDEX(係数表!G:G,13) + $B606))))*(EXP(INDEX(係数表!H:H,13) + INDEX(係数表!I:I,13)*LN(INDEX(出力表!C:C,13)+1)))), MAX(0.00000001, (1-(1/(1+EXP(-(INDEX(係数表!G:G,13) + $B606)))))*(EXP(INDEX(係数表!H:H,13) + INDEX(係数表!I:I,13)*LN(INDEX(出力表!C:C,13)+1)))))))</f>
        <v>99.999817785572716</v>
      </c>
      <c r="AL606" t="e">
        <f>MIN(100, MAX(0, (100*(INDEX(出力表!D:D,13))/(EXP(INDEX(係数表!B:B,13) + $C606) + (INDEX(出力表!D:D,13)))) + (乱数表!$Y606*(Settings!B12/(((INDEX(出力表!D:D,13))+1)^INDEX(係数表!E:E,13)*INDEX(係数表!F:F,13))))))</f>
        <v>#VALUE!</v>
      </c>
      <c r="AM606" t="e">
        <f>MIN(100, MAX(0, (INDEX(出力表!D:D,13))*AK606/MAX(AL606, Settings!B3)))</f>
        <v>#VALUE!</v>
      </c>
      <c r="AN606">
        <f>IF(ISNUMBER(F606), INDEX(出力表!B:B,2)*F606, 0)+IF(ISNUMBER(I606), INDEX(出力表!B:B,3)*I606, 0)+IF(ISNUMBER(L606), INDEX(出力表!B:B,4)*L606, 0)+IF(ISNUMBER(O606), INDEX(出力表!B:B,5)*O606, 0)+IF(ISNUMBER(R606), INDEX(出力表!B:B,6)*R606, 0)+IF(ISNUMBER(U606), INDEX(出力表!B:B,7)*U606, 0)+IF(ISNUMBER(X606), INDEX(出力表!B:B,8)*X606, 0)+IF(ISNUMBER(AA606), INDEX(出力表!B:B,9)*AA606, 0)+IF(ISNUMBER(AD606), INDEX(出力表!B:B,10)*AD606, 0)+IF(ISNUMBER(AG606), INDEX(出力表!B:B,11)*AG606, 0)+IF(ISNUMBER(AJ606), INDEX(出力表!B:B,12)*AJ606, 0)+IF(ISNUMBER(AM606), INDEX(出力表!B:B,13)*AM606, 0)</f>
        <v>0</v>
      </c>
      <c r="AO606">
        <f>IF(ISNUMBER(F606), INDEX(出力表!B:B,2), 0)+IF(ISNUMBER(I606), INDEX(出力表!B:B,3), 0)+IF(ISNUMBER(L606), INDEX(出力表!B:B,4), 0)+IF(ISNUMBER(O606), INDEX(出力表!B:B,5), 0)+IF(ISNUMBER(R606), INDEX(出力表!B:B,6), 0)+IF(ISNUMBER(U606), INDEX(出力表!B:B,7), 0)+IF(ISNUMBER(X606), INDEX(出力表!B:B,8), 0)+IF(ISNUMBER(AA606), INDEX(出力表!B:B,9), 0)+IF(ISNUMBER(AD606), INDEX(出力表!B:B,10), 0)+IF(ISNUMBER(AG606), INDEX(出力表!B:B,11), 0)+IF(ISNUMBER(AJ606), INDEX(出力表!B:B,12), 0)+IF(ISNUMBER(AM606), INDEX(出力表!B:B,13), 0)</f>
        <v>0</v>
      </c>
      <c r="AP606" t="str">
        <f t="shared" si="9"/>
        <v/>
      </c>
    </row>
    <row r="607" spans="1:42" x14ac:dyDescent="0.2">
      <c r="A607">
        <v>606</v>
      </c>
      <c r="B607">
        <f>IF(UPPER(Settings!B4)="TRUE", 乱数表!$Z607*Settings!B10, 0)</f>
        <v>0.55974800092840826</v>
      </c>
      <c r="C607">
        <f>IF(UPPER(Settings!B4)="TRUE", 乱数表!$AA607*Settings!B11, 0)</f>
        <v>-8.1511633865691061E-2</v>
      </c>
      <c r="D607">
        <f>MIN(100, MAX(0, 100*BETAINV(乱数表!$B607, MAX(0.00000001, (1/(1+EXP(-(INDEX(係数表!G:G,2) + $B607))))*(EXP(INDEX(係数表!H:H,2) + INDEX(係数表!I:I,2)*LN(INDEX(出力表!C:C,2)+1)))), MAX(0.00000001, (1-(1/(1+EXP(-(INDEX(係数表!G:G,2) + $B607)))))*(EXP(INDEX(係数表!H:H,2) + INDEX(係数表!I:I,2)*LN(INDEX(出力表!C:C,2)+1)))))))</f>
        <v>99.964732221329257</v>
      </c>
      <c r="E607" t="e">
        <f>MIN(100, MAX(0, (100*(INDEX(出力表!D:D,2))/(EXP(INDEX(係数表!B:B,2) + $C607) + (INDEX(出力表!D:D,2)))) + (乱数表!$N607*(Settings!B12/(((INDEX(出力表!D:D,2))+1)^INDEX(係数表!E:E,2)*INDEX(係数表!F:F,2))))))</f>
        <v>#VALUE!</v>
      </c>
      <c r="F607" t="e">
        <f>MIN(100, MAX(0, (INDEX(出力表!D:D,2))*D607/MAX(E607, Settings!B3)))</f>
        <v>#VALUE!</v>
      </c>
      <c r="G607">
        <f>MIN(100, MAX(0, 100*BETAINV(乱数表!$C607, MAX(0.00000001, (1/(1+EXP(-(INDEX(係数表!G:G,3) + $B607))))*(EXP(INDEX(係数表!H:H,3) + INDEX(係数表!I:I,3)*LN(INDEX(出力表!C:C,3)+1)))), MAX(0.00000001, (1-(1/(1+EXP(-(INDEX(係数表!G:G,3) + $B607)))))*(EXP(INDEX(係数表!H:H,3) + INDEX(係数表!I:I,3)*LN(INDEX(出力表!C:C,3)+1)))))))</f>
        <v>65.598644536295723</v>
      </c>
      <c r="H607" t="e">
        <f>MIN(100, MAX(0, (100*(INDEX(出力表!D:D,3))/(EXP(INDEX(係数表!B:B,3) + $C607) + (INDEX(出力表!D:D,3)))) + (乱数表!$O607*(Settings!B12/(((INDEX(出力表!D:D,3))+1)^INDEX(係数表!E:E,3)*INDEX(係数表!F:F,3))))))</f>
        <v>#VALUE!</v>
      </c>
      <c r="I607" t="e">
        <f>MIN(100, MAX(0, (INDEX(出力表!D:D,3))*G607/MAX(H607, Settings!B3)))</f>
        <v>#VALUE!</v>
      </c>
      <c r="J607">
        <f>MIN(100, MAX(0, 100*BETAINV(乱数表!$D607, MAX(0.00000001, (1/(1+EXP(-(INDEX(係数表!G:G,4) + $B607))))*(EXP(INDEX(係数表!H:H,4) + INDEX(係数表!I:I,4)*LN(INDEX(出力表!C:C,4)+1)))), MAX(0.00000001, (1-(1/(1+EXP(-(INDEX(係数表!G:G,4) + $B607)))))*(EXP(INDEX(係数表!H:H,4) + INDEX(係数表!I:I,4)*LN(INDEX(出力表!C:C,4)+1)))))))</f>
        <v>83.201534184522103</v>
      </c>
      <c r="K607" t="e">
        <f>MIN(100, MAX(0, (100*(INDEX(出力表!D:D,4))/(EXP(INDEX(係数表!B:B,4) + $C607) + (INDEX(出力表!D:D,4)))) + (乱数表!$P607*(Settings!B12/(((INDEX(出力表!D:D,4))+1)^INDEX(係数表!E:E,4)*INDEX(係数表!F:F,4))))))</f>
        <v>#VALUE!</v>
      </c>
      <c r="L607" t="e">
        <f>MIN(100, MAX(0, (INDEX(出力表!D:D,4))*J607/MAX(K607, Settings!B3)))</f>
        <v>#VALUE!</v>
      </c>
      <c r="M607">
        <f>MIN(100, MAX(0, 100*BETAINV(乱数表!$E607, MAX(0.00000001, (1/(1+EXP(-(INDEX(係数表!G:G,5) + $B607))))*(EXP(INDEX(係数表!H:H,5) + INDEX(係数表!I:I,5)*LN(INDEX(出力表!C:C,5)+1)))), MAX(0.00000001, (1-(1/(1+EXP(-(INDEX(係数表!G:G,5) + $B607)))))*(EXP(INDEX(係数表!H:H,5) + INDEX(係数表!I:I,5)*LN(INDEX(出力表!C:C,5)+1)))))))</f>
        <v>99.903002940223857</v>
      </c>
      <c r="N607" t="e">
        <f>MIN(100, MAX(0, (100*(INDEX(出力表!D:D,5))/(EXP(INDEX(係数表!B:B,5) + $C607) + (INDEX(出力表!D:D,5)))) + (乱数表!$Q607*(Settings!B12/(((INDEX(出力表!D:D,5))+1)^INDEX(係数表!E:E,5)*INDEX(係数表!F:F,5))))))</f>
        <v>#VALUE!</v>
      </c>
      <c r="O607" t="e">
        <f>MIN(100, MAX(0, (INDEX(出力表!D:D,5))*M607/MAX(N607, Settings!B3)))</f>
        <v>#VALUE!</v>
      </c>
      <c r="P607">
        <f>MIN(100, MAX(0, 100*BETAINV(乱数表!$F607, MAX(0.00000001, (1/(1+EXP(-(INDEX(係数表!G:G,6) + $B607))))*(EXP(INDEX(係数表!H:H,6) + INDEX(係数表!I:I,6)*LN(INDEX(出力表!C:C,6)+1)))), MAX(0.00000001, (1-(1/(1+EXP(-(INDEX(係数表!G:G,6) + $B607)))))*(EXP(INDEX(係数表!H:H,6) + INDEX(係数表!I:I,6)*LN(INDEX(出力表!C:C,6)+1)))))))</f>
        <v>71.373768238560658</v>
      </c>
      <c r="Q607" t="e">
        <f>MIN(100, MAX(0, (100*(INDEX(出力表!D:D,6))/(EXP(INDEX(係数表!B:B,6) + $C607) + (INDEX(出力表!D:D,6)))) + (乱数表!$R607*(Settings!B12/(((INDEX(出力表!D:D,6))+1)^INDEX(係数表!E:E,6)*INDEX(係数表!F:F,6))))))</f>
        <v>#VALUE!</v>
      </c>
      <c r="R607" t="e">
        <f>MIN(100, MAX(0, (INDEX(出力表!D:D,6))*P607/MAX(Q607, Settings!B3)))</f>
        <v>#VALUE!</v>
      </c>
      <c r="S607">
        <f>MIN(100, MAX(0, 100*BETAINV(乱数表!$G607, MAX(0.00000001, (1/(1+EXP(-(INDEX(係数表!G:G,7) + $B607))))*(EXP(INDEX(係数表!H:H,7) + INDEX(係数表!I:I,7)*LN(INDEX(出力表!C:C,7)+1)))), MAX(0.00000001, (1-(1/(1+EXP(-(INDEX(係数表!G:G,7) + $B607)))))*(EXP(INDEX(係数表!H:H,7) + INDEX(係数表!I:I,7)*LN(INDEX(出力表!C:C,7)+1)))))))</f>
        <v>99.45847734114308</v>
      </c>
      <c r="T607" t="e">
        <f>MIN(100, MAX(0, (100*(INDEX(出力表!D:D,7))/(EXP(INDEX(係数表!B:B,7) + $C607) + (INDEX(出力表!D:D,7)))) + (乱数表!$S607*(Settings!B12/(((INDEX(出力表!D:D,7))+1)^INDEX(係数表!E:E,7)*INDEX(係数表!F:F,7))))))</f>
        <v>#VALUE!</v>
      </c>
      <c r="U607" t="e">
        <f>MIN(100, MAX(0, (INDEX(出力表!D:D,7))*S607/MAX(T607, Settings!B3)))</f>
        <v>#VALUE!</v>
      </c>
      <c r="V607">
        <f>MIN(100, MAX(0, 100*BETAINV(乱数表!$H607, MAX(0.00000001, (1/(1+EXP(-(INDEX(係数表!G:G,8) + $B607))))*(EXP(INDEX(係数表!H:H,8) + INDEX(係数表!I:I,8)*LN(INDEX(出力表!C:C,8)+1)))), MAX(0.00000001, (1-(1/(1+EXP(-(INDEX(係数表!G:G,8) + $B607)))))*(EXP(INDEX(係数表!H:H,8) + INDEX(係数表!I:I,8)*LN(INDEX(出力表!C:C,8)+1)))))))</f>
        <v>99.998443971509516</v>
      </c>
      <c r="W607" t="e">
        <f>MIN(100, MAX(0, (100*(INDEX(出力表!D:D,8))/(EXP(INDEX(係数表!B:B,8) + $C607) + (INDEX(出力表!D:D,8)))) + (乱数表!$T607*(Settings!B12/(((INDEX(出力表!D:D,8))+1)^INDEX(係数表!E:E,8)*INDEX(係数表!F:F,8))))))</f>
        <v>#VALUE!</v>
      </c>
      <c r="X607" t="e">
        <f>MIN(100, MAX(0, (INDEX(出力表!D:D,8))*V607/MAX(W607, Settings!B3)))</f>
        <v>#VALUE!</v>
      </c>
      <c r="Y607">
        <f>MIN(100, MAX(0, 100*BETAINV(乱数表!$I607, MAX(0.00000001, (1/(1+EXP(-(INDEX(係数表!G:G,9) + $B607))))*(EXP(INDEX(係数表!H:H,9) + INDEX(係数表!I:I,9)*LN(INDEX(出力表!C:C,9)+1)))), MAX(0.00000001, (1-(1/(1+EXP(-(INDEX(係数表!G:G,9) + $B607)))))*(EXP(INDEX(係数表!H:H,9) + INDEX(係数表!I:I,9)*LN(INDEX(出力表!C:C,9)+1)))))))</f>
        <v>93.517887895385201</v>
      </c>
      <c r="Z607" t="e">
        <f>MIN(100, MAX(0, (100*(INDEX(出力表!D:D,9))/(EXP(INDEX(係数表!B:B,9) + $C607) + (INDEX(出力表!D:D,9)))) + (乱数表!$U607*(Settings!B12/(((INDEX(出力表!D:D,9))+1)^INDEX(係数表!E:E,9)*INDEX(係数表!F:F,9))))))</f>
        <v>#VALUE!</v>
      </c>
      <c r="AA607" t="e">
        <f>MIN(100, MAX(0, (INDEX(出力表!D:D,9))*Y607/MAX(Z607, Settings!B3)))</f>
        <v>#VALUE!</v>
      </c>
      <c r="AB607">
        <f>MIN(100, MAX(0, 100*BETAINV(乱数表!$J607, MAX(0.00000001, (1/(1+EXP(-(INDEX(係数表!G:G,10) + $B607))))*(EXP(INDEX(係数表!H:H,10) + INDEX(係数表!I:I,10)*LN(INDEX(出力表!C:C,10)+1)))), MAX(0.00000001, (1-(1/(1+EXP(-(INDEX(係数表!G:G,10) + $B607)))))*(EXP(INDEX(係数表!H:H,10) + INDEX(係数表!I:I,10)*LN(INDEX(出力表!C:C,10)+1)))))))</f>
        <v>96.834144396524962</v>
      </c>
      <c r="AC607" t="e">
        <f>MIN(100, MAX(0, (100*(INDEX(出力表!D:D,10))/(EXP(INDEX(係数表!B:B,10) + $C607) + (INDEX(出力表!D:D,10)))) + (乱数表!$V607*(Settings!B12/(((INDEX(出力表!D:D,10))+1)^INDEX(係数表!E:E,10)*INDEX(係数表!F:F,10))))))</f>
        <v>#VALUE!</v>
      </c>
      <c r="AD607" t="e">
        <f>MIN(100, MAX(0, (INDEX(出力表!D:D,10))*AB607/MAX(AC607, Settings!B3)))</f>
        <v>#VALUE!</v>
      </c>
      <c r="AE607">
        <f>MIN(100, MAX(0, 100*BETAINV(乱数表!$K607, MAX(0.00000001, (1/(1+EXP(-(INDEX(係数表!G:G,11) + $B607))))*(EXP(INDEX(係数表!H:H,11) + INDEX(係数表!I:I,11)*LN(INDEX(出力表!C:C,11)+1)))), MAX(0.00000001, (1-(1/(1+EXP(-(INDEX(係数表!G:G,11) + $B607)))))*(EXP(INDEX(係数表!H:H,11) + INDEX(係数表!I:I,11)*LN(INDEX(出力表!C:C,11)+1)))))))</f>
        <v>81.085267057068947</v>
      </c>
      <c r="AF607" t="e">
        <f>MIN(100, MAX(0, (100*(INDEX(出力表!D:D,11))/(EXP(INDEX(係数表!B:B,11) + $C607) + (INDEX(出力表!D:D,11)))) + (乱数表!$W607*(Settings!B12/(((INDEX(出力表!D:D,11))+1)^INDEX(係数表!E:E,11)*INDEX(係数表!F:F,11))))))</f>
        <v>#VALUE!</v>
      </c>
      <c r="AG607" t="e">
        <f>MIN(100, MAX(0, (INDEX(出力表!D:D,11))*AE607/MAX(AF607, Settings!B3)))</f>
        <v>#VALUE!</v>
      </c>
      <c r="AH607">
        <f>MIN(100, MAX(0, 100*BETAINV(乱数表!$L607, MAX(0.00000001, (1/(1+EXP(-(INDEX(係数表!G:G,12) + $B607))))*(EXP(INDEX(係数表!H:H,12) + INDEX(係数表!I:I,12)*LN(INDEX(出力表!C:C,12)+1)))), MAX(0.00000001, (1-(1/(1+EXP(-(INDEX(係数表!G:G,12) + $B607)))))*(EXP(INDEX(係数表!H:H,12) + INDEX(係数表!I:I,12)*LN(INDEX(出力表!C:C,12)+1)))))))</f>
        <v>97.79349790381346</v>
      </c>
      <c r="AI607" t="e">
        <f>MIN(100, MAX(0, (100*(INDEX(出力表!D:D,12))/(EXP(INDEX(係数表!B:B,12) + $C607) + (INDEX(出力表!D:D,12)))) + (乱数表!$X607*(Settings!B12/(((INDEX(出力表!D:D,12))+1)^INDEX(係数表!E:E,12)*INDEX(係数表!F:F,12))))))</f>
        <v>#VALUE!</v>
      </c>
      <c r="AJ607" t="e">
        <f>MIN(100, MAX(0, (INDEX(出力表!D:D,12))*AH607/MAX(AI607, Settings!B3)))</f>
        <v>#VALUE!</v>
      </c>
      <c r="AK607">
        <f>MIN(100, MAX(0, 100*BETAINV(乱数表!$M607, MAX(0.00000001, (1/(1+EXP(-(INDEX(係数表!G:G,13) + $B607))))*(EXP(INDEX(係数表!H:H,13) + INDEX(係数表!I:I,13)*LN(INDEX(出力表!C:C,13)+1)))), MAX(0.00000001, (1-(1/(1+EXP(-(INDEX(係数表!G:G,13) + $B607)))))*(EXP(INDEX(係数表!H:H,13) + INDEX(係数表!I:I,13)*LN(INDEX(出力表!C:C,13)+1)))))))</f>
        <v>98.601276251761504</v>
      </c>
      <c r="AL607" t="e">
        <f>MIN(100, MAX(0, (100*(INDEX(出力表!D:D,13))/(EXP(INDEX(係数表!B:B,13) + $C607) + (INDEX(出力表!D:D,13)))) + (乱数表!$Y607*(Settings!B12/(((INDEX(出力表!D:D,13))+1)^INDEX(係数表!E:E,13)*INDEX(係数表!F:F,13))))))</f>
        <v>#VALUE!</v>
      </c>
      <c r="AM607" t="e">
        <f>MIN(100, MAX(0, (INDEX(出力表!D:D,13))*AK607/MAX(AL607, Settings!B3)))</f>
        <v>#VALUE!</v>
      </c>
      <c r="AN607">
        <f>IF(ISNUMBER(F607), INDEX(出力表!B:B,2)*F607, 0)+IF(ISNUMBER(I607), INDEX(出力表!B:B,3)*I607, 0)+IF(ISNUMBER(L607), INDEX(出力表!B:B,4)*L607, 0)+IF(ISNUMBER(O607), INDEX(出力表!B:B,5)*O607, 0)+IF(ISNUMBER(R607), INDEX(出力表!B:B,6)*R607, 0)+IF(ISNUMBER(U607), INDEX(出力表!B:B,7)*U607, 0)+IF(ISNUMBER(X607), INDEX(出力表!B:B,8)*X607, 0)+IF(ISNUMBER(AA607), INDEX(出力表!B:B,9)*AA607, 0)+IF(ISNUMBER(AD607), INDEX(出力表!B:B,10)*AD607, 0)+IF(ISNUMBER(AG607), INDEX(出力表!B:B,11)*AG607, 0)+IF(ISNUMBER(AJ607), INDEX(出力表!B:B,12)*AJ607, 0)+IF(ISNUMBER(AM607), INDEX(出力表!B:B,13)*AM607, 0)</f>
        <v>0</v>
      </c>
      <c r="AO607">
        <f>IF(ISNUMBER(F607), INDEX(出力表!B:B,2), 0)+IF(ISNUMBER(I607), INDEX(出力表!B:B,3), 0)+IF(ISNUMBER(L607), INDEX(出力表!B:B,4), 0)+IF(ISNUMBER(O607), INDEX(出力表!B:B,5), 0)+IF(ISNUMBER(R607), INDEX(出力表!B:B,6), 0)+IF(ISNUMBER(U607), INDEX(出力表!B:B,7), 0)+IF(ISNUMBER(X607), INDEX(出力表!B:B,8), 0)+IF(ISNUMBER(AA607), INDEX(出力表!B:B,9), 0)+IF(ISNUMBER(AD607), INDEX(出力表!B:B,10), 0)+IF(ISNUMBER(AG607), INDEX(出力表!B:B,11), 0)+IF(ISNUMBER(AJ607), INDEX(出力表!B:B,12), 0)+IF(ISNUMBER(AM607), INDEX(出力表!B:B,13), 0)</f>
        <v>0</v>
      </c>
      <c r="AP607" t="str">
        <f t="shared" si="9"/>
        <v/>
      </c>
    </row>
    <row r="608" spans="1:42" x14ac:dyDescent="0.2">
      <c r="A608">
        <v>607</v>
      </c>
      <c r="B608">
        <f>IF(UPPER(Settings!B4)="TRUE", 乱数表!$Z608*Settings!B10, 0)</f>
        <v>-0.63229403108389781</v>
      </c>
      <c r="C608">
        <f>IF(UPPER(Settings!B4)="TRUE", 乱数表!$AA608*Settings!B11, 0)</f>
        <v>-1.3835841848679531E-2</v>
      </c>
      <c r="D608">
        <f>MIN(100, MAX(0, 100*BETAINV(乱数表!$B608, MAX(0.00000001, (1/(1+EXP(-(INDEX(係数表!G:G,2) + $B608))))*(EXP(INDEX(係数表!H:H,2) + INDEX(係数表!I:I,2)*LN(INDEX(出力表!C:C,2)+1)))), MAX(0.00000001, (1-(1/(1+EXP(-(INDEX(係数表!G:G,2) + $B608)))))*(EXP(INDEX(係数表!H:H,2) + INDEX(係数表!I:I,2)*LN(INDEX(出力表!C:C,2)+1)))))))</f>
        <v>66.113780817603512</v>
      </c>
      <c r="E608" t="e">
        <f>MIN(100, MAX(0, (100*(INDEX(出力表!D:D,2))/(EXP(INDEX(係数表!B:B,2) + $C608) + (INDEX(出力表!D:D,2)))) + (乱数表!$N608*(Settings!B12/(((INDEX(出力表!D:D,2))+1)^INDEX(係数表!E:E,2)*INDEX(係数表!F:F,2))))))</f>
        <v>#VALUE!</v>
      </c>
      <c r="F608" t="e">
        <f>MIN(100, MAX(0, (INDEX(出力表!D:D,2))*D608/MAX(E608, Settings!B3)))</f>
        <v>#VALUE!</v>
      </c>
      <c r="G608">
        <f>MIN(100, MAX(0, 100*BETAINV(乱数表!$C608, MAX(0.00000001, (1/(1+EXP(-(INDEX(係数表!G:G,3) + $B608))))*(EXP(INDEX(係数表!H:H,3) + INDEX(係数表!I:I,3)*LN(INDEX(出力表!C:C,3)+1)))), MAX(0.00000001, (1-(1/(1+EXP(-(INDEX(係数表!G:G,3) + $B608)))))*(EXP(INDEX(係数表!H:H,3) + INDEX(係数表!I:I,3)*LN(INDEX(出力表!C:C,3)+1)))))))</f>
        <v>96.101795272723137</v>
      </c>
      <c r="H608" t="e">
        <f>MIN(100, MAX(0, (100*(INDEX(出力表!D:D,3))/(EXP(INDEX(係数表!B:B,3) + $C608) + (INDEX(出力表!D:D,3)))) + (乱数表!$O608*(Settings!B12/(((INDEX(出力表!D:D,3))+1)^INDEX(係数表!E:E,3)*INDEX(係数表!F:F,3))))))</f>
        <v>#VALUE!</v>
      </c>
      <c r="I608" t="e">
        <f>MIN(100, MAX(0, (INDEX(出力表!D:D,3))*G608/MAX(H608, Settings!B3)))</f>
        <v>#VALUE!</v>
      </c>
      <c r="J608">
        <f>MIN(100, MAX(0, 100*BETAINV(乱数表!$D608, MAX(0.00000001, (1/(1+EXP(-(INDEX(係数表!G:G,4) + $B608))))*(EXP(INDEX(係数表!H:H,4) + INDEX(係数表!I:I,4)*LN(INDEX(出力表!C:C,4)+1)))), MAX(0.00000001, (1-(1/(1+EXP(-(INDEX(係数表!G:G,4) + $B608)))))*(EXP(INDEX(係数表!H:H,4) + INDEX(係数表!I:I,4)*LN(INDEX(出力表!C:C,4)+1)))))))</f>
        <v>88.218938880908723</v>
      </c>
      <c r="K608" t="e">
        <f>MIN(100, MAX(0, (100*(INDEX(出力表!D:D,4))/(EXP(INDEX(係数表!B:B,4) + $C608) + (INDEX(出力表!D:D,4)))) + (乱数表!$P608*(Settings!B12/(((INDEX(出力表!D:D,4))+1)^INDEX(係数表!E:E,4)*INDEX(係数表!F:F,4))))))</f>
        <v>#VALUE!</v>
      </c>
      <c r="L608" t="e">
        <f>MIN(100, MAX(0, (INDEX(出力表!D:D,4))*J608/MAX(K608, Settings!B3)))</f>
        <v>#VALUE!</v>
      </c>
      <c r="M608">
        <f>MIN(100, MAX(0, 100*BETAINV(乱数表!$E608, MAX(0.00000001, (1/(1+EXP(-(INDEX(係数表!G:G,5) + $B608))))*(EXP(INDEX(係数表!H:H,5) + INDEX(係数表!I:I,5)*LN(INDEX(出力表!C:C,5)+1)))), MAX(0.00000001, (1-(1/(1+EXP(-(INDEX(係数表!G:G,5) + $B608)))))*(EXP(INDEX(係数表!H:H,5) + INDEX(係数表!I:I,5)*LN(INDEX(出力表!C:C,5)+1)))))))</f>
        <v>97.355288469752239</v>
      </c>
      <c r="N608" t="e">
        <f>MIN(100, MAX(0, (100*(INDEX(出力表!D:D,5))/(EXP(INDEX(係数表!B:B,5) + $C608) + (INDEX(出力表!D:D,5)))) + (乱数表!$Q608*(Settings!B12/(((INDEX(出力表!D:D,5))+1)^INDEX(係数表!E:E,5)*INDEX(係数表!F:F,5))))))</f>
        <v>#VALUE!</v>
      </c>
      <c r="O608" t="e">
        <f>MIN(100, MAX(0, (INDEX(出力表!D:D,5))*M608/MAX(N608, Settings!B3)))</f>
        <v>#VALUE!</v>
      </c>
      <c r="P608">
        <f>MIN(100, MAX(0, 100*BETAINV(乱数表!$F608, MAX(0.00000001, (1/(1+EXP(-(INDEX(係数表!G:G,6) + $B608))))*(EXP(INDEX(係数表!H:H,6) + INDEX(係数表!I:I,6)*LN(INDEX(出力表!C:C,6)+1)))), MAX(0.00000001, (1-(1/(1+EXP(-(INDEX(係数表!G:G,6) + $B608)))))*(EXP(INDEX(係数表!H:H,6) + INDEX(係数表!I:I,6)*LN(INDEX(出力表!C:C,6)+1)))))))</f>
        <v>89.208980004213956</v>
      </c>
      <c r="Q608" t="e">
        <f>MIN(100, MAX(0, (100*(INDEX(出力表!D:D,6))/(EXP(INDEX(係数表!B:B,6) + $C608) + (INDEX(出力表!D:D,6)))) + (乱数表!$R608*(Settings!B12/(((INDEX(出力表!D:D,6))+1)^INDEX(係数表!E:E,6)*INDEX(係数表!F:F,6))))))</f>
        <v>#VALUE!</v>
      </c>
      <c r="R608" t="e">
        <f>MIN(100, MAX(0, (INDEX(出力表!D:D,6))*P608/MAX(Q608, Settings!B3)))</f>
        <v>#VALUE!</v>
      </c>
      <c r="S608">
        <f>MIN(100, MAX(0, 100*BETAINV(乱数表!$G608, MAX(0.00000001, (1/(1+EXP(-(INDEX(係数表!G:G,7) + $B608))))*(EXP(INDEX(係数表!H:H,7) + INDEX(係数表!I:I,7)*LN(INDEX(出力表!C:C,7)+1)))), MAX(0.00000001, (1-(1/(1+EXP(-(INDEX(係数表!G:G,7) + $B608)))))*(EXP(INDEX(係数表!H:H,7) + INDEX(係数表!I:I,7)*LN(INDEX(出力表!C:C,7)+1)))))))</f>
        <v>99.370860796835885</v>
      </c>
      <c r="T608" t="e">
        <f>MIN(100, MAX(0, (100*(INDEX(出力表!D:D,7))/(EXP(INDEX(係数表!B:B,7) + $C608) + (INDEX(出力表!D:D,7)))) + (乱数表!$S608*(Settings!B12/(((INDEX(出力表!D:D,7))+1)^INDEX(係数表!E:E,7)*INDEX(係数表!F:F,7))))))</f>
        <v>#VALUE!</v>
      </c>
      <c r="U608" t="e">
        <f>MIN(100, MAX(0, (INDEX(出力表!D:D,7))*S608/MAX(T608, Settings!B3)))</f>
        <v>#VALUE!</v>
      </c>
      <c r="V608">
        <f>MIN(100, MAX(0, 100*BETAINV(乱数表!$H608, MAX(0.00000001, (1/(1+EXP(-(INDEX(係数表!G:G,8) + $B608))))*(EXP(INDEX(係数表!H:H,8) + INDEX(係数表!I:I,8)*LN(INDEX(出力表!C:C,8)+1)))), MAX(0.00000001, (1-(1/(1+EXP(-(INDEX(係数表!G:G,8) + $B608)))))*(EXP(INDEX(係数表!H:H,8) + INDEX(係数表!I:I,8)*LN(INDEX(出力表!C:C,8)+1)))))))</f>
        <v>78.241266575700678</v>
      </c>
      <c r="W608" t="e">
        <f>MIN(100, MAX(0, (100*(INDEX(出力表!D:D,8))/(EXP(INDEX(係数表!B:B,8) + $C608) + (INDEX(出力表!D:D,8)))) + (乱数表!$T608*(Settings!B12/(((INDEX(出力表!D:D,8))+1)^INDEX(係数表!E:E,8)*INDEX(係数表!F:F,8))))))</f>
        <v>#VALUE!</v>
      </c>
      <c r="X608" t="e">
        <f>MIN(100, MAX(0, (INDEX(出力表!D:D,8))*V608/MAX(W608, Settings!B3)))</f>
        <v>#VALUE!</v>
      </c>
      <c r="Y608">
        <f>MIN(100, MAX(0, 100*BETAINV(乱数表!$I608, MAX(0.00000001, (1/(1+EXP(-(INDEX(係数表!G:G,9) + $B608))))*(EXP(INDEX(係数表!H:H,9) + INDEX(係数表!I:I,9)*LN(INDEX(出力表!C:C,9)+1)))), MAX(0.00000001, (1-(1/(1+EXP(-(INDEX(係数表!G:G,9) + $B608)))))*(EXP(INDEX(係数表!H:H,9) + INDEX(係数表!I:I,9)*LN(INDEX(出力表!C:C,9)+1)))))))</f>
        <v>60.889584691758145</v>
      </c>
      <c r="Z608" t="e">
        <f>MIN(100, MAX(0, (100*(INDEX(出力表!D:D,9))/(EXP(INDEX(係数表!B:B,9) + $C608) + (INDEX(出力表!D:D,9)))) + (乱数表!$U608*(Settings!B12/(((INDEX(出力表!D:D,9))+1)^INDEX(係数表!E:E,9)*INDEX(係数表!F:F,9))))))</f>
        <v>#VALUE!</v>
      </c>
      <c r="AA608" t="e">
        <f>MIN(100, MAX(0, (INDEX(出力表!D:D,9))*Y608/MAX(Z608, Settings!B3)))</f>
        <v>#VALUE!</v>
      </c>
      <c r="AB608">
        <f>MIN(100, MAX(0, 100*BETAINV(乱数表!$J608, MAX(0.00000001, (1/(1+EXP(-(INDEX(係数表!G:G,10) + $B608))))*(EXP(INDEX(係数表!H:H,10) + INDEX(係数表!I:I,10)*LN(INDEX(出力表!C:C,10)+1)))), MAX(0.00000001, (1-(1/(1+EXP(-(INDEX(係数表!G:G,10) + $B608)))))*(EXP(INDEX(係数表!H:H,10) + INDEX(係数表!I:I,10)*LN(INDEX(出力表!C:C,10)+1)))))))</f>
        <v>93.523195581767226</v>
      </c>
      <c r="AC608" t="e">
        <f>MIN(100, MAX(0, (100*(INDEX(出力表!D:D,10))/(EXP(INDEX(係数表!B:B,10) + $C608) + (INDEX(出力表!D:D,10)))) + (乱数表!$V608*(Settings!B12/(((INDEX(出力表!D:D,10))+1)^INDEX(係数表!E:E,10)*INDEX(係数表!F:F,10))))))</f>
        <v>#VALUE!</v>
      </c>
      <c r="AD608" t="e">
        <f>MIN(100, MAX(0, (INDEX(出力表!D:D,10))*AB608/MAX(AC608, Settings!B3)))</f>
        <v>#VALUE!</v>
      </c>
      <c r="AE608">
        <f>MIN(100, MAX(0, 100*BETAINV(乱数表!$K608, MAX(0.00000001, (1/(1+EXP(-(INDEX(係数表!G:G,11) + $B608))))*(EXP(INDEX(係数表!H:H,11) + INDEX(係数表!I:I,11)*LN(INDEX(出力表!C:C,11)+1)))), MAX(0.00000001, (1-(1/(1+EXP(-(INDEX(係数表!G:G,11) + $B608)))))*(EXP(INDEX(係数表!H:H,11) + INDEX(係数表!I:I,11)*LN(INDEX(出力表!C:C,11)+1)))))))</f>
        <v>81.454774273014053</v>
      </c>
      <c r="AF608" t="e">
        <f>MIN(100, MAX(0, (100*(INDEX(出力表!D:D,11))/(EXP(INDEX(係数表!B:B,11) + $C608) + (INDEX(出力表!D:D,11)))) + (乱数表!$W608*(Settings!B12/(((INDEX(出力表!D:D,11))+1)^INDEX(係数表!E:E,11)*INDEX(係数表!F:F,11))))))</f>
        <v>#VALUE!</v>
      </c>
      <c r="AG608" t="e">
        <f>MIN(100, MAX(0, (INDEX(出力表!D:D,11))*AE608/MAX(AF608, Settings!B3)))</f>
        <v>#VALUE!</v>
      </c>
      <c r="AH608">
        <f>MIN(100, MAX(0, 100*BETAINV(乱数表!$L608, MAX(0.00000001, (1/(1+EXP(-(INDEX(係数表!G:G,12) + $B608))))*(EXP(INDEX(係数表!H:H,12) + INDEX(係数表!I:I,12)*LN(INDEX(出力表!C:C,12)+1)))), MAX(0.00000001, (1-(1/(1+EXP(-(INDEX(係数表!G:G,12) + $B608)))))*(EXP(INDEX(係数表!H:H,12) + INDEX(係数表!I:I,12)*LN(INDEX(出力表!C:C,12)+1)))))))</f>
        <v>86.104797266357906</v>
      </c>
      <c r="AI608" t="e">
        <f>MIN(100, MAX(0, (100*(INDEX(出力表!D:D,12))/(EXP(INDEX(係数表!B:B,12) + $C608) + (INDEX(出力表!D:D,12)))) + (乱数表!$X608*(Settings!B12/(((INDEX(出力表!D:D,12))+1)^INDEX(係数表!E:E,12)*INDEX(係数表!F:F,12))))))</f>
        <v>#VALUE!</v>
      </c>
      <c r="AJ608" t="e">
        <f>MIN(100, MAX(0, (INDEX(出力表!D:D,12))*AH608/MAX(AI608, Settings!B3)))</f>
        <v>#VALUE!</v>
      </c>
      <c r="AK608">
        <f>MIN(100, MAX(0, 100*BETAINV(乱数表!$M608, MAX(0.00000001, (1/(1+EXP(-(INDEX(係数表!G:G,13) + $B608))))*(EXP(INDEX(係数表!H:H,13) + INDEX(係数表!I:I,13)*LN(INDEX(出力表!C:C,13)+1)))), MAX(0.00000001, (1-(1/(1+EXP(-(INDEX(係数表!G:G,13) + $B608)))))*(EXP(INDEX(係数表!H:H,13) + INDEX(係数表!I:I,13)*LN(INDEX(出力表!C:C,13)+1)))))))</f>
        <v>97.226863280642135</v>
      </c>
      <c r="AL608" t="e">
        <f>MIN(100, MAX(0, (100*(INDEX(出力表!D:D,13))/(EXP(INDEX(係数表!B:B,13) + $C608) + (INDEX(出力表!D:D,13)))) + (乱数表!$Y608*(Settings!B12/(((INDEX(出力表!D:D,13))+1)^INDEX(係数表!E:E,13)*INDEX(係数表!F:F,13))))))</f>
        <v>#VALUE!</v>
      </c>
      <c r="AM608" t="e">
        <f>MIN(100, MAX(0, (INDEX(出力表!D:D,13))*AK608/MAX(AL608, Settings!B3)))</f>
        <v>#VALUE!</v>
      </c>
      <c r="AN608">
        <f>IF(ISNUMBER(F608), INDEX(出力表!B:B,2)*F608, 0)+IF(ISNUMBER(I608), INDEX(出力表!B:B,3)*I608, 0)+IF(ISNUMBER(L608), INDEX(出力表!B:B,4)*L608, 0)+IF(ISNUMBER(O608), INDEX(出力表!B:B,5)*O608, 0)+IF(ISNUMBER(R608), INDEX(出力表!B:B,6)*R608, 0)+IF(ISNUMBER(U608), INDEX(出力表!B:B,7)*U608, 0)+IF(ISNUMBER(X608), INDEX(出力表!B:B,8)*X608, 0)+IF(ISNUMBER(AA608), INDEX(出力表!B:B,9)*AA608, 0)+IF(ISNUMBER(AD608), INDEX(出力表!B:B,10)*AD608, 0)+IF(ISNUMBER(AG608), INDEX(出力表!B:B,11)*AG608, 0)+IF(ISNUMBER(AJ608), INDEX(出力表!B:B,12)*AJ608, 0)+IF(ISNUMBER(AM608), INDEX(出力表!B:B,13)*AM608, 0)</f>
        <v>0</v>
      </c>
      <c r="AO608">
        <f>IF(ISNUMBER(F608), INDEX(出力表!B:B,2), 0)+IF(ISNUMBER(I608), INDEX(出力表!B:B,3), 0)+IF(ISNUMBER(L608), INDEX(出力表!B:B,4), 0)+IF(ISNUMBER(O608), INDEX(出力表!B:B,5), 0)+IF(ISNUMBER(R608), INDEX(出力表!B:B,6), 0)+IF(ISNUMBER(U608), INDEX(出力表!B:B,7), 0)+IF(ISNUMBER(X608), INDEX(出力表!B:B,8), 0)+IF(ISNUMBER(AA608), INDEX(出力表!B:B,9), 0)+IF(ISNUMBER(AD608), INDEX(出力表!B:B,10), 0)+IF(ISNUMBER(AG608), INDEX(出力表!B:B,11), 0)+IF(ISNUMBER(AJ608), INDEX(出力表!B:B,12), 0)+IF(ISNUMBER(AM608), INDEX(出力表!B:B,13), 0)</f>
        <v>0</v>
      </c>
      <c r="AP608" t="str">
        <f t="shared" si="9"/>
        <v/>
      </c>
    </row>
    <row r="609" spans="1:42" x14ac:dyDescent="0.2">
      <c r="A609">
        <v>608</v>
      </c>
      <c r="B609">
        <f>IF(UPPER(Settings!B4)="TRUE", 乱数表!$Z609*Settings!B10, 0)</f>
        <v>-0.20499242295125475</v>
      </c>
      <c r="C609">
        <f>IF(UPPER(Settings!B4)="TRUE", 乱数表!$AA609*Settings!B11, 0)</f>
        <v>-9.113385742186407E-2</v>
      </c>
      <c r="D609">
        <f>MIN(100, MAX(0, 100*BETAINV(乱数表!$B609, MAX(0.00000001, (1/(1+EXP(-(INDEX(係数表!G:G,2) + $B609))))*(EXP(INDEX(係数表!H:H,2) + INDEX(係数表!I:I,2)*LN(INDEX(出力表!C:C,2)+1)))), MAX(0.00000001, (1-(1/(1+EXP(-(INDEX(係数表!G:G,2) + $B609)))))*(EXP(INDEX(係数表!H:H,2) + INDEX(係数表!I:I,2)*LN(INDEX(出力表!C:C,2)+1)))))))</f>
        <v>99.205643149002469</v>
      </c>
      <c r="E609" t="e">
        <f>MIN(100, MAX(0, (100*(INDEX(出力表!D:D,2))/(EXP(INDEX(係数表!B:B,2) + $C609) + (INDEX(出力表!D:D,2)))) + (乱数表!$N609*(Settings!B12/(((INDEX(出力表!D:D,2))+1)^INDEX(係数表!E:E,2)*INDEX(係数表!F:F,2))))))</f>
        <v>#VALUE!</v>
      </c>
      <c r="F609" t="e">
        <f>MIN(100, MAX(0, (INDEX(出力表!D:D,2))*D609/MAX(E609, Settings!B3)))</f>
        <v>#VALUE!</v>
      </c>
      <c r="G609">
        <f>MIN(100, MAX(0, 100*BETAINV(乱数表!$C609, MAX(0.00000001, (1/(1+EXP(-(INDEX(係数表!G:G,3) + $B609))))*(EXP(INDEX(係数表!H:H,3) + INDEX(係数表!I:I,3)*LN(INDEX(出力表!C:C,3)+1)))), MAX(0.00000001, (1-(1/(1+EXP(-(INDEX(係数表!G:G,3) + $B609)))))*(EXP(INDEX(係数表!H:H,3) + INDEX(係数表!I:I,3)*LN(INDEX(出力表!C:C,3)+1)))))))</f>
        <v>65.266394244235514</v>
      </c>
      <c r="H609" t="e">
        <f>MIN(100, MAX(0, (100*(INDEX(出力表!D:D,3))/(EXP(INDEX(係数表!B:B,3) + $C609) + (INDEX(出力表!D:D,3)))) + (乱数表!$O609*(Settings!B12/(((INDEX(出力表!D:D,3))+1)^INDEX(係数表!E:E,3)*INDEX(係数表!F:F,3))))))</f>
        <v>#VALUE!</v>
      </c>
      <c r="I609" t="e">
        <f>MIN(100, MAX(0, (INDEX(出力表!D:D,3))*G609/MAX(H609, Settings!B3)))</f>
        <v>#VALUE!</v>
      </c>
      <c r="J609">
        <f>MIN(100, MAX(0, 100*BETAINV(乱数表!$D609, MAX(0.00000001, (1/(1+EXP(-(INDEX(係数表!G:G,4) + $B609))))*(EXP(INDEX(係数表!H:H,4) + INDEX(係数表!I:I,4)*LN(INDEX(出力表!C:C,4)+1)))), MAX(0.00000001, (1-(1/(1+EXP(-(INDEX(係数表!G:G,4) + $B609)))))*(EXP(INDEX(係数表!H:H,4) + INDEX(係数表!I:I,4)*LN(INDEX(出力表!C:C,4)+1)))))))</f>
        <v>72.040865330480003</v>
      </c>
      <c r="K609" t="e">
        <f>MIN(100, MAX(0, (100*(INDEX(出力表!D:D,4))/(EXP(INDEX(係数表!B:B,4) + $C609) + (INDEX(出力表!D:D,4)))) + (乱数表!$P609*(Settings!B12/(((INDEX(出力表!D:D,4))+1)^INDEX(係数表!E:E,4)*INDEX(係数表!F:F,4))))))</f>
        <v>#VALUE!</v>
      </c>
      <c r="L609" t="e">
        <f>MIN(100, MAX(0, (INDEX(出力表!D:D,4))*J609/MAX(K609, Settings!B3)))</f>
        <v>#VALUE!</v>
      </c>
      <c r="M609">
        <f>MIN(100, MAX(0, 100*BETAINV(乱数表!$E609, MAX(0.00000001, (1/(1+EXP(-(INDEX(係数表!G:G,5) + $B609))))*(EXP(INDEX(係数表!H:H,5) + INDEX(係数表!I:I,5)*LN(INDEX(出力表!C:C,5)+1)))), MAX(0.00000001, (1-(1/(1+EXP(-(INDEX(係数表!G:G,5) + $B609)))))*(EXP(INDEX(係数表!H:H,5) + INDEX(係数表!I:I,5)*LN(INDEX(出力表!C:C,5)+1)))))))</f>
        <v>92.765778208833865</v>
      </c>
      <c r="N609" t="e">
        <f>MIN(100, MAX(0, (100*(INDEX(出力表!D:D,5))/(EXP(INDEX(係数表!B:B,5) + $C609) + (INDEX(出力表!D:D,5)))) + (乱数表!$Q609*(Settings!B12/(((INDEX(出力表!D:D,5))+1)^INDEX(係数表!E:E,5)*INDEX(係数表!F:F,5))))))</f>
        <v>#VALUE!</v>
      </c>
      <c r="O609" t="e">
        <f>MIN(100, MAX(0, (INDEX(出力表!D:D,5))*M609/MAX(N609, Settings!B3)))</f>
        <v>#VALUE!</v>
      </c>
      <c r="P609">
        <f>MIN(100, MAX(0, 100*BETAINV(乱数表!$F609, MAX(0.00000001, (1/(1+EXP(-(INDEX(係数表!G:G,6) + $B609))))*(EXP(INDEX(係数表!H:H,6) + INDEX(係数表!I:I,6)*LN(INDEX(出力表!C:C,6)+1)))), MAX(0.00000001, (1-(1/(1+EXP(-(INDEX(係数表!G:G,6) + $B609)))))*(EXP(INDEX(係数表!H:H,6) + INDEX(係数表!I:I,6)*LN(INDEX(出力表!C:C,6)+1)))))))</f>
        <v>96.286299378868833</v>
      </c>
      <c r="Q609" t="e">
        <f>MIN(100, MAX(0, (100*(INDEX(出力表!D:D,6))/(EXP(INDEX(係数表!B:B,6) + $C609) + (INDEX(出力表!D:D,6)))) + (乱数表!$R609*(Settings!B12/(((INDEX(出力表!D:D,6))+1)^INDEX(係数表!E:E,6)*INDEX(係数表!F:F,6))))))</f>
        <v>#VALUE!</v>
      </c>
      <c r="R609" t="e">
        <f>MIN(100, MAX(0, (INDEX(出力表!D:D,6))*P609/MAX(Q609, Settings!B3)))</f>
        <v>#VALUE!</v>
      </c>
      <c r="S609">
        <f>MIN(100, MAX(0, 100*BETAINV(乱数表!$G609, MAX(0.00000001, (1/(1+EXP(-(INDEX(係数表!G:G,7) + $B609))))*(EXP(INDEX(係数表!H:H,7) + INDEX(係数表!I:I,7)*LN(INDEX(出力表!C:C,7)+1)))), MAX(0.00000001, (1-(1/(1+EXP(-(INDEX(係数表!G:G,7) + $B609)))))*(EXP(INDEX(係数表!H:H,7) + INDEX(係数表!I:I,7)*LN(INDEX(出力表!C:C,7)+1)))))))</f>
        <v>97.824962230701246</v>
      </c>
      <c r="T609" t="e">
        <f>MIN(100, MAX(0, (100*(INDEX(出力表!D:D,7))/(EXP(INDEX(係数表!B:B,7) + $C609) + (INDEX(出力表!D:D,7)))) + (乱数表!$S609*(Settings!B12/(((INDEX(出力表!D:D,7))+1)^INDEX(係数表!E:E,7)*INDEX(係数表!F:F,7))))))</f>
        <v>#VALUE!</v>
      </c>
      <c r="U609" t="e">
        <f>MIN(100, MAX(0, (INDEX(出力表!D:D,7))*S609/MAX(T609, Settings!B3)))</f>
        <v>#VALUE!</v>
      </c>
      <c r="V609">
        <f>MIN(100, MAX(0, 100*BETAINV(乱数表!$H609, MAX(0.00000001, (1/(1+EXP(-(INDEX(係数表!G:G,8) + $B609))))*(EXP(INDEX(係数表!H:H,8) + INDEX(係数表!I:I,8)*LN(INDEX(出力表!C:C,8)+1)))), MAX(0.00000001, (1-(1/(1+EXP(-(INDEX(係数表!G:G,8) + $B609)))))*(EXP(INDEX(係数表!H:H,8) + INDEX(係数表!I:I,8)*LN(INDEX(出力表!C:C,8)+1)))))))</f>
        <v>98.951435341768928</v>
      </c>
      <c r="W609" t="e">
        <f>MIN(100, MAX(0, (100*(INDEX(出力表!D:D,8))/(EXP(INDEX(係数表!B:B,8) + $C609) + (INDEX(出力表!D:D,8)))) + (乱数表!$T609*(Settings!B12/(((INDEX(出力表!D:D,8))+1)^INDEX(係数表!E:E,8)*INDEX(係数表!F:F,8))))))</f>
        <v>#VALUE!</v>
      </c>
      <c r="X609" t="e">
        <f>MIN(100, MAX(0, (INDEX(出力表!D:D,8))*V609/MAX(W609, Settings!B3)))</f>
        <v>#VALUE!</v>
      </c>
      <c r="Y609">
        <f>MIN(100, MAX(0, 100*BETAINV(乱数表!$I609, MAX(0.00000001, (1/(1+EXP(-(INDEX(係数表!G:G,9) + $B609))))*(EXP(INDEX(係数表!H:H,9) + INDEX(係数表!I:I,9)*LN(INDEX(出力表!C:C,9)+1)))), MAX(0.00000001, (1-(1/(1+EXP(-(INDEX(係数表!G:G,9) + $B609)))))*(EXP(INDEX(係数表!H:H,9) + INDEX(係数表!I:I,9)*LN(INDEX(出力表!C:C,9)+1)))))))</f>
        <v>92.19311415458202</v>
      </c>
      <c r="Z609" t="e">
        <f>MIN(100, MAX(0, (100*(INDEX(出力表!D:D,9))/(EXP(INDEX(係数表!B:B,9) + $C609) + (INDEX(出力表!D:D,9)))) + (乱数表!$U609*(Settings!B12/(((INDEX(出力表!D:D,9))+1)^INDEX(係数表!E:E,9)*INDEX(係数表!F:F,9))))))</f>
        <v>#VALUE!</v>
      </c>
      <c r="AA609" t="e">
        <f>MIN(100, MAX(0, (INDEX(出力表!D:D,9))*Y609/MAX(Z609, Settings!B3)))</f>
        <v>#VALUE!</v>
      </c>
      <c r="AB609">
        <f>MIN(100, MAX(0, 100*BETAINV(乱数表!$J609, MAX(0.00000001, (1/(1+EXP(-(INDEX(係数表!G:G,10) + $B609))))*(EXP(INDEX(係数表!H:H,10) + INDEX(係数表!I:I,10)*LN(INDEX(出力表!C:C,10)+1)))), MAX(0.00000001, (1-(1/(1+EXP(-(INDEX(係数表!G:G,10) + $B609)))))*(EXP(INDEX(係数表!H:H,10) + INDEX(係数表!I:I,10)*LN(INDEX(出力表!C:C,10)+1)))))))</f>
        <v>98.444699899087595</v>
      </c>
      <c r="AC609" t="e">
        <f>MIN(100, MAX(0, (100*(INDEX(出力表!D:D,10))/(EXP(INDEX(係数表!B:B,10) + $C609) + (INDEX(出力表!D:D,10)))) + (乱数表!$V609*(Settings!B12/(((INDEX(出力表!D:D,10))+1)^INDEX(係数表!E:E,10)*INDEX(係数表!F:F,10))))))</f>
        <v>#VALUE!</v>
      </c>
      <c r="AD609" t="e">
        <f>MIN(100, MAX(0, (INDEX(出力表!D:D,10))*AB609/MAX(AC609, Settings!B3)))</f>
        <v>#VALUE!</v>
      </c>
      <c r="AE609">
        <f>MIN(100, MAX(0, 100*BETAINV(乱数表!$K609, MAX(0.00000001, (1/(1+EXP(-(INDEX(係数表!G:G,11) + $B609))))*(EXP(INDEX(係数表!H:H,11) + INDEX(係数表!I:I,11)*LN(INDEX(出力表!C:C,11)+1)))), MAX(0.00000001, (1-(1/(1+EXP(-(INDEX(係数表!G:G,11) + $B609)))))*(EXP(INDEX(係数表!H:H,11) + INDEX(係数表!I:I,11)*LN(INDEX(出力表!C:C,11)+1)))))))</f>
        <v>97.352032029128992</v>
      </c>
      <c r="AF609" t="e">
        <f>MIN(100, MAX(0, (100*(INDEX(出力表!D:D,11))/(EXP(INDEX(係数表!B:B,11) + $C609) + (INDEX(出力表!D:D,11)))) + (乱数表!$W609*(Settings!B12/(((INDEX(出力表!D:D,11))+1)^INDEX(係数表!E:E,11)*INDEX(係数表!F:F,11))))))</f>
        <v>#VALUE!</v>
      </c>
      <c r="AG609" t="e">
        <f>MIN(100, MAX(0, (INDEX(出力表!D:D,11))*AE609/MAX(AF609, Settings!B3)))</f>
        <v>#VALUE!</v>
      </c>
      <c r="AH609">
        <f>MIN(100, MAX(0, 100*BETAINV(乱数表!$L609, MAX(0.00000001, (1/(1+EXP(-(INDEX(係数表!G:G,12) + $B609))))*(EXP(INDEX(係数表!H:H,12) + INDEX(係数表!I:I,12)*LN(INDEX(出力表!C:C,12)+1)))), MAX(0.00000001, (1-(1/(1+EXP(-(INDEX(係数表!G:G,12) + $B609)))))*(EXP(INDEX(係数表!H:H,12) + INDEX(係数表!I:I,12)*LN(INDEX(出力表!C:C,12)+1)))))))</f>
        <v>82.317745168378778</v>
      </c>
      <c r="AI609" t="e">
        <f>MIN(100, MAX(0, (100*(INDEX(出力表!D:D,12))/(EXP(INDEX(係数表!B:B,12) + $C609) + (INDEX(出力表!D:D,12)))) + (乱数表!$X609*(Settings!B12/(((INDEX(出力表!D:D,12))+1)^INDEX(係数表!E:E,12)*INDEX(係数表!F:F,12))))))</f>
        <v>#VALUE!</v>
      </c>
      <c r="AJ609" t="e">
        <f>MIN(100, MAX(0, (INDEX(出力表!D:D,12))*AH609/MAX(AI609, Settings!B3)))</f>
        <v>#VALUE!</v>
      </c>
      <c r="AK609">
        <f>MIN(100, MAX(0, 100*BETAINV(乱数表!$M609, MAX(0.00000001, (1/(1+EXP(-(INDEX(係数表!G:G,13) + $B609))))*(EXP(INDEX(係数表!H:H,13) + INDEX(係数表!I:I,13)*LN(INDEX(出力表!C:C,13)+1)))), MAX(0.00000001, (1-(1/(1+EXP(-(INDEX(係数表!G:G,13) + $B609)))))*(EXP(INDEX(係数表!H:H,13) + INDEX(係数表!I:I,13)*LN(INDEX(出力表!C:C,13)+1)))))))</f>
        <v>98.167928169686618</v>
      </c>
      <c r="AL609" t="e">
        <f>MIN(100, MAX(0, (100*(INDEX(出力表!D:D,13))/(EXP(INDEX(係数表!B:B,13) + $C609) + (INDEX(出力表!D:D,13)))) + (乱数表!$Y609*(Settings!B12/(((INDEX(出力表!D:D,13))+1)^INDEX(係数表!E:E,13)*INDEX(係数表!F:F,13))))))</f>
        <v>#VALUE!</v>
      </c>
      <c r="AM609" t="e">
        <f>MIN(100, MAX(0, (INDEX(出力表!D:D,13))*AK609/MAX(AL609, Settings!B3)))</f>
        <v>#VALUE!</v>
      </c>
      <c r="AN609">
        <f>IF(ISNUMBER(F609), INDEX(出力表!B:B,2)*F609, 0)+IF(ISNUMBER(I609), INDEX(出力表!B:B,3)*I609, 0)+IF(ISNUMBER(L609), INDEX(出力表!B:B,4)*L609, 0)+IF(ISNUMBER(O609), INDEX(出力表!B:B,5)*O609, 0)+IF(ISNUMBER(R609), INDEX(出力表!B:B,6)*R609, 0)+IF(ISNUMBER(U609), INDEX(出力表!B:B,7)*U609, 0)+IF(ISNUMBER(X609), INDEX(出力表!B:B,8)*X609, 0)+IF(ISNUMBER(AA609), INDEX(出力表!B:B,9)*AA609, 0)+IF(ISNUMBER(AD609), INDEX(出力表!B:B,10)*AD609, 0)+IF(ISNUMBER(AG609), INDEX(出力表!B:B,11)*AG609, 0)+IF(ISNUMBER(AJ609), INDEX(出力表!B:B,12)*AJ609, 0)+IF(ISNUMBER(AM609), INDEX(出力表!B:B,13)*AM609, 0)</f>
        <v>0</v>
      </c>
      <c r="AO609">
        <f>IF(ISNUMBER(F609), INDEX(出力表!B:B,2), 0)+IF(ISNUMBER(I609), INDEX(出力表!B:B,3), 0)+IF(ISNUMBER(L609), INDEX(出力表!B:B,4), 0)+IF(ISNUMBER(O609), INDEX(出力表!B:B,5), 0)+IF(ISNUMBER(R609), INDEX(出力表!B:B,6), 0)+IF(ISNUMBER(U609), INDEX(出力表!B:B,7), 0)+IF(ISNUMBER(X609), INDEX(出力表!B:B,8), 0)+IF(ISNUMBER(AA609), INDEX(出力表!B:B,9), 0)+IF(ISNUMBER(AD609), INDEX(出力表!B:B,10), 0)+IF(ISNUMBER(AG609), INDEX(出力表!B:B,11), 0)+IF(ISNUMBER(AJ609), INDEX(出力表!B:B,12), 0)+IF(ISNUMBER(AM609), INDEX(出力表!B:B,13), 0)</f>
        <v>0</v>
      </c>
      <c r="AP609" t="str">
        <f t="shared" si="9"/>
        <v/>
      </c>
    </row>
    <row r="610" spans="1:42" x14ac:dyDescent="0.2">
      <c r="A610">
        <v>609</v>
      </c>
      <c r="B610">
        <f>IF(UPPER(Settings!B4)="TRUE", 乱数表!$Z610*Settings!B10, 0)</f>
        <v>0.71071713148501314</v>
      </c>
      <c r="C610">
        <f>IF(UPPER(Settings!B4)="TRUE", 乱数表!$AA610*Settings!B11, 0)</f>
        <v>-8.4398081451782334E-2</v>
      </c>
      <c r="D610">
        <f>MIN(100, MAX(0, 100*BETAINV(乱数表!$B610, MAX(0.00000001, (1/(1+EXP(-(INDEX(係数表!G:G,2) + $B610))))*(EXP(INDEX(係数表!H:H,2) + INDEX(係数表!I:I,2)*LN(INDEX(出力表!C:C,2)+1)))), MAX(0.00000001, (1-(1/(1+EXP(-(INDEX(係数表!G:G,2) + $B610)))))*(EXP(INDEX(係数表!H:H,2) + INDEX(係数表!I:I,2)*LN(INDEX(出力表!C:C,2)+1)))))))</f>
        <v>96.911270651623411</v>
      </c>
      <c r="E610" t="e">
        <f>MIN(100, MAX(0, (100*(INDEX(出力表!D:D,2))/(EXP(INDEX(係数表!B:B,2) + $C610) + (INDEX(出力表!D:D,2)))) + (乱数表!$N610*(Settings!B12/(((INDEX(出力表!D:D,2))+1)^INDEX(係数表!E:E,2)*INDEX(係数表!F:F,2))))))</f>
        <v>#VALUE!</v>
      </c>
      <c r="F610" t="e">
        <f>MIN(100, MAX(0, (INDEX(出力表!D:D,2))*D610/MAX(E610, Settings!B3)))</f>
        <v>#VALUE!</v>
      </c>
      <c r="G610">
        <f>MIN(100, MAX(0, 100*BETAINV(乱数表!$C610, MAX(0.00000001, (1/(1+EXP(-(INDEX(係数表!G:G,3) + $B610))))*(EXP(INDEX(係数表!H:H,3) + INDEX(係数表!I:I,3)*LN(INDEX(出力表!C:C,3)+1)))), MAX(0.00000001, (1-(1/(1+EXP(-(INDEX(係数表!G:G,3) + $B610)))))*(EXP(INDEX(係数表!H:H,3) + INDEX(係数表!I:I,3)*LN(INDEX(出力表!C:C,3)+1)))))))</f>
        <v>99.01411188953044</v>
      </c>
      <c r="H610" t="e">
        <f>MIN(100, MAX(0, (100*(INDEX(出力表!D:D,3))/(EXP(INDEX(係数表!B:B,3) + $C610) + (INDEX(出力表!D:D,3)))) + (乱数表!$O610*(Settings!B12/(((INDEX(出力表!D:D,3))+1)^INDEX(係数表!E:E,3)*INDEX(係数表!F:F,3))))))</f>
        <v>#VALUE!</v>
      </c>
      <c r="I610" t="e">
        <f>MIN(100, MAX(0, (INDEX(出力表!D:D,3))*G610/MAX(H610, Settings!B3)))</f>
        <v>#VALUE!</v>
      </c>
      <c r="J610">
        <f>MIN(100, MAX(0, 100*BETAINV(乱数表!$D610, MAX(0.00000001, (1/(1+EXP(-(INDEX(係数表!G:G,4) + $B610))))*(EXP(INDEX(係数表!H:H,4) + INDEX(係数表!I:I,4)*LN(INDEX(出力表!C:C,4)+1)))), MAX(0.00000001, (1-(1/(1+EXP(-(INDEX(係数表!G:G,4) + $B610)))))*(EXP(INDEX(係数表!H:H,4) + INDEX(係数表!I:I,4)*LN(INDEX(出力表!C:C,4)+1)))))))</f>
        <v>99.461728571510392</v>
      </c>
      <c r="K610" t="e">
        <f>MIN(100, MAX(0, (100*(INDEX(出力表!D:D,4))/(EXP(INDEX(係数表!B:B,4) + $C610) + (INDEX(出力表!D:D,4)))) + (乱数表!$P610*(Settings!B12/(((INDEX(出力表!D:D,4))+1)^INDEX(係数表!E:E,4)*INDEX(係数表!F:F,4))))))</f>
        <v>#VALUE!</v>
      </c>
      <c r="L610" t="e">
        <f>MIN(100, MAX(0, (INDEX(出力表!D:D,4))*J610/MAX(K610, Settings!B3)))</f>
        <v>#VALUE!</v>
      </c>
      <c r="M610">
        <f>MIN(100, MAX(0, 100*BETAINV(乱数表!$E610, MAX(0.00000001, (1/(1+EXP(-(INDEX(係数表!G:G,5) + $B610))))*(EXP(INDEX(係数表!H:H,5) + INDEX(係数表!I:I,5)*LN(INDEX(出力表!C:C,5)+1)))), MAX(0.00000001, (1-(1/(1+EXP(-(INDEX(係数表!G:G,5) + $B610)))))*(EXP(INDEX(係数表!H:H,5) + INDEX(係数表!I:I,5)*LN(INDEX(出力表!C:C,5)+1)))))))</f>
        <v>99.999006236352628</v>
      </c>
      <c r="N610" t="e">
        <f>MIN(100, MAX(0, (100*(INDEX(出力表!D:D,5))/(EXP(INDEX(係数表!B:B,5) + $C610) + (INDEX(出力表!D:D,5)))) + (乱数表!$Q610*(Settings!B12/(((INDEX(出力表!D:D,5))+1)^INDEX(係数表!E:E,5)*INDEX(係数表!F:F,5))))))</f>
        <v>#VALUE!</v>
      </c>
      <c r="O610" t="e">
        <f>MIN(100, MAX(0, (INDEX(出力表!D:D,5))*M610/MAX(N610, Settings!B3)))</f>
        <v>#VALUE!</v>
      </c>
      <c r="P610">
        <f>MIN(100, MAX(0, 100*BETAINV(乱数表!$F610, MAX(0.00000001, (1/(1+EXP(-(INDEX(係数表!G:G,6) + $B610))))*(EXP(INDEX(係数表!H:H,6) + INDEX(係数表!I:I,6)*LN(INDEX(出力表!C:C,6)+1)))), MAX(0.00000001, (1-(1/(1+EXP(-(INDEX(係数表!G:G,6) + $B610)))))*(EXP(INDEX(係数表!H:H,6) + INDEX(係数表!I:I,6)*LN(INDEX(出力表!C:C,6)+1)))))))</f>
        <v>89.741553216080263</v>
      </c>
      <c r="Q610" t="e">
        <f>MIN(100, MAX(0, (100*(INDEX(出力表!D:D,6))/(EXP(INDEX(係数表!B:B,6) + $C610) + (INDEX(出力表!D:D,6)))) + (乱数表!$R610*(Settings!B12/(((INDEX(出力表!D:D,6))+1)^INDEX(係数表!E:E,6)*INDEX(係数表!F:F,6))))))</f>
        <v>#VALUE!</v>
      </c>
      <c r="R610" t="e">
        <f>MIN(100, MAX(0, (INDEX(出力表!D:D,6))*P610/MAX(Q610, Settings!B3)))</f>
        <v>#VALUE!</v>
      </c>
      <c r="S610">
        <f>MIN(100, MAX(0, 100*BETAINV(乱数表!$G610, MAX(0.00000001, (1/(1+EXP(-(INDEX(係数表!G:G,7) + $B610))))*(EXP(INDEX(係数表!H:H,7) + INDEX(係数表!I:I,7)*LN(INDEX(出力表!C:C,7)+1)))), MAX(0.00000001, (1-(1/(1+EXP(-(INDEX(係数表!G:G,7) + $B610)))))*(EXP(INDEX(係数表!H:H,7) + INDEX(係数表!I:I,7)*LN(INDEX(出力表!C:C,7)+1)))))))</f>
        <v>99.553626302105059</v>
      </c>
      <c r="T610" t="e">
        <f>MIN(100, MAX(0, (100*(INDEX(出力表!D:D,7))/(EXP(INDEX(係数表!B:B,7) + $C610) + (INDEX(出力表!D:D,7)))) + (乱数表!$S610*(Settings!B12/(((INDEX(出力表!D:D,7))+1)^INDEX(係数表!E:E,7)*INDEX(係数表!F:F,7))))))</f>
        <v>#VALUE!</v>
      </c>
      <c r="U610" t="e">
        <f>MIN(100, MAX(0, (INDEX(出力表!D:D,7))*S610/MAX(T610, Settings!B3)))</f>
        <v>#VALUE!</v>
      </c>
      <c r="V610">
        <f>MIN(100, MAX(0, 100*BETAINV(乱数表!$H610, MAX(0.00000001, (1/(1+EXP(-(INDEX(係数表!G:G,8) + $B610))))*(EXP(INDEX(係数表!H:H,8) + INDEX(係数表!I:I,8)*LN(INDEX(出力表!C:C,8)+1)))), MAX(0.00000001, (1-(1/(1+EXP(-(INDEX(係数表!G:G,8) + $B610)))))*(EXP(INDEX(係数表!H:H,8) + INDEX(係数表!I:I,8)*LN(INDEX(出力表!C:C,8)+1)))))))</f>
        <v>62.940669427716003</v>
      </c>
      <c r="W610" t="e">
        <f>MIN(100, MAX(0, (100*(INDEX(出力表!D:D,8))/(EXP(INDEX(係数表!B:B,8) + $C610) + (INDEX(出力表!D:D,8)))) + (乱数表!$T610*(Settings!B12/(((INDEX(出力表!D:D,8))+1)^INDEX(係数表!E:E,8)*INDEX(係数表!F:F,8))))))</f>
        <v>#VALUE!</v>
      </c>
      <c r="X610" t="e">
        <f>MIN(100, MAX(0, (INDEX(出力表!D:D,8))*V610/MAX(W610, Settings!B3)))</f>
        <v>#VALUE!</v>
      </c>
      <c r="Y610">
        <f>MIN(100, MAX(0, 100*BETAINV(乱数表!$I610, MAX(0.00000001, (1/(1+EXP(-(INDEX(係数表!G:G,9) + $B610))))*(EXP(INDEX(係数表!H:H,9) + INDEX(係数表!I:I,9)*LN(INDEX(出力表!C:C,9)+1)))), MAX(0.00000001, (1-(1/(1+EXP(-(INDEX(係数表!G:G,9) + $B610)))))*(EXP(INDEX(係数表!H:H,9) + INDEX(係数表!I:I,9)*LN(INDEX(出力表!C:C,9)+1)))))))</f>
        <v>96.180600028937818</v>
      </c>
      <c r="Z610" t="e">
        <f>MIN(100, MAX(0, (100*(INDEX(出力表!D:D,9))/(EXP(INDEX(係数表!B:B,9) + $C610) + (INDEX(出力表!D:D,9)))) + (乱数表!$U610*(Settings!B12/(((INDEX(出力表!D:D,9))+1)^INDEX(係数表!E:E,9)*INDEX(係数表!F:F,9))))))</f>
        <v>#VALUE!</v>
      </c>
      <c r="AA610" t="e">
        <f>MIN(100, MAX(0, (INDEX(出力表!D:D,9))*Y610/MAX(Z610, Settings!B3)))</f>
        <v>#VALUE!</v>
      </c>
      <c r="AB610">
        <f>MIN(100, MAX(0, 100*BETAINV(乱数表!$J610, MAX(0.00000001, (1/(1+EXP(-(INDEX(係数表!G:G,10) + $B610))))*(EXP(INDEX(係数表!H:H,10) + INDEX(係数表!I:I,10)*LN(INDEX(出力表!C:C,10)+1)))), MAX(0.00000001, (1-(1/(1+EXP(-(INDEX(係数表!G:G,10) + $B610)))))*(EXP(INDEX(係数表!H:H,10) + INDEX(係数表!I:I,10)*LN(INDEX(出力表!C:C,10)+1)))))))</f>
        <v>99.293763474073685</v>
      </c>
      <c r="AC610" t="e">
        <f>MIN(100, MAX(0, (100*(INDEX(出力表!D:D,10))/(EXP(INDEX(係数表!B:B,10) + $C610) + (INDEX(出力表!D:D,10)))) + (乱数表!$V610*(Settings!B12/(((INDEX(出力表!D:D,10))+1)^INDEX(係数表!E:E,10)*INDEX(係数表!F:F,10))))))</f>
        <v>#VALUE!</v>
      </c>
      <c r="AD610" t="e">
        <f>MIN(100, MAX(0, (INDEX(出力表!D:D,10))*AB610/MAX(AC610, Settings!B3)))</f>
        <v>#VALUE!</v>
      </c>
      <c r="AE610">
        <f>MIN(100, MAX(0, 100*BETAINV(乱数表!$K610, MAX(0.00000001, (1/(1+EXP(-(INDEX(係数表!G:G,11) + $B610))))*(EXP(INDEX(係数表!H:H,11) + INDEX(係数表!I:I,11)*LN(INDEX(出力表!C:C,11)+1)))), MAX(0.00000001, (1-(1/(1+EXP(-(INDEX(係数表!G:G,11) + $B610)))))*(EXP(INDEX(係数表!H:H,11) + INDEX(係数表!I:I,11)*LN(INDEX(出力表!C:C,11)+1)))))))</f>
        <v>97.727836949408939</v>
      </c>
      <c r="AF610" t="e">
        <f>MIN(100, MAX(0, (100*(INDEX(出力表!D:D,11))/(EXP(INDEX(係数表!B:B,11) + $C610) + (INDEX(出力表!D:D,11)))) + (乱数表!$W610*(Settings!B12/(((INDEX(出力表!D:D,11))+1)^INDEX(係数表!E:E,11)*INDEX(係数表!F:F,11))))))</f>
        <v>#VALUE!</v>
      </c>
      <c r="AG610" t="e">
        <f>MIN(100, MAX(0, (INDEX(出力表!D:D,11))*AE610/MAX(AF610, Settings!B3)))</f>
        <v>#VALUE!</v>
      </c>
      <c r="AH610">
        <f>MIN(100, MAX(0, 100*BETAINV(乱数表!$L610, MAX(0.00000001, (1/(1+EXP(-(INDEX(係数表!G:G,12) + $B610))))*(EXP(INDEX(係数表!H:H,12) + INDEX(係数表!I:I,12)*LN(INDEX(出力表!C:C,12)+1)))), MAX(0.00000001, (1-(1/(1+EXP(-(INDEX(係数表!G:G,12) + $B610)))))*(EXP(INDEX(係数表!H:H,12) + INDEX(係数表!I:I,12)*LN(INDEX(出力表!C:C,12)+1)))))))</f>
        <v>95.550493754615943</v>
      </c>
      <c r="AI610" t="e">
        <f>MIN(100, MAX(0, (100*(INDEX(出力表!D:D,12))/(EXP(INDEX(係数表!B:B,12) + $C610) + (INDEX(出力表!D:D,12)))) + (乱数表!$X610*(Settings!B12/(((INDEX(出力表!D:D,12))+1)^INDEX(係数表!E:E,12)*INDEX(係数表!F:F,12))))))</f>
        <v>#VALUE!</v>
      </c>
      <c r="AJ610" t="e">
        <f>MIN(100, MAX(0, (INDEX(出力表!D:D,12))*AH610/MAX(AI610, Settings!B3)))</f>
        <v>#VALUE!</v>
      </c>
      <c r="AK610">
        <f>MIN(100, MAX(0, 100*BETAINV(乱数表!$M610, MAX(0.00000001, (1/(1+EXP(-(INDEX(係数表!G:G,13) + $B610))))*(EXP(INDEX(係数表!H:H,13) + INDEX(係数表!I:I,13)*LN(INDEX(出力表!C:C,13)+1)))), MAX(0.00000001, (1-(1/(1+EXP(-(INDEX(係数表!G:G,13) + $B610)))))*(EXP(INDEX(係数表!H:H,13) + INDEX(係数表!I:I,13)*LN(INDEX(出力表!C:C,13)+1)))))))</f>
        <v>99.933367538965044</v>
      </c>
      <c r="AL610" t="e">
        <f>MIN(100, MAX(0, (100*(INDEX(出力表!D:D,13))/(EXP(INDEX(係数表!B:B,13) + $C610) + (INDEX(出力表!D:D,13)))) + (乱数表!$Y610*(Settings!B12/(((INDEX(出力表!D:D,13))+1)^INDEX(係数表!E:E,13)*INDEX(係数表!F:F,13))))))</f>
        <v>#VALUE!</v>
      </c>
      <c r="AM610" t="e">
        <f>MIN(100, MAX(0, (INDEX(出力表!D:D,13))*AK610/MAX(AL610, Settings!B3)))</f>
        <v>#VALUE!</v>
      </c>
      <c r="AN610">
        <f>IF(ISNUMBER(F610), INDEX(出力表!B:B,2)*F610, 0)+IF(ISNUMBER(I610), INDEX(出力表!B:B,3)*I610, 0)+IF(ISNUMBER(L610), INDEX(出力表!B:B,4)*L610, 0)+IF(ISNUMBER(O610), INDEX(出力表!B:B,5)*O610, 0)+IF(ISNUMBER(R610), INDEX(出力表!B:B,6)*R610, 0)+IF(ISNUMBER(U610), INDEX(出力表!B:B,7)*U610, 0)+IF(ISNUMBER(X610), INDEX(出力表!B:B,8)*X610, 0)+IF(ISNUMBER(AA610), INDEX(出力表!B:B,9)*AA610, 0)+IF(ISNUMBER(AD610), INDEX(出力表!B:B,10)*AD610, 0)+IF(ISNUMBER(AG610), INDEX(出力表!B:B,11)*AG610, 0)+IF(ISNUMBER(AJ610), INDEX(出力表!B:B,12)*AJ610, 0)+IF(ISNUMBER(AM610), INDEX(出力表!B:B,13)*AM610, 0)</f>
        <v>0</v>
      </c>
      <c r="AO610">
        <f>IF(ISNUMBER(F610), INDEX(出力表!B:B,2), 0)+IF(ISNUMBER(I610), INDEX(出力表!B:B,3), 0)+IF(ISNUMBER(L610), INDEX(出力表!B:B,4), 0)+IF(ISNUMBER(O610), INDEX(出力表!B:B,5), 0)+IF(ISNUMBER(R610), INDEX(出力表!B:B,6), 0)+IF(ISNUMBER(U610), INDEX(出力表!B:B,7), 0)+IF(ISNUMBER(X610), INDEX(出力表!B:B,8), 0)+IF(ISNUMBER(AA610), INDEX(出力表!B:B,9), 0)+IF(ISNUMBER(AD610), INDEX(出力表!B:B,10), 0)+IF(ISNUMBER(AG610), INDEX(出力表!B:B,11), 0)+IF(ISNUMBER(AJ610), INDEX(出力表!B:B,12), 0)+IF(ISNUMBER(AM610), INDEX(出力表!B:B,13), 0)</f>
        <v>0</v>
      </c>
      <c r="AP610" t="str">
        <f t="shared" si="9"/>
        <v/>
      </c>
    </row>
    <row r="611" spans="1:42" x14ac:dyDescent="0.2">
      <c r="A611">
        <v>610</v>
      </c>
      <c r="B611">
        <f>IF(UPPER(Settings!B4)="TRUE", 乱数表!$Z611*Settings!B10, 0)</f>
        <v>0.21898442269479618</v>
      </c>
      <c r="C611">
        <f>IF(UPPER(Settings!B4)="TRUE", 乱数表!$AA611*Settings!B11, 0)</f>
        <v>-8.9055466532012337E-2</v>
      </c>
      <c r="D611">
        <f>MIN(100, MAX(0, 100*BETAINV(乱数表!$B611, MAX(0.00000001, (1/(1+EXP(-(INDEX(係数表!G:G,2) + $B611))))*(EXP(INDEX(係数表!H:H,2) + INDEX(係数表!I:I,2)*LN(INDEX(出力表!C:C,2)+1)))), MAX(0.00000001, (1-(1/(1+EXP(-(INDEX(係数表!G:G,2) + $B611)))))*(EXP(INDEX(係数表!H:H,2) + INDEX(係数表!I:I,2)*LN(INDEX(出力表!C:C,2)+1)))))))</f>
        <v>94.242138357770983</v>
      </c>
      <c r="E611" t="e">
        <f>MIN(100, MAX(0, (100*(INDEX(出力表!D:D,2))/(EXP(INDEX(係数表!B:B,2) + $C611) + (INDEX(出力表!D:D,2)))) + (乱数表!$N611*(Settings!B12/(((INDEX(出力表!D:D,2))+1)^INDEX(係数表!E:E,2)*INDEX(係数表!F:F,2))))))</f>
        <v>#VALUE!</v>
      </c>
      <c r="F611" t="e">
        <f>MIN(100, MAX(0, (INDEX(出力表!D:D,2))*D611/MAX(E611, Settings!B3)))</f>
        <v>#VALUE!</v>
      </c>
      <c r="G611">
        <f>MIN(100, MAX(0, 100*BETAINV(乱数表!$C611, MAX(0.00000001, (1/(1+EXP(-(INDEX(係数表!G:G,3) + $B611))))*(EXP(INDEX(係数表!H:H,3) + INDEX(係数表!I:I,3)*LN(INDEX(出力表!C:C,3)+1)))), MAX(0.00000001, (1-(1/(1+EXP(-(INDEX(係数表!G:G,3) + $B611)))))*(EXP(INDEX(係数表!H:H,3) + INDEX(係数表!I:I,3)*LN(INDEX(出力表!C:C,3)+1)))))))</f>
        <v>93.354605712785343</v>
      </c>
      <c r="H611" t="e">
        <f>MIN(100, MAX(0, (100*(INDEX(出力表!D:D,3))/(EXP(INDEX(係数表!B:B,3) + $C611) + (INDEX(出力表!D:D,3)))) + (乱数表!$O611*(Settings!B12/(((INDEX(出力表!D:D,3))+1)^INDEX(係数表!E:E,3)*INDEX(係数表!F:F,3))))))</f>
        <v>#VALUE!</v>
      </c>
      <c r="I611" t="e">
        <f>MIN(100, MAX(0, (INDEX(出力表!D:D,3))*G611/MAX(H611, Settings!B3)))</f>
        <v>#VALUE!</v>
      </c>
      <c r="J611">
        <f>MIN(100, MAX(0, 100*BETAINV(乱数表!$D611, MAX(0.00000001, (1/(1+EXP(-(INDEX(係数表!G:G,4) + $B611))))*(EXP(INDEX(係数表!H:H,4) + INDEX(係数表!I:I,4)*LN(INDEX(出力表!C:C,4)+1)))), MAX(0.00000001, (1-(1/(1+EXP(-(INDEX(係数表!G:G,4) + $B611)))))*(EXP(INDEX(係数表!H:H,4) + INDEX(係数表!I:I,4)*LN(INDEX(出力表!C:C,4)+1)))))))</f>
        <v>94.811493880606463</v>
      </c>
      <c r="K611" t="e">
        <f>MIN(100, MAX(0, (100*(INDEX(出力表!D:D,4))/(EXP(INDEX(係数表!B:B,4) + $C611) + (INDEX(出力表!D:D,4)))) + (乱数表!$P611*(Settings!B12/(((INDEX(出力表!D:D,4))+1)^INDEX(係数表!E:E,4)*INDEX(係数表!F:F,4))))))</f>
        <v>#VALUE!</v>
      </c>
      <c r="L611" t="e">
        <f>MIN(100, MAX(0, (INDEX(出力表!D:D,4))*J611/MAX(K611, Settings!B3)))</f>
        <v>#VALUE!</v>
      </c>
      <c r="M611">
        <f>MIN(100, MAX(0, 100*BETAINV(乱数表!$E611, MAX(0.00000001, (1/(1+EXP(-(INDEX(係数表!G:G,5) + $B611))))*(EXP(INDEX(係数表!H:H,5) + INDEX(係数表!I:I,5)*LN(INDEX(出力表!C:C,5)+1)))), MAX(0.00000001, (1-(1/(1+EXP(-(INDEX(係数表!G:G,5) + $B611)))))*(EXP(INDEX(係数表!H:H,5) + INDEX(係数表!I:I,5)*LN(INDEX(出力表!C:C,5)+1)))))))</f>
        <v>87.74361125444625</v>
      </c>
      <c r="N611" t="e">
        <f>MIN(100, MAX(0, (100*(INDEX(出力表!D:D,5))/(EXP(INDEX(係数表!B:B,5) + $C611) + (INDEX(出力表!D:D,5)))) + (乱数表!$Q611*(Settings!B12/(((INDEX(出力表!D:D,5))+1)^INDEX(係数表!E:E,5)*INDEX(係数表!F:F,5))))))</f>
        <v>#VALUE!</v>
      </c>
      <c r="O611" t="e">
        <f>MIN(100, MAX(0, (INDEX(出力表!D:D,5))*M611/MAX(N611, Settings!B3)))</f>
        <v>#VALUE!</v>
      </c>
      <c r="P611">
        <f>MIN(100, MAX(0, 100*BETAINV(乱数表!$F611, MAX(0.00000001, (1/(1+EXP(-(INDEX(係数表!G:G,6) + $B611))))*(EXP(INDEX(係数表!H:H,6) + INDEX(係数表!I:I,6)*LN(INDEX(出力表!C:C,6)+1)))), MAX(0.00000001, (1-(1/(1+EXP(-(INDEX(係数表!G:G,6) + $B611)))))*(EXP(INDEX(係数表!H:H,6) + INDEX(係数表!I:I,6)*LN(INDEX(出力表!C:C,6)+1)))))))</f>
        <v>80.585701589606288</v>
      </c>
      <c r="Q611" t="e">
        <f>MIN(100, MAX(0, (100*(INDEX(出力表!D:D,6))/(EXP(INDEX(係数表!B:B,6) + $C611) + (INDEX(出力表!D:D,6)))) + (乱数表!$R611*(Settings!B12/(((INDEX(出力表!D:D,6))+1)^INDEX(係数表!E:E,6)*INDEX(係数表!F:F,6))))))</f>
        <v>#VALUE!</v>
      </c>
      <c r="R611" t="e">
        <f>MIN(100, MAX(0, (INDEX(出力表!D:D,6))*P611/MAX(Q611, Settings!B3)))</f>
        <v>#VALUE!</v>
      </c>
      <c r="S611">
        <f>MIN(100, MAX(0, 100*BETAINV(乱数表!$G611, MAX(0.00000001, (1/(1+EXP(-(INDEX(係数表!G:G,7) + $B611))))*(EXP(INDEX(係数表!H:H,7) + INDEX(係数表!I:I,7)*LN(INDEX(出力表!C:C,7)+1)))), MAX(0.00000001, (1-(1/(1+EXP(-(INDEX(係数表!G:G,7) + $B611)))))*(EXP(INDEX(係数表!H:H,7) + INDEX(係数表!I:I,7)*LN(INDEX(出力表!C:C,7)+1)))))))</f>
        <v>98.448061593909799</v>
      </c>
      <c r="T611" t="e">
        <f>MIN(100, MAX(0, (100*(INDEX(出力表!D:D,7))/(EXP(INDEX(係数表!B:B,7) + $C611) + (INDEX(出力表!D:D,7)))) + (乱数表!$S611*(Settings!B12/(((INDEX(出力表!D:D,7))+1)^INDEX(係数表!E:E,7)*INDEX(係数表!F:F,7))))))</f>
        <v>#VALUE!</v>
      </c>
      <c r="U611" t="e">
        <f>MIN(100, MAX(0, (INDEX(出力表!D:D,7))*S611/MAX(T611, Settings!B3)))</f>
        <v>#VALUE!</v>
      </c>
      <c r="V611">
        <f>MIN(100, MAX(0, 100*BETAINV(乱数表!$H611, MAX(0.00000001, (1/(1+EXP(-(INDEX(係数表!G:G,8) + $B611))))*(EXP(INDEX(係数表!H:H,8) + INDEX(係数表!I:I,8)*LN(INDEX(出力表!C:C,8)+1)))), MAX(0.00000001, (1-(1/(1+EXP(-(INDEX(係数表!G:G,8) + $B611)))))*(EXP(INDEX(係数表!H:H,8) + INDEX(係数表!I:I,8)*LN(INDEX(出力表!C:C,8)+1)))))))</f>
        <v>98.120468163233113</v>
      </c>
      <c r="W611" t="e">
        <f>MIN(100, MAX(0, (100*(INDEX(出力表!D:D,8))/(EXP(INDEX(係数表!B:B,8) + $C611) + (INDEX(出力表!D:D,8)))) + (乱数表!$T611*(Settings!B12/(((INDEX(出力表!D:D,8))+1)^INDEX(係数表!E:E,8)*INDEX(係数表!F:F,8))))))</f>
        <v>#VALUE!</v>
      </c>
      <c r="X611" t="e">
        <f>MIN(100, MAX(0, (INDEX(出力表!D:D,8))*V611/MAX(W611, Settings!B3)))</f>
        <v>#VALUE!</v>
      </c>
      <c r="Y611">
        <f>MIN(100, MAX(0, 100*BETAINV(乱数表!$I611, MAX(0.00000001, (1/(1+EXP(-(INDEX(係数表!G:G,9) + $B611))))*(EXP(INDEX(係数表!H:H,9) + INDEX(係数表!I:I,9)*LN(INDEX(出力表!C:C,9)+1)))), MAX(0.00000001, (1-(1/(1+EXP(-(INDEX(係数表!G:G,9) + $B611)))))*(EXP(INDEX(係数表!H:H,9) + INDEX(係数表!I:I,9)*LN(INDEX(出力表!C:C,9)+1)))))))</f>
        <v>94.501873912110824</v>
      </c>
      <c r="Z611" t="e">
        <f>MIN(100, MAX(0, (100*(INDEX(出力表!D:D,9))/(EXP(INDEX(係数表!B:B,9) + $C611) + (INDEX(出力表!D:D,9)))) + (乱数表!$U611*(Settings!B12/(((INDEX(出力表!D:D,9))+1)^INDEX(係数表!E:E,9)*INDEX(係数表!F:F,9))))))</f>
        <v>#VALUE!</v>
      </c>
      <c r="AA611" t="e">
        <f>MIN(100, MAX(0, (INDEX(出力表!D:D,9))*Y611/MAX(Z611, Settings!B3)))</f>
        <v>#VALUE!</v>
      </c>
      <c r="AB611">
        <f>MIN(100, MAX(0, 100*BETAINV(乱数表!$J611, MAX(0.00000001, (1/(1+EXP(-(INDEX(係数表!G:G,10) + $B611))))*(EXP(INDEX(係数表!H:H,10) + INDEX(係数表!I:I,10)*LN(INDEX(出力表!C:C,10)+1)))), MAX(0.00000001, (1-(1/(1+EXP(-(INDEX(係数表!G:G,10) + $B611)))))*(EXP(INDEX(係数表!H:H,10) + INDEX(係数表!I:I,10)*LN(INDEX(出力表!C:C,10)+1)))))))</f>
        <v>94.580287296623339</v>
      </c>
      <c r="AC611" t="e">
        <f>MIN(100, MAX(0, (100*(INDEX(出力表!D:D,10))/(EXP(INDEX(係数表!B:B,10) + $C611) + (INDEX(出力表!D:D,10)))) + (乱数表!$V611*(Settings!B12/(((INDEX(出力表!D:D,10))+1)^INDEX(係数表!E:E,10)*INDEX(係数表!F:F,10))))))</f>
        <v>#VALUE!</v>
      </c>
      <c r="AD611" t="e">
        <f>MIN(100, MAX(0, (INDEX(出力表!D:D,10))*AB611/MAX(AC611, Settings!B3)))</f>
        <v>#VALUE!</v>
      </c>
      <c r="AE611">
        <f>MIN(100, MAX(0, 100*BETAINV(乱数表!$K611, MAX(0.00000001, (1/(1+EXP(-(INDEX(係数表!G:G,11) + $B611))))*(EXP(INDEX(係数表!H:H,11) + INDEX(係数表!I:I,11)*LN(INDEX(出力表!C:C,11)+1)))), MAX(0.00000001, (1-(1/(1+EXP(-(INDEX(係数表!G:G,11) + $B611)))))*(EXP(INDEX(係数表!H:H,11) + INDEX(係数表!I:I,11)*LN(INDEX(出力表!C:C,11)+1)))))))</f>
        <v>76.979127390300135</v>
      </c>
      <c r="AF611" t="e">
        <f>MIN(100, MAX(0, (100*(INDEX(出力表!D:D,11))/(EXP(INDEX(係数表!B:B,11) + $C611) + (INDEX(出力表!D:D,11)))) + (乱数表!$W611*(Settings!B12/(((INDEX(出力表!D:D,11))+1)^INDEX(係数表!E:E,11)*INDEX(係数表!F:F,11))))))</f>
        <v>#VALUE!</v>
      </c>
      <c r="AG611" t="e">
        <f>MIN(100, MAX(0, (INDEX(出力表!D:D,11))*AE611/MAX(AF611, Settings!B3)))</f>
        <v>#VALUE!</v>
      </c>
      <c r="AH611">
        <f>MIN(100, MAX(0, 100*BETAINV(乱数表!$L611, MAX(0.00000001, (1/(1+EXP(-(INDEX(係数表!G:G,12) + $B611))))*(EXP(INDEX(係数表!H:H,12) + INDEX(係数表!I:I,12)*LN(INDEX(出力表!C:C,12)+1)))), MAX(0.00000001, (1-(1/(1+EXP(-(INDEX(係数表!G:G,12) + $B611)))))*(EXP(INDEX(係数表!H:H,12) + INDEX(係数表!I:I,12)*LN(INDEX(出力表!C:C,12)+1)))))))</f>
        <v>99.977188121710896</v>
      </c>
      <c r="AI611" t="e">
        <f>MIN(100, MAX(0, (100*(INDEX(出力表!D:D,12))/(EXP(INDEX(係数表!B:B,12) + $C611) + (INDEX(出力表!D:D,12)))) + (乱数表!$X611*(Settings!B12/(((INDEX(出力表!D:D,12))+1)^INDEX(係数表!E:E,12)*INDEX(係数表!F:F,12))))))</f>
        <v>#VALUE!</v>
      </c>
      <c r="AJ611" t="e">
        <f>MIN(100, MAX(0, (INDEX(出力表!D:D,12))*AH611/MAX(AI611, Settings!B3)))</f>
        <v>#VALUE!</v>
      </c>
      <c r="AK611">
        <f>MIN(100, MAX(0, 100*BETAINV(乱数表!$M611, MAX(0.00000001, (1/(1+EXP(-(INDEX(係数表!G:G,13) + $B611))))*(EXP(INDEX(係数表!H:H,13) + INDEX(係数表!I:I,13)*LN(INDEX(出力表!C:C,13)+1)))), MAX(0.00000001, (1-(1/(1+EXP(-(INDEX(係数表!G:G,13) + $B611)))))*(EXP(INDEX(係数表!H:H,13) + INDEX(係数表!I:I,13)*LN(INDEX(出力表!C:C,13)+1)))))))</f>
        <v>99.488615852218487</v>
      </c>
      <c r="AL611" t="e">
        <f>MIN(100, MAX(0, (100*(INDEX(出力表!D:D,13))/(EXP(INDEX(係数表!B:B,13) + $C611) + (INDEX(出力表!D:D,13)))) + (乱数表!$Y611*(Settings!B12/(((INDEX(出力表!D:D,13))+1)^INDEX(係数表!E:E,13)*INDEX(係数表!F:F,13))))))</f>
        <v>#VALUE!</v>
      </c>
      <c r="AM611" t="e">
        <f>MIN(100, MAX(0, (INDEX(出力表!D:D,13))*AK611/MAX(AL611, Settings!B3)))</f>
        <v>#VALUE!</v>
      </c>
      <c r="AN611">
        <f>IF(ISNUMBER(F611), INDEX(出力表!B:B,2)*F611, 0)+IF(ISNUMBER(I611), INDEX(出力表!B:B,3)*I611, 0)+IF(ISNUMBER(L611), INDEX(出力表!B:B,4)*L611, 0)+IF(ISNUMBER(O611), INDEX(出力表!B:B,5)*O611, 0)+IF(ISNUMBER(R611), INDEX(出力表!B:B,6)*R611, 0)+IF(ISNUMBER(U611), INDEX(出力表!B:B,7)*U611, 0)+IF(ISNUMBER(X611), INDEX(出力表!B:B,8)*X611, 0)+IF(ISNUMBER(AA611), INDEX(出力表!B:B,9)*AA611, 0)+IF(ISNUMBER(AD611), INDEX(出力表!B:B,10)*AD611, 0)+IF(ISNUMBER(AG611), INDEX(出力表!B:B,11)*AG611, 0)+IF(ISNUMBER(AJ611), INDEX(出力表!B:B,12)*AJ611, 0)+IF(ISNUMBER(AM611), INDEX(出力表!B:B,13)*AM611, 0)</f>
        <v>0</v>
      </c>
      <c r="AO611">
        <f>IF(ISNUMBER(F611), INDEX(出力表!B:B,2), 0)+IF(ISNUMBER(I611), INDEX(出力表!B:B,3), 0)+IF(ISNUMBER(L611), INDEX(出力表!B:B,4), 0)+IF(ISNUMBER(O611), INDEX(出力表!B:B,5), 0)+IF(ISNUMBER(R611), INDEX(出力表!B:B,6), 0)+IF(ISNUMBER(U611), INDEX(出力表!B:B,7), 0)+IF(ISNUMBER(X611), INDEX(出力表!B:B,8), 0)+IF(ISNUMBER(AA611), INDEX(出力表!B:B,9), 0)+IF(ISNUMBER(AD611), INDEX(出力表!B:B,10), 0)+IF(ISNUMBER(AG611), INDEX(出力表!B:B,11), 0)+IF(ISNUMBER(AJ611), INDEX(出力表!B:B,12), 0)+IF(ISNUMBER(AM611), INDEX(出力表!B:B,13), 0)</f>
        <v>0</v>
      </c>
      <c r="AP611" t="str">
        <f t="shared" si="9"/>
        <v/>
      </c>
    </row>
    <row r="612" spans="1:42" x14ac:dyDescent="0.2">
      <c r="A612">
        <v>611</v>
      </c>
      <c r="B612">
        <f>IF(UPPER(Settings!B4)="TRUE", 乱数表!$Z612*Settings!B10, 0)</f>
        <v>-0.38650571240950615</v>
      </c>
      <c r="C612">
        <f>IF(UPPER(Settings!B4)="TRUE", 乱数表!$AA612*Settings!B11, 0)</f>
        <v>-4.8920954121191407E-2</v>
      </c>
      <c r="D612">
        <f>MIN(100, MAX(0, 100*BETAINV(乱数表!$B612, MAX(0.00000001, (1/(1+EXP(-(INDEX(係数表!G:G,2) + $B612))))*(EXP(INDEX(係数表!H:H,2) + INDEX(係数表!I:I,2)*LN(INDEX(出力表!C:C,2)+1)))), MAX(0.00000001, (1-(1/(1+EXP(-(INDEX(係数表!G:G,2) + $B612)))))*(EXP(INDEX(係数表!H:H,2) + INDEX(係数表!I:I,2)*LN(INDEX(出力表!C:C,2)+1)))))))</f>
        <v>95.145816809925307</v>
      </c>
      <c r="E612" t="e">
        <f>MIN(100, MAX(0, (100*(INDEX(出力表!D:D,2))/(EXP(INDEX(係数表!B:B,2) + $C612) + (INDEX(出力表!D:D,2)))) + (乱数表!$N612*(Settings!B12/(((INDEX(出力表!D:D,2))+1)^INDEX(係数表!E:E,2)*INDEX(係数表!F:F,2))))))</f>
        <v>#VALUE!</v>
      </c>
      <c r="F612" t="e">
        <f>MIN(100, MAX(0, (INDEX(出力表!D:D,2))*D612/MAX(E612, Settings!B3)))</f>
        <v>#VALUE!</v>
      </c>
      <c r="G612">
        <f>MIN(100, MAX(0, 100*BETAINV(乱数表!$C612, MAX(0.00000001, (1/(1+EXP(-(INDEX(係数表!G:G,3) + $B612))))*(EXP(INDEX(係数表!H:H,3) + INDEX(係数表!I:I,3)*LN(INDEX(出力表!C:C,3)+1)))), MAX(0.00000001, (1-(1/(1+EXP(-(INDEX(係数表!G:G,3) + $B612)))))*(EXP(INDEX(係数表!H:H,3) + INDEX(係数表!I:I,3)*LN(INDEX(出力表!C:C,3)+1)))))))</f>
        <v>88.462046021397342</v>
      </c>
      <c r="H612" t="e">
        <f>MIN(100, MAX(0, (100*(INDEX(出力表!D:D,3))/(EXP(INDEX(係数表!B:B,3) + $C612) + (INDEX(出力表!D:D,3)))) + (乱数表!$O612*(Settings!B12/(((INDEX(出力表!D:D,3))+1)^INDEX(係数表!E:E,3)*INDEX(係数表!F:F,3))))))</f>
        <v>#VALUE!</v>
      </c>
      <c r="I612" t="e">
        <f>MIN(100, MAX(0, (INDEX(出力表!D:D,3))*G612/MAX(H612, Settings!B3)))</f>
        <v>#VALUE!</v>
      </c>
      <c r="J612">
        <f>MIN(100, MAX(0, 100*BETAINV(乱数表!$D612, MAX(0.00000001, (1/(1+EXP(-(INDEX(係数表!G:G,4) + $B612))))*(EXP(INDEX(係数表!H:H,4) + INDEX(係数表!I:I,4)*LN(INDEX(出力表!C:C,4)+1)))), MAX(0.00000001, (1-(1/(1+EXP(-(INDEX(係数表!G:G,4) + $B612)))))*(EXP(INDEX(係数表!H:H,4) + INDEX(係数表!I:I,4)*LN(INDEX(出力表!C:C,4)+1)))))))</f>
        <v>94.766628409361743</v>
      </c>
      <c r="K612" t="e">
        <f>MIN(100, MAX(0, (100*(INDEX(出力表!D:D,4))/(EXP(INDEX(係数表!B:B,4) + $C612) + (INDEX(出力表!D:D,4)))) + (乱数表!$P612*(Settings!B12/(((INDEX(出力表!D:D,4))+1)^INDEX(係数表!E:E,4)*INDEX(係数表!F:F,4))))))</f>
        <v>#VALUE!</v>
      </c>
      <c r="L612" t="e">
        <f>MIN(100, MAX(0, (INDEX(出力表!D:D,4))*J612/MAX(K612, Settings!B3)))</f>
        <v>#VALUE!</v>
      </c>
      <c r="M612">
        <f>MIN(100, MAX(0, 100*BETAINV(乱数表!$E612, MAX(0.00000001, (1/(1+EXP(-(INDEX(係数表!G:G,5) + $B612))))*(EXP(INDEX(係数表!H:H,5) + INDEX(係数表!I:I,5)*LN(INDEX(出力表!C:C,5)+1)))), MAX(0.00000001, (1-(1/(1+EXP(-(INDEX(係数表!G:G,5) + $B612)))))*(EXP(INDEX(係数表!H:H,5) + INDEX(係数表!I:I,5)*LN(INDEX(出力表!C:C,5)+1)))))))</f>
        <v>92.048153087788776</v>
      </c>
      <c r="N612" t="e">
        <f>MIN(100, MAX(0, (100*(INDEX(出力表!D:D,5))/(EXP(INDEX(係数表!B:B,5) + $C612) + (INDEX(出力表!D:D,5)))) + (乱数表!$Q612*(Settings!B12/(((INDEX(出力表!D:D,5))+1)^INDEX(係数表!E:E,5)*INDEX(係数表!F:F,5))))))</f>
        <v>#VALUE!</v>
      </c>
      <c r="O612" t="e">
        <f>MIN(100, MAX(0, (INDEX(出力表!D:D,5))*M612/MAX(N612, Settings!B3)))</f>
        <v>#VALUE!</v>
      </c>
      <c r="P612">
        <f>MIN(100, MAX(0, 100*BETAINV(乱数表!$F612, MAX(0.00000001, (1/(1+EXP(-(INDEX(係数表!G:G,6) + $B612))))*(EXP(INDEX(係数表!H:H,6) + INDEX(係数表!I:I,6)*LN(INDEX(出力表!C:C,6)+1)))), MAX(0.00000001, (1-(1/(1+EXP(-(INDEX(係数表!G:G,6) + $B612)))))*(EXP(INDEX(係数表!H:H,6) + INDEX(係数表!I:I,6)*LN(INDEX(出力表!C:C,6)+1)))))))</f>
        <v>97.963327805497443</v>
      </c>
      <c r="Q612" t="e">
        <f>MIN(100, MAX(0, (100*(INDEX(出力表!D:D,6))/(EXP(INDEX(係数表!B:B,6) + $C612) + (INDEX(出力表!D:D,6)))) + (乱数表!$R612*(Settings!B12/(((INDEX(出力表!D:D,6))+1)^INDEX(係数表!E:E,6)*INDEX(係数表!F:F,6))))))</f>
        <v>#VALUE!</v>
      </c>
      <c r="R612" t="e">
        <f>MIN(100, MAX(0, (INDEX(出力表!D:D,6))*P612/MAX(Q612, Settings!B3)))</f>
        <v>#VALUE!</v>
      </c>
      <c r="S612">
        <f>MIN(100, MAX(0, 100*BETAINV(乱数表!$G612, MAX(0.00000001, (1/(1+EXP(-(INDEX(係数表!G:G,7) + $B612))))*(EXP(INDEX(係数表!H:H,7) + INDEX(係数表!I:I,7)*LN(INDEX(出力表!C:C,7)+1)))), MAX(0.00000001, (1-(1/(1+EXP(-(INDEX(係数表!G:G,7) + $B612)))))*(EXP(INDEX(係数表!H:H,7) + INDEX(係数表!I:I,7)*LN(INDEX(出力表!C:C,7)+1)))))))</f>
        <v>80.956144339047384</v>
      </c>
      <c r="T612" t="e">
        <f>MIN(100, MAX(0, (100*(INDEX(出力表!D:D,7))/(EXP(INDEX(係数表!B:B,7) + $C612) + (INDEX(出力表!D:D,7)))) + (乱数表!$S612*(Settings!B12/(((INDEX(出力表!D:D,7))+1)^INDEX(係数表!E:E,7)*INDEX(係数表!F:F,7))))))</f>
        <v>#VALUE!</v>
      </c>
      <c r="U612" t="e">
        <f>MIN(100, MAX(0, (INDEX(出力表!D:D,7))*S612/MAX(T612, Settings!B3)))</f>
        <v>#VALUE!</v>
      </c>
      <c r="V612">
        <f>MIN(100, MAX(0, 100*BETAINV(乱数表!$H612, MAX(0.00000001, (1/(1+EXP(-(INDEX(係数表!G:G,8) + $B612))))*(EXP(INDEX(係数表!H:H,8) + INDEX(係数表!I:I,8)*LN(INDEX(出力表!C:C,8)+1)))), MAX(0.00000001, (1-(1/(1+EXP(-(INDEX(係数表!G:G,8) + $B612)))))*(EXP(INDEX(係数表!H:H,8) + INDEX(係数表!I:I,8)*LN(INDEX(出力表!C:C,8)+1)))))))</f>
        <v>81.950378380710958</v>
      </c>
      <c r="W612" t="e">
        <f>MIN(100, MAX(0, (100*(INDEX(出力表!D:D,8))/(EXP(INDEX(係数表!B:B,8) + $C612) + (INDEX(出力表!D:D,8)))) + (乱数表!$T612*(Settings!B12/(((INDEX(出力表!D:D,8))+1)^INDEX(係数表!E:E,8)*INDEX(係数表!F:F,8))))))</f>
        <v>#VALUE!</v>
      </c>
      <c r="X612" t="e">
        <f>MIN(100, MAX(0, (INDEX(出力表!D:D,8))*V612/MAX(W612, Settings!B3)))</f>
        <v>#VALUE!</v>
      </c>
      <c r="Y612">
        <f>MIN(100, MAX(0, 100*BETAINV(乱数表!$I612, MAX(0.00000001, (1/(1+EXP(-(INDEX(係数表!G:G,9) + $B612))))*(EXP(INDEX(係数表!H:H,9) + INDEX(係数表!I:I,9)*LN(INDEX(出力表!C:C,9)+1)))), MAX(0.00000001, (1-(1/(1+EXP(-(INDEX(係数表!G:G,9) + $B612)))))*(EXP(INDEX(係数表!H:H,9) + INDEX(係数表!I:I,9)*LN(INDEX(出力表!C:C,9)+1)))))))</f>
        <v>93.255712496913603</v>
      </c>
      <c r="Z612" t="e">
        <f>MIN(100, MAX(0, (100*(INDEX(出力表!D:D,9))/(EXP(INDEX(係数表!B:B,9) + $C612) + (INDEX(出力表!D:D,9)))) + (乱数表!$U612*(Settings!B12/(((INDEX(出力表!D:D,9))+1)^INDEX(係数表!E:E,9)*INDEX(係数表!F:F,9))))))</f>
        <v>#VALUE!</v>
      </c>
      <c r="AA612" t="e">
        <f>MIN(100, MAX(0, (INDEX(出力表!D:D,9))*Y612/MAX(Z612, Settings!B3)))</f>
        <v>#VALUE!</v>
      </c>
      <c r="AB612">
        <f>MIN(100, MAX(0, 100*BETAINV(乱数表!$J612, MAX(0.00000001, (1/(1+EXP(-(INDEX(係数表!G:G,10) + $B612))))*(EXP(INDEX(係数表!H:H,10) + INDEX(係数表!I:I,10)*LN(INDEX(出力表!C:C,10)+1)))), MAX(0.00000001, (1-(1/(1+EXP(-(INDEX(係数表!G:G,10) + $B612)))))*(EXP(INDEX(係数表!H:H,10) + INDEX(係数表!I:I,10)*LN(INDEX(出力表!C:C,10)+1)))))))</f>
        <v>99.757597258889021</v>
      </c>
      <c r="AC612" t="e">
        <f>MIN(100, MAX(0, (100*(INDEX(出力表!D:D,10))/(EXP(INDEX(係数表!B:B,10) + $C612) + (INDEX(出力表!D:D,10)))) + (乱数表!$V612*(Settings!B12/(((INDEX(出力表!D:D,10))+1)^INDEX(係数表!E:E,10)*INDEX(係数表!F:F,10))))))</f>
        <v>#VALUE!</v>
      </c>
      <c r="AD612" t="e">
        <f>MIN(100, MAX(0, (INDEX(出力表!D:D,10))*AB612/MAX(AC612, Settings!B3)))</f>
        <v>#VALUE!</v>
      </c>
      <c r="AE612">
        <f>MIN(100, MAX(0, 100*BETAINV(乱数表!$K612, MAX(0.00000001, (1/(1+EXP(-(INDEX(係数表!G:G,11) + $B612))))*(EXP(INDEX(係数表!H:H,11) + INDEX(係数表!I:I,11)*LN(INDEX(出力表!C:C,11)+1)))), MAX(0.00000001, (1-(1/(1+EXP(-(INDEX(係数表!G:G,11) + $B612)))))*(EXP(INDEX(係数表!H:H,11) + INDEX(係数表!I:I,11)*LN(INDEX(出力表!C:C,11)+1)))))))</f>
        <v>81.631632129926317</v>
      </c>
      <c r="AF612" t="e">
        <f>MIN(100, MAX(0, (100*(INDEX(出力表!D:D,11))/(EXP(INDEX(係数表!B:B,11) + $C612) + (INDEX(出力表!D:D,11)))) + (乱数表!$W612*(Settings!B12/(((INDEX(出力表!D:D,11))+1)^INDEX(係数表!E:E,11)*INDEX(係数表!F:F,11))))))</f>
        <v>#VALUE!</v>
      </c>
      <c r="AG612" t="e">
        <f>MIN(100, MAX(0, (INDEX(出力表!D:D,11))*AE612/MAX(AF612, Settings!B3)))</f>
        <v>#VALUE!</v>
      </c>
      <c r="AH612">
        <f>MIN(100, MAX(0, 100*BETAINV(乱数表!$L612, MAX(0.00000001, (1/(1+EXP(-(INDEX(係数表!G:G,12) + $B612))))*(EXP(INDEX(係数表!H:H,12) + INDEX(係数表!I:I,12)*LN(INDEX(出力表!C:C,12)+1)))), MAX(0.00000001, (1-(1/(1+EXP(-(INDEX(係数表!G:G,12) + $B612)))))*(EXP(INDEX(係数表!H:H,12) + INDEX(係数表!I:I,12)*LN(INDEX(出力表!C:C,12)+1)))))))</f>
        <v>99.921046622426076</v>
      </c>
      <c r="AI612" t="e">
        <f>MIN(100, MAX(0, (100*(INDEX(出力表!D:D,12))/(EXP(INDEX(係数表!B:B,12) + $C612) + (INDEX(出力表!D:D,12)))) + (乱数表!$X612*(Settings!B12/(((INDEX(出力表!D:D,12))+1)^INDEX(係数表!E:E,12)*INDEX(係数表!F:F,12))))))</f>
        <v>#VALUE!</v>
      </c>
      <c r="AJ612" t="e">
        <f>MIN(100, MAX(0, (INDEX(出力表!D:D,12))*AH612/MAX(AI612, Settings!B3)))</f>
        <v>#VALUE!</v>
      </c>
      <c r="AK612">
        <f>MIN(100, MAX(0, 100*BETAINV(乱数表!$M612, MAX(0.00000001, (1/(1+EXP(-(INDEX(係数表!G:G,13) + $B612))))*(EXP(INDEX(係数表!H:H,13) + INDEX(係数表!I:I,13)*LN(INDEX(出力表!C:C,13)+1)))), MAX(0.00000001, (1-(1/(1+EXP(-(INDEX(係数表!G:G,13) + $B612)))))*(EXP(INDEX(係数表!H:H,13) + INDEX(係数表!I:I,13)*LN(INDEX(出力表!C:C,13)+1)))))))</f>
        <v>99.17181622960274</v>
      </c>
      <c r="AL612" t="e">
        <f>MIN(100, MAX(0, (100*(INDEX(出力表!D:D,13))/(EXP(INDEX(係数表!B:B,13) + $C612) + (INDEX(出力表!D:D,13)))) + (乱数表!$Y612*(Settings!B12/(((INDEX(出力表!D:D,13))+1)^INDEX(係数表!E:E,13)*INDEX(係数表!F:F,13))))))</f>
        <v>#VALUE!</v>
      </c>
      <c r="AM612" t="e">
        <f>MIN(100, MAX(0, (INDEX(出力表!D:D,13))*AK612/MAX(AL612, Settings!B3)))</f>
        <v>#VALUE!</v>
      </c>
      <c r="AN612">
        <f>IF(ISNUMBER(F612), INDEX(出力表!B:B,2)*F612, 0)+IF(ISNUMBER(I612), INDEX(出力表!B:B,3)*I612, 0)+IF(ISNUMBER(L612), INDEX(出力表!B:B,4)*L612, 0)+IF(ISNUMBER(O612), INDEX(出力表!B:B,5)*O612, 0)+IF(ISNUMBER(R612), INDEX(出力表!B:B,6)*R612, 0)+IF(ISNUMBER(U612), INDEX(出力表!B:B,7)*U612, 0)+IF(ISNUMBER(X612), INDEX(出力表!B:B,8)*X612, 0)+IF(ISNUMBER(AA612), INDEX(出力表!B:B,9)*AA612, 0)+IF(ISNUMBER(AD612), INDEX(出力表!B:B,10)*AD612, 0)+IF(ISNUMBER(AG612), INDEX(出力表!B:B,11)*AG612, 0)+IF(ISNUMBER(AJ612), INDEX(出力表!B:B,12)*AJ612, 0)+IF(ISNUMBER(AM612), INDEX(出力表!B:B,13)*AM612, 0)</f>
        <v>0</v>
      </c>
      <c r="AO612">
        <f>IF(ISNUMBER(F612), INDEX(出力表!B:B,2), 0)+IF(ISNUMBER(I612), INDEX(出力表!B:B,3), 0)+IF(ISNUMBER(L612), INDEX(出力表!B:B,4), 0)+IF(ISNUMBER(O612), INDEX(出力表!B:B,5), 0)+IF(ISNUMBER(R612), INDEX(出力表!B:B,6), 0)+IF(ISNUMBER(U612), INDEX(出力表!B:B,7), 0)+IF(ISNUMBER(X612), INDEX(出力表!B:B,8), 0)+IF(ISNUMBER(AA612), INDEX(出力表!B:B,9), 0)+IF(ISNUMBER(AD612), INDEX(出力表!B:B,10), 0)+IF(ISNUMBER(AG612), INDEX(出力表!B:B,11), 0)+IF(ISNUMBER(AJ612), INDEX(出力表!B:B,12), 0)+IF(ISNUMBER(AM612), INDEX(出力表!B:B,13), 0)</f>
        <v>0</v>
      </c>
      <c r="AP612" t="str">
        <f t="shared" si="9"/>
        <v/>
      </c>
    </row>
    <row r="613" spans="1:42" x14ac:dyDescent="0.2">
      <c r="A613">
        <v>612</v>
      </c>
      <c r="B613">
        <f>IF(UPPER(Settings!B4)="TRUE", 乱数表!$Z613*Settings!B10, 0)</f>
        <v>-0.26573491272232463</v>
      </c>
      <c r="C613">
        <f>IF(UPPER(Settings!B4)="TRUE", 乱数表!$AA613*Settings!B11, 0)</f>
        <v>-3.4000701997492111E-2</v>
      </c>
      <c r="D613">
        <f>MIN(100, MAX(0, 100*BETAINV(乱数表!$B613, MAX(0.00000001, (1/(1+EXP(-(INDEX(係数表!G:G,2) + $B613))))*(EXP(INDEX(係数表!H:H,2) + INDEX(係数表!I:I,2)*LN(INDEX(出力表!C:C,2)+1)))), MAX(0.00000001, (1-(1/(1+EXP(-(INDEX(係数表!G:G,2) + $B613)))))*(EXP(INDEX(係数表!H:H,2) + INDEX(係数表!I:I,2)*LN(INDEX(出力表!C:C,2)+1)))))))</f>
        <v>67.393114240978548</v>
      </c>
      <c r="E613" t="e">
        <f>MIN(100, MAX(0, (100*(INDEX(出力表!D:D,2))/(EXP(INDEX(係数表!B:B,2) + $C613) + (INDEX(出力表!D:D,2)))) + (乱数表!$N613*(Settings!B12/(((INDEX(出力表!D:D,2))+1)^INDEX(係数表!E:E,2)*INDEX(係数表!F:F,2))))))</f>
        <v>#VALUE!</v>
      </c>
      <c r="F613" t="e">
        <f>MIN(100, MAX(0, (INDEX(出力表!D:D,2))*D613/MAX(E613, Settings!B3)))</f>
        <v>#VALUE!</v>
      </c>
      <c r="G613">
        <f>MIN(100, MAX(0, 100*BETAINV(乱数表!$C613, MAX(0.00000001, (1/(1+EXP(-(INDEX(係数表!G:G,3) + $B613))))*(EXP(INDEX(係数表!H:H,3) + INDEX(係数表!I:I,3)*LN(INDEX(出力表!C:C,3)+1)))), MAX(0.00000001, (1-(1/(1+EXP(-(INDEX(係数表!G:G,3) + $B613)))))*(EXP(INDEX(係数表!H:H,3) + INDEX(係数表!I:I,3)*LN(INDEX(出力表!C:C,3)+1)))))))</f>
        <v>95.300157553700089</v>
      </c>
      <c r="H613" t="e">
        <f>MIN(100, MAX(0, (100*(INDEX(出力表!D:D,3))/(EXP(INDEX(係数表!B:B,3) + $C613) + (INDEX(出力表!D:D,3)))) + (乱数表!$O613*(Settings!B12/(((INDEX(出力表!D:D,3))+1)^INDEX(係数表!E:E,3)*INDEX(係数表!F:F,3))))))</f>
        <v>#VALUE!</v>
      </c>
      <c r="I613" t="e">
        <f>MIN(100, MAX(0, (INDEX(出力表!D:D,3))*G613/MAX(H613, Settings!B3)))</f>
        <v>#VALUE!</v>
      </c>
      <c r="J613">
        <f>MIN(100, MAX(0, 100*BETAINV(乱数表!$D613, MAX(0.00000001, (1/(1+EXP(-(INDEX(係数表!G:G,4) + $B613))))*(EXP(INDEX(係数表!H:H,4) + INDEX(係数表!I:I,4)*LN(INDEX(出力表!C:C,4)+1)))), MAX(0.00000001, (1-(1/(1+EXP(-(INDEX(係数表!G:G,4) + $B613)))))*(EXP(INDEX(係数表!H:H,4) + INDEX(係数表!I:I,4)*LN(INDEX(出力表!C:C,4)+1)))))))</f>
        <v>81.243286010794563</v>
      </c>
      <c r="K613" t="e">
        <f>MIN(100, MAX(0, (100*(INDEX(出力表!D:D,4))/(EXP(INDEX(係数表!B:B,4) + $C613) + (INDEX(出力表!D:D,4)))) + (乱数表!$P613*(Settings!B12/(((INDEX(出力表!D:D,4))+1)^INDEX(係数表!E:E,4)*INDEX(係数表!F:F,4))))))</f>
        <v>#VALUE!</v>
      </c>
      <c r="L613" t="e">
        <f>MIN(100, MAX(0, (INDEX(出力表!D:D,4))*J613/MAX(K613, Settings!B3)))</f>
        <v>#VALUE!</v>
      </c>
      <c r="M613">
        <f>MIN(100, MAX(0, 100*BETAINV(乱数表!$E613, MAX(0.00000001, (1/(1+EXP(-(INDEX(係数表!G:G,5) + $B613))))*(EXP(INDEX(係数表!H:H,5) + INDEX(係数表!I:I,5)*LN(INDEX(出力表!C:C,5)+1)))), MAX(0.00000001, (1-(1/(1+EXP(-(INDEX(係数表!G:G,5) + $B613)))))*(EXP(INDEX(係数表!H:H,5) + INDEX(係数表!I:I,5)*LN(INDEX(出力表!C:C,5)+1)))))))</f>
        <v>93.316285227398836</v>
      </c>
      <c r="N613" t="e">
        <f>MIN(100, MAX(0, (100*(INDEX(出力表!D:D,5))/(EXP(INDEX(係数表!B:B,5) + $C613) + (INDEX(出力表!D:D,5)))) + (乱数表!$Q613*(Settings!B12/(((INDEX(出力表!D:D,5))+1)^INDEX(係数表!E:E,5)*INDEX(係数表!F:F,5))))))</f>
        <v>#VALUE!</v>
      </c>
      <c r="O613" t="e">
        <f>MIN(100, MAX(0, (INDEX(出力表!D:D,5))*M613/MAX(N613, Settings!B3)))</f>
        <v>#VALUE!</v>
      </c>
      <c r="P613">
        <f>MIN(100, MAX(0, 100*BETAINV(乱数表!$F613, MAX(0.00000001, (1/(1+EXP(-(INDEX(係数表!G:G,6) + $B613))))*(EXP(INDEX(係数表!H:H,6) + INDEX(係数表!I:I,6)*LN(INDEX(出力表!C:C,6)+1)))), MAX(0.00000001, (1-(1/(1+EXP(-(INDEX(係数表!G:G,6) + $B613)))))*(EXP(INDEX(係数表!H:H,6) + INDEX(係数表!I:I,6)*LN(INDEX(出力表!C:C,6)+1)))))))</f>
        <v>78.874717987269776</v>
      </c>
      <c r="Q613" t="e">
        <f>MIN(100, MAX(0, (100*(INDEX(出力表!D:D,6))/(EXP(INDEX(係数表!B:B,6) + $C613) + (INDEX(出力表!D:D,6)))) + (乱数表!$R613*(Settings!B12/(((INDEX(出力表!D:D,6))+1)^INDEX(係数表!E:E,6)*INDEX(係数表!F:F,6))))))</f>
        <v>#VALUE!</v>
      </c>
      <c r="R613" t="e">
        <f>MIN(100, MAX(0, (INDEX(出力表!D:D,6))*P613/MAX(Q613, Settings!B3)))</f>
        <v>#VALUE!</v>
      </c>
      <c r="S613">
        <f>MIN(100, MAX(0, 100*BETAINV(乱数表!$G613, MAX(0.00000001, (1/(1+EXP(-(INDEX(係数表!G:G,7) + $B613))))*(EXP(INDEX(係数表!H:H,7) + INDEX(係数表!I:I,7)*LN(INDEX(出力表!C:C,7)+1)))), MAX(0.00000001, (1-(1/(1+EXP(-(INDEX(係数表!G:G,7) + $B613)))))*(EXP(INDEX(係数表!H:H,7) + INDEX(係数表!I:I,7)*LN(INDEX(出力表!C:C,7)+1)))))))</f>
        <v>94.19140471078515</v>
      </c>
      <c r="T613" t="e">
        <f>MIN(100, MAX(0, (100*(INDEX(出力表!D:D,7))/(EXP(INDEX(係数表!B:B,7) + $C613) + (INDEX(出力表!D:D,7)))) + (乱数表!$S613*(Settings!B12/(((INDEX(出力表!D:D,7))+1)^INDEX(係数表!E:E,7)*INDEX(係数表!F:F,7))))))</f>
        <v>#VALUE!</v>
      </c>
      <c r="U613" t="e">
        <f>MIN(100, MAX(0, (INDEX(出力表!D:D,7))*S613/MAX(T613, Settings!B3)))</f>
        <v>#VALUE!</v>
      </c>
      <c r="V613">
        <f>MIN(100, MAX(0, 100*BETAINV(乱数表!$H613, MAX(0.00000001, (1/(1+EXP(-(INDEX(係数表!G:G,8) + $B613))))*(EXP(INDEX(係数表!H:H,8) + INDEX(係数表!I:I,8)*LN(INDEX(出力表!C:C,8)+1)))), MAX(0.00000001, (1-(1/(1+EXP(-(INDEX(係数表!G:G,8) + $B613)))))*(EXP(INDEX(係数表!H:H,8) + INDEX(係数表!I:I,8)*LN(INDEX(出力表!C:C,8)+1)))))))</f>
        <v>78.387101233854736</v>
      </c>
      <c r="W613" t="e">
        <f>MIN(100, MAX(0, (100*(INDEX(出力表!D:D,8))/(EXP(INDEX(係数表!B:B,8) + $C613) + (INDEX(出力表!D:D,8)))) + (乱数表!$T613*(Settings!B12/(((INDEX(出力表!D:D,8))+1)^INDEX(係数表!E:E,8)*INDEX(係数表!F:F,8))))))</f>
        <v>#VALUE!</v>
      </c>
      <c r="X613" t="e">
        <f>MIN(100, MAX(0, (INDEX(出力表!D:D,8))*V613/MAX(W613, Settings!B3)))</f>
        <v>#VALUE!</v>
      </c>
      <c r="Y613">
        <f>MIN(100, MAX(0, 100*BETAINV(乱数表!$I613, MAX(0.00000001, (1/(1+EXP(-(INDEX(係数表!G:G,9) + $B613))))*(EXP(INDEX(係数表!H:H,9) + INDEX(係数表!I:I,9)*LN(INDEX(出力表!C:C,9)+1)))), MAX(0.00000001, (1-(1/(1+EXP(-(INDEX(係数表!G:G,9) + $B613)))))*(EXP(INDEX(係数表!H:H,9) + INDEX(係数表!I:I,9)*LN(INDEX(出力表!C:C,9)+1)))))))</f>
        <v>62.356001495933711</v>
      </c>
      <c r="Z613" t="e">
        <f>MIN(100, MAX(0, (100*(INDEX(出力表!D:D,9))/(EXP(INDEX(係数表!B:B,9) + $C613) + (INDEX(出力表!D:D,9)))) + (乱数表!$U613*(Settings!B12/(((INDEX(出力表!D:D,9))+1)^INDEX(係数表!E:E,9)*INDEX(係数表!F:F,9))))))</f>
        <v>#VALUE!</v>
      </c>
      <c r="AA613" t="e">
        <f>MIN(100, MAX(0, (INDEX(出力表!D:D,9))*Y613/MAX(Z613, Settings!B3)))</f>
        <v>#VALUE!</v>
      </c>
      <c r="AB613">
        <f>MIN(100, MAX(0, 100*BETAINV(乱数表!$J613, MAX(0.00000001, (1/(1+EXP(-(INDEX(係数表!G:G,10) + $B613))))*(EXP(INDEX(係数表!H:H,10) + INDEX(係数表!I:I,10)*LN(INDEX(出力表!C:C,10)+1)))), MAX(0.00000001, (1-(1/(1+EXP(-(INDEX(係数表!G:G,10) + $B613)))))*(EXP(INDEX(係数表!H:H,10) + INDEX(係数表!I:I,10)*LN(INDEX(出力表!C:C,10)+1)))))))</f>
        <v>97.906951396825434</v>
      </c>
      <c r="AC613" t="e">
        <f>MIN(100, MAX(0, (100*(INDEX(出力表!D:D,10))/(EXP(INDEX(係数表!B:B,10) + $C613) + (INDEX(出力表!D:D,10)))) + (乱数表!$V613*(Settings!B12/(((INDEX(出力表!D:D,10))+1)^INDEX(係数表!E:E,10)*INDEX(係数表!F:F,10))))))</f>
        <v>#VALUE!</v>
      </c>
      <c r="AD613" t="e">
        <f>MIN(100, MAX(0, (INDEX(出力表!D:D,10))*AB613/MAX(AC613, Settings!B3)))</f>
        <v>#VALUE!</v>
      </c>
      <c r="AE613">
        <f>MIN(100, MAX(0, 100*BETAINV(乱数表!$K613, MAX(0.00000001, (1/(1+EXP(-(INDEX(係数表!G:G,11) + $B613))))*(EXP(INDEX(係数表!H:H,11) + INDEX(係数表!I:I,11)*LN(INDEX(出力表!C:C,11)+1)))), MAX(0.00000001, (1-(1/(1+EXP(-(INDEX(係数表!G:G,11) + $B613)))))*(EXP(INDEX(係数表!H:H,11) + INDEX(係数表!I:I,11)*LN(INDEX(出力表!C:C,11)+1)))))))</f>
        <v>88.920452857584038</v>
      </c>
      <c r="AF613" t="e">
        <f>MIN(100, MAX(0, (100*(INDEX(出力表!D:D,11))/(EXP(INDEX(係数表!B:B,11) + $C613) + (INDEX(出力表!D:D,11)))) + (乱数表!$W613*(Settings!B12/(((INDEX(出力表!D:D,11))+1)^INDEX(係数表!E:E,11)*INDEX(係数表!F:F,11))))))</f>
        <v>#VALUE!</v>
      </c>
      <c r="AG613" t="e">
        <f>MIN(100, MAX(0, (INDEX(出力表!D:D,11))*AE613/MAX(AF613, Settings!B3)))</f>
        <v>#VALUE!</v>
      </c>
      <c r="AH613">
        <f>MIN(100, MAX(0, 100*BETAINV(乱数表!$L613, MAX(0.00000001, (1/(1+EXP(-(INDEX(係数表!G:G,12) + $B613))))*(EXP(INDEX(係数表!H:H,12) + INDEX(係数表!I:I,12)*LN(INDEX(出力表!C:C,12)+1)))), MAX(0.00000001, (1-(1/(1+EXP(-(INDEX(係数表!G:G,12) + $B613)))))*(EXP(INDEX(係数表!H:H,12) + INDEX(係数表!I:I,12)*LN(INDEX(出力表!C:C,12)+1)))))))</f>
        <v>97.752007113529089</v>
      </c>
      <c r="AI613" t="e">
        <f>MIN(100, MAX(0, (100*(INDEX(出力表!D:D,12))/(EXP(INDEX(係数表!B:B,12) + $C613) + (INDEX(出力表!D:D,12)))) + (乱数表!$X613*(Settings!B12/(((INDEX(出力表!D:D,12))+1)^INDEX(係数表!E:E,12)*INDEX(係数表!F:F,12))))))</f>
        <v>#VALUE!</v>
      </c>
      <c r="AJ613" t="e">
        <f>MIN(100, MAX(0, (INDEX(出力表!D:D,12))*AH613/MAX(AI613, Settings!B3)))</f>
        <v>#VALUE!</v>
      </c>
      <c r="AK613">
        <f>MIN(100, MAX(0, 100*BETAINV(乱数表!$M613, MAX(0.00000001, (1/(1+EXP(-(INDEX(係数表!G:G,13) + $B613))))*(EXP(INDEX(係数表!H:H,13) + INDEX(係数表!I:I,13)*LN(INDEX(出力表!C:C,13)+1)))), MAX(0.00000001, (1-(1/(1+EXP(-(INDEX(係数表!G:G,13) + $B613)))))*(EXP(INDEX(係数表!H:H,13) + INDEX(係数表!I:I,13)*LN(INDEX(出力表!C:C,13)+1)))))))</f>
        <v>93.798220242180548</v>
      </c>
      <c r="AL613" t="e">
        <f>MIN(100, MAX(0, (100*(INDEX(出力表!D:D,13))/(EXP(INDEX(係数表!B:B,13) + $C613) + (INDEX(出力表!D:D,13)))) + (乱数表!$Y613*(Settings!B12/(((INDEX(出力表!D:D,13))+1)^INDEX(係数表!E:E,13)*INDEX(係数表!F:F,13))))))</f>
        <v>#VALUE!</v>
      </c>
      <c r="AM613" t="e">
        <f>MIN(100, MAX(0, (INDEX(出力表!D:D,13))*AK613/MAX(AL613, Settings!B3)))</f>
        <v>#VALUE!</v>
      </c>
      <c r="AN613">
        <f>IF(ISNUMBER(F613), INDEX(出力表!B:B,2)*F613, 0)+IF(ISNUMBER(I613), INDEX(出力表!B:B,3)*I613, 0)+IF(ISNUMBER(L613), INDEX(出力表!B:B,4)*L613, 0)+IF(ISNUMBER(O613), INDEX(出力表!B:B,5)*O613, 0)+IF(ISNUMBER(R613), INDEX(出力表!B:B,6)*R613, 0)+IF(ISNUMBER(U613), INDEX(出力表!B:B,7)*U613, 0)+IF(ISNUMBER(X613), INDEX(出力表!B:B,8)*X613, 0)+IF(ISNUMBER(AA613), INDEX(出力表!B:B,9)*AA613, 0)+IF(ISNUMBER(AD613), INDEX(出力表!B:B,10)*AD613, 0)+IF(ISNUMBER(AG613), INDEX(出力表!B:B,11)*AG613, 0)+IF(ISNUMBER(AJ613), INDEX(出力表!B:B,12)*AJ613, 0)+IF(ISNUMBER(AM613), INDEX(出力表!B:B,13)*AM613, 0)</f>
        <v>0</v>
      </c>
      <c r="AO613">
        <f>IF(ISNUMBER(F613), INDEX(出力表!B:B,2), 0)+IF(ISNUMBER(I613), INDEX(出力表!B:B,3), 0)+IF(ISNUMBER(L613), INDEX(出力表!B:B,4), 0)+IF(ISNUMBER(O613), INDEX(出力表!B:B,5), 0)+IF(ISNUMBER(R613), INDEX(出力表!B:B,6), 0)+IF(ISNUMBER(U613), INDEX(出力表!B:B,7), 0)+IF(ISNUMBER(X613), INDEX(出力表!B:B,8), 0)+IF(ISNUMBER(AA613), INDEX(出力表!B:B,9), 0)+IF(ISNUMBER(AD613), INDEX(出力表!B:B,10), 0)+IF(ISNUMBER(AG613), INDEX(出力表!B:B,11), 0)+IF(ISNUMBER(AJ613), INDEX(出力表!B:B,12), 0)+IF(ISNUMBER(AM613), INDEX(出力表!B:B,13), 0)</f>
        <v>0</v>
      </c>
      <c r="AP613" t="str">
        <f t="shared" si="9"/>
        <v/>
      </c>
    </row>
    <row r="614" spans="1:42" x14ac:dyDescent="0.2">
      <c r="A614">
        <v>613</v>
      </c>
      <c r="B614">
        <f>IF(UPPER(Settings!B4)="TRUE", 乱数表!$Z614*Settings!B10, 0)</f>
        <v>-0.43876065327656644</v>
      </c>
      <c r="C614">
        <f>IF(UPPER(Settings!B4)="TRUE", 乱数表!$AA614*Settings!B11, 0)</f>
        <v>-7.4722659399403105E-2</v>
      </c>
      <c r="D614">
        <f>MIN(100, MAX(0, 100*BETAINV(乱数表!$B614, MAX(0.00000001, (1/(1+EXP(-(INDEX(係数表!G:G,2) + $B614))))*(EXP(INDEX(係数表!H:H,2) + INDEX(係数表!I:I,2)*LN(INDEX(出力表!C:C,2)+1)))), MAX(0.00000001, (1-(1/(1+EXP(-(INDEX(係数表!G:G,2) + $B614)))))*(EXP(INDEX(係数表!H:H,2) + INDEX(係数表!I:I,2)*LN(INDEX(出力表!C:C,2)+1)))))))</f>
        <v>44.898987932028128</v>
      </c>
      <c r="E614" t="e">
        <f>MIN(100, MAX(0, (100*(INDEX(出力表!D:D,2))/(EXP(INDEX(係数表!B:B,2) + $C614) + (INDEX(出力表!D:D,2)))) + (乱数表!$N614*(Settings!B12/(((INDEX(出力表!D:D,2))+1)^INDEX(係数表!E:E,2)*INDEX(係数表!F:F,2))))))</f>
        <v>#VALUE!</v>
      </c>
      <c r="F614" t="e">
        <f>MIN(100, MAX(0, (INDEX(出力表!D:D,2))*D614/MAX(E614, Settings!B3)))</f>
        <v>#VALUE!</v>
      </c>
      <c r="G614">
        <f>MIN(100, MAX(0, 100*BETAINV(乱数表!$C614, MAX(0.00000001, (1/(1+EXP(-(INDEX(係数表!G:G,3) + $B614))))*(EXP(INDEX(係数表!H:H,3) + INDEX(係数表!I:I,3)*LN(INDEX(出力表!C:C,3)+1)))), MAX(0.00000001, (1-(1/(1+EXP(-(INDEX(係数表!G:G,3) + $B614)))))*(EXP(INDEX(係数表!H:H,3) + INDEX(係数表!I:I,3)*LN(INDEX(出力表!C:C,3)+1)))))))</f>
        <v>84.001915298344059</v>
      </c>
      <c r="H614" t="e">
        <f>MIN(100, MAX(0, (100*(INDEX(出力表!D:D,3))/(EXP(INDEX(係数表!B:B,3) + $C614) + (INDEX(出力表!D:D,3)))) + (乱数表!$O614*(Settings!B12/(((INDEX(出力表!D:D,3))+1)^INDEX(係数表!E:E,3)*INDEX(係数表!F:F,3))))))</f>
        <v>#VALUE!</v>
      </c>
      <c r="I614" t="e">
        <f>MIN(100, MAX(0, (INDEX(出力表!D:D,3))*G614/MAX(H614, Settings!B3)))</f>
        <v>#VALUE!</v>
      </c>
      <c r="J614">
        <f>MIN(100, MAX(0, 100*BETAINV(乱数表!$D614, MAX(0.00000001, (1/(1+EXP(-(INDEX(係数表!G:G,4) + $B614))))*(EXP(INDEX(係数表!H:H,4) + INDEX(係数表!I:I,4)*LN(INDEX(出力表!C:C,4)+1)))), MAX(0.00000001, (1-(1/(1+EXP(-(INDEX(係数表!G:G,4) + $B614)))))*(EXP(INDEX(係数表!H:H,4) + INDEX(係数表!I:I,4)*LN(INDEX(出力表!C:C,4)+1)))))))</f>
        <v>58.60390960506011</v>
      </c>
      <c r="K614" t="e">
        <f>MIN(100, MAX(0, (100*(INDEX(出力表!D:D,4))/(EXP(INDEX(係数表!B:B,4) + $C614) + (INDEX(出力表!D:D,4)))) + (乱数表!$P614*(Settings!B12/(((INDEX(出力表!D:D,4))+1)^INDEX(係数表!E:E,4)*INDEX(係数表!F:F,4))))))</f>
        <v>#VALUE!</v>
      </c>
      <c r="L614" t="e">
        <f>MIN(100, MAX(0, (INDEX(出力表!D:D,4))*J614/MAX(K614, Settings!B3)))</f>
        <v>#VALUE!</v>
      </c>
      <c r="M614">
        <f>MIN(100, MAX(0, 100*BETAINV(乱数表!$E614, MAX(0.00000001, (1/(1+EXP(-(INDEX(係数表!G:G,5) + $B614))))*(EXP(INDEX(係数表!H:H,5) + INDEX(係数表!I:I,5)*LN(INDEX(出力表!C:C,5)+1)))), MAX(0.00000001, (1-(1/(1+EXP(-(INDEX(係数表!G:G,5) + $B614)))))*(EXP(INDEX(係数表!H:H,5) + INDEX(係数表!I:I,5)*LN(INDEX(出力表!C:C,5)+1)))))))</f>
        <v>92.124604729383933</v>
      </c>
      <c r="N614" t="e">
        <f>MIN(100, MAX(0, (100*(INDEX(出力表!D:D,5))/(EXP(INDEX(係数表!B:B,5) + $C614) + (INDEX(出力表!D:D,5)))) + (乱数表!$Q614*(Settings!B12/(((INDEX(出力表!D:D,5))+1)^INDEX(係数表!E:E,5)*INDEX(係数表!F:F,5))))))</f>
        <v>#VALUE!</v>
      </c>
      <c r="O614" t="e">
        <f>MIN(100, MAX(0, (INDEX(出力表!D:D,5))*M614/MAX(N614, Settings!B3)))</f>
        <v>#VALUE!</v>
      </c>
      <c r="P614">
        <f>MIN(100, MAX(0, 100*BETAINV(乱数表!$F614, MAX(0.00000001, (1/(1+EXP(-(INDEX(係数表!G:G,6) + $B614))))*(EXP(INDEX(係数表!H:H,6) + INDEX(係数表!I:I,6)*LN(INDEX(出力表!C:C,6)+1)))), MAX(0.00000001, (1-(1/(1+EXP(-(INDEX(係数表!G:G,6) + $B614)))))*(EXP(INDEX(係数表!H:H,6) + INDEX(係数表!I:I,6)*LN(INDEX(出力表!C:C,6)+1)))))))</f>
        <v>99.836242723217367</v>
      </c>
      <c r="Q614" t="e">
        <f>MIN(100, MAX(0, (100*(INDEX(出力表!D:D,6))/(EXP(INDEX(係数表!B:B,6) + $C614) + (INDEX(出力表!D:D,6)))) + (乱数表!$R614*(Settings!B12/(((INDEX(出力表!D:D,6))+1)^INDEX(係数表!E:E,6)*INDEX(係数表!F:F,6))))))</f>
        <v>#VALUE!</v>
      </c>
      <c r="R614" t="e">
        <f>MIN(100, MAX(0, (INDEX(出力表!D:D,6))*P614/MAX(Q614, Settings!B3)))</f>
        <v>#VALUE!</v>
      </c>
      <c r="S614">
        <f>MIN(100, MAX(0, 100*BETAINV(乱数表!$G614, MAX(0.00000001, (1/(1+EXP(-(INDEX(係数表!G:G,7) + $B614))))*(EXP(INDEX(係数表!H:H,7) + INDEX(係数表!I:I,7)*LN(INDEX(出力表!C:C,7)+1)))), MAX(0.00000001, (1-(1/(1+EXP(-(INDEX(係数表!G:G,7) + $B614)))))*(EXP(INDEX(係数表!H:H,7) + INDEX(係数表!I:I,7)*LN(INDEX(出力表!C:C,7)+1)))))))</f>
        <v>82.272735986105062</v>
      </c>
      <c r="T614" t="e">
        <f>MIN(100, MAX(0, (100*(INDEX(出力表!D:D,7))/(EXP(INDEX(係数表!B:B,7) + $C614) + (INDEX(出力表!D:D,7)))) + (乱数表!$S614*(Settings!B12/(((INDEX(出力表!D:D,7))+1)^INDEX(係数表!E:E,7)*INDEX(係数表!F:F,7))))))</f>
        <v>#VALUE!</v>
      </c>
      <c r="U614" t="e">
        <f>MIN(100, MAX(0, (INDEX(出力表!D:D,7))*S614/MAX(T614, Settings!B3)))</f>
        <v>#VALUE!</v>
      </c>
      <c r="V614">
        <f>MIN(100, MAX(0, 100*BETAINV(乱数表!$H614, MAX(0.00000001, (1/(1+EXP(-(INDEX(係数表!G:G,8) + $B614))))*(EXP(INDEX(係数表!H:H,8) + INDEX(係数表!I:I,8)*LN(INDEX(出力表!C:C,8)+1)))), MAX(0.00000001, (1-(1/(1+EXP(-(INDEX(係数表!G:G,8) + $B614)))))*(EXP(INDEX(係数表!H:H,8) + INDEX(係数表!I:I,8)*LN(INDEX(出力表!C:C,8)+1)))))))</f>
        <v>96.92582507915607</v>
      </c>
      <c r="W614" t="e">
        <f>MIN(100, MAX(0, (100*(INDEX(出力表!D:D,8))/(EXP(INDEX(係数表!B:B,8) + $C614) + (INDEX(出力表!D:D,8)))) + (乱数表!$T614*(Settings!B12/(((INDEX(出力表!D:D,8))+1)^INDEX(係数表!E:E,8)*INDEX(係数表!F:F,8))))))</f>
        <v>#VALUE!</v>
      </c>
      <c r="X614" t="e">
        <f>MIN(100, MAX(0, (INDEX(出力表!D:D,8))*V614/MAX(W614, Settings!B3)))</f>
        <v>#VALUE!</v>
      </c>
      <c r="Y614">
        <f>MIN(100, MAX(0, 100*BETAINV(乱数表!$I614, MAX(0.00000001, (1/(1+EXP(-(INDEX(係数表!G:G,9) + $B614))))*(EXP(INDEX(係数表!H:H,9) + INDEX(係数表!I:I,9)*LN(INDEX(出力表!C:C,9)+1)))), MAX(0.00000001, (1-(1/(1+EXP(-(INDEX(係数表!G:G,9) + $B614)))))*(EXP(INDEX(係数表!H:H,9) + INDEX(係数表!I:I,9)*LN(INDEX(出力表!C:C,9)+1)))))))</f>
        <v>84.066381873441287</v>
      </c>
      <c r="Z614" t="e">
        <f>MIN(100, MAX(0, (100*(INDEX(出力表!D:D,9))/(EXP(INDEX(係数表!B:B,9) + $C614) + (INDEX(出力表!D:D,9)))) + (乱数表!$U614*(Settings!B12/(((INDEX(出力表!D:D,9))+1)^INDEX(係数表!E:E,9)*INDEX(係数表!F:F,9))))))</f>
        <v>#VALUE!</v>
      </c>
      <c r="AA614" t="e">
        <f>MIN(100, MAX(0, (INDEX(出力表!D:D,9))*Y614/MAX(Z614, Settings!B3)))</f>
        <v>#VALUE!</v>
      </c>
      <c r="AB614">
        <f>MIN(100, MAX(0, 100*BETAINV(乱数表!$J614, MAX(0.00000001, (1/(1+EXP(-(INDEX(係数表!G:G,10) + $B614))))*(EXP(INDEX(係数表!H:H,10) + INDEX(係数表!I:I,10)*LN(INDEX(出力表!C:C,10)+1)))), MAX(0.00000001, (1-(1/(1+EXP(-(INDEX(係数表!G:G,10) + $B614)))))*(EXP(INDEX(係数表!H:H,10) + INDEX(係数表!I:I,10)*LN(INDEX(出力表!C:C,10)+1)))))))</f>
        <v>89.979086139685606</v>
      </c>
      <c r="AC614" t="e">
        <f>MIN(100, MAX(0, (100*(INDEX(出力表!D:D,10))/(EXP(INDEX(係数表!B:B,10) + $C614) + (INDEX(出力表!D:D,10)))) + (乱数表!$V614*(Settings!B12/(((INDEX(出力表!D:D,10))+1)^INDEX(係数表!E:E,10)*INDEX(係数表!F:F,10))))))</f>
        <v>#VALUE!</v>
      </c>
      <c r="AD614" t="e">
        <f>MIN(100, MAX(0, (INDEX(出力表!D:D,10))*AB614/MAX(AC614, Settings!B3)))</f>
        <v>#VALUE!</v>
      </c>
      <c r="AE614">
        <f>MIN(100, MAX(0, 100*BETAINV(乱数表!$K614, MAX(0.00000001, (1/(1+EXP(-(INDEX(係数表!G:G,11) + $B614))))*(EXP(INDEX(係数表!H:H,11) + INDEX(係数表!I:I,11)*LN(INDEX(出力表!C:C,11)+1)))), MAX(0.00000001, (1-(1/(1+EXP(-(INDEX(係数表!G:G,11) + $B614)))))*(EXP(INDEX(係数表!H:H,11) + INDEX(係数表!I:I,11)*LN(INDEX(出力表!C:C,11)+1)))))))</f>
        <v>56.488614424077042</v>
      </c>
      <c r="AF614" t="e">
        <f>MIN(100, MAX(0, (100*(INDEX(出力表!D:D,11))/(EXP(INDEX(係数表!B:B,11) + $C614) + (INDEX(出力表!D:D,11)))) + (乱数表!$W614*(Settings!B12/(((INDEX(出力表!D:D,11))+1)^INDEX(係数表!E:E,11)*INDEX(係数表!F:F,11))))))</f>
        <v>#VALUE!</v>
      </c>
      <c r="AG614" t="e">
        <f>MIN(100, MAX(0, (INDEX(出力表!D:D,11))*AE614/MAX(AF614, Settings!B3)))</f>
        <v>#VALUE!</v>
      </c>
      <c r="AH614">
        <f>MIN(100, MAX(0, 100*BETAINV(乱数表!$L614, MAX(0.00000001, (1/(1+EXP(-(INDEX(係数表!G:G,12) + $B614))))*(EXP(INDEX(係数表!H:H,12) + INDEX(係数表!I:I,12)*LN(INDEX(出力表!C:C,12)+1)))), MAX(0.00000001, (1-(1/(1+EXP(-(INDEX(係数表!G:G,12) + $B614)))))*(EXP(INDEX(係数表!H:H,12) + INDEX(係数表!I:I,12)*LN(INDEX(出力表!C:C,12)+1)))))))</f>
        <v>85.573297840081608</v>
      </c>
      <c r="AI614" t="e">
        <f>MIN(100, MAX(0, (100*(INDEX(出力表!D:D,12))/(EXP(INDEX(係数表!B:B,12) + $C614) + (INDEX(出力表!D:D,12)))) + (乱数表!$X614*(Settings!B12/(((INDEX(出力表!D:D,12))+1)^INDEX(係数表!E:E,12)*INDEX(係数表!F:F,12))))))</f>
        <v>#VALUE!</v>
      </c>
      <c r="AJ614" t="e">
        <f>MIN(100, MAX(0, (INDEX(出力表!D:D,12))*AH614/MAX(AI614, Settings!B3)))</f>
        <v>#VALUE!</v>
      </c>
      <c r="AK614">
        <f>MIN(100, MAX(0, 100*BETAINV(乱数表!$M614, MAX(0.00000001, (1/(1+EXP(-(INDEX(係数表!G:G,13) + $B614))))*(EXP(INDEX(係数表!H:H,13) + INDEX(係数表!I:I,13)*LN(INDEX(出力表!C:C,13)+1)))), MAX(0.00000001, (1-(1/(1+EXP(-(INDEX(係数表!G:G,13) + $B614)))))*(EXP(INDEX(係数表!H:H,13) + INDEX(係数表!I:I,13)*LN(INDEX(出力表!C:C,13)+1)))))))</f>
        <v>92.130147073165105</v>
      </c>
      <c r="AL614" t="e">
        <f>MIN(100, MAX(0, (100*(INDEX(出力表!D:D,13))/(EXP(INDEX(係数表!B:B,13) + $C614) + (INDEX(出力表!D:D,13)))) + (乱数表!$Y614*(Settings!B12/(((INDEX(出力表!D:D,13))+1)^INDEX(係数表!E:E,13)*INDEX(係数表!F:F,13))))))</f>
        <v>#VALUE!</v>
      </c>
      <c r="AM614" t="e">
        <f>MIN(100, MAX(0, (INDEX(出力表!D:D,13))*AK614/MAX(AL614, Settings!B3)))</f>
        <v>#VALUE!</v>
      </c>
      <c r="AN614">
        <f>IF(ISNUMBER(F614), INDEX(出力表!B:B,2)*F614, 0)+IF(ISNUMBER(I614), INDEX(出力表!B:B,3)*I614, 0)+IF(ISNUMBER(L614), INDEX(出力表!B:B,4)*L614, 0)+IF(ISNUMBER(O614), INDEX(出力表!B:B,5)*O614, 0)+IF(ISNUMBER(R614), INDEX(出力表!B:B,6)*R614, 0)+IF(ISNUMBER(U614), INDEX(出力表!B:B,7)*U614, 0)+IF(ISNUMBER(X614), INDEX(出力表!B:B,8)*X614, 0)+IF(ISNUMBER(AA614), INDEX(出力表!B:B,9)*AA614, 0)+IF(ISNUMBER(AD614), INDEX(出力表!B:B,10)*AD614, 0)+IF(ISNUMBER(AG614), INDEX(出力表!B:B,11)*AG614, 0)+IF(ISNUMBER(AJ614), INDEX(出力表!B:B,12)*AJ614, 0)+IF(ISNUMBER(AM614), INDEX(出力表!B:B,13)*AM614, 0)</f>
        <v>0</v>
      </c>
      <c r="AO614">
        <f>IF(ISNUMBER(F614), INDEX(出力表!B:B,2), 0)+IF(ISNUMBER(I614), INDEX(出力表!B:B,3), 0)+IF(ISNUMBER(L614), INDEX(出力表!B:B,4), 0)+IF(ISNUMBER(O614), INDEX(出力表!B:B,5), 0)+IF(ISNUMBER(R614), INDEX(出力表!B:B,6), 0)+IF(ISNUMBER(U614), INDEX(出力表!B:B,7), 0)+IF(ISNUMBER(X614), INDEX(出力表!B:B,8), 0)+IF(ISNUMBER(AA614), INDEX(出力表!B:B,9), 0)+IF(ISNUMBER(AD614), INDEX(出力表!B:B,10), 0)+IF(ISNUMBER(AG614), INDEX(出力表!B:B,11), 0)+IF(ISNUMBER(AJ614), INDEX(出力表!B:B,12), 0)+IF(ISNUMBER(AM614), INDEX(出力表!B:B,13), 0)</f>
        <v>0</v>
      </c>
      <c r="AP614" t="str">
        <f t="shared" si="9"/>
        <v/>
      </c>
    </row>
    <row r="615" spans="1:42" x14ac:dyDescent="0.2">
      <c r="A615">
        <v>614</v>
      </c>
      <c r="B615">
        <f>IF(UPPER(Settings!B4)="TRUE", 乱数表!$Z615*Settings!B10, 0)</f>
        <v>-0.19943683619599864</v>
      </c>
      <c r="C615">
        <f>IF(UPPER(Settings!B4)="TRUE", 乱数表!$AA615*Settings!B11, 0)</f>
        <v>-6.0569531991019505E-2</v>
      </c>
      <c r="D615">
        <f>MIN(100, MAX(0, 100*BETAINV(乱数表!$B615, MAX(0.00000001, (1/(1+EXP(-(INDEX(係数表!G:G,2) + $B615))))*(EXP(INDEX(係数表!H:H,2) + INDEX(係数表!I:I,2)*LN(INDEX(出力表!C:C,2)+1)))), MAX(0.00000001, (1-(1/(1+EXP(-(INDEX(係数表!G:G,2) + $B615)))))*(EXP(INDEX(係数表!H:H,2) + INDEX(係数表!I:I,2)*LN(INDEX(出力表!C:C,2)+1)))))))</f>
        <v>99.998419886990447</v>
      </c>
      <c r="E615" t="e">
        <f>MIN(100, MAX(0, (100*(INDEX(出力表!D:D,2))/(EXP(INDEX(係数表!B:B,2) + $C615) + (INDEX(出力表!D:D,2)))) + (乱数表!$N615*(Settings!B12/(((INDEX(出力表!D:D,2))+1)^INDEX(係数表!E:E,2)*INDEX(係数表!F:F,2))))))</f>
        <v>#VALUE!</v>
      </c>
      <c r="F615" t="e">
        <f>MIN(100, MAX(0, (INDEX(出力表!D:D,2))*D615/MAX(E615, Settings!B3)))</f>
        <v>#VALUE!</v>
      </c>
      <c r="G615">
        <f>MIN(100, MAX(0, 100*BETAINV(乱数表!$C615, MAX(0.00000001, (1/(1+EXP(-(INDEX(係数表!G:G,3) + $B615))))*(EXP(INDEX(係数表!H:H,3) + INDEX(係数表!I:I,3)*LN(INDEX(出力表!C:C,3)+1)))), MAX(0.00000001, (1-(1/(1+EXP(-(INDEX(係数表!G:G,3) + $B615)))))*(EXP(INDEX(係数表!H:H,3) + INDEX(係数表!I:I,3)*LN(INDEX(出力表!C:C,3)+1)))))))</f>
        <v>99.952406000846551</v>
      </c>
      <c r="H615" t="e">
        <f>MIN(100, MAX(0, (100*(INDEX(出力表!D:D,3))/(EXP(INDEX(係数表!B:B,3) + $C615) + (INDEX(出力表!D:D,3)))) + (乱数表!$O615*(Settings!B12/(((INDEX(出力表!D:D,3))+1)^INDEX(係数表!E:E,3)*INDEX(係数表!F:F,3))))))</f>
        <v>#VALUE!</v>
      </c>
      <c r="I615" t="e">
        <f>MIN(100, MAX(0, (INDEX(出力表!D:D,3))*G615/MAX(H615, Settings!B3)))</f>
        <v>#VALUE!</v>
      </c>
      <c r="J615">
        <f>MIN(100, MAX(0, 100*BETAINV(乱数表!$D615, MAX(0.00000001, (1/(1+EXP(-(INDEX(係数表!G:G,4) + $B615))))*(EXP(INDEX(係数表!H:H,4) + INDEX(係数表!I:I,4)*LN(INDEX(出力表!C:C,4)+1)))), MAX(0.00000001, (1-(1/(1+EXP(-(INDEX(係数表!G:G,4) + $B615)))))*(EXP(INDEX(係数表!H:H,4) + INDEX(係数表!I:I,4)*LN(INDEX(出力表!C:C,4)+1)))))))</f>
        <v>85.674452393742044</v>
      </c>
      <c r="K615" t="e">
        <f>MIN(100, MAX(0, (100*(INDEX(出力表!D:D,4))/(EXP(INDEX(係数表!B:B,4) + $C615) + (INDEX(出力表!D:D,4)))) + (乱数表!$P615*(Settings!B12/(((INDEX(出力表!D:D,4))+1)^INDEX(係数表!E:E,4)*INDEX(係数表!F:F,4))))))</f>
        <v>#VALUE!</v>
      </c>
      <c r="L615" t="e">
        <f>MIN(100, MAX(0, (INDEX(出力表!D:D,4))*J615/MAX(K615, Settings!B3)))</f>
        <v>#VALUE!</v>
      </c>
      <c r="M615">
        <f>MIN(100, MAX(0, 100*BETAINV(乱数表!$E615, MAX(0.00000001, (1/(1+EXP(-(INDEX(係数表!G:G,5) + $B615))))*(EXP(INDEX(係数表!H:H,5) + INDEX(係数表!I:I,5)*LN(INDEX(出力表!C:C,5)+1)))), MAX(0.00000001, (1-(1/(1+EXP(-(INDEX(係数表!G:G,5) + $B615)))))*(EXP(INDEX(係数表!H:H,5) + INDEX(係数表!I:I,5)*LN(INDEX(出力表!C:C,5)+1)))))))</f>
        <v>77.23756118279934</v>
      </c>
      <c r="N615" t="e">
        <f>MIN(100, MAX(0, (100*(INDEX(出力表!D:D,5))/(EXP(INDEX(係数表!B:B,5) + $C615) + (INDEX(出力表!D:D,5)))) + (乱数表!$Q615*(Settings!B12/(((INDEX(出力表!D:D,5))+1)^INDEX(係数表!E:E,5)*INDEX(係数表!F:F,5))))))</f>
        <v>#VALUE!</v>
      </c>
      <c r="O615" t="e">
        <f>MIN(100, MAX(0, (INDEX(出力表!D:D,5))*M615/MAX(N615, Settings!B3)))</f>
        <v>#VALUE!</v>
      </c>
      <c r="P615">
        <f>MIN(100, MAX(0, 100*BETAINV(乱数表!$F615, MAX(0.00000001, (1/(1+EXP(-(INDEX(係数表!G:G,6) + $B615))))*(EXP(INDEX(係数表!H:H,6) + INDEX(係数表!I:I,6)*LN(INDEX(出力表!C:C,6)+1)))), MAX(0.00000001, (1-(1/(1+EXP(-(INDEX(係数表!G:G,6) + $B615)))))*(EXP(INDEX(係数表!H:H,6) + INDEX(係数表!I:I,6)*LN(INDEX(出力表!C:C,6)+1)))))))</f>
        <v>96.211907584788264</v>
      </c>
      <c r="Q615" t="e">
        <f>MIN(100, MAX(0, (100*(INDEX(出力表!D:D,6))/(EXP(INDEX(係数表!B:B,6) + $C615) + (INDEX(出力表!D:D,6)))) + (乱数表!$R615*(Settings!B12/(((INDEX(出力表!D:D,6))+1)^INDEX(係数表!E:E,6)*INDEX(係数表!F:F,6))))))</f>
        <v>#VALUE!</v>
      </c>
      <c r="R615" t="e">
        <f>MIN(100, MAX(0, (INDEX(出力表!D:D,6))*P615/MAX(Q615, Settings!B3)))</f>
        <v>#VALUE!</v>
      </c>
      <c r="S615">
        <f>MIN(100, MAX(0, 100*BETAINV(乱数表!$G615, MAX(0.00000001, (1/(1+EXP(-(INDEX(係数表!G:G,7) + $B615))))*(EXP(INDEX(係数表!H:H,7) + INDEX(係数表!I:I,7)*LN(INDEX(出力表!C:C,7)+1)))), MAX(0.00000001, (1-(1/(1+EXP(-(INDEX(係数表!G:G,7) + $B615)))))*(EXP(INDEX(係数表!H:H,7) + INDEX(係数表!I:I,7)*LN(INDEX(出力表!C:C,7)+1)))))))</f>
        <v>67.307824085802181</v>
      </c>
      <c r="T615" t="e">
        <f>MIN(100, MAX(0, (100*(INDEX(出力表!D:D,7))/(EXP(INDEX(係数表!B:B,7) + $C615) + (INDEX(出力表!D:D,7)))) + (乱数表!$S615*(Settings!B12/(((INDEX(出力表!D:D,7))+1)^INDEX(係数表!E:E,7)*INDEX(係数表!F:F,7))))))</f>
        <v>#VALUE!</v>
      </c>
      <c r="U615" t="e">
        <f>MIN(100, MAX(0, (INDEX(出力表!D:D,7))*S615/MAX(T615, Settings!B3)))</f>
        <v>#VALUE!</v>
      </c>
      <c r="V615">
        <f>MIN(100, MAX(0, 100*BETAINV(乱数表!$H615, MAX(0.00000001, (1/(1+EXP(-(INDEX(係数表!G:G,8) + $B615))))*(EXP(INDEX(係数表!H:H,8) + INDEX(係数表!I:I,8)*LN(INDEX(出力表!C:C,8)+1)))), MAX(0.00000001, (1-(1/(1+EXP(-(INDEX(係数表!G:G,8) + $B615)))))*(EXP(INDEX(係数表!H:H,8) + INDEX(係数表!I:I,8)*LN(INDEX(出力表!C:C,8)+1)))))))</f>
        <v>92.314962165812759</v>
      </c>
      <c r="W615" t="e">
        <f>MIN(100, MAX(0, (100*(INDEX(出力表!D:D,8))/(EXP(INDEX(係数表!B:B,8) + $C615) + (INDEX(出力表!D:D,8)))) + (乱数表!$T615*(Settings!B12/(((INDEX(出力表!D:D,8))+1)^INDEX(係数表!E:E,8)*INDEX(係数表!F:F,8))))))</f>
        <v>#VALUE!</v>
      </c>
      <c r="X615" t="e">
        <f>MIN(100, MAX(0, (INDEX(出力表!D:D,8))*V615/MAX(W615, Settings!B3)))</f>
        <v>#VALUE!</v>
      </c>
      <c r="Y615">
        <f>MIN(100, MAX(0, 100*BETAINV(乱数表!$I615, MAX(0.00000001, (1/(1+EXP(-(INDEX(係数表!G:G,9) + $B615))))*(EXP(INDEX(係数表!H:H,9) + INDEX(係数表!I:I,9)*LN(INDEX(出力表!C:C,9)+1)))), MAX(0.00000001, (1-(1/(1+EXP(-(INDEX(係数表!G:G,9) + $B615)))))*(EXP(INDEX(係数表!H:H,9) + INDEX(係数表!I:I,9)*LN(INDEX(出力表!C:C,9)+1)))))))</f>
        <v>62.454081091149085</v>
      </c>
      <c r="Z615" t="e">
        <f>MIN(100, MAX(0, (100*(INDEX(出力表!D:D,9))/(EXP(INDEX(係数表!B:B,9) + $C615) + (INDEX(出力表!D:D,9)))) + (乱数表!$U615*(Settings!B12/(((INDEX(出力表!D:D,9))+1)^INDEX(係数表!E:E,9)*INDEX(係数表!F:F,9))))))</f>
        <v>#VALUE!</v>
      </c>
      <c r="AA615" t="e">
        <f>MIN(100, MAX(0, (INDEX(出力表!D:D,9))*Y615/MAX(Z615, Settings!B3)))</f>
        <v>#VALUE!</v>
      </c>
      <c r="AB615">
        <f>MIN(100, MAX(0, 100*BETAINV(乱数表!$J615, MAX(0.00000001, (1/(1+EXP(-(INDEX(係数表!G:G,10) + $B615))))*(EXP(INDEX(係数表!H:H,10) + INDEX(係数表!I:I,10)*LN(INDEX(出力表!C:C,10)+1)))), MAX(0.00000001, (1-(1/(1+EXP(-(INDEX(係数表!G:G,10) + $B615)))))*(EXP(INDEX(係数表!H:H,10) + INDEX(係数表!I:I,10)*LN(INDEX(出力表!C:C,10)+1)))))))</f>
        <v>89.816778764736753</v>
      </c>
      <c r="AC615" t="e">
        <f>MIN(100, MAX(0, (100*(INDEX(出力表!D:D,10))/(EXP(INDEX(係数表!B:B,10) + $C615) + (INDEX(出力表!D:D,10)))) + (乱数表!$V615*(Settings!B12/(((INDEX(出力表!D:D,10))+1)^INDEX(係数表!E:E,10)*INDEX(係数表!F:F,10))))))</f>
        <v>#VALUE!</v>
      </c>
      <c r="AD615" t="e">
        <f>MIN(100, MAX(0, (INDEX(出力表!D:D,10))*AB615/MAX(AC615, Settings!B3)))</f>
        <v>#VALUE!</v>
      </c>
      <c r="AE615">
        <f>MIN(100, MAX(0, 100*BETAINV(乱数表!$K615, MAX(0.00000001, (1/(1+EXP(-(INDEX(係数表!G:G,11) + $B615))))*(EXP(INDEX(係数表!H:H,11) + INDEX(係数表!I:I,11)*LN(INDEX(出力表!C:C,11)+1)))), MAX(0.00000001, (1-(1/(1+EXP(-(INDEX(係数表!G:G,11) + $B615)))))*(EXP(INDEX(係数表!H:H,11) + INDEX(係数表!I:I,11)*LN(INDEX(出力表!C:C,11)+1)))))))</f>
        <v>72.114523166090834</v>
      </c>
      <c r="AF615" t="e">
        <f>MIN(100, MAX(0, (100*(INDEX(出力表!D:D,11))/(EXP(INDEX(係数表!B:B,11) + $C615) + (INDEX(出力表!D:D,11)))) + (乱数表!$W615*(Settings!B12/(((INDEX(出力表!D:D,11))+1)^INDEX(係数表!E:E,11)*INDEX(係数表!F:F,11))))))</f>
        <v>#VALUE!</v>
      </c>
      <c r="AG615" t="e">
        <f>MIN(100, MAX(0, (INDEX(出力表!D:D,11))*AE615/MAX(AF615, Settings!B3)))</f>
        <v>#VALUE!</v>
      </c>
      <c r="AH615">
        <f>MIN(100, MAX(0, 100*BETAINV(乱数表!$L615, MAX(0.00000001, (1/(1+EXP(-(INDEX(係数表!G:G,12) + $B615))))*(EXP(INDEX(係数表!H:H,12) + INDEX(係数表!I:I,12)*LN(INDEX(出力表!C:C,12)+1)))), MAX(0.00000001, (1-(1/(1+EXP(-(INDEX(係数表!G:G,12) + $B615)))))*(EXP(INDEX(係数表!H:H,12) + INDEX(係数表!I:I,12)*LN(INDEX(出力表!C:C,12)+1)))))))</f>
        <v>93.266718669308219</v>
      </c>
      <c r="AI615" t="e">
        <f>MIN(100, MAX(0, (100*(INDEX(出力表!D:D,12))/(EXP(INDEX(係数表!B:B,12) + $C615) + (INDEX(出力表!D:D,12)))) + (乱数表!$X615*(Settings!B12/(((INDEX(出力表!D:D,12))+1)^INDEX(係数表!E:E,12)*INDEX(係数表!F:F,12))))))</f>
        <v>#VALUE!</v>
      </c>
      <c r="AJ615" t="e">
        <f>MIN(100, MAX(0, (INDEX(出力表!D:D,12))*AH615/MAX(AI615, Settings!B3)))</f>
        <v>#VALUE!</v>
      </c>
      <c r="AK615">
        <f>MIN(100, MAX(0, 100*BETAINV(乱数表!$M615, MAX(0.00000001, (1/(1+EXP(-(INDEX(係数表!G:G,13) + $B615))))*(EXP(INDEX(係数表!H:H,13) + INDEX(係数表!I:I,13)*LN(INDEX(出力表!C:C,13)+1)))), MAX(0.00000001, (1-(1/(1+EXP(-(INDEX(係数表!G:G,13) + $B615)))))*(EXP(INDEX(係数表!H:H,13) + INDEX(係数表!I:I,13)*LN(INDEX(出力表!C:C,13)+1)))))))</f>
        <v>96.438091029078905</v>
      </c>
      <c r="AL615" t="e">
        <f>MIN(100, MAX(0, (100*(INDEX(出力表!D:D,13))/(EXP(INDEX(係数表!B:B,13) + $C615) + (INDEX(出力表!D:D,13)))) + (乱数表!$Y615*(Settings!B12/(((INDEX(出力表!D:D,13))+1)^INDEX(係数表!E:E,13)*INDEX(係数表!F:F,13))))))</f>
        <v>#VALUE!</v>
      </c>
      <c r="AM615" t="e">
        <f>MIN(100, MAX(0, (INDEX(出力表!D:D,13))*AK615/MAX(AL615, Settings!B3)))</f>
        <v>#VALUE!</v>
      </c>
      <c r="AN615">
        <f>IF(ISNUMBER(F615), INDEX(出力表!B:B,2)*F615, 0)+IF(ISNUMBER(I615), INDEX(出力表!B:B,3)*I615, 0)+IF(ISNUMBER(L615), INDEX(出力表!B:B,4)*L615, 0)+IF(ISNUMBER(O615), INDEX(出力表!B:B,5)*O615, 0)+IF(ISNUMBER(R615), INDEX(出力表!B:B,6)*R615, 0)+IF(ISNUMBER(U615), INDEX(出力表!B:B,7)*U615, 0)+IF(ISNUMBER(X615), INDEX(出力表!B:B,8)*X615, 0)+IF(ISNUMBER(AA615), INDEX(出力表!B:B,9)*AA615, 0)+IF(ISNUMBER(AD615), INDEX(出力表!B:B,10)*AD615, 0)+IF(ISNUMBER(AG615), INDEX(出力表!B:B,11)*AG615, 0)+IF(ISNUMBER(AJ615), INDEX(出力表!B:B,12)*AJ615, 0)+IF(ISNUMBER(AM615), INDEX(出力表!B:B,13)*AM615, 0)</f>
        <v>0</v>
      </c>
      <c r="AO615">
        <f>IF(ISNUMBER(F615), INDEX(出力表!B:B,2), 0)+IF(ISNUMBER(I615), INDEX(出力表!B:B,3), 0)+IF(ISNUMBER(L615), INDEX(出力表!B:B,4), 0)+IF(ISNUMBER(O615), INDEX(出力表!B:B,5), 0)+IF(ISNUMBER(R615), INDEX(出力表!B:B,6), 0)+IF(ISNUMBER(U615), INDEX(出力表!B:B,7), 0)+IF(ISNUMBER(X615), INDEX(出力表!B:B,8), 0)+IF(ISNUMBER(AA615), INDEX(出力表!B:B,9), 0)+IF(ISNUMBER(AD615), INDEX(出力表!B:B,10), 0)+IF(ISNUMBER(AG615), INDEX(出力表!B:B,11), 0)+IF(ISNUMBER(AJ615), INDEX(出力表!B:B,12), 0)+IF(ISNUMBER(AM615), INDEX(出力表!B:B,13), 0)</f>
        <v>0</v>
      </c>
      <c r="AP615" t="str">
        <f t="shared" si="9"/>
        <v/>
      </c>
    </row>
    <row r="616" spans="1:42" x14ac:dyDescent="0.2">
      <c r="A616">
        <v>615</v>
      </c>
      <c r="B616">
        <f>IF(UPPER(Settings!B4)="TRUE", 乱数表!$Z616*Settings!B10, 0)</f>
        <v>0.35107079374133909</v>
      </c>
      <c r="C616">
        <f>IF(UPPER(Settings!B4)="TRUE", 乱数表!$AA616*Settings!B11, 0)</f>
        <v>-2.3130339315808362E-2</v>
      </c>
      <c r="D616">
        <f>MIN(100, MAX(0, 100*BETAINV(乱数表!$B616, MAX(0.00000001, (1/(1+EXP(-(INDEX(係数表!G:G,2) + $B616))))*(EXP(INDEX(係数表!H:H,2) + INDEX(係数表!I:I,2)*LN(INDEX(出力表!C:C,2)+1)))), MAX(0.00000001, (1-(1/(1+EXP(-(INDEX(係数表!G:G,2) + $B616)))))*(EXP(INDEX(係数表!H:H,2) + INDEX(係数表!I:I,2)*LN(INDEX(出力表!C:C,2)+1)))))))</f>
        <v>98.829119500763852</v>
      </c>
      <c r="E616" t="e">
        <f>MIN(100, MAX(0, (100*(INDEX(出力表!D:D,2))/(EXP(INDEX(係数表!B:B,2) + $C616) + (INDEX(出力表!D:D,2)))) + (乱数表!$N616*(Settings!B12/(((INDEX(出力表!D:D,2))+1)^INDEX(係数表!E:E,2)*INDEX(係数表!F:F,2))))))</f>
        <v>#VALUE!</v>
      </c>
      <c r="F616" t="e">
        <f>MIN(100, MAX(0, (INDEX(出力表!D:D,2))*D616/MAX(E616, Settings!B3)))</f>
        <v>#VALUE!</v>
      </c>
      <c r="G616">
        <f>MIN(100, MAX(0, 100*BETAINV(乱数表!$C616, MAX(0.00000001, (1/(1+EXP(-(INDEX(係数表!G:G,3) + $B616))))*(EXP(INDEX(係数表!H:H,3) + INDEX(係数表!I:I,3)*LN(INDEX(出力表!C:C,3)+1)))), MAX(0.00000001, (1-(1/(1+EXP(-(INDEX(係数表!G:G,3) + $B616)))))*(EXP(INDEX(係数表!H:H,3) + INDEX(係数表!I:I,3)*LN(INDEX(出力表!C:C,3)+1)))))))</f>
        <v>99.998342834599768</v>
      </c>
      <c r="H616" t="e">
        <f>MIN(100, MAX(0, (100*(INDEX(出力表!D:D,3))/(EXP(INDEX(係数表!B:B,3) + $C616) + (INDEX(出力表!D:D,3)))) + (乱数表!$O616*(Settings!B12/(((INDEX(出力表!D:D,3))+1)^INDEX(係数表!E:E,3)*INDEX(係数表!F:F,3))))))</f>
        <v>#VALUE!</v>
      </c>
      <c r="I616" t="e">
        <f>MIN(100, MAX(0, (INDEX(出力表!D:D,3))*G616/MAX(H616, Settings!B3)))</f>
        <v>#VALUE!</v>
      </c>
      <c r="J616">
        <f>MIN(100, MAX(0, 100*BETAINV(乱数表!$D616, MAX(0.00000001, (1/(1+EXP(-(INDEX(係数表!G:G,4) + $B616))))*(EXP(INDEX(係数表!H:H,4) + INDEX(係数表!I:I,4)*LN(INDEX(出力表!C:C,4)+1)))), MAX(0.00000001, (1-(1/(1+EXP(-(INDEX(係数表!G:G,4) + $B616)))))*(EXP(INDEX(係数表!H:H,4) + INDEX(係数表!I:I,4)*LN(INDEX(出力表!C:C,4)+1)))))))</f>
        <v>96.543749160666721</v>
      </c>
      <c r="K616" t="e">
        <f>MIN(100, MAX(0, (100*(INDEX(出力表!D:D,4))/(EXP(INDEX(係数表!B:B,4) + $C616) + (INDEX(出力表!D:D,4)))) + (乱数表!$P616*(Settings!B12/(((INDEX(出力表!D:D,4))+1)^INDEX(係数表!E:E,4)*INDEX(係数表!F:F,4))))))</f>
        <v>#VALUE!</v>
      </c>
      <c r="L616" t="e">
        <f>MIN(100, MAX(0, (INDEX(出力表!D:D,4))*J616/MAX(K616, Settings!B3)))</f>
        <v>#VALUE!</v>
      </c>
      <c r="M616">
        <f>MIN(100, MAX(0, 100*BETAINV(乱数表!$E616, MAX(0.00000001, (1/(1+EXP(-(INDEX(係数表!G:G,5) + $B616))))*(EXP(INDEX(係数表!H:H,5) + INDEX(係数表!I:I,5)*LN(INDEX(出力表!C:C,5)+1)))), MAX(0.00000001, (1-(1/(1+EXP(-(INDEX(係数表!G:G,5) + $B616)))))*(EXP(INDEX(係数表!H:H,5) + INDEX(係数表!I:I,5)*LN(INDEX(出力表!C:C,5)+1)))))))</f>
        <v>93.712057082196324</v>
      </c>
      <c r="N616" t="e">
        <f>MIN(100, MAX(0, (100*(INDEX(出力表!D:D,5))/(EXP(INDEX(係数表!B:B,5) + $C616) + (INDEX(出力表!D:D,5)))) + (乱数表!$Q616*(Settings!B12/(((INDEX(出力表!D:D,5))+1)^INDEX(係数表!E:E,5)*INDEX(係数表!F:F,5))))))</f>
        <v>#VALUE!</v>
      </c>
      <c r="O616" t="e">
        <f>MIN(100, MAX(0, (INDEX(出力表!D:D,5))*M616/MAX(N616, Settings!B3)))</f>
        <v>#VALUE!</v>
      </c>
      <c r="P616">
        <f>MIN(100, MAX(0, 100*BETAINV(乱数表!$F616, MAX(0.00000001, (1/(1+EXP(-(INDEX(係数表!G:G,6) + $B616))))*(EXP(INDEX(係数表!H:H,6) + INDEX(係数表!I:I,6)*LN(INDEX(出力表!C:C,6)+1)))), MAX(0.00000001, (1-(1/(1+EXP(-(INDEX(係数表!G:G,6) + $B616)))))*(EXP(INDEX(係数表!H:H,6) + INDEX(係数表!I:I,6)*LN(INDEX(出力表!C:C,6)+1)))))))</f>
        <v>99.961500008920609</v>
      </c>
      <c r="Q616" t="e">
        <f>MIN(100, MAX(0, (100*(INDEX(出力表!D:D,6))/(EXP(INDEX(係数表!B:B,6) + $C616) + (INDEX(出力表!D:D,6)))) + (乱数表!$R616*(Settings!B12/(((INDEX(出力表!D:D,6))+1)^INDEX(係数表!E:E,6)*INDEX(係数表!F:F,6))))))</f>
        <v>#VALUE!</v>
      </c>
      <c r="R616" t="e">
        <f>MIN(100, MAX(0, (INDEX(出力表!D:D,6))*P616/MAX(Q616, Settings!B3)))</f>
        <v>#VALUE!</v>
      </c>
      <c r="S616">
        <f>MIN(100, MAX(0, 100*BETAINV(乱数表!$G616, MAX(0.00000001, (1/(1+EXP(-(INDEX(係数表!G:G,7) + $B616))))*(EXP(INDEX(係数表!H:H,7) + INDEX(係数表!I:I,7)*LN(INDEX(出力表!C:C,7)+1)))), MAX(0.00000001, (1-(1/(1+EXP(-(INDEX(係数表!G:G,7) + $B616)))))*(EXP(INDEX(係数表!H:H,7) + INDEX(係数表!I:I,7)*LN(INDEX(出力表!C:C,7)+1)))))))</f>
        <v>99.570333483221674</v>
      </c>
      <c r="T616" t="e">
        <f>MIN(100, MAX(0, (100*(INDEX(出力表!D:D,7))/(EXP(INDEX(係数表!B:B,7) + $C616) + (INDEX(出力表!D:D,7)))) + (乱数表!$S616*(Settings!B12/(((INDEX(出力表!D:D,7))+1)^INDEX(係数表!E:E,7)*INDEX(係数表!F:F,7))))))</f>
        <v>#VALUE!</v>
      </c>
      <c r="U616" t="e">
        <f>MIN(100, MAX(0, (INDEX(出力表!D:D,7))*S616/MAX(T616, Settings!B3)))</f>
        <v>#VALUE!</v>
      </c>
      <c r="V616">
        <f>MIN(100, MAX(0, 100*BETAINV(乱数表!$H616, MAX(0.00000001, (1/(1+EXP(-(INDEX(係数表!G:G,8) + $B616))))*(EXP(INDEX(係数表!H:H,8) + INDEX(係数表!I:I,8)*LN(INDEX(出力表!C:C,8)+1)))), MAX(0.00000001, (1-(1/(1+EXP(-(INDEX(係数表!G:G,8) + $B616)))))*(EXP(INDEX(係数表!H:H,8) + INDEX(係数表!I:I,8)*LN(INDEX(出力表!C:C,8)+1)))))))</f>
        <v>98.221806725941207</v>
      </c>
      <c r="W616" t="e">
        <f>MIN(100, MAX(0, (100*(INDEX(出力表!D:D,8))/(EXP(INDEX(係数表!B:B,8) + $C616) + (INDEX(出力表!D:D,8)))) + (乱数表!$T616*(Settings!B12/(((INDEX(出力表!D:D,8))+1)^INDEX(係数表!E:E,8)*INDEX(係数表!F:F,8))))))</f>
        <v>#VALUE!</v>
      </c>
      <c r="X616" t="e">
        <f>MIN(100, MAX(0, (INDEX(出力表!D:D,8))*V616/MAX(W616, Settings!B3)))</f>
        <v>#VALUE!</v>
      </c>
      <c r="Y616">
        <f>MIN(100, MAX(0, 100*BETAINV(乱数表!$I616, MAX(0.00000001, (1/(1+EXP(-(INDEX(係数表!G:G,9) + $B616))))*(EXP(INDEX(係数表!H:H,9) + INDEX(係数表!I:I,9)*LN(INDEX(出力表!C:C,9)+1)))), MAX(0.00000001, (1-(1/(1+EXP(-(INDEX(係数表!G:G,9) + $B616)))))*(EXP(INDEX(係数表!H:H,9) + INDEX(係数表!I:I,9)*LN(INDEX(出力表!C:C,9)+1)))))))</f>
        <v>96.204082871659978</v>
      </c>
      <c r="Z616" t="e">
        <f>MIN(100, MAX(0, (100*(INDEX(出力表!D:D,9))/(EXP(INDEX(係数表!B:B,9) + $C616) + (INDEX(出力表!D:D,9)))) + (乱数表!$U616*(Settings!B12/(((INDEX(出力表!D:D,9))+1)^INDEX(係数表!E:E,9)*INDEX(係数表!F:F,9))))))</f>
        <v>#VALUE!</v>
      </c>
      <c r="AA616" t="e">
        <f>MIN(100, MAX(0, (INDEX(出力表!D:D,9))*Y616/MAX(Z616, Settings!B3)))</f>
        <v>#VALUE!</v>
      </c>
      <c r="AB616">
        <f>MIN(100, MAX(0, 100*BETAINV(乱数表!$J616, MAX(0.00000001, (1/(1+EXP(-(INDEX(係数表!G:G,10) + $B616))))*(EXP(INDEX(係数表!H:H,10) + INDEX(係数表!I:I,10)*LN(INDEX(出力表!C:C,10)+1)))), MAX(0.00000001, (1-(1/(1+EXP(-(INDEX(係数表!G:G,10) + $B616)))))*(EXP(INDEX(係数表!H:H,10) + INDEX(係数表!I:I,10)*LN(INDEX(出力表!C:C,10)+1)))))))</f>
        <v>99.769427355935278</v>
      </c>
      <c r="AC616" t="e">
        <f>MIN(100, MAX(0, (100*(INDEX(出力表!D:D,10))/(EXP(INDEX(係数表!B:B,10) + $C616) + (INDEX(出力表!D:D,10)))) + (乱数表!$V616*(Settings!B12/(((INDEX(出力表!D:D,10))+1)^INDEX(係数表!E:E,10)*INDEX(係数表!F:F,10))))))</f>
        <v>#VALUE!</v>
      </c>
      <c r="AD616" t="e">
        <f>MIN(100, MAX(0, (INDEX(出力表!D:D,10))*AB616/MAX(AC616, Settings!B3)))</f>
        <v>#VALUE!</v>
      </c>
      <c r="AE616">
        <f>MIN(100, MAX(0, 100*BETAINV(乱数表!$K616, MAX(0.00000001, (1/(1+EXP(-(INDEX(係数表!G:G,11) + $B616))))*(EXP(INDEX(係数表!H:H,11) + INDEX(係数表!I:I,11)*LN(INDEX(出力表!C:C,11)+1)))), MAX(0.00000001, (1-(1/(1+EXP(-(INDEX(係数表!G:G,11) + $B616)))))*(EXP(INDEX(係数表!H:H,11) + INDEX(係数表!I:I,11)*LN(INDEX(出力表!C:C,11)+1)))))))</f>
        <v>99.843848447509004</v>
      </c>
      <c r="AF616" t="e">
        <f>MIN(100, MAX(0, (100*(INDEX(出力表!D:D,11))/(EXP(INDEX(係数表!B:B,11) + $C616) + (INDEX(出力表!D:D,11)))) + (乱数表!$W616*(Settings!B12/(((INDEX(出力表!D:D,11))+1)^INDEX(係数表!E:E,11)*INDEX(係数表!F:F,11))))))</f>
        <v>#VALUE!</v>
      </c>
      <c r="AG616" t="e">
        <f>MIN(100, MAX(0, (INDEX(出力表!D:D,11))*AE616/MAX(AF616, Settings!B3)))</f>
        <v>#VALUE!</v>
      </c>
      <c r="AH616">
        <f>MIN(100, MAX(0, 100*BETAINV(乱数表!$L616, MAX(0.00000001, (1/(1+EXP(-(INDEX(係数表!G:G,12) + $B616))))*(EXP(INDEX(係数表!H:H,12) + INDEX(係数表!I:I,12)*LN(INDEX(出力表!C:C,12)+1)))), MAX(0.00000001, (1-(1/(1+EXP(-(INDEX(係数表!G:G,12) + $B616)))))*(EXP(INDEX(係数表!H:H,12) + INDEX(係数表!I:I,12)*LN(INDEX(出力表!C:C,12)+1)))))))</f>
        <v>99.897465736271073</v>
      </c>
      <c r="AI616" t="e">
        <f>MIN(100, MAX(0, (100*(INDEX(出力表!D:D,12))/(EXP(INDEX(係数表!B:B,12) + $C616) + (INDEX(出力表!D:D,12)))) + (乱数表!$X616*(Settings!B12/(((INDEX(出力表!D:D,12))+1)^INDEX(係数表!E:E,12)*INDEX(係数表!F:F,12))))))</f>
        <v>#VALUE!</v>
      </c>
      <c r="AJ616" t="e">
        <f>MIN(100, MAX(0, (INDEX(出力表!D:D,12))*AH616/MAX(AI616, Settings!B3)))</f>
        <v>#VALUE!</v>
      </c>
      <c r="AK616">
        <f>MIN(100, MAX(0, 100*BETAINV(乱数表!$M616, MAX(0.00000001, (1/(1+EXP(-(INDEX(係数表!G:G,13) + $B616))))*(EXP(INDEX(係数表!H:H,13) + INDEX(係数表!I:I,13)*LN(INDEX(出力表!C:C,13)+1)))), MAX(0.00000001, (1-(1/(1+EXP(-(INDEX(係数表!G:G,13) + $B616)))))*(EXP(INDEX(係数表!H:H,13) + INDEX(係数表!I:I,13)*LN(INDEX(出力表!C:C,13)+1)))))))</f>
        <v>99.947193447885724</v>
      </c>
      <c r="AL616" t="e">
        <f>MIN(100, MAX(0, (100*(INDEX(出力表!D:D,13))/(EXP(INDEX(係数表!B:B,13) + $C616) + (INDEX(出力表!D:D,13)))) + (乱数表!$Y616*(Settings!B12/(((INDEX(出力表!D:D,13))+1)^INDEX(係数表!E:E,13)*INDEX(係数表!F:F,13))))))</f>
        <v>#VALUE!</v>
      </c>
      <c r="AM616" t="e">
        <f>MIN(100, MAX(0, (INDEX(出力表!D:D,13))*AK616/MAX(AL616, Settings!B3)))</f>
        <v>#VALUE!</v>
      </c>
      <c r="AN616">
        <f>IF(ISNUMBER(F616), INDEX(出力表!B:B,2)*F616, 0)+IF(ISNUMBER(I616), INDEX(出力表!B:B,3)*I616, 0)+IF(ISNUMBER(L616), INDEX(出力表!B:B,4)*L616, 0)+IF(ISNUMBER(O616), INDEX(出力表!B:B,5)*O616, 0)+IF(ISNUMBER(R616), INDEX(出力表!B:B,6)*R616, 0)+IF(ISNUMBER(U616), INDEX(出力表!B:B,7)*U616, 0)+IF(ISNUMBER(X616), INDEX(出力表!B:B,8)*X616, 0)+IF(ISNUMBER(AA616), INDEX(出力表!B:B,9)*AA616, 0)+IF(ISNUMBER(AD616), INDEX(出力表!B:B,10)*AD616, 0)+IF(ISNUMBER(AG616), INDEX(出力表!B:B,11)*AG616, 0)+IF(ISNUMBER(AJ616), INDEX(出力表!B:B,12)*AJ616, 0)+IF(ISNUMBER(AM616), INDEX(出力表!B:B,13)*AM616, 0)</f>
        <v>0</v>
      </c>
      <c r="AO616">
        <f>IF(ISNUMBER(F616), INDEX(出力表!B:B,2), 0)+IF(ISNUMBER(I616), INDEX(出力表!B:B,3), 0)+IF(ISNUMBER(L616), INDEX(出力表!B:B,4), 0)+IF(ISNUMBER(O616), INDEX(出力表!B:B,5), 0)+IF(ISNUMBER(R616), INDEX(出力表!B:B,6), 0)+IF(ISNUMBER(U616), INDEX(出力表!B:B,7), 0)+IF(ISNUMBER(X616), INDEX(出力表!B:B,8), 0)+IF(ISNUMBER(AA616), INDEX(出力表!B:B,9), 0)+IF(ISNUMBER(AD616), INDEX(出力表!B:B,10), 0)+IF(ISNUMBER(AG616), INDEX(出力表!B:B,11), 0)+IF(ISNUMBER(AJ616), INDEX(出力表!B:B,12), 0)+IF(ISNUMBER(AM616), INDEX(出力表!B:B,13), 0)</f>
        <v>0</v>
      </c>
      <c r="AP616" t="str">
        <f t="shared" si="9"/>
        <v/>
      </c>
    </row>
    <row r="617" spans="1:42" x14ac:dyDescent="0.2">
      <c r="A617">
        <v>616</v>
      </c>
      <c r="B617">
        <f>IF(UPPER(Settings!B4)="TRUE", 乱数表!$Z617*Settings!B10, 0)</f>
        <v>-0.38440412795795947</v>
      </c>
      <c r="C617">
        <f>IF(UPPER(Settings!B4)="TRUE", 乱数表!$AA617*Settings!B11, 0)</f>
        <v>-7.9009817054047915E-2</v>
      </c>
      <c r="D617">
        <f>MIN(100, MAX(0, 100*BETAINV(乱数表!$B617, MAX(0.00000001, (1/(1+EXP(-(INDEX(係数表!G:G,2) + $B617))))*(EXP(INDEX(係数表!H:H,2) + INDEX(係数表!I:I,2)*LN(INDEX(出力表!C:C,2)+1)))), MAX(0.00000001, (1-(1/(1+EXP(-(INDEX(係数表!G:G,2) + $B617)))))*(EXP(INDEX(係数表!H:H,2) + INDEX(係数表!I:I,2)*LN(INDEX(出力表!C:C,2)+1)))))))</f>
        <v>98.057299083234611</v>
      </c>
      <c r="E617" t="e">
        <f>MIN(100, MAX(0, (100*(INDEX(出力表!D:D,2))/(EXP(INDEX(係数表!B:B,2) + $C617) + (INDEX(出力表!D:D,2)))) + (乱数表!$N617*(Settings!B12/(((INDEX(出力表!D:D,2))+1)^INDEX(係数表!E:E,2)*INDEX(係数表!F:F,2))))))</f>
        <v>#VALUE!</v>
      </c>
      <c r="F617" t="e">
        <f>MIN(100, MAX(0, (INDEX(出力表!D:D,2))*D617/MAX(E617, Settings!B3)))</f>
        <v>#VALUE!</v>
      </c>
      <c r="G617">
        <f>MIN(100, MAX(0, 100*BETAINV(乱数表!$C617, MAX(0.00000001, (1/(1+EXP(-(INDEX(係数表!G:G,3) + $B617))))*(EXP(INDEX(係数表!H:H,3) + INDEX(係数表!I:I,3)*LN(INDEX(出力表!C:C,3)+1)))), MAX(0.00000001, (1-(1/(1+EXP(-(INDEX(係数表!G:G,3) + $B617)))))*(EXP(INDEX(係数表!H:H,3) + INDEX(係数表!I:I,3)*LN(INDEX(出力表!C:C,3)+1)))))))</f>
        <v>81.367109121876439</v>
      </c>
      <c r="H617" t="e">
        <f>MIN(100, MAX(0, (100*(INDEX(出力表!D:D,3))/(EXP(INDEX(係数表!B:B,3) + $C617) + (INDEX(出力表!D:D,3)))) + (乱数表!$O617*(Settings!B12/(((INDEX(出力表!D:D,3))+1)^INDEX(係数表!E:E,3)*INDEX(係数表!F:F,3))))))</f>
        <v>#VALUE!</v>
      </c>
      <c r="I617" t="e">
        <f>MIN(100, MAX(0, (INDEX(出力表!D:D,3))*G617/MAX(H617, Settings!B3)))</f>
        <v>#VALUE!</v>
      </c>
      <c r="J617">
        <f>MIN(100, MAX(0, 100*BETAINV(乱数表!$D617, MAX(0.00000001, (1/(1+EXP(-(INDEX(係数表!G:G,4) + $B617))))*(EXP(INDEX(係数表!H:H,4) + INDEX(係数表!I:I,4)*LN(INDEX(出力表!C:C,4)+1)))), MAX(0.00000001, (1-(1/(1+EXP(-(INDEX(係数表!G:G,4) + $B617)))))*(EXP(INDEX(係数表!H:H,4) + INDEX(係数表!I:I,4)*LN(INDEX(出力表!C:C,4)+1)))))))</f>
        <v>94.750616205294193</v>
      </c>
      <c r="K617" t="e">
        <f>MIN(100, MAX(0, (100*(INDEX(出力表!D:D,4))/(EXP(INDEX(係数表!B:B,4) + $C617) + (INDEX(出力表!D:D,4)))) + (乱数表!$P617*(Settings!B12/(((INDEX(出力表!D:D,4))+1)^INDEX(係数表!E:E,4)*INDEX(係数表!F:F,4))))))</f>
        <v>#VALUE!</v>
      </c>
      <c r="L617" t="e">
        <f>MIN(100, MAX(0, (INDEX(出力表!D:D,4))*J617/MAX(K617, Settings!B3)))</f>
        <v>#VALUE!</v>
      </c>
      <c r="M617">
        <f>MIN(100, MAX(0, 100*BETAINV(乱数表!$E617, MAX(0.00000001, (1/(1+EXP(-(INDEX(係数表!G:G,5) + $B617))))*(EXP(INDEX(係数表!H:H,5) + INDEX(係数表!I:I,5)*LN(INDEX(出力表!C:C,5)+1)))), MAX(0.00000001, (1-(1/(1+EXP(-(INDEX(係数表!G:G,5) + $B617)))))*(EXP(INDEX(係数表!H:H,5) + INDEX(係数表!I:I,5)*LN(INDEX(出力表!C:C,5)+1)))))))</f>
        <v>68.010435069984538</v>
      </c>
      <c r="N617" t="e">
        <f>MIN(100, MAX(0, (100*(INDEX(出力表!D:D,5))/(EXP(INDEX(係数表!B:B,5) + $C617) + (INDEX(出力表!D:D,5)))) + (乱数表!$Q617*(Settings!B12/(((INDEX(出力表!D:D,5))+1)^INDEX(係数表!E:E,5)*INDEX(係数表!F:F,5))))))</f>
        <v>#VALUE!</v>
      </c>
      <c r="O617" t="e">
        <f>MIN(100, MAX(0, (INDEX(出力表!D:D,5))*M617/MAX(N617, Settings!B3)))</f>
        <v>#VALUE!</v>
      </c>
      <c r="P617">
        <f>MIN(100, MAX(0, 100*BETAINV(乱数表!$F617, MAX(0.00000001, (1/(1+EXP(-(INDEX(係数表!G:G,6) + $B617))))*(EXP(INDEX(係数表!H:H,6) + INDEX(係数表!I:I,6)*LN(INDEX(出力表!C:C,6)+1)))), MAX(0.00000001, (1-(1/(1+EXP(-(INDEX(係数表!G:G,6) + $B617)))))*(EXP(INDEX(係数表!H:H,6) + INDEX(係数表!I:I,6)*LN(INDEX(出力表!C:C,6)+1)))))))</f>
        <v>95.16816355760065</v>
      </c>
      <c r="Q617" t="e">
        <f>MIN(100, MAX(0, (100*(INDEX(出力表!D:D,6))/(EXP(INDEX(係数表!B:B,6) + $C617) + (INDEX(出力表!D:D,6)))) + (乱数表!$R617*(Settings!B12/(((INDEX(出力表!D:D,6))+1)^INDEX(係数表!E:E,6)*INDEX(係数表!F:F,6))))))</f>
        <v>#VALUE!</v>
      </c>
      <c r="R617" t="e">
        <f>MIN(100, MAX(0, (INDEX(出力表!D:D,6))*P617/MAX(Q617, Settings!B3)))</f>
        <v>#VALUE!</v>
      </c>
      <c r="S617">
        <f>MIN(100, MAX(0, 100*BETAINV(乱数表!$G617, MAX(0.00000001, (1/(1+EXP(-(INDEX(係数表!G:G,7) + $B617))))*(EXP(INDEX(係数表!H:H,7) + INDEX(係数表!I:I,7)*LN(INDEX(出力表!C:C,7)+1)))), MAX(0.00000001, (1-(1/(1+EXP(-(INDEX(係数表!G:G,7) + $B617)))))*(EXP(INDEX(係数表!H:H,7) + INDEX(係数表!I:I,7)*LN(INDEX(出力表!C:C,7)+1)))))))</f>
        <v>98.215176872939054</v>
      </c>
      <c r="T617" t="e">
        <f>MIN(100, MAX(0, (100*(INDEX(出力表!D:D,7))/(EXP(INDEX(係数表!B:B,7) + $C617) + (INDEX(出力表!D:D,7)))) + (乱数表!$S617*(Settings!B12/(((INDEX(出力表!D:D,7))+1)^INDEX(係数表!E:E,7)*INDEX(係数表!F:F,7))))))</f>
        <v>#VALUE!</v>
      </c>
      <c r="U617" t="e">
        <f>MIN(100, MAX(0, (INDEX(出力表!D:D,7))*S617/MAX(T617, Settings!B3)))</f>
        <v>#VALUE!</v>
      </c>
      <c r="V617">
        <f>MIN(100, MAX(0, 100*BETAINV(乱数表!$H617, MAX(0.00000001, (1/(1+EXP(-(INDEX(係数表!G:G,8) + $B617))))*(EXP(INDEX(係数表!H:H,8) + INDEX(係数表!I:I,8)*LN(INDEX(出力表!C:C,8)+1)))), MAX(0.00000001, (1-(1/(1+EXP(-(INDEX(係数表!G:G,8) + $B617)))))*(EXP(INDEX(係数表!H:H,8) + INDEX(係数表!I:I,8)*LN(INDEX(出力表!C:C,8)+1)))))))</f>
        <v>80.706186504086631</v>
      </c>
      <c r="W617" t="e">
        <f>MIN(100, MAX(0, (100*(INDEX(出力表!D:D,8))/(EXP(INDEX(係数表!B:B,8) + $C617) + (INDEX(出力表!D:D,8)))) + (乱数表!$T617*(Settings!B12/(((INDEX(出力表!D:D,8))+1)^INDEX(係数表!E:E,8)*INDEX(係数表!F:F,8))))))</f>
        <v>#VALUE!</v>
      </c>
      <c r="X617" t="e">
        <f>MIN(100, MAX(0, (INDEX(出力表!D:D,8))*V617/MAX(W617, Settings!B3)))</f>
        <v>#VALUE!</v>
      </c>
      <c r="Y617">
        <f>MIN(100, MAX(0, 100*BETAINV(乱数表!$I617, MAX(0.00000001, (1/(1+EXP(-(INDEX(係数表!G:G,9) + $B617))))*(EXP(INDEX(係数表!H:H,9) + INDEX(係数表!I:I,9)*LN(INDEX(出力表!C:C,9)+1)))), MAX(0.00000001, (1-(1/(1+EXP(-(INDEX(係数表!G:G,9) + $B617)))))*(EXP(INDEX(係数表!H:H,9) + INDEX(係数表!I:I,9)*LN(INDEX(出力表!C:C,9)+1)))))))</f>
        <v>66.541790188648918</v>
      </c>
      <c r="Z617" t="e">
        <f>MIN(100, MAX(0, (100*(INDEX(出力表!D:D,9))/(EXP(INDEX(係数表!B:B,9) + $C617) + (INDEX(出力表!D:D,9)))) + (乱数表!$U617*(Settings!B12/(((INDEX(出力表!D:D,9))+1)^INDEX(係数表!E:E,9)*INDEX(係数表!F:F,9))))))</f>
        <v>#VALUE!</v>
      </c>
      <c r="AA617" t="e">
        <f>MIN(100, MAX(0, (INDEX(出力表!D:D,9))*Y617/MAX(Z617, Settings!B3)))</f>
        <v>#VALUE!</v>
      </c>
      <c r="AB617">
        <f>MIN(100, MAX(0, 100*BETAINV(乱数表!$J617, MAX(0.00000001, (1/(1+EXP(-(INDEX(係数表!G:G,10) + $B617))))*(EXP(INDEX(係数表!H:H,10) + INDEX(係数表!I:I,10)*LN(INDEX(出力表!C:C,10)+1)))), MAX(0.00000001, (1-(1/(1+EXP(-(INDEX(係数表!G:G,10) + $B617)))))*(EXP(INDEX(係数表!H:H,10) + INDEX(係数表!I:I,10)*LN(INDEX(出力表!C:C,10)+1)))))))</f>
        <v>97.772430218398696</v>
      </c>
      <c r="AC617" t="e">
        <f>MIN(100, MAX(0, (100*(INDEX(出力表!D:D,10))/(EXP(INDEX(係数表!B:B,10) + $C617) + (INDEX(出力表!D:D,10)))) + (乱数表!$V617*(Settings!B12/(((INDEX(出力表!D:D,10))+1)^INDEX(係数表!E:E,10)*INDEX(係数表!F:F,10))))))</f>
        <v>#VALUE!</v>
      </c>
      <c r="AD617" t="e">
        <f>MIN(100, MAX(0, (INDEX(出力表!D:D,10))*AB617/MAX(AC617, Settings!B3)))</f>
        <v>#VALUE!</v>
      </c>
      <c r="AE617">
        <f>MIN(100, MAX(0, 100*BETAINV(乱数表!$K617, MAX(0.00000001, (1/(1+EXP(-(INDEX(係数表!G:G,11) + $B617))))*(EXP(INDEX(係数表!H:H,11) + INDEX(係数表!I:I,11)*LN(INDEX(出力表!C:C,11)+1)))), MAX(0.00000001, (1-(1/(1+EXP(-(INDEX(係数表!G:G,11) + $B617)))))*(EXP(INDEX(係数表!H:H,11) + INDEX(係数表!I:I,11)*LN(INDEX(出力表!C:C,11)+1)))))))</f>
        <v>79.806539197524458</v>
      </c>
      <c r="AF617" t="e">
        <f>MIN(100, MAX(0, (100*(INDEX(出力表!D:D,11))/(EXP(INDEX(係数表!B:B,11) + $C617) + (INDEX(出力表!D:D,11)))) + (乱数表!$W617*(Settings!B12/(((INDEX(出力表!D:D,11))+1)^INDEX(係数表!E:E,11)*INDEX(係数表!F:F,11))))))</f>
        <v>#VALUE!</v>
      </c>
      <c r="AG617" t="e">
        <f>MIN(100, MAX(0, (INDEX(出力表!D:D,11))*AE617/MAX(AF617, Settings!B3)))</f>
        <v>#VALUE!</v>
      </c>
      <c r="AH617">
        <f>MIN(100, MAX(0, 100*BETAINV(乱数表!$L617, MAX(0.00000001, (1/(1+EXP(-(INDEX(係数表!G:G,12) + $B617))))*(EXP(INDEX(係数表!H:H,12) + INDEX(係数表!I:I,12)*LN(INDEX(出力表!C:C,12)+1)))), MAX(0.00000001, (1-(1/(1+EXP(-(INDEX(係数表!G:G,12) + $B617)))))*(EXP(INDEX(係数表!H:H,12) + INDEX(係数表!I:I,12)*LN(INDEX(出力表!C:C,12)+1)))))))</f>
        <v>93.203899202818391</v>
      </c>
      <c r="AI617" t="e">
        <f>MIN(100, MAX(0, (100*(INDEX(出力表!D:D,12))/(EXP(INDEX(係数表!B:B,12) + $C617) + (INDEX(出力表!D:D,12)))) + (乱数表!$X617*(Settings!B12/(((INDEX(出力表!D:D,12))+1)^INDEX(係数表!E:E,12)*INDEX(係数表!F:F,12))))))</f>
        <v>#VALUE!</v>
      </c>
      <c r="AJ617" t="e">
        <f>MIN(100, MAX(0, (INDEX(出力表!D:D,12))*AH617/MAX(AI617, Settings!B3)))</f>
        <v>#VALUE!</v>
      </c>
      <c r="AK617">
        <f>MIN(100, MAX(0, 100*BETAINV(乱数表!$M617, MAX(0.00000001, (1/(1+EXP(-(INDEX(係数表!G:G,13) + $B617))))*(EXP(INDEX(係数表!H:H,13) + INDEX(係数表!I:I,13)*LN(INDEX(出力表!C:C,13)+1)))), MAX(0.00000001, (1-(1/(1+EXP(-(INDEX(係数表!G:G,13) + $B617)))))*(EXP(INDEX(係数表!H:H,13) + INDEX(係数表!I:I,13)*LN(INDEX(出力表!C:C,13)+1)))))))</f>
        <v>99.664097191227086</v>
      </c>
      <c r="AL617" t="e">
        <f>MIN(100, MAX(0, (100*(INDEX(出力表!D:D,13))/(EXP(INDEX(係数表!B:B,13) + $C617) + (INDEX(出力表!D:D,13)))) + (乱数表!$Y617*(Settings!B12/(((INDEX(出力表!D:D,13))+1)^INDEX(係数表!E:E,13)*INDEX(係数表!F:F,13))))))</f>
        <v>#VALUE!</v>
      </c>
      <c r="AM617" t="e">
        <f>MIN(100, MAX(0, (INDEX(出力表!D:D,13))*AK617/MAX(AL617, Settings!B3)))</f>
        <v>#VALUE!</v>
      </c>
      <c r="AN617">
        <f>IF(ISNUMBER(F617), INDEX(出力表!B:B,2)*F617, 0)+IF(ISNUMBER(I617), INDEX(出力表!B:B,3)*I617, 0)+IF(ISNUMBER(L617), INDEX(出力表!B:B,4)*L617, 0)+IF(ISNUMBER(O617), INDEX(出力表!B:B,5)*O617, 0)+IF(ISNUMBER(R617), INDEX(出力表!B:B,6)*R617, 0)+IF(ISNUMBER(U617), INDEX(出力表!B:B,7)*U617, 0)+IF(ISNUMBER(X617), INDEX(出力表!B:B,8)*X617, 0)+IF(ISNUMBER(AA617), INDEX(出力表!B:B,9)*AA617, 0)+IF(ISNUMBER(AD617), INDEX(出力表!B:B,10)*AD617, 0)+IF(ISNUMBER(AG617), INDEX(出力表!B:B,11)*AG617, 0)+IF(ISNUMBER(AJ617), INDEX(出力表!B:B,12)*AJ617, 0)+IF(ISNUMBER(AM617), INDEX(出力表!B:B,13)*AM617, 0)</f>
        <v>0</v>
      </c>
      <c r="AO617">
        <f>IF(ISNUMBER(F617), INDEX(出力表!B:B,2), 0)+IF(ISNUMBER(I617), INDEX(出力表!B:B,3), 0)+IF(ISNUMBER(L617), INDEX(出力表!B:B,4), 0)+IF(ISNUMBER(O617), INDEX(出力表!B:B,5), 0)+IF(ISNUMBER(R617), INDEX(出力表!B:B,6), 0)+IF(ISNUMBER(U617), INDEX(出力表!B:B,7), 0)+IF(ISNUMBER(X617), INDEX(出力表!B:B,8), 0)+IF(ISNUMBER(AA617), INDEX(出力表!B:B,9), 0)+IF(ISNUMBER(AD617), INDEX(出力表!B:B,10), 0)+IF(ISNUMBER(AG617), INDEX(出力表!B:B,11), 0)+IF(ISNUMBER(AJ617), INDEX(出力表!B:B,12), 0)+IF(ISNUMBER(AM617), INDEX(出力表!B:B,13), 0)</f>
        <v>0</v>
      </c>
      <c r="AP617" t="str">
        <f t="shared" si="9"/>
        <v/>
      </c>
    </row>
    <row r="618" spans="1:42" x14ac:dyDescent="0.2">
      <c r="A618">
        <v>617</v>
      </c>
      <c r="B618">
        <f>IF(UPPER(Settings!B4)="TRUE", 乱数表!$Z618*Settings!B10, 0)</f>
        <v>-0.15292466067454669</v>
      </c>
      <c r="C618">
        <f>IF(UPPER(Settings!B4)="TRUE", 乱数表!$AA618*Settings!B11, 0)</f>
        <v>0.1230973233116549</v>
      </c>
      <c r="D618">
        <f>MIN(100, MAX(0, 100*BETAINV(乱数表!$B618, MAX(0.00000001, (1/(1+EXP(-(INDEX(係数表!G:G,2) + $B618))))*(EXP(INDEX(係数表!H:H,2) + INDEX(係数表!I:I,2)*LN(INDEX(出力表!C:C,2)+1)))), MAX(0.00000001, (1-(1/(1+EXP(-(INDEX(係数表!G:G,2) + $B618)))))*(EXP(INDEX(係数表!H:H,2) + INDEX(係数表!I:I,2)*LN(INDEX(出力表!C:C,2)+1)))))))</f>
        <v>99.752788751602694</v>
      </c>
      <c r="E618" t="e">
        <f>MIN(100, MAX(0, (100*(INDEX(出力表!D:D,2))/(EXP(INDEX(係数表!B:B,2) + $C618) + (INDEX(出力表!D:D,2)))) + (乱数表!$N618*(Settings!B12/(((INDEX(出力表!D:D,2))+1)^INDEX(係数表!E:E,2)*INDEX(係数表!F:F,2))))))</f>
        <v>#VALUE!</v>
      </c>
      <c r="F618" t="e">
        <f>MIN(100, MAX(0, (INDEX(出力表!D:D,2))*D618/MAX(E618, Settings!B3)))</f>
        <v>#VALUE!</v>
      </c>
      <c r="G618">
        <f>MIN(100, MAX(0, 100*BETAINV(乱数表!$C618, MAX(0.00000001, (1/(1+EXP(-(INDEX(係数表!G:G,3) + $B618))))*(EXP(INDEX(係数表!H:H,3) + INDEX(係数表!I:I,3)*LN(INDEX(出力表!C:C,3)+1)))), MAX(0.00000001, (1-(1/(1+EXP(-(INDEX(係数表!G:G,3) + $B618)))))*(EXP(INDEX(係数表!H:H,3) + INDEX(係数表!I:I,3)*LN(INDEX(出力表!C:C,3)+1)))))))</f>
        <v>93.245007823635717</v>
      </c>
      <c r="H618" t="e">
        <f>MIN(100, MAX(0, (100*(INDEX(出力表!D:D,3))/(EXP(INDEX(係数表!B:B,3) + $C618) + (INDEX(出力表!D:D,3)))) + (乱数表!$O618*(Settings!B12/(((INDEX(出力表!D:D,3))+1)^INDEX(係数表!E:E,3)*INDEX(係数表!F:F,3))))))</f>
        <v>#VALUE!</v>
      </c>
      <c r="I618" t="e">
        <f>MIN(100, MAX(0, (INDEX(出力表!D:D,3))*G618/MAX(H618, Settings!B3)))</f>
        <v>#VALUE!</v>
      </c>
      <c r="J618">
        <f>MIN(100, MAX(0, 100*BETAINV(乱数表!$D618, MAX(0.00000001, (1/(1+EXP(-(INDEX(係数表!G:G,4) + $B618))))*(EXP(INDEX(係数表!H:H,4) + INDEX(係数表!I:I,4)*LN(INDEX(出力表!C:C,4)+1)))), MAX(0.00000001, (1-(1/(1+EXP(-(INDEX(係数表!G:G,4) + $B618)))))*(EXP(INDEX(係数表!H:H,4) + INDEX(係数表!I:I,4)*LN(INDEX(出力表!C:C,4)+1)))))))</f>
        <v>71.864343619701572</v>
      </c>
      <c r="K618" t="e">
        <f>MIN(100, MAX(0, (100*(INDEX(出力表!D:D,4))/(EXP(INDEX(係数表!B:B,4) + $C618) + (INDEX(出力表!D:D,4)))) + (乱数表!$P618*(Settings!B12/(((INDEX(出力表!D:D,4))+1)^INDEX(係数表!E:E,4)*INDEX(係数表!F:F,4))))))</f>
        <v>#VALUE!</v>
      </c>
      <c r="L618" t="e">
        <f>MIN(100, MAX(0, (INDEX(出力表!D:D,4))*J618/MAX(K618, Settings!B3)))</f>
        <v>#VALUE!</v>
      </c>
      <c r="M618">
        <f>MIN(100, MAX(0, 100*BETAINV(乱数表!$E618, MAX(0.00000001, (1/(1+EXP(-(INDEX(係数表!G:G,5) + $B618))))*(EXP(INDEX(係数表!H:H,5) + INDEX(係数表!I:I,5)*LN(INDEX(出力表!C:C,5)+1)))), MAX(0.00000001, (1-(1/(1+EXP(-(INDEX(係数表!G:G,5) + $B618)))))*(EXP(INDEX(係数表!H:H,5) + INDEX(係数表!I:I,5)*LN(INDEX(出力表!C:C,5)+1)))))))</f>
        <v>91.631809455190165</v>
      </c>
      <c r="N618" t="e">
        <f>MIN(100, MAX(0, (100*(INDEX(出力表!D:D,5))/(EXP(INDEX(係数表!B:B,5) + $C618) + (INDEX(出力表!D:D,5)))) + (乱数表!$Q618*(Settings!B12/(((INDEX(出力表!D:D,5))+1)^INDEX(係数表!E:E,5)*INDEX(係数表!F:F,5))))))</f>
        <v>#VALUE!</v>
      </c>
      <c r="O618" t="e">
        <f>MIN(100, MAX(0, (INDEX(出力表!D:D,5))*M618/MAX(N618, Settings!B3)))</f>
        <v>#VALUE!</v>
      </c>
      <c r="P618">
        <f>MIN(100, MAX(0, 100*BETAINV(乱数表!$F618, MAX(0.00000001, (1/(1+EXP(-(INDEX(係数表!G:G,6) + $B618))))*(EXP(INDEX(係数表!H:H,6) + INDEX(係数表!I:I,6)*LN(INDEX(出力表!C:C,6)+1)))), MAX(0.00000001, (1-(1/(1+EXP(-(INDEX(係数表!G:G,6) + $B618)))))*(EXP(INDEX(係数表!H:H,6) + INDEX(係数表!I:I,6)*LN(INDEX(出力表!C:C,6)+1)))))))</f>
        <v>82.859541959355582</v>
      </c>
      <c r="Q618" t="e">
        <f>MIN(100, MAX(0, (100*(INDEX(出力表!D:D,6))/(EXP(INDEX(係数表!B:B,6) + $C618) + (INDEX(出力表!D:D,6)))) + (乱数表!$R618*(Settings!B12/(((INDEX(出力表!D:D,6))+1)^INDEX(係数表!E:E,6)*INDEX(係数表!F:F,6))))))</f>
        <v>#VALUE!</v>
      </c>
      <c r="R618" t="e">
        <f>MIN(100, MAX(0, (INDEX(出力表!D:D,6))*P618/MAX(Q618, Settings!B3)))</f>
        <v>#VALUE!</v>
      </c>
      <c r="S618">
        <f>MIN(100, MAX(0, 100*BETAINV(乱数表!$G618, MAX(0.00000001, (1/(1+EXP(-(INDEX(係数表!G:G,7) + $B618))))*(EXP(INDEX(係数表!H:H,7) + INDEX(係数表!I:I,7)*LN(INDEX(出力表!C:C,7)+1)))), MAX(0.00000001, (1-(1/(1+EXP(-(INDEX(係数表!G:G,7) + $B618)))))*(EXP(INDEX(係数表!H:H,7) + INDEX(係数表!I:I,7)*LN(INDEX(出力表!C:C,7)+1)))))))</f>
        <v>88.242426276150525</v>
      </c>
      <c r="T618" t="e">
        <f>MIN(100, MAX(0, (100*(INDEX(出力表!D:D,7))/(EXP(INDEX(係数表!B:B,7) + $C618) + (INDEX(出力表!D:D,7)))) + (乱数表!$S618*(Settings!B12/(((INDEX(出力表!D:D,7))+1)^INDEX(係数表!E:E,7)*INDEX(係数表!F:F,7))))))</f>
        <v>#VALUE!</v>
      </c>
      <c r="U618" t="e">
        <f>MIN(100, MAX(0, (INDEX(出力表!D:D,7))*S618/MAX(T618, Settings!B3)))</f>
        <v>#VALUE!</v>
      </c>
      <c r="V618">
        <f>MIN(100, MAX(0, 100*BETAINV(乱数表!$H618, MAX(0.00000001, (1/(1+EXP(-(INDEX(係数表!G:G,8) + $B618))))*(EXP(INDEX(係数表!H:H,8) + INDEX(係数表!I:I,8)*LN(INDEX(出力表!C:C,8)+1)))), MAX(0.00000001, (1-(1/(1+EXP(-(INDEX(係数表!G:G,8) + $B618)))))*(EXP(INDEX(係数表!H:H,8) + INDEX(係数表!I:I,8)*LN(INDEX(出力表!C:C,8)+1)))))))</f>
        <v>93.736750303881806</v>
      </c>
      <c r="W618" t="e">
        <f>MIN(100, MAX(0, (100*(INDEX(出力表!D:D,8))/(EXP(INDEX(係数表!B:B,8) + $C618) + (INDEX(出力表!D:D,8)))) + (乱数表!$T618*(Settings!B12/(((INDEX(出力表!D:D,8))+1)^INDEX(係数表!E:E,8)*INDEX(係数表!F:F,8))))))</f>
        <v>#VALUE!</v>
      </c>
      <c r="X618" t="e">
        <f>MIN(100, MAX(0, (INDEX(出力表!D:D,8))*V618/MAX(W618, Settings!B3)))</f>
        <v>#VALUE!</v>
      </c>
      <c r="Y618">
        <f>MIN(100, MAX(0, 100*BETAINV(乱数表!$I618, MAX(0.00000001, (1/(1+EXP(-(INDEX(係数表!G:G,9) + $B618))))*(EXP(INDEX(係数表!H:H,9) + INDEX(係数表!I:I,9)*LN(INDEX(出力表!C:C,9)+1)))), MAX(0.00000001, (1-(1/(1+EXP(-(INDEX(係数表!G:G,9) + $B618)))))*(EXP(INDEX(係数表!H:H,9) + INDEX(係数表!I:I,9)*LN(INDEX(出力表!C:C,9)+1)))))))</f>
        <v>88.753116370307339</v>
      </c>
      <c r="Z618" t="e">
        <f>MIN(100, MAX(0, (100*(INDEX(出力表!D:D,9))/(EXP(INDEX(係数表!B:B,9) + $C618) + (INDEX(出力表!D:D,9)))) + (乱数表!$U618*(Settings!B12/(((INDEX(出力表!D:D,9))+1)^INDEX(係数表!E:E,9)*INDEX(係数表!F:F,9))))))</f>
        <v>#VALUE!</v>
      </c>
      <c r="AA618" t="e">
        <f>MIN(100, MAX(0, (INDEX(出力表!D:D,9))*Y618/MAX(Z618, Settings!B3)))</f>
        <v>#VALUE!</v>
      </c>
      <c r="AB618">
        <f>MIN(100, MAX(0, 100*BETAINV(乱数表!$J618, MAX(0.00000001, (1/(1+EXP(-(INDEX(係数表!G:G,10) + $B618))))*(EXP(INDEX(係数表!H:H,10) + INDEX(係数表!I:I,10)*LN(INDEX(出力表!C:C,10)+1)))), MAX(0.00000001, (1-(1/(1+EXP(-(INDEX(係数表!G:G,10) + $B618)))))*(EXP(INDEX(係数表!H:H,10) + INDEX(係数表!I:I,10)*LN(INDEX(出力表!C:C,10)+1)))))))</f>
        <v>76.144039771051496</v>
      </c>
      <c r="AC618" t="e">
        <f>MIN(100, MAX(0, (100*(INDEX(出力表!D:D,10))/(EXP(INDEX(係数表!B:B,10) + $C618) + (INDEX(出力表!D:D,10)))) + (乱数表!$V618*(Settings!B12/(((INDEX(出力表!D:D,10))+1)^INDEX(係数表!E:E,10)*INDEX(係数表!F:F,10))))))</f>
        <v>#VALUE!</v>
      </c>
      <c r="AD618" t="e">
        <f>MIN(100, MAX(0, (INDEX(出力表!D:D,10))*AB618/MAX(AC618, Settings!B3)))</f>
        <v>#VALUE!</v>
      </c>
      <c r="AE618">
        <f>MIN(100, MAX(0, 100*BETAINV(乱数表!$K618, MAX(0.00000001, (1/(1+EXP(-(INDEX(係数表!G:G,11) + $B618))))*(EXP(INDEX(係数表!H:H,11) + INDEX(係数表!I:I,11)*LN(INDEX(出力表!C:C,11)+1)))), MAX(0.00000001, (1-(1/(1+EXP(-(INDEX(係数表!G:G,11) + $B618)))))*(EXP(INDEX(係数表!H:H,11) + INDEX(係数表!I:I,11)*LN(INDEX(出力表!C:C,11)+1)))))))</f>
        <v>57.745438457446795</v>
      </c>
      <c r="AF618" t="e">
        <f>MIN(100, MAX(0, (100*(INDEX(出力表!D:D,11))/(EXP(INDEX(係数表!B:B,11) + $C618) + (INDEX(出力表!D:D,11)))) + (乱数表!$W618*(Settings!B12/(((INDEX(出力表!D:D,11))+1)^INDEX(係数表!E:E,11)*INDEX(係数表!F:F,11))))))</f>
        <v>#VALUE!</v>
      </c>
      <c r="AG618" t="e">
        <f>MIN(100, MAX(0, (INDEX(出力表!D:D,11))*AE618/MAX(AF618, Settings!B3)))</f>
        <v>#VALUE!</v>
      </c>
      <c r="AH618">
        <f>MIN(100, MAX(0, 100*BETAINV(乱数表!$L618, MAX(0.00000001, (1/(1+EXP(-(INDEX(係数表!G:G,12) + $B618))))*(EXP(INDEX(係数表!H:H,12) + INDEX(係数表!I:I,12)*LN(INDEX(出力表!C:C,12)+1)))), MAX(0.00000001, (1-(1/(1+EXP(-(INDEX(係数表!G:G,12) + $B618)))))*(EXP(INDEX(係数表!H:H,12) + INDEX(係数表!I:I,12)*LN(INDEX(出力表!C:C,12)+1)))))))</f>
        <v>98.835632651045046</v>
      </c>
      <c r="AI618" t="e">
        <f>MIN(100, MAX(0, (100*(INDEX(出力表!D:D,12))/(EXP(INDEX(係数表!B:B,12) + $C618) + (INDEX(出力表!D:D,12)))) + (乱数表!$X618*(Settings!B12/(((INDEX(出力表!D:D,12))+1)^INDEX(係数表!E:E,12)*INDEX(係数表!F:F,12))))))</f>
        <v>#VALUE!</v>
      </c>
      <c r="AJ618" t="e">
        <f>MIN(100, MAX(0, (INDEX(出力表!D:D,12))*AH618/MAX(AI618, Settings!B3)))</f>
        <v>#VALUE!</v>
      </c>
      <c r="AK618">
        <f>MIN(100, MAX(0, 100*BETAINV(乱数表!$M618, MAX(0.00000001, (1/(1+EXP(-(INDEX(係数表!G:G,13) + $B618))))*(EXP(INDEX(係数表!H:H,13) + INDEX(係数表!I:I,13)*LN(INDEX(出力表!C:C,13)+1)))), MAX(0.00000001, (1-(1/(1+EXP(-(INDEX(係数表!G:G,13) + $B618)))))*(EXP(INDEX(係数表!H:H,13) + INDEX(係数表!I:I,13)*LN(INDEX(出力表!C:C,13)+1)))))))</f>
        <v>99.998422851027868</v>
      </c>
      <c r="AL618" t="e">
        <f>MIN(100, MAX(0, (100*(INDEX(出力表!D:D,13))/(EXP(INDEX(係数表!B:B,13) + $C618) + (INDEX(出力表!D:D,13)))) + (乱数表!$Y618*(Settings!B12/(((INDEX(出力表!D:D,13))+1)^INDEX(係数表!E:E,13)*INDEX(係数表!F:F,13))))))</f>
        <v>#VALUE!</v>
      </c>
      <c r="AM618" t="e">
        <f>MIN(100, MAX(0, (INDEX(出力表!D:D,13))*AK618/MAX(AL618, Settings!B3)))</f>
        <v>#VALUE!</v>
      </c>
      <c r="AN618">
        <f>IF(ISNUMBER(F618), INDEX(出力表!B:B,2)*F618, 0)+IF(ISNUMBER(I618), INDEX(出力表!B:B,3)*I618, 0)+IF(ISNUMBER(L618), INDEX(出力表!B:B,4)*L618, 0)+IF(ISNUMBER(O618), INDEX(出力表!B:B,5)*O618, 0)+IF(ISNUMBER(R618), INDEX(出力表!B:B,6)*R618, 0)+IF(ISNUMBER(U618), INDEX(出力表!B:B,7)*U618, 0)+IF(ISNUMBER(X618), INDEX(出力表!B:B,8)*X618, 0)+IF(ISNUMBER(AA618), INDEX(出力表!B:B,9)*AA618, 0)+IF(ISNUMBER(AD618), INDEX(出力表!B:B,10)*AD618, 0)+IF(ISNUMBER(AG618), INDEX(出力表!B:B,11)*AG618, 0)+IF(ISNUMBER(AJ618), INDEX(出力表!B:B,12)*AJ618, 0)+IF(ISNUMBER(AM618), INDEX(出力表!B:B,13)*AM618, 0)</f>
        <v>0</v>
      </c>
      <c r="AO618">
        <f>IF(ISNUMBER(F618), INDEX(出力表!B:B,2), 0)+IF(ISNUMBER(I618), INDEX(出力表!B:B,3), 0)+IF(ISNUMBER(L618), INDEX(出力表!B:B,4), 0)+IF(ISNUMBER(O618), INDEX(出力表!B:B,5), 0)+IF(ISNUMBER(R618), INDEX(出力表!B:B,6), 0)+IF(ISNUMBER(U618), INDEX(出力表!B:B,7), 0)+IF(ISNUMBER(X618), INDEX(出力表!B:B,8), 0)+IF(ISNUMBER(AA618), INDEX(出力表!B:B,9), 0)+IF(ISNUMBER(AD618), INDEX(出力表!B:B,10), 0)+IF(ISNUMBER(AG618), INDEX(出力表!B:B,11), 0)+IF(ISNUMBER(AJ618), INDEX(出力表!B:B,12), 0)+IF(ISNUMBER(AM618), INDEX(出力表!B:B,13), 0)</f>
        <v>0</v>
      </c>
      <c r="AP618" t="str">
        <f t="shared" si="9"/>
        <v/>
      </c>
    </row>
    <row r="619" spans="1:42" x14ac:dyDescent="0.2">
      <c r="A619">
        <v>618</v>
      </c>
      <c r="B619">
        <f>IF(UPPER(Settings!B4)="TRUE", 乱数表!$Z619*Settings!B10, 0)</f>
        <v>0.41121004971669284</v>
      </c>
      <c r="C619">
        <f>IF(UPPER(Settings!B4)="TRUE", 乱数表!$AA619*Settings!B11, 0)</f>
        <v>3.0779047821343091E-2</v>
      </c>
      <c r="D619">
        <f>MIN(100, MAX(0, 100*BETAINV(乱数表!$B619, MAX(0.00000001, (1/(1+EXP(-(INDEX(係数表!G:G,2) + $B619))))*(EXP(INDEX(係数表!H:H,2) + INDEX(係数表!I:I,2)*LN(INDEX(出力表!C:C,2)+1)))), MAX(0.00000001, (1-(1/(1+EXP(-(INDEX(係数表!G:G,2) + $B619)))))*(EXP(INDEX(係数表!H:H,2) + INDEX(係数表!I:I,2)*LN(INDEX(出力表!C:C,2)+1)))))))</f>
        <v>99.835180131595692</v>
      </c>
      <c r="E619" t="e">
        <f>MIN(100, MAX(0, (100*(INDEX(出力表!D:D,2))/(EXP(INDEX(係数表!B:B,2) + $C619) + (INDEX(出力表!D:D,2)))) + (乱数表!$N619*(Settings!B12/(((INDEX(出力表!D:D,2))+1)^INDEX(係数表!E:E,2)*INDEX(係数表!F:F,2))))))</f>
        <v>#VALUE!</v>
      </c>
      <c r="F619" t="e">
        <f>MIN(100, MAX(0, (INDEX(出力表!D:D,2))*D619/MAX(E619, Settings!B3)))</f>
        <v>#VALUE!</v>
      </c>
      <c r="G619">
        <f>MIN(100, MAX(0, 100*BETAINV(乱数表!$C619, MAX(0.00000001, (1/(1+EXP(-(INDEX(係数表!G:G,3) + $B619))))*(EXP(INDEX(係数表!H:H,3) + INDEX(係数表!I:I,3)*LN(INDEX(出力表!C:C,3)+1)))), MAX(0.00000001, (1-(1/(1+EXP(-(INDEX(係数表!G:G,3) + $B619)))))*(EXP(INDEX(係数表!H:H,3) + INDEX(係数表!I:I,3)*LN(INDEX(出力表!C:C,3)+1)))))))</f>
        <v>91.411587327083268</v>
      </c>
      <c r="H619" t="e">
        <f>MIN(100, MAX(0, (100*(INDEX(出力表!D:D,3))/(EXP(INDEX(係数表!B:B,3) + $C619) + (INDEX(出力表!D:D,3)))) + (乱数表!$O619*(Settings!B12/(((INDEX(出力表!D:D,3))+1)^INDEX(係数表!E:E,3)*INDEX(係数表!F:F,3))))))</f>
        <v>#VALUE!</v>
      </c>
      <c r="I619" t="e">
        <f>MIN(100, MAX(0, (INDEX(出力表!D:D,3))*G619/MAX(H619, Settings!B3)))</f>
        <v>#VALUE!</v>
      </c>
      <c r="J619">
        <f>MIN(100, MAX(0, 100*BETAINV(乱数表!$D619, MAX(0.00000001, (1/(1+EXP(-(INDEX(係数表!G:G,4) + $B619))))*(EXP(INDEX(係数表!H:H,4) + INDEX(係数表!I:I,4)*LN(INDEX(出力表!C:C,4)+1)))), MAX(0.00000001, (1-(1/(1+EXP(-(INDEX(係数表!G:G,4) + $B619)))))*(EXP(INDEX(係数表!H:H,4) + INDEX(係数表!I:I,4)*LN(INDEX(出力表!C:C,4)+1)))))))</f>
        <v>97.653099607703581</v>
      </c>
      <c r="K619" t="e">
        <f>MIN(100, MAX(0, (100*(INDEX(出力表!D:D,4))/(EXP(INDEX(係数表!B:B,4) + $C619) + (INDEX(出力表!D:D,4)))) + (乱数表!$P619*(Settings!B12/(((INDEX(出力表!D:D,4))+1)^INDEX(係数表!E:E,4)*INDEX(係数表!F:F,4))))))</f>
        <v>#VALUE!</v>
      </c>
      <c r="L619" t="e">
        <f>MIN(100, MAX(0, (INDEX(出力表!D:D,4))*J619/MAX(K619, Settings!B3)))</f>
        <v>#VALUE!</v>
      </c>
      <c r="M619">
        <f>MIN(100, MAX(0, 100*BETAINV(乱数表!$E619, MAX(0.00000001, (1/(1+EXP(-(INDEX(係数表!G:G,5) + $B619))))*(EXP(INDEX(係数表!H:H,5) + INDEX(係数表!I:I,5)*LN(INDEX(出力表!C:C,5)+1)))), MAX(0.00000001, (1-(1/(1+EXP(-(INDEX(係数表!G:G,5) + $B619)))))*(EXP(INDEX(係数表!H:H,5) + INDEX(係数表!I:I,5)*LN(INDEX(出力表!C:C,5)+1)))))))</f>
        <v>97.924743309749744</v>
      </c>
      <c r="N619" t="e">
        <f>MIN(100, MAX(0, (100*(INDEX(出力表!D:D,5))/(EXP(INDEX(係数表!B:B,5) + $C619) + (INDEX(出力表!D:D,5)))) + (乱数表!$Q619*(Settings!B12/(((INDEX(出力表!D:D,5))+1)^INDEX(係数表!E:E,5)*INDEX(係数表!F:F,5))))))</f>
        <v>#VALUE!</v>
      </c>
      <c r="O619" t="e">
        <f>MIN(100, MAX(0, (INDEX(出力表!D:D,5))*M619/MAX(N619, Settings!B3)))</f>
        <v>#VALUE!</v>
      </c>
      <c r="P619">
        <f>MIN(100, MAX(0, 100*BETAINV(乱数表!$F619, MAX(0.00000001, (1/(1+EXP(-(INDEX(係数表!G:G,6) + $B619))))*(EXP(INDEX(係数表!H:H,6) + INDEX(係数表!I:I,6)*LN(INDEX(出力表!C:C,6)+1)))), MAX(0.00000001, (1-(1/(1+EXP(-(INDEX(係数表!G:G,6) + $B619)))))*(EXP(INDEX(係数表!H:H,6) + INDEX(係数表!I:I,6)*LN(INDEX(出力表!C:C,6)+1)))))))</f>
        <v>92.975950175173949</v>
      </c>
      <c r="Q619" t="e">
        <f>MIN(100, MAX(0, (100*(INDEX(出力表!D:D,6))/(EXP(INDEX(係数表!B:B,6) + $C619) + (INDEX(出力表!D:D,6)))) + (乱数表!$R619*(Settings!B12/(((INDEX(出力表!D:D,6))+1)^INDEX(係数表!E:E,6)*INDEX(係数表!F:F,6))))))</f>
        <v>#VALUE!</v>
      </c>
      <c r="R619" t="e">
        <f>MIN(100, MAX(0, (INDEX(出力表!D:D,6))*P619/MAX(Q619, Settings!B3)))</f>
        <v>#VALUE!</v>
      </c>
      <c r="S619">
        <f>MIN(100, MAX(0, 100*BETAINV(乱数表!$G619, MAX(0.00000001, (1/(1+EXP(-(INDEX(係数表!G:G,7) + $B619))))*(EXP(INDEX(係数表!H:H,7) + INDEX(係数表!I:I,7)*LN(INDEX(出力表!C:C,7)+1)))), MAX(0.00000001, (1-(1/(1+EXP(-(INDEX(係数表!G:G,7) + $B619)))))*(EXP(INDEX(係数表!H:H,7) + INDEX(係数表!I:I,7)*LN(INDEX(出力表!C:C,7)+1)))))))</f>
        <v>98.757904233299101</v>
      </c>
      <c r="T619" t="e">
        <f>MIN(100, MAX(0, (100*(INDEX(出力表!D:D,7))/(EXP(INDEX(係数表!B:B,7) + $C619) + (INDEX(出力表!D:D,7)))) + (乱数表!$S619*(Settings!B12/(((INDEX(出力表!D:D,7))+1)^INDEX(係数表!E:E,7)*INDEX(係数表!F:F,7))))))</f>
        <v>#VALUE!</v>
      </c>
      <c r="U619" t="e">
        <f>MIN(100, MAX(0, (INDEX(出力表!D:D,7))*S619/MAX(T619, Settings!B3)))</f>
        <v>#VALUE!</v>
      </c>
      <c r="V619">
        <f>MIN(100, MAX(0, 100*BETAINV(乱数表!$H619, MAX(0.00000001, (1/(1+EXP(-(INDEX(係数表!G:G,8) + $B619))))*(EXP(INDEX(係数表!H:H,8) + INDEX(係数表!I:I,8)*LN(INDEX(出力表!C:C,8)+1)))), MAX(0.00000001, (1-(1/(1+EXP(-(INDEX(係数表!G:G,8) + $B619)))))*(EXP(INDEX(係数表!H:H,8) + INDEX(係数表!I:I,8)*LN(INDEX(出力表!C:C,8)+1)))))))</f>
        <v>99.961960663665067</v>
      </c>
      <c r="W619" t="e">
        <f>MIN(100, MAX(0, (100*(INDEX(出力表!D:D,8))/(EXP(INDEX(係数表!B:B,8) + $C619) + (INDEX(出力表!D:D,8)))) + (乱数表!$T619*(Settings!B12/(((INDEX(出力表!D:D,8))+1)^INDEX(係数表!E:E,8)*INDEX(係数表!F:F,8))))))</f>
        <v>#VALUE!</v>
      </c>
      <c r="X619" t="e">
        <f>MIN(100, MAX(0, (INDEX(出力表!D:D,8))*V619/MAX(W619, Settings!B3)))</f>
        <v>#VALUE!</v>
      </c>
      <c r="Y619">
        <f>MIN(100, MAX(0, 100*BETAINV(乱数表!$I619, MAX(0.00000001, (1/(1+EXP(-(INDEX(係数表!G:G,9) + $B619))))*(EXP(INDEX(係数表!H:H,9) + INDEX(係数表!I:I,9)*LN(INDEX(出力表!C:C,9)+1)))), MAX(0.00000001, (1-(1/(1+EXP(-(INDEX(係数表!G:G,9) + $B619)))))*(EXP(INDEX(係数表!H:H,9) + INDEX(係数表!I:I,9)*LN(INDEX(出力表!C:C,9)+1)))))))</f>
        <v>99.671160213680267</v>
      </c>
      <c r="Z619" t="e">
        <f>MIN(100, MAX(0, (100*(INDEX(出力表!D:D,9))/(EXP(INDEX(係数表!B:B,9) + $C619) + (INDEX(出力表!D:D,9)))) + (乱数表!$U619*(Settings!B12/(((INDEX(出力表!D:D,9))+1)^INDEX(係数表!E:E,9)*INDEX(係数表!F:F,9))))))</f>
        <v>#VALUE!</v>
      </c>
      <c r="AA619" t="e">
        <f>MIN(100, MAX(0, (INDEX(出力表!D:D,9))*Y619/MAX(Z619, Settings!B3)))</f>
        <v>#VALUE!</v>
      </c>
      <c r="AB619">
        <f>MIN(100, MAX(0, 100*BETAINV(乱数表!$J619, MAX(0.00000001, (1/(1+EXP(-(INDEX(係数表!G:G,10) + $B619))))*(EXP(INDEX(係数表!H:H,10) + INDEX(係数表!I:I,10)*LN(INDEX(出力表!C:C,10)+1)))), MAX(0.00000001, (1-(1/(1+EXP(-(INDEX(係数表!G:G,10) + $B619)))))*(EXP(INDEX(係数表!H:H,10) + INDEX(係数表!I:I,10)*LN(INDEX(出力表!C:C,10)+1)))))))</f>
        <v>98.392194584409637</v>
      </c>
      <c r="AC619" t="e">
        <f>MIN(100, MAX(0, (100*(INDEX(出力表!D:D,10))/(EXP(INDEX(係数表!B:B,10) + $C619) + (INDEX(出力表!D:D,10)))) + (乱数表!$V619*(Settings!B12/(((INDEX(出力表!D:D,10))+1)^INDEX(係数表!E:E,10)*INDEX(係数表!F:F,10))))))</f>
        <v>#VALUE!</v>
      </c>
      <c r="AD619" t="e">
        <f>MIN(100, MAX(0, (INDEX(出力表!D:D,10))*AB619/MAX(AC619, Settings!B3)))</f>
        <v>#VALUE!</v>
      </c>
      <c r="AE619">
        <f>MIN(100, MAX(0, 100*BETAINV(乱数表!$K619, MAX(0.00000001, (1/(1+EXP(-(INDEX(係数表!G:G,11) + $B619))))*(EXP(INDEX(係数表!H:H,11) + INDEX(係数表!I:I,11)*LN(INDEX(出力表!C:C,11)+1)))), MAX(0.00000001, (1-(1/(1+EXP(-(INDEX(係数表!G:G,11) + $B619)))))*(EXP(INDEX(係数表!H:H,11) + INDEX(係数表!I:I,11)*LN(INDEX(出力表!C:C,11)+1)))))))</f>
        <v>80.147763378142713</v>
      </c>
      <c r="AF619" t="e">
        <f>MIN(100, MAX(0, (100*(INDEX(出力表!D:D,11))/(EXP(INDEX(係数表!B:B,11) + $C619) + (INDEX(出力表!D:D,11)))) + (乱数表!$W619*(Settings!B12/(((INDEX(出力表!D:D,11))+1)^INDEX(係数表!E:E,11)*INDEX(係数表!F:F,11))))))</f>
        <v>#VALUE!</v>
      </c>
      <c r="AG619" t="e">
        <f>MIN(100, MAX(0, (INDEX(出力表!D:D,11))*AE619/MAX(AF619, Settings!B3)))</f>
        <v>#VALUE!</v>
      </c>
      <c r="AH619">
        <f>MIN(100, MAX(0, 100*BETAINV(乱数表!$L619, MAX(0.00000001, (1/(1+EXP(-(INDEX(係数表!G:G,12) + $B619))))*(EXP(INDEX(係数表!H:H,12) + INDEX(係数表!I:I,12)*LN(INDEX(出力表!C:C,12)+1)))), MAX(0.00000001, (1-(1/(1+EXP(-(INDEX(係数表!G:G,12) + $B619)))))*(EXP(INDEX(係数表!H:H,12) + INDEX(係数表!I:I,12)*LN(INDEX(出力表!C:C,12)+1)))))))</f>
        <v>92.241589990865123</v>
      </c>
      <c r="AI619" t="e">
        <f>MIN(100, MAX(0, (100*(INDEX(出力表!D:D,12))/(EXP(INDEX(係数表!B:B,12) + $C619) + (INDEX(出力表!D:D,12)))) + (乱数表!$X619*(Settings!B12/(((INDEX(出力表!D:D,12))+1)^INDEX(係数表!E:E,12)*INDEX(係数表!F:F,12))))))</f>
        <v>#VALUE!</v>
      </c>
      <c r="AJ619" t="e">
        <f>MIN(100, MAX(0, (INDEX(出力表!D:D,12))*AH619/MAX(AI619, Settings!B3)))</f>
        <v>#VALUE!</v>
      </c>
      <c r="AK619">
        <f>MIN(100, MAX(0, 100*BETAINV(乱数表!$M619, MAX(0.00000001, (1/(1+EXP(-(INDEX(係数表!G:G,13) + $B619))))*(EXP(INDEX(係数表!H:H,13) + INDEX(係数表!I:I,13)*LN(INDEX(出力表!C:C,13)+1)))), MAX(0.00000001, (1-(1/(1+EXP(-(INDEX(係数表!G:G,13) + $B619)))))*(EXP(INDEX(係数表!H:H,13) + INDEX(係数表!I:I,13)*LN(INDEX(出力表!C:C,13)+1)))))))</f>
        <v>96.449214082980532</v>
      </c>
      <c r="AL619" t="e">
        <f>MIN(100, MAX(0, (100*(INDEX(出力表!D:D,13))/(EXP(INDEX(係数表!B:B,13) + $C619) + (INDEX(出力表!D:D,13)))) + (乱数表!$Y619*(Settings!B12/(((INDEX(出力表!D:D,13))+1)^INDEX(係数表!E:E,13)*INDEX(係数表!F:F,13))))))</f>
        <v>#VALUE!</v>
      </c>
      <c r="AM619" t="e">
        <f>MIN(100, MAX(0, (INDEX(出力表!D:D,13))*AK619/MAX(AL619, Settings!B3)))</f>
        <v>#VALUE!</v>
      </c>
      <c r="AN619">
        <f>IF(ISNUMBER(F619), INDEX(出力表!B:B,2)*F619, 0)+IF(ISNUMBER(I619), INDEX(出力表!B:B,3)*I619, 0)+IF(ISNUMBER(L619), INDEX(出力表!B:B,4)*L619, 0)+IF(ISNUMBER(O619), INDEX(出力表!B:B,5)*O619, 0)+IF(ISNUMBER(R619), INDEX(出力表!B:B,6)*R619, 0)+IF(ISNUMBER(U619), INDEX(出力表!B:B,7)*U619, 0)+IF(ISNUMBER(X619), INDEX(出力表!B:B,8)*X619, 0)+IF(ISNUMBER(AA619), INDEX(出力表!B:B,9)*AA619, 0)+IF(ISNUMBER(AD619), INDEX(出力表!B:B,10)*AD619, 0)+IF(ISNUMBER(AG619), INDEX(出力表!B:B,11)*AG619, 0)+IF(ISNUMBER(AJ619), INDEX(出力表!B:B,12)*AJ619, 0)+IF(ISNUMBER(AM619), INDEX(出力表!B:B,13)*AM619, 0)</f>
        <v>0</v>
      </c>
      <c r="AO619">
        <f>IF(ISNUMBER(F619), INDEX(出力表!B:B,2), 0)+IF(ISNUMBER(I619), INDEX(出力表!B:B,3), 0)+IF(ISNUMBER(L619), INDEX(出力表!B:B,4), 0)+IF(ISNUMBER(O619), INDEX(出力表!B:B,5), 0)+IF(ISNUMBER(R619), INDEX(出力表!B:B,6), 0)+IF(ISNUMBER(U619), INDEX(出力表!B:B,7), 0)+IF(ISNUMBER(X619), INDEX(出力表!B:B,8), 0)+IF(ISNUMBER(AA619), INDEX(出力表!B:B,9), 0)+IF(ISNUMBER(AD619), INDEX(出力表!B:B,10), 0)+IF(ISNUMBER(AG619), INDEX(出力表!B:B,11), 0)+IF(ISNUMBER(AJ619), INDEX(出力表!B:B,12), 0)+IF(ISNUMBER(AM619), INDEX(出力表!B:B,13), 0)</f>
        <v>0</v>
      </c>
      <c r="AP619" t="str">
        <f t="shared" si="9"/>
        <v/>
      </c>
    </row>
    <row r="620" spans="1:42" x14ac:dyDescent="0.2">
      <c r="A620">
        <v>619</v>
      </c>
      <c r="B620">
        <f>IF(UPPER(Settings!B4)="TRUE", 乱数表!$Z620*Settings!B10, 0)</f>
        <v>-0.36407181304421499</v>
      </c>
      <c r="C620">
        <f>IF(UPPER(Settings!B4)="TRUE", 乱数表!$AA620*Settings!B11, 0)</f>
        <v>-5.2159323836808262E-2</v>
      </c>
      <c r="D620">
        <f>MIN(100, MAX(0, 100*BETAINV(乱数表!$B620, MAX(0.00000001, (1/(1+EXP(-(INDEX(係数表!G:G,2) + $B620))))*(EXP(INDEX(係数表!H:H,2) + INDEX(係数表!I:I,2)*LN(INDEX(出力表!C:C,2)+1)))), MAX(0.00000001, (1-(1/(1+EXP(-(INDEX(係数表!G:G,2) + $B620)))))*(EXP(INDEX(係数表!H:H,2) + INDEX(係数表!I:I,2)*LN(INDEX(出力表!C:C,2)+1)))))))</f>
        <v>99.963436602392974</v>
      </c>
      <c r="E620" t="e">
        <f>MIN(100, MAX(0, (100*(INDEX(出力表!D:D,2))/(EXP(INDEX(係数表!B:B,2) + $C620) + (INDEX(出力表!D:D,2)))) + (乱数表!$N620*(Settings!B12/(((INDEX(出力表!D:D,2))+1)^INDEX(係数表!E:E,2)*INDEX(係数表!F:F,2))))))</f>
        <v>#VALUE!</v>
      </c>
      <c r="F620" t="e">
        <f>MIN(100, MAX(0, (INDEX(出力表!D:D,2))*D620/MAX(E620, Settings!B3)))</f>
        <v>#VALUE!</v>
      </c>
      <c r="G620">
        <f>MIN(100, MAX(0, 100*BETAINV(乱数表!$C620, MAX(0.00000001, (1/(1+EXP(-(INDEX(係数表!G:G,3) + $B620))))*(EXP(INDEX(係数表!H:H,3) + INDEX(係数表!I:I,3)*LN(INDEX(出力表!C:C,3)+1)))), MAX(0.00000001, (1-(1/(1+EXP(-(INDEX(係数表!G:G,3) + $B620)))))*(EXP(INDEX(係数表!H:H,3) + INDEX(係数表!I:I,3)*LN(INDEX(出力表!C:C,3)+1)))))))</f>
        <v>83.859931027418952</v>
      </c>
      <c r="H620" t="e">
        <f>MIN(100, MAX(0, (100*(INDEX(出力表!D:D,3))/(EXP(INDEX(係数表!B:B,3) + $C620) + (INDEX(出力表!D:D,3)))) + (乱数表!$O620*(Settings!B12/(((INDEX(出力表!D:D,3))+1)^INDEX(係数表!E:E,3)*INDEX(係数表!F:F,3))))))</f>
        <v>#VALUE!</v>
      </c>
      <c r="I620" t="e">
        <f>MIN(100, MAX(0, (INDEX(出力表!D:D,3))*G620/MAX(H620, Settings!B3)))</f>
        <v>#VALUE!</v>
      </c>
      <c r="J620">
        <f>MIN(100, MAX(0, 100*BETAINV(乱数表!$D620, MAX(0.00000001, (1/(1+EXP(-(INDEX(係数表!G:G,4) + $B620))))*(EXP(INDEX(係数表!H:H,4) + INDEX(係数表!I:I,4)*LN(INDEX(出力表!C:C,4)+1)))), MAX(0.00000001, (1-(1/(1+EXP(-(INDEX(係数表!G:G,4) + $B620)))))*(EXP(INDEX(係数表!H:H,4) + INDEX(係数表!I:I,4)*LN(INDEX(出力表!C:C,4)+1)))))))</f>
        <v>87.11547050308053</v>
      </c>
      <c r="K620" t="e">
        <f>MIN(100, MAX(0, (100*(INDEX(出力表!D:D,4))/(EXP(INDEX(係数表!B:B,4) + $C620) + (INDEX(出力表!D:D,4)))) + (乱数表!$P620*(Settings!B12/(((INDEX(出力表!D:D,4))+1)^INDEX(係数表!E:E,4)*INDEX(係数表!F:F,4))))))</f>
        <v>#VALUE!</v>
      </c>
      <c r="L620" t="e">
        <f>MIN(100, MAX(0, (INDEX(出力表!D:D,4))*J620/MAX(K620, Settings!B3)))</f>
        <v>#VALUE!</v>
      </c>
      <c r="M620">
        <f>MIN(100, MAX(0, 100*BETAINV(乱数表!$E620, MAX(0.00000001, (1/(1+EXP(-(INDEX(係数表!G:G,5) + $B620))))*(EXP(INDEX(係数表!H:H,5) + INDEX(係数表!I:I,5)*LN(INDEX(出力表!C:C,5)+1)))), MAX(0.00000001, (1-(1/(1+EXP(-(INDEX(係数表!G:G,5) + $B620)))))*(EXP(INDEX(係数表!H:H,5) + INDEX(係数表!I:I,5)*LN(INDEX(出力表!C:C,5)+1)))))))</f>
        <v>56.744347588016019</v>
      </c>
      <c r="N620" t="e">
        <f>MIN(100, MAX(0, (100*(INDEX(出力表!D:D,5))/(EXP(INDEX(係数表!B:B,5) + $C620) + (INDEX(出力表!D:D,5)))) + (乱数表!$Q620*(Settings!B12/(((INDEX(出力表!D:D,5))+1)^INDEX(係数表!E:E,5)*INDEX(係数表!F:F,5))))))</f>
        <v>#VALUE!</v>
      </c>
      <c r="O620" t="e">
        <f>MIN(100, MAX(0, (INDEX(出力表!D:D,5))*M620/MAX(N620, Settings!B3)))</f>
        <v>#VALUE!</v>
      </c>
      <c r="P620">
        <f>MIN(100, MAX(0, 100*BETAINV(乱数表!$F620, MAX(0.00000001, (1/(1+EXP(-(INDEX(係数表!G:G,6) + $B620))))*(EXP(INDEX(係数表!H:H,6) + INDEX(係数表!I:I,6)*LN(INDEX(出力表!C:C,6)+1)))), MAX(0.00000001, (1-(1/(1+EXP(-(INDEX(係数表!G:G,6) + $B620)))))*(EXP(INDEX(係数表!H:H,6) + INDEX(係数表!I:I,6)*LN(INDEX(出力表!C:C,6)+1)))))))</f>
        <v>44.802389235013393</v>
      </c>
      <c r="Q620" t="e">
        <f>MIN(100, MAX(0, (100*(INDEX(出力表!D:D,6))/(EXP(INDEX(係数表!B:B,6) + $C620) + (INDEX(出力表!D:D,6)))) + (乱数表!$R620*(Settings!B12/(((INDEX(出力表!D:D,6))+1)^INDEX(係数表!E:E,6)*INDEX(係数表!F:F,6))))))</f>
        <v>#VALUE!</v>
      </c>
      <c r="R620" t="e">
        <f>MIN(100, MAX(0, (INDEX(出力表!D:D,6))*P620/MAX(Q620, Settings!B3)))</f>
        <v>#VALUE!</v>
      </c>
      <c r="S620">
        <f>MIN(100, MAX(0, 100*BETAINV(乱数表!$G620, MAX(0.00000001, (1/(1+EXP(-(INDEX(係数表!G:G,7) + $B620))))*(EXP(INDEX(係数表!H:H,7) + INDEX(係数表!I:I,7)*LN(INDEX(出力表!C:C,7)+1)))), MAX(0.00000001, (1-(1/(1+EXP(-(INDEX(係数表!G:G,7) + $B620)))))*(EXP(INDEX(係数表!H:H,7) + INDEX(係数表!I:I,7)*LN(INDEX(出力表!C:C,7)+1)))))))</f>
        <v>91.042631129443308</v>
      </c>
      <c r="T620" t="e">
        <f>MIN(100, MAX(0, (100*(INDEX(出力表!D:D,7))/(EXP(INDEX(係数表!B:B,7) + $C620) + (INDEX(出力表!D:D,7)))) + (乱数表!$S620*(Settings!B12/(((INDEX(出力表!D:D,7))+1)^INDEX(係数表!E:E,7)*INDEX(係数表!F:F,7))))))</f>
        <v>#VALUE!</v>
      </c>
      <c r="U620" t="e">
        <f>MIN(100, MAX(0, (INDEX(出力表!D:D,7))*S620/MAX(T620, Settings!B3)))</f>
        <v>#VALUE!</v>
      </c>
      <c r="V620">
        <f>MIN(100, MAX(0, 100*BETAINV(乱数表!$H620, MAX(0.00000001, (1/(1+EXP(-(INDEX(係数表!G:G,8) + $B620))))*(EXP(INDEX(係数表!H:H,8) + INDEX(係数表!I:I,8)*LN(INDEX(出力表!C:C,8)+1)))), MAX(0.00000001, (1-(1/(1+EXP(-(INDEX(係数表!G:G,8) + $B620)))))*(EXP(INDEX(係数表!H:H,8) + INDEX(係数表!I:I,8)*LN(INDEX(出力表!C:C,8)+1)))))))</f>
        <v>97.683812618957177</v>
      </c>
      <c r="W620" t="e">
        <f>MIN(100, MAX(0, (100*(INDEX(出力表!D:D,8))/(EXP(INDEX(係数表!B:B,8) + $C620) + (INDEX(出力表!D:D,8)))) + (乱数表!$T620*(Settings!B12/(((INDEX(出力表!D:D,8))+1)^INDEX(係数表!E:E,8)*INDEX(係数表!F:F,8))))))</f>
        <v>#VALUE!</v>
      </c>
      <c r="X620" t="e">
        <f>MIN(100, MAX(0, (INDEX(出力表!D:D,8))*V620/MAX(W620, Settings!B3)))</f>
        <v>#VALUE!</v>
      </c>
      <c r="Y620">
        <f>MIN(100, MAX(0, 100*BETAINV(乱数表!$I620, MAX(0.00000001, (1/(1+EXP(-(INDEX(係数表!G:G,9) + $B620))))*(EXP(INDEX(係数表!H:H,9) + INDEX(係数表!I:I,9)*LN(INDEX(出力表!C:C,9)+1)))), MAX(0.00000001, (1-(1/(1+EXP(-(INDEX(係数表!G:G,9) + $B620)))))*(EXP(INDEX(係数表!H:H,9) + INDEX(係数表!I:I,9)*LN(INDEX(出力表!C:C,9)+1)))))))</f>
        <v>87.459180964831603</v>
      </c>
      <c r="Z620" t="e">
        <f>MIN(100, MAX(0, (100*(INDEX(出力表!D:D,9))/(EXP(INDEX(係数表!B:B,9) + $C620) + (INDEX(出力表!D:D,9)))) + (乱数表!$U620*(Settings!B12/(((INDEX(出力表!D:D,9))+1)^INDEX(係数表!E:E,9)*INDEX(係数表!F:F,9))))))</f>
        <v>#VALUE!</v>
      </c>
      <c r="AA620" t="e">
        <f>MIN(100, MAX(0, (INDEX(出力表!D:D,9))*Y620/MAX(Z620, Settings!B3)))</f>
        <v>#VALUE!</v>
      </c>
      <c r="AB620">
        <f>MIN(100, MAX(0, 100*BETAINV(乱数表!$J620, MAX(0.00000001, (1/(1+EXP(-(INDEX(係数表!G:G,10) + $B620))))*(EXP(INDEX(係数表!H:H,10) + INDEX(係数表!I:I,10)*LN(INDEX(出力表!C:C,10)+1)))), MAX(0.00000001, (1-(1/(1+EXP(-(INDEX(係数表!G:G,10) + $B620)))))*(EXP(INDEX(係数表!H:H,10) + INDEX(係数表!I:I,10)*LN(INDEX(出力表!C:C,10)+1)))))))</f>
        <v>90.809218589266067</v>
      </c>
      <c r="AC620" t="e">
        <f>MIN(100, MAX(0, (100*(INDEX(出力表!D:D,10))/(EXP(INDEX(係数表!B:B,10) + $C620) + (INDEX(出力表!D:D,10)))) + (乱数表!$V620*(Settings!B12/(((INDEX(出力表!D:D,10))+1)^INDEX(係数表!E:E,10)*INDEX(係数表!F:F,10))))))</f>
        <v>#VALUE!</v>
      </c>
      <c r="AD620" t="e">
        <f>MIN(100, MAX(0, (INDEX(出力表!D:D,10))*AB620/MAX(AC620, Settings!B3)))</f>
        <v>#VALUE!</v>
      </c>
      <c r="AE620">
        <f>MIN(100, MAX(0, 100*BETAINV(乱数表!$K620, MAX(0.00000001, (1/(1+EXP(-(INDEX(係数表!G:G,11) + $B620))))*(EXP(INDEX(係数表!H:H,11) + INDEX(係数表!I:I,11)*LN(INDEX(出力表!C:C,11)+1)))), MAX(0.00000001, (1-(1/(1+EXP(-(INDEX(係数表!G:G,11) + $B620)))))*(EXP(INDEX(係数表!H:H,11) + INDEX(係数表!I:I,11)*LN(INDEX(出力表!C:C,11)+1)))))))</f>
        <v>53.359140032397768</v>
      </c>
      <c r="AF620" t="e">
        <f>MIN(100, MAX(0, (100*(INDEX(出力表!D:D,11))/(EXP(INDEX(係数表!B:B,11) + $C620) + (INDEX(出力表!D:D,11)))) + (乱数表!$W620*(Settings!B12/(((INDEX(出力表!D:D,11))+1)^INDEX(係数表!E:E,11)*INDEX(係数表!F:F,11))))))</f>
        <v>#VALUE!</v>
      </c>
      <c r="AG620" t="e">
        <f>MIN(100, MAX(0, (INDEX(出力表!D:D,11))*AE620/MAX(AF620, Settings!B3)))</f>
        <v>#VALUE!</v>
      </c>
      <c r="AH620">
        <f>MIN(100, MAX(0, 100*BETAINV(乱数表!$L620, MAX(0.00000001, (1/(1+EXP(-(INDEX(係数表!G:G,12) + $B620))))*(EXP(INDEX(係数表!H:H,12) + INDEX(係数表!I:I,12)*LN(INDEX(出力表!C:C,12)+1)))), MAX(0.00000001, (1-(1/(1+EXP(-(INDEX(係数表!G:G,12) + $B620)))))*(EXP(INDEX(係数表!H:H,12) + INDEX(係数表!I:I,12)*LN(INDEX(出力表!C:C,12)+1)))))))</f>
        <v>84.796630784333843</v>
      </c>
      <c r="AI620" t="e">
        <f>MIN(100, MAX(0, (100*(INDEX(出力表!D:D,12))/(EXP(INDEX(係数表!B:B,12) + $C620) + (INDEX(出力表!D:D,12)))) + (乱数表!$X620*(Settings!B12/(((INDEX(出力表!D:D,12))+1)^INDEX(係数表!E:E,12)*INDEX(係数表!F:F,12))))))</f>
        <v>#VALUE!</v>
      </c>
      <c r="AJ620" t="e">
        <f>MIN(100, MAX(0, (INDEX(出力表!D:D,12))*AH620/MAX(AI620, Settings!B3)))</f>
        <v>#VALUE!</v>
      </c>
      <c r="AK620">
        <f>MIN(100, MAX(0, 100*BETAINV(乱数表!$M620, MAX(0.00000001, (1/(1+EXP(-(INDEX(係数表!G:G,13) + $B620))))*(EXP(INDEX(係数表!H:H,13) + INDEX(係数表!I:I,13)*LN(INDEX(出力表!C:C,13)+1)))), MAX(0.00000001, (1-(1/(1+EXP(-(INDEX(係数表!G:G,13) + $B620)))))*(EXP(INDEX(係数表!H:H,13) + INDEX(係数表!I:I,13)*LN(INDEX(出力表!C:C,13)+1)))))))</f>
        <v>92.066662895863587</v>
      </c>
      <c r="AL620" t="e">
        <f>MIN(100, MAX(0, (100*(INDEX(出力表!D:D,13))/(EXP(INDEX(係数表!B:B,13) + $C620) + (INDEX(出力表!D:D,13)))) + (乱数表!$Y620*(Settings!B12/(((INDEX(出力表!D:D,13))+1)^INDEX(係数表!E:E,13)*INDEX(係数表!F:F,13))))))</f>
        <v>#VALUE!</v>
      </c>
      <c r="AM620" t="e">
        <f>MIN(100, MAX(0, (INDEX(出力表!D:D,13))*AK620/MAX(AL620, Settings!B3)))</f>
        <v>#VALUE!</v>
      </c>
      <c r="AN620">
        <f>IF(ISNUMBER(F620), INDEX(出力表!B:B,2)*F620, 0)+IF(ISNUMBER(I620), INDEX(出力表!B:B,3)*I620, 0)+IF(ISNUMBER(L620), INDEX(出力表!B:B,4)*L620, 0)+IF(ISNUMBER(O620), INDEX(出力表!B:B,5)*O620, 0)+IF(ISNUMBER(R620), INDEX(出力表!B:B,6)*R620, 0)+IF(ISNUMBER(U620), INDEX(出力表!B:B,7)*U620, 0)+IF(ISNUMBER(X620), INDEX(出力表!B:B,8)*X620, 0)+IF(ISNUMBER(AA620), INDEX(出力表!B:B,9)*AA620, 0)+IF(ISNUMBER(AD620), INDEX(出力表!B:B,10)*AD620, 0)+IF(ISNUMBER(AG620), INDEX(出力表!B:B,11)*AG620, 0)+IF(ISNUMBER(AJ620), INDEX(出力表!B:B,12)*AJ620, 0)+IF(ISNUMBER(AM620), INDEX(出力表!B:B,13)*AM620, 0)</f>
        <v>0</v>
      </c>
      <c r="AO620">
        <f>IF(ISNUMBER(F620), INDEX(出力表!B:B,2), 0)+IF(ISNUMBER(I620), INDEX(出力表!B:B,3), 0)+IF(ISNUMBER(L620), INDEX(出力表!B:B,4), 0)+IF(ISNUMBER(O620), INDEX(出力表!B:B,5), 0)+IF(ISNUMBER(R620), INDEX(出力表!B:B,6), 0)+IF(ISNUMBER(U620), INDEX(出力表!B:B,7), 0)+IF(ISNUMBER(X620), INDEX(出力表!B:B,8), 0)+IF(ISNUMBER(AA620), INDEX(出力表!B:B,9), 0)+IF(ISNUMBER(AD620), INDEX(出力表!B:B,10), 0)+IF(ISNUMBER(AG620), INDEX(出力表!B:B,11), 0)+IF(ISNUMBER(AJ620), INDEX(出力表!B:B,12), 0)+IF(ISNUMBER(AM620), INDEX(出力表!B:B,13), 0)</f>
        <v>0</v>
      </c>
      <c r="AP620" t="str">
        <f t="shared" si="9"/>
        <v/>
      </c>
    </row>
    <row r="621" spans="1:42" x14ac:dyDescent="0.2">
      <c r="A621">
        <v>620</v>
      </c>
      <c r="B621">
        <f>IF(UPPER(Settings!B4)="TRUE", 乱数表!$Z621*Settings!B10, 0)</f>
        <v>-0.3546310449094095</v>
      </c>
      <c r="C621">
        <f>IF(UPPER(Settings!B4)="TRUE", 乱数表!$AA621*Settings!B11, 0)</f>
        <v>-2.8663636473422273E-2</v>
      </c>
      <c r="D621">
        <f>MIN(100, MAX(0, 100*BETAINV(乱数表!$B621, MAX(0.00000001, (1/(1+EXP(-(INDEX(係数表!G:G,2) + $B621))))*(EXP(INDEX(係数表!H:H,2) + INDEX(係数表!I:I,2)*LN(INDEX(出力表!C:C,2)+1)))), MAX(0.00000001, (1-(1/(1+EXP(-(INDEX(係数表!G:G,2) + $B621)))))*(EXP(INDEX(係数表!H:H,2) + INDEX(係数表!I:I,2)*LN(INDEX(出力表!C:C,2)+1)))))))</f>
        <v>54.81818629202926</v>
      </c>
      <c r="E621" t="e">
        <f>MIN(100, MAX(0, (100*(INDEX(出力表!D:D,2))/(EXP(INDEX(係数表!B:B,2) + $C621) + (INDEX(出力表!D:D,2)))) + (乱数表!$N621*(Settings!B12/(((INDEX(出力表!D:D,2))+1)^INDEX(係数表!E:E,2)*INDEX(係数表!F:F,2))))))</f>
        <v>#VALUE!</v>
      </c>
      <c r="F621" t="e">
        <f>MIN(100, MAX(0, (INDEX(出力表!D:D,2))*D621/MAX(E621, Settings!B3)))</f>
        <v>#VALUE!</v>
      </c>
      <c r="G621">
        <f>MIN(100, MAX(0, 100*BETAINV(乱数表!$C621, MAX(0.00000001, (1/(1+EXP(-(INDEX(係数表!G:G,3) + $B621))))*(EXP(INDEX(係数表!H:H,3) + INDEX(係数表!I:I,3)*LN(INDEX(出力表!C:C,3)+1)))), MAX(0.00000001, (1-(1/(1+EXP(-(INDEX(係数表!G:G,3) + $B621)))))*(EXP(INDEX(係数表!H:H,3) + INDEX(係数表!I:I,3)*LN(INDEX(出力表!C:C,3)+1)))))))</f>
        <v>71.750427778344132</v>
      </c>
      <c r="H621" t="e">
        <f>MIN(100, MAX(0, (100*(INDEX(出力表!D:D,3))/(EXP(INDEX(係数表!B:B,3) + $C621) + (INDEX(出力表!D:D,3)))) + (乱数表!$O621*(Settings!B12/(((INDEX(出力表!D:D,3))+1)^INDEX(係数表!E:E,3)*INDEX(係数表!F:F,3))))))</f>
        <v>#VALUE!</v>
      </c>
      <c r="I621" t="e">
        <f>MIN(100, MAX(0, (INDEX(出力表!D:D,3))*G621/MAX(H621, Settings!B3)))</f>
        <v>#VALUE!</v>
      </c>
      <c r="J621">
        <f>MIN(100, MAX(0, 100*BETAINV(乱数表!$D621, MAX(0.00000001, (1/(1+EXP(-(INDEX(係数表!G:G,4) + $B621))))*(EXP(INDEX(係数表!H:H,4) + INDEX(係数表!I:I,4)*LN(INDEX(出力表!C:C,4)+1)))), MAX(0.00000001, (1-(1/(1+EXP(-(INDEX(係数表!G:G,4) + $B621)))))*(EXP(INDEX(係数表!H:H,4) + INDEX(係数表!I:I,4)*LN(INDEX(出力表!C:C,4)+1)))))))</f>
        <v>99.202605823045118</v>
      </c>
      <c r="K621" t="e">
        <f>MIN(100, MAX(0, (100*(INDEX(出力表!D:D,4))/(EXP(INDEX(係数表!B:B,4) + $C621) + (INDEX(出力表!D:D,4)))) + (乱数表!$P621*(Settings!B12/(((INDEX(出力表!D:D,4))+1)^INDEX(係数表!E:E,4)*INDEX(係数表!F:F,4))))))</f>
        <v>#VALUE!</v>
      </c>
      <c r="L621" t="e">
        <f>MIN(100, MAX(0, (INDEX(出力表!D:D,4))*J621/MAX(K621, Settings!B3)))</f>
        <v>#VALUE!</v>
      </c>
      <c r="M621">
        <f>MIN(100, MAX(0, 100*BETAINV(乱数表!$E621, MAX(0.00000001, (1/(1+EXP(-(INDEX(係数表!G:G,5) + $B621))))*(EXP(INDEX(係数表!H:H,5) + INDEX(係数表!I:I,5)*LN(INDEX(出力表!C:C,5)+1)))), MAX(0.00000001, (1-(1/(1+EXP(-(INDEX(係数表!G:G,5) + $B621)))))*(EXP(INDEX(係数表!H:H,5) + INDEX(係数表!I:I,5)*LN(INDEX(出力表!C:C,5)+1)))))))</f>
        <v>95.27833189245429</v>
      </c>
      <c r="N621" t="e">
        <f>MIN(100, MAX(0, (100*(INDEX(出力表!D:D,5))/(EXP(INDEX(係数表!B:B,5) + $C621) + (INDEX(出力表!D:D,5)))) + (乱数表!$Q621*(Settings!B12/(((INDEX(出力表!D:D,5))+1)^INDEX(係数表!E:E,5)*INDEX(係数表!F:F,5))))))</f>
        <v>#VALUE!</v>
      </c>
      <c r="O621" t="e">
        <f>MIN(100, MAX(0, (INDEX(出力表!D:D,5))*M621/MAX(N621, Settings!B3)))</f>
        <v>#VALUE!</v>
      </c>
      <c r="P621">
        <f>MIN(100, MAX(0, 100*BETAINV(乱数表!$F621, MAX(0.00000001, (1/(1+EXP(-(INDEX(係数表!G:G,6) + $B621))))*(EXP(INDEX(係数表!H:H,6) + INDEX(係数表!I:I,6)*LN(INDEX(出力表!C:C,6)+1)))), MAX(0.00000001, (1-(1/(1+EXP(-(INDEX(係数表!G:G,6) + $B621)))))*(EXP(INDEX(係数表!H:H,6) + INDEX(係数表!I:I,6)*LN(INDEX(出力表!C:C,6)+1)))))))</f>
        <v>98.535572637296312</v>
      </c>
      <c r="Q621" t="e">
        <f>MIN(100, MAX(0, (100*(INDEX(出力表!D:D,6))/(EXP(INDEX(係数表!B:B,6) + $C621) + (INDEX(出力表!D:D,6)))) + (乱数表!$R621*(Settings!B12/(((INDEX(出力表!D:D,6))+1)^INDEX(係数表!E:E,6)*INDEX(係数表!F:F,6))))))</f>
        <v>#VALUE!</v>
      </c>
      <c r="R621" t="e">
        <f>MIN(100, MAX(0, (INDEX(出力表!D:D,6))*P621/MAX(Q621, Settings!B3)))</f>
        <v>#VALUE!</v>
      </c>
      <c r="S621">
        <f>MIN(100, MAX(0, 100*BETAINV(乱数表!$G621, MAX(0.00000001, (1/(1+EXP(-(INDEX(係数表!G:G,7) + $B621))))*(EXP(INDEX(係数表!H:H,7) + INDEX(係数表!I:I,7)*LN(INDEX(出力表!C:C,7)+1)))), MAX(0.00000001, (1-(1/(1+EXP(-(INDEX(係数表!G:G,7) + $B621)))))*(EXP(INDEX(係数表!H:H,7) + INDEX(係数表!I:I,7)*LN(INDEX(出力表!C:C,7)+1)))))))</f>
        <v>98.780298249912718</v>
      </c>
      <c r="T621" t="e">
        <f>MIN(100, MAX(0, (100*(INDEX(出力表!D:D,7))/(EXP(INDEX(係数表!B:B,7) + $C621) + (INDEX(出力表!D:D,7)))) + (乱数表!$S621*(Settings!B12/(((INDEX(出力表!D:D,7))+1)^INDEX(係数表!E:E,7)*INDEX(係数表!F:F,7))))))</f>
        <v>#VALUE!</v>
      </c>
      <c r="U621" t="e">
        <f>MIN(100, MAX(0, (INDEX(出力表!D:D,7))*S621/MAX(T621, Settings!B3)))</f>
        <v>#VALUE!</v>
      </c>
      <c r="V621">
        <f>MIN(100, MAX(0, 100*BETAINV(乱数表!$H621, MAX(0.00000001, (1/(1+EXP(-(INDEX(係数表!G:G,8) + $B621))))*(EXP(INDEX(係数表!H:H,8) + INDEX(係数表!I:I,8)*LN(INDEX(出力表!C:C,8)+1)))), MAX(0.00000001, (1-(1/(1+EXP(-(INDEX(係数表!G:G,8) + $B621)))))*(EXP(INDEX(係数表!H:H,8) + INDEX(係数表!I:I,8)*LN(INDEX(出力表!C:C,8)+1)))))))</f>
        <v>99.954020650579494</v>
      </c>
      <c r="W621" t="e">
        <f>MIN(100, MAX(0, (100*(INDEX(出力表!D:D,8))/(EXP(INDEX(係数表!B:B,8) + $C621) + (INDEX(出力表!D:D,8)))) + (乱数表!$T621*(Settings!B12/(((INDEX(出力表!D:D,8))+1)^INDEX(係数表!E:E,8)*INDEX(係数表!F:F,8))))))</f>
        <v>#VALUE!</v>
      </c>
      <c r="X621" t="e">
        <f>MIN(100, MAX(0, (INDEX(出力表!D:D,8))*V621/MAX(W621, Settings!B3)))</f>
        <v>#VALUE!</v>
      </c>
      <c r="Y621">
        <f>MIN(100, MAX(0, 100*BETAINV(乱数表!$I621, MAX(0.00000001, (1/(1+EXP(-(INDEX(係数表!G:G,9) + $B621))))*(EXP(INDEX(係数表!H:H,9) + INDEX(係数表!I:I,9)*LN(INDEX(出力表!C:C,9)+1)))), MAX(0.00000001, (1-(1/(1+EXP(-(INDEX(係数表!G:G,9) + $B621)))))*(EXP(INDEX(係数表!H:H,9) + INDEX(係数表!I:I,9)*LN(INDEX(出力表!C:C,9)+1)))))))</f>
        <v>91.356972321098468</v>
      </c>
      <c r="Z621" t="e">
        <f>MIN(100, MAX(0, (100*(INDEX(出力表!D:D,9))/(EXP(INDEX(係数表!B:B,9) + $C621) + (INDEX(出力表!D:D,9)))) + (乱数表!$U621*(Settings!B12/(((INDEX(出力表!D:D,9))+1)^INDEX(係数表!E:E,9)*INDEX(係数表!F:F,9))))))</f>
        <v>#VALUE!</v>
      </c>
      <c r="AA621" t="e">
        <f>MIN(100, MAX(0, (INDEX(出力表!D:D,9))*Y621/MAX(Z621, Settings!B3)))</f>
        <v>#VALUE!</v>
      </c>
      <c r="AB621">
        <f>MIN(100, MAX(0, 100*BETAINV(乱数表!$J621, MAX(0.00000001, (1/(1+EXP(-(INDEX(係数表!G:G,10) + $B621))))*(EXP(INDEX(係数表!H:H,10) + INDEX(係数表!I:I,10)*LN(INDEX(出力表!C:C,10)+1)))), MAX(0.00000001, (1-(1/(1+EXP(-(INDEX(係数表!G:G,10) + $B621)))))*(EXP(INDEX(係数表!H:H,10) + INDEX(係数表!I:I,10)*LN(INDEX(出力表!C:C,10)+1)))))))</f>
        <v>84.676810450277998</v>
      </c>
      <c r="AC621" t="e">
        <f>MIN(100, MAX(0, (100*(INDEX(出力表!D:D,10))/(EXP(INDEX(係数表!B:B,10) + $C621) + (INDEX(出力表!D:D,10)))) + (乱数表!$V621*(Settings!B12/(((INDEX(出力表!D:D,10))+1)^INDEX(係数表!E:E,10)*INDEX(係数表!F:F,10))))))</f>
        <v>#VALUE!</v>
      </c>
      <c r="AD621" t="e">
        <f>MIN(100, MAX(0, (INDEX(出力表!D:D,10))*AB621/MAX(AC621, Settings!B3)))</f>
        <v>#VALUE!</v>
      </c>
      <c r="AE621">
        <f>MIN(100, MAX(0, 100*BETAINV(乱数表!$K621, MAX(0.00000001, (1/(1+EXP(-(INDEX(係数表!G:G,11) + $B621))))*(EXP(INDEX(係数表!H:H,11) + INDEX(係数表!I:I,11)*LN(INDEX(出力表!C:C,11)+1)))), MAX(0.00000001, (1-(1/(1+EXP(-(INDEX(係数表!G:G,11) + $B621)))))*(EXP(INDEX(係数表!H:H,11) + INDEX(係数表!I:I,11)*LN(INDEX(出力表!C:C,11)+1)))))))</f>
        <v>86.22910703791527</v>
      </c>
      <c r="AF621" t="e">
        <f>MIN(100, MAX(0, (100*(INDEX(出力表!D:D,11))/(EXP(INDEX(係数表!B:B,11) + $C621) + (INDEX(出力表!D:D,11)))) + (乱数表!$W621*(Settings!B12/(((INDEX(出力表!D:D,11))+1)^INDEX(係数表!E:E,11)*INDEX(係数表!F:F,11))))))</f>
        <v>#VALUE!</v>
      </c>
      <c r="AG621" t="e">
        <f>MIN(100, MAX(0, (INDEX(出力表!D:D,11))*AE621/MAX(AF621, Settings!B3)))</f>
        <v>#VALUE!</v>
      </c>
      <c r="AH621">
        <f>MIN(100, MAX(0, 100*BETAINV(乱数表!$L621, MAX(0.00000001, (1/(1+EXP(-(INDEX(係数表!G:G,12) + $B621))))*(EXP(INDEX(係数表!H:H,12) + INDEX(係数表!I:I,12)*LN(INDEX(出力表!C:C,12)+1)))), MAX(0.00000001, (1-(1/(1+EXP(-(INDEX(係数表!G:G,12) + $B621)))))*(EXP(INDEX(係数表!H:H,12) + INDEX(係数表!I:I,12)*LN(INDEX(出力表!C:C,12)+1)))))))</f>
        <v>99.926954827345099</v>
      </c>
      <c r="AI621" t="e">
        <f>MIN(100, MAX(0, (100*(INDEX(出力表!D:D,12))/(EXP(INDEX(係数表!B:B,12) + $C621) + (INDEX(出力表!D:D,12)))) + (乱数表!$X621*(Settings!B12/(((INDEX(出力表!D:D,12))+1)^INDEX(係数表!E:E,12)*INDEX(係数表!F:F,12))))))</f>
        <v>#VALUE!</v>
      </c>
      <c r="AJ621" t="e">
        <f>MIN(100, MAX(0, (INDEX(出力表!D:D,12))*AH621/MAX(AI621, Settings!B3)))</f>
        <v>#VALUE!</v>
      </c>
      <c r="AK621">
        <f>MIN(100, MAX(0, 100*BETAINV(乱数表!$M621, MAX(0.00000001, (1/(1+EXP(-(INDEX(係数表!G:G,13) + $B621))))*(EXP(INDEX(係数表!H:H,13) + INDEX(係数表!I:I,13)*LN(INDEX(出力表!C:C,13)+1)))), MAX(0.00000001, (1-(1/(1+EXP(-(INDEX(係数表!G:G,13) + $B621)))))*(EXP(INDEX(係数表!H:H,13) + INDEX(係数表!I:I,13)*LN(INDEX(出力表!C:C,13)+1)))))))</f>
        <v>99.986749128984911</v>
      </c>
      <c r="AL621" t="e">
        <f>MIN(100, MAX(0, (100*(INDEX(出力表!D:D,13))/(EXP(INDEX(係数表!B:B,13) + $C621) + (INDEX(出力表!D:D,13)))) + (乱数表!$Y621*(Settings!B12/(((INDEX(出力表!D:D,13))+1)^INDEX(係数表!E:E,13)*INDEX(係数表!F:F,13))))))</f>
        <v>#VALUE!</v>
      </c>
      <c r="AM621" t="e">
        <f>MIN(100, MAX(0, (INDEX(出力表!D:D,13))*AK621/MAX(AL621, Settings!B3)))</f>
        <v>#VALUE!</v>
      </c>
      <c r="AN621">
        <f>IF(ISNUMBER(F621), INDEX(出力表!B:B,2)*F621, 0)+IF(ISNUMBER(I621), INDEX(出力表!B:B,3)*I621, 0)+IF(ISNUMBER(L621), INDEX(出力表!B:B,4)*L621, 0)+IF(ISNUMBER(O621), INDEX(出力表!B:B,5)*O621, 0)+IF(ISNUMBER(R621), INDEX(出力表!B:B,6)*R621, 0)+IF(ISNUMBER(U621), INDEX(出力表!B:B,7)*U621, 0)+IF(ISNUMBER(X621), INDEX(出力表!B:B,8)*X621, 0)+IF(ISNUMBER(AA621), INDEX(出力表!B:B,9)*AA621, 0)+IF(ISNUMBER(AD621), INDEX(出力表!B:B,10)*AD621, 0)+IF(ISNUMBER(AG621), INDEX(出力表!B:B,11)*AG621, 0)+IF(ISNUMBER(AJ621), INDEX(出力表!B:B,12)*AJ621, 0)+IF(ISNUMBER(AM621), INDEX(出力表!B:B,13)*AM621, 0)</f>
        <v>0</v>
      </c>
      <c r="AO621">
        <f>IF(ISNUMBER(F621), INDEX(出力表!B:B,2), 0)+IF(ISNUMBER(I621), INDEX(出力表!B:B,3), 0)+IF(ISNUMBER(L621), INDEX(出力表!B:B,4), 0)+IF(ISNUMBER(O621), INDEX(出力表!B:B,5), 0)+IF(ISNUMBER(R621), INDEX(出力表!B:B,6), 0)+IF(ISNUMBER(U621), INDEX(出力表!B:B,7), 0)+IF(ISNUMBER(X621), INDEX(出力表!B:B,8), 0)+IF(ISNUMBER(AA621), INDEX(出力表!B:B,9), 0)+IF(ISNUMBER(AD621), INDEX(出力表!B:B,10), 0)+IF(ISNUMBER(AG621), INDEX(出力表!B:B,11), 0)+IF(ISNUMBER(AJ621), INDEX(出力表!B:B,12), 0)+IF(ISNUMBER(AM621), INDEX(出力表!B:B,13), 0)</f>
        <v>0</v>
      </c>
      <c r="AP621" t="str">
        <f t="shared" si="9"/>
        <v/>
      </c>
    </row>
    <row r="622" spans="1:42" x14ac:dyDescent="0.2">
      <c r="A622">
        <v>621</v>
      </c>
      <c r="B622">
        <f>IF(UPPER(Settings!B4)="TRUE", 乱数表!$Z622*Settings!B10, 0)</f>
        <v>0.45575879462633528</v>
      </c>
      <c r="C622">
        <f>IF(UPPER(Settings!B4)="TRUE", 乱数表!$AA622*Settings!B11, 0)</f>
        <v>-8.9792864070408263E-2</v>
      </c>
      <c r="D622">
        <f>MIN(100, MAX(0, 100*BETAINV(乱数表!$B622, MAX(0.00000001, (1/(1+EXP(-(INDEX(係数表!G:G,2) + $B622))))*(EXP(INDEX(係数表!H:H,2) + INDEX(係数表!I:I,2)*LN(INDEX(出力表!C:C,2)+1)))), MAX(0.00000001, (1-(1/(1+EXP(-(INDEX(係数表!G:G,2) + $B622)))))*(EXP(INDEX(係数表!H:H,2) + INDEX(係数表!I:I,2)*LN(INDEX(出力表!C:C,2)+1)))))))</f>
        <v>99.994763717101222</v>
      </c>
      <c r="E622" t="e">
        <f>MIN(100, MAX(0, (100*(INDEX(出力表!D:D,2))/(EXP(INDEX(係数表!B:B,2) + $C622) + (INDEX(出力表!D:D,2)))) + (乱数表!$N622*(Settings!B12/(((INDEX(出力表!D:D,2))+1)^INDEX(係数表!E:E,2)*INDEX(係数表!F:F,2))))))</f>
        <v>#VALUE!</v>
      </c>
      <c r="F622" t="e">
        <f>MIN(100, MAX(0, (INDEX(出力表!D:D,2))*D622/MAX(E622, Settings!B3)))</f>
        <v>#VALUE!</v>
      </c>
      <c r="G622">
        <f>MIN(100, MAX(0, 100*BETAINV(乱数表!$C622, MAX(0.00000001, (1/(1+EXP(-(INDEX(係数表!G:G,3) + $B622))))*(EXP(INDEX(係数表!H:H,3) + INDEX(係数表!I:I,3)*LN(INDEX(出力表!C:C,3)+1)))), MAX(0.00000001, (1-(1/(1+EXP(-(INDEX(係数表!G:G,3) + $B622)))))*(EXP(INDEX(係数表!H:H,3) + INDEX(係数表!I:I,3)*LN(INDEX(出力表!C:C,3)+1)))))))</f>
        <v>41.141792194987737</v>
      </c>
      <c r="H622" t="e">
        <f>MIN(100, MAX(0, (100*(INDEX(出力表!D:D,3))/(EXP(INDEX(係数表!B:B,3) + $C622) + (INDEX(出力表!D:D,3)))) + (乱数表!$O622*(Settings!B12/(((INDEX(出力表!D:D,3))+1)^INDEX(係数表!E:E,3)*INDEX(係数表!F:F,3))))))</f>
        <v>#VALUE!</v>
      </c>
      <c r="I622" t="e">
        <f>MIN(100, MAX(0, (INDEX(出力表!D:D,3))*G622/MAX(H622, Settings!B3)))</f>
        <v>#VALUE!</v>
      </c>
      <c r="J622">
        <f>MIN(100, MAX(0, 100*BETAINV(乱数表!$D622, MAX(0.00000001, (1/(1+EXP(-(INDEX(係数表!G:G,4) + $B622))))*(EXP(INDEX(係数表!H:H,4) + INDEX(係数表!I:I,4)*LN(INDEX(出力表!C:C,4)+1)))), MAX(0.00000001, (1-(1/(1+EXP(-(INDEX(係数表!G:G,4) + $B622)))))*(EXP(INDEX(係数表!H:H,4) + INDEX(係数表!I:I,4)*LN(INDEX(出力表!C:C,4)+1)))))))</f>
        <v>99.958923970989915</v>
      </c>
      <c r="K622" t="e">
        <f>MIN(100, MAX(0, (100*(INDEX(出力表!D:D,4))/(EXP(INDEX(係数表!B:B,4) + $C622) + (INDEX(出力表!D:D,4)))) + (乱数表!$P622*(Settings!B12/(((INDEX(出力表!D:D,4))+1)^INDEX(係数表!E:E,4)*INDEX(係数表!F:F,4))))))</f>
        <v>#VALUE!</v>
      </c>
      <c r="L622" t="e">
        <f>MIN(100, MAX(0, (INDEX(出力表!D:D,4))*J622/MAX(K622, Settings!B3)))</f>
        <v>#VALUE!</v>
      </c>
      <c r="M622">
        <f>MIN(100, MAX(0, 100*BETAINV(乱数表!$E622, MAX(0.00000001, (1/(1+EXP(-(INDEX(係数表!G:G,5) + $B622))))*(EXP(INDEX(係数表!H:H,5) + INDEX(係数表!I:I,5)*LN(INDEX(出力表!C:C,5)+1)))), MAX(0.00000001, (1-(1/(1+EXP(-(INDEX(係数表!G:G,5) + $B622)))))*(EXP(INDEX(係数表!H:H,5) + INDEX(係数表!I:I,5)*LN(INDEX(出力表!C:C,5)+1)))))))</f>
        <v>98.488479890538997</v>
      </c>
      <c r="N622" t="e">
        <f>MIN(100, MAX(0, (100*(INDEX(出力表!D:D,5))/(EXP(INDEX(係数表!B:B,5) + $C622) + (INDEX(出力表!D:D,5)))) + (乱数表!$Q622*(Settings!B12/(((INDEX(出力表!D:D,5))+1)^INDEX(係数表!E:E,5)*INDEX(係数表!F:F,5))))))</f>
        <v>#VALUE!</v>
      </c>
      <c r="O622" t="e">
        <f>MIN(100, MAX(0, (INDEX(出力表!D:D,5))*M622/MAX(N622, Settings!B3)))</f>
        <v>#VALUE!</v>
      </c>
      <c r="P622">
        <f>MIN(100, MAX(0, 100*BETAINV(乱数表!$F622, MAX(0.00000001, (1/(1+EXP(-(INDEX(係数表!G:G,6) + $B622))))*(EXP(INDEX(係数表!H:H,6) + INDEX(係数表!I:I,6)*LN(INDEX(出力表!C:C,6)+1)))), MAX(0.00000001, (1-(1/(1+EXP(-(INDEX(係数表!G:G,6) + $B622)))))*(EXP(INDEX(係数表!H:H,6) + INDEX(係数表!I:I,6)*LN(INDEX(出力表!C:C,6)+1)))))))</f>
        <v>96.946583677456587</v>
      </c>
      <c r="Q622" t="e">
        <f>MIN(100, MAX(0, (100*(INDEX(出力表!D:D,6))/(EXP(INDEX(係数表!B:B,6) + $C622) + (INDEX(出力表!D:D,6)))) + (乱数表!$R622*(Settings!B12/(((INDEX(出力表!D:D,6))+1)^INDEX(係数表!E:E,6)*INDEX(係数表!F:F,6))))))</f>
        <v>#VALUE!</v>
      </c>
      <c r="R622" t="e">
        <f>MIN(100, MAX(0, (INDEX(出力表!D:D,6))*P622/MAX(Q622, Settings!B3)))</f>
        <v>#VALUE!</v>
      </c>
      <c r="S622">
        <f>MIN(100, MAX(0, 100*BETAINV(乱数表!$G622, MAX(0.00000001, (1/(1+EXP(-(INDEX(係数表!G:G,7) + $B622))))*(EXP(INDEX(係数表!H:H,7) + INDEX(係数表!I:I,7)*LN(INDEX(出力表!C:C,7)+1)))), MAX(0.00000001, (1-(1/(1+EXP(-(INDEX(係数表!G:G,7) + $B622)))))*(EXP(INDEX(係数表!H:H,7) + INDEX(係数表!I:I,7)*LN(INDEX(出力表!C:C,7)+1)))))))</f>
        <v>94.670509882800161</v>
      </c>
      <c r="T622" t="e">
        <f>MIN(100, MAX(0, (100*(INDEX(出力表!D:D,7))/(EXP(INDEX(係数表!B:B,7) + $C622) + (INDEX(出力表!D:D,7)))) + (乱数表!$S622*(Settings!B12/(((INDEX(出力表!D:D,7))+1)^INDEX(係数表!E:E,7)*INDEX(係数表!F:F,7))))))</f>
        <v>#VALUE!</v>
      </c>
      <c r="U622" t="e">
        <f>MIN(100, MAX(0, (INDEX(出力表!D:D,7))*S622/MAX(T622, Settings!B3)))</f>
        <v>#VALUE!</v>
      </c>
      <c r="V622">
        <f>MIN(100, MAX(0, 100*BETAINV(乱数表!$H622, MAX(0.00000001, (1/(1+EXP(-(INDEX(係数表!G:G,8) + $B622))))*(EXP(INDEX(係数表!H:H,8) + INDEX(係数表!I:I,8)*LN(INDEX(出力表!C:C,8)+1)))), MAX(0.00000001, (1-(1/(1+EXP(-(INDEX(係数表!G:G,8) + $B622)))))*(EXP(INDEX(係数表!H:H,8) + INDEX(係数表!I:I,8)*LN(INDEX(出力表!C:C,8)+1)))))))</f>
        <v>95.099412972166689</v>
      </c>
      <c r="W622" t="e">
        <f>MIN(100, MAX(0, (100*(INDEX(出力表!D:D,8))/(EXP(INDEX(係数表!B:B,8) + $C622) + (INDEX(出力表!D:D,8)))) + (乱数表!$T622*(Settings!B12/(((INDEX(出力表!D:D,8))+1)^INDEX(係数表!E:E,8)*INDEX(係数表!F:F,8))))))</f>
        <v>#VALUE!</v>
      </c>
      <c r="X622" t="e">
        <f>MIN(100, MAX(0, (INDEX(出力表!D:D,8))*V622/MAX(W622, Settings!B3)))</f>
        <v>#VALUE!</v>
      </c>
      <c r="Y622">
        <f>MIN(100, MAX(0, 100*BETAINV(乱数表!$I622, MAX(0.00000001, (1/(1+EXP(-(INDEX(係数表!G:G,9) + $B622))))*(EXP(INDEX(係数表!H:H,9) + INDEX(係数表!I:I,9)*LN(INDEX(出力表!C:C,9)+1)))), MAX(0.00000001, (1-(1/(1+EXP(-(INDEX(係数表!G:G,9) + $B622)))))*(EXP(INDEX(係数表!H:H,9) + INDEX(係数表!I:I,9)*LN(INDEX(出力表!C:C,9)+1)))))))</f>
        <v>95.003549799345777</v>
      </c>
      <c r="Z622" t="e">
        <f>MIN(100, MAX(0, (100*(INDEX(出力表!D:D,9))/(EXP(INDEX(係数表!B:B,9) + $C622) + (INDEX(出力表!D:D,9)))) + (乱数表!$U622*(Settings!B12/(((INDEX(出力表!D:D,9))+1)^INDEX(係数表!E:E,9)*INDEX(係数表!F:F,9))))))</f>
        <v>#VALUE!</v>
      </c>
      <c r="AA622" t="e">
        <f>MIN(100, MAX(0, (INDEX(出力表!D:D,9))*Y622/MAX(Z622, Settings!B3)))</f>
        <v>#VALUE!</v>
      </c>
      <c r="AB622">
        <f>MIN(100, MAX(0, 100*BETAINV(乱数表!$J622, MAX(0.00000001, (1/(1+EXP(-(INDEX(係数表!G:G,10) + $B622))))*(EXP(INDEX(係数表!H:H,10) + INDEX(係数表!I:I,10)*LN(INDEX(出力表!C:C,10)+1)))), MAX(0.00000001, (1-(1/(1+EXP(-(INDEX(係数表!G:G,10) + $B622)))))*(EXP(INDEX(係数表!H:H,10) + INDEX(係数表!I:I,10)*LN(INDEX(出力表!C:C,10)+1)))))))</f>
        <v>59.287178448928358</v>
      </c>
      <c r="AC622" t="e">
        <f>MIN(100, MAX(0, (100*(INDEX(出力表!D:D,10))/(EXP(INDEX(係数表!B:B,10) + $C622) + (INDEX(出力表!D:D,10)))) + (乱数表!$V622*(Settings!B12/(((INDEX(出力表!D:D,10))+1)^INDEX(係数表!E:E,10)*INDEX(係数表!F:F,10))))))</f>
        <v>#VALUE!</v>
      </c>
      <c r="AD622" t="e">
        <f>MIN(100, MAX(0, (INDEX(出力表!D:D,10))*AB622/MAX(AC622, Settings!B3)))</f>
        <v>#VALUE!</v>
      </c>
      <c r="AE622">
        <f>MIN(100, MAX(0, 100*BETAINV(乱数表!$K622, MAX(0.00000001, (1/(1+EXP(-(INDEX(係数表!G:G,11) + $B622))))*(EXP(INDEX(係数表!H:H,11) + INDEX(係数表!I:I,11)*LN(INDEX(出力表!C:C,11)+1)))), MAX(0.00000001, (1-(1/(1+EXP(-(INDEX(係数表!G:G,11) + $B622)))))*(EXP(INDEX(係数表!H:H,11) + INDEX(係数表!I:I,11)*LN(INDEX(出力表!C:C,11)+1)))))))</f>
        <v>89.467697087029947</v>
      </c>
      <c r="AF622" t="e">
        <f>MIN(100, MAX(0, (100*(INDEX(出力表!D:D,11))/(EXP(INDEX(係数表!B:B,11) + $C622) + (INDEX(出力表!D:D,11)))) + (乱数表!$W622*(Settings!B12/(((INDEX(出力表!D:D,11))+1)^INDEX(係数表!E:E,11)*INDEX(係数表!F:F,11))))))</f>
        <v>#VALUE!</v>
      </c>
      <c r="AG622" t="e">
        <f>MIN(100, MAX(0, (INDEX(出力表!D:D,11))*AE622/MAX(AF622, Settings!B3)))</f>
        <v>#VALUE!</v>
      </c>
      <c r="AH622">
        <f>MIN(100, MAX(0, 100*BETAINV(乱数表!$L622, MAX(0.00000001, (1/(1+EXP(-(INDEX(係数表!G:G,12) + $B622))))*(EXP(INDEX(係数表!H:H,12) + INDEX(係数表!I:I,12)*LN(INDEX(出力表!C:C,12)+1)))), MAX(0.00000001, (1-(1/(1+EXP(-(INDEX(係数表!G:G,12) + $B622)))))*(EXP(INDEX(係数表!H:H,12) + INDEX(係数表!I:I,12)*LN(INDEX(出力表!C:C,12)+1)))))))</f>
        <v>99.999457916297516</v>
      </c>
      <c r="AI622" t="e">
        <f>MIN(100, MAX(0, (100*(INDEX(出力表!D:D,12))/(EXP(INDEX(係数表!B:B,12) + $C622) + (INDEX(出力表!D:D,12)))) + (乱数表!$X622*(Settings!B12/(((INDEX(出力表!D:D,12))+1)^INDEX(係数表!E:E,12)*INDEX(係数表!F:F,12))))))</f>
        <v>#VALUE!</v>
      </c>
      <c r="AJ622" t="e">
        <f>MIN(100, MAX(0, (INDEX(出力表!D:D,12))*AH622/MAX(AI622, Settings!B3)))</f>
        <v>#VALUE!</v>
      </c>
      <c r="AK622">
        <f>MIN(100, MAX(0, 100*BETAINV(乱数表!$M622, MAX(0.00000001, (1/(1+EXP(-(INDEX(係数表!G:G,13) + $B622))))*(EXP(INDEX(係数表!H:H,13) + INDEX(係数表!I:I,13)*LN(INDEX(出力表!C:C,13)+1)))), MAX(0.00000001, (1-(1/(1+EXP(-(INDEX(係数表!G:G,13) + $B622)))))*(EXP(INDEX(係数表!H:H,13) + INDEX(係数表!I:I,13)*LN(INDEX(出力表!C:C,13)+1)))))))</f>
        <v>99.995736848080909</v>
      </c>
      <c r="AL622" t="e">
        <f>MIN(100, MAX(0, (100*(INDEX(出力表!D:D,13))/(EXP(INDEX(係数表!B:B,13) + $C622) + (INDEX(出力表!D:D,13)))) + (乱数表!$Y622*(Settings!B12/(((INDEX(出力表!D:D,13))+1)^INDEX(係数表!E:E,13)*INDEX(係数表!F:F,13))))))</f>
        <v>#VALUE!</v>
      </c>
      <c r="AM622" t="e">
        <f>MIN(100, MAX(0, (INDEX(出力表!D:D,13))*AK622/MAX(AL622, Settings!B3)))</f>
        <v>#VALUE!</v>
      </c>
      <c r="AN622">
        <f>IF(ISNUMBER(F622), INDEX(出力表!B:B,2)*F622, 0)+IF(ISNUMBER(I622), INDEX(出力表!B:B,3)*I622, 0)+IF(ISNUMBER(L622), INDEX(出力表!B:B,4)*L622, 0)+IF(ISNUMBER(O622), INDEX(出力表!B:B,5)*O622, 0)+IF(ISNUMBER(R622), INDEX(出力表!B:B,6)*R622, 0)+IF(ISNUMBER(U622), INDEX(出力表!B:B,7)*U622, 0)+IF(ISNUMBER(X622), INDEX(出力表!B:B,8)*X622, 0)+IF(ISNUMBER(AA622), INDEX(出力表!B:B,9)*AA622, 0)+IF(ISNUMBER(AD622), INDEX(出力表!B:B,10)*AD622, 0)+IF(ISNUMBER(AG622), INDEX(出力表!B:B,11)*AG622, 0)+IF(ISNUMBER(AJ622), INDEX(出力表!B:B,12)*AJ622, 0)+IF(ISNUMBER(AM622), INDEX(出力表!B:B,13)*AM622, 0)</f>
        <v>0</v>
      </c>
      <c r="AO622">
        <f>IF(ISNUMBER(F622), INDEX(出力表!B:B,2), 0)+IF(ISNUMBER(I622), INDEX(出力表!B:B,3), 0)+IF(ISNUMBER(L622), INDEX(出力表!B:B,4), 0)+IF(ISNUMBER(O622), INDEX(出力表!B:B,5), 0)+IF(ISNUMBER(R622), INDEX(出力表!B:B,6), 0)+IF(ISNUMBER(U622), INDEX(出力表!B:B,7), 0)+IF(ISNUMBER(X622), INDEX(出力表!B:B,8), 0)+IF(ISNUMBER(AA622), INDEX(出力表!B:B,9), 0)+IF(ISNUMBER(AD622), INDEX(出力表!B:B,10), 0)+IF(ISNUMBER(AG622), INDEX(出力表!B:B,11), 0)+IF(ISNUMBER(AJ622), INDEX(出力表!B:B,12), 0)+IF(ISNUMBER(AM622), INDEX(出力表!B:B,13), 0)</f>
        <v>0</v>
      </c>
      <c r="AP622" t="str">
        <f t="shared" si="9"/>
        <v/>
      </c>
    </row>
    <row r="623" spans="1:42" x14ac:dyDescent="0.2">
      <c r="A623">
        <v>622</v>
      </c>
      <c r="B623">
        <f>IF(UPPER(Settings!B4)="TRUE", 乱数表!$Z623*Settings!B10, 0)</f>
        <v>-7.3409651297491871E-2</v>
      </c>
      <c r="C623">
        <f>IF(UPPER(Settings!B4)="TRUE", 乱数表!$AA623*Settings!B11, 0)</f>
        <v>0.16269869841561221</v>
      </c>
      <c r="D623">
        <f>MIN(100, MAX(0, 100*BETAINV(乱数表!$B623, MAX(0.00000001, (1/(1+EXP(-(INDEX(係数表!G:G,2) + $B623))))*(EXP(INDEX(係数表!H:H,2) + INDEX(係数表!I:I,2)*LN(INDEX(出力表!C:C,2)+1)))), MAX(0.00000001, (1-(1/(1+EXP(-(INDEX(係数表!G:G,2) + $B623)))))*(EXP(INDEX(係数表!H:H,2) + INDEX(係数表!I:I,2)*LN(INDEX(出力表!C:C,2)+1)))))))</f>
        <v>99.721905918401873</v>
      </c>
      <c r="E623" t="e">
        <f>MIN(100, MAX(0, (100*(INDEX(出力表!D:D,2))/(EXP(INDEX(係数表!B:B,2) + $C623) + (INDEX(出力表!D:D,2)))) + (乱数表!$N623*(Settings!B12/(((INDEX(出力表!D:D,2))+1)^INDEX(係数表!E:E,2)*INDEX(係数表!F:F,2))))))</f>
        <v>#VALUE!</v>
      </c>
      <c r="F623" t="e">
        <f>MIN(100, MAX(0, (INDEX(出力表!D:D,2))*D623/MAX(E623, Settings!B3)))</f>
        <v>#VALUE!</v>
      </c>
      <c r="G623">
        <f>MIN(100, MAX(0, 100*BETAINV(乱数表!$C623, MAX(0.00000001, (1/(1+EXP(-(INDEX(係数表!G:G,3) + $B623))))*(EXP(INDEX(係数表!H:H,3) + INDEX(係数表!I:I,3)*LN(INDEX(出力表!C:C,3)+1)))), MAX(0.00000001, (1-(1/(1+EXP(-(INDEX(係数表!G:G,3) + $B623)))))*(EXP(INDEX(係数表!H:H,3) + INDEX(係数表!I:I,3)*LN(INDEX(出力表!C:C,3)+1)))))))</f>
        <v>45.73611190224829</v>
      </c>
      <c r="H623" t="e">
        <f>MIN(100, MAX(0, (100*(INDEX(出力表!D:D,3))/(EXP(INDEX(係数表!B:B,3) + $C623) + (INDEX(出力表!D:D,3)))) + (乱数表!$O623*(Settings!B12/(((INDEX(出力表!D:D,3))+1)^INDEX(係数表!E:E,3)*INDEX(係数表!F:F,3))))))</f>
        <v>#VALUE!</v>
      </c>
      <c r="I623" t="e">
        <f>MIN(100, MAX(0, (INDEX(出力表!D:D,3))*G623/MAX(H623, Settings!B3)))</f>
        <v>#VALUE!</v>
      </c>
      <c r="J623">
        <f>MIN(100, MAX(0, 100*BETAINV(乱数表!$D623, MAX(0.00000001, (1/(1+EXP(-(INDEX(係数表!G:G,4) + $B623))))*(EXP(INDEX(係数表!H:H,4) + INDEX(係数表!I:I,4)*LN(INDEX(出力表!C:C,4)+1)))), MAX(0.00000001, (1-(1/(1+EXP(-(INDEX(係数表!G:G,4) + $B623)))))*(EXP(INDEX(係数表!H:H,4) + INDEX(係数表!I:I,4)*LN(INDEX(出力表!C:C,4)+1)))))))</f>
        <v>71.530569158306974</v>
      </c>
      <c r="K623" t="e">
        <f>MIN(100, MAX(0, (100*(INDEX(出力表!D:D,4))/(EXP(INDEX(係数表!B:B,4) + $C623) + (INDEX(出力表!D:D,4)))) + (乱数表!$P623*(Settings!B12/(((INDEX(出力表!D:D,4))+1)^INDEX(係数表!E:E,4)*INDEX(係数表!F:F,4))))))</f>
        <v>#VALUE!</v>
      </c>
      <c r="L623" t="e">
        <f>MIN(100, MAX(0, (INDEX(出力表!D:D,4))*J623/MAX(K623, Settings!B3)))</f>
        <v>#VALUE!</v>
      </c>
      <c r="M623">
        <f>MIN(100, MAX(0, 100*BETAINV(乱数表!$E623, MAX(0.00000001, (1/(1+EXP(-(INDEX(係数表!G:G,5) + $B623))))*(EXP(INDEX(係数表!H:H,5) + INDEX(係数表!I:I,5)*LN(INDEX(出力表!C:C,5)+1)))), MAX(0.00000001, (1-(1/(1+EXP(-(INDEX(係数表!G:G,5) + $B623)))))*(EXP(INDEX(係数表!H:H,5) + INDEX(係数表!I:I,5)*LN(INDEX(出力表!C:C,5)+1)))))))</f>
        <v>96.326468057616239</v>
      </c>
      <c r="N623" t="e">
        <f>MIN(100, MAX(0, (100*(INDEX(出力表!D:D,5))/(EXP(INDEX(係数表!B:B,5) + $C623) + (INDEX(出力表!D:D,5)))) + (乱数表!$Q623*(Settings!B12/(((INDEX(出力表!D:D,5))+1)^INDEX(係数表!E:E,5)*INDEX(係数表!F:F,5))))))</f>
        <v>#VALUE!</v>
      </c>
      <c r="O623" t="e">
        <f>MIN(100, MAX(0, (INDEX(出力表!D:D,5))*M623/MAX(N623, Settings!B3)))</f>
        <v>#VALUE!</v>
      </c>
      <c r="P623">
        <f>MIN(100, MAX(0, 100*BETAINV(乱数表!$F623, MAX(0.00000001, (1/(1+EXP(-(INDEX(係数表!G:G,6) + $B623))))*(EXP(INDEX(係数表!H:H,6) + INDEX(係数表!I:I,6)*LN(INDEX(出力表!C:C,6)+1)))), MAX(0.00000001, (1-(1/(1+EXP(-(INDEX(係数表!G:G,6) + $B623)))))*(EXP(INDEX(係数表!H:H,6) + INDEX(係数表!I:I,6)*LN(INDEX(出力表!C:C,6)+1)))))))</f>
        <v>85.235095712813703</v>
      </c>
      <c r="Q623" t="e">
        <f>MIN(100, MAX(0, (100*(INDEX(出力表!D:D,6))/(EXP(INDEX(係数表!B:B,6) + $C623) + (INDEX(出力表!D:D,6)))) + (乱数表!$R623*(Settings!B12/(((INDEX(出力表!D:D,6))+1)^INDEX(係数表!E:E,6)*INDEX(係数表!F:F,6))))))</f>
        <v>#VALUE!</v>
      </c>
      <c r="R623" t="e">
        <f>MIN(100, MAX(0, (INDEX(出力表!D:D,6))*P623/MAX(Q623, Settings!B3)))</f>
        <v>#VALUE!</v>
      </c>
      <c r="S623">
        <f>MIN(100, MAX(0, 100*BETAINV(乱数表!$G623, MAX(0.00000001, (1/(1+EXP(-(INDEX(係数表!G:G,7) + $B623))))*(EXP(INDEX(係数表!H:H,7) + INDEX(係数表!I:I,7)*LN(INDEX(出力表!C:C,7)+1)))), MAX(0.00000001, (1-(1/(1+EXP(-(INDEX(係数表!G:G,7) + $B623)))))*(EXP(INDEX(係数表!H:H,7) + INDEX(係数表!I:I,7)*LN(INDEX(出力表!C:C,7)+1)))))))</f>
        <v>88.574865093731162</v>
      </c>
      <c r="T623" t="e">
        <f>MIN(100, MAX(0, (100*(INDEX(出力表!D:D,7))/(EXP(INDEX(係数表!B:B,7) + $C623) + (INDEX(出力表!D:D,7)))) + (乱数表!$S623*(Settings!B12/(((INDEX(出力表!D:D,7))+1)^INDEX(係数表!E:E,7)*INDEX(係数表!F:F,7))))))</f>
        <v>#VALUE!</v>
      </c>
      <c r="U623" t="e">
        <f>MIN(100, MAX(0, (INDEX(出力表!D:D,7))*S623/MAX(T623, Settings!B3)))</f>
        <v>#VALUE!</v>
      </c>
      <c r="V623">
        <f>MIN(100, MAX(0, 100*BETAINV(乱数表!$H623, MAX(0.00000001, (1/(1+EXP(-(INDEX(係数表!G:G,8) + $B623))))*(EXP(INDEX(係数表!H:H,8) + INDEX(係数表!I:I,8)*LN(INDEX(出力表!C:C,8)+1)))), MAX(0.00000001, (1-(1/(1+EXP(-(INDEX(係数表!G:G,8) + $B623)))))*(EXP(INDEX(係数表!H:H,8) + INDEX(係数表!I:I,8)*LN(INDEX(出力表!C:C,8)+1)))))))</f>
        <v>99.21449825043311</v>
      </c>
      <c r="W623" t="e">
        <f>MIN(100, MAX(0, (100*(INDEX(出力表!D:D,8))/(EXP(INDEX(係数表!B:B,8) + $C623) + (INDEX(出力表!D:D,8)))) + (乱数表!$T623*(Settings!B12/(((INDEX(出力表!D:D,8))+1)^INDEX(係数表!E:E,8)*INDEX(係数表!F:F,8))))))</f>
        <v>#VALUE!</v>
      </c>
      <c r="X623" t="e">
        <f>MIN(100, MAX(0, (INDEX(出力表!D:D,8))*V623/MAX(W623, Settings!B3)))</f>
        <v>#VALUE!</v>
      </c>
      <c r="Y623">
        <f>MIN(100, MAX(0, 100*BETAINV(乱数表!$I623, MAX(0.00000001, (1/(1+EXP(-(INDEX(係数表!G:G,9) + $B623))))*(EXP(INDEX(係数表!H:H,9) + INDEX(係数表!I:I,9)*LN(INDEX(出力表!C:C,9)+1)))), MAX(0.00000001, (1-(1/(1+EXP(-(INDEX(係数表!G:G,9) + $B623)))))*(EXP(INDEX(係数表!H:H,9) + INDEX(係数表!I:I,9)*LN(INDEX(出力表!C:C,9)+1)))))))</f>
        <v>99.695000326695549</v>
      </c>
      <c r="Z623" t="e">
        <f>MIN(100, MAX(0, (100*(INDEX(出力表!D:D,9))/(EXP(INDEX(係数表!B:B,9) + $C623) + (INDEX(出力表!D:D,9)))) + (乱数表!$U623*(Settings!B12/(((INDEX(出力表!D:D,9))+1)^INDEX(係数表!E:E,9)*INDEX(係数表!F:F,9))))))</f>
        <v>#VALUE!</v>
      </c>
      <c r="AA623" t="e">
        <f>MIN(100, MAX(0, (INDEX(出力表!D:D,9))*Y623/MAX(Z623, Settings!B3)))</f>
        <v>#VALUE!</v>
      </c>
      <c r="AB623">
        <f>MIN(100, MAX(0, 100*BETAINV(乱数表!$J623, MAX(0.00000001, (1/(1+EXP(-(INDEX(係数表!G:G,10) + $B623))))*(EXP(INDEX(係数表!H:H,10) + INDEX(係数表!I:I,10)*LN(INDEX(出力表!C:C,10)+1)))), MAX(0.00000001, (1-(1/(1+EXP(-(INDEX(係数表!G:G,10) + $B623)))))*(EXP(INDEX(係数表!H:H,10) + INDEX(係数表!I:I,10)*LN(INDEX(出力表!C:C,10)+1)))))))</f>
        <v>94.712368717004836</v>
      </c>
      <c r="AC623" t="e">
        <f>MIN(100, MAX(0, (100*(INDEX(出力表!D:D,10))/(EXP(INDEX(係数表!B:B,10) + $C623) + (INDEX(出力表!D:D,10)))) + (乱数表!$V623*(Settings!B12/(((INDEX(出力表!D:D,10))+1)^INDEX(係数表!E:E,10)*INDEX(係数表!F:F,10))))))</f>
        <v>#VALUE!</v>
      </c>
      <c r="AD623" t="e">
        <f>MIN(100, MAX(0, (INDEX(出力表!D:D,10))*AB623/MAX(AC623, Settings!B3)))</f>
        <v>#VALUE!</v>
      </c>
      <c r="AE623">
        <f>MIN(100, MAX(0, 100*BETAINV(乱数表!$K623, MAX(0.00000001, (1/(1+EXP(-(INDEX(係数表!G:G,11) + $B623))))*(EXP(INDEX(係数表!H:H,11) + INDEX(係数表!I:I,11)*LN(INDEX(出力表!C:C,11)+1)))), MAX(0.00000001, (1-(1/(1+EXP(-(INDEX(係数表!G:G,11) + $B623)))))*(EXP(INDEX(係数表!H:H,11) + INDEX(係数表!I:I,11)*LN(INDEX(出力表!C:C,11)+1)))))))</f>
        <v>92.441284486317741</v>
      </c>
      <c r="AF623" t="e">
        <f>MIN(100, MAX(0, (100*(INDEX(出力表!D:D,11))/(EXP(INDEX(係数表!B:B,11) + $C623) + (INDEX(出力表!D:D,11)))) + (乱数表!$W623*(Settings!B12/(((INDEX(出力表!D:D,11))+1)^INDEX(係数表!E:E,11)*INDEX(係数表!F:F,11))))))</f>
        <v>#VALUE!</v>
      </c>
      <c r="AG623" t="e">
        <f>MIN(100, MAX(0, (INDEX(出力表!D:D,11))*AE623/MAX(AF623, Settings!B3)))</f>
        <v>#VALUE!</v>
      </c>
      <c r="AH623">
        <f>MIN(100, MAX(0, 100*BETAINV(乱数表!$L623, MAX(0.00000001, (1/(1+EXP(-(INDEX(係数表!G:G,12) + $B623))))*(EXP(INDEX(係数表!H:H,12) + INDEX(係数表!I:I,12)*LN(INDEX(出力表!C:C,12)+1)))), MAX(0.00000001, (1-(1/(1+EXP(-(INDEX(係数表!G:G,12) + $B623)))))*(EXP(INDEX(係数表!H:H,12) + INDEX(係数表!I:I,12)*LN(INDEX(出力表!C:C,12)+1)))))))</f>
        <v>98.595549677766087</v>
      </c>
      <c r="AI623" t="e">
        <f>MIN(100, MAX(0, (100*(INDEX(出力表!D:D,12))/(EXP(INDEX(係数表!B:B,12) + $C623) + (INDEX(出力表!D:D,12)))) + (乱数表!$X623*(Settings!B12/(((INDEX(出力表!D:D,12))+1)^INDEX(係数表!E:E,12)*INDEX(係数表!F:F,12))))))</f>
        <v>#VALUE!</v>
      </c>
      <c r="AJ623" t="e">
        <f>MIN(100, MAX(0, (INDEX(出力表!D:D,12))*AH623/MAX(AI623, Settings!B3)))</f>
        <v>#VALUE!</v>
      </c>
      <c r="AK623">
        <f>MIN(100, MAX(0, 100*BETAINV(乱数表!$M623, MAX(0.00000001, (1/(1+EXP(-(INDEX(係数表!G:G,13) + $B623))))*(EXP(INDEX(係数表!H:H,13) + INDEX(係数表!I:I,13)*LN(INDEX(出力表!C:C,13)+1)))), MAX(0.00000001, (1-(1/(1+EXP(-(INDEX(係数表!G:G,13) + $B623)))))*(EXP(INDEX(係数表!H:H,13) + INDEX(係数表!I:I,13)*LN(INDEX(出力表!C:C,13)+1)))))))</f>
        <v>99.875451831742481</v>
      </c>
      <c r="AL623" t="e">
        <f>MIN(100, MAX(0, (100*(INDEX(出力表!D:D,13))/(EXP(INDEX(係数表!B:B,13) + $C623) + (INDEX(出力表!D:D,13)))) + (乱数表!$Y623*(Settings!B12/(((INDEX(出力表!D:D,13))+1)^INDEX(係数表!E:E,13)*INDEX(係数表!F:F,13))))))</f>
        <v>#VALUE!</v>
      </c>
      <c r="AM623" t="e">
        <f>MIN(100, MAX(0, (INDEX(出力表!D:D,13))*AK623/MAX(AL623, Settings!B3)))</f>
        <v>#VALUE!</v>
      </c>
      <c r="AN623">
        <f>IF(ISNUMBER(F623), INDEX(出力表!B:B,2)*F623, 0)+IF(ISNUMBER(I623), INDEX(出力表!B:B,3)*I623, 0)+IF(ISNUMBER(L623), INDEX(出力表!B:B,4)*L623, 0)+IF(ISNUMBER(O623), INDEX(出力表!B:B,5)*O623, 0)+IF(ISNUMBER(R623), INDEX(出力表!B:B,6)*R623, 0)+IF(ISNUMBER(U623), INDEX(出力表!B:B,7)*U623, 0)+IF(ISNUMBER(X623), INDEX(出力表!B:B,8)*X623, 0)+IF(ISNUMBER(AA623), INDEX(出力表!B:B,9)*AA623, 0)+IF(ISNUMBER(AD623), INDEX(出力表!B:B,10)*AD623, 0)+IF(ISNUMBER(AG623), INDEX(出力表!B:B,11)*AG623, 0)+IF(ISNUMBER(AJ623), INDEX(出力表!B:B,12)*AJ623, 0)+IF(ISNUMBER(AM623), INDEX(出力表!B:B,13)*AM623, 0)</f>
        <v>0</v>
      </c>
      <c r="AO623">
        <f>IF(ISNUMBER(F623), INDEX(出力表!B:B,2), 0)+IF(ISNUMBER(I623), INDEX(出力表!B:B,3), 0)+IF(ISNUMBER(L623), INDEX(出力表!B:B,4), 0)+IF(ISNUMBER(O623), INDEX(出力表!B:B,5), 0)+IF(ISNUMBER(R623), INDEX(出力表!B:B,6), 0)+IF(ISNUMBER(U623), INDEX(出力表!B:B,7), 0)+IF(ISNUMBER(X623), INDEX(出力表!B:B,8), 0)+IF(ISNUMBER(AA623), INDEX(出力表!B:B,9), 0)+IF(ISNUMBER(AD623), INDEX(出力表!B:B,10), 0)+IF(ISNUMBER(AG623), INDEX(出力表!B:B,11), 0)+IF(ISNUMBER(AJ623), INDEX(出力表!B:B,12), 0)+IF(ISNUMBER(AM623), INDEX(出力表!B:B,13), 0)</f>
        <v>0</v>
      </c>
      <c r="AP623" t="str">
        <f t="shared" si="9"/>
        <v/>
      </c>
    </row>
    <row r="624" spans="1:42" x14ac:dyDescent="0.2">
      <c r="A624">
        <v>623</v>
      </c>
      <c r="B624">
        <f>IF(UPPER(Settings!B4)="TRUE", 乱数表!$Z624*Settings!B10, 0)</f>
        <v>-0.2564875101675651</v>
      </c>
      <c r="C624">
        <f>IF(UPPER(Settings!B4)="TRUE", 乱数表!$AA624*Settings!B11, 0)</f>
        <v>-3.404403831312101E-3</v>
      </c>
      <c r="D624">
        <f>MIN(100, MAX(0, 100*BETAINV(乱数表!$B624, MAX(0.00000001, (1/(1+EXP(-(INDEX(係数表!G:G,2) + $B624))))*(EXP(INDEX(係数表!H:H,2) + INDEX(係数表!I:I,2)*LN(INDEX(出力表!C:C,2)+1)))), MAX(0.00000001, (1-(1/(1+EXP(-(INDEX(係数表!G:G,2) + $B624)))))*(EXP(INDEX(係数表!H:H,2) + INDEX(係数表!I:I,2)*LN(INDEX(出力表!C:C,2)+1)))))))</f>
        <v>98.545810045742456</v>
      </c>
      <c r="E624" t="e">
        <f>MIN(100, MAX(0, (100*(INDEX(出力表!D:D,2))/(EXP(INDEX(係数表!B:B,2) + $C624) + (INDEX(出力表!D:D,2)))) + (乱数表!$N624*(Settings!B12/(((INDEX(出力表!D:D,2))+1)^INDEX(係数表!E:E,2)*INDEX(係数表!F:F,2))))))</f>
        <v>#VALUE!</v>
      </c>
      <c r="F624" t="e">
        <f>MIN(100, MAX(0, (INDEX(出力表!D:D,2))*D624/MAX(E624, Settings!B3)))</f>
        <v>#VALUE!</v>
      </c>
      <c r="G624">
        <f>MIN(100, MAX(0, 100*BETAINV(乱数表!$C624, MAX(0.00000001, (1/(1+EXP(-(INDEX(係数表!G:G,3) + $B624))))*(EXP(INDEX(係数表!H:H,3) + INDEX(係数表!I:I,3)*LN(INDEX(出力表!C:C,3)+1)))), MAX(0.00000001, (1-(1/(1+EXP(-(INDEX(係数表!G:G,3) + $B624)))))*(EXP(INDEX(係数表!H:H,3) + INDEX(係数表!I:I,3)*LN(INDEX(出力表!C:C,3)+1)))))))</f>
        <v>52.868694716210094</v>
      </c>
      <c r="H624" t="e">
        <f>MIN(100, MAX(0, (100*(INDEX(出力表!D:D,3))/(EXP(INDEX(係数表!B:B,3) + $C624) + (INDEX(出力表!D:D,3)))) + (乱数表!$O624*(Settings!B12/(((INDEX(出力表!D:D,3))+1)^INDEX(係数表!E:E,3)*INDEX(係数表!F:F,3))))))</f>
        <v>#VALUE!</v>
      </c>
      <c r="I624" t="e">
        <f>MIN(100, MAX(0, (INDEX(出力表!D:D,3))*G624/MAX(H624, Settings!B3)))</f>
        <v>#VALUE!</v>
      </c>
      <c r="J624">
        <f>MIN(100, MAX(0, 100*BETAINV(乱数表!$D624, MAX(0.00000001, (1/(1+EXP(-(INDEX(係数表!G:G,4) + $B624))))*(EXP(INDEX(係数表!H:H,4) + INDEX(係数表!I:I,4)*LN(INDEX(出力表!C:C,4)+1)))), MAX(0.00000001, (1-(1/(1+EXP(-(INDEX(係数表!G:G,4) + $B624)))))*(EXP(INDEX(係数表!H:H,4) + INDEX(係数表!I:I,4)*LN(INDEX(出力表!C:C,4)+1)))))))</f>
        <v>79.755823108388824</v>
      </c>
      <c r="K624" t="e">
        <f>MIN(100, MAX(0, (100*(INDEX(出力表!D:D,4))/(EXP(INDEX(係数表!B:B,4) + $C624) + (INDEX(出力表!D:D,4)))) + (乱数表!$P624*(Settings!B12/(((INDEX(出力表!D:D,4))+1)^INDEX(係数表!E:E,4)*INDEX(係数表!F:F,4))))))</f>
        <v>#VALUE!</v>
      </c>
      <c r="L624" t="e">
        <f>MIN(100, MAX(0, (INDEX(出力表!D:D,4))*J624/MAX(K624, Settings!B3)))</f>
        <v>#VALUE!</v>
      </c>
      <c r="M624">
        <f>MIN(100, MAX(0, 100*BETAINV(乱数表!$E624, MAX(0.00000001, (1/(1+EXP(-(INDEX(係数表!G:G,5) + $B624))))*(EXP(INDEX(係数表!H:H,5) + INDEX(係数表!I:I,5)*LN(INDEX(出力表!C:C,5)+1)))), MAX(0.00000001, (1-(1/(1+EXP(-(INDEX(係数表!G:G,5) + $B624)))))*(EXP(INDEX(係数表!H:H,5) + INDEX(係数表!I:I,5)*LN(INDEX(出力表!C:C,5)+1)))))))</f>
        <v>80.176152448395726</v>
      </c>
      <c r="N624" t="e">
        <f>MIN(100, MAX(0, (100*(INDEX(出力表!D:D,5))/(EXP(INDEX(係数表!B:B,5) + $C624) + (INDEX(出力表!D:D,5)))) + (乱数表!$Q624*(Settings!B12/(((INDEX(出力表!D:D,5))+1)^INDEX(係数表!E:E,5)*INDEX(係数表!F:F,5))))))</f>
        <v>#VALUE!</v>
      </c>
      <c r="O624" t="e">
        <f>MIN(100, MAX(0, (INDEX(出力表!D:D,5))*M624/MAX(N624, Settings!B3)))</f>
        <v>#VALUE!</v>
      </c>
      <c r="P624">
        <f>MIN(100, MAX(0, 100*BETAINV(乱数表!$F624, MAX(0.00000001, (1/(1+EXP(-(INDEX(係数表!G:G,6) + $B624))))*(EXP(INDEX(係数表!H:H,6) + INDEX(係数表!I:I,6)*LN(INDEX(出力表!C:C,6)+1)))), MAX(0.00000001, (1-(1/(1+EXP(-(INDEX(係数表!G:G,6) + $B624)))))*(EXP(INDEX(係数表!H:H,6) + INDEX(係数表!I:I,6)*LN(INDEX(出力表!C:C,6)+1)))))))</f>
        <v>97.472679748833585</v>
      </c>
      <c r="Q624" t="e">
        <f>MIN(100, MAX(0, (100*(INDEX(出力表!D:D,6))/(EXP(INDEX(係数表!B:B,6) + $C624) + (INDEX(出力表!D:D,6)))) + (乱数表!$R624*(Settings!B12/(((INDEX(出力表!D:D,6))+1)^INDEX(係数表!E:E,6)*INDEX(係数表!F:F,6))))))</f>
        <v>#VALUE!</v>
      </c>
      <c r="R624" t="e">
        <f>MIN(100, MAX(0, (INDEX(出力表!D:D,6))*P624/MAX(Q624, Settings!B3)))</f>
        <v>#VALUE!</v>
      </c>
      <c r="S624">
        <f>MIN(100, MAX(0, 100*BETAINV(乱数表!$G624, MAX(0.00000001, (1/(1+EXP(-(INDEX(係数表!G:G,7) + $B624))))*(EXP(INDEX(係数表!H:H,7) + INDEX(係数表!I:I,7)*LN(INDEX(出力表!C:C,7)+1)))), MAX(0.00000001, (1-(1/(1+EXP(-(INDEX(係数表!G:G,7) + $B624)))))*(EXP(INDEX(係数表!H:H,7) + INDEX(係数表!I:I,7)*LN(INDEX(出力表!C:C,7)+1)))))))</f>
        <v>81.271836372415351</v>
      </c>
      <c r="T624" t="e">
        <f>MIN(100, MAX(0, (100*(INDEX(出力表!D:D,7))/(EXP(INDEX(係数表!B:B,7) + $C624) + (INDEX(出力表!D:D,7)))) + (乱数表!$S624*(Settings!B12/(((INDEX(出力表!D:D,7))+1)^INDEX(係数表!E:E,7)*INDEX(係数表!F:F,7))))))</f>
        <v>#VALUE!</v>
      </c>
      <c r="U624" t="e">
        <f>MIN(100, MAX(0, (INDEX(出力表!D:D,7))*S624/MAX(T624, Settings!B3)))</f>
        <v>#VALUE!</v>
      </c>
      <c r="V624">
        <f>MIN(100, MAX(0, 100*BETAINV(乱数表!$H624, MAX(0.00000001, (1/(1+EXP(-(INDEX(係数表!G:G,8) + $B624))))*(EXP(INDEX(係数表!H:H,8) + INDEX(係数表!I:I,8)*LN(INDEX(出力表!C:C,8)+1)))), MAX(0.00000001, (1-(1/(1+EXP(-(INDEX(係数表!G:G,8) + $B624)))))*(EXP(INDEX(係数表!H:H,8) + INDEX(係数表!I:I,8)*LN(INDEX(出力表!C:C,8)+1)))))))</f>
        <v>83.186495771252979</v>
      </c>
      <c r="W624" t="e">
        <f>MIN(100, MAX(0, (100*(INDEX(出力表!D:D,8))/(EXP(INDEX(係数表!B:B,8) + $C624) + (INDEX(出力表!D:D,8)))) + (乱数表!$T624*(Settings!B12/(((INDEX(出力表!D:D,8))+1)^INDEX(係数表!E:E,8)*INDEX(係数表!F:F,8))))))</f>
        <v>#VALUE!</v>
      </c>
      <c r="X624" t="e">
        <f>MIN(100, MAX(0, (INDEX(出力表!D:D,8))*V624/MAX(W624, Settings!B3)))</f>
        <v>#VALUE!</v>
      </c>
      <c r="Y624">
        <f>MIN(100, MAX(0, 100*BETAINV(乱数表!$I624, MAX(0.00000001, (1/(1+EXP(-(INDEX(係数表!G:G,9) + $B624))))*(EXP(INDEX(係数表!H:H,9) + INDEX(係数表!I:I,9)*LN(INDEX(出力表!C:C,9)+1)))), MAX(0.00000001, (1-(1/(1+EXP(-(INDEX(係数表!G:G,9) + $B624)))))*(EXP(INDEX(係数表!H:H,9) + INDEX(係数表!I:I,9)*LN(INDEX(出力表!C:C,9)+1)))))))</f>
        <v>62.316168407222506</v>
      </c>
      <c r="Z624" t="e">
        <f>MIN(100, MAX(0, (100*(INDEX(出力表!D:D,9))/(EXP(INDEX(係数表!B:B,9) + $C624) + (INDEX(出力表!D:D,9)))) + (乱数表!$U624*(Settings!B12/(((INDEX(出力表!D:D,9))+1)^INDEX(係数表!E:E,9)*INDEX(係数表!F:F,9))))))</f>
        <v>#VALUE!</v>
      </c>
      <c r="AA624" t="e">
        <f>MIN(100, MAX(0, (INDEX(出力表!D:D,9))*Y624/MAX(Z624, Settings!B3)))</f>
        <v>#VALUE!</v>
      </c>
      <c r="AB624">
        <f>MIN(100, MAX(0, 100*BETAINV(乱数表!$J624, MAX(0.00000001, (1/(1+EXP(-(INDEX(係数表!G:G,10) + $B624))))*(EXP(INDEX(係数表!H:H,10) + INDEX(係数表!I:I,10)*LN(INDEX(出力表!C:C,10)+1)))), MAX(0.00000001, (1-(1/(1+EXP(-(INDEX(係数表!G:G,10) + $B624)))))*(EXP(INDEX(係数表!H:H,10) + INDEX(係数表!I:I,10)*LN(INDEX(出力表!C:C,10)+1)))))))</f>
        <v>93.315860066007588</v>
      </c>
      <c r="AC624" t="e">
        <f>MIN(100, MAX(0, (100*(INDEX(出力表!D:D,10))/(EXP(INDEX(係数表!B:B,10) + $C624) + (INDEX(出力表!D:D,10)))) + (乱数表!$V624*(Settings!B12/(((INDEX(出力表!D:D,10))+1)^INDEX(係数表!E:E,10)*INDEX(係数表!F:F,10))))))</f>
        <v>#VALUE!</v>
      </c>
      <c r="AD624" t="e">
        <f>MIN(100, MAX(0, (INDEX(出力表!D:D,10))*AB624/MAX(AC624, Settings!B3)))</f>
        <v>#VALUE!</v>
      </c>
      <c r="AE624">
        <f>MIN(100, MAX(0, 100*BETAINV(乱数表!$K624, MAX(0.00000001, (1/(1+EXP(-(INDEX(係数表!G:G,11) + $B624))))*(EXP(INDEX(係数表!H:H,11) + INDEX(係数表!I:I,11)*LN(INDEX(出力表!C:C,11)+1)))), MAX(0.00000001, (1-(1/(1+EXP(-(INDEX(係数表!G:G,11) + $B624)))))*(EXP(INDEX(係数表!H:H,11) + INDEX(係数表!I:I,11)*LN(INDEX(出力表!C:C,11)+1)))))))</f>
        <v>99.449128345395451</v>
      </c>
      <c r="AF624" t="e">
        <f>MIN(100, MAX(0, (100*(INDEX(出力表!D:D,11))/(EXP(INDEX(係数表!B:B,11) + $C624) + (INDEX(出力表!D:D,11)))) + (乱数表!$W624*(Settings!B12/(((INDEX(出力表!D:D,11))+1)^INDEX(係数表!E:E,11)*INDEX(係数表!F:F,11))))))</f>
        <v>#VALUE!</v>
      </c>
      <c r="AG624" t="e">
        <f>MIN(100, MAX(0, (INDEX(出力表!D:D,11))*AE624/MAX(AF624, Settings!B3)))</f>
        <v>#VALUE!</v>
      </c>
      <c r="AH624">
        <f>MIN(100, MAX(0, 100*BETAINV(乱数表!$L624, MAX(0.00000001, (1/(1+EXP(-(INDEX(係数表!G:G,12) + $B624))))*(EXP(INDEX(係数表!H:H,12) + INDEX(係数表!I:I,12)*LN(INDEX(出力表!C:C,12)+1)))), MAX(0.00000001, (1-(1/(1+EXP(-(INDEX(係数表!G:G,12) + $B624)))))*(EXP(INDEX(係数表!H:H,12) + INDEX(係数表!I:I,12)*LN(INDEX(出力表!C:C,12)+1)))))))</f>
        <v>70.996558606262013</v>
      </c>
      <c r="AI624" t="e">
        <f>MIN(100, MAX(0, (100*(INDEX(出力表!D:D,12))/(EXP(INDEX(係数表!B:B,12) + $C624) + (INDEX(出力表!D:D,12)))) + (乱数表!$X624*(Settings!B12/(((INDEX(出力表!D:D,12))+1)^INDEX(係数表!E:E,12)*INDEX(係数表!F:F,12))))))</f>
        <v>#VALUE!</v>
      </c>
      <c r="AJ624" t="e">
        <f>MIN(100, MAX(0, (INDEX(出力表!D:D,12))*AH624/MAX(AI624, Settings!B3)))</f>
        <v>#VALUE!</v>
      </c>
      <c r="AK624">
        <f>MIN(100, MAX(0, 100*BETAINV(乱数表!$M624, MAX(0.00000001, (1/(1+EXP(-(INDEX(係数表!G:G,13) + $B624))))*(EXP(INDEX(係数表!H:H,13) + INDEX(係数表!I:I,13)*LN(INDEX(出力表!C:C,13)+1)))), MAX(0.00000001, (1-(1/(1+EXP(-(INDEX(係数表!G:G,13) + $B624)))))*(EXP(INDEX(係数表!H:H,13) + INDEX(係数表!I:I,13)*LN(INDEX(出力表!C:C,13)+1)))))))</f>
        <v>95.655578699899237</v>
      </c>
      <c r="AL624" t="e">
        <f>MIN(100, MAX(0, (100*(INDEX(出力表!D:D,13))/(EXP(INDEX(係数表!B:B,13) + $C624) + (INDEX(出力表!D:D,13)))) + (乱数表!$Y624*(Settings!B12/(((INDEX(出力表!D:D,13))+1)^INDEX(係数表!E:E,13)*INDEX(係数表!F:F,13))))))</f>
        <v>#VALUE!</v>
      </c>
      <c r="AM624" t="e">
        <f>MIN(100, MAX(0, (INDEX(出力表!D:D,13))*AK624/MAX(AL624, Settings!B3)))</f>
        <v>#VALUE!</v>
      </c>
      <c r="AN624">
        <f>IF(ISNUMBER(F624), INDEX(出力表!B:B,2)*F624, 0)+IF(ISNUMBER(I624), INDEX(出力表!B:B,3)*I624, 0)+IF(ISNUMBER(L624), INDEX(出力表!B:B,4)*L624, 0)+IF(ISNUMBER(O624), INDEX(出力表!B:B,5)*O624, 0)+IF(ISNUMBER(R624), INDEX(出力表!B:B,6)*R624, 0)+IF(ISNUMBER(U624), INDEX(出力表!B:B,7)*U624, 0)+IF(ISNUMBER(X624), INDEX(出力表!B:B,8)*X624, 0)+IF(ISNUMBER(AA624), INDEX(出力表!B:B,9)*AA624, 0)+IF(ISNUMBER(AD624), INDEX(出力表!B:B,10)*AD624, 0)+IF(ISNUMBER(AG624), INDEX(出力表!B:B,11)*AG624, 0)+IF(ISNUMBER(AJ624), INDEX(出力表!B:B,12)*AJ624, 0)+IF(ISNUMBER(AM624), INDEX(出力表!B:B,13)*AM624, 0)</f>
        <v>0</v>
      </c>
      <c r="AO624">
        <f>IF(ISNUMBER(F624), INDEX(出力表!B:B,2), 0)+IF(ISNUMBER(I624), INDEX(出力表!B:B,3), 0)+IF(ISNUMBER(L624), INDEX(出力表!B:B,4), 0)+IF(ISNUMBER(O624), INDEX(出力表!B:B,5), 0)+IF(ISNUMBER(R624), INDEX(出力表!B:B,6), 0)+IF(ISNUMBER(U624), INDEX(出力表!B:B,7), 0)+IF(ISNUMBER(X624), INDEX(出力表!B:B,8), 0)+IF(ISNUMBER(AA624), INDEX(出力表!B:B,9), 0)+IF(ISNUMBER(AD624), INDEX(出力表!B:B,10), 0)+IF(ISNUMBER(AG624), INDEX(出力表!B:B,11), 0)+IF(ISNUMBER(AJ624), INDEX(出力表!B:B,12), 0)+IF(ISNUMBER(AM624), INDEX(出力表!B:B,13), 0)</f>
        <v>0</v>
      </c>
      <c r="AP624" t="str">
        <f t="shared" si="9"/>
        <v/>
      </c>
    </row>
    <row r="625" spans="1:42" x14ac:dyDescent="0.2">
      <c r="A625">
        <v>624</v>
      </c>
      <c r="B625">
        <f>IF(UPPER(Settings!B4)="TRUE", 乱数表!$Z625*Settings!B10, 0)</f>
        <v>0.20507763705126753</v>
      </c>
      <c r="C625">
        <f>IF(UPPER(Settings!B4)="TRUE", 乱数表!$AA625*Settings!B11, 0)</f>
        <v>5.8634836743028579E-2</v>
      </c>
      <c r="D625">
        <f>MIN(100, MAX(0, 100*BETAINV(乱数表!$B625, MAX(0.00000001, (1/(1+EXP(-(INDEX(係数表!G:G,2) + $B625))))*(EXP(INDEX(係数表!H:H,2) + INDEX(係数表!I:I,2)*LN(INDEX(出力表!C:C,2)+1)))), MAX(0.00000001, (1-(1/(1+EXP(-(INDEX(係数表!G:G,2) + $B625)))))*(EXP(INDEX(係数表!H:H,2) + INDEX(係数表!I:I,2)*LN(INDEX(出力表!C:C,2)+1)))))))</f>
        <v>94.190384356400131</v>
      </c>
      <c r="E625" t="e">
        <f>MIN(100, MAX(0, (100*(INDEX(出力表!D:D,2))/(EXP(INDEX(係数表!B:B,2) + $C625) + (INDEX(出力表!D:D,2)))) + (乱数表!$N625*(Settings!B12/(((INDEX(出力表!D:D,2))+1)^INDEX(係数表!E:E,2)*INDEX(係数表!F:F,2))))))</f>
        <v>#VALUE!</v>
      </c>
      <c r="F625" t="e">
        <f>MIN(100, MAX(0, (INDEX(出力表!D:D,2))*D625/MAX(E625, Settings!B3)))</f>
        <v>#VALUE!</v>
      </c>
      <c r="G625">
        <f>MIN(100, MAX(0, 100*BETAINV(乱数表!$C625, MAX(0.00000001, (1/(1+EXP(-(INDEX(係数表!G:G,3) + $B625))))*(EXP(INDEX(係数表!H:H,3) + INDEX(係数表!I:I,3)*LN(INDEX(出力表!C:C,3)+1)))), MAX(0.00000001, (1-(1/(1+EXP(-(INDEX(係数表!G:G,3) + $B625)))))*(EXP(INDEX(係数表!H:H,3) + INDEX(係数表!I:I,3)*LN(INDEX(出力表!C:C,3)+1)))))))</f>
        <v>98.775544626873724</v>
      </c>
      <c r="H625" t="e">
        <f>MIN(100, MAX(0, (100*(INDEX(出力表!D:D,3))/(EXP(INDEX(係数表!B:B,3) + $C625) + (INDEX(出力表!D:D,3)))) + (乱数表!$O625*(Settings!B12/(((INDEX(出力表!D:D,3))+1)^INDEX(係数表!E:E,3)*INDEX(係数表!F:F,3))))))</f>
        <v>#VALUE!</v>
      </c>
      <c r="I625" t="e">
        <f>MIN(100, MAX(0, (INDEX(出力表!D:D,3))*G625/MAX(H625, Settings!B3)))</f>
        <v>#VALUE!</v>
      </c>
      <c r="J625">
        <f>MIN(100, MAX(0, 100*BETAINV(乱数表!$D625, MAX(0.00000001, (1/(1+EXP(-(INDEX(係数表!G:G,4) + $B625))))*(EXP(INDEX(係数表!H:H,4) + INDEX(係数表!I:I,4)*LN(INDEX(出力表!C:C,4)+1)))), MAX(0.00000001, (1-(1/(1+EXP(-(INDEX(係数表!G:G,4) + $B625)))))*(EXP(INDEX(係数表!H:H,4) + INDEX(係数表!I:I,4)*LN(INDEX(出力表!C:C,4)+1)))))))</f>
        <v>98.133517244399187</v>
      </c>
      <c r="K625" t="e">
        <f>MIN(100, MAX(0, (100*(INDEX(出力表!D:D,4))/(EXP(INDEX(係数表!B:B,4) + $C625) + (INDEX(出力表!D:D,4)))) + (乱数表!$P625*(Settings!B12/(((INDEX(出力表!D:D,4))+1)^INDEX(係数表!E:E,4)*INDEX(係数表!F:F,4))))))</f>
        <v>#VALUE!</v>
      </c>
      <c r="L625" t="e">
        <f>MIN(100, MAX(0, (INDEX(出力表!D:D,4))*J625/MAX(K625, Settings!B3)))</f>
        <v>#VALUE!</v>
      </c>
      <c r="M625">
        <f>MIN(100, MAX(0, 100*BETAINV(乱数表!$E625, MAX(0.00000001, (1/(1+EXP(-(INDEX(係数表!G:G,5) + $B625))))*(EXP(INDEX(係数表!H:H,5) + INDEX(係数表!I:I,5)*LN(INDEX(出力表!C:C,5)+1)))), MAX(0.00000001, (1-(1/(1+EXP(-(INDEX(係数表!G:G,5) + $B625)))))*(EXP(INDEX(係数表!H:H,5) + INDEX(係数表!I:I,5)*LN(INDEX(出力表!C:C,5)+1)))))))</f>
        <v>90.589562557237798</v>
      </c>
      <c r="N625" t="e">
        <f>MIN(100, MAX(0, (100*(INDEX(出力表!D:D,5))/(EXP(INDEX(係数表!B:B,5) + $C625) + (INDEX(出力表!D:D,5)))) + (乱数表!$Q625*(Settings!B12/(((INDEX(出力表!D:D,5))+1)^INDEX(係数表!E:E,5)*INDEX(係数表!F:F,5))))))</f>
        <v>#VALUE!</v>
      </c>
      <c r="O625" t="e">
        <f>MIN(100, MAX(0, (INDEX(出力表!D:D,5))*M625/MAX(N625, Settings!B3)))</f>
        <v>#VALUE!</v>
      </c>
      <c r="P625">
        <f>MIN(100, MAX(0, 100*BETAINV(乱数表!$F625, MAX(0.00000001, (1/(1+EXP(-(INDEX(係数表!G:G,6) + $B625))))*(EXP(INDEX(係数表!H:H,6) + INDEX(係数表!I:I,6)*LN(INDEX(出力表!C:C,6)+1)))), MAX(0.00000001, (1-(1/(1+EXP(-(INDEX(係数表!G:G,6) + $B625)))))*(EXP(INDEX(係数表!H:H,6) + INDEX(係数表!I:I,6)*LN(INDEX(出力表!C:C,6)+1)))))))</f>
        <v>99.1718399560676</v>
      </c>
      <c r="Q625" t="e">
        <f>MIN(100, MAX(0, (100*(INDEX(出力表!D:D,6))/(EXP(INDEX(係数表!B:B,6) + $C625) + (INDEX(出力表!D:D,6)))) + (乱数表!$R625*(Settings!B12/(((INDEX(出力表!D:D,6))+1)^INDEX(係数表!E:E,6)*INDEX(係数表!F:F,6))))))</f>
        <v>#VALUE!</v>
      </c>
      <c r="R625" t="e">
        <f>MIN(100, MAX(0, (INDEX(出力表!D:D,6))*P625/MAX(Q625, Settings!B3)))</f>
        <v>#VALUE!</v>
      </c>
      <c r="S625">
        <f>MIN(100, MAX(0, 100*BETAINV(乱数表!$G625, MAX(0.00000001, (1/(1+EXP(-(INDEX(係数表!G:G,7) + $B625))))*(EXP(INDEX(係数表!H:H,7) + INDEX(係数表!I:I,7)*LN(INDEX(出力表!C:C,7)+1)))), MAX(0.00000001, (1-(1/(1+EXP(-(INDEX(係数表!G:G,7) + $B625)))))*(EXP(INDEX(係数表!H:H,7) + INDEX(係数表!I:I,7)*LN(INDEX(出力表!C:C,7)+1)))))))</f>
        <v>71.561623006191738</v>
      </c>
      <c r="T625" t="e">
        <f>MIN(100, MAX(0, (100*(INDEX(出力表!D:D,7))/(EXP(INDEX(係数表!B:B,7) + $C625) + (INDEX(出力表!D:D,7)))) + (乱数表!$S625*(Settings!B12/(((INDEX(出力表!D:D,7))+1)^INDEX(係数表!E:E,7)*INDEX(係数表!F:F,7))))))</f>
        <v>#VALUE!</v>
      </c>
      <c r="U625" t="e">
        <f>MIN(100, MAX(0, (INDEX(出力表!D:D,7))*S625/MAX(T625, Settings!B3)))</f>
        <v>#VALUE!</v>
      </c>
      <c r="V625">
        <f>MIN(100, MAX(0, 100*BETAINV(乱数表!$H625, MAX(0.00000001, (1/(1+EXP(-(INDEX(係数表!G:G,8) + $B625))))*(EXP(INDEX(係数表!H:H,8) + INDEX(係数表!I:I,8)*LN(INDEX(出力表!C:C,8)+1)))), MAX(0.00000001, (1-(1/(1+EXP(-(INDEX(係数表!G:G,8) + $B625)))))*(EXP(INDEX(係数表!H:H,8) + INDEX(係数表!I:I,8)*LN(INDEX(出力表!C:C,8)+1)))))))</f>
        <v>65.153488095894772</v>
      </c>
      <c r="W625" t="e">
        <f>MIN(100, MAX(0, (100*(INDEX(出力表!D:D,8))/(EXP(INDEX(係数表!B:B,8) + $C625) + (INDEX(出力表!D:D,8)))) + (乱数表!$T625*(Settings!B12/(((INDEX(出力表!D:D,8))+1)^INDEX(係数表!E:E,8)*INDEX(係数表!F:F,8))))))</f>
        <v>#VALUE!</v>
      </c>
      <c r="X625" t="e">
        <f>MIN(100, MAX(0, (INDEX(出力表!D:D,8))*V625/MAX(W625, Settings!B3)))</f>
        <v>#VALUE!</v>
      </c>
      <c r="Y625">
        <f>MIN(100, MAX(0, 100*BETAINV(乱数表!$I625, MAX(0.00000001, (1/(1+EXP(-(INDEX(係数表!G:G,9) + $B625))))*(EXP(INDEX(係数表!H:H,9) + INDEX(係数表!I:I,9)*LN(INDEX(出力表!C:C,9)+1)))), MAX(0.00000001, (1-(1/(1+EXP(-(INDEX(係数表!G:G,9) + $B625)))))*(EXP(INDEX(係数表!H:H,9) + INDEX(係数表!I:I,9)*LN(INDEX(出力表!C:C,9)+1)))))))</f>
        <v>89.90649528526869</v>
      </c>
      <c r="Z625" t="e">
        <f>MIN(100, MAX(0, (100*(INDEX(出力表!D:D,9))/(EXP(INDEX(係数表!B:B,9) + $C625) + (INDEX(出力表!D:D,9)))) + (乱数表!$U625*(Settings!B12/(((INDEX(出力表!D:D,9))+1)^INDEX(係数表!E:E,9)*INDEX(係数表!F:F,9))))))</f>
        <v>#VALUE!</v>
      </c>
      <c r="AA625" t="e">
        <f>MIN(100, MAX(0, (INDEX(出力表!D:D,9))*Y625/MAX(Z625, Settings!B3)))</f>
        <v>#VALUE!</v>
      </c>
      <c r="AB625">
        <f>MIN(100, MAX(0, 100*BETAINV(乱数表!$J625, MAX(0.00000001, (1/(1+EXP(-(INDEX(係数表!G:G,10) + $B625))))*(EXP(INDEX(係数表!H:H,10) + INDEX(係数表!I:I,10)*LN(INDEX(出力表!C:C,10)+1)))), MAX(0.00000001, (1-(1/(1+EXP(-(INDEX(係数表!G:G,10) + $B625)))))*(EXP(INDEX(係数表!H:H,10) + INDEX(係数表!I:I,10)*LN(INDEX(出力表!C:C,10)+1)))))))</f>
        <v>91.189363224439774</v>
      </c>
      <c r="AC625" t="e">
        <f>MIN(100, MAX(0, (100*(INDEX(出力表!D:D,10))/(EXP(INDEX(係数表!B:B,10) + $C625) + (INDEX(出力表!D:D,10)))) + (乱数表!$V625*(Settings!B12/(((INDEX(出力表!D:D,10))+1)^INDEX(係数表!E:E,10)*INDEX(係数表!F:F,10))))))</f>
        <v>#VALUE!</v>
      </c>
      <c r="AD625" t="e">
        <f>MIN(100, MAX(0, (INDEX(出力表!D:D,10))*AB625/MAX(AC625, Settings!B3)))</f>
        <v>#VALUE!</v>
      </c>
      <c r="AE625">
        <f>MIN(100, MAX(0, 100*BETAINV(乱数表!$K625, MAX(0.00000001, (1/(1+EXP(-(INDEX(係数表!G:G,11) + $B625))))*(EXP(INDEX(係数表!H:H,11) + INDEX(係数表!I:I,11)*LN(INDEX(出力表!C:C,11)+1)))), MAX(0.00000001, (1-(1/(1+EXP(-(INDEX(係数表!G:G,11) + $B625)))))*(EXP(INDEX(係数表!H:H,11) + INDEX(係数表!I:I,11)*LN(INDEX(出力表!C:C,11)+1)))))))</f>
        <v>89.40501327242751</v>
      </c>
      <c r="AF625" t="e">
        <f>MIN(100, MAX(0, (100*(INDEX(出力表!D:D,11))/(EXP(INDEX(係数表!B:B,11) + $C625) + (INDEX(出力表!D:D,11)))) + (乱数表!$W625*(Settings!B12/(((INDEX(出力表!D:D,11))+1)^INDEX(係数表!E:E,11)*INDEX(係数表!F:F,11))))))</f>
        <v>#VALUE!</v>
      </c>
      <c r="AG625" t="e">
        <f>MIN(100, MAX(0, (INDEX(出力表!D:D,11))*AE625/MAX(AF625, Settings!B3)))</f>
        <v>#VALUE!</v>
      </c>
      <c r="AH625">
        <f>MIN(100, MAX(0, 100*BETAINV(乱数表!$L625, MAX(0.00000001, (1/(1+EXP(-(INDEX(係数表!G:G,12) + $B625))))*(EXP(INDEX(係数表!H:H,12) + INDEX(係数表!I:I,12)*LN(INDEX(出力表!C:C,12)+1)))), MAX(0.00000001, (1-(1/(1+EXP(-(INDEX(係数表!G:G,12) + $B625)))))*(EXP(INDEX(係数表!H:H,12) + INDEX(係数表!I:I,12)*LN(INDEX(出力表!C:C,12)+1)))))))</f>
        <v>99.815214102949824</v>
      </c>
      <c r="AI625" t="e">
        <f>MIN(100, MAX(0, (100*(INDEX(出力表!D:D,12))/(EXP(INDEX(係数表!B:B,12) + $C625) + (INDEX(出力表!D:D,12)))) + (乱数表!$X625*(Settings!B12/(((INDEX(出力表!D:D,12))+1)^INDEX(係数表!E:E,12)*INDEX(係数表!F:F,12))))))</f>
        <v>#VALUE!</v>
      </c>
      <c r="AJ625" t="e">
        <f>MIN(100, MAX(0, (INDEX(出力表!D:D,12))*AH625/MAX(AI625, Settings!B3)))</f>
        <v>#VALUE!</v>
      </c>
      <c r="AK625">
        <f>MIN(100, MAX(0, 100*BETAINV(乱数表!$M625, MAX(0.00000001, (1/(1+EXP(-(INDEX(係数表!G:G,13) + $B625))))*(EXP(INDEX(係数表!H:H,13) + INDEX(係数表!I:I,13)*LN(INDEX(出力表!C:C,13)+1)))), MAX(0.00000001, (1-(1/(1+EXP(-(INDEX(係数表!G:G,13) + $B625)))))*(EXP(INDEX(係数表!H:H,13) + INDEX(係数表!I:I,13)*LN(INDEX(出力表!C:C,13)+1)))))))</f>
        <v>95.508194820244626</v>
      </c>
      <c r="AL625" t="e">
        <f>MIN(100, MAX(0, (100*(INDEX(出力表!D:D,13))/(EXP(INDEX(係数表!B:B,13) + $C625) + (INDEX(出力表!D:D,13)))) + (乱数表!$Y625*(Settings!B12/(((INDEX(出力表!D:D,13))+1)^INDEX(係数表!E:E,13)*INDEX(係数表!F:F,13))))))</f>
        <v>#VALUE!</v>
      </c>
      <c r="AM625" t="e">
        <f>MIN(100, MAX(0, (INDEX(出力表!D:D,13))*AK625/MAX(AL625, Settings!B3)))</f>
        <v>#VALUE!</v>
      </c>
      <c r="AN625">
        <f>IF(ISNUMBER(F625), INDEX(出力表!B:B,2)*F625, 0)+IF(ISNUMBER(I625), INDEX(出力表!B:B,3)*I625, 0)+IF(ISNUMBER(L625), INDEX(出力表!B:B,4)*L625, 0)+IF(ISNUMBER(O625), INDEX(出力表!B:B,5)*O625, 0)+IF(ISNUMBER(R625), INDEX(出力表!B:B,6)*R625, 0)+IF(ISNUMBER(U625), INDEX(出力表!B:B,7)*U625, 0)+IF(ISNUMBER(X625), INDEX(出力表!B:B,8)*X625, 0)+IF(ISNUMBER(AA625), INDEX(出力表!B:B,9)*AA625, 0)+IF(ISNUMBER(AD625), INDEX(出力表!B:B,10)*AD625, 0)+IF(ISNUMBER(AG625), INDEX(出力表!B:B,11)*AG625, 0)+IF(ISNUMBER(AJ625), INDEX(出力表!B:B,12)*AJ625, 0)+IF(ISNUMBER(AM625), INDEX(出力表!B:B,13)*AM625, 0)</f>
        <v>0</v>
      </c>
      <c r="AO625">
        <f>IF(ISNUMBER(F625), INDEX(出力表!B:B,2), 0)+IF(ISNUMBER(I625), INDEX(出力表!B:B,3), 0)+IF(ISNUMBER(L625), INDEX(出力表!B:B,4), 0)+IF(ISNUMBER(O625), INDEX(出力表!B:B,5), 0)+IF(ISNUMBER(R625), INDEX(出力表!B:B,6), 0)+IF(ISNUMBER(U625), INDEX(出力表!B:B,7), 0)+IF(ISNUMBER(X625), INDEX(出力表!B:B,8), 0)+IF(ISNUMBER(AA625), INDEX(出力表!B:B,9), 0)+IF(ISNUMBER(AD625), INDEX(出力表!B:B,10), 0)+IF(ISNUMBER(AG625), INDEX(出力表!B:B,11), 0)+IF(ISNUMBER(AJ625), INDEX(出力表!B:B,12), 0)+IF(ISNUMBER(AM625), INDEX(出力表!B:B,13), 0)</f>
        <v>0</v>
      </c>
      <c r="AP625" t="str">
        <f t="shared" si="9"/>
        <v/>
      </c>
    </row>
    <row r="626" spans="1:42" x14ac:dyDescent="0.2">
      <c r="A626">
        <v>625</v>
      </c>
      <c r="B626">
        <f>IF(UPPER(Settings!B4)="TRUE", 乱数表!$Z626*Settings!B10, 0)</f>
        <v>0.26224821434341833</v>
      </c>
      <c r="C626">
        <f>IF(UPPER(Settings!B4)="TRUE", 乱数表!$AA626*Settings!B11, 0)</f>
        <v>-2.3540140029193891E-2</v>
      </c>
      <c r="D626">
        <f>MIN(100, MAX(0, 100*BETAINV(乱数表!$B626, MAX(0.00000001, (1/(1+EXP(-(INDEX(係数表!G:G,2) + $B626))))*(EXP(INDEX(係数表!H:H,2) + INDEX(係数表!I:I,2)*LN(INDEX(出力表!C:C,2)+1)))), MAX(0.00000001, (1-(1/(1+EXP(-(INDEX(係数表!G:G,2) + $B626)))))*(EXP(INDEX(係数表!H:H,2) + INDEX(係数表!I:I,2)*LN(INDEX(出力表!C:C,2)+1)))))))</f>
        <v>65.729756860262896</v>
      </c>
      <c r="E626" t="e">
        <f>MIN(100, MAX(0, (100*(INDEX(出力表!D:D,2))/(EXP(INDEX(係数表!B:B,2) + $C626) + (INDEX(出力表!D:D,2)))) + (乱数表!$N626*(Settings!B12/(((INDEX(出力表!D:D,2))+1)^INDEX(係数表!E:E,2)*INDEX(係数表!F:F,2))))))</f>
        <v>#VALUE!</v>
      </c>
      <c r="F626" t="e">
        <f>MIN(100, MAX(0, (INDEX(出力表!D:D,2))*D626/MAX(E626, Settings!B3)))</f>
        <v>#VALUE!</v>
      </c>
      <c r="G626">
        <f>MIN(100, MAX(0, 100*BETAINV(乱数表!$C626, MAX(0.00000001, (1/(1+EXP(-(INDEX(係数表!G:G,3) + $B626))))*(EXP(INDEX(係数表!H:H,3) + INDEX(係数表!I:I,3)*LN(INDEX(出力表!C:C,3)+1)))), MAX(0.00000001, (1-(1/(1+EXP(-(INDEX(係数表!G:G,3) + $B626)))))*(EXP(INDEX(係数表!H:H,3) + INDEX(係数表!I:I,3)*LN(INDEX(出力表!C:C,3)+1)))))))</f>
        <v>93.786968167132883</v>
      </c>
      <c r="H626" t="e">
        <f>MIN(100, MAX(0, (100*(INDEX(出力表!D:D,3))/(EXP(INDEX(係数表!B:B,3) + $C626) + (INDEX(出力表!D:D,3)))) + (乱数表!$O626*(Settings!B12/(((INDEX(出力表!D:D,3))+1)^INDEX(係数表!E:E,3)*INDEX(係数表!F:F,3))))))</f>
        <v>#VALUE!</v>
      </c>
      <c r="I626" t="e">
        <f>MIN(100, MAX(0, (INDEX(出力表!D:D,3))*G626/MAX(H626, Settings!B3)))</f>
        <v>#VALUE!</v>
      </c>
      <c r="J626">
        <f>MIN(100, MAX(0, 100*BETAINV(乱数表!$D626, MAX(0.00000001, (1/(1+EXP(-(INDEX(係数表!G:G,4) + $B626))))*(EXP(INDEX(係数表!H:H,4) + INDEX(係数表!I:I,4)*LN(INDEX(出力表!C:C,4)+1)))), MAX(0.00000001, (1-(1/(1+EXP(-(INDEX(係数表!G:G,4) + $B626)))))*(EXP(INDEX(係数表!H:H,4) + INDEX(係数表!I:I,4)*LN(INDEX(出力表!C:C,4)+1)))))))</f>
        <v>99.055511562813564</v>
      </c>
      <c r="K626" t="e">
        <f>MIN(100, MAX(0, (100*(INDEX(出力表!D:D,4))/(EXP(INDEX(係数表!B:B,4) + $C626) + (INDEX(出力表!D:D,4)))) + (乱数表!$P626*(Settings!B12/(((INDEX(出力表!D:D,4))+1)^INDEX(係数表!E:E,4)*INDEX(係数表!F:F,4))))))</f>
        <v>#VALUE!</v>
      </c>
      <c r="L626" t="e">
        <f>MIN(100, MAX(0, (INDEX(出力表!D:D,4))*J626/MAX(K626, Settings!B3)))</f>
        <v>#VALUE!</v>
      </c>
      <c r="M626">
        <f>MIN(100, MAX(0, 100*BETAINV(乱数表!$E626, MAX(0.00000001, (1/(1+EXP(-(INDEX(係数表!G:G,5) + $B626))))*(EXP(INDEX(係数表!H:H,5) + INDEX(係数表!I:I,5)*LN(INDEX(出力表!C:C,5)+1)))), MAX(0.00000001, (1-(1/(1+EXP(-(INDEX(係数表!G:G,5) + $B626)))))*(EXP(INDEX(係数表!H:H,5) + INDEX(係数表!I:I,5)*LN(INDEX(出力表!C:C,5)+1)))))))</f>
        <v>97.799252241020113</v>
      </c>
      <c r="N626" t="e">
        <f>MIN(100, MAX(0, (100*(INDEX(出力表!D:D,5))/(EXP(INDEX(係数表!B:B,5) + $C626) + (INDEX(出力表!D:D,5)))) + (乱数表!$Q626*(Settings!B12/(((INDEX(出力表!D:D,5))+1)^INDEX(係数表!E:E,5)*INDEX(係数表!F:F,5))))))</f>
        <v>#VALUE!</v>
      </c>
      <c r="O626" t="e">
        <f>MIN(100, MAX(0, (INDEX(出力表!D:D,5))*M626/MAX(N626, Settings!B3)))</f>
        <v>#VALUE!</v>
      </c>
      <c r="P626">
        <f>MIN(100, MAX(0, 100*BETAINV(乱数表!$F626, MAX(0.00000001, (1/(1+EXP(-(INDEX(係数表!G:G,6) + $B626))))*(EXP(INDEX(係数表!H:H,6) + INDEX(係数表!I:I,6)*LN(INDEX(出力表!C:C,6)+1)))), MAX(0.00000001, (1-(1/(1+EXP(-(INDEX(係数表!G:G,6) + $B626)))))*(EXP(INDEX(係数表!H:H,6) + INDEX(係数表!I:I,6)*LN(INDEX(出力表!C:C,6)+1)))))))</f>
        <v>99.239423507268057</v>
      </c>
      <c r="Q626" t="e">
        <f>MIN(100, MAX(0, (100*(INDEX(出力表!D:D,6))/(EXP(INDEX(係数表!B:B,6) + $C626) + (INDEX(出力表!D:D,6)))) + (乱数表!$R626*(Settings!B12/(((INDEX(出力表!D:D,6))+1)^INDEX(係数表!E:E,6)*INDEX(係数表!F:F,6))))))</f>
        <v>#VALUE!</v>
      </c>
      <c r="R626" t="e">
        <f>MIN(100, MAX(0, (INDEX(出力表!D:D,6))*P626/MAX(Q626, Settings!B3)))</f>
        <v>#VALUE!</v>
      </c>
      <c r="S626">
        <f>MIN(100, MAX(0, 100*BETAINV(乱数表!$G626, MAX(0.00000001, (1/(1+EXP(-(INDEX(係数表!G:G,7) + $B626))))*(EXP(INDEX(係数表!H:H,7) + INDEX(係数表!I:I,7)*LN(INDEX(出力表!C:C,7)+1)))), MAX(0.00000001, (1-(1/(1+EXP(-(INDEX(係数表!G:G,7) + $B626)))))*(EXP(INDEX(係数表!H:H,7) + INDEX(係数表!I:I,7)*LN(INDEX(出力表!C:C,7)+1)))))))</f>
        <v>98.972415039866164</v>
      </c>
      <c r="T626" t="e">
        <f>MIN(100, MAX(0, (100*(INDEX(出力表!D:D,7))/(EXP(INDEX(係数表!B:B,7) + $C626) + (INDEX(出力表!D:D,7)))) + (乱数表!$S626*(Settings!B12/(((INDEX(出力表!D:D,7))+1)^INDEX(係数表!E:E,7)*INDEX(係数表!F:F,7))))))</f>
        <v>#VALUE!</v>
      </c>
      <c r="U626" t="e">
        <f>MIN(100, MAX(0, (INDEX(出力表!D:D,7))*S626/MAX(T626, Settings!B3)))</f>
        <v>#VALUE!</v>
      </c>
      <c r="V626">
        <f>MIN(100, MAX(0, 100*BETAINV(乱数表!$H626, MAX(0.00000001, (1/(1+EXP(-(INDEX(係数表!G:G,8) + $B626))))*(EXP(INDEX(係数表!H:H,8) + INDEX(係数表!I:I,8)*LN(INDEX(出力表!C:C,8)+1)))), MAX(0.00000001, (1-(1/(1+EXP(-(INDEX(係数表!G:G,8) + $B626)))))*(EXP(INDEX(係数表!H:H,8) + INDEX(係数表!I:I,8)*LN(INDEX(出力表!C:C,8)+1)))))))</f>
        <v>92.199247596844017</v>
      </c>
      <c r="W626" t="e">
        <f>MIN(100, MAX(0, (100*(INDEX(出力表!D:D,8))/(EXP(INDEX(係数表!B:B,8) + $C626) + (INDEX(出力表!D:D,8)))) + (乱数表!$T626*(Settings!B12/(((INDEX(出力表!D:D,8))+1)^INDEX(係数表!E:E,8)*INDEX(係数表!F:F,8))))))</f>
        <v>#VALUE!</v>
      </c>
      <c r="X626" t="e">
        <f>MIN(100, MAX(0, (INDEX(出力表!D:D,8))*V626/MAX(W626, Settings!B3)))</f>
        <v>#VALUE!</v>
      </c>
      <c r="Y626">
        <f>MIN(100, MAX(0, 100*BETAINV(乱数表!$I626, MAX(0.00000001, (1/(1+EXP(-(INDEX(係数表!G:G,9) + $B626))))*(EXP(INDEX(係数表!H:H,9) + INDEX(係数表!I:I,9)*LN(INDEX(出力表!C:C,9)+1)))), MAX(0.00000001, (1-(1/(1+EXP(-(INDEX(係数表!G:G,9) + $B626)))))*(EXP(INDEX(係数表!H:H,9) + INDEX(係数表!I:I,9)*LN(INDEX(出力表!C:C,9)+1)))))))</f>
        <v>95.146462414680059</v>
      </c>
      <c r="Z626" t="e">
        <f>MIN(100, MAX(0, (100*(INDEX(出力表!D:D,9))/(EXP(INDEX(係数表!B:B,9) + $C626) + (INDEX(出力表!D:D,9)))) + (乱数表!$U626*(Settings!B12/(((INDEX(出力表!D:D,9))+1)^INDEX(係数表!E:E,9)*INDEX(係数表!F:F,9))))))</f>
        <v>#VALUE!</v>
      </c>
      <c r="AA626" t="e">
        <f>MIN(100, MAX(0, (INDEX(出力表!D:D,9))*Y626/MAX(Z626, Settings!B3)))</f>
        <v>#VALUE!</v>
      </c>
      <c r="AB626">
        <f>MIN(100, MAX(0, 100*BETAINV(乱数表!$J626, MAX(0.00000001, (1/(1+EXP(-(INDEX(係数表!G:G,10) + $B626))))*(EXP(INDEX(係数表!H:H,10) + INDEX(係数表!I:I,10)*LN(INDEX(出力表!C:C,10)+1)))), MAX(0.00000001, (1-(1/(1+EXP(-(INDEX(係数表!G:G,10) + $B626)))))*(EXP(INDEX(係数表!H:H,10) + INDEX(係数表!I:I,10)*LN(INDEX(出力表!C:C,10)+1)))))))</f>
        <v>70.067976200593137</v>
      </c>
      <c r="AC626" t="e">
        <f>MIN(100, MAX(0, (100*(INDEX(出力表!D:D,10))/(EXP(INDEX(係数表!B:B,10) + $C626) + (INDEX(出力表!D:D,10)))) + (乱数表!$V626*(Settings!B12/(((INDEX(出力表!D:D,10))+1)^INDEX(係数表!E:E,10)*INDEX(係数表!F:F,10))))))</f>
        <v>#VALUE!</v>
      </c>
      <c r="AD626" t="e">
        <f>MIN(100, MAX(0, (INDEX(出力表!D:D,10))*AB626/MAX(AC626, Settings!B3)))</f>
        <v>#VALUE!</v>
      </c>
      <c r="AE626">
        <f>MIN(100, MAX(0, 100*BETAINV(乱数表!$K626, MAX(0.00000001, (1/(1+EXP(-(INDEX(係数表!G:G,11) + $B626))))*(EXP(INDEX(係数表!H:H,11) + INDEX(係数表!I:I,11)*LN(INDEX(出力表!C:C,11)+1)))), MAX(0.00000001, (1-(1/(1+EXP(-(INDEX(係数表!G:G,11) + $B626)))))*(EXP(INDEX(係数表!H:H,11) + INDEX(係数表!I:I,11)*LN(INDEX(出力表!C:C,11)+1)))))))</f>
        <v>95.805009523787248</v>
      </c>
      <c r="AF626" t="e">
        <f>MIN(100, MAX(0, (100*(INDEX(出力表!D:D,11))/(EXP(INDEX(係数表!B:B,11) + $C626) + (INDEX(出力表!D:D,11)))) + (乱数表!$W626*(Settings!B12/(((INDEX(出力表!D:D,11))+1)^INDEX(係数表!E:E,11)*INDEX(係数表!F:F,11))))))</f>
        <v>#VALUE!</v>
      </c>
      <c r="AG626" t="e">
        <f>MIN(100, MAX(0, (INDEX(出力表!D:D,11))*AE626/MAX(AF626, Settings!B3)))</f>
        <v>#VALUE!</v>
      </c>
      <c r="AH626">
        <f>MIN(100, MAX(0, 100*BETAINV(乱数表!$L626, MAX(0.00000001, (1/(1+EXP(-(INDEX(係数表!G:G,12) + $B626))))*(EXP(INDEX(係数表!H:H,12) + INDEX(係数表!I:I,12)*LN(INDEX(出力表!C:C,12)+1)))), MAX(0.00000001, (1-(1/(1+EXP(-(INDEX(係数表!G:G,12) + $B626)))))*(EXP(INDEX(係数表!H:H,12) + INDEX(係数表!I:I,12)*LN(INDEX(出力表!C:C,12)+1)))))))</f>
        <v>84.89338595400271</v>
      </c>
      <c r="AI626" t="e">
        <f>MIN(100, MAX(0, (100*(INDEX(出力表!D:D,12))/(EXP(INDEX(係数表!B:B,12) + $C626) + (INDEX(出力表!D:D,12)))) + (乱数表!$X626*(Settings!B12/(((INDEX(出力表!D:D,12))+1)^INDEX(係数表!E:E,12)*INDEX(係数表!F:F,12))))))</f>
        <v>#VALUE!</v>
      </c>
      <c r="AJ626" t="e">
        <f>MIN(100, MAX(0, (INDEX(出力表!D:D,12))*AH626/MAX(AI626, Settings!B3)))</f>
        <v>#VALUE!</v>
      </c>
      <c r="AK626">
        <f>MIN(100, MAX(0, 100*BETAINV(乱数表!$M626, MAX(0.00000001, (1/(1+EXP(-(INDEX(係数表!G:G,13) + $B626))))*(EXP(INDEX(係数表!H:H,13) + INDEX(係数表!I:I,13)*LN(INDEX(出力表!C:C,13)+1)))), MAX(0.00000001, (1-(1/(1+EXP(-(INDEX(係数表!G:G,13) + $B626)))))*(EXP(INDEX(係数表!H:H,13) + INDEX(係数表!I:I,13)*LN(INDEX(出力表!C:C,13)+1)))))))</f>
        <v>91.55944413043693</v>
      </c>
      <c r="AL626" t="e">
        <f>MIN(100, MAX(0, (100*(INDEX(出力表!D:D,13))/(EXP(INDEX(係数表!B:B,13) + $C626) + (INDEX(出力表!D:D,13)))) + (乱数表!$Y626*(Settings!B12/(((INDEX(出力表!D:D,13))+1)^INDEX(係数表!E:E,13)*INDEX(係数表!F:F,13))))))</f>
        <v>#VALUE!</v>
      </c>
      <c r="AM626" t="e">
        <f>MIN(100, MAX(0, (INDEX(出力表!D:D,13))*AK626/MAX(AL626, Settings!B3)))</f>
        <v>#VALUE!</v>
      </c>
      <c r="AN626">
        <f>IF(ISNUMBER(F626), INDEX(出力表!B:B,2)*F626, 0)+IF(ISNUMBER(I626), INDEX(出力表!B:B,3)*I626, 0)+IF(ISNUMBER(L626), INDEX(出力表!B:B,4)*L626, 0)+IF(ISNUMBER(O626), INDEX(出力表!B:B,5)*O626, 0)+IF(ISNUMBER(R626), INDEX(出力表!B:B,6)*R626, 0)+IF(ISNUMBER(U626), INDEX(出力表!B:B,7)*U626, 0)+IF(ISNUMBER(X626), INDEX(出力表!B:B,8)*X626, 0)+IF(ISNUMBER(AA626), INDEX(出力表!B:B,9)*AA626, 0)+IF(ISNUMBER(AD626), INDEX(出力表!B:B,10)*AD626, 0)+IF(ISNUMBER(AG626), INDEX(出力表!B:B,11)*AG626, 0)+IF(ISNUMBER(AJ626), INDEX(出力表!B:B,12)*AJ626, 0)+IF(ISNUMBER(AM626), INDEX(出力表!B:B,13)*AM626, 0)</f>
        <v>0</v>
      </c>
      <c r="AO626">
        <f>IF(ISNUMBER(F626), INDEX(出力表!B:B,2), 0)+IF(ISNUMBER(I626), INDEX(出力表!B:B,3), 0)+IF(ISNUMBER(L626), INDEX(出力表!B:B,4), 0)+IF(ISNUMBER(O626), INDEX(出力表!B:B,5), 0)+IF(ISNUMBER(R626), INDEX(出力表!B:B,6), 0)+IF(ISNUMBER(U626), INDEX(出力表!B:B,7), 0)+IF(ISNUMBER(X626), INDEX(出力表!B:B,8), 0)+IF(ISNUMBER(AA626), INDEX(出力表!B:B,9), 0)+IF(ISNUMBER(AD626), INDEX(出力表!B:B,10), 0)+IF(ISNUMBER(AG626), INDEX(出力表!B:B,11), 0)+IF(ISNUMBER(AJ626), INDEX(出力表!B:B,12), 0)+IF(ISNUMBER(AM626), INDEX(出力表!B:B,13), 0)</f>
        <v>0</v>
      </c>
      <c r="AP626" t="str">
        <f t="shared" si="9"/>
        <v/>
      </c>
    </row>
    <row r="627" spans="1:42" x14ac:dyDescent="0.2">
      <c r="A627">
        <v>626</v>
      </c>
      <c r="B627">
        <f>IF(UPPER(Settings!B4)="TRUE", 乱数表!$Z627*Settings!B10, 0)</f>
        <v>-0.56284619296091487</v>
      </c>
      <c r="C627">
        <f>IF(UPPER(Settings!B4)="TRUE", 乱数表!$AA627*Settings!B11, 0)</f>
        <v>0.13231320683023029</v>
      </c>
      <c r="D627">
        <f>MIN(100, MAX(0, 100*BETAINV(乱数表!$B627, MAX(0.00000001, (1/(1+EXP(-(INDEX(係数表!G:G,2) + $B627))))*(EXP(INDEX(係数表!H:H,2) + INDEX(係数表!I:I,2)*LN(INDEX(出力表!C:C,2)+1)))), MAX(0.00000001, (1-(1/(1+EXP(-(INDEX(係数表!G:G,2) + $B627)))))*(EXP(INDEX(係数表!H:H,2) + INDEX(係数表!I:I,2)*LN(INDEX(出力表!C:C,2)+1)))))))</f>
        <v>83.401208768066297</v>
      </c>
      <c r="E627" t="e">
        <f>MIN(100, MAX(0, (100*(INDEX(出力表!D:D,2))/(EXP(INDEX(係数表!B:B,2) + $C627) + (INDEX(出力表!D:D,2)))) + (乱数表!$N627*(Settings!B12/(((INDEX(出力表!D:D,2))+1)^INDEX(係数表!E:E,2)*INDEX(係数表!F:F,2))))))</f>
        <v>#VALUE!</v>
      </c>
      <c r="F627" t="e">
        <f>MIN(100, MAX(0, (INDEX(出力表!D:D,2))*D627/MAX(E627, Settings!B3)))</f>
        <v>#VALUE!</v>
      </c>
      <c r="G627">
        <f>MIN(100, MAX(0, 100*BETAINV(乱数表!$C627, MAX(0.00000001, (1/(1+EXP(-(INDEX(係数表!G:G,3) + $B627))))*(EXP(INDEX(係数表!H:H,3) + INDEX(係数表!I:I,3)*LN(INDEX(出力表!C:C,3)+1)))), MAX(0.00000001, (1-(1/(1+EXP(-(INDEX(係数表!G:G,3) + $B627)))))*(EXP(INDEX(係数表!H:H,3) + INDEX(係数表!I:I,3)*LN(INDEX(出力表!C:C,3)+1)))))))</f>
        <v>95.91291857718025</v>
      </c>
      <c r="H627" t="e">
        <f>MIN(100, MAX(0, (100*(INDEX(出力表!D:D,3))/(EXP(INDEX(係数表!B:B,3) + $C627) + (INDEX(出力表!D:D,3)))) + (乱数表!$O627*(Settings!B12/(((INDEX(出力表!D:D,3))+1)^INDEX(係数表!E:E,3)*INDEX(係数表!F:F,3))))))</f>
        <v>#VALUE!</v>
      </c>
      <c r="I627" t="e">
        <f>MIN(100, MAX(0, (INDEX(出力表!D:D,3))*G627/MAX(H627, Settings!B3)))</f>
        <v>#VALUE!</v>
      </c>
      <c r="J627">
        <f>MIN(100, MAX(0, 100*BETAINV(乱数表!$D627, MAX(0.00000001, (1/(1+EXP(-(INDEX(係数表!G:G,4) + $B627))))*(EXP(INDEX(係数表!H:H,4) + INDEX(係数表!I:I,4)*LN(INDEX(出力表!C:C,4)+1)))), MAX(0.00000001, (1-(1/(1+EXP(-(INDEX(係数表!G:G,4) + $B627)))))*(EXP(INDEX(係数表!H:H,4) + INDEX(係数表!I:I,4)*LN(INDEX(出力表!C:C,4)+1)))))))</f>
        <v>84.127008328231739</v>
      </c>
      <c r="K627" t="e">
        <f>MIN(100, MAX(0, (100*(INDEX(出力表!D:D,4))/(EXP(INDEX(係数表!B:B,4) + $C627) + (INDEX(出力表!D:D,4)))) + (乱数表!$P627*(Settings!B12/(((INDEX(出力表!D:D,4))+1)^INDEX(係数表!E:E,4)*INDEX(係数表!F:F,4))))))</f>
        <v>#VALUE!</v>
      </c>
      <c r="L627" t="e">
        <f>MIN(100, MAX(0, (INDEX(出力表!D:D,4))*J627/MAX(K627, Settings!B3)))</f>
        <v>#VALUE!</v>
      </c>
      <c r="M627">
        <f>MIN(100, MAX(0, 100*BETAINV(乱数表!$E627, MAX(0.00000001, (1/(1+EXP(-(INDEX(係数表!G:G,5) + $B627))))*(EXP(INDEX(係数表!H:H,5) + INDEX(係数表!I:I,5)*LN(INDEX(出力表!C:C,5)+1)))), MAX(0.00000001, (1-(1/(1+EXP(-(INDEX(係数表!G:G,5) + $B627)))))*(EXP(INDEX(係数表!H:H,5) + INDEX(係数表!I:I,5)*LN(INDEX(出力表!C:C,5)+1)))))))</f>
        <v>99.247856121593031</v>
      </c>
      <c r="N627" t="e">
        <f>MIN(100, MAX(0, (100*(INDEX(出力表!D:D,5))/(EXP(INDEX(係数表!B:B,5) + $C627) + (INDEX(出力表!D:D,5)))) + (乱数表!$Q627*(Settings!B12/(((INDEX(出力表!D:D,5))+1)^INDEX(係数表!E:E,5)*INDEX(係数表!F:F,5))))))</f>
        <v>#VALUE!</v>
      </c>
      <c r="O627" t="e">
        <f>MIN(100, MAX(0, (INDEX(出力表!D:D,5))*M627/MAX(N627, Settings!B3)))</f>
        <v>#VALUE!</v>
      </c>
      <c r="P627">
        <f>MIN(100, MAX(0, 100*BETAINV(乱数表!$F627, MAX(0.00000001, (1/(1+EXP(-(INDEX(係数表!G:G,6) + $B627))))*(EXP(INDEX(係数表!H:H,6) + INDEX(係数表!I:I,6)*LN(INDEX(出力表!C:C,6)+1)))), MAX(0.00000001, (1-(1/(1+EXP(-(INDEX(係数表!G:G,6) + $B627)))))*(EXP(INDEX(係数表!H:H,6) + INDEX(係数表!I:I,6)*LN(INDEX(出力表!C:C,6)+1)))))))</f>
        <v>85.296316356245484</v>
      </c>
      <c r="Q627" t="e">
        <f>MIN(100, MAX(0, (100*(INDEX(出力表!D:D,6))/(EXP(INDEX(係数表!B:B,6) + $C627) + (INDEX(出力表!D:D,6)))) + (乱数表!$R627*(Settings!B12/(((INDEX(出力表!D:D,6))+1)^INDEX(係数表!E:E,6)*INDEX(係数表!F:F,6))))))</f>
        <v>#VALUE!</v>
      </c>
      <c r="R627" t="e">
        <f>MIN(100, MAX(0, (INDEX(出力表!D:D,6))*P627/MAX(Q627, Settings!B3)))</f>
        <v>#VALUE!</v>
      </c>
      <c r="S627">
        <f>MIN(100, MAX(0, 100*BETAINV(乱数表!$G627, MAX(0.00000001, (1/(1+EXP(-(INDEX(係数表!G:G,7) + $B627))))*(EXP(INDEX(係数表!H:H,7) + INDEX(係数表!I:I,7)*LN(INDEX(出力表!C:C,7)+1)))), MAX(0.00000001, (1-(1/(1+EXP(-(INDEX(係数表!G:G,7) + $B627)))))*(EXP(INDEX(係数表!H:H,7) + INDEX(係数表!I:I,7)*LN(INDEX(出力表!C:C,7)+1)))))))</f>
        <v>97.745264128812209</v>
      </c>
      <c r="T627" t="e">
        <f>MIN(100, MAX(0, (100*(INDEX(出力表!D:D,7))/(EXP(INDEX(係数表!B:B,7) + $C627) + (INDEX(出力表!D:D,7)))) + (乱数表!$S627*(Settings!B12/(((INDEX(出力表!D:D,7))+1)^INDEX(係数表!E:E,7)*INDEX(係数表!F:F,7))))))</f>
        <v>#VALUE!</v>
      </c>
      <c r="U627" t="e">
        <f>MIN(100, MAX(0, (INDEX(出力表!D:D,7))*S627/MAX(T627, Settings!B3)))</f>
        <v>#VALUE!</v>
      </c>
      <c r="V627">
        <f>MIN(100, MAX(0, 100*BETAINV(乱数表!$H627, MAX(0.00000001, (1/(1+EXP(-(INDEX(係数表!G:G,8) + $B627))))*(EXP(INDEX(係数表!H:H,8) + INDEX(係数表!I:I,8)*LN(INDEX(出力表!C:C,8)+1)))), MAX(0.00000001, (1-(1/(1+EXP(-(INDEX(係数表!G:G,8) + $B627)))))*(EXP(INDEX(係数表!H:H,8) + INDEX(係数表!I:I,8)*LN(INDEX(出力表!C:C,8)+1)))))))</f>
        <v>83.947307089907198</v>
      </c>
      <c r="W627" t="e">
        <f>MIN(100, MAX(0, (100*(INDEX(出力表!D:D,8))/(EXP(INDEX(係数表!B:B,8) + $C627) + (INDEX(出力表!D:D,8)))) + (乱数表!$T627*(Settings!B12/(((INDEX(出力表!D:D,8))+1)^INDEX(係数表!E:E,8)*INDEX(係数表!F:F,8))))))</f>
        <v>#VALUE!</v>
      </c>
      <c r="X627" t="e">
        <f>MIN(100, MAX(0, (INDEX(出力表!D:D,8))*V627/MAX(W627, Settings!B3)))</f>
        <v>#VALUE!</v>
      </c>
      <c r="Y627">
        <f>MIN(100, MAX(0, 100*BETAINV(乱数表!$I627, MAX(0.00000001, (1/(1+EXP(-(INDEX(係数表!G:G,9) + $B627))))*(EXP(INDEX(係数表!H:H,9) + INDEX(係数表!I:I,9)*LN(INDEX(出力表!C:C,9)+1)))), MAX(0.00000001, (1-(1/(1+EXP(-(INDEX(係数表!G:G,9) + $B627)))))*(EXP(INDEX(係数表!H:H,9) + INDEX(係数表!I:I,9)*LN(INDEX(出力表!C:C,9)+1)))))))</f>
        <v>86.406388926080595</v>
      </c>
      <c r="Z627" t="e">
        <f>MIN(100, MAX(0, (100*(INDEX(出力表!D:D,9))/(EXP(INDEX(係数表!B:B,9) + $C627) + (INDEX(出力表!D:D,9)))) + (乱数表!$U627*(Settings!B12/(((INDEX(出力表!D:D,9))+1)^INDEX(係数表!E:E,9)*INDEX(係数表!F:F,9))))))</f>
        <v>#VALUE!</v>
      </c>
      <c r="AA627" t="e">
        <f>MIN(100, MAX(0, (INDEX(出力表!D:D,9))*Y627/MAX(Z627, Settings!B3)))</f>
        <v>#VALUE!</v>
      </c>
      <c r="AB627">
        <f>MIN(100, MAX(0, 100*BETAINV(乱数表!$J627, MAX(0.00000001, (1/(1+EXP(-(INDEX(係数表!G:G,10) + $B627))))*(EXP(INDEX(係数表!H:H,10) + INDEX(係数表!I:I,10)*LN(INDEX(出力表!C:C,10)+1)))), MAX(0.00000001, (1-(1/(1+EXP(-(INDEX(係数表!G:G,10) + $B627)))))*(EXP(INDEX(係数表!H:H,10) + INDEX(係数表!I:I,10)*LN(INDEX(出力表!C:C,10)+1)))))))</f>
        <v>98.922618230983588</v>
      </c>
      <c r="AC627" t="e">
        <f>MIN(100, MAX(0, (100*(INDEX(出力表!D:D,10))/(EXP(INDEX(係数表!B:B,10) + $C627) + (INDEX(出力表!D:D,10)))) + (乱数表!$V627*(Settings!B12/(((INDEX(出力表!D:D,10))+1)^INDEX(係数表!E:E,10)*INDEX(係数表!F:F,10))))))</f>
        <v>#VALUE!</v>
      </c>
      <c r="AD627" t="e">
        <f>MIN(100, MAX(0, (INDEX(出力表!D:D,10))*AB627/MAX(AC627, Settings!B3)))</f>
        <v>#VALUE!</v>
      </c>
      <c r="AE627">
        <f>MIN(100, MAX(0, 100*BETAINV(乱数表!$K627, MAX(0.00000001, (1/(1+EXP(-(INDEX(係数表!G:G,11) + $B627))))*(EXP(INDEX(係数表!H:H,11) + INDEX(係数表!I:I,11)*LN(INDEX(出力表!C:C,11)+1)))), MAX(0.00000001, (1-(1/(1+EXP(-(INDEX(係数表!G:G,11) + $B627)))))*(EXP(INDEX(係数表!H:H,11) + INDEX(係数表!I:I,11)*LN(INDEX(出力表!C:C,11)+1)))))))</f>
        <v>36.510303323919814</v>
      </c>
      <c r="AF627" t="e">
        <f>MIN(100, MAX(0, (100*(INDEX(出力表!D:D,11))/(EXP(INDEX(係数表!B:B,11) + $C627) + (INDEX(出力表!D:D,11)))) + (乱数表!$W627*(Settings!B12/(((INDEX(出力表!D:D,11))+1)^INDEX(係数表!E:E,11)*INDEX(係数表!F:F,11))))))</f>
        <v>#VALUE!</v>
      </c>
      <c r="AG627" t="e">
        <f>MIN(100, MAX(0, (INDEX(出力表!D:D,11))*AE627/MAX(AF627, Settings!B3)))</f>
        <v>#VALUE!</v>
      </c>
      <c r="AH627">
        <f>MIN(100, MAX(0, 100*BETAINV(乱数表!$L627, MAX(0.00000001, (1/(1+EXP(-(INDEX(係数表!G:G,12) + $B627))))*(EXP(INDEX(係数表!H:H,12) + INDEX(係数表!I:I,12)*LN(INDEX(出力表!C:C,12)+1)))), MAX(0.00000001, (1-(1/(1+EXP(-(INDEX(係数表!G:G,12) + $B627)))))*(EXP(INDEX(係数表!H:H,12) + INDEX(係数表!I:I,12)*LN(INDEX(出力表!C:C,12)+1)))))))</f>
        <v>68.719584705054331</v>
      </c>
      <c r="AI627" t="e">
        <f>MIN(100, MAX(0, (100*(INDEX(出力表!D:D,12))/(EXP(INDEX(係数表!B:B,12) + $C627) + (INDEX(出力表!D:D,12)))) + (乱数表!$X627*(Settings!B12/(((INDEX(出力表!D:D,12))+1)^INDEX(係数表!E:E,12)*INDEX(係数表!F:F,12))))))</f>
        <v>#VALUE!</v>
      </c>
      <c r="AJ627" t="e">
        <f>MIN(100, MAX(0, (INDEX(出力表!D:D,12))*AH627/MAX(AI627, Settings!B3)))</f>
        <v>#VALUE!</v>
      </c>
      <c r="AK627">
        <f>MIN(100, MAX(0, 100*BETAINV(乱数表!$M627, MAX(0.00000001, (1/(1+EXP(-(INDEX(係数表!G:G,13) + $B627))))*(EXP(INDEX(係数表!H:H,13) + INDEX(係数表!I:I,13)*LN(INDEX(出力表!C:C,13)+1)))), MAX(0.00000001, (1-(1/(1+EXP(-(INDEX(係数表!G:G,13) + $B627)))))*(EXP(INDEX(係数表!H:H,13) + INDEX(係数表!I:I,13)*LN(INDEX(出力表!C:C,13)+1)))))))</f>
        <v>99.8892339245877</v>
      </c>
      <c r="AL627" t="e">
        <f>MIN(100, MAX(0, (100*(INDEX(出力表!D:D,13))/(EXP(INDEX(係数表!B:B,13) + $C627) + (INDEX(出力表!D:D,13)))) + (乱数表!$Y627*(Settings!B12/(((INDEX(出力表!D:D,13))+1)^INDEX(係数表!E:E,13)*INDEX(係数表!F:F,13))))))</f>
        <v>#VALUE!</v>
      </c>
      <c r="AM627" t="e">
        <f>MIN(100, MAX(0, (INDEX(出力表!D:D,13))*AK627/MAX(AL627, Settings!B3)))</f>
        <v>#VALUE!</v>
      </c>
      <c r="AN627">
        <f>IF(ISNUMBER(F627), INDEX(出力表!B:B,2)*F627, 0)+IF(ISNUMBER(I627), INDEX(出力表!B:B,3)*I627, 0)+IF(ISNUMBER(L627), INDEX(出力表!B:B,4)*L627, 0)+IF(ISNUMBER(O627), INDEX(出力表!B:B,5)*O627, 0)+IF(ISNUMBER(R627), INDEX(出力表!B:B,6)*R627, 0)+IF(ISNUMBER(U627), INDEX(出力表!B:B,7)*U627, 0)+IF(ISNUMBER(X627), INDEX(出力表!B:B,8)*X627, 0)+IF(ISNUMBER(AA627), INDEX(出力表!B:B,9)*AA627, 0)+IF(ISNUMBER(AD627), INDEX(出力表!B:B,10)*AD627, 0)+IF(ISNUMBER(AG627), INDEX(出力表!B:B,11)*AG627, 0)+IF(ISNUMBER(AJ627), INDEX(出力表!B:B,12)*AJ627, 0)+IF(ISNUMBER(AM627), INDEX(出力表!B:B,13)*AM627, 0)</f>
        <v>0</v>
      </c>
      <c r="AO627">
        <f>IF(ISNUMBER(F627), INDEX(出力表!B:B,2), 0)+IF(ISNUMBER(I627), INDEX(出力表!B:B,3), 0)+IF(ISNUMBER(L627), INDEX(出力表!B:B,4), 0)+IF(ISNUMBER(O627), INDEX(出力表!B:B,5), 0)+IF(ISNUMBER(R627), INDEX(出力表!B:B,6), 0)+IF(ISNUMBER(U627), INDEX(出力表!B:B,7), 0)+IF(ISNUMBER(X627), INDEX(出力表!B:B,8), 0)+IF(ISNUMBER(AA627), INDEX(出力表!B:B,9), 0)+IF(ISNUMBER(AD627), INDEX(出力表!B:B,10), 0)+IF(ISNUMBER(AG627), INDEX(出力表!B:B,11), 0)+IF(ISNUMBER(AJ627), INDEX(出力表!B:B,12), 0)+IF(ISNUMBER(AM627), INDEX(出力表!B:B,13), 0)</f>
        <v>0</v>
      </c>
      <c r="AP627" t="str">
        <f t="shared" si="9"/>
        <v/>
      </c>
    </row>
    <row r="628" spans="1:42" x14ac:dyDescent="0.2">
      <c r="A628">
        <v>627</v>
      </c>
      <c r="B628">
        <f>IF(UPPER(Settings!B4)="TRUE", 乱数表!$Z628*Settings!B10, 0)</f>
        <v>0.68474620755009274</v>
      </c>
      <c r="C628">
        <f>IF(UPPER(Settings!B4)="TRUE", 乱数表!$AA628*Settings!B11, 0)</f>
        <v>-2.7289623743822554E-3</v>
      </c>
      <c r="D628">
        <f>MIN(100, MAX(0, 100*BETAINV(乱数表!$B628, MAX(0.00000001, (1/(1+EXP(-(INDEX(係数表!G:G,2) + $B628))))*(EXP(INDEX(係数表!H:H,2) + INDEX(係数表!I:I,2)*LN(INDEX(出力表!C:C,2)+1)))), MAX(0.00000001, (1-(1/(1+EXP(-(INDEX(係数表!G:G,2) + $B628)))))*(EXP(INDEX(係数表!H:H,2) + INDEX(係数表!I:I,2)*LN(INDEX(出力表!C:C,2)+1)))))))</f>
        <v>95.169416609750826</v>
      </c>
      <c r="E628" t="e">
        <f>MIN(100, MAX(0, (100*(INDEX(出力表!D:D,2))/(EXP(INDEX(係数表!B:B,2) + $C628) + (INDEX(出力表!D:D,2)))) + (乱数表!$N628*(Settings!B12/(((INDEX(出力表!D:D,2))+1)^INDEX(係数表!E:E,2)*INDEX(係数表!F:F,2))))))</f>
        <v>#VALUE!</v>
      </c>
      <c r="F628" t="e">
        <f>MIN(100, MAX(0, (INDEX(出力表!D:D,2))*D628/MAX(E628, Settings!B3)))</f>
        <v>#VALUE!</v>
      </c>
      <c r="G628">
        <f>MIN(100, MAX(0, 100*BETAINV(乱数表!$C628, MAX(0.00000001, (1/(1+EXP(-(INDEX(係数表!G:G,3) + $B628))))*(EXP(INDEX(係数表!H:H,3) + INDEX(係数表!I:I,3)*LN(INDEX(出力表!C:C,3)+1)))), MAX(0.00000001, (1-(1/(1+EXP(-(INDEX(係数表!G:G,3) + $B628)))))*(EXP(INDEX(係数表!H:H,3) + INDEX(係数表!I:I,3)*LN(INDEX(出力表!C:C,3)+1)))))))</f>
        <v>98.685042207844063</v>
      </c>
      <c r="H628" t="e">
        <f>MIN(100, MAX(0, (100*(INDEX(出力表!D:D,3))/(EXP(INDEX(係数表!B:B,3) + $C628) + (INDEX(出力表!D:D,3)))) + (乱数表!$O628*(Settings!B12/(((INDEX(出力表!D:D,3))+1)^INDEX(係数表!E:E,3)*INDEX(係数表!F:F,3))))))</f>
        <v>#VALUE!</v>
      </c>
      <c r="I628" t="e">
        <f>MIN(100, MAX(0, (INDEX(出力表!D:D,3))*G628/MAX(H628, Settings!B3)))</f>
        <v>#VALUE!</v>
      </c>
      <c r="J628">
        <f>MIN(100, MAX(0, 100*BETAINV(乱数表!$D628, MAX(0.00000001, (1/(1+EXP(-(INDEX(係数表!G:G,4) + $B628))))*(EXP(INDEX(係数表!H:H,4) + INDEX(係数表!I:I,4)*LN(INDEX(出力表!C:C,4)+1)))), MAX(0.00000001, (1-(1/(1+EXP(-(INDEX(係数表!G:G,4) + $B628)))))*(EXP(INDEX(係数表!H:H,4) + INDEX(係数表!I:I,4)*LN(INDEX(出力表!C:C,4)+1)))))))</f>
        <v>89.719255501523449</v>
      </c>
      <c r="K628" t="e">
        <f>MIN(100, MAX(0, (100*(INDEX(出力表!D:D,4))/(EXP(INDEX(係数表!B:B,4) + $C628) + (INDEX(出力表!D:D,4)))) + (乱数表!$P628*(Settings!B12/(((INDEX(出力表!D:D,4))+1)^INDEX(係数表!E:E,4)*INDEX(係数表!F:F,4))))))</f>
        <v>#VALUE!</v>
      </c>
      <c r="L628" t="e">
        <f>MIN(100, MAX(0, (INDEX(出力表!D:D,4))*J628/MAX(K628, Settings!B3)))</f>
        <v>#VALUE!</v>
      </c>
      <c r="M628">
        <f>MIN(100, MAX(0, 100*BETAINV(乱数表!$E628, MAX(0.00000001, (1/(1+EXP(-(INDEX(係数表!G:G,5) + $B628))))*(EXP(INDEX(係数表!H:H,5) + INDEX(係数表!I:I,5)*LN(INDEX(出力表!C:C,5)+1)))), MAX(0.00000001, (1-(1/(1+EXP(-(INDEX(係数表!G:G,5) + $B628)))))*(EXP(INDEX(係数表!H:H,5) + INDEX(係数表!I:I,5)*LN(INDEX(出力表!C:C,5)+1)))))))</f>
        <v>95.588711386736563</v>
      </c>
      <c r="N628" t="e">
        <f>MIN(100, MAX(0, (100*(INDEX(出力表!D:D,5))/(EXP(INDEX(係数表!B:B,5) + $C628) + (INDEX(出力表!D:D,5)))) + (乱数表!$Q628*(Settings!B12/(((INDEX(出力表!D:D,5))+1)^INDEX(係数表!E:E,5)*INDEX(係数表!F:F,5))))))</f>
        <v>#VALUE!</v>
      </c>
      <c r="O628" t="e">
        <f>MIN(100, MAX(0, (INDEX(出力表!D:D,5))*M628/MAX(N628, Settings!B3)))</f>
        <v>#VALUE!</v>
      </c>
      <c r="P628">
        <f>MIN(100, MAX(0, 100*BETAINV(乱数表!$F628, MAX(0.00000001, (1/(1+EXP(-(INDEX(係数表!G:G,6) + $B628))))*(EXP(INDEX(係数表!H:H,6) + INDEX(係数表!I:I,6)*LN(INDEX(出力表!C:C,6)+1)))), MAX(0.00000001, (1-(1/(1+EXP(-(INDEX(係数表!G:G,6) + $B628)))))*(EXP(INDEX(係数表!H:H,6) + INDEX(係数表!I:I,6)*LN(INDEX(出力表!C:C,6)+1)))))))</f>
        <v>80.24711029281697</v>
      </c>
      <c r="Q628" t="e">
        <f>MIN(100, MAX(0, (100*(INDEX(出力表!D:D,6))/(EXP(INDEX(係数表!B:B,6) + $C628) + (INDEX(出力表!D:D,6)))) + (乱数表!$R628*(Settings!B12/(((INDEX(出力表!D:D,6))+1)^INDEX(係数表!E:E,6)*INDEX(係数表!F:F,6))))))</f>
        <v>#VALUE!</v>
      </c>
      <c r="R628" t="e">
        <f>MIN(100, MAX(0, (INDEX(出力表!D:D,6))*P628/MAX(Q628, Settings!B3)))</f>
        <v>#VALUE!</v>
      </c>
      <c r="S628">
        <f>MIN(100, MAX(0, 100*BETAINV(乱数表!$G628, MAX(0.00000001, (1/(1+EXP(-(INDEX(係数表!G:G,7) + $B628))))*(EXP(INDEX(係数表!H:H,7) + INDEX(係数表!I:I,7)*LN(INDEX(出力表!C:C,7)+1)))), MAX(0.00000001, (1-(1/(1+EXP(-(INDEX(係数表!G:G,7) + $B628)))))*(EXP(INDEX(係数表!H:H,7) + INDEX(係数表!I:I,7)*LN(INDEX(出力表!C:C,7)+1)))))))</f>
        <v>98.833357923747343</v>
      </c>
      <c r="T628" t="e">
        <f>MIN(100, MAX(0, (100*(INDEX(出力表!D:D,7))/(EXP(INDEX(係数表!B:B,7) + $C628) + (INDEX(出力表!D:D,7)))) + (乱数表!$S628*(Settings!B12/(((INDEX(出力表!D:D,7))+1)^INDEX(係数表!E:E,7)*INDEX(係数表!F:F,7))))))</f>
        <v>#VALUE!</v>
      </c>
      <c r="U628" t="e">
        <f>MIN(100, MAX(0, (INDEX(出力表!D:D,7))*S628/MAX(T628, Settings!B3)))</f>
        <v>#VALUE!</v>
      </c>
      <c r="V628">
        <f>MIN(100, MAX(0, 100*BETAINV(乱数表!$H628, MAX(0.00000001, (1/(1+EXP(-(INDEX(係数表!G:G,8) + $B628))))*(EXP(INDEX(係数表!H:H,8) + INDEX(係数表!I:I,8)*LN(INDEX(出力表!C:C,8)+1)))), MAX(0.00000001, (1-(1/(1+EXP(-(INDEX(係数表!G:G,8) + $B628)))))*(EXP(INDEX(係数表!H:H,8) + INDEX(係数表!I:I,8)*LN(INDEX(出力表!C:C,8)+1)))))))</f>
        <v>99.831629406056663</v>
      </c>
      <c r="W628" t="e">
        <f>MIN(100, MAX(0, (100*(INDEX(出力表!D:D,8))/(EXP(INDEX(係数表!B:B,8) + $C628) + (INDEX(出力表!D:D,8)))) + (乱数表!$T628*(Settings!B12/(((INDEX(出力表!D:D,8))+1)^INDEX(係数表!E:E,8)*INDEX(係数表!F:F,8))))))</f>
        <v>#VALUE!</v>
      </c>
      <c r="X628" t="e">
        <f>MIN(100, MAX(0, (INDEX(出力表!D:D,8))*V628/MAX(W628, Settings!B3)))</f>
        <v>#VALUE!</v>
      </c>
      <c r="Y628">
        <f>MIN(100, MAX(0, 100*BETAINV(乱数表!$I628, MAX(0.00000001, (1/(1+EXP(-(INDEX(係数表!G:G,9) + $B628))))*(EXP(INDEX(係数表!H:H,9) + INDEX(係数表!I:I,9)*LN(INDEX(出力表!C:C,9)+1)))), MAX(0.00000001, (1-(1/(1+EXP(-(INDEX(係数表!G:G,9) + $B628)))))*(EXP(INDEX(係数表!H:H,9) + INDEX(係数表!I:I,9)*LN(INDEX(出力表!C:C,9)+1)))))))</f>
        <v>92.319349035434556</v>
      </c>
      <c r="Z628" t="e">
        <f>MIN(100, MAX(0, (100*(INDEX(出力表!D:D,9))/(EXP(INDEX(係数表!B:B,9) + $C628) + (INDEX(出力表!D:D,9)))) + (乱数表!$U628*(Settings!B12/(((INDEX(出力表!D:D,9))+1)^INDEX(係数表!E:E,9)*INDEX(係数表!F:F,9))))))</f>
        <v>#VALUE!</v>
      </c>
      <c r="AA628" t="e">
        <f>MIN(100, MAX(0, (INDEX(出力表!D:D,9))*Y628/MAX(Z628, Settings!B3)))</f>
        <v>#VALUE!</v>
      </c>
      <c r="AB628">
        <f>MIN(100, MAX(0, 100*BETAINV(乱数表!$J628, MAX(0.00000001, (1/(1+EXP(-(INDEX(係数表!G:G,10) + $B628))))*(EXP(INDEX(係数表!H:H,10) + INDEX(係数表!I:I,10)*LN(INDEX(出力表!C:C,10)+1)))), MAX(0.00000001, (1-(1/(1+EXP(-(INDEX(係数表!G:G,10) + $B628)))))*(EXP(INDEX(係数表!H:H,10) + INDEX(係数表!I:I,10)*LN(INDEX(出力表!C:C,10)+1)))))))</f>
        <v>98.139903461702389</v>
      </c>
      <c r="AC628" t="e">
        <f>MIN(100, MAX(0, (100*(INDEX(出力表!D:D,10))/(EXP(INDEX(係数表!B:B,10) + $C628) + (INDEX(出力表!D:D,10)))) + (乱数表!$V628*(Settings!B12/(((INDEX(出力表!D:D,10))+1)^INDEX(係数表!E:E,10)*INDEX(係数表!F:F,10))))))</f>
        <v>#VALUE!</v>
      </c>
      <c r="AD628" t="e">
        <f>MIN(100, MAX(0, (INDEX(出力表!D:D,10))*AB628/MAX(AC628, Settings!B3)))</f>
        <v>#VALUE!</v>
      </c>
      <c r="AE628">
        <f>MIN(100, MAX(0, 100*BETAINV(乱数表!$K628, MAX(0.00000001, (1/(1+EXP(-(INDEX(係数表!G:G,11) + $B628))))*(EXP(INDEX(係数表!H:H,11) + INDEX(係数表!I:I,11)*LN(INDEX(出力表!C:C,11)+1)))), MAX(0.00000001, (1-(1/(1+EXP(-(INDEX(係数表!G:G,11) + $B628)))))*(EXP(INDEX(係数表!H:H,11) + INDEX(係数表!I:I,11)*LN(INDEX(出力表!C:C,11)+1)))))))</f>
        <v>98.956362294495761</v>
      </c>
      <c r="AF628" t="e">
        <f>MIN(100, MAX(0, (100*(INDEX(出力表!D:D,11))/(EXP(INDEX(係数表!B:B,11) + $C628) + (INDEX(出力表!D:D,11)))) + (乱数表!$W628*(Settings!B12/(((INDEX(出力表!D:D,11))+1)^INDEX(係数表!E:E,11)*INDEX(係数表!F:F,11))))))</f>
        <v>#VALUE!</v>
      </c>
      <c r="AG628" t="e">
        <f>MIN(100, MAX(0, (INDEX(出力表!D:D,11))*AE628/MAX(AF628, Settings!B3)))</f>
        <v>#VALUE!</v>
      </c>
      <c r="AH628">
        <f>MIN(100, MAX(0, 100*BETAINV(乱数表!$L628, MAX(0.00000001, (1/(1+EXP(-(INDEX(係数表!G:G,12) + $B628))))*(EXP(INDEX(係数表!H:H,12) + INDEX(係数表!I:I,12)*LN(INDEX(出力表!C:C,12)+1)))), MAX(0.00000001, (1-(1/(1+EXP(-(INDEX(係数表!G:G,12) + $B628)))))*(EXP(INDEX(係数表!H:H,12) + INDEX(係数表!I:I,12)*LN(INDEX(出力表!C:C,12)+1)))))))</f>
        <v>99.99783109754145</v>
      </c>
      <c r="AI628" t="e">
        <f>MIN(100, MAX(0, (100*(INDEX(出力表!D:D,12))/(EXP(INDEX(係数表!B:B,12) + $C628) + (INDEX(出力表!D:D,12)))) + (乱数表!$X628*(Settings!B12/(((INDEX(出力表!D:D,12))+1)^INDEX(係数表!E:E,12)*INDEX(係数表!F:F,12))))))</f>
        <v>#VALUE!</v>
      </c>
      <c r="AJ628" t="e">
        <f>MIN(100, MAX(0, (INDEX(出力表!D:D,12))*AH628/MAX(AI628, Settings!B3)))</f>
        <v>#VALUE!</v>
      </c>
      <c r="AK628">
        <f>MIN(100, MAX(0, 100*BETAINV(乱数表!$M628, MAX(0.00000001, (1/(1+EXP(-(INDEX(係数表!G:G,13) + $B628))))*(EXP(INDEX(係数表!H:H,13) + INDEX(係数表!I:I,13)*LN(INDEX(出力表!C:C,13)+1)))), MAX(0.00000001, (1-(1/(1+EXP(-(INDEX(係数表!G:G,13) + $B628)))))*(EXP(INDEX(係数表!H:H,13) + INDEX(係数表!I:I,13)*LN(INDEX(出力表!C:C,13)+1)))))))</f>
        <v>99.999770237470287</v>
      </c>
      <c r="AL628" t="e">
        <f>MIN(100, MAX(0, (100*(INDEX(出力表!D:D,13))/(EXP(INDEX(係数表!B:B,13) + $C628) + (INDEX(出力表!D:D,13)))) + (乱数表!$Y628*(Settings!B12/(((INDEX(出力表!D:D,13))+1)^INDEX(係数表!E:E,13)*INDEX(係数表!F:F,13))))))</f>
        <v>#VALUE!</v>
      </c>
      <c r="AM628" t="e">
        <f>MIN(100, MAX(0, (INDEX(出力表!D:D,13))*AK628/MAX(AL628, Settings!B3)))</f>
        <v>#VALUE!</v>
      </c>
      <c r="AN628">
        <f>IF(ISNUMBER(F628), INDEX(出力表!B:B,2)*F628, 0)+IF(ISNUMBER(I628), INDEX(出力表!B:B,3)*I628, 0)+IF(ISNUMBER(L628), INDEX(出力表!B:B,4)*L628, 0)+IF(ISNUMBER(O628), INDEX(出力表!B:B,5)*O628, 0)+IF(ISNUMBER(R628), INDEX(出力表!B:B,6)*R628, 0)+IF(ISNUMBER(U628), INDEX(出力表!B:B,7)*U628, 0)+IF(ISNUMBER(X628), INDEX(出力表!B:B,8)*X628, 0)+IF(ISNUMBER(AA628), INDEX(出力表!B:B,9)*AA628, 0)+IF(ISNUMBER(AD628), INDEX(出力表!B:B,10)*AD628, 0)+IF(ISNUMBER(AG628), INDEX(出力表!B:B,11)*AG628, 0)+IF(ISNUMBER(AJ628), INDEX(出力表!B:B,12)*AJ628, 0)+IF(ISNUMBER(AM628), INDEX(出力表!B:B,13)*AM628, 0)</f>
        <v>0</v>
      </c>
      <c r="AO628">
        <f>IF(ISNUMBER(F628), INDEX(出力表!B:B,2), 0)+IF(ISNUMBER(I628), INDEX(出力表!B:B,3), 0)+IF(ISNUMBER(L628), INDEX(出力表!B:B,4), 0)+IF(ISNUMBER(O628), INDEX(出力表!B:B,5), 0)+IF(ISNUMBER(R628), INDEX(出力表!B:B,6), 0)+IF(ISNUMBER(U628), INDEX(出力表!B:B,7), 0)+IF(ISNUMBER(X628), INDEX(出力表!B:B,8), 0)+IF(ISNUMBER(AA628), INDEX(出力表!B:B,9), 0)+IF(ISNUMBER(AD628), INDEX(出力表!B:B,10), 0)+IF(ISNUMBER(AG628), INDEX(出力表!B:B,11), 0)+IF(ISNUMBER(AJ628), INDEX(出力表!B:B,12), 0)+IF(ISNUMBER(AM628), INDEX(出力表!B:B,13), 0)</f>
        <v>0</v>
      </c>
      <c r="AP628" t="str">
        <f t="shared" si="9"/>
        <v/>
      </c>
    </row>
    <row r="629" spans="1:42" x14ac:dyDescent="0.2">
      <c r="A629">
        <v>628</v>
      </c>
      <c r="B629">
        <f>IF(UPPER(Settings!B4)="TRUE", 乱数表!$Z629*Settings!B10, 0)</f>
        <v>-0.43037502183542636</v>
      </c>
      <c r="C629">
        <f>IF(UPPER(Settings!B4)="TRUE", 乱数表!$AA629*Settings!B11, 0)</f>
        <v>-4.7719822560197592E-2</v>
      </c>
      <c r="D629">
        <f>MIN(100, MAX(0, 100*BETAINV(乱数表!$B629, MAX(0.00000001, (1/(1+EXP(-(INDEX(係数表!G:G,2) + $B629))))*(EXP(INDEX(係数表!H:H,2) + INDEX(係数表!I:I,2)*LN(INDEX(出力表!C:C,2)+1)))), MAX(0.00000001, (1-(1/(1+EXP(-(INDEX(係数表!G:G,2) + $B629)))))*(EXP(INDEX(係数表!H:H,2) + INDEX(係数表!I:I,2)*LN(INDEX(出力表!C:C,2)+1)))))))</f>
        <v>98.812103075799413</v>
      </c>
      <c r="E629" t="e">
        <f>MIN(100, MAX(0, (100*(INDEX(出力表!D:D,2))/(EXP(INDEX(係数表!B:B,2) + $C629) + (INDEX(出力表!D:D,2)))) + (乱数表!$N629*(Settings!B12/(((INDEX(出力表!D:D,2))+1)^INDEX(係数表!E:E,2)*INDEX(係数表!F:F,2))))))</f>
        <v>#VALUE!</v>
      </c>
      <c r="F629" t="e">
        <f>MIN(100, MAX(0, (INDEX(出力表!D:D,2))*D629/MAX(E629, Settings!B3)))</f>
        <v>#VALUE!</v>
      </c>
      <c r="G629">
        <f>MIN(100, MAX(0, 100*BETAINV(乱数表!$C629, MAX(0.00000001, (1/(1+EXP(-(INDEX(係数表!G:G,3) + $B629))))*(EXP(INDEX(係数表!H:H,3) + INDEX(係数表!I:I,3)*LN(INDEX(出力表!C:C,3)+1)))), MAX(0.00000001, (1-(1/(1+EXP(-(INDEX(係数表!G:G,3) + $B629)))))*(EXP(INDEX(係数表!H:H,3) + INDEX(係数表!I:I,3)*LN(INDEX(出力表!C:C,3)+1)))))))</f>
        <v>66.469426936994651</v>
      </c>
      <c r="H629" t="e">
        <f>MIN(100, MAX(0, (100*(INDEX(出力表!D:D,3))/(EXP(INDEX(係数表!B:B,3) + $C629) + (INDEX(出力表!D:D,3)))) + (乱数表!$O629*(Settings!B12/(((INDEX(出力表!D:D,3))+1)^INDEX(係数表!E:E,3)*INDEX(係数表!F:F,3))))))</f>
        <v>#VALUE!</v>
      </c>
      <c r="I629" t="e">
        <f>MIN(100, MAX(0, (INDEX(出力表!D:D,3))*G629/MAX(H629, Settings!B3)))</f>
        <v>#VALUE!</v>
      </c>
      <c r="J629">
        <f>MIN(100, MAX(0, 100*BETAINV(乱数表!$D629, MAX(0.00000001, (1/(1+EXP(-(INDEX(係数表!G:G,4) + $B629))))*(EXP(INDEX(係数表!H:H,4) + INDEX(係数表!I:I,4)*LN(INDEX(出力表!C:C,4)+1)))), MAX(0.00000001, (1-(1/(1+EXP(-(INDEX(係数表!G:G,4) + $B629)))))*(EXP(INDEX(係数表!H:H,4) + INDEX(係数表!I:I,4)*LN(INDEX(出力表!C:C,4)+1)))))))</f>
        <v>65.193280367455614</v>
      </c>
      <c r="K629" t="e">
        <f>MIN(100, MAX(0, (100*(INDEX(出力表!D:D,4))/(EXP(INDEX(係数表!B:B,4) + $C629) + (INDEX(出力表!D:D,4)))) + (乱数表!$P629*(Settings!B12/(((INDEX(出力表!D:D,4))+1)^INDEX(係数表!E:E,4)*INDEX(係数表!F:F,4))))))</f>
        <v>#VALUE!</v>
      </c>
      <c r="L629" t="e">
        <f>MIN(100, MAX(0, (INDEX(出力表!D:D,4))*J629/MAX(K629, Settings!B3)))</f>
        <v>#VALUE!</v>
      </c>
      <c r="M629">
        <f>MIN(100, MAX(0, 100*BETAINV(乱数表!$E629, MAX(0.00000001, (1/(1+EXP(-(INDEX(係数表!G:G,5) + $B629))))*(EXP(INDEX(係数表!H:H,5) + INDEX(係数表!I:I,5)*LN(INDEX(出力表!C:C,5)+1)))), MAX(0.00000001, (1-(1/(1+EXP(-(INDEX(係数表!G:G,5) + $B629)))))*(EXP(INDEX(係数表!H:H,5) + INDEX(係数表!I:I,5)*LN(INDEX(出力表!C:C,5)+1)))))))</f>
        <v>69.500604802171139</v>
      </c>
      <c r="N629" t="e">
        <f>MIN(100, MAX(0, (100*(INDEX(出力表!D:D,5))/(EXP(INDEX(係数表!B:B,5) + $C629) + (INDEX(出力表!D:D,5)))) + (乱数表!$Q629*(Settings!B12/(((INDEX(出力表!D:D,5))+1)^INDEX(係数表!E:E,5)*INDEX(係数表!F:F,5))))))</f>
        <v>#VALUE!</v>
      </c>
      <c r="O629" t="e">
        <f>MIN(100, MAX(0, (INDEX(出力表!D:D,5))*M629/MAX(N629, Settings!B3)))</f>
        <v>#VALUE!</v>
      </c>
      <c r="P629">
        <f>MIN(100, MAX(0, 100*BETAINV(乱数表!$F629, MAX(0.00000001, (1/(1+EXP(-(INDEX(係数表!G:G,6) + $B629))))*(EXP(INDEX(係数表!H:H,6) + INDEX(係数表!I:I,6)*LN(INDEX(出力表!C:C,6)+1)))), MAX(0.00000001, (1-(1/(1+EXP(-(INDEX(係数表!G:G,6) + $B629)))))*(EXP(INDEX(係数表!H:H,6) + INDEX(係数表!I:I,6)*LN(INDEX(出力表!C:C,6)+1)))))))</f>
        <v>98.062343914347508</v>
      </c>
      <c r="Q629" t="e">
        <f>MIN(100, MAX(0, (100*(INDEX(出力表!D:D,6))/(EXP(INDEX(係数表!B:B,6) + $C629) + (INDEX(出力表!D:D,6)))) + (乱数表!$R629*(Settings!B12/(((INDEX(出力表!D:D,6))+1)^INDEX(係数表!E:E,6)*INDEX(係数表!F:F,6))))))</f>
        <v>#VALUE!</v>
      </c>
      <c r="R629" t="e">
        <f>MIN(100, MAX(0, (INDEX(出力表!D:D,6))*P629/MAX(Q629, Settings!B3)))</f>
        <v>#VALUE!</v>
      </c>
      <c r="S629">
        <f>MIN(100, MAX(0, 100*BETAINV(乱数表!$G629, MAX(0.00000001, (1/(1+EXP(-(INDEX(係数表!G:G,7) + $B629))))*(EXP(INDEX(係数表!H:H,7) + INDEX(係数表!I:I,7)*LN(INDEX(出力表!C:C,7)+1)))), MAX(0.00000001, (1-(1/(1+EXP(-(INDEX(係数表!G:G,7) + $B629)))))*(EXP(INDEX(係数表!H:H,7) + INDEX(係数表!I:I,7)*LN(INDEX(出力表!C:C,7)+1)))))))</f>
        <v>63.199118053886352</v>
      </c>
      <c r="T629" t="e">
        <f>MIN(100, MAX(0, (100*(INDEX(出力表!D:D,7))/(EXP(INDEX(係数表!B:B,7) + $C629) + (INDEX(出力表!D:D,7)))) + (乱数表!$S629*(Settings!B12/(((INDEX(出力表!D:D,7))+1)^INDEX(係数表!E:E,7)*INDEX(係数表!F:F,7))))))</f>
        <v>#VALUE!</v>
      </c>
      <c r="U629" t="e">
        <f>MIN(100, MAX(0, (INDEX(出力表!D:D,7))*S629/MAX(T629, Settings!B3)))</f>
        <v>#VALUE!</v>
      </c>
      <c r="V629">
        <f>MIN(100, MAX(0, 100*BETAINV(乱数表!$H629, MAX(0.00000001, (1/(1+EXP(-(INDEX(係数表!G:G,8) + $B629))))*(EXP(INDEX(係数表!H:H,8) + INDEX(係数表!I:I,8)*LN(INDEX(出力表!C:C,8)+1)))), MAX(0.00000001, (1-(1/(1+EXP(-(INDEX(係数表!G:G,8) + $B629)))))*(EXP(INDEX(係数表!H:H,8) + INDEX(係数表!I:I,8)*LN(INDEX(出力表!C:C,8)+1)))))))</f>
        <v>71.342664540153081</v>
      </c>
      <c r="W629" t="e">
        <f>MIN(100, MAX(0, (100*(INDEX(出力表!D:D,8))/(EXP(INDEX(係数表!B:B,8) + $C629) + (INDEX(出力表!D:D,8)))) + (乱数表!$T629*(Settings!B12/(((INDEX(出力表!D:D,8))+1)^INDEX(係数表!E:E,8)*INDEX(係数表!F:F,8))))))</f>
        <v>#VALUE!</v>
      </c>
      <c r="X629" t="e">
        <f>MIN(100, MAX(0, (INDEX(出力表!D:D,8))*V629/MAX(W629, Settings!B3)))</f>
        <v>#VALUE!</v>
      </c>
      <c r="Y629">
        <f>MIN(100, MAX(0, 100*BETAINV(乱数表!$I629, MAX(0.00000001, (1/(1+EXP(-(INDEX(係数表!G:G,9) + $B629))))*(EXP(INDEX(係数表!H:H,9) + INDEX(係数表!I:I,9)*LN(INDEX(出力表!C:C,9)+1)))), MAX(0.00000001, (1-(1/(1+EXP(-(INDEX(係数表!G:G,9) + $B629)))))*(EXP(INDEX(係数表!H:H,9) + INDEX(係数表!I:I,9)*LN(INDEX(出力表!C:C,9)+1)))))))</f>
        <v>95.762695487385216</v>
      </c>
      <c r="Z629" t="e">
        <f>MIN(100, MAX(0, (100*(INDEX(出力表!D:D,9))/(EXP(INDEX(係数表!B:B,9) + $C629) + (INDEX(出力表!D:D,9)))) + (乱数表!$U629*(Settings!B12/(((INDEX(出力表!D:D,9))+1)^INDEX(係数表!E:E,9)*INDEX(係数表!F:F,9))))))</f>
        <v>#VALUE!</v>
      </c>
      <c r="AA629" t="e">
        <f>MIN(100, MAX(0, (INDEX(出力表!D:D,9))*Y629/MAX(Z629, Settings!B3)))</f>
        <v>#VALUE!</v>
      </c>
      <c r="AB629">
        <f>MIN(100, MAX(0, 100*BETAINV(乱数表!$J629, MAX(0.00000001, (1/(1+EXP(-(INDEX(係数表!G:G,10) + $B629))))*(EXP(INDEX(係数表!H:H,10) + INDEX(係数表!I:I,10)*LN(INDEX(出力表!C:C,10)+1)))), MAX(0.00000001, (1-(1/(1+EXP(-(INDEX(係数表!G:G,10) + $B629)))))*(EXP(INDEX(係数表!H:H,10) + INDEX(係数表!I:I,10)*LN(INDEX(出力表!C:C,10)+1)))))))</f>
        <v>98.95341163587392</v>
      </c>
      <c r="AC629" t="e">
        <f>MIN(100, MAX(0, (100*(INDEX(出力表!D:D,10))/(EXP(INDEX(係数表!B:B,10) + $C629) + (INDEX(出力表!D:D,10)))) + (乱数表!$V629*(Settings!B12/(((INDEX(出力表!D:D,10))+1)^INDEX(係数表!E:E,10)*INDEX(係数表!F:F,10))))))</f>
        <v>#VALUE!</v>
      </c>
      <c r="AD629" t="e">
        <f>MIN(100, MAX(0, (INDEX(出力表!D:D,10))*AB629/MAX(AC629, Settings!B3)))</f>
        <v>#VALUE!</v>
      </c>
      <c r="AE629">
        <f>MIN(100, MAX(0, 100*BETAINV(乱数表!$K629, MAX(0.00000001, (1/(1+EXP(-(INDEX(係数表!G:G,11) + $B629))))*(EXP(INDEX(係数表!H:H,11) + INDEX(係数表!I:I,11)*LN(INDEX(出力表!C:C,11)+1)))), MAX(0.00000001, (1-(1/(1+EXP(-(INDEX(係数表!G:G,11) + $B629)))))*(EXP(INDEX(係数表!H:H,11) + INDEX(係数表!I:I,11)*LN(INDEX(出力表!C:C,11)+1)))))))</f>
        <v>77.715432874031222</v>
      </c>
      <c r="AF629" t="e">
        <f>MIN(100, MAX(0, (100*(INDEX(出力表!D:D,11))/(EXP(INDEX(係数表!B:B,11) + $C629) + (INDEX(出力表!D:D,11)))) + (乱数表!$W629*(Settings!B12/(((INDEX(出力表!D:D,11))+1)^INDEX(係数表!E:E,11)*INDEX(係数表!F:F,11))))))</f>
        <v>#VALUE!</v>
      </c>
      <c r="AG629" t="e">
        <f>MIN(100, MAX(0, (INDEX(出力表!D:D,11))*AE629/MAX(AF629, Settings!B3)))</f>
        <v>#VALUE!</v>
      </c>
      <c r="AH629">
        <f>MIN(100, MAX(0, 100*BETAINV(乱数表!$L629, MAX(0.00000001, (1/(1+EXP(-(INDEX(係数表!G:G,12) + $B629))))*(EXP(INDEX(係数表!H:H,12) + INDEX(係数表!I:I,12)*LN(INDEX(出力表!C:C,12)+1)))), MAX(0.00000001, (1-(1/(1+EXP(-(INDEX(係数表!G:G,12) + $B629)))))*(EXP(INDEX(係数表!H:H,12) + INDEX(係数表!I:I,12)*LN(INDEX(出力表!C:C,12)+1)))))))</f>
        <v>57.030477456836856</v>
      </c>
      <c r="AI629" t="e">
        <f>MIN(100, MAX(0, (100*(INDEX(出力表!D:D,12))/(EXP(INDEX(係数表!B:B,12) + $C629) + (INDEX(出力表!D:D,12)))) + (乱数表!$X629*(Settings!B12/(((INDEX(出力表!D:D,12))+1)^INDEX(係数表!E:E,12)*INDEX(係数表!F:F,12))))))</f>
        <v>#VALUE!</v>
      </c>
      <c r="AJ629" t="e">
        <f>MIN(100, MAX(0, (INDEX(出力表!D:D,12))*AH629/MAX(AI629, Settings!B3)))</f>
        <v>#VALUE!</v>
      </c>
      <c r="AK629">
        <f>MIN(100, MAX(0, 100*BETAINV(乱数表!$M629, MAX(0.00000001, (1/(1+EXP(-(INDEX(係数表!G:G,13) + $B629))))*(EXP(INDEX(係数表!H:H,13) + INDEX(係数表!I:I,13)*LN(INDEX(出力表!C:C,13)+1)))), MAX(0.00000001, (1-(1/(1+EXP(-(INDEX(係数表!G:G,13) + $B629)))))*(EXP(INDEX(係数表!H:H,13) + INDEX(係数表!I:I,13)*LN(INDEX(出力表!C:C,13)+1)))))))</f>
        <v>99.6572247277701</v>
      </c>
      <c r="AL629" t="e">
        <f>MIN(100, MAX(0, (100*(INDEX(出力表!D:D,13))/(EXP(INDEX(係数表!B:B,13) + $C629) + (INDEX(出力表!D:D,13)))) + (乱数表!$Y629*(Settings!B12/(((INDEX(出力表!D:D,13))+1)^INDEX(係数表!E:E,13)*INDEX(係数表!F:F,13))))))</f>
        <v>#VALUE!</v>
      </c>
      <c r="AM629" t="e">
        <f>MIN(100, MAX(0, (INDEX(出力表!D:D,13))*AK629/MAX(AL629, Settings!B3)))</f>
        <v>#VALUE!</v>
      </c>
      <c r="AN629">
        <f>IF(ISNUMBER(F629), INDEX(出力表!B:B,2)*F629, 0)+IF(ISNUMBER(I629), INDEX(出力表!B:B,3)*I629, 0)+IF(ISNUMBER(L629), INDEX(出力表!B:B,4)*L629, 0)+IF(ISNUMBER(O629), INDEX(出力表!B:B,5)*O629, 0)+IF(ISNUMBER(R629), INDEX(出力表!B:B,6)*R629, 0)+IF(ISNUMBER(U629), INDEX(出力表!B:B,7)*U629, 0)+IF(ISNUMBER(X629), INDEX(出力表!B:B,8)*X629, 0)+IF(ISNUMBER(AA629), INDEX(出力表!B:B,9)*AA629, 0)+IF(ISNUMBER(AD629), INDEX(出力表!B:B,10)*AD629, 0)+IF(ISNUMBER(AG629), INDEX(出力表!B:B,11)*AG629, 0)+IF(ISNUMBER(AJ629), INDEX(出力表!B:B,12)*AJ629, 0)+IF(ISNUMBER(AM629), INDEX(出力表!B:B,13)*AM629, 0)</f>
        <v>0</v>
      </c>
      <c r="AO629">
        <f>IF(ISNUMBER(F629), INDEX(出力表!B:B,2), 0)+IF(ISNUMBER(I629), INDEX(出力表!B:B,3), 0)+IF(ISNUMBER(L629), INDEX(出力表!B:B,4), 0)+IF(ISNUMBER(O629), INDEX(出力表!B:B,5), 0)+IF(ISNUMBER(R629), INDEX(出力表!B:B,6), 0)+IF(ISNUMBER(U629), INDEX(出力表!B:B,7), 0)+IF(ISNUMBER(X629), INDEX(出力表!B:B,8), 0)+IF(ISNUMBER(AA629), INDEX(出力表!B:B,9), 0)+IF(ISNUMBER(AD629), INDEX(出力表!B:B,10), 0)+IF(ISNUMBER(AG629), INDEX(出力表!B:B,11), 0)+IF(ISNUMBER(AJ629), INDEX(出力表!B:B,12), 0)+IF(ISNUMBER(AM629), INDEX(出力表!B:B,13), 0)</f>
        <v>0</v>
      </c>
      <c r="AP629" t="str">
        <f t="shared" si="9"/>
        <v/>
      </c>
    </row>
    <row r="630" spans="1:42" x14ac:dyDescent="0.2">
      <c r="A630">
        <v>629</v>
      </c>
      <c r="B630">
        <f>IF(UPPER(Settings!B4)="TRUE", 乱数表!$Z630*Settings!B10, 0)</f>
        <v>4.4822315617763168E-2</v>
      </c>
      <c r="C630">
        <f>IF(UPPER(Settings!B4)="TRUE", 乱数表!$AA630*Settings!B11, 0)</f>
        <v>-2.2941136419316343E-2</v>
      </c>
      <c r="D630">
        <f>MIN(100, MAX(0, 100*BETAINV(乱数表!$B630, MAX(0.00000001, (1/(1+EXP(-(INDEX(係数表!G:G,2) + $B630))))*(EXP(INDEX(係数表!H:H,2) + INDEX(係数表!I:I,2)*LN(INDEX(出力表!C:C,2)+1)))), MAX(0.00000001, (1-(1/(1+EXP(-(INDEX(係数表!G:G,2) + $B630)))))*(EXP(INDEX(係数表!H:H,2) + INDEX(係数表!I:I,2)*LN(INDEX(出力表!C:C,2)+1)))))))</f>
        <v>92.063293727883746</v>
      </c>
      <c r="E630" t="e">
        <f>MIN(100, MAX(0, (100*(INDEX(出力表!D:D,2))/(EXP(INDEX(係数表!B:B,2) + $C630) + (INDEX(出力表!D:D,2)))) + (乱数表!$N630*(Settings!B12/(((INDEX(出力表!D:D,2))+1)^INDEX(係数表!E:E,2)*INDEX(係数表!F:F,2))))))</f>
        <v>#VALUE!</v>
      </c>
      <c r="F630" t="e">
        <f>MIN(100, MAX(0, (INDEX(出力表!D:D,2))*D630/MAX(E630, Settings!B3)))</f>
        <v>#VALUE!</v>
      </c>
      <c r="G630">
        <f>MIN(100, MAX(0, 100*BETAINV(乱数表!$C630, MAX(0.00000001, (1/(1+EXP(-(INDEX(係数表!G:G,3) + $B630))))*(EXP(INDEX(係数表!H:H,3) + INDEX(係数表!I:I,3)*LN(INDEX(出力表!C:C,3)+1)))), MAX(0.00000001, (1-(1/(1+EXP(-(INDEX(係数表!G:G,3) + $B630)))))*(EXP(INDEX(係数表!H:H,3) + INDEX(係数表!I:I,3)*LN(INDEX(出力表!C:C,3)+1)))))))</f>
        <v>95.228299891689488</v>
      </c>
      <c r="H630" t="e">
        <f>MIN(100, MAX(0, (100*(INDEX(出力表!D:D,3))/(EXP(INDEX(係数表!B:B,3) + $C630) + (INDEX(出力表!D:D,3)))) + (乱数表!$O630*(Settings!B12/(((INDEX(出力表!D:D,3))+1)^INDEX(係数表!E:E,3)*INDEX(係数表!F:F,3))))))</f>
        <v>#VALUE!</v>
      </c>
      <c r="I630" t="e">
        <f>MIN(100, MAX(0, (INDEX(出力表!D:D,3))*G630/MAX(H630, Settings!B3)))</f>
        <v>#VALUE!</v>
      </c>
      <c r="J630">
        <f>MIN(100, MAX(0, 100*BETAINV(乱数表!$D630, MAX(0.00000001, (1/(1+EXP(-(INDEX(係数表!G:G,4) + $B630))))*(EXP(INDEX(係数表!H:H,4) + INDEX(係数表!I:I,4)*LN(INDEX(出力表!C:C,4)+1)))), MAX(0.00000001, (1-(1/(1+EXP(-(INDEX(係数表!G:G,4) + $B630)))))*(EXP(INDEX(係数表!H:H,4) + INDEX(係数表!I:I,4)*LN(INDEX(出力表!C:C,4)+1)))))))</f>
        <v>85.505755083310092</v>
      </c>
      <c r="K630" t="e">
        <f>MIN(100, MAX(0, (100*(INDEX(出力表!D:D,4))/(EXP(INDEX(係数表!B:B,4) + $C630) + (INDEX(出力表!D:D,4)))) + (乱数表!$P630*(Settings!B12/(((INDEX(出力表!D:D,4))+1)^INDEX(係数表!E:E,4)*INDEX(係数表!F:F,4))))))</f>
        <v>#VALUE!</v>
      </c>
      <c r="L630" t="e">
        <f>MIN(100, MAX(0, (INDEX(出力表!D:D,4))*J630/MAX(K630, Settings!B3)))</f>
        <v>#VALUE!</v>
      </c>
      <c r="M630">
        <f>MIN(100, MAX(0, 100*BETAINV(乱数表!$E630, MAX(0.00000001, (1/(1+EXP(-(INDEX(係数表!G:G,5) + $B630))))*(EXP(INDEX(係数表!H:H,5) + INDEX(係数表!I:I,5)*LN(INDEX(出力表!C:C,5)+1)))), MAX(0.00000001, (1-(1/(1+EXP(-(INDEX(係数表!G:G,5) + $B630)))))*(EXP(INDEX(係数表!H:H,5) + INDEX(係数表!I:I,5)*LN(INDEX(出力表!C:C,5)+1)))))))</f>
        <v>82.942089712415665</v>
      </c>
      <c r="N630" t="e">
        <f>MIN(100, MAX(0, (100*(INDEX(出力表!D:D,5))/(EXP(INDEX(係数表!B:B,5) + $C630) + (INDEX(出力表!D:D,5)))) + (乱数表!$Q630*(Settings!B12/(((INDEX(出力表!D:D,5))+1)^INDEX(係数表!E:E,5)*INDEX(係数表!F:F,5))))))</f>
        <v>#VALUE!</v>
      </c>
      <c r="O630" t="e">
        <f>MIN(100, MAX(0, (INDEX(出力表!D:D,5))*M630/MAX(N630, Settings!B3)))</f>
        <v>#VALUE!</v>
      </c>
      <c r="P630">
        <f>MIN(100, MAX(0, 100*BETAINV(乱数表!$F630, MAX(0.00000001, (1/(1+EXP(-(INDEX(係数表!G:G,6) + $B630))))*(EXP(INDEX(係数表!H:H,6) + INDEX(係数表!I:I,6)*LN(INDEX(出力表!C:C,6)+1)))), MAX(0.00000001, (1-(1/(1+EXP(-(INDEX(係数表!G:G,6) + $B630)))))*(EXP(INDEX(係数表!H:H,6) + INDEX(係数表!I:I,6)*LN(INDEX(出力表!C:C,6)+1)))))))</f>
        <v>71.912241562889463</v>
      </c>
      <c r="Q630" t="e">
        <f>MIN(100, MAX(0, (100*(INDEX(出力表!D:D,6))/(EXP(INDEX(係数表!B:B,6) + $C630) + (INDEX(出力表!D:D,6)))) + (乱数表!$R630*(Settings!B12/(((INDEX(出力表!D:D,6))+1)^INDEX(係数表!E:E,6)*INDEX(係数表!F:F,6))))))</f>
        <v>#VALUE!</v>
      </c>
      <c r="R630" t="e">
        <f>MIN(100, MAX(0, (INDEX(出力表!D:D,6))*P630/MAX(Q630, Settings!B3)))</f>
        <v>#VALUE!</v>
      </c>
      <c r="S630">
        <f>MIN(100, MAX(0, 100*BETAINV(乱数表!$G630, MAX(0.00000001, (1/(1+EXP(-(INDEX(係数表!G:G,7) + $B630))))*(EXP(INDEX(係数表!H:H,7) + INDEX(係数表!I:I,7)*LN(INDEX(出力表!C:C,7)+1)))), MAX(0.00000001, (1-(1/(1+EXP(-(INDEX(係数表!G:G,7) + $B630)))))*(EXP(INDEX(係数表!H:H,7) + INDEX(係数表!I:I,7)*LN(INDEX(出力表!C:C,7)+1)))))))</f>
        <v>99.745334336724525</v>
      </c>
      <c r="T630" t="e">
        <f>MIN(100, MAX(0, (100*(INDEX(出力表!D:D,7))/(EXP(INDEX(係数表!B:B,7) + $C630) + (INDEX(出力表!D:D,7)))) + (乱数表!$S630*(Settings!B12/(((INDEX(出力表!D:D,7))+1)^INDEX(係数表!E:E,7)*INDEX(係数表!F:F,7))))))</f>
        <v>#VALUE!</v>
      </c>
      <c r="U630" t="e">
        <f>MIN(100, MAX(0, (INDEX(出力表!D:D,7))*S630/MAX(T630, Settings!B3)))</f>
        <v>#VALUE!</v>
      </c>
      <c r="V630">
        <f>MIN(100, MAX(0, 100*BETAINV(乱数表!$H630, MAX(0.00000001, (1/(1+EXP(-(INDEX(係数表!G:G,8) + $B630))))*(EXP(INDEX(係数表!H:H,8) + INDEX(係数表!I:I,8)*LN(INDEX(出力表!C:C,8)+1)))), MAX(0.00000001, (1-(1/(1+EXP(-(INDEX(係数表!G:G,8) + $B630)))))*(EXP(INDEX(係数表!H:H,8) + INDEX(係数表!I:I,8)*LN(INDEX(出力表!C:C,8)+1)))))))</f>
        <v>89.248689813713639</v>
      </c>
      <c r="W630" t="e">
        <f>MIN(100, MAX(0, (100*(INDEX(出力表!D:D,8))/(EXP(INDEX(係数表!B:B,8) + $C630) + (INDEX(出力表!D:D,8)))) + (乱数表!$T630*(Settings!B12/(((INDEX(出力表!D:D,8))+1)^INDEX(係数表!E:E,8)*INDEX(係数表!F:F,8))))))</f>
        <v>#VALUE!</v>
      </c>
      <c r="X630" t="e">
        <f>MIN(100, MAX(0, (INDEX(出力表!D:D,8))*V630/MAX(W630, Settings!B3)))</f>
        <v>#VALUE!</v>
      </c>
      <c r="Y630">
        <f>MIN(100, MAX(0, 100*BETAINV(乱数表!$I630, MAX(0.00000001, (1/(1+EXP(-(INDEX(係数表!G:G,9) + $B630))))*(EXP(INDEX(係数表!H:H,9) + INDEX(係数表!I:I,9)*LN(INDEX(出力表!C:C,9)+1)))), MAX(0.00000001, (1-(1/(1+EXP(-(INDEX(係数表!G:G,9) + $B630)))))*(EXP(INDEX(係数表!H:H,9) + INDEX(係数表!I:I,9)*LN(INDEX(出力表!C:C,9)+1)))))))</f>
        <v>99.570251709310327</v>
      </c>
      <c r="Z630" t="e">
        <f>MIN(100, MAX(0, (100*(INDEX(出力表!D:D,9))/(EXP(INDEX(係数表!B:B,9) + $C630) + (INDEX(出力表!D:D,9)))) + (乱数表!$U630*(Settings!B12/(((INDEX(出力表!D:D,9))+1)^INDEX(係数表!E:E,9)*INDEX(係数表!F:F,9))))))</f>
        <v>#VALUE!</v>
      </c>
      <c r="AA630" t="e">
        <f>MIN(100, MAX(0, (INDEX(出力表!D:D,9))*Y630/MAX(Z630, Settings!B3)))</f>
        <v>#VALUE!</v>
      </c>
      <c r="AB630">
        <f>MIN(100, MAX(0, 100*BETAINV(乱数表!$J630, MAX(0.00000001, (1/(1+EXP(-(INDEX(係数表!G:G,10) + $B630))))*(EXP(INDEX(係数表!H:H,10) + INDEX(係数表!I:I,10)*LN(INDEX(出力表!C:C,10)+1)))), MAX(0.00000001, (1-(1/(1+EXP(-(INDEX(係数表!G:G,10) + $B630)))))*(EXP(INDEX(係数表!H:H,10) + INDEX(係数表!I:I,10)*LN(INDEX(出力表!C:C,10)+1)))))))</f>
        <v>92.146398562181844</v>
      </c>
      <c r="AC630" t="e">
        <f>MIN(100, MAX(0, (100*(INDEX(出力表!D:D,10))/(EXP(INDEX(係数表!B:B,10) + $C630) + (INDEX(出力表!D:D,10)))) + (乱数表!$V630*(Settings!B12/(((INDEX(出力表!D:D,10))+1)^INDEX(係数表!E:E,10)*INDEX(係数表!F:F,10))))))</f>
        <v>#VALUE!</v>
      </c>
      <c r="AD630" t="e">
        <f>MIN(100, MAX(0, (INDEX(出力表!D:D,10))*AB630/MAX(AC630, Settings!B3)))</f>
        <v>#VALUE!</v>
      </c>
      <c r="AE630">
        <f>MIN(100, MAX(0, 100*BETAINV(乱数表!$K630, MAX(0.00000001, (1/(1+EXP(-(INDEX(係数表!G:G,11) + $B630))))*(EXP(INDEX(係数表!H:H,11) + INDEX(係数表!I:I,11)*LN(INDEX(出力表!C:C,11)+1)))), MAX(0.00000001, (1-(1/(1+EXP(-(INDEX(係数表!G:G,11) + $B630)))))*(EXP(INDEX(係数表!H:H,11) + INDEX(係数表!I:I,11)*LN(INDEX(出力表!C:C,11)+1)))))))</f>
        <v>89.711759762197232</v>
      </c>
      <c r="AF630" t="e">
        <f>MIN(100, MAX(0, (100*(INDEX(出力表!D:D,11))/(EXP(INDEX(係数表!B:B,11) + $C630) + (INDEX(出力表!D:D,11)))) + (乱数表!$W630*(Settings!B12/(((INDEX(出力表!D:D,11))+1)^INDEX(係数表!E:E,11)*INDEX(係数表!F:F,11))))))</f>
        <v>#VALUE!</v>
      </c>
      <c r="AG630" t="e">
        <f>MIN(100, MAX(0, (INDEX(出力表!D:D,11))*AE630/MAX(AF630, Settings!B3)))</f>
        <v>#VALUE!</v>
      </c>
      <c r="AH630">
        <f>MIN(100, MAX(0, 100*BETAINV(乱数表!$L630, MAX(0.00000001, (1/(1+EXP(-(INDEX(係数表!G:G,12) + $B630))))*(EXP(INDEX(係数表!H:H,12) + INDEX(係数表!I:I,12)*LN(INDEX(出力表!C:C,12)+1)))), MAX(0.00000001, (1-(1/(1+EXP(-(INDEX(係数表!G:G,12) + $B630)))))*(EXP(INDEX(係数表!H:H,12) + INDEX(係数表!I:I,12)*LN(INDEX(出力表!C:C,12)+1)))))))</f>
        <v>66.238920998454134</v>
      </c>
      <c r="AI630" t="e">
        <f>MIN(100, MAX(0, (100*(INDEX(出力表!D:D,12))/(EXP(INDEX(係数表!B:B,12) + $C630) + (INDEX(出力表!D:D,12)))) + (乱数表!$X630*(Settings!B12/(((INDEX(出力表!D:D,12))+1)^INDEX(係数表!E:E,12)*INDEX(係数表!F:F,12))))))</f>
        <v>#VALUE!</v>
      </c>
      <c r="AJ630" t="e">
        <f>MIN(100, MAX(0, (INDEX(出力表!D:D,12))*AH630/MAX(AI630, Settings!B3)))</f>
        <v>#VALUE!</v>
      </c>
      <c r="AK630">
        <f>MIN(100, MAX(0, 100*BETAINV(乱数表!$M630, MAX(0.00000001, (1/(1+EXP(-(INDEX(係数表!G:G,13) + $B630))))*(EXP(INDEX(係数表!H:H,13) + INDEX(係数表!I:I,13)*LN(INDEX(出力表!C:C,13)+1)))), MAX(0.00000001, (1-(1/(1+EXP(-(INDEX(係数表!G:G,13) + $B630)))))*(EXP(INDEX(係数表!H:H,13) + INDEX(係数表!I:I,13)*LN(INDEX(出力表!C:C,13)+1)))))))</f>
        <v>99.353672688886121</v>
      </c>
      <c r="AL630" t="e">
        <f>MIN(100, MAX(0, (100*(INDEX(出力表!D:D,13))/(EXP(INDEX(係数表!B:B,13) + $C630) + (INDEX(出力表!D:D,13)))) + (乱数表!$Y630*(Settings!B12/(((INDEX(出力表!D:D,13))+1)^INDEX(係数表!E:E,13)*INDEX(係数表!F:F,13))))))</f>
        <v>#VALUE!</v>
      </c>
      <c r="AM630" t="e">
        <f>MIN(100, MAX(0, (INDEX(出力表!D:D,13))*AK630/MAX(AL630, Settings!B3)))</f>
        <v>#VALUE!</v>
      </c>
      <c r="AN630">
        <f>IF(ISNUMBER(F630), INDEX(出力表!B:B,2)*F630, 0)+IF(ISNUMBER(I630), INDEX(出力表!B:B,3)*I630, 0)+IF(ISNUMBER(L630), INDEX(出力表!B:B,4)*L630, 0)+IF(ISNUMBER(O630), INDEX(出力表!B:B,5)*O630, 0)+IF(ISNUMBER(R630), INDEX(出力表!B:B,6)*R630, 0)+IF(ISNUMBER(U630), INDEX(出力表!B:B,7)*U630, 0)+IF(ISNUMBER(X630), INDEX(出力表!B:B,8)*X630, 0)+IF(ISNUMBER(AA630), INDEX(出力表!B:B,9)*AA630, 0)+IF(ISNUMBER(AD630), INDEX(出力表!B:B,10)*AD630, 0)+IF(ISNUMBER(AG630), INDEX(出力表!B:B,11)*AG630, 0)+IF(ISNUMBER(AJ630), INDEX(出力表!B:B,12)*AJ630, 0)+IF(ISNUMBER(AM630), INDEX(出力表!B:B,13)*AM630, 0)</f>
        <v>0</v>
      </c>
      <c r="AO630">
        <f>IF(ISNUMBER(F630), INDEX(出力表!B:B,2), 0)+IF(ISNUMBER(I630), INDEX(出力表!B:B,3), 0)+IF(ISNUMBER(L630), INDEX(出力表!B:B,4), 0)+IF(ISNUMBER(O630), INDEX(出力表!B:B,5), 0)+IF(ISNUMBER(R630), INDEX(出力表!B:B,6), 0)+IF(ISNUMBER(U630), INDEX(出力表!B:B,7), 0)+IF(ISNUMBER(X630), INDEX(出力表!B:B,8), 0)+IF(ISNUMBER(AA630), INDEX(出力表!B:B,9), 0)+IF(ISNUMBER(AD630), INDEX(出力表!B:B,10), 0)+IF(ISNUMBER(AG630), INDEX(出力表!B:B,11), 0)+IF(ISNUMBER(AJ630), INDEX(出力表!B:B,12), 0)+IF(ISNUMBER(AM630), INDEX(出力表!B:B,13), 0)</f>
        <v>0</v>
      </c>
      <c r="AP630" t="str">
        <f t="shared" si="9"/>
        <v/>
      </c>
    </row>
    <row r="631" spans="1:42" x14ac:dyDescent="0.2">
      <c r="A631">
        <v>630</v>
      </c>
      <c r="B631">
        <f>IF(UPPER(Settings!B4)="TRUE", 乱数表!$Z631*Settings!B10, 0)</f>
        <v>0.19060720593046254</v>
      </c>
      <c r="C631">
        <f>IF(UPPER(Settings!B4)="TRUE", 乱数表!$AA631*Settings!B11, 0)</f>
        <v>1.168878762705087E-2</v>
      </c>
      <c r="D631">
        <f>MIN(100, MAX(0, 100*BETAINV(乱数表!$B631, MAX(0.00000001, (1/(1+EXP(-(INDEX(係数表!G:G,2) + $B631))))*(EXP(INDEX(係数表!H:H,2) + INDEX(係数表!I:I,2)*LN(INDEX(出力表!C:C,2)+1)))), MAX(0.00000001, (1-(1/(1+EXP(-(INDEX(係数表!G:G,2) + $B631)))))*(EXP(INDEX(係数表!H:H,2) + INDEX(係数表!I:I,2)*LN(INDEX(出力表!C:C,2)+1)))))))</f>
        <v>91.51315572411167</v>
      </c>
      <c r="E631" t="e">
        <f>MIN(100, MAX(0, (100*(INDEX(出力表!D:D,2))/(EXP(INDEX(係数表!B:B,2) + $C631) + (INDEX(出力表!D:D,2)))) + (乱数表!$N631*(Settings!B12/(((INDEX(出力表!D:D,2))+1)^INDEX(係数表!E:E,2)*INDEX(係数表!F:F,2))))))</f>
        <v>#VALUE!</v>
      </c>
      <c r="F631" t="e">
        <f>MIN(100, MAX(0, (INDEX(出力表!D:D,2))*D631/MAX(E631, Settings!B3)))</f>
        <v>#VALUE!</v>
      </c>
      <c r="G631">
        <f>MIN(100, MAX(0, 100*BETAINV(乱数表!$C631, MAX(0.00000001, (1/(1+EXP(-(INDEX(係数表!G:G,3) + $B631))))*(EXP(INDEX(係数表!H:H,3) + INDEX(係数表!I:I,3)*LN(INDEX(出力表!C:C,3)+1)))), MAX(0.00000001, (1-(1/(1+EXP(-(INDEX(係数表!G:G,3) + $B631)))))*(EXP(INDEX(係数表!H:H,3) + INDEX(係数表!I:I,3)*LN(INDEX(出力表!C:C,3)+1)))))))</f>
        <v>99.732141484476941</v>
      </c>
      <c r="H631" t="e">
        <f>MIN(100, MAX(0, (100*(INDEX(出力表!D:D,3))/(EXP(INDEX(係数表!B:B,3) + $C631) + (INDEX(出力表!D:D,3)))) + (乱数表!$O631*(Settings!B12/(((INDEX(出力表!D:D,3))+1)^INDEX(係数表!E:E,3)*INDEX(係数表!F:F,3))))))</f>
        <v>#VALUE!</v>
      </c>
      <c r="I631" t="e">
        <f>MIN(100, MAX(0, (INDEX(出力表!D:D,3))*G631/MAX(H631, Settings!B3)))</f>
        <v>#VALUE!</v>
      </c>
      <c r="J631">
        <f>MIN(100, MAX(0, 100*BETAINV(乱数表!$D631, MAX(0.00000001, (1/(1+EXP(-(INDEX(係数表!G:G,4) + $B631))))*(EXP(INDEX(係数表!H:H,4) + INDEX(係数表!I:I,4)*LN(INDEX(出力表!C:C,4)+1)))), MAX(0.00000001, (1-(1/(1+EXP(-(INDEX(係数表!G:G,4) + $B631)))))*(EXP(INDEX(係数表!H:H,4) + INDEX(係数表!I:I,4)*LN(INDEX(出力表!C:C,4)+1)))))))</f>
        <v>59.171497532943739</v>
      </c>
      <c r="K631" t="e">
        <f>MIN(100, MAX(0, (100*(INDEX(出力表!D:D,4))/(EXP(INDEX(係数表!B:B,4) + $C631) + (INDEX(出力表!D:D,4)))) + (乱数表!$P631*(Settings!B12/(((INDEX(出力表!D:D,4))+1)^INDEX(係数表!E:E,4)*INDEX(係数表!F:F,4))))))</f>
        <v>#VALUE!</v>
      </c>
      <c r="L631" t="e">
        <f>MIN(100, MAX(0, (INDEX(出力表!D:D,4))*J631/MAX(K631, Settings!B3)))</f>
        <v>#VALUE!</v>
      </c>
      <c r="M631">
        <f>MIN(100, MAX(0, 100*BETAINV(乱数表!$E631, MAX(0.00000001, (1/(1+EXP(-(INDEX(係数表!G:G,5) + $B631))))*(EXP(INDEX(係数表!H:H,5) + INDEX(係数表!I:I,5)*LN(INDEX(出力表!C:C,5)+1)))), MAX(0.00000001, (1-(1/(1+EXP(-(INDEX(係数表!G:G,5) + $B631)))))*(EXP(INDEX(係数表!H:H,5) + INDEX(係数表!I:I,5)*LN(INDEX(出力表!C:C,5)+1)))))))</f>
        <v>94.409140389203472</v>
      </c>
      <c r="N631" t="e">
        <f>MIN(100, MAX(0, (100*(INDEX(出力表!D:D,5))/(EXP(INDEX(係数表!B:B,5) + $C631) + (INDEX(出力表!D:D,5)))) + (乱数表!$Q631*(Settings!B12/(((INDEX(出力表!D:D,5))+1)^INDEX(係数表!E:E,5)*INDEX(係数表!F:F,5))))))</f>
        <v>#VALUE!</v>
      </c>
      <c r="O631" t="e">
        <f>MIN(100, MAX(0, (INDEX(出力表!D:D,5))*M631/MAX(N631, Settings!B3)))</f>
        <v>#VALUE!</v>
      </c>
      <c r="P631">
        <f>MIN(100, MAX(0, 100*BETAINV(乱数表!$F631, MAX(0.00000001, (1/(1+EXP(-(INDEX(係数表!G:G,6) + $B631))))*(EXP(INDEX(係数表!H:H,6) + INDEX(係数表!I:I,6)*LN(INDEX(出力表!C:C,6)+1)))), MAX(0.00000001, (1-(1/(1+EXP(-(INDEX(係数表!G:G,6) + $B631)))))*(EXP(INDEX(係数表!H:H,6) + INDEX(係数表!I:I,6)*LN(INDEX(出力表!C:C,6)+1)))))))</f>
        <v>99.426503276866256</v>
      </c>
      <c r="Q631" t="e">
        <f>MIN(100, MAX(0, (100*(INDEX(出力表!D:D,6))/(EXP(INDEX(係数表!B:B,6) + $C631) + (INDEX(出力表!D:D,6)))) + (乱数表!$R631*(Settings!B12/(((INDEX(出力表!D:D,6))+1)^INDEX(係数表!E:E,6)*INDEX(係数表!F:F,6))))))</f>
        <v>#VALUE!</v>
      </c>
      <c r="R631" t="e">
        <f>MIN(100, MAX(0, (INDEX(出力表!D:D,6))*P631/MAX(Q631, Settings!B3)))</f>
        <v>#VALUE!</v>
      </c>
      <c r="S631">
        <f>MIN(100, MAX(0, 100*BETAINV(乱数表!$G631, MAX(0.00000001, (1/(1+EXP(-(INDEX(係数表!G:G,7) + $B631))))*(EXP(INDEX(係数表!H:H,7) + INDEX(係数表!I:I,7)*LN(INDEX(出力表!C:C,7)+1)))), MAX(0.00000001, (1-(1/(1+EXP(-(INDEX(係数表!G:G,7) + $B631)))))*(EXP(INDEX(係数表!H:H,7) + INDEX(係数表!I:I,7)*LN(INDEX(出力表!C:C,7)+1)))))))</f>
        <v>91.986470290696175</v>
      </c>
      <c r="T631" t="e">
        <f>MIN(100, MAX(0, (100*(INDEX(出力表!D:D,7))/(EXP(INDEX(係数表!B:B,7) + $C631) + (INDEX(出力表!D:D,7)))) + (乱数表!$S631*(Settings!B12/(((INDEX(出力表!D:D,7))+1)^INDEX(係数表!E:E,7)*INDEX(係数表!F:F,7))))))</f>
        <v>#VALUE!</v>
      </c>
      <c r="U631" t="e">
        <f>MIN(100, MAX(0, (INDEX(出力表!D:D,7))*S631/MAX(T631, Settings!B3)))</f>
        <v>#VALUE!</v>
      </c>
      <c r="V631">
        <f>MIN(100, MAX(0, 100*BETAINV(乱数表!$H631, MAX(0.00000001, (1/(1+EXP(-(INDEX(係数表!G:G,8) + $B631))))*(EXP(INDEX(係数表!H:H,8) + INDEX(係数表!I:I,8)*LN(INDEX(出力表!C:C,8)+1)))), MAX(0.00000001, (1-(1/(1+EXP(-(INDEX(係数表!G:G,8) + $B631)))))*(EXP(INDEX(係数表!H:H,8) + INDEX(係数表!I:I,8)*LN(INDEX(出力表!C:C,8)+1)))))))</f>
        <v>91.949713737736431</v>
      </c>
      <c r="W631" t="e">
        <f>MIN(100, MAX(0, (100*(INDEX(出力表!D:D,8))/(EXP(INDEX(係数表!B:B,8) + $C631) + (INDEX(出力表!D:D,8)))) + (乱数表!$T631*(Settings!B12/(((INDEX(出力表!D:D,8))+1)^INDEX(係数表!E:E,8)*INDEX(係数表!F:F,8))))))</f>
        <v>#VALUE!</v>
      </c>
      <c r="X631" t="e">
        <f>MIN(100, MAX(0, (INDEX(出力表!D:D,8))*V631/MAX(W631, Settings!B3)))</f>
        <v>#VALUE!</v>
      </c>
      <c r="Y631">
        <f>MIN(100, MAX(0, 100*BETAINV(乱数表!$I631, MAX(0.00000001, (1/(1+EXP(-(INDEX(係数表!G:G,9) + $B631))))*(EXP(INDEX(係数表!H:H,9) + INDEX(係数表!I:I,9)*LN(INDEX(出力表!C:C,9)+1)))), MAX(0.00000001, (1-(1/(1+EXP(-(INDEX(係数表!G:G,9) + $B631)))))*(EXP(INDEX(係数表!H:H,9) + INDEX(係数表!I:I,9)*LN(INDEX(出力表!C:C,9)+1)))))))</f>
        <v>99.607834521562012</v>
      </c>
      <c r="Z631" t="e">
        <f>MIN(100, MAX(0, (100*(INDEX(出力表!D:D,9))/(EXP(INDEX(係数表!B:B,9) + $C631) + (INDEX(出力表!D:D,9)))) + (乱数表!$U631*(Settings!B12/(((INDEX(出力表!D:D,9))+1)^INDEX(係数表!E:E,9)*INDEX(係数表!F:F,9))))))</f>
        <v>#VALUE!</v>
      </c>
      <c r="AA631" t="e">
        <f>MIN(100, MAX(0, (INDEX(出力表!D:D,9))*Y631/MAX(Z631, Settings!B3)))</f>
        <v>#VALUE!</v>
      </c>
      <c r="AB631">
        <f>MIN(100, MAX(0, 100*BETAINV(乱数表!$J631, MAX(0.00000001, (1/(1+EXP(-(INDEX(係数表!G:G,10) + $B631))))*(EXP(INDEX(係数表!H:H,10) + INDEX(係数表!I:I,10)*LN(INDEX(出力表!C:C,10)+1)))), MAX(0.00000001, (1-(1/(1+EXP(-(INDEX(係数表!G:G,10) + $B631)))))*(EXP(INDEX(係数表!H:H,10) + INDEX(係数表!I:I,10)*LN(INDEX(出力表!C:C,10)+1)))))))</f>
        <v>98.786794453009435</v>
      </c>
      <c r="AC631" t="e">
        <f>MIN(100, MAX(0, (100*(INDEX(出力表!D:D,10))/(EXP(INDEX(係数表!B:B,10) + $C631) + (INDEX(出力表!D:D,10)))) + (乱数表!$V631*(Settings!B12/(((INDEX(出力表!D:D,10))+1)^INDEX(係数表!E:E,10)*INDEX(係数表!F:F,10))))))</f>
        <v>#VALUE!</v>
      </c>
      <c r="AD631" t="e">
        <f>MIN(100, MAX(0, (INDEX(出力表!D:D,10))*AB631/MAX(AC631, Settings!B3)))</f>
        <v>#VALUE!</v>
      </c>
      <c r="AE631">
        <f>MIN(100, MAX(0, 100*BETAINV(乱数表!$K631, MAX(0.00000001, (1/(1+EXP(-(INDEX(係数表!G:G,11) + $B631))))*(EXP(INDEX(係数表!H:H,11) + INDEX(係数表!I:I,11)*LN(INDEX(出力表!C:C,11)+1)))), MAX(0.00000001, (1-(1/(1+EXP(-(INDEX(係数表!G:G,11) + $B631)))))*(EXP(INDEX(係数表!H:H,11) + INDEX(係数表!I:I,11)*LN(INDEX(出力表!C:C,11)+1)))))))</f>
        <v>48.899497738125888</v>
      </c>
      <c r="AF631" t="e">
        <f>MIN(100, MAX(0, (100*(INDEX(出力表!D:D,11))/(EXP(INDEX(係数表!B:B,11) + $C631) + (INDEX(出力表!D:D,11)))) + (乱数表!$W631*(Settings!B12/(((INDEX(出力表!D:D,11))+1)^INDEX(係数表!E:E,11)*INDEX(係数表!F:F,11))))))</f>
        <v>#VALUE!</v>
      </c>
      <c r="AG631" t="e">
        <f>MIN(100, MAX(0, (INDEX(出力表!D:D,11))*AE631/MAX(AF631, Settings!B3)))</f>
        <v>#VALUE!</v>
      </c>
      <c r="AH631">
        <f>MIN(100, MAX(0, 100*BETAINV(乱数表!$L631, MAX(0.00000001, (1/(1+EXP(-(INDEX(係数表!G:G,12) + $B631))))*(EXP(INDEX(係数表!H:H,12) + INDEX(係数表!I:I,12)*LN(INDEX(出力表!C:C,12)+1)))), MAX(0.00000001, (1-(1/(1+EXP(-(INDEX(係数表!G:G,12) + $B631)))))*(EXP(INDEX(係数表!H:H,12) + INDEX(係数表!I:I,12)*LN(INDEX(出力表!C:C,12)+1)))))))</f>
        <v>99.999087670308256</v>
      </c>
      <c r="AI631" t="e">
        <f>MIN(100, MAX(0, (100*(INDEX(出力表!D:D,12))/(EXP(INDEX(係数表!B:B,12) + $C631) + (INDEX(出力表!D:D,12)))) + (乱数表!$X631*(Settings!B12/(((INDEX(出力表!D:D,12))+1)^INDEX(係数表!E:E,12)*INDEX(係数表!F:F,12))))))</f>
        <v>#VALUE!</v>
      </c>
      <c r="AJ631" t="e">
        <f>MIN(100, MAX(0, (INDEX(出力表!D:D,12))*AH631/MAX(AI631, Settings!B3)))</f>
        <v>#VALUE!</v>
      </c>
      <c r="AK631">
        <f>MIN(100, MAX(0, 100*BETAINV(乱数表!$M631, MAX(0.00000001, (1/(1+EXP(-(INDEX(係数表!G:G,13) + $B631))))*(EXP(INDEX(係数表!H:H,13) + INDEX(係数表!I:I,13)*LN(INDEX(出力表!C:C,13)+1)))), MAX(0.00000001, (1-(1/(1+EXP(-(INDEX(係数表!G:G,13) + $B631)))))*(EXP(INDEX(係数表!H:H,13) + INDEX(係数表!I:I,13)*LN(INDEX(出力表!C:C,13)+1)))))))</f>
        <v>99.99974595586319</v>
      </c>
      <c r="AL631" t="e">
        <f>MIN(100, MAX(0, (100*(INDEX(出力表!D:D,13))/(EXP(INDEX(係数表!B:B,13) + $C631) + (INDEX(出力表!D:D,13)))) + (乱数表!$Y631*(Settings!B12/(((INDEX(出力表!D:D,13))+1)^INDEX(係数表!E:E,13)*INDEX(係数表!F:F,13))))))</f>
        <v>#VALUE!</v>
      </c>
      <c r="AM631" t="e">
        <f>MIN(100, MAX(0, (INDEX(出力表!D:D,13))*AK631/MAX(AL631, Settings!B3)))</f>
        <v>#VALUE!</v>
      </c>
      <c r="AN631">
        <f>IF(ISNUMBER(F631), INDEX(出力表!B:B,2)*F631, 0)+IF(ISNUMBER(I631), INDEX(出力表!B:B,3)*I631, 0)+IF(ISNUMBER(L631), INDEX(出力表!B:B,4)*L631, 0)+IF(ISNUMBER(O631), INDEX(出力表!B:B,5)*O631, 0)+IF(ISNUMBER(R631), INDEX(出力表!B:B,6)*R631, 0)+IF(ISNUMBER(U631), INDEX(出力表!B:B,7)*U631, 0)+IF(ISNUMBER(X631), INDEX(出力表!B:B,8)*X631, 0)+IF(ISNUMBER(AA631), INDEX(出力表!B:B,9)*AA631, 0)+IF(ISNUMBER(AD631), INDEX(出力表!B:B,10)*AD631, 0)+IF(ISNUMBER(AG631), INDEX(出力表!B:B,11)*AG631, 0)+IF(ISNUMBER(AJ631), INDEX(出力表!B:B,12)*AJ631, 0)+IF(ISNUMBER(AM631), INDEX(出力表!B:B,13)*AM631, 0)</f>
        <v>0</v>
      </c>
      <c r="AO631">
        <f>IF(ISNUMBER(F631), INDEX(出力表!B:B,2), 0)+IF(ISNUMBER(I631), INDEX(出力表!B:B,3), 0)+IF(ISNUMBER(L631), INDEX(出力表!B:B,4), 0)+IF(ISNUMBER(O631), INDEX(出力表!B:B,5), 0)+IF(ISNUMBER(R631), INDEX(出力表!B:B,6), 0)+IF(ISNUMBER(U631), INDEX(出力表!B:B,7), 0)+IF(ISNUMBER(X631), INDEX(出力表!B:B,8), 0)+IF(ISNUMBER(AA631), INDEX(出力表!B:B,9), 0)+IF(ISNUMBER(AD631), INDEX(出力表!B:B,10), 0)+IF(ISNUMBER(AG631), INDEX(出力表!B:B,11), 0)+IF(ISNUMBER(AJ631), INDEX(出力表!B:B,12), 0)+IF(ISNUMBER(AM631), INDEX(出力表!B:B,13), 0)</f>
        <v>0</v>
      </c>
      <c r="AP631" t="str">
        <f t="shared" si="9"/>
        <v/>
      </c>
    </row>
    <row r="632" spans="1:42" x14ac:dyDescent="0.2">
      <c r="A632">
        <v>631</v>
      </c>
      <c r="B632">
        <f>IF(UPPER(Settings!B4)="TRUE", 乱数表!$Z632*Settings!B10, 0)</f>
        <v>0.70356691453280562</v>
      </c>
      <c r="C632">
        <f>IF(UPPER(Settings!B4)="TRUE", 乱数表!$AA632*Settings!B11, 0)</f>
        <v>-1.4877588418077532E-2</v>
      </c>
      <c r="D632">
        <f>MIN(100, MAX(0, 100*BETAINV(乱数表!$B632, MAX(0.00000001, (1/(1+EXP(-(INDEX(係数表!G:G,2) + $B632))))*(EXP(INDEX(係数表!H:H,2) + INDEX(係数表!I:I,2)*LN(INDEX(出力表!C:C,2)+1)))), MAX(0.00000001, (1-(1/(1+EXP(-(INDEX(係数表!G:G,2) + $B632)))))*(EXP(INDEX(係数表!H:H,2) + INDEX(係数表!I:I,2)*LN(INDEX(出力表!C:C,2)+1)))))))</f>
        <v>99.967504585314046</v>
      </c>
      <c r="E632" t="e">
        <f>MIN(100, MAX(0, (100*(INDEX(出力表!D:D,2))/(EXP(INDEX(係数表!B:B,2) + $C632) + (INDEX(出力表!D:D,2)))) + (乱数表!$N632*(Settings!B12/(((INDEX(出力表!D:D,2))+1)^INDEX(係数表!E:E,2)*INDEX(係数表!F:F,2))))))</f>
        <v>#VALUE!</v>
      </c>
      <c r="F632" t="e">
        <f>MIN(100, MAX(0, (INDEX(出力表!D:D,2))*D632/MAX(E632, Settings!B3)))</f>
        <v>#VALUE!</v>
      </c>
      <c r="G632">
        <f>MIN(100, MAX(0, 100*BETAINV(乱数表!$C632, MAX(0.00000001, (1/(1+EXP(-(INDEX(係数表!G:G,3) + $B632))))*(EXP(INDEX(係数表!H:H,3) + INDEX(係数表!I:I,3)*LN(INDEX(出力表!C:C,3)+1)))), MAX(0.00000001, (1-(1/(1+EXP(-(INDEX(係数表!G:G,3) + $B632)))))*(EXP(INDEX(係数表!H:H,3) + INDEX(係数表!I:I,3)*LN(INDEX(出力表!C:C,3)+1)))))))</f>
        <v>99.86595302093319</v>
      </c>
      <c r="H632" t="e">
        <f>MIN(100, MAX(0, (100*(INDEX(出力表!D:D,3))/(EXP(INDEX(係数表!B:B,3) + $C632) + (INDEX(出力表!D:D,3)))) + (乱数表!$O632*(Settings!B12/(((INDEX(出力表!D:D,3))+1)^INDEX(係数表!E:E,3)*INDEX(係数表!F:F,3))))))</f>
        <v>#VALUE!</v>
      </c>
      <c r="I632" t="e">
        <f>MIN(100, MAX(0, (INDEX(出力表!D:D,3))*G632/MAX(H632, Settings!B3)))</f>
        <v>#VALUE!</v>
      </c>
      <c r="J632">
        <f>MIN(100, MAX(0, 100*BETAINV(乱数表!$D632, MAX(0.00000001, (1/(1+EXP(-(INDEX(係数表!G:G,4) + $B632))))*(EXP(INDEX(係数表!H:H,4) + INDEX(係数表!I:I,4)*LN(INDEX(出力表!C:C,4)+1)))), MAX(0.00000001, (1-(1/(1+EXP(-(INDEX(係数表!G:G,4) + $B632)))))*(EXP(INDEX(係数表!H:H,4) + INDEX(係数表!I:I,4)*LN(INDEX(出力表!C:C,4)+1)))))))</f>
        <v>99.474518415797348</v>
      </c>
      <c r="K632" t="e">
        <f>MIN(100, MAX(0, (100*(INDEX(出力表!D:D,4))/(EXP(INDEX(係数表!B:B,4) + $C632) + (INDEX(出力表!D:D,4)))) + (乱数表!$P632*(Settings!B12/(((INDEX(出力表!D:D,4))+1)^INDEX(係数表!E:E,4)*INDEX(係数表!F:F,4))))))</f>
        <v>#VALUE!</v>
      </c>
      <c r="L632" t="e">
        <f>MIN(100, MAX(0, (INDEX(出力表!D:D,4))*J632/MAX(K632, Settings!B3)))</f>
        <v>#VALUE!</v>
      </c>
      <c r="M632">
        <f>MIN(100, MAX(0, 100*BETAINV(乱数表!$E632, MAX(0.00000001, (1/(1+EXP(-(INDEX(係数表!G:G,5) + $B632))))*(EXP(INDEX(係数表!H:H,5) + INDEX(係数表!I:I,5)*LN(INDEX(出力表!C:C,5)+1)))), MAX(0.00000001, (1-(1/(1+EXP(-(INDEX(係数表!G:G,5) + $B632)))))*(EXP(INDEX(係数表!H:H,5) + INDEX(係数表!I:I,5)*LN(INDEX(出力表!C:C,5)+1)))))))</f>
        <v>96.826971941356533</v>
      </c>
      <c r="N632" t="e">
        <f>MIN(100, MAX(0, (100*(INDEX(出力表!D:D,5))/(EXP(INDEX(係数表!B:B,5) + $C632) + (INDEX(出力表!D:D,5)))) + (乱数表!$Q632*(Settings!B12/(((INDEX(出力表!D:D,5))+1)^INDEX(係数表!E:E,5)*INDEX(係数表!F:F,5))))))</f>
        <v>#VALUE!</v>
      </c>
      <c r="O632" t="e">
        <f>MIN(100, MAX(0, (INDEX(出力表!D:D,5))*M632/MAX(N632, Settings!B3)))</f>
        <v>#VALUE!</v>
      </c>
      <c r="P632">
        <f>MIN(100, MAX(0, 100*BETAINV(乱数表!$F632, MAX(0.00000001, (1/(1+EXP(-(INDEX(係数表!G:G,6) + $B632))))*(EXP(INDEX(係数表!H:H,6) + INDEX(係数表!I:I,6)*LN(INDEX(出力表!C:C,6)+1)))), MAX(0.00000001, (1-(1/(1+EXP(-(INDEX(係数表!G:G,6) + $B632)))))*(EXP(INDEX(係数表!H:H,6) + INDEX(係数表!I:I,6)*LN(INDEX(出力表!C:C,6)+1)))))))</f>
        <v>98.633991444459539</v>
      </c>
      <c r="Q632" t="e">
        <f>MIN(100, MAX(0, (100*(INDEX(出力表!D:D,6))/(EXP(INDEX(係数表!B:B,6) + $C632) + (INDEX(出力表!D:D,6)))) + (乱数表!$R632*(Settings!B12/(((INDEX(出力表!D:D,6))+1)^INDEX(係数表!E:E,6)*INDEX(係数表!F:F,6))))))</f>
        <v>#VALUE!</v>
      </c>
      <c r="R632" t="e">
        <f>MIN(100, MAX(0, (INDEX(出力表!D:D,6))*P632/MAX(Q632, Settings!B3)))</f>
        <v>#VALUE!</v>
      </c>
      <c r="S632">
        <f>MIN(100, MAX(0, 100*BETAINV(乱数表!$G632, MAX(0.00000001, (1/(1+EXP(-(INDEX(係数表!G:G,7) + $B632))))*(EXP(INDEX(係数表!H:H,7) + INDEX(係数表!I:I,7)*LN(INDEX(出力表!C:C,7)+1)))), MAX(0.00000001, (1-(1/(1+EXP(-(INDEX(係数表!G:G,7) + $B632)))))*(EXP(INDEX(係数表!H:H,7) + INDEX(係数表!I:I,7)*LN(INDEX(出力表!C:C,7)+1)))))))</f>
        <v>83.867576225581175</v>
      </c>
      <c r="T632" t="e">
        <f>MIN(100, MAX(0, (100*(INDEX(出力表!D:D,7))/(EXP(INDEX(係数表!B:B,7) + $C632) + (INDEX(出力表!D:D,7)))) + (乱数表!$S632*(Settings!B12/(((INDEX(出力表!D:D,7))+1)^INDEX(係数表!E:E,7)*INDEX(係数表!F:F,7))))))</f>
        <v>#VALUE!</v>
      </c>
      <c r="U632" t="e">
        <f>MIN(100, MAX(0, (INDEX(出力表!D:D,7))*S632/MAX(T632, Settings!B3)))</f>
        <v>#VALUE!</v>
      </c>
      <c r="V632">
        <f>MIN(100, MAX(0, 100*BETAINV(乱数表!$H632, MAX(0.00000001, (1/(1+EXP(-(INDEX(係数表!G:G,8) + $B632))))*(EXP(INDEX(係数表!H:H,8) + INDEX(係数表!I:I,8)*LN(INDEX(出力表!C:C,8)+1)))), MAX(0.00000001, (1-(1/(1+EXP(-(INDEX(係数表!G:G,8) + $B632)))))*(EXP(INDEX(係数表!H:H,8) + INDEX(係数表!I:I,8)*LN(INDEX(出力表!C:C,8)+1)))))))</f>
        <v>99.861985680038387</v>
      </c>
      <c r="W632" t="e">
        <f>MIN(100, MAX(0, (100*(INDEX(出力表!D:D,8))/(EXP(INDEX(係数表!B:B,8) + $C632) + (INDEX(出力表!D:D,8)))) + (乱数表!$T632*(Settings!B12/(((INDEX(出力表!D:D,8))+1)^INDEX(係数表!E:E,8)*INDEX(係数表!F:F,8))))))</f>
        <v>#VALUE!</v>
      </c>
      <c r="X632" t="e">
        <f>MIN(100, MAX(0, (INDEX(出力表!D:D,8))*V632/MAX(W632, Settings!B3)))</f>
        <v>#VALUE!</v>
      </c>
      <c r="Y632">
        <f>MIN(100, MAX(0, 100*BETAINV(乱数表!$I632, MAX(0.00000001, (1/(1+EXP(-(INDEX(係数表!G:G,9) + $B632))))*(EXP(INDEX(係数表!H:H,9) + INDEX(係数表!I:I,9)*LN(INDEX(出力表!C:C,9)+1)))), MAX(0.00000001, (1-(1/(1+EXP(-(INDEX(係数表!G:G,9) + $B632)))))*(EXP(INDEX(係数表!H:H,9) + INDEX(係数表!I:I,9)*LN(INDEX(出力表!C:C,9)+1)))))))</f>
        <v>91.495181971788014</v>
      </c>
      <c r="Z632" t="e">
        <f>MIN(100, MAX(0, (100*(INDEX(出力表!D:D,9))/(EXP(INDEX(係数表!B:B,9) + $C632) + (INDEX(出力表!D:D,9)))) + (乱数表!$U632*(Settings!B12/(((INDEX(出力表!D:D,9))+1)^INDEX(係数表!E:E,9)*INDEX(係数表!F:F,9))))))</f>
        <v>#VALUE!</v>
      </c>
      <c r="AA632" t="e">
        <f>MIN(100, MAX(0, (INDEX(出力表!D:D,9))*Y632/MAX(Z632, Settings!B3)))</f>
        <v>#VALUE!</v>
      </c>
      <c r="AB632">
        <f>MIN(100, MAX(0, 100*BETAINV(乱数表!$J632, MAX(0.00000001, (1/(1+EXP(-(INDEX(係数表!G:G,10) + $B632))))*(EXP(INDEX(係数表!H:H,10) + INDEX(係数表!I:I,10)*LN(INDEX(出力表!C:C,10)+1)))), MAX(0.00000001, (1-(1/(1+EXP(-(INDEX(係数表!G:G,10) + $B632)))))*(EXP(INDEX(係数表!H:H,10) + INDEX(係数表!I:I,10)*LN(INDEX(出力表!C:C,10)+1)))))))</f>
        <v>99.984814188068924</v>
      </c>
      <c r="AC632" t="e">
        <f>MIN(100, MAX(0, (100*(INDEX(出力表!D:D,10))/(EXP(INDEX(係数表!B:B,10) + $C632) + (INDEX(出力表!D:D,10)))) + (乱数表!$V632*(Settings!B12/(((INDEX(出力表!D:D,10))+1)^INDEX(係数表!E:E,10)*INDEX(係数表!F:F,10))))))</f>
        <v>#VALUE!</v>
      </c>
      <c r="AD632" t="e">
        <f>MIN(100, MAX(0, (INDEX(出力表!D:D,10))*AB632/MAX(AC632, Settings!B3)))</f>
        <v>#VALUE!</v>
      </c>
      <c r="AE632">
        <f>MIN(100, MAX(0, 100*BETAINV(乱数表!$K632, MAX(0.00000001, (1/(1+EXP(-(INDEX(係数表!G:G,11) + $B632))))*(EXP(INDEX(係数表!H:H,11) + INDEX(係数表!I:I,11)*LN(INDEX(出力表!C:C,11)+1)))), MAX(0.00000001, (1-(1/(1+EXP(-(INDEX(係数表!G:G,11) + $B632)))))*(EXP(INDEX(係数表!H:H,11) + INDEX(係数表!I:I,11)*LN(INDEX(出力表!C:C,11)+1)))))))</f>
        <v>99.048139859808387</v>
      </c>
      <c r="AF632" t="e">
        <f>MIN(100, MAX(0, (100*(INDEX(出力表!D:D,11))/(EXP(INDEX(係数表!B:B,11) + $C632) + (INDEX(出力表!D:D,11)))) + (乱数表!$W632*(Settings!B12/(((INDEX(出力表!D:D,11))+1)^INDEX(係数表!E:E,11)*INDEX(係数表!F:F,11))))))</f>
        <v>#VALUE!</v>
      </c>
      <c r="AG632" t="e">
        <f>MIN(100, MAX(0, (INDEX(出力表!D:D,11))*AE632/MAX(AF632, Settings!B3)))</f>
        <v>#VALUE!</v>
      </c>
      <c r="AH632">
        <f>MIN(100, MAX(0, 100*BETAINV(乱数表!$L632, MAX(0.00000001, (1/(1+EXP(-(INDEX(係数表!G:G,12) + $B632))))*(EXP(INDEX(係数表!H:H,12) + INDEX(係数表!I:I,12)*LN(INDEX(出力表!C:C,12)+1)))), MAX(0.00000001, (1-(1/(1+EXP(-(INDEX(係数表!G:G,12) + $B632)))))*(EXP(INDEX(係数表!H:H,12) + INDEX(係数表!I:I,12)*LN(INDEX(出力表!C:C,12)+1)))))))</f>
        <v>99.948876290719355</v>
      </c>
      <c r="AI632" t="e">
        <f>MIN(100, MAX(0, (100*(INDEX(出力表!D:D,12))/(EXP(INDEX(係数表!B:B,12) + $C632) + (INDEX(出力表!D:D,12)))) + (乱数表!$X632*(Settings!B12/(((INDEX(出力表!D:D,12))+1)^INDEX(係数表!E:E,12)*INDEX(係数表!F:F,12))))))</f>
        <v>#VALUE!</v>
      </c>
      <c r="AJ632" t="e">
        <f>MIN(100, MAX(0, (INDEX(出力表!D:D,12))*AH632/MAX(AI632, Settings!B3)))</f>
        <v>#VALUE!</v>
      </c>
      <c r="AK632">
        <f>MIN(100, MAX(0, 100*BETAINV(乱数表!$M632, MAX(0.00000001, (1/(1+EXP(-(INDEX(係数表!G:G,13) + $B632))))*(EXP(INDEX(係数表!H:H,13) + INDEX(係数表!I:I,13)*LN(INDEX(出力表!C:C,13)+1)))), MAX(0.00000001, (1-(1/(1+EXP(-(INDEX(係数表!G:G,13) + $B632)))))*(EXP(INDEX(係数表!H:H,13) + INDEX(係数表!I:I,13)*LN(INDEX(出力表!C:C,13)+1)))))))</f>
        <v>98.766851135599367</v>
      </c>
      <c r="AL632" t="e">
        <f>MIN(100, MAX(0, (100*(INDEX(出力表!D:D,13))/(EXP(INDEX(係数表!B:B,13) + $C632) + (INDEX(出力表!D:D,13)))) + (乱数表!$Y632*(Settings!B12/(((INDEX(出力表!D:D,13))+1)^INDEX(係数表!E:E,13)*INDEX(係数表!F:F,13))))))</f>
        <v>#VALUE!</v>
      </c>
      <c r="AM632" t="e">
        <f>MIN(100, MAX(0, (INDEX(出力表!D:D,13))*AK632/MAX(AL632, Settings!B3)))</f>
        <v>#VALUE!</v>
      </c>
      <c r="AN632">
        <f>IF(ISNUMBER(F632), INDEX(出力表!B:B,2)*F632, 0)+IF(ISNUMBER(I632), INDEX(出力表!B:B,3)*I632, 0)+IF(ISNUMBER(L632), INDEX(出力表!B:B,4)*L632, 0)+IF(ISNUMBER(O632), INDEX(出力表!B:B,5)*O632, 0)+IF(ISNUMBER(R632), INDEX(出力表!B:B,6)*R632, 0)+IF(ISNUMBER(U632), INDEX(出力表!B:B,7)*U632, 0)+IF(ISNUMBER(X632), INDEX(出力表!B:B,8)*X632, 0)+IF(ISNUMBER(AA632), INDEX(出力表!B:B,9)*AA632, 0)+IF(ISNUMBER(AD632), INDEX(出力表!B:B,10)*AD632, 0)+IF(ISNUMBER(AG632), INDEX(出力表!B:B,11)*AG632, 0)+IF(ISNUMBER(AJ632), INDEX(出力表!B:B,12)*AJ632, 0)+IF(ISNUMBER(AM632), INDEX(出力表!B:B,13)*AM632, 0)</f>
        <v>0</v>
      </c>
      <c r="AO632">
        <f>IF(ISNUMBER(F632), INDEX(出力表!B:B,2), 0)+IF(ISNUMBER(I632), INDEX(出力表!B:B,3), 0)+IF(ISNUMBER(L632), INDEX(出力表!B:B,4), 0)+IF(ISNUMBER(O632), INDEX(出力表!B:B,5), 0)+IF(ISNUMBER(R632), INDEX(出力表!B:B,6), 0)+IF(ISNUMBER(U632), INDEX(出力表!B:B,7), 0)+IF(ISNUMBER(X632), INDEX(出力表!B:B,8), 0)+IF(ISNUMBER(AA632), INDEX(出力表!B:B,9), 0)+IF(ISNUMBER(AD632), INDEX(出力表!B:B,10), 0)+IF(ISNUMBER(AG632), INDEX(出力表!B:B,11), 0)+IF(ISNUMBER(AJ632), INDEX(出力表!B:B,12), 0)+IF(ISNUMBER(AM632), INDEX(出力表!B:B,13), 0)</f>
        <v>0</v>
      </c>
      <c r="AP632" t="str">
        <f t="shared" si="9"/>
        <v/>
      </c>
    </row>
    <row r="633" spans="1:42" x14ac:dyDescent="0.2">
      <c r="A633">
        <v>632</v>
      </c>
      <c r="B633">
        <f>IF(UPPER(Settings!B4)="TRUE", 乱数表!$Z633*Settings!B10, 0)</f>
        <v>0.19524035507920506</v>
      </c>
      <c r="C633">
        <f>IF(UPPER(Settings!B4)="TRUE", 乱数表!$AA633*Settings!B11, 0)</f>
        <v>5.0610763632056084E-2</v>
      </c>
      <c r="D633">
        <f>MIN(100, MAX(0, 100*BETAINV(乱数表!$B633, MAX(0.00000001, (1/(1+EXP(-(INDEX(係数表!G:G,2) + $B633))))*(EXP(INDEX(係数表!H:H,2) + INDEX(係数表!I:I,2)*LN(INDEX(出力表!C:C,2)+1)))), MAX(0.00000001, (1-(1/(1+EXP(-(INDEX(係数表!G:G,2) + $B633)))))*(EXP(INDEX(係数表!H:H,2) + INDEX(係数表!I:I,2)*LN(INDEX(出力表!C:C,2)+1)))))))</f>
        <v>99.883715125636229</v>
      </c>
      <c r="E633" t="e">
        <f>MIN(100, MAX(0, (100*(INDEX(出力表!D:D,2))/(EXP(INDEX(係数表!B:B,2) + $C633) + (INDEX(出力表!D:D,2)))) + (乱数表!$N633*(Settings!B12/(((INDEX(出力表!D:D,2))+1)^INDEX(係数表!E:E,2)*INDEX(係数表!F:F,2))))))</f>
        <v>#VALUE!</v>
      </c>
      <c r="F633" t="e">
        <f>MIN(100, MAX(0, (INDEX(出力表!D:D,2))*D633/MAX(E633, Settings!B3)))</f>
        <v>#VALUE!</v>
      </c>
      <c r="G633">
        <f>MIN(100, MAX(0, 100*BETAINV(乱数表!$C633, MAX(0.00000001, (1/(1+EXP(-(INDEX(係数表!G:G,3) + $B633))))*(EXP(INDEX(係数表!H:H,3) + INDEX(係数表!I:I,3)*LN(INDEX(出力表!C:C,3)+1)))), MAX(0.00000001, (1-(1/(1+EXP(-(INDEX(係数表!G:G,3) + $B633)))))*(EXP(INDEX(係数表!H:H,3) + INDEX(係数表!I:I,3)*LN(INDEX(出力表!C:C,3)+1)))))))</f>
        <v>94.066224567945355</v>
      </c>
      <c r="H633" t="e">
        <f>MIN(100, MAX(0, (100*(INDEX(出力表!D:D,3))/(EXP(INDEX(係数表!B:B,3) + $C633) + (INDEX(出力表!D:D,3)))) + (乱数表!$O633*(Settings!B12/(((INDEX(出力表!D:D,3))+1)^INDEX(係数表!E:E,3)*INDEX(係数表!F:F,3))))))</f>
        <v>#VALUE!</v>
      </c>
      <c r="I633" t="e">
        <f>MIN(100, MAX(0, (INDEX(出力表!D:D,3))*G633/MAX(H633, Settings!B3)))</f>
        <v>#VALUE!</v>
      </c>
      <c r="J633">
        <f>MIN(100, MAX(0, 100*BETAINV(乱数表!$D633, MAX(0.00000001, (1/(1+EXP(-(INDEX(係数表!G:G,4) + $B633))))*(EXP(INDEX(係数表!H:H,4) + INDEX(係数表!I:I,4)*LN(INDEX(出力表!C:C,4)+1)))), MAX(0.00000001, (1-(1/(1+EXP(-(INDEX(係数表!G:G,4) + $B633)))))*(EXP(INDEX(係数表!H:H,4) + INDEX(係数表!I:I,4)*LN(INDEX(出力表!C:C,4)+1)))))))</f>
        <v>98.665473976990327</v>
      </c>
      <c r="K633" t="e">
        <f>MIN(100, MAX(0, (100*(INDEX(出力表!D:D,4))/(EXP(INDEX(係数表!B:B,4) + $C633) + (INDEX(出力表!D:D,4)))) + (乱数表!$P633*(Settings!B12/(((INDEX(出力表!D:D,4))+1)^INDEX(係数表!E:E,4)*INDEX(係数表!F:F,4))))))</f>
        <v>#VALUE!</v>
      </c>
      <c r="L633" t="e">
        <f>MIN(100, MAX(0, (INDEX(出力表!D:D,4))*J633/MAX(K633, Settings!B3)))</f>
        <v>#VALUE!</v>
      </c>
      <c r="M633">
        <f>MIN(100, MAX(0, 100*BETAINV(乱数表!$E633, MAX(0.00000001, (1/(1+EXP(-(INDEX(係数表!G:G,5) + $B633))))*(EXP(INDEX(係数表!H:H,5) + INDEX(係数表!I:I,5)*LN(INDEX(出力表!C:C,5)+1)))), MAX(0.00000001, (1-(1/(1+EXP(-(INDEX(係数表!G:G,5) + $B633)))))*(EXP(INDEX(係数表!H:H,5) + INDEX(係数表!I:I,5)*LN(INDEX(出力表!C:C,5)+1)))))))</f>
        <v>89.122521435661142</v>
      </c>
      <c r="N633" t="e">
        <f>MIN(100, MAX(0, (100*(INDEX(出力表!D:D,5))/(EXP(INDEX(係数表!B:B,5) + $C633) + (INDEX(出力表!D:D,5)))) + (乱数表!$Q633*(Settings!B12/(((INDEX(出力表!D:D,5))+1)^INDEX(係数表!E:E,5)*INDEX(係数表!F:F,5))))))</f>
        <v>#VALUE!</v>
      </c>
      <c r="O633" t="e">
        <f>MIN(100, MAX(0, (INDEX(出力表!D:D,5))*M633/MAX(N633, Settings!B3)))</f>
        <v>#VALUE!</v>
      </c>
      <c r="P633">
        <f>MIN(100, MAX(0, 100*BETAINV(乱数表!$F633, MAX(0.00000001, (1/(1+EXP(-(INDEX(係数表!G:G,6) + $B633))))*(EXP(INDEX(係数表!H:H,6) + INDEX(係数表!I:I,6)*LN(INDEX(出力表!C:C,6)+1)))), MAX(0.00000001, (1-(1/(1+EXP(-(INDEX(係数表!G:G,6) + $B633)))))*(EXP(INDEX(係数表!H:H,6) + INDEX(係数表!I:I,6)*LN(INDEX(出力表!C:C,6)+1)))))))</f>
        <v>95.745478743337017</v>
      </c>
      <c r="Q633" t="e">
        <f>MIN(100, MAX(0, (100*(INDEX(出力表!D:D,6))/(EXP(INDEX(係数表!B:B,6) + $C633) + (INDEX(出力表!D:D,6)))) + (乱数表!$R633*(Settings!B12/(((INDEX(出力表!D:D,6))+1)^INDEX(係数表!E:E,6)*INDEX(係数表!F:F,6))))))</f>
        <v>#VALUE!</v>
      </c>
      <c r="R633" t="e">
        <f>MIN(100, MAX(0, (INDEX(出力表!D:D,6))*P633/MAX(Q633, Settings!B3)))</f>
        <v>#VALUE!</v>
      </c>
      <c r="S633">
        <f>MIN(100, MAX(0, 100*BETAINV(乱数表!$G633, MAX(0.00000001, (1/(1+EXP(-(INDEX(係数表!G:G,7) + $B633))))*(EXP(INDEX(係数表!H:H,7) + INDEX(係数表!I:I,7)*LN(INDEX(出力表!C:C,7)+1)))), MAX(0.00000001, (1-(1/(1+EXP(-(INDEX(係数表!G:G,7) + $B633)))))*(EXP(INDEX(係数表!H:H,7) + INDEX(係数表!I:I,7)*LN(INDEX(出力表!C:C,7)+1)))))))</f>
        <v>99.85967258667668</v>
      </c>
      <c r="T633" t="e">
        <f>MIN(100, MAX(0, (100*(INDEX(出力表!D:D,7))/(EXP(INDEX(係数表!B:B,7) + $C633) + (INDEX(出力表!D:D,7)))) + (乱数表!$S633*(Settings!B12/(((INDEX(出力表!D:D,7))+1)^INDEX(係数表!E:E,7)*INDEX(係数表!F:F,7))))))</f>
        <v>#VALUE!</v>
      </c>
      <c r="U633" t="e">
        <f>MIN(100, MAX(0, (INDEX(出力表!D:D,7))*S633/MAX(T633, Settings!B3)))</f>
        <v>#VALUE!</v>
      </c>
      <c r="V633">
        <f>MIN(100, MAX(0, 100*BETAINV(乱数表!$H633, MAX(0.00000001, (1/(1+EXP(-(INDEX(係数表!G:G,8) + $B633))))*(EXP(INDEX(係数表!H:H,8) + INDEX(係数表!I:I,8)*LN(INDEX(出力表!C:C,8)+1)))), MAX(0.00000001, (1-(1/(1+EXP(-(INDEX(係数表!G:G,8) + $B633)))))*(EXP(INDEX(係数表!H:H,8) + INDEX(係数表!I:I,8)*LN(INDEX(出力表!C:C,8)+1)))))))</f>
        <v>95.128480039089709</v>
      </c>
      <c r="W633" t="e">
        <f>MIN(100, MAX(0, (100*(INDEX(出力表!D:D,8))/(EXP(INDEX(係数表!B:B,8) + $C633) + (INDEX(出力表!D:D,8)))) + (乱数表!$T633*(Settings!B12/(((INDEX(出力表!D:D,8))+1)^INDEX(係数表!E:E,8)*INDEX(係数表!F:F,8))))))</f>
        <v>#VALUE!</v>
      </c>
      <c r="X633" t="e">
        <f>MIN(100, MAX(0, (INDEX(出力表!D:D,8))*V633/MAX(W633, Settings!B3)))</f>
        <v>#VALUE!</v>
      </c>
      <c r="Y633">
        <f>MIN(100, MAX(0, 100*BETAINV(乱数表!$I633, MAX(0.00000001, (1/(1+EXP(-(INDEX(係数表!G:G,9) + $B633))))*(EXP(INDEX(係数表!H:H,9) + INDEX(係数表!I:I,9)*LN(INDEX(出力表!C:C,9)+1)))), MAX(0.00000001, (1-(1/(1+EXP(-(INDEX(係数表!G:G,9) + $B633)))))*(EXP(INDEX(係数表!H:H,9) + INDEX(係数表!I:I,9)*LN(INDEX(出力表!C:C,9)+1)))))))</f>
        <v>93.827205048137614</v>
      </c>
      <c r="Z633" t="e">
        <f>MIN(100, MAX(0, (100*(INDEX(出力表!D:D,9))/(EXP(INDEX(係数表!B:B,9) + $C633) + (INDEX(出力表!D:D,9)))) + (乱数表!$U633*(Settings!B12/(((INDEX(出力表!D:D,9))+1)^INDEX(係数表!E:E,9)*INDEX(係数表!F:F,9))))))</f>
        <v>#VALUE!</v>
      </c>
      <c r="AA633" t="e">
        <f>MIN(100, MAX(0, (INDEX(出力表!D:D,9))*Y633/MAX(Z633, Settings!B3)))</f>
        <v>#VALUE!</v>
      </c>
      <c r="AB633">
        <f>MIN(100, MAX(0, 100*BETAINV(乱数表!$J633, MAX(0.00000001, (1/(1+EXP(-(INDEX(係数表!G:G,10) + $B633))))*(EXP(INDEX(係数表!H:H,10) + INDEX(係数表!I:I,10)*LN(INDEX(出力表!C:C,10)+1)))), MAX(0.00000001, (1-(1/(1+EXP(-(INDEX(係数表!G:G,10) + $B633)))))*(EXP(INDEX(係数表!H:H,10) + INDEX(係数表!I:I,10)*LN(INDEX(出力表!C:C,10)+1)))))))</f>
        <v>92.033203072906616</v>
      </c>
      <c r="AC633" t="e">
        <f>MIN(100, MAX(0, (100*(INDEX(出力表!D:D,10))/(EXP(INDEX(係数表!B:B,10) + $C633) + (INDEX(出力表!D:D,10)))) + (乱数表!$V633*(Settings!B12/(((INDEX(出力表!D:D,10))+1)^INDEX(係数表!E:E,10)*INDEX(係数表!F:F,10))))))</f>
        <v>#VALUE!</v>
      </c>
      <c r="AD633" t="e">
        <f>MIN(100, MAX(0, (INDEX(出力表!D:D,10))*AB633/MAX(AC633, Settings!B3)))</f>
        <v>#VALUE!</v>
      </c>
      <c r="AE633">
        <f>MIN(100, MAX(0, 100*BETAINV(乱数表!$K633, MAX(0.00000001, (1/(1+EXP(-(INDEX(係数表!G:G,11) + $B633))))*(EXP(INDEX(係数表!H:H,11) + INDEX(係数表!I:I,11)*LN(INDEX(出力表!C:C,11)+1)))), MAX(0.00000001, (1-(1/(1+EXP(-(INDEX(係数表!G:G,11) + $B633)))))*(EXP(INDEX(係数表!H:H,11) + INDEX(係数表!I:I,11)*LN(INDEX(出力表!C:C,11)+1)))))))</f>
        <v>81.970107234518025</v>
      </c>
      <c r="AF633" t="e">
        <f>MIN(100, MAX(0, (100*(INDEX(出力表!D:D,11))/(EXP(INDEX(係数表!B:B,11) + $C633) + (INDEX(出力表!D:D,11)))) + (乱数表!$W633*(Settings!B12/(((INDEX(出力表!D:D,11))+1)^INDEX(係数表!E:E,11)*INDEX(係数表!F:F,11))))))</f>
        <v>#VALUE!</v>
      </c>
      <c r="AG633" t="e">
        <f>MIN(100, MAX(0, (INDEX(出力表!D:D,11))*AE633/MAX(AF633, Settings!B3)))</f>
        <v>#VALUE!</v>
      </c>
      <c r="AH633">
        <f>MIN(100, MAX(0, 100*BETAINV(乱数表!$L633, MAX(0.00000001, (1/(1+EXP(-(INDEX(係数表!G:G,12) + $B633))))*(EXP(INDEX(係数表!H:H,12) + INDEX(係数表!I:I,12)*LN(INDEX(出力表!C:C,12)+1)))), MAX(0.00000001, (1-(1/(1+EXP(-(INDEX(係数表!G:G,12) + $B633)))))*(EXP(INDEX(係数表!H:H,12) + INDEX(係数表!I:I,12)*LN(INDEX(出力表!C:C,12)+1)))))))</f>
        <v>97.354792178818386</v>
      </c>
      <c r="AI633" t="e">
        <f>MIN(100, MAX(0, (100*(INDEX(出力表!D:D,12))/(EXP(INDEX(係数表!B:B,12) + $C633) + (INDEX(出力表!D:D,12)))) + (乱数表!$X633*(Settings!B12/(((INDEX(出力表!D:D,12))+1)^INDEX(係数表!E:E,12)*INDEX(係数表!F:F,12))))))</f>
        <v>#VALUE!</v>
      </c>
      <c r="AJ633" t="e">
        <f>MIN(100, MAX(0, (INDEX(出力表!D:D,12))*AH633/MAX(AI633, Settings!B3)))</f>
        <v>#VALUE!</v>
      </c>
      <c r="AK633">
        <f>MIN(100, MAX(0, 100*BETAINV(乱数表!$M633, MAX(0.00000001, (1/(1+EXP(-(INDEX(係数表!G:G,13) + $B633))))*(EXP(INDEX(係数表!H:H,13) + INDEX(係数表!I:I,13)*LN(INDEX(出力表!C:C,13)+1)))), MAX(0.00000001, (1-(1/(1+EXP(-(INDEX(係数表!G:G,13) + $B633)))))*(EXP(INDEX(係数表!H:H,13) + INDEX(係数表!I:I,13)*LN(INDEX(出力表!C:C,13)+1)))))))</f>
        <v>93.824734739172527</v>
      </c>
      <c r="AL633" t="e">
        <f>MIN(100, MAX(0, (100*(INDEX(出力表!D:D,13))/(EXP(INDEX(係数表!B:B,13) + $C633) + (INDEX(出力表!D:D,13)))) + (乱数表!$Y633*(Settings!B12/(((INDEX(出力表!D:D,13))+1)^INDEX(係数表!E:E,13)*INDEX(係数表!F:F,13))))))</f>
        <v>#VALUE!</v>
      </c>
      <c r="AM633" t="e">
        <f>MIN(100, MAX(0, (INDEX(出力表!D:D,13))*AK633/MAX(AL633, Settings!B3)))</f>
        <v>#VALUE!</v>
      </c>
      <c r="AN633">
        <f>IF(ISNUMBER(F633), INDEX(出力表!B:B,2)*F633, 0)+IF(ISNUMBER(I633), INDEX(出力表!B:B,3)*I633, 0)+IF(ISNUMBER(L633), INDEX(出力表!B:B,4)*L633, 0)+IF(ISNUMBER(O633), INDEX(出力表!B:B,5)*O633, 0)+IF(ISNUMBER(R633), INDEX(出力表!B:B,6)*R633, 0)+IF(ISNUMBER(U633), INDEX(出力表!B:B,7)*U633, 0)+IF(ISNUMBER(X633), INDEX(出力表!B:B,8)*X633, 0)+IF(ISNUMBER(AA633), INDEX(出力表!B:B,9)*AA633, 0)+IF(ISNUMBER(AD633), INDEX(出力表!B:B,10)*AD633, 0)+IF(ISNUMBER(AG633), INDEX(出力表!B:B,11)*AG633, 0)+IF(ISNUMBER(AJ633), INDEX(出力表!B:B,12)*AJ633, 0)+IF(ISNUMBER(AM633), INDEX(出力表!B:B,13)*AM633, 0)</f>
        <v>0</v>
      </c>
      <c r="AO633">
        <f>IF(ISNUMBER(F633), INDEX(出力表!B:B,2), 0)+IF(ISNUMBER(I633), INDEX(出力表!B:B,3), 0)+IF(ISNUMBER(L633), INDEX(出力表!B:B,4), 0)+IF(ISNUMBER(O633), INDEX(出力表!B:B,5), 0)+IF(ISNUMBER(R633), INDEX(出力表!B:B,6), 0)+IF(ISNUMBER(U633), INDEX(出力表!B:B,7), 0)+IF(ISNUMBER(X633), INDEX(出力表!B:B,8), 0)+IF(ISNUMBER(AA633), INDEX(出力表!B:B,9), 0)+IF(ISNUMBER(AD633), INDEX(出力表!B:B,10), 0)+IF(ISNUMBER(AG633), INDEX(出力表!B:B,11), 0)+IF(ISNUMBER(AJ633), INDEX(出力表!B:B,12), 0)+IF(ISNUMBER(AM633), INDEX(出力表!B:B,13), 0)</f>
        <v>0</v>
      </c>
      <c r="AP633" t="str">
        <f t="shared" si="9"/>
        <v/>
      </c>
    </row>
    <row r="634" spans="1:42" x14ac:dyDescent="0.2">
      <c r="A634">
        <v>633</v>
      </c>
      <c r="B634">
        <f>IF(UPPER(Settings!B4)="TRUE", 乱数表!$Z634*Settings!B10, 0)</f>
        <v>0.52583482379353397</v>
      </c>
      <c r="C634">
        <f>IF(UPPER(Settings!B4)="TRUE", 乱数表!$AA634*Settings!B11, 0)</f>
        <v>0.10111846582754325</v>
      </c>
      <c r="D634">
        <f>MIN(100, MAX(0, 100*BETAINV(乱数表!$B634, MAX(0.00000001, (1/(1+EXP(-(INDEX(係数表!G:G,2) + $B634))))*(EXP(INDEX(係数表!H:H,2) + INDEX(係数表!I:I,2)*LN(INDEX(出力表!C:C,2)+1)))), MAX(0.00000001, (1-(1/(1+EXP(-(INDEX(係数表!G:G,2) + $B634)))))*(EXP(INDEX(係数表!H:H,2) + INDEX(係数表!I:I,2)*LN(INDEX(出力表!C:C,2)+1)))))))</f>
        <v>98.119365622305736</v>
      </c>
      <c r="E634" t="e">
        <f>MIN(100, MAX(0, (100*(INDEX(出力表!D:D,2))/(EXP(INDEX(係数表!B:B,2) + $C634) + (INDEX(出力表!D:D,2)))) + (乱数表!$N634*(Settings!B12/(((INDEX(出力表!D:D,2))+1)^INDEX(係数表!E:E,2)*INDEX(係数表!F:F,2))))))</f>
        <v>#VALUE!</v>
      </c>
      <c r="F634" t="e">
        <f>MIN(100, MAX(0, (INDEX(出力表!D:D,2))*D634/MAX(E634, Settings!B3)))</f>
        <v>#VALUE!</v>
      </c>
      <c r="G634">
        <f>MIN(100, MAX(0, 100*BETAINV(乱数表!$C634, MAX(0.00000001, (1/(1+EXP(-(INDEX(係数表!G:G,3) + $B634))))*(EXP(INDEX(係数表!H:H,3) + INDEX(係数表!I:I,3)*LN(INDEX(出力表!C:C,3)+1)))), MAX(0.00000001, (1-(1/(1+EXP(-(INDEX(係数表!G:G,3) + $B634)))))*(EXP(INDEX(係数表!H:H,3) + INDEX(係数表!I:I,3)*LN(INDEX(出力表!C:C,3)+1)))))))</f>
        <v>95.02849794354843</v>
      </c>
      <c r="H634" t="e">
        <f>MIN(100, MAX(0, (100*(INDEX(出力表!D:D,3))/(EXP(INDEX(係数表!B:B,3) + $C634) + (INDEX(出力表!D:D,3)))) + (乱数表!$O634*(Settings!B12/(((INDEX(出力表!D:D,3))+1)^INDEX(係数表!E:E,3)*INDEX(係数表!F:F,3))))))</f>
        <v>#VALUE!</v>
      </c>
      <c r="I634" t="e">
        <f>MIN(100, MAX(0, (INDEX(出力表!D:D,3))*G634/MAX(H634, Settings!B3)))</f>
        <v>#VALUE!</v>
      </c>
      <c r="J634">
        <f>MIN(100, MAX(0, 100*BETAINV(乱数表!$D634, MAX(0.00000001, (1/(1+EXP(-(INDEX(係数表!G:G,4) + $B634))))*(EXP(INDEX(係数表!H:H,4) + INDEX(係数表!I:I,4)*LN(INDEX(出力表!C:C,4)+1)))), MAX(0.00000001, (1-(1/(1+EXP(-(INDEX(係数表!G:G,4) + $B634)))))*(EXP(INDEX(係数表!H:H,4) + INDEX(係数表!I:I,4)*LN(INDEX(出力表!C:C,4)+1)))))))</f>
        <v>88.895161028179714</v>
      </c>
      <c r="K634" t="e">
        <f>MIN(100, MAX(0, (100*(INDEX(出力表!D:D,4))/(EXP(INDEX(係数表!B:B,4) + $C634) + (INDEX(出力表!D:D,4)))) + (乱数表!$P634*(Settings!B12/(((INDEX(出力表!D:D,4))+1)^INDEX(係数表!E:E,4)*INDEX(係数表!F:F,4))))))</f>
        <v>#VALUE!</v>
      </c>
      <c r="L634" t="e">
        <f>MIN(100, MAX(0, (INDEX(出力表!D:D,4))*J634/MAX(K634, Settings!B3)))</f>
        <v>#VALUE!</v>
      </c>
      <c r="M634">
        <f>MIN(100, MAX(0, 100*BETAINV(乱数表!$E634, MAX(0.00000001, (1/(1+EXP(-(INDEX(係数表!G:G,5) + $B634))))*(EXP(INDEX(係数表!H:H,5) + INDEX(係数表!I:I,5)*LN(INDEX(出力表!C:C,5)+1)))), MAX(0.00000001, (1-(1/(1+EXP(-(INDEX(係数表!G:G,5) + $B634)))))*(EXP(INDEX(係数表!H:H,5) + INDEX(係数表!I:I,5)*LN(INDEX(出力表!C:C,5)+1)))))))</f>
        <v>93.986544977844318</v>
      </c>
      <c r="N634" t="e">
        <f>MIN(100, MAX(0, (100*(INDEX(出力表!D:D,5))/(EXP(INDEX(係数表!B:B,5) + $C634) + (INDEX(出力表!D:D,5)))) + (乱数表!$Q634*(Settings!B12/(((INDEX(出力表!D:D,5))+1)^INDEX(係数表!E:E,5)*INDEX(係数表!F:F,5))))))</f>
        <v>#VALUE!</v>
      </c>
      <c r="O634" t="e">
        <f>MIN(100, MAX(0, (INDEX(出力表!D:D,5))*M634/MAX(N634, Settings!B3)))</f>
        <v>#VALUE!</v>
      </c>
      <c r="P634">
        <f>MIN(100, MAX(0, 100*BETAINV(乱数表!$F634, MAX(0.00000001, (1/(1+EXP(-(INDEX(係数表!G:G,6) + $B634))))*(EXP(INDEX(係数表!H:H,6) + INDEX(係数表!I:I,6)*LN(INDEX(出力表!C:C,6)+1)))), MAX(0.00000001, (1-(1/(1+EXP(-(INDEX(係数表!G:G,6) + $B634)))))*(EXP(INDEX(係数表!H:H,6) + INDEX(係数表!I:I,6)*LN(INDEX(出力表!C:C,6)+1)))))))</f>
        <v>99.503842147135657</v>
      </c>
      <c r="Q634" t="e">
        <f>MIN(100, MAX(0, (100*(INDEX(出力表!D:D,6))/(EXP(INDEX(係数表!B:B,6) + $C634) + (INDEX(出力表!D:D,6)))) + (乱数表!$R634*(Settings!B12/(((INDEX(出力表!D:D,6))+1)^INDEX(係数表!E:E,6)*INDEX(係数表!F:F,6))))))</f>
        <v>#VALUE!</v>
      </c>
      <c r="R634" t="e">
        <f>MIN(100, MAX(0, (INDEX(出力表!D:D,6))*P634/MAX(Q634, Settings!B3)))</f>
        <v>#VALUE!</v>
      </c>
      <c r="S634">
        <f>MIN(100, MAX(0, 100*BETAINV(乱数表!$G634, MAX(0.00000001, (1/(1+EXP(-(INDEX(係数表!G:G,7) + $B634))))*(EXP(INDEX(係数表!H:H,7) + INDEX(係数表!I:I,7)*LN(INDEX(出力表!C:C,7)+1)))), MAX(0.00000001, (1-(1/(1+EXP(-(INDEX(係数表!G:G,7) + $B634)))))*(EXP(INDEX(係数表!H:H,7) + INDEX(係数表!I:I,7)*LN(INDEX(出力表!C:C,7)+1)))))))</f>
        <v>96.437754590518622</v>
      </c>
      <c r="T634" t="e">
        <f>MIN(100, MAX(0, (100*(INDEX(出力表!D:D,7))/(EXP(INDEX(係数表!B:B,7) + $C634) + (INDEX(出力表!D:D,7)))) + (乱数表!$S634*(Settings!B12/(((INDEX(出力表!D:D,7))+1)^INDEX(係数表!E:E,7)*INDEX(係数表!F:F,7))))))</f>
        <v>#VALUE!</v>
      </c>
      <c r="U634" t="e">
        <f>MIN(100, MAX(0, (INDEX(出力表!D:D,7))*S634/MAX(T634, Settings!B3)))</f>
        <v>#VALUE!</v>
      </c>
      <c r="V634">
        <f>MIN(100, MAX(0, 100*BETAINV(乱数表!$H634, MAX(0.00000001, (1/(1+EXP(-(INDEX(係数表!G:G,8) + $B634))))*(EXP(INDEX(係数表!H:H,8) + INDEX(係数表!I:I,8)*LN(INDEX(出力表!C:C,8)+1)))), MAX(0.00000001, (1-(1/(1+EXP(-(INDEX(係数表!G:G,8) + $B634)))))*(EXP(INDEX(係数表!H:H,8) + INDEX(係数表!I:I,8)*LN(INDEX(出力表!C:C,8)+1)))))))</f>
        <v>77.808103705510391</v>
      </c>
      <c r="W634" t="e">
        <f>MIN(100, MAX(0, (100*(INDEX(出力表!D:D,8))/(EXP(INDEX(係数表!B:B,8) + $C634) + (INDEX(出力表!D:D,8)))) + (乱数表!$T634*(Settings!B12/(((INDEX(出力表!D:D,8))+1)^INDEX(係数表!E:E,8)*INDEX(係数表!F:F,8))))))</f>
        <v>#VALUE!</v>
      </c>
      <c r="X634" t="e">
        <f>MIN(100, MAX(0, (INDEX(出力表!D:D,8))*V634/MAX(W634, Settings!B3)))</f>
        <v>#VALUE!</v>
      </c>
      <c r="Y634">
        <f>MIN(100, MAX(0, 100*BETAINV(乱数表!$I634, MAX(0.00000001, (1/(1+EXP(-(INDEX(係数表!G:G,9) + $B634))))*(EXP(INDEX(係数表!H:H,9) + INDEX(係数表!I:I,9)*LN(INDEX(出力表!C:C,9)+1)))), MAX(0.00000001, (1-(1/(1+EXP(-(INDEX(係数表!G:G,9) + $B634)))))*(EXP(INDEX(係数表!H:H,9) + INDEX(係数表!I:I,9)*LN(INDEX(出力表!C:C,9)+1)))))))</f>
        <v>96.989641225453752</v>
      </c>
      <c r="Z634" t="e">
        <f>MIN(100, MAX(0, (100*(INDEX(出力表!D:D,9))/(EXP(INDEX(係数表!B:B,9) + $C634) + (INDEX(出力表!D:D,9)))) + (乱数表!$U634*(Settings!B12/(((INDEX(出力表!D:D,9))+1)^INDEX(係数表!E:E,9)*INDEX(係数表!F:F,9))))))</f>
        <v>#VALUE!</v>
      </c>
      <c r="AA634" t="e">
        <f>MIN(100, MAX(0, (INDEX(出力表!D:D,9))*Y634/MAX(Z634, Settings!B3)))</f>
        <v>#VALUE!</v>
      </c>
      <c r="AB634">
        <f>MIN(100, MAX(0, 100*BETAINV(乱数表!$J634, MAX(0.00000001, (1/(1+EXP(-(INDEX(係数表!G:G,10) + $B634))))*(EXP(INDEX(係数表!H:H,10) + INDEX(係数表!I:I,10)*LN(INDEX(出力表!C:C,10)+1)))), MAX(0.00000001, (1-(1/(1+EXP(-(INDEX(係数表!G:G,10) + $B634)))))*(EXP(INDEX(係数表!H:H,10) + INDEX(係数表!I:I,10)*LN(INDEX(出力表!C:C,10)+1)))))))</f>
        <v>92.005133279602276</v>
      </c>
      <c r="AC634" t="e">
        <f>MIN(100, MAX(0, (100*(INDEX(出力表!D:D,10))/(EXP(INDEX(係数表!B:B,10) + $C634) + (INDEX(出力表!D:D,10)))) + (乱数表!$V634*(Settings!B12/(((INDEX(出力表!D:D,10))+1)^INDEX(係数表!E:E,10)*INDEX(係数表!F:F,10))))))</f>
        <v>#VALUE!</v>
      </c>
      <c r="AD634" t="e">
        <f>MIN(100, MAX(0, (INDEX(出力表!D:D,10))*AB634/MAX(AC634, Settings!B3)))</f>
        <v>#VALUE!</v>
      </c>
      <c r="AE634">
        <f>MIN(100, MAX(0, 100*BETAINV(乱数表!$K634, MAX(0.00000001, (1/(1+EXP(-(INDEX(係数表!G:G,11) + $B634))))*(EXP(INDEX(係数表!H:H,11) + INDEX(係数表!I:I,11)*LN(INDEX(出力表!C:C,11)+1)))), MAX(0.00000001, (1-(1/(1+EXP(-(INDEX(係数表!G:G,11) + $B634)))))*(EXP(INDEX(係数表!H:H,11) + INDEX(係数表!I:I,11)*LN(INDEX(出力表!C:C,11)+1)))))))</f>
        <v>99.477989804004551</v>
      </c>
      <c r="AF634" t="e">
        <f>MIN(100, MAX(0, (100*(INDEX(出力表!D:D,11))/(EXP(INDEX(係数表!B:B,11) + $C634) + (INDEX(出力表!D:D,11)))) + (乱数表!$W634*(Settings!B12/(((INDEX(出力表!D:D,11))+1)^INDEX(係数表!E:E,11)*INDEX(係数表!F:F,11))))))</f>
        <v>#VALUE!</v>
      </c>
      <c r="AG634" t="e">
        <f>MIN(100, MAX(0, (INDEX(出力表!D:D,11))*AE634/MAX(AF634, Settings!B3)))</f>
        <v>#VALUE!</v>
      </c>
      <c r="AH634">
        <f>MIN(100, MAX(0, 100*BETAINV(乱数表!$L634, MAX(0.00000001, (1/(1+EXP(-(INDEX(係数表!G:G,12) + $B634))))*(EXP(INDEX(係数表!H:H,12) + INDEX(係数表!I:I,12)*LN(INDEX(出力表!C:C,12)+1)))), MAX(0.00000001, (1-(1/(1+EXP(-(INDEX(係数表!G:G,12) + $B634)))))*(EXP(INDEX(係数表!H:H,12) + INDEX(係数表!I:I,12)*LN(INDEX(出力表!C:C,12)+1)))))))</f>
        <v>99.245836618156801</v>
      </c>
      <c r="AI634" t="e">
        <f>MIN(100, MAX(0, (100*(INDEX(出力表!D:D,12))/(EXP(INDEX(係数表!B:B,12) + $C634) + (INDEX(出力表!D:D,12)))) + (乱数表!$X634*(Settings!B12/(((INDEX(出力表!D:D,12))+1)^INDEX(係数表!E:E,12)*INDEX(係数表!F:F,12))))))</f>
        <v>#VALUE!</v>
      </c>
      <c r="AJ634" t="e">
        <f>MIN(100, MAX(0, (INDEX(出力表!D:D,12))*AH634/MAX(AI634, Settings!B3)))</f>
        <v>#VALUE!</v>
      </c>
      <c r="AK634">
        <f>MIN(100, MAX(0, 100*BETAINV(乱数表!$M634, MAX(0.00000001, (1/(1+EXP(-(INDEX(係数表!G:G,13) + $B634))))*(EXP(INDEX(係数表!H:H,13) + INDEX(係数表!I:I,13)*LN(INDEX(出力表!C:C,13)+1)))), MAX(0.00000001, (1-(1/(1+EXP(-(INDEX(係数表!G:G,13) + $B634)))))*(EXP(INDEX(係数表!H:H,13) + INDEX(係数表!I:I,13)*LN(INDEX(出力表!C:C,13)+1)))))))</f>
        <v>99.99999563897326</v>
      </c>
      <c r="AL634" t="e">
        <f>MIN(100, MAX(0, (100*(INDEX(出力表!D:D,13))/(EXP(INDEX(係数表!B:B,13) + $C634) + (INDEX(出力表!D:D,13)))) + (乱数表!$Y634*(Settings!B12/(((INDEX(出力表!D:D,13))+1)^INDEX(係数表!E:E,13)*INDEX(係数表!F:F,13))))))</f>
        <v>#VALUE!</v>
      </c>
      <c r="AM634" t="e">
        <f>MIN(100, MAX(0, (INDEX(出力表!D:D,13))*AK634/MAX(AL634, Settings!B3)))</f>
        <v>#VALUE!</v>
      </c>
      <c r="AN634">
        <f>IF(ISNUMBER(F634), INDEX(出力表!B:B,2)*F634, 0)+IF(ISNUMBER(I634), INDEX(出力表!B:B,3)*I634, 0)+IF(ISNUMBER(L634), INDEX(出力表!B:B,4)*L634, 0)+IF(ISNUMBER(O634), INDEX(出力表!B:B,5)*O634, 0)+IF(ISNUMBER(R634), INDEX(出力表!B:B,6)*R634, 0)+IF(ISNUMBER(U634), INDEX(出力表!B:B,7)*U634, 0)+IF(ISNUMBER(X634), INDEX(出力表!B:B,8)*X634, 0)+IF(ISNUMBER(AA634), INDEX(出力表!B:B,9)*AA634, 0)+IF(ISNUMBER(AD634), INDEX(出力表!B:B,10)*AD634, 0)+IF(ISNUMBER(AG634), INDEX(出力表!B:B,11)*AG634, 0)+IF(ISNUMBER(AJ634), INDEX(出力表!B:B,12)*AJ634, 0)+IF(ISNUMBER(AM634), INDEX(出力表!B:B,13)*AM634, 0)</f>
        <v>0</v>
      </c>
      <c r="AO634">
        <f>IF(ISNUMBER(F634), INDEX(出力表!B:B,2), 0)+IF(ISNUMBER(I634), INDEX(出力表!B:B,3), 0)+IF(ISNUMBER(L634), INDEX(出力表!B:B,4), 0)+IF(ISNUMBER(O634), INDEX(出力表!B:B,5), 0)+IF(ISNUMBER(R634), INDEX(出力表!B:B,6), 0)+IF(ISNUMBER(U634), INDEX(出力表!B:B,7), 0)+IF(ISNUMBER(X634), INDEX(出力表!B:B,8), 0)+IF(ISNUMBER(AA634), INDEX(出力表!B:B,9), 0)+IF(ISNUMBER(AD634), INDEX(出力表!B:B,10), 0)+IF(ISNUMBER(AG634), INDEX(出力表!B:B,11), 0)+IF(ISNUMBER(AJ634), INDEX(出力表!B:B,12), 0)+IF(ISNUMBER(AM634), INDEX(出力表!B:B,13), 0)</f>
        <v>0</v>
      </c>
      <c r="AP634" t="str">
        <f t="shared" si="9"/>
        <v/>
      </c>
    </row>
    <row r="635" spans="1:42" x14ac:dyDescent="0.2">
      <c r="A635">
        <v>634</v>
      </c>
      <c r="B635">
        <f>IF(UPPER(Settings!B4)="TRUE", 乱数表!$Z635*Settings!B10, 0)</f>
        <v>2.003318298301025E-2</v>
      </c>
      <c r="C635">
        <f>IF(UPPER(Settings!B4)="TRUE", 乱数表!$AA635*Settings!B11, 0)</f>
        <v>-0.10077064126374603</v>
      </c>
      <c r="D635">
        <f>MIN(100, MAX(0, 100*BETAINV(乱数表!$B635, MAX(0.00000001, (1/(1+EXP(-(INDEX(係数表!G:G,2) + $B635))))*(EXP(INDEX(係数表!H:H,2) + INDEX(係数表!I:I,2)*LN(INDEX(出力表!C:C,2)+1)))), MAX(0.00000001, (1-(1/(1+EXP(-(INDEX(係数表!G:G,2) + $B635)))))*(EXP(INDEX(係数表!H:H,2) + INDEX(係数表!I:I,2)*LN(INDEX(出力表!C:C,2)+1)))))))</f>
        <v>99.043779032379106</v>
      </c>
      <c r="E635" t="e">
        <f>MIN(100, MAX(0, (100*(INDEX(出力表!D:D,2))/(EXP(INDEX(係数表!B:B,2) + $C635) + (INDEX(出力表!D:D,2)))) + (乱数表!$N635*(Settings!B12/(((INDEX(出力表!D:D,2))+1)^INDEX(係数表!E:E,2)*INDEX(係数表!F:F,2))))))</f>
        <v>#VALUE!</v>
      </c>
      <c r="F635" t="e">
        <f>MIN(100, MAX(0, (INDEX(出力表!D:D,2))*D635/MAX(E635, Settings!B3)))</f>
        <v>#VALUE!</v>
      </c>
      <c r="G635">
        <f>MIN(100, MAX(0, 100*BETAINV(乱数表!$C635, MAX(0.00000001, (1/(1+EXP(-(INDEX(係数表!G:G,3) + $B635))))*(EXP(INDEX(係数表!H:H,3) + INDEX(係数表!I:I,3)*LN(INDEX(出力表!C:C,3)+1)))), MAX(0.00000001, (1-(1/(1+EXP(-(INDEX(係数表!G:G,3) + $B635)))))*(EXP(INDEX(係数表!H:H,3) + INDEX(係数表!I:I,3)*LN(INDEX(出力表!C:C,3)+1)))))))</f>
        <v>96.011279614274144</v>
      </c>
      <c r="H635" t="e">
        <f>MIN(100, MAX(0, (100*(INDEX(出力表!D:D,3))/(EXP(INDEX(係数表!B:B,3) + $C635) + (INDEX(出力表!D:D,3)))) + (乱数表!$O635*(Settings!B12/(((INDEX(出力表!D:D,3))+1)^INDEX(係数表!E:E,3)*INDEX(係数表!F:F,3))))))</f>
        <v>#VALUE!</v>
      </c>
      <c r="I635" t="e">
        <f>MIN(100, MAX(0, (INDEX(出力表!D:D,3))*G635/MAX(H635, Settings!B3)))</f>
        <v>#VALUE!</v>
      </c>
      <c r="J635">
        <f>MIN(100, MAX(0, 100*BETAINV(乱数表!$D635, MAX(0.00000001, (1/(1+EXP(-(INDEX(係数表!G:G,4) + $B635))))*(EXP(INDEX(係数表!H:H,4) + INDEX(係数表!I:I,4)*LN(INDEX(出力表!C:C,4)+1)))), MAX(0.00000001, (1-(1/(1+EXP(-(INDEX(係数表!G:G,4) + $B635)))))*(EXP(INDEX(係数表!H:H,4) + INDEX(係数表!I:I,4)*LN(INDEX(出力表!C:C,4)+1)))))))</f>
        <v>91.370216253887961</v>
      </c>
      <c r="K635" t="e">
        <f>MIN(100, MAX(0, (100*(INDEX(出力表!D:D,4))/(EXP(INDEX(係数表!B:B,4) + $C635) + (INDEX(出力表!D:D,4)))) + (乱数表!$P635*(Settings!B12/(((INDEX(出力表!D:D,4))+1)^INDEX(係数表!E:E,4)*INDEX(係数表!F:F,4))))))</f>
        <v>#VALUE!</v>
      </c>
      <c r="L635" t="e">
        <f>MIN(100, MAX(0, (INDEX(出力表!D:D,4))*J635/MAX(K635, Settings!B3)))</f>
        <v>#VALUE!</v>
      </c>
      <c r="M635">
        <f>MIN(100, MAX(0, 100*BETAINV(乱数表!$E635, MAX(0.00000001, (1/(1+EXP(-(INDEX(係数表!G:G,5) + $B635))))*(EXP(INDEX(係数表!H:H,5) + INDEX(係数表!I:I,5)*LN(INDEX(出力表!C:C,5)+1)))), MAX(0.00000001, (1-(1/(1+EXP(-(INDEX(係数表!G:G,5) + $B635)))))*(EXP(INDEX(係数表!H:H,5) + INDEX(係数表!I:I,5)*LN(INDEX(出力表!C:C,5)+1)))))))</f>
        <v>97.213107864902653</v>
      </c>
      <c r="N635" t="e">
        <f>MIN(100, MAX(0, (100*(INDEX(出力表!D:D,5))/(EXP(INDEX(係数表!B:B,5) + $C635) + (INDEX(出力表!D:D,5)))) + (乱数表!$Q635*(Settings!B12/(((INDEX(出力表!D:D,5))+1)^INDEX(係数表!E:E,5)*INDEX(係数表!F:F,5))))))</f>
        <v>#VALUE!</v>
      </c>
      <c r="O635" t="e">
        <f>MIN(100, MAX(0, (INDEX(出力表!D:D,5))*M635/MAX(N635, Settings!B3)))</f>
        <v>#VALUE!</v>
      </c>
      <c r="P635">
        <f>MIN(100, MAX(0, 100*BETAINV(乱数表!$F635, MAX(0.00000001, (1/(1+EXP(-(INDEX(係数表!G:G,6) + $B635))))*(EXP(INDEX(係数表!H:H,6) + INDEX(係数表!I:I,6)*LN(INDEX(出力表!C:C,6)+1)))), MAX(0.00000001, (1-(1/(1+EXP(-(INDEX(係数表!G:G,6) + $B635)))))*(EXP(INDEX(係数表!H:H,6) + INDEX(係数表!I:I,6)*LN(INDEX(出力表!C:C,6)+1)))))))</f>
        <v>88.625690631551848</v>
      </c>
      <c r="Q635" t="e">
        <f>MIN(100, MAX(0, (100*(INDEX(出力表!D:D,6))/(EXP(INDEX(係数表!B:B,6) + $C635) + (INDEX(出力表!D:D,6)))) + (乱数表!$R635*(Settings!B12/(((INDEX(出力表!D:D,6))+1)^INDEX(係数表!E:E,6)*INDEX(係数表!F:F,6))))))</f>
        <v>#VALUE!</v>
      </c>
      <c r="R635" t="e">
        <f>MIN(100, MAX(0, (INDEX(出力表!D:D,6))*P635/MAX(Q635, Settings!B3)))</f>
        <v>#VALUE!</v>
      </c>
      <c r="S635">
        <f>MIN(100, MAX(0, 100*BETAINV(乱数表!$G635, MAX(0.00000001, (1/(1+EXP(-(INDEX(係数表!G:G,7) + $B635))))*(EXP(INDEX(係数表!H:H,7) + INDEX(係数表!I:I,7)*LN(INDEX(出力表!C:C,7)+1)))), MAX(0.00000001, (1-(1/(1+EXP(-(INDEX(係数表!G:G,7) + $B635)))))*(EXP(INDEX(係数表!H:H,7) + INDEX(係数表!I:I,7)*LN(INDEX(出力表!C:C,7)+1)))))))</f>
        <v>91.214636014837581</v>
      </c>
      <c r="T635" t="e">
        <f>MIN(100, MAX(0, (100*(INDEX(出力表!D:D,7))/(EXP(INDEX(係数表!B:B,7) + $C635) + (INDEX(出力表!D:D,7)))) + (乱数表!$S635*(Settings!B12/(((INDEX(出力表!D:D,7))+1)^INDEX(係数表!E:E,7)*INDEX(係数表!F:F,7))))))</f>
        <v>#VALUE!</v>
      </c>
      <c r="U635" t="e">
        <f>MIN(100, MAX(0, (INDEX(出力表!D:D,7))*S635/MAX(T635, Settings!B3)))</f>
        <v>#VALUE!</v>
      </c>
      <c r="V635">
        <f>MIN(100, MAX(0, 100*BETAINV(乱数表!$H635, MAX(0.00000001, (1/(1+EXP(-(INDEX(係数表!G:G,8) + $B635))))*(EXP(INDEX(係数表!H:H,8) + INDEX(係数表!I:I,8)*LN(INDEX(出力表!C:C,8)+1)))), MAX(0.00000001, (1-(1/(1+EXP(-(INDEX(係数表!G:G,8) + $B635)))))*(EXP(INDEX(係数表!H:H,8) + INDEX(係数表!I:I,8)*LN(INDEX(出力表!C:C,8)+1)))))))</f>
        <v>92.076159191880606</v>
      </c>
      <c r="W635" t="e">
        <f>MIN(100, MAX(0, (100*(INDEX(出力表!D:D,8))/(EXP(INDEX(係数表!B:B,8) + $C635) + (INDEX(出力表!D:D,8)))) + (乱数表!$T635*(Settings!B12/(((INDEX(出力表!D:D,8))+1)^INDEX(係数表!E:E,8)*INDEX(係数表!F:F,8))))))</f>
        <v>#VALUE!</v>
      </c>
      <c r="X635" t="e">
        <f>MIN(100, MAX(0, (INDEX(出力表!D:D,8))*V635/MAX(W635, Settings!B3)))</f>
        <v>#VALUE!</v>
      </c>
      <c r="Y635">
        <f>MIN(100, MAX(0, 100*BETAINV(乱数表!$I635, MAX(0.00000001, (1/(1+EXP(-(INDEX(係数表!G:G,9) + $B635))))*(EXP(INDEX(係数表!H:H,9) + INDEX(係数表!I:I,9)*LN(INDEX(出力表!C:C,9)+1)))), MAX(0.00000001, (1-(1/(1+EXP(-(INDEX(係数表!G:G,9) + $B635)))))*(EXP(INDEX(係数表!H:H,9) + INDEX(係数表!I:I,9)*LN(INDEX(出力表!C:C,9)+1)))))))</f>
        <v>98.315181681150847</v>
      </c>
      <c r="Z635" t="e">
        <f>MIN(100, MAX(0, (100*(INDEX(出力表!D:D,9))/(EXP(INDEX(係数表!B:B,9) + $C635) + (INDEX(出力表!D:D,9)))) + (乱数表!$U635*(Settings!B12/(((INDEX(出力表!D:D,9))+1)^INDEX(係数表!E:E,9)*INDEX(係数表!F:F,9))))))</f>
        <v>#VALUE!</v>
      </c>
      <c r="AA635" t="e">
        <f>MIN(100, MAX(0, (INDEX(出力表!D:D,9))*Y635/MAX(Z635, Settings!B3)))</f>
        <v>#VALUE!</v>
      </c>
      <c r="AB635">
        <f>MIN(100, MAX(0, 100*BETAINV(乱数表!$J635, MAX(0.00000001, (1/(1+EXP(-(INDEX(係数表!G:G,10) + $B635))))*(EXP(INDEX(係数表!H:H,10) + INDEX(係数表!I:I,10)*LN(INDEX(出力表!C:C,10)+1)))), MAX(0.00000001, (1-(1/(1+EXP(-(INDEX(係数表!G:G,10) + $B635)))))*(EXP(INDEX(係数表!H:H,10) + INDEX(係数表!I:I,10)*LN(INDEX(出力表!C:C,10)+1)))))))</f>
        <v>86.915078678487262</v>
      </c>
      <c r="AC635" t="e">
        <f>MIN(100, MAX(0, (100*(INDEX(出力表!D:D,10))/(EXP(INDEX(係数表!B:B,10) + $C635) + (INDEX(出力表!D:D,10)))) + (乱数表!$V635*(Settings!B12/(((INDEX(出力表!D:D,10))+1)^INDEX(係数表!E:E,10)*INDEX(係数表!F:F,10))))))</f>
        <v>#VALUE!</v>
      </c>
      <c r="AD635" t="e">
        <f>MIN(100, MAX(0, (INDEX(出力表!D:D,10))*AB635/MAX(AC635, Settings!B3)))</f>
        <v>#VALUE!</v>
      </c>
      <c r="AE635">
        <f>MIN(100, MAX(0, 100*BETAINV(乱数表!$K635, MAX(0.00000001, (1/(1+EXP(-(INDEX(係数表!G:G,11) + $B635))))*(EXP(INDEX(係数表!H:H,11) + INDEX(係数表!I:I,11)*LN(INDEX(出力表!C:C,11)+1)))), MAX(0.00000001, (1-(1/(1+EXP(-(INDEX(係数表!G:G,11) + $B635)))))*(EXP(INDEX(係数表!H:H,11) + INDEX(係数表!I:I,11)*LN(INDEX(出力表!C:C,11)+1)))))))</f>
        <v>96.297660121793541</v>
      </c>
      <c r="AF635" t="e">
        <f>MIN(100, MAX(0, (100*(INDEX(出力表!D:D,11))/(EXP(INDEX(係数表!B:B,11) + $C635) + (INDEX(出力表!D:D,11)))) + (乱数表!$W635*(Settings!B12/(((INDEX(出力表!D:D,11))+1)^INDEX(係数表!E:E,11)*INDEX(係数表!F:F,11))))))</f>
        <v>#VALUE!</v>
      </c>
      <c r="AG635" t="e">
        <f>MIN(100, MAX(0, (INDEX(出力表!D:D,11))*AE635/MAX(AF635, Settings!B3)))</f>
        <v>#VALUE!</v>
      </c>
      <c r="AH635">
        <f>MIN(100, MAX(0, 100*BETAINV(乱数表!$L635, MAX(0.00000001, (1/(1+EXP(-(INDEX(係数表!G:G,12) + $B635))))*(EXP(INDEX(係数表!H:H,12) + INDEX(係数表!I:I,12)*LN(INDEX(出力表!C:C,12)+1)))), MAX(0.00000001, (1-(1/(1+EXP(-(INDEX(係数表!G:G,12) + $B635)))))*(EXP(INDEX(係数表!H:H,12) + INDEX(係数表!I:I,12)*LN(INDEX(出力表!C:C,12)+1)))))))</f>
        <v>88.662005181664185</v>
      </c>
      <c r="AI635" t="e">
        <f>MIN(100, MAX(0, (100*(INDEX(出力表!D:D,12))/(EXP(INDEX(係数表!B:B,12) + $C635) + (INDEX(出力表!D:D,12)))) + (乱数表!$X635*(Settings!B12/(((INDEX(出力表!D:D,12))+1)^INDEX(係数表!E:E,12)*INDEX(係数表!F:F,12))))))</f>
        <v>#VALUE!</v>
      </c>
      <c r="AJ635" t="e">
        <f>MIN(100, MAX(0, (INDEX(出力表!D:D,12))*AH635/MAX(AI635, Settings!B3)))</f>
        <v>#VALUE!</v>
      </c>
      <c r="AK635">
        <f>MIN(100, MAX(0, 100*BETAINV(乱数表!$M635, MAX(0.00000001, (1/(1+EXP(-(INDEX(係数表!G:G,13) + $B635))))*(EXP(INDEX(係数表!H:H,13) + INDEX(係数表!I:I,13)*LN(INDEX(出力表!C:C,13)+1)))), MAX(0.00000001, (1-(1/(1+EXP(-(INDEX(係数表!G:G,13) + $B635)))))*(EXP(INDEX(係数表!H:H,13) + INDEX(係数表!I:I,13)*LN(INDEX(出力表!C:C,13)+1)))))))</f>
        <v>99.511745821938419</v>
      </c>
      <c r="AL635" t="e">
        <f>MIN(100, MAX(0, (100*(INDEX(出力表!D:D,13))/(EXP(INDEX(係数表!B:B,13) + $C635) + (INDEX(出力表!D:D,13)))) + (乱数表!$Y635*(Settings!B12/(((INDEX(出力表!D:D,13))+1)^INDEX(係数表!E:E,13)*INDEX(係数表!F:F,13))))))</f>
        <v>#VALUE!</v>
      </c>
      <c r="AM635" t="e">
        <f>MIN(100, MAX(0, (INDEX(出力表!D:D,13))*AK635/MAX(AL635, Settings!B3)))</f>
        <v>#VALUE!</v>
      </c>
      <c r="AN635">
        <f>IF(ISNUMBER(F635), INDEX(出力表!B:B,2)*F635, 0)+IF(ISNUMBER(I635), INDEX(出力表!B:B,3)*I635, 0)+IF(ISNUMBER(L635), INDEX(出力表!B:B,4)*L635, 0)+IF(ISNUMBER(O635), INDEX(出力表!B:B,5)*O635, 0)+IF(ISNUMBER(R635), INDEX(出力表!B:B,6)*R635, 0)+IF(ISNUMBER(U635), INDEX(出力表!B:B,7)*U635, 0)+IF(ISNUMBER(X635), INDEX(出力表!B:B,8)*X635, 0)+IF(ISNUMBER(AA635), INDEX(出力表!B:B,9)*AA635, 0)+IF(ISNUMBER(AD635), INDEX(出力表!B:B,10)*AD635, 0)+IF(ISNUMBER(AG635), INDEX(出力表!B:B,11)*AG635, 0)+IF(ISNUMBER(AJ635), INDEX(出力表!B:B,12)*AJ635, 0)+IF(ISNUMBER(AM635), INDEX(出力表!B:B,13)*AM635, 0)</f>
        <v>0</v>
      </c>
      <c r="AO635">
        <f>IF(ISNUMBER(F635), INDEX(出力表!B:B,2), 0)+IF(ISNUMBER(I635), INDEX(出力表!B:B,3), 0)+IF(ISNUMBER(L635), INDEX(出力表!B:B,4), 0)+IF(ISNUMBER(O635), INDEX(出力表!B:B,5), 0)+IF(ISNUMBER(R635), INDEX(出力表!B:B,6), 0)+IF(ISNUMBER(U635), INDEX(出力表!B:B,7), 0)+IF(ISNUMBER(X635), INDEX(出力表!B:B,8), 0)+IF(ISNUMBER(AA635), INDEX(出力表!B:B,9), 0)+IF(ISNUMBER(AD635), INDEX(出力表!B:B,10), 0)+IF(ISNUMBER(AG635), INDEX(出力表!B:B,11), 0)+IF(ISNUMBER(AJ635), INDEX(出力表!B:B,12), 0)+IF(ISNUMBER(AM635), INDEX(出力表!B:B,13), 0)</f>
        <v>0</v>
      </c>
      <c r="AP635" t="str">
        <f t="shared" si="9"/>
        <v/>
      </c>
    </row>
    <row r="636" spans="1:42" x14ac:dyDescent="0.2">
      <c r="A636">
        <v>635</v>
      </c>
      <c r="B636">
        <f>IF(UPPER(Settings!B4)="TRUE", 乱数表!$Z636*Settings!B10, 0)</f>
        <v>3.9657703891214702E-2</v>
      </c>
      <c r="C636">
        <f>IF(UPPER(Settings!B4)="TRUE", 乱数表!$AA636*Settings!B11, 0)</f>
        <v>1.1171887724262402E-2</v>
      </c>
      <c r="D636">
        <f>MIN(100, MAX(0, 100*BETAINV(乱数表!$B636, MAX(0.00000001, (1/(1+EXP(-(INDEX(係数表!G:G,2) + $B636))))*(EXP(INDEX(係数表!H:H,2) + INDEX(係数表!I:I,2)*LN(INDEX(出力表!C:C,2)+1)))), MAX(0.00000001, (1-(1/(1+EXP(-(INDEX(係数表!G:G,2) + $B636)))))*(EXP(INDEX(係数表!H:H,2) + INDEX(係数表!I:I,2)*LN(INDEX(出力表!C:C,2)+1)))))))</f>
        <v>74.208999817206077</v>
      </c>
      <c r="E636" t="e">
        <f>MIN(100, MAX(0, (100*(INDEX(出力表!D:D,2))/(EXP(INDEX(係数表!B:B,2) + $C636) + (INDEX(出力表!D:D,2)))) + (乱数表!$N636*(Settings!B12/(((INDEX(出力表!D:D,2))+1)^INDEX(係数表!E:E,2)*INDEX(係数表!F:F,2))))))</f>
        <v>#VALUE!</v>
      </c>
      <c r="F636" t="e">
        <f>MIN(100, MAX(0, (INDEX(出力表!D:D,2))*D636/MAX(E636, Settings!B3)))</f>
        <v>#VALUE!</v>
      </c>
      <c r="G636">
        <f>MIN(100, MAX(0, 100*BETAINV(乱数表!$C636, MAX(0.00000001, (1/(1+EXP(-(INDEX(係数表!G:G,3) + $B636))))*(EXP(INDEX(係数表!H:H,3) + INDEX(係数表!I:I,3)*LN(INDEX(出力表!C:C,3)+1)))), MAX(0.00000001, (1-(1/(1+EXP(-(INDEX(係数表!G:G,3) + $B636)))))*(EXP(INDEX(係数表!H:H,3) + INDEX(係数表!I:I,3)*LN(INDEX(出力表!C:C,3)+1)))))))</f>
        <v>99.469909797886714</v>
      </c>
      <c r="H636" t="e">
        <f>MIN(100, MAX(0, (100*(INDEX(出力表!D:D,3))/(EXP(INDEX(係数表!B:B,3) + $C636) + (INDEX(出力表!D:D,3)))) + (乱数表!$O636*(Settings!B12/(((INDEX(出力表!D:D,3))+1)^INDEX(係数表!E:E,3)*INDEX(係数表!F:F,3))))))</f>
        <v>#VALUE!</v>
      </c>
      <c r="I636" t="e">
        <f>MIN(100, MAX(0, (INDEX(出力表!D:D,3))*G636/MAX(H636, Settings!B3)))</f>
        <v>#VALUE!</v>
      </c>
      <c r="J636">
        <f>MIN(100, MAX(0, 100*BETAINV(乱数表!$D636, MAX(0.00000001, (1/(1+EXP(-(INDEX(係数表!G:G,4) + $B636))))*(EXP(INDEX(係数表!H:H,4) + INDEX(係数表!I:I,4)*LN(INDEX(出力表!C:C,4)+1)))), MAX(0.00000001, (1-(1/(1+EXP(-(INDEX(係数表!G:G,4) + $B636)))))*(EXP(INDEX(係数表!H:H,4) + INDEX(係数表!I:I,4)*LN(INDEX(出力表!C:C,4)+1)))))))</f>
        <v>56.034266937125665</v>
      </c>
      <c r="K636" t="e">
        <f>MIN(100, MAX(0, (100*(INDEX(出力表!D:D,4))/(EXP(INDEX(係数表!B:B,4) + $C636) + (INDEX(出力表!D:D,4)))) + (乱数表!$P636*(Settings!B12/(((INDEX(出力表!D:D,4))+1)^INDEX(係数表!E:E,4)*INDEX(係数表!F:F,4))))))</f>
        <v>#VALUE!</v>
      </c>
      <c r="L636" t="e">
        <f>MIN(100, MAX(0, (INDEX(出力表!D:D,4))*J636/MAX(K636, Settings!B3)))</f>
        <v>#VALUE!</v>
      </c>
      <c r="M636">
        <f>MIN(100, MAX(0, 100*BETAINV(乱数表!$E636, MAX(0.00000001, (1/(1+EXP(-(INDEX(係数表!G:G,5) + $B636))))*(EXP(INDEX(係数表!H:H,5) + INDEX(係数表!I:I,5)*LN(INDEX(出力表!C:C,5)+1)))), MAX(0.00000001, (1-(1/(1+EXP(-(INDEX(係数表!G:G,5) + $B636)))))*(EXP(INDEX(係数表!H:H,5) + INDEX(係数表!I:I,5)*LN(INDEX(出力表!C:C,5)+1)))))))</f>
        <v>99.454623778479132</v>
      </c>
      <c r="N636" t="e">
        <f>MIN(100, MAX(0, (100*(INDEX(出力表!D:D,5))/(EXP(INDEX(係数表!B:B,5) + $C636) + (INDEX(出力表!D:D,5)))) + (乱数表!$Q636*(Settings!B12/(((INDEX(出力表!D:D,5))+1)^INDEX(係数表!E:E,5)*INDEX(係数表!F:F,5))))))</f>
        <v>#VALUE!</v>
      </c>
      <c r="O636" t="e">
        <f>MIN(100, MAX(0, (INDEX(出力表!D:D,5))*M636/MAX(N636, Settings!B3)))</f>
        <v>#VALUE!</v>
      </c>
      <c r="P636">
        <f>MIN(100, MAX(0, 100*BETAINV(乱数表!$F636, MAX(0.00000001, (1/(1+EXP(-(INDEX(係数表!G:G,6) + $B636))))*(EXP(INDEX(係数表!H:H,6) + INDEX(係数表!I:I,6)*LN(INDEX(出力表!C:C,6)+1)))), MAX(0.00000001, (1-(1/(1+EXP(-(INDEX(係数表!G:G,6) + $B636)))))*(EXP(INDEX(係数表!H:H,6) + INDEX(係数表!I:I,6)*LN(INDEX(出力表!C:C,6)+1)))))))</f>
        <v>98.82846134383179</v>
      </c>
      <c r="Q636" t="e">
        <f>MIN(100, MAX(0, (100*(INDEX(出力表!D:D,6))/(EXP(INDEX(係数表!B:B,6) + $C636) + (INDEX(出力表!D:D,6)))) + (乱数表!$R636*(Settings!B12/(((INDEX(出力表!D:D,6))+1)^INDEX(係数表!E:E,6)*INDEX(係数表!F:F,6))))))</f>
        <v>#VALUE!</v>
      </c>
      <c r="R636" t="e">
        <f>MIN(100, MAX(0, (INDEX(出力表!D:D,6))*P636/MAX(Q636, Settings!B3)))</f>
        <v>#VALUE!</v>
      </c>
      <c r="S636">
        <f>MIN(100, MAX(0, 100*BETAINV(乱数表!$G636, MAX(0.00000001, (1/(1+EXP(-(INDEX(係数表!G:G,7) + $B636))))*(EXP(INDEX(係数表!H:H,7) + INDEX(係数表!I:I,7)*LN(INDEX(出力表!C:C,7)+1)))), MAX(0.00000001, (1-(1/(1+EXP(-(INDEX(係数表!G:G,7) + $B636)))))*(EXP(INDEX(係数表!H:H,7) + INDEX(係数表!I:I,7)*LN(INDEX(出力表!C:C,7)+1)))))))</f>
        <v>90.889869507391978</v>
      </c>
      <c r="T636" t="e">
        <f>MIN(100, MAX(0, (100*(INDEX(出力表!D:D,7))/(EXP(INDEX(係数表!B:B,7) + $C636) + (INDEX(出力表!D:D,7)))) + (乱数表!$S636*(Settings!B12/(((INDEX(出力表!D:D,7))+1)^INDEX(係数表!E:E,7)*INDEX(係数表!F:F,7))))))</f>
        <v>#VALUE!</v>
      </c>
      <c r="U636" t="e">
        <f>MIN(100, MAX(0, (INDEX(出力表!D:D,7))*S636/MAX(T636, Settings!B3)))</f>
        <v>#VALUE!</v>
      </c>
      <c r="V636">
        <f>MIN(100, MAX(0, 100*BETAINV(乱数表!$H636, MAX(0.00000001, (1/(1+EXP(-(INDEX(係数表!G:G,8) + $B636))))*(EXP(INDEX(係数表!H:H,8) + INDEX(係数表!I:I,8)*LN(INDEX(出力表!C:C,8)+1)))), MAX(0.00000001, (1-(1/(1+EXP(-(INDEX(係数表!G:G,8) + $B636)))))*(EXP(INDEX(係数表!H:H,8) + INDEX(係数表!I:I,8)*LN(INDEX(出力表!C:C,8)+1)))))))</f>
        <v>67.889230653252014</v>
      </c>
      <c r="W636" t="e">
        <f>MIN(100, MAX(0, (100*(INDEX(出力表!D:D,8))/(EXP(INDEX(係数表!B:B,8) + $C636) + (INDEX(出力表!D:D,8)))) + (乱数表!$T636*(Settings!B12/(((INDEX(出力表!D:D,8))+1)^INDEX(係数表!E:E,8)*INDEX(係数表!F:F,8))))))</f>
        <v>#VALUE!</v>
      </c>
      <c r="X636" t="e">
        <f>MIN(100, MAX(0, (INDEX(出力表!D:D,8))*V636/MAX(W636, Settings!B3)))</f>
        <v>#VALUE!</v>
      </c>
      <c r="Y636">
        <f>MIN(100, MAX(0, 100*BETAINV(乱数表!$I636, MAX(0.00000001, (1/(1+EXP(-(INDEX(係数表!G:G,9) + $B636))))*(EXP(INDEX(係数表!H:H,9) + INDEX(係数表!I:I,9)*LN(INDEX(出力表!C:C,9)+1)))), MAX(0.00000001, (1-(1/(1+EXP(-(INDEX(係数表!G:G,9) + $B636)))))*(EXP(INDEX(係数表!H:H,9) + INDEX(係数表!I:I,9)*LN(INDEX(出力表!C:C,9)+1)))))))</f>
        <v>45.703743149743794</v>
      </c>
      <c r="Z636" t="e">
        <f>MIN(100, MAX(0, (100*(INDEX(出力表!D:D,9))/(EXP(INDEX(係数表!B:B,9) + $C636) + (INDEX(出力表!D:D,9)))) + (乱数表!$U636*(Settings!B12/(((INDEX(出力表!D:D,9))+1)^INDEX(係数表!E:E,9)*INDEX(係数表!F:F,9))))))</f>
        <v>#VALUE!</v>
      </c>
      <c r="AA636" t="e">
        <f>MIN(100, MAX(0, (INDEX(出力表!D:D,9))*Y636/MAX(Z636, Settings!B3)))</f>
        <v>#VALUE!</v>
      </c>
      <c r="AB636">
        <f>MIN(100, MAX(0, 100*BETAINV(乱数表!$J636, MAX(0.00000001, (1/(1+EXP(-(INDEX(係数表!G:G,10) + $B636))))*(EXP(INDEX(係数表!H:H,10) + INDEX(係数表!I:I,10)*LN(INDEX(出力表!C:C,10)+1)))), MAX(0.00000001, (1-(1/(1+EXP(-(INDEX(係数表!G:G,10) + $B636)))))*(EXP(INDEX(係数表!H:H,10) + INDEX(係数表!I:I,10)*LN(INDEX(出力表!C:C,10)+1)))))))</f>
        <v>85.302362474900562</v>
      </c>
      <c r="AC636" t="e">
        <f>MIN(100, MAX(0, (100*(INDEX(出力表!D:D,10))/(EXP(INDEX(係数表!B:B,10) + $C636) + (INDEX(出力表!D:D,10)))) + (乱数表!$V636*(Settings!B12/(((INDEX(出力表!D:D,10))+1)^INDEX(係数表!E:E,10)*INDEX(係数表!F:F,10))))))</f>
        <v>#VALUE!</v>
      </c>
      <c r="AD636" t="e">
        <f>MIN(100, MAX(0, (INDEX(出力表!D:D,10))*AB636/MAX(AC636, Settings!B3)))</f>
        <v>#VALUE!</v>
      </c>
      <c r="AE636">
        <f>MIN(100, MAX(0, 100*BETAINV(乱数表!$K636, MAX(0.00000001, (1/(1+EXP(-(INDEX(係数表!G:G,11) + $B636))))*(EXP(INDEX(係数表!H:H,11) + INDEX(係数表!I:I,11)*LN(INDEX(出力表!C:C,11)+1)))), MAX(0.00000001, (1-(1/(1+EXP(-(INDEX(係数表!G:G,11) + $B636)))))*(EXP(INDEX(係数表!H:H,11) + INDEX(係数表!I:I,11)*LN(INDEX(出力表!C:C,11)+1)))))))</f>
        <v>98.136007638084948</v>
      </c>
      <c r="AF636" t="e">
        <f>MIN(100, MAX(0, (100*(INDEX(出力表!D:D,11))/(EXP(INDEX(係数表!B:B,11) + $C636) + (INDEX(出力表!D:D,11)))) + (乱数表!$W636*(Settings!B12/(((INDEX(出力表!D:D,11))+1)^INDEX(係数表!E:E,11)*INDEX(係数表!F:F,11))))))</f>
        <v>#VALUE!</v>
      </c>
      <c r="AG636" t="e">
        <f>MIN(100, MAX(0, (INDEX(出力表!D:D,11))*AE636/MAX(AF636, Settings!B3)))</f>
        <v>#VALUE!</v>
      </c>
      <c r="AH636">
        <f>MIN(100, MAX(0, 100*BETAINV(乱数表!$L636, MAX(0.00000001, (1/(1+EXP(-(INDEX(係数表!G:G,12) + $B636))))*(EXP(INDEX(係数表!H:H,12) + INDEX(係数表!I:I,12)*LN(INDEX(出力表!C:C,12)+1)))), MAX(0.00000001, (1-(1/(1+EXP(-(INDEX(係数表!G:G,12) + $B636)))))*(EXP(INDEX(係数表!H:H,12) + INDEX(係数表!I:I,12)*LN(INDEX(出力表!C:C,12)+1)))))))</f>
        <v>99.359919055882003</v>
      </c>
      <c r="AI636" t="e">
        <f>MIN(100, MAX(0, (100*(INDEX(出力表!D:D,12))/(EXP(INDEX(係数表!B:B,12) + $C636) + (INDEX(出力表!D:D,12)))) + (乱数表!$X636*(Settings!B12/(((INDEX(出力表!D:D,12))+1)^INDEX(係数表!E:E,12)*INDEX(係数表!F:F,12))))))</f>
        <v>#VALUE!</v>
      </c>
      <c r="AJ636" t="e">
        <f>MIN(100, MAX(0, (INDEX(出力表!D:D,12))*AH636/MAX(AI636, Settings!B3)))</f>
        <v>#VALUE!</v>
      </c>
      <c r="AK636">
        <f>MIN(100, MAX(0, 100*BETAINV(乱数表!$M636, MAX(0.00000001, (1/(1+EXP(-(INDEX(係数表!G:G,13) + $B636))))*(EXP(INDEX(係数表!H:H,13) + INDEX(係数表!I:I,13)*LN(INDEX(出力表!C:C,13)+1)))), MAX(0.00000001, (1-(1/(1+EXP(-(INDEX(係数表!G:G,13) + $B636)))))*(EXP(INDEX(係数表!H:H,13) + INDEX(係数表!I:I,13)*LN(INDEX(出力表!C:C,13)+1)))))))</f>
        <v>62.448050417778234</v>
      </c>
      <c r="AL636" t="e">
        <f>MIN(100, MAX(0, (100*(INDEX(出力表!D:D,13))/(EXP(INDEX(係数表!B:B,13) + $C636) + (INDEX(出力表!D:D,13)))) + (乱数表!$Y636*(Settings!B12/(((INDEX(出力表!D:D,13))+1)^INDEX(係数表!E:E,13)*INDEX(係数表!F:F,13))))))</f>
        <v>#VALUE!</v>
      </c>
      <c r="AM636" t="e">
        <f>MIN(100, MAX(0, (INDEX(出力表!D:D,13))*AK636/MAX(AL636, Settings!B3)))</f>
        <v>#VALUE!</v>
      </c>
      <c r="AN636">
        <f>IF(ISNUMBER(F636), INDEX(出力表!B:B,2)*F636, 0)+IF(ISNUMBER(I636), INDEX(出力表!B:B,3)*I636, 0)+IF(ISNUMBER(L636), INDEX(出力表!B:B,4)*L636, 0)+IF(ISNUMBER(O636), INDEX(出力表!B:B,5)*O636, 0)+IF(ISNUMBER(R636), INDEX(出力表!B:B,6)*R636, 0)+IF(ISNUMBER(U636), INDEX(出力表!B:B,7)*U636, 0)+IF(ISNUMBER(X636), INDEX(出力表!B:B,8)*X636, 0)+IF(ISNUMBER(AA636), INDEX(出力表!B:B,9)*AA636, 0)+IF(ISNUMBER(AD636), INDEX(出力表!B:B,10)*AD636, 0)+IF(ISNUMBER(AG636), INDEX(出力表!B:B,11)*AG636, 0)+IF(ISNUMBER(AJ636), INDEX(出力表!B:B,12)*AJ636, 0)+IF(ISNUMBER(AM636), INDEX(出力表!B:B,13)*AM636, 0)</f>
        <v>0</v>
      </c>
      <c r="AO636">
        <f>IF(ISNUMBER(F636), INDEX(出力表!B:B,2), 0)+IF(ISNUMBER(I636), INDEX(出力表!B:B,3), 0)+IF(ISNUMBER(L636), INDEX(出力表!B:B,4), 0)+IF(ISNUMBER(O636), INDEX(出力表!B:B,5), 0)+IF(ISNUMBER(R636), INDEX(出力表!B:B,6), 0)+IF(ISNUMBER(U636), INDEX(出力表!B:B,7), 0)+IF(ISNUMBER(X636), INDEX(出力表!B:B,8), 0)+IF(ISNUMBER(AA636), INDEX(出力表!B:B,9), 0)+IF(ISNUMBER(AD636), INDEX(出力表!B:B,10), 0)+IF(ISNUMBER(AG636), INDEX(出力表!B:B,11), 0)+IF(ISNUMBER(AJ636), INDEX(出力表!B:B,12), 0)+IF(ISNUMBER(AM636), INDEX(出力表!B:B,13), 0)</f>
        <v>0</v>
      </c>
      <c r="AP636" t="str">
        <f t="shared" si="9"/>
        <v/>
      </c>
    </row>
    <row r="637" spans="1:42" x14ac:dyDescent="0.2">
      <c r="A637">
        <v>636</v>
      </c>
      <c r="B637">
        <f>IF(UPPER(Settings!B4)="TRUE", 乱数表!$Z637*Settings!B10, 0)</f>
        <v>-0.50275703859926912</v>
      </c>
      <c r="C637">
        <f>IF(UPPER(Settings!B4)="TRUE", 乱数表!$AA637*Settings!B11, 0)</f>
        <v>-1.9835911824559023E-2</v>
      </c>
      <c r="D637">
        <f>MIN(100, MAX(0, 100*BETAINV(乱数表!$B637, MAX(0.00000001, (1/(1+EXP(-(INDEX(係数表!G:G,2) + $B637))))*(EXP(INDEX(係数表!H:H,2) + INDEX(係数表!I:I,2)*LN(INDEX(出力表!C:C,2)+1)))), MAX(0.00000001, (1-(1/(1+EXP(-(INDEX(係数表!G:G,2) + $B637)))))*(EXP(INDEX(係数表!H:H,2) + INDEX(係数表!I:I,2)*LN(INDEX(出力表!C:C,2)+1)))))))</f>
        <v>75.62742209408438</v>
      </c>
      <c r="E637" t="e">
        <f>MIN(100, MAX(0, (100*(INDEX(出力表!D:D,2))/(EXP(INDEX(係数表!B:B,2) + $C637) + (INDEX(出力表!D:D,2)))) + (乱数表!$N637*(Settings!B12/(((INDEX(出力表!D:D,2))+1)^INDEX(係数表!E:E,2)*INDEX(係数表!F:F,2))))))</f>
        <v>#VALUE!</v>
      </c>
      <c r="F637" t="e">
        <f>MIN(100, MAX(0, (INDEX(出力表!D:D,2))*D637/MAX(E637, Settings!B3)))</f>
        <v>#VALUE!</v>
      </c>
      <c r="G637">
        <f>MIN(100, MAX(0, 100*BETAINV(乱数表!$C637, MAX(0.00000001, (1/(1+EXP(-(INDEX(係数表!G:G,3) + $B637))))*(EXP(INDEX(係数表!H:H,3) + INDEX(係数表!I:I,3)*LN(INDEX(出力表!C:C,3)+1)))), MAX(0.00000001, (1-(1/(1+EXP(-(INDEX(係数表!G:G,3) + $B637)))))*(EXP(INDEX(係数表!H:H,3) + INDEX(係数表!I:I,3)*LN(INDEX(出力表!C:C,3)+1)))))))</f>
        <v>97.49978912103569</v>
      </c>
      <c r="H637" t="e">
        <f>MIN(100, MAX(0, (100*(INDEX(出力表!D:D,3))/(EXP(INDEX(係数表!B:B,3) + $C637) + (INDEX(出力表!D:D,3)))) + (乱数表!$O637*(Settings!B12/(((INDEX(出力表!D:D,3))+1)^INDEX(係数表!E:E,3)*INDEX(係数表!F:F,3))))))</f>
        <v>#VALUE!</v>
      </c>
      <c r="I637" t="e">
        <f>MIN(100, MAX(0, (INDEX(出力表!D:D,3))*G637/MAX(H637, Settings!B3)))</f>
        <v>#VALUE!</v>
      </c>
      <c r="J637">
        <f>MIN(100, MAX(0, 100*BETAINV(乱数表!$D637, MAX(0.00000001, (1/(1+EXP(-(INDEX(係数表!G:G,4) + $B637))))*(EXP(INDEX(係数表!H:H,4) + INDEX(係数表!I:I,4)*LN(INDEX(出力表!C:C,4)+1)))), MAX(0.00000001, (1-(1/(1+EXP(-(INDEX(係数表!G:G,4) + $B637)))))*(EXP(INDEX(係数表!H:H,4) + INDEX(係数表!I:I,4)*LN(INDEX(出力表!C:C,4)+1)))))))</f>
        <v>55.251680455412256</v>
      </c>
      <c r="K637" t="e">
        <f>MIN(100, MAX(0, (100*(INDEX(出力表!D:D,4))/(EXP(INDEX(係数表!B:B,4) + $C637) + (INDEX(出力表!D:D,4)))) + (乱数表!$P637*(Settings!B12/(((INDEX(出力表!D:D,4))+1)^INDEX(係数表!E:E,4)*INDEX(係数表!F:F,4))))))</f>
        <v>#VALUE!</v>
      </c>
      <c r="L637" t="e">
        <f>MIN(100, MAX(0, (INDEX(出力表!D:D,4))*J637/MAX(K637, Settings!B3)))</f>
        <v>#VALUE!</v>
      </c>
      <c r="M637">
        <f>MIN(100, MAX(0, 100*BETAINV(乱数表!$E637, MAX(0.00000001, (1/(1+EXP(-(INDEX(係数表!G:G,5) + $B637))))*(EXP(INDEX(係数表!H:H,5) + INDEX(係数表!I:I,5)*LN(INDEX(出力表!C:C,5)+1)))), MAX(0.00000001, (1-(1/(1+EXP(-(INDEX(係数表!G:G,5) + $B637)))))*(EXP(INDEX(係数表!H:H,5) + INDEX(係数表!I:I,5)*LN(INDEX(出力表!C:C,5)+1)))))))</f>
        <v>84.437991195725374</v>
      </c>
      <c r="N637" t="e">
        <f>MIN(100, MAX(0, (100*(INDEX(出力表!D:D,5))/(EXP(INDEX(係数表!B:B,5) + $C637) + (INDEX(出力表!D:D,5)))) + (乱数表!$Q637*(Settings!B12/(((INDEX(出力表!D:D,5))+1)^INDEX(係数表!E:E,5)*INDEX(係数表!F:F,5))))))</f>
        <v>#VALUE!</v>
      </c>
      <c r="O637" t="e">
        <f>MIN(100, MAX(0, (INDEX(出力表!D:D,5))*M637/MAX(N637, Settings!B3)))</f>
        <v>#VALUE!</v>
      </c>
      <c r="P637">
        <f>MIN(100, MAX(0, 100*BETAINV(乱数表!$F637, MAX(0.00000001, (1/(1+EXP(-(INDEX(係数表!G:G,6) + $B637))))*(EXP(INDEX(係数表!H:H,6) + INDEX(係数表!I:I,6)*LN(INDEX(出力表!C:C,6)+1)))), MAX(0.00000001, (1-(1/(1+EXP(-(INDEX(係数表!G:G,6) + $B637)))))*(EXP(INDEX(係数表!H:H,6) + INDEX(係数表!I:I,6)*LN(INDEX(出力表!C:C,6)+1)))))))</f>
        <v>96.768637182734125</v>
      </c>
      <c r="Q637" t="e">
        <f>MIN(100, MAX(0, (100*(INDEX(出力表!D:D,6))/(EXP(INDEX(係数表!B:B,6) + $C637) + (INDEX(出力表!D:D,6)))) + (乱数表!$R637*(Settings!B12/(((INDEX(出力表!D:D,6))+1)^INDEX(係数表!E:E,6)*INDEX(係数表!F:F,6))))))</f>
        <v>#VALUE!</v>
      </c>
      <c r="R637" t="e">
        <f>MIN(100, MAX(0, (INDEX(出力表!D:D,6))*P637/MAX(Q637, Settings!B3)))</f>
        <v>#VALUE!</v>
      </c>
      <c r="S637">
        <f>MIN(100, MAX(0, 100*BETAINV(乱数表!$G637, MAX(0.00000001, (1/(1+EXP(-(INDEX(係数表!G:G,7) + $B637))))*(EXP(INDEX(係数表!H:H,7) + INDEX(係数表!I:I,7)*LN(INDEX(出力表!C:C,7)+1)))), MAX(0.00000001, (1-(1/(1+EXP(-(INDEX(係数表!G:G,7) + $B637)))))*(EXP(INDEX(係数表!H:H,7) + INDEX(係数表!I:I,7)*LN(INDEX(出力表!C:C,7)+1)))))))</f>
        <v>76.83766711531149</v>
      </c>
      <c r="T637" t="e">
        <f>MIN(100, MAX(0, (100*(INDEX(出力表!D:D,7))/(EXP(INDEX(係数表!B:B,7) + $C637) + (INDEX(出力表!D:D,7)))) + (乱数表!$S637*(Settings!B12/(((INDEX(出力表!D:D,7))+1)^INDEX(係数表!E:E,7)*INDEX(係数表!F:F,7))))))</f>
        <v>#VALUE!</v>
      </c>
      <c r="U637" t="e">
        <f>MIN(100, MAX(0, (INDEX(出力表!D:D,7))*S637/MAX(T637, Settings!B3)))</f>
        <v>#VALUE!</v>
      </c>
      <c r="V637">
        <f>MIN(100, MAX(0, 100*BETAINV(乱数表!$H637, MAX(0.00000001, (1/(1+EXP(-(INDEX(係数表!G:G,8) + $B637))))*(EXP(INDEX(係数表!H:H,8) + INDEX(係数表!I:I,8)*LN(INDEX(出力表!C:C,8)+1)))), MAX(0.00000001, (1-(1/(1+EXP(-(INDEX(係数表!G:G,8) + $B637)))))*(EXP(INDEX(係数表!H:H,8) + INDEX(係数表!I:I,8)*LN(INDEX(出力表!C:C,8)+1)))))))</f>
        <v>97.858428011966282</v>
      </c>
      <c r="W637" t="e">
        <f>MIN(100, MAX(0, (100*(INDEX(出力表!D:D,8))/(EXP(INDEX(係数表!B:B,8) + $C637) + (INDEX(出力表!D:D,8)))) + (乱数表!$T637*(Settings!B12/(((INDEX(出力表!D:D,8))+1)^INDEX(係数表!E:E,8)*INDEX(係数表!F:F,8))))))</f>
        <v>#VALUE!</v>
      </c>
      <c r="X637" t="e">
        <f>MIN(100, MAX(0, (INDEX(出力表!D:D,8))*V637/MAX(W637, Settings!B3)))</f>
        <v>#VALUE!</v>
      </c>
      <c r="Y637">
        <f>MIN(100, MAX(0, 100*BETAINV(乱数表!$I637, MAX(0.00000001, (1/(1+EXP(-(INDEX(係数表!G:G,9) + $B637))))*(EXP(INDEX(係数表!H:H,9) + INDEX(係数表!I:I,9)*LN(INDEX(出力表!C:C,9)+1)))), MAX(0.00000001, (1-(1/(1+EXP(-(INDEX(係数表!G:G,9) + $B637)))))*(EXP(INDEX(係数表!H:H,9) + INDEX(係数表!I:I,9)*LN(INDEX(出力表!C:C,9)+1)))))))</f>
        <v>85.117595330871595</v>
      </c>
      <c r="Z637" t="e">
        <f>MIN(100, MAX(0, (100*(INDEX(出力表!D:D,9))/(EXP(INDEX(係数表!B:B,9) + $C637) + (INDEX(出力表!D:D,9)))) + (乱数表!$U637*(Settings!B12/(((INDEX(出力表!D:D,9))+1)^INDEX(係数表!E:E,9)*INDEX(係数表!F:F,9))))))</f>
        <v>#VALUE!</v>
      </c>
      <c r="AA637" t="e">
        <f>MIN(100, MAX(0, (INDEX(出力表!D:D,9))*Y637/MAX(Z637, Settings!B3)))</f>
        <v>#VALUE!</v>
      </c>
      <c r="AB637">
        <f>MIN(100, MAX(0, 100*BETAINV(乱数表!$J637, MAX(0.00000001, (1/(1+EXP(-(INDEX(係数表!G:G,10) + $B637))))*(EXP(INDEX(係数表!H:H,10) + INDEX(係数表!I:I,10)*LN(INDEX(出力表!C:C,10)+1)))), MAX(0.00000001, (1-(1/(1+EXP(-(INDEX(係数表!G:G,10) + $B637)))))*(EXP(INDEX(係数表!H:H,10) + INDEX(係数表!I:I,10)*LN(INDEX(出力表!C:C,10)+1)))))))</f>
        <v>70.610837030060239</v>
      </c>
      <c r="AC637" t="e">
        <f>MIN(100, MAX(0, (100*(INDEX(出力表!D:D,10))/(EXP(INDEX(係数表!B:B,10) + $C637) + (INDEX(出力表!D:D,10)))) + (乱数表!$V637*(Settings!B12/(((INDEX(出力表!D:D,10))+1)^INDEX(係数表!E:E,10)*INDEX(係数表!F:F,10))))))</f>
        <v>#VALUE!</v>
      </c>
      <c r="AD637" t="e">
        <f>MIN(100, MAX(0, (INDEX(出力表!D:D,10))*AB637/MAX(AC637, Settings!B3)))</f>
        <v>#VALUE!</v>
      </c>
      <c r="AE637">
        <f>MIN(100, MAX(0, 100*BETAINV(乱数表!$K637, MAX(0.00000001, (1/(1+EXP(-(INDEX(係数表!G:G,11) + $B637))))*(EXP(INDEX(係数表!H:H,11) + INDEX(係数表!I:I,11)*LN(INDEX(出力表!C:C,11)+1)))), MAX(0.00000001, (1-(1/(1+EXP(-(INDEX(係数表!G:G,11) + $B637)))))*(EXP(INDEX(係数表!H:H,11) + INDEX(係数表!I:I,11)*LN(INDEX(出力表!C:C,11)+1)))))))</f>
        <v>72.777534597141496</v>
      </c>
      <c r="AF637" t="e">
        <f>MIN(100, MAX(0, (100*(INDEX(出力表!D:D,11))/(EXP(INDEX(係数表!B:B,11) + $C637) + (INDEX(出力表!D:D,11)))) + (乱数表!$W637*(Settings!B12/(((INDEX(出力表!D:D,11))+1)^INDEX(係数表!E:E,11)*INDEX(係数表!F:F,11))))))</f>
        <v>#VALUE!</v>
      </c>
      <c r="AG637" t="e">
        <f>MIN(100, MAX(0, (INDEX(出力表!D:D,11))*AE637/MAX(AF637, Settings!B3)))</f>
        <v>#VALUE!</v>
      </c>
      <c r="AH637">
        <f>MIN(100, MAX(0, 100*BETAINV(乱数表!$L637, MAX(0.00000001, (1/(1+EXP(-(INDEX(係数表!G:G,12) + $B637))))*(EXP(INDEX(係数表!H:H,12) + INDEX(係数表!I:I,12)*LN(INDEX(出力表!C:C,12)+1)))), MAX(0.00000001, (1-(1/(1+EXP(-(INDEX(係数表!G:G,12) + $B637)))))*(EXP(INDEX(係数表!H:H,12) + INDEX(係数表!I:I,12)*LN(INDEX(出力表!C:C,12)+1)))))))</f>
        <v>88.81898726031514</v>
      </c>
      <c r="AI637" t="e">
        <f>MIN(100, MAX(0, (100*(INDEX(出力表!D:D,12))/(EXP(INDEX(係数表!B:B,12) + $C637) + (INDEX(出力表!D:D,12)))) + (乱数表!$X637*(Settings!B12/(((INDEX(出力表!D:D,12))+1)^INDEX(係数表!E:E,12)*INDEX(係数表!F:F,12))))))</f>
        <v>#VALUE!</v>
      </c>
      <c r="AJ637" t="e">
        <f>MIN(100, MAX(0, (INDEX(出力表!D:D,12))*AH637/MAX(AI637, Settings!B3)))</f>
        <v>#VALUE!</v>
      </c>
      <c r="AK637">
        <f>MIN(100, MAX(0, 100*BETAINV(乱数表!$M637, MAX(0.00000001, (1/(1+EXP(-(INDEX(係数表!G:G,13) + $B637))))*(EXP(INDEX(係数表!H:H,13) + INDEX(係数表!I:I,13)*LN(INDEX(出力表!C:C,13)+1)))), MAX(0.00000001, (1-(1/(1+EXP(-(INDEX(係数表!G:G,13) + $B637)))))*(EXP(INDEX(係数表!H:H,13) + INDEX(係数表!I:I,13)*LN(INDEX(出力表!C:C,13)+1)))))))</f>
        <v>92.181855992100694</v>
      </c>
      <c r="AL637" t="e">
        <f>MIN(100, MAX(0, (100*(INDEX(出力表!D:D,13))/(EXP(INDEX(係数表!B:B,13) + $C637) + (INDEX(出力表!D:D,13)))) + (乱数表!$Y637*(Settings!B12/(((INDEX(出力表!D:D,13))+1)^INDEX(係数表!E:E,13)*INDEX(係数表!F:F,13))))))</f>
        <v>#VALUE!</v>
      </c>
      <c r="AM637" t="e">
        <f>MIN(100, MAX(0, (INDEX(出力表!D:D,13))*AK637/MAX(AL637, Settings!B3)))</f>
        <v>#VALUE!</v>
      </c>
      <c r="AN637">
        <f>IF(ISNUMBER(F637), INDEX(出力表!B:B,2)*F637, 0)+IF(ISNUMBER(I637), INDEX(出力表!B:B,3)*I637, 0)+IF(ISNUMBER(L637), INDEX(出力表!B:B,4)*L637, 0)+IF(ISNUMBER(O637), INDEX(出力表!B:B,5)*O637, 0)+IF(ISNUMBER(R637), INDEX(出力表!B:B,6)*R637, 0)+IF(ISNUMBER(U637), INDEX(出力表!B:B,7)*U637, 0)+IF(ISNUMBER(X637), INDEX(出力表!B:B,8)*X637, 0)+IF(ISNUMBER(AA637), INDEX(出力表!B:B,9)*AA637, 0)+IF(ISNUMBER(AD637), INDEX(出力表!B:B,10)*AD637, 0)+IF(ISNUMBER(AG637), INDEX(出力表!B:B,11)*AG637, 0)+IF(ISNUMBER(AJ637), INDEX(出力表!B:B,12)*AJ637, 0)+IF(ISNUMBER(AM637), INDEX(出力表!B:B,13)*AM637, 0)</f>
        <v>0</v>
      </c>
      <c r="AO637">
        <f>IF(ISNUMBER(F637), INDEX(出力表!B:B,2), 0)+IF(ISNUMBER(I637), INDEX(出力表!B:B,3), 0)+IF(ISNUMBER(L637), INDEX(出力表!B:B,4), 0)+IF(ISNUMBER(O637), INDEX(出力表!B:B,5), 0)+IF(ISNUMBER(R637), INDEX(出力表!B:B,6), 0)+IF(ISNUMBER(U637), INDEX(出力表!B:B,7), 0)+IF(ISNUMBER(X637), INDEX(出力表!B:B,8), 0)+IF(ISNUMBER(AA637), INDEX(出力表!B:B,9), 0)+IF(ISNUMBER(AD637), INDEX(出力表!B:B,10), 0)+IF(ISNUMBER(AG637), INDEX(出力表!B:B,11), 0)+IF(ISNUMBER(AJ637), INDEX(出力表!B:B,12), 0)+IF(ISNUMBER(AM637), INDEX(出力表!B:B,13), 0)</f>
        <v>0</v>
      </c>
      <c r="AP637" t="str">
        <f t="shared" si="9"/>
        <v/>
      </c>
    </row>
    <row r="638" spans="1:42" x14ac:dyDescent="0.2">
      <c r="A638">
        <v>637</v>
      </c>
      <c r="B638">
        <f>IF(UPPER(Settings!B4)="TRUE", 乱数表!$Z638*Settings!B10, 0)</f>
        <v>1.0056385363705547</v>
      </c>
      <c r="C638">
        <f>IF(UPPER(Settings!B4)="TRUE", 乱数表!$AA638*Settings!B11, 0)</f>
        <v>-4.9352642984061744E-2</v>
      </c>
      <c r="D638">
        <f>MIN(100, MAX(0, 100*BETAINV(乱数表!$B638, MAX(0.00000001, (1/(1+EXP(-(INDEX(係数表!G:G,2) + $B638))))*(EXP(INDEX(係数表!H:H,2) + INDEX(係数表!I:I,2)*LN(INDEX(出力表!C:C,2)+1)))), MAX(0.00000001, (1-(1/(1+EXP(-(INDEX(係数表!G:G,2) + $B638)))))*(EXP(INDEX(係数表!H:H,2) + INDEX(係数表!I:I,2)*LN(INDEX(出力表!C:C,2)+1)))))))</f>
        <v>99.999999765837444</v>
      </c>
      <c r="E638" t="e">
        <f>MIN(100, MAX(0, (100*(INDEX(出力表!D:D,2))/(EXP(INDEX(係数表!B:B,2) + $C638) + (INDEX(出力表!D:D,2)))) + (乱数表!$N638*(Settings!B12/(((INDEX(出力表!D:D,2))+1)^INDEX(係数表!E:E,2)*INDEX(係数表!F:F,2))))))</f>
        <v>#VALUE!</v>
      </c>
      <c r="F638" t="e">
        <f>MIN(100, MAX(0, (INDEX(出力表!D:D,2))*D638/MAX(E638, Settings!B3)))</f>
        <v>#VALUE!</v>
      </c>
      <c r="G638">
        <f>MIN(100, MAX(0, 100*BETAINV(乱数表!$C638, MAX(0.00000001, (1/(1+EXP(-(INDEX(係数表!G:G,3) + $B638))))*(EXP(INDEX(係数表!H:H,3) + INDEX(係数表!I:I,3)*LN(INDEX(出力表!C:C,3)+1)))), MAX(0.00000001, (1-(1/(1+EXP(-(INDEX(係数表!G:G,3) + $B638)))))*(EXP(INDEX(係数表!H:H,3) + INDEX(係数表!I:I,3)*LN(INDEX(出力表!C:C,3)+1)))))))</f>
        <v>90.256642357358075</v>
      </c>
      <c r="H638" t="e">
        <f>MIN(100, MAX(0, (100*(INDEX(出力表!D:D,3))/(EXP(INDEX(係数表!B:B,3) + $C638) + (INDEX(出力表!D:D,3)))) + (乱数表!$O638*(Settings!B12/(((INDEX(出力表!D:D,3))+1)^INDEX(係数表!E:E,3)*INDEX(係数表!F:F,3))))))</f>
        <v>#VALUE!</v>
      </c>
      <c r="I638" t="e">
        <f>MIN(100, MAX(0, (INDEX(出力表!D:D,3))*G638/MAX(H638, Settings!B3)))</f>
        <v>#VALUE!</v>
      </c>
      <c r="J638">
        <f>MIN(100, MAX(0, 100*BETAINV(乱数表!$D638, MAX(0.00000001, (1/(1+EXP(-(INDEX(係数表!G:G,4) + $B638))))*(EXP(INDEX(係数表!H:H,4) + INDEX(係数表!I:I,4)*LN(INDEX(出力表!C:C,4)+1)))), MAX(0.00000001, (1-(1/(1+EXP(-(INDEX(係数表!G:G,4) + $B638)))))*(EXP(INDEX(係数表!H:H,4) + INDEX(係数表!I:I,4)*LN(INDEX(出力表!C:C,4)+1)))))))</f>
        <v>99.998933425236558</v>
      </c>
      <c r="K638" t="e">
        <f>MIN(100, MAX(0, (100*(INDEX(出力表!D:D,4))/(EXP(INDEX(係数表!B:B,4) + $C638) + (INDEX(出力表!D:D,4)))) + (乱数表!$P638*(Settings!B12/(((INDEX(出力表!D:D,4))+1)^INDEX(係数表!E:E,4)*INDEX(係数表!F:F,4))))))</f>
        <v>#VALUE!</v>
      </c>
      <c r="L638" t="e">
        <f>MIN(100, MAX(0, (INDEX(出力表!D:D,4))*J638/MAX(K638, Settings!B3)))</f>
        <v>#VALUE!</v>
      </c>
      <c r="M638">
        <f>MIN(100, MAX(0, 100*BETAINV(乱数表!$E638, MAX(0.00000001, (1/(1+EXP(-(INDEX(係数表!G:G,5) + $B638))))*(EXP(INDEX(係数表!H:H,5) + INDEX(係数表!I:I,5)*LN(INDEX(出力表!C:C,5)+1)))), MAX(0.00000001, (1-(1/(1+EXP(-(INDEX(係数表!G:G,5) + $B638)))))*(EXP(INDEX(係数表!H:H,5) + INDEX(係数表!I:I,5)*LN(INDEX(出力表!C:C,5)+1)))))))</f>
        <v>99.666841822723597</v>
      </c>
      <c r="N638" t="e">
        <f>MIN(100, MAX(0, (100*(INDEX(出力表!D:D,5))/(EXP(INDEX(係数表!B:B,5) + $C638) + (INDEX(出力表!D:D,5)))) + (乱数表!$Q638*(Settings!B12/(((INDEX(出力表!D:D,5))+1)^INDEX(係数表!E:E,5)*INDEX(係数表!F:F,5))))))</f>
        <v>#VALUE!</v>
      </c>
      <c r="O638" t="e">
        <f>MIN(100, MAX(0, (INDEX(出力表!D:D,5))*M638/MAX(N638, Settings!B3)))</f>
        <v>#VALUE!</v>
      </c>
      <c r="P638">
        <f>MIN(100, MAX(0, 100*BETAINV(乱数表!$F638, MAX(0.00000001, (1/(1+EXP(-(INDEX(係数表!G:G,6) + $B638))))*(EXP(INDEX(係数表!H:H,6) + INDEX(係数表!I:I,6)*LN(INDEX(出力表!C:C,6)+1)))), MAX(0.00000001, (1-(1/(1+EXP(-(INDEX(係数表!G:G,6) + $B638)))))*(EXP(INDEX(係数表!H:H,6) + INDEX(係数表!I:I,6)*LN(INDEX(出力表!C:C,6)+1)))))))</f>
        <v>99.980659771484113</v>
      </c>
      <c r="Q638" t="e">
        <f>MIN(100, MAX(0, (100*(INDEX(出力表!D:D,6))/(EXP(INDEX(係数表!B:B,6) + $C638) + (INDEX(出力表!D:D,6)))) + (乱数表!$R638*(Settings!B12/(((INDEX(出力表!D:D,6))+1)^INDEX(係数表!E:E,6)*INDEX(係数表!F:F,6))))))</f>
        <v>#VALUE!</v>
      </c>
      <c r="R638" t="e">
        <f>MIN(100, MAX(0, (INDEX(出力表!D:D,6))*P638/MAX(Q638, Settings!B3)))</f>
        <v>#VALUE!</v>
      </c>
      <c r="S638">
        <f>MIN(100, MAX(0, 100*BETAINV(乱数表!$G638, MAX(0.00000001, (1/(1+EXP(-(INDEX(係数表!G:G,7) + $B638))))*(EXP(INDEX(係数表!H:H,7) + INDEX(係数表!I:I,7)*LN(INDEX(出力表!C:C,7)+1)))), MAX(0.00000001, (1-(1/(1+EXP(-(INDEX(係数表!G:G,7) + $B638)))))*(EXP(INDEX(係数表!H:H,7) + INDEX(係数表!I:I,7)*LN(INDEX(出力表!C:C,7)+1)))))))</f>
        <v>88.856614656070022</v>
      </c>
      <c r="T638" t="e">
        <f>MIN(100, MAX(0, (100*(INDEX(出力表!D:D,7))/(EXP(INDEX(係数表!B:B,7) + $C638) + (INDEX(出力表!D:D,7)))) + (乱数表!$S638*(Settings!B12/(((INDEX(出力表!D:D,7))+1)^INDEX(係数表!E:E,7)*INDEX(係数表!F:F,7))))))</f>
        <v>#VALUE!</v>
      </c>
      <c r="U638" t="e">
        <f>MIN(100, MAX(0, (INDEX(出力表!D:D,7))*S638/MAX(T638, Settings!B3)))</f>
        <v>#VALUE!</v>
      </c>
      <c r="V638">
        <f>MIN(100, MAX(0, 100*BETAINV(乱数表!$H638, MAX(0.00000001, (1/(1+EXP(-(INDEX(係数表!G:G,8) + $B638))))*(EXP(INDEX(係数表!H:H,8) + INDEX(係数表!I:I,8)*LN(INDEX(出力表!C:C,8)+1)))), MAX(0.00000001, (1-(1/(1+EXP(-(INDEX(係数表!G:G,8) + $B638)))))*(EXP(INDEX(係数表!H:H,8) + INDEX(係数表!I:I,8)*LN(INDEX(出力表!C:C,8)+1)))))))</f>
        <v>99.459171955816203</v>
      </c>
      <c r="W638" t="e">
        <f>MIN(100, MAX(0, (100*(INDEX(出力表!D:D,8))/(EXP(INDEX(係数表!B:B,8) + $C638) + (INDEX(出力表!D:D,8)))) + (乱数表!$T638*(Settings!B12/(((INDEX(出力表!D:D,8))+1)^INDEX(係数表!E:E,8)*INDEX(係数表!F:F,8))))))</f>
        <v>#VALUE!</v>
      </c>
      <c r="X638" t="e">
        <f>MIN(100, MAX(0, (INDEX(出力表!D:D,8))*V638/MAX(W638, Settings!B3)))</f>
        <v>#VALUE!</v>
      </c>
      <c r="Y638">
        <f>MIN(100, MAX(0, 100*BETAINV(乱数表!$I638, MAX(0.00000001, (1/(1+EXP(-(INDEX(係数表!G:G,9) + $B638))))*(EXP(INDEX(係数表!H:H,9) + INDEX(係数表!I:I,9)*LN(INDEX(出力表!C:C,9)+1)))), MAX(0.00000001, (1-(1/(1+EXP(-(INDEX(係数表!G:G,9) + $B638)))))*(EXP(INDEX(係数表!H:H,9) + INDEX(係数表!I:I,9)*LN(INDEX(出力表!C:C,9)+1)))))))</f>
        <v>92.921545010868613</v>
      </c>
      <c r="Z638" t="e">
        <f>MIN(100, MAX(0, (100*(INDEX(出力表!D:D,9))/(EXP(INDEX(係数表!B:B,9) + $C638) + (INDEX(出力表!D:D,9)))) + (乱数表!$U638*(Settings!B12/(((INDEX(出力表!D:D,9))+1)^INDEX(係数表!E:E,9)*INDEX(係数表!F:F,9))))))</f>
        <v>#VALUE!</v>
      </c>
      <c r="AA638" t="e">
        <f>MIN(100, MAX(0, (INDEX(出力表!D:D,9))*Y638/MAX(Z638, Settings!B3)))</f>
        <v>#VALUE!</v>
      </c>
      <c r="AB638">
        <f>MIN(100, MAX(0, 100*BETAINV(乱数表!$J638, MAX(0.00000001, (1/(1+EXP(-(INDEX(係数表!G:G,10) + $B638))))*(EXP(INDEX(係数表!H:H,10) + INDEX(係数表!I:I,10)*LN(INDEX(出力表!C:C,10)+1)))), MAX(0.00000001, (1-(1/(1+EXP(-(INDEX(係数表!G:G,10) + $B638)))))*(EXP(INDEX(係数表!H:H,10) + INDEX(係数表!I:I,10)*LN(INDEX(出力表!C:C,10)+1)))))))</f>
        <v>68.666851616599416</v>
      </c>
      <c r="AC638" t="e">
        <f>MIN(100, MAX(0, (100*(INDEX(出力表!D:D,10))/(EXP(INDEX(係数表!B:B,10) + $C638) + (INDEX(出力表!D:D,10)))) + (乱数表!$V638*(Settings!B12/(((INDEX(出力表!D:D,10))+1)^INDEX(係数表!E:E,10)*INDEX(係数表!F:F,10))))))</f>
        <v>#VALUE!</v>
      </c>
      <c r="AD638" t="e">
        <f>MIN(100, MAX(0, (INDEX(出力表!D:D,10))*AB638/MAX(AC638, Settings!B3)))</f>
        <v>#VALUE!</v>
      </c>
      <c r="AE638">
        <f>MIN(100, MAX(0, 100*BETAINV(乱数表!$K638, MAX(0.00000001, (1/(1+EXP(-(INDEX(係数表!G:G,11) + $B638))))*(EXP(INDEX(係数表!H:H,11) + INDEX(係数表!I:I,11)*LN(INDEX(出力表!C:C,11)+1)))), MAX(0.00000001, (1-(1/(1+EXP(-(INDEX(係数表!G:G,11) + $B638)))))*(EXP(INDEX(係数表!H:H,11) + INDEX(係数表!I:I,11)*LN(INDEX(出力表!C:C,11)+1)))))))</f>
        <v>99.999476961735382</v>
      </c>
      <c r="AF638" t="e">
        <f>MIN(100, MAX(0, (100*(INDEX(出力表!D:D,11))/(EXP(INDEX(係数表!B:B,11) + $C638) + (INDEX(出力表!D:D,11)))) + (乱数表!$W638*(Settings!B12/(((INDEX(出力表!D:D,11))+1)^INDEX(係数表!E:E,11)*INDEX(係数表!F:F,11))))))</f>
        <v>#VALUE!</v>
      </c>
      <c r="AG638" t="e">
        <f>MIN(100, MAX(0, (INDEX(出力表!D:D,11))*AE638/MAX(AF638, Settings!B3)))</f>
        <v>#VALUE!</v>
      </c>
      <c r="AH638">
        <f>MIN(100, MAX(0, 100*BETAINV(乱数表!$L638, MAX(0.00000001, (1/(1+EXP(-(INDEX(係数表!G:G,12) + $B638))))*(EXP(INDEX(係数表!H:H,12) + INDEX(係数表!I:I,12)*LN(INDEX(出力表!C:C,12)+1)))), MAX(0.00000001, (1-(1/(1+EXP(-(INDEX(係数表!G:G,12) + $B638)))))*(EXP(INDEX(係数表!H:H,12) + INDEX(係数表!I:I,12)*LN(INDEX(出力表!C:C,12)+1)))))))</f>
        <v>99.997629391878334</v>
      </c>
      <c r="AI638" t="e">
        <f>MIN(100, MAX(0, (100*(INDEX(出力表!D:D,12))/(EXP(INDEX(係数表!B:B,12) + $C638) + (INDEX(出力表!D:D,12)))) + (乱数表!$X638*(Settings!B12/(((INDEX(出力表!D:D,12))+1)^INDEX(係数表!E:E,12)*INDEX(係数表!F:F,12))))))</f>
        <v>#VALUE!</v>
      </c>
      <c r="AJ638" t="e">
        <f>MIN(100, MAX(0, (INDEX(出力表!D:D,12))*AH638/MAX(AI638, Settings!B3)))</f>
        <v>#VALUE!</v>
      </c>
      <c r="AK638">
        <f>MIN(100, MAX(0, 100*BETAINV(乱数表!$M638, MAX(0.00000001, (1/(1+EXP(-(INDEX(係数表!G:G,13) + $B638))))*(EXP(INDEX(係数表!H:H,13) + INDEX(係数表!I:I,13)*LN(INDEX(出力表!C:C,13)+1)))), MAX(0.00000001, (1-(1/(1+EXP(-(INDEX(係数表!G:G,13) + $B638)))))*(EXP(INDEX(係数表!H:H,13) + INDEX(係数表!I:I,13)*LN(INDEX(出力表!C:C,13)+1)))))))</f>
        <v>99.868395887013591</v>
      </c>
      <c r="AL638" t="e">
        <f>MIN(100, MAX(0, (100*(INDEX(出力表!D:D,13))/(EXP(INDEX(係数表!B:B,13) + $C638) + (INDEX(出力表!D:D,13)))) + (乱数表!$Y638*(Settings!B12/(((INDEX(出力表!D:D,13))+1)^INDEX(係数表!E:E,13)*INDEX(係数表!F:F,13))))))</f>
        <v>#VALUE!</v>
      </c>
      <c r="AM638" t="e">
        <f>MIN(100, MAX(0, (INDEX(出力表!D:D,13))*AK638/MAX(AL638, Settings!B3)))</f>
        <v>#VALUE!</v>
      </c>
      <c r="AN638">
        <f>IF(ISNUMBER(F638), INDEX(出力表!B:B,2)*F638, 0)+IF(ISNUMBER(I638), INDEX(出力表!B:B,3)*I638, 0)+IF(ISNUMBER(L638), INDEX(出力表!B:B,4)*L638, 0)+IF(ISNUMBER(O638), INDEX(出力表!B:B,5)*O638, 0)+IF(ISNUMBER(R638), INDEX(出力表!B:B,6)*R638, 0)+IF(ISNUMBER(U638), INDEX(出力表!B:B,7)*U638, 0)+IF(ISNUMBER(X638), INDEX(出力表!B:B,8)*X638, 0)+IF(ISNUMBER(AA638), INDEX(出力表!B:B,9)*AA638, 0)+IF(ISNUMBER(AD638), INDEX(出力表!B:B,10)*AD638, 0)+IF(ISNUMBER(AG638), INDEX(出力表!B:B,11)*AG638, 0)+IF(ISNUMBER(AJ638), INDEX(出力表!B:B,12)*AJ638, 0)+IF(ISNUMBER(AM638), INDEX(出力表!B:B,13)*AM638, 0)</f>
        <v>0</v>
      </c>
      <c r="AO638">
        <f>IF(ISNUMBER(F638), INDEX(出力表!B:B,2), 0)+IF(ISNUMBER(I638), INDEX(出力表!B:B,3), 0)+IF(ISNUMBER(L638), INDEX(出力表!B:B,4), 0)+IF(ISNUMBER(O638), INDEX(出力表!B:B,5), 0)+IF(ISNUMBER(R638), INDEX(出力表!B:B,6), 0)+IF(ISNUMBER(U638), INDEX(出力表!B:B,7), 0)+IF(ISNUMBER(X638), INDEX(出力表!B:B,8), 0)+IF(ISNUMBER(AA638), INDEX(出力表!B:B,9), 0)+IF(ISNUMBER(AD638), INDEX(出力表!B:B,10), 0)+IF(ISNUMBER(AG638), INDEX(出力表!B:B,11), 0)+IF(ISNUMBER(AJ638), INDEX(出力表!B:B,12), 0)+IF(ISNUMBER(AM638), INDEX(出力表!B:B,13), 0)</f>
        <v>0</v>
      </c>
      <c r="AP638" t="str">
        <f t="shared" si="9"/>
        <v/>
      </c>
    </row>
    <row r="639" spans="1:42" x14ac:dyDescent="0.2">
      <c r="A639">
        <v>638</v>
      </c>
      <c r="B639">
        <f>IF(UPPER(Settings!B4)="TRUE", 乱数表!$Z639*Settings!B10, 0)</f>
        <v>0.11785337021733071</v>
      </c>
      <c r="C639">
        <f>IF(UPPER(Settings!B4)="TRUE", 乱数表!$AA639*Settings!B11, 0)</f>
        <v>-1.3115652502125486E-2</v>
      </c>
      <c r="D639">
        <f>MIN(100, MAX(0, 100*BETAINV(乱数表!$B639, MAX(0.00000001, (1/(1+EXP(-(INDEX(係数表!G:G,2) + $B639))))*(EXP(INDEX(係数表!H:H,2) + INDEX(係数表!I:I,2)*LN(INDEX(出力表!C:C,2)+1)))), MAX(0.00000001, (1-(1/(1+EXP(-(INDEX(係数表!G:G,2) + $B639)))))*(EXP(INDEX(係数表!H:H,2) + INDEX(係数表!I:I,2)*LN(INDEX(出力表!C:C,2)+1)))))))</f>
        <v>99.4413920311505</v>
      </c>
      <c r="E639" t="e">
        <f>MIN(100, MAX(0, (100*(INDEX(出力表!D:D,2))/(EXP(INDEX(係数表!B:B,2) + $C639) + (INDEX(出力表!D:D,2)))) + (乱数表!$N639*(Settings!B12/(((INDEX(出力表!D:D,2))+1)^INDEX(係数表!E:E,2)*INDEX(係数表!F:F,2))))))</f>
        <v>#VALUE!</v>
      </c>
      <c r="F639" t="e">
        <f>MIN(100, MAX(0, (INDEX(出力表!D:D,2))*D639/MAX(E639, Settings!B3)))</f>
        <v>#VALUE!</v>
      </c>
      <c r="G639">
        <f>MIN(100, MAX(0, 100*BETAINV(乱数表!$C639, MAX(0.00000001, (1/(1+EXP(-(INDEX(係数表!G:G,3) + $B639))))*(EXP(INDEX(係数表!H:H,3) + INDEX(係数表!I:I,3)*LN(INDEX(出力表!C:C,3)+1)))), MAX(0.00000001, (1-(1/(1+EXP(-(INDEX(係数表!G:G,3) + $B639)))))*(EXP(INDEX(係数表!H:H,3) + INDEX(係数表!I:I,3)*LN(INDEX(出力表!C:C,3)+1)))))))</f>
        <v>82.859804952641952</v>
      </c>
      <c r="H639" t="e">
        <f>MIN(100, MAX(0, (100*(INDEX(出力表!D:D,3))/(EXP(INDEX(係数表!B:B,3) + $C639) + (INDEX(出力表!D:D,3)))) + (乱数表!$O639*(Settings!B12/(((INDEX(出力表!D:D,3))+1)^INDEX(係数表!E:E,3)*INDEX(係数表!F:F,3))))))</f>
        <v>#VALUE!</v>
      </c>
      <c r="I639" t="e">
        <f>MIN(100, MAX(0, (INDEX(出力表!D:D,3))*G639/MAX(H639, Settings!B3)))</f>
        <v>#VALUE!</v>
      </c>
      <c r="J639">
        <f>MIN(100, MAX(0, 100*BETAINV(乱数表!$D639, MAX(0.00000001, (1/(1+EXP(-(INDEX(係数表!G:G,4) + $B639))))*(EXP(INDEX(係数表!H:H,4) + INDEX(係数表!I:I,4)*LN(INDEX(出力表!C:C,4)+1)))), MAX(0.00000001, (1-(1/(1+EXP(-(INDEX(係数表!G:G,4) + $B639)))))*(EXP(INDEX(係数表!H:H,4) + INDEX(係数表!I:I,4)*LN(INDEX(出力表!C:C,4)+1)))))))</f>
        <v>96.234259051735748</v>
      </c>
      <c r="K639" t="e">
        <f>MIN(100, MAX(0, (100*(INDEX(出力表!D:D,4))/(EXP(INDEX(係数表!B:B,4) + $C639) + (INDEX(出力表!D:D,4)))) + (乱数表!$P639*(Settings!B12/(((INDEX(出力表!D:D,4))+1)^INDEX(係数表!E:E,4)*INDEX(係数表!F:F,4))))))</f>
        <v>#VALUE!</v>
      </c>
      <c r="L639" t="e">
        <f>MIN(100, MAX(0, (INDEX(出力表!D:D,4))*J639/MAX(K639, Settings!B3)))</f>
        <v>#VALUE!</v>
      </c>
      <c r="M639">
        <f>MIN(100, MAX(0, 100*BETAINV(乱数表!$E639, MAX(0.00000001, (1/(1+EXP(-(INDEX(係数表!G:G,5) + $B639))))*(EXP(INDEX(係数表!H:H,5) + INDEX(係数表!I:I,5)*LN(INDEX(出力表!C:C,5)+1)))), MAX(0.00000001, (1-(1/(1+EXP(-(INDEX(係数表!G:G,5) + $B639)))))*(EXP(INDEX(係数表!H:H,5) + INDEX(係数表!I:I,5)*LN(INDEX(出力表!C:C,5)+1)))))))</f>
        <v>94.05008489835258</v>
      </c>
      <c r="N639" t="e">
        <f>MIN(100, MAX(0, (100*(INDEX(出力表!D:D,5))/(EXP(INDEX(係数表!B:B,5) + $C639) + (INDEX(出力表!D:D,5)))) + (乱数表!$Q639*(Settings!B12/(((INDEX(出力表!D:D,5))+1)^INDEX(係数表!E:E,5)*INDEX(係数表!F:F,5))))))</f>
        <v>#VALUE!</v>
      </c>
      <c r="O639" t="e">
        <f>MIN(100, MAX(0, (INDEX(出力表!D:D,5))*M639/MAX(N639, Settings!B3)))</f>
        <v>#VALUE!</v>
      </c>
      <c r="P639">
        <f>MIN(100, MAX(0, 100*BETAINV(乱数表!$F639, MAX(0.00000001, (1/(1+EXP(-(INDEX(係数表!G:G,6) + $B639))))*(EXP(INDEX(係数表!H:H,6) + INDEX(係数表!I:I,6)*LN(INDEX(出力表!C:C,6)+1)))), MAX(0.00000001, (1-(1/(1+EXP(-(INDEX(係数表!G:G,6) + $B639)))))*(EXP(INDEX(係数表!H:H,6) + INDEX(係数表!I:I,6)*LN(INDEX(出力表!C:C,6)+1)))))))</f>
        <v>91.023529601516302</v>
      </c>
      <c r="Q639" t="e">
        <f>MIN(100, MAX(0, (100*(INDEX(出力表!D:D,6))/(EXP(INDEX(係数表!B:B,6) + $C639) + (INDEX(出力表!D:D,6)))) + (乱数表!$R639*(Settings!B12/(((INDEX(出力表!D:D,6))+1)^INDEX(係数表!E:E,6)*INDEX(係数表!F:F,6))))))</f>
        <v>#VALUE!</v>
      </c>
      <c r="R639" t="e">
        <f>MIN(100, MAX(0, (INDEX(出力表!D:D,6))*P639/MAX(Q639, Settings!B3)))</f>
        <v>#VALUE!</v>
      </c>
      <c r="S639">
        <f>MIN(100, MAX(0, 100*BETAINV(乱数表!$G639, MAX(0.00000001, (1/(1+EXP(-(INDEX(係数表!G:G,7) + $B639))))*(EXP(INDEX(係数表!H:H,7) + INDEX(係数表!I:I,7)*LN(INDEX(出力表!C:C,7)+1)))), MAX(0.00000001, (1-(1/(1+EXP(-(INDEX(係数表!G:G,7) + $B639)))))*(EXP(INDEX(係数表!H:H,7) + INDEX(係数表!I:I,7)*LN(INDEX(出力表!C:C,7)+1)))))))</f>
        <v>99.104155786088626</v>
      </c>
      <c r="T639" t="e">
        <f>MIN(100, MAX(0, (100*(INDEX(出力表!D:D,7))/(EXP(INDEX(係数表!B:B,7) + $C639) + (INDEX(出力表!D:D,7)))) + (乱数表!$S639*(Settings!B12/(((INDEX(出力表!D:D,7))+1)^INDEX(係数表!E:E,7)*INDEX(係数表!F:F,7))))))</f>
        <v>#VALUE!</v>
      </c>
      <c r="U639" t="e">
        <f>MIN(100, MAX(0, (INDEX(出力表!D:D,7))*S639/MAX(T639, Settings!B3)))</f>
        <v>#VALUE!</v>
      </c>
      <c r="V639">
        <f>MIN(100, MAX(0, 100*BETAINV(乱数表!$H639, MAX(0.00000001, (1/(1+EXP(-(INDEX(係数表!G:G,8) + $B639))))*(EXP(INDEX(係数表!H:H,8) + INDEX(係数表!I:I,8)*LN(INDEX(出力表!C:C,8)+1)))), MAX(0.00000001, (1-(1/(1+EXP(-(INDEX(係数表!G:G,8) + $B639)))))*(EXP(INDEX(係数表!H:H,8) + INDEX(係数表!I:I,8)*LN(INDEX(出力表!C:C,8)+1)))))))</f>
        <v>99.855396170284692</v>
      </c>
      <c r="W639" t="e">
        <f>MIN(100, MAX(0, (100*(INDEX(出力表!D:D,8))/(EXP(INDEX(係数表!B:B,8) + $C639) + (INDEX(出力表!D:D,8)))) + (乱数表!$T639*(Settings!B12/(((INDEX(出力表!D:D,8))+1)^INDEX(係数表!E:E,8)*INDEX(係数表!F:F,8))))))</f>
        <v>#VALUE!</v>
      </c>
      <c r="X639" t="e">
        <f>MIN(100, MAX(0, (INDEX(出力表!D:D,8))*V639/MAX(W639, Settings!B3)))</f>
        <v>#VALUE!</v>
      </c>
      <c r="Y639">
        <f>MIN(100, MAX(0, 100*BETAINV(乱数表!$I639, MAX(0.00000001, (1/(1+EXP(-(INDEX(係数表!G:G,9) + $B639))))*(EXP(INDEX(係数表!H:H,9) + INDEX(係数表!I:I,9)*LN(INDEX(出力表!C:C,9)+1)))), MAX(0.00000001, (1-(1/(1+EXP(-(INDEX(係数表!G:G,9) + $B639)))))*(EXP(INDEX(係数表!H:H,9) + INDEX(係数表!I:I,9)*LN(INDEX(出力表!C:C,9)+1)))))))</f>
        <v>96.554629143063877</v>
      </c>
      <c r="Z639" t="e">
        <f>MIN(100, MAX(0, (100*(INDEX(出力表!D:D,9))/(EXP(INDEX(係数表!B:B,9) + $C639) + (INDEX(出力表!D:D,9)))) + (乱数表!$U639*(Settings!B12/(((INDEX(出力表!D:D,9))+1)^INDEX(係数表!E:E,9)*INDEX(係数表!F:F,9))))))</f>
        <v>#VALUE!</v>
      </c>
      <c r="AA639" t="e">
        <f>MIN(100, MAX(0, (INDEX(出力表!D:D,9))*Y639/MAX(Z639, Settings!B3)))</f>
        <v>#VALUE!</v>
      </c>
      <c r="AB639">
        <f>MIN(100, MAX(0, 100*BETAINV(乱数表!$J639, MAX(0.00000001, (1/(1+EXP(-(INDEX(係数表!G:G,10) + $B639))))*(EXP(INDEX(係数表!H:H,10) + INDEX(係数表!I:I,10)*LN(INDEX(出力表!C:C,10)+1)))), MAX(0.00000001, (1-(1/(1+EXP(-(INDEX(係数表!G:G,10) + $B639)))))*(EXP(INDEX(係数表!H:H,10) + INDEX(係数表!I:I,10)*LN(INDEX(出力表!C:C,10)+1)))))))</f>
        <v>87.304072944663076</v>
      </c>
      <c r="AC639" t="e">
        <f>MIN(100, MAX(0, (100*(INDEX(出力表!D:D,10))/(EXP(INDEX(係数表!B:B,10) + $C639) + (INDEX(出力表!D:D,10)))) + (乱数表!$V639*(Settings!B12/(((INDEX(出力表!D:D,10))+1)^INDEX(係数表!E:E,10)*INDEX(係数表!F:F,10))))))</f>
        <v>#VALUE!</v>
      </c>
      <c r="AD639" t="e">
        <f>MIN(100, MAX(0, (INDEX(出力表!D:D,10))*AB639/MAX(AC639, Settings!B3)))</f>
        <v>#VALUE!</v>
      </c>
      <c r="AE639">
        <f>MIN(100, MAX(0, 100*BETAINV(乱数表!$K639, MAX(0.00000001, (1/(1+EXP(-(INDEX(係数表!G:G,11) + $B639))))*(EXP(INDEX(係数表!H:H,11) + INDEX(係数表!I:I,11)*LN(INDEX(出力表!C:C,11)+1)))), MAX(0.00000001, (1-(1/(1+EXP(-(INDEX(係数表!G:G,11) + $B639)))))*(EXP(INDEX(係数表!H:H,11) + INDEX(係数表!I:I,11)*LN(INDEX(出力表!C:C,11)+1)))))))</f>
        <v>71.257579823106937</v>
      </c>
      <c r="AF639" t="e">
        <f>MIN(100, MAX(0, (100*(INDEX(出力表!D:D,11))/(EXP(INDEX(係数表!B:B,11) + $C639) + (INDEX(出力表!D:D,11)))) + (乱数表!$W639*(Settings!B12/(((INDEX(出力表!D:D,11))+1)^INDEX(係数表!E:E,11)*INDEX(係数表!F:F,11))))))</f>
        <v>#VALUE!</v>
      </c>
      <c r="AG639" t="e">
        <f>MIN(100, MAX(0, (INDEX(出力表!D:D,11))*AE639/MAX(AF639, Settings!B3)))</f>
        <v>#VALUE!</v>
      </c>
      <c r="AH639">
        <f>MIN(100, MAX(0, 100*BETAINV(乱数表!$L639, MAX(0.00000001, (1/(1+EXP(-(INDEX(係数表!G:G,12) + $B639))))*(EXP(INDEX(係数表!H:H,12) + INDEX(係数表!I:I,12)*LN(INDEX(出力表!C:C,12)+1)))), MAX(0.00000001, (1-(1/(1+EXP(-(INDEX(係数表!G:G,12) + $B639)))))*(EXP(INDEX(係数表!H:H,12) + INDEX(係数表!I:I,12)*LN(INDEX(出力表!C:C,12)+1)))))))</f>
        <v>90.9344511374901</v>
      </c>
      <c r="AI639" t="e">
        <f>MIN(100, MAX(0, (100*(INDEX(出力表!D:D,12))/(EXP(INDEX(係数表!B:B,12) + $C639) + (INDEX(出力表!D:D,12)))) + (乱数表!$X639*(Settings!B12/(((INDEX(出力表!D:D,12))+1)^INDEX(係数表!E:E,12)*INDEX(係数表!F:F,12))))))</f>
        <v>#VALUE!</v>
      </c>
      <c r="AJ639" t="e">
        <f>MIN(100, MAX(0, (INDEX(出力表!D:D,12))*AH639/MAX(AI639, Settings!B3)))</f>
        <v>#VALUE!</v>
      </c>
      <c r="AK639">
        <f>MIN(100, MAX(0, 100*BETAINV(乱数表!$M639, MAX(0.00000001, (1/(1+EXP(-(INDEX(係数表!G:G,13) + $B639))))*(EXP(INDEX(係数表!H:H,13) + INDEX(係数表!I:I,13)*LN(INDEX(出力表!C:C,13)+1)))), MAX(0.00000001, (1-(1/(1+EXP(-(INDEX(係数表!G:G,13) + $B639)))))*(EXP(INDEX(係数表!H:H,13) + INDEX(係数表!I:I,13)*LN(INDEX(出力表!C:C,13)+1)))))))</f>
        <v>93.133453333993003</v>
      </c>
      <c r="AL639" t="e">
        <f>MIN(100, MAX(0, (100*(INDEX(出力表!D:D,13))/(EXP(INDEX(係数表!B:B,13) + $C639) + (INDEX(出力表!D:D,13)))) + (乱数表!$Y639*(Settings!B12/(((INDEX(出力表!D:D,13))+1)^INDEX(係数表!E:E,13)*INDEX(係数表!F:F,13))))))</f>
        <v>#VALUE!</v>
      </c>
      <c r="AM639" t="e">
        <f>MIN(100, MAX(0, (INDEX(出力表!D:D,13))*AK639/MAX(AL639, Settings!B3)))</f>
        <v>#VALUE!</v>
      </c>
      <c r="AN639">
        <f>IF(ISNUMBER(F639), INDEX(出力表!B:B,2)*F639, 0)+IF(ISNUMBER(I639), INDEX(出力表!B:B,3)*I639, 0)+IF(ISNUMBER(L639), INDEX(出力表!B:B,4)*L639, 0)+IF(ISNUMBER(O639), INDEX(出力表!B:B,5)*O639, 0)+IF(ISNUMBER(R639), INDEX(出力表!B:B,6)*R639, 0)+IF(ISNUMBER(U639), INDEX(出力表!B:B,7)*U639, 0)+IF(ISNUMBER(X639), INDEX(出力表!B:B,8)*X639, 0)+IF(ISNUMBER(AA639), INDEX(出力表!B:B,9)*AA639, 0)+IF(ISNUMBER(AD639), INDEX(出力表!B:B,10)*AD639, 0)+IF(ISNUMBER(AG639), INDEX(出力表!B:B,11)*AG639, 0)+IF(ISNUMBER(AJ639), INDEX(出力表!B:B,12)*AJ639, 0)+IF(ISNUMBER(AM639), INDEX(出力表!B:B,13)*AM639, 0)</f>
        <v>0</v>
      </c>
      <c r="AO639">
        <f>IF(ISNUMBER(F639), INDEX(出力表!B:B,2), 0)+IF(ISNUMBER(I639), INDEX(出力表!B:B,3), 0)+IF(ISNUMBER(L639), INDEX(出力表!B:B,4), 0)+IF(ISNUMBER(O639), INDEX(出力表!B:B,5), 0)+IF(ISNUMBER(R639), INDEX(出力表!B:B,6), 0)+IF(ISNUMBER(U639), INDEX(出力表!B:B,7), 0)+IF(ISNUMBER(X639), INDEX(出力表!B:B,8), 0)+IF(ISNUMBER(AA639), INDEX(出力表!B:B,9), 0)+IF(ISNUMBER(AD639), INDEX(出力表!B:B,10), 0)+IF(ISNUMBER(AG639), INDEX(出力表!B:B,11), 0)+IF(ISNUMBER(AJ639), INDEX(出力表!B:B,12), 0)+IF(ISNUMBER(AM639), INDEX(出力表!B:B,13), 0)</f>
        <v>0</v>
      </c>
      <c r="AP639" t="str">
        <f t="shared" si="9"/>
        <v/>
      </c>
    </row>
    <row r="640" spans="1:42" x14ac:dyDescent="0.2">
      <c r="A640">
        <v>639</v>
      </c>
      <c r="B640">
        <f>IF(UPPER(Settings!B4)="TRUE", 乱数表!$Z640*Settings!B10, 0)</f>
        <v>0.69429446446873855</v>
      </c>
      <c r="C640">
        <f>IF(UPPER(Settings!B4)="TRUE", 乱数表!$AA640*Settings!B11, 0)</f>
        <v>2.7666451576086052E-2</v>
      </c>
      <c r="D640">
        <f>MIN(100, MAX(0, 100*BETAINV(乱数表!$B640, MAX(0.00000001, (1/(1+EXP(-(INDEX(係数表!G:G,2) + $B640))))*(EXP(INDEX(係数表!H:H,2) + INDEX(係数表!I:I,2)*LN(INDEX(出力表!C:C,2)+1)))), MAX(0.00000001, (1-(1/(1+EXP(-(INDEX(係数表!G:G,2) + $B640)))))*(EXP(INDEX(係数表!H:H,2) + INDEX(係数表!I:I,2)*LN(INDEX(出力表!C:C,2)+1)))))))</f>
        <v>99.990082285549747</v>
      </c>
      <c r="E640" t="e">
        <f>MIN(100, MAX(0, (100*(INDEX(出力表!D:D,2))/(EXP(INDEX(係数表!B:B,2) + $C640) + (INDEX(出力表!D:D,2)))) + (乱数表!$N640*(Settings!B12/(((INDEX(出力表!D:D,2))+1)^INDEX(係数表!E:E,2)*INDEX(係数表!F:F,2))))))</f>
        <v>#VALUE!</v>
      </c>
      <c r="F640" t="e">
        <f>MIN(100, MAX(0, (INDEX(出力表!D:D,2))*D640/MAX(E640, Settings!B3)))</f>
        <v>#VALUE!</v>
      </c>
      <c r="G640">
        <f>MIN(100, MAX(0, 100*BETAINV(乱数表!$C640, MAX(0.00000001, (1/(1+EXP(-(INDEX(係数表!G:G,3) + $B640))))*(EXP(INDEX(係数表!H:H,3) + INDEX(係数表!I:I,3)*LN(INDEX(出力表!C:C,3)+1)))), MAX(0.00000001, (1-(1/(1+EXP(-(INDEX(係数表!G:G,3) + $B640)))))*(EXP(INDEX(係数表!H:H,3) + INDEX(係数表!I:I,3)*LN(INDEX(出力表!C:C,3)+1)))))))</f>
        <v>80.189064884685777</v>
      </c>
      <c r="H640" t="e">
        <f>MIN(100, MAX(0, (100*(INDEX(出力表!D:D,3))/(EXP(INDEX(係数表!B:B,3) + $C640) + (INDEX(出力表!D:D,3)))) + (乱数表!$O640*(Settings!B12/(((INDEX(出力表!D:D,3))+1)^INDEX(係数表!E:E,3)*INDEX(係数表!F:F,3))))))</f>
        <v>#VALUE!</v>
      </c>
      <c r="I640" t="e">
        <f>MIN(100, MAX(0, (INDEX(出力表!D:D,3))*G640/MAX(H640, Settings!B3)))</f>
        <v>#VALUE!</v>
      </c>
      <c r="J640">
        <f>MIN(100, MAX(0, 100*BETAINV(乱数表!$D640, MAX(0.00000001, (1/(1+EXP(-(INDEX(係数表!G:G,4) + $B640))))*(EXP(INDEX(係数表!H:H,4) + INDEX(係数表!I:I,4)*LN(INDEX(出力表!C:C,4)+1)))), MAX(0.00000001, (1-(1/(1+EXP(-(INDEX(係数表!G:G,4) + $B640)))))*(EXP(INDEX(係数表!H:H,4) + INDEX(係数表!I:I,4)*LN(INDEX(出力表!C:C,4)+1)))))))</f>
        <v>99.288648224502424</v>
      </c>
      <c r="K640" t="e">
        <f>MIN(100, MAX(0, (100*(INDEX(出力表!D:D,4))/(EXP(INDEX(係数表!B:B,4) + $C640) + (INDEX(出力表!D:D,4)))) + (乱数表!$P640*(Settings!B12/(((INDEX(出力表!D:D,4))+1)^INDEX(係数表!E:E,4)*INDEX(係数表!F:F,4))))))</f>
        <v>#VALUE!</v>
      </c>
      <c r="L640" t="e">
        <f>MIN(100, MAX(0, (INDEX(出力表!D:D,4))*J640/MAX(K640, Settings!B3)))</f>
        <v>#VALUE!</v>
      </c>
      <c r="M640">
        <f>MIN(100, MAX(0, 100*BETAINV(乱数表!$E640, MAX(0.00000001, (1/(1+EXP(-(INDEX(係数表!G:G,5) + $B640))))*(EXP(INDEX(係数表!H:H,5) + INDEX(係数表!I:I,5)*LN(INDEX(出力表!C:C,5)+1)))), MAX(0.00000001, (1-(1/(1+EXP(-(INDEX(係数表!G:G,5) + $B640)))))*(EXP(INDEX(係数表!H:H,5) + INDEX(係数表!I:I,5)*LN(INDEX(出力表!C:C,5)+1)))))))</f>
        <v>99.548601158753087</v>
      </c>
      <c r="N640" t="e">
        <f>MIN(100, MAX(0, (100*(INDEX(出力表!D:D,5))/(EXP(INDEX(係数表!B:B,5) + $C640) + (INDEX(出力表!D:D,5)))) + (乱数表!$Q640*(Settings!B12/(((INDEX(出力表!D:D,5))+1)^INDEX(係数表!E:E,5)*INDEX(係数表!F:F,5))))))</f>
        <v>#VALUE!</v>
      </c>
      <c r="O640" t="e">
        <f>MIN(100, MAX(0, (INDEX(出力表!D:D,5))*M640/MAX(N640, Settings!B3)))</f>
        <v>#VALUE!</v>
      </c>
      <c r="P640">
        <f>MIN(100, MAX(0, 100*BETAINV(乱数表!$F640, MAX(0.00000001, (1/(1+EXP(-(INDEX(係数表!G:G,6) + $B640))))*(EXP(INDEX(係数表!H:H,6) + INDEX(係数表!I:I,6)*LN(INDEX(出力表!C:C,6)+1)))), MAX(0.00000001, (1-(1/(1+EXP(-(INDEX(係数表!G:G,6) + $B640)))))*(EXP(INDEX(係数表!H:H,6) + INDEX(係数表!I:I,6)*LN(INDEX(出力表!C:C,6)+1)))))))</f>
        <v>86.037216016513781</v>
      </c>
      <c r="Q640" t="e">
        <f>MIN(100, MAX(0, (100*(INDEX(出力表!D:D,6))/(EXP(INDEX(係数表!B:B,6) + $C640) + (INDEX(出力表!D:D,6)))) + (乱数表!$R640*(Settings!B12/(((INDEX(出力表!D:D,6))+1)^INDEX(係数表!E:E,6)*INDEX(係数表!F:F,6))))))</f>
        <v>#VALUE!</v>
      </c>
      <c r="R640" t="e">
        <f>MIN(100, MAX(0, (INDEX(出力表!D:D,6))*P640/MAX(Q640, Settings!B3)))</f>
        <v>#VALUE!</v>
      </c>
      <c r="S640">
        <f>MIN(100, MAX(0, 100*BETAINV(乱数表!$G640, MAX(0.00000001, (1/(1+EXP(-(INDEX(係数表!G:G,7) + $B640))))*(EXP(INDEX(係数表!H:H,7) + INDEX(係数表!I:I,7)*LN(INDEX(出力表!C:C,7)+1)))), MAX(0.00000001, (1-(1/(1+EXP(-(INDEX(係数表!G:G,7) + $B640)))))*(EXP(INDEX(係数表!H:H,7) + INDEX(係数表!I:I,7)*LN(INDEX(出力表!C:C,7)+1)))))))</f>
        <v>99.966749975315139</v>
      </c>
      <c r="T640" t="e">
        <f>MIN(100, MAX(0, (100*(INDEX(出力表!D:D,7))/(EXP(INDEX(係数表!B:B,7) + $C640) + (INDEX(出力表!D:D,7)))) + (乱数表!$S640*(Settings!B12/(((INDEX(出力表!D:D,7))+1)^INDEX(係数表!E:E,7)*INDEX(係数表!F:F,7))))))</f>
        <v>#VALUE!</v>
      </c>
      <c r="U640" t="e">
        <f>MIN(100, MAX(0, (INDEX(出力表!D:D,7))*S640/MAX(T640, Settings!B3)))</f>
        <v>#VALUE!</v>
      </c>
      <c r="V640">
        <f>MIN(100, MAX(0, 100*BETAINV(乱数表!$H640, MAX(0.00000001, (1/(1+EXP(-(INDEX(係数表!G:G,8) + $B640))))*(EXP(INDEX(係数表!H:H,8) + INDEX(係数表!I:I,8)*LN(INDEX(出力表!C:C,8)+1)))), MAX(0.00000001, (1-(1/(1+EXP(-(INDEX(係数表!G:G,8) + $B640)))))*(EXP(INDEX(係数表!H:H,8) + INDEX(係数表!I:I,8)*LN(INDEX(出力表!C:C,8)+1)))))))</f>
        <v>99.855815721182324</v>
      </c>
      <c r="W640" t="e">
        <f>MIN(100, MAX(0, (100*(INDEX(出力表!D:D,8))/(EXP(INDEX(係数表!B:B,8) + $C640) + (INDEX(出力表!D:D,8)))) + (乱数表!$T640*(Settings!B12/(((INDEX(出力表!D:D,8))+1)^INDEX(係数表!E:E,8)*INDEX(係数表!F:F,8))))))</f>
        <v>#VALUE!</v>
      </c>
      <c r="X640" t="e">
        <f>MIN(100, MAX(0, (INDEX(出力表!D:D,8))*V640/MAX(W640, Settings!B3)))</f>
        <v>#VALUE!</v>
      </c>
      <c r="Y640">
        <f>MIN(100, MAX(0, 100*BETAINV(乱数表!$I640, MAX(0.00000001, (1/(1+EXP(-(INDEX(係数表!G:G,9) + $B640))))*(EXP(INDEX(係数表!H:H,9) + INDEX(係数表!I:I,9)*LN(INDEX(出力表!C:C,9)+1)))), MAX(0.00000001, (1-(1/(1+EXP(-(INDEX(係数表!G:G,9) + $B640)))))*(EXP(INDEX(係数表!H:H,9) + INDEX(係数表!I:I,9)*LN(INDEX(出力表!C:C,9)+1)))))))</f>
        <v>86.384516814751649</v>
      </c>
      <c r="Z640" t="e">
        <f>MIN(100, MAX(0, (100*(INDEX(出力表!D:D,9))/(EXP(INDEX(係数表!B:B,9) + $C640) + (INDEX(出力表!D:D,9)))) + (乱数表!$U640*(Settings!B12/(((INDEX(出力表!D:D,9))+1)^INDEX(係数表!E:E,9)*INDEX(係数表!F:F,9))))))</f>
        <v>#VALUE!</v>
      </c>
      <c r="AA640" t="e">
        <f>MIN(100, MAX(0, (INDEX(出力表!D:D,9))*Y640/MAX(Z640, Settings!B3)))</f>
        <v>#VALUE!</v>
      </c>
      <c r="AB640">
        <f>MIN(100, MAX(0, 100*BETAINV(乱数表!$J640, MAX(0.00000001, (1/(1+EXP(-(INDEX(係数表!G:G,10) + $B640))))*(EXP(INDEX(係数表!H:H,10) + INDEX(係数表!I:I,10)*LN(INDEX(出力表!C:C,10)+1)))), MAX(0.00000001, (1-(1/(1+EXP(-(INDEX(係数表!G:G,10) + $B640)))))*(EXP(INDEX(係数表!H:H,10) + INDEX(係数表!I:I,10)*LN(INDEX(出力表!C:C,10)+1)))))))</f>
        <v>99.895789768515769</v>
      </c>
      <c r="AC640" t="e">
        <f>MIN(100, MAX(0, (100*(INDEX(出力表!D:D,10))/(EXP(INDEX(係数表!B:B,10) + $C640) + (INDEX(出力表!D:D,10)))) + (乱数表!$V640*(Settings!B12/(((INDEX(出力表!D:D,10))+1)^INDEX(係数表!E:E,10)*INDEX(係数表!F:F,10))))))</f>
        <v>#VALUE!</v>
      </c>
      <c r="AD640" t="e">
        <f>MIN(100, MAX(0, (INDEX(出力表!D:D,10))*AB640/MAX(AC640, Settings!B3)))</f>
        <v>#VALUE!</v>
      </c>
      <c r="AE640">
        <f>MIN(100, MAX(0, 100*BETAINV(乱数表!$K640, MAX(0.00000001, (1/(1+EXP(-(INDEX(係数表!G:G,11) + $B640))))*(EXP(INDEX(係数表!H:H,11) + INDEX(係数表!I:I,11)*LN(INDEX(出力表!C:C,11)+1)))), MAX(0.00000001, (1-(1/(1+EXP(-(INDEX(係数表!G:G,11) + $B640)))))*(EXP(INDEX(係数表!H:H,11) + INDEX(係数表!I:I,11)*LN(INDEX(出力表!C:C,11)+1)))))))</f>
        <v>89.252169034050752</v>
      </c>
      <c r="AF640" t="e">
        <f>MIN(100, MAX(0, (100*(INDEX(出力表!D:D,11))/(EXP(INDEX(係数表!B:B,11) + $C640) + (INDEX(出力表!D:D,11)))) + (乱数表!$W640*(Settings!B12/(((INDEX(出力表!D:D,11))+1)^INDEX(係数表!E:E,11)*INDEX(係数表!F:F,11))))))</f>
        <v>#VALUE!</v>
      </c>
      <c r="AG640" t="e">
        <f>MIN(100, MAX(0, (INDEX(出力表!D:D,11))*AE640/MAX(AF640, Settings!B3)))</f>
        <v>#VALUE!</v>
      </c>
      <c r="AH640">
        <f>MIN(100, MAX(0, 100*BETAINV(乱数表!$L640, MAX(0.00000001, (1/(1+EXP(-(INDEX(係数表!G:G,12) + $B640))))*(EXP(INDEX(係数表!H:H,12) + INDEX(係数表!I:I,12)*LN(INDEX(出力表!C:C,12)+1)))), MAX(0.00000001, (1-(1/(1+EXP(-(INDEX(係数表!G:G,12) + $B640)))))*(EXP(INDEX(係数表!H:H,12) + INDEX(係数表!I:I,12)*LN(INDEX(出力表!C:C,12)+1)))))))</f>
        <v>94.390071514572512</v>
      </c>
      <c r="AI640" t="e">
        <f>MIN(100, MAX(0, (100*(INDEX(出力表!D:D,12))/(EXP(INDEX(係数表!B:B,12) + $C640) + (INDEX(出力表!D:D,12)))) + (乱数表!$X640*(Settings!B12/(((INDEX(出力表!D:D,12))+1)^INDEX(係数表!E:E,12)*INDEX(係数表!F:F,12))))))</f>
        <v>#VALUE!</v>
      </c>
      <c r="AJ640" t="e">
        <f>MIN(100, MAX(0, (INDEX(出力表!D:D,12))*AH640/MAX(AI640, Settings!B3)))</f>
        <v>#VALUE!</v>
      </c>
      <c r="AK640">
        <f>MIN(100, MAX(0, 100*BETAINV(乱数表!$M640, MAX(0.00000001, (1/(1+EXP(-(INDEX(係数表!G:G,13) + $B640))))*(EXP(INDEX(係数表!H:H,13) + INDEX(係数表!I:I,13)*LN(INDEX(出力表!C:C,13)+1)))), MAX(0.00000001, (1-(1/(1+EXP(-(INDEX(係数表!G:G,13) + $B640)))))*(EXP(INDEX(係数表!H:H,13) + INDEX(係数表!I:I,13)*LN(INDEX(出力表!C:C,13)+1)))))))</f>
        <v>99.145170513960466</v>
      </c>
      <c r="AL640" t="e">
        <f>MIN(100, MAX(0, (100*(INDEX(出力表!D:D,13))/(EXP(INDEX(係数表!B:B,13) + $C640) + (INDEX(出力表!D:D,13)))) + (乱数表!$Y640*(Settings!B12/(((INDEX(出力表!D:D,13))+1)^INDEX(係数表!E:E,13)*INDEX(係数表!F:F,13))))))</f>
        <v>#VALUE!</v>
      </c>
      <c r="AM640" t="e">
        <f>MIN(100, MAX(0, (INDEX(出力表!D:D,13))*AK640/MAX(AL640, Settings!B3)))</f>
        <v>#VALUE!</v>
      </c>
      <c r="AN640">
        <f>IF(ISNUMBER(F640), INDEX(出力表!B:B,2)*F640, 0)+IF(ISNUMBER(I640), INDEX(出力表!B:B,3)*I640, 0)+IF(ISNUMBER(L640), INDEX(出力表!B:B,4)*L640, 0)+IF(ISNUMBER(O640), INDEX(出力表!B:B,5)*O640, 0)+IF(ISNUMBER(R640), INDEX(出力表!B:B,6)*R640, 0)+IF(ISNUMBER(U640), INDEX(出力表!B:B,7)*U640, 0)+IF(ISNUMBER(X640), INDEX(出力表!B:B,8)*X640, 0)+IF(ISNUMBER(AA640), INDEX(出力表!B:B,9)*AA640, 0)+IF(ISNUMBER(AD640), INDEX(出力表!B:B,10)*AD640, 0)+IF(ISNUMBER(AG640), INDEX(出力表!B:B,11)*AG640, 0)+IF(ISNUMBER(AJ640), INDEX(出力表!B:B,12)*AJ640, 0)+IF(ISNUMBER(AM640), INDEX(出力表!B:B,13)*AM640, 0)</f>
        <v>0</v>
      </c>
      <c r="AO640">
        <f>IF(ISNUMBER(F640), INDEX(出力表!B:B,2), 0)+IF(ISNUMBER(I640), INDEX(出力表!B:B,3), 0)+IF(ISNUMBER(L640), INDEX(出力表!B:B,4), 0)+IF(ISNUMBER(O640), INDEX(出力表!B:B,5), 0)+IF(ISNUMBER(R640), INDEX(出力表!B:B,6), 0)+IF(ISNUMBER(U640), INDEX(出力表!B:B,7), 0)+IF(ISNUMBER(X640), INDEX(出力表!B:B,8), 0)+IF(ISNUMBER(AA640), INDEX(出力表!B:B,9), 0)+IF(ISNUMBER(AD640), INDEX(出力表!B:B,10), 0)+IF(ISNUMBER(AG640), INDEX(出力表!B:B,11), 0)+IF(ISNUMBER(AJ640), INDEX(出力表!B:B,12), 0)+IF(ISNUMBER(AM640), INDEX(出力表!B:B,13), 0)</f>
        <v>0</v>
      </c>
      <c r="AP640" t="str">
        <f t="shared" si="9"/>
        <v/>
      </c>
    </row>
    <row r="641" spans="1:42" x14ac:dyDescent="0.2">
      <c r="A641">
        <v>640</v>
      </c>
      <c r="B641">
        <f>IF(UPPER(Settings!B4)="TRUE", 乱数表!$Z641*Settings!B10, 0)</f>
        <v>9.8904464625038324E-2</v>
      </c>
      <c r="C641">
        <f>IF(UPPER(Settings!B4)="TRUE", 乱数表!$AA641*Settings!B11, 0)</f>
        <v>1.058254327161591E-2</v>
      </c>
      <c r="D641">
        <f>MIN(100, MAX(0, 100*BETAINV(乱数表!$B641, MAX(0.00000001, (1/(1+EXP(-(INDEX(係数表!G:G,2) + $B641))))*(EXP(INDEX(係数表!H:H,2) + INDEX(係数表!I:I,2)*LN(INDEX(出力表!C:C,2)+1)))), MAX(0.00000001, (1-(1/(1+EXP(-(INDEX(係数表!G:G,2) + $B641)))))*(EXP(INDEX(係数表!H:H,2) + INDEX(係数表!I:I,2)*LN(INDEX(出力表!C:C,2)+1)))))))</f>
        <v>94.365943962875377</v>
      </c>
      <c r="E641" t="e">
        <f>MIN(100, MAX(0, (100*(INDEX(出力表!D:D,2))/(EXP(INDEX(係数表!B:B,2) + $C641) + (INDEX(出力表!D:D,2)))) + (乱数表!$N641*(Settings!B12/(((INDEX(出力表!D:D,2))+1)^INDEX(係数表!E:E,2)*INDEX(係数表!F:F,2))))))</f>
        <v>#VALUE!</v>
      </c>
      <c r="F641" t="e">
        <f>MIN(100, MAX(0, (INDEX(出力表!D:D,2))*D641/MAX(E641, Settings!B3)))</f>
        <v>#VALUE!</v>
      </c>
      <c r="G641">
        <f>MIN(100, MAX(0, 100*BETAINV(乱数表!$C641, MAX(0.00000001, (1/(1+EXP(-(INDEX(係数表!G:G,3) + $B641))))*(EXP(INDEX(係数表!H:H,3) + INDEX(係数表!I:I,3)*LN(INDEX(出力表!C:C,3)+1)))), MAX(0.00000001, (1-(1/(1+EXP(-(INDEX(係数表!G:G,3) + $B641)))))*(EXP(INDEX(係数表!H:H,3) + INDEX(係数表!I:I,3)*LN(INDEX(出力表!C:C,3)+1)))))))</f>
        <v>98.749477269943426</v>
      </c>
      <c r="H641" t="e">
        <f>MIN(100, MAX(0, (100*(INDEX(出力表!D:D,3))/(EXP(INDEX(係数表!B:B,3) + $C641) + (INDEX(出力表!D:D,3)))) + (乱数表!$O641*(Settings!B12/(((INDEX(出力表!D:D,3))+1)^INDEX(係数表!E:E,3)*INDEX(係数表!F:F,3))))))</f>
        <v>#VALUE!</v>
      </c>
      <c r="I641" t="e">
        <f>MIN(100, MAX(0, (INDEX(出力表!D:D,3))*G641/MAX(H641, Settings!B3)))</f>
        <v>#VALUE!</v>
      </c>
      <c r="J641">
        <f>MIN(100, MAX(0, 100*BETAINV(乱数表!$D641, MAX(0.00000001, (1/(1+EXP(-(INDEX(係数表!G:G,4) + $B641))))*(EXP(INDEX(係数表!H:H,4) + INDEX(係数表!I:I,4)*LN(INDEX(出力表!C:C,4)+1)))), MAX(0.00000001, (1-(1/(1+EXP(-(INDEX(係数表!G:G,4) + $B641)))))*(EXP(INDEX(係数表!H:H,4) + INDEX(係数表!I:I,4)*LN(INDEX(出力表!C:C,4)+1)))))))</f>
        <v>92.127902875332637</v>
      </c>
      <c r="K641" t="e">
        <f>MIN(100, MAX(0, (100*(INDEX(出力表!D:D,4))/(EXP(INDEX(係数表!B:B,4) + $C641) + (INDEX(出力表!D:D,4)))) + (乱数表!$P641*(Settings!B12/(((INDEX(出力表!D:D,4))+1)^INDEX(係数表!E:E,4)*INDEX(係数表!F:F,4))))))</f>
        <v>#VALUE!</v>
      </c>
      <c r="L641" t="e">
        <f>MIN(100, MAX(0, (INDEX(出力表!D:D,4))*J641/MAX(K641, Settings!B3)))</f>
        <v>#VALUE!</v>
      </c>
      <c r="M641">
        <f>MIN(100, MAX(0, 100*BETAINV(乱数表!$E641, MAX(0.00000001, (1/(1+EXP(-(INDEX(係数表!G:G,5) + $B641))))*(EXP(INDEX(係数表!H:H,5) + INDEX(係数表!I:I,5)*LN(INDEX(出力表!C:C,5)+1)))), MAX(0.00000001, (1-(1/(1+EXP(-(INDEX(係数表!G:G,5) + $B641)))))*(EXP(INDEX(係数表!H:H,5) + INDEX(係数表!I:I,5)*LN(INDEX(出力表!C:C,5)+1)))))))</f>
        <v>97.739344857306136</v>
      </c>
      <c r="N641" t="e">
        <f>MIN(100, MAX(0, (100*(INDEX(出力表!D:D,5))/(EXP(INDEX(係数表!B:B,5) + $C641) + (INDEX(出力表!D:D,5)))) + (乱数表!$Q641*(Settings!B12/(((INDEX(出力表!D:D,5))+1)^INDEX(係数表!E:E,5)*INDEX(係数表!F:F,5))))))</f>
        <v>#VALUE!</v>
      </c>
      <c r="O641" t="e">
        <f>MIN(100, MAX(0, (INDEX(出力表!D:D,5))*M641/MAX(N641, Settings!B3)))</f>
        <v>#VALUE!</v>
      </c>
      <c r="P641">
        <f>MIN(100, MAX(0, 100*BETAINV(乱数表!$F641, MAX(0.00000001, (1/(1+EXP(-(INDEX(係数表!G:G,6) + $B641))))*(EXP(INDEX(係数表!H:H,6) + INDEX(係数表!I:I,6)*LN(INDEX(出力表!C:C,6)+1)))), MAX(0.00000001, (1-(1/(1+EXP(-(INDEX(係数表!G:G,6) + $B641)))))*(EXP(INDEX(係数表!H:H,6) + INDEX(係数表!I:I,6)*LN(INDEX(出力表!C:C,6)+1)))))))</f>
        <v>98.031931491091314</v>
      </c>
      <c r="Q641" t="e">
        <f>MIN(100, MAX(0, (100*(INDEX(出力表!D:D,6))/(EXP(INDEX(係数表!B:B,6) + $C641) + (INDEX(出力表!D:D,6)))) + (乱数表!$R641*(Settings!B12/(((INDEX(出力表!D:D,6))+1)^INDEX(係数表!E:E,6)*INDEX(係数表!F:F,6))))))</f>
        <v>#VALUE!</v>
      </c>
      <c r="R641" t="e">
        <f>MIN(100, MAX(0, (INDEX(出力表!D:D,6))*P641/MAX(Q641, Settings!B3)))</f>
        <v>#VALUE!</v>
      </c>
      <c r="S641">
        <f>MIN(100, MAX(0, 100*BETAINV(乱数表!$G641, MAX(0.00000001, (1/(1+EXP(-(INDEX(係数表!G:G,7) + $B641))))*(EXP(INDEX(係数表!H:H,7) + INDEX(係数表!I:I,7)*LN(INDEX(出力表!C:C,7)+1)))), MAX(0.00000001, (1-(1/(1+EXP(-(INDEX(係数表!G:G,7) + $B641)))))*(EXP(INDEX(係数表!H:H,7) + INDEX(係数表!I:I,7)*LN(INDEX(出力表!C:C,7)+1)))))))</f>
        <v>79.9227703653671</v>
      </c>
      <c r="T641" t="e">
        <f>MIN(100, MAX(0, (100*(INDEX(出力表!D:D,7))/(EXP(INDEX(係数表!B:B,7) + $C641) + (INDEX(出力表!D:D,7)))) + (乱数表!$S641*(Settings!B12/(((INDEX(出力表!D:D,7))+1)^INDEX(係数表!E:E,7)*INDEX(係数表!F:F,7))))))</f>
        <v>#VALUE!</v>
      </c>
      <c r="U641" t="e">
        <f>MIN(100, MAX(0, (INDEX(出力表!D:D,7))*S641/MAX(T641, Settings!B3)))</f>
        <v>#VALUE!</v>
      </c>
      <c r="V641">
        <f>MIN(100, MAX(0, 100*BETAINV(乱数表!$H641, MAX(0.00000001, (1/(1+EXP(-(INDEX(係数表!G:G,8) + $B641))))*(EXP(INDEX(係数表!H:H,8) + INDEX(係数表!I:I,8)*LN(INDEX(出力表!C:C,8)+1)))), MAX(0.00000001, (1-(1/(1+EXP(-(INDEX(係数表!G:G,8) + $B641)))))*(EXP(INDEX(係数表!H:H,8) + INDEX(係数表!I:I,8)*LN(INDEX(出力表!C:C,8)+1)))))))</f>
        <v>96.730708218218695</v>
      </c>
      <c r="W641" t="e">
        <f>MIN(100, MAX(0, (100*(INDEX(出力表!D:D,8))/(EXP(INDEX(係数表!B:B,8) + $C641) + (INDEX(出力表!D:D,8)))) + (乱数表!$T641*(Settings!B12/(((INDEX(出力表!D:D,8))+1)^INDEX(係数表!E:E,8)*INDEX(係数表!F:F,8))))))</f>
        <v>#VALUE!</v>
      </c>
      <c r="X641" t="e">
        <f>MIN(100, MAX(0, (INDEX(出力表!D:D,8))*V641/MAX(W641, Settings!B3)))</f>
        <v>#VALUE!</v>
      </c>
      <c r="Y641">
        <f>MIN(100, MAX(0, 100*BETAINV(乱数表!$I641, MAX(0.00000001, (1/(1+EXP(-(INDEX(係数表!G:G,9) + $B641))))*(EXP(INDEX(係数表!H:H,9) + INDEX(係数表!I:I,9)*LN(INDEX(出力表!C:C,9)+1)))), MAX(0.00000001, (1-(1/(1+EXP(-(INDEX(係数表!G:G,9) + $B641)))))*(EXP(INDEX(係数表!H:H,9) + INDEX(係数表!I:I,9)*LN(INDEX(出力表!C:C,9)+1)))))))</f>
        <v>74.33215534765651</v>
      </c>
      <c r="Z641" t="e">
        <f>MIN(100, MAX(0, (100*(INDEX(出力表!D:D,9))/(EXP(INDEX(係数表!B:B,9) + $C641) + (INDEX(出力表!D:D,9)))) + (乱数表!$U641*(Settings!B12/(((INDEX(出力表!D:D,9))+1)^INDEX(係数表!E:E,9)*INDEX(係数表!F:F,9))))))</f>
        <v>#VALUE!</v>
      </c>
      <c r="AA641" t="e">
        <f>MIN(100, MAX(0, (INDEX(出力表!D:D,9))*Y641/MAX(Z641, Settings!B3)))</f>
        <v>#VALUE!</v>
      </c>
      <c r="AB641">
        <f>MIN(100, MAX(0, 100*BETAINV(乱数表!$J641, MAX(0.00000001, (1/(1+EXP(-(INDEX(係数表!G:G,10) + $B641))))*(EXP(INDEX(係数表!H:H,10) + INDEX(係数表!I:I,10)*LN(INDEX(出力表!C:C,10)+1)))), MAX(0.00000001, (1-(1/(1+EXP(-(INDEX(係数表!G:G,10) + $B641)))))*(EXP(INDEX(係数表!H:H,10) + INDEX(係数表!I:I,10)*LN(INDEX(出力表!C:C,10)+1)))))))</f>
        <v>92.636923901474603</v>
      </c>
      <c r="AC641" t="e">
        <f>MIN(100, MAX(0, (100*(INDEX(出力表!D:D,10))/(EXP(INDEX(係数表!B:B,10) + $C641) + (INDEX(出力表!D:D,10)))) + (乱数表!$V641*(Settings!B12/(((INDEX(出力表!D:D,10))+1)^INDEX(係数表!E:E,10)*INDEX(係数表!F:F,10))))))</f>
        <v>#VALUE!</v>
      </c>
      <c r="AD641" t="e">
        <f>MIN(100, MAX(0, (INDEX(出力表!D:D,10))*AB641/MAX(AC641, Settings!B3)))</f>
        <v>#VALUE!</v>
      </c>
      <c r="AE641">
        <f>MIN(100, MAX(0, 100*BETAINV(乱数表!$K641, MAX(0.00000001, (1/(1+EXP(-(INDEX(係数表!G:G,11) + $B641))))*(EXP(INDEX(係数表!H:H,11) + INDEX(係数表!I:I,11)*LN(INDEX(出力表!C:C,11)+1)))), MAX(0.00000001, (1-(1/(1+EXP(-(INDEX(係数表!G:G,11) + $B641)))))*(EXP(INDEX(係数表!H:H,11) + INDEX(係数表!I:I,11)*LN(INDEX(出力表!C:C,11)+1)))))))</f>
        <v>98.597369424019092</v>
      </c>
      <c r="AF641" t="e">
        <f>MIN(100, MAX(0, (100*(INDEX(出力表!D:D,11))/(EXP(INDEX(係数表!B:B,11) + $C641) + (INDEX(出力表!D:D,11)))) + (乱数表!$W641*(Settings!B12/(((INDEX(出力表!D:D,11))+1)^INDEX(係数表!E:E,11)*INDEX(係数表!F:F,11))))))</f>
        <v>#VALUE!</v>
      </c>
      <c r="AG641" t="e">
        <f>MIN(100, MAX(0, (INDEX(出力表!D:D,11))*AE641/MAX(AF641, Settings!B3)))</f>
        <v>#VALUE!</v>
      </c>
      <c r="AH641">
        <f>MIN(100, MAX(0, 100*BETAINV(乱数表!$L641, MAX(0.00000001, (1/(1+EXP(-(INDEX(係数表!G:G,12) + $B641))))*(EXP(INDEX(係数表!H:H,12) + INDEX(係数表!I:I,12)*LN(INDEX(出力表!C:C,12)+1)))), MAX(0.00000001, (1-(1/(1+EXP(-(INDEX(係数表!G:G,12) + $B641)))))*(EXP(INDEX(係数表!H:H,12) + INDEX(係数表!I:I,12)*LN(INDEX(出力表!C:C,12)+1)))))))</f>
        <v>99.813607408767012</v>
      </c>
      <c r="AI641" t="e">
        <f>MIN(100, MAX(0, (100*(INDEX(出力表!D:D,12))/(EXP(INDEX(係数表!B:B,12) + $C641) + (INDEX(出力表!D:D,12)))) + (乱数表!$X641*(Settings!B12/(((INDEX(出力表!D:D,12))+1)^INDEX(係数表!E:E,12)*INDEX(係数表!F:F,12))))))</f>
        <v>#VALUE!</v>
      </c>
      <c r="AJ641" t="e">
        <f>MIN(100, MAX(0, (INDEX(出力表!D:D,12))*AH641/MAX(AI641, Settings!B3)))</f>
        <v>#VALUE!</v>
      </c>
      <c r="AK641">
        <f>MIN(100, MAX(0, 100*BETAINV(乱数表!$M641, MAX(0.00000001, (1/(1+EXP(-(INDEX(係数表!G:G,13) + $B641))))*(EXP(INDEX(係数表!H:H,13) + INDEX(係数表!I:I,13)*LN(INDEX(出力表!C:C,13)+1)))), MAX(0.00000001, (1-(1/(1+EXP(-(INDEX(係数表!G:G,13) + $B641)))))*(EXP(INDEX(係数表!H:H,13) + INDEX(係数表!I:I,13)*LN(INDEX(出力表!C:C,13)+1)))))))</f>
        <v>99.931455379246742</v>
      </c>
      <c r="AL641" t="e">
        <f>MIN(100, MAX(0, (100*(INDEX(出力表!D:D,13))/(EXP(INDEX(係数表!B:B,13) + $C641) + (INDEX(出力表!D:D,13)))) + (乱数表!$Y641*(Settings!B12/(((INDEX(出力表!D:D,13))+1)^INDEX(係数表!E:E,13)*INDEX(係数表!F:F,13))))))</f>
        <v>#VALUE!</v>
      </c>
      <c r="AM641" t="e">
        <f>MIN(100, MAX(0, (INDEX(出力表!D:D,13))*AK641/MAX(AL641, Settings!B3)))</f>
        <v>#VALUE!</v>
      </c>
      <c r="AN641">
        <f>IF(ISNUMBER(F641), INDEX(出力表!B:B,2)*F641, 0)+IF(ISNUMBER(I641), INDEX(出力表!B:B,3)*I641, 0)+IF(ISNUMBER(L641), INDEX(出力表!B:B,4)*L641, 0)+IF(ISNUMBER(O641), INDEX(出力表!B:B,5)*O641, 0)+IF(ISNUMBER(R641), INDEX(出力表!B:B,6)*R641, 0)+IF(ISNUMBER(U641), INDEX(出力表!B:B,7)*U641, 0)+IF(ISNUMBER(X641), INDEX(出力表!B:B,8)*X641, 0)+IF(ISNUMBER(AA641), INDEX(出力表!B:B,9)*AA641, 0)+IF(ISNUMBER(AD641), INDEX(出力表!B:B,10)*AD641, 0)+IF(ISNUMBER(AG641), INDEX(出力表!B:B,11)*AG641, 0)+IF(ISNUMBER(AJ641), INDEX(出力表!B:B,12)*AJ641, 0)+IF(ISNUMBER(AM641), INDEX(出力表!B:B,13)*AM641, 0)</f>
        <v>0</v>
      </c>
      <c r="AO641">
        <f>IF(ISNUMBER(F641), INDEX(出力表!B:B,2), 0)+IF(ISNUMBER(I641), INDEX(出力表!B:B,3), 0)+IF(ISNUMBER(L641), INDEX(出力表!B:B,4), 0)+IF(ISNUMBER(O641), INDEX(出力表!B:B,5), 0)+IF(ISNUMBER(R641), INDEX(出力表!B:B,6), 0)+IF(ISNUMBER(U641), INDEX(出力表!B:B,7), 0)+IF(ISNUMBER(X641), INDEX(出力表!B:B,8), 0)+IF(ISNUMBER(AA641), INDEX(出力表!B:B,9), 0)+IF(ISNUMBER(AD641), INDEX(出力表!B:B,10), 0)+IF(ISNUMBER(AG641), INDEX(出力表!B:B,11), 0)+IF(ISNUMBER(AJ641), INDEX(出力表!B:B,12), 0)+IF(ISNUMBER(AM641), INDEX(出力表!B:B,13), 0)</f>
        <v>0</v>
      </c>
      <c r="AP641" t="str">
        <f t="shared" si="9"/>
        <v/>
      </c>
    </row>
    <row r="642" spans="1:42" x14ac:dyDescent="0.2">
      <c r="A642">
        <v>641</v>
      </c>
      <c r="B642">
        <f>IF(UPPER(Settings!B4)="TRUE", 乱数表!$Z642*Settings!B10, 0)</f>
        <v>-0.39776472773157878</v>
      </c>
      <c r="C642">
        <f>IF(UPPER(Settings!B4)="TRUE", 乱数表!$AA642*Settings!B11, 0)</f>
        <v>-1.1380551931072102E-2</v>
      </c>
      <c r="D642">
        <f>MIN(100, MAX(0, 100*BETAINV(乱数表!$B642, MAX(0.00000001, (1/(1+EXP(-(INDEX(係数表!G:G,2) + $B642))))*(EXP(INDEX(係数表!H:H,2) + INDEX(係数表!I:I,2)*LN(INDEX(出力表!C:C,2)+1)))), MAX(0.00000001, (1-(1/(1+EXP(-(INDEX(係数表!G:G,2) + $B642)))))*(EXP(INDEX(係数表!H:H,2) + INDEX(係数表!I:I,2)*LN(INDEX(出力表!C:C,2)+1)))))))</f>
        <v>94.156340511430272</v>
      </c>
      <c r="E642" t="e">
        <f>MIN(100, MAX(0, (100*(INDEX(出力表!D:D,2))/(EXP(INDEX(係数表!B:B,2) + $C642) + (INDEX(出力表!D:D,2)))) + (乱数表!$N642*(Settings!B12/(((INDEX(出力表!D:D,2))+1)^INDEX(係数表!E:E,2)*INDEX(係数表!F:F,2))))))</f>
        <v>#VALUE!</v>
      </c>
      <c r="F642" t="e">
        <f>MIN(100, MAX(0, (INDEX(出力表!D:D,2))*D642/MAX(E642, Settings!B3)))</f>
        <v>#VALUE!</v>
      </c>
      <c r="G642">
        <f>MIN(100, MAX(0, 100*BETAINV(乱数表!$C642, MAX(0.00000001, (1/(1+EXP(-(INDEX(係数表!G:G,3) + $B642))))*(EXP(INDEX(係数表!H:H,3) + INDEX(係数表!I:I,3)*LN(INDEX(出力表!C:C,3)+1)))), MAX(0.00000001, (1-(1/(1+EXP(-(INDEX(係数表!G:G,3) + $B642)))))*(EXP(INDEX(係数表!H:H,3) + INDEX(係数表!I:I,3)*LN(INDEX(出力表!C:C,3)+1)))))))</f>
        <v>58.544221022924994</v>
      </c>
      <c r="H642" t="e">
        <f>MIN(100, MAX(0, (100*(INDEX(出力表!D:D,3))/(EXP(INDEX(係数表!B:B,3) + $C642) + (INDEX(出力表!D:D,3)))) + (乱数表!$O642*(Settings!B12/(((INDEX(出力表!D:D,3))+1)^INDEX(係数表!E:E,3)*INDEX(係数表!F:F,3))))))</f>
        <v>#VALUE!</v>
      </c>
      <c r="I642" t="e">
        <f>MIN(100, MAX(0, (INDEX(出力表!D:D,3))*G642/MAX(H642, Settings!B3)))</f>
        <v>#VALUE!</v>
      </c>
      <c r="J642">
        <f>MIN(100, MAX(0, 100*BETAINV(乱数表!$D642, MAX(0.00000001, (1/(1+EXP(-(INDEX(係数表!G:G,4) + $B642))))*(EXP(INDEX(係数表!H:H,4) + INDEX(係数表!I:I,4)*LN(INDEX(出力表!C:C,4)+1)))), MAX(0.00000001, (1-(1/(1+EXP(-(INDEX(係数表!G:G,4) + $B642)))))*(EXP(INDEX(係数表!H:H,4) + INDEX(係数表!I:I,4)*LN(INDEX(出力表!C:C,4)+1)))))))</f>
        <v>75.186237021636344</v>
      </c>
      <c r="K642" t="e">
        <f>MIN(100, MAX(0, (100*(INDEX(出力表!D:D,4))/(EXP(INDEX(係数表!B:B,4) + $C642) + (INDEX(出力表!D:D,4)))) + (乱数表!$P642*(Settings!B12/(((INDEX(出力表!D:D,4))+1)^INDEX(係数表!E:E,4)*INDEX(係数表!F:F,4))))))</f>
        <v>#VALUE!</v>
      </c>
      <c r="L642" t="e">
        <f>MIN(100, MAX(0, (INDEX(出力表!D:D,4))*J642/MAX(K642, Settings!B3)))</f>
        <v>#VALUE!</v>
      </c>
      <c r="M642">
        <f>MIN(100, MAX(0, 100*BETAINV(乱数表!$E642, MAX(0.00000001, (1/(1+EXP(-(INDEX(係数表!G:G,5) + $B642))))*(EXP(INDEX(係数表!H:H,5) + INDEX(係数表!I:I,5)*LN(INDEX(出力表!C:C,5)+1)))), MAX(0.00000001, (1-(1/(1+EXP(-(INDEX(係数表!G:G,5) + $B642)))))*(EXP(INDEX(係数表!H:H,5) + INDEX(係数表!I:I,5)*LN(INDEX(出力表!C:C,5)+1)))))))</f>
        <v>60.291437939679383</v>
      </c>
      <c r="N642" t="e">
        <f>MIN(100, MAX(0, (100*(INDEX(出力表!D:D,5))/(EXP(INDEX(係数表!B:B,5) + $C642) + (INDEX(出力表!D:D,5)))) + (乱数表!$Q642*(Settings!B12/(((INDEX(出力表!D:D,5))+1)^INDEX(係数表!E:E,5)*INDEX(係数表!F:F,5))))))</f>
        <v>#VALUE!</v>
      </c>
      <c r="O642" t="e">
        <f>MIN(100, MAX(0, (INDEX(出力表!D:D,5))*M642/MAX(N642, Settings!B3)))</f>
        <v>#VALUE!</v>
      </c>
      <c r="P642">
        <f>MIN(100, MAX(0, 100*BETAINV(乱数表!$F642, MAX(0.00000001, (1/(1+EXP(-(INDEX(係数表!G:G,6) + $B642))))*(EXP(INDEX(係数表!H:H,6) + INDEX(係数表!I:I,6)*LN(INDEX(出力表!C:C,6)+1)))), MAX(0.00000001, (1-(1/(1+EXP(-(INDEX(係数表!G:G,6) + $B642)))))*(EXP(INDEX(係数表!H:H,6) + INDEX(係数表!I:I,6)*LN(INDEX(出力表!C:C,6)+1)))))))</f>
        <v>57.390174639633393</v>
      </c>
      <c r="Q642" t="e">
        <f>MIN(100, MAX(0, (100*(INDEX(出力表!D:D,6))/(EXP(INDEX(係数表!B:B,6) + $C642) + (INDEX(出力表!D:D,6)))) + (乱数表!$R642*(Settings!B12/(((INDEX(出力表!D:D,6))+1)^INDEX(係数表!E:E,6)*INDEX(係数表!F:F,6))))))</f>
        <v>#VALUE!</v>
      </c>
      <c r="R642" t="e">
        <f>MIN(100, MAX(0, (INDEX(出力表!D:D,6))*P642/MAX(Q642, Settings!B3)))</f>
        <v>#VALUE!</v>
      </c>
      <c r="S642">
        <f>MIN(100, MAX(0, 100*BETAINV(乱数表!$G642, MAX(0.00000001, (1/(1+EXP(-(INDEX(係数表!G:G,7) + $B642))))*(EXP(INDEX(係数表!H:H,7) + INDEX(係数表!I:I,7)*LN(INDEX(出力表!C:C,7)+1)))), MAX(0.00000001, (1-(1/(1+EXP(-(INDEX(係数表!G:G,7) + $B642)))))*(EXP(INDEX(係数表!H:H,7) + INDEX(係数表!I:I,7)*LN(INDEX(出力表!C:C,7)+1)))))))</f>
        <v>86.097711298224226</v>
      </c>
      <c r="T642" t="e">
        <f>MIN(100, MAX(0, (100*(INDEX(出力表!D:D,7))/(EXP(INDEX(係数表!B:B,7) + $C642) + (INDEX(出力表!D:D,7)))) + (乱数表!$S642*(Settings!B12/(((INDEX(出力表!D:D,7))+1)^INDEX(係数表!E:E,7)*INDEX(係数表!F:F,7))))))</f>
        <v>#VALUE!</v>
      </c>
      <c r="U642" t="e">
        <f>MIN(100, MAX(0, (INDEX(出力表!D:D,7))*S642/MAX(T642, Settings!B3)))</f>
        <v>#VALUE!</v>
      </c>
      <c r="V642">
        <f>MIN(100, MAX(0, 100*BETAINV(乱数表!$H642, MAX(0.00000001, (1/(1+EXP(-(INDEX(係数表!G:G,8) + $B642))))*(EXP(INDEX(係数表!H:H,8) + INDEX(係数表!I:I,8)*LN(INDEX(出力表!C:C,8)+1)))), MAX(0.00000001, (1-(1/(1+EXP(-(INDEX(係数表!G:G,8) + $B642)))))*(EXP(INDEX(係数表!H:H,8) + INDEX(係数表!I:I,8)*LN(INDEX(出力表!C:C,8)+1)))))))</f>
        <v>79.31343153181669</v>
      </c>
      <c r="W642" t="e">
        <f>MIN(100, MAX(0, (100*(INDEX(出力表!D:D,8))/(EXP(INDEX(係数表!B:B,8) + $C642) + (INDEX(出力表!D:D,8)))) + (乱数表!$T642*(Settings!B12/(((INDEX(出力表!D:D,8))+1)^INDEX(係数表!E:E,8)*INDEX(係数表!F:F,8))))))</f>
        <v>#VALUE!</v>
      </c>
      <c r="X642" t="e">
        <f>MIN(100, MAX(0, (INDEX(出力表!D:D,8))*V642/MAX(W642, Settings!B3)))</f>
        <v>#VALUE!</v>
      </c>
      <c r="Y642">
        <f>MIN(100, MAX(0, 100*BETAINV(乱数表!$I642, MAX(0.00000001, (1/(1+EXP(-(INDEX(係数表!G:G,9) + $B642))))*(EXP(INDEX(係数表!H:H,9) + INDEX(係数表!I:I,9)*LN(INDEX(出力表!C:C,9)+1)))), MAX(0.00000001, (1-(1/(1+EXP(-(INDEX(係数表!G:G,9) + $B642)))))*(EXP(INDEX(係数表!H:H,9) + INDEX(係数表!I:I,9)*LN(INDEX(出力表!C:C,9)+1)))))))</f>
        <v>97.360808420627649</v>
      </c>
      <c r="Z642" t="e">
        <f>MIN(100, MAX(0, (100*(INDEX(出力表!D:D,9))/(EXP(INDEX(係数表!B:B,9) + $C642) + (INDEX(出力表!D:D,9)))) + (乱数表!$U642*(Settings!B12/(((INDEX(出力表!D:D,9))+1)^INDEX(係数表!E:E,9)*INDEX(係数表!F:F,9))))))</f>
        <v>#VALUE!</v>
      </c>
      <c r="AA642" t="e">
        <f>MIN(100, MAX(0, (INDEX(出力表!D:D,9))*Y642/MAX(Z642, Settings!B3)))</f>
        <v>#VALUE!</v>
      </c>
      <c r="AB642">
        <f>MIN(100, MAX(0, 100*BETAINV(乱数表!$J642, MAX(0.00000001, (1/(1+EXP(-(INDEX(係数表!G:G,10) + $B642))))*(EXP(INDEX(係数表!H:H,10) + INDEX(係数表!I:I,10)*LN(INDEX(出力表!C:C,10)+1)))), MAX(0.00000001, (1-(1/(1+EXP(-(INDEX(係数表!G:G,10) + $B642)))))*(EXP(INDEX(係数表!H:H,10) + INDEX(係数表!I:I,10)*LN(INDEX(出力表!C:C,10)+1)))))))</f>
        <v>98.634461300352399</v>
      </c>
      <c r="AC642" t="e">
        <f>MIN(100, MAX(0, (100*(INDEX(出力表!D:D,10))/(EXP(INDEX(係数表!B:B,10) + $C642) + (INDEX(出力表!D:D,10)))) + (乱数表!$V642*(Settings!B12/(((INDEX(出力表!D:D,10))+1)^INDEX(係数表!E:E,10)*INDEX(係数表!F:F,10))))))</f>
        <v>#VALUE!</v>
      </c>
      <c r="AD642" t="e">
        <f>MIN(100, MAX(0, (INDEX(出力表!D:D,10))*AB642/MAX(AC642, Settings!B3)))</f>
        <v>#VALUE!</v>
      </c>
      <c r="AE642">
        <f>MIN(100, MAX(0, 100*BETAINV(乱数表!$K642, MAX(0.00000001, (1/(1+EXP(-(INDEX(係数表!G:G,11) + $B642))))*(EXP(INDEX(係数表!H:H,11) + INDEX(係数表!I:I,11)*LN(INDEX(出力表!C:C,11)+1)))), MAX(0.00000001, (1-(1/(1+EXP(-(INDEX(係数表!G:G,11) + $B642)))))*(EXP(INDEX(係数表!H:H,11) + INDEX(係数表!I:I,11)*LN(INDEX(出力表!C:C,11)+1)))))))</f>
        <v>83.696181715023926</v>
      </c>
      <c r="AF642" t="e">
        <f>MIN(100, MAX(0, (100*(INDEX(出力表!D:D,11))/(EXP(INDEX(係数表!B:B,11) + $C642) + (INDEX(出力表!D:D,11)))) + (乱数表!$W642*(Settings!B12/(((INDEX(出力表!D:D,11))+1)^INDEX(係数表!E:E,11)*INDEX(係数表!F:F,11))))))</f>
        <v>#VALUE!</v>
      </c>
      <c r="AG642" t="e">
        <f>MIN(100, MAX(0, (INDEX(出力表!D:D,11))*AE642/MAX(AF642, Settings!B3)))</f>
        <v>#VALUE!</v>
      </c>
      <c r="AH642">
        <f>MIN(100, MAX(0, 100*BETAINV(乱数表!$L642, MAX(0.00000001, (1/(1+EXP(-(INDEX(係数表!G:G,12) + $B642))))*(EXP(INDEX(係数表!H:H,12) + INDEX(係数表!I:I,12)*LN(INDEX(出力表!C:C,12)+1)))), MAX(0.00000001, (1-(1/(1+EXP(-(INDEX(係数表!G:G,12) + $B642)))))*(EXP(INDEX(係数表!H:H,12) + INDEX(係数表!I:I,12)*LN(INDEX(出力表!C:C,12)+1)))))))</f>
        <v>79.31277366008311</v>
      </c>
      <c r="AI642" t="e">
        <f>MIN(100, MAX(0, (100*(INDEX(出力表!D:D,12))/(EXP(INDEX(係数表!B:B,12) + $C642) + (INDEX(出力表!D:D,12)))) + (乱数表!$X642*(Settings!B12/(((INDEX(出力表!D:D,12))+1)^INDEX(係数表!E:E,12)*INDEX(係数表!F:F,12))))))</f>
        <v>#VALUE!</v>
      </c>
      <c r="AJ642" t="e">
        <f>MIN(100, MAX(0, (INDEX(出力表!D:D,12))*AH642/MAX(AI642, Settings!B3)))</f>
        <v>#VALUE!</v>
      </c>
      <c r="AK642">
        <f>MIN(100, MAX(0, 100*BETAINV(乱数表!$M642, MAX(0.00000001, (1/(1+EXP(-(INDEX(係数表!G:G,13) + $B642))))*(EXP(INDEX(係数表!H:H,13) + INDEX(係数表!I:I,13)*LN(INDEX(出力表!C:C,13)+1)))), MAX(0.00000001, (1-(1/(1+EXP(-(INDEX(係数表!G:G,13) + $B642)))))*(EXP(INDEX(係数表!H:H,13) + INDEX(係数表!I:I,13)*LN(INDEX(出力表!C:C,13)+1)))))))</f>
        <v>92.65822063945194</v>
      </c>
      <c r="AL642" t="e">
        <f>MIN(100, MAX(0, (100*(INDEX(出力表!D:D,13))/(EXP(INDEX(係数表!B:B,13) + $C642) + (INDEX(出力表!D:D,13)))) + (乱数表!$Y642*(Settings!B12/(((INDEX(出力表!D:D,13))+1)^INDEX(係数表!E:E,13)*INDEX(係数表!F:F,13))))))</f>
        <v>#VALUE!</v>
      </c>
      <c r="AM642" t="e">
        <f>MIN(100, MAX(0, (INDEX(出力表!D:D,13))*AK642/MAX(AL642, Settings!B3)))</f>
        <v>#VALUE!</v>
      </c>
      <c r="AN642">
        <f>IF(ISNUMBER(F642), INDEX(出力表!B:B,2)*F642, 0)+IF(ISNUMBER(I642), INDEX(出力表!B:B,3)*I642, 0)+IF(ISNUMBER(L642), INDEX(出力表!B:B,4)*L642, 0)+IF(ISNUMBER(O642), INDEX(出力表!B:B,5)*O642, 0)+IF(ISNUMBER(R642), INDEX(出力表!B:B,6)*R642, 0)+IF(ISNUMBER(U642), INDEX(出力表!B:B,7)*U642, 0)+IF(ISNUMBER(X642), INDEX(出力表!B:B,8)*X642, 0)+IF(ISNUMBER(AA642), INDEX(出力表!B:B,9)*AA642, 0)+IF(ISNUMBER(AD642), INDEX(出力表!B:B,10)*AD642, 0)+IF(ISNUMBER(AG642), INDEX(出力表!B:B,11)*AG642, 0)+IF(ISNUMBER(AJ642), INDEX(出力表!B:B,12)*AJ642, 0)+IF(ISNUMBER(AM642), INDEX(出力表!B:B,13)*AM642, 0)</f>
        <v>0</v>
      </c>
      <c r="AO642">
        <f>IF(ISNUMBER(F642), INDEX(出力表!B:B,2), 0)+IF(ISNUMBER(I642), INDEX(出力表!B:B,3), 0)+IF(ISNUMBER(L642), INDEX(出力表!B:B,4), 0)+IF(ISNUMBER(O642), INDEX(出力表!B:B,5), 0)+IF(ISNUMBER(R642), INDEX(出力表!B:B,6), 0)+IF(ISNUMBER(U642), INDEX(出力表!B:B,7), 0)+IF(ISNUMBER(X642), INDEX(出力表!B:B,8), 0)+IF(ISNUMBER(AA642), INDEX(出力表!B:B,9), 0)+IF(ISNUMBER(AD642), INDEX(出力表!B:B,10), 0)+IF(ISNUMBER(AG642), INDEX(出力表!B:B,11), 0)+IF(ISNUMBER(AJ642), INDEX(出力表!B:B,12), 0)+IF(ISNUMBER(AM642), INDEX(出力表!B:B,13), 0)</f>
        <v>0</v>
      </c>
      <c r="AP642" t="str">
        <f t="shared" si="9"/>
        <v/>
      </c>
    </row>
    <row r="643" spans="1:42" x14ac:dyDescent="0.2">
      <c r="A643">
        <v>642</v>
      </c>
      <c r="B643">
        <f>IF(UPPER(Settings!B4)="TRUE", 乱数表!$Z643*Settings!B10, 0)</f>
        <v>0.45232579588328015</v>
      </c>
      <c r="C643">
        <f>IF(UPPER(Settings!B4)="TRUE", 乱数表!$AA643*Settings!B11, 0)</f>
        <v>-0.12233107663397662</v>
      </c>
      <c r="D643">
        <f>MIN(100, MAX(0, 100*BETAINV(乱数表!$B643, MAX(0.00000001, (1/(1+EXP(-(INDEX(係数表!G:G,2) + $B643))))*(EXP(INDEX(係数表!H:H,2) + INDEX(係数表!I:I,2)*LN(INDEX(出力表!C:C,2)+1)))), MAX(0.00000001, (1-(1/(1+EXP(-(INDEX(係数表!G:G,2) + $B643)))))*(EXP(INDEX(係数表!H:H,2) + INDEX(係数表!I:I,2)*LN(INDEX(出力表!C:C,2)+1)))))))</f>
        <v>99.93159947930765</v>
      </c>
      <c r="E643" t="e">
        <f>MIN(100, MAX(0, (100*(INDEX(出力表!D:D,2))/(EXP(INDEX(係数表!B:B,2) + $C643) + (INDEX(出力表!D:D,2)))) + (乱数表!$N643*(Settings!B12/(((INDEX(出力表!D:D,2))+1)^INDEX(係数表!E:E,2)*INDEX(係数表!F:F,2))))))</f>
        <v>#VALUE!</v>
      </c>
      <c r="F643" t="e">
        <f>MIN(100, MAX(0, (INDEX(出力表!D:D,2))*D643/MAX(E643, Settings!B3)))</f>
        <v>#VALUE!</v>
      </c>
      <c r="G643">
        <f>MIN(100, MAX(0, 100*BETAINV(乱数表!$C643, MAX(0.00000001, (1/(1+EXP(-(INDEX(係数表!G:G,3) + $B643))))*(EXP(INDEX(係数表!H:H,3) + INDEX(係数表!I:I,3)*LN(INDEX(出力表!C:C,3)+1)))), MAX(0.00000001, (1-(1/(1+EXP(-(INDEX(係数表!G:G,3) + $B643)))))*(EXP(INDEX(係数表!H:H,3) + INDEX(係数表!I:I,3)*LN(INDEX(出力表!C:C,3)+1)))))))</f>
        <v>99.750324344161314</v>
      </c>
      <c r="H643" t="e">
        <f>MIN(100, MAX(0, (100*(INDEX(出力表!D:D,3))/(EXP(INDEX(係数表!B:B,3) + $C643) + (INDEX(出力表!D:D,3)))) + (乱数表!$O643*(Settings!B12/(((INDEX(出力表!D:D,3))+1)^INDEX(係数表!E:E,3)*INDEX(係数表!F:F,3))))))</f>
        <v>#VALUE!</v>
      </c>
      <c r="I643" t="e">
        <f>MIN(100, MAX(0, (INDEX(出力表!D:D,3))*G643/MAX(H643, Settings!B3)))</f>
        <v>#VALUE!</v>
      </c>
      <c r="J643">
        <f>MIN(100, MAX(0, 100*BETAINV(乱数表!$D643, MAX(0.00000001, (1/(1+EXP(-(INDEX(係数表!G:G,4) + $B643))))*(EXP(INDEX(係数表!H:H,4) + INDEX(係数表!I:I,4)*LN(INDEX(出力表!C:C,4)+1)))), MAX(0.00000001, (1-(1/(1+EXP(-(INDEX(係数表!G:G,4) + $B643)))))*(EXP(INDEX(係数表!H:H,4) + INDEX(係数表!I:I,4)*LN(INDEX(出力表!C:C,4)+1)))))))</f>
        <v>99.987875218085804</v>
      </c>
      <c r="K643" t="e">
        <f>MIN(100, MAX(0, (100*(INDEX(出力表!D:D,4))/(EXP(INDEX(係数表!B:B,4) + $C643) + (INDEX(出力表!D:D,4)))) + (乱数表!$P643*(Settings!B12/(((INDEX(出力表!D:D,4))+1)^INDEX(係数表!E:E,4)*INDEX(係数表!F:F,4))))))</f>
        <v>#VALUE!</v>
      </c>
      <c r="L643" t="e">
        <f>MIN(100, MAX(0, (INDEX(出力表!D:D,4))*J643/MAX(K643, Settings!B3)))</f>
        <v>#VALUE!</v>
      </c>
      <c r="M643">
        <f>MIN(100, MAX(0, 100*BETAINV(乱数表!$E643, MAX(0.00000001, (1/(1+EXP(-(INDEX(係数表!G:G,5) + $B643))))*(EXP(INDEX(係数表!H:H,5) + INDEX(係数表!I:I,5)*LN(INDEX(出力表!C:C,5)+1)))), MAX(0.00000001, (1-(1/(1+EXP(-(INDEX(係数表!G:G,5) + $B643)))))*(EXP(INDEX(係数表!H:H,5) + INDEX(係数表!I:I,5)*LN(INDEX(出力表!C:C,5)+1)))))))</f>
        <v>77.593265377055914</v>
      </c>
      <c r="N643" t="e">
        <f>MIN(100, MAX(0, (100*(INDEX(出力表!D:D,5))/(EXP(INDEX(係数表!B:B,5) + $C643) + (INDEX(出力表!D:D,5)))) + (乱数表!$Q643*(Settings!B12/(((INDEX(出力表!D:D,5))+1)^INDEX(係数表!E:E,5)*INDEX(係数表!F:F,5))))))</f>
        <v>#VALUE!</v>
      </c>
      <c r="O643" t="e">
        <f>MIN(100, MAX(0, (INDEX(出力表!D:D,5))*M643/MAX(N643, Settings!B3)))</f>
        <v>#VALUE!</v>
      </c>
      <c r="P643">
        <f>MIN(100, MAX(0, 100*BETAINV(乱数表!$F643, MAX(0.00000001, (1/(1+EXP(-(INDEX(係数表!G:G,6) + $B643))))*(EXP(INDEX(係数表!H:H,6) + INDEX(係数表!I:I,6)*LN(INDEX(出力表!C:C,6)+1)))), MAX(0.00000001, (1-(1/(1+EXP(-(INDEX(係数表!G:G,6) + $B643)))))*(EXP(INDEX(係数表!H:H,6) + INDEX(係数表!I:I,6)*LN(INDEX(出力表!C:C,6)+1)))))))</f>
        <v>67.36953345180639</v>
      </c>
      <c r="Q643" t="e">
        <f>MIN(100, MAX(0, (100*(INDEX(出力表!D:D,6))/(EXP(INDEX(係数表!B:B,6) + $C643) + (INDEX(出力表!D:D,6)))) + (乱数表!$R643*(Settings!B12/(((INDEX(出力表!D:D,6))+1)^INDEX(係数表!E:E,6)*INDEX(係数表!F:F,6))))))</f>
        <v>#VALUE!</v>
      </c>
      <c r="R643" t="e">
        <f>MIN(100, MAX(0, (INDEX(出力表!D:D,6))*P643/MAX(Q643, Settings!B3)))</f>
        <v>#VALUE!</v>
      </c>
      <c r="S643">
        <f>MIN(100, MAX(0, 100*BETAINV(乱数表!$G643, MAX(0.00000001, (1/(1+EXP(-(INDEX(係数表!G:G,7) + $B643))))*(EXP(INDEX(係数表!H:H,7) + INDEX(係数表!I:I,7)*LN(INDEX(出力表!C:C,7)+1)))), MAX(0.00000001, (1-(1/(1+EXP(-(INDEX(係数表!G:G,7) + $B643)))))*(EXP(INDEX(係数表!H:H,7) + INDEX(係数表!I:I,7)*LN(INDEX(出力表!C:C,7)+1)))))))</f>
        <v>89.186642490171366</v>
      </c>
      <c r="T643" t="e">
        <f>MIN(100, MAX(0, (100*(INDEX(出力表!D:D,7))/(EXP(INDEX(係数表!B:B,7) + $C643) + (INDEX(出力表!D:D,7)))) + (乱数表!$S643*(Settings!B12/(((INDEX(出力表!D:D,7))+1)^INDEX(係数表!E:E,7)*INDEX(係数表!F:F,7))))))</f>
        <v>#VALUE!</v>
      </c>
      <c r="U643" t="e">
        <f>MIN(100, MAX(0, (INDEX(出力表!D:D,7))*S643/MAX(T643, Settings!B3)))</f>
        <v>#VALUE!</v>
      </c>
      <c r="V643">
        <f>MIN(100, MAX(0, 100*BETAINV(乱数表!$H643, MAX(0.00000001, (1/(1+EXP(-(INDEX(係数表!G:G,8) + $B643))))*(EXP(INDEX(係数表!H:H,8) + INDEX(係数表!I:I,8)*LN(INDEX(出力表!C:C,8)+1)))), MAX(0.00000001, (1-(1/(1+EXP(-(INDEX(係数表!G:G,8) + $B643)))))*(EXP(INDEX(係数表!H:H,8) + INDEX(係数表!I:I,8)*LN(INDEX(出力表!C:C,8)+1)))))))</f>
        <v>99.591425689650052</v>
      </c>
      <c r="W643" t="e">
        <f>MIN(100, MAX(0, (100*(INDEX(出力表!D:D,8))/(EXP(INDEX(係数表!B:B,8) + $C643) + (INDEX(出力表!D:D,8)))) + (乱数表!$T643*(Settings!B12/(((INDEX(出力表!D:D,8))+1)^INDEX(係数表!E:E,8)*INDEX(係数表!F:F,8))))))</f>
        <v>#VALUE!</v>
      </c>
      <c r="X643" t="e">
        <f>MIN(100, MAX(0, (INDEX(出力表!D:D,8))*V643/MAX(W643, Settings!B3)))</f>
        <v>#VALUE!</v>
      </c>
      <c r="Y643">
        <f>MIN(100, MAX(0, 100*BETAINV(乱数表!$I643, MAX(0.00000001, (1/(1+EXP(-(INDEX(係数表!G:G,9) + $B643))))*(EXP(INDEX(係数表!H:H,9) + INDEX(係数表!I:I,9)*LN(INDEX(出力表!C:C,9)+1)))), MAX(0.00000001, (1-(1/(1+EXP(-(INDEX(係数表!G:G,9) + $B643)))))*(EXP(INDEX(係数表!H:H,9) + INDEX(係数表!I:I,9)*LN(INDEX(出力表!C:C,9)+1)))))))</f>
        <v>94.248178028752363</v>
      </c>
      <c r="Z643" t="e">
        <f>MIN(100, MAX(0, (100*(INDEX(出力表!D:D,9))/(EXP(INDEX(係数表!B:B,9) + $C643) + (INDEX(出力表!D:D,9)))) + (乱数表!$U643*(Settings!B12/(((INDEX(出力表!D:D,9))+1)^INDEX(係数表!E:E,9)*INDEX(係数表!F:F,9))))))</f>
        <v>#VALUE!</v>
      </c>
      <c r="AA643" t="e">
        <f>MIN(100, MAX(0, (INDEX(出力表!D:D,9))*Y643/MAX(Z643, Settings!B3)))</f>
        <v>#VALUE!</v>
      </c>
      <c r="AB643">
        <f>MIN(100, MAX(0, 100*BETAINV(乱数表!$J643, MAX(0.00000001, (1/(1+EXP(-(INDEX(係数表!G:G,10) + $B643))))*(EXP(INDEX(係数表!H:H,10) + INDEX(係数表!I:I,10)*LN(INDEX(出力表!C:C,10)+1)))), MAX(0.00000001, (1-(1/(1+EXP(-(INDEX(係数表!G:G,10) + $B643)))))*(EXP(INDEX(係数表!H:H,10) + INDEX(係数表!I:I,10)*LN(INDEX(出力表!C:C,10)+1)))))))</f>
        <v>99.259733461840099</v>
      </c>
      <c r="AC643" t="e">
        <f>MIN(100, MAX(0, (100*(INDEX(出力表!D:D,10))/(EXP(INDEX(係数表!B:B,10) + $C643) + (INDEX(出力表!D:D,10)))) + (乱数表!$V643*(Settings!B12/(((INDEX(出力表!D:D,10))+1)^INDEX(係数表!E:E,10)*INDEX(係数表!F:F,10))))))</f>
        <v>#VALUE!</v>
      </c>
      <c r="AD643" t="e">
        <f>MIN(100, MAX(0, (INDEX(出力表!D:D,10))*AB643/MAX(AC643, Settings!B3)))</f>
        <v>#VALUE!</v>
      </c>
      <c r="AE643">
        <f>MIN(100, MAX(0, 100*BETAINV(乱数表!$K643, MAX(0.00000001, (1/(1+EXP(-(INDEX(係数表!G:G,11) + $B643))))*(EXP(INDEX(係数表!H:H,11) + INDEX(係数表!I:I,11)*LN(INDEX(出力表!C:C,11)+1)))), MAX(0.00000001, (1-(1/(1+EXP(-(INDEX(係数表!G:G,11) + $B643)))))*(EXP(INDEX(係数表!H:H,11) + INDEX(係数表!I:I,11)*LN(INDEX(出力表!C:C,11)+1)))))))</f>
        <v>70.407054812554819</v>
      </c>
      <c r="AF643" t="e">
        <f>MIN(100, MAX(0, (100*(INDEX(出力表!D:D,11))/(EXP(INDEX(係数表!B:B,11) + $C643) + (INDEX(出力表!D:D,11)))) + (乱数表!$W643*(Settings!B12/(((INDEX(出力表!D:D,11))+1)^INDEX(係数表!E:E,11)*INDEX(係数表!F:F,11))))))</f>
        <v>#VALUE!</v>
      </c>
      <c r="AG643" t="e">
        <f>MIN(100, MAX(0, (INDEX(出力表!D:D,11))*AE643/MAX(AF643, Settings!B3)))</f>
        <v>#VALUE!</v>
      </c>
      <c r="AH643">
        <f>MIN(100, MAX(0, 100*BETAINV(乱数表!$L643, MAX(0.00000001, (1/(1+EXP(-(INDEX(係数表!G:G,12) + $B643))))*(EXP(INDEX(係数表!H:H,12) + INDEX(係数表!I:I,12)*LN(INDEX(出力表!C:C,12)+1)))), MAX(0.00000001, (1-(1/(1+EXP(-(INDEX(係数表!G:G,12) + $B643)))))*(EXP(INDEX(係数表!H:H,12) + INDEX(係数表!I:I,12)*LN(INDEX(出力表!C:C,12)+1)))))))</f>
        <v>99.866147043349159</v>
      </c>
      <c r="AI643" t="e">
        <f>MIN(100, MAX(0, (100*(INDEX(出力表!D:D,12))/(EXP(INDEX(係数表!B:B,12) + $C643) + (INDEX(出力表!D:D,12)))) + (乱数表!$X643*(Settings!B12/(((INDEX(出力表!D:D,12))+1)^INDEX(係数表!E:E,12)*INDEX(係数表!F:F,12))))))</f>
        <v>#VALUE!</v>
      </c>
      <c r="AJ643" t="e">
        <f>MIN(100, MAX(0, (INDEX(出力表!D:D,12))*AH643/MAX(AI643, Settings!B3)))</f>
        <v>#VALUE!</v>
      </c>
      <c r="AK643">
        <f>MIN(100, MAX(0, 100*BETAINV(乱数表!$M643, MAX(0.00000001, (1/(1+EXP(-(INDEX(係数表!G:G,13) + $B643))))*(EXP(INDEX(係数表!H:H,13) + INDEX(係数表!I:I,13)*LN(INDEX(出力表!C:C,13)+1)))), MAX(0.00000001, (1-(1/(1+EXP(-(INDEX(係数表!G:G,13) + $B643)))))*(EXP(INDEX(係数表!H:H,13) + INDEX(係数表!I:I,13)*LN(INDEX(出力表!C:C,13)+1)))))))</f>
        <v>92.540752735076126</v>
      </c>
      <c r="AL643" t="e">
        <f>MIN(100, MAX(0, (100*(INDEX(出力表!D:D,13))/(EXP(INDEX(係数表!B:B,13) + $C643) + (INDEX(出力表!D:D,13)))) + (乱数表!$Y643*(Settings!B12/(((INDEX(出力表!D:D,13))+1)^INDEX(係数表!E:E,13)*INDEX(係数表!F:F,13))))))</f>
        <v>#VALUE!</v>
      </c>
      <c r="AM643" t="e">
        <f>MIN(100, MAX(0, (INDEX(出力表!D:D,13))*AK643/MAX(AL643, Settings!B3)))</f>
        <v>#VALUE!</v>
      </c>
      <c r="AN643">
        <f>IF(ISNUMBER(F643), INDEX(出力表!B:B,2)*F643, 0)+IF(ISNUMBER(I643), INDEX(出力表!B:B,3)*I643, 0)+IF(ISNUMBER(L643), INDEX(出力表!B:B,4)*L643, 0)+IF(ISNUMBER(O643), INDEX(出力表!B:B,5)*O643, 0)+IF(ISNUMBER(R643), INDEX(出力表!B:B,6)*R643, 0)+IF(ISNUMBER(U643), INDEX(出力表!B:B,7)*U643, 0)+IF(ISNUMBER(X643), INDEX(出力表!B:B,8)*X643, 0)+IF(ISNUMBER(AA643), INDEX(出力表!B:B,9)*AA643, 0)+IF(ISNUMBER(AD643), INDEX(出力表!B:B,10)*AD643, 0)+IF(ISNUMBER(AG643), INDEX(出力表!B:B,11)*AG643, 0)+IF(ISNUMBER(AJ643), INDEX(出力表!B:B,12)*AJ643, 0)+IF(ISNUMBER(AM643), INDEX(出力表!B:B,13)*AM643, 0)</f>
        <v>0</v>
      </c>
      <c r="AO643">
        <f>IF(ISNUMBER(F643), INDEX(出力表!B:B,2), 0)+IF(ISNUMBER(I643), INDEX(出力表!B:B,3), 0)+IF(ISNUMBER(L643), INDEX(出力表!B:B,4), 0)+IF(ISNUMBER(O643), INDEX(出力表!B:B,5), 0)+IF(ISNUMBER(R643), INDEX(出力表!B:B,6), 0)+IF(ISNUMBER(U643), INDEX(出力表!B:B,7), 0)+IF(ISNUMBER(X643), INDEX(出力表!B:B,8), 0)+IF(ISNUMBER(AA643), INDEX(出力表!B:B,9), 0)+IF(ISNUMBER(AD643), INDEX(出力表!B:B,10), 0)+IF(ISNUMBER(AG643), INDEX(出力表!B:B,11), 0)+IF(ISNUMBER(AJ643), INDEX(出力表!B:B,12), 0)+IF(ISNUMBER(AM643), INDEX(出力表!B:B,13), 0)</f>
        <v>0</v>
      </c>
      <c r="AP643" t="str">
        <f t="shared" ref="AP643:AP706" si="10">IF(AO643&gt;0, AN643/AO643, "")</f>
        <v/>
      </c>
    </row>
    <row r="644" spans="1:42" x14ac:dyDescent="0.2">
      <c r="A644">
        <v>643</v>
      </c>
      <c r="B644">
        <f>IF(UPPER(Settings!B4)="TRUE", 乱数表!$Z644*Settings!B10, 0)</f>
        <v>0.38102469365143143</v>
      </c>
      <c r="C644">
        <f>IF(UPPER(Settings!B4)="TRUE", 乱数表!$AA644*Settings!B11, 0)</f>
        <v>4.3622174838990051E-2</v>
      </c>
      <c r="D644">
        <f>MIN(100, MAX(0, 100*BETAINV(乱数表!$B644, MAX(0.00000001, (1/(1+EXP(-(INDEX(係数表!G:G,2) + $B644))))*(EXP(INDEX(係数表!H:H,2) + INDEX(係数表!I:I,2)*LN(INDEX(出力表!C:C,2)+1)))), MAX(0.00000001, (1-(1/(1+EXP(-(INDEX(係数表!G:G,2) + $B644)))))*(EXP(INDEX(係数表!H:H,2) + INDEX(係数表!I:I,2)*LN(INDEX(出力表!C:C,2)+1)))))))</f>
        <v>99.985307131856743</v>
      </c>
      <c r="E644" t="e">
        <f>MIN(100, MAX(0, (100*(INDEX(出力表!D:D,2))/(EXP(INDEX(係数表!B:B,2) + $C644) + (INDEX(出力表!D:D,2)))) + (乱数表!$N644*(Settings!B12/(((INDEX(出力表!D:D,2))+1)^INDEX(係数表!E:E,2)*INDEX(係数表!F:F,2))))))</f>
        <v>#VALUE!</v>
      </c>
      <c r="F644" t="e">
        <f>MIN(100, MAX(0, (INDEX(出力表!D:D,2))*D644/MAX(E644, Settings!B3)))</f>
        <v>#VALUE!</v>
      </c>
      <c r="G644">
        <f>MIN(100, MAX(0, 100*BETAINV(乱数表!$C644, MAX(0.00000001, (1/(1+EXP(-(INDEX(係数表!G:G,3) + $B644))))*(EXP(INDEX(係数表!H:H,3) + INDEX(係数表!I:I,3)*LN(INDEX(出力表!C:C,3)+1)))), MAX(0.00000001, (1-(1/(1+EXP(-(INDEX(係数表!G:G,3) + $B644)))))*(EXP(INDEX(係数表!H:H,3) + INDEX(係数表!I:I,3)*LN(INDEX(出力表!C:C,3)+1)))))))</f>
        <v>99.337408366123142</v>
      </c>
      <c r="H644" t="e">
        <f>MIN(100, MAX(0, (100*(INDEX(出力表!D:D,3))/(EXP(INDEX(係数表!B:B,3) + $C644) + (INDEX(出力表!D:D,3)))) + (乱数表!$O644*(Settings!B12/(((INDEX(出力表!D:D,3))+1)^INDEX(係数表!E:E,3)*INDEX(係数表!F:F,3))))))</f>
        <v>#VALUE!</v>
      </c>
      <c r="I644" t="e">
        <f>MIN(100, MAX(0, (INDEX(出力表!D:D,3))*G644/MAX(H644, Settings!B3)))</f>
        <v>#VALUE!</v>
      </c>
      <c r="J644">
        <f>MIN(100, MAX(0, 100*BETAINV(乱数表!$D644, MAX(0.00000001, (1/(1+EXP(-(INDEX(係数表!G:G,4) + $B644))))*(EXP(INDEX(係数表!H:H,4) + INDEX(係数表!I:I,4)*LN(INDEX(出力表!C:C,4)+1)))), MAX(0.00000001, (1-(1/(1+EXP(-(INDEX(係数表!G:G,4) + $B644)))))*(EXP(INDEX(係数表!H:H,4) + INDEX(係数表!I:I,4)*LN(INDEX(出力表!C:C,4)+1)))))))</f>
        <v>54.439203438329017</v>
      </c>
      <c r="K644" t="e">
        <f>MIN(100, MAX(0, (100*(INDEX(出力表!D:D,4))/(EXP(INDEX(係数表!B:B,4) + $C644) + (INDEX(出力表!D:D,4)))) + (乱数表!$P644*(Settings!B12/(((INDEX(出力表!D:D,4))+1)^INDEX(係数表!E:E,4)*INDEX(係数表!F:F,4))))))</f>
        <v>#VALUE!</v>
      </c>
      <c r="L644" t="e">
        <f>MIN(100, MAX(0, (INDEX(出力表!D:D,4))*J644/MAX(K644, Settings!B3)))</f>
        <v>#VALUE!</v>
      </c>
      <c r="M644">
        <f>MIN(100, MAX(0, 100*BETAINV(乱数表!$E644, MAX(0.00000001, (1/(1+EXP(-(INDEX(係数表!G:G,5) + $B644))))*(EXP(INDEX(係数表!H:H,5) + INDEX(係数表!I:I,5)*LN(INDEX(出力表!C:C,5)+1)))), MAX(0.00000001, (1-(1/(1+EXP(-(INDEX(係数表!G:G,5) + $B644)))))*(EXP(INDEX(係数表!H:H,5) + INDEX(係数表!I:I,5)*LN(INDEX(出力表!C:C,5)+1)))))))</f>
        <v>99.977955577375099</v>
      </c>
      <c r="N644" t="e">
        <f>MIN(100, MAX(0, (100*(INDEX(出力表!D:D,5))/(EXP(INDEX(係数表!B:B,5) + $C644) + (INDEX(出力表!D:D,5)))) + (乱数表!$Q644*(Settings!B12/(((INDEX(出力表!D:D,5))+1)^INDEX(係数表!E:E,5)*INDEX(係数表!F:F,5))))))</f>
        <v>#VALUE!</v>
      </c>
      <c r="O644" t="e">
        <f>MIN(100, MAX(0, (INDEX(出力表!D:D,5))*M644/MAX(N644, Settings!B3)))</f>
        <v>#VALUE!</v>
      </c>
      <c r="P644">
        <f>MIN(100, MAX(0, 100*BETAINV(乱数表!$F644, MAX(0.00000001, (1/(1+EXP(-(INDEX(係数表!G:G,6) + $B644))))*(EXP(INDEX(係数表!H:H,6) + INDEX(係数表!I:I,6)*LN(INDEX(出力表!C:C,6)+1)))), MAX(0.00000001, (1-(1/(1+EXP(-(INDEX(係数表!G:G,6) + $B644)))))*(EXP(INDEX(係数表!H:H,6) + INDEX(係数表!I:I,6)*LN(INDEX(出力表!C:C,6)+1)))))))</f>
        <v>54.135841015605649</v>
      </c>
      <c r="Q644" t="e">
        <f>MIN(100, MAX(0, (100*(INDEX(出力表!D:D,6))/(EXP(INDEX(係数表!B:B,6) + $C644) + (INDEX(出力表!D:D,6)))) + (乱数表!$R644*(Settings!B12/(((INDEX(出力表!D:D,6))+1)^INDEX(係数表!E:E,6)*INDEX(係数表!F:F,6))))))</f>
        <v>#VALUE!</v>
      </c>
      <c r="R644" t="e">
        <f>MIN(100, MAX(0, (INDEX(出力表!D:D,6))*P644/MAX(Q644, Settings!B3)))</f>
        <v>#VALUE!</v>
      </c>
      <c r="S644">
        <f>MIN(100, MAX(0, 100*BETAINV(乱数表!$G644, MAX(0.00000001, (1/(1+EXP(-(INDEX(係数表!G:G,7) + $B644))))*(EXP(INDEX(係数表!H:H,7) + INDEX(係数表!I:I,7)*LN(INDEX(出力表!C:C,7)+1)))), MAX(0.00000001, (1-(1/(1+EXP(-(INDEX(係数表!G:G,7) + $B644)))))*(EXP(INDEX(係数表!H:H,7) + INDEX(係数表!I:I,7)*LN(INDEX(出力表!C:C,7)+1)))))))</f>
        <v>72.480560255307097</v>
      </c>
      <c r="T644" t="e">
        <f>MIN(100, MAX(0, (100*(INDEX(出力表!D:D,7))/(EXP(INDEX(係数表!B:B,7) + $C644) + (INDEX(出力表!D:D,7)))) + (乱数表!$S644*(Settings!B12/(((INDEX(出力表!D:D,7))+1)^INDEX(係数表!E:E,7)*INDEX(係数表!F:F,7))))))</f>
        <v>#VALUE!</v>
      </c>
      <c r="U644" t="e">
        <f>MIN(100, MAX(0, (INDEX(出力表!D:D,7))*S644/MAX(T644, Settings!B3)))</f>
        <v>#VALUE!</v>
      </c>
      <c r="V644">
        <f>MIN(100, MAX(0, 100*BETAINV(乱数表!$H644, MAX(0.00000001, (1/(1+EXP(-(INDEX(係数表!G:G,8) + $B644))))*(EXP(INDEX(係数表!H:H,8) + INDEX(係数表!I:I,8)*LN(INDEX(出力表!C:C,8)+1)))), MAX(0.00000001, (1-(1/(1+EXP(-(INDEX(係数表!G:G,8) + $B644)))))*(EXP(INDEX(係数表!H:H,8) + INDEX(係数表!I:I,8)*LN(INDEX(出力表!C:C,8)+1)))))))</f>
        <v>88.9029623023455</v>
      </c>
      <c r="W644" t="e">
        <f>MIN(100, MAX(0, (100*(INDEX(出力表!D:D,8))/(EXP(INDEX(係数表!B:B,8) + $C644) + (INDEX(出力表!D:D,8)))) + (乱数表!$T644*(Settings!B12/(((INDEX(出力表!D:D,8))+1)^INDEX(係数表!E:E,8)*INDEX(係数表!F:F,8))))))</f>
        <v>#VALUE!</v>
      </c>
      <c r="X644" t="e">
        <f>MIN(100, MAX(0, (INDEX(出力表!D:D,8))*V644/MAX(W644, Settings!B3)))</f>
        <v>#VALUE!</v>
      </c>
      <c r="Y644">
        <f>MIN(100, MAX(0, 100*BETAINV(乱数表!$I644, MAX(0.00000001, (1/(1+EXP(-(INDEX(係数表!G:G,9) + $B644))))*(EXP(INDEX(係数表!H:H,9) + INDEX(係数表!I:I,9)*LN(INDEX(出力表!C:C,9)+1)))), MAX(0.00000001, (1-(1/(1+EXP(-(INDEX(係数表!G:G,9) + $B644)))))*(EXP(INDEX(係数表!H:H,9) + INDEX(係数表!I:I,9)*LN(INDEX(出力表!C:C,9)+1)))))))</f>
        <v>92.891650378268594</v>
      </c>
      <c r="Z644" t="e">
        <f>MIN(100, MAX(0, (100*(INDEX(出力表!D:D,9))/(EXP(INDEX(係数表!B:B,9) + $C644) + (INDEX(出力表!D:D,9)))) + (乱数表!$U644*(Settings!B12/(((INDEX(出力表!D:D,9))+1)^INDEX(係数表!E:E,9)*INDEX(係数表!F:F,9))))))</f>
        <v>#VALUE!</v>
      </c>
      <c r="AA644" t="e">
        <f>MIN(100, MAX(0, (INDEX(出力表!D:D,9))*Y644/MAX(Z644, Settings!B3)))</f>
        <v>#VALUE!</v>
      </c>
      <c r="AB644">
        <f>MIN(100, MAX(0, 100*BETAINV(乱数表!$J644, MAX(0.00000001, (1/(1+EXP(-(INDEX(係数表!G:G,10) + $B644))))*(EXP(INDEX(係数表!H:H,10) + INDEX(係数表!I:I,10)*LN(INDEX(出力表!C:C,10)+1)))), MAX(0.00000001, (1-(1/(1+EXP(-(INDEX(係数表!G:G,10) + $B644)))))*(EXP(INDEX(係数表!H:H,10) + INDEX(係数表!I:I,10)*LN(INDEX(出力表!C:C,10)+1)))))))</f>
        <v>95.562964596907818</v>
      </c>
      <c r="AC644" t="e">
        <f>MIN(100, MAX(0, (100*(INDEX(出力表!D:D,10))/(EXP(INDEX(係数表!B:B,10) + $C644) + (INDEX(出力表!D:D,10)))) + (乱数表!$V644*(Settings!B12/(((INDEX(出力表!D:D,10))+1)^INDEX(係数表!E:E,10)*INDEX(係数表!F:F,10))))))</f>
        <v>#VALUE!</v>
      </c>
      <c r="AD644" t="e">
        <f>MIN(100, MAX(0, (INDEX(出力表!D:D,10))*AB644/MAX(AC644, Settings!B3)))</f>
        <v>#VALUE!</v>
      </c>
      <c r="AE644">
        <f>MIN(100, MAX(0, 100*BETAINV(乱数表!$K644, MAX(0.00000001, (1/(1+EXP(-(INDEX(係数表!G:G,11) + $B644))))*(EXP(INDEX(係数表!H:H,11) + INDEX(係数表!I:I,11)*LN(INDEX(出力表!C:C,11)+1)))), MAX(0.00000001, (1-(1/(1+EXP(-(INDEX(係数表!G:G,11) + $B644)))))*(EXP(INDEX(係数表!H:H,11) + INDEX(係数表!I:I,11)*LN(INDEX(出力表!C:C,11)+1)))))))</f>
        <v>98.421458281506077</v>
      </c>
      <c r="AF644" t="e">
        <f>MIN(100, MAX(0, (100*(INDEX(出力表!D:D,11))/(EXP(INDEX(係数表!B:B,11) + $C644) + (INDEX(出力表!D:D,11)))) + (乱数表!$W644*(Settings!B12/(((INDEX(出力表!D:D,11))+1)^INDEX(係数表!E:E,11)*INDEX(係数表!F:F,11))))))</f>
        <v>#VALUE!</v>
      </c>
      <c r="AG644" t="e">
        <f>MIN(100, MAX(0, (INDEX(出力表!D:D,11))*AE644/MAX(AF644, Settings!B3)))</f>
        <v>#VALUE!</v>
      </c>
      <c r="AH644">
        <f>MIN(100, MAX(0, 100*BETAINV(乱数表!$L644, MAX(0.00000001, (1/(1+EXP(-(INDEX(係数表!G:G,12) + $B644))))*(EXP(INDEX(係数表!H:H,12) + INDEX(係数表!I:I,12)*LN(INDEX(出力表!C:C,12)+1)))), MAX(0.00000001, (1-(1/(1+EXP(-(INDEX(係数表!G:G,12) + $B644)))))*(EXP(INDEX(係数表!H:H,12) + INDEX(係数表!I:I,12)*LN(INDEX(出力表!C:C,12)+1)))))))</f>
        <v>99.881303850139631</v>
      </c>
      <c r="AI644" t="e">
        <f>MIN(100, MAX(0, (100*(INDEX(出力表!D:D,12))/(EXP(INDEX(係数表!B:B,12) + $C644) + (INDEX(出力表!D:D,12)))) + (乱数表!$X644*(Settings!B12/(((INDEX(出力表!D:D,12))+1)^INDEX(係数表!E:E,12)*INDEX(係数表!F:F,12))))))</f>
        <v>#VALUE!</v>
      </c>
      <c r="AJ644" t="e">
        <f>MIN(100, MAX(0, (INDEX(出力表!D:D,12))*AH644/MAX(AI644, Settings!B3)))</f>
        <v>#VALUE!</v>
      </c>
      <c r="AK644">
        <f>MIN(100, MAX(0, 100*BETAINV(乱数表!$M644, MAX(0.00000001, (1/(1+EXP(-(INDEX(係数表!G:G,13) + $B644))))*(EXP(INDEX(係数表!H:H,13) + INDEX(係数表!I:I,13)*LN(INDEX(出力表!C:C,13)+1)))), MAX(0.00000001, (1-(1/(1+EXP(-(INDEX(係数表!G:G,13) + $B644)))))*(EXP(INDEX(係数表!H:H,13) + INDEX(係数表!I:I,13)*LN(INDEX(出力表!C:C,13)+1)))))))</f>
        <v>99.317124381932459</v>
      </c>
      <c r="AL644" t="e">
        <f>MIN(100, MAX(0, (100*(INDEX(出力表!D:D,13))/(EXP(INDEX(係数表!B:B,13) + $C644) + (INDEX(出力表!D:D,13)))) + (乱数表!$Y644*(Settings!B12/(((INDEX(出力表!D:D,13))+1)^INDEX(係数表!E:E,13)*INDEX(係数表!F:F,13))))))</f>
        <v>#VALUE!</v>
      </c>
      <c r="AM644" t="e">
        <f>MIN(100, MAX(0, (INDEX(出力表!D:D,13))*AK644/MAX(AL644, Settings!B3)))</f>
        <v>#VALUE!</v>
      </c>
      <c r="AN644">
        <f>IF(ISNUMBER(F644), INDEX(出力表!B:B,2)*F644, 0)+IF(ISNUMBER(I644), INDEX(出力表!B:B,3)*I644, 0)+IF(ISNUMBER(L644), INDEX(出力表!B:B,4)*L644, 0)+IF(ISNUMBER(O644), INDEX(出力表!B:B,5)*O644, 0)+IF(ISNUMBER(R644), INDEX(出力表!B:B,6)*R644, 0)+IF(ISNUMBER(U644), INDEX(出力表!B:B,7)*U644, 0)+IF(ISNUMBER(X644), INDEX(出力表!B:B,8)*X644, 0)+IF(ISNUMBER(AA644), INDEX(出力表!B:B,9)*AA644, 0)+IF(ISNUMBER(AD644), INDEX(出力表!B:B,10)*AD644, 0)+IF(ISNUMBER(AG644), INDEX(出力表!B:B,11)*AG644, 0)+IF(ISNUMBER(AJ644), INDEX(出力表!B:B,12)*AJ644, 0)+IF(ISNUMBER(AM644), INDEX(出力表!B:B,13)*AM644, 0)</f>
        <v>0</v>
      </c>
      <c r="AO644">
        <f>IF(ISNUMBER(F644), INDEX(出力表!B:B,2), 0)+IF(ISNUMBER(I644), INDEX(出力表!B:B,3), 0)+IF(ISNUMBER(L644), INDEX(出力表!B:B,4), 0)+IF(ISNUMBER(O644), INDEX(出力表!B:B,5), 0)+IF(ISNUMBER(R644), INDEX(出力表!B:B,6), 0)+IF(ISNUMBER(U644), INDEX(出力表!B:B,7), 0)+IF(ISNUMBER(X644), INDEX(出力表!B:B,8), 0)+IF(ISNUMBER(AA644), INDEX(出力表!B:B,9), 0)+IF(ISNUMBER(AD644), INDEX(出力表!B:B,10), 0)+IF(ISNUMBER(AG644), INDEX(出力表!B:B,11), 0)+IF(ISNUMBER(AJ644), INDEX(出力表!B:B,12), 0)+IF(ISNUMBER(AM644), INDEX(出力表!B:B,13), 0)</f>
        <v>0</v>
      </c>
      <c r="AP644" t="str">
        <f t="shared" si="10"/>
        <v/>
      </c>
    </row>
    <row r="645" spans="1:42" x14ac:dyDescent="0.2">
      <c r="A645">
        <v>644</v>
      </c>
      <c r="B645">
        <f>IF(UPPER(Settings!B4)="TRUE", 乱数表!$Z645*Settings!B10, 0)</f>
        <v>-0.25611774379182972</v>
      </c>
      <c r="C645">
        <f>IF(UPPER(Settings!B4)="TRUE", 乱数表!$AA645*Settings!B11, 0)</f>
        <v>4.7065837574162113E-2</v>
      </c>
      <c r="D645">
        <f>MIN(100, MAX(0, 100*BETAINV(乱数表!$B645, MAX(0.00000001, (1/(1+EXP(-(INDEX(係数表!G:G,2) + $B645))))*(EXP(INDEX(係数表!H:H,2) + INDEX(係数表!I:I,2)*LN(INDEX(出力表!C:C,2)+1)))), MAX(0.00000001, (1-(1/(1+EXP(-(INDEX(係数表!G:G,2) + $B645)))))*(EXP(INDEX(係数表!H:H,2) + INDEX(係数表!I:I,2)*LN(INDEX(出力表!C:C,2)+1)))))))</f>
        <v>89.158259440302771</v>
      </c>
      <c r="E645" t="e">
        <f>MIN(100, MAX(0, (100*(INDEX(出力表!D:D,2))/(EXP(INDEX(係数表!B:B,2) + $C645) + (INDEX(出力表!D:D,2)))) + (乱数表!$N645*(Settings!B12/(((INDEX(出力表!D:D,2))+1)^INDEX(係数表!E:E,2)*INDEX(係数表!F:F,2))))))</f>
        <v>#VALUE!</v>
      </c>
      <c r="F645" t="e">
        <f>MIN(100, MAX(0, (INDEX(出力表!D:D,2))*D645/MAX(E645, Settings!B3)))</f>
        <v>#VALUE!</v>
      </c>
      <c r="G645">
        <f>MIN(100, MAX(0, 100*BETAINV(乱数表!$C645, MAX(0.00000001, (1/(1+EXP(-(INDEX(係数表!G:G,3) + $B645))))*(EXP(INDEX(係数表!H:H,3) + INDEX(係数表!I:I,3)*LN(INDEX(出力表!C:C,3)+1)))), MAX(0.00000001, (1-(1/(1+EXP(-(INDEX(係数表!G:G,3) + $B645)))))*(EXP(INDEX(係数表!H:H,3) + INDEX(係数表!I:I,3)*LN(INDEX(出力表!C:C,3)+1)))))))</f>
        <v>99.456811224434077</v>
      </c>
      <c r="H645" t="e">
        <f>MIN(100, MAX(0, (100*(INDEX(出力表!D:D,3))/(EXP(INDEX(係数表!B:B,3) + $C645) + (INDEX(出力表!D:D,3)))) + (乱数表!$O645*(Settings!B12/(((INDEX(出力表!D:D,3))+1)^INDEX(係数表!E:E,3)*INDEX(係数表!F:F,3))))))</f>
        <v>#VALUE!</v>
      </c>
      <c r="I645" t="e">
        <f>MIN(100, MAX(0, (INDEX(出力表!D:D,3))*G645/MAX(H645, Settings!B3)))</f>
        <v>#VALUE!</v>
      </c>
      <c r="J645">
        <f>MIN(100, MAX(0, 100*BETAINV(乱数表!$D645, MAX(0.00000001, (1/(1+EXP(-(INDEX(係数表!G:G,4) + $B645))))*(EXP(INDEX(係数表!H:H,4) + INDEX(係数表!I:I,4)*LN(INDEX(出力表!C:C,4)+1)))), MAX(0.00000001, (1-(1/(1+EXP(-(INDEX(係数表!G:G,4) + $B645)))))*(EXP(INDEX(係数表!H:H,4) + INDEX(係数表!I:I,4)*LN(INDEX(出力表!C:C,4)+1)))))))</f>
        <v>70.15500550280187</v>
      </c>
      <c r="K645" t="e">
        <f>MIN(100, MAX(0, (100*(INDEX(出力表!D:D,4))/(EXP(INDEX(係数表!B:B,4) + $C645) + (INDEX(出力表!D:D,4)))) + (乱数表!$P645*(Settings!B12/(((INDEX(出力表!D:D,4))+1)^INDEX(係数表!E:E,4)*INDEX(係数表!F:F,4))))))</f>
        <v>#VALUE!</v>
      </c>
      <c r="L645" t="e">
        <f>MIN(100, MAX(0, (INDEX(出力表!D:D,4))*J645/MAX(K645, Settings!B3)))</f>
        <v>#VALUE!</v>
      </c>
      <c r="M645">
        <f>MIN(100, MAX(0, 100*BETAINV(乱数表!$E645, MAX(0.00000001, (1/(1+EXP(-(INDEX(係数表!G:G,5) + $B645))))*(EXP(INDEX(係数表!H:H,5) + INDEX(係数表!I:I,5)*LN(INDEX(出力表!C:C,5)+1)))), MAX(0.00000001, (1-(1/(1+EXP(-(INDEX(係数表!G:G,5) + $B645)))))*(EXP(INDEX(係数表!H:H,5) + INDEX(係数表!I:I,5)*LN(INDEX(出力表!C:C,5)+1)))))))</f>
        <v>86.545952037927492</v>
      </c>
      <c r="N645" t="e">
        <f>MIN(100, MAX(0, (100*(INDEX(出力表!D:D,5))/(EXP(INDEX(係数表!B:B,5) + $C645) + (INDEX(出力表!D:D,5)))) + (乱数表!$Q645*(Settings!B12/(((INDEX(出力表!D:D,5))+1)^INDEX(係数表!E:E,5)*INDEX(係数表!F:F,5))))))</f>
        <v>#VALUE!</v>
      </c>
      <c r="O645" t="e">
        <f>MIN(100, MAX(0, (INDEX(出力表!D:D,5))*M645/MAX(N645, Settings!B3)))</f>
        <v>#VALUE!</v>
      </c>
      <c r="P645">
        <f>MIN(100, MAX(0, 100*BETAINV(乱数表!$F645, MAX(0.00000001, (1/(1+EXP(-(INDEX(係数表!G:G,6) + $B645))))*(EXP(INDEX(係数表!H:H,6) + INDEX(係数表!I:I,6)*LN(INDEX(出力表!C:C,6)+1)))), MAX(0.00000001, (1-(1/(1+EXP(-(INDEX(係数表!G:G,6) + $B645)))))*(EXP(INDEX(係数表!H:H,6) + INDEX(係数表!I:I,6)*LN(INDEX(出力表!C:C,6)+1)))))))</f>
        <v>93.81435575922616</v>
      </c>
      <c r="Q645" t="e">
        <f>MIN(100, MAX(0, (100*(INDEX(出力表!D:D,6))/(EXP(INDEX(係数表!B:B,6) + $C645) + (INDEX(出力表!D:D,6)))) + (乱数表!$R645*(Settings!B12/(((INDEX(出力表!D:D,6))+1)^INDEX(係数表!E:E,6)*INDEX(係数表!F:F,6))))))</f>
        <v>#VALUE!</v>
      </c>
      <c r="R645" t="e">
        <f>MIN(100, MAX(0, (INDEX(出力表!D:D,6))*P645/MAX(Q645, Settings!B3)))</f>
        <v>#VALUE!</v>
      </c>
      <c r="S645">
        <f>MIN(100, MAX(0, 100*BETAINV(乱数表!$G645, MAX(0.00000001, (1/(1+EXP(-(INDEX(係数表!G:G,7) + $B645))))*(EXP(INDEX(係数表!H:H,7) + INDEX(係数表!I:I,7)*LN(INDEX(出力表!C:C,7)+1)))), MAX(0.00000001, (1-(1/(1+EXP(-(INDEX(係数表!G:G,7) + $B645)))))*(EXP(INDEX(係数表!H:H,7) + INDEX(係数表!I:I,7)*LN(INDEX(出力表!C:C,7)+1)))))))</f>
        <v>97.098983446992591</v>
      </c>
      <c r="T645" t="e">
        <f>MIN(100, MAX(0, (100*(INDEX(出力表!D:D,7))/(EXP(INDEX(係数表!B:B,7) + $C645) + (INDEX(出力表!D:D,7)))) + (乱数表!$S645*(Settings!B12/(((INDEX(出力表!D:D,7))+1)^INDEX(係数表!E:E,7)*INDEX(係数表!F:F,7))))))</f>
        <v>#VALUE!</v>
      </c>
      <c r="U645" t="e">
        <f>MIN(100, MAX(0, (INDEX(出力表!D:D,7))*S645/MAX(T645, Settings!B3)))</f>
        <v>#VALUE!</v>
      </c>
      <c r="V645">
        <f>MIN(100, MAX(0, 100*BETAINV(乱数表!$H645, MAX(0.00000001, (1/(1+EXP(-(INDEX(係数表!G:G,8) + $B645))))*(EXP(INDEX(係数表!H:H,8) + INDEX(係数表!I:I,8)*LN(INDEX(出力表!C:C,8)+1)))), MAX(0.00000001, (1-(1/(1+EXP(-(INDEX(係数表!G:G,8) + $B645)))))*(EXP(INDEX(係数表!H:H,8) + INDEX(係数表!I:I,8)*LN(INDEX(出力表!C:C,8)+1)))))))</f>
        <v>75.648219520791599</v>
      </c>
      <c r="W645" t="e">
        <f>MIN(100, MAX(0, (100*(INDEX(出力表!D:D,8))/(EXP(INDEX(係数表!B:B,8) + $C645) + (INDEX(出力表!D:D,8)))) + (乱数表!$T645*(Settings!B12/(((INDEX(出力表!D:D,8))+1)^INDEX(係数表!E:E,8)*INDEX(係数表!F:F,8))))))</f>
        <v>#VALUE!</v>
      </c>
      <c r="X645" t="e">
        <f>MIN(100, MAX(0, (INDEX(出力表!D:D,8))*V645/MAX(W645, Settings!B3)))</f>
        <v>#VALUE!</v>
      </c>
      <c r="Y645">
        <f>MIN(100, MAX(0, 100*BETAINV(乱数表!$I645, MAX(0.00000001, (1/(1+EXP(-(INDEX(係数表!G:G,9) + $B645))))*(EXP(INDEX(係数表!H:H,9) + INDEX(係数表!I:I,9)*LN(INDEX(出力表!C:C,9)+1)))), MAX(0.00000001, (1-(1/(1+EXP(-(INDEX(係数表!G:G,9) + $B645)))))*(EXP(INDEX(係数表!H:H,9) + INDEX(係数表!I:I,9)*LN(INDEX(出力表!C:C,9)+1)))))))</f>
        <v>89.667096519938497</v>
      </c>
      <c r="Z645" t="e">
        <f>MIN(100, MAX(0, (100*(INDEX(出力表!D:D,9))/(EXP(INDEX(係数表!B:B,9) + $C645) + (INDEX(出力表!D:D,9)))) + (乱数表!$U645*(Settings!B12/(((INDEX(出力表!D:D,9))+1)^INDEX(係数表!E:E,9)*INDEX(係数表!F:F,9))))))</f>
        <v>#VALUE!</v>
      </c>
      <c r="AA645" t="e">
        <f>MIN(100, MAX(0, (INDEX(出力表!D:D,9))*Y645/MAX(Z645, Settings!B3)))</f>
        <v>#VALUE!</v>
      </c>
      <c r="AB645">
        <f>MIN(100, MAX(0, 100*BETAINV(乱数表!$J645, MAX(0.00000001, (1/(1+EXP(-(INDEX(係数表!G:G,10) + $B645))))*(EXP(INDEX(係数表!H:H,10) + INDEX(係数表!I:I,10)*LN(INDEX(出力表!C:C,10)+1)))), MAX(0.00000001, (1-(1/(1+EXP(-(INDEX(係数表!G:G,10) + $B645)))))*(EXP(INDEX(係数表!H:H,10) + INDEX(係数表!I:I,10)*LN(INDEX(出力表!C:C,10)+1)))))))</f>
        <v>99.966818636862072</v>
      </c>
      <c r="AC645" t="e">
        <f>MIN(100, MAX(0, (100*(INDEX(出力表!D:D,10))/(EXP(INDEX(係数表!B:B,10) + $C645) + (INDEX(出力表!D:D,10)))) + (乱数表!$V645*(Settings!B12/(((INDEX(出力表!D:D,10))+1)^INDEX(係数表!E:E,10)*INDEX(係数表!F:F,10))))))</f>
        <v>#VALUE!</v>
      </c>
      <c r="AD645" t="e">
        <f>MIN(100, MAX(0, (INDEX(出力表!D:D,10))*AB645/MAX(AC645, Settings!B3)))</f>
        <v>#VALUE!</v>
      </c>
      <c r="AE645">
        <f>MIN(100, MAX(0, 100*BETAINV(乱数表!$K645, MAX(0.00000001, (1/(1+EXP(-(INDEX(係数表!G:G,11) + $B645))))*(EXP(INDEX(係数表!H:H,11) + INDEX(係数表!I:I,11)*LN(INDEX(出力表!C:C,11)+1)))), MAX(0.00000001, (1-(1/(1+EXP(-(INDEX(係数表!G:G,11) + $B645)))))*(EXP(INDEX(係数表!H:H,11) + INDEX(係数表!I:I,11)*LN(INDEX(出力表!C:C,11)+1)))))))</f>
        <v>68.122909473636255</v>
      </c>
      <c r="AF645" t="e">
        <f>MIN(100, MAX(0, (100*(INDEX(出力表!D:D,11))/(EXP(INDEX(係数表!B:B,11) + $C645) + (INDEX(出力表!D:D,11)))) + (乱数表!$W645*(Settings!B12/(((INDEX(出力表!D:D,11))+1)^INDEX(係数表!E:E,11)*INDEX(係数表!F:F,11))))))</f>
        <v>#VALUE!</v>
      </c>
      <c r="AG645" t="e">
        <f>MIN(100, MAX(0, (INDEX(出力表!D:D,11))*AE645/MAX(AF645, Settings!B3)))</f>
        <v>#VALUE!</v>
      </c>
      <c r="AH645">
        <f>MIN(100, MAX(0, 100*BETAINV(乱数表!$L645, MAX(0.00000001, (1/(1+EXP(-(INDEX(係数表!G:G,12) + $B645))))*(EXP(INDEX(係数表!H:H,12) + INDEX(係数表!I:I,12)*LN(INDEX(出力表!C:C,12)+1)))), MAX(0.00000001, (1-(1/(1+EXP(-(INDEX(係数表!G:G,12) + $B645)))))*(EXP(INDEX(係数表!H:H,12) + INDEX(係数表!I:I,12)*LN(INDEX(出力表!C:C,12)+1)))))))</f>
        <v>99.993306447502263</v>
      </c>
      <c r="AI645" t="e">
        <f>MIN(100, MAX(0, (100*(INDEX(出力表!D:D,12))/(EXP(INDEX(係数表!B:B,12) + $C645) + (INDEX(出力表!D:D,12)))) + (乱数表!$X645*(Settings!B12/(((INDEX(出力表!D:D,12))+1)^INDEX(係数表!E:E,12)*INDEX(係数表!F:F,12))))))</f>
        <v>#VALUE!</v>
      </c>
      <c r="AJ645" t="e">
        <f>MIN(100, MAX(0, (INDEX(出力表!D:D,12))*AH645/MAX(AI645, Settings!B3)))</f>
        <v>#VALUE!</v>
      </c>
      <c r="AK645">
        <f>MIN(100, MAX(0, 100*BETAINV(乱数表!$M645, MAX(0.00000001, (1/(1+EXP(-(INDEX(係数表!G:G,13) + $B645))))*(EXP(INDEX(係数表!H:H,13) + INDEX(係数表!I:I,13)*LN(INDEX(出力表!C:C,13)+1)))), MAX(0.00000001, (1-(1/(1+EXP(-(INDEX(係数表!G:G,13) + $B645)))))*(EXP(INDEX(係数表!H:H,13) + INDEX(係数表!I:I,13)*LN(INDEX(出力表!C:C,13)+1)))))))</f>
        <v>98.803100952897665</v>
      </c>
      <c r="AL645" t="e">
        <f>MIN(100, MAX(0, (100*(INDEX(出力表!D:D,13))/(EXP(INDEX(係数表!B:B,13) + $C645) + (INDEX(出力表!D:D,13)))) + (乱数表!$Y645*(Settings!B12/(((INDEX(出力表!D:D,13))+1)^INDEX(係数表!E:E,13)*INDEX(係数表!F:F,13))))))</f>
        <v>#VALUE!</v>
      </c>
      <c r="AM645" t="e">
        <f>MIN(100, MAX(0, (INDEX(出力表!D:D,13))*AK645/MAX(AL645, Settings!B3)))</f>
        <v>#VALUE!</v>
      </c>
      <c r="AN645">
        <f>IF(ISNUMBER(F645), INDEX(出力表!B:B,2)*F645, 0)+IF(ISNUMBER(I645), INDEX(出力表!B:B,3)*I645, 0)+IF(ISNUMBER(L645), INDEX(出力表!B:B,4)*L645, 0)+IF(ISNUMBER(O645), INDEX(出力表!B:B,5)*O645, 0)+IF(ISNUMBER(R645), INDEX(出力表!B:B,6)*R645, 0)+IF(ISNUMBER(U645), INDEX(出力表!B:B,7)*U645, 0)+IF(ISNUMBER(X645), INDEX(出力表!B:B,8)*X645, 0)+IF(ISNUMBER(AA645), INDEX(出力表!B:B,9)*AA645, 0)+IF(ISNUMBER(AD645), INDEX(出力表!B:B,10)*AD645, 0)+IF(ISNUMBER(AG645), INDEX(出力表!B:B,11)*AG645, 0)+IF(ISNUMBER(AJ645), INDEX(出力表!B:B,12)*AJ645, 0)+IF(ISNUMBER(AM645), INDEX(出力表!B:B,13)*AM645, 0)</f>
        <v>0</v>
      </c>
      <c r="AO645">
        <f>IF(ISNUMBER(F645), INDEX(出力表!B:B,2), 0)+IF(ISNUMBER(I645), INDEX(出力表!B:B,3), 0)+IF(ISNUMBER(L645), INDEX(出力表!B:B,4), 0)+IF(ISNUMBER(O645), INDEX(出力表!B:B,5), 0)+IF(ISNUMBER(R645), INDEX(出力表!B:B,6), 0)+IF(ISNUMBER(U645), INDEX(出力表!B:B,7), 0)+IF(ISNUMBER(X645), INDEX(出力表!B:B,8), 0)+IF(ISNUMBER(AA645), INDEX(出力表!B:B,9), 0)+IF(ISNUMBER(AD645), INDEX(出力表!B:B,10), 0)+IF(ISNUMBER(AG645), INDEX(出力表!B:B,11), 0)+IF(ISNUMBER(AJ645), INDEX(出力表!B:B,12), 0)+IF(ISNUMBER(AM645), INDEX(出力表!B:B,13), 0)</f>
        <v>0</v>
      </c>
      <c r="AP645" t="str">
        <f t="shared" si="10"/>
        <v/>
      </c>
    </row>
    <row r="646" spans="1:42" x14ac:dyDescent="0.2">
      <c r="A646">
        <v>645</v>
      </c>
      <c r="B646">
        <f>IF(UPPER(Settings!B4)="TRUE", 乱数表!$Z646*Settings!B10, 0)</f>
        <v>-0.22732326836476321</v>
      </c>
      <c r="C646">
        <f>IF(UPPER(Settings!B4)="TRUE", 乱数表!$AA646*Settings!B11, 0)</f>
        <v>4.0814891665460824E-2</v>
      </c>
      <c r="D646">
        <f>MIN(100, MAX(0, 100*BETAINV(乱数表!$B646, MAX(0.00000001, (1/(1+EXP(-(INDEX(係数表!G:G,2) + $B646))))*(EXP(INDEX(係数表!H:H,2) + INDEX(係数表!I:I,2)*LN(INDEX(出力表!C:C,2)+1)))), MAX(0.00000001, (1-(1/(1+EXP(-(INDEX(係数表!G:G,2) + $B646)))))*(EXP(INDEX(係数表!H:H,2) + INDEX(係数表!I:I,2)*LN(INDEX(出力表!C:C,2)+1)))))))</f>
        <v>67.165454610047291</v>
      </c>
      <c r="E646" t="e">
        <f>MIN(100, MAX(0, (100*(INDEX(出力表!D:D,2))/(EXP(INDEX(係数表!B:B,2) + $C646) + (INDEX(出力表!D:D,2)))) + (乱数表!$N646*(Settings!B12/(((INDEX(出力表!D:D,2))+1)^INDEX(係数表!E:E,2)*INDEX(係数表!F:F,2))))))</f>
        <v>#VALUE!</v>
      </c>
      <c r="F646" t="e">
        <f>MIN(100, MAX(0, (INDEX(出力表!D:D,2))*D646/MAX(E646, Settings!B3)))</f>
        <v>#VALUE!</v>
      </c>
      <c r="G646">
        <f>MIN(100, MAX(0, 100*BETAINV(乱数表!$C646, MAX(0.00000001, (1/(1+EXP(-(INDEX(係数表!G:G,3) + $B646))))*(EXP(INDEX(係数表!H:H,3) + INDEX(係数表!I:I,3)*LN(INDEX(出力表!C:C,3)+1)))), MAX(0.00000001, (1-(1/(1+EXP(-(INDEX(係数表!G:G,3) + $B646)))))*(EXP(INDEX(係数表!H:H,3) + INDEX(係数表!I:I,3)*LN(INDEX(出力表!C:C,3)+1)))))))</f>
        <v>87.439224030590793</v>
      </c>
      <c r="H646" t="e">
        <f>MIN(100, MAX(0, (100*(INDEX(出力表!D:D,3))/(EXP(INDEX(係数表!B:B,3) + $C646) + (INDEX(出力表!D:D,3)))) + (乱数表!$O646*(Settings!B12/(((INDEX(出力表!D:D,3))+1)^INDEX(係数表!E:E,3)*INDEX(係数表!F:F,3))))))</f>
        <v>#VALUE!</v>
      </c>
      <c r="I646" t="e">
        <f>MIN(100, MAX(0, (INDEX(出力表!D:D,3))*G646/MAX(H646, Settings!B3)))</f>
        <v>#VALUE!</v>
      </c>
      <c r="J646">
        <f>MIN(100, MAX(0, 100*BETAINV(乱数表!$D646, MAX(0.00000001, (1/(1+EXP(-(INDEX(係数表!G:G,4) + $B646))))*(EXP(INDEX(係数表!H:H,4) + INDEX(係数表!I:I,4)*LN(INDEX(出力表!C:C,4)+1)))), MAX(0.00000001, (1-(1/(1+EXP(-(INDEX(係数表!G:G,4) + $B646)))))*(EXP(INDEX(係数表!H:H,4) + INDEX(係数表!I:I,4)*LN(INDEX(出力表!C:C,4)+1)))))))</f>
        <v>99.833026525915443</v>
      </c>
      <c r="K646" t="e">
        <f>MIN(100, MAX(0, (100*(INDEX(出力表!D:D,4))/(EXP(INDEX(係数表!B:B,4) + $C646) + (INDEX(出力表!D:D,4)))) + (乱数表!$P646*(Settings!B12/(((INDEX(出力表!D:D,4))+1)^INDEX(係数表!E:E,4)*INDEX(係数表!F:F,4))))))</f>
        <v>#VALUE!</v>
      </c>
      <c r="L646" t="e">
        <f>MIN(100, MAX(0, (INDEX(出力表!D:D,4))*J646/MAX(K646, Settings!B3)))</f>
        <v>#VALUE!</v>
      </c>
      <c r="M646">
        <f>MIN(100, MAX(0, 100*BETAINV(乱数表!$E646, MAX(0.00000001, (1/(1+EXP(-(INDEX(係数表!G:G,5) + $B646))))*(EXP(INDEX(係数表!H:H,5) + INDEX(係数表!I:I,5)*LN(INDEX(出力表!C:C,5)+1)))), MAX(0.00000001, (1-(1/(1+EXP(-(INDEX(係数表!G:G,5) + $B646)))))*(EXP(INDEX(係数表!H:H,5) + INDEX(係数表!I:I,5)*LN(INDEX(出力表!C:C,5)+1)))))))</f>
        <v>92.095899098307015</v>
      </c>
      <c r="N646" t="e">
        <f>MIN(100, MAX(0, (100*(INDEX(出力表!D:D,5))/(EXP(INDEX(係数表!B:B,5) + $C646) + (INDEX(出力表!D:D,5)))) + (乱数表!$Q646*(Settings!B12/(((INDEX(出力表!D:D,5))+1)^INDEX(係数表!E:E,5)*INDEX(係数表!F:F,5))))))</f>
        <v>#VALUE!</v>
      </c>
      <c r="O646" t="e">
        <f>MIN(100, MAX(0, (INDEX(出力表!D:D,5))*M646/MAX(N646, Settings!B3)))</f>
        <v>#VALUE!</v>
      </c>
      <c r="P646">
        <f>MIN(100, MAX(0, 100*BETAINV(乱数表!$F646, MAX(0.00000001, (1/(1+EXP(-(INDEX(係数表!G:G,6) + $B646))))*(EXP(INDEX(係数表!H:H,6) + INDEX(係数表!I:I,6)*LN(INDEX(出力表!C:C,6)+1)))), MAX(0.00000001, (1-(1/(1+EXP(-(INDEX(係数表!G:G,6) + $B646)))))*(EXP(INDEX(係数表!H:H,6) + INDEX(係数表!I:I,6)*LN(INDEX(出力表!C:C,6)+1)))))))</f>
        <v>95.15197168961538</v>
      </c>
      <c r="Q646" t="e">
        <f>MIN(100, MAX(0, (100*(INDEX(出力表!D:D,6))/(EXP(INDEX(係数表!B:B,6) + $C646) + (INDEX(出力表!D:D,6)))) + (乱数表!$R646*(Settings!B12/(((INDEX(出力表!D:D,6))+1)^INDEX(係数表!E:E,6)*INDEX(係数表!F:F,6))))))</f>
        <v>#VALUE!</v>
      </c>
      <c r="R646" t="e">
        <f>MIN(100, MAX(0, (INDEX(出力表!D:D,6))*P646/MAX(Q646, Settings!B3)))</f>
        <v>#VALUE!</v>
      </c>
      <c r="S646">
        <f>MIN(100, MAX(0, 100*BETAINV(乱数表!$G646, MAX(0.00000001, (1/(1+EXP(-(INDEX(係数表!G:G,7) + $B646))))*(EXP(INDEX(係数表!H:H,7) + INDEX(係数表!I:I,7)*LN(INDEX(出力表!C:C,7)+1)))), MAX(0.00000001, (1-(1/(1+EXP(-(INDEX(係数表!G:G,7) + $B646)))))*(EXP(INDEX(係数表!H:H,7) + INDEX(係数表!I:I,7)*LN(INDEX(出力表!C:C,7)+1)))))))</f>
        <v>79.941422953320469</v>
      </c>
      <c r="T646" t="e">
        <f>MIN(100, MAX(0, (100*(INDEX(出力表!D:D,7))/(EXP(INDEX(係数表!B:B,7) + $C646) + (INDEX(出力表!D:D,7)))) + (乱数表!$S646*(Settings!B12/(((INDEX(出力表!D:D,7))+1)^INDEX(係数表!E:E,7)*INDEX(係数表!F:F,7))))))</f>
        <v>#VALUE!</v>
      </c>
      <c r="U646" t="e">
        <f>MIN(100, MAX(0, (INDEX(出力表!D:D,7))*S646/MAX(T646, Settings!B3)))</f>
        <v>#VALUE!</v>
      </c>
      <c r="V646">
        <f>MIN(100, MAX(0, 100*BETAINV(乱数表!$H646, MAX(0.00000001, (1/(1+EXP(-(INDEX(係数表!G:G,8) + $B646))))*(EXP(INDEX(係数表!H:H,8) + INDEX(係数表!I:I,8)*LN(INDEX(出力表!C:C,8)+1)))), MAX(0.00000001, (1-(1/(1+EXP(-(INDEX(係数表!G:G,8) + $B646)))))*(EXP(INDEX(係数表!H:H,8) + INDEX(係数表!I:I,8)*LN(INDEX(出力表!C:C,8)+1)))))))</f>
        <v>24.067859295702796</v>
      </c>
      <c r="W646" t="e">
        <f>MIN(100, MAX(0, (100*(INDEX(出力表!D:D,8))/(EXP(INDEX(係数表!B:B,8) + $C646) + (INDEX(出力表!D:D,8)))) + (乱数表!$T646*(Settings!B12/(((INDEX(出力表!D:D,8))+1)^INDEX(係数表!E:E,8)*INDEX(係数表!F:F,8))))))</f>
        <v>#VALUE!</v>
      </c>
      <c r="X646" t="e">
        <f>MIN(100, MAX(0, (INDEX(出力表!D:D,8))*V646/MAX(W646, Settings!B3)))</f>
        <v>#VALUE!</v>
      </c>
      <c r="Y646">
        <f>MIN(100, MAX(0, 100*BETAINV(乱数表!$I646, MAX(0.00000001, (1/(1+EXP(-(INDEX(係数表!G:G,9) + $B646))))*(EXP(INDEX(係数表!H:H,9) + INDEX(係数表!I:I,9)*LN(INDEX(出力表!C:C,9)+1)))), MAX(0.00000001, (1-(1/(1+EXP(-(INDEX(係数表!G:G,9) + $B646)))))*(EXP(INDEX(係数表!H:H,9) + INDEX(係数表!I:I,9)*LN(INDEX(出力表!C:C,9)+1)))))))</f>
        <v>89.019326606548788</v>
      </c>
      <c r="Z646" t="e">
        <f>MIN(100, MAX(0, (100*(INDEX(出力表!D:D,9))/(EXP(INDEX(係数表!B:B,9) + $C646) + (INDEX(出力表!D:D,9)))) + (乱数表!$U646*(Settings!B12/(((INDEX(出力表!D:D,9))+1)^INDEX(係数表!E:E,9)*INDEX(係数表!F:F,9))))))</f>
        <v>#VALUE!</v>
      </c>
      <c r="AA646" t="e">
        <f>MIN(100, MAX(0, (INDEX(出力表!D:D,9))*Y646/MAX(Z646, Settings!B3)))</f>
        <v>#VALUE!</v>
      </c>
      <c r="AB646">
        <f>MIN(100, MAX(0, 100*BETAINV(乱数表!$J646, MAX(0.00000001, (1/(1+EXP(-(INDEX(係数表!G:G,10) + $B646))))*(EXP(INDEX(係数表!H:H,10) + INDEX(係数表!I:I,10)*LN(INDEX(出力表!C:C,10)+1)))), MAX(0.00000001, (1-(1/(1+EXP(-(INDEX(係数表!G:G,10) + $B646)))))*(EXP(INDEX(係数表!H:H,10) + INDEX(係数表!I:I,10)*LN(INDEX(出力表!C:C,10)+1)))))))</f>
        <v>99.746314294825495</v>
      </c>
      <c r="AC646" t="e">
        <f>MIN(100, MAX(0, (100*(INDEX(出力表!D:D,10))/(EXP(INDEX(係数表!B:B,10) + $C646) + (INDEX(出力表!D:D,10)))) + (乱数表!$V646*(Settings!B12/(((INDEX(出力表!D:D,10))+1)^INDEX(係数表!E:E,10)*INDEX(係数表!F:F,10))))))</f>
        <v>#VALUE!</v>
      </c>
      <c r="AD646" t="e">
        <f>MIN(100, MAX(0, (INDEX(出力表!D:D,10))*AB646/MAX(AC646, Settings!B3)))</f>
        <v>#VALUE!</v>
      </c>
      <c r="AE646">
        <f>MIN(100, MAX(0, 100*BETAINV(乱数表!$K646, MAX(0.00000001, (1/(1+EXP(-(INDEX(係数表!G:G,11) + $B646))))*(EXP(INDEX(係数表!H:H,11) + INDEX(係数表!I:I,11)*LN(INDEX(出力表!C:C,11)+1)))), MAX(0.00000001, (1-(1/(1+EXP(-(INDEX(係数表!G:G,11) + $B646)))))*(EXP(INDEX(係数表!H:H,11) + INDEX(係数表!I:I,11)*LN(INDEX(出力表!C:C,11)+1)))))))</f>
        <v>97.227931966137092</v>
      </c>
      <c r="AF646" t="e">
        <f>MIN(100, MAX(0, (100*(INDEX(出力表!D:D,11))/(EXP(INDEX(係数表!B:B,11) + $C646) + (INDEX(出力表!D:D,11)))) + (乱数表!$W646*(Settings!B12/(((INDEX(出力表!D:D,11))+1)^INDEX(係数表!E:E,11)*INDEX(係数表!F:F,11))))))</f>
        <v>#VALUE!</v>
      </c>
      <c r="AG646" t="e">
        <f>MIN(100, MAX(0, (INDEX(出力表!D:D,11))*AE646/MAX(AF646, Settings!B3)))</f>
        <v>#VALUE!</v>
      </c>
      <c r="AH646">
        <f>MIN(100, MAX(0, 100*BETAINV(乱数表!$L646, MAX(0.00000001, (1/(1+EXP(-(INDEX(係数表!G:G,12) + $B646))))*(EXP(INDEX(係数表!H:H,12) + INDEX(係数表!I:I,12)*LN(INDEX(出力表!C:C,12)+1)))), MAX(0.00000001, (1-(1/(1+EXP(-(INDEX(係数表!G:G,12) + $B646)))))*(EXP(INDEX(係数表!H:H,12) + INDEX(係数表!I:I,12)*LN(INDEX(出力表!C:C,12)+1)))))))</f>
        <v>99.009109982495971</v>
      </c>
      <c r="AI646" t="e">
        <f>MIN(100, MAX(0, (100*(INDEX(出力表!D:D,12))/(EXP(INDEX(係数表!B:B,12) + $C646) + (INDEX(出力表!D:D,12)))) + (乱数表!$X646*(Settings!B12/(((INDEX(出力表!D:D,12))+1)^INDEX(係数表!E:E,12)*INDEX(係数表!F:F,12))))))</f>
        <v>#VALUE!</v>
      </c>
      <c r="AJ646" t="e">
        <f>MIN(100, MAX(0, (INDEX(出力表!D:D,12))*AH646/MAX(AI646, Settings!B3)))</f>
        <v>#VALUE!</v>
      </c>
      <c r="AK646">
        <f>MIN(100, MAX(0, 100*BETAINV(乱数表!$M646, MAX(0.00000001, (1/(1+EXP(-(INDEX(係数表!G:G,13) + $B646))))*(EXP(INDEX(係数表!H:H,13) + INDEX(係数表!I:I,13)*LN(INDEX(出力表!C:C,13)+1)))), MAX(0.00000001, (1-(1/(1+EXP(-(INDEX(係数表!G:G,13) + $B646)))))*(EXP(INDEX(係数表!H:H,13) + INDEX(係数表!I:I,13)*LN(INDEX(出力表!C:C,13)+1)))))))</f>
        <v>99.993575960146757</v>
      </c>
      <c r="AL646" t="e">
        <f>MIN(100, MAX(0, (100*(INDEX(出力表!D:D,13))/(EXP(INDEX(係数表!B:B,13) + $C646) + (INDEX(出力表!D:D,13)))) + (乱数表!$Y646*(Settings!B12/(((INDEX(出力表!D:D,13))+1)^INDEX(係数表!E:E,13)*INDEX(係数表!F:F,13))))))</f>
        <v>#VALUE!</v>
      </c>
      <c r="AM646" t="e">
        <f>MIN(100, MAX(0, (INDEX(出力表!D:D,13))*AK646/MAX(AL646, Settings!B3)))</f>
        <v>#VALUE!</v>
      </c>
      <c r="AN646">
        <f>IF(ISNUMBER(F646), INDEX(出力表!B:B,2)*F646, 0)+IF(ISNUMBER(I646), INDEX(出力表!B:B,3)*I646, 0)+IF(ISNUMBER(L646), INDEX(出力表!B:B,4)*L646, 0)+IF(ISNUMBER(O646), INDEX(出力表!B:B,5)*O646, 0)+IF(ISNUMBER(R646), INDEX(出力表!B:B,6)*R646, 0)+IF(ISNUMBER(U646), INDEX(出力表!B:B,7)*U646, 0)+IF(ISNUMBER(X646), INDEX(出力表!B:B,8)*X646, 0)+IF(ISNUMBER(AA646), INDEX(出力表!B:B,9)*AA646, 0)+IF(ISNUMBER(AD646), INDEX(出力表!B:B,10)*AD646, 0)+IF(ISNUMBER(AG646), INDEX(出力表!B:B,11)*AG646, 0)+IF(ISNUMBER(AJ646), INDEX(出力表!B:B,12)*AJ646, 0)+IF(ISNUMBER(AM646), INDEX(出力表!B:B,13)*AM646, 0)</f>
        <v>0</v>
      </c>
      <c r="AO646">
        <f>IF(ISNUMBER(F646), INDEX(出力表!B:B,2), 0)+IF(ISNUMBER(I646), INDEX(出力表!B:B,3), 0)+IF(ISNUMBER(L646), INDEX(出力表!B:B,4), 0)+IF(ISNUMBER(O646), INDEX(出力表!B:B,5), 0)+IF(ISNUMBER(R646), INDEX(出力表!B:B,6), 0)+IF(ISNUMBER(U646), INDEX(出力表!B:B,7), 0)+IF(ISNUMBER(X646), INDEX(出力表!B:B,8), 0)+IF(ISNUMBER(AA646), INDEX(出力表!B:B,9), 0)+IF(ISNUMBER(AD646), INDEX(出力表!B:B,10), 0)+IF(ISNUMBER(AG646), INDEX(出力表!B:B,11), 0)+IF(ISNUMBER(AJ646), INDEX(出力表!B:B,12), 0)+IF(ISNUMBER(AM646), INDEX(出力表!B:B,13), 0)</f>
        <v>0</v>
      </c>
      <c r="AP646" t="str">
        <f t="shared" si="10"/>
        <v/>
      </c>
    </row>
    <row r="647" spans="1:42" x14ac:dyDescent="0.2">
      <c r="A647">
        <v>646</v>
      </c>
      <c r="B647">
        <f>IF(UPPER(Settings!B4)="TRUE", 乱数表!$Z647*Settings!B10, 0)</f>
        <v>0.53945140092587329</v>
      </c>
      <c r="C647">
        <f>IF(UPPER(Settings!B4)="TRUE", 乱数表!$AA647*Settings!B11, 0)</f>
        <v>3.4940553769301261E-2</v>
      </c>
      <c r="D647">
        <f>MIN(100, MAX(0, 100*BETAINV(乱数表!$B647, MAX(0.00000001, (1/(1+EXP(-(INDEX(係数表!G:G,2) + $B647))))*(EXP(INDEX(係数表!H:H,2) + INDEX(係数表!I:I,2)*LN(INDEX(出力表!C:C,2)+1)))), MAX(0.00000001, (1-(1/(1+EXP(-(INDEX(係数表!G:G,2) + $B647)))))*(EXP(INDEX(係数表!H:H,2) + INDEX(係数表!I:I,2)*LN(INDEX(出力表!C:C,2)+1)))))))</f>
        <v>99.564081778701421</v>
      </c>
      <c r="E647" t="e">
        <f>MIN(100, MAX(0, (100*(INDEX(出力表!D:D,2))/(EXP(INDEX(係数表!B:B,2) + $C647) + (INDEX(出力表!D:D,2)))) + (乱数表!$N647*(Settings!B12/(((INDEX(出力表!D:D,2))+1)^INDEX(係数表!E:E,2)*INDEX(係数表!F:F,2))))))</f>
        <v>#VALUE!</v>
      </c>
      <c r="F647" t="e">
        <f>MIN(100, MAX(0, (INDEX(出力表!D:D,2))*D647/MAX(E647, Settings!B3)))</f>
        <v>#VALUE!</v>
      </c>
      <c r="G647">
        <f>MIN(100, MAX(0, 100*BETAINV(乱数表!$C647, MAX(0.00000001, (1/(1+EXP(-(INDEX(係数表!G:G,3) + $B647))))*(EXP(INDEX(係数表!H:H,3) + INDEX(係数表!I:I,3)*LN(INDEX(出力表!C:C,3)+1)))), MAX(0.00000001, (1-(1/(1+EXP(-(INDEX(係数表!G:G,3) + $B647)))))*(EXP(INDEX(係数表!H:H,3) + INDEX(係数表!I:I,3)*LN(INDEX(出力表!C:C,3)+1)))))))</f>
        <v>99.989568320468877</v>
      </c>
      <c r="H647" t="e">
        <f>MIN(100, MAX(0, (100*(INDEX(出力表!D:D,3))/(EXP(INDEX(係数表!B:B,3) + $C647) + (INDEX(出力表!D:D,3)))) + (乱数表!$O647*(Settings!B12/(((INDEX(出力表!D:D,3))+1)^INDEX(係数表!E:E,3)*INDEX(係数表!F:F,3))))))</f>
        <v>#VALUE!</v>
      </c>
      <c r="I647" t="e">
        <f>MIN(100, MAX(0, (INDEX(出力表!D:D,3))*G647/MAX(H647, Settings!B3)))</f>
        <v>#VALUE!</v>
      </c>
      <c r="J647">
        <f>MIN(100, MAX(0, 100*BETAINV(乱数表!$D647, MAX(0.00000001, (1/(1+EXP(-(INDEX(係数表!G:G,4) + $B647))))*(EXP(INDEX(係数表!H:H,4) + INDEX(係数表!I:I,4)*LN(INDEX(出力表!C:C,4)+1)))), MAX(0.00000001, (1-(1/(1+EXP(-(INDEX(係数表!G:G,4) + $B647)))))*(EXP(INDEX(係数表!H:H,4) + INDEX(係数表!I:I,4)*LN(INDEX(出力表!C:C,4)+1)))))))</f>
        <v>99.77466070743408</v>
      </c>
      <c r="K647" t="e">
        <f>MIN(100, MAX(0, (100*(INDEX(出力表!D:D,4))/(EXP(INDEX(係数表!B:B,4) + $C647) + (INDEX(出力表!D:D,4)))) + (乱数表!$P647*(Settings!B12/(((INDEX(出力表!D:D,4))+1)^INDEX(係数表!E:E,4)*INDEX(係数表!F:F,4))))))</f>
        <v>#VALUE!</v>
      </c>
      <c r="L647" t="e">
        <f>MIN(100, MAX(0, (INDEX(出力表!D:D,4))*J647/MAX(K647, Settings!B3)))</f>
        <v>#VALUE!</v>
      </c>
      <c r="M647">
        <f>MIN(100, MAX(0, 100*BETAINV(乱数表!$E647, MAX(0.00000001, (1/(1+EXP(-(INDEX(係数表!G:G,5) + $B647))))*(EXP(INDEX(係数表!H:H,5) + INDEX(係数表!I:I,5)*LN(INDEX(出力表!C:C,5)+1)))), MAX(0.00000001, (1-(1/(1+EXP(-(INDEX(係数表!G:G,5) + $B647)))))*(EXP(INDEX(係数表!H:H,5) + INDEX(係数表!I:I,5)*LN(INDEX(出力表!C:C,5)+1)))))))</f>
        <v>99.997887781149871</v>
      </c>
      <c r="N647" t="e">
        <f>MIN(100, MAX(0, (100*(INDEX(出力表!D:D,5))/(EXP(INDEX(係数表!B:B,5) + $C647) + (INDEX(出力表!D:D,5)))) + (乱数表!$Q647*(Settings!B12/(((INDEX(出力表!D:D,5))+1)^INDEX(係数表!E:E,5)*INDEX(係数表!F:F,5))))))</f>
        <v>#VALUE!</v>
      </c>
      <c r="O647" t="e">
        <f>MIN(100, MAX(0, (INDEX(出力表!D:D,5))*M647/MAX(N647, Settings!B3)))</f>
        <v>#VALUE!</v>
      </c>
      <c r="P647">
        <f>MIN(100, MAX(0, 100*BETAINV(乱数表!$F647, MAX(0.00000001, (1/(1+EXP(-(INDEX(係数表!G:G,6) + $B647))))*(EXP(INDEX(係数表!H:H,6) + INDEX(係数表!I:I,6)*LN(INDEX(出力表!C:C,6)+1)))), MAX(0.00000001, (1-(1/(1+EXP(-(INDEX(係数表!G:G,6) + $B647)))))*(EXP(INDEX(係数表!H:H,6) + INDEX(係数表!I:I,6)*LN(INDEX(出力表!C:C,6)+1)))))))</f>
        <v>85.265185430068627</v>
      </c>
      <c r="Q647" t="e">
        <f>MIN(100, MAX(0, (100*(INDEX(出力表!D:D,6))/(EXP(INDEX(係数表!B:B,6) + $C647) + (INDEX(出力表!D:D,6)))) + (乱数表!$R647*(Settings!B12/(((INDEX(出力表!D:D,6))+1)^INDEX(係数表!E:E,6)*INDEX(係数表!F:F,6))))))</f>
        <v>#VALUE!</v>
      </c>
      <c r="R647" t="e">
        <f>MIN(100, MAX(0, (INDEX(出力表!D:D,6))*P647/MAX(Q647, Settings!B3)))</f>
        <v>#VALUE!</v>
      </c>
      <c r="S647">
        <f>MIN(100, MAX(0, 100*BETAINV(乱数表!$G647, MAX(0.00000001, (1/(1+EXP(-(INDEX(係数表!G:G,7) + $B647))))*(EXP(INDEX(係数表!H:H,7) + INDEX(係数表!I:I,7)*LN(INDEX(出力表!C:C,7)+1)))), MAX(0.00000001, (1-(1/(1+EXP(-(INDEX(係数表!G:G,7) + $B647)))))*(EXP(INDEX(係数表!H:H,7) + INDEX(係数表!I:I,7)*LN(INDEX(出力表!C:C,7)+1)))))))</f>
        <v>97.574192058109006</v>
      </c>
      <c r="T647" t="e">
        <f>MIN(100, MAX(0, (100*(INDEX(出力表!D:D,7))/(EXP(INDEX(係数表!B:B,7) + $C647) + (INDEX(出力表!D:D,7)))) + (乱数表!$S647*(Settings!B12/(((INDEX(出力表!D:D,7))+1)^INDEX(係数表!E:E,7)*INDEX(係数表!F:F,7))))))</f>
        <v>#VALUE!</v>
      </c>
      <c r="U647" t="e">
        <f>MIN(100, MAX(0, (INDEX(出力表!D:D,7))*S647/MAX(T647, Settings!B3)))</f>
        <v>#VALUE!</v>
      </c>
      <c r="V647">
        <f>MIN(100, MAX(0, 100*BETAINV(乱数表!$H647, MAX(0.00000001, (1/(1+EXP(-(INDEX(係数表!G:G,8) + $B647))))*(EXP(INDEX(係数表!H:H,8) + INDEX(係数表!I:I,8)*LN(INDEX(出力表!C:C,8)+1)))), MAX(0.00000001, (1-(1/(1+EXP(-(INDEX(係数表!G:G,8) + $B647)))))*(EXP(INDEX(係数表!H:H,8) + INDEX(係数表!I:I,8)*LN(INDEX(出力表!C:C,8)+1)))))))</f>
        <v>94.569113193620638</v>
      </c>
      <c r="W647" t="e">
        <f>MIN(100, MAX(0, (100*(INDEX(出力表!D:D,8))/(EXP(INDEX(係数表!B:B,8) + $C647) + (INDEX(出力表!D:D,8)))) + (乱数表!$T647*(Settings!B12/(((INDEX(出力表!D:D,8))+1)^INDEX(係数表!E:E,8)*INDEX(係数表!F:F,8))))))</f>
        <v>#VALUE!</v>
      </c>
      <c r="X647" t="e">
        <f>MIN(100, MAX(0, (INDEX(出力表!D:D,8))*V647/MAX(W647, Settings!B3)))</f>
        <v>#VALUE!</v>
      </c>
      <c r="Y647">
        <f>MIN(100, MAX(0, 100*BETAINV(乱数表!$I647, MAX(0.00000001, (1/(1+EXP(-(INDEX(係数表!G:G,9) + $B647))))*(EXP(INDEX(係数表!H:H,9) + INDEX(係数表!I:I,9)*LN(INDEX(出力表!C:C,9)+1)))), MAX(0.00000001, (1-(1/(1+EXP(-(INDEX(係数表!G:G,9) + $B647)))))*(EXP(INDEX(係数表!H:H,9) + INDEX(係数表!I:I,9)*LN(INDEX(出力表!C:C,9)+1)))))))</f>
        <v>98.015017398622987</v>
      </c>
      <c r="Z647" t="e">
        <f>MIN(100, MAX(0, (100*(INDEX(出力表!D:D,9))/(EXP(INDEX(係数表!B:B,9) + $C647) + (INDEX(出力表!D:D,9)))) + (乱数表!$U647*(Settings!B12/(((INDEX(出力表!D:D,9))+1)^INDEX(係数表!E:E,9)*INDEX(係数表!F:F,9))))))</f>
        <v>#VALUE!</v>
      </c>
      <c r="AA647" t="e">
        <f>MIN(100, MAX(0, (INDEX(出力表!D:D,9))*Y647/MAX(Z647, Settings!B3)))</f>
        <v>#VALUE!</v>
      </c>
      <c r="AB647">
        <f>MIN(100, MAX(0, 100*BETAINV(乱数表!$J647, MAX(0.00000001, (1/(1+EXP(-(INDEX(係数表!G:G,10) + $B647))))*(EXP(INDEX(係数表!H:H,10) + INDEX(係数表!I:I,10)*LN(INDEX(出力表!C:C,10)+1)))), MAX(0.00000001, (1-(1/(1+EXP(-(INDEX(係数表!G:G,10) + $B647)))))*(EXP(INDEX(係数表!H:H,10) + INDEX(係数表!I:I,10)*LN(INDEX(出力表!C:C,10)+1)))))))</f>
        <v>99.881316538059622</v>
      </c>
      <c r="AC647" t="e">
        <f>MIN(100, MAX(0, (100*(INDEX(出力表!D:D,10))/(EXP(INDEX(係数表!B:B,10) + $C647) + (INDEX(出力表!D:D,10)))) + (乱数表!$V647*(Settings!B12/(((INDEX(出力表!D:D,10))+1)^INDEX(係数表!E:E,10)*INDEX(係数表!F:F,10))))))</f>
        <v>#VALUE!</v>
      </c>
      <c r="AD647" t="e">
        <f>MIN(100, MAX(0, (INDEX(出力表!D:D,10))*AB647/MAX(AC647, Settings!B3)))</f>
        <v>#VALUE!</v>
      </c>
      <c r="AE647">
        <f>MIN(100, MAX(0, 100*BETAINV(乱数表!$K647, MAX(0.00000001, (1/(1+EXP(-(INDEX(係数表!G:G,11) + $B647))))*(EXP(INDEX(係数表!H:H,11) + INDEX(係数表!I:I,11)*LN(INDEX(出力表!C:C,11)+1)))), MAX(0.00000001, (1-(1/(1+EXP(-(INDEX(係数表!G:G,11) + $B647)))))*(EXP(INDEX(係数表!H:H,11) + INDEX(係数表!I:I,11)*LN(INDEX(出力表!C:C,11)+1)))))))</f>
        <v>98.755894801881567</v>
      </c>
      <c r="AF647" t="e">
        <f>MIN(100, MAX(0, (100*(INDEX(出力表!D:D,11))/(EXP(INDEX(係数表!B:B,11) + $C647) + (INDEX(出力表!D:D,11)))) + (乱数表!$W647*(Settings!B12/(((INDEX(出力表!D:D,11))+1)^INDEX(係数表!E:E,11)*INDEX(係数表!F:F,11))))))</f>
        <v>#VALUE!</v>
      </c>
      <c r="AG647" t="e">
        <f>MIN(100, MAX(0, (INDEX(出力表!D:D,11))*AE647/MAX(AF647, Settings!B3)))</f>
        <v>#VALUE!</v>
      </c>
      <c r="AH647">
        <f>MIN(100, MAX(0, 100*BETAINV(乱数表!$L647, MAX(0.00000001, (1/(1+EXP(-(INDEX(係数表!G:G,12) + $B647))))*(EXP(INDEX(係数表!H:H,12) + INDEX(係数表!I:I,12)*LN(INDEX(出力表!C:C,12)+1)))), MAX(0.00000001, (1-(1/(1+EXP(-(INDEX(係数表!G:G,12) + $B647)))))*(EXP(INDEX(係数表!H:H,12) + INDEX(係数表!I:I,12)*LN(INDEX(出力表!C:C,12)+1)))))))</f>
        <v>79.97352592188777</v>
      </c>
      <c r="AI647" t="e">
        <f>MIN(100, MAX(0, (100*(INDEX(出力表!D:D,12))/(EXP(INDEX(係数表!B:B,12) + $C647) + (INDEX(出力表!D:D,12)))) + (乱数表!$X647*(Settings!B12/(((INDEX(出力表!D:D,12))+1)^INDEX(係数表!E:E,12)*INDEX(係数表!F:F,12))))))</f>
        <v>#VALUE!</v>
      </c>
      <c r="AJ647" t="e">
        <f>MIN(100, MAX(0, (INDEX(出力表!D:D,12))*AH647/MAX(AI647, Settings!B3)))</f>
        <v>#VALUE!</v>
      </c>
      <c r="AK647">
        <f>MIN(100, MAX(0, 100*BETAINV(乱数表!$M647, MAX(0.00000001, (1/(1+EXP(-(INDEX(係数表!G:G,13) + $B647))))*(EXP(INDEX(係数表!H:H,13) + INDEX(係数表!I:I,13)*LN(INDEX(出力表!C:C,13)+1)))), MAX(0.00000001, (1-(1/(1+EXP(-(INDEX(係数表!G:G,13) + $B647)))))*(EXP(INDEX(係数表!H:H,13) + INDEX(係数表!I:I,13)*LN(INDEX(出力表!C:C,13)+1)))))))</f>
        <v>87.096734331944788</v>
      </c>
      <c r="AL647" t="e">
        <f>MIN(100, MAX(0, (100*(INDEX(出力表!D:D,13))/(EXP(INDEX(係数表!B:B,13) + $C647) + (INDEX(出力表!D:D,13)))) + (乱数表!$Y647*(Settings!B12/(((INDEX(出力表!D:D,13))+1)^INDEX(係数表!E:E,13)*INDEX(係数表!F:F,13))))))</f>
        <v>#VALUE!</v>
      </c>
      <c r="AM647" t="e">
        <f>MIN(100, MAX(0, (INDEX(出力表!D:D,13))*AK647/MAX(AL647, Settings!B3)))</f>
        <v>#VALUE!</v>
      </c>
      <c r="AN647">
        <f>IF(ISNUMBER(F647), INDEX(出力表!B:B,2)*F647, 0)+IF(ISNUMBER(I647), INDEX(出力表!B:B,3)*I647, 0)+IF(ISNUMBER(L647), INDEX(出力表!B:B,4)*L647, 0)+IF(ISNUMBER(O647), INDEX(出力表!B:B,5)*O647, 0)+IF(ISNUMBER(R647), INDEX(出力表!B:B,6)*R647, 0)+IF(ISNUMBER(U647), INDEX(出力表!B:B,7)*U647, 0)+IF(ISNUMBER(X647), INDEX(出力表!B:B,8)*X647, 0)+IF(ISNUMBER(AA647), INDEX(出力表!B:B,9)*AA647, 0)+IF(ISNUMBER(AD647), INDEX(出力表!B:B,10)*AD647, 0)+IF(ISNUMBER(AG647), INDEX(出力表!B:B,11)*AG647, 0)+IF(ISNUMBER(AJ647), INDEX(出力表!B:B,12)*AJ647, 0)+IF(ISNUMBER(AM647), INDEX(出力表!B:B,13)*AM647, 0)</f>
        <v>0</v>
      </c>
      <c r="AO647">
        <f>IF(ISNUMBER(F647), INDEX(出力表!B:B,2), 0)+IF(ISNUMBER(I647), INDEX(出力表!B:B,3), 0)+IF(ISNUMBER(L647), INDEX(出力表!B:B,4), 0)+IF(ISNUMBER(O647), INDEX(出力表!B:B,5), 0)+IF(ISNUMBER(R647), INDEX(出力表!B:B,6), 0)+IF(ISNUMBER(U647), INDEX(出力表!B:B,7), 0)+IF(ISNUMBER(X647), INDEX(出力表!B:B,8), 0)+IF(ISNUMBER(AA647), INDEX(出力表!B:B,9), 0)+IF(ISNUMBER(AD647), INDEX(出力表!B:B,10), 0)+IF(ISNUMBER(AG647), INDEX(出力表!B:B,11), 0)+IF(ISNUMBER(AJ647), INDEX(出力表!B:B,12), 0)+IF(ISNUMBER(AM647), INDEX(出力表!B:B,13), 0)</f>
        <v>0</v>
      </c>
      <c r="AP647" t="str">
        <f t="shared" si="10"/>
        <v/>
      </c>
    </row>
    <row r="648" spans="1:42" x14ac:dyDescent="0.2">
      <c r="A648">
        <v>647</v>
      </c>
      <c r="B648">
        <f>IF(UPPER(Settings!B4)="TRUE", 乱数表!$Z648*Settings!B10, 0)</f>
        <v>-0.31788594272436499</v>
      </c>
      <c r="C648">
        <f>IF(UPPER(Settings!B4)="TRUE", 乱数表!$AA648*Settings!B11, 0)</f>
        <v>-3.6650655305962968E-2</v>
      </c>
      <c r="D648">
        <f>MIN(100, MAX(0, 100*BETAINV(乱数表!$B648, MAX(0.00000001, (1/(1+EXP(-(INDEX(係数表!G:G,2) + $B648))))*(EXP(INDEX(係数表!H:H,2) + INDEX(係数表!I:I,2)*LN(INDEX(出力表!C:C,2)+1)))), MAX(0.00000001, (1-(1/(1+EXP(-(INDEX(係数表!G:G,2) + $B648)))))*(EXP(INDEX(係数表!H:H,2) + INDEX(係数表!I:I,2)*LN(INDEX(出力表!C:C,2)+1)))))))</f>
        <v>97.854662231409819</v>
      </c>
      <c r="E648" t="e">
        <f>MIN(100, MAX(0, (100*(INDEX(出力表!D:D,2))/(EXP(INDEX(係数表!B:B,2) + $C648) + (INDEX(出力表!D:D,2)))) + (乱数表!$N648*(Settings!B12/(((INDEX(出力表!D:D,2))+1)^INDEX(係数表!E:E,2)*INDEX(係数表!F:F,2))))))</f>
        <v>#VALUE!</v>
      </c>
      <c r="F648" t="e">
        <f>MIN(100, MAX(0, (INDEX(出力表!D:D,2))*D648/MAX(E648, Settings!B3)))</f>
        <v>#VALUE!</v>
      </c>
      <c r="G648">
        <f>MIN(100, MAX(0, 100*BETAINV(乱数表!$C648, MAX(0.00000001, (1/(1+EXP(-(INDEX(係数表!G:G,3) + $B648))))*(EXP(INDEX(係数表!H:H,3) + INDEX(係数表!I:I,3)*LN(INDEX(出力表!C:C,3)+1)))), MAX(0.00000001, (1-(1/(1+EXP(-(INDEX(係数表!G:G,3) + $B648)))))*(EXP(INDEX(係数表!H:H,3) + INDEX(係数表!I:I,3)*LN(INDEX(出力表!C:C,3)+1)))))))</f>
        <v>96.183459539674004</v>
      </c>
      <c r="H648" t="e">
        <f>MIN(100, MAX(0, (100*(INDEX(出力表!D:D,3))/(EXP(INDEX(係数表!B:B,3) + $C648) + (INDEX(出力表!D:D,3)))) + (乱数表!$O648*(Settings!B12/(((INDEX(出力表!D:D,3))+1)^INDEX(係数表!E:E,3)*INDEX(係数表!F:F,3))))))</f>
        <v>#VALUE!</v>
      </c>
      <c r="I648" t="e">
        <f>MIN(100, MAX(0, (INDEX(出力表!D:D,3))*G648/MAX(H648, Settings!B3)))</f>
        <v>#VALUE!</v>
      </c>
      <c r="J648">
        <f>MIN(100, MAX(0, 100*BETAINV(乱数表!$D648, MAX(0.00000001, (1/(1+EXP(-(INDEX(係数表!G:G,4) + $B648))))*(EXP(INDEX(係数表!H:H,4) + INDEX(係数表!I:I,4)*LN(INDEX(出力表!C:C,4)+1)))), MAX(0.00000001, (1-(1/(1+EXP(-(INDEX(係数表!G:G,4) + $B648)))))*(EXP(INDEX(係数表!H:H,4) + INDEX(係数表!I:I,4)*LN(INDEX(出力表!C:C,4)+1)))))))</f>
        <v>99.999169168972827</v>
      </c>
      <c r="K648" t="e">
        <f>MIN(100, MAX(0, (100*(INDEX(出力表!D:D,4))/(EXP(INDEX(係数表!B:B,4) + $C648) + (INDEX(出力表!D:D,4)))) + (乱数表!$P648*(Settings!B12/(((INDEX(出力表!D:D,4))+1)^INDEX(係数表!E:E,4)*INDEX(係数表!F:F,4))))))</f>
        <v>#VALUE!</v>
      </c>
      <c r="L648" t="e">
        <f>MIN(100, MAX(0, (INDEX(出力表!D:D,4))*J648/MAX(K648, Settings!B3)))</f>
        <v>#VALUE!</v>
      </c>
      <c r="M648">
        <f>MIN(100, MAX(0, 100*BETAINV(乱数表!$E648, MAX(0.00000001, (1/(1+EXP(-(INDEX(係数表!G:G,5) + $B648))))*(EXP(INDEX(係数表!H:H,5) + INDEX(係数表!I:I,5)*LN(INDEX(出力表!C:C,5)+1)))), MAX(0.00000001, (1-(1/(1+EXP(-(INDEX(係数表!G:G,5) + $B648)))))*(EXP(INDEX(係数表!H:H,5) + INDEX(係数表!I:I,5)*LN(INDEX(出力表!C:C,5)+1)))))))</f>
        <v>71.743197270269746</v>
      </c>
      <c r="N648" t="e">
        <f>MIN(100, MAX(0, (100*(INDEX(出力表!D:D,5))/(EXP(INDEX(係数表!B:B,5) + $C648) + (INDEX(出力表!D:D,5)))) + (乱数表!$Q648*(Settings!B12/(((INDEX(出力表!D:D,5))+1)^INDEX(係数表!E:E,5)*INDEX(係数表!F:F,5))))))</f>
        <v>#VALUE!</v>
      </c>
      <c r="O648" t="e">
        <f>MIN(100, MAX(0, (INDEX(出力表!D:D,5))*M648/MAX(N648, Settings!B3)))</f>
        <v>#VALUE!</v>
      </c>
      <c r="P648">
        <f>MIN(100, MAX(0, 100*BETAINV(乱数表!$F648, MAX(0.00000001, (1/(1+EXP(-(INDEX(係数表!G:G,6) + $B648))))*(EXP(INDEX(係数表!H:H,6) + INDEX(係数表!I:I,6)*LN(INDEX(出力表!C:C,6)+1)))), MAX(0.00000001, (1-(1/(1+EXP(-(INDEX(係数表!G:G,6) + $B648)))))*(EXP(INDEX(係数表!H:H,6) + INDEX(係数表!I:I,6)*LN(INDEX(出力表!C:C,6)+1)))))))</f>
        <v>96.774338471290207</v>
      </c>
      <c r="Q648" t="e">
        <f>MIN(100, MAX(0, (100*(INDEX(出力表!D:D,6))/(EXP(INDEX(係数表!B:B,6) + $C648) + (INDEX(出力表!D:D,6)))) + (乱数表!$R648*(Settings!B12/(((INDEX(出力表!D:D,6))+1)^INDEX(係数表!E:E,6)*INDEX(係数表!F:F,6))))))</f>
        <v>#VALUE!</v>
      </c>
      <c r="R648" t="e">
        <f>MIN(100, MAX(0, (INDEX(出力表!D:D,6))*P648/MAX(Q648, Settings!B3)))</f>
        <v>#VALUE!</v>
      </c>
      <c r="S648">
        <f>MIN(100, MAX(0, 100*BETAINV(乱数表!$G648, MAX(0.00000001, (1/(1+EXP(-(INDEX(係数表!G:G,7) + $B648))))*(EXP(INDEX(係数表!H:H,7) + INDEX(係数表!I:I,7)*LN(INDEX(出力表!C:C,7)+1)))), MAX(0.00000001, (1-(1/(1+EXP(-(INDEX(係数表!G:G,7) + $B648)))))*(EXP(INDEX(係数表!H:H,7) + INDEX(係数表!I:I,7)*LN(INDEX(出力表!C:C,7)+1)))))))</f>
        <v>66.026972195750773</v>
      </c>
      <c r="T648" t="e">
        <f>MIN(100, MAX(0, (100*(INDEX(出力表!D:D,7))/(EXP(INDEX(係数表!B:B,7) + $C648) + (INDEX(出力表!D:D,7)))) + (乱数表!$S648*(Settings!B12/(((INDEX(出力表!D:D,7))+1)^INDEX(係数表!E:E,7)*INDEX(係数表!F:F,7))))))</f>
        <v>#VALUE!</v>
      </c>
      <c r="U648" t="e">
        <f>MIN(100, MAX(0, (INDEX(出力表!D:D,7))*S648/MAX(T648, Settings!B3)))</f>
        <v>#VALUE!</v>
      </c>
      <c r="V648">
        <f>MIN(100, MAX(0, 100*BETAINV(乱数表!$H648, MAX(0.00000001, (1/(1+EXP(-(INDEX(係数表!G:G,8) + $B648))))*(EXP(INDEX(係数表!H:H,8) + INDEX(係数表!I:I,8)*LN(INDEX(出力表!C:C,8)+1)))), MAX(0.00000001, (1-(1/(1+EXP(-(INDEX(係数表!G:G,8) + $B648)))))*(EXP(INDEX(係数表!H:H,8) + INDEX(係数表!I:I,8)*LN(INDEX(出力表!C:C,8)+1)))))))</f>
        <v>92.9961649611365</v>
      </c>
      <c r="W648" t="e">
        <f>MIN(100, MAX(0, (100*(INDEX(出力表!D:D,8))/(EXP(INDEX(係数表!B:B,8) + $C648) + (INDEX(出力表!D:D,8)))) + (乱数表!$T648*(Settings!B12/(((INDEX(出力表!D:D,8))+1)^INDEX(係数表!E:E,8)*INDEX(係数表!F:F,8))))))</f>
        <v>#VALUE!</v>
      </c>
      <c r="X648" t="e">
        <f>MIN(100, MAX(0, (INDEX(出力表!D:D,8))*V648/MAX(W648, Settings!B3)))</f>
        <v>#VALUE!</v>
      </c>
      <c r="Y648">
        <f>MIN(100, MAX(0, 100*BETAINV(乱数表!$I648, MAX(0.00000001, (1/(1+EXP(-(INDEX(係数表!G:G,9) + $B648))))*(EXP(INDEX(係数表!H:H,9) + INDEX(係数表!I:I,9)*LN(INDEX(出力表!C:C,9)+1)))), MAX(0.00000001, (1-(1/(1+EXP(-(INDEX(係数表!G:G,9) + $B648)))))*(EXP(INDEX(係数表!H:H,9) + INDEX(係数表!I:I,9)*LN(INDEX(出力表!C:C,9)+1)))))))</f>
        <v>89.858973798116011</v>
      </c>
      <c r="Z648" t="e">
        <f>MIN(100, MAX(0, (100*(INDEX(出力表!D:D,9))/(EXP(INDEX(係数表!B:B,9) + $C648) + (INDEX(出力表!D:D,9)))) + (乱数表!$U648*(Settings!B12/(((INDEX(出力表!D:D,9))+1)^INDEX(係数表!E:E,9)*INDEX(係数表!F:F,9))))))</f>
        <v>#VALUE!</v>
      </c>
      <c r="AA648" t="e">
        <f>MIN(100, MAX(0, (INDEX(出力表!D:D,9))*Y648/MAX(Z648, Settings!B3)))</f>
        <v>#VALUE!</v>
      </c>
      <c r="AB648">
        <f>MIN(100, MAX(0, 100*BETAINV(乱数表!$J648, MAX(0.00000001, (1/(1+EXP(-(INDEX(係数表!G:G,10) + $B648))))*(EXP(INDEX(係数表!H:H,10) + INDEX(係数表!I:I,10)*LN(INDEX(出力表!C:C,10)+1)))), MAX(0.00000001, (1-(1/(1+EXP(-(INDEX(係数表!G:G,10) + $B648)))))*(EXP(INDEX(係数表!H:H,10) + INDEX(係数表!I:I,10)*LN(INDEX(出力表!C:C,10)+1)))))))</f>
        <v>84.329276911972698</v>
      </c>
      <c r="AC648" t="e">
        <f>MIN(100, MAX(0, (100*(INDEX(出力表!D:D,10))/(EXP(INDEX(係数表!B:B,10) + $C648) + (INDEX(出力表!D:D,10)))) + (乱数表!$V648*(Settings!B12/(((INDEX(出力表!D:D,10))+1)^INDEX(係数表!E:E,10)*INDEX(係数表!F:F,10))))))</f>
        <v>#VALUE!</v>
      </c>
      <c r="AD648" t="e">
        <f>MIN(100, MAX(0, (INDEX(出力表!D:D,10))*AB648/MAX(AC648, Settings!B3)))</f>
        <v>#VALUE!</v>
      </c>
      <c r="AE648">
        <f>MIN(100, MAX(0, 100*BETAINV(乱数表!$K648, MAX(0.00000001, (1/(1+EXP(-(INDEX(係数表!G:G,11) + $B648))))*(EXP(INDEX(係数表!H:H,11) + INDEX(係数表!I:I,11)*LN(INDEX(出力表!C:C,11)+1)))), MAX(0.00000001, (1-(1/(1+EXP(-(INDEX(係数表!G:G,11) + $B648)))))*(EXP(INDEX(係数表!H:H,11) + INDEX(係数表!I:I,11)*LN(INDEX(出力表!C:C,11)+1)))))))</f>
        <v>81.865067538033514</v>
      </c>
      <c r="AF648" t="e">
        <f>MIN(100, MAX(0, (100*(INDEX(出力表!D:D,11))/(EXP(INDEX(係数表!B:B,11) + $C648) + (INDEX(出力表!D:D,11)))) + (乱数表!$W648*(Settings!B12/(((INDEX(出力表!D:D,11))+1)^INDEX(係数表!E:E,11)*INDEX(係数表!F:F,11))))))</f>
        <v>#VALUE!</v>
      </c>
      <c r="AG648" t="e">
        <f>MIN(100, MAX(0, (INDEX(出力表!D:D,11))*AE648/MAX(AF648, Settings!B3)))</f>
        <v>#VALUE!</v>
      </c>
      <c r="AH648">
        <f>MIN(100, MAX(0, 100*BETAINV(乱数表!$L648, MAX(0.00000001, (1/(1+EXP(-(INDEX(係数表!G:G,12) + $B648))))*(EXP(INDEX(係数表!H:H,12) + INDEX(係数表!I:I,12)*LN(INDEX(出力表!C:C,12)+1)))), MAX(0.00000001, (1-(1/(1+EXP(-(INDEX(係数表!G:G,12) + $B648)))))*(EXP(INDEX(係数表!H:H,12) + INDEX(係数表!I:I,12)*LN(INDEX(出力表!C:C,12)+1)))))))</f>
        <v>70.840624254374603</v>
      </c>
      <c r="AI648" t="e">
        <f>MIN(100, MAX(0, (100*(INDEX(出力表!D:D,12))/(EXP(INDEX(係数表!B:B,12) + $C648) + (INDEX(出力表!D:D,12)))) + (乱数表!$X648*(Settings!B12/(((INDEX(出力表!D:D,12))+1)^INDEX(係数表!E:E,12)*INDEX(係数表!F:F,12))))))</f>
        <v>#VALUE!</v>
      </c>
      <c r="AJ648" t="e">
        <f>MIN(100, MAX(0, (INDEX(出力表!D:D,12))*AH648/MAX(AI648, Settings!B3)))</f>
        <v>#VALUE!</v>
      </c>
      <c r="AK648">
        <f>MIN(100, MAX(0, 100*BETAINV(乱数表!$M648, MAX(0.00000001, (1/(1+EXP(-(INDEX(係数表!G:G,13) + $B648))))*(EXP(INDEX(係数表!H:H,13) + INDEX(係数表!I:I,13)*LN(INDEX(出力表!C:C,13)+1)))), MAX(0.00000001, (1-(1/(1+EXP(-(INDEX(係数表!G:G,13) + $B648)))))*(EXP(INDEX(係数表!H:H,13) + INDEX(係数表!I:I,13)*LN(INDEX(出力表!C:C,13)+1)))))))</f>
        <v>50.051699524106667</v>
      </c>
      <c r="AL648" t="e">
        <f>MIN(100, MAX(0, (100*(INDEX(出力表!D:D,13))/(EXP(INDEX(係数表!B:B,13) + $C648) + (INDEX(出力表!D:D,13)))) + (乱数表!$Y648*(Settings!B12/(((INDEX(出力表!D:D,13))+1)^INDEX(係数表!E:E,13)*INDEX(係数表!F:F,13))))))</f>
        <v>#VALUE!</v>
      </c>
      <c r="AM648" t="e">
        <f>MIN(100, MAX(0, (INDEX(出力表!D:D,13))*AK648/MAX(AL648, Settings!B3)))</f>
        <v>#VALUE!</v>
      </c>
      <c r="AN648">
        <f>IF(ISNUMBER(F648), INDEX(出力表!B:B,2)*F648, 0)+IF(ISNUMBER(I648), INDEX(出力表!B:B,3)*I648, 0)+IF(ISNUMBER(L648), INDEX(出力表!B:B,4)*L648, 0)+IF(ISNUMBER(O648), INDEX(出力表!B:B,5)*O648, 0)+IF(ISNUMBER(R648), INDEX(出力表!B:B,6)*R648, 0)+IF(ISNUMBER(U648), INDEX(出力表!B:B,7)*U648, 0)+IF(ISNUMBER(X648), INDEX(出力表!B:B,8)*X648, 0)+IF(ISNUMBER(AA648), INDEX(出力表!B:B,9)*AA648, 0)+IF(ISNUMBER(AD648), INDEX(出力表!B:B,10)*AD648, 0)+IF(ISNUMBER(AG648), INDEX(出力表!B:B,11)*AG648, 0)+IF(ISNUMBER(AJ648), INDEX(出力表!B:B,12)*AJ648, 0)+IF(ISNUMBER(AM648), INDEX(出力表!B:B,13)*AM648, 0)</f>
        <v>0</v>
      </c>
      <c r="AO648">
        <f>IF(ISNUMBER(F648), INDEX(出力表!B:B,2), 0)+IF(ISNUMBER(I648), INDEX(出力表!B:B,3), 0)+IF(ISNUMBER(L648), INDEX(出力表!B:B,4), 0)+IF(ISNUMBER(O648), INDEX(出力表!B:B,5), 0)+IF(ISNUMBER(R648), INDEX(出力表!B:B,6), 0)+IF(ISNUMBER(U648), INDEX(出力表!B:B,7), 0)+IF(ISNUMBER(X648), INDEX(出力表!B:B,8), 0)+IF(ISNUMBER(AA648), INDEX(出力表!B:B,9), 0)+IF(ISNUMBER(AD648), INDEX(出力表!B:B,10), 0)+IF(ISNUMBER(AG648), INDEX(出力表!B:B,11), 0)+IF(ISNUMBER(AJ648), INDEX(出力表!B:B,12), 0)+IF(ISNUMBER(AM648), INDEX(出力表!B:B,13), 0)</f>
        <v>0</v>
      </c>
      <c r="AP648" t="str">
        <f t="shared" si="10"/>
        <v/>
      </c>
    </row>
    <row r="649" spans="1:42" x14ac:dyDescent="0.2">
      <c r="A649">
        <v>648</v>
      </c>
      <c r="B649">
        <f>IF(UPPER(Settings!B4)="TRUE", 乱数表!$Z649*Settings!B10, 0)</f>
        <v>-0.23761805035179559</v>
      </c>
      <c r="C649">
        <f>IF(UPPER(Settings!B4)="TRUE", 乱数表!$AA649*Settings!B11, 0)</f>
        <v>4.4770785914584534E-2</v>
      </c>
      <c r="D649">
        <f>MIN(100, MAX(0, 100*BETAINV(乱数表!$B649, MAX(0.00000001, (1/(1+EXP(-(INDEX(係数表!G:G,2) + $B649))))*(EXP(INDEX(係数表!H:H,2) + INDEX(係数表!I:I,2)*LN(INDEX(出力表!C:C,2)+1)))), MAX(0.00000001, (1-(1/(1+EXP(-(INDEX(係数表!G:G,2) + $B649)))))*(EXP(INDEX(係数表!H:H,2) + INDEX(係数表!I:I,2)*LN(INDEX(出力表!C:C,2)+1)))))))</f>
        <v>66.14937981632923</v>
      </c>
      <c r="E649" t="e">
        <f>MIN(100, MAX(0, (100*(INDEX(出力表!D:D,2))/(EXP(INDEX(係数表!B:B,2) + $C649) + (INDEX(出力表!D:D,2)))) + (乱数表!$N649*(Settings!B12/(((INDEX(出力表!D:D,2))+1)^INDEX(係数表!E:E,2)*INDEX(係数表!F:F,2))))))</f>
        <v>#VALUE!</v>
      </c>
      <c r="F649" t="e">
        <f>MIN(100, MAX(0, (INDEX(出力表!D:D,2))*D649/MAX(E649, Settings!B3)))</f>
        <v>#VALUE!</v>
      </c>
      <c r="G649">
        <f>MIN(100, MAX(0, 100*BETAINV(乱数表!$C649, MAX(0.00000001, (1/(1+EXP(-(INDEX(係数表!G:G,3) + $B649))))*(EXP(INDEX(係数表!H:H,3) + INDEX(係数表!I:I,3)*LN(INDEX(出力表!C:C,3)+1)))), MAX(0.00000001, (1-(1/(1+EXP(-(INDEX(係数表!G:G,3) + $B649)))))*(EXP(INDEX(係数表!H:H,3) + INDEX(係数表!I:I,3)*LN(INDEX(出力表!C:C,3)+1)))))))</f>
        <v>98.484455387011579</v>
      </c>
      <c r="H649" t="e">
        <f>MIN(100, MAX(0, (100*(INDEX(出力表!D:D,3))/(EXP(INDEX(係数表!B:B,3) + $C649) + (INDEX(出力表!D:D,3)))) + (乱数表!$O649*(Settings!B12/(((INDEX(出力表!D:D,3))+1)^INDEX(係数表!E:E,3)*INDEX(係数表!F:F,3))))))</f>
        <v>#VALUE!</v>
      </c>
      <c r="I649" t="e">
        <f>MIN(100, MAX(0, (INDEX(出力表!D:D,3))*G649/MAX(H649, Settings!B3)))</f>
        <v>#VALUE!</v>
      </c>
      <c r="J649">
        <f>MIN(100, MAX(0, 100*BETAINV(乱数表!$D649, MAX(0.00000001, (1/(1+EXP(-(INDEX(係数表!G:G,4) + $B649))))*(EXP(INDEX(係数表!H:H,4) + INDEX(係数表!I:I,4)*LN(INDEX(出力表!C:C,4)+1)))), MAX(0.00000001, (1-(1/(1+EXP(-(INDEX(係数表!G:G,4) + $B649)))))*(EXP(INDEX(係数表!H:H,4) + INDEX(係数表!I:I,4)*LN(INDEX(出力表!C:C,4)+1)))))))</f>
        <v>77.176747723873504</v>
      </c>
      <c r="K649" t="e">
        <f>MIN(100, MAX(0, (100*(INDEX(出力表!D:D,4))/(EXP(INDEX(係数表!B:B,4) + $C649) + (INDEX(出力表!D:D,4)))) + (乱数表!$P649*(Settings!B12/(((INDEX(出力表!D:D,4))+1)^INDEX(係数表!E:E,4)*INDEX(係数表!F:F,4))))))</f>
        <v>#VALUE!</v>
      </c>
      <c r="L649" t="e">
        <f>MIN(100, MAX(0, (INDEX(出力表!D:D,4))*J649/MAX(K649, Settings!B3)))</f>
        <v>#VALUE!</v>
      </c>
      <c r="M649">
        <f>MIN(100, MAX(0, 100*BETAINV(乱数表!$E649, MAX(0.00000001, (1/(1+EXP(-(INDEX(係数表!G:G,5) + $B649))))*(EXP(INDEX(係数表!H:H,5) + INDEX(係数表!I:I,5)*LN(INDEX(出力表!C:C,5)+1)))), MAX(0.00000001, (1-(1/(1+EXP(-(INDEX(係数表!G:G,5) + $B649)))))*(EXP(INDEX(係数表!H:H,5) + INDEX(係数表!I:I,5)*LN(INDEX(出力表!C:C,5)+1)))))))</f>
        <v>75.656190931702028</v>
      </c>
      <c r="N649" t="e">
        <f>MIN(100, MAX(0, (100*(INDEX(出力表!D:D,5))/(EXP(INDEX(係数表!B:B,5) + $C649) + (INDEX(出力表!D:D,5)))) + (乱数表!$Q649*(Settings!B12/(((INDEX(出力表!D:D,5))+1)^INDEX(係数表!E:E,5)*INDEX(係数表!F:F,5))))))</f>
        <v>#VALUE!</v>
      </c>
      <c r="O649" t="e">
        <f>MIN(100, MAX(0, (INDEX(出力表!D:D,5))*M649/MAX(N649, Settings!B3)))</f>
        <v>#VALUE!</v>
      </c>
      <c r="P649">
        <f>MIN(100, MAX(0, 100*BETAINV(乱数表!$F649, MAX(0.00000001, (1/(1+EXP(-(INDEX(係数表!G:G,6) + $B649))))*(EXP(INDEX(係数表!H:H,6) + INDEX(係数表!I:I,6)*LN(INDEX(出力表!C:C,6)+1)))), MAX(0.00000001, (1-(1/(1+EXP(-(INDEX(係数表!G:G,6) + $B649)))))*(EXP(INDEX(係数表!H:H,6) + INDEX(係数表!I:I,6)*LN(INDEX(出力表!C:C,6)+1)))))))</f>
        <v>97.206087693240178</v>
      </c>
      <c r="Q649" t="e">
        <f>MIN(100, MAX(0, (100*(INDEX(出力表!D:D,6))/(EXP(INDEX(係数表!B:B,6) + $C649) + (INDEX(出力表!D:D,6)))) + (乱数表!$R649*(Settings!B12/(((INDEX(出力表!D:D,6))+1)^INDEX(係数表!E:E,6)*INDEX(係数表!F:F,6))))))</f>
        <v>#VALUE!</v>
      </c>
      <c r="R649" t="e">
        <f>MIN(100, MAX(0, (INDEX(出力表!D:D,6))*P649/MAX(Q649, Settings!B3)))</f>
        <v>#VALUE!</v>
      </c>
      <c r="S649">
        <f>MIN(100, MAX(0, 100*BETAINV(乱数表!$G649, MAX(0.00000001, (1/(1+EXP(-(INDEX(係数表!G:G,7) + $B649))))*(EXP(INDEX(係数表!H:H,7) + INDEX(係数表!I:I,7)*LN(INDEX(出力表!C:C,7)+1)))), MAX(0.00000001, (1-(1/(1+EXP(-(INDEX(係数表!G:G,7) + $B649)))))*(EXP(INDEX(係数表!H:H,7) + INDEX(係数表!I:I,7)*LN(INDEX(出力表!C:C,7)+1)))))))</f>
        <v>89.351244733350526</v>
      </c>
      <c r="T649" t="e">
        <f>MIN(100, MAX(0, (100*(INDEX(出力表!D:D,7))/(EXP(INDEX(係数表!B:B,7) + $C649) + (INDEX(出力表!D:D,7)))) + (乱数表!$S649*(Settings!B12/(((INDEX(出力表!D:D,7))+1)^INDEX(係数表!E:E,7)*INDEX(係数表!F:F,7))))))</f>
        <v>#VALUE!</v>
      </c>
      <c r="U649" t="e">
        <f>MIN(100, MAX(0, (INDEX(出力表!D:D,7))*S649/MAX(T649, Settings!B3)))</f>
        <v>#VALUE!</v>
      </c>
      <c r="V649">
        <f>MIN(100, MAX(0, 100*BETAINV(乱数表!$H649, MAX(0.00000001, (1/(1+EXP(-(INDEX(係数表!G:G,8) + $B649))))*(EXP(INDEX(係数表!H:H,8) + INDEX(係数表!I:I,8)*LN(INDEX(出力表!C:C,8)+1)))), MAX(0.00000001, (1-(1/(1+EXP(-(INDEX(係数表!G:G,8) + $B649)))))*(EXP(INDEX(係数表!H:H,8) + INDEX(係数表!I:I,8)*LN(INDEX(出力表!C:C,8)+1)))))))</f>
        <v>97.635412100936549</v>
      </c>
      <c r="W649" t="e">
        <f>MIN(100, MAX(0, (100*(INDEX(出力表!D:D,8))/(EXP(INDEX(係数表!B:B,8) + $C649) + (INDEX(出力表!D:D,8)))) + (乱数表!$T649*(Settings!B12/(((INDEX(出力表!D:D,8))+1)^INDEX(係数表!E:E,8)*INDEX(係数表!F:F,8))))))</f>
        <v>#VALUE!</v>
      </c>
      <c r="X649" t="e">
        <f>MIN(100, MAX(0, (INDEX(出力表!D:D,8))*V649/MAX(W649, Settings!B3)))</f>
        <v>#VALUE!</v>
      </c>
      <c r="Y649">
        <f>MIN(100, MAX(0, 100*BETAINV(乱数表!$I649, MAX(0.00000001, (1/(1+EXP(-(INDEX(係数表!G:G,9) + $B649))))*(EXP(INDEX(係数表!H:H,9) + INDEX(係数表!I:I,9)*LN(INDEX(出力表!C:C,9)+1)))), MAX(0.00000001, (1-(1/(1+EXP(-(INDEX(係数表!G:G,9) + $B649)))))*(EXP(INDEX(係数表!H:H,9) + INDEX(係数表!I:I,9)*LN(INDEX(出力表!C:C,9)+1)))))))</f>
        <v>64.028723553803403</v>
      </c>
      <c r="Z649" t="e">
        <f>MIN(100, MAX(0, (100*(INDEX(出力表!D:D,9))/(EXP(INDEX(係数表!B:B,9) + $C649) + (INDEX(出力表!D:D,9)))) + (乱数表!$U649*(Settings!B12/(((INDEX(出力表!D:D,9))+1)^INDEX(係数表!E:E,9)*INDEX(係数表!F:F,9))))))</f>
        <v>#VALUE!</v>
      </c>
      <c r="AA649" t="e">
        <f>MIN(100, MAX(0, (INDEX(出力表!D:D,9))*Y649/MAX(Z649, Settings!B3)))</f>
        <v>#VALUE!</v>
      </c>
      <c r="AB649">
        <f>MIN(100, MAX(0, 100*BETAINV(乱数表!$J649, MAX(0.00000001, (1/(1+EXP(-(INDEX(係数表!G:G,10) + $B649))))*(EXP(INDEX(係数表!H:H,10) + INDEX(係数表!I:I,10)*LN(INDEX(出力表!C:C,10)+1)))), MAX(0.00000001, (1-(1/(1+EXP(-(INDEX(係数表!G:G,10) + $B649)))))*(EXP(INDEX(係数表!H:H,10) + INDEX(係数表!I:I,10)*LN(INDEX(出力表!C:C,10)+1)))))))</f>
        <v>81.006593983155213</v>
      </c>
      <c r="AC649" t="e">
        <f>MIN(100, MAX(0, (100*(INDEX(出力表!D:D,10))/(EXP(INDEX(係数表!B:B,10) + $C649) + (INDEX(出力表!D:D,10)))) + (乱数表!$V649*(Settings!B12/(((INDEX(出力表!D:D,10))+1)^INDEX(係数表!E:E,10)*INDEX(係数表!F:F,10))))))</f>
        <v>#VALUE!</v>
      </c>
      <c r="AD649" t="e">
        <f>MIN(100, MAX(0, (INDEX(出力表!D:D,10))*AB649/MAX(AC649, Settings!B3)))</f>
        <v>#VALUE!</v>
      </c>
      <c r="AE649">
        <f>MIN(100, MAX(0, 100*BETAINV(乱数表!$K649, MAX(0.00000001, (1/(1+EXP(-(INDEX(係数表!G:G,11) + $B649))))*(EXP(INDEX(係数表!H:H,11) + INDEX(係数表!I:I,11)*LN(INDEX(出力表!C:C,11)+1)))), MAX(0.00000001, (1-(1/(1+EXP(-(INDEX(係数表!G:G,11) + $B649)))))*(EXP(INDEX(係数表!H:H,11) + INDEX(係数表!I:I,11)*LN(INDEX(出力表!C:C,11)+1)))))))</f>
        <v>45.755795036014376</v>
      </c>
      <c r="AF649" t="e">
        <f>MIN(100, MAX(0, (100*(INDEX(出力表!D:D,11))/(EXP(INDEX(係数表!B:B,11) + $C649) + (INDEX(出力表!D:D,11)))) + (乱数表!$W649*(Settings!B12/(((INDEX(出力表!D:D,11))+1)^INDEX(係数表!E:E,11)*INDEX(係数表!F:F,11))))))</f>
        <v>#VALUE!</v>
      </c>
      <c r="AG649" t="e">
        <f>MIN(100, MAX(0, (INDEX(出力表!D:D,11))*AE649/MAX(AF649, Settings!B3)))</f>
        <v>#VALUE!</v>
      </c>
      <c r="AH649">
        <f>MIN(100, MAX(0, 100*BETAINV(乱数表!$L649, MAX(0.00000001, (1/(1+EXP(-(INDEX(係数表!G:G,12) + $B649))))*(EXP(INDEX(係数表!H:H,12) + INDEX(係数表!I:I,12)*LN(INDEX(出力表!C:C,12)+1)))), MAX(0.00000001, (1-(1/(1+EXP(-(INDEX(係数表!G:G,12) + $B649)))))*(EXP(INDEX(係数表!H:H,12) + INDEX(係数表!I:I,12)*LN(INDEX(出力表!C:C,12)+1)))))))</f>
        <v>88.482482661137425</v>
      </c>
      <c r="AI649" t="e">
        <f>MIN(100, MAX(0, (100*(INDEX(出力表!D:D,12))/(EXP(INDEX(係数表!B:B,12) + $C649) + (INDEX(出力表!D:D,12)))) + (乱数表!$X649*(Settings!B12/(((INDEX(出力表!D:D,12))+1)^INDEX(係数表!E:E,12)*INDEX(係数表!F:F,12))))))</f>
        <v>#VALUE!</v>
      </c>
      <c r="AJ649" t="e">
        <f>MIN(100, MAX(0, (INDEX(出力表!D:D,12))*AH649/MAX(AI649, Settings!B3)))</f>
        <v>#VALUE!</v>
      </c>
      <c r="AK649">
        <f>MIN(100, MAX(0, 100*BETAINV(乱数表!$M649, MAX(0.00000001, (1/(1+EXP(-(INDEX(係数表!G:G,13) + $B649))))*(EXP(INDEX(係数表!H:H,13) + INDEX(係数表!I:I,13)*LN(INDEX(出力表!C:C,13)+1)))), MAX(0.00000001, (1-(1/(1+EXP(-(INDEX(係数表!G:G,13) + $B649)))))*(EXP(INDEX(係数表!H:H,13) + INDEX(係数表!I:I,13)*LN(INDEX(出力表!C:C,13)+1)))))))</f>
        <v>90.790656057933987</v>
      </c>
      <c r="AL649" t="e">
        <f>MIN(100, MAX(0, (100*(INDEX(出力表!D:D,13))/(EXP(INDEX(係数表!B:B,13) + $C649) + (INDEX(出力表!D:D,13)))) + (乱数表!$Y649*(Settings!B12/(((INDEX(出力表!D:D,13))+1)^INDEX(係数表!E:E,13)*INDEX(係数表!F:F,13))))))</f>
        <v>#VALUE!</v>
      </c>
      <c r="AM649" t="e">
        <f>MIN(100, MAX(0, (INDEX(出力表!D:D,13))*AK649/MAX(AL649, Settings!B3)))</f>
        <v>#VALUE!</v>
      </c>
      <c r="AN649">
        <f>IF(ISNUMBER(F649), INDEX(出力表!B:B,2)*F649, 0)+IF(ISNUMBER(I649), INDEX(出力表!B:B,3)*I649, 0)+IF(ISNUMBER(L649), INDEX(出力表!B:B,4)*L649, 0)+IF(ISNUMBER(O649), INDEX(出力表!B:B,5)*O649, 0)+IF(ISNUMBER(R649), INDEX(出力表!B:B,6)*R649, 0)+IF(ISNUMBER(U649), INDEX(出力表!B:B,7)*U649, 0)+IF(ISNUMBER(X649), INDEX(出力表!B:B,8)*X649, 0)+IF(ISNUMBER(AA649), INDEX(出力表!B:B,9)*AA649, 0)+IF(ISNUMBER(AD649), INDEX(出力表!B:B,10)*AD649, 0)+IF(ISNUMBER(AG649), INDEX(出力表!B:B,11)*AG649, 0)+IF(ISNUMBER(AJ649), INDEX(出力表!B:B,12)*AJ649, 0)+IF(ISNUMBER(AM649), INDEX(出力表!B:B,13)*AM649, 0)</f>
        <v>0</v>
      </c>
      <c r="AO649">
        <f>IF(ISNUMBER(F649), INDEX(出力表!B:B,2), 0)+IF(ISNUMBER(I649), INDEX(出力表!B:B,3), 0)+IF(ISNUMBER(L649), INDEX(出力表!B:B,4), 0)+IF(ISNUMBER(O649), INDEX(出力表!B:B,5), 0)+IF(ISNUMBER(R649), INDEX(出力表!B:B,6), 0)+IF(ISNUMBER(U649), INDEX(出力表!B:B,7), 0)+IF(ISNUMBER(X649), INDEX(出力表!B:B,8), 0)+IF(ISNUMBER(AA649), INDEX(出力表!B:B,9), 0)+IF(ISNUMBER(AD649), INDEX(出力表!B:B,10), 0)+IF(ISNUMBER(AG649), INDEX(出力表!B:B,11), 0)+IF(ISNUMBER(AJ649), INDEX(出力表!B:B,12), 0)+IF(ISNUMBER(AM649), INDEX(出力表!B:B,13), 0)</f>
        <v>0</v>
      </c>
      <c r="AP649" t="str">
        <f t="shared" si="10"/>
        <v/>
      </c>
    </row>
    <row r="650" spans="1:42" x14ac:dyDescent="0.2">
      <c r="A650">
        <v>649</v>
      </c>
      <c r="B650">
        <f>IF(UPPER(Settings!B4)="TRUE", 乱数表!$Z650*Settings!B10, 0)</f>
        <v>-0.72261422334251824</v>
      </c>
      <c r="C650">
        <f>IF(UPPER(Settings!B4)="TRUE", 乱数表!$AA650*Settings!B11, 0)</f>
        <v>0.23475447994578272</v>
      </c>
      <c r="D650">
        <f>MIN(100, MAX(0, 100*BETAINV(乱数表!$B650, MAX(0.00000001, (1/(1+EXP(-(INDEX(係数表!G:G,2) + $B650))))*(EXP(INDEX(係数表!H:H,2) + INDEX(係数表!I:I,2)*LN(INDEX(出力表!C:C,2)+1)))), MAX(0.00000001, (1-(1/(1+EXP(-(INDEX(係数表!G:G,2) + $B650)))))*(EXP(INDEX(係数表!H:H,2) + INDEX(係数表!I:I,2)*LN(INDEX(出力表!C:C,2)+1)))))))</f>
        <v>76.753886559517852</v>
      </c>
      <c r="E650" t="e">
        <f>MIN(100, MAX(0, (100*(INDEX(出力表!D:D,2))/(EXP(INDEX(係数表!B:B,2) + $C650) + (INDEX(出力表!D:D,2)))) + (乱数表!$N650*(Settings!B12/(((INDEX(出力表!D:D,2))+1)^INDEX(係数表!E:E,2)*INDEX(係数表!F:F,2))))))</f>
        <v>#VALUE!</v>
      </c>
      <c r="F650" t="e">
        <f>MIN(100, MAX(0, (INDEX(出力表!D:D,2))*D650/MAX(E650, Settings!B3)))</f>
        <v>#VALUE!</v>
      </c>
      <c r="G650">
        <f>MIN(100, MAX(0, 100*BETAINV(乱数表!$C650, MAX(0.00000001, (1/(1+EXP(-(INDEX(係数表!G:G,3) + $B650))))*(EXP(INDEX(係数表!H:H,3) + INDEX(係数表!I:I,3)*LN(INDEX(出力表!C:C,3)+1)))), MAX(0.00000001, (1-(1/(1+EXP(-(INDEX(係数表!G:G,3) + $B650)))))*(EXP(INDEX(係数表!H:H,3) + INDEX(係数表!I:I,3)*LN(INDEX(出力表!C:C,3)+1)))))))</f>
        <v>74.353059058382541</v>
      </c>
      <c r="H650" t="e">
        <f>MIN(100, MAX(0, (100*(INDEX(出力表!D:D,3))/(EXP(INDEX(係数表!B:B,3) + $C650) + (INDEX(出力表!D:D,3)))) + (乱数表!$O650*(Settings!B12/(((INDEX(出力表!D:D,3))+1)^INDEX(係数表!E:E,3)*INDEX(係数表!F:F,3))))))</f>
        <v>#VALUE!</v>
      </c>
      <c r="I650" t="e">
        <f>MIN(100, MAX(0, (INDEX(出力表!D:D,3))*G650/MAX(H650, Settings!B3)))</f>
        <v>#VALUE!</v>
      </c>
      <c r="J650">
        <f>MIN(100, MAX(0, 100*BETAINV(乱数表!$D650, MAX(0.00000001, (1/(1+EXP(-(INDEX(係数表!G:G,4) + $B650))))*(EXP(INDEX(係数表!H:H,4) + INDEX(係数表!I:I,4)*LN(INDEX(出力表!C:C,4)+1)))), MAX(0.00000001, (1-(1/(1+EXP(-(INDEX(係数表!G:G,4) + $B650)))))*(EXP(INDEX(係数表!H:H,4) + INDEX(係数表!I:I,4)*LN(INDEX(出力表!C:C,4)+1)))))))</f>
        <v>84.347288644357604</v>
      </c>
      <c r="K650" t="e">
        <f>MIN(100, MAX(0, (100*(INDEX(出力表!D:D,4))/(EXP(INDEX(係数表!B:B,4) + $C650) + (INDEX(出力表!D:D,4)))) + (乱数表!$P650*(Settings!B12/(((INDEX(出力表!D:D,4))+1)^INDEX(係数表!E:E,4)*INDEX(係数表!F:F,4))))))</f>
        <v>#VALUE!</v>
      </c>
      <c r="L650" t="e">
        <f>MIN(100, MAX(0, (INDEX(出力表!D:D,4))*J650/MAX(K650, Settings!B3)))</f>
        <v>#VALUE!</v>
      </c>
      <c r="M650">
        <f>MIN(100, MAX(0, 100*BETAINV(乱数表!$E650, MAX(0.00000001, (1/(1+EXP(-(INDEX(係数表!G:G,5) + $B650))))*(EXP(INDEX(係数表!H:H,5) + INDEX(係数表!I:I,5)*LN(INDEX(出力表!C:C,5)+1)))), MAX(0.00000001, (1-(1/(1+EXP(-(INDEX(係数表!G:G,5) + $B650)))))*(EXP(INDEX(係数表!H:H,5) + INDEX(係数表!I:I,5)*LN(INDEX(出力表!C:C,5)+1)))))))</f>
        <v>87.004092034165865</v>
      </c>
      <c r="N650" t="e">
        <f>MIN(100, MAX(0, (100*(INDEX(出力表!D:D,5))/(EXP(INDEX(係数表!B:B,5) + $C650) + (INDEX(出力表!D:D,5)))) + (乱数表!$Q650*(Settings!B12/(((INDEX(出力表!D:D,5))+1)^INDEX(係数表!E:E,5)*INDEX(係数表!F:F,5))))))</f>
        <v>#VALUE!</v>
      </c>
      <c r="O650" t="e">
        <f>MIN(100, MAX(0, (INDEX(出力表!D:D,5))*M650/MAX(N650, Settings!B3)))</f>
        <v>#VALUE!</v>
      </c>
      <c r="P650">
        <f>MIN(100, MAX(0, 100*BETAINV(乱数表!$F650, MAX(0.00000001, (1/(1+EXP(-(INDEX(係数表!G:G,6) + $B650))))*(EXP(INDEX(係数表!H:H,6) + INDEX(係数表!I:I,6)*LN(INDEX(出力表!C:C,6)+1)))), MAX(0.00000001, (1-(1/(1+EXP(-(INDEX(係数表!G:G,6) + $B650)))))*(EXP(INDEX(係数表!H:H,6) + INDEX(係数表!I:I,6)*LN(INDEX(出力表!C:C,6)+1)))))))</f>
        <v>86.648171006031987</v>
      </c>
      <c r="Q650" t="e">
        <f>MIN(100, MAX(0, (100*(INDEX(出力表!D:D,6))/(EXP(INDEX(係数表!B:B,6) + $C650) + (INDEX(出力表!D:D,6)))) + (乱数表!$R650*(Settings!B12/(((INDEX(出力表!D:D,6))+1)^INDEX(係数表!E:E,6)*INDEX(係数表!F:F,6))))))</f>
        <v>#VALUE!</v>
      </c>
      <c r="R650" t="e">
        <f>MIN(100, MAX(0, (INDEX(出力表!D:D,6))*P650/MAX(Q650, Settings!B3)))</f>
        <v>#VALUE!</v>
      </c>
      <c r="S650">
        <f>MIN(100, MAX(0, 100*BETAINV(乱数表!$G650, MAX(0.00000001, (1/(1+EXP(-(INDEX(係数表!G:G,7) + $B650))))*(EXP(INDEX(係数表!H:H,7) + INDEX(係数表!I:I,7)*LN(INDEX(出力表!C:C,7)+1)))), MAX(0.00000001, (1-(1/(1+EXP(-(INDEX(係数表!G:G,7) + $B650)))))*(EXP(INDEX(係数表!H:H,7) + INDEX(係数表!I:I,7)*LN(INDEX(出力表!C:C,7)+1)))))))</f>
        <v>95.49008601221459</v>
      </c>
      <c r="T650" t="e">
        <f>MIN(100, MAX(0, (100*(INDEX(出力表!D:D,7))/(EXP(INDEX(係数表!B:B,7) + $C650) + (INDEX(出力表!D:D,7)))) + (乱数表!$S650*(Settings!B12/(((INDEX(出力表!D:D,7))+1)^INDEX(係数表!E:E,7)*INDEX(係数表!F:F,7))))))</f>
        <v>#VALUE!</v>
      </c>
      <c r="U650" t="e">
        <f>MIN(100, MAX(0, (INDEX(出力表!D:D,7))*S650/MAX(T650, Settings!B3)))</f>
        <v>#VALUE!</v>
      </c>
      <c r="V650">
        <f>MIN(100, MAX(0, 100*BETAINV(乱数表!$H650, MAX(0.00000001, (1/(1+EXP(-(INDEX(係数表!G:G,8) + $B650))))*(EXP(INDEX(係数表!H:H,8) + INDEX(係数表!I:I,8)*LN(INDEX(出力表!C:C,8)+1)))), MAX(0.00000001, (1-(1/(1+EXP(-(INDEX(係数表!G:G,8) + $B650)))))*(EXP(INDEX(係数表!H:H,8) + INDEX(係数表!I:I,8)*LN(INDEX(出力表!C:C,8)+1)))))))</f>
        <v>60.356945643771219</v>
      </c>
      <c r="W650" t="e">
        <f>MIN(100, MAX(0, (100*(INDEX(出力表!D:D,8))/(EXP(INDEX(係数表!B:B,8) + $C650) + (INDEX(出力表!D:D,8)))) + (乱数表!$T650*(Settings!B12/(((INDEX(出力表!D:D,8))+1)^INDEX(係数表!E:E,8)*INDEX(係数表!F:F,8))))))</f>
        <v>#VALUE!</v>
      </c>
      <c r="X650" t="e">
        <f>MIN(100, MAX(0, (INDEX(出力表!D:D,8))*V650/MAX(W650, Settings!B3)))</f>
        <v>#VALUE!</v>
      </c>
      <c r="Y650">
        <f>MIN(100, MAX(0, 100*BETAINV(乱数表!$I650, MAX(0.00000001, (1/(1+EXP(-(INDEX(係数表!G:G,9) + $B650))))*(EXP(INDEX(係数表!H:H,9) + INDEX(係数表!I:I,9)*LN(INDEX(出力表!C:C,9)+1)))), MAX(0.00000001, (1-(1/(1+EXP(-(INDEX(係数表!G:G,9) + $B650)))))*(EXP(INDEX(係数表!H:H,9) + INDEX(係数表!I:I,9)*LN(INDEX(出力表!C:C,9)+1)))))))</f>
        <v>65.287694888381935</v>
      </c>
      <c r="Z650" t="e">
        <f>MIN(100, MAX(0, (100*(INDEX(出力表!D:D,9))/(EXP(INDEX(係数表!B:B,9) + $C650) + (INDEX(出力表!D:D,9)))) + (乱数表!$U650*(Settings!B12/(((INDEX(出力表!D:D,9))+1)^INDEX(係数表!E:E,9)*INDEX(係数表!F:F,9))))))</f>
        <v>#VALUE!</v>
      </c>
      <c r="AA650" t="e">
        <f>MIN(100, MAX(0, (INDEX(出力表!D:D,9))*Y650/MAX(Z650, Settings!B3)))</f>
        <v>#VALUE!</v>
      </c>
      <c r="AB650">
        <f>MIN(100, MAX(0, 100*BETAINV(乱数表!$J650, MAX(0.00000001, (1/(1+EXP(-(INDEX(係数表!G:G,10) + $B650))))*(EXP(INDEX(係数表!H:H,10) + INDEX(係数表!I:I,10)*LN(INDEX(出力表!C:C,10)+1)))), MAX(0.00000001, (1-(1/(1+EXP(-(INDEX(係数表!G:G,10) + $B650)))))*(EXP(INDEX(係数表!H:H,10) + INDEX(係数表!I:I,10)*LN(INDEX(出力表!C:C,10)+1)))))))</f>
        <v>62.563483285472934</v>
      </c>
      <c r="AC650" t="e">
        <f>MIN(100, MAX(0, (100*(INDEX(出力表!D:D,10))/(EXP(INDEX(係数表!B:B,10) + $C650) + (INDEX(出力表!D:D,10)))) + (乱数表!$V650*(Settings!B12/(((INDEX(出力表!D:D,10))+1)^INDEX(係数表!E:E,10)*INDEX(係数表!F:F,10))))))</f>
        <v>#VALUE!</v>
      </c>
      <c r="AD650" t="e">
        <f>MIN(100, MAX(0, (INDEX(出力表!D:D,10))*AB650/MAX(AC650, Settings!B3)))</f>
        <v>#VALUE!</v>
      </c>
      <c r="AE650">
        <f>MIN(100, MAX(0, 100*BETAINV(乱数表!$K650, MAX(0.00000001, (1/(1+EXP(-(INDEX(係数表!G:G,11) + $B650))))*(EXP(INDEX(係数表!H:H,11) + INDEX(係数表!I:I,11)*LN(INDEX(出力表!C:C,11)+1)))), MAX(0.00000001, (1-(1/(1+EXP(-(INDEX(係数表!G:G,11) + $B650)))))*(EXP(INDEX(係数表!H:H,11) + INDEX(係数表!I:I,11)*LN(INDEX(出力表!C:C,11)+1)))))))</f>
        <v>90.690522071352305</v>
      </c>
      <c r="AF650" t="e">
        <f>MIN(100, MAX(0, (100*(INDEX(出力表!D:D,11))/(EXP(INDEX(係数表!B:B,11) + $C650) + (INDEX(出力表!D:D,11)))) + (乱数表!$W650*(Settings!B12/(((INDEX(出力表!D:D,11))+1)^INDEX(係数表!E:E,11)*INDEX(係数表!F:F,11))))))</f>
        <v>#VALUE!</v>
      </c>
      <c r="AG650" t="e">
        <f>MIN(100, MAX(0, (INDEX(出力表!D:D,11))*AE650/MAX(AF650, Settings!B3)))</f>
        <v>#VALUE!</v>
      </c>
      <c r="AH650">
        <f>MIN(100, MAX(0, 100*BETAINV(乱数表!$L650, MAX(0.00000001, (1/(1+EXP(-(INDEX(係数表!G:G,12) + $B650))))*(EXP(INDEX(係数表!H:H,12) + INDEX(係数表!I:I,12)*LN(INDEX(出力表!C:C,12)+1)))), MAX(0.00000001, (1-(1/(1+EXP(-(INDEX(係数表!G:G,12) + $B650)))))*(EXP(INDEX(係数表!H:H,12) + INDEX(係数表!I:I,12)*LN(INDEX(出力表!C:C,12)+1)))))))</f>
        <v>59.137235324520098</v>
      </c>
      <c r="AI650" t="e">
        <f>MIN(100, MAX(0, (100*(INDEX(出力表!D:D,12))/(EXP(INDEX(係数表!B:B,12) + $C650) + (INDEX(出力表!D:D,12)))) + (乱数表!$X650*(Settings!B12/(((INDEX(出力表!D:D,12))+1)^INDEX(係数表!E:E,12)*INDEX(係数表!F:F,12))))))</f>
        <v>#VALUE!</v>
      </c>
      <c r="AJ650" t="e">
        <f>MIN(100, MAX(0, (INDEX(出力表!D:D,12))*AH650/MAX(AI650, Settings!B3)))</f>
        <v>#VALUE!</v>
      </c>
      <c r="AK650">
        <f>MIN(100, MAX(0, 100*BETAINV(乱数表!$M650, MAX(0.00000001, (1/(1+EXP(-(INDEX(係数表!G:G,13) + $B650))))*(EXP(INDEX(係数表!H:H,13) + INDEX(係数表!I:I,13)*LN(INDEX(出力表!C:C,13)+1)))), MAX(0.00000001, (1-(1/(1+EXP(-(INDEX(係数表!G:G,13) + $B650)))))*(EXP(INDEX(係数表!H:H,13) + INDEX(係数表!I:I,13)*LN(INDEX(出力表!C:C,13)+1)))))))</f>
        <v>98.626956961379776</v>
      </c>
      <c r="AL650" t="e">
        <f>MIN(100, MAX(0, (100*(INDEX(出力表!D:D,13))/(EXP(INDEX(係数表!B:B,13) + $C650) + (INDEX(出力表!D:D,13)))) + (乱数表!$Y650*(Settings!B12/(((INDEX(出力表!D:D,13))+1)^INDEX(係数表!E:E,13)*INDEX(係数表!F:F,13))))))</f>
        <v>#VALUE!</v>
      </c>
      <c r="AM650" t="e">
        <f>MIN(100, MAX(0, (INDEX(出力表!D:D,13))*AK650/MAX(AL650, Settings!B3)))</f>
        <v>#VALUE!</v>
      </c>
      <c r="AN650">
        <f>IF(ISNUMBER(F650), INDEX(出力表!B:B,2)*F650, 0)+IF(ISNUMBER(I650), INDEX(出力表!B:B,3)*I650, 0)+IF(ISNUMBER(L650), INDEX(出力表!B:B,4)*L650, 0)+IF(ISNUMBER(O650), INDEX(出力表!B:B,5)*O650, 0)+IF(ISNUMBER(R650), INDEX(出力表!B:B,6)*R650, 0)+IF(ISNUMBER(U650), INDEX(出力表!B:B,7)*U650, 0)+IF(ISNUMBER(X650), INDEX(出力表!B:B,8)*X650, 0)+IF(ISNUMBER(AA650), INDEX(出力表!B:B,9)*AA650, 0)+IF(ISNUMBER(AD650), INDEX(出力表!B:B,10)*AD650, 0)+IF(ISNUMBER(AG650), INDEX(出力表!B:B,11)*AG650, 0)+IF(ISNUMBER(AJ650), INDEX(出力表!B:B,12)*AJ650, 0)+IF(ISNUMBER(AM650), INDEX(出力表!B:B,13)*AM650, 0)</f>
        <v>0</v>
      </c>
      <c r="AO650">
        <f>IF(ISNUMBER(F650), INDEX(出力表!B:B,2), 0)+IF(ISNUMBER(I650), INDEX(出力表!B:B,3), 0)+IF(ISNUMBER(L650), INDEX(出力表!B:B,4), 0)+IF(ISNUMBER(O650), INDEX(出力表!B:B,5), 0)+IF(ISNUMBER(R650), INDEX(出力表!B:B,6), 0)+IF(ISNUMBER(U650), INDEX(出力表!B:B,7), 0)+IF(ISNUMBER(X650), INDEX(出力表!B:B,8), 0)+IF(ISNUMBER(AA650), INDEX(出力表!B:B,9), 0)+IF(ISNUMBER(AD650), INDEX(出力表!B:B,10), 0)+IF(ISNUMBER(AG650), INDEX(出力表!B:B,11), 0)+IF(ISNUMBER(AJ650), INDEX(出力表!B:B,12), 0)+IF(ISNUMBER(AM650), INDEX(出力表!B:B,13), 0)</f>
        <v>0</v>
      </c>
      <c r="AP650" t="str">
        <f t="shared" si="10"/>
        <v/>
      </c>
    </row>
    <row r="651" spans="1:42" x14ac:dyDescent="0.2">
      <c r="A651">
        <v>650</v>
      </c>
      <c r="B651">
        <f>IF(UPPER(Settings!B4)="TRUE", 乱数表!$Z651*Settings!B10, 0)</f>
        <v>0.28035884037857239</v>
      </c>
      <c r="C651">
        <f>IF(UPPER(Settings!B4)="TRUE", 乱数表!$AA651*Settings!B11, 0)</f>
        <v>-3.3679656517413552E-2</v>
      </c>
      <c r="D651">
        <f>MIN(100, MAX(0, 100*BETAINV(乱数表!$B651, MAX(0.00000001, (1/(1+EXP(-(INDEX(係数表!G:G,2) + $B651))))*(EXP(INDEX(係数表!H:H,2) + INDEX(係数表!I:I,2)*LN(INDEX(出力表!C:C,2)+1)))), MAX(0.00000001, (1-(1/(1+EXP(-(INDEX(係数表!G:G,2) + $B651)))))*(EXP(INDEX(係数表!H:H,2) + INDEX(係数表!I:I,2)*LN(INDEX(出力表!C:C,2)+1)))))))</f>
        <v>98.869942019884064</v>
      </c>
      <c r="E651" t="e">
        <f>MIN(100, MAX(0, (100*(INDEX(出力表!D:D,2))/(EXP(INDEX(係数表!B:B,2) + $C651) + (INDEX(出力表!D:D,2)))) + (乱数表!$N651*(Settings!B12/(((INDEX(出力表!D:D,2))+1)^INDEX(係数表!E:E,2)*INDEX(係数表!F:F,2))))))</f>
        <v>#VALUE!</v>
      </c>
      <c r="F651" t="e">
        <f>MIN(100, MAX(0, (INDEX(出力表!D:D,2))*D651/MAX(E651, Settings!B3)))</f>
        <v>#VALUE!</v>
      </c>
      <c r="G651">
        <f>MIN(100, MAX(0, 100*BETAINV(乱数表!$C651, MAX(0.00000001, (1/(1+EXP(-(INDEX(係数表!G:G,3) + $B651))))*(EXP(INDEX(係数表!H:H,3) + INDEX(係数表!I:I,3)*LN(INDEX(出力表!C:C,3)+1)))), MAX(0.00000001, (1-(1/(1+EXP(-(INDEX(係数表!G:G,3) + $B651)))))*(EXP(INDEX(係数表!H:H,3) + INDEX(係数表!I:I,3)*LN(INDEX(出力表!C:C,3)+1)))))))</f>
        <v>71.259673069049214</v>
      </c>
      <c r="H651" t="e">
        <f>MIN(100, MAX(0, (100*(INDEX(出力表!D:D,3))/(EXP(INDEX(係数表!B:B,3) + $C651) + (INDEX(出力表!D:D,3)))) + (乱数表!$O651*(Settings!B12/(((INDEX(出力表!D:D,3))+1)^INDEX(係数表!E:E,3)*INDEX(係数表!F:F,3))))))</f>
        <v>#VALUE!</v>
      </c>
      <c r="I651" t="e">
        <f>MIN(100, MAX(0, (INDEX(出力表!D:D,3))*G651/MAX(H651, Settings!B3)))</f>
        <v>#VALUE!</v>
      </c>
      <c r="J651">
        <f>MIN(100, MAX(0, 100*BETAINV(乱数表!$D651, MAX(0.00000001, (1/(1+EXP(-(INDEX(係数表!G:G,4) + $B651))))*(EXP(INDEX(係数表!H:H,4) + INDEX(係数表!I:I,4)*LN(INDEX(出力表!C:C,4)+1)))), MAX(0.00000001, (1-(1/(1+EXP(-(INDEX(係数表!G:G,4) + $B651)))))*(EXP(INDEX(係数表!H:H,4) + INDEX(係数表!I:I,4)*LN(INDEX(出力表!C:C,4)+1)))))))</f>
        <v>67.299323674426603</v>
      </c>
      <c r="K651" t="e">
        <f>MIN(100, MAX(0, (100*(INDEX(出力表!D:D,4))/(EXP(INDEX(係数表!B:B,4) + $C651) + (INDEX(出力表!D:D,4)))) + (乱数表!$P651*(Settings!B12/(((INDEX(出力表!D:D,4))+1)^INDEX(係数表!E:E,4)*INDEX(係数表!F:F,4))))))</f>
        <v>#VALUE!</v>
      </c>
      <c r="L651" t="e">
        <f>MIN(100, MAX(0, (INDEX(出力表!D:D,4))*J651/MAX(K651, Settings!B3)))</f>
        <v>#VALUE!</v>
      </c>
      <c r="M651">
        <f>MIN(100, MAX(0, 100*BETAINV(乱数表!$E651, MAX(0.00000001, (1/(1+EXP(-(INDEX(係数表!G:G,5) + $B651))))*(EXP(INDEX(係数表!H:H,5) + INDEX(係数表!I:I,5)*LN(INDEX(出力表!C:C,5)+1)))), MAX(0.00000001, (1-(1/(1+EXP(-(INDEX(係数表!G:G,5) + $B651)))))*(EXP(INDEX(係数表!H:H,5) + INDEX(係数表!I:I,5)*LN(INDEX(出力表!C:C,5)+1)))))))</f>
        <v>99.676543398553648</v>
      </c>
      <c r="N651" t="e">
        <f>MIN(100, MAX(0, (100*(INDEX(出力表!D:D,5))/(EXP(INDEX(係数表!B:B,5) + $C651) + (INDEX(出力表!D:D,5)))) + (乱数表!$Q651*(Settings!B12/(((INDEX(出力表!D:D,5))+1)^INDEX(係数表!E:E,5)*INDEX(係数表!F:F,5))))))</f>
        <v>#VALUE!</v>
      </c>
      <c r="O651" t="e">
        <f>MIN(100, MAX(0, (INDEX(出力表!D:D,5))*M651/MAX(N651, Settings!B3)))</f>
        <v>#VALUE!</v>
      </c>
      <c r="P651">
        <f>MIN(100, MAX(0, 100*BETAINV(乱数表!$F651, MAX(0.00000001, (1/(1+EXP(-(INDEX(係数表!G:G,6) + $B651))))*(EXP(INDEX(係数表!H:H,6) + INDEX(係数表!I:I,6)*LN(INDEX(出力表!C:C,6)+1)))), MAX(0.00000001, (1-(1/(1+EXP(-(INDEX(係数表!G:G,6) + $B651)))))*(EXP(INDEX(係数表!H:H,6) + INDEX(係数表!I:I,6)*LN(INDEX(出力表!C:C,6)+1)))))))</f>
        <v>99.978347203094714</v>
      </c>
      <c r="Q651" t="e">
        <f>MIN(100, MAX(0, (100*(INDEX(出力表!D:D,6))/(EXP(INDEX(係数表!B:B,6) + $C651) + (INDEX(出力表!D:D,6)))) + (乱数表!$R651*(Settings!B12/(((INDEX(出力表!D:D,6))+1)^INDEX(係数表!E:E,6)*INDEX(係数表!F:F,6))))))</f>
        <v>#VALUE!</v>
      </c>
      <c r="R651" t="e">
        <f>MIN(100, MAX(0, (INDEX(出力表!D:D,6))*P651/MAX(Q651, Settings!B3)))</f>
        <v>#VALUE!</v>
      </c>
      <c r="S651">
        <f>MIN(100, MAX(0, 100*BETAINV(乱数表!$G651, MAX(0.00000001, (1/(1+EXP(-(INDEX(係数表!G:G,7) + $B651))))*(EXP(INDEX(係数表!H:H,7) + INDEX(係数表!I:I,7)*LN(INDEX(出力表!C:C,7)+1)))), MAX(0.00000001, (1-(1/(1+EXP(-(INDEX(係数表!G:G,7) + $B651)))))*(EXP(INDEX(係数表!H:H,7) + INDEX(係数表!I:I,7)*LN(INDEX(出力表!C:C,7)+1)))))))</f>
        <v>48.488060118917915</v>
      </c>
      <c r="T651" t="e">
        <f>MIN(100, MAX(0, (100*(INDEX(出力表!D:D,7))/(EXP(INDEX(係数表!B:B,7) + $C651) + (INDEX(出力表!D:D,7)))) + (乱数表!$S651*(Settings!B12/(((INDEX(出力表!D:D,7))+1)^INDEX(係数表!E:E,7)*INDEX(係数表!F:F,7))))))</f>
        <v>#VALUE!</v>
      </c>
      <c r="U651" t="e">
        <f>MIN(100, MAX(0, (INDEX(出力表!D:D,7))*S651/MAX(T651, Settings!B3)))</f>
        <v>#VALUE!</v>
      </c>
      <c r="V651">
        <f>MIN(100, MAX(0, 100*BETAINV(乱数表!$H651, MAX(0.00000001, (1/(1+EXP(-(INDEX(係数表!G:G,8) + $B651))))*(EXP(INDEX(係数表!H:H,8) + INDEX(係数表!I:I,8)*LN(INDEX(出力表!C:C,8)+1)))), MAX(0.00000001, (1-(1/(1+EXP(-(INDEX(係数表!G:G,8) + $B651)))))*(EXP(INDEX(係数表!H:H,8) + INDEX(係数表!I:I,8)*LN(INDEX(出力表!C:C,8)+1)))))))</f>
        <v>99.997076161631938</v>
      </c>
      <c r="W651" t="e">
        <f>MIN(100, MAX(0, (100*(INDEX(出力表!D:D,8))/(EXP(INDEX(係数表!B:B,8) + $C651) + (INDEX(出力表!D:D,8)))) + (乱数表!$T651*(Settings!B12/(((INDEX(出力表!D:D,8))+1)^INDEX(係数表!E:E,8)*INDEX(係数表!F:F,8))))))</f>
        <v>#VALUE!</v>
      </c>
      <c r="X651" t="e">
        <f>MIN(100, MAX(0, (INDEX(出力表!D:D,8))*V651/MAX(W651, Settings!B3)))</f>
        <v>#VALUE!</v>
      </c>
      <c r="Y651">
        <f>MIN(100, MAX(0, 100*BETAINV(乱数表!$I651, MAX(0.00000001, (1/(1+EXP(-(INDEX(係数表!G:G,9) + $B651))))*(EXP(INDEX(係数表!H:H,9) + INDEX(係数表!I:I,9)*LN(INDEX(出力表!C:C,9)+1)))), MAX(0.00000001, (1-(1/(1+EXP(-(INDEX(係数表!G:G,9) + $B651)))))*(EXP(INDEX(係数表!H:H,9) + INDEX(係数表!I:I,9)*LN(INDEX(出力表!C:C,9)+1)))))))</f>
        <v>98.59950034307812</v>
      </c>
      <c r="Z651" t="e">
        <f>MIN(100, MAX(0, (100*(INDEX(出力表!D:D,9))/(EXP(INDEX(係数表!B:B,9) + $C651) + (INDEX(出力表!D:D,9)))) + (乱数表!$U651*(Settings!B12/(((INDEX(出力表!D:D,9))+1)^INDEX(係数表!E:E,9)*INDEX(係数表!F:F,9))))))</f>
        <v>#VALUE!</v>
      </c>
      <c r="AA651" t="e">
        <f>MIN(100, MAX(0, (INDEX(出力表!D:D,9))*Y651/MAX(Z651, Settings!B3)))</f>
        <v>#VALUE!</v>
      </c>
      <c r="AB651">
        <f>MIN(100, MAX(0, 100*BETAINV(乱数表!$J651, MAX(0.00000001, (1/(1+EXP(-(INDEX(係数表!G:G,10) + $B651))))*(EXP(INDEX(係数表!H:H,10) + INDEX(係数表!I:I,10)*LN(INDEX(出力表!C:C,10)+1)))), MAX(0.00000001, (1-(1/(1+EXP(-(INDEX(係数表!G:G,10) + $B651)))))*(EXP(INDEX(係数表!H:H,10) + INDEX(係数表!I:I,10)*LN(INDEX(出力表!C:C,10)+1)))))))</f>
        <v>99.914386229569303</v>
      </c>
      <c r="AC651" t="e">
        <f>MIN(100, MAX(0, (100*(INDEX(出力表!D:D,10))/(EXP(INDEX(係数表!B:B,10) + $C651) + (INDEX(出力表!D:D,10)))) + (乱数表!$V651*(Settings!B12/(((INDEX(出力表!D:D,10))+1)^INDEX(係数表!E:E,10)*INDEX(係数表!F:F,10))))))</f>
        <v>#VALUE!</v>
      </c>
      <c r="AD651" t="e">
        <f>MIN(100, MAX(0, (INDEX(出力表!D:D,10))*AB651/MAX(AC651, Settings!B3)))</f>
        <v>#VALUE!</v>
      </c>
      <c r="AE651">
        <f>MIN(100, MAX(0, 100*BETAINV(乱数表!$K651, MAX(0.00000001, (1/(1+EXP(-(INDEX(係数表!G:G,11) + $B651))))*(EXP(INDEX(係数表!H:H,11) + INDEX(係数表!I:I,11)*LN(INDEX(出力表!C:C,11)+1)))), MAX(0.00000001, (1-(1/(1+EXP(-(INDEX(係数表!G:G,11) + $B651)))))*(EXP(INDEX(係数表!H:H,11) + INDEX(係数表!I:I,11)*LN(INDEX(出力表!C:C,11)+1)))))))</f>
        <v>98.69769716107777</v>
      </c>
      <c r="AF651" t="e">
        <f>MIN(100, MAX(0, (100*(INDEX(出力表!D:D,11))/(EXP(INDEX(係数表!B:B,11) + $C651) + (INDEX(出力表!D:D,11)))) + (乱数表!$W651*(Settings!B12/(((INDEX(出力表!D:D,11))+1)^INDEX(係数表!E:E,11)*INDEX(係数表!F:F,11))))))</f>
        <v>#VALUE!</v>
      </c>
      <c r="AG651" t="e">
        <f>MIN(100, MAX(0, (INDEX(出力表!D:D,11))*AE651/MAX(AF651, Settings!B3)))</f>
        <v>#VALUE!</v>
      </c>
      <c r="AH651">
        <f>MIN(100, MAX(0, 100*BETAINV(乱数表!$L651, MAX(0.00000001, (1/(1+EXP(-(INDEX(係数表!G:G,12) + $B651))))*(EXP(INDEX(係数表!H:H,12) + INDEX(係数表!I:I,12)*LN(INDEX(出力表!C:C,12)+1)))), MAX(0.00000001, (1-(1/(1+EXP(-(INDEX(係数表!G:G,12) + $B651)))))*(EXP(INDEX(係数表!H:H,12) + INDEX(係数表!I:I,12)*LN(INDEX(出力表!C:C,12)+1)))))))</f>
        <v>99.378591642621501</v>
      </c>
      <c r="AI651" t="e">
        <f>MIN(100, MAX(0, (100*(INDEX(出力表!D:D,12))/(EXP(INDEX(係数表!B:B,12) + $C651) + (INDEX(出力表!D:D,12)))) + (乱数表!$X651*(Settings!B12/(((INDEX(出力表!D:D,12))+1)^INDEX(係数表!E:E,12)*INDEX(係数表!F:F,12))))))</f>
        <v>#VALUE!</v>
      </c>
      <c r="AJ651" t="e">
        <f>MIN(100, MAX(0, (INDEX(出力表!D:D,12))*AH651/MAX(AI651, Settings!B3)))</f>
        <v>#VALUE!</v>
      </c>
      <c r="AK651">
        <f>MIN(100, MAX(0, 100*BETAINV(乱数表!$M651, MAX(0.00000001, (1/(1+EXP(-(INDEX(係数表!G:G,13) + $B651))))*(EXP(INDEX(係数表!H:H,13) + INDEX(係数表!I:I,13)*LN(INDEX(出力表!C:C,13)+1)))), MAX(0.00000001, (1-(1/(1+EXP(-(INDEX(係数表!G:G,13) + $B651)))))*(EXP(INDEX(係数表!H:H,13) + INDEX(係数表!I:I,13)*LN(INDEX(出力表!C:C,13)+1)))))))</f>
        <v>99.998225107979749</v>
      </c>
      <c r="AL651" t="e">
        <f>MIN(100, MAX(0, (100*(INDEX(出力表!D:D,13))/(EXP(INDEX(係数表!B:B,13) + $C651) + (INDEX(出力表!D:D,13)))) + (乱数表!$Y651*(Settings!B12/(((INDEX(出力表!D:D,13))+1)^INDEX(係数表!E:E,13)*INDEX(係数表!F:F,13))))))</f>
        <v>#VALUE!</v>
      </c>
      <c r="AM651" t="e">
        <f>MIN(100, MAX(0, (INDEX(出力表!D:D,13))*AK651/MAX(AL651, Settings!B3)))</f>
        <v>#VALUE!</v>
      </c>
      <c r="AN651">
        <f>IF(ISNUMBER(F651), INDEX(出力表!B:B,2)*F651, 0)+IF(ISNUMBER(I651), INDEX(出力表!B:B,3)*I651, 0)+IF(ISNUMBER(L651), INDEX(出力表!B:B,4)*L651, 0)+IF(ISNUMBER(O651), INDEX(出力表!B:B,5)*O651, 0)+IF(ISNUMBER(R651), INDEX(出力表!B:B,6)*R651, 0)+IF(ISNUMBER(U651), INDEX(出力表!B:B,7)*U651, 0)+IF(ISNUMBER(X651), INDEX(出力表!B:B,8)*X651, 0)+IF(ISNUMBER(AA651), INDEX(出力表!B:B,9)*AA651, 0)+IF(ISNUMBER(AD651), INDEX(出力表!B:B,10)*AD651, 0)+IF(ISNUMBER(AG651), INDEX(出力表!B:B,11)*AG651, 0)+IF(ISNUMBER(AJ651), INDEX(出力表!B:B,12)*AJ651, 0)+IF(ISNUMBER(AM651), INDEX(出力表!B:B,13)*AM651, 0)</f>
        <v>0</v>
      </c>
      <c r="AO651">
        <f>IF(ISNUMBER(F651), INDEX(出力表!B:B,2), 0)+IF(ISNUMBER(I651), INDEX(出力表!B:B,3), 0)+IF(ISNUMBER(L651), INDEX(出力表!B:B,4), 0)+IF(ISNUMBER(O651), INDEX(出力表!B:B,5), 0)+IF(ISNUMBER(R651), INDEX(出力表!B:B,6), 0)+IF(ISNUMBER(U651), INDEX(出力表!B:B,7), 0)+IF(ISNUMBER(X651), INDEX(出力表!B:B,8), 0)+IF(ISNUMBER(AA651), INDEX(出力表!B:B,9), 0)+IF(ISNUMBER(AD651), INDEX(出力表!B:B,10), 0)+IF(ISNUMBER(AG651), INDEX(出力表!B:B,11), 0)+IF(ISNUMBER(AJ651), INDEX(出力表!B:B,12), 0)+IF(ISNUMBER(AM651), INDEX(出力表!B:B,13), 0)</f>
        <v>0</v>
      </c>
      <c r="AP651" t="str">
        <f t="shared" si="10"/>
        <v/>
      </c>
    </row>
    <row r="652" spans="1:42" x14ac:dyDescent="0.2">
      <c r="A652">
        <v>651</v>
      </c>
      <c r="B652">
        <f>IF(UPPER(Settings!B4)="TRUE", 乱数表!$Z652*Settings!B10, 0)</f>
        <v>0.10156051429681336</v>
      </c>
      <c r="C652">
        <f>IF(UPPER(Settings!B4)="TRUE", 乱数表!$AA652*Settings!B11, 0)</f>
        <v>5.2741605962380547E-2</v>
      </c>
      <c r="D652">
        <f>MIN(100, MAX(0, 100*BETAINV(乱数表!$B652, MAX(0.00000001, (1/(1+EXP(-(INDEX(係数表!G:G,2) + $B652))))*(EXP(INDEX(係数表!H:H,2) + INDEX(係数表!I:I,2)*LN(INDEX(出力表!C:C,2)+1)))), MAX(0.00000001, (1-(1/(1+EXP(-(INDEX(係数表!G:G,2) + $B652)))))*(EXP(INDEX(係数表!H:H,2) + INDEX(係数表!I:I,2)*LN(INDEX(出力表!C:C,2)+1)))))))</f>
        <v>99.413858824403562</v>
      </c>
      <c r="E652" t="e">
        <f>MIN(100, MAX(0, (100*(INDEX(出力表!D:D,2))/(EXP(INDEX(係数表!B:B,2) + $C652) + (INDEX(出力表!D:D,2)))) + (乱数表!$N652*(Settings!B12/(((INDEX(出力表!D:D,2))+1)^INDEX(係数表!E:E,2)*INDEX(係数表!F:F,2))))))</f>
        <v>#VALUE!</v>
      </c>
      <c r="F652" t="e">
        <f>MIN(100, MAX(0, (INDEX(出力表!D:D,2))*D652/MAX(E652, Settings!B3)))</f>
        <v>#VALUE!</v>
      </c>
      <c r="G652">
        <f>MIN(100, MAX(0, 100*BETAINV(乱数表!$C652, MAX(0.00000001, (1/(1+EXP(-(INDEX(係数表!G:G,3) + $B652))))*(EXP(INDEX(係数表!H:H,3) + INDEX(係数表!I:I,3)*LN(INDEX(出力表!C:C,3)+1)))), MAX(0.00000001, (1-(1/(1+EXP(-(INDEX(係数表!G:G,3) + $B652)))))*(EXP(INDEX(係数表!H:H,3) + INDEX(係数表!I:I,3)*LN(INDEX(出力表!C:C,3)+1)))))))</f>
        <v>83.755106070891017</v>
      </c>
      <c r="H652" t="e">
        <f>MIN(100, MAX(0, (100*(INDEX(出力表!D:D,3))/(EXP(INDEX(係数表!B:B,3) + $C652) + (INDEX(出力表!D:D,3)))) + (乱数表!$O652*(Settings!B12/(((INDEX(出力表!D:D,3))+1)^INDEX(係数表!E:E,3)*INDEX(係数表!F:F,3))))))</f>
        <v>#VALUE!</v>
      </c>
      <c r="I652" t="e">
        <f>MIN(100, MAX(0, (INDEX(出力表!D:D,3))*G652/MAX(H652, Settings!B3)))</f>
        <v>#VALUE!</v>
      </c>
      <c r="J652">
        <f>MIN(100, MAX(0, 100*BETAINV(乱数表!$D652, MAX(0.00000001, (1/(1+EXP(-(INDEX(係数表!G:G,4) + $B652))))*(EXP(INDEX(係数表!H:H,4) + INDEX(係数表!I:I,4)*LN(INDEX(出力表!C:C,4)+1)))), MAX(0.00000001, (1-(1/(1+EXP(-(INDEX(係数表!G:G,4) + $B652)))))*(EXP(INDEX(係数表!H:H,4) + INDEX(係数表!I:I,4)*LN(INDEX(出力表!C:C,4)+1)))))))</f>
        <v>98.927918438595498</v>
      </c>
      <c r="K652" t="e">
        <f>MIN(100, MAX(0, (100*(INDEX(出力表!D:D,4))/(EXP(INDEX(係数表!B:B,4) + $C652) + (INDEX(出力表!D:D,4)))) + (乱数表!$P652*(Settings!B12/(((INDEX(出力表!D:D,4))+1)^INDEX(係数表!E:E,4)*INDEX(係数表!F:F,4))))))</f>
        <v>#VALUE!</v>
      </c>
      <c r="L652" t="e">
        <f>MIN(100, MAX(0, (INDEX(出力表!D:D,4))*J652/MAX(K652, Settings!B3)))</f>
        <v>#VALUE!</v>
      </c>
      <c r="M652">
        <f>MIN(100, MAX(0, 100*BETAINV(乱数表!$E652, MAX(0.00000001, (1/(1+EXP(-(INDEX(係数表!G:G,5) + $B652))))*(EXP(INDEX(係数表!H:H,5) + INDEX(係数表!I:I,5)*LN(INDEX(出力表!C:C,5)+1)))), MAX(0.00000001, (1-(1/(1+EXP(-(INDEX(係数表!G:G,5) + $B652)))))*(EXP(INDEX(係数表!H:H,5) + INDEX(係数表!I:I,5)*LN(INDEX(出力表!C:C,5)+1)))))))</f>
        <v>99.152695601602488</v>
      </c>
      <c r="N652" t="e">
        <f>MIN(100, MAX(0, (100*(INDEX(出力表!D:D,5))/(EXP(INDEX(係数表!B:B,5) + $C652) + (INDEX(出力表!D:D,5)))) + (乱数表!$Q652*(Settings!B12/(((INDEX(出力表!D:D,5))+1)^INDEX(係数表!E:E,5)*INDEX(係数表!F:F,5))))))</f>
        <v>#VALUE!</v>
      </c>
      <c r="O652" t="e">
        <f>MIN(100, MAX(0, (INDEX(出力表!D:D,5))*M652/MAX(N652, Settings!B3)))</f>
        <v>#VALUE!</v>
      </c>
      <c r="P652">
        <f>MIN(100, MAX(0, 100*BETAINV(乱数表!$F652, MAX(0.00000001, (1/(1+EXP(-(INDEX(係数表!G:G,6) + $B652))))*(EXP(INDEX(係数表!H:H,6) + INDEX(係数表!I:I,6)*LN(INDEX(出力表!C:C,6)+1)))), MAX(0.00000001, (1-(1/(1+EXP(-(INDEX(係数表!G:G,6) + $B652)))))*(EXP(INDEX(係数表!H:H,6) + INDEX(係数表!I:I,6)*LN(INDEX(出力表!C:C,6)+1)))))))</f>
        <v>74.322612151484009</v>
      </c>
      <c r="Q652" t="e">
        <f>MIN(100, MAX(0, (100*(INDEX(出力表!D:D,6))/(EXP(INDEX(係数表!B:B,6) + $C652) + (INDEX(出力表!D:D,6)))) + (乱数表!$R652*(Settings!B12/(((INDEX(出力表!D:D,6))+1)^INDEX(係数表!E:E,6)*INDEX(係数表!F:F,6))))))</f>
        <v>#VALUE!</v>
      </c>
      <c r="R652" t="e">
        <f>MIN(100, MAX(0, (INDEX(出力表!D:D,6))*P652/MAX(Q652, Settings!B3)))</f>
        <v>#VALUE!</v>
      </c>
      <c r="S652">
        <f>MIN(100, MAX(0, 100*BETAINV(乱数表!$G652, MAX(0.00000001, (1/(1+EXP(-(INDEX(係数表!G:G,7) + $B652))))*(EXP(INDEX(係数表!H:H,7) + INDEX(係数表!I:I,7)*LN(INDEX(出力表!C:C,7)+1)))), MAX(0.00000001, (1-(1/(1+EXP(-(INDEX(係数表!G:G,7) + $B652)))))*(EXP(INDEX(係数表!H:H,7) + INDEX(係数表!I:I,7)*LN(INDEX(出力表!C:C,7)+1)))))))</f>
        <v>99.999332091720802</v>
      </c>
      <c r="T652" t="e">
        <f>MIN(100, MAX(0, (100*(INDEX(出力表!D:D,7))/(EXP(INDEX(係数表!B:B,7) + $C652) + (INDEX(出力表!D:D,7)))) + (乱数表!$S652*(Settings!B12/(((INDEX(出力表!D:D,7))+1)^INDEX(係数表!E:E,7)*INDEX(係数表!F:F,7))))))</f>
        <v>#VALUE!</v>
      </c>
      <c r="U652" t="e">
        <f>MIN(100, MAX(0, (INDEX(出力表!D:D,7))*S652/MAX(T652, Settings!B3)))</f>
        <v>#VALUE!</v>
      </c>
      <c r="V652">
        <f>MIN(100, MAX(0, 100*BETAINV(乱数表!$H652, MAX(0.00000001, (1/(1+EXP(-(INDEX(係数表!G:G,8) + $B652))))*(EXP(INDEX(係数表!H:H,8) + INDEX(係数表!I:I,8)*LN(INDEX(出力表!C:C,8)+1)))), MAX(0.00000001, (1-(1/(1+EXP(-(INDEX(係数表!G:G,8) + $B652)))))*(EXP(INDEX(係数表!H:H,8) + INDEX(係数表!I:I,8)*LN(INDEX(出力表!C:C,8)+1)))))))</f>
        <v>97.00081996764321</v>
      </c>
      <c r="W652" t="e">
        <f>MIN(100, MAX(0, (100*(INDEX(出力表!D:D,8))/(EXP(INDEX(係数表!B:B,8) + $C652) + (INDEX(出力表!D:D,8)))) + (乱数表!$T652*(Settings!B12/(((INDEX(出力表!D:D,8))+1)^INDEX(係数表!E:E,8)*INDEX(係数表!F:F,8))))))</f>
        <v>#VALUE!</v>
      </c>
      <c r="X652" t="e">
        <f>MIN(100, MAX(0, (INDEX(出力表!D:D,8))*V652/MAX(W652, Settings!B3)))</f>
        <v>#VALUE!</v>
      </c>
      <c r="Y652">
        <f>MIN(100, MAX(0, 100*BETAINV(乱数表!$I652, MAX(0.00000001, (1/(1+EXP(-(INDEX(係数表!G:G,9) + $B652))))*(EXP(INDEX(係数表!H:H,9) + INDEX(係数表!I:I,9)*LN(INDEX(出力表!C:C,9)+1)))), MAX(0.00000001, (1-(1/(1+EXP(-(INDEX(係数表!G:G,9) + $B652)))))*(EXP(INDEX(係数表!H:H,9) + INDEX(係数表!I:I,9)*LN(INDEX(出力表!C:C,9)+1)))))))</f>
        <v>94.836488792160537</v>
      </c>
      <c r="Z652" t="e">
        <f>MIN(100, MAX(0, (100*(INDEX(出力表!D:D,9))/(EXP(INDEX(係数表!B:B,9) + $C652) + (INDEX(出力表!D:D,9)))) + (乱数表!$U652*(Settings!B12/(((INDEX(出力表!D:D,9))+1)^INDEX(係数表!E:E,9)*INDEX(係数表!F:F,9))))))</f>
        <v>#VALUE!</v>
      </c>
      <c r="AA652" t="e">
        <f>MIN(100, MAX(0, (INDEX(出力表!D:D,9))*Y652/MAX(Z652, Settings!B3)))</f>
        <v>#VALUE!</v>
      </c>
      <c r="AB652">
        <f>MIN(100, MAX(0, 100*BETAINV(乱数表!$J652, MAX(0.00000001, (1/(1+EXP(-(INDEX(係数表!G:G,10) + $B652))))*(EXP(INDEX(係数表!H:H,10) + INDEX(係数表!I:I,10)*LN(INDEX(出力表!C:C,10)+1)))), MAX(0.00000001, (1-(1/(1+EXP(-(INDEX(係数表!G:G,10) + $B652)))))*(EXP(INDEX(係数表!H:H,10) + INDEX(係数表!I:I,10)*LN(INDEX(出力表!C:C,10)+1)))))))</f>
        <v>97.150950510549279</v>
      </c>
      <c r="AC652" t="e">
        <f>MIN(100, MAX(0, (100*(INDEX(出力表!D:D,10))/(EXP(INDEX(係数表!B:B,10) + $C652) + (INDEX(出力表!D:D,10)))) + (乱数表!$V652*(Settings!B12/(((INDEX(出力表!D:D,10))+1)^INDEX(係数表!E:E,10)*INDEX(係数表!F:F,10))))))</f>
        <v>#VALUE!</v>
      </c>
      <c r="AD652" t="e">
        <f>MIN(100, MAX(0, (INDEX(出力表!D:D,10))*AB652/MAX(AC652, Settings!B3)))</f>
        <v>#VALUE!</v>
      </c>
      <c r="AE652">
        <f>MIN(100, MAX(0, 100*BETAINV(乱数表!$K652, MAX(0.00000001, (1/(1+EXP(-(INDEX(係数表!G:G,11) + $B652))))*(EXP(INDEX(係数表!H:H,11) + INDEX(係数表!I:I,11)*LN(INDEX(出力表!C:C,11)+1)))), MAX(0.00000001, (1-(1/(1+EXP(-(INDEX(係数表!G:G,11) + $B652)))))*(EXP(INDEX(係数表!H:H,11) + INDEX(係数表!I:I,11)*LN(INDEX(出力表!C:C,11)+1)))))))</f>
        <v>84.978001984498775</v>
      </c>
      <c r="AF652" t="e">
        <f>MIN(100, MAX(0, (100*(INDEX(出力表!D:D,11))/(EXP(INDEX(係数表!B:B,11) + $C652) + (INDEX(出力表!D:D,11)))) + (乱数表!$W652*(Settings!B12/(((INDEX(出力表!D:D,11))+1)^INDEX(係数表!E:E,11)*INDEX(係数表!F:F,11))))))</f>
        <v>#VALUE!</v>
      </c>
      <c r="AG652" t="e">
        <f>MIN(100, MAX(0, (INDEX(出力表!D:D,11))*AE652/MAX(AF652, Settings!B3)))</f>
        <v>#VALUE!</v>
      </c>
      <c r="AH652">
        <f>MIN(100, MAX(0, 100*BETAINV(乱数表!$L652, MAX(0.00000001, (1/(1+EXP(-(INDEX(係数表!G:G,12) + $B652))))*(EXP(INDEX(係数表!H:H,12) + INDEX(係数表!I:I,12)*LN(INDEX(出力表!C:C,12)+1)))), MAX(0.00000001, (1-(1/(1+EXP(-(INDEX(係数表!G:G,12) + $B652)))))*(EXP(INDEX(係数表!H:H,12) + INDEX(係数表!I:I,12)*LN(INDEX(出力表!C:C,12)+1)))))))</f>
        <v>79.430547250293429</v>
      </c>
      <c r="AI652" t="e">
        <f>MIN(100, MAX(0, (100*(INDEX(出力表!D:D,12))/(EXP(INDEX(係数表!B:B,12) + $C652) + (INDEX(出力表!D:D,12)))) + (乱数表!$X652*(Settings!B12/(((INDEX(出力表!D:D,12))+1)^INDEX(係数表!E:E,12)*INDEX(係数表!F:F,12))))))</f>
        <v>#VALUE!</v>
      </c>
      <c r="AJ652" t="e">
        <f>MIN(100, MAX(0, (INDEX(出力表!D:D,12))*AH652/MAX(AI652, Settings!B3)))</f>
        <v>#VALUE!</v>
      </c>
      <c r="AK652">
        <f>MIN(100, MAX(0, 100*BETAINV(乱数表!$M652, MAX(0.00000001, (1/(1+EXP(-(INDEX(係数表!G:G,13) + $B652))))*(EXP(INDEX(係数表!H:H,13) + INDEX(係数表!I:I,13)*LN(INDEX(出力表!C:C,13)+1)))), MAX(0.00000001, (1-(1/(1+EXP(-(INDEX(係数表!G:G,13) + $B652)))))*(EXP(INDEX(係数表!H:H,13) + INDEX(係数表!I:I,13)*LN(INDEX(出力表!C:C,13)+1)))))))</f>
        <v>89.489161579008453</v>
      </c>
      <c r="AL652" t="e">
        <f>MIN(100, MAX(0, (100*(INDEX(出力表!D:D,13))/(EXP(INDEX(係数表!B:B,13) + $C652) + (INDEX(出力表!D:D,13)))) + (乱数表!$Y652*(Settings!B12/(((INDEX(出力表!D:D,13))+1)^INDEX(係数表!E:E,13)*INDEX(係数表!F:F,13))))))</f>
        <v>#VALUE!</v>
      </c>
      <c r="AM652" t="e">
        <f>MIN(100, MAX(0, (INDEX(出力表!D:D,13))*AK652/MAX(AL652, Settings!B3)))</f>
        <v>#VALUE!</v>
      </c>
      <c r="AN652">
        <f>IF(ISNUMBER(F652), INDEX(出力表!B:B,2)*F652, 0)+IF(ISNUMBER(I652), INDEX(出力表!B:B,3)*I652, 0)+IF(ISNUMBER(L652), INDEX(出力表!B:B,4)*L652, 0)+IF(ISNUMBER(O652), INDEX(出力表!B:B,5)*O652, 0)+IF(ISNUMBER(R652), INDEX(出力表!B:B,6)*R652, 0)+IF(ISNUMBER(U652), INDEX(出力表!B:B,7)*U652, 0)+IF(ISNUMBER(X652), INDEX(出力表!B:B,8)*X652, 0)+IF(ISNUMBER(AA652), INDEX(出力表!B:B,9)*AA652, 0)+IF(ISNUMBER(AD652), INDEX(出力表!B:B,10)*AD652, 0)+IF(ISNUMBER(AG652), INDEX(出力表!B:B,11)*AG652, 0)+IF(ISNUMBER(AJ652), INDEX(出力表!B:B,12)*AJ652, 0)+IF(ISNUMBER(AM652), INDEX(出力表!B:B,13)*AM652, 0)</f>
        <v>0</v>
      </c>
      <c r="AO652">
        <f>IF(ISNUMBER(F652), INDEX(出力表!B:B,2), 0)+IF(ISNUMBER(I652), INDEX(出力表!B:B,3), 0)+IF(ISNUMBER(L652), INDEX(出力表!B:B,4), 0)+IF(ISNUMBER(O652), INDEX(出力表!B:B,5), 0)+IF(ISNUMBER(R652), INDEX(出力表!B:B,6), 0)+IF(ISNUMBER(U652), INDEX(出力表!B:B,7), 0)+IF(ISNUMBER(X652), INDEX(出力表!B:B,8), 0)+IF(ISNUMBER(AA652), INDEX(出力表!B:B,9), 0)+IF(ISNUMBER(AD652), INDEX(出力表!B:B,10), 0)+IF(ISNUMBER(AG652), INDEX(出力表!B:B,11), 0)+IF(ISNUMBER(AJ652), INDEX(出力表!B:B,12), 0)+IF(ISNUMBER(AM652), INDEX(出力表!B:B,13), 0)</f>
        <v>0</v>
      </c>
      <c r="AP652" t="str">
        <f t="shared" si="10"/>
        <v/>
      </c>
    </row>
    <row r="653" spans="1:42" x14ac:dyDescent="0.2">
      <c r="A653">
        <v>652</v>
      </c>
      <c r="B653">
        <f>IF(UPPER(Settings!B4)="TRUE", 乱数表!$Z653*Settings!B10, 0)</f>
        <v>-0.31617945188475166</v>
      </c>
      <c r="C653">
        <f>IF(UPPER(Settings!B4)="TRUE", 乱数表!$AA653*Settings!B11, 0)</f>
        <v>-1.0884277382604942E-2</v>
      </c>
      <c r="D653">
        <f>MIN(100, MAX(0, 100*BETAINV(乱数表!$B653, MAX(0.00000001, (1/(1+EXP(-(INDEX(係数表!G:G,2) + $B653))))*(EXP(INDEX(係数表!H:H,2) + INDEX(係数表!I:I,2)*LN(INDEX(出力表!C:C,2)+1)))), MAX(0.00000001, (1-(1/(1+EXP(-(INDEX(係数表!G:G,2) + $B653)))))*(EXP(INDEX(係数表!H:H,2) + INDEX(係数表!I:I,2)*LN(INDEX(出力表!C:C,2)+1)))))))</f>
        <v>99.701058854964941</v>
      </c>
      <c r="E653" t="e">
        <f>MIN(100, MAX(0, (100*(INDEX(出力表!D:D,2))/(EXP(INDEX(係数表!B:B,2) + $C653) + (INDEX(出力表!D:D,2)))) + (乱数表!$N653*(Settings!B12/(((INDEX(出力表!D:D,2))+1)^INDEX(係数表!E:E,2)*INDEX(係数表!F:F,2))))))</f>
        <v>#VALUE!</v>
      </c>
      <c r="F653" t="e">
        <f>MIN(100, MAX(0, (INDEX(出力表!D:D,2))*D653/MAX(E653, Settings!B3)))</f>
        <v>#VALUE!</v>
      </c>
      <c r="G653">
        <f>MIN(100, MAX(0, 100*BETAINV(乱数表!$C653, MAX(0.00000001, (1/(1+EXP(-(INDEX(係数表!G:G,3) + $B653))))*(EXP(INDEX(係数表!H:H,3) + INDEX(係数表!I:I,3)*LN(INDEX(出力表!C:C,3)+1)))), MAX(0.00000001, (1-(1/(1+EXP(-(INDEX(係数表!G:G,3) + $B653)))))*(EXP(INDEX(係数表!H:H,3) + INDEX(係数表!I:I,3)*LN(INDEX(出力表!C:C,3)+1)))))))</f>
        <v>94.612117067265061</v>
      </c>
      <c r="H653" t="e">
        <f>MIN(100, MAX(0, (100*(INDEX(出力表!D:D,3))/(EXP(INDEX(係数表!B:B,3) + $C653) + (INDEX(出力表!D:D,3)))) + (乱数表!$O653*(Settings!B12/(((INDEX(出力表!D:D,3))+1)^INDEX(係数表!E:E,3)*INDEX(係数表!F:F,3))))))</f>
        <v>#VALUE!</v>
      </c>
      <c r="I653" t="e">
        <f>MIN(100, MAX(0, (INDEX(出力表!D:D,3))*G653/MAX(H653, Settings!B3)))</f>
        <v>#VALUE!</v>
      </c>
      <c r="J653">
        <f>MIN(100, MAX(0, 100*BETAINV(乱数表!$D653, MAX(0.00000001, (1/(1+EXP(-(INDEX(係数表!G:G,4) + $B653))))*(EXP(INDEX(係数表!H:H,4) + INDEX(係数表!I:I,4)*LN(INDEX(出力表!C:C,4)+1)))), MAX(0.00000001, (1-(1/(1+EXP(-(INDEX(係数表!G:G,4) + $B653)))))*(EXP(INDEX(係数表!H:H,4) + INDEX(係数表!I:I,4)*LN(INDEX(出力表!C:C,4)+1)))))))</f>
        <v>98.392170818353691</v>
      </c>
      <c r="K653" t="e">
        <f>MIN(100, MAX(0, (100*(INDEX(出力表!D:D,4))/(EXP(INDEX(係数表!B:B,4) + $C653) + (INDEX(出力表!D:D,4)))) + (乱数表!$P653*(Settings!B12/(((INDEX(出力表!D:D,4))+1)^INDEX(係数表!E:E,4)*INDEX(係数表!F:F,4))))))</f>
        <v>#VALUE!</v>
      </c>
      <c r="L653" t="e">
        <f>MIN(100, MAX(0, (INDEX(出力表!D:D,4))*J653/MAX(K653, Settings!B3)))</f>
        <v>#VALUE!</v>
      </c>
      <c r="M653">
        <f>MIN(100, MAX(0, 100*BETAINV(乱数表!$E653, MAX(0.00000001, (1/(1+EXP(-(INDEX(係数表!G:G,5) + $B653))))*(EXP(INDEX(係数表!H:H,5) + INDEX(係数表!I:I,5)*LN(INDEX(出力表!C:C,5)+1)))), MAX(0.00000001, (1-(1/(1+EXP(-(INDEX(係数表!G:G,5) + $B653)))))*(EXP(INDEX(係数表!H:H,5) + INDEX(係数表!I:I,5)*LN(INDEX(出力表!C:C,5)+1)))))))</f>
        <v>67.461244252600565</v>
      </c>
      <c r="N653" t="e">
        <f>MIN(100, MAX(0, (100*(INDEX(出力表!D:D,5))/(EXP(INDEX(係数表!B:B,5) + $C653) + (INDEX(出力表!D:D,5)))) + (乱数表!$Q653*(Settings!B12/(((INDEX(出力表!D:D,5))+1)^INDEX(係数表!E:E,5)*INDEX(係数表!F:F,5))))))</f>
        <v>#VALUE!</v>
      </c>
      <c r="O653" t="e">
        <f>MIN(100, MAX(0, (INDEX(出力表!D:D,5))*M653/MAX(N653, Settings!B3)))</f>
        <v>#VALUE!</v>
      </c>
      <c r="P653">
        <f>MIN(100, MAX(0, 100*BETAINV(乱数表!$F653, MAX(0.00000001, (1/(1+EXP(-(INDEX(係数表!G:G,6) + $B653))))*(EXP(INDEX(係数表!H:H,6) + INDEX(係数表!I:I,6)*LN(INDEX(出力表!C:C,6)+1)))), MAX(0.00000001, (1-(1/(1+EXP(-(INDEX(係数表!G:G,6) + $B653)))))*(EXP(INDEX(係数表!H:H,6) + INDEX(係数表!I:I,6)*LN(INDEX(出力表!C:C,6)+1)))))))</f>
        <v>53.061388745890916</v>
      </c>
      <c r="Q653" t="e">
        <f>MIN(100, MAX(0, (100*(INDEX(出力表!D:D,6))/(EXP(INDEX(係数表!B:B,6) + $C653) + (INDEX(出力表!D:D,6)))) + (乱数表!$R653*(Settings!B12/(((INDEX(出力表!D:D,6))+1)^INDEX(係数表!E:E,6)*INDEX(係数表!F:F,6))))))</f>
        <v>#VALUE!</v>
      </c>
      <c r="R653" t="e">
        <f>MIN(100, MAX(0, (INDEX(出力表!D:D,6))*P653/MAX(Q653, Settings!B3)))</f>
        <v>#VALUE!</v>
      </c>
      <c r="S653">
        <f>MIN(100, MAX(0, 100*BETAINV(乱数表!$G653, MAX(0.00000001, (1/(1+EXP(-(INDEX(係数表!G:G,7) + $B653))))*(EXP(INDEX(係数表!H:H,7) + INDEX(係数表!I:I,7)*LN(INDEX(出力表!C:C,7)+1)))), MAX(0.00000001, (1-(1/(1+EXP(-(INDEX(係数表!G:G,7) + $B653)))))*(EXP(INDEX(係数表!H:H,7) + INDEX(係数表!I:I,7)*LN(INDEX(出力表!C:C,7)+1)))))))</f>
        <v>97.094211077996633</v>
      </c>
      <c r="T653" t="e">
        <f>MIN(100, MAX(0, (100*(INDEX(出力表!D:D,7))/(EXP(INDEX(係数表!B:B,7) + $C653) + (INDEX(出力表!D:D,7)))) + (乱数表!$S653*(Settings!B12/(((INDEX(出力表!D:D,7))+1)^INDEX(係数表!E:E,7)*INDEX(係数表!F:F,7))))))</f>
        <v>#VALUE!</v>
      </c>
      <c r="U653" t="e">
        <f>MIN(100, MAX(0, (INDEX(出力表!D:D,7))*S653/MAX(T653, Settings!B3)))</f>
        <v>#VALUE!</v>
      </c>
      <c r="V653">
        <f>MIN(100, MAX(0, 100*BETAINV(乱数表!$H653, MAX(0.00000001, (1/(1+EXP(-(INDEX(係数表!G:G,8) + $B653))))*(EXP(INDEX(係数表!H:H,8) + INDEX(係数表!I:I,8)*LN(INDEX(出力表!C:C,8)+1)))), MAX(0.00000001, (1-(1/(1+EXP(-(INDEX(係数表!G:G,8) + $B653)))))*(EXP(INDEX(係数表!H:H,8) + INDEX(係数表!I:I,8)*LN(INDEX(出力表!C:C,8)+1)))))))</f>
        <v>97.407169875214265</v>
      </c>
      <c r="W653" t="e">
        <f>MIN(100, MAX(0, (100*(INDEX(出力表!D:D,8))/(EXP(INDEX(係数表!B:B,8) + $C653) + (INDEX(出力表!D:D,8)))) + (乱数表!$T653*(Settings!B12/(((INDEX(出力表!D:D,8))+1)^INDEX(係数表!E:E,8)*INDEX(係数表!F:F,8))))))</f>
        <v>#VALUE!</v>
      </c>
      <c r="X653" t="e">
        <f>MIN(100, MAX(0, (INDEX(出力表!D:D,8))*V653/MAX(W653, Settings!B3)))</f>
        <v>#VALUE!</v>
      </c>
      <c r="Y653">
        <f>MIN(100, MAX(0, 100*BETAINV(乱数表!$I653, MAX(0.00000001, (1/(1+EXP(-(INDEX(係数表!G:G,9) + $B653))))*(EXP(INDEX(係数表!H:H,9) + INDEX(係数表!I:I,9)*LN(INDEX(出力表!C:C,9)+1)))), MAX(0.00000001, (1-(1/(1+EXP(-(INDEX(係数表!G:G,9) + $B653)))))*(EXP(INDEX(係数表!H:H,9) + INDEX(係数表!I:I,9)*LN(INDEX(出力表!C:C,9)+1)))))))</f>
        <v>91.112230263089216</v>
      </c>
      <c r="Z653" t="e">
        <f>MIN(100, MAX(0, (100*(INDEX(出力表!D:D,9))/(EXP(INDEX(係数表!B:B,9) + $C653) + (INDEX(出力表!D:D,9)))) + (乱数表!$U653*(Settings!B12/(((INDEX(出力表!D:D,9))+1)^INDEX(係数表!E:E,9)*INDEX(係数表!F:F,9))))))</f>
        <v>#VALUE!</v>
      </c>
      <c r="AA653" t="e">
        <f>MIN(100, MAX(0, (INDEX(出力表!D:D,9))*Y653/MAX(Z653, Settings!B3)))</f>
        <v>#VALUE!</v>
      </c>
      <c r="AB653">
        <f>MIN(100, MAX(0, 100*BETAINV(乱数表!$J653, MAX(0.00000001, (1/(1+EXP(-(INDEX(係数表!G:G,10) + $B653))))*(EXP(INDEX(係数表!H:H,10) + INDEX(係数表!I:I,10)*LN(INDEX(出力表!C:C,10)+1)))), MAX(0.00000001, (1-(1/(1+EXP(-(INDEX(係数表!G:G,10) + $B653)))))*(EXP(INDEX(係数表!H:H,10) + INDEX(係数表!I:I,10)*LN(INDEX(出力表!C:C,10)+1)))))))</f>
        <v>62.079037183793595</v>
      </c>
      <c r="AC653" t="e">
        <f>MIN(100, MAX(0, (100*(INDEX(出力表!D:D,10))/(EXP(INDEX(係数表!B:B,10) + $C653) + (INDEX(出力表!D:D,10)))) + (乱数表!$V653*(Settings!B12/(((INDEX(出力表!D:D,10))+1)^INDEX(係数表!E:E,10)*INDEX(係数表!F:F,10))))))</f>
        <v>#VALUE!</v>
      </c>
      <c r="AD653" t="e">
        <f>MIN(100, MAX(0, (INDEX(出力表!D:D,10))*AB653/MAX(AC653, Settings!B3)))</f>
        <v>#VALUE!</v>
      </c>
      <c r="AE653">
        <f>MIN(100, MAX(0, 100*BETAINV(乱数表!$K653, MAX(0.00000001, (1/(1+EXP(-(INDEX(係数表!G:G,11) + $B653))))*(EXP(INDEX(係数表!H:H,11) + INDEX(係数表!I:I,11)*LN(INDEX(出力表!C:C,11)+1)))), MAX(0.00000001, (1-(1/(1+EXP(-(INDEX(係数表!G:G,11) + $B653)))))*(EXP(INDEX(係数表!H:H,11) + INDEX(係数表!I:I,11)*LN(INDEX(出力表!C:C,11)+1)))))))</f>
        <v>91.723465165524388</v>
      </c>
      <c r="AF653" t="e">
        <f>MIN(100, MAX(0, (100*(INDEX(出力表!D:D,11))/(EXP(INDEX(係数表!B:B,11) + $C653) + (INDEX(出力表!D:D,11)))) + (乱数表!$W653*(Settings!B12/(((INDEX(出力表!D:D,11))+1)^INDEX(係数表!E:E,11)*INDEX(係数表!F:F,11))))))</f>
        <v>#VALUE!</v>
      </c>
      <c r="AG653" t="e">
        <f>MIN(100, MAX(0, (INDEX(出力表!D:D,11))*AE653/MAX(AF653, Settings!B3)))</f>
        <v>#VALUE!</v>
      </c>
      <c r="AH653">
        <f>MIN(100, MAX(0, 100*BETAINV(乱数表!$L653, MAX(0.00000001, (1/(1+EXP(-(INDEX(係数表!G:G,12) + $B653))))*(EXP(INDEX(係数表!H:H,12) + INDEX(係数表!I:I,12)*LN(INDEX(出力表!C:C,12)+1)))), MAX(0.00000001, (1-(1/(1+EXP(-(INDEX(係数表!G:G,12) + $B653)))))*(EXP(INDEX(係数表!H:H,12) + INDEX(係数表!I:I,12)*LN(INDEX(出力表!C:C,12)+1)))))))</f>
        <v>99.873551885282396</v>
      </c>
      <c r="AI653" t="e">
        <f>MIN(100, MAX(0, (100*(INDEX(出力表!D:D,12))/(EXP(INDEX(係数表!B:B,12) + $C653) + (INDEX(出力表!D:D,12)))) + (乱数表!$X653*(Settings!B12/(((INDEX(出力表!D:D,12))+1)^INDEX(係数表!E:E,12)*INDEX(係数表!F:F,12))))))</f>
        <v>#VALUE!</v>
      </c>
      <c r="AJ653" t="e">
        <f>MIN(100, MAX(0, (INDEX(出力表!D:D,12))*AH653/MAX(AI653, Settings!B3)))</f>
        <v>#VALUE!</v>
      </c>
      <c r="AK653">
        <f>MIN(100, MAX(0, 100*BETAINV(乱数表!$M653, MAX(0.00000001, (1/(1+EXP(-(INDEX(係数表!G:G,13) + $B653))))*(EXP(INDEX(係数表!H:H,13) + INDEX(係数表!I:I,13)*LN(INDEX(出力表!C:C,13)+1)))), MAX(0.00000001, (1-(1/(1+EXP(-(INDEX(係数表!G:G,13) + $B653)))))*(EXP(INDEX(係数表!H:H,13) + INDEX(係数表!I:I,13)*LN(INDEX(出力表!C:C,13)+1)))))))</f>
        <v>55.503341761062195</v>
      </c>
      <c r="AL653" t="e">
        <f>MIN(100, MAX(0, (100*(INDEX(出力表!D:D,13))/(EXP(INDEX(係数表!B:B,13) + $C653) + (INDEX(出力表!D:D,13)))) + (乱数表!$Y653*(Settings!B12/(((INDEX(出力表!D:D,13))+1)^INDEX(係数表!E:E,13)*INDEX(係数表!F:F,13))))))</f>
        <v>#VALUE!</v>
      </c>
      <c r="AM653" t="e">
        <f>MIN(100, MAX(0, (INDEX(出力表!D:D,13))*AK653/MAX(AL653, Settings!B3)))</f>
        <v>#VALUE!</v>
      </c>
      <c r="AN653">
        <f>IF(ISNUMBER(F653), INDEX(出力表!B:B,2)*F653, 0)+IF(ISNUMBER(I653), INDEX(出力表!B:B,3)*I653, 0)+IF(ISNUMBER(L653), INDEX(出力表!B:B,4)*L653, 0)+IF(ISNUMBER(O653), INDEX(出力表!B:B,5)*O653, 0)+IF(ISNUMBER(R653), INDEX(出力表!B:B,6)*R653, 0)+IF(ISNUMBER(U653), INDEX(出力表!B:B,7)*U653, 0)+IF(ISNUMBER(X653), INDEX(出力表!B:B,8)*X653, 0)+IF(ISNUMBER(AA653), INDEX(出力表!B:B,9)*AA653, 0)+IF(ISNUMBER(AD653), INDEX(出力表!B:B,10)*AD653, 0)+IF(ISNUMBER(AG653), INDEX(出力表!B:B,11)*AG653, 0)+IF(ISNUMBER(AJ653), INDEX(出力表!B:B,12)*AJ653, 0)+IF(ISNUMBER(AM653), INDEX(出力表!B:B,13)*AM653, 0)</f>
        <v>0</v>
      </c>
      <c r="AO653">
        <f>IF(ISNUMBER(F653), INDEX(出力表!B:B,2), 0)+IF(ISNUMBER(I653), INDEX(出力表!B:B,3), 0)+IF(ISNUMBER(L653), INDEX(出力表!B:B,4), 0)+IF(ISNUMBER(O653), INDEX(出力表!B:B,5), 0)+IF(ISNUMBER(R653), INDEX(出力表!B:B,6), 0)+IF(ISNUMBER(U653), INDEX(出力表!B:B,7), 0)+IF(ISNUMBER(X653), INDEX(出力表!B:B,8), 0)+IF(ISNUMBER(AA653), INDEX(出力表!B:B,9), 0)+IF(ISNUMBER(AD653), INDEX(出力表!B:B,10), 0)+IF(ISNUMBER(AG653), INDEX(出力表!B:B,11), 0)+IF(ISNUMBER(AJ653), INDEX(出力表!B:B,12), 0)+IF(ISNUMBER(AM653), INDEX(出力表!B:B,13), 0)</f>
        <v>0</v>
      </c>
      <c r="AP653" t="str">
        <f t="shared" si="10"/>
        <v/>
      </c>
    </row>
    <row r="654" spans="1:42" x14ac:dyDescent="0.2">
      <c r="A654">
        <v>653</v>
      </c>
      <c r="B654">
        <f>IF(UPPER(Settings!B4)="TRUE", 乱数表!$Z654*Settings!B10, 0)</f>
        <v>-0.22896557593752243</v>
      </c>
      <c r="C654">
        <f>IF(UPPER(Settings!B4)="TRUE", 乱数表!$AA654*Settings!B11, 0)</f>
        <v>-1.9065538566387763E-2</v>
      </c>
      <c r="D654">
        <f>MIN(100, MAX(0, 100*BETAINV(乱数表!$B654, MAX(0.00000001, (1/(1+EXP(-(INDEX(係数表!G:G,2) + $B654))))*(EXP(INDEX(係数表!H:H,2) + INDEX(係数表!I:I,2)*LN(INDEX(出力表!C:C,2)+1)))), MAX(0.00000001, (1-(1/(1+EXP(-(INDEX(係数表!G:G,2) + $B654)))))*(EXP(INDEX(係数表!H:H,2) + INDEX(係数表!I:I,2)*LN(INDEX(出力表!C:C,2)+1)))))))</f>
        <v>92.674349242395039</v>
      </c>
      <c r="E654" t="e">
        <f>MIN(100, MAX(0, (100*(INDEX(出力表!D:D,2))/(EXP(INDEX(係数表!B:B,2) + $C654) + (INDEX(出力表!D:D,2)))) + (乱数表!$N654*(Settings!B12/(((INDEX(出力表!D:D,2))+1)^INDEX(係数表!E:E,2)*INDEX(係数表!F:F,2))))))</f>
        <v>#VALUE!</v>
      </c>
      <c r="F654" t="e">
        <f>MIN(100, MAX(0, (INDEX(出力表!D:D,2))*D654/MAX(E654, Settings!B3)))</f>
        <v>#VALUE!</v>
      </c>
      <c r="G654">
        <f>MIN(100, MAX(0, 100*BETAINV(乱数表!$C654, MAX(0.00000001, (1/(1+EXP(-(INDEX(係数表!G:G,3) + $B654))))*(EXP(INDEX(係数表!H:H,3) + INDEX(係数表!I:I,3)*LN(INDEX(出力表!C:C,3)+1)))), MAX(0.00000001, (1-(1/(1+EXP(-(INDEX(係数表!G:G,3) + $B654)))))*(EXP(INDEX(係数表!H:H,3) + INDEX(係数表!I:I,3)*LN(INDEX(出力表!C:C,3)+1)))))))</f>
        <v>82.363887833643091</v>
      </c>
      <c r="H654" t="e">
        <f>MIN(100, MAX(0, (100*(INDEX(出力表!D:D,3))/(EXP(INDEX(係数表!B:B,3) + $C654) + (INDEX(出力表!D:D,3)))) + (乱数表!$O654*(Settings!B12/(((INDEX(出力表!D:D,3))+1)^INDEX(係数表!E:E,3)*INDEX(係数表!F:F,3))))))</f>
        <v>#VALUE!</v>
      </c>
      <c r="I654" t="e">
        <f>MIN(100, MAX(0, (INDEX(出力表!D:D,3))*G654/MAX(H654, Settings!B3)))</f>
        <v>#VALUE!</v>
      </c>
      <c r="J654">
        <f>MIN(100, MAX(0, 100*BETAINV(乱数表!$D654, MAX(0.00000001, (1/(1+EXP(-(INDEX(係数表!G:G,4) + $B654))))*(EXP(INDEX(係数表!H:H,4) + INDEX(係数表!I:I,4)*LN(INDEX(出力表!C:C,4)+1)))), MAX(0.00000001, (1-(1/(1+EXP(-(INDEX(係数表!G:G,4) + $B654)))))*(EXP(INDEX(係数表!H:H,4) + INDEX(係数表!I:I,4)*LN(INDEX(出力表!C:C,4)+1)))))))</f>
        <v>98.87682671591503</v>
      </c>
      <c r="K654" t="e">
        <f>MIN(100, MAX(0, (100*(INDEX(出力表!D:D,4))/(EXP(INDEX(係数表!B:B,4) + $C654) + (INDEX(出力表!D:D,4)))) + (乱数表!$P654*(Settings!B12/(((INDEX(出力表!D:D,4))+1)^INDEX(係数表!E:E,4)*INDEX(係数表!F:F,4))))))</f>
        <v>#VALUE!</v>
      </c>
      <c r="L654" t="e">
        <f>MIN(100, MAX(0, (INDEX(出力表!D:D,4))*J654/MAX(K654, Settings!B3)))</f>
        <v>#VALUE!</v>
      </c>
      <c r="M654">
        <f>MIN(100, MAX(0, 100*BETAINV(乱数表!$E654, MAX(0.00000001, (1/(1+EXP(-(INDEX(係数表!G:G,5) + $B654))))*(EXP(INDEX(係数表!H:H,5) + INDEX(係数表!I:I,5)*LN(INDEX(出力表!C:C,5)+1)))), MAX(0.00000001, (1-(1/(1+EXP(-(INDEX(係数表!G:G,5) + $B654)))))*(EXP(INDEX(係数表!H:H,5) + INDEX(係数表!I:I,5)*LN(INDEX(出力表!C:C,5)+1)))))))</f>
        <v>60.236856759071287</v>
      </c>
      <c r="N654" t="e">
        <f>MIN(100, MAX(0, (100*(INDEX(出力表!D:D,5))/(EXP(INDEX(係数表!B:B,5) + $C654) + (INDEX(出力表!D:D,5)))) + (乱数表!$Q654*(Settings!B12/(((INDEX(出力表!D:D,5))+1)^INDEX(係数表!E:E,5)*INDEX(係数表!F:F,5))))))</f>
        <v>#VALUE!</v>
      </c>
      <c r="O654" t="e">
        <f>MIN(100, MAX(0, (INDEX(出力表!D:D,5))*M654/MAX(N654, Settings!B3)))</f>
        <v>#VALUE!</v>
      </c>
      <c r="P654">
        <f>MIN(100, MAX(0, 100*BETAINV(乱数表!$F654, MAX(0.00000001, (1/(1+EXP(-(INDEX(係数表!G:G,6) + $B654))))*(EXP(INDEX(係数表!H:H,6) + INDEX(係数表!I:I,6)*LN(INDEX(出力表!C:C,6)+1)))), MAX(0.00000001, (1-(1/(1+EXP(-(INDEX(係数表!G:G,6) + $B654)))))*(EXP(INDEX(係数表!H:H,6) + INDEX(係数表!I:I,6)*LN(INDEX(出力表!C:C,6)+1)))))))</f>
        <v>99.561640218989737</v>
      </c>
      <c r="Q654" t="e">
        <f>MIN(100, MAX(0, (100*(INDEX(出力表!D:D,6))/(EXP(INDEX(係数表!B:B,6) + $C654) + (INDEX(出力表!D:D,6)))) + (乱数表!$R654*(Settings!B12/(((INDEX(出力表!D:D,6))+1)^INDEX(係数表!E:E,6)*INDEX(係数表!F:F,6))))))</f>
        <v>#VALUE!</v>
      </c>
      <c r="R654" t="e">
        <f>MIN(100, MAX(0, (INDEX(出力表!D:D,6))*P654/MAX(Q654, Settings!B3)))</f>
        <v>#VALUE!</v>
      </c>
      <c r="S654">
        <f>MIN(100, MAX(0, 100*BETAINV(乱数表!$G654, MAX(0.00000001, (1/(1+EXP(-(INDEX(係数表!G:G,7) + $B654))))*(EXP(INDEX(係数表!H:H,7) + INDEX(係数表!I:I,7)*LN(INDEX(出力表!C:C,7)+1)))), MAX(0.00000001, (1-(1/(1+EXP(-(INDEX(係数表!G:G,7) + $B654)))))*(EXP(INDEX(係数表!H:H,7) + INDEX(係数表!I:I,7)*LN(INDEX(出力表!C:C,7)+1)))))))</f>
        <v>78.16350721828023</v>
      </c>
      <c r="T654" t="e">
        <f>MIN(100, MAX(0, (100*(INDEX(出力表!D:D,7))/(EXP(INDEX(係数表!B:B,7) + $C654) + (INDEX(出力表!D:D,7)))) + (乱数表!$S654*(Settings!B12/(((INDEX(出力表!D:D,7))+1)^INDEX(係数表!E:E,7)*INDEX(係数表!F:F,7))))))</f>
        <v>#VALUE!</v>
      </c>
      <c r="U654" t="e">
        <f>MIN(100, MAX(0, (INDEX(出力表!D:D,7))*S654/MAX(T654, Settings!B3)))</f>
        <v>#VALUE!</v>
      </c>
      <c r="V654">
        <f>MIN(100, MAX(0, 100*BETAINV(乱数表!$H654, MAX(0.00000001, (1/(1+EXP(-(INDEX(係数表!G:G,8) + $B654))))*(EXP(INDEX(係数表!H:H,8) + INDEX(係数表!I:I,8)*LN(INDEX(出力表!C:C,8)+1)))), MAX(0.00000001, (1-(1/(1+EXP(-(INDEX(係数表!G:G,8) + $B654)))))*(EXP(INDEX(係数表!H:H,8) + INDEX(係数表!I:I,8)*LN(INDEX(出力表!C:C,8)+1)))))))</f>
        <v>99.364135490533258</v>
      </c>
      <c r="W654" t="e">
        <f>MIN(100, MAX(0, (100*(INDEX(出力表!D:D,8))/(EXP(INDEX(係数表!B:B,8) + $C654) + (INDEX(出力表!D:D,8)))) + (乱数表!$T654*(Settings!B12/(((INDEX(出力表!D:D,8))+1)^INDEX(係数表!E:E,8)*INDEX(係数表!F:F,8))))))</f>
        <v>#VALUE!</v>
      </c>
      <c r="X654" t="e">
        <f>MIN(100, MAX(0, (INDEX(出力表!D:D,8))*V654/MAX(W654, Settings!B3)))</f>
        <v>#VALUE!</v>
      </c>
      <c r="Y654">
        <f>MIN(100, MAX(0, 100*BETAINV(乱数表!$I654, MAX(0.00000001, (1/(1+EXP(-(INDEX(係数表!G:G,9) + $B654))))*(EXP(INDEX(係数表!H:H,9) + INDEX(係数表!I:I,9)*LN(INDEX(出力表!C:C,9)+1)))), MAX(0.00000001, (1-(1/(1+EXP(-(INDEX(係数表!G:G,9) + $B654)))))*(EXP(INDEX(係数表!H:H,9) + INDEX(係数表!I:I,9)*LN(INDEX(出力表!C:C,9)+1)))))))</f>
        <v>99.079355346815774</v>
      </c>
      <c r="Z654" t="e">
        <f>MIN(100, MAX(0, (100*(INDEX(出力表!D:D,9))/(EXP(INDEX(係数表!B:B,9) + $C654) + (INDEX(出力表!D:D,9)))) + (乱数表!$U654*(Settings!B12/(((INDEX(出力表!D:D,9))+1)^INDEX(係数表!E:E,9)*INDEX(係数表!F:F,9))))))</f>
        <v>#VALUE!</v>
      </c>
      <c r="AA654" t="e">
        <f>MIN(100, MAX(0, (INDEX(出力表!D:D,9))*Y654/MAX(Z654, Settings!B3)))</f>
        <v>#VALUE!</v>
      </c>
      <c r="AB654">
        <f>MIN(100, MAX(0, 100*BETAINV(乱数表!$J654, MAX(0.00000001, (1/(1+EXP(-(INDEX(係数表!G:G,10) + $B654))))*(EXP(INDEX(係数表!H:H,10) + INDEX(係数表!I:I,10)*LN(INDEX(出力表!C:C,10)+1)))), MAX(0.00000001, (1-(1/(1+EXP(-(INDEX(係数表!G:G,10) + $B654)))))*(EXP(INDEX(係数表!H:H,10) + INDEX(係数表!I:I,10)*LN(INDEX(出力表!C:C,10)+1)))))))</f>
        <v>97.799322753329392</v>
      </c>
      <c r="AC654" t="e">
        <f>MIN(100, MAX(0, (100*(INDEX(出力表!D:D,10))/(EXP(INDEX(係数表!B:B,10) + $C654) + (INDEX(出力表!D:D,10)))) + (乱数表!$V654*(Settings!B12/(((INDEX(出力表!D:D,10))+1)^INDEX(係数表!E:E,10)*INDEX(係数表!F:F,10))))))</f>
        <v>#VALUE!</v>
      </c>
      <c r="AD654" t="e">
        <f>MIN(100, MAX(0, (INDEX(出力表!D:D,10))*AB654/MAX(AC654, Settings!B3)))</f>
        <v>#VALUE!</v>
      </c>
      <c r="AE654">
        <f>MIN(100, MAX(0, 100*BETAINV(乱数表!$K654, MAX(0.00000001, (1/(1+EXP(-(INDEX(係数表!G:G,11) + $B654))))*(EXP(INDEX(係数表!H:H,11) + INDEX(係数表!I:I,11)*LN(INDEX(出力表!C:C,11)+1)))), MAX(0.00000001, (1-(1/(1+EXP(-(INDEX(係数表!G:G,11) + $B654)))))*(EXP(INDEX(係数表!H:H,11) + INDEX(係数表!I:I,11)*LN(INDEX(出力表!C:C,11)+1)))))))</f>
        <v>83.314324350764053</v>
      </c>
      <c r="AF654" t="e">
        <f>MIN(100, MAX(0, (100*(INDEX(出力表!D:D,11))/(EXP(INDEX(係数表!B:B,11) + $C654) + (INDEX(出力表!D:D,11)))) + (乱数表!$W654*(Settings!B12/(((INDEX(出力表!D:D,11))+1)^INDEX(係数表!E:E,11)*INDEX(係数表!F:F,11))))))</f>
        <v>#VALUE!</v>
      </c>
      <c r="AG654" t="e">
        <f>MIN(100, MAX(0, (INDEX(出力表!D:D,11))*AE654/MAX(AF654, Settings!B3)))</f>
        <v>#VALUE!</v>
      </c>
      <c r="AH654">
        <f>MIN(100, MAX(0, 100*BETAINV(乱数表!$L654, MAX(0.00000001, (1/(1+EXP(-(INDEX(係数表!G:G,12) + $B654))))*(EXP(INDEX(係数表!H:H,12) + INDEX(係数表!I:I,12)*LN(INDEX(出力表!C:C,12)+1)))), MAX(0.00000001, (1-(1/(1+EXP(-(INDEX(係数表!G:G,12) + $B654)))))*(EXP(INDEX(係数表!H:H,12) + INDEX(係数表!I:I,12)*LN(INDEX(出力表!C:C,12)+1)))))))</f>
        <v>93.056034714530682</v>
      </c>
      <c r="AI654" t="e">
        <f>MIN(100, MAX(0, (100*(INDEX(出力表!D:D,12))/(EXP(INDEX(係数表!B:B,12) + $C654) + (INDEX(出力表!D:D,12)))) + (乱数表!$X654*(Settings!B12/(((INDEX(出力表!D:D,12))+1)^INDEX(係数表!E:E,12)*INDEX(係数表!F:F,12))))))</f>
        <v>#VALUE!</v>
      </c>
      <c r="AJ654" t="e">
        <f>MIN(100, MAX(0, (INDEX(出力表!D:D,12))*AH654/MAX(AI654, Settings!B3)))</f>
        <v>#VALUE!</v>
      </c>
      <c r="AK654">
        <f>MIN(100, MAX(0, 100*BETAINV(乱数表!$M654, MAX(0.00000001, (1/(1+EXP(-(INDEX(係数表!G:G,13) + $B654))))*(EXP(INDEX(係数表!H:H,13) + INDEX(係数表!I:I,13)*LN(INDEX(出力表!C:C,13)+1)))), MAX(0.00000001, (1-(1/(1+EXP(-(INDEX(係数表!G:G,13) + $B654)))))*(EXP(INDEX(係数表!H:H,13) + INDEX(係数表!I:I,13)*LN(INDEX(出力表!C:C,13)+1)))))))</f>
        <v>99.658161093580347</v>
      </c>
      <c r="AL654" t="e">
        <f>MIN(100, MAX(0, (100*(INDEX(出力表!D:D,13))/(EXP(INDEX(係数表!B:B,13) + $C654) + (INDEX(出力表!D:D,13)))) + (乱数表!$Y654*(Settings!B12/(((INDEX(出力表!D:D,13))+1)^INDEX(係数表!E:E,13)*INDEX(係数表!F:F,13))))))</f>
        <v>#VALUE!</v>
      </c>
      <c r="AM654" t="e">
        <f>MIN(100, MAX(0, (INDEX(出力表!D:D,13))*AK654/MAX(AL654, Settings!B3)))</f>
        <v>#VALUE!</v>
      </c>
      <c r="AN654">
        <f>IF(ISNUMBER(F654), INDEX(出力表!B:B,2)*F654, 0)+IF(ISNUMBER(I654), INDEX(出力表!B:B,3)*I654, 0)+IF(ISNUMBER(L654), INDEX(出力表!B:B,4)*L654, 0)+IF(ISNUMBER(O654), INDEX(出力表!B:B,5)*O654, 0)+IF(ISNUMBER(R654), INDEX(出力表!B:B,6)*R654, 0)+IF(ISNUMBER(U654), INDEX(出力表!B:B,7)*U654, 0)+IF(ISNUMBER(X654), INDEX(出力表!B:B,8)*X654, 0)+IF(ISNUMBER(AA654), INDEX(出力表!B:B,9)*AA654, 0)+IF(ISNUMBER(AD654), INDEX(出力表!B:B,10)*AD654, 0)+IF(ISNUMBER(AG654), INDEX(出力表!B:B,11)*AG654, 0)+IF(ISNUMBER(AJ654), INDEX(出力表!B:B,12)*AJ654, 0)+IF(ISNUMBER(AM654), INDEX(出力表!B:B,13)*AM654, 0)</f>
        <v>0</v>
      </c>
      <c r="AO654">
        <f>IF(ISNUMBER(F654), INDEX(出力表!B:B,2), 0)+IF(ISNUMBER(I654), INDEX(出力表!B:B,3), 0)+IF(ISNUMBER(L654), INDEX(出力表!B:B,4), 0)+IF(ISNUMBER(O654), INDEX(出力表!B:B,5), 0)+IF(ISNUMBER(R654), INDEX(出力表!B:B,6), 0)+IF(ISNUMBER(U654), INDEX(出力表!B:B,7), 0)+IF(ISNUMBER(X654), INDEX(出力表!B:B,8), 0)+IF(ISNUMBER(AA654), INDEX(出力表!B:B,9), 0)+IF(ISNUMBER(AD654), INDEX(出力表!B:B,10), 0)+IF(ISNUMBER(AG654), INDEX(出力表!B:B,11), 0)+IF(ISNUMBER(AJ654), INDEX(出力表!B:B,12), 0)+IF(ISNUMBER(AM654), INDEX(出力表!B:B,13), 0)</f>
        <v>0</v>
      </c>
      <c r="AP654" t="str">
        <f t="shared" si="10"/>
        <v/>
      </c>
    </row>
    <row r="655" spans="1:42" x14ac:dyDescent="0.2">
      <c r="A655">
        <v>654</v>
      </c>
      <c r="B655">
        <f>IF(UPPER(Settings!B4)="TRUE", 乱数表!$Z655*Settings!B10, 0)</f>
        <v>5.3968027478265637E-2</v>
      </c>
      <c r="C655">
        <f>IF(UPPER(Settings!B4)="TRUE", 乱数表!$AA655*Settings!B11, 0)</f>
        <v>2.7182485697239578E-2</v>
      </c>
      <c r="D655">
        <f>MIN(100, MAX(0, 100*BETAINV(乱数表!$B655, MAX(0.00000001, (1/(1+EXP(-(INDEX(係数表!G:G,2) + $B655))))*(EXP(INDEX(係数表!H:H,2) + INDEX(係数表!I:I,2)*LN(INDEX(出力表!C:C,2)+1)))), MAX(0.00000001, (1-(1/(1+EXP(-(INDEX(係数表!G:G,2) + $B655)))))*(EXP(INDEX(係数表!H:H,2) + INDEX(係数表!I:I,2)*LN(INDEX(出力表!C:C,2)+1)))))))</f>
        <v>97.227399101050224</v>
      </c>
      <c r="E655" t="e">
        <f>MIN(100, MAX(0, (100*(INDEX(出力表!D:D,2))/(EXP(INDEX(係数表!B:B,2) + $C655) + (INDEX(出力表!D:D,2)))) + (乱数表!$N655*(Settings!B12/(((INDEX(出力表!D:D,2))+1)^INDEX(係数表!E:E,2)*INDEX(係数表!F:F,2))))))</f>
        <v>#VALUE!</v>
      </c>
      <c r="F655" t="e">
        <f>MIN(100, MAX(0, (INDEX(出力表!D:D,2))*D655/MAX(E655, Settings!B3)))</f>
        <v>#VALUE!</v>
      </c>
      <c r="G655">
        <f>MIN(100, MAX(0, 100*BETAINV(乱数表!$C655, MAX(0.00000001, (1/(1+EXP(-(INDEX(係数表!G:G,3) + $B655))))*(EXP(INDEX(係数表!H:H,3) + INDEX(係数表!I:I,3)*LN(INDEX(出力表!C:C,3)+1)))), MAX(0.00000001, (1-(1/(1+EXP(-(INDEX(係数表!G:G,3) + $B655)))))*(EXP(INDEX(係数表!H:H,3) + INDEX(係数表!I:I,3)*LN(INDEX(出力表!C:C,3)+1)))))))</f>
        <v>88.225671206464256</v>
      </c>
      <c r="H655" t="e">
        <f>MIN(100, MAX(0, (100*(INDEX(出力表!D:D,3))/(EXP(INDEX(係数表!B:B,3) + $C655) + (INDEX(出力表!D:D,3)))) + (乱数表!$O655*(Settings!B12/(((INDEX(出力表!D:D,3))+1)^INDEX(係数表!E:E,3)*INDEX(係数表!F:F,3))))))</f>
        <v>#VALUE!</v>
      </c>
      <c r="I655" t="e">
        <f>MIN(100, MAX(0, (INDEX(出力表!D:D,3))*G655/MAX(H655, Settings!B3)))</f>
        <v>#VALUE!</v>
      </c>
      <c r="J655">
        <f>MIN(100, MAX(0, 100*BETAINV(乱数表!$D655, MAX(0.00000001, (1/(1+EXP(-(INDEX(係数表!G:G,4) + $B655))))*(EXP(INDEX(係数表!H:H,4) + INDEX(係数表!I:I,4)*LN(INDEX(出力表!C:C,4)+1)))), MAX(0.00000001, (1-(1/(1+EXP(-(INDEX(係数表!G:G,4) + $B655)))))*(EXP(INDEX(係数表!H:H,4) + INDEX(係数表!I:I,4)*LN(INDEX(出力表!C:C,4)+1)))))))</f>
        <v>40.971986958001985</v>
      </c>
      <c r="K655" t="e">
        <f>MIN(100, MAX(0, (100*(INDEX(出力表!D:D,4))/(EXP(INDEX(係数表!B:B,4) + $C655) + (INDEX(出力表!D:D,4)))) + (乱数表!$P655*(Settings!B12/(((INDEX(出力表!D:D,4))+1)^INDEX(係数表!E:E,4)*INDEX(係数表!F:F,4))))))</f>
        <v>#VALUE!</v>
      </c>
      <c r="L655" t="e">
        <f>MIN(100, MAX(0, (INDEX(出力表!D:D,4))*J655/MAX(K655, Settings!B3)))</f>
        <v>#VALUE!</v>
      </c>
      <c r="M655">
        <f>MIN(100, MAX(0, 100*BETAINV(乱数表!$E655, MAX(0.00000001, (1/(1+EXP(-(INDEX(係数表!G:G,5) + $B655))))*(EXP(INDEX(係数表!H:H,5) + INDEX(係数表!I:I,5)*LN(INDEX(出力表!C:C,5)+1)))), MAX(0.00000001, (1-(1/(1+EXP(-(INDEX(係数表!G:G,5) + $B655)))))*(EXP(INDEX(係数表!H:H,5) + INDEX(係数表!I:I,5)*LN(INDEX(出力表!C:C,5)+1)))))))</f>
        <v>98.711468694935917</v>
      </c>
      <c r="N655" t="e">
        <f>MIN(100, MAX(0, (100*(INDEX(出力表!D:D,5))/(EXP(INDEX(係数表!B:B,5) + $C655) + (INDEX(出力表!D:D,5)))) + (乱数表!$Q655*(Settings!B12/(((INDEX(出力表!D:D,5))+1)^INDEX(係数表!E:E,5)*INDEX(係数表!F:F,5))))))</f>
        <v>#VALUE!</v>
      </c>
      <c r="O655" t="e">
        <f>MIN(100, MAX(0, (INDEX(出力表!D:D,5))*M655/MAX(N655, Settings!B3)))</f>
        <v>#VALUE!</v>
      </c>
      <c r="P655">
        <f>MIN(100, MAX(0, 100*BETAINV(乱数表!$F655, MAX(0.00000001, (1/(1+EXP(-(INDEX(係数表!G:G,6) + $B655))))*(EXP(INDEX(係数表!H:H,6) + INDEX(係数表!I:I,6)*LN(INDEX(出力表!C:C,6)+1)))), MAX(0.00000001, (1-(1/(1+EXP(-(INDEX(係数表!G:G,6) + $B655)))))*(EXP(INDEX(係数表!H:H,6) + INDEX(係数表!I:I,6)*LN(INDEX(出力表!C:C,6)+1)))))))</f>
        <v>99.251764192186229</v>
      </c>
      <c r="Q655" t="e">
        <f>MIN(100, MAX(0, (100*(INDEX(出力表!D:D,6))/(EXP(INDEX(係数表!B:B,6) + $C655) + (INDEX(出力表!D:D,6)))) + (乱数表!$R655*(Settings!B12/(((INDEX(出力表!D:D,6))+1)^INDEX(係数表!E:E,6)*INDEX(係数表!F:F,6))))))</f>
        <v>#VALUE!</v>
      </c>
      <c r="R655" t="e">
        <f>MIN(100, MAX(0, (INDEX(出力表!D:D,6))*P655/MAX(Q655, Settings!B3)))</f>
        <v>#VALUE!</v>
      </c>
      <c r="S655">
        <f>MIN(100, MAX(0, 100*BETAINV(乱数表!$G655, MAX(0.00000001, (1/(1+EXP(-(INDEX(係数表!G:G,7) + $B655))))*(EXP(INDEX(係数表!H:H,7) + INDEX(係数表!I:I,7)*LN(INDEX(出力表!C:C,7)+1)))), MAX(0.00000001, (1-(1/(1+EXP(-(INDEX(係数表!G:G,7) + $B655)))))*(EXP(INDEX(係数表!H:H,7) + INDEX(係数表!I:I,7)*LN(INDEX(出力表!C:C,7)+1)))))))</f>
        <v>98.342296240831928</v>
      </c>
      <c r="T655" t="e">
        <f>MIN(100, MAX(0, (100*(INDEX(出力表!D:D,7))/(EXP(INDEX(係数表!B:B,7) + $C655) + (INDEX(出力表!D:D,7)))) + (乱数表!$S655*(Settings!B12/(((INDEX(出力表!D:D,7))+1)^INDEX(係数表!E:E,7)*INDEX(係数表!F:F,7))))))</f>
        <v>#VALUE!</v>
      </c>
      <c r="U655" t="e">
        <f>MIN(100, MAX(0, (INDEX(出力表!D:D,7))*S655/MAX(T655, Settings!B3)))</f>
        <v>#VALUE!</v>
      </c>
      <c r="V655">
        <f>MIN(100, MAX(0, 100*BETAINV(乱数表!$H655, MAX(0.00000001, (1/(1+EXP(-(INDEX(係数表!G:G,8) + $B655))))*(EXP(INDEX(係数表!H:H,8) + INDEX(係数表!I:I,8)*LN(INDEX(出力表!C:C,8)+1)))), MAX(0.00000001, (1-(1/(1+EXP(-(INDEX(係数表!G:G,8) + $B655)))))*(EXP(INDEX(係数表!H:H,8) + INDEX(係数表!I:I,8)*LN(INDEX(出力表!C:C,8)+1)))))))</f>
        <v>95.494285370888093</v>
      </c>
      <c r="W655" t="e">
        <f>MIN(100, MAX(0, (100*(INDEX(出力表!D:D,8))/(EXP(INDEX(係数表!B:B,8) + $C655) + (INDEX(出力表!D:D,8)))) + (乱数表!$T655*(Settings!B12/(((INDEX(出力表!D:D,8))+1)^INDEX(係数表!E:E,8)*INDEX(係数表!F:F,8))))))</f>
        <v>#VALUE!</v>
      </c>
      <c r="X655" t="e">
        <f>MIN(100, MAX(0, (INDEX(出力表!D:D,8))*V655/MAX(W655, Settings!B3)))</f>
        <v>#VALUE!</v>
      </c>
      <c r="Y655">
        <f>MIN(100, MAX(0, 100*BETAINV(乱数表!$I655, MAX(0.00000001, (1/(1+EXP(-(INDEX(係数表!G:G,9) + $B655))))*(EXP(INDEX(係数表!H:H,9) + INDEX(係数表!I:I,9)*LN(INDEX(出力表!C:C,9)+1)))), MAX(0.00000001, (1-(1/(1+EXP(-(INDEX(係数表!G:G,9) + $B655)))))*(EXP(INDEX(係数表!H:H,9) + INDEX(係数表!I:I,9)*LN(INDEX(出力表!C:C,9)+1)))))))</f>
        <v>94.139708523225366</v>
      </c>
      <c r="Z655" t="e">
        <f>MIN(100, MAX(0, (100*(INDEX(出力表!D:D,9))/(EXP(INDEX(係数表!B:B,9) + $C655) + (INDEX(出力表!D:D,9)))) + (乱数表!$U655*(Settings!B12/(((INDEX(出力表!D:D,9))+1)^INDEX(係数表!E:E,9)*INDEX(係数表!F:F,9))))))</f>
        <v>#VALUE!</v>
      </c>
      <c r="AA655" t="e">
        <f>MIN(100, MAX(0, (INDEX(出力表!D:D,9))*Y655/MAX(Z655, Settings!B3)))</f>
        <v>#VALUE!</v>
      </c>
      <c r="AB655">
        <f>MIN(100, MAX(0, 100*BETAINV(乱数表!$J655, MAX(0.00000001, (1/(1+EXP(-(INDEX(係数表!G:G,10) + $B655))))*(EXP(INDEX(係数表!H:H,10) + INDEX(係数表!I:I,10)*LN(INDEX(出力表!C:C,10)+1)))), MAX(0.00000001, (1-(1/(1+EXP(-(INDEX(係数表!G:G,10) + $B655)))))*(EXP(INDEX(係数表!H:H,10) + INDEX(係数表!I:I,10)*LN(INDEX(出力表!C:C,10)+1)))))))</f>
        <v>78.225462268703183</v>
      </c>
      <c r="AC655" t="e">
        <f>MIN(100, MAX(0, (100*(INDEX(出力表!D:D,10))/(EXP(INDEX(係数表!B:B,10) + $C655) + (INDEX(出力表!D:D,10)))) + (乱数表!$V655*(Settings!B12/(((INDEX(出力表!D:D,10))+1)^INDEX(係数表!E:E,10)*INDEX(係数表!F:F,10))))))</f>
        <v>#VALUE!</v>
      </c>
      <c r="AD655" t="e">
        <f>MIN(100, MAX(0, (INDEX(出力表!D:D,10))*AB655/MAX(AC655, Settings!B3)))</f>
        <v>#VALUE!</v>
      </c>
      <c r="AE655">
        <f>MIN(100, MAX(0, 100*BETAINV(乱数表!$K655, MAX(0.00000001, (1/(1+EXP(-(INDEX(係数表!G:G,11) + $B655))))*(EXP(INDEX(係数表!H:H,11) + INDEX(係数表!I:I,11)*LN(INDEX(出力表!C:C,11)+1)))), MAX(0.00000001, (1-(1/(1+EXP(-(INDEX(係数表!G:G,11) + $B655)))))*(EXP(INDEX(係数表!H:H,11) + INDEX(係数表!I:I,11)*LN(INDEX(出力表!C:C,11)+1)))))))</f>
        <v>98.352109722982235</v>
      </c>
      <c r="AF655" t="e">
        <f>MIN(100, MAX(0, (100*(INDEX(出力表!D:D,11))/(EXP(INDEX(係数表!B:B,11) + $C655) + (INDEX(出力表!D:D,11)))) + (乱数表!$W655*(Settings!B12/(((INDEX(出力表!D:D,11))+1)^INDEX(係数表!E:E,11)*INDEX(係数表!F:F,11))))))</f>
        <v>#VALUE!</v>
      </c>
      <c r="AG655" t="e">
        <f>MIN(100, MAX(0, (INDEX(出力表!D:D,11))*AE655/MAX(AF655, Settings!B3)))</f>
        <v>#VALUE!</v>
      </c>
      <c r="AH655">
        <f>MIN(100, MAX(0, 100*BETAINV(乱数表!$L655, MAX(0.00000001, (1/(1+EXP(-(INDEX(係数表!G:G,12) + $B655))))*(EXP(INDEX(係数表!H:H,12) + INDEX(係数表!I:I,12)*LN(INDEX(出力表!C:C,12)+1)))), MAX(0.00000001, (1-(1/(1+EXP(-(INDEX(係数表!G:G,12) + $B655)))))*(EXP(INDEX(係数表!H:H,12) + INDEX(係数表!I:I,12)*LN(INDEX(出力表!C:C,12)+1)))))))</f>
        <v>79.927118730387264</v>
      </c>
      <c r="AI655" t="e">
        <f>MIN(100, MAX(0, (100*(INDEX(出力表!D:D,12))/(EXP(INDEX(係数表!B:B,12) + $C655) + (INDEX(出力表!D:D,12)))) + (乱数表!$X655*(Settings!B12/(((INDEX(出力表!D:D,12))+1)^INDEX(係数表!E:E,12)*INDEX(係数表!F:F,12))))))</f>
        <v>#VALUE!</v>
      </c>
      <c r="AJ655" t="e">
        <f>MIN(100, MAX(0, (INDEX(出力表!D:D,12))*AH655/MAX(AI655, Settings!B3)))</f>
        <v>#VALUE!</v>
      </c>
      <c r="AK655">
        <f>MIN(100, MAX(0, 100*BETAINV(乱数表!$M655, MAX(0.00000001, (1/(1+EXP(-(INDEX(係数表!G:G,13) + $B655))))*(EXP(INDEX(係数表!H:H,13) + INDEX(係数表!I:I,13)*LN(INDEX(出力表!C:C,13)+1)))), MAX(0.00000001, (1-(1/(1+EXP(-(INDEX(係数表!G:G,13) + $B655)))))*(EXP(INDEX(係数表!H:H,13) + INDEX(係数表!I:I,13)*LN(INDEX(出力表!C:C,13)+1)))))))</f>
        <v>95.457278815270826</v>
      </c>
      <c r="AL655" t="e">
        <f>MIN(100, MAX(0, (100*(INDEX(出力表!D:D,13))/(EXP(INDEX(係数表!B:B,13) + $C655) + (INDEX(出力表!D:D,13)))) + (乱数表!$Y655*(Settings!B12/(((INDEX(出力表!D:D,13))+1)^INDEX(係数表!E:E,13)*INDEX(係数表!F:F,13))))))</f>
        <v>#VALUE!</v>
      </c>
      <c r="AM655" t="e">
        <f>MIN(100, MAX(0, (INDEX(出力表!D:D,13))*AK655/MAX(AL655, Settings!B3)))</f>
        <v>#VALUE!</v>
      </c>
      <c r="AN655">
        <f>IF(ISNUMBER(F655), INDEX(出力表!B:B,2)*F655, 0)+IF(ISNUMBER(I655), INDEX(出力表!B:B,3)*I655, 0)+IF(ISNUMBER(L655), INDEX(出力表!B:B,4)*L655, 0)+IF(ISNUMBER(O655), INDEX(出力表!B:B,5)*O655, 0)+IF(ISNUMBER(R655), INDEX(出力表!B:B,6)*R655, 0)+IF(ISNUMBER(U655), INDEX(出力表!B:B,7)*U655, 0)+IF(ISNUMBER(X655), INDEX(出力表!B:B,8)*X655, 0)+IF(ISNUMBER(AA655), INDEX(出力表!B:B,9)*AA655, 0)+IF(ISNUMBER(AD655), INDEX(出力表!B:B,10)*AD655, 0)+IF(ISNUMBER(AG655), INDEX(出力表!B:B,11)*AG655, 0)+IF(ISNUMBER(AJ655), INDEX(出力表!B:B,12)*AJ655, 0)+IF(ISNUMBER(AM655), INDEX(出力表!B:B,13)*AM655, 0)</f>
        <v>0</v>
      </c>
      <c r="AO655">
        <f>IF(ISNUMBER(F655), INDEX(出力表!B:B,2), 0)+IF(ISNUMBER(I655), INDEX(出力表!B:B,3), 0)+IF(ISNUMBER(L655), INDEX(出力表!B:B,4), 0)+IF(ISNUMBER(O655), INDEX(出力表!B:B,5), 0)+IF(ISNUMBER(R655), INDEX(出力表!B:B,6), 0)+IF(ISNUMBER(U655), INDEX(出力表!B:B,7), 0)+IF(ISNUMBER(X655), INDEX(出力表!B:B,8), 0)+IF(ISNUMBER(AA655), INDEX(出力表!B:B,9), 0)+IF(ISNUMBER(AD655), INDEX(出力表!B:B,10), 0)+IF(ISNUMBER(AG655), INDEX(出力表!B:B,11), 0)+IF(ISNUMBER(AJ655), INDEX(出力表!B:B,12), 0)+IF(ISNUMBER(AM655), INDEX(出力表!B:B,13), 0)</f>
        <v>0</v>
      </c>
      <c r="AP655" t="str">
        <f t="shared" si="10"/>
        <v/>
      </c>
    </row>
    <row r="656" spans="1:42" x14ac:dyDescent="0.2">
      <c r="A656">
        <v>655</v>
      </c>
      <c r="B656">
        <f>IF(UPPER(Settings!B4)="TRUE", 乱数表!$Z656*Settings!B10, 0)</f>
        <v>-0.11434723262238385</v>
      </c>
      <c r="C656">
        <f>IF(UPPER(Settings!B4)="TRUE", 乱数表!$AA656*Settings!B11, 0)</f>
        <v>8.151696883841611E-2</v>
      </c>
      <c r="D656">
        <f>MIN(100, MAX(0, 100*BETAINV(乱数表!$B656, MAX(0.00000001, (1/(1+EXP(-(INDEX(係数表!G:G,2) + $B656))))*(EXP(INDEX(係数表!H:H,2) + INDEX(係数表!I:I,2)*LN(INDEX(出力表!C:C,2)+1)))), MAX(0.00000001, (1-(1/(1+EXP(-(INDEX(係数表!G:G,2) + $B656)))))*(EXP(INDEX(係数表!H:H,2) + INDEX(係数表!I:I,2)*LN(INDEX(出力表!C:C,2)+1)))))))</f>
        <v>98.659098357001113</v>
      </c>
      <c r="E656" t="e">
        <f>MIN(100, MAX(0, (100*(INDEX(出力表!D:D,2))/(EXP(INDEX(係数表!B:B,2) + $C656) + (INDEX(出力表!D:D,2)))) + (乱数表!$N656*(Settings!B12/(((INDEX(出力表!D:D,2))+1)^INDEX(係数表!E:E,2)*INDEX(係数表!F:F,2))))))</f>
        <v>#VALUE!</v>
      </c>
      <c r="F656" t="e">
        <f>MIN(100, MAX(0, (INDEX(出力表!D:D,2))*D656/MAX(E656, Settings!B3)))</f>
        <v>#VALUE!</v>
      </c>
      <c r="G656">
        <f>MIN(100, MAX(0, 100*BETAINV(乱数表!$C656, MAX(0.00000001, (1/(1+EXP(-(INDEX(係数表!G:G,3) + $B656))))*(EXP(INDEX(係数表!H:H,3) + INDEX(係数表!I:I,3)*LN(INDEX(出力表!C:C,3)+1)))), MAX(0.00000001, (1-(1/(1+EXP(-(INDEX(係数表!G:G,3) + $B656)))))*(EXP(INDEX(係数表!H:H,3) + INDEX(係数表!I:I,3)*LN(INDEX(出力表!C:C,3)+1)))))))</f>
        <v>48.256412553685749</v>
      </c>
      <c r="H656" t="e">
        <f>MIN(100, MAX(0, (100*(INDEX(出力表!D:D,3))/(EXP(INDEX(係数表!B:B,3) + $C656) + (INDEX(出力表!D:D,3)))) + (乱数表!$O656*(Settings!B12/(((INDEX(出力表!D:D,3))+1)^INDEX(係数表!E:E,3)*INDEX(係数表!F:F,3))))))</f>
        <v>#VALUE!</v>
      </c>
      <c r="I656" t="e">
        <f>MIN(100, MAX(0, (INDEX(出力表!D:D,3))*G656/MAX(H656, Settings!B3)))</f>
        <v>#VALUE!</v>
      </c>
      <c r="J656">
        <f>MIN(100, MAX(0, 100*BETAINV(乱数表!$D656, MAX(0.00000001, (1/(1+EXP(-(INDEX(係数表!G:G,4) + $B656))))*(EXP(INDEX(係数表!H:H,4) + INDEX(係数表!I:I,4)*LN(INDEX(出力表!C:C,4)+1)))), MAX(0.00000001, (1-(1/(1+EXP(-(INDEX(係数表!G:G,4) + $B656)))))*(EXP(INDEX(係数表!H:H,4) + INDEX(係数表!I:I,4)*LN(INDEX(出力表!C:C,4)+1)))))))</f>
        <v>78.233019508882549</v>
      </c>
      <c r="K656" t="e">
        <f>MIN(100, MAX(0, (100*(INDEX(出力表!D:D,4))/(EXP(INDEX(係数表!B:B,4) + $C656) + (INDEX(出力表!D:D,4)))) + (乱数表!$P656*(Settings!B12/(((INDEX(出力表!D:D,4))+1)^INDEX(係数表!E:E,4)*INDEX(係数表!F:F,4))))))</f>
        <v>#VALUE!</v>
      </c>
      <c r="L656" t="e">
        <f>MIN(100, MAX(0, (INDEX(出力表!D:D,4))*J656/MAX(K656, Settings!B3)))</f>
        <v>#VALUE!</v>
      </c>
      <c r="M656">
        <f>MIN(100, MAX(0, 100*BETAINV(乱数表!$E656, MAX(0.00000001, (1/(1+EXP(-(INDEX(係数表!G:G,5) + $B656))))*(EXP(INDEX(係数表!H:H,5) + INDEX(係数表!I:I,5)*LN(INDEX(出力表!C:C,5)+1)))), MAX(0.00000001, (1-(1/(1+EXP(-(INDEX(係数表!G:G,5) + $B656)))))*(EXP(INDEX(係数表!H:H,5) + INDEX(係数表!I:I,5)*LN(INDEX(出力表!C:C,5)+1)))))))</f>
        <v>99.84700049054392</v>
      </c>
      <c r="N656" t="e">
        <f>MIN(100, MAX(0, (100*(INDEX(出力表!D:D,5))/(EXP(INDEX(係数表!B:B,5) + $C656) + (INDEX(出力表!D:D,5)))) + (乱数表!$Q656*(Settings!B12/(((INDEX(出力表!D:D,5))+1)^INDEX(係数表!E:E,5)*INDEX(係数表!F:F,5))))))</f>
        <v>#VALUE!</v>
      </c>
      <c r="O656" t="e">
        <f>MIN(100, MAX(0, (INDEX(出力表!D:D,5))*M656/MAX(N656, Settings!B3)))</f>
        <v>#VALUE!</v>
      </c>
      <c r="P656">
        <f>MIN(100, MAX(0, 100*BETAINV(乱数表!$F656, MAX(0.00000001, (1/(1+EXP(-(INDEX(係数表!G:G,6) + $B656))))*(EXP(INDEX(係数表!H:H,6) + INDEX(係数表!I:I,6)*LN(INDEX(出力表!C:C,6)+1)))), MAX(0.00000001, (1-(1/(1+EXP(-(INDEX(係数表!G:G,6) + $B656)))))*(EXP(INDEX(係数表!H:H,6) + INDEX(係数表!I:I,6)*LN(INDEX(出力表!C:C,6)+1)))))))</f>
        <v>85.094024018094984</v>
      </c>
      <c r="Q656" t="e">
        <f>MIN(100, MAX(0, (100*(INDEX(出力表!D:D,6))/(EXP(INDEX(係数表!B:B,6) + $C656) + (INDEX(出力表!D:D,6)))) + (乱数表!$R656*(Settings!B12/(((INDEX(出力表!D:D,6))+1)^INDEX(係数表!E:E,6)*INDEX(係数表!F:F,6))))))</f>
        <v>#VALUE!</v>
      </c>
      <c r="R656" t="e">
        <f>MIN(100, MAX(0, (INDEX(出力表!D:D,6))*P656/MAX(Q656, Settings!B3)))</f>
        <v>#VALUE!</v>
      </c>
      <c r="S656">
        <f>MIN(100, MAX(0, 100*BETAINV(乱数表!$G656, MAX(0.00000001, (1/(1+EXP(-(INDEX(係数表!G:G,7) + $B656))))*(EXP(INDEX(係数表!H:H,7) + INDEX(係数表!I:I,7)*LN(INDEX(出力表!C:C,7)+1)))), MAX(0.00000001, (1-(1/(1+EXP(-(INDEX(係数表!G:G,7) + $B656)))))*(EXP(INDEX(係数表!H:H,7) + INDEX(係数表!I:I,7)*LN(INDEX(出力表!C:C,7)+1)))))))</f>
        <v>90.533624672362336</v>
      </c>
      <c r="T656" t="e">
        <f>MIN(100, MAX(0, (100*(INDEX(出力表!D:D,7))/(EXP(INDEX(係数表!B:B,7) + $C656) + (INDEX(出力表!D:D,7)))) + (乱数表!$S656*(Settings!B12/(((INDEX(出力表!D:D,7))+1)^INDEX(係数表!E:E,7)*INDEX(係数表!F:F,7))))))</f>
        <v>#VALUE!</v>
      </c>
      <c r="U656" t="e">
        <f>MIN(100, MAX(0, (INDEX(出力表!D:D,7))*S656/MAX(T656, Settings!B3)))</f>
        <v>#VALUE!</v>
      </c>
      <c r="V656">
        <f>MIN(100, MAX(0, 100*BETAINV(乱数表!$H656, MAX(0.00000001, (1/(1+EXP(-(INDEX(係数表!G:G,8) + $B656))))*(EXP(INDEX(係数表!H:H,8) + INDEX(係数表!I:I,8)*LN(INDEX(出力表!C:C,8)+1)))), MAX(0.00000001, (1-(1/(1+EXP(-(INDEX(係数表!G:G,8) + $B656)))))*(EXP(INDEX(係数表!H:H,8) + INDEX(係数表!I:I,8)*LN(INDEX(出力表!C:C,8)+1)))))))</f>
        <v>82.799093303385547</v>
      </c>
      <c r="W656" t="e">
        <f>MIN(100, MAX(0, (100*(INDEX(出力表!D:D,8))/(EXP(INDEX(係数表!B:B,8) + $C656) + (INDEX(出力表!D:D,8)))) + (乱数表!$T656*(Settings!B12/(((INDEX(出力表!D:D,8))+1)^INDEX(係数表!E:E,8)*INDEX(係数表!F:F,8))))))</f>
        <v>#VALUE!</v>
      </c>
      <c r="X656" t="e">
        <f>MIN(100, MAX(0, (INDEX(出力表!D:D,8))*V656/MAX(W656, Settings!B3)))</f>
        <v>#VALUE!</v>
      </c>
      <c r="Y656">
        <f>MIN(100, MAX(0, 100*BETAINV(乱数表!$I656, MAX(0.00000001, (1/(1+EXP(-(INDEX(係数表!G:G,9) + $B656))))*(EXP(INDEX(係数表!H:H,9) + INDEX(係数表!I:I,9)*LN(INDEX(出力表!C:C,9)+1)))), MAX(0.00000001, (1-(1/(1+EXP(-(INDEX(係数表!G:G,9) + $B656)))))*(EXP(INDEX(係数表!H:H,9) + INDEX(係数表!I:I,9)*LN(INDEX(出力表!C:C,9)+1)))))))</f>
        <v>95.57522058001264</v>
      </c>
      <c r="Z656" t="e">
        <f>MIN(100, MAX(0, (100*(INDEX(出力表!D:D,9))/(EXP(INDEX(係数表!B:B,9) + $C656) + (INDEX(出力表!D:D,9)))) + (乱数表!$U656*(Settings!B12/(((INDEX(出力表!D:D,9))+1)^INDEX(係数表!E:E,9)*INDEX(係数表!F:F,9))))))</f>
        <v>#VALUE!</v>
      </c>
      <c r="AA656" t="e">
        <f>MIN(100, MAX(0, (INDEX(出力表!D:D,9))*Y656/MAX(Z656, Settings!B3)))</f>
        <v>#VALUE!</v>
      </c>
      <c r="AB656">
        <f>MIN(100, MAX(0, 100*BETAINV(乱数表!$J656, MAX(0.00000001, (1/(1+EXP(-(INDEX(係数表!G:G,10) + $B656))))*(EXP(INDEX(係数表!H:H,10) + INDEX(係数表!I:I,10)*LN(INDEX(出力表!C:C,10)+1)))), MAX(0.00000001, (1-(1/(1+EXP(-(INDEX(係数表!G:G,10) + $B656)))))*(EXP(INDEX(係数表!H:H,10) + INDEX(係数表!I:I,10)*LN(INDEX(出力表!C:C,10)+1)))))))</f>
        <v>62.874963032768768</v>
      </c>
      <c r="AC656" t="e">
        <f>MIN(100, MAX(0, (100*(INDEX(出力表!D:D,10))/(EXP(INDEX(係数表!B:B,10) + $C656) + (INDEX(出力表!D:D,10)))) + (乱数表!$V656*(Settings!B12/(((INDEX(出力表!D:D,10))+1)^INDEX(係数表!E:E,10)*INDEX(係数表!F:F,10))))))</f>
        <v>#VALUE!</v>
      </c>
      <c r="AD656" t="e">
        <f>MIN(100, MAX(0, (INDEX(出力表!D:D,10))*AB656/MAX(AC656, Settings!B3)))</f>
        <v>#VALUE!</v>
      </c>
      <c r="AE656">
        <f>MIN(100, MAX(0, 100*BETAINV(乱数表!$K656, MAX(0.00000001, (1/(1+EXP(-(INDEX(係数表!G:G,11) + $B656))))*(EXP(INDEX(係数表!H:H,11) + INDEX(係数表!I:I,11)*LN(INDEX(出力表!C:C,11)+1)))), MAX(0.00000001, (1-(1/(1+EXP(-(INDEX(係数表!G:G,11) + $B656)))))*(EXP(INDEX(係数表!H:H,11) + INDEX(係数表!I:I,11)*LN(INDEX(出力表!C:C,11)+1)))))))</f>
        <v>98.624843646711298</v>
      </c>
      <c r="AF656" t="e">
        <f>MIN(100, MAX(0, (100*(INDEX(出力表!D:D,11))/(EXP(INDEX(係数表!B:B,11) + $C656) + (INDEX(出力表!D:D,11)))) + (乱数表!$W656*(Settings!B12/(((INDEX(出力表!D:D,11))+1)^INDEX(係数表!E:E,11)*INDEX(係数表!F:F,11))))))</f>
        <v>#VALUE!</v>
      </c>
      <c r="AG656" t="e">
        <f>MIN(100, MAX(0, (INDEX(出力表!D:D,11))*AE656/MAX(AF656, Settings!B3)))</f>
        <v>#VALUE!</v>
      </c>
      <c r="AH656">
        <f>MIN(100, MAX(0, 100*BETAINV(乱数表!$L656, MAX(0.00000001, (1/(1+EXP(-(INDEX(係数表!G:G,12) + $B656))))*(EXP(INDEX(係数表!H:H,12) + INDEX(係数表!I:I,12)*LN(INDEX(出力表!C:C,12)+1)))), MAX(0.00000001, (1-(1/(1+EXP(-(INDEX(係数表!G:G,12) + $B656)))))*(EXP(INDEX(係数表!H:H,12) + INDEX(係数表!I:I,12)*LN(INDEX(出力表!C:C,12)+1)))))))</f>
        <v>94.173979294625099</v>
      </c>
      <c r="AI656" t="e">
        <f>MIN(100, MAX(0, (100*(INDEX(出力表!D:D,12))/(EXP(INDEX(係数表!B:B,12) + $C656) + (INDEX(出力表!D:D,12)))) + (乱数表!$X656*(Settings!B12/(((INDEX(出力表!D:D,12))+1)^INDEX(係数表!E:E,12)*INDEX(係数表!F:F,12))))))</f>
        <v>#VALUE!</v>
      </c>
      <c r="AJ656" t="e">
        <f>MIN(100, MAX(0, (INDEX(出力表!D:D,12))*AH656/MAX(AI656, Settings!B3)))</f>
        <v>#VALUE!</v>
      </c>
      <c r="AK656">
        <f>MIN(100, MAX(0, 100*BETAINV(乱数表!$M656, MAX(0.00000001, (1/(1+EXP(-(INDEX(係数表!G:G,13) + $B656))))*(EXP(INDEX(係数表!H:H,13) + INDEX(係数表!I:I,13)*LN(INDEX(出力表!C:C,13)+1)))), MAX(0.00000001, (1-(1/(1+EXP(-(INDEX(係数表!G:G,13) + $B656)))))*(EXP(INDEX(係数表!H:H,13) + INDEX(係数表!I:I,13)*LN(INDEX(出力表!C:C,13)+1)))))))</f>
        <v>91.716498772992921</v>
      </c>
      <c r="AL656" t="e">
        <f>MIN(100, MAX(0, (100*(INDEX(出力表!D:D,13))/(EXP(INDEX(係数表!B:B,13) + $C656) + (INDEX(出力表!D:D,13)))) + (乱数表!$Y656*(Settings!B12/(((INDEX(出力表!D:D,13))+1)^INDEX(係数表!E:E,13)*INDEX(係数表!F:F,13))))))</f>
        <v>#VALUE!</v>
      </c>
      <c r="AM656" t="e">
        <f>MIN(100, MAX(0, (INDEX(出力表!D:D,13))*AK656/MAX(AL656, Settings!B3)))</f>
        <v>#VALUE!</v>
      </c>
      <c r="AN656">
        <f>IF(ISNUMBER(F656), INDEX(出力表!B:B,2)*F656, 0)+IF(ISNUMBER(I656), INDEX(出力表!B:B,3)*I656, 0)+IF(ISNUMBER(L656), INDEX(出力表!B:B,4)*L656, 0)+IF(ISNUMBER(O656), INDEX(出力表!B:B,5)*O656, 0)+IF(ISNUMBER(R656), INDEX(出力表!B:B,6)*R656, 0)+IF(ISNUMBER(U656), INDEX(出力表!B:B,7)*U656, 0)+IF(ISNUMBER(X656), INDEX(出力表!B:B,8)*X656, 0)+IF(ISNUMBER(AA656), INDEX(出力表!B:B,9)*AA656, 0)+IF(ISNUMBER(AD656), INDEX(出力表!B:B,10)*AD656, 0)+IF(ISNUMBER(AG656), INDEX(出力表!B:B,11)*AG656, 0)+IF(ISNUMBER(AJ656), INDEX(出力表!B:B,12)*AJ656, 0)+IF(ISNUMBER(AM656), INDEX(出力表!B:B,13)*AM656, 0)</f>
        <v>0</v>
      </c>
      <c r="AO656">
        <f>IF(ISNUMBER(F656), INDEX(出力表!B:B,2), 0)+IF(ISNUMBER(I656), INDEX(出力表!B:B,3), 0)+IF(ISNUMBER(L656), INDEX(出力表!B:B,4), 0)+IF(ISNUMBER(O656), INDEX(出力表!B:B,5), 0)+IF(ISNUMBER(R656), INDEX(出力表!B:B,6), 0)+IF(ISNUMBER(U656), INDEX(出力表!B:B,7), 0)+IF(ISNUMBER(X656), INDEX(出力表!B:B,8), 0)+IF(ISNUMBER(AA656), INDEX(出力表!B:B,9), 0)+IF(ISNUMBER(AD656), INDEX(出力表!B:B,10), 0)+IF(ISNUMBER(AG656), INDEX(出力表!B:B,11), 0)+IF(ISNUMBER(AJ656), INDEX(出力表!B:B,12), 0)+IF(ISNUMBER(AM656), INDEX(出力表!B:B,13), 0)</f>
        <v>0</v>
      </c>
      <c r="AP656" t="str">
        <f t="shared" si="10"/>
        <v/>
      </c>
    </row>
    <row r="657" spans="1:42" x14ac:dyDescent="0.2">
      <c r="A657">
        <v>656</v>
      </c>
      <c r="B657">
        <f>IF(UPPER(Settings!B4)="TRUE", 乱数表!$Z657*Settings!B10, 0)</f>
        <v>-0.33030631375214786</v>
      </c>
      <c r="C657">
        <f>IF(UPPER(Settings!B4)="TRUE", 乱数表!$AA657*Settings!B11, 0)</f>
        <v>1.3100492003940757E-3</v>
      </c>
      <c r="D657">
        <f>MIN(100, MAX(0, 100*BETAINV(乱数表!$B657, MAX(0.00000001, (1/(1+EXP(-(INDEX(係数表!G:G,2) + $B657))))*(EXP(INDEX(係数表!H:H,2) + INDEX(係数表!I:I,2)*LN(INDEX(出力表!C:C,2)+1)))), MAX(0.00000001, (1-(1/(1+EXP(-(INDEX(係数表!G:G,2) + $B657)))))*(EXP(INDEX(係数表!H:H,2) + INDEX(係数表!I:I,2)*LN(INDEX(出力表!C:C,2)+1)))))))</f>
        <v>99.196304478753476</v>
      </c>
      <c r="E657" t="e">
        <f>MIN(100, MAX(0, (100*(INDEX(出力表!D:D,2))/(EXP(INDEX(係数表!B:B,2) + $C657) + (INDEX(出力表!D:D,2)))) + (乱数表!$N657*(Settings!B12/(((INDEX(出力表!D:D,2))+1)^INDEX(係数表!E:E,2)*INDEX(係数表!F:F,2))))))</f>
        <v>#VALUE!</v>
      </c>
      <c r="F657" t="e">
        <f>MIN(100, MAX(0, (INDEX(出力表!D:D,2))*D657/MAX(E657, Settings!B3)))</f>
        <v>#VALUE!</v>
      </c>
      <c r="G657">
        <f>MIN(100, MAX(0, 100*BETAINV(乱数表!$C657, MAX(0.00000001, (1/(1+EXP(-(INDEX(係数表!G:G,3) + $B657))))*(EXP(INDEX(係数表!H:H,3) + INDEX(係数表!I:I,3)*LN(INDEX(出力表!C:C,3)+1)))), MAX(0.00000001, (1-(1/(1+EXP(-(INDEX(係数表!G:G,3) + $B657)))))*(EXP(INDEX(係数表!H:H,3) + INDEX(係数表!I:I,3)*LN(INDEX(出力表!C:C,3)+1)))))))</f>
        <v>87.970931049982596</v>
      </c>
      <c r="H657" t="e">
        <f>MIN(100, MAX(0, (100*(INDEX(出力表!D:D,3))/(EXP(INDEX(係数表!B:B,3) + $C657) + (INDEX(出力表!D:D,3)))) + (乱数表!$O657*(Settings!B12/(((INDEX(出力表!D:D,3))+1)^INDEX(係数表!E:E,3)*INDEX(係数表!F:F,3))))))</f>
        <v>#VALUE!</v>
      </c>
      <c r="I657" t="e">
        <f>MIN(100, MAX(0, (INDEX(出力表!D:D,3))*G657/MAX(H657, Settings!B3)))</f>
        <v>#VALUE!</v>
      </c>
      <c r="J657">
        <f>MIN(100, MAX(0, 100*BETAINV(乱数表!$D657, MAX(0.00000001, (1/(1+EXP(-(INDEX(係数表!G:G,4) + $B657))))*(EXP(INDEX(係数表!H:H,4) + INDEX(係数表!I:I,4)*LN(INDEX(出力表!C:C,4)+1)))), MAX(0.00000001, (1-(1/(1+EXP(-(INDEX(係数表!G:G,4) + $B657)))))*(EXP(INDEX(係数表!H:H,4) + INDEX(係数表!I:I,4)*LN(INDEX(出力表!C:C,4)+1)))))))</f>
        <v>91.463430140471203</v>
      </c>
      <c r="K657" t="e">
        <f>MIN(100, MAX(0, (100*(INDEX(出力表!D:D,4))/(EXP(INDEX(係数表!B:B,4) + $C657) + (INDEX(出力表!D:D,4)))) + (乱数表!$P657*(Settings!B12/(((INDEX(出力表!D:D,4))+1)^INDEX(係数表!E:E,4)*INDEX(係数表!F:F,4))))))</f>
        <v>#VALUE!</v>
      </c>
      <c r="L657" t="e">
        <f>MIN(100, MAX(0, (INDEX(出力表!D:D,4))*J657/MAX(K657, Settings!B3)))</f>
        <v>#VALUE!</v>
      </c>
      <c r="M657">
        <f>MIN(100, MAX(0, 100*BETAINV(乱数表!$E657, MAX(0.00000001, (1/(1+EXP(-(INDEX(係数表!G:G,5) + $B657))))*(EXP(INDEX(係数表!H:H,5) + INDEX(係数表!I:I,5)*LN(INDEX(出力表!C:C,5)+1)))), MAX(0.00000001, (1-(1/(1+EXP(-(INDEX(係数表!G:G,5) + $B657)))))*(EXP(INDEX(係数表!H:H,5) + INDEX(係数表!I:I,5)*LN(INDEX(出力表!C:C,5)+1)))))))</f>
        <v>92.521258178231633</v>
      </c>
      <c r="N657" t="e">
        <f>MIN(100, MAX(0, (100*(INDEX(出力表!D:D,5))/(EXP(INDEX(係数表!B:B,5) + $C657) + (INDEX(出力表!D:D,5)))) + (乱数表!$Q657*(Settings!B12/(((INDEX(出力表!D:D,5))+1)^INDEX(係数表!E:E,5)*INDEX(係数表!F:F,5))))))</f>
        <v>#VALUE!</v>
      </c>
      <c r="O657" t="e">
        <f>MIN(100, MAX(0, (INDEX(出力表!D:D,5))*M657/MAX(N657, Settings!B3)))</f>
        <v>#VALUE!</v>
      </c>
      <c r="P657">
        <f>MIN(100, MAX(0, 100*BETAINV(乱数表!$F657, MAX(0.00000001, (1/(1+EXP(-(INDEX(係数表!G:G,6) + $B657))))*(EXP(INDEX(係数表!H:H,6) + INDEX(係数表!I:I,6)*LN(INDEX(出力表!C:C,6)+1)))), MAX(0.00000001, (1-(1/(1+EXP(-(INDEX(係数表!G:G,6) + $B657)))))*(EXP(INDEX(係数表!H:H,6) + INDEX(係数表!I:I,6)*LN(INDEX(出力表!C:C,6)+1)))))))</f>
        <v>83.591337553728764</v>
      </c>
      <c r="Q657" t="e">
        <f>MIN(100, MAX(0, (100*(INDEX(出力表!D:D,6))/(EXP(INDEX(係数表!B:B,6) + $C657) + (INDEX(出力表!D:D,6)))) + (乱数表!$R657*(Settings!B12/(((INDEX(出力表!D:D,6))+1)^INDEX(係数表!E:E,6)*INDEX(係数表!F:F,6))))))</f>
        <v>#VALUE!</v>
      </c>
      <c r="R657" t="e">
        <f>MIN(100, MAX(0, (INDEX(出力表!D:D,6))*P657/MAX(Q657, Settings!B3)))</f>
        <v>#VALUE!</v>
      </c>
      <c r="S657">
        <f>MIN(100, MAX(0, 100*BETAINV(乱数表!$G657, MAX(0.00000001, (1/(1+EXP(-(INDEX(係数表!G:G,7) + $B657))))*(EXP(INDEX(係数表!H:H,7) + INDEX(係数表!I:I,7)*LN(INDEX(出力表!C:C,7)+1)))), MAX(0.00000001, (1-(1/(1+EXP(-(INDEX(係数表!G:G,7) + $B657)))))*(EXP(INDEX(係数表!H:H,7) + INDEX(係数表!I:I,7)*LN(INDEX(出力表!C:C,7)+1)))))))</f>
        <v>47.345627919571335</v>
      </c>
      <c r="T657" t="e">
        <f>MIN(100, MAX(0, (100*(INDEX(出力表!D:D,7))/(EXP(INDEX(係数表!B:B,7) + $C657) + (INDEX(出力表!D:D,7)))) + (乱数表!$S657*(Settings!B12/(((INDEX(出力表!D:D,7))+1)^INDEX(係数表!E:E,7)*INDEX(係数表!F:F,7))))))</f>
        <v>#VALUE!</v>
      </c>
      <c r="U657" t="e">
        <f>MIN(100, MAX(0, (INDEX(出力表!D:D,7))*S657/MAX(T657, Settings!B3)))</f>
        <v>#VALUE!</v>
      </c>
      <c r="V657">
        <f>MIN(100, MAX(0, 100*BETAINV(乱数表!$H657, MAX(0.00000001, (1/(1+EXP(-(INDEX(係数表!G:G,8) + $B657))))*(EXP(INDEX(係数表!H:H,8) + INDEX(係数表!I:I,8)*LN(INDEX(出力表!C:C,8)+1)))), MAX(0.00000001, (1-(1/(1+EXP(-(INDEX(係数表!G:G,8) + $B657)))))*(EXP(INDEX(係数表!H:H,8) + INDEX(係数表!I:I,8)*LN(INDEX(出力表!C:C,8)+1)))))))</f>
        <v>96.32880583317548</v>
      </c>
      <c r="W657" t="e">
        <f>MIN(100, MAX(0, (100*(INDEX(出力表!D:D,8))/(EXP(INDEX(係数表!B:B,8) + $C657) + (INDEX(出力表!D:D,8)))) + (乱数表!$T657*(Settings!B12/(((INDEX(出力表!D:D,8))+1)^INDEX(係数表!E:E,8)*INDEX(係数表!F:F,8))))))</f>
        <v>#VALUE!</v>
      </c>
      <c r="X657" t="e">
        <f>MIN(100, MAX(0, (INDEX(出力表!D:D,8))*V657/MAX(W657, Settings!B3)))</f>
        <v>#VALUE!</v>
      </c>
      <c r="Y657">
        <f>MIN(100, MAX(0, 100*BETAINV(乱数表!$I657, MAX(0.00000001, (1/(1+EXP(-(INDEX(係数表!G:G,9) + $B657))))*(EXP(INDEX(係数表!H:H,9) + INDEX(係数表!I:I,9)*LN(INDEX(出力表!C:C,9)+1)))), MAX(0.00000001, (1-(1/(1+EXP(-(INDEX(係数表!G:G,9) + $B657)))))*(EXP(INDEX(係数表!H:H,9) + INDEX(係数表!I:I,9)*LN(INDEX(出力表!C:C,9)+1)))))))</f>
        <v>63.863539753930645</v>
      </c>
      <c r="Z657" t="e">
        <f>MIN(100, MAX(0, (100*(INDEX(出力表!D:D,9))/(EXP(INDEX(係数表!B:B,9) + $C657) + (INDEX(出力表!D:D,9)))) + (乱数表!$U657*(Settings!B12/(((INDEX(出力表!D:D,9))+1)^INDEX(係数表!E:E,9)*INDEX(係数表!F:F,9))))))</f>
        <v>#VALUE!</v>
      </c>
      <c r="AA657" t="e">
        <f>MIN(100, MAX(0, (INDEX(出力表!D:D,9))*Y657/MAX(Z657, Settings!B3)))</f>
        <v>#VALUE!</v>
      </c>
      <c r="AB657">
        <f>MIN(100, MAX(0, 100*BETAINV(乱数表!$J657, MAX(0.00000001, (1/(1+EXP(-(INDEX(係数表!G:G,10) + $B657))))*(EXP(INDEX(係数表!H:H,10) + INDEX(係数表!I:I,10)*LN(INDEX(出力表!C:C,10)+1)))), MAX(0.00000001, (1-(1/(1+EXP(-(INDEX(係数表!G:G,10) + $B657)))))*(EXP(INDEX(係数表!H:H,10) + INDEX(係数表!I:I,10)*LN(INDEX(出力表!C:C,10)+1)))))))</f>
        <v>66.884461460945488</v>
      </c>
      <c r="AC657" t="e">
        <f>MIN(100, MAX(0, (100*(INDEX(出力表!D:D,10))/(EXP(INDEX(係数表!B:B,10) + $C657) + (INDEX(出力表!D:D,10)))) + (乱数表!$V657*(Settings!B12/(((INDEX(出力表!D:D,10))+1)^INDEX(係数表!E:E,10)*INDEX(係数表!F:F,10))))))</f>
        <v>#VALUE!</v>
      </c>
      <c r="AD657" t="e">
        <f>MIN(100, MAX(0, (INDEX(出力表!D:D,10))*AB657/MAX(AC657, Settings!B3)))</f>
        <v>#VALUE!</v>
      </c>
      <c r="AE657">
        <f>MIN(100, MAX(0, 100*BETAINV(乱数表!$K657, MAX(0.00000001, (1/(1+EXP(-(INDEX(係数表!G:G,11) + $B657))))*(EXP(INDEX(係数表!H:H,11) + INDEX(係数表!I:I,11)*LN(INDEX(出力表!C:C,11)+1)))), MAX(0.00000001, (1-(1/(1+EXP(-(INDEX(係数表!G:G,11) + $B657)))))*(EXP(INDEX(係数表!H:H,11) + INDEX(係数表!I:I,11)*LN(INDEX(出力表!C:C,11)+1)))))))</f>
        <v>97.538443125756416</v>
      </c>
      <c r="AF657" t="e">
        <f>MIN(100, MAX(0, (100*(INDEX(出力表!D:D,11))/(EXP(INDEX(係数表!B:B,11) + $C657) + (INDEX(出力表!D:D,11)))) + (乱数表!$W657*(Settings!B12/(((INDEX(出力表!D:D,11))+1)^INDEX(係数表!E:E,11)*INDEX(係数表!F:F,11))))))</f>
        <v>#VALUE!</v>
      </c>
      <c r="AG657" t="e">
        <f>MIN(100, MAX(0, (INDEX(出力表!D:D,11))*AE657/MAX(AF657, Settings!B3)))</f>
        <v>#VALUE!</v>
      </c>
      <c r="AH657">
        <f>MIN(100, MAX(0, 100*BETAINV(乱数表!$L657, MAX(0.00000001, (1/(1+EXP(-(INDEX(係数表!G:G,12) + $B657))))*(EXP(INDEX(係数表!H:H,12) + INDEX(係数表!I:I,12)*LN(INDEX(出力表!C:C,12)+1)))), MAX(0.00000001, (1-(1/(1+EXP(-(INDEX(係数表!G:G,12) + $B657)))))*(EXP(INDEX(係数表!H:H,12) + INDEX(係数表!I:I,12)*LN(INDEX(出力表!C:C,12)+1)))))))</f>
        <v>92.325835822964947</v>
      </c>
      <c r="AI657" t="e">
        <f>MIN(100, MAX(0, (100*(INDEX(出力表!D:D,12))/(EXP(INDEX(係数表!B:B,12) + $C657) + (INDEX(出力表!D:D,12)))) + (乱数表!$X657*(Settings!B12/(((INDEX(出力表!D:D,12))+1)^INDEX(係数表!E:E,12)*INDEX(係数表!F:F,12))))))</f>
        <v>#VALUE!</v>
      </c>
      <c r="AJ657" t="e">
        <f>MIN(100, MAX(0, (INDEX(出力表!D:D,12))*AH657/MAX(AI657, Settings!B3)))</f>
        <v>#VALUE!</v>
      </c>
      <c r="AK657">
        <f>MIN(100, MAX(0, 100*BETAINV(乱数表!$M657, MAX(0.00000001, (1/(1+EXP(-(INDEX(係数表!G:G,13) + $B657))))*(EXP(INDEX(係数表!H:H,13) + INDEX(係数表!I:I,13)*LN(INDEX(出力表!C:C,13)+1)))), MAX(0.00000001, (1-(1/(1+EXP(-(INDEX(係数表!G:G,13) + $B657)))))*(EXP(INDEX(係数表!H:H,13) + INDEX(係数表!I:I,13)*LN(INDEX(出力表!C:C,13)+1)))))))</f>
        <v>73.059717152916548</v>
      </c>
      <c r="AL657" t="e">
        <f>MIN(100, MAX(0, (100*(INDEX(出力表!D:D,13))/(EXP(INDEX(係数表!B:B,13) + $C657) + (INDEX(出力表!D:D,13)))) + (乱数表!$Y657*(Settings!B12/(((INDEX(出力表!D:D,13))+1)^INDEX(係数表!E:E,13)*INDEX(係数表!F:F,13))))))</f>
        <v>#VALUE!</v>
      </c>
      <c r="AM657" t="e">
        <f>MIN(100, MAX(0, (INDEX(出力表!D:D,13))*AK657/MAX(AL657, Settings!B3)))</f>
        <v>#VALUE!</v>
      </c>
      <c r="AN657">
        <f>IF(ISNUMBER(F657), INDEX(出力表!B:B,2)*F657, 0)+IF(ISNUMBER(I657), INDEX(出力表!B:B,3)*I657, 0)+IF(ISNUMBER(L657), INDEX(出力表!B:B,4)*L657, 0)+IF(ISNUMBER(O657), INDEX(出力表!B:B,5)*O657, 0)+IF(ISNUMBER(R657), INDEX(出力表!B:B,6)*R657, 0)+IF(ISNUMBER(U657), INDEX(出力表!B:B,7)*U657, 0)+IF(ISNUMBER(X657), INDEX(出力表!B:B,8)*X657, 0)+IF(ISNUMBER(AA657), INDEX(出力表!B:B,9)*AA657, 0)+IF(ISNUMBER(AD657), INDEX(出力表!B:B,10)*AD657, 0)+IF(ISNUMBER(AG657), INDEX(出力表!B:B,11)*AG657, 0)+IF(ISNUMBER(AJ657), INDEX(出力表!B:B,12)*AJ657, 0)+IF(ISNUMBER(AM657), INDEX(出力表!B:B,13)*AM657, 0)</f>
        <v>0</v>
      </c>
      <c r="AO657">
        <f>IF(ISNUMBER(F657), INDEX(出力表!B:B,2), 0)+IF(ISNUMBER(I657), INDEX(出力表!B:B,3), 0)+IF(ISNUMBER(L657), INDEX(出力表!B:B,4), 0)+IF(ISNUMBER(O657), INDEX(出力表!B:B,5), 0)+IF(ISNUMBER(R657), INDEX(出力表!B:B,6), 0)+IF(ISNUMBER(U657), INDEX(出力表!B:B,7), 0)+IF(ISNUMBER(X657), INDEX(出力表!B:B,8), 0)+IF(ISNUMBER(AA657), INDEX(出力表!B:B,9), 0)+IF(ISNUMBER(AD657), INDEX(出力表!B:B,10), 0)+IF(ISNUMBER(AG657), INDEX(出力表!B:B,11), 0)+IF(ISNUMBER(AJ657), INDEX(出力表!B:B,12), 0)+IF(ISNUMBER(AM657), INDEX(出力表!B:B,13), 0)</f>
        <v>0</v>
      </c>
      <c r="AP657" t="str">
        <f t="shared" si="10"/>
        <v/>
      </c>
    </row>
    <row r="658" spans="1:42" x14ac:dyDescent="0.2">
      <c r="A658">
        <v>657</v>
      </c>
      <c r="B658">
        <f>IF(UPPER(Settings!B4)="TRUE", 乱数表!$Z658*Settings!B10, 0)</f>
        <v>0.8299851810906721</v>
      </c>
      <c r="C658">
        <f>IF(UPPER(Settings!B4)="TRUE", 乱数表!$AA658*Settings!B11, 0)</f>
        <v>-8.6174183473181398E-2</v>
      </c>
      <c r="D658">
        <f>MIN(100, MAX(0, 100*BETAINV(乱数表!$B658, MAX(0.00000001, (1/(1+EXP(-(INDEX(係数表!G:G,2) + $B658))))*(EXP(INDEX(係数表!H:H,2) + INDEX(係数表!I:I,2)*LN(INDEX(出力表!C:C,2)+1)))), MAX(0.00000001, (1-(1/(1+EXP(-(INDEX(係数表!G:G,2) + $B658)))))*(EXP(INDEX(係数表!H:H,2) + INDEX(係数表!I:I,2)*LN(INDEX(出力表!C:C,2)+1)))))))</f>
        <v>99.999885827056829</v>
      </c>
      <c r="E658" t="e">
        <f>MIN(100, MAX(0, (100*(INDEX(出力表!D:D,2))/(EXP(INDEX(係数表!B:B,2) + $C658) + (INDEX(出力表!D:D,2)))) + (乱数表!$N658*(Settings!B12/(((INDEX(出力表!D:D,2))+1)^INDEX(係数表!E:E,2)*INDEX(係数表!F:F,2))))))</f>
        <v>#VALUE!</v>
      </c>
      <c r="F658" t="e">
        <f>MIN(100, MAX(0, (INDEX(出力表!D:D,2))*D658/MAX(E658, Settings!B3)))</f>
        <v>#VALUE!</v>
      </c>
      <c r="G658">
        <f>MIN(100, MAX(0, 100*BETAINV(乱数表!$C658, MAX(0.00000001, (1/(1+EXP(-(INDEX(係数表!G:G,3) + $B658))))*(EXP(INDEX(係数表!H:H,3) + INDEX(係数表!I:I,3)*LN(INDEX(出力表!C:C,3)+1)))), MAX(0.00000001, (1-(1/(1+EXP(-(INDEX(係数表!G:G,3) + $B658)))))*(EXP(INDEX(係数表!H:H,3) + INDEX(係数表!I:I,3)*LN(INDEX(出力表!C:C,3)+1)))))))</f>
        <v>83.114674393580273</v>
      </c>
      <c r="H658" t="e">
        <f>MIN(100, MAX(0, (100*(INDEX(出力表!D:D,3))/(EXP(INDEX(係数表!B:B,3) + $C658) + (INDEX(出力表!D:D,3)))) + (乱数表!$O658*(Settings!B12/(((INDEX(出力表!D:D,3))+1)^INDEX(係数表!E:E,3)*INDEX(係数表!F:F,3))))))</f>
        <v>#VALUE!</v>
      </c>
      <c r="I658" t="e">
        <f>MIN(100, MAX(0, (INDEX(出力表!D:D,3))*G658/MAX(H658, Settings!B3)))</f>
        <v>#VALUE!</v>
      </c>
      <c r="J658">
        <f>MIN(100, MAX(0, 100*BETAINV(乱数表!$D658, MAX(0.00000001, (1/(1+EXP(-(INDEX(係数表!G:G,4) + $B658))))*(EXP(INDEX(係数表!H:H,4) + INDEX(係数表!I:I,4)*LN(INDEX(出力表!C:C,4)+1)))), MAX(0.00000001, (1-(1/(1+EXP(-(INDEX(係数表!G:G,4) + $B658)))))*(EXP(INDEX(係数表!H:H,4) + INDEX(係数表!I:I,4)*LN(INDEX(出力表!C:C,4)+1)))))))</f>
        <v>96.19941069311723</v>
      </c>
      <c r="K658" t="e">
        <f>MIN(100, MAX(0, (100*(INDEX(出力表!D:D,4))/(EXP(INDEX(係数表!B:B,4) + $C658) + (INDEX(出力表!D:D,4)))) + (乱数表!$P658*(Settings!B12/(((INDEX(出力表!D:D,4))+1)^INDEX(係数表!E:E,4)*INDEX(係数表!F:F,4))))))</f>
        <v>#VALUE!</v>
      </c>
      <c r="L658" t="e">
        <f>MIN(100, MAX(0, (INDEX(出力表!D:D,4))*J658/MAX(K658, Settings!B3)))</f>
        <v>#VALUE!</v>
      </c>
      <c r="M658">
        <f>MIN(100, MAX(0, 100*BETAINV(乱数表!$E658, MAX(0.00000001, (1/(1+EXP(-(INDEX(係数表!G:G,5) + $B658))))*(EXP(INDEX(係数表!H:H,5) + INDEX(係数表!I:I,5)*LN(INDEX(出力表!C:C,5)+1)))), MAX(0.00000001, (1-(1/(1+EXP(-(INDEX(係数表!G:G,5) + $B658)))))*(EXP(INDEX(係数表!H:H,5) + INDEX(係数表!I:I,5)*LN(INDEX(出力表!C:C,5)+1)))))))</f>
        <v>97.950485752779699</v>
      </c>
      <c r="N658" t="e">
        <f>MIN(100, MAX(0, (100*(INDEX(出力表!D:D,5))/(EXP(INDEX(係数表!B:B,5) + $C658) + (INDEX(出力表!D:D,5)))) + (乱数表!$Q658*(Settings!B12/(((INDEX(出力表!D:D,5))+1)^INDEX(係数表!E:E,5)*INDEX(係数表!F:F,5))))))</f>
        <v>#VALUE!</v>
      </c>
      <c r="O658" t="e">
        <f>MIN(100, MAX(0, (INDEX(出力表!D:D,5))*M658/MAX(N658, Settings!B3)))</f>
        <v>#VALUE!</v>
      </c>
      <c r="P658">
        <f>MIN(100, MAX(0, 100*BETAINV(乱数表!$F658, MAX(0.00000001, (1/(1+EXP(-(INDEX(係数表!G:G,6) + $B658))))*(EXP(INDEX(係数表!H:H,6) + INDEX(係数表!I:I,6)*LN(INDEX(出力表!C:C,6)+1)))), MAX(0.00000001, (1-(1/(1+EXP(-(INDEX(係数表!G:G,6) + $B658)))))*(EXP(INDEX(係数表!H:H,6) + INDEX(係数表!I:I,6)*LN(INDEX(出力表!C:C,6)+1)))))))</f>
        <v>99.999887729758228</v>
      </c>
      <c r="Q658" t="e">
        <f>MIN(100, MAX(0, (100*(INDEX(出力表!D:D,6))/(EXP(INDEX(係数表!B:B,6) + $C658) + (INDEX(出力表!D:D,6)))) + (乱数表!$R658*(Settings!B12/(((INDEX(出力表!D:D,6))+1)^INDEX(係数表!E:E,6)*INDEX(係数表!F:F,6))))))</f>
        <v>#VALUE!</v>
      </c>
      <c r="R658" t="e">
        <f>MIN(100, MAX(0, (INDEX(出力表!D:D,6))*P658/MAX(Q658, Settings!B3)))</f>
        <v>#VALUE!</v>
      </c>
      <c r="S658">
        <f>MIN(100, MAX(0, 100*BETAINV(乱数表!$G658, MAX(0.00000001, (1/(1+EXP(-(INDEX(係数表!G:G,7) + $B658))))*(EXP(INDEX(係数表!H:H,7) + INDEX(係数表!I:I,7)*LN(INDEX(出力表!C:C,7)+1)))), MAX(0.00000001, (1-(1/(1+EXP(-(INDEX(係数表!G:G,7) + $B658)))))*(EXP(INDEX(係数表!H:H,7) + INDEX(係数表!I:I,7)*LN(INDEX(出力表!C:C,7)+1)))))))</f>
        <v>99.549513362036961</v>
      </c>
      <c r="T658" t="e">
        <f>MIN(100, MAX(0, (100*(INDEX(出力表!D:D,7))/(EXP(INDEX(係数表!B:B,7) + $C658) + (INDEX(出力表!D:D,7)))) + (乱数表!$S658*(Settings!B12/(((INDEX(出力表!D:D,7))+1)^INDEX(係数表!E:E,7)*INDEX(係数表!F:F,7))))))</f>
        <v>#VALUE!</v>
      </c>
      <c r="U658" t="e">
        <f>MIN(100, MAX(0, (INDEX(出力表!D:D,7))*S658/MAX(T658, Settings!B3)))</f>
        <v>#VALUE!</v>
      </c>
      <c r="V658">
        <f>MIN(100, MAX(0, 100*BETAINV(乱数表!$H658, MAX(0.00000001, (1/(1+EXP(-(INDEX(係数表!G:G,8) + $B658))))*(EXP(INDEX(係数表!H:H,8) + INDEX(係数表!I:I,8)*LN(INDEX(出力表!C:C,8)+1)))), MAX(0.00000001, (1-(1/(1+EXP(-(INDEX(係数表!G:G,8) + $B658)))))*(EXP(INDEX(係数表!H:H,8) + INDEX(係数表!I:I,8)*LN(INDEX(出力表!C:C,8)+1)))))))</f>
        <v>99.901173934688984</v>
      </c>
      <c r="W658" t="e">
        <f>MIN(100, MAX(0, (100*(INDEX(出力表!D:D,8))/(EXP(INDEX(係数表!B:B,8) + $C658) + (INDEX(出力表!D:D,8)))) + (乱数表!$T658*(Settings!B12/(((INDEX(出力表!D:D,8))+1)^INDEX(係数表!E:E,8)*INDEX(係数表!F:F,8))))))</f>
        <v>#VALUE!</v>
      </c>
      <c r="X658" t="e">
        <f>MIN(100, MAX(0, (INDEX(出力表!D:D,8))*V658/MAX(W658, Settings!B3)))</f>
        <v>#VALUE!</v>
      </c>
      <c r="Y658">
        <f>MIN(100, MAX(0, 100*BETAINV(乱数表!$I658, MAX(0.00000001, (1/(1+EXP(-(INDEX(係数表!G:G,9) + $B658))))*(EXP(INDEX(係数表!H:H,9) + INDEX(係数表!I:I,9)*LN(INDEX(出力表!C:C,9)+1)))), MAX(0.00000001, (1-(1/(1+EXP(-(INDEX(係数表!G:G,9) + $B658)))))*(EXP(INDEX(係数表!H:H,9) + INDEX(係数表!I:I,9)*LN(INDEX(出力表!C:C,9)+1)))))))</f>
        <v>99.793162488217362</v>
      </c>
      <c r="Z658" t="e">
        <f>MIN(100, MAX(0, (100*(INDEX(出力表!D:D,9))/(EXP(INDEX(係数表!B:B,9) + $C658) + (INDEX(出力表!D:D,9)))) + (乱数表!$U658*(Settings!B12/(((INDEX(出力表!D:D,9))+1)^INDEX(係数表!E:E,9)*INDEX(係数表!F:F,9))))))</f>
        <v>#VALUE!</v>
      </c>
      <c r="AA658" t="e">
        <f>MIN(100, MAX(0, (INDEX(出力表!D:D,9))*Y658/MAX(Z658, Settings!B3)))</f>
        <v>#VALUE!</v>
      </c>
      <c r="AB658">
        <f>MIN(100, MAX(0, 100*BETAINV(乱数表!$J658, MAX(0.00000001, (1/(1+EXP(-(INDEX(係数表!G:G,10) + $B658))))*(EXP(INDEX(係数表!H:H,10) + INDEX(係数表!I:I,10)*LN(INDEX(出力表!C:C,10)+1)))), MAX(0.00000001, (1-(1/(1+EXP(-(INDEX(係数表!G:G,10) + $B658)))))*(EXP(INDEX(係数表!H:H,10) + INDEX(係数表!I:I,10)*LN(INDEX(出力表!C:C,10)+1)))))))</f>
        <v>75.434428818310451</v>
      </c>
      <c r="AC658" t="e">
        <f>MIN(100, MAX(0, (100*(INDEX(出力表!D:D,10))/(EXP(INDEX(係数表!B:B,10) + $C658) + (INDEX(出力表!D:D,10)))) + (乱数表!$V658*(Settings!B12/(((INDEX(出力表!D:D,10))+1)^INDEX(係数表!E:E,10)*INDEX(係数表!F:F,10))))))</f>
        <v>#VALUE!</v>
      </c>
      <c r="AD658" t="e">
        <f>MIN(100, MAX(0, (INDEX(出力表!D:D,10))*AB658/MAX(AC658, Settings!B3)))</f>
        <v>#VALUE!</v>
      </c>
      <c r="AE658">
        <f>MIN(100, MAX(0, 100*BETAINV(乱数表!$K658, MAX(0.00000001, (1/(1+EXP(-(INDEX(係数表!G:G,11) + $B658))))*(EXP(INDEX(係数表!H:H,11) + INDEX(係数表!I:I,11)*LN(INDEX(出力表!C:C,11)+1)))), MAX(0.00000001, (1-(1/(1+EXP(-(INDEX(係数表!G:G,11) + $B658)))))*(EXP(INDEX(係数表!H:H,11) + INDEX(係数表!I:I,11)*LN(INDEX(出力表!C:C,11)+1)))))))</f>
        <v>65.080729209135555</v>
      </c>
      <c r="AF658" t="e">
        <f>MIN(100, MAX(0, (100*(INDEX(出力表!D:D,11))/(EXP(INDEX(係数表!B:B,11) + $C658) + (INDEX(出力表!D:D,11)))) + (乱数表!$W658*(Settings!B12/(((INDEX(出力表!D:D,11))+1)^INDEX(係数表!E:E,11)*INDEX(係数表!F:F,11))))))</f>
        <v>#VALUE!</v>
      </c>
      <c r="AG658" t="e">
        <f>MIN(100, MAX(0, (INDEX(出力表!D:D,11))*AE658/MAX(AF658, Settings!B3)))</f>
        <v>#VALUE!</v>
      </c>
      <c r="AH658">
        <f>MIN(100, MAX(0, 100*BETAINV(乱数表!$L658, MAX(0.00000001, (1/(1+EXP(-(INDEX(係数表!G:G,12) + $B658))))*(EXP(INDEX(係数表!H:H,12) + INDEX(係数表!I:I,12)*LN(INDEX(出力表!C:C,12)+1)))), MAX(0.00000001, (1-(1/(1+EXP(-(INDEX(係数表!G:G,12) + $B658)))))*(EXP(INDEX(係数表!H:H,12) + INDEX(係数表!I:I,12)*LN(INDEX(出力表!C:C,12)+1)))))))</f>
        <v>99.999999997225601</v>
      </c>
      <c r="AI658" t="e">
        <f>MIN(100, MAX(0, (100*(INDEX(出力表!D:D,12))/(EXP(INDEX(係数表!B:B,12) + $C658) + (INDEX(出力表!D:D,12)))) + (乱数表!$X658*(Settings!B12/(((INDEX(出力表!D:D,12))+1)^INDEX(係数表!E:E,12)*INDEX(係数表!F:F,12))))))</f>
        <v>#VALUE!</v>
      </c>
      <c r="AJ658" t="e">
        <f>MIN(100, MAX(0, (INDEX(出力表!D:D,12))*AH658/MAX(AI658, Settings!B3)))</f>
        <v>#VALUE!</v>
      </c>
      <c r="AK658">
        <f>MIN(100, MAX(0, 100*BETAINV(乱数表!$M658, MAX(0.00000001, (1/(1+EXP(-(INDEX(係数表!G:G,13) + $B658))))*(EXP(INDEX(係数表!H:H,13) + INDEX(係数表!I:I,13)*LN(INDEX(出力表!C:C,13)+1)))), MAX(0.00000001, (1-(1/(1+EXP(-(INDEX(係数表!G:G,13) + $B658)))))*(EXP(INDEX(係数表!H:H,13) + INDEX(係数表!I:I,13)*LN(INDEX(出力表!C:C,13)+1)))))))</f>
        <v>99.999435906321693</v>
      </c>
      <c r="AL658" t="e">
        <f>MIN(100, MAX(0, (100*(INDEX(出力表!D:D,13))/(EXP(INDEX(係数表!B:B,13) + $C658) + (INDEX(出力表!D:D,13)))) + (乱数表!$Y658*(Settings!B12/(((INDEX(出力表!D:D,13))+1)^INDEX(係数表!E:E,13)*INDEX(係数表!F:F,13))))))</f>
        <v>#VALUE!</v>
      </c>
      <c r="AM658" t="e">
        <f>MIN(100, MAX(0, (INDEX(出力表!D:D,13))*AK658/MAX(AL658, Settings!B3)))</f>
        <v>#VALUE!</v>
      </c>
      <c r="AN658">
        <f>IF(ISNUMBER(F658), INDEX(出力表!B:B,2)*F658, 0)+IF(ISNUMBER(I658), INDEX(出力表!B:B,3)*I658, 0)+IF(ISNUMBER(L658), INDEX(出力表!B:B,4)*L658, 0)+IF(ISNUMBER(O658), INDEX(出力表!B:B,5)*O658, 0)+IF(ISNUMBER(R658), INDEX(出力表!B:B,6)*R658, 0)+IF(ISNUMBER(U658), INDEX(出力表!B:B,7)*U658, 0)+IF(ISNUMBER(X658), INDEX(出力表!B:B,8)*X658, 0)+IF(ISNUMBER(AA658), INDEX(出力表!B:B,9)*AA658, 0)+IF(ISNUMBER(AD658), INDEX(出力表!B:B,10)*AD658, 0)+IF(ISNUMBER(AG658), INDEX(出力表!B:B,11)*AG658, 0)+IF(ISNUMBER(AJ658), INDEX(出力表!B:B,12)*AJ658, 0)+IF(ISNUMBER(AM658), INDEX(出力表!B:B,13)*AM658, 0)</f>
        <v>0</v>
      </c>
      <c r="AO658">
        <f>IF(ISNUMBER(F658), INDEX(出力表!B:B,2), 0)+IF(ISNUMBER(I658), INDEX(出力表!B:B,3), 0)+IF(ISNUMBER(L658), INDEX(出力表!B:B,4), 0)+IF(ISNUMBER(O658), INDEX(出力表!B:B,5), 0)+IF(ISNUMBER(R658), INDEX(出力表!B:B,6), 0)+IF(ISNUMBER(U658), INDEX(出力表!B:B,7), 0)+IF(ISNUMBER(X658), INDEX(出力表!B:B,8), 0)+IF(ISNUMBER(AA658), INDEX(出力表!B:B,9), 0)+IF(ISNUMBER(AD658), INDEX(出力表!B:B,10), 0)+IF(ISNUMBER(AG658), INDEX(出力表!B:B,11), 0)+IF(ISNUMBER(AJ658), INDEX(出力表!B:B,12), 0)+IF(ISNUMBER(AM658), INDEX(出力表!B:B,13), 0)</f>
        <v>0</v>
      </c>
      <c r="AP658" t="str">
        <f t="shared" si="10"/>
        <v/>
      </c>
    </row>
    <row r="659" spans="1:42" x14ac:dyDescent="0.2">
      <c r="A659">
        <v>658</v>
      </c>
      <c r="B659">
        <f>IF(UPPER(Settings!B4)="TRUE", 乱数表!$Z659*Settings!B10, 0)</f>
        <v>4.5161407336926057E-2</v>
      </c>
      <c r="C659">
        <f>IF(UPPER(Settings!B4)="TRUE", 乱数表!$AA659*Settings!B11, 0)</f>
        <v>-7.4315647832003853E-2</v>
      </c>
      <c r="D659">
        <f>MIN(100, MAX(0, 100*BETAINV(乱数表!$B659, MAX(0.00000001, (1/(1+EXP(-(INDEX(係数表!G:G,2) + $B659))))*(EXP(INDEX(係数表!H:H,2) + INDEX(係数表!I:I,2)*LN(INDEX(出力表!C:C,2)+1)))), MAX(0.00000001, (1-(1/(1+EXP(-(INDEX(係数表!G:G,2) + $B659)))))*(EXP(INDEX(係数表!H:H,2) + INDEX(係数表!I:I,2)*LN(INDEX(出力表!C:C,2)+1)))))))</f>
        <v>65.74437660070987</v>
      </c>
      <c r="E659" t="e">
        <f>MIN(100, MAX(0, (100*(INDEX(出力表!D:D,2))/(EXP(INDEX(係数表!B:B,2) + $C659) + (INDEX(出力表!D:D,2)))) + (乱数表!$N659*(Settings!B12/(((INDEX(出力表!D:D,2))+1)^INDEX(係数表!E:E,2)*INDEX(係数表!F:F,2))))))</f>
        <v>#VALUE!</v>
      </c>
      <c r="F659" t="e">
        <f>MIN(100, MAX(0, (INDEX(出力表!D:D,2))*D659/MAX(E659, Settings!B3)))</f>
        <v>#VALUE!</v>
      </c>
      <c r="G659">
        <f>MIN(100, MAX(0, 100*BETAINV(乱数表!$C659, MAX(0.00000001, (1/(1+EXP(-(INDEX(係数表!G:G,3) + $B659))))*(EXP(INDEX(係数表!H:H,3) + INDEX(係数表!I:I,3)*LN(INDEX(出力表!C:C,3)+1)))), MAX(0.00000001, (1-(1/(1+EXP(-(INDEX(係数表!G:G,3) + $B659)))))*(EXP(INDEX(係数表!H:H,3) + INDEX(係数表!I:I,3)*LN(INDEX(出力表!C:C,3)+1)))))))</f>
        <v>99.459759038616809</v>
      </c>
      <c r="H659" t="e">
        <f>MIN(100, MAX(0, (100*(INDEX(出力表!D:D,3))/(EXP(INDEX(係数表!B:B,3) + $C659) + (INDEX(出力表!D:D,3)))) + (乱数表!$O659*(Settings!B12/(((INDEX(出力表!D:D,3))+1)^INDEX(係数表!E:E,3)*INDEX(係数表!F:F,3))))))</f>
        <v>#VALUE!</v>
      </c>
      <c r="I659" t="e">
        <f>MIN(100, MAX(0, (INDEX(出力表!D:D,3))*G659/MAX(H659, Settings!B3)))</f>
        <v>#VALUE!</v>
      </c>
      <c r="J659">
        <f>MIN(100, MAX(0, 100*BETAINV(乱数表!$D659, MAX(0.00000001, (1/(1+EXP(-(INDEX(係数表!G:G,4) + $B659))))*(EXP(INDEX(係数表!H:H,4) + INDEX(係数表!I:I,4)*LN(INDEX(出力表!C:C,4)+1)))), MAX(0.00000001, (1-(1/(1+EXP(-(INDEX(係数表!G:G,4) + $B659)))))*(EXP(INDEX(係数表!H:H,4) + INDEX(係数表!I:I,4)*LN(INDEX(出力表!C:C,4)+1)))))))</f>
        <v>97.436652286072629</v>
      </c>
      <c r="K659" t="e">
        <f>MIN(100, MAX(0, (100*(INDEX(出力表!D:D,4))/(EXP(INDEX(係数表!B:B,4) + $C659) + (INDEX(出力表!D:D,4)))) + (乱数表!$P659*(Settings!B12/(((INDEX(出力表!D:D,4))+1)^INDEX(係数表!E:E,4)*INDEX(係数表!F:F,4))))))</f>
        <v>#VALUE!</v>
      </c>
      <c r="L659" t="e">
        <f>MIN(100, MAX(0, (INDEX(出力表!D:D,4))*J659/MAX(K659, Settings!B3)))</f>
        <v>#VALUE!</v>
      </c>
      <c r="M659">
        <f>MIN(100, MAX(0, 100*BETAINV(乱数表!$E659, MAX(0.00000001, (1/(1+EXP(-(INDEX(係数表!G:G,5) + $B659))))*(EXP(INDEX(係数表!H:H,5) + INDEX(係数表!I:I,5)*LN(INDEX(出力表!C:C,5)+1)))), MAX(0.00000001, (1-(1/(1+EXP(-(INDEX(係数表!G:G,5) + $B659)))))*(EXP(INDEX(係数表!H:H,5) + INDEX(係数表!I:I,5)*LN(INDEX(出力表!C:C,5)+1)))))))</f>
        <v>97.041476209430158</v>
      </c>
      <c r="N659" t="e">
        <f>MIN(100, MAX(0, (100*(INDEX(出力表!D:D,5))/(EXP(INDEX(係数表!B:B,5) + $C659) + (INDEX(出力表!D:D,5)))) + (乱数表!$Q659*(Settings!B12/(((INDEX(出力表!D:D,5))+1)^INDEX(係数表!E:E,5)*INDEX(係数表!F:F,5))))))</f>
        <v>#VALUE!</v>
      </c>
      <c r="O659" t="e">
        <f>MIN(100, MAX(0, (INDEX(出力表!D:D,5))*M659/MAX(N659, Settings!B3)))</f>
        <v>#VALUE!</v>
      </c>
      <c r="P659">
        <f>MIN(100, MAX(0, 100*BETAINV(乱数表!$F659, MAX(0.00000001, (1/(1+EXP(-(INDEX(係数表!G:G,6) + $B659))))*(EXP(INDEX(係数表!H:H,6) + INDEX(係数表!I:I,6)*LN(INDEX(出力表!C:C,6)+1)))), MAX(0.00000001, (1-(1/(1+EXP(-(INDEX(係数表!G:G,6) + $B659)))))*(EXP(INDEX(係数表!H:H,6) + INDEX(係数表!I:I,6)*LN(INDEX(出力表!C:C,6)+1)))))))</f>
        <v>67.25383443673735</v>
      </c>
      <c r="Q659" t="e">
        <f>MIN(100, MAX(0, (100*(INDEX(出力表!D:D,6))/(EXP(INDEX(係数表!B:B,6) + $C659) + (INDEX(出力表!D:D,6)))) + (乱数表!$R659*(Settings!B12/(((INDEX(出力表!D:D,6))+1)^INDEX(係数表!E:E,6)*INDEX(係数表!F:F,6))))))</f>
        <v>#VALUE!</v>
      </c>
      <c r="R659" t="e">
        <f>MIN(100, MAX(0, (INDEX(出力表!D:D,6))*P659/MAX(Q659, Settings!B3)))</f>
        <v>#VALUE!</v>
      </c>
      <c r="S659">
        <f>MIN(100, MAX(0, 100*BETAINV(乱数表!$G659, MAX(0.00000001, (1/(1+EXP(-(INDEX(係数表!G:G,7) + $B659))))*(EXP(INDEX(係数表!H:H,7) + INDEX(係数表!I:I,7)*LN(INDEX(出力表!C:C,7)+1)))), MAX(0.00000001, (1-(1/(1+EXP(-(INDEX(係数表!G:G,7) + $B659)))))*(EXP(INDEX(係数表!H:H,7) + INDEX(係数表!I:I,7)*LN(INDEX(出力表!C:C,7)+1)))))))</f>
        <v>90.339965031501691</v>
      </c>
      <c r="T659" t="e">
        <f>MIN(100, MAX(0, (100*(INDEX(出力表!D:D,7))/(EXP(INDEX(係数表!B:B,7) + $C659) + (INDEX(出力表!D:D,7)))) + (乱数表!$S659*(Settings!B12/(((INDEX(出力表!D:D,7))+1)^INDEX(係数表!E:E,7)*INDEX(係数表!F:F,7))))))</f>
        <v>#VALUE!</v>
      </c>
      <c r="U659" t="e">
        <f>MIN(100, MAX(0, (INDEX(出力表!D:D,7))*S659/MAX(T659, Settings!B3)))</f>
        <v>#VALUE!</v>
      </c>
      <c r="V659">
        <f>MIN(100, MAX(0, 100*BETAINV(乱数表!$H659, MAX(0.00000001, (1/(1+EXP(-(INDEX(係数表!G:G,8) + $B659))))*(EXP(INDEX(係数表!H:H,8) + INDEX(係数表!I:I,8)*LN(INDEX(出力表!C:C,8)+1)))), MAX(0.00000001, (1-(1/(1+EXP(-(INDEX(係数表!G:G,8) + $B659)))))*(EXP(INDEX(係数表!H:H,8) + INDEX(係数表!I:I,8)*LN(INDEX(出力表!C:C,8)+1)))))))</f>
        <v>99.43590789567827</v>
      </c>
      <c r="W659" t="e">
        <f>MIN(100, MAX(0, (100*(INDEX(出力表!D:D,8))/(EXP(INDEX(係数表!B:B,8) + $C659) + (INDEX(出力表!D:D,8)))) + (乱数表!$T659*(Settings!B12/(((INDEX(出力表!D:D,8))+1)^INDEX(係数表!E:E,8)*INDEX(係数表!F:F,8))))))</f>
        <v>#VALUE!</v>
      </c>
      <c r="X659" t="e">
        <f>MIN(100, MAX(0, (INDEX(出力表!D:D,8))*V659/MAX(W659, Settings!B3)))</f>
        <v>#VALUE!</v>
      </c>
      <c r="Y659">
        <f>MIN(100, MAX(0, 100*BETAINV(乱数表!$I659, MAX(0.00000001, (1/(1+EXP(-(INDEX(係数表!G:G,9) + $B659))))*(EXP(INDEX(係数表!H:H,9) + INDEX(係数表!I:I,9)*LN(INDEX(出力表!C:C,9)+1)))), MAX(0.00000001, (1-(1/(1+EXP(-(INDEX(係数表!G:G,9) + $B659)))))*(EXP(INDEX(係数表!H:H,9) + INDEX(係数表!I:I,9)*LN(INDEX(出力表!C:C,9)+1)))))))</f>
        <v>97.743500251847365</v>
      </c>
      <c r="Z659" t="e">
        <f>MIN(100, MAX(0, (100*(INDEX(出力表!D:D,9))/(EXP(INDEX(係数表!B:B,9) + $C659) + (INDEX(出力表!D:D,9)))) + (乱数表!$U659*(Settings!B12/(((INDEX(出力表!D:D,9))+1)^INDEX(係数表!E:E,9)*INDEX(係数表!F:F,9))))))</f>
        <v>#VALUE!</v>
      </c>
      <c r="AA659" t="e">
        <f>MIN(100, MAX(0, (INDEX(出力表!D:D,9))*Y659/MAX(Z659, Settings!B3)))</f>
        <v>#VALUE!</v>
      </c>
      <c r="AB659">
        <f>MIN(100, MAX(0, 100*BETAINV(乱数表!$J659, MAX(0.00000001, (1/(1+EXP(-(INDEX(係数表!G:G,10) + $B659))))*(EXP(INDEX(係数表!H:H,10) + INDEX(係数表!I:I,10)*LN(INDEX(出力表!C:C,10)+1)))), MAX(0.00000001, (1-(1/(1+EXP(-(INDEX(係数表!G:G,10) + $B659)))))*(EXP(INDEX(係数表!H:H,10) + INDEX(係数表!I:I,10)*LN(INDEX(出力表!C:C,10)+1)))))))</f>
        <v>94.65505701161463</v>
      </c>
      <c r="AC659" t="e">
        <f>MIN(100, MAX(0, (100*(INDEX(出力表!D:D,10))/(EXP(INDEX(係数表!B:B,10) + $C659) + (INDEX(出力表!D:D,10)))) + (乱数表!$V659*(Settings!B12/(((INDEX(出力表!D:D,10))+1)^INDEX(係数表!E:E,10)*INDEX(係数表!F:F,10))))))</f>
        <v>#VALUE!</v>
      </c>
      <c r="AD659" t="e">
        <f>MIN(100, MAX(0, (INDEX(出力表!D:D,10))*AB659/MAX(AC659, Settings!B3)))</f>
        <v>#VALUE!</v>
      </c>
      <c r="AE659">
        <f>MIN(100, MAX(0, 100*BETAINV(乱数表!$K659, MAX(0.00000001, (1/(1+EXP(-(INDEX(係数表!G:G,11) + $B659))))*(EXP(INDEX(係数表!H:H,11) + INDEX(係数表!I:I,11)*LN(INDEX(出力表!C:C,11)+1)))), MAX(0.00000001, (1-(1/(1+EXP(-(INDEX(係数表!G:G,11) + $B659)))))*(EXP(INDEX(係数表!H:H,11) + INDEX(係数表!I:I,11)*LN(INDEX(出力表!C:C,11)+1)))))))</f>
        <v>66.719954881356841</v>
      </c>
      <c r="AF659" t="e">
        <f>MIN(100, MAX(0, (100*(INDEX(出力表!D:D,11))/(EXP(INDEX(係数表!B:B,11) + $C659) + (INDEX(出力表!D:D,11)))) + (乱数表!$W659*(Settings!B12/(((INDEX(出力表!D:D,11))+1)^INDEX(係数表!E:E,11)*INDEX(係数表!F:F,11))))))</f>
        <v>#VALUE!</v>
      </c>
      <c r="AG659" t="e">
        <f>MIN(100, MAX(0, (INDEX(出力表!D:D,11))*AE659/MAX(AF659, Settings!B3)))</f>
        <v>#VALUE!</v>
      </c>
      <c r="AH659">
        <f>MIN(100, MAX(0, 100*BETAINV(乱数表!$L659, MAX(0.00000001, (1/(1+EXP(-(INDEX(係数表!G:G,12) + $B659))))*(EXP(INDEX(係数表!H:H,12) + INDEX(係数表!I:I,12)*LN(INDEX(出力表!C:C,12)+1)))), MAX(0.00000001, (1-(1/(1+EXP(-(INDEX(係数表!G:G,12) + $B659)))))*(EXP(INDEX(係数表!H:H,12) + INDEX(係数表!I:I,12)*LN(INDEX(出力表!C:C,12)+1)))))))</f>
        <v>91.319045008411734</v>
      </c>
      <c r="AI659" t="e">
        <f>MIN(100, MAX(0, (100*(INDEX(出力表!D:D,12))/(EXP(INDEX(係数表!B:B,12) + $C659) + (INDEX(出力表!D:D,12)))) + (乱数表!$X659*(Settings!B12/(((INDEX(出力表!D:D,12))+1)^INDEX(係数表!E:E,12)*INDEX(係数表!F:F,12))))))</f>
        <v>#VALUE!</v>
      </c>
      <c r="AJ659" t="e">
        <f>MIN(100, MAX(0, (INDEX(出力表!D:D,12))*AH659/MAX(AI659, Settings!B3)))</f>
        <v>#VALUE!</v>
      </c>
      <c r="AK659">
        <f>MIN(100, MAX(0, 100*BETAINV(乱数表!$M659, MAX(0.00000001, (1/(1+EXP(-(INDEX(係数表!G:G,13) + $B659))))*(EXP(INDEX(係数表!H:H,13) + INDEX(係数表!I:I,13)*LN(INDEX(出力表!C:C,13)+1)))), MAX(0.00000001, (1-(1/(1+EXP(-(INDEX(係数表!G:G,13) + $B659)))))*(EXP(INDEX(係数表!H:H,13) + INDEX(係数表!I:I,13)*LN(INDEX(出力表!C:C,13)+1)))))))</f>
        <v>94.654498260141025</v>
      </c>
      <c r="AL659" t="e">
        <f>MIN(100, MAX(0, (100*(INDEX(出力表!D:D,13))/(EXP(INDEX(係数表!B:B,13) + $C659) + (INDEX(出力表!D:D,13)))) + (乱数表!$Y659*(Settings!B12/(((INDEX(出力表!D:D,13))+1)^INDEX(係数表!E:E,13)*INDEX(係数表!F:F,13))))))</f>
        <v>#VALUE!</v>
      </c>
      <c r="AM659" t="e">
        <f>MIN(100, MAX(0, (INDEX(出力表!D:D,13))*AK659/MAX(AL659, Settings!B3)))</f>
        <v>#VALUE!</v>
      </c>
      <c r="AN659">
        <f>IF(ISNUMBER(F659), INDEX(出力表!B:B,2)*F659, 0)+IF(ISNUMBER(I659), INDEX(出力表!B:B,3)*I659, 0)+IF(ISNUMBER(L659), INDEX(出力表!B:B,4)*L659, 0)+IF(ISNUMBER(O659), INDEX(出力表!B:B,5)*O659, 0)+IF(ISNUMBER(R659), INDEX(出力表!B:B,6)*R659, 0)+IF(ISNUMBER(U659), INDEX(出力表!B:B,7)*U659, 0)+IF(ISNUMBER(X659), INDEX(出力表!B:B,8)*X659, 0)+IF(ISNUMBER(AA659), INDEX(出力表!B:B,9)*AA659, 0)+IF(ISNUMBER(AD659), INDEX(出力表!B:B,10)*AD659, 0)+IF(ISNUMBER(AG659), INDEX(出力表!B:B,11)*AG659, 0)+IF(ISNUMBER(AJ659), INDEX(出力表!B:B,12)*AJ659, 0)+IF(ISNUMBER(AM659), INDEX(出力表!B:B,13)*AM659, 0)</f>
        <v>0</v>
      </c>
      <c r="AO659">
        <f>IF(ISNUMBER(F659), INDEX(出力表!B:B,2), 0)+IF(ISNUMBER(I659), INDEX(出力表!B:B,3), 0)+IF(ISNUMBER(L659), INDEX(出力表!B:B,4), 0)+IF(ISNUMBER(O659), INDEX(出力表!B:B,5), 0)+IF(ISNUMBER(R659), INDEX(出力表!B:B,6), 0)+IF(ISNUMBER(U659), INDEX(出力表!B:B,7), 0)+IF(ISNUMBER(X659), INDEX(出力表!B:B,8), 0)+IF(ISNUMBER(AA659), INDEX(出力表!B:B,9), 0)+IF(ISNUMBER(AD659), INDEX(出力表!B:B,10), 0)+IF(ISNUMBER(AG659), INDEX(出力表!B:B,11), 0)+IF(ISNUMBER(AJ659), INDEX(出力表!B:B,12), 0)+IF(ISNUMBER(AM659), INDEX(出力表!B:B,13), 0)</f>
        <v>0</v>
      </c>
      <c r="AP659" t="str">
        <f t="shared" si="10"/>
        <v/>
      </c>
    </row>
    <row r="660" spans="1:42" x14ac:dyDescent="0.2">
      <c r="A660">
        <v>659</v>
      </c>
      <c r="B660">
        <f>IF(UPPER(Settings!B4)="TRUE", 乱数表!$Z660*Settings!B10, 0)</f>
        <v>0.36825622293546506</v>
      </c>
      <c r="C660">
        <f>IF(UPPER(Settings!B4)="TRUE", 乱数表!$AA660*Settings!B11, 0)</f>
        <v>-1.176308947480411E-2</v>
      </c>
      <c r="D660">
        <f>MIN(100, MAX(0, 100*BETAINV(乱数表!$B660, MAX(0.00000001, (1/(1+EXP(-(INDEX(係数表!G:G,2) + $B660))))*(EXP(INDEX(係数表!H:H,2) + INDEX(係数表!I:I,2)*LN(INDEX(出力表!C:C,2)+1)))), MAX(0.00000001, (1-(1/(1+EXP(-(INDEX(係数表!G:G,2) + $B660)))))*(EXP(INDEX(係数表!H:H,2) + INDEX(係数表!I:I,2)*LN(INDEX(出力表!C:C,2)+1)))))))</f>
        <v>97.986152474436111</v>
      </c>
      <c r="E660" t="e">
        <f>MIN(100, MAX(0, (100*(INDEX(出力表!D:D,2))/(EXP(INDEX(係数表!B:B,2) + $C660) + (INDEX(出力表!D:D,2)))) + (乱数表!$N660*(Settings!B12/(((INDEX(出力表!D:D,2))+1)^INDEX(係数表!E:E,2)*INDEX(係数表!F:F,2))))))</f>
        <v>#VALUE!</v>
      </c>
      <c r="F660" t="e">
        <f>MIN(100, MAX(0, (INDEX(出力表!D:D,2))*D660/MAX(E660, Settings!B3)))</f>
        <v>#VALUE!</v>
      </c>
      <c r="G660">
        <f>MIN(100, MAX(0, 100*BETAINV(乱数表!$C660, MAX(0.00000001, (1/(1+EXP(-(INDEX(係数表!G:G,3) + $B660))))*(EXP(INDEX(係数表!H:H,3) + INDEX(係数表!I:I,3)*LN(INDEX(出力表!C:C,3)+1)))), MAX(0.00000001, (1-(1/(1+EXP(-(INDEX(係数表!G:G,3) + $B660)))))*(EXP(INDEX(係数表!H:H,3) + INDEX(係数表!I:I,3)*LN(INDEX(出力表!C:C,3)+1)))))))</f>
        <v>68.762244344526792</v>
      </c>
      <c r="H660" t="e">
        <f>MIN(100, MAX(0, (100*(INDEX(出力表!D:D,3))/(EXP(INDEX(係数表!B:B,3) + $C660) + (INDEX(出力表!D:D,3)))) + (乱数表!$O660*(Settings!B12/(((INDEX(出力表!D:D,3))+1)^INDEX(係数表!E:E,3)*INDEX(係数表!F:F,3))))))</f>
        <v>#VALUE!</v>
      </c>
      <c r="I660" t="e">
        <f>MIN(100, MAX(0, (INDEX(出力表!D:D,3))*G660/MAX(H660, Settings!B3)))</f>
        <v>#VALUE!</v>
      </c>
      <c r="J660">
        <f>MIN(100, MAX(0, 100*BETAINV(乱数表!$D660, MAX(0.00000001, (1/(1+EXP(-(INDEX(係数表!G:G,4) + $B660))))*(EXP(INDEX(係数表!H:H,4) + INDEX(係数表!I:I,4)*LN(INDEX(出力表!C:C,4)+1)))), MAX(0.00000001, (1-(1/(1+EXP(-(INDEX(係数表!G:G,4) + $B660)))))*(EXP(INDEX(係数表!H:H,4) + INDEX(係数表!I:I,4)*LN(INDEX(出力表!C:C,4)+1)))))))</f>
        <v>61.642302531135542</v>
      </c>
      <c r="K660" t="e">
        <f>MIN(100, MAX(0, (100*(INDEX(出力表!D:D,4))/(EXP(INDEX(係数表!B:B,4) + $C660) + (INDEX(出力表!D:D,4)))) + (乱数表!$P660*(Settings!B12/(((INDEX(出力表!D:D,4))+1)^INDEX(係数表!E:E,4)*INDEX(係数表!F:F,4))))))</f>
        <v>#VALUE!</v>
      </c>
      <c r="L660" t="e">
        <f>MIN(100, MAX(0, (INDEX(出力表!D:D,4))*J660/MAX(K660, Settings!B3)))</f>
        <v>#VALUE!</v>
      </c>
      <c r="M660">
        <f>MIN(100, MAX(0, 100*BETAINV(乱数表!$E660, MAX(0.00000001, (1/(1+EXP(-(INDEX(係数表!G:G,5) + $B660))))*(EXP(INDEX(係数表!H:H,5) + INDEX(係数表!I:I,5)*LN(INDEX(出力表!C:C,5)+1)))), MAX(0.00000001, (1-(1/(1+EXP(-(INDEX(係数表!G:G,5) + $B660)))))*(EXP(INDEX(係数表!H:H,5) + INDEX(係数表!I:I,5)*LN(INDEX(出力表!C:C,5)+1)))))))</f>
        <v>99.874462860567021</v>
      </c>
      <c r="N660" t="e">
        <f>MIN(100, MAX(0, (100*(INDEX(出力表!D:D,5))/(EXP(INDEX(係数表!B:B,5) + $C660) + (INDEX(出力表!D:D,5)))) + (乱数表!$Q660*(Settings!B12/(((INDEX(出力表!D:D,5))+1)^INDEX(係数表!E:E,5)*INDEX(係数表!F:F,5))))))</f>
        <v>#VALUE!</v>
      </c>
      <c r="O660" t="e">
        <f>MIN(100, MAX(0, (INDEX(出力表!D:D,5))*M660/MAX(N660, Settings!B3)))</f>
        <v>#VALUE!</v>
      </c>
      <c r="P660">
        <f>MIN(100, MAX(0, 100*BETAINV(乱数表!$F660, MAX(0.00000001, (1/(1+EXP(-(INDEX(係数表!G:G,6) + $B660))))*(EXP(INDEX(係数表!H:H,6) + INDEX(係数表!I:I,6)*LN(INDEX(出力表!C:C,6)+1)))), MAX(0.00000001, (1-(1/(1+EXP(-(INDEX(係数表!G:G,6) + $B660)))))*(EXP(INDEX(係数表!H:H,6) + INDEX(係数表!I:I,6)*LN(INDEX(出力表!C:C,6)+1)))))))</f>
        <v>98.943997459316563</v>
      </c>
      <c r="Q660" t="e">
        <f>MIN(100, MAX(0, (100*(INDEX(出力表!D:D,6))/(EXP(INDEX(係数表!B:B,6) + $C660) + (INDEX(出力表!D:D,6)))) + (乱数表!$R660*(Settings!B12/(((INDEX(出力表!D:D,6))+1)^INDEX(係数表!E:E,6)*INDEX(係数表!F:F,6))))))</f>
        <v>#VALUE!</v>
      </c>
      <c r="R660" t="e">
        <f>MIN(100, MAX(0, (INDEX(出力表!D:D,6))*P660/MAX(Q660, Settings!B3)))</f>
        <v>#VALUE!</v>
      </c>
      <c r="S660">
        <f>MIN(100, MAX(0, 100*BETAINV(乱数表!$G660, MAX(0.00000001, (1/(1+EXP(-(INDEX(係数表!G:G,7) + $B660))))*(EXP(INDEX(係数表!H:H,7) + INDEX(係数表!I:I,7)*LN(INDEX(出力表!C:C,7)+1)))), MAX(0.00000001, (1-(1/(1+EXP(-(INDEX(係数表!G:G,7) + $B660)))))*(EXP(INDEX(係数表!H:H,7) + INDEX(係数表!I:I,7)*LN(INDEX(出力表!C:C,7)+1)))))))</f>
        <v>99.999989147108408</v>
      </c>
      <c r="T660" t="e">
        <f>MIN(100, MAX(0, (100*(INDEX(出力表!D:D,7))/(EXP(INDEX(係数表!B:B,7) + $C660) + (INDEX(出力表!D:D,7)))) + (乱数表!$S660*(Settings!B12/(((INDEX(出力表!D:D,7))+1)^INDEX(係数表!E:E,7)*INDEX(係数表!F:F,7))))))</f>
        <v>#VALUE!</v>
      </c>
      <c r="U660" t="e">
        <f>MIN(100, MAX(0, (INDEX(出力表!D:D,7))*S660/MAX(T660, Settings!B3)))</f>
        <v>#VALUE!</v>
      </c>
      <c r="V660">
        <f>MIN(100, MAX(0, 100*BETAINV(乱数表!$H660, MAX(0.00000001, (1/(1+EXP(-(INDEX(係数表!G:G,8) + $B660))))*(EXP(INDEX(係数表!H:H,8) + INDEX(係数表!I:I,8)*LN(INDEX(出力表!C:C,8)+1)))), MAX(0.00000001, (1-(1/(1+EXP(-(INDEX(係数表!G:G,8) + $B660)))))*(EXP(INDEX(係数表!H:H,8) + INDEX(係数表!I:I,8)*LN(INDEX(出力表!C:C,8)+1)))))))</f>
        <v>94.485157586510269</v>
      </c>
      <c r="W660" t="e">
        <f>MIN(100, MAX(0, (100*(INDEX(出力表!D:D,8))/(EXP(INDEX(係数表!B:B,8) + $C660) + (INDEX(出力表!D:D,8)))) + (乱数表!$T660*(Settings!B12/(((INDEX(出力表!D:D,8))+1)^INDEX(係数表!E:E,8)*INDEX(係数表!F:F,8))))))</f>
        <v>#VALUE!</v>
      </c>
      <c r="X660" t="e">
        <f>MIN(100, MAX(0, (INDEX(出力表!D:D,8))*V660/MAX(W660, Settings!B3)))</f>
        <v>#VALUE!</v>
      </c>
      <c r="Y660">
        <f>MIN(100, MAX(0, 100*BETAINV(乱数表!$I660, MAX(0.00000001, (1/(1+EXP(-(INDEX(係数表!G:G,9) + $B660))))*(EXP(INDEX(係数表!H:H,9) + INDEX(係数表!I:I,9)*LN(INDEX(出力表!C:C,9)+1)))), MAX(0.00000001, (1-(1/(1+EXP(-(INDEX(係数表!G:G,9) + $B660)))))*(EXP(INDEX(係数表!H:H,9) + INDEX(係数表!I:I,9)*LN(INDEX(出力表!C:C,9)+1)))))))</f>
        <v>81.212201252767613</v>
      </c>
      <c r="Z660" t="e">
        <f>MIN(100, MAX(0, (100*(INDEX(出力表!D:D,9))/(EXP(INDEX(係数表!B:B,9) + $C660) + (INDEX(出力表!D:D,9)))) + (乱数表!$U660*(Settings!B12/(((INDEX(出力表!D:D,9))+1)^INDEX(係数表!E:E,9)*INDEX(係数表!F:F,9))))))</f>
        <v>#VALUE!</v>
      </c>
      <c r="AA660" t="e">
        <f>MIN(100, MAX(0, (INDEX(出力表!D:D,9))*Y660/MAX(Z660, Settings!B3)))</f>
        <v>#VALUE!</v>
      </c>
      <c r="AB660">
        <f>MIN(100, MAX(0, 100*BETAINV(乱数表!$J660, MAX(0.00000001, (1/(1+EXP(-(INDEX(係数表!G:G,10) + $B660))))*(EXP(INDEX(係数表!H:H,10) + INDEX(係数表!I:I,10)*LN(INDEX(出力表!C:C,10)+1)))), MAX(0.00000001, (1-(1/(1+EXP(-(INDEX(係数表!G:G,10) + $B660)))))*(EXP(INDEX(係数表!H:H,10) + INDEX(係数表!I:I,10)*LN(INDEX(出力表!C:C,10)+1)))))))</f>
        <v>97.576538089521222</v>
      </c>
      <c r="AC660" t="e">
        <f>MIN(100, MAX(0, (100*(INDEX(出力表!D:D,10))/(EXP(INDEX(係数表!B:B,10) + $C660) + (INDEX(出力表!D:D,10)))) + (乱数表!$V660*(Settings!B12/(((INDEX(出力表!D:D,10))+1)^INDEX(係数表!E:E,10)*INDEX(係数表!F:F,10))))))</f>
        <v>#VALUE!</v>
      </c>
      <c r="AD660" t="e">
        <f>MIN(100, MAX(0, (INDEX(出力表!D:D,10))*AB660/MAX(AC660, Settings!B3)))</f>
        <v>#VALUE!</v>
      </c>
      <c r="AE660">
        <f>MIN(100, MAX(0, 100*BETAINV(乱数表!$K660, MAX(0.00000001, (1/(1+EXP(-(INDEX(係数表!G:G,11) + $B660))))*(EXP(INDEX(係数表!H:H,11) + INDEX(係数表!I:I,11)*LN(INDEX(出力表!C:C,11)+1)))), MAX(0.00000001, (1-(1/(1+EXP(-(INDEX(係数表!G:G,11) + $B660)))))*(EXP(INDEX(係数表!H:H,11) + INDEX(係数表!I:I,11)*LN(INDEX(出力表!C:C,11)+1)))))))</f>
        <v>97.37591945453255</v>
      </c>
      <c r="AF660" t="e">
        <f>MIN(100, MAX(0, (100*(INDEX(出力表!D:D,11))/(EXP(INDEX(係数表!B:B,11) + $C660) + (INDEX(出力表!D:D,11)))) + (乱数表!$W660*(Settings!B12/(((INDEX(出力表!D:D,11))+1)^INDEX(係数表!E:E,11)*INDEX(係数表!F:F,11))))))</f>
        <v>#VALUE!</v>
      </c>
      <c r="AG660" t="e">
        <f>MIN(100, MAX(0, (INDEX(出力表!D:D,11))*AE660/MAX(AF660, Settings!B3)))</f>
        <v>#VALUE!</v>
      </c>
      <c r="AH660">
        <f>MIN(100, MAX(0, 100*BETAINV(乱数表!$L660, MAX(0.00000001, (1/(1+EXP(-(INDEX(係数表!G:G,12) + $B660))))*(EXP(INDEX(係数表!H:H,12) + INDEX(係数表!I:I,12)*LN(INDEX(出力表!C:C,12)+1)))), MAX(0.00000001, (1-(1/(1+EXP(-(INDEX(係数表!G:G,12) + $B660)))))*(EXP(INDEX(係数表!H:H,12) + INDEX(係数表!I:I,12)*LN(INDEX(出力表!C:C,12)+1)))))))</f>
        <v>99.613228083191657</v>
      </c>
      <c r="AI660" t="e">
        <f>MIN(100, MAX(0, (100*(INDEX(出力表!D:D,12))/(EXP(INDEX(係数表!B:B,12) + $C660) + (INDEX(出力表!D:D,12)))) + (乱数表!$X660*(Settings!B12/(((INDEX(出力表!D:D,12))+1)^INDEX(係数表!E:E,12)*INDEX(係数表!F:F,12))))))</f>
        <v>#VALUE!</v>
      </c>
      <c r="AJ660" t="e">
        <f>MIN(100, MAX(0, (INDEX(出力表!D:D,12))*AH660/MAX(AI660, Settings!B3)))</f>
        <v>#VALUE!</v>
      </c>
      <c r="AK660">
        <f>MIN(100, MAX(0, 100*BETAINV(乱数表!$M660, MAX(0.00000001, (1/(1+EXP(-(INDEX(係数表!G:G,13) + $B660))))*(EXP(INDEX(係数表!H:H,13) + INDEX(係数表!I:I,13)*LN(INDEX(出力表!C:C,13)+1)))), MAX(0.00000001, (1-(1/(1+EXP(-(INDEX(係数表!G:G,13) + $B660)))))*(EXP(INDEX(係数表!H:H,13) + INDEX(係数表!I:I,13)*LN(INDEX(出力表!C:C,13)+1)))))))</f>
        <v>97.867533829284298</v>
      </c>
      <c r="AL660" t="e">
        <f>MIN(100, MAX(0, (100*(INDEX(出力表!D:D,13))/(EXP(INDEX(係数表!B:B,13) + $C660) + (INDEX(出力表!D:D,13)))) + (乱数表!$Y660*(Settings!B12/(((INDEX(出力表!D:D,13))+1)^INDEX(係数表!E:E,13)*INDEX(係数表!F:F,13))))))</f>
        <v>#VALUE!</v>
      </c>
      <c r="AM660" t="e">
        <f>MIN(100, MAX(0, (INDEX(出力表!D:D,13))*AK660/MAX(AL660, Settings!B3)))</f>
        <v>#VALUE!</v>
      </c>
      <c r="AN660">
        <f>IF(ISNUMBER(F660), INDEX(出力表!B:B,2)*F660, 0)+IF(ISNUMBER(I660), INDEX(出力表!B:B,3)*I660, 0)+IF(ISNUMBER(L660), INDEX(出力表!B:B,4)*L660, 0)+IF(ISNUMBER(O660), INDEX(出力表!B:B,5)*O660, 0)+IF(ISNUMBER(R660), INDEX(出力表!B:B,6)*R660, 0)+IF(ISNUMBER(U660), INDEX(出力表!B:B,7)*U660, 0)+IF(ISNUMBER(X660), INDEX(出力表!B:B,8)*X660, 0)+IF(ISNUMBER(AA660), INDEX(出力表!B:B,9)*AA660, 0)+IF(ISNUMBER(AD660), INDEX(出力表!B:B,10)*AD660, 0)+IF(ISNUMBER(AG660), INDEX(出力表!B:B,11)*AG660, 0)+IF(ISNUMBER(AJ660), INDEX(出力表!B:B,12)*AJ660, 0)+IF(ISNUMBER(AM660), INDEX(出力表!B:B,13)*AM660, 0)</f>
        <v>0</v>
      </c>
      <c r="AO660">
        <f>IF(ISNUMBER(F660), INDEX(出力表!B:B,2), 0)+IF(ISNUMBER(I660), INDEX(出力表!B:B,3), 0)+IF(ISNUMBER(L660), INDEX(出力表!B:B,4), 0)+IF(ISNUMBER(O660), INDEX(出力表!B:B,5), 0)+IF(ISNUMBER(R660), INDEX(出力表!B:B,6), 0)+IF(ISNUMBER(U660), INDEX(出力表!B:B,7), 0)+IF(ISNUMBER(X660), INDEX(出力表!B:B,8), 0)+IF(ISNUMBER(AA660), INDEX(出力表!B:B,9), 0)+IF(ISNUMBER(AD660), INDEX(出力表!B:B,10), 0)+IF(ISNUMBER(AG660), INDEX(出力表!B:B,11), 0)+IF(ISNUMBER(AJ660), INDEX(出力表!B:B,12), 0)+IF(ISNUMBER(AM660), INDEX(出力表!B:B,13), 0)</f>
        <v>0</v>
      </c>
      <c r="AP660" t="str">
        <f t="shared" si="10"/>
        <v/>
      </c>
    </row>
    <row r="661" spans="1:42" x14ac:dyDescent="0.2">
      <c r="A661">
        <v>660</v>
      </c>
      <c r="B661">
        <f>IF(UPPER(Settings!B4)="TRUE", 乱数表!$Z661*Settings!B10, 0)</f>
        <v>0.19526991251627707</v>
      </c>
      <c r="C661">
        <f>IF(UPPER(Settings!B4)="TRUE", 乱数表!$AA661*Settings!B11, 0)</f>
        <v>-0.12252180805372356</v>
      </c>
      <c r="D661">
        <f>MIN(100, MAX(0, 100*BETAINV(乱数表!$B661, MAX(0.00000001, (1/(1+EXP(-(INDEX(係数表!G:G,2) + $B661))))*(EXP(INDEX(係数表!H:H,2) + INDEX(係数表!I:I,2)*LN(INDEX(出力表!C:C,2)+1)))), MAX(0.00000001, (1-(1/(1+EXP(-(INDEX(係数表!G:G,2) + $B661)))))*(EXP(INDEX(係数表!H:H,2) + INDEX(係数表!I:I,2)*LN(INDEX(出力表!C:C,2)+1)))))))</f>
        <v>93.268390766287268</v>
      </c>
      <c r="E661" t="e">
        <f>MIN(100, MAX(0, (100*(INDEX(出力表!D:D,2))/(EXP(INDEX(係数表!B:B,2) + $C661) + (INDEX(出力表!D:D,2)))) + (乱数表!$N661*(Settings!B12/(((INDEX(出力表!D:D,2))+1)^INDEX(係数表!E:E,2)*INDEX(係数表!F:F,2))))))</f>
        <v>#VALUE!</v>
      </c>
      <c r="F661" t="e">
        <f>MIN(100, MAX(0, (INDEX(出力表!D:D,2))*D661/MAX(E661, Settings!B3)))</f>
        <v>#VALUE!</v>
      </c>
      <c r="G661">
        <f>MIN(100, MAX(0, 100*BETAINV(乱数表!$C661, MAX(0.00000001, (1/(1+EXP(-(INDEX(係数表!G:G,3) + $B661))))*(EXP(INDEX(係数表!H:H,3) + INDEX(係数表!I:I,3)*LN(INDEX(出力表!C:C,3)+1)))), MAX(0.00000001, (1-(1/(1+EXP(-(INDEX(係数表!G:G,3) + $B661)))))*(EXP(INDEX(係数表!H:H,3) + INDEX(係数表!I:I,3)*LN(INDEX(出力表!C:C,3)+1)))))))</f>
        <v>98.941943276812069</v>
      </c>
      <c r="H661" t="e">
        <f>MIN(100, MAX(0, (100*(INDEX(出力表!D:D,3))/(EXP(INDEX(係数表!B:B,3) + $C661) + (INDEX(出力表!D:D,3)))) + (乱数表!$O661*(Settings!B12/(((INDEX(出力表!D:D,3))+1)^INDEX(係数表!E:E,3)*INDEX(係数表!F:F,3))))))</f>
        <v>#VALUE!</v>
      </c>
      <c r="I661" t="e">
        <f>MIN(100, MAX(0, (INDEX(出力表!D:D,3))*G661/MAX(H661, Settings!B3)))</f>
        <v>#VALUE!</v>
      </c>
      <c r="J661">
        <f>MIN(100, MAX(0, 100*BETAINV(乱数表!$D661, MAX(0.00000001, (1/(1+EXP(-(INDEX(係数表!G:G,4) + $B661))))*(EXP(INDEX(係数表!H:H,4) + INDEX(係数表!I:I,4)*LN(INDEX(出力表!C:C,4)+1)))), MAX(0.00000001, (1-(1/(1+EXP(-(INDEX(係数表!G:G,4) + $B661)))))*(EXP(INDEX(係数表!H:H,4) + INDEX(係数表!I:I,4)*LN(INDEX(出力表!C:C,4)+1)))))))</f>
        <v>97.494897252869862</v>
      </c>
      <c r="K661" t="e">
        <f>MIN(100, MAX(0, (100*(INDEX(出力表!D:D,4))/(EXP(INDEX(係数表!B:B,4) + $C661) + (INDEX(出力表!D:D,4)))) + (乱数表!$P661*(Settings!B12/(((INDEX(出力表!D:D,4))+1)^INDEX(係数表!E:E,4)*INDEX(係数表!F:F,4))))))</f>
        <v>#VALUE!</v>
      </c>
      <c r="L661" t="e">
        <f>MIN(100, MAX(0, (INDEX(出力表!D:D,4))*J661/MAX(K661, Settings!B3)))</f>
        <v>#VALUE!</v>
      </c>
      <c r="M661">
        <f>MIN(100, MAX(0, 100*BETAINV(乱数表!$E661, MAX(0.00000001, (1/(1+EXP(-(INDEX(係数表!G:G,5) + $B661))))*(EXP(INDEX(係数表!H:H,5) + INDEX(係数表!I:I,5)*LN(INDEX(出力表!C:C,5)+1)))), MAX(0.00000001, (1-(1/(1+EXP(-(INDEX(係数表!G:G,5) + $B661)))))*(EXP(INDEX(係数表!H:H,5) + INDEX(係数表!I:I,5)*LN(INDEX(出力表!C:C,5)+1)))))))</f>
        <v>94.887496453823857</v>
      </c>
      <c r="N661" t="e">
        <f>MIN(100, MAX(0, (100*(INDEX(出力表!D:D,5))/(EXP(INDEX(係数表!B:B,5) + $C661) + (INDEX(出力表!D:D,5)))) + (乱数表!$Q661*(Settings!B12/(((INDEX(出力表!D:D,5))+1)^INDEX(係数表!E:E,5)*INDEX(係数表!F:F,5))))))</f>
        <v>#VALUE!</v>
      </c>
      <c r="O661" t="e">
        <f>MIN(100, MAX(0, (INDEX(出力表!D:D,5))*M661/MAX(N661, Settings!B3)))</f>
        <v>#VALUE!</v>
      </c>
      <c r="P661">
        <f>MIN(100, MAX(0, 100*BETAINV(乱数表!$F661, MAX(0.00000001, (1/(1+EXP(-(INDEX(係数表!G:G,6) + $B661))))*(EXP(INDEX(係数表!H:H,6) + INDEX(係数表!I:I,6)*LN(INDEX(出力表!C:C,6)+1)))), MAX(0.00000001, (1-(1/(1+EXP(-(INDEX(係数表!G:G,6) + $B661)))))*(EXP(INDEX(係数表!H:H,6) + INDEX(係数表!I:I,6)*LN(INDEX(出力表!C:C,6)+1)))))))</f>
        <v>95.669579552874325</v>
      </c>
      <c r="Q661" t="e">
        <f>MIN(100, MAX(0, (100*(INDEX(出力表!D:D,6))/(EXP(INDEX(係数表!B:B,6) + $C661) + (INDEX(出力表!D:D,6)))) + (乱数表!$R661*(Settings!B12/(((INDEX(出力表!D:D,6))+1)^INDEX(係数表!E:E,6)*INDEX(係数表!F:F,6))))))</f>
        <v>#VALUE!</v>
      </c>
      <c r="R661" t="e">
        <f>MIN(100, MAX(0, (INDEX(出力表!D:D,6))*P661/MAX(Q661, Settings!B3)))</f>
        <v>#VALUE!</v>
      </c>
      <c r="S661">
        <f>MIN(100, MAX(0, 100*BETAINV(乱数表!$G661, MAX(0.00000001, (1/(1+EXP(-(INDEX(係数表!G:G,7) + $B661))))*(EXP(INDEX(係数表!H:H,7) + INDEX(係数表!I:I,7)*LN(INDEX(出力表!C:C,7)+1)))), MAX(0.00000001, (1-(1/(1+EXP(-(INDEX(係数表!G:G,7) + $B661)))))*(EXP(INDEX(係数表!H:H,7) + INDEX(係数表!I:I,7)*LN(INDEX(出力表!C:C,7)+1)))))))</f>
        <v>93.493854421997412</v>
      </c>
      <c r="T661" t="e">
        <f>MIN(100, MAX(0, (100*(INDEX(出力表!D:D,7))/(EXP(INDEX(係数表!B:B,7) + $C661) + (INDEX(出力表!D:D,7)))) + (乱数表!$S661*(Settings!B12/(((INDEX(出力表!D:D,7))+1)^INDEX(係数表!E:E,7)*INDEX(係数表!F:F,7))))))</f>
        <v>#VALUE!</v>
      </c>
      <c r="U661" t="e">
        <f>MIN(100, MAX(0, (INDEX(出力表!D:D,7))*S661/MAX(T661, Settings!B3)))</f>
        <v>#VALUE!</v>
      </c>
      <c r="V661">
        <f>MIN(100, MAX(0, 100*BETAINV(乱数表!$H661, MAX(0.00000001, (1/(1+EXP(-(INDEX(係数表!G:G,8) + $B661))))*(EXP(INDEX(係数表!H:H,8) + INDEX(係数表!I:I,8)*LN(INDEX(出力表!C:C,8)+1)))), MAX(0.00000001, (1-(1/(1+EXP(-(INDEX(係数表!G:G,8) + $B661)))))*(EXP(INDEX(係数表!H:H,8) + INDEX(係数表!I:I,8)*LN(INDEX(出力表!C:C,8)+1)))))))</f>
        <v>99.523720742999629</v>
      </c>
      <c r="W661" t="e">
        <f>MIN(100, MAX(0, (100*(INDEX(出力表!D:D,8))/(EXP(INDEX(係数表!B:B,8) + $C661) + (INDEX(出力表!D:D,8)))) + (乱数表!$T661*(Settings!B12/(((INDEX(出力表!D:D,8))+1)^INDEX(係数表!E:E,8)*INDEX(係数表!F:F,8))))))</f>
        <v>#VALUE!</v>
      </c>
      <c r="X661" t="e">
        <f>MIN(100, MAX(0, (INDEX(出力表!D:D,8))*V661/MAX(W661, Settings!B3)))</f>
        <v>#VALUE!</v>
      </c>
      <c r="Y661">
        <f>MIN(100, MAX(0, 100*BETAINV(乱数表!$I661, MAX(0.00000001, (1/(1+EXP(-(INDEX(係数表!G:G,9) + $B661))))*(EXP(INDEX(係数表!H:H,9) + INDEX(係数表!I:I,9)*LN(INDEX(出力表!C:C,9)+1)))), MAX(0.00000001, (1-(1/(1+EXP(-(INDEX(係数表!G:G,9) + $B661)))))*(EXP(INDEX(係数表!H:H,9) + INDEX(係数表!I:I,9)*LN(INDEX(出力表!C:C,9)+1)))))))</f>
        <v>89.5204378474875</v>
      </c>
      <c r="Z661" t="e">
        <f>MIN(100, MAX(0, (100*(INDEX(出力表!D:D,9))/(EXP(INDEX(係数表!B:B,9) + $C661) + (INDEX(出力表!D:D,9)))) + (乱数表!$U661*(Settings!B12/(((INDEX(出力表!D:D,9))+1)^INDEX(係数表!E:E,9)*INDEX(係数表!F:F,9))))))</f>
        <v>#VALUE!</v>
      </c>
      <c r="AA661" t="e">
        <f>MIN(100, MAX(0, (INDEX(出力表!D:D,9))*Y661/MAX(Z661, Settings!B3)))</f>
        <v>#VALUE!</v>
      </c>
      <c r="AB661">
        <f>MIN(100, MAX(0, 100*BETAINV(乱数表!$J661, MAX(0.00000001, (1/(1+EXP(-(INDEX(係数表!G:G,10) + $B661))))*(EXP(INDEX(係数表!H:H,10) + INDEX(係数表!I:I,10)*LN(INDEX(出力表!C:C,10)+1)))), MAX(0.00000001, (1-(1/(1+EXP(-(INDEX(係数表!G:G,10) + $B661)))))*(EXP(INDEX(係数表!H:H,10) + INDEX(係数表!I:I,10)*LN(INDEX(出力表!C:C,10)+1)))))))</f>
        <v>59.392297222472145</v>
      </c>
      <c r="AC661" t="e">
        <f>MIN(100, MAX(0, (100*(INDEX(出力表!D:D,10))/(EXP(INDEX(係数表!B:B,10) + $C661) + (INDEX(出力表!D:D,10)))) + (乱数表!$V661*(Settings!B12/(((INDEX(出力表!D:D,10))+1)^INDEX(係数表!E:E,10)*INDEX(係数表!F:F,10))))))</f>
        <v>#VALUE!</v>
      </c>
      <c r="AD661" t="e">
        <f>MIN(100, MAX(0, (INDEX(出力表!D:D,10))*AB661/MAX(AC661, Settings!B3)))</f>
        <v>#VALUE!</v>
      </c>
      <c r="AE661">
        <f>MIN(100, MAX(0, 100*BETAINV(乱数表!$K661, MAX(0.00000001, (1/(1+EXP(-(INDEX(係数表!G:G,11) + $B661))))*(EXP(INDEX(係数表!H:H,11) + INDEX(係数表!I:I,11)*LN(INDEX(出力表!C:C,11)+1)))), MAX(0.00000001, (1-(1/(1+EXP(-(INDEX(係数表!G:G,11) + $B661)))))*(EXP(INDEX(係数表!H:H,11) + INDEX(係数表!I:I,11)*LN(INDEX(出力表!C:C,11)+1)))))))</f>
        <v>92.558860177748656</v>
      </c>
      <c r="AF661" t="e">
        <f>MIN(100, MAX(0, (100*(INDEX(出力表!D:D,11))/(EXP(INDEX(係数表!B:B,11) + $C661) + (INDEX(出力表!D:D,11)))) + (乱数表!$W661*(Settings!B12/(((INDEX(出力表!D:D,11))+1)^INDEX(係数表!E:E,11)*INDEX(係数表!F:F,11))))))</f>
        <v>#VALUE!</v>
      </c>
      <c r="AG661" t="e">
        <f>MIN(100, MAX(0, (INDEX(出力表!D:D,11))*AE661/MAX(AF661, Settings!B3)))</f>
        <v>#VALUE!</v>
      </c>
      <c r="AH661">
        <f>MIN(100, MAX(0, 100*BETAINV(乱数表!$L661, MAX(0.00000001, (1/(1+EXP(-(INDEX(係数表!G:G,12) + $B661))))*(EXP(INDEX(係数表!H:H,12) + INDEX(係数表!I:I,12)*LN(INDEX(出力表!C:C,12)+1)))), MAX(0.00000001, (1-(1/(1+EXP(-(INDEX(係数表!G:G,12) + $B661)))))*(EXP(INDEX(係数表!H:H,12) + INDEX(係数表!I:I,12)*LN(INDEX(出力表!C:C,12)+1)))))))</f>
        <v>68.503968856756032</v>
      </c>
      <c r="AI661" t="e">
        <f>MIN(100, MAX(0, (100*(INDEX(出力表!D:D,12))/(EXP(INDEX(係数表!B:B,12) + $C661) + (INDEX(出力表!D:D,12)))) + (乱数表!$X661*(Settings!B12/(((INDEX(出力表!D:D,12))+1)^INDEX(係数表!E:E,12)*INDEX(係数表!F:F,12))))))</f>
        <v>#VALUE!</v>
      </c>
      <c r="AJ661" t="e">
        <f>MIN(100, MAX(0, (INDEX(出力表!D:D,12))*AH661/MAX(AI661, Settings!B3)))</f>
        <v>#VALUE!</v>
      </c>
      <c r="AK661">
        <f>MIN(100, MAX(0, 100*BETAINV(乱数表!$M661, MAX(0.00000001, (1/(1+EXP(-(INDEX(係数表!G:G,13) + $B661))))*(EXP(INDEX(係数表!H:H,13) + INDEX(係数表!I:I,13)*LN(INDEX(出力表!C:C,13)+1)))), MAX(0.00000001, (1-(1/(1+EXP(-(INDEX(係数表!G:G,13) + $B661)))))*(EXP(INDEX(係数表!H:H,13) + INDEX(係数表!I:I,13)*LN(INDEX(出力表!C:C,13)+1)))))))</f>
        <v>89.924728254430164</v>
      </c>
      <c r="AL661" t="e">
        <f>MIN(100, MAX(0, (100*(INDEX(出力表!D:D,13))/(EXP(INDEX(係数表!B:B,13) + $C661) + (INDEX(出力表!D:D,13)))) + (乱数表!$Y661*(Settings!B12/(((INDEX(出力表!D:D,13))+1)^INDEX(係数表!E:E,13)*INDEX(係数表!F:F,13))))))</f>
        <v>#VALUE!</v>
      </c>
      <c r="AM661" t="e">
        <f>MIN(100, MAX(0, (INDEX(出力表!D:D,13))*AK661/MAX(AL661, Settings!B3)))</f>
        <v>#VALUE!</v>
      </c>
      <c r="AN661">
        <f>IF(ISNUMBER(F661), INDEX(出力表!B:B,2)*F661, 0)+IF(ISNUMBER(I661), INDEX(出力表!B:B,3)*I661, 0)+IF(ISNUMBER(L661), INDEX(出力表!B:B,4)*L661, 0)+IF(ISNUMBER(O661), INDEX(出力表!B:B,5)*O661, 0)+IF(ISNUMBER(R661), INDEX(出力表!B:B,6)*R661, 0)+IF(ISNUMBER(U661), INDEX(出力表!B:B,7)*U661, 0)+IF(ISNUMBER(X661), INDEX(出力表!B:B,8)*X661, 0)+IF(ISNUMBER(AA661), INDEX(出力表!B:B,9)*AA661, 0)+IF(ISNUMBER(AD661), INDEX(出力表!B:B,10)*AD661, 0)+IF(ISNUMBER(AG661), INDEX(出力表!B:B,11)*AG661, 0)+IF(ISNUMBER(AJ661), INDEX(出力表!B:B,12)*AJ661, 0)+IF(ISNUMBER(AM661), INDEX(出力表!B:B,13)*AM661, 0)</f>
        <v>0</v>
      </c>
      <c r="AO661">
        <f>IF(ISNUMBER(F661), INDEX(出力表!B:B,2), 0)+IF(ISNUMBER(I661), INDEX(出力表!B:B,3), 0)+IF(ISNUMBER(L661), INDEX(出力表!B:B,4), 0)+IF(ISNUMBER(O661), INDEX(出力表!B:B,5), 0)+IF(ISNUMBER(R661), INDEX(出力表!B:B,6), 0)+IF(ISNUMBER(U661), INDEX(出力表!B:B,7), 0)+IF(ISNUMBER(X661), INDEX(出力表!B:B,8), 0)+IF(ISNUMBER(AA661), INDEX(出力表!B:B,9), 0)+IF(ISNUMBER(AD661), INDEX(出力表!B:B,10), 0)+IF(ISNUMBER(AG661), INDEX(出力表!B:B,11), 0)+IF(ISNUMBER(AJ661), INDEX(出力表!B:B,12), 0)+IF(ISNUMBER(AM661), INDEX(出力表!B:B,13), 0)</f>
        <v>0</v>
      </c>
      <c r="AP661" t="str">
        <f t="shared" si="10"/>
        <v/>
      </c>
    </row>
    <row r="662" spans="1:42" x14ac:dyDescent="0.2">
      <c r="A662">
        <v>661</v>
      </c>
      <c r="B662">
        <f>IF(UPPER(Settings!B4)="TRUE", 乱数表!$Z662*Settings!B10, 0)</f>
        <v>-0.24370272822339997</v>
      </c>
      <c r="C662">
        <f>IF(UPPER(Settings!B4)="TRUE", 乱数表!$AA662*Settings!B11, 0)</f>
        <v>0.13913935519596954</v>
      </c>
      <c r="D662">
        <f>MIN(100, MAX(0, 100*BETAINV(乱数表!$B662, MAX(0.00000001, (1/(1+EXP(-(INDEX(係数表!G:G,2) + $B662))))*(EXP(INDEX(係数表!H:H,2) + INDEX(係数表!I:I,2)*LN(INDEX(出力表!C:C,2)+1)))), MAX(0.00000001, (1-(1/(1+EXP(-(INDEX(係数表!G:G,2) + $B662)))))*(EXP(INDEX(係数表!H:H,2) + INDEX(係数表!I:I,2)*LN(INDEX(出力表!C:C,2)+1)))))))</f>
        <v>99.304369346073045</v>
      </c>
      <c r="E662" t="e">
        <f>MIN(100, MAX(0, (100*(INDEX(出力表!D:D,2))/(EXP(INDEX(係数表!B:B,2) + $C662) + (INDEX(出力表!D:D,2)))) + (乱数表!$N662*(Settings!B12/(((INDEX(出力表!D:D,2))+1)^INDEX(係数表!E:E,2)*INDEX(係数表!F:F,2))))))</f>
        <v>#VALUE!</v>
      </c>
      <c r="F662" t="e">
        <f>MIN(100, MAX(0, (INDEX(出力表!D:D,2))*D662/MAX(E662, Settings!B3)))</f>
        <v>#VALUE!</v>
      </c>
      <c r="G662">
        <f>MIN(100, MAX(0, 100*BETAINV(乱数表!$C662, MAX(0.00000001, (1/(1+EXP(-(INDEX(係数表!G:G,3) + $B662))))*(EXP(INDEX(係数表!H:H,3) + INDEX(係数表!I:I,3)*LN(INDEX(出力表!C:C,3)+1)))), MAX(0.00000001, (1-(1/(1+EXP(-(INDEX(係数表!G:G,3) + $B662)))))*(EXP(INDEX(係数表!H:H,3) + INDEX(係数表!I:I,3)*LN(INDEX(出力表!C:C,3)+1)))))))</f>
        <v>98.102017339762625</v>
      </c>
      <c r="H662" t="e">
        <f>MIN(100, MAX(0, (100*(INDEX(出力表!D:D,3))/(EXP(INDEX(係数表!B:B,3) + $C662) + (INDEX(出力表!D:D,3)))) + (乱数表!$O662*(Settings!B12/(((INDEX(出力表!D:D,3))+1)^INDEX(係数表!E:E,3)*INDEX(係数表!F:F,3))))))</f>
        <v>#VALUE!</v>
      </c>
      <c r="I662" t="e">
        <f>MIN(100, MAX(0, (INDEX(出力表!D:D,3))*G662/MAX(H662, Settings!B3)))</f>
        <v>#VALUE!</v>
      </c>
      <c r="J662">
        <f>MIN(100, MAX(0, 100*BETAINV(乱数表!$D662, MAX(0.00000001, (1/(1+EXP(-(INDEX(係数表!G:G,4) + $B662))))*(EXP(INDEX(係数表!H:H,4) + INDEX(係数表!I:I,4)*LN(INDEX(出力表!C:C,4)+1)))), MAX(0.00000001, (1-(1/(1+EXP(-(INDEX(係数表!G:G,4) + $B662)))))*(EXP(INDEX(係数表!H:H,4) + INDEX(係数表!I:I,4)*LN(INDEX(出力表!C:C,4)+1)))))))</f>
        <v>74.904469834398284</v>
      </c>
      <c r="K662" t="e">
        <f>MIN(100, MAX(0, (100*(INDEX(出力表!D:D,4))/(EXP(INDEX(係数表!B:B,4) + $C662) + (INDEX(出力表!D:D,4)))) + (乱数表!$P662*(Settings!B12/(((INDEX(出力表!D:D,4))+1)^INDEX(係数表!E:E,4)*INDEX(係数表!F:F,4))))))</f>
        <v>#VALUE!</v>
      </c>
      <c r="L662" t="e">
        <f>MIN(100, MAX(0, (INDEX(出力表!D:D,4))*J662/MAX(K662, Settings!B3)))</f>
        <v>#VALUE!</v>
      </c>
      <c r="M662">
        <f>MIN(100, MAX(0, 100*BETAINV(乱数表!$E662, MAX(0.00000001, (1/(1+EXP(-(INDEX(係数表!G:G,5) + $B662))))*(EXP(INDEX(係数表!H:H,5) + INDEX(係数表!I:I,5)*LN(INDEX(出力表!C:C,5)+1)))), MAX(0.00000001, (1-(1/(1+EXP(-(INDEX(係数表!G:G,5) + $B662)))))*(EXP(INDEX(係数表!H:H,5) + INDEX(係数表!I:I,5)*LN(INDEX(出力表!C:C,5)+1)))))))</f>
        <v>90.782845799835044</v>
      </c>
      <c r="N662" t="e">
        <f>MIN(100, MAX(0, (100*(INDEX(出力表!D:D,5))/(EXP(INDEX(係数表!B:B,5) + $C662) + (INDEX(出力表!D:D,5)))) + (乱数表!$Q662*(Settings!B12/(((INDEX(出力表!D:D,5))+1)^INDEX(係数表!E:E,5)*INDEX(係数表!F:F,5))))))</f>
        <v>#VALUE!</v>
      </c>
      <c r="O662" t="e">
        <f>MIN(100, MAX(0, (INDEX(出力表!D:D,5))*M662/MAX(N662, Settings!B3)))</f>
        <v>#VALUE!</v>
      </c>
      <c r="P662">
        <f>MIN(100, MAX(0, 100*BETAINV(乱数表!$F662, MAX(0.00000001, (1/(1+EXP(-(INDEX(係数表!G:G,6) + $B662))))*(EXP(INDEX(係数表!H:H,6) + INDEX(係数表!I:I,6)*LN(INDEX(出力表!C:C,6)+1)))), MAX(0.00000001, (1-(1/(1+EXP(-(INDEX(係数表!G:G,6) + $B662)))))*(EXP(INDEX(係数表!H:H,6) + INDEX(係数表!I:I,6)*LN(INDEX(出力表!C:C,6)+1)))))))</f>
        <v>98.770266905334665</v>
      </c>
      <c r="Q662" t="e">
        <f>MIN(100, MAX(0, (100*(INDEX(出力表!D:D,6))/(EXP(INDEX(係数表!B:B,6) + $C662) + (INDEX(出力表!D:D,6)))) + (乱数表!$R662*(Settings!B12/(((INDEX(出力表!D:D,6))+1)^INDEX(係数表!E:E,6)*INDEX(係数表!F:F,6))))))</f>
        <v>#VALUE!</v>
      </c>
      <c r="R662" t="e">
        <f>MIN(100, MAX(0, (INDEX(出力表!D:D,6))*P662/MAX(Q662, Settings!B3)))</f>
        <v>#VALUE!</v>
      </c>
      <c r="S662">
        <f>MIN(100, MAX(0, 100*BETAINV(乱数表!$G662, MAX(0.00000001, (1/(1+EXP(-(INDEX(係数表!G:G,7) + $B662))))*(EXP(INDEX(係数表!H:H,7) + INDEX(係数表!I:I,7)*LN(INDEX(出力表!C:C,7)+1)))), MAX(0.00000001, (1-(1/(1+EXP(-(INDEX(係数表!G:G,7) + $B662)))))*(EXP(INDEX(係数表!H:H,7) + INDEX(係数表!I:I,7)*LN(INDEX(出力表!C:C,7)+1)))))))</f>
        <v>35.868985784202231</v>
      </c>
      <c r="T662" t="e">
        <f>MIN(100, MAX(0, (100*(INDEX(出力表!D:D,7))/(EXP(INDEX(係数表!B:B,7) + $C662) + (INDEX(出力表!D:D,7)))) + (乱数表!$S662*(Settings!B12/(((INDEX(出力表!D:D,7))+1)^INDEX(係数表!E:E,7)*INDEX(係数表!F:F,7))))))</f>
        <v>#VALUE!</v>
      </c>
      <c r="U662" t="e">
        <f>MIN(100, MAX(0, (INDEX(出力表!D:D,7))*S662/MAX(T662, Settings!B3)))</f>
        <v>#VALUE!</v>
      </c>
      <c r="V662">
        <f>MIN(100, MAX(0, 100*BETAINV(乱数表!$H662, MAX(0.00000001, (1/(1+EXP(-(INDEX(係数表!G:G,8) + $B662))))*(EXP(INDEX(係数表!H:H,8) + INDEX(係数表!I:I,8)*LN(INDEX(出力表!C:C,8)+1)))), MAX(0.00000001, (1-(1/(1+EXP(-(INDEX(係数表!G:G,8) + $B662)))))*(EXP(INDEX(係数表!H:H,8) + INDEX(係数表!I:I,8)*LN(INDEX(出力表!C:C,8)+1)))))))</f>
        <v>93.759764931241591</v>
      </c>
      <c r="W662" t="e">
        <f>MIN(100, MAX(0, (100*(INDEX(出力表!D:D,8))/(EXP(INDEX(係数表!B:B,8) + $C662) + (INDEX(出力表!D:D,8)))) + (乱数表!$T662*(Settings!B12/(((INDEX(出力表!D:D,8))+1)^INDEX(係数表!E:E,8)*INDEX(係数表!F:F,8))))))</f>
        <v>#VALUE!</v>
      </c>
      <c r="X662" t="e">
        <f>MIN(100, MAX(0, (INDEX(出力表!D:D,8))*V662/MAX(W662, Settings!B3)))</f>
        <v>#VALUE!</v>
      </c>
      <c r="Y662">
        <f>MIN(100, MAX(0, 100*BETAINV(乱数表!$I662, MAX(0.00000001, (1/(1+EXP(-(INDEX(係数表!G:G,9) + $B662))))*(EXP(INDEX(係数表!H:H,9) + INDEX(係数表!I:I,9)*LN(INDEX(出力表!C:C,9)+1)))), MAX(0.00000001, (1-(1/(1+EXP(-(INDEX(係数表!G:G,9) + $B662)))))*(EXP(INDEX(係数表!H:H,9) + INDEX(係数表!I:I,9)*LN(INDEX(出力表!C:C,9)+1)))))))</f>
        <v>89.263949628297368</v>
      </c>
      <c r="Z662" t="e">
        <f>MIN(100, MAX(0, (100*(INDEX(出力表!D:D,9))/(EXP(INDEX(係数表!B:B,9) + $C662) + (INDEX(出力表!D:D,9)))) + (乱数表!$U662*(Settings!B12/(((INDEX(出力表!D:D,9))+1)^INDEX(係数表!E:E,9)*INDEX(係数表!F:F,9))))))</f>
        <v>#VALUE!</v>
      </c>
      <c r="AA662" t="e">
        <f>MIN(100, MAX(0, (INDEX(出力表!D:D,9))*Y662/MAX(Z662, Settings!B3)))</f>
        <v>#VALUE!</v>
      </c>
      <c r="AB662">
        <f>MIN(100, MAX(0, 100*BETAINV(乱数表!$J662, MAX(0.00000001, (1/(1+EXP(-(INDEX(係数表!G:G,10) + $B662))))*(EXP(INDEX(係数表!H:H,10) + INDEX(係数表!I:I,10)*LN(INDEX(出力表!C:C,10)+1)))), MAX(0.00000001, (1-(1/(1+EXP(-(INDEX(係数表!G:G,10) + $B662)))))*(EXP(INDEX(係数表!H:H,10) + INDEX(係数表!I:I,10)*LN(INDEX(出力表!C:C,10)+1)))))))</f>
        <v>96.488394015461367</v>
      </c>
      <c r="AC662" t="e">
        <f>MIN(100, MAX(0, (100*(INDEX(出力表!D:D,10))/(EXP(INDEX(係数表!B:B,10) + $C662) + (INDEX(出力表!D:D,10)))) + (乱数表!$V662*(Settings!B12/(((INDEX(出力表!D:D,10))+1)^INDEX(係数表!E:E,10)*INDEX(係数表!F:F,10))))))</f>
        <v>#VALUE!</v>
      </c>
      <c r="AD662" t="e">
        <f>MIN(100, MAX(0, (INDEX(出力表!D:D,10))*AB662/MAX(AC662, Settings!B3)))</f>
        <v>#VALUE!</v>
      </c>
      <c r="AE662">
        <f>MIN(100, MAX(0, 100*BETAINV(乱数表!$K662, MAX(0.00000001, (1/(1+EXP(-(INDEX(係数表!G:G,11) + $B662))))*(EXP(INDEX(係数表!H:H,11) + INDEX(係数表!I:I,11)*LN(INDEX(出力表!C:C,11)+1)))), MAX(0.00000001, (1-(1/(1+EXP(-(INDEX(係数表!G:G,11) + $B662)))))*(EXP(INDEX(係数表!H:H,11) + INDEX(係数表!I:I,11)*LN(INDEX(出力表!C:C,11)+1)))))))</f>
        <v>97.655729430537647</v>
      </c>
      <c r="AF662" t="e">
        <f>MIN(100, MAX(0, (100*(INDEX(出力表!D:D,11))/(EXP(INDEX(係数表!B:B,11) + $C662) + (INDEX(出力表!D:D,11)))) + (乱数表!$W662*(Settings!B12/(((INDEX(出力表!D:D,11))+1)^INDEX(係数表!E:E,11)*INDEX(係数表!F:F,11))))))</f>
        <v>#VALUE!</v>
      </c>
      <c r="AG662" t="e">
        <f>MIN(100, MAX(0, (INDEX(出力表!D:D,11))*AE662/MAX(AF662, Settings!B3)))</f>
        <v>#VALUE!</v>
      </c>
      <c r="AH662">
        <f>MIN(100, MAX(0, 100*BETAINV(乱数表!$L662, MAX(0.00000001, (1/(1+EXP(-(INDEX(係数表!G:G,12) + $B662))))*(EXP(INDEX(係数表!H:H,12) + INDEX(係数表!I:I,12)*LN(INDEX(出力表!C:C,12)+1)))), MAX(0.00000001, (1-(1/(1+EXP(-(INDEX(係数表!G:G,12) + $B662)))))*(EXP(INDEX(係数表!H:H,12) + INDEX(係数表!I:I,12)*LN(INDEX(出力表!C:C,12)+1)))))))</f>
        <v>91.1703724654773</v>
      </c>
      <c r="AI662" t="e">
        <f>MIN(100, MAX(0, (100*(INDEX(出力表!D:D,12))/(EXP(INDEX(係数表!B:B,12) + $C662) + (INDEX(出力表!D:D,12)))) + (乱数表!$X662*(Settings!B12/(((INDEX(出力表!D:D,12))+1)^INDEX(係数表!E:E,12)*INDEX(係数表!F:F,12))))))</f>
        <v>#VALUE!</v>
      </c>
      <c r="AJ662" t="e">
        <f>MIN(100, MAX(0, (INDEX(出力表!D:D,12))*AH662/MAX(AI662, Settings!B3)))</f>
        <v>#VALUE!</v>
      </c>
      <c r="AK662">
        <f>MIN(100, MAX(0, 100*BETAINV(乱数表!$M662, MAX(0.00000001, (1/(1+EXP(-(INDEX(係数表!G:G,13) + $B662))))*(EXP(INDEX(係数表!H:H,13) + INDEX(係数表!I:I,13)*LN(INDEX(出力表!C:C,13)+1)))), MAX(0.00000001, (1-(1/(1+EXP(-(INDEX(係数表!G:G,13) + $B662)))))*(EXP(INDEX(係数表!H:H,13) + INDEX(係数表!I:I,13)*LN(INDEX(出力表!C:C,13)+1)))))))</f>
        <v>87.494342019317912</v>
      </c>
      <c r="AL662" t="e">
        <f>MIN(100, MAX(0, (100*(INDEX(出力表!D:D,13))/(EXP(INDEX(係数表!B:B,13) + $C662) + (INDEX(出力表!D:D,13)))) + (乱数表!$Y662*(Settings!B12/(((INDEX(出力表!D:D,13))+1)^INDEX(係数表!E:E,13)*INDEX(係数表!F:F,13))))))</f>
        <v>#VALUE!</v>
      </c>
      <c r="AM662" t="e">
        <f>MIN(100, MAX(0, (INDEX(出力表!D:D,13))*AK662/MAX(AL662, Settings!B3)))</f>
        <v>#VALUE!</v>
      </c>
      <c r="AN662">
        <f>IF(ISNUMBER(F662), INDEX(出力表!B:B,2)*F662, 0)+IF(ISNUMBER(I662), INDEX(出力表!B:B,3)*I662, 0)+IF(ISNUMBER(L662), INDEX(出力表!B:B,4)*L662, 0)+IF(ISNUMBER(O662), INDEX(出力表!B:B,5)*O662, 0)+IF(ISNUMBER(R662), INDEX(出力表!B:B,6)*R662, 0)+IF(ISNUMBER(U662), INDEX(出力表!B:B,7)*U662, 0)+IF(ISNUMBER(X662), INDEX(出力表!B:B,8)*X662, 0)+IF(ISNUMBER(AA662), INDEX(出力表!B:B,9)*AA662, 0)+IF(ISNUMBER(AD662), INDEX(出力表!B:B,10)*AD662, 0)+IF(ISNUMBER(AG662), INDEX(出力表!B:B,11)*AG662, 0)+IF(ISNUMBER(AJ662), INDEX(出力表!B:B,12)*AJ662, 0)+IF(ISNUMBER(AM662), INDEX(出力表!B:B,13)*AM662, 0)</f>
        <v>0</v>
      </c>
      <c r="AO662">
        <f>IF(ISNUMBER(F662), INDEX(出力表!B:B,2), 0)+IF(ISNUMBER(I662), INDEX(出力表!B:B,3), 0)+IF(ISNUMBER(L662), INDEX(出力表!B:B,4), 0)+IF(ISNUMBER(O662), INDEX(出力表!B:B,5), 0)+IF(ISNUMBER(R662), INDEX(出力表!B:B,6), 0)+IF(ISNUMBER(U662), INDEX(出力表!B:B,7), 0)+IF(ISNUMBER(X662), INDEX(出力表!B:B,8), 0)+IF(ISNUMBER(AA662), INDEX(出力表!B:B,9), 0)+IF(ISNUMBER(AD662), INDEX(出力表!B:B,10), 0)+IF(ISNUMBER(AG662), INDEX(出力表!B:B,11), 0)+IF(ISNUMBER(AJ662), INDEX(出力表!B:B,12), 0)+IF(ISNUMBER(AM662), INDEX(出力表!B:B,13), 0)</f>
        <v>0</v>
      </c>
      <c r="AP662" t="str">
        <f t="shared" si="10"/>
        <v/>
      </c>
    </row>
    <row r="663" spans="1:42" x14ac:dyDescent="0.2">
      <c r="A663">
        <v>662</v>
      </c>
      <c r="B663">
        <f>IF(UPPER(Settings!B4)="TRUE", 乱数表!$Z663*Settings!B10, 0)</f>
        <v>-0.14029425977717971</v>
      </c>
      <c r="C663">
        <f>IF(UPPER(Settings!B4)="TRUE", 乱数表!$AA663*Settings!B11, 0)</f>
        <v>0.14791038117955096</v>
      </c>
      <c r="D663">
        <f>MIN(100, MAX(0, 100*BETAINV(乱数表!$B663, MAX(0.00000001, (1/(1+EXP(-(INDEX(係数表!G:G,2) + $B663))))*(EXP(INDEX(係数表!H:H,2) + INDEX(係数表!I:I,2)*LN(INDEX(出力表!C:C,2)+1)))), MAX(0.00000001, (1-(1/(1+EXP(-(INDEX(係数表!G:G,2) + $B663)))))*(EXP(INDEX(係数表!H:H,2) + INDEX(係数表!I:I,2)*LN(INDEX(出力表!C:C,2)+1)))))))</f>
        <v>99.235111043462851</v>
      </c>
      <c r="E663" t="e">
        <f>MIN(100, MAX(0, (100*(INDEX(出力表!D:D,2))/(EXP(INDEX(係数表!B:B,2) + $C663) + (INDEX(出力表!D:D,2)))) + (乱数表!$N663*(Settings!B12/(((INDEX(出力表!D:D,2))+1)^INDEX(係数表!E:E,2)*INDEX(係数表!F:F,2))))))</f>
        <v>#VALUE!</v>
      </c>
      <c r="F663" t="e">
        <f>MIN(100, MAX(0, (INDEX(出力表!D:D,2))*D663/MAX(E663, Settings!B3)))</f>
        <v>#VALUE!</v>
      </c>
      <c r="G663">
        <f>MIN(100, MAX(0, 100*BETAINV(乱数表!$C663, MAX(0.00000001, (1/(1+EXP(-(INDEX(係数表!G:G,3) + $B663))))*(EXP(INDEX(係数表!H:H,3) + INDEX(係数表!I:I,3)*LN(INDEX(出力表!C:C,3)+1)))), MAX(0.00000001, (1-(1/(1+EXP(-(INDEX(係数表!G:G,3) + $B663)))))*(EXP(INDEX(係数表!H:H,3) + INDEX(係数表!I:I,3)*LN(INDEX(出力表!C:C,3)+1)))))))</f>
        <v>49.529304497404055</v>
      </c>
      <c r="H663" t="e">
        <f>MIN(100, MAX(0, (100*(INDEX(出力表!D:D,3))/(EXP(INDEX(係数表!B:B,3) + $C663) + (INDEX(出力表!D:D,3)))) + (乱数表!$O663*(Settings!B12/(((INDEX(出力表!D:D,3))+1)^INDEX(係数表!E:E,3)*INDEX(係数表!F:F,3))))))</f>
        <v>#VALUE!</v>
      </c>
      <c r="I663" t="e">
        <f>MIN(100, MAX(0, (INDEX(出力表!D:D,3))*G663/MAX(H663, Settings!B3)))</f>
        <v>#VALUE!</v>
      </c>
      <c r="J663">
        <f>MIN(100, MAX(0, 100*BETAINV(乱数表!$D663, MAX(0.00000001, (1/(1+EXP(-(INDEX(係数表!G:G,4) + $B663))))*(EXP(INDEX(係数表!H:H,4) + INDEX(係数表!I:I,4)*LN(INDEX(出力表!C:C,4)+1)))), MAX(0.00000001, (1-(1/(1+EXP(-(INDEX(係数表!G:G,4) + $B663)))))*(EXP(INDEX(係数表!H:H,4) + INDEX(係数表!I:I,4)*LN(INDEX(出力表!C:C,4)+1)))))))</f>
        <v>79.849322414739476</v>
      </c>
      <c r="K663" t="e">
        <f>MIN(100, MAX(0, (100*(INDEX(出力表!D:D,4))/(EXP(INDEX(係数表!B:B,4) + $C663) + (INDEX(出力表!D:D,4)))) + (乱数表!$P663*(Settings!B12/(((INDEX(出力表!D:D,4))+1)^INDEX(係数表!E:E,4)*INDEX(係数表!F:F,4))))))</f>
        <v>#VALUE!</v>
      </c>
      <c r="L663" t="e">
        <f>MIN(100, MAX(0, (INDEX(出力表!D:D,4))*J663/MAX(K663, Settings!B3)))</f>
        <v>#VALUE!</v>
      </c>
      <c r="M663">
        <f>MIN(100, MAX(0, 100*BETAINV(乱数表!$E663, MAX(0.00000001, (1/(1+EXP(-(INDEX(係数表!G:G,5) + $B663))))*(EXP(INDEX(係数表!H:H,5) + INDEX(係数表!I:I,5)*LN(INDEX(出力表!C:C,5)+1)))), MAX(0.00000001, (1-(1/(1+EXP(-(INDEX(係数表!G:G,5) + $B663)))))*(EXP(INDEX(係数表!H:H,5) + INDEX(係数表!I:I,5)*LN(INDEX(出力表!C:C,5)+1)))))))</f>
        <v>97.702816042836687</v>
      </c>
      <c r="N663" t="e">
        <f>MIN(100, MAX(0, (100*(INDEX(出力表!D:D,5))/(EXP(INDEX(係数表!B:B,5) + $C663) + (INDEX(出力表!D:D,5)))) + (乱数表!$Q663*(Settings!B12/(((INDEX(出力表!D:D,5))+1)^INDEX(係数表!E:E,5)*INDEX(係数表!F:F,5))))))</f>
        <v>#VALUE!</v>
      </c>
      <c r="O663" t="e">
        <f>MIN(100, MAX(0, (INDEX(出力表!D:D,5))*M663/MAX(N663, Settings!B3)))</f>
        <v>#VALUE!</v>
      </c>
      <c r="P663">
        <f>MIN(100, MAX(0, 100*BETAINV(乱数表!$F663, MAX(0.00000001, (1/(1+EXP(-(INDEX(係数表!G:G,6) + $B663))))*(EXP(INDEX(係数表!H:H,6) + INDEX(係数表!I:I,6)*LN(INDEX(出力表!C:C,6)+1)))), MAX(0.00000001, (1-(1/(1+EXP(-(INDEX(係数表!G:G,6) + $B663)))))*(EXP(INDEX(係数表!H:H,6) + INDEX(係数表!I:I,6)*LN(INDEX(出力表!C:C,6)+1)))))))</f>
        <v>96.732234950248625</v>
      </c>
      <c r="Q663" t="e">
        <f>MIN(100, MAX(0, (100*(INDEX(出力表!D:D,6))/(EXP(INDEX(係数表!B:B,6) + $C663) + (INDEX(出力表!D:D,6)))) + (乱数表!$R663*(Settings!B12/(((INDEX(出力表!D:D,6))+1)^INDEX(係数表!E:E,6)*INDEX(係数表!F:F,6))))))</f>
        <v>#VALUE!</v>
      </c>
      <c r="R663" t="e">
        <f>MIN(100, MAX(0, (INDEX(出力表!D:D,6))*P663/MAX(Q663, Settings!B3)))</f>
        <v>#VALUE!</v>
      </c>
      <c r="S663">
        <f>MIN(100, MAX(0, 100*BETAINV(乱数表!$G663, MAX(0.00000001, (1/(1+EXP(-(INDEX(係数表!G:G,7) + $B663))))*(EXP(INDEX(係数表!H:H,7) + INDEX(係数表!I:I,7)*LN(INDEX(出力表!C:C,7)+1)))), MAX(0.00000001, (1-(1/(1+EXP(-(INDEX(係数表!G:G,7) + $B663)))))*(EXP(INDEX(係数表!H:H,7) + INDEX(係数表!I:I,7)*LN(INDEX(出力表!C:C,7)+1)))))))</f>
        <v>47.330091552251041</v>
      </c>
      <c r="T663" t="e">
        <f>MIN(100, MAX(0, (100*(INDEX(出力表!D:D,7))/(EXP(INDEX(係数表!B:B,7) + $C663) + (INDEX(出力表!D:D,7)))) + (乱数表!$S663*(Settings!B12/(((INDEX(出力表!D:D,7))+1)^INDEX(係数表!E:E,7)*INDEX(係数表!F:F,7))))))</f>
        <v>#VALUE!</v>
      </c>
      <c r="U663" t="e">
        <f>MIN(100, MAX(0, (INDEX(出力表!D:D,7))*S663/MAX(T663, Settings!B3)))</f>
        <v>#VALUE!</v>
      </c>
      <c r="V663">
        <f>MIN(100, MAX(0, 100*BETAINV(乱数表!$H663, MAX(0.00000001, (1/(1+EXP(-(INDEX(係数表!G:G,8) + $B663))))*(EXP(INDEX(係数表!H:H,8) + INDEX(係数表!I:I,8)*LN(INDEX(出力表!C:C,8)+1)))), MAX(0.00000001, (1-(1/(1+EXP(-(INDEX(係数表!G:G,8) + $B663)))))*(EXP(INDEX(係数表!H:H,8) + INDEX(係数表!I:I,8)*LN(INDEX(出力表!C:C,8)+1)))))))</f>
        <v>85.947969885193118</v>
      </c>
      <c r="W663" t="e">
        <f>MIN(100, MAX(0, (100*(INDEX(出力表!D:D,8))/(EXP(INDEX(係数表!B:B,8) + $C663) + (INDEX(出力表!D:D,8)))) + (乱数表!$T663*(Settings!B12/(((INDEX(出力表!D:D,8))+1)^INDEX(係数表!E:E,8)*INDEX(係数表!F:F,8))))))</f>
        <v>#VALUE!</v>
      </c>
      <c r="X663" t="e">
        <f>MIN(100, MAX(0, (INDEX(出力表!D:D,8))*V663/MAX(W663, Settings!B3)))</f>
        <v>#VALUE!</v>
      </c>
      <c r="Y663">
        <f>MIN(100, MAX(0, 100*BETAINV(乱数表!$I663, MAX(0.00000001, (1/(1+EXP(-(INDEX(係数表!G:G,9) + $B663))))*(EXP(INDEX(係数表!H:H,9) + INDEX(係数表!I:I,9)*LN(INDEX(出力表!C:C,9)+1)))), MAX(0.00000001, (1-(1/(1+EXP(-(INDEX(係数表!G:G,9) + $B663)))))*(EXP(INDEX(係数表!H:H,9) + INDEX(係数表!I:I,9)*LN(INDEX(出力表!C:C,9)+1)))))))</f>
        <v>87.684881297923283</v>
      </c>
      <c r="Z663" t="e">
        <f>MIN(100, MAX(0, (100*(INDEX(出力表!D:D,9))/(EXP(INDEX(係数表!B:B,9) + $C663) + (INDEX(出力表!D:D,9)))) + (乱数表!$U663*(Settings!B12/(((INDEX(出力表!D:D,9))+1)^INDEX(係数表!E:E,9)*INDEX(係数表!F:F,9))))))</f>
        <v>#VALUE!</v>
      </c>
      <c r="AA663" t="e">
        <f>MIN(100, MAX(0, (INDEX(出力表!D:D,9))*Y663/MAX(Z663, Settings!B3)))</f>
        <v>#VALUE!</v>
      </c>
      <c r="AB663">
        <f>MIN(100, MAX(0, 100*BETAINV(乱数表!$J663, MAX(0.00000001, (1/(1+EXP(-(INDEX(係数表!G:G,10) + $B663))))*(EXP(INDEX(係数表!H:H,10) + INDEX(係数表!I:I,10)*LN(INDEX(出力表!C:C,10)+1)))), MAX(0.00000001, (1-(1/(1+EXP(-(INDEX(係数表!G:G,10) + $B663)))))*(EXP(INDEX(係数表!H:H,10) + INDEX(係数表!I:I,10)*LN(INDEX(出力表!C:C,10)+1)))))))</f>
        <v>99.791621818499578</v>
      </c>
      <c r="AC663" t="e">
        <f>MIN(100, MAX(0, (100*(INDEX(出力表!D:D,10))/(EXP(INDEX(係数表!B:B,10) + $C663) + (INDEX(出力表!D:D,10)))) + (乱数表!$V663*(Settings!B12/(((INDEX(出力表!D:D,10))+1)^INDEX(係数表!E:E,10)*INDEX(係数表!F:F,10))))))</f>
        <v>#VALUE!</v>
      </c>
      <c r="AD663" t="e">
        <f>MIN(100, MAX(0, (INDEX(出力表!D:D,10))*AB663/MAX(AC663, Settings!B3)))</f>
        <v>#VALUE!</v>
      </c>
      <c r="AE663">
        <f>MIN(100, MAX(0, 100*BETAINV(乱数表!$K663, MAX(0.00000001, (1/(1+EXP(-(INDEX(係数表!G:G,11) + $B663))))*(EXP(INDEX(係数表!H:H,11) + INDEX(係数表!I:I,11)*LN(INDEX(出力表!C:C,11)+1)))), MAX(0.00000001, (1-(1/(1+EXP(-(INDEX(係数表!G:G,11) + $B663)))))*(EXP(INDEX(係数表!H:H,11) + INDEX(係数表!I:I,11)*LN(INDEX(出力表!C:C,11)+1)))))))</f>
        <v>47.910336473815427</v>
      </c>
      <c r="AF663" t="e">
        <f>MIN(100, MAX(0, (100*(INDEX(出力表!D:D,11))/(EXP(INDEX(係数表!B:B,11) + $C663) + (INDEX(出力表!D:D,11)))) + (乱数表!$W663*(Settings!B12/(((INDEX(出力表!D:D,11))+1)^INDEX(係数表!E:E,11)*INDEX(係数表!F:F,11))))))</f>
        <v>#VALUE!</v>
      </c>
      <c r="AG663" t="e">
        <f>MIN(100, MAX(0, (INDEX(出力表!D:D,11))*AE663/MAX(AF663, Settings!B3)))</f>
        <v>#VALUE!</v>
      </c>
      <c r="AH663">
        <f>MIN(100, MAX(0, 100*BETAINV(乱数表!$L663, MAX(0.00000001, (1/(1+EXP(-(INDEX(係数表!G:G,12) + $B663))))*(EXP(INDEX(係数表!H:H,12) + INDEX(係数表!I:I,12)*LN(INDEX(出力表!C:C,12)+1)))), MAX(0.00000001, (1-(1/(1+EXP(-(INDEX(係数表!G:G,12) + $B663)))))*(EXP(INDEX(係数表!H:H,12) + INDEX(係数表!I:I,12)*LN(INDEX(出力表!C:C,12)+1)))))))</f>
        <v>75.214003551772336</v>
      </c>
      <c r="AI663" t="e">
        <f>MIN(100, MAX(0, (100*(INDEX(出力表!D:D,12))/(EXP(INDEX(係数表!B:B,12) + $C663) + (INDEX(出力表!D:D,12)))) + (乱数表!$X663*(Settings!B12/(((INDEX(出力表!D:D,12))+1)^INDEX(係数表!E:E,12)*INDEX(係数表!F:F,12))))))</f>
        <v>#VALUE!</v>
      </c>
      <c r="AJ663" t="e">
        <f>MIN(100, MAX(0, (INDEX(出力表!D:D,12))*AH663/MAX(AI663, Settings!B3)))</f>
        <v>#VALUE!</v>
      </c>
      <c r="AK663">
        <f>MIN(100, MAX(0, 100*BETAINV(乱数表!$M663, MAX(0.00000001, (1/(1+EXP(-(INDEX(係数表!G:G,13) + $B663))))*(EXP(INDEX(係数表!H:H,13) + INDEX(係数表!I:I,13)*LN(INDEX(出力表!C:C,13)+1)))), MAX(0.00000001, (1-(1/(1+EXP(-(INDEX(係数表!G:G,13) + $B663)))))*(EXP(INDEX(係数表!H:H,13) + INDEX(係数表!I:I,13)*LN(INDEX(出力表!C:C,13)+1)))))))</f>
        <v>99.245519799729024</v>
      </c>
      <c r="AL663" t="e">
        <f>MIN(100, MAX(0, (100*(INDEX(出力表!D:D,13))/(EXP(INDEX(係数表!B:B,13) + $C663) + (INDEX(出力表!D:D,13)))) + (乱数表!$Y663*(Settings!B12/(((INDEX(出力表!D:D,13))+1)^INDEX(係数表!E:E,13)*INDEX(係数表!F:F,13))))))</f>
        <v>#VALUE!</v>
      </c>
      <c r="AM663" t="e">
        <f>MIN(100, MAX(0, (INDEX(出力表!D:D,13))*AK663/MAX(AL663, Settings!B3)))</f>
        <v>#VALUE!</v>
      </c>
      <c r="AN663">
        <f>IF(ISNUMBER(F663), INDEX(出力表!B:B,2)*F663, 0)+IF(ISNUMBER(I663), INDEX(出力表!B:B,3)*I663, 0)+IF(ISNUMBER(L663), INDEX(出力表!B:B,4)*L663, 0)+IF(ISNUMBER(O663), INDEX(出力表!B:B,5)*O663, 0)+IF(ISNUMBER(R663), INDEX(出力表!B:B,6)*R663, 0)+IF(ISNUMBER(U663), INDEX(出力表!B:B,7)*U663, 0)+IF(ISNUMBER(X663), INDEX(出力表!B:B,8)*X663, 0)+IF(ISNUMBER(AA663), INDEX(出力表!B:B,9)*AA663, 0)+IF(ISNUMBER(AD663), INDEX(出力表!B:B,10)*AD663, 0)+IF(ISNUMBER(AG663), INDEX(出力表!B:B,11)*AG663, 0)+IF(ISNUMBER(AJ663), INDEX(出力表!B:B,12)*AJ663, 0)+IF(ISNUMBER(AM663), INDEX(出力表!B:B,13)*AM663, 0)</f>
        <v>0</v>
      </c>
      <c r="AO663">
        <f>IF(ISNUMBER(F663), INDEX(出力表!B:B,2), 0)+IF(ISNUMBER(I663), INDEX(出力表!B:B,3), 0)+IF(ISNUMBER(L663), INDEX(出力表!B:B,4), 0)+IF(ISNUMBER(O663), INDEX(出力表!B:B,5), 0)+IF(ISNUMBER(R663), INDEX(出力表!B:B,6), 0)+IF(ISNUMBER(U663), INDEX(出力表!B:B,7), 0)+IF(ISNUMBER(X663), INDEX(出力表!B:B,8), 0)+IF(ISNUMBER(AA663), INDEX(出力表!B:B,9), 0)+IF(ISNUMBER(AD663), INDEX(出力表!B:B,10), 0)+IF(ISNUMBER(AG663), INDEX(出力表!B:B,11), 0)+IF(ISNUMBER(AJ663), INDEX(出力表!B:B,12), 0)+IF(ISNUMBER(AM663), INDEX(出力表!B:B,13), 0)</f>
        <v>0</v>
      </c>
      <c r="AP663" t="str">
        <f t="shared" si="10"/>
        <v/>
      </c>
    </row>
    <row r="664" spans="1:42" x14ac:dyDescent="0.2">
      <c r="A664">
        <v>663</v>
      </c>
      <c r="B664">
        <f>IF(UPPER(Settings!B4)="TRUE", 乱数表!$Z664*Settings!B10, 0)</f>
        <v>-2.5383600309878185E-2</v>
      </c>
      <c r="C664">
        <f>IF(UPPER(Settings!B4)="TRUE", 乱数表!$AA664*Settings!B11, 0)</f>
        <v>5.2313056016211952E-2</v>
      </c>
      <c r="D664">
        <f>MIN(100, MAX(0, 100*BETAINV(乱数表!$B664, MAX(0.00000001, (1/(1+EXP(-(INDEX(係数表!G:G,2) + $B664))))*(EXP(INDEX(係数表!H:H,2) + INDEX(係数表!I:I,2)*LN(INDEX(出力表!C:C,2)+1)))), MAX(0.00000001, (1-(1/(1+EXP(-(INDEX(係数表!G:G,2) + $B664)))))*(EXP(INDEX(係数表!H:H,2) + INDEX(係数表!I:I,2)*LN(INDEX(出力表!C:C,2)+1)))))))</f>
        <v>74.788588530356918</v>
      </c>
      <c r="E664" t="e">
        <f>MIN(100, MAX(0, (100*(INDEX(出力表!D:D,2))/(EXP(INDEX(係数表!B:B,2) + $C664) + (INDEX(出力表!D:D,2)))) + (乱数表!$N664*(Settings!B12/(((INDEX(出力表!D:D,2))+1)^INDEX(係数表!E:E,2)*INDEX(係数表!F:F,2))))))</f>
        <v>#VALUE!</v>
      </c>
      <c r="F664" t="e">
        <f>MIN(100, MAX(0, (INDEX(出力表!D:D,2))*D664/MAX(E664, Settings!B3)))</f>
        <v>#VALUE!</v>
      </c>
      <c r="G664">
        <f>MIN(100, MAX(0, 100*BETAINV(乱数表!$C664, MAX(0.00000001, (1/(1+EXP(-(INDEX(係数表!G:G,3) + $B664))))*(EXP(INDEX(係数表!H:H,3) + INDEX(係数表!I:I,3)*LN(INDEX(出力表!C:C,3)+1)))), MAX(0.00000001, (1-(1/(1+EXP(-(INDEX(係数表!G:G,3) + $B664)))))*(EXP(INDEX(係数表!H:H,3) + INDEX(係数表!I:I,3)*LN(INDEX(出力表!C:C,3)+1)))))))</f>
        <v>81.471192742876596</v>
      </c>
      <c r="H664" t="e">
        <f>MIN(100, MAX(0, (100*(INDEX(出力表!D:D,3))/(EXP(INDEX(係数表!B:B,3) + $C664) + (INDEX(出力表!D:D,3)))) + (乱数表!$O664*(Settings!B12/(((INDEX(出力表!D:D,3))+1)^INDEX(係数表!E:E,3)*INDEX(係数表!F:F,3))))))</f>
        <v>#VALUE!</v>
      </c>
      <c r="I664" t="e">
        <f>MIN(100, MAX(0, (INDEX(出力表!D:D,3))*G664/MAX(H664, Settings!B3)))</f>
        <v>#VALUE!</v>
      </c>
      <c r="J664">
        <f>MIN(100, MAX(0, 100*BETAINV(乱数表!$D664, MAX(0.00000001, (1/(1+EXP(-(INDEX(係数表!G:G,4) + $B664))))*(EXP(INDEX(係数表!H:H,4) + INDEX(係数表!I:I,4)*LN(INDEX(出力表!C:C,4)+1)))), MAX(0.00000001, (1-(1/(1+EXP(-(INDEX(係数表!G:G,4) + $B664)))))*(EXP(INDEX(係数表!H:H,4) + INDEX(係数表!I:I,4)*LN(INDEX(出力表!C:C,4)+1)))))))</f>
        <v>97.410852661160263</v>
      </c>
      <c r="K664" t="e">
        <f>MIN(100, MAX(0, (100*(INDEX(出力表!D:D,4))/(EXP(INDEX(係数表!B:B,4) + $C664) + (INDEX(出力表!D:D,4)))) + (乱数表!$P664*(Settings!B12/(((INDEX(出力表!D:D,4))+1)^INDEX(係数表!E:E,4)*INDEX(係数表!F:F,4))))))</f>
        <v>#VALUE!</v>
      </c>
      <c r="L664" t="e">
        <f>MIN(100, MAX(0, (INDEX(出力表!D:D,4))*J664/MAX(K664, Settings!B3)))</f>
        <v>#VALUE!</v>
      </c>
      <c r="M664">
        <f>MIN(100, MAX(0, 100*BETAINV(乱数表!$E664, MAX(0.00000001, (1/(1+EXP(-(INDEX(係数表!G:G,5) + $B664))))*(EXP(INDEX(係数表!H:H,5) + INDEX(係数表!I:I,5)*LN(INDEX(出力表!C:C,5)+1)))), MAX(0.00000001, (1-(1/(1+EXP(-(INDEX(係数表!G:G,5) + $B664)))))*(EXP(INDEX(係数表!H:H,5) + INDEX(係数表!I:I,5)*LN(INDEX(出力表!C:C,5)+1)))))))</f>
        <v>87.836436078409079</v>
      </c>
      <c r="N664" t="e">
        <f>MIN(100, MAX(0, (100*(INDEX(出力表!D:D,5))/(EXP(INDEX(係数表!B:B,5) + $C664) + (INDEX(出力表!D:D,5)))) + (乱数表!$Q664*(Settings!B12/(((INDEX(出力表!D:D,5))+1)^INDEX(係数表!E:E,5)*INDEX(係数表!F:F,5))))))</f>
        <v>#VALUE!</v>
      </c>
      <c r="O664" t="e">
        <f>MIN(100, MAX(0, (INDEX(出力表!D:D,5))*M664/MAX(N664, Settings!B3)))</f>
        <v>#VALUE!</v>
      </c>
      <c r="P664">
        <f>MIN(100, MAX(0, 100*BETAINV(乱数表!$F664, MAX(0.00000001, (1/(1+EXP(-(INDEX(係数表!G:G,6) + $B664))))*(EXP(INDEX(係数表!H:H,6) + INDEX(係数表!I:I,6)*LN(INDEX(出力表!C:C,6)+1)))), MAX(0.00000001, (1-(1/(1+EXP(-(INDEX(係数表!G:G,6) + $B664)))))*(EXP(INDEX(係数表!H:H,6) + INDEX(係数表!I:I,6)*LN(INDEX(出力表!C:C,6)+1)))))))</f>
        <v>95.472089152348047</v>
      </c>
      <c r="Q664" t="e">
        <f>MIN(100, MAX(0, (100*(INDEX(出力表!D:D,6))/(EXP(INDEX(係数表!B:B,6) + $C664) + (INDEX(出力表!D:D,6)))) + (乱数表!$R664*(Settings!B12/(((INDEX(出力表!D:D,6))+1)^INDEX(係数表!E:E,6)*INDEX(係数表!F:F,6))))))</f>
        <v>#VALUE!</v>
      </c>
      <c r="R664" t="e">
        <f>MIN(100, MAX(0, (INDEX(出力表!D:D,6))*P664/MAX(Q664, Settings!B3)))</f>
        <v>#VALUE!</v>
      </c>
      <c r="S664">
        <f>MIN(100, MAX(0, 100*BETAINV(乱数表!$G664, MAX(0.00000001, (1/(1+EXP(-(INDEX(係数表!G:G,7) + $B664))))*(EXP(INDEX(係数表!H:H,7) + INDEX(係数表!I:I,7)*LN(INDEX(出力表!C:C,7)+1)))), MAX(0.00000001, (1-(1/(1+EXP(-(INDEX(係数表!G:G,7) + $B664)))))*(EXP(INDEX(係数表!H:H,7) + INDEX(係数表!I:I,7)*LN(INDEX(出力表!C:C,7)+1)))))))</f>
        <v>84.991555025307647</v>
      </c>
      <c r="T664" t="e">
        <f>MIN(100, MAX(0, (100*(INDEX(出力表!D:D,7))/(EXP(INDEX(係数表!B:B,7) + $C664) + (INDEX(出力表!D:D,7)))) + (乱数表!$S664*(Settings!B12/(((INDEX(出力表!D:D,7))+1)^INDEX(係数表!E:E,7)*INDEX(係数表!F:F,7))))))</f>
        <v>#VALUE!</v>
      </c>
      <c r="U664" t="e">
        <f>MIN(100, MAX(0, (INDEX(出力表!D:D,7))*S664/MAX(T664, Settings!B3)))</f>
        <v>#VALUE!</v>
      </c>
      <c r="V664">
        <f>MIN(100, MAX(0, 100*BETAINV(乱数表!$H664, MAX(0.00000001, (1/(1+EXP(-(INDEX(係数表!G:G,8) + $B664))))*(EXP(INDEX(係数表!H:H,8) + INDEX(係数表!I:I,8)*LN(INDEX(出力表!C:C,8)+1)))), MAX(0.00000001, (1-(1/(1+EXP(-(INDEX(係数表!G:G,8) + $B664)))))*(EXP(INDEX(係数表!H:H,8) + INDEX(係数表!I:I,8)*LN(INDEX(出力表!C:C,8)+1)))))))</f>
        <v>69.537474007606264</v>
      </c>
      <c r="W664" t="e">
        <f>MIN(100, MAX(0, (100*(INDEX(出力表!D:D,8))/(EXP(INDEX(係数表!B:B,8) + $C664) + (INDEX(出力表!D:D,8)))) + (乱数表!$T664*(Settings!B12/(((INDEX(出力表!D:D,8))+1)^INDEX(係数表!E:E,8)*INDEX(係数表!F:F,8))))))</f>
        <v>#VALUE!</v>
      </c>
      <c r="X664" t="e">
        <f>MIN(100, MAX(0, (INDEX(出力表!D:D,8))*V664/MAX(W664, Settings!B3)))</f>
        <v>#VALUE!</v>
      </c>
      <c r="Y664">
        <f>MIN(100, MAX(0, 100*BETAINV(乱数表!$I664, MAX(0.00000001, (1/(1+EXP(-(INDEX(係数表!G:G,9) + $B664))))*(EXP(INDEX(係数表!H:H,9) + INDEX(係数表!I:I,9)*LN(INDEX(出力表!C:C,9)+1)))), MAX(0.00000001, (1-(1/(1+EXP(-(INDEX(係数表!G:G,9) + $B664)))))*(EXP(INDEX(係数表!H:H,9) + INDEX(係数表!I:I,9)*LN(INDEX(出力表!C:C,9)+1)))))))</f>
        <v>93.475909208321212</v>
      </c>
      <c r="Z664" t="e">
        <f>MIN(100, MAX(0, (100*(INDEX(出力表!D:D,9))/(EXP(INDEX(係数表!B:B,9) + $C664) + (INDEX(出力表!D:D,9)))) + (乱数表!$U664*(Settings!B12/(((INDEX(出力表!D:D,9))+1)^INDEX(係数表!E:E,9)*INDEX(係数表!F:F,9))))))</f>
        <v>#VALUE!</v>
      </c>
      <c r="AA664" t="e">
        <f>MIN(100, MAX(0, (INDEX(出力表!D:D,9))*Y664/MAX(Z664, Settings!B3)))</f>
        <v>#VALUE!</v>
      </c>
      <c r="AB664">
        <f>MIN(100, MAX(0, 100*BETAINV(乱数表!$J664, MAX(0.00000001, (1/(1+EXP(-(INDEX(係数表!G:G,10) + $B664))))*(EXP(INDEX(係数表!H:H,10) + INDEX(係数表!I:I,10)*LN(INDEX(出力表!C:C,10)+1)))), MAX(0.00000001, (1-(1/(1+EXP(-(INDEX(係数表!G:G,10) + $B664)))))*(EXP(INDEX(係数表!H:H,10) + INDEX(係数表!I:I,10)*LN(INDEX(出力表!C:C,10)+1)))))))</f>
        <v>41.599934745810295</v>
      </c>
      <c r="AC664" t="e">
        <f>MIN(100, MAX(0, (100*(INDEX(出力表!D:D,10))/(EXP(INDEX(係数表!B:B,10) + $C664) + (INDEX(出力表!D:D,10)))) + (乱数表!$V664*(Settings!B12/(((INDEX(出力表!D:D,10))+1)^INDEX(係数表!E:E,10)*INDEX(係数表!F:F,10))))))</f>
        <v>#VALUE!</v>
      </c>
      <c r="AD664" t="e">
        <f>MIN(100, MAX(0, (INDEX(出力表!D:D,10))*AB664/MAX(AC664, Settings!B3)))</f>
        <v>#VALUE!</v>
      </c>
      <c r="AE664">
        <f>MIN(100, MAX(0, 100*BETAINV(乱数表!$K664, MAX(0.00000001, (1/(1+EXP(-(INDEX(係数表!G:G,11) + $B664))))*(EXP(INDEX(係数表!H:H,11) + INDEX(係数表!I:I,11)*LN(INDEX(出力表!C:C,11)+1)))), MAX(0.00000001, (1-(1/(1+EXP(-(INDEX(係数表!G:G,11) + $B664)))))*(EXP(INDEX(係数表!H:H,11) + INDEX(係数表!I:I,11)*LN(INDEX(出力表!C:C,11)+1)))))))</f>
        <v>86.630555999885743</v>
      </c>
      <c r="AF664" t="e">
        <f>MIN(100, MAX(0, (100*(INDEX(出力表!D:D,11))/(EXP(INDEX(係数表!B:B,11) + $C664) + (INDEX(出力表!D:D,11)))) + (乱数表!$W664*(Settings!B12/(((INDEX(出力表!D:D,11))+1)^INDEX(係数表!E:E,11)*INDEX(係数表!F:F,11))))))</f>
        <v>#VALUE!</v>
      </c>
      <c r="AG664" t="e">
        <f>MIN(100, MAX(0, (INDEX(出力表!D:D,11))*AE664/MAX(AF664, Settings!B3)))</f>
        <v>#VALUE!</v>
      </c>
      <c r="AH664">
        <f>MIN(100, MAX(0, 100*BETAINV(乱数表!$L664, MAX(0.00000001, (1/(1+EXP(-(INDEX(係数表!G:G,12) + $B664))))*(EXP(INDEX(係数表!H:H,12) + INDEX(係数表!I:I,12)*LN(INDEX(出力表!C:C,12)+1)))), MAX(0.00000001, (1-(1/(1+EXP(-(INDEX(係数表!G:G,12) + $B664)))))*(EXP(INDEX(係数表!H:H,12) + INDEX(係数表!I:I,12)*LN(INDEX(出力表!C:C,12)+1)))))))</f>
        <v>88.350349155398746</v>
      </c>
      <c r="AI664" t="e">
        <f>MIN(100, MAX(0, (100*(INDEX(出力表!D:D,12))/(EXP(INDEX(係数表!B:B,12) + $C664) + (INDEX(出力表!D:D,12)))) + (乱数表!$X664*(Settings!B12/(((INDEX(出力表!D:D,12))+1)^INDEX(係数表!E:E,12)*INDEX(係数表!F:F,12))))))</f>
        <v>#VALUE!</v>
      </c>
      <c r="AJ664" t="e">
        <f>MIN(100, MAX(0, (INDEX(出力表!D:D,12))*AH664/MAX(AI664, Settings!B3)))</f>
        <v>#VALUE!</v>
      </c>
      <c r="AK664">
        <f>MIN(100, MAX(0, 100*BETAINV(乱数表!$M664, MAX(0.00000001, (1/(1+EXP(-(INDEX(係数表!G:G,13) + $B664))))*(EXP(INDEX(係数表!H:H,13) + INDEX(係数表!I:I,13)*LN(INDEX(出力表!C:C,13)+1)))), MAX(0.00000001, (1-(1/(1+EXP(-(INDEX(係数表!G:G,13) + $B664)))))*(EXP(INDEX(係数表!H:H,13) + INDEX(係数表!I:I,13)*LN(INDEX(出力表!C:C,13)+1)))))))</f>
        <v>77.99817154264251</v>
      </c>
      <c r="AL664" t="e">
        <f>MIN(100, MAX(0, (100*(INDEX(出力表!D:D,13))/(EXP(INDEX(係数表!B:B,13) + $C664) + (INDEX(出力表!D:D,13)))) + (乱数表!$Y664*(Settings!B12/(((INDEX(出力表!D:D,13))+1)^INDEX(係数表!E:E,13)*INDEX(係数表!F:F,13))))))</f>
        <v>#VALUE!</v>
      </c>
      <c r="AM664" t="e">
        <f>MIN(100, MAX(0, (INDEX(出力表!D:D,13))*AK664/MAX(AL664, Settings!B3)))</f>
        <v>#VALUE!</v>
      </c>
      <c r="AN664">
        <f>IF(ISNUMBER(F664), INDEX(出力表!B:B,2)*F664, 0)+IF(ISNUMBER(I664), INDEX(出力表!B:B,3)*I664, 0)+IF(ISNUMBER(L664), INDEX(出力表!B:B,4)*L664, 0)+IF(ISNUMBER(O664), INDEX(出力表!B:B,5)*O664, 0)+IF(ISNUMBER(R664), INDEX(出力表!B:B,6)*R664, 0)+IF(ISNUMBER(U664), INDEX(出力表!B:B,7)*U664, 0)+IF(ISNUMBER(X664), INDEX(出力表!B:B,8)*X664, 0)+IF(ISNUMBER(AA664), INDEX(出力表!B:B,9)*AA664, 0)+IF(ISNUMBER(AD664), INDEX(出力表!B:B,10)*AD664, 0)+IF(ISNUMBER(AG664), INDEX(出力表!B:B,11)*AG664, 0)+IF(ISNUMBER(AJ664), INDEX(出力表!B:B,12)*AJ664, 0)+IF(ISNUMBER(AM664), INDEX(出力表!B:B,13)*AM664, 0)</f>
        <v>0</v>
      </c>
      <c r="AO664">
        <f>IF(ISNUMBER(F664), INDEX(出力表!B:B,2), 0)+IF(ISNUMBER(I664), INDEX(出力表!B:B,3), 0)+IF(ISNUMBER(L664), INDEX(出力表!B:B,4), 0)+IF(ISNUMBER(O664), INDEX(出力表!B:B,5), 0)+IF(ISNUMBER(R664), INDEX(出力表!B:B,6), 0)+IF(ISNUMBER(U664), INDEX(出力表!B:B,7), 0)+IF(ISNUMBER(X664), INDEX(出力表!B:B,8), 0)+IF(ISNUMBER(AA664), INDEX(出力表!B:B,9), 0)+IF(ISNUMBER(AD664), INDEX(出力表!B:B,10), 0)+IF(ISNUMBER(AG664), INDEX(出力表!B:B,11), 0)+IF(ISNUMBER(AJ664), INDEX(出力表!B:B,12), 0)+IF(ISNUMBER(AM664), INDEX(出力表!B:B,13), 0)</f>
        <v>0</v>
      </c>
      <c r="AP664" t="str">
        <f t="shared" si="10"/>
        <v/>
      </c>
    </row>
    <row r="665" spans="1:42" x14ac:dyDescent="0.2">
      <c r="A665">
        <v>664</v>
      </c>
      <c r="B665">
        <f>IF(UPPER(Settings!B4)="TRUE", 乱数表!$Z665*Settings!B10, 0)</f>
        <v>-8.7445424808098499E-2</v>
      </c>
      <c r="C665">
        <f>IF(UPPER(Settings!B4)="TRUE", 乱数表!$AA665*Settings!B11, 0)</f>
        <v>-4.1826001995232474E-2</v>
      </c>
      <c r="D665">
        <f>MIN(100, MAX(0, 100*BETAINV(乱数表!$B665, MAX(0.00000001, (1/(1+EXP(-(INDEX(係数表!G:G,2) + $B665))))*(EXP(INDEX(係数表!H:H,2) + INDEX(係数表!I:I,2)*LN(INDEX(出力表!C:C,2)+1)))), MAX(0.00000001, (1-(1/(1+EXP(-(INDEX(係数表!G:G,2) + $B665)))))*(EXP(INDEX(係数表!H:H,2) + INDEX(係数表!I:I,2)*LN(INDEX(出力表!C:C,2)+1)))))))</f>
        <v>98.499869537718368</v>
      </c>
      <c r="E665" t="e">
        <f>MIN(100, MAX(0, (100*(INDEX(出力表!D:D,2))/(EXP(INDEX(係数表!B:B,2) + $C665) + (INDEX(出力表!D:D,2)))) + (乱数表!$N665*(Settings!B12/(((INDEX(出力表!D:D,2))+1)^INDEX(係数表!E:E,2)*INDEX(係数表!F:F,2))))))</f>
        <v>#VALUE!</v>
      </c>
      <c r="F665" t="e">
        <f>MIN(100, MAX(0, (INDEX(出力表!D:D,2))*D665/MAX(E665, Settings!B3)))</f>
        <v>#VALUE!</v>
      </c>
      <c r="G665">
        <f>MIN(100, MAX(0, 100*BETAINV(乱数表!$C665, MAX(0.00000001, (1/(1+EXP(-(INDEX(係数表!G:G,3) + $B665))))*(EXP(INDEX(係数表!H:H,3) + INDEX(係数表!I:I,3)*LN(INDEX(出力表!C:C,3)+1)))), MAX(0.00000001, (1-(1/(1+EXP(-(INDEX(係数表!G:G,3) + $B665)))))*(EXP(INDEX(係数表!H:H,3) + INDEX(係数表!I:I,3)*LN(INDEX(出力表!C:C,3)+1)))))))</f>
        <v>94.794103437230291</v>
      </c>
      <c r="H665" t="e">
        <f>MIN(100, MAX(0, (100*(INDEX(出力表!D:D,3))/(EXP(INDEX(係数表!B:B,3) + $C665) + (INDEX(出力表!D:D,3)))) + (乱数表!$O665*(Settings!B12/(((INDEX(出力表!D:D,3))+1)^INDEX(係数表!E:E,3)*INDEX(係数表!F:F,3))))))</f>
        <v>#VALUE!</v>
      </c>
      <c r="I665" t="e">
        <f>MIN(100, MAX(0, (INDEX(出力表!D:D,3))*G665/MAX(H665, Settings!B3)))</f>
        <v>#VALUE!</v>
      </c>
      <c r="J665">
        <f>MIN(100, MAX(0, 100*BETAINV(乱数表!$D665, MAX(0.00000001, (1/(1+EXP(-(INDEX(係数表!G:G,4) + $B665))))*(EXP(INDEX(係数表!H:H,4) + INDEX(係数表!I:I,4)*LN(INDEX(出力表!C:C,4)+1)))), MAX(0.00000001, (1-(1/(1+EXP(-(INDEX(係数表!G:G,4) + $B665)))))*(EXP(INDEX(係数表!H:H,4) + INDEX(係数表!I:I,4)*LN(INDEX(出力表!C:C,4)+1)))))))</f>
        <v>73.717028495144007</v>
      </c>
      <c r="K665" t="e">
        <f>MIN(100, MAX(0, (100*(INDEX(出力表!D:D,4))/(EXP(INDEX(係数表!B:B,4) + $C665) + (INDEX(出力表!D:D,4)))) + (乱数表!$P665*(Settings!B12/(((INDEX(出力表!D:D,4))+1)^INDEX(係数表!E:E,4)*INDEX(係数表!F:F,4))))))</f>
        <v>#VALUE!</v>
      </c>
      <c r="L665" t="e">
        <f>MIN(100, MAX(0, (INDEX(出力表!D:D,4))*J665/MAX(K665, Settings!B3)))</f>
        <v>#VALUE!</v>
      </c>
      <c r="M665">
        <f>MIN(100, MAX(0, 100*BETAINV(乱数表!$E665, MAX(0.00000001, (1/(1+EXP(-(INDEX(係数表!G:G,5) + $B665))))*(EXP(INDEX(係数表!H:H,5) + INDEX(係数表!I:I,5)*LN(INDEX(出力表!C:C,5)+1)))), MAX(0.00000001, (1-(1/(1+EXP(-(INDEX(係数表!G:G,5) + $B665)))))*(EXP(INDEX(係数表!H:H,5) + INDEX(係数表!I:I,5)*LN(INDEX(出力表!C:C,5)+1)))))))</f>
        <v>99.789908867376241</v>
      </c>
      <c r="N665" t="e">
        <f>MIN(100, MAX(0, (100*(INDEX(出力表!D:D,5))/(EXP(INDEX(係数表!B:B,5) + $C665) + (INDEX(出力表!D:D,5)))) + (乱数表!$Q665*(Settings!B12/(((INDEX(出力表!D:D,5))+1)^INDEX(係数表!E:E,5)*INDEX(係数表!F:F,5))))))</f>
        <v>#VALUE!</v>
      </c>
      <c r="O665" t="e">
        <f>MIN(100, MAX(0, (INDEX(出力表!D:D,5))*M665/MAX(N665, Settings!B3)))</f>
        <v>#VALUE!</v>
      </c>
      <c r="P665">
        <f>MIN(100, MAX(0, 100*BETAINV(乱数表!$F665, MAX(0.00000001, (1/(1+EXP(-(INDEX(係数表!G:G,6) + $B665))))*(EXP(INDEX(係数表!H:H,6) + INDEX(係数表!I:I,6)*LN(INDEX(出力表!C:C,6)+1)))), MAX(0.00000001, (1-(1/(1+EXP(-(INDEX(係数表!G:G,6) + $B665)))))*(EXP(INDEX(係数表!H:H,6) + INDEX(係数表!I:I,6)*LN(INDEX(出力表!C:C,6)+1)))))))</f>
        <v>71.756206457882584</v>
      </c>
      <c r="Q665" t="e">
        <f>MIN(100, MAX(0, (100*(INDEX(出力表!D:D,6))/(EXP(INDEX(係数表!B:B,6) + $C665) + (INDEX(出力表!D:D,6)))) + (乱数表!$R665*(Settings!B12/(((INDEX(出力表!D:D,6))+1)^INDEX(係数表!E:E,6)*INDEX(係数表!F:F,6))))))</f>
        <v>#VALUE!</v>
      </c>
      <c r="R665" t="e">
        <f>MIN(100, MAX(0, (INDEX(出力表!D:D,6))*P665/MAX(Q665, Settings!B3)))</f>
        <v>#VALUE!</v>
      </c>
      <c r="S665">
        <f>MIN(100, MAX(0, 100*BETAINV(乱数表!$G665, MAX(0.00000001, (1/(1+EXP(-(INDEX(係数表!G:G,7) + $B665))))*(EXP(INDEX(係数表!H:H,7) + INDEX(係数表!I:I,7)*LN(INDEX(出力表!C:C,7)+1)))), MAX(0.00000001, (1-(1/(1+EXP(-(INDEX(係数表!G:G,7) + $B665)))))*(EXP(INDEX(係数表!H:H,7) + INDEX(係数表!I:I,7)*LN(INDEX(出力表!C:C,7)+1)))))))</f>
        <v>69.605955212710413</v>
      </c>
      <c r="T665" t="e">
        <f>MIN(100, MAX(0, (100*(INDEX(出力表!D:D,7))/(EXP(INDEX(係数表!B:B,7) + $C665) + (INDEX(出力表!D:D,7)))) + (乱数表!$S665*(Settings!B12/(((INDEX(出力表!D:D,7))+1)^INDEX(係数表!E:E,7)*INDEX(係数表!F:F,7))))))</f>
        <v>#VALUE!</v>
      </c>
      <c r="U665" t="e">
        <f>MIN(100, MAX(0, (INDEX(出力表!D:D,7))*S665/MAX(T665, Settings!B3)))</f>
        <v>#VALUE!</v>
      </c>
      <c r="V665">
        <f>MIN(100, MAX(0, 100*BETAINV(乱数表!$H665, MAX(0.00000001, (1/(1+EXP(-(INDEX(係数表!G:G,8) + $B665))))*(EXP(INDEX(係数表!H:H,8) + INDEX(係数表!I:I,8)*LN(INDEX(出力表!C:C,8)+1)))), MAX(0.00000001, (1-(1/(1+EXP(-(INDEX(係数表!G:G,8) + $B665)))))*(EXP(INDEX(係数表!H:H,8) + INDEX(係数表!I:I,8)*LN(INDEX(出力表!C:C,8)+1)))))))</f>
        <v>92.579914108851341</v>
      </c>
      <c r="W665" t="e">
        <f>MIN(100, MAX(0, (100*(INDEX(出力表!D:D,8))/(EXP(INDEX(係数表!B:B,8) + $C665) + (INDEX(出力表!D:D,8)))) + (乱数表!$T665*(Settings!B12/(((INDEX(出力表!D:D,8))+1)^INDEX(係数表!E:E,8)*INDEX(係数表!F:F,8))))))</f>
        <v>#VALUE!</v>
      </c>
      <c r="X665" t="e">
        <f>MIN(100, MAX(0, (INDEX(出力表!D:D,8))*V665/MAX(W665, Settings!B3)))</f>
        <v>#VALUE!</v>
      </c>
      <c r="Y665">
        <f>MIN(100, MAX(0, 100*BETAINV(乱数表!$I665, MAX(0.00000001, (1/(1+EXP(-(INDEX(係数表!G:G,9) + $B665))))*(EXP(INDEX(係数表!H:H,9) + INDEX(係数表!I:I,9)*LN(INDEX(出力表!C:C,9)+1)))), MAX(0.00000001, (1-(1/(1+EXP(-(INDEX(係数表!G:G,9) + $B665)))))*(EXP(INDEX(係数表!H:H,9) + INDEX(係数表!I:I,9)*LN(INDEX(出力表!C:C,9)+1)))))))</f>
        <v>77.715053632686946</v>
      </c>
      <c r="Z665" t="e">
        <f>MIN(100, MAX(0, (100*(INDEX(出力表!D:D,9))/(EXP(INDEX(係数表!B:B,9) + $C665) + (INDEX(出力表!D:D,9)))) + (乱数表!$U665*(Settings!B12/(((INDEX(出力表!D:D,9))+1)^INDEX(係数表!E:E,9)*INDEX(係数表!F:F,9))))))</f>
        <v>#VALUE!</v>
      </c>
      <c r="AA665" t="e">
        <f>MIN(100, MAX(0, (INDEX(出力表!D:D,9))*Y665/MAX(Z665, Settings!B3)))</f>
        <v>#VALUE!</v>
      </c>
      <c r="AB665">
        <f>MIN(100, MAX(0, 100*BETAINV(乱数表!$J665, MAX(0.00000001, (1/(1+EXP(-(INDEX(係数表!G:G,10) + $B665))))*(EXP(INDEX(係数表!H:H,10) + INDEX(係数表!I:I,10)*LN(INDEX(出力表!C:C,10)+1)))), MAX(0.00000001, (1-(1/(1+EXP(-(INDEX(係数表!G:G,10) + $B665)))))*(EXP(INDEX(係数表!H:H,10) + INDEX(係数表!I:I,10)*LN(INDEX(出力表!C:C,10)+1)))))))</f>
        <v>98.639351948548409</v>
      </c>
      <c r="AC665" t="e">
        <f>MIN(100, MAX(0, (100*(INDEX(出力表!D:D,10))/(EXP(INDEX(係数表!B:B,10) + $C665) + (INDEX(出力表!D:D,10)))) + (乱数表!$V665*(Settings!B12/(((INDEX(出力表!D:D,10))+1)^INDEX(係数表!E:E,10)*INDEX(係数表!F:F,10))))))</f>
        <v>#VALUE!</v>
      </c>
      <c r="AD665" t="e">
        <f>MIN(100, MAX(0, (INDEX(出力表!D:D,10))*AB665/MAX(AC665, Settings!B3)))</f>
        <v>#VALUE!</v>
      </c>
      <c r="AE665">
        <f>MIN(100, MAX(0, 100*BETAINV(乱数表!$K665, MAX(0.00000001, (1/(1+EXP(-(INDEX(係数表!G:G,11) + $B665))))*(EXP(INDEX(係数表!H:H,11) + INDEX(係数表!I:I,11)*LN(INDEX(出力表!C:C,11)+1)))), MAX(0.00000001, (1-(1/(1+EXP(-(INDEX(係数表!G:G,11) + $B665)))))*(EXP(INDEX(係数表!H:H,11) + INDEX(係数表!I:I,11)*LN(INDEX(出力表!C:C,11)+1)))))))</f>
        <v>99.042667250281795</v>
      </c>
      <c r="AF665" t="e">
        <f>MIN(100, MAX(0, (100*(INDEX(出力表!D:D,11))/(EXP(INDEX(係数表!B:B,11) + $C665) + (INDEX(出力表!D:D,11)))) + (乱数表!$W665*(Settings!B12/(((INDEX(出力表!D:D,11))+1)^INDEX(係数表!E:E,11)*INDEX(係数表!F:F,11))))))</f>
        <v>#VALUE!</v>
      </c>
      <c r="AG665" t="e">
        <f>MIN(100, MAX(0, (INDEX(出力表!D:D,11))*AE665/MAX(AF665, Settings!B3)))</f>
        <v>#VALUE!</v>
      </c>
      <c r="AH665">
        <f>MIN(100, MAX(0, 100*BETAINV(乱数表!$L665, MAX(0.00000001, (1/(1+EXP(-(INDEX(係数表!G:G,12) + $B665))))*(EXP(INDEX(係数表!H:H,12) + INDEX(係数表!I:I,12)*LN(INDEX(出力表!C:C,12)+1)))), MAX(0.00000001, (1-(1/(1+EXP(-(INDEX(係数表!G:G,12) + $B665)))))*(EXP(INDEX(係数表!H:H,12) + INDEX(係数表!I:I,12)*LN(INDEX(出力表!C:C,12)+1)))))))</f>
        <v>73.743372776426199</v>
      </c>
      <c r="AI665" t="e">
        <f>MIN(100, MAX(0, (100*(INDEX(出力表!D:D,12))/(EXP(INDEX(係数表!B:B,12) + $C665) + (INDEX(出力表!D:D,12)))) + (乱数表!$X665*(Settings!B12/(((INDEX(出力表!D:D,12))+1)^INDEX(係数表!E:E,12)*INDEX(係数表!F:F,12))))))</f>
        <v>#VALUE!</v>
      </c>
      <c r="AJ665" t="e">
        <f>MIN(100, MAX(0, (INDEX(出力表!D:D,12))*AH665/MAX(AI665, Settings!B3)))</f>
        <v>#VALUE!</v>
      </c>
      <c r="AK665">
        <f>MIN(100, MAX(0, 100*BETAINV(乱数表!$M665, MAX(0.00000001, (1/(1+EXP(-(INDEX(係数表!G:G,13) + $B665))))*(EXP(INDEX(係数表!H:H,13) + INDEX(係数表!I:I,13)*LN(INDEX(出力表!C:C,13)+1)))), MAX(0.00000001, (1-(1/(1+EXP(-(INDEX(係数表!G:G,13) + $B665)))))*(EXP(INDEX(係数表!H:H,13) + INDEX(係数表!I:I,13)*LN(INDEX(出力表!C:C,13)+1)))))))</f>
        <v>97.208930586860774</v>
      </c>
      <c r="AL665" t="e">
        <f>MIN(100, MAX(0, (100*(INDEX(出力表!D:D,13))/(EXP(INDEX(係数表!B:B,13) + $C665) + (INDEX(出力表!D:D,13)))) + (乱数表!$Y665*(Settings!B12/(((INDEX(出力表!D:D,13))+1)^INDEX(係数表!E:E,13)*INDEX(係数表!F:F,13))))))</f>
        <v>#VALUE!</v>
      </c>
      <c r="AM665" t="e">
        <f>MIN(100, MAX(0, (INDEX(出力表!D:D,13))*AK665/MAX(AL665, Settings!B3)))</f>
        <v>#VALUE!</v>
      </c>
      <c r="AN665">
        <f>IF(ISNUMBER(F665), INDEX(出力表!B:B,2)*F665, 0)+IF(ISNUMBER(I665), INDEX(出力表!B:B,3)*I665, 0)+IF(ISNUMBER(L665), INDEX(出力表!B:B,4)*L665, 0)+IF(ISNUMBER(O665), INDEX(出力表!B:B,5)*O665, 0)+IF(ISNUMBER(R665), INDEX(出力表!B:B,6)*R665, 0)+IF(ISNUMBER(U665), INDEX(出力表!B:B,7)*U665, 0)+IF(ISNUMBER(X665), INDEX(出力表!B:B,8)*X665, 0)+IF(ISNUMBER(AA665), INDEX(出力表!B:B,9)*AA665, 0)+IF(ISNUMBER(AD665), INDEX(出力表!B:B,10)*AD665, 0)+IF(ISNUMBER(AG665), INDEX(出力表!B:B,11)*AG665, 0)+IF(ISNUMBER(AJ665), INDEX(出力表!B:B,12)*AJ665, 0)+IF(ISNUMBER(AM665), INDEX(出力表!B:B,13)*AM665, 0)</f>
        <v>0</v>
      </c>
      <c r="AO665">
        <f>IF(ISNUMBER(F665), INDEX(出力表!B:B,2), 0)+IF(ISNUMBER(I665), INDEX(出力表!B:B,3), 0)+IF(ISNUMBER(L665), INDEX(出力表!B:B,4), 0)+IF(ISNUMBER(O665), INDEX(出力表!B:B,5), 0)+IF(ISNUMBER(R665), INDEX(出力表!B:B,6), 0)+IF(ISNUMBER(U665), INDEX(出力表!B:B,7), 0)+IF(ISNUMBER(X665), INDEX(出力表!B:B,8), 0)+IF(ISNUMBER(AA665), INDEX(出力表!B:B,9), 0)+IF(ISNUMBER(AD665), INDEX(出力表!B:B,10), 0)+IF(ISNUMBER(AG665), INDEX(出力表!B:B,11), 0)+IF(ISNUMBER(AJ665), INDEX(出力表!B:B,12), 0)+IF(ISNUMBER(AM665), INDEX(出力表!B:B,13), 0)</f>
        <v>0</v>
      </c>
      <c r="AP665" t="str">
        <f t="shared" si="10"/>
        <v/>
      </c>
    </row>
    <row r="666" spans="1:42" x14ac:dyDescent="0.2">
      <c r="A666">
        <v>665</v>
      </c>
      <c r="B666">
        <f>IF(UPPER(Settings!B4)="TRUE", 乱数表!$Z666*Settings!B10, 0)</f>
        <v>-0.40183232406588343</v>
      </c>
      <c r="C666">
        <f>IF(UPPER(Settings!B4)="TRUE", 乱数表!$AA666*Settings!B11, 0)</f>
        <v>-9.2259695609065065E-2</v>
      </c>
      <c r="D666">
        <f>MIN(100, MAX(0, 100*BETAINV(乱数表!$B666, MAX(0.00000001, (1/(1+EXP(-(INDEX(係数表!G:G,2) + $B666))))*(EXP(INDEX(係数表!H:H,2) + INDEX(係数表!I:I,2)*LN(INDEX(出力表!C:C,2)+1)))), MAX(0.00000001, (1-(1/(1+EXP(-(INDEX(係数表!G:G,2) + $B666)))))*(EXP(INDEX(係数表!H:H,2) + INDEX(係数表!I:I,2)*LN(INDEX(出力表!C:C,2)+1)))))))</f>
        <v>78.705825712435498</v>
      </c>
      <c r="E666" t="e">
        <f>MIN(100, MAX(0, (100*(INDEX(出力表!D:D,2))/(EXP(INDEX(係数表!B:B,2) + $C666) + (INDEX(出力表!D:D,2)))) + (乱数表!$N666*(Settings!B12/(((INDEX(出力表!D:D,2))+1)^INDEX(係数表!E:E,2)*INDEX(係数表!F:F,2))))))</f>
        <v>#VALUE!</v>
      </c>
      <c r="F666" t="e">
        <f>MIN(100, MAX(0, (INDEX(出力表!D:D,2))*D666/MAX(E666, Settings!B3)))</f>
        <v>#VALUE!</v>
      </c>
      <c r="G666">
        <f>MIN(100, MAX(0, 100*BETAINV(乱数表!$C666, MAX(0.00000001, (1/(1+EXP(-(INDEX(係数表!G:G,3) + $B666))))*(EXP(INDEX(係数表!H:H,3) + INDEX(係数表!I:I,3)*LN(INDEX(出力表!C:C,3)+1)))), MAX(0.00000001, (1-(1/(1+EXP(-(INDEX(係数表!G:G,3) + $B666)))))*(EXP(INDEX(係数表!H:H,3) + INDEX(係数表!I:I,3)*LN(INDEX(出力表!C:C,3)+1)))))))</f>
        <v>95.472143378001206</v>
      </c>
      <c r="H666" t="e">
        <f>MIN(100, MAX(0, (100*(INDEX(出力表!D:D,3))/(EXP(INDEX(係数表!B:B,3) + $C666) + (INDEX(出力表!D:D,3)))) + (乱数表!$O666*(Settings!B12/(((INDEX(出力表!D:D,3))+1)^INDEX(係数表!E:E,3)*INDEX(係数表!F:F,3))))))</f>
        <v>#VALUE!</v>
      </c>
      <c r="I666" t="e">
        <f>MIN(100, MAX(0, (INDEX(出力表!D:D,3))*G666/MAX(H666, Settings!B3)))</f>
        <v>#VALUE!</v>
      </c>
      <c r="J666">
        <f>MIN(100, MAX(0, 100*BETAINV(乱数表!$D666, MAX(0.00000001, (1/(1+EXP(-(INDEX(係数表!G:G,4) + $B666))))*(EXP(INDEX(係数表!H:H,4) + INDEX(係数表!I:I,4)*LN(INDEX(出力表!C:C,4)+1)))), MAX(0.00000001, (1-(1/(1+EXP(-(INDEX(係数表!G:G,4) + $B666)))))*(EXP(INDEX(係数表!H:H,4) + INDEX(係数表!I:I,4)*LN(INDEX(出力表!C:C,4)+1)))))))</f>
        <v>81.277849723584637</v>
      </c>
      <c r="K666" t="e">
        <f>MIN(100, MAX(0, (100*(INDEX(出力表!D:D,4))/(EXP(INDEX(係数表!B:B,4) + $C666) + (INDEX(出力表!D:D,4)))) + (乱数表!$P666*(Settings!B12/(((INDEX(出力表!D:D,4))+1)^INDEX(係数表!E:E,4)*INDEX(係数表!F:F,4))))))</f>
        <v>#VALUE!</v>
      </c>
      <c r="L666" t="e">
        <f>MIN(100, MAX(0, (INDEX(出力表!D:D,4))*J666/MAX(K666, Settings!B3)))</f>
        <v>#VALUE!</v>
      </c>
      <c r="M666">
        <f>MIN(100, MAX(0, 100*BETAINV(乱数表!$E666, MAX(0.00000001, (1/(1+EXP(-(INDEX(係数表!G:G,5) + $B666))))*(EXP(INDEX(係数表!H:H,5) + INDEX(係数表!I:I,5)*LN(INDEX(出力表!C:C,5)+1)))), MAX(0.00000001, (1-(1/(1+EXP(-(INDEX(係数表!G:G,5) + $B666)))))*(EXP(INDEX(係数表!H:H,5) + INDEX(係数表!I:I,5)*LN(INDEX(出力表!C:C,5)+1)))))))</f>
        <v>44.655096158608814</v>
      </c>
      <c r="N666" t="e">
        <f>MIN(100, MAX(0, (100*(INDEX(出力表!D:D,5))/(EXP(INDEX(係数表!B:B,5) + $C666) + (INDEX(出力表!D:D,5)))) + (乱数表!$Q666*(Settings!B12/(((INDEX(出力表!D:D,5))+1)^INDEX(係数表!E:E,5)*INDEX(係数表!F:F,5))))))</f>
        <v>#VALUE!</v>
      </c>
      <c r="O666" t="e">
        <f>MIN(100, MAX(0, (INDEX(出力表!D:D,5))*M666/MAX(N666, Settings!B3)))</f>
        <v>#VALUE!</v>
      </c>
      <c r="P666">
        <f>MIN(100, MAX(0, 100*BETAINV(乱数表!$F666, MAX(0.00000001, (1/(1+EXP(-(INDEX(係数表!G:G,6) + $B666))))*(EXP(INDEX(係数表!H:H,6) + INDEX(係数表!I:I,6)*LN(INDEX(出力表!C:C,6)+1)))), MAX(0.00000001, (1-(1/(1+EXP(-(INDEX(係数表!G:G,6) + $B666)))))*(EXP(INDEX(係数表!H:H,6) + INDEX(係数表!I:I,6)*LN(INDEX(出力表!C:C,6)+1)))))))</f>
        <v>85.630869583690313</v>
      </c>
      <c r="Q666" t="e">
        <f>MIN(100, MAX(0, (100*(INDEX(出力表!D:D,6))/(EXP(INDEX(係数表!B:B,6) + $C666) + (INDEX(出力表!D:D,6)))) + (乱数表!$R666*(Settings!B12/(((INDEX(出力表!D:D,6))+1)^INDEX(係数表!E:E,6)*INDEX(係数表!F:F,6))))))</f>
        <v>#VALUE!</v>
      </c>
      <c r="R666" t="e">
        <f>MIN(100, MAX(0, (INDEX(出力表!D:D,6))*P666/MAX(Q666, Settings!B3)))</f>
        <v>#VALUE!</v>
      </c>
      <c r="S666">
        <f>MIN(100, MAX(0, 100*BETAINV(乱数表!$G666, MAX(0.00000001, (1/(1+EXP(-(INDEX(係数表!G:G,7) + $B666))))*(EXP(INDEX(係数表!H:H,7) + INDEX(係数表!I:I,7)*LN(INDEX(出力表!C:C,7)+1)))), MAX(0.00000001, (1-(1/(1+EXP(-(INDEX(係数表!G:G,7) + $B666)))))*(EXP(INDEX(係数表!H:H,7) + INDEX(係数表!I:I,7)*LN(INDEX(出力表!C:C,7)+1)))))))</f>
        <v>61.670764785652779</v>
      </c>
      <c r="T666" t="e">
        <f>MIN(100, MAX(0, (100*(INDEX(出力表!D:D,7))/(EXP(INDEX(係数表!B:B,7) + $C666) + (INDEX(出力表!D:D,7)))) + (乱数表!$S666*(Settings!B12/(((INDEX(出力表!D:D,7))+1)^INDEX(係数表!E:E,7)*INDEX(係数表!F:F,7))))))</f>
        <v>#VALUE!</v>
      </c>
      <c r="U666" t="e">
        <f>MIN(100, MAX(0, (INDEX(出力表!D:D,7))*S666/MAX(T666, Settings!B3)))</f>
        <v>#VALUE!</v>
      </c>
      <c r="V666">
        <f>MIN(100, MAX(0, 100*BETAINV(乱数表!$H666, MAX(0.00000001, (1/(1+EXP(-(INDEX(係数表!G:G,8) + $B666))))*(EXP(INDEX(係数表!H:H,8) + INDEX(係数表!I:I,8)*LN(INDEX(出力表!C:C,8)+1)))), MAX(0.00000001, (1-(1/(1+EXP(-(INDEX(係数表!G:G,8) + $B666)))))*(EXP(INDEX(係数表!H:H,8) + INDEX(係数表!I:I,8)*LN(INDEX(出力表!C:C,8)+1)))))))</f>
        <v>92.484839284180339</v>
      </c>
      <c r="W666" t="e">
        <f>MIN(100, MAX(0, (100*(INDEX(出力表!D:D,8))/(EXP(INDEX(係数表!B:B,8) + $C666) + (INDEX(出力表!D:D,8)))) + (乱数表!$T666*(Settings!B12/(((INDEX(出力表!D:D,8))+1)^INDEX(係数表!E:E,8)*INDEX(係数表!F:F,8))))))</f>
        <v>#VALUE!</v>
      </c>
      <c r="X666" t="e">
        <f>MIN(100, MAX(0, (INDEX(出力表!D:D,8))*V666/MAX(W666, Settings!B3)))</f>
        <v>#VALUE!</v>
      </c>
      <c r="Y666">
        <f>MIN(100, MAX(0, 100*BETAINV(乱数表!$I666, MAX(0.00000001, (1/(1+EXP(-(INDEX(係数表!G:G,9) + $B666))))*(EXP(INDEX(係数表!H:H,9) + INDEX(係数表!I:I,9)*LN(INDEX(出力表!C:C,9)+1)))), MAX(0.00000001, (1-(1/(1+EXP(-(INDEX(係数表!G:G,9) + $B666)))))*(EXP(INDEX(係数表!H:H,9) + INDEX(係数表!I:I,9)*LN(INDEX(出力表!C:C,9)+1)))))))</f>
        <v>70.01047536234887</v>
      </c>
      <c r="Z666" t="e">
        <f>MIN(100, MAX(0, (100*(INDEX(出力表!D:D,9))/(EXP(INDEX(係数表!B:B,9) + $C666) + (INDEX(出力表!D:D,9)))) + (乱数表!$U666*(Settings!B12/(((INDEX(出力表!D:D,9))+1)^INDEX(係数表!E:E,9)*INDEX(係数表!F:F,9))))))</f>
        <v>#VALUE!</v>
      </c>
      <c r="AA666" t="e">
        <f>MIN(100, MAX(0, (INDEX(出力表!D:D,9))*Y666/MAX(Z666, Settings!B3)))</f>
        <v>#VALUE!</v>
      </c>
      <c r="AB666">
        <f>MIN(100, MAX(0, 100*BETAINV(乱数表!$J666, MAX(0.00000001, (1/(1+EXP(-(INDEX(係数表!G:G,10) + $B666))))*(EXP(INDEX(係数表!H:H,10) + INDEX(係数表!I:I,10)*LN(INDEX(出力表!C:C,10)+1)))), MAX(0.00000001, (1-(1/(1+EXP(-(INDEX(係数表!G:G,10) + $B666)))))*(EXP(INDEX(係数表!H:H,10) + INDEX(係数表!I:I,10)*LN(INDEX(出力表!C:C,10)+1)))))))</f>
        <v>51.288081453646583</v>
      </c>
      <c r="AC666" t="e">
        <f>MIN(100, MAX(0, (100*(INDEX(出力表!D:D,10))/(EXP(INDEX(係数表!B:B,10) + $C666) + (INDEX(出力表!D:D,10)))) + (乱数表!$V666*(Settings!B12/(((INDEX(出力表!D:D,10))+1)^INDEX(係数表!E:E,10)*INDEX(係数表!F:F,10))))))</f>
        <v>#VALUE!</v>
      </c>
      <c r="AD666" t="e">
        <f>MIN(100, MAX(0, (INDEX(出力表!D:D,10))*AB666/MAX(AC666, Settings!B3)))</f>
        <v>#VALUE!</v>
      </c>
      <c r="AE666">
        <f>MIN(100, MAX(0, 100*BETAINV(乱数表!$K666, MAX(0.00000001, (1/(1+EXP(-(INDEX(係数表!G:G,11) + $B666))))*(EXP(INDEX(係数表!H:H,11) + INDEX(係数表!I:I,11)*LN(INDEX(出力表!C:C,11)+1)))), MAX(0.00000001, (1-(1/(1+EXP(-(INDEX(係数表!G:G,11) + $B666)))))*(EXP(INDEX(係数表!H:H,11) + INDEX(係数表!I:I,11)*LN(INDEX(出力表!C:C,11)+1)))))))</f>
        <v>94.314996773119447</v>
      </c>
      <c r="AF666" t="e">
        <f>MIN(100, MAX(0, (100*(INDEX(出力表!D:D,11))/(EXP(INDEX(係数表!B:B,11) + $C666) + (INDEX(出力表!D:D,11)))) + (乱数表!$W666*(Settings!B12/(((INDEX(出力表!D:D,11))+1)^INDEX(係数表!E:E,11)*INDEX(係数表!F:F,11))))))</f>
        <v>#VALUE!</v>
      </c>
      <c r="AG666" t="e">
        <f>MIN(100, MAX(0, (INDEX(出力表!D:D,11))*AE666/MAX(AF666, Settings!B3)))</f>
        <v>#VALUE!</v>
      </c>
      <c r="AH666">
        <f>MIN(100, MAX(0, 100*BETAINV(乱数表!$L666, MAX(0.00000001, (1/(1+EXP(-(INDEX(係数表!G:G,12) + $B666))))*(EXP(INDEX(係数表!H:H,12) + INDEX(係数表!I:I,12)*LN(INDEX(出力表!C:C,12)+1)))), MAX(0.00000001, (1-(1/(1+EXP(-(INDEX(係数表!G:G,12) + $B666)))))*(EXP(INDEX(係数表!H:H,12) + INDEX(係数表!I:I,12)*LN(INDEX(出力表!C:C,12)+1)))))))</f>
        <v>82.329780697151079</v>
      </c>
      <c r="AI666" t="e">
        <f>MIN(100, MAX(0, (100*(INDEX(出力表!D:D,12))/(EXP(INDEX(係数表!B:B,12) + $C666) + (INDEX(出力表!D:D,12)))) + (乱数表!$X666*(Settings!B12/(((INDEX(出力表!D:D,12))+1)^INDEX(係数表!E:E,12)*INDEX(係数表!F:F,12))))))</f>
        <v>#VALUE!</v>
      </c>
      <c r="AJ666" t="e">
        <f>MIN(100, MAX(0, (INDEX(出力表!D:D,12))*AH666/MAX(AI666, Settings!B3)))</f>
        <v>#VALUE!</v>
      </c>
      <c r="AK666">
        <f>MIN(100, MAX(0, 100*BETAINV(乱数表!$M666, MAX(0.00000001, (1/(1+EXP(-(INDEX(係数表!G:G,13) + $B666))))*(EXP(INDEX(係数表!H:H,13) + INDEX(係数表!I:I,13)*LN(INDEX(出力表!C:C,13)+1)))), MAX(0.00000001, (1-(1/(1+EXP(-(INDEX(係数表!G:G,13) + $B666)))))*(EXP(INDEX(係数表!H:H,13) + INDEX(係数表!I:I,13)*LN(INDEX(出力表!C:C,13)+1)))))))</f>
        <v>76.958124983689032</v>
      </c>
      <c r="AL666" t="e">
        <f>MIN(100, MAX(0, (100*(INDEX(出力表!D:D,13))/(EXP(INDEX(係数表!B:B,13) + $C666) + (INDEX(出力表!D:D,13)))) + (乱数表!$Y666*(Settings!B12/(((INDEX(出力表!D:D,13))+1)^INDEX(係数表!E:E,13)*INDEX(係数表!F:F,13))))))</f>
        <v>#VALUE!</v>
      </c>
      <c r="AM666" t="e">
        <f>MIN(100, MAX(0, (INDEX(出力表!D:D,13))*AK666/MAX(AL666, Settings!B3)))</f>
        <v>#VALUE!</v>
      </c>
      <c r="AN666">
        <f>IF(ISNUMBER(F666), INDEX(出力表!B:B,2)*F666, 0)+IF(ISNUMBER(I666), INDEX(出力表!B:B,3)*I666, 0)+IF(ISNUMBER(L666), INDEX(出力表!B:B,4)*L666, 0)+IF(ISNUMBER(O666), INDEX(出力表!B:B,5)*O666, 0)+IF(ISNUMBER(R666), INDEX(出力表!B:B,6)*R666, 0)+IF(ISNUMBER(U666), INDEX(出力表!B:B,7)*U666, 0)+IF(ISNUMBER(X666), INDEX(出力表!B:B,8)*X666, 0)+IF(ISNUMBER(AA666), INDEX(出力表!B:B,9)*AA666, 0)+IF(ISNUMBER(AD666), INDEX(出力表!B:B,10)*AD666, 0)+IF(ISNUMBER(AG666), INDEX(出力表!B:B,11)*AG666, 0)+IF(ISNUMBER(AJ666), INDEX(出力表!B:B,12)*AJ666, 0)+IF(ISNUMBER(AM666), INDEX(出力表!B:B,13)*AM666, 0)</f>
        <v>0</v>
      </c>
      <c r="AO666">
        <f>IF(ISNUMBER(F666), INDEX(出力表!B:B,2), 0)+IF(ISNUMBER(I666), INDEX(出力表!B:B,3), 0)+IF(ISNUMBER(L666), INDEX(出力表!B:B,4), 0)+IF(ISNUMBER(O666), INDEX(出力表!B:B,5), 0)+IF(ISNUMBER(R666), INDEX(出力表!B:B,6), 0)+IF(ISNUMBER(U666), INDEX(出力表!B:B,7), 0)+IF(ISNUMBER(X666), INDEX(出力表!B:B,8), 0)+IF(ISNUMBER(AA666), INDEX(出力表!B:B,9), 0)+IF(ISNUMBER(AD666), INDEX(出力表!B:B,10), 0)+IF(ISNUMBER(AG666), INDEX(出力表!B:B,11), 0)+IF(ISNUMBER(AJ666), INDEX(出力表!B:B,12), 0)+IF(ISNUMBER(AM666), INDEX(出力表!B:B,13), 0)</f>
        <v>0</v>
      </c>
      <c r="AP666" t="str">
        <f t="shared" si="10"/>
        <v/>
      </c>
    </row>
    <row r="667" spans="1:42" x14ac:dyDescent="0.2">
      <c r="A667">
        <v>666</v>
      </c>
      <c r="B667">
        <f>IF(UPPER(Settings!B4)="TRUE", 乱数表!$Z667*Settings!B10, 0)</f>
        <v>0.48182420237114199</v>
      </c>
      <c r="C667">
        <f>IF(UPPER(Settings!B4)="TRUE", 乱数表!$AA667*Settings!B11, 0)</f>
        <v>0.13805670623726754</v>
      </c>
      <c r="D667">
        <f>MIN(100, MAX(0, 100*BETAINV(乱数表!$B667, MAX(0.00000001, (1/(1+EXP(-(INDEX(係数表!G:G,2) + $B667))))*(EXP(INDEX(係数表!H:H,2) + INDEX(係数表!I:I,2)*LN(INDEX(出力表!C:C,2)+1)))), MAX(0.00000001, (1-(1/(1+EXP(-(INDEX(係数表!G:G,2) + $B667)))))*(EXP(INDEX(係数表!H:H,2) + INDEX(係数表!I:I,2)*LN(INDEX(出力表!C:C,2)+1)))))))</f>
        <v>77.027507036180538</v>
      </c>
      <c r="E667" t="e">
        <f>MIN(100, MAX(0, (100*(INDEX(出力表!D:D,2))/(EXP(INDEX(係数表!B:B,2) + $C667) + (INDEX(出力表!D:D,2)))) + (乱数表!$N667*(Settings!B12/(((INDEX(出力表!D:D,2))+1)^INDEX(係数表!E:E,2)*INDEX(係数表!F:F,2))))))</f>
        <v>#VALUE!</v>
      </c>
      <c r="F667" t="e">
        <f>MIN(100, MAX(0, (INDEX(出力表!D:D,2))*D667/MAX(E667, Settings!B3)))</f>
        <v>#VALUE!</v>
      </c>
      <c r="G667">
        <f>MIN(100, MAX(0, 100*BETAINV(乱数表!$C667, MAX(0.00000001, (1/(1+EXP(-(INDEX(係数表!G:G,3) + $B667))))*(EXP(INDEX(係数表!H:H,3) + INDEX(係数表!I:I,3)*LN(INDEX(出力表!C:C,3)+1)))), MAX(0.00000001, (1-(1/(1+EXP(-(INDEX(係数表!G:G,3) + $B667)))))*(EXP(INDEX(係数表!H:H,3) + INDEX(係数表!I:I,3)*LN(INDEX(出力表!C:C,3)+1)))))))</f>
        <v>93.997394549119193</v>
      </c>
      <c r="H667" t="e">
        <f>MIN(100, MAX(0, (100*(INDEX(出力表!D:D,3))/(EXP(INDEX(係数表!B:B,3) + $C667) + (INDEX(出力表!D:D,3)))) + (乱数表!$O667*(Settings!B12/(((INDEX(出力表!D:D,3))+1)^INDEX(係数表!E:E,3)*INDEX(係数表!F:F,3))))))</f>
        <v>#VALUE!</v>
      </c>
      <c r="I667" t="e">
        <f>MIN(100, MAX(0, (INDEX(出力表!D:D,3))*G667/MAX(H667, Settings!B3)))</f>
        <v>#VALUE!</v>
      </c>
      <c r="J667">
        <f>MIN(100, MAX(0, 100*BETAINV(乱数表!$D667, MAX(0.00000001, (1/(1+EXP(-(INDEX(係数表!G:G,4) + $B667))))*(EXP(INDEX(係数表!H:H,4) + INDEX(係数表!I:I,4)*LN(INDEX(出力表!C:C,4)+1)))), MAX(0.00000001, (1-(1/(1+EXP(-(INDEX(係数表!G:G,4) + $B667)))))*(EXP(INDEX(係数表!H:H,4) + INDEX(係数表!I:I,4)*LN(INDEX(出力表!C:C,4)+1)))))))</f>
        <v>99.043183545549226</v>
      </c>
      <c r="K667" t="e">
        <f>MIN(100, MAX(0, (100*(INDEX(出力表!D:D,4))/(EXP(INDEX(係数表!B:B,4) + $C667) + (INDEX(出力表!D:D,4)))) + (乱数表!$P667*(Settings!B12/(((INDEX(出力表!D:D,4))+1)^INDEX(係数表!E:E,4)*INDEX(係数表!F:F,4))))))</f>
        <v>#VALUE!</v>
      </c>
      <c r="L667" t="e">
        <f>MIN(100, MAX(0, (INDEX(出力表!D:D,4))*J667/MAX(K667, Settings!B3)))</f>
        <v>#VALUE!</v>
      </c>
      <c r="M667">
        <f>MIN(100, MAX(0, 100*BETAINV(乱数表!$E667, MAX(0.00000001, (1/(1+EXP(-(INDEX(係数表!G:G,5) + $B667))))*(EXP(INDEX(係数表!H:H,5) + INDEX(係数表!I:I,5)*LN(INDEX(出力表!C:C,5)+1)))), MAX(0.00000001, (1-(1/(1+EXP(-(INDEX(係数表!G:G,5) + $B667)))))*(EXP(INDEX(係数表!H:H,5) + INDEX(係数表!I:I,5)*LN(INDEX(出力表!C:C,5)+1)))))))</f>
        <v>92.935196337549968</v>
      </c>
      <c r="N667" t="e">
        <f>MIN(100, MAX(0, (100*(INDEX(出力表!D:D,5))/(EXP(INDEX(係数表!B:B,5) + $C667) + (INDEX(出力表!D:D,5)))) + (乱数表!$Q667*(Settings!B12/(((INDEX(出力表!D:D,5))+1)^INDEX(係数表!E:E,5)*INDEX(係数表!F:F,5))))))</f>
        <v>#VALUE!</v>
      </c>
      <c r="O667" t="e">
        <f>MIN(100, MAX(0, (INDEX(出力表!D:D,5))*M667/MAX(N667, Settings!B3)))</f>
        <v>#VALUE!</v>
      </c>
      <c r="P667">
        <f>MIN(100, MAX(0, 100*BETAINV(乱数表!$F667, MAX(0.00000001, (1/(1+EXP(-(INDEX(係数表!G:G,6) + $B667))))*(EXP(INDEX(係数表!H:H,6) + INDEX(係数表!I:I,6)*LN(INDEX(出力表!C:C,6)+1)))), MAX(0.00000001, (1-(1/(1+EXP(-(INDEX(係数表!G:G,6) + $B667)))))*(EXP(INDEX(係数表!H:H,6) + INDEX(係数表!I:I,6)*LN(INDEX(出力表!C:C,6)+1)))))))</f>
        <v>95.341353282661458</v>
      </c>
      <c r="Q667" t="e">
        <f>MIN(100, MAX(0, (100*(INDEX(出力表!D:D,6))/(EXP(INDEX(係数表!B:B,6) + $C667) + (INDEX(出力表!D:D,6)))) + (乱数表!$R667*(Settings!B12/(((INDEX(出力表!D:D,6))+1)^INDEX(係数表!E:E,6)*INDEX(係数表!F:F,6))))))</f>
        <v>#VALUE!</v>
      </c>
      <c r="R667" t="e">
        <f>MIN(100, MAX(0, (INDEX(出力表!D:D,6))*P667/MAX(Q667, Settings!B3)))</f>
        <v>#VALUE!</v>
      </c>
      <c r="S667">
        <f>MIN(100, MAX(0, 100*BETAINV(乱数表!$G667, MAX(0.00000001, (1/(1+EXP(-(INDEX(係数表!G:G,7) + $B667))))*(EXP(INDEX(係数表!H:H,7) + INDEX(係数表!I:I,7)*LN(INDEX(出力表!C:C,7)+1)))), MAX(0.00000001, (1-(1/(1+EXP(-(INDEX(係数表!G:G,7) + $B667)))))*(EXP(INDEX(係数表!H:H,7) + INDEX(係数表!I:I,7)*LN(INDEX(出力表!C:C,7)+1)))))))</f>
        <v>96.244931974347878</v>
      </c>
      <c r="T667" t="e">
        <f>MIN(100, MAX(0, (100*(INDEX(出力表!D:D,7))/(EXP(INDEX(係数表!B:B,7) + $C667) + (INDEX(出力表!D:D,7)))) + (乱数表!$S667*(Settings!B12/(((INDEX(出力表!D:D,7))+1)^INDEX(係数表!E:E,7)*INDEX(係数表!F:F,7))))))</f>
        <v>#VALUE!</v>
      </c>
      <c r="U667" t="e">
        <f>MIN(100, MAX(0, (INDEX(出力表!D:D,7))*S667/MAX(T667, Settings!B3)))</f>
        <v>#VALUE!</v>
      </c>
      <c r="V667">
        <f>MIN(100, MAX(0, 100*BETAINV(乱数表!$H667, MAX(0.00000001, (1/(1+EXP(-(INDEX(係数表!G:G,8) + $B667))))*(EXP(INDEX(係数表!H:H,8) + INDEX(係数表!I:I,8)*LN(INDEX(出力表!C:C,8)+1)))), MAX(0.00000001, (1-(1/(1+EXP(-(INDEX(係数表!G:G,8) + $B667)))))*(EXP(INDEX(係数表!H:H,8) + INDEX(係数表!I:I,8)*LN(INDEX(出力表!C:C,8)+1)))))))</f>
        <v>68.527586340952141</v>
      </c>
      <c r="W667" t="e">
        <f>MIN(100, MAX(0, (100*(INDEX(出力表!D:D,8))/(EXP(INDEX(係数表!B:B,8) + $C667) + (INDEX(出力表!D:D,8)))) + (乱数表!$T667*(Settings!B12/(((INDEX(出力表!D:D,8))+1)^INDEX(係数表!E:E,8)*INDEX(係数表!F:F,8))))))</f>
        <v>#VALUE!</v>
      </c>
      <c r="X667" t="e">
        <f>MIN(100, MAX(0, (INDEX(出力表!D:D,8))*V667/MAX(W667, Settings!B3)))</f>
        <v>#VALUE!</v>
      </c>
      <c r="Y667">
        <f>MIN(100, MAX(0, 100*BETAINV(乱数表!$I667, MAX(0.00000001, (1/(1+EXP(-(INDEX(係数表!G:G,9) + $B667))))*(EXP(INDEX(係数表!H:H,9) + INDEX(係数表!I:I,9)*LN(INDEX(出力表!C:C,9)+1)))), MAX(0.00000001, (1-(1/(1+EXP(-(INDEX(係数表!G:G,9) + $B667)))))*(EXP(INDEX(係数表!H:H,9) + INDEX(係数表!I:I,9)*LN(INDEX(出力表!C:C,9)+1)))))))</f>
        <v>99.371459574802444</v>
      </c>
      <c r="Z667" t="e">
        <f>MIN(100, MAX(0, (100*(INDEX(出力表!D:D,9))/(EXP(INDEX(係数表!B:B,9) + $C667) + (INDEX(出力表!D:D,9)))) + (乱数表!$U667*(Settings!B12/(((INDEX(出力表!D:D,9))+1)^INDEX(係数表!E:E,9)*INDEX(係数表!F:F,9))))))</f>
        <v>#VALUE!</v>
      </c>
      <c r="AA667" t="e">
        <f>MIN(100, MAX(0, (INDEX(出力表!D:D,9))*Y667/MAX(Z667, Settings!B3)))</f>
        <v>#VALUE!</v>
      </c>
      <c r="AB667">
        <f>MIN(100, MAX(0, 100*BETAINV(乱数表!$J667, MAX(0.00000001, (1/(1+EXP(-(INDEX(係数表!G:G,10) + $B667))))*(EXP(INDEX(係数表!H:H,10) + INDEX(係数表!I:I,10)*LN(INDEX(出力表!C:C,10)+1)))), MAX(0.00000001, (1-(1/(1+EXP(-(INDEX(係数表!G:G,10) + $B667)))))*(EXP(INDEX(係数表!H:H,10) + INDEX(係数表!I:I,10)*LN(INDEX(出力表!C:C,10)+1)))))))</f>
        <v>99.967461653334453</v>
      </c>
      <c r="AC667" t="e">
        <f>MIN(100, MAX(0, (100*(INDEX(出力表!D:D,10))/(EXP(INDEX(係数表!B:B,10) + $C667) + (INDEX(出力表!D:D,10)))) + (乱数表!$V667*(Settings!B12/(((INDEX(出力表!D:D,10))+1)^INDEX(係数表!E:E,10)*INDEX(係数表!F:F,10))))))</f>
        <v>#VALUE!</v>
      </c>
      <c r="AD667" t="e">
        <f>MIN(100, MAX(0, (INDEX(出力表!D:D,10))*AB667/MAX(AC667, Settings!B3)))</f>
        <v>#VALUE!</v>
      </c>
      <c r="AE667">
        <f>MIN(100, MAX(0, 100*BETAINV(乱数表!$K667, MAX(0.00000001, (1/(1+EXP(-(INDEX(係数表!G:G,11) + $B667))))*(EXP(INDEX(係数表!H:H,11) + INDEX(係数表!I:I,11)*LN(INDEX(出力表!C:C,11)+1)))), MAX(0.00000001, (1-(1/(1+EXP(-(INDEX(係数表!G:G,11) + $B667)))))*(EXP(INDEX(係数表!H:H,11) + INDEX(係数表!I:I,11)*LN(INDEX(出力表!C:C,11)+1)))))))</f>
        <v>99.985049406223723</v>
      </c>
      <c r="AF667" t="e">
        <f>MIN(100, MAX(0, (100*(INDEX(出力表!D:D,11))/(EXP(INDEX(係数表!B:B,11) + $C667) + (INDEX(出力表!D:D,11)))) + (乱数表!$W667*(Settings!B12/(((INDEX(出力表!D:D,11))+1)^INDEX(係数表!E:E,11)*INDEX(係数表!F:F,11))))))</f>
        <v>#VALUE!</v>
      </c>
      <c r="AG667" t="e">
        <f>MIN(100, MAX(0, (INDEX(出力表!D:D,11))*AE667/MAX(AF667, Settings!B3)))</f>
        <v>#VALUE!</v>
      </c>
      <c r="AH667">
        <f>MIN(100, MAX(0, 100*BETAINV(乱数表!$L667, MAX(0.00000001, (1/(1+EXP(-(INDEX(係数表!G:G,12) + $B667))))*(EXP(INDEX(係数表!H:H,12) + INDEX(係数表!I:I,12)*LN(INDEX(出力表!C:C,12)+1)))), MAX(0.00000001, (1-(1/(1+EXP(-(INDEX(係数表!G:G,12) + $B667)))))*(EXP(INDEX(係数表!H:H,12) + INDEX(係数表!I:I,12)*LN(INDEX(出力表!C:C,12)+1)))))))</f>
        <v>67.271038427115641</v>
      </c>
      <c r="AI667" t="e">
        <f>MIN(100, MAX(0, (100*(INDEX(出力表!D:D,12))/(EXP(INDEX(係数表!B:B,12) + $C667) + (INDEX(出力表!D:D,12)))) + (乱数表!$X667*(Settings!B12/(((INDEX(出力表!D:D,12))+1)^INDEX(係数表!E:E,12)*INDEX(係数表!F:F,12))))))</f>
        <v>#VALUE!</v>
      </c>
      <c r="AJ667" t="e">
        <f>MIN(100, MAX(0, (INDEX(出力表!D:D,12))*AH667/MAX(AI667, Settings!B3)))</f>
        <v>#VALUE!</v>
      </c>
      <c r="AK667">
        <f>MIN(100, MAX(0, 100*BETAINV(乱数表!$M667, MAX(0.00000001, (1/(1+EXP(-(INDEX(係数表!G:G,13) + $B667))))*(EXP(INDEX(係数表!H:H,13) + INDEX(係数表!I:I,13)*LN(INDEX(出力表!C:C,13)+1)))), MAX(0.00000001, (1-(1/(1+EXP(-(INDEX(係数表!G:G,13) + $B667)))))*(EXP(INDEX(係数表!H:H,13) + INDEX(係数表!I:I,13)*LN(INDEX(出力表!C:C,13)+1)))))))</f>
        <v>89.340691642982335</v>
      </c>
      <c r="AL667" t="e">
        <f>MIN(100, MAX(0, (100*(INDEX(出力表!D:D,13))/(EXP(INDEX(係数表!B:B,13) + $C667) + (INDEX(出力表!D:D,13)))) + (乱数表!$Y667*(Settings!B12/(((INDEX(出力表!D:D,13))+1)^INDEX(係数表!E:E,13)*INDEX(係数表!F:F,13))))))</f>
        <v>#VALUE!</v>
      </c>
      <c r="AM667" t="e">
        <f>MIN(100, MAX(0, (INDEX(出力表!D:D,13))*AK667/MAX(AL667, Settings!B3)))</f>
        <v>#VALUE!</v>
      </c>
      <c r="AN667">
        <f>IF(ISNUMBER(F667), INDEX(出力表!B:B,2)*F667, 0)+IF(ISNUMBER(I667), INDEX(出力表!B:B,3)*I667, 0)+IF(ISNUMBER(L667), INDEX(出力表!B:B,4)*L667, 0)+IF(ISNUMBER(O667), INDEX(出力表!B:B,5)*O667, 0)+IF(ISNUMBER(R667), INDEX(出力表!B:B,6)*R667, 0)+IF(ISNUMBER(U667), INDEX(出力表!B:B,7)*U667, 0)+IF(ISNUMBER(X667), INDEX(出力表!B:B,8)*X667, 0)+IF(ISNUMBER(AA667), INDEX(出力表!B:B,9)*AA667, 0)+IF(ISNUMBER(AD667), INDEX(出力表!B:B,10)*AD667, 0)+IF(ISNUMBER(AG667), INDEX(出力表!B:B,11)*AG667, 0)+IF(ISNUMBER(AJ667), INDEX(出力表!B:B,12)*AJ667, 0)+IF(ISNUMBER(AM667), INDEX(出力表!B:B,13)*AM667, 0)</f>
        <v>0</v>
      </c>
      <c r="AO667">
        <f>IF(ISNUMBER(F667), INDEX(出力表!B:B,2), 0)+IF(ISNUMBER(I667), INDEX(出力表!B:B,3), 0)+IF(ISNUMBER(L667), INDEX(出力表!B:B,4), 0)+IF(ISNUMBER(O667), INDEX(出力表!B:B,5), 0)+IF(ISNUMBER(R667), INDEX(出力表!B:B,6), 0)+IF(ISNUMBER(U667), INDEX(出力表!B:B,7), 0)+IF(ISNUMBER(X667), INDEX(出力表!B:B,8), 0)+IF(ISNUMBER(AA667), INDEX(出力表!B:B,9), 0)+IF(ISNUMBER(AD667), INDEX(出力表!B:B,10), 0)+IF(ISNUMBER(AG667), INDEX(出力表!B:B,11), 0)+IF(ISNUMBER(AJ667), INDEX(出力表!B:B,12), 0)+IF(ISNUMBER(AM667), INDEX(出力表!B:B,13), 0)</f>
        <v>0</v>
      </c>
      <c r="AP667" t="str">
        <f t="shared" si="10"/>
        <v/>
      </c>
    </row>
    <row r="668" spans="1:42" x14ac:dyDescent="0.2">
      <c r="A668">
        <v>667</v>
      </c>
      <c r="B668">
        <f>IF(UPPER(Settings!B4)="TRUE", 乱数表!$Z668*Settings!B10, 0)</f>
        <v>-0.38193542407715775</v>
      </c>
      <c r="C668">
        <f>IF(UPPER(Settings!B4)="TRUE", 乱数表!$AA668*Settings!B11, 0)</f>
        <v>1.9080865009661052E-2</v>
      </c>
      <c r="D668">
        <f>MIN(100, MAX(0, 100*BETAINV(乱数表!$B668, MAX(0.00000001, (1/(1+EXP(-(INDEX(係数表!G:G,2) + $B668))))*(EXP(INDEX(係数表!H:H,2) + INDEX(係数表!I:I,2)*LN(INDEX(出力表!C:C,2)+1)))), MAX(0.00000001, (1-(1/(1+EXP(-(INDEX(係数表!G:G,2) + $B668)))))*(EXP(INDEX(係数表!H:H,2) + INDEX(係数表!I:I,2)*LN(INDEX(出力表!C:C,2)+1)))))))</f>
        <v>99.74353712664508</v>
      </c>
      <c r="E668" t="e">
        <f>MIN(100, MAX(0, (100*(INDEX(出力表!D:D,2))/(EXP(INDEX(係数表!B:B,2) + $C668) + (INDEX(出力表!D:D,2)))) + (乱数表!$N668*(Settings!B12/(((INDEX(出力表!D:D,2))+1)^INDEX(係数表!E:E,2)*INDEX(係数表!F:F,2))))))</f>
        <v>#VALUE!</v>
      </c>
      <c r="F668" t="e">
        <f>MIN(100, MAX(0, (INDEX(出力表!D:D,2))*D668/MAX(E668, Settings!B3)))</f>
        <v>#VALUE!</v>
      </c>
      <c r="G668">
        <f>MIN(100, MAX(0, 100*BETAINV(乱数表!$C668, MAX(0.00000001, (1/(1+EXP(-(INDEX(係数表!G:G,3) + $B668))))*(EXP(INDEX(係数表!H:H,3) + INDEX(係数表!I:I,3)*LN(INDEX(出力表!C:C,3)+1)))), MAX(0.00000001, (1-(1/(1+EXP(-(INDEX(係数表!G:G,3) + $B668)))))*(EXP(INDEX(係数表!H:H,3) + INDEX(係数表!I:I,3)*LN(INDEX(出力表!C:C,3)+1)))))))</f>
        <v>99.012345892712688</v>
      </c>
      <c r="H668" t="e">
        <f>MIN(100, MAX(0, (100*(INDEX(出力表!D:D,3))/(EXP(INDEX(係数表!B:B,3) + $C668) + (INDEX(出力表!D:D,3)))) + (乱数表!$O668*(Settings!B12/(((INDEX(出力表!D:D,3))+1)^INDEX(係数表!E:E,3)*INDEX(係数表!F:F,3))))))</f>
        <v>#VALUE!</v>
      </c>
      <c r="I668" t="e">
        <f>MIN(100, MAX(0, (INDEX(出力表!D:D,3))*G668/MAX(H668, Settings!B3)))</f>
        <v>#VALUE!</v>
      </c>
      <c r="J668">
        <f>MIN(100, MAX(0, 100*BETAINV(乱数表!$D668, MAX(0.00000001, (1/(1+EXP(-(INDEX(係数表!G:G,4) + $B668))))*(EXP(INDEX(係数表!H:H,4) + INDEX(係数表!I:I,4)*LN(INDEX(出力表!C:C,4)+1)))), MAX(0.00000001, (1-(1/(1+EXP(-(INDEX(係数表!G:G,4) + $B668)))))*(EXP(INDEX(係数表!H:H,4) + INDEX(係数表!I:I,4)*LN(INDEX(出力表!C:C,4)+1)))))))</f>
        <v>83.110760294411165</v>
      </c>
      <c r="K668" t="e">
        <f>MIN(100, MAX(0, (100*(INDEX(出力表!D:D,4))/(EXP(INDEX(係数表!B:B,4) + $C668) + (INDEX(出力表!D:D,4)))) + (乱数表!$P668*(Settings!B12/(((INDEX(出力表!D:D,4))+1)^INDEX(係数表!E:E,4)*INDEX(係数表!F:F,4))))))</f>
        <v>#VALUE!</v>
      </c>
      <c r="L668" t="e">
        <f>MIN(100, MAX(0, (INDEX(出力表!D:D,4))*J668/MAX(K668, Settings!B3)))</f>
        <v>#VALUE!</v>
      </c>
      <c r="M668">
        <f>MIN(100, MAX(0, 100*BETAINV(乱数表!$E668, MAX(0.00000001, (1/(1+EXP(-(INDEX(係数表!G:G,5) + $B668))))*(EXP(INDEX(係数表!H:H,5) + INDEX(係数表!I:I,5)*LN(INDEX(出力表!C:C,5)+1)))), MAX(0.00000001, (1-(1/(1+EXP(-(INDEX(係数表!G:G,5) + $B668)))))*(EXP(INDEX(係数表!H:H,5) + INDEX(係数表!I:I,5)*LN(INDEX(出力表!C:C,5)+1)))))))</f>
        <v>64.284300000927729</v>
      </c>
      <c r="N668" t="e">
        <f>MIN(100, MAX(0, (100*(INDEX(出力表!D:D,5))/(EXP(INDEX(係数表!B:B,5) + $C668) + (INDEX(出力表!D:D,5)))) + (乱数表!$Q668*(Settings!B12/(((INDEX(出力表!D:D,5))+1)^INDEX(係数表!E:E,5)*INDEX(係数表!F:F,5))))))</f>
        <v>#VALUE!</v>
      </c>
      <c r="O668" t="e">
        <f>MIN(100, MAX(0, (INDEX(出力表!D:D,5))*M668/MAX(N668, Settings!B3)))</f>
        <v>#VALUE!</v>
      </c>
      <c r="P668">
        <f>MIN(100, MAX(0, 100*BETAINV(乱数表!$F668, MAX(0.00000001, (1/(1+EXP(-(INDEX(係数表!G:G,6) + $B668))))*(EXP(INDEX(係数表!H:H,6) + INDEX(係数表!I:I,6)*LN(INDEX(出力表!C:C,6)+1)))), MAX(0.00000001, (1-(1/(1+EXP(-(INDEX(係数表!G:G,6) + $B668)))))*(EXP(INDEX(係数表!H:H,6) + INDEX(係数表!I:I,6)*LN(INDEX(出力表!C:C,6)+1)))))))</f>
        <v>65.500078405200455</v>
      </c>
      <c r="Q668" t="e">
        <f>MIN(100, MAX(0, (100*(INDEX(出力表!D:D,6))/(EXP(INDEX(係数表!B:B,6) + $C668) + (INDEX(出力表!D:D,6)))) + (乱数表!$R668*(Settings!B12/(((INDEX(出力表!D:D,6))+1)^INDEX(係数表!E:E,6)*INDEX(係数表!F:F,6))))))</f>
        <v>#VALUE!</v>
      </c>
      <c r="R668" t="e">
        <f>MIN(100, MAX(0, (INDEX(出力表!D:D,6))*P668/MAX(Q668, Settings!B3)))</f>
        <v>#VALUE!</v>
      </c>
      <c r="S668">
        <f>MIN(100, MAX(0, 100*BETAINV(乱数表!$G668, MAX(0.00000001, (1/(1+EXP(-(INDEX(係数表!G:G,7) + $B668))))*(EXP(INDEX(係数表!H:H,7) + INDEX(係数表!I:I,7)*LN(INDEX(出力表!C:C,7)+1)))), MAX(0.00000001, (1-(1/(1+EXP(-(INDEX(係数表!G:G,7) + $B668)))))*(EXP(INDEX(係数表!H:H,7) + INDEX(係数表!I:I,7)*LN(INDEX(出力表!C:C,7)+1)))))))</f>
        <v>84.269023258594416</v>
      </c>
      <c r="T668" t="e">
        <f>MIN(100, MAX(0, (100*(INDEX(出力表!D:D,7))/(EXP(INDEX(係数表!B:B,7) + $C668) + (INDEX(出力表!D:D,7)))) + (乱数表!$S668*(Settings!B12/(((INDEX(出力表!D:D,7))+1)^INDEX(係数表!E:E,7)*INDEX(係数表!F:F,7))))))</f>
        <v>#VALUE!</v>
      </c>
      <c r="U668" t="e">
        <f>MIN(100, MAX(0, (INDEX(出力表!D:D,7))*S668/MAX(T668, Settings!B3)))</f>
        <v>#VALUE!</v>
      </c>
      <c r="V668">
        <f>MIN(100, MAX(0, 100*BETAINV(乱数表!$H668, MAX(0.00000001, (1/(1+EXP(-(INDEX(係数表!G:G,8) + $B668))))*(EXP(INDEX(係数表!H:H,8) + INDEX(係数表!I:I,8)*LN(INDEX(出力表!C:C,8)+1)))), MAX(0.00000001, (1-(1/(1+EXP(-(INDEX(係数表!G:G,8) + $B668)))))*(EXP(INDEX(係数表!H:H,8) + INDEX(係数表!I:I,8)*LN(INDEX(出力表!C:C,8)+1)))))))</f>
        <v>98.610140154189537</v>
      </c>
      <c r="W668" t="e">
        <f>MIN(100, MAX(0, (100*(INDEX(出力表!D:D,8))/(EXP(INDEX(係数表!B:B,8) + $C668) + (INDEX(出力表!D:D,8)))) + (乱数表!$T668*(Settings!B12/(((INDEX(出力表!D:D,8))+1)^INDEX(係数表!E:E,8)*INDEX(係数表!F:F,8))))))</f>
        <v>#VALUE!</v>
      </c>
      <c r="X668" t="e">
        <f>MIN(100, MAX(0, (INDEX(出力表!D:D,8))*V668/MAX(W668, Settings!B3)))</f>
        <v>#VALUE!</v>
      </c>
      <c r="Y668">
        <f>MIN(100, MAX(0, 100*BETAINV(乱数表!$I668, MAX(0.00000001, (1/(1+EXP(-(INDEX(係数表!G:G,9) + $B668))))*(EXP(INDEX(係数表!H:H,9) + INDEX(係数表!I:I,9)*LN(INDEX(出力表!C:C,9)+1)))), MAX(0.00000001, (1-(1/(1+EXP(-(INDEX(係数表!G:G,9) + $B668)))))*(EXP(INDEX(係数表!H:H,9) + INDEX(係数表!I:I,9)*LN(INDEX(出力表!C:C,9)+1)))))))</f>
        <v>86.127430450675504</v>
      </c>
      <c r="Z668" t="e">
        <f>MIN(100, MAX(0, (100*(INDEX(出力表!D:D,9))/(EXP(INDEX(係数表!B:B,9) + $C668) + (INDEX(出力表!D:D,9)))) + (乱数表!$U668*(Settings!B12/(((INDEX(出力表!D:D,9))+1)^INDEX(係数表!E:E,9)*INDEX(係数表!F:F,9))))))</f>
        <v>#VALUE!</v>
      </c>
      <c r="AA668" t="e">
        <f>MIN(100, MAX(0, (INDEX(出力表!D:D,9))*Y668/MAX(Z668, Settings!B3)))</f>
        <v>#VALUE!</v>
      </c>
      <c r="AB668">
        <f>MIN(100, MAX(0, 100*BETAINV(乱数表!$J668, MAX(0.00000001, (1/(1+EXP(-(INDEX(係数表!G:G,10) + $B668))))*(EXP(INDEX(係数表!H:H,10) + INDEX(係数表!I:I,10)*LN(INDEX(出力表!C:C,10)+1)))), MAX(0.00000001, (1-(1/(1+EXP(-(INDEX(係数表!G:G,10) + $B668)))))*(EXP(INDEX(係数表!H:H,10) + INDEX(係数表!I:I,10)*LN(INDEX(出力表!C:C,10)+1)))))))</f>
        <v>93.764900793611346</v>
      </c>
      <c r="AC668" t="e">
        <f>MIN(100, MAX(0, (100*(INDEX(出力表!D:D,10))/(EXP(INDEX(係数表!B:B,10) + $C668) + (INDEX(出力表!D:D,10)))) + (乱数表!$V668*(Settings!B12/(((INDEX(出力表!D:D,10))+1)^INDEX(係数表!E:E,10)*INDEX(係数表!F:F,10))))))</f>
        <v>#VALUE!</v>
      </c>
      <c r="AD668" t="e">
        <f>MIN(100, MAX(0, (INDEX(出力表!D:D,10))*AB668/MAX(AC668, Settings!B3)))</f>
        <v>#VALUE!</v>
      </c>
      <c r="AE668">
        <f>MIN(100, MAX(0, 100*BETAINV(乱数表!$K668, MAX(0.00000001, (1/(1+EXP(-(INDEX(係数表!G:G,11) + $B668))))*(EXP(INDEX(係数表!H:H,11) + INDEX(係数表!I:I,11)*LN(INDEX(出力表!C:C,11)+1)))), MAX(0.00000001, (1-(1/(1+EXP(-(INDEX(係数表!G:G,11) + $B668)))))*(EXP(INDEX(係数表!H:H,11) + INDEX(係数表!I:I,11)*LN(INDEX(出力表!C:C,11)+1)))))))</f>
        <v>72.516747214874584</v>
      </c>
      <c r="AF668" t="e">
        <f>MIN(100, MAX(0, (100*(INDEX(出力表!D:D,11))/(EXP(INDEX(係数表!B:B,11) + $C668) + (INDEX(出力表!D:D,11)))) + (乱数表!$W668*(Settings!B12/(((INDEX(出力表!D:D,11))+1)^INDEX(係数表!E:E,11)*INDEX(係数表!F:F,11))))))</f>
        <v>#VALUE!</v>
      </c>
      <c r="AG668" t="e">
        <f>MIN(100, MAX(0, (INDEX(出力表!D:D,11))*AE668/MAX(AF668, Settings!B3)))</f>
        <v>#VALUE!</v>
      </c>
      <c r="AH668">
        <f>MIN(100, MAX(0, 100*BETAINV(乱数表!$L668, MAX(0.00000001, (1/(1+EXP(-(INDEX(係数表!G:G,12) + $B668))))*(EXP(INDEX(係数表!H:H,12) + INDEX(係数表!I:I,12)*LN(INDEX(出力表!C:C,12)+1)))), MAX(0.00000001, (1-(1/(1+EXP(-(INDEX(係数表!G:G,12) + $B668)))))*(EXP(INDEX(係数表!H:H,12) + INDEX(係数表!I:I,12)*LN(INDEX(出力表!C:C,12)+1)))))))</f>
        <v>80.96332775158956</v>
      </c>
      <c r="AI668" t="e">
        <f>MIN(100, MAX(0, (100*(INDEX(出力表!D:D,12))/(EXP(INDEX(係数表!B:B,12) + $C668) + (INDEX(出力表!D:D,12)))) + (乱数表!$X668*(Settings!B12/(((INDEX(出力表!D:D,12))+1)^INDEX(係数表!E:E,12)*INDEX(係数表!F:F,12))))))</f>
        <v>#VALUE!</v>
      </c>
      <c r="AJ668" t="e">
        <f>MIN(100, MAX(0, (INDEX(出力表!D:D,12))*AH668/MAX(AI668, Settings!B3)))</f>
        <v>#VALUE!</v>
      </c>
      <c r="AK668">
        <f>MIN(100, MAX(0, 100*BETAINV(乱数表!$M668, MAX(0.00000001, (1/(1+EXP(-(INDEX(係数表!G:G,13) + $B668))))*(EXP(INDEX(係数表!H:H,13) + INDEX(係数表!I:I,13)*LN(INDEX(出力表!C:C,13)+1)))), MAX(0.00000001, (1-(1/(1+EXP(-(INDEX(係数表!G:G,13) + $B668)))))*(EXP(INDEX(係数表!H:H,13) + INDEX(係数表!I:I,13)*LN(INDEX(出力表!C:C,13)+1)))))))</f>
        <v>89.657566173760557</v>
      </c>
      <c r="AL668" t="e">
        <f>MIN(100, MAX(0, (100*(INDEX(出力表!D:D,13))/(EXP(INDEX(係数表!B:B,13) + $C668) + (INDEX(出力表!D:D,13)))) + (乱数表!$Y668*(Settings!B12/(((INDEX(出力表!D:D,13))+1)^INDEX(係数表!E:E,13)*INDEX(係数表!F:F,13))))))</f>
        <v>#VALUE!</v>
      </c>
      <c r="AM668" t="e">
        <f>MIN(100, MAX(0, (INDEX(出力表!D:D,13))*AK668/MAX(AL668, Settings!B3)))</f>
        <v>#VALUE!</v>
      </c>
      <c r="AN668">
        <f>IF(ISNUMBER(F668), INDEX(出力表!B:B,2)*F668, 0)+IF(ISNUMBER(I668), INDEX(出力表!B:B,3)*I668, 0)+IF(ISNUMBER(L668), INDEX(出力表!B:B,4)*L668, 0)+IF(ISNUMBER(O668), INDEX(出力表!B:B,5)*O668, 0)+IF(ISNUMBER(R668), INDEX(出力表!B:B,6)*R668, 0)+IF(ISNUMBER(U668), INDEX(出力表!B:B,7)*U668, 0)+IF(ISNUMBER(X668), INDEX(出力表!B:B,8)*X668, 0)+IF(ISNUMBER(AA668), INDEX(出力表!B:B,9)*AA668, 0)+IF(ISNUMBER(AD668), INDEX(出力表!B:B,10)*AD668, 0)+IF(ISNUMBER(AG668), INDEX(出力表!B:B,11)*AG668, 0)+IF(ISNUMBER(AJ668), INDEX(出力表!B:B,12)*AJ668, 0)+IF(ISNUMBER(AM668), INDEX(出力表!B:B,13)*AM668, 0)</f>
        <v>0</v>
      </c>
      <c r="AO668">
        <f>IF(ISNUMBER(F668), INDEX(出力表!B:B,2), 0)+IF(ISNUMBER(I668), INDEX(出力表!B:B,3), 0)+IF(ISNUMBER(L668), INDEX(出力表!B:B,4), 0)+IF(ISNUMBER(O668), INDEX(出力表!B:B,5), 0)+IF(ISNUMBER(R668), INDEX(出力表!B:B,6), 0)+IF(ISNUMBER(U668), INDEX(出力表!B:B,7), 0)+IF(ISNUMBER(X668), INDEX(出力表!B:B,8), 0)+IF(ISNUMBER(AA668), INDEX(出力表!B:B,9), 0)+IF(ISNUMBER(AD668), INDEX(出力表!B:B,10), 0)+IF(ISNUMBER(AG668), INDEX(出力表!B:B,11), 0)+IF(ISNUMBER(AJ668), INDEX(出力表!B:B,12), 0)+IF(ISNUMBER(AM668), INDEX(出力表!B:B,13), 0)</f>
        <v>0</v>
      </c>
      <c r="AP668" t="str">
        <f t="shared" si="10"/>
        <v/>
      </c>
    </row>
    <row r="669" spans="1:42" x14ac:dyDescent="0.2">
      <c r="A669">
        <v>668</v>
      </c>
      <c r="B669">
        <f>IF(UPPER(Settings!B4)="TRUE", 乱数表!$Z669*Settings!B10, 0)</f>
        <v>-0.39146758052539715</v>
      </c>
      <c r="C669">
        <f>IF(UPPER(Settings!B4)="TRUE", 乱数表!$AA669*Settings!B11, 0)</f>
        <v>-4.1826985208719396E-3</v>
      </c>
      <c r="D669">
        <f>MIN(100, MAX(0, 100*BETAINV(乱数表!$B669, MAX(0.00000001, (1/(1+EXP(-(INDEX(係数表!G:G,2) + $B669))))*(EXP(INDEX(係数表!H:H,2) + INDEX(係数表!I:I,2)*LN(INDEX(出力表!C:C,2)+1)))), MAX(0.00000001, (1-(1/(1+EXP(-(INDEX(係数表!G:G,2) + $B669)))))*(EXP(INDEX(係数表!H:H,2) + INDEX(係数表!I:I,2)*LN(INDEX(出力表!C:C,2)+1)))))))</f>
        <v>72.319422959043152</v>
      </c>
      <c r="E669" t="e">
        <f>MIN(100, MAX(0, (100*(INDEX(出力表!D:D,2))/(EXP(INDEX(係数表!B:B,2) + $C669) + (INDEX(出力表!D:D,2)))) + (乱数表!$N669*(Settings!B12/(((INDEX(出力表!D:D,2))+1)^INDEX(係数表!E:E,2)*INDEX(係数表!F:F,2))))))</f>
        <v>#VALUE!</v>
      </c>
      <c r="F669" t="e">
        <f>MIN(100, MAX(0, (INDEX(出力表!D:D,2))*D669/MAX(E669, Settings!B3)))</f>
        <v>#VALUE!</v>
      </c>
      <c r="G669">
        <f>MIN(100, MAX(0, 100*BETAINV(乱数表!$C669, MAX(0.00000001, (1/(1+EXP(-(INDEX(係数表!G:G,3) + $B669))))*(EXP(INDEX(係数表!H:H,3) + INDEX(係数表!I:I,3)*LN(INDEX(出力表!C:C,3)+1)))), MAX(0.00000001, (1-(1/(1+EXP(-(INDEX(係数表!G:G,3) + $B669)))))*(EXP(INDEX(係数表!H:H,3) + INDEX(係数表!I:I,3)*LN(INDEX(出力表!C:C,3)+1)))))))</f>
        <v>81.090770963290865</v>
      </c>
      <c r="H669" t="e">
        <f>MIN(100, MAX(0, (100*(INDEX(出力表!D:D,3))/(EXP(INDEX(係数表!B:B,3) + $C669) + (INDEX(出力表!D:D,3)))) + (乱数表!$O669*(Settings!B12/(((INDEX(出力表!D:D,3))+1)^INDEX(係数表!E:E,3)*INDEX(係数表!F:F,3))))))</f>
        <v>#VALUE!</v>
      </c>
      <c r="I669" t="e">
        <f>MIN(100, MAX(0, (INDEX(出力表!D:D,3))*G669/MAX(H669, Settings!B3)))</f>
        <v>#VALUE!</v>
      </c>
      <c r="J669">
        <f>MIN(100, MAX(0, 100*BETAINV(乱数表!$D669, MAX(0.00000001, (1/(1+EXP(-(INDEX(係数表!G:G,4) + $B669))))*(EXP(INDEX(係数表!H:H,4) + INDEX(係数表!I:I,4)*LN(INDEX(出力表!C:C,4)+1)))), MAX(0.00000001, (1-(1/(1+EXP(-(INDEX(係数表!G:G,4) + $B669)))))*(EXP(INDEX(係数表!H:H,4) + INDEX(係数表!I:I,4)*LN(INDEX(出力表!C:C,4)+1)))))))</f>
        <v>88.327237402623808</v>
      </c>
      <c r="K669" t="e">
        <f>MIN(100, MAX(0, (100*(INDEX(出力表!D:D,4))/(EXP(INDEX(係数表!B:B,4) + $C669) + (INDEX(出力表!D:D,4)))) + (乱数表!$P669*(Settings!B12/(((INDEX(出力表!D:D,4))+1)^INDEX(係数表!E:E,4)*INDEX(係数表!F:F,4))))))</f>
        <v>#VALUE!</v>
      </c>
      <c r="L669" t="e">
        <f>MIN(100, MAX(0, (INDEX(出力表!D:D,4))*J669/MAX(K669, Settings!B3)))</f>
        <v>#VALUE!</v>
      </c>
      <c r="M669">
        <f>MIN(100, MAX(0, 100*BETAINV(乱数表!$E669, MAX(0.00000001, (1/(1+EXP(-(INDEX(係数表!G:G,5) + $B669))))*(EXP(INDEX(係数表!H:H,5) + INDEX(係数表!I:I,5)*LN(INDEX(出力表!C:C,5)+1)))), MAX(0.00000001, (1-(1/(1+EXP(-(INDEX(係数表!G:G,5) + $B669)))))*(EXP(INDEX(係数表!H:H,5) + INDEX(係数表!I:I,5)*LN(INDEX(出力表!C:C,5)+1)))))))</f>
        <v>79.980783041044319</v>
      </c>
      <c r="N669" t="e">
        <f>MIN(100, MAX(0, (100*(INDEX(出力表!D:D,5))/(EXP(INDEX(係数表!B:B,5) + $C669) + (INDEX(出力表!D:D,5)))) + (乱数表!$Q669*(Settings!B12/(((INDEX(出力表!D:D,5))+1)^INDEX(係数表!E:E,5)*INDEX(係数表!F:F,5))))))</f>
        <v>#VALUE!</v>
      </c>
      <c r="O669" t="e">
        <f>MIN(100, MAX(0, (INDEX(出力表!D:D,5))*M669/MAX(N669, Settings!B3)))</f>
        <v>#VALUE!</v>
      </c>
      <c r="P669">
        <f>MIN(100, MAX(0, 100*BETAINV(乱数表!$F669, MAX(0.00000001, (1/(1+EXP(-(INDEX(係数表!G:G,6) + $B669))))*(EXP(INDEX(係数表!H:H,6) + INDEX(係数表!I:I,6)*LN(INDEX(出力表!C:C,6)+1)))), MAX(0.00000001, (1-(1/(1+EXP(-(INDEX(係数表!G:G,6) + $B669)))))*(EXP(INDEX(係数表!H:H,6) + INDEX(係数表!I:I,6)*LN(INDEX(出力表!C:C,6)+1)))))))</f>
        <v>97.083369195512503</v>
      </c>
      <c r="Q669" t="e">
        <f>MIN(100, MAX(0, (100*(INDEX(出力表!D:D,6))/(EXP(INDEX(係数表!B:B,6) + $C669) + (INDEX(出力表!D:D,6)))) + (乱数表!$R669*(Settings!B12/(((INDEX(出力表!D:D,6))+1)^INDEX(係数表!E:E,6)*INDEX(係数表!F:F,6))))))</f>
        <v>#VALUE!</v>
      </c>
      <c r="R669" t="e">
        <f>MIN(100, MAX(0, (INDEX(出力表!D:D,6))*P669/MAX(Q669, Settings!B3)))</f>
        <v>#VALUE!</v>
      </c>
      <c r="S669">
        <f>MIN(100, MAX(0, 100*BETAINV(乱数表!$G669, MAX(0.00000001, (1/(1+EXP(-(INDEX(係数表!G:G,7) + $B669))))*(EXP(INDEX(係数表!H:H,7) + INDEX(係数表!I:I,7)*LN(INDEX(出力表!C:C,7)+1)))), MAX(0.00000001, (1-(1/(1+EXP(-(INDEX(係数表!G:G,7) + $B669)))))*(EXP(INDEX(係数表!H:H,7) + INDEX(係数表!I:I,7)*LN(INDEX(出力表!C:C,7)+1)))))))</f>
        <v>76.384254590663048</v>
      </c>
      <c r="T669" t="e">
        <f>MIN(100, MAX(0, (100*(INDEX(出力表!D:D,7))/(EXP(INDEX(係数表!B:B,7) + $C669) + (INDEX(出力表!D:D,7)))) + (乱数表!$S669*(Settings!B12/(((INDEX(出力表!D:D,7))+1)^INDEX(係数表!E:E,7)*INDEX(係数表!F:F,7))))))</f>
        <v>#VALUE!</v>
      </c>
      <c r="U669" t="e">
        <f>MIN(100, MAX(0, (INDEX(出力表!D:D,7))*S669/MAX(T669, Settings!B3)))</f>
        <v>#VALUE!</v>
      </c>
      <c r="V669">
        <f>MIN(100, MAX(0, 100*BETAINV(乱数表!$H669, MAX(0.00000001, (1/(1+EXP(-(INDEX(係数表!G:G,8) + $B669))))*(EXP(INDEX(係数表!H:H,8) + INDEX(係数表!I:I,8)*LN(INDEX(出力表!C:C,8)+1)))), MAX(0.00000001, (1-(1/(1+EXP(-(INDEX(係数表!G:G,8) + $B669)))))*(EXP(INDEX(係数表!H:H,8) + INDEX(係数表!I:I,8)*LN(INDEX(出力表!C:C,8)+1)))))))</f>
        <v>68.745383797092146</v>
      </c>
      <c r="W669" t="e">
        <f>MIN(100, MAX(0, (100*(INDEX(出力表!D:D,8))/(EXP(INDEX(係数表!B:B,8) + $C669) + (INDEX(出力表!D:D,8)))) + (乱数表!$T669*(Settings!B12/(((INDEX(出力表!D:D,8))+1)^INDEX(係数表!E:E,8)*INDEX(係数表!F:F,8))))))</f>
        <v>#VALUE!</v>
      </c>
      <c r="X669" t="e">
        <f>MIN(100, MAX(0, (INDEX(出力表!D:D,8))*V669/MAX(W669, Settings!B3)))</f>
        <v>#VALUE!</v>
      </c>
      <c r="Y669">
        <f>MIN(100, MAX(0, 100*BETAINV(乱数表!$I669, MAX(0.00000001, (1/(1+EXP(-(INDEX(係数表!G:G,9) + $B669))))*(EXP(INDEX(係数表!H:H,9) + INDEX(係数表!I:I,9)*LN(INDEX(出力表!C:C,9)+1)))), MAX(0.00000001, (1-(1/(1+EXP(-(INDEX(係数表!G:G,9) + $B669)))))*(EXP(INDEX(係数表!H:H,9) + INDEX(係数表!I:I,9)*LN(INDEX(出力表!C:C,9)+1)))))))</f>
        <v>62.531276865550531</v>
      </c>
      <c r="Z669" t="e">
        <f>MIN(100, MAX(0, (100*(INDEX(出力表!D:D,9))/(EXP(INDEX(係数表!B:B,9) + $C669) + (INDEX(出力表!D:D,9)))) + (乱数表!$U669*(Settings!B12/(((INDEX(出力表!D:D,9))+1)^INDEX(係数表!E:E,9)*INDEX(係数表!F:F,9))))))</f>
        <v>#VALUE!</v>
      </c>
      <c r="AA669" t="e">
        <f>MIN(100, MAX(0, (INDEX(出力表!D:D,9))*Y669/MAX(Z669, Settings!B3)))</f>
        <v>#VALUE!</v>
      </c>
      <c r="AB669">
        <f>MIN(100, MAX(0, 100*BETAINV(乱数表!$J669, MAX(0.00000001, (1/(1+EXP(-(INDEX(係数表!G:G,10) + $B669))))*(EXP(INDEX(係数表!H:H,10) + INDEX(係数表!I:I,10)*LN(INDEX(出力表!C:C,10)+1)))), MAX(0.00000001, (1-(1/(1+EXP(-(INDEX(係数表!G:G,10) + $B669)))))*(EXP(INDEX(係数表!H:H,10) + INDEX(係数表!I:I,10)*LN(INDEX(出力表!C:C,10)+1)))))))</f>
        <v>89.37772078346417</v>
      </c>
      <c r="AC669" t="e">
        <f>MIN(100, MAX(0, (100*(INDEX(出力表!D:D,10))/(EXP(INDEX(係数表!B:B,10) + $C669) + (INDEX(出力表!D:D,10)))) + (乱数表!$V669*(Settings!B12/(((INDEX(出力表!D:D,10))+1)^INDEX(係数表!E:E,10)*INDEX(係数表!F:F,10))))))</f>
        <v>#VALUE!</v>
      </c>
      <c r="AD669" t="e">
        <f>MIN(100, MAX(0, (INDEX(出力表!D:D,10))*AB669/MAX(AC669, Settings!B3)))</f>
        <v>#VALUE!</v>
      </c>
      <c r="AE669">
        <f>MIN(100, MAX(0, 100*BETAINV(乱数表!$K669, MAX(0.00000001, (1/(1+EXP(-(INDEX(係数表!G:G,11) + $B669))))*(EXP(INDEX(係数表!H:H,11) + INDEX(係数表!I:I,11)*LN(INDEX(出力表!C:C,11)+1)))), MAX(0.00000001, (1-(1/(1+EXP(-(INDEX(係数表!G:G,11) + $B669)))))*(EXP(INDEX(係数表!H:H,11) + INDEX(係数表!I:I,11)*LN(INDEX(出力表!C:C,11)+1)))))))</f>
        <v>98.596088086511386</v>
      </c>
      <c r="AF669" t="e">
        <f>MIN(100, MAX(0, (100*(INDEX(出力表!D:D,11))/(EXP(INDEX(係数表!B:B,11) + $C669) + (INDEX(出力表!D:D,11)))) + (乱数表!$W669*(Settings!B12/(((INDEX(出力表!D:D,11))+1)^INDEX(係数表!E:E,11)*INDEX(係数表!F:F,11))))))</f>
        <v>#VALUE!</v>
      </c>
      <c r="AG669" t="e">
        <f>MIN(100, MAX(0, (INDEX(出力表!D:D,11))*AE669/MAX(AF669, Settings!B3)))</f>
        <v>#VALUE!</v>
      </c>
      <c r="AH669">
        <f>MIN(100, MAX(0, 100*BETAINV(乱数表!$L669, MAX(0.00000001, (1/(1+EXP(-(INDEX(係数表!G:G,12) + $B669))))*(EXP(INDEX(係数表!H:H,12) + INDEX(係数表!I:I,12)*LN(INDEX(出力表!C:C,12)+1)))), MAX(0.00000001, (1-(1/(1+EXP(-(INDEX(係数表!G:G,12) + $B669)))))*(EXP(INDEX(係数表!H:H,12) + INDEX(係数表!I:I,12)*LN(INDEX(出力表!C:C,12)+1)))))))</f>
        <v>94.048262376993364</v>
      </c>
      <c r="AI669" t="e">
        <f>MIN(100, MAX(0, (100*(INDEX(出力表!D:D,12))/(EXP(INDEX(係数表!B:B,12) + $C669) + (INDEX(出力表!D:D,12)))) + (乱数表!$X669*(Settings!B12/(((INDEX(出力表!D:D,12))+1)^INDEX(係数表!E:E,12)*INDEX(係数表!F:F,12))))))</f>
        <v>#VALUE!</v>
      </c>
      <c r="AJ669" t="e">
        <f>MIN(100, MAX(0, (INDEX(出力表!D:D,12))*AH669/MAX(AI669, Settings!B3)))</f>
        <v>#VALUE!</v>
      </c>
      <c r="AK669">
        <f>MIN(100, MAX(0, 100*BETAINV(乱数表!$M669, MAX(0.00000001, (1/(1+EXP(-(INDEX(係数表!G:G,13) + $B669))))*(EXP(INDEX(係数表!H:H,13) + INDEX(係数表!I:I,13)*LN(INDEX(出力表!C:C,13)+1)))), MAX(0.00000001, (1-(1/(1+EXP(-(INDEX(係数表!G:G,13) + $B669)))))*(EXP(INDEX(係数表!H:H,13) + INDEX(係数表!I:I,13)*LN(INDEX(出力表!C:C,13)+1)))))))</f>
        <v>99.306781661081331</v>
      </c>
      <c r="AL669" t="e">
        <f>MIN(100, MAX(0, (100*(INDEX(出力表!D:D,13))/(EXP(INDEX(係数表!B:B,13) + $C669) + (INDEX(出力表!D:D,13)))) + (乱数表!$Y669*(Settings!B12/(((INDEX(出力表!D:D,13))+1)^INDEX(係数表!E:E,13)*INDEX(係数表!F:F,13))))))</f>
        <v>#VALUE!</v>
      </c>
      <c r="AM669" t="e">
        <f>MIN(100, MAX(0, (INDEX(出力表!D:D,13))*AK669/MAX(AL669, Settings!B3)))</f>
        <v>#VALUE!</v>
      </c>
      <c r="AN669">
        <f>IF(ISNUMBER(F669), INDEX(出力表!B:B,2)*F669, 0)+IF(ISNUMBER(I669), INDEX(出力表!B:B,3)*I669, 0)+IF(ISNUMBER(L669), INDEX(出力表!B:B,4)*L669, 0)+IF(ISNUMBER(O669), INDEX(出力表!B:B,5)*O669, 0)+IF(ISNUMBER(R669), INDEX(出力表!B:B,6)*R669, 0)+IF(ISNUMBER(U669), INDEX(出力表!B:B,7)*U669, 0)+IF(ISNUMBER(X669), INDEX(出力表!B:B,8)*X669, 0)+IF(ISNUMBER(AA669), INDEX(出力表!B:B,9)*AA669, 0)+IF(ISNUMBER(AD669), INDEX(出力表!B:B,10)*AD669, 0)+IF(ISNUMBER(AG669), INDEX(出力表!B:B,11)*AG669, 0)+IF(ISNUMBER(AJ669), INDEX(出力表!B:B,12)*AJ669, 0)+IF(ISNUMBER(AM669), INDEX(出力表!B:B,13)*AM669, 0)</f>
        <v>0</v>
      </c>
      <c r="AO669">
        <f>IF(ISNUMBER(F669), INDEX(出力表!B:B,2), 0)+IF(ISNUMBER(I669), INDEX(出力表!B:B,3), 0)+IF(ISNUMBER(L669), INDEX(出力表!B:B,4), 0)+IF(ISNUMBER(O669), INDEX(出力表!B:B,5), 0)+IF(ISNUMBER(R669), INDEX(出力表!B:B,6), 0)+IF(ISNUMBER(U669), INDEX(出力表!B:B,7), 0)+IF(ISNUMBER(X669), INDEX(出力表!B:B,8), 0)+IF(ISNUMBER(AA669), INDEX(出力表!B:B,9), 0)+IF(ISNUMBER(AD669), INDEX(出力表!B:B,10), 0)+IF(ISNUMBER(AG669), INDEX(出力表!B:B,11), 0)+IF(ISNUMBER(AJ669), INDEX(出力表!B:B,12), 0)+IF(ISNUMBER(AM669), INDEX(出力表!B:B,13), 0)</f>
        <v>0</v>
      </c>
      <c r="AP669" t="str">
        <f t="shared" si="10"/>
        <v/>
      </c>
    </row>
    <row r="670" spans="1:42" x14ac:dyDescent="0.2">
      <c r="A670">
        <v>669</v>
      </c>
      <c r="B670">
        <f>IF(UPPER(Settings!B4)="TRUE", 乱数表!$Z670*Settings!B10, 0)</f>
        <v>0.59953544811029758</v>
      </c>
      <c r="C670">
        <f>IF(UPPER(Settings!B4)="TRUE", 乱数表!$AA670*Settings!B11, 0)</f>
        <v>-9.7764499340295772E-3</v>
      </c>
      <c r="D670">
        <f>MIN(100, MAX(0, 100*BETAINV(乱数表!$B670, MAX(0.00000001, (1/(1+EXP(-(INDEX(係数表!G:G,2) + $B670))))*(EXP(INDEX(係数表!H:H,2) + INDEX(係数表!I:I,2)*LN(INDEX(出力表!C:C,2)+1)))), MAX(0.00000001, (1-(1/(1+EXP(-(INDEX(係数表!G:G,2) + $B670)))))*(EXP(INDEX(係数表!H:H,2) + INDEX(係数表!I:I,2)*LN(INDEX(出力表!C:C,2)+1)))))))</f>
        <v>99.726008552465856</v>
      </c>
      <c r="E670" t="e">
        <f>MIN(100, MAX(0, (100*(INDEX(出力表!D:D,2))/(EXP(INDEX(係数表!B:B,2) + $C670) + (INDEX(出力表!D:D,2)))) + (乱数表!$N670*(Settings!B12/(((INDEX(出力表!D:D,2))+1)^INDEX(係数表!E:E,2)*INDEX(係数表!F:F,2))))))</f>
        <v>#VALUE!</v>
      </c>
      <c r="F670" t="e">
        <f>MIN(100, MAX(0, (INDEX(出力表!D:D,2))*D670/MAX(E670, Settings!B3)))</f>
        <v>#VALUE!</v>
      </c>
      <c r="G670">
        <f>MIN(100, MAX(0, 100*BETAINV(乱数表!$C670, MAX(0.00000001, (1/(1+EXP(-(INDEX(係数表!G:G,3) + $B670))))*(EXP(INDEX(係数表!H:H,3) + INDEX(係数表!I:I,3)*LN(INDEX(出力表!C:C,3)+1)))), MAX(0.00000001, (1-(1/(1+EXP(-(INDEX(係数表!G:G,3) + $B670)))))*(EXP(INDEX(係数表!H:H,3) + INDEX(係数表!I:I,3)*LN(INDEX(出力表!C:C,3)+1)))))))</f>
        <v>95.66193946975379</v>
      </c>
      <c r="H670" t="e">
        <f>MIN(100, MAX(0, (100*(INDEX(出力表!D:D,3))/(EXP(INDEX(係数表!B:B,3) + $C670) + (INDEX(出力表!D:D,3)))) + (乱数表!$O670*(Settings!B12/(((INDEX(出力表!D:D,3))+1)^INDEX(係数表!E:E,3)*INDEX(係数表!F:F,3))))))</f>
        <v>#VALUE!</v>
      </c>
      <c r="I670" t="e">
        <f>MIN(100, MAX(0, (INDEX(出力表!D:D,3))*G670/MAX(H670, Settings!B3)))</f>
        <v>#VALUE!</v>
      </c>
      <c r="J670">
        <f>MIN(100, MAX(0, 100*BETAINV(乱数表!$D670, MAX(0.00000001, (1/(1+EXP(-(INDEX(係数表!G:G,4) + $B670))))*(EXP(INDEX(係数表!H:H,4) + INDEX(係数表!I:I,4)*LN(INDEX(出力表!C:C,4)+1)))), MAX(0.00000001, (1-(1/(1+EXP(-(INDEX(係数表!G:G,4) + $B670)))))*(EXP(INDEX(係数表!H:H,4) + INDEX(係数表!I:I,4)*LN(INDEX(出力表!C:C,4)+1)))))))</f>
        <v>96.584091455785867</v>
      </c>
      <c r="K670" t="e">
        <f>MIN(100, MAX(0, (100*(INDEX(出力表!D:D,4))/(EXP(INDEX(係数表!B:B,4) + $C670) + (INDEX(出力表!D:D,4)))) + (乱数表!$P670*(Settings!B12/(((INDEX(出力表!D:D,4))+1)^INDEX(係数表!E:E,4)*INDEX(係数表!F:F,4))))))</f>
        <v>#VALUE!</v>
      </c>
      <c r="L670" t="e">
        <f>MIN(100, MAX(0, (INDEX(出力表!D:D,4))*J670/MAX(K670, Settings!B3)))</f>
        <v>#VALUE!</v>
      </c>
      <c r="M670">
        <f>MIN(100, MAX(0, 100*BETAINV(乱数表!$E670, MAX(0.00000001, (1/(1+EXP(-(INDEX(係数表!G:G,5) + $B670))))*(EXP(INDEX(係数表!H:H,5) + INDEX(係数表!I:I,5)*LN(INDEX(出力表!C:C,5)+1)))), MAX(0.00000001, (1-(1/(1+EXP(-(INDEX(係数表!G:G,5) + $B670)))))*(EXP(INDEX(係数表!H:H,5) + INDEX(係数表!I:I,5)*LN(INDEX(出力表!C:C,5)+1)))))))</f>
        <v>97.450892497834417</v>
      </c>
      <c r="N670" t="e">
        <f>MIN(100, MAX(0, (100*(INDEX(出力表!D:D,5))/(EXP(INDEX(係数表!B:B,5) + $C670) + (INDEX(出力表!D:D,5)))) + (乱数表!$Q670*(Settings!B12/(((INDEX(出力表!D:D,5))+1)^INDEX(係数表!E:E,5)*INDEX(係数表!F:F,5))))))</f>
        <v>#VALUE!</v>
      </c>
      <c r="O670" t="e">
        <f>MIN(100, MAX(0, (INDEX(出力表!D:D,5))*M670/MAX(N670, Settings!B3)))</f>
        <v>#VALUE!</v>
      </c>
      <c r="P670">
        <f>MIN(100, MAX(0, 100*BETAINV(乱数表!$F670, MAX(0.00000001, (1/(1+EXP(-(INDEX(係数表!G:G,6) + $B670))))*(EXP(INDEX(係数表!H:H,6) + INDEX(係数表!I:I,6)*LN(INDEX(出力表!C:C,6)+1)))), MAX(0.00000001, (1-(1/(1+EXP(-(INDEX(係数表!G:G,6) + $B670)))))*(EXP(INDEX(係数表!H:H,6) + INDEX(係数表!I:I,6)*LN(INDEX(出力表!C:C,6)+1)))))))</f>
        <v>91.805027571080529</v>
      </c>
      <c r="Q670" t="e">
        <f>MIN(100, MAX(0, (100*(INDEX(出力表!D:D,6))/(EXP(INDEX(係数表!B:B,6) + $C670) + (INDEX(出力表!D:D,6)))) + (乱数表!$R670*(Settings!B12/(((INDEX(出力表!D:D,6))+1)^INDEX(係数表!E:E,6)*INDEX(係数表!F:F,6))))))</f>
        <v>#VALUE!</v>
      </c>
      <c r="R670" t="e">
        <f>MIN(100, MAX(0, (INDEX(出力表!D:D,6))*P670/MAX(Q670, Settings!B3)))</f>
        <v>#VALUE!</v>
      </c>
      <c r="S670">
        <f>MIN(100, MAX(0, 100*BETAINV(乱数表!$G670, MAX(0.00000001, (1/(1+EXP(-(INDEX(係数表!G:G,7) + $B670))))*(EXP(INDEX(係数表!H:H,7) + INDEX(係数表!I:I,7)*LN(INDEX(出力表!C:C,7)+1)))), MAX(0.00000001, (1-(1/(1+EXP(-(INDEX(係数表!G:G,7) + $B670)))))*(EXP(INDEX(係数表!H:H,7) + INDEX(係数表!I:I,7)*LN(INDEX(出力表!C:C,7)+1)))))))</f>
        <v>95.757907060616361</v>
      </c>
      <c r="T670" t="e">
        <f>MIN(100, MAX(0, (100*(INDEX(出力表!D:D,7))/(EXP(INDEX(係数表!B:B,7) + $C670) + (INDEX(出力表!D:D,7)))) + (乱数表!$S670*(Settings!B12/(((INDEX(出力表!D:D,7))+1)^INDEX(係数表!E:E,7)*INDEX(係数表!F:F,7))))))</f>
        <v>#VALUE!</v>
      </c>
      <c r="U670" t="e">
        <f>MIN(100, MAX(0, (INDEX(出力表!D:D,7))*S670/MAX(T670, Settings!B3)))</f>
        <v>#VALUE!</v>
      </c>
      <c r="V670">
        <f>MIN(100, MAX(0, 100*BETAINV(乱数表!$H670, MAX(0.00000001, (1/(1+EXP(-(INDEX(係数表!G:G,8) + $B670))))*(EXP(INDEX(係数表!H:H,8) + INDEX(係数表!I:I,8)*LN(INDEX(出力表!C:C,8)+1)))), MAX(0.00000001, (1-(1/(1+EXP(-(INDEX(係数表!G:G,8) + $B670)))))*(EXP(INDEX(係数表!H:H,8) + INDEX(係数表!I:I,8)*LN(INDEX(出力表!C:C,8)+1)))))))</f>
        <v>99.998976205848706</v>
      </c>
      <c r="W670" t="e">
        <f>MIN(100, MAX(0, (100*(INDEX(出力表!D:D,8))/(EXP(INDEX(係数表!B:B,8) + $C670) + (INDEX(出力表!D:D,8)))) + (乱数表!$T670*(Settings!B12/(((INDEX(出力表!D:D,8))+1)^INDEX(係数表!E:E,8)*INDEX(係数表!F:F,8))))))</f>
        <v>#VALUE!</v>
      </c>
      <c r="X670" t="e">
        <f>MIN(100, MAX(0, (INDEX(出力表!D:D,8))*V670/MAX(W670, Settings!B3)))</f>
        <v>#VALUE!</v>
      </c>
      <c r="Y670">
        <f>MIN(100, MAX(0, 100*BETAINV(乱数表!$I670, MAX(0.00000001, (1/(1+EXP(-(INDEX(係数表!G:G,9) + $B670))))*(EXP(INDEX(係数表!H:H,9) + INDEX(係数表!I:I,9)*LN(INDEX(出力表!C:C,9)+1)))), MAX(0.00000001, (1-(1/(1+EXP(-(INDEX(係数表!G:G,9) + $B670)))))*(EXP(INDEX(係数表!H:H,9) + INDEX(係数表!I:I,9)*LN(INDEX(出力表!C:C,9)+1)))))))</f>
        <v>99.998366733846339</v>
      </c>
      <c r="Z670" t="e">
        <f>MIN(100, MAX(0, (100*(INDEX(出力表!D:D,9))/(EXP(INDEX(係数表!B:B,9) + $C670) + (INDEX(出力表!D:D,9)))) + (乱数表!$U670*(Settings!B12/(((INDEX(出力表!D:D,9))+1)^INDEX(係数表!E:E,9)*INDEX(係数表!F:F,9))))))</f>
        <v>#VALUE!</v>
      </c>
      <c r="AA670" t="e">
        <f>MIN(100, MAX(0, (INDEX(出力表!D:D,9))*Y670/MAX(Z670, Settings!B3)))</f>
        <v>#VALUE!</v>
      </c>
      <c r="AB670">
        <f>MIN(100, MAX(0, 100*BETAINV(乱数表!$J670, MAX(0.00000001, (1/(1+EXP(-(INDEX(係数表!G:G,10) + $B670))))*(EXP(INDEX(係数表!H:H,10) + INDEX(係数表!I:I,10)*LN(INDEX(出力表!C:C,10)+1)))), MAX(0.00000001, (1-(1/(1+EXP(-(INDEX(係数表!G:G,10) + $B670)))))*(EXP(INDEX(係数表!H:H,10) + INDEX(係数表!I:I,10)*LN(INDEX(出力表!C:C,10)+1)))))))</f>
        <v>99.953865573787425</v>
      </c>
      <c r="AC670" t="e">
        <f>MIN(100, MAX(0, (100*(INDEX(出力表!D:D,10))/(EXP(INDEX(係数表!B:B,10) + $C670) + (INDEX(出力表!D:D,10)))) + (乱数表!$V670*(Settings!B12/(((INDEX(出力表!D:D,10))+1)^INDEX(係数表!E:E,10)*INDEX(係数表!F:F,10))))))</f>
        <v>#VALUE!</v>
      </c>
      <c r="AD670" t="e">
        <f>MIN(100, MAX(0, (INDEX(出力表!D:D,10))*AB670/MAX(AC670, Settings!B3)))</f>
        <v>#VALUE!</v>
      </c>
      <c r="AE670">
        <f>MIN(100, MAX(0, 100*BETAINV(乱数表!$K670, MAX(0.00000001, (1/(1+EXP(-(INDEX(係数表!G:G,11) + $B670))))*(EXP(INDEX(係数表!H:H,11) + INDEX(係数表!I:I,11)*LN(INDEX(出力表!C:C,11)+1)))), MAX(0.00000001, (1-(1/(1+EXP(-(INDEX(係数表!G:G,11) + $B670)))))*(EXP(INDEX(係数表!H:H,11) + INDEX(係数表!I:I,11)*LN(INDEX(出力表!C:C,11)+1)))))))</f>
        <v>98.291521129008572</v>
      </c>
      <c r="AF670" t="e">
        <f>MIN(100, MAX(0, (100*(INDEX(出力表!D:D,11))/(EXP(INDEX(係数表!B:B,11) + $C670) + (INDEX(出力表!D:D,11)))) + (乱数表!$W670*(Settings!B12/(((INDEX(出力表!D:D,11))+1)^INDEX(係数表!E:E,11)*INDEX(係数表!F:F,11))))))</f>
        <v>#VALUE!</v>
      </c>
      <c r="AG670" t="e">
        <f>MIN(100, MAX(0, (INDEX(出力表!D:D,11))*AE670/MAX(AF670, Settings!B3)))</f>
        <v>#VALUE!</v>
      </c>
      <c r="AH670">
        <f>MIN(100, MAX(0, 100*BETAINV(乱数表!$L670, MAX(0.00000001, (1/(1+EXP(-(INDEX(係数表!G:G,12) + $B670))))*(EXP(INDEX(係数表!H:H,12) + INDEX(係数表!I:I,12)*LN(INDEX(出力表!C:C,12)+1)))), MAX(0.00000001, (1-(1/(1+EXP(-(INDEX(係数表!G:G,12) + $B670)))))*(EXP(INDEX(係数表!H:H,12) + INDEX(係数表!I:I,12)*LN(INDEX(出力表!C:C,12)+1)))))))</f>
        <v>86.420179855795141</v>
      </c>
      <c r="AI670" t="e">
        <f>MIN(100, MAX(0, (100*(INDEX(出力表!D:D,12))/(EXP(INDEX(係数表!B:B,12) + $C670) + (INDEX(出力表!D:D,12)))) + (乱数表!$X670*(Settings!B12/(((INDEX(出力表!D:D,12))+1)^INDEX(係数表!E:E,12)*INDEX(係数表!F:F,12))))))</f>
        <v>#VALUE!</v>
      </c>
      <c r="AJ670" t="e">
        <f>MIN(100, MAX(0, (INDEX(出力表!D:D,12))*AH670/MAX(AI670, Settings!B3)))</f>
        <v>#VALUE!</v>
      </c>
      <c r="AK670">
        <f>MIN(100, MAX(0, 100*BETAINV(乱数表!$M670, MAX(0.00000001, (1/(1+EXP(-(INDEX(係数表!G:G,13) + $B670))))*(EXP(INDEX(係数表!H:H,13) + INDEX(係数表!I:I,13)*LN(INDEX(出力表!C:C,13)+1)))), MAX(0.00000001, (1-(1/(1+EXP(-(INDEX(係数表!G:G,13) + $B670)))))*(EXP(INDEX(係数表!H:H,13) + INDEX(係数表!I:I,13)*LN(INDEX(出力表!C:C,13)+1)))))))</f>
        <v>99.393421441404229</v>
      </c>
      <c r="AL670" t="e">
        <f>MIN(100, MAX(0, (100*(INDEX(出力表!D:D,13))/(EXP(INDEX(係数表!B:B,13) + $C670) + (INDEX(出力表!D:D,13)))) + (乱数表!$Y670*(Settings!B12/(((INDEX(出力表!D:D,13))+1)^INDEX(係数表!E:E,13)*INDEX(係数表!F:F,13))))))</f>
        <v>#VALUE!</v>
      </c>
      <c r="AM670" t="e">
        <f>MIN(100, MAX(0, (INDEX(出力表!D:D,13))*AK670/MAX(AL670, Settings!B3)))</f>
        <v>#VALUE!</v>
      </c>
      <c r="AN670">
        <f>IF(ISNUMBER(F670), INDEX(出力表!B:B,2)*F670, 0)+IF(ISNUMBER(I670), INDEX(出力表!B:B,3)*I670, 0)+IF(ISNUMBER(L670), INDEX(出力表!B:B,4)*L670, 0)+IF(ISNUMBER(O670), INDEX(出力表!B:B,5)*O670, 0)+IF(ISNUMBER(R670), INDEX(出力表!B:B,6)*R670, 0)+IF(ISNUMBER(U670), INDEX(出力表!B:B,7)*U670, 0)+IF(ISNUMBER(X670), INDEX(出力表!B:B,8)*X670, 0)+IF(ISNUMBER(AA670), INDEX(出力表!B:B,9)*AA670, 0)+IF(ISNUMBER(AD670), INDEX(出力表!B:B,10)*AD670, 0)+IF(ISNUMBER(AG670), INDEX(出力表!B:B,11)*AG670, 0)+IF(ISNUMBER(AJ670), INDEX(出力表!B:B,12)*AJ670, 0)+IF(ISNUMBER(AM670), INDEX(出力表!B:B,13)*AM670, 0)</f>
        <v>0</v>
      </c>
      <c r="AO670">
        <f>IF(ISNUMBER(F670), INDEX(出力表!B:B,2), 0)+IF(ISNUMBER(I670), INDEX(出力表!B:B,3), 0)+IF(ISNUMBER(L670), INDEX(出力表!B:B,4), 0)+IF(ISNUMBER(O670), INDEX(出力表!B:B,5), 0)+IF(ISNUMBER(R670), INDEX(出力表!B:B,6), 0)+IF(ISNUMBER(U670), INDEX(出力表!B:B,7), 0)+IF(ISNUMBER(X670), INDEX(出力表!B:B,8), 0)+IF(ISNUMBER(AA670), INDEX(出力表!B:B,9), 0)+IF(ISNUMBER(AD670), INDEX(出力表!B:B,10), 0)+IF(ISNUMBER(AG670), INDEX(出力表!B:B,11), 0)+IF(ISNUMBER(AJ670), INDEX(出力表!B:B,12), 0)+IF(ISNUMBER(AM670), INDEX(出力表!B:B,13), 0)</f>
        <v>0</v>
      </c>
      <c r="AP670" t="str">
        <f t="shared" si="10"/>
        <v/>
      </c>
    </row>
    <row r="671" spans="1:42" x14ac:dyDescent="0.2">
      <c r="A671">
        <v>670</v>
      </c>
      <c r="B671">
        <f>IF(UPPER(Settings!B4)="TRUE", 乱数表!$Z671*Settings!B10, 0)</f>
        <v>0.30991527456023787</v>
      </c>
      <c r="C671">
        <f>IF(UPPER(Settings!B4)="TRUE", 乱数表!$AA671*Settings!B11, 0)</f>
        <v>-9.663871192927255E-2</v>
      </c>
      <c r="D671">
        <f>MIN(100, MAX(0, 100*BETAINV(乱数表!$B671, MAX(0.00000001, (1/(1+EXP(-(INDEX(係数表!G:G,2) + $B671))))*(EXP(INDEX(係数表!H:H,2) + INDEX(係数表!I:I,2)*LN(INDEX(出力表!C:C,2)+1)))), MAX(0.00000001, (1-(1/(1+EXP(-(INDEX(係数表!G:G,2) + $B671)))))*(EXP(INDEX(係数表!H:H,2) + INDEX(係数表!I:I,2)*LN(INDEX(出力表!C:C,2)+1)))))))</f>
        <v>85.734483597495341</v>
      </c>
      <c r="E671" t="e">
        <f>MIN(100, MAX(0, (100*(INDEX(出力表!D:D,2))/(EXP(INDEX(係数表!B:B,2) + $C671) + (INDEX(出力表!D:D,2)))) + (乱数表!$N671*(Settings!B12/(((INDEX(出力表!D:D,2))+1)^INDEX(係数表!E:E,2)*INDEX(係数表!F:F,2))))))</f>
        <v>#VALUE!</v>
      </c>
      <c r="F671" t="e">
        <f>MIN(100, MAX(0, (INDEX(出力表!D:D,2))*D671/MAX(E671, Settings!B3)))</f>
        <v>#VALUE!</v>
      </c>
      <c r="G671">
        <f>MIN(100, MAX(0, 100*BETAINV(乱数表!$C671, MAX(0.00000001, (1/(1+EXP(-(INDEX(係数表!G:G,3) + $B671))))*(EXP(INDEX(係数表!H:H,3) + INDEX(係数表!I:I,3)*LN(INDEX(出力表!C:C,3)+1)))), MAX(0.00000001, (1-(1/(1+EXP(-(INDEX(係数表!G:G,3) + $B671)))))*(EXP(INDEX(係数表!H:H,3) + INDEX(係数表!I:I,3)*LN(INDEX(出力表!C:C,3)+1)))))))</f>
        <v>87.475758030231106</v>
      </c>
      <c r="H671" t="e">
        <f>MIN(100, MAX(0, (100*(INDEX(出力表!D:D,3))/(EXP(INDEX(係数表!B:B,3) + $C671) + (INDEX(出力表!D:D,3)))) + (乱数表!$O671*(Settings!B12/(((INDEX(出力表!D:D,3))+1)^INDEX(係数表!E:E,3)*INDEX(係数表!F:F,3))))))</f>
        <v>#VALUE!</v>
      </c>
      <c r="I671" t="e">
        <f>MIN(100, MAX(0, (INDEX(出力表!D:D,3))*G671/MAX(H671, Settings!B3)))</f>
        <v>#VALUE!</v>
      </c>
      <c r="J671">
        <f>MIN(100, MAX(0, 100*BETAINV(乱数表!$D671, MAX(0.00000001, (1/(1+EXP(-(INDEX(係数表!G:G,4) + $B671))))*(EXP(INDEX(係数表!H:H,4) + INDEX(係数表!I:I,4)*LN(INDEX(出力表!C:C,4)+1)))), MAX(0.00000001, (1-(1/(1+EXP(-(INDEX(係数表!G:G,4) + $B671)))))*(EXP(INDEX(係数表!H:H,4) + INDEX(係数表!I:I,4)*LN(INDEX(出力表!C:C,4)+1)))))))</f>
        <v>75.953089255320606</v>
      </c>
      <c r="K671" t="e">
        <f>MIN(100, MAX(0, (100*(INDEX(出力表!D:D,4))/(EXP(INDEX(係数表!B:B,4) + $C671) + (INDEX(出力表!D:D,4)))) + (乱数表!$P671*(Settings!B12/(((INDEX(出力表!D:D,4))+1)^INDEX(係数表!E:E,4)*INDEX(係数表!F:F,4))))))</f>
        <v>#VALUE!</v>
      </c>
      <c r="L671" t="e">
        <f>MIN(100, MAX(0, (INDEX(出力表!D:D,4))*J671/MAX(K671, Settings!B3)))</f>
        <v>#VALUE!</v>
      </c>
      <c r="M671">
        <f>MIN(100, MAX(0, 100*BETAINV(乱数表!$E671, MAX(0.00000001, (1/(1+EXP(-(INDEX(係数表!G:G,5) + $B671))))*(EXP(INDEX(係数表!H:H,5) + INDEX(係数表!I:I,5)*LN(INDEX(出力表!C:C,5)+1)))), MAX(0.00000001, (1-(1/(1+EXP(-(INDEX(係数表!G:G,5) + $B671)))))*(EXP(INDEX(係数表!H:H,5) + INDEX(係数表!I:I,5)*LN(INDEX(出力表!C:C,5)+1)))))))</f>
        <v>99.28670962252518</v>
      </c>
      <c r="N671" t="e">
        <f>MIN(100, MAX(0, (100*(INDEX(出力表!D:D,5))/(EXP(INDEX(係数表!B:B,5) + $C671) + (INDEX(出力表!D:D,5)))) + (乱数表!$Q671*(Settings!B12/(((INDEX(出力表!D:D,5))+1)^INDEX(係数表!E:E,5)*INDEX(係数表!F:F,5))))))</f>
        <v>#VALUE!</v>
      </c>
      <c r="O671" t="e">
        <f>MIN(100, MAX(0, (INDEX(出力表!D:D,5))*M671/MAX(N671, Settings!B3)))</f>
        <v>#VALUE!</v>
      </c>
      <c r="P671">
        <f>MIN(100, MAX(0, 100*BETAINV(乱数表!$F671, MAX(0.00000001, (1/(1+EXP(-(INDEX(係数表!G:G,6) + $B671))))*(EXP(INDEX(係数表!H:H,6) + INDEX(係数表!I:I,6)*LN(INDEX(出力表!C:C,6)+1)))), MAX(0.00000001, (1-(1/(1+EXP(-(INDEX(係数表!G:G,6) + $B671)))))*(EXP(INDEX(係数表!H:H,6) + INDEX(係数表!I:I,6)*LN(INDEX(出力表!C:C,6)+1)))))))</f>
        <v>97.878193155960133</v>
      </c>
      <c r="Q671" t="e">
        <f>MIN(100, MAX(0, (100*(INDEX(出力表!D:D,6))/(EXP(INDEX(係数表!B:B,6) + $C671) + (INDEX(出力表!D:D,6)))) + (乱数表!$R671*(Settings!B12/(((INDEX(出力表!D:D,6))+1)^INDEX(係数表!E:E,6)*INDEX(係数表!F:F,6))))))</f>
        <v>#VALUE!</v>
      </c>
      <c r="R671" t="e">
        <f>MIN(100, MAX(0, (INDEX(出力表!D:D,6))*P671/MAX(Q671, Settings!B3)))</f>
        <v>#VALUE!</v>
      </c>
      <c r="S671">
        <f>MIN(100, MAX(0, 100*BETAINV(乱数表!$G671, MAX(0.00000001, (1/(1+EXP(-(INDEX(係数表!G:G,7) + $B671))))*(EXP(INDEX(係数表!H:H,7) + INDEX(係数表!I:I,7)*LN(INDEX(出力表!C:C,7)+1)))), MAX(0.00000001, (1-(1/(1+EXP(-(INDEX(係数表!G:G,7) + $B671)))))*(EXP(INDEX(係数表!H:H,7) + INDEX(係数表!I:I,7)*LN(INDEX(出力表!C:C,7)+1)))))))</f>
        <v>97.04192393447272</v>
      </c>
      <c r="T671" t="e">
        <f>MIN(100, MAX(0, (100*(INDEX(出力表!D:D,7))/(EXP(INDEX(係数表!B:B,7) + $C671) + (INDEX(出力表!D:D,7)))) + (乱数表!$S671*(Settings!B12/(((INDEX(出力表!D:D,7))+1)^INDEX(係数表!E:E,7)*INDEX(係数表!F:F,7))))))</f>
        <v>#VALUE!</v>
      </c>
      <c r="U671" t="e">
        <f>MIN(100, MAX(0, (INDEX(出力表!D:D,7))*S671/MAX(T671, Settings!B3)))</f>
        <v>#VALUE!</v>
      </c>
      <c r="V671">
        <f>MIN(100, MAX(0, 100*BETAINV(乱数表!$H671, MAX(0.00000001, (1/(1+EXP(-(INDEX(係数表!G:G,8) + $B671))))*(EXP(INDEX(係数表!H:H,8) + INDEX(係数表!I:I,8)*LN(INDEX(出力表!C:C,8)+1)))), MAX(0.00000001, (1-(1/(1+EXP(-(INDEX(係数表!G:G,8) + $B671)))))*(EXP(INDEX(係数表!H:H,8) + INDEX(係数表!I:I,8)*LN(INDEX(出力表!C:C,8)+1)))))))</f>
        <v>71.633816102666358</v>
      </c>
      <c r="W671" t="e">
        <f>MIN(100, MAX(0, (100*(INDEX(出力表!D:D,8))/(EXP(INDEX(係数表!B:B,8) + $C671) + (INDEX(出力表!D:D,8)))) + (乱数表!$T671*(Settings!B12/(((INDEX(出力表!D:D,8))+1)^INDEX(係数表!E:E,8)*INDEX(係数表!F:F,8))))))</f>
        <v>#VALUE!</v>
      </c>
      <c r="X671" t="e">
        <f>MIN(100, MAX(0, (INDEX(出力表!D:D,8))*V671/MAX(W671, Settings!B3)))</f>
        <v>#VALUE!</v>
      </c>
      <c r="Y671">
        <f>MIN(100, MAX(0, 100*BETAINV(乱数表!$I671, MAX(0.00000001, (1/(1+EXP(-(INDEX(係数表!G:G,9) + $B671))))*(EXP(INDEX(係数表!H:H,9) + INDEX(係数表!I:I,9)*LN(INDEX(出力表!C:C,9)+1)))), MAX(0.00000001, (1-(1/(1+EXP(-(INDEX(係数表!G:G,9) + $B671)))))*(EXP(INDEX(係数表!H:H,9) + INDEX(係数表!I:I,9)*LN(INDEX(出力表!C:C,9)+1)))))))</f>
        <v>93.554241584308755</v>
      </c>
      <c r="Z671" t="e">
        <f>MIN(100, MAX(0, (100*(INDEX(出力表!D:D,9))/(EXP(INDEX(係数表!B:B,9) + $C671) + (INDEX(出力表!D:D,9)))) + (乱数表!$U671*(Settings!B12/(((INDEX(出力表!D:D,9))+1)^INDEX(係数表!E:E,9)*INDEX(係数表!F:F,9))))))</f>
        <v>#VALUE!</v>
      </c>
      <c r="AA671" t="e">
        <f>MIN(100, MAX(0, (INDEX(出力表!D:D,9))*Y671/MAX(Z671, Settings!B3)))</f>
        <v>#VALUE!</v>
      </c>
      <c r="AB671">
        <f>MIN(100, MAX(0, 100*BETAINV(乱数表!$J671, MAX(0.00000001, (1/(1+EXP(-(INDEX(係数表!G:G,10) + $B671))))*(EXP(INDEX(係数表!H:H,10) + INDEX(係数表!I:I,10)*LN(INDEX(出力表!C:C,10)+1)))), MAX(0.00000001, (1-(1/(1+EXP(-(INDEX(係数表!G:G,10) + $B671)))))*(EXP(INDEX(係数表!H:H,10) + INDEX(係数表!I:I,10)*LN(INDEX(出力表!C:C,10)+1)))))))</f>
        <v>99.898153059853101</v>
      </c>
      <c r="AC671" t="e">
        <f>MIN(100, MAX(0, (100*(INDEX(出力表!D:D,10))/(EXP(INDEX(係数表!B:B,10) + $C671) + (INDEX(出力表!D:D,10)))) + (乱数表!$V671*(Settings!B12/(((INDEX(出力表!D:D,10))+1)^INDEX(係数表!E:E,10)*INDEX(係数表!F:F,10))))))</f>
        <v>#VALUE!</v>
      </c>
      <c r="AD671" t="e">
        <f>MIN(100, MAX(0, (INDEX(出力表!D:D,10))*AB671/MAX(AC671, Settings!B3)))</f>
        <v>#VALUE!</v>
      </c>
      <c r="AE671">
        <f>MIN(100, MAX(0, 100*BETAINV(乱数表!$K671, MAX(0.00000001, (1/(1+EXP(-(INDEX(係数表!G:G,11) + $B671))))*(EXP(INDEX(係数表!H:H,11) + INDEX(係数表!I:I,11)*LN(INDEX(出力表!C:C,11)+1)))), MAX(0.00000001, (1-(1/(1+EXP(-(INDEX(係数表!G:G,11) + $B671)))))*(EXP(INDEX(係数表!H:H,11) + INDEX(係数表!I:I,11)*LN(INDEX(出力表!C:C,11)+1)))))))</f>
        <v>94.985692311146437</v>
      </c>
      <c r="AF671" t="e">
        <f>MIN(100, MAX(0, (100*(INDEX(出力表!D:D,11))/(EXP(INDEX(係数表!B:B,11) + $C671) + (INDEX(出力表!D:D,11)))) + (乱数表!$W671*(Settings!B12/(((INDEX(出力表!D:D,11))+1)^INDEX(係数表!E:E,11)*INDEX(係数表!F:F,11))))))</f>
        <v>#VALUE!</v>
      </c>
      <c r="AG671" t="e">
        <f>MIN(100, MAX(0, (INDEX(出力表!D:D,11))*AE671/MAX(AF671, Settings!B3)))</f>
        <v>#VALUE!</v>
      </c>
      <c r="AH671">
        <f>MIN(100, MAX(0, 100*BETAINV(乱数表!$L671, MAX(0.00000001, (1/(1+EXP(-(INDEX(係数表!G:G,12) + $B671))))*(EXP(INDEX(係数表!H:H,12) + INDEX(係数表!I:I,12)*LN(INDEX(出力表!C:C,12)+1)))), MAX(0.00000001, (1-(1/(1+EXP(-(INDEX(係数表!G:G,12) + $B671)))))*(EXP(INDEX(係数表!H:H,12) + INDEX(係数表!I:I,12)*LN(INDEX(出力表!C:C,12)+1)))))))</f>
        <v>98.423962803975698</v>
      </c>
      <c r="AI671" t="e">
        <f>MIN(100, MAX(0, (100*(INDEX(出力表!D:D,12))/(EXP(INDEX(係数表!B:B,12) + $C671) + (INDEX(出力表!D:D,12)))) + (乱数表!$X671*(Settings!B12/(((INDEX(出力表!D:D,12))+1)^INDEX(係数表!E:E,12)*INDEX(係数表!F:F,12))))))</f>
        <v>#VALUE!</v>
      </c>
      <c r="AJ671" t="e">
        <f>MIN(100, MAX(0, (INDEX(出力表!D:D,12))*AH671/MAX(AI671, Settings!B3)))</f>
        <v>#VALUE!</v>
      </c>
      <c r="AK671">
        <f>MIN(100, MAX(0, 100*BETAINV(乱数表!$M671, MAX(0.00000001, (1/(1+EXP(-(INDEX(係数表!G:G,13) + $B671))))*(EXP(INDEX(係数表!H:H,13) + INDEX(係数表!I:I,13)*LN(INDEX(出力表!C:C,13)+1)))), MAX(0.00000001, (1-(1/(1+EXP(-(INDEX(係数表!G:G,13) + $B671)))))*(EXP(INDEX(係数表!H:H,13) + INDEX(係数表!I:I,13)*LN(INDEX(出力表!C:C,13)+1)))))))</f>
        <v>96.031906604818346</v>
      </c>
      <c r="AL671" t="e">
        <f>MIN(100, MAX(0, (100*(INDEX(出力表!D:D,13))/(EXP(INDEX(係数表!B:B,13) + $C671) + (INDEX(出力表!D:D,13)))) + (乱数表!$Y671*(Settings!B12/(((INDEX(出力表!D:D,13))+1)^INDEX(係数表!E:E,13)*INDEX(係数表!F:F,13))))))</f>
        <v>#VALUE!</v>
      </c>
      <c r="AM671" t="e">
        <f>MIN(100, MAX(0, (INDEX(出力表!D:D,13))*AK671/MAX(AL671, Settings!B3)))</f>
        <v>#VALUE!</v>
      </c>
      <c r="AN671">
        <f>IF(ISNUMBER(F671), INDEX(出力表!B:B,2)*F671, 0)+IF(ISNUMBER(I671), INDEX(出力表!B:B,3)*I671, 0)+IF(ISNUMBER(L671), INDEX(出力表!B:B,4)*L671, 0)+IF(ISNUMBER(O671), INDEX(出力表!B:B,5)*O671, 0)+IF(ISNUMBER(R671), INDEX(出力表!B:B,6)*R671, 0)+IF(ISNUMBER(U671), INDEX(出力表!B:B,7)*U671, 0)+IF(ISNUMBER(X671), INDEX(出力表!B:B,8)*X671, 0)+IF(ISNUMBER(AA671), INDEX(出力表!B:B,9)*AA671, 0)+IF(ISNUMBER(AD671), INDEX(出力表!B:B,10)*AD671, 0)+IF(ISNUMBER(AG671), INDEX(出力表!B:B,11)*AG671, 0)+IF(ISNUMBER(AJ671), INDEX(出力表!B:B,12)*AJ671, 0)+IF(ISNUMBER(AM671), INDEX(出力表!B:B,13)*AM671, 0)</f>
        <v>0</v>
      </c>
      <c r="AO671">
        <f>IF(ISNUMBER(F671), INDEX(出力表!B:B,2), 0)+IF(ISNUMBER(I671), INDEX(出力表!B:B,3), 0)+IF(ISNUMBER(L671), INDEX(出力表!B:B,4), 0)+IF(ISNUMBER(O671), INDEX(出力表!B:B,5), 0)+IF(ISNUMBER(R671), INDEX(出力表!B:B,6), 0)+IF(ISNUMBER(U671), INDEX(出力表!B:B,7), 0)+IF(ISNUMBER(X671), INDEX(出力表!B:B,8), 0)+IF(ISNUMBER(AA671), INDEX(出力表!B:B,9), 0)+IF(ISNUMBER(AD671), INDEX(出力表!B:B,10), 0)+IF(ISNUMBER(AG671), INDEX(出力表!B:B,11), 0)+IF(ISNUMBER(AJ671), INDEX(出力表!B:B,12), 0)+IF(ISNUMBER(AM671), INDEX(出力表!B:B,13), 0)</f>
        <v>0</v>
      </c>
      <c r="AP671" t="str">
        <f t="shared" si="10"/>
        <v/>
      </c>
    </row>
    <row r="672" spans="1:42" x14ac:dyDescent="0.2">
      <c r="A672">
        <v>671</v>
      </c>
      <c r="B672">
        <f>IF(UPPER(Settings!B4)="TRUE", 乱数表!$Z672*Settings!B10, 0)</f>
        <v>-0.20762980731252112</v>
      </c>
      <c r="C672">
        <f>IF(UPPER(Settings!B4)="TRUE", 乱数表!$AA672*Settings!B11, 0)</f>
        <v>-7.6206022130799855E-2</v>
      </c>
      <c r="D672">
        <f>MIN(100, MAX(0, 100*BETAINV(乱数表!$B672, MAX(0.00000001, (1/(1+EXP(-(INDEX(係数表!G:G,2) + $B672))))*(EXP(INDEX(係数表!H:H,2) + INDEX(係数表!I:I,2)*LN(INDEX(出力表!C:C,2)+1)))), MAX(0.00000001, (1-(1/(1+EXP(-(INDEX(係数表!G:G,2) + $B672)))))*(EXP(INDEX(係数表!H:H,2) + INDEX(係数表!I:I,2)*LN(INDEX(出力表!C:C,2)+1)))))))</f>
        <v>48.26514398727759</v>
      </c>
      <c r="E672" t="e">
        <f>MIN(100, MAX(0, (100*(INDEX(出力表!D:D,2))/(EXP(INDEX(係数表!B:B,2) + $C672) + (INDEX(出力表!D:D,2)))) + (乱数表!$N672*(Settings!B12/(((INDEX(出力表!D:D,2))+1)^INDEX(係数表!E:E,2)*INDEX(係数表!F:F,2))))))</f>
        <v>#VALUE!</v>
      </c>
      <c r="F672" t="e">
        <f>MIN(100, MAX(0, (INDEX(出力表!D:D,2))*D672/MAX(E672, Settings!B3)))</f>
        <v>#VALUE!</v>
      </c>
      <c r="G672">
        <f>MIN(100, MAX(0, 100*BETAINV(乱数表!$C672, MAX(0.00000001, (1/(1+EXP(-(INDEX(係数表!G:G,3) + $B672))))*(EXP(INDEX(係数表!H:H,3) + INDEX(係数表!I:I,3)*LN(INDEX(出力表!C:C,3)+1)))), MAX(0.00000001, (1-(1/(1+EXP(-(INDEX(係数表!G:G,3) + $B672)))))*(EXP(INDEX(係数表!H:H,3) + INDEX(係数表!I:I,3)*LN(INDEX(出力表!C:C,3)+1)))))))</f>
        <v>92.703365289861878</v>
      </c>
      <c r="H672" t="e">
        <f>MIN(100, MAX(0, (100*(INDEX(出力表!D:D,3))/(EXP(INDEX(係数表!B:B,3) + $C672) + (INDEX(出力表!D:D,3)))) + (乱数表!$O672*(Settings!B12/(((INDEX(出力表!D:D,3))+1)^INDEX(係数表!E:E,3)*INDEX(係数表!F:F,3))))))</f>
        <v>#VALUE!</v>
      </c>
      <c r="I672" t="e">
        <f>MIN(100, MAX(0, (INDEX(出力表!D:D,3))*G672/MAX(H672, Settings!B3)))</f>
        <v>#VALUE!</v>
      </c>
      <c r="J672">
        <f>MIN(100, MAX(0, 100*BETAINV(乱数表!$D672, MAX(0.00000001, (1/(1+EXP(-(INDEX(係数表!G:G,4) + $B672))))*(EXP(INDEX(係数表!H:H,4) + INDEX(係数表!I:I,4)*LN(INDEX(出力表!C:C,4)+1)))), MAX(0.00000001, (1-(1/(1+EXP(-(INDEX(係数表!G:G,4) + $B672)))))*(EXP(INDEX(係数表!H:H,4) + INDEX(係数表!I:I,4)*LN(INDEX(出力表!C:C,4)+1)))))))</f>
        <v>46.745362286123594</v>
      </c>
      <c r="K672" t="e">
        <f>MIN(100, MAX(0, (100*(INDEX(出力表!D:D,4))/(EXP(INDEX(係数表!B:B,4) + $C672) + (INDEX(出力表!D:D,4)))) + (乱数表!$P672*(Settings!B12/(((INDEX(出力表!D:D,4))+1)^INDEX(係数表!E:E,4)*INDEX(係数表!F:F,4))))))</f>
        <v>#VALUE!</v>
      </c>
      <c r="L672" t="e">
        <f>MIN(100, MAX(0, (INDEX(出力表!D:D,4))*J672/MAX(K672, Settings!B3)))</f>
        <v>#VALUE!</v>
      </c>
      <c r="M672">
        <f>MIN(100, MAX(0, 100*BETAINV(乱数表!$E672, MAX(0.00000001, (1/(1+EXP(-(INDEX(係数表!G:G,5) + $B672))))*(EXP(INDEX(係数表!H:H,5) + INDEX(係数表!I:I,5)*LN(INDEX(出力表!C:C,5)+1)))), MAX(0.00000001, (1-(1/(1+EXP(-(INDEX(係数表!G:G,5) + $B672)))))*(EXP(INDEX(係数表!H:H,5) + INDEX(係数表!I:I,5)*LN(INDEX(出力表!C:C,5)+1)))))))</f>
        <v>97.753936654446278</v>
      </c>
      <c r="N672" t="e">
        <f>MIN(100, MAX(0, (100*(INDEX(出力表!D:D,5))/(EXP(INDEX(係数表!B:B,5) + $C672) + (INDEX(出力表!D:D,5)))) + (乱数表!$Q672*(Settings!B12/(((INDEX(出力表!D:D,5))+1)^INDEX(係数表!E:E,5)*INDEX(係数表!F:F,5))))))</f>
        <v>#VALUE!</v>
      </c>
      <c r="O672" t="e">
        <f>MIN(100, MAX(0, (INDEX(出力表!D:D,5))*M672/MAX(N672, Settings!B3)))</f>
        <v>#VALUE!</v>
      </c>
      <c r="P672">
        <f>MIN(100, MAX(0, 100*BETAINV(乱数表!$F672, MAX(0.00000001, (1/(1+EXP(-(INDEX(係数表!G:G,6) + $B672))))*(EXP(INDEX(係数表!H:H,6) + INDEX(係数表!I:I,6)*LN(INDEX(出力表!C:C,6)+1)))), MAX(0.00000001, (1-(1/(1+EXP(-(INDEX(係数表!G:G,6) + $B672)))))*(EXP(INDEX(係数表!H:H,6) + INDEX(係数表!I:I,6)*LN(INDEX(出力表!C:C,6)+1)))))))</f>
        <v>88.969638412850529</v>
      </c>
      <c r="Q672" t="e">
        <f>MIN(100, MAX(0, (100*(INDEX(出力表!D:D,6))/(EXP(INDEX(係数表!B:B,6) + $C672) + (INDEX(出力表!D:D,6)))) + (乱数表!$R672*(Settings!B12/(((INDEX(出力表!D:D,6))+1)^INDEX(係数表!E:E,6)*INDEX(係数表!F:F,6))))))</f>
        <v>#VALUE!</v>
      </c>
      <c r="R672" t="e">
        <f>MIN(100, MAX(0, (INDEX(出力表!D:D,6))*P672/MAX(Q672, Settings!B3)))</f>
        <v>#VALUE!</v>
      </c>
      <c r="S672">
        <f>MIN(100, MAX(0, 100*BETAINV(乱数表!$G672, MAX(0.00000001, (1/(1+EXP(-(INDEX(係数表!G:G,7) + $B672))))*(EXP(INDEX(係数表!H:H,7) + INDEX(係数表!I:I,7)*LN(INDEX(出力表!C:C,7)+1)))), MAX(0.00000001, (1-(1/(1+EXP(-(INDEX(係数表!G:G,7) + $B672)))))*(EXP(INDEX(係数表!H:H,7) + INDEX(係数表!I:I,7)*LN(INDEX(出力表!C:C,7)+1)))))))</f>
        <v>77.336744800665073</v>
      </c>
      <c r="T672" t="e">
        <f>MIN(100, MAX(0, (100*(INDEX(出力表!D:D,7))/(EXP(INDEX(係数表!B:B,7) + $C672) + (INDEX(出力表!D:D,7)))) + (乱数表!$S672*(Settings!B12/(((INDEX(出力表!D:D,7))+1)^INDEX(係数表!E:E,7)*INDEX(係数表!F:F,7))))))</f>
        <v>#VALUE!</v>
      </c>
      <c r="U672" t="e">
        <f>MIN(100, MAX(0, (INDEX(出力表!D:D,7))*S672/MAX(T672, Settings!B3)))</f>
        <v>#VALUE!</v>
      </c>
      <c r="V672">
        <f>MIN(100, MAX(0, 100*BETAINV(乱数表!$H672, MAX(0.00000001, (1/(1+EXP(-(INDEX(係数表!G:G,8) + $B672))))*(EXP(INDEX(係数表!H:H,8) + INDEX(係数表!I:I,8)*LN(INDEX(出力表!C:C,8)+1)))), MAX(0.00000001, (1-(1/(1+EXP(-(INDEX(係数表!G:G,8) + $B672)))))*(EXP(INDEX(係数表!H:H,8) + INDEX(係数表!I:I,8)*LN(INDEX(出力表!C:C,8)+1)))))))</f>
        <v>64.946804460962639</v>
      </c>
      <c r="W672" t="e">
        <f>MIN(100, MAX(0, (100*(INDEX(出力表!D:D,8))/(EXP(INDEX(係数表!B:B,8) + $C672) + (INDEX(出力表!D:D,8)))) + (乱数表!$T672*(Settings!B12/(((INDEX(出力表!D:D,8))+1)^INDEX(係数表!E:E,8)*INDEX(係数表!F:F,8))))))</f>
        <v>#VALUE!</v>
      </c>
      <c r="X672" t="e">
        <f>MIN(100, MAX(0, (INDEX(出力表!D:D,8))*V672/MAX(W672, Settings!B3)))</f>
        <v>#VALUE!</v>
      </c>
      <c r="Y672">
        <f>MIN(100, MAX(0, 100*BETAINV(乱数表!$I672, MAX(0.00000001, (1/(1+EXP(-(INDEX(係数表!G:G,9) + $B672))))*(EXP(INDEX(係数表!H:H,9) + INDEX(係数表!I:I,9)*LN(INDEX(出力表!C:C,9)+1)))), MAX(0.00000001, (1-(1/(1+EXP(-(INDEX(係数表!G:G,9) + $B672)))))*(EXP(INDEX(係数表!H:H,9) + INDEX(係数表!I:I,9)*LN(INDEX(出力表!C:C,9)+1)))))))</f>
        <v>66.592423469920007</v>
      </c>
      <c r="Z672" t="e">
        <f>MIN(100, MAX(0, (100*(INDEX(出力表!D:D,9))/(EXP(INDEX(係数表!B:B,9) + $C672) + (INDEX(出力表!D:D,9)))) + (乱数表!$U672*(Settings!B12/(((INDEX(出力表!D:D,9))+1)^INDEX(係数表!E:E,9)*INDEX(係数表!F:F,9))))))</f>
        <v>#VALUE!</v>
      </c>
      <c r="AA672" t="e">
        <f>MIN(100, MAX(0, (INDEX(出力表!D:D,9))*Y672/MAX(Z672, Settings!B3)))</f>
        <v>#VALUE!</v>
      </c>
      <c r="AB672">
        <f>MIN(100, MAX(0, 100*BETAINV(乱数表!$J672, MAX(0.00000001, (1/(1+EXP(-(INDEX(係数表!G:G,10) + $B672))))*(EXP(INDEX(係数表!H:H,10) + INDEX(係数表!I:I,10)*LN(INDEX(出力表!C:C,10)+1)))), MAX(0.00000001, (1-(1/(1+EXP(-(INDEX(係数表!G:G,10) + $B672)))))*(EXP(INDEX(係数表!H:H,10) + INDEX(係数表!I:I,10)*LN(INDEX(出力表!C:C,10)+1)))))))</f>
        <v>86.621302421851638</v>
      </c>
      <c r="AC672" t="e">
        <f>MIN(100, MAX(0, (100*(INDEX(出力表!D:D,10))/(EXP(INDEX(係数表!B:B,10) + $C672) + (INDEX(出力表!D:D,10)))) + (乱数表!$V672*(Settings!B12/(((INDEX(出力表!D:D,10))+1)^INDEX(係数表!E:E,10)*INDEX(係数表!F:F,10))))))</f>
        <v>#VALUE!</v>
      </c>
      <c r="AD672" t="e">
        <f>MIN(100, MAX(0, (INDEX(出力表!D:D,10))*AB672/MAX(AC672, Settings!B3)))</f>
        <v>#VALUE!</v>
      </c>
      <c r="AE672">
        <f>MIN(100, MAX(0, 100*BETAINV(乱数表!$K672, MAX(0.00000001, (1/(1+EXP(-(INDEX(係数表!G:G,11) + $B672))))*(EXP(INDEX(係数表!H:H,11) + INDEX(係数表!I:I,11)*LN(INDEX(出力表!C:C,11)+1)))), MAX(0.00000001, (1-(1/(1+EXP(-(INDEX(係数表!G:G,11) + $B672)))))*(EXP(INDEX(係数表!H:H,11) + INDEX(係数表!I:I,11)*LN(INDEX(出力表!C:C,11)+1)))))))</f>
        <v>89.50447321957671</v>
      </c>
      <c r="AF672" t="e">
        <f>MIN(100, MAX(0, (100*(INDEX(出力表!D:D,11))/(EXP(INDEX(係数表!B:B,11) + $C672) + (INDEX(出力表!D:D,11)))) + (乱数表!$W672*(Settings!B12/(((INDEX(出力表!D:D,11))+1)^INDEX(係数表!E:E,11)*INDEX(係数表!F:F,11))))))</f>
        <v>#VALUE!</v>
      </c>
      <c r="AG672" t="e">
        <f>MIN(100, MAX(0, (INDEX(出力表!D:D,11))*AE672/MAX(AF672, Settings!B3)))</f>
        <v>#VALUE!</v>
      </c>
      <c r="AH672">
        <f>MIN(100, MAX(0, 100*BETAINV(乱数表!$L672, MAX(0.00000001, (1/(1+EXP(-(INDEX(係数表!G:G,12) + $B672))))*(EXP(INDEX(係数表!H:H,12) + INDEX(係数表!I:I,12)*LN(INDEX(出力表!C:C,12)+1)))), MAX(0.00000001, (1-(1/(1+EXP(-(INDEX(係数表!G:G,12) + $B672)))))*(EXP(INDEX(係数表!H:H,12) + INDEX(係数表!I:I,12)*LN(INDEX(出力表!C:C,12)+1)))))))</f>
        <v>95.217905007057951</v>
      </c>
      <c r="AI672" t="e">
        <f>MIN(100, MAX(0, (100*(INDEX(出力表!D:D,12))/(EXP(INDEX(係数表!B:B,12) + $C672) + (INDEX(出力表!D:D,12)))) + (乱数表!$X672*(Settings!B12/(((INDEX(出力表!D:D,12))+1)^INDEX(係数表!E:E,12)*INDEX(係数表!F:F,12))))))</f>
        <v>#VALUE!</v>
      </c>
      <c r="AJ672" t="e">
        <f>MIN(100, MAX(0, (INDEX(出力表!D:D,12))*AH672/MAX(AI672, Settings!B3)))</f>
        <v>#VALUE!</v>
      </c>
      <c r="AK672">
        <f>MIN(100, MAX(0, 100*BETAINV(乱数表!$M672, MAX(0.00000001, (1/(1+EXP(-(INDEX(係数表!G:G,13) + $B672))))*(EXP(INDEX(係数表!H:H,13) + INDEX(係数表!I:I,13)*LN(INDEX(出力表!C:C,13)+1)))), MAX(0.00000001, (1-(1/(1+EXP(-(INDEX(係数表!G:G,13) + $B672)))))*(EXP(INDEX(係数表!H:H,13) + INDEX(係数表!I:I,13)*LN(INDEX(出力表!C:C,13)+1)))))))</f>
        <v>98.796068492775063</v>
      </c>
      <c r="AL672" t="e">
        <f>MIN(100, MAX(0, (100*(INDEX(出力表!D:D,13))/(EXP(INDEX(係数表!B:B,13) + $C672) + (INDEX(出力表!D:D,13)))) + (乱数表!$Y672*(Settings!B12/(((INDEX(出力表!D:D,13))+1)^INDEX(係数表!E:E,13)*INDEX(係数表!F:F,13))))))</f>
        <v>#VALUE!</v>
      </c>
      <c r="AM672" t="e">
        <f>MIN(100, MAX(0, (INDEX(出力表!D:D,13))*AK672/MAX(AL672, Settings!B3)))</f>
        <v>#VALUE!</v>
      </c>
      <c r="AN672">
        <f>IF(ISNUMBER(F672), INDEX(出力表!B:B,2)*F672, 0)+IF(ISNUMBER(I672), INDEX(出力表!B:B,3)*I672, 0)+IF(ISNUMBER(L672), INDEX(出力表!B:B,4)*L672, 0)+IF(ISNUMBER(O672), INDEX(出力表!B:B,5)*O672, 0)+IF(ISNUMBER(R672), INDEX(出力表!B:B,6)*R672, 0)+IF(ISNUMBER(U672), INDEX(出力表!B:B,7)*U672, 0)+IF(ISNUMBER(X672), INDEX(出力表!B:B,8)*X672, 0)+IF(ISNUMBER(AA672), INDEX(出力表!B:B,9)*AA672, 0)+IF(ISNUMBER(AD672), INDEX(出力表!B:B,10)*AD672, 0)+IF(ISNUMBER(AG672), INDEX(出力表!B:B,11)*AG672, 0)+IF(ISNUMBER(AJ672), INDEX(出力表!B:B,12)*AJ672, 0)+IF(ISNUMBER(AM672), INDEX(出力表!B:B,13)*AM672, 0)</f>
        <v>0</v>
      </c>
      <c r="AO672">
        <f>IF(ISNUMBER(F672), INDEX(出力表!B:B,2), 0)+IF(ISNUMBER(I672), INDEX(出力表!B:B,3), 0)+IF(ISNUMBER(L672), INDEX(出力表!B:B,4), 0)+IF(ISNUMBER(O672), INDEX(出力表!B:B,5), 0)+IF(ISNUMBER(R672), INDEX(出力表!B:B,6), 0)+IF(ISNUMBER(U672), INDEX(出力表!B:B,7), 0)+IF(ISNUMBER(X672), INDEX(出力表!B:B,8), 0)+IF(ISNUMBER(AA672), INDEX(出力表!B:B,9), 0)+IF(ISNUMBER(AD672), INDEX(出力表!B:B,10), 0)+IF(ISNUMBER(AG672), INDEX(出力表!B:B,11), 0)+IF(ISNUMBER(AJ672), INDEX(出力表!B:B,12), 0)+IF(ISNUMBER(AM672), INDEX(出力表!B:B,13), 0)</f>
        <v>0</v>
      </c>
      <c r="AP672" t="str">
        <f t="shared" si="10"/>
        <v/>
      </c>
    </row>
    <row r="673" spans="1:42" x14ac:dyDescent="0.2">
      <c r="A673">
        <v>672</v>
      </c>
      <c r="B673">
        <f>IF(UPPER(Settings!B4)="TRUE", 乱数表!$Z673*Settings!B10, 0)</f>
        <v>0.30701451300220167</v>
      </c>
      <c r="C673">
        <f>IF(UPPER(Settings!B4)="TRUE", 乱数表!$AA673*Settings!B11, 0)</f>
        <v>-8.1611244100580807E-2</v>
      </c>
      <c r="D673">
        <f>MIN(100, MAX(0, 100*BETAINV(乱数表!$B673, MAX(0.00000001, (1/(1+EXP(-(INDEX(係数表!G:G,2) + $B673))))*(EXP(INDEX(係数表!H:H,2) + INDEX(係数表!I:I,2)*LN(INDEX(出力表!C:C,2)+1)))), MAX(0.00000001, (1-(1/(1+EXP(-(INDEX(係数表!G:G,2) + $B673)))))*(EXP(INDEX(係数表!H:H,2) + INDEX(係数表!I:I,2)*LN(INDEX(出力表!C:C,2)+1)))))))</f>
        <v>97.937652942207336</v>
      </c>
      <c r="E673" t="e">
        <f>MIN(100, MAX(0, (100*(INDEX(出力表!D:D,2))/(EXP(INDEX(係数表!B:B,2) + $C673) + (INDEX(出力表!D:D,2)))) + (乱数表!$N673*(Settings!B12/(((INDEX(出力表!D:D,2))+1)^INDEX(係数表!E:E,2)*INDEX(係数表!F:F,2))))))</f>
        <v>#VALUE!</v>
      </c>
      <c r="F673" t="e">
        <f>MIN(100, MAX(0, (INDEX(出力表!D:D,2))*D673/MAX(E673, Settings!B3)))</f>
        <v>#VALUE!</v>
      </c>
      <c r="G673">
        <f>MIN(100, MAX(0, 100*BETAINV(乱数表!$C673, MAX(0.00000001, (1/(1+EXP(-(INDEX(係数表!G:G,3) + $B673))))*(EXP(INDEX(係数表!H:H,3) + INDEX(係数表!I:I,3)*LN(INDEX(出力表!C:C,3)+1)))), MAX(0.00000001, (1-(1/(1+EXP(-(INDEX(係数表!G:G,3) + $B673)))))*(EXP(INDEX(係数表!H:H,3) + INDEX(係数表!I:I,3)*LN(INDEX(出力表!C:C,3)+1)))))))</f>
        <v>96.295150429909214</v>
      </c>
      <c r="H673" t="e">
        <f>MIN(100, MAX(0, (100*(INDEX(出力表!D:D,3))/(EXP(INDEX(係数表!B:B,3) + $C673) + (INDEX(出力表!D:D,3)))) + (乱数表!$O673*(Settings!B12/(((INDEX(出力表!D:D,3))+1)^INDEX(係数表!E:E,3)*INDEX(係数表!F:F,3))))))</f>
        <v>#VALUE!</v>
      </c>
      <c r="I673" t="e">
        <f>MIN(100, MAX(0, (INDEX(出力表!D:D,3))*G673/MAX(H673, Settings!B3)))</f>
        <v>#VALUE!</v>
      </c>
      <c r="J673">
        <f>MIN(100, MAX(0, 100*BETAINV(乱数表!$D673, MAX(0.00000001, (1/(1+EXP(-(INDEX(係数表!G:G,4) + $B673))))*(EXP(INDEX(係数表!H:H,4) + INDEX(係数表!I:I,4)*LN(INDEX(出力表!C:C,4)+1)))), MAX(0.00000001, (1-(1/(1+EXP(-(INDEX(係数表!G:G,4) + $B673)))))*(EXP(INDEX(係数表!H:H,4) + INDEX(係数表!I:I,4)*LN(INDEX(出力表!C:C,4)+1)))))))</f>
        <v>79.82941434456049</v>
      </c>
      <c r="K673" t="e">
        <f>MIN(100, MAX(0, (100*(INDEX(出力表!D:D,4))/(EXP(INDEX(係数表!B:B,4) + $C673) + (INDEX(出力表!D:D,4)))) + (乱数表!$P673*(Settings!B12/(((INDEX(出力表!D:D,4))+1)^INDEX(係数表!E:E,4)*INDEX(係数表!F:F,4))))))</f>
        <v>#VALUE!</v>
      </c>
      <c r="L673" t="e">
        <f>MIN(100, MAX(0, (INDEX(出力表!D:D,4))*J673/MAX(K673, Settings!B3)))</f>
        <v>#VALUE!</v>
      </c>
      <c r="M673">
        <f>MIN(100, MAX(0, 100*BETAINV(乱数表!$E673, MAX(0.00000001, (1/(1+EXP(-(INDEX(係数表!G:G,5) + $B673))))*(EXP(INDEX(係数表!H:H,5) + INDEX(係数表!I:I,5)*LN(INDEX(出力表!C:C,5)+1)))), MAX(0.00000001, (1-(1/(1+EXP(-(INDEX(係数表!G:G,5) + $B673)))))*(EXP(INDEX(係数表!H:H,5) + INDEX(係数表!I:I,5)*LN(INDEX(出力表!C:C,5)+1)))))))</f>
        <v>93.647966928437157</v>
      </c>
      <c r="N673" t="e">
        <f>MIN(100, MAX(0, (100*(INDEX(出力表!D:D,5))/(EXP(INDEX(係数表!B:B,5) + $C673) + (INDEX(出力表!D:D,5)))) + (乱数表!$Q673*(Settings!B12/(((INDEX(出力表!D:D,5))+1)^INDEX(係数表!E:E,5)*INDEX(係数表!F:F,5))))))</f>
        <v>#VALUE!</v>
      </c>
      <c r="O673" t="e">
        <f>MIN(100, MAX(0, (INDEX(出力表!D:D,5))*M673/MAX(N673, Settings!B3)))</f>
        <v>#VALUE!</v>
      </c>
      <c r="P673">
        <f>MIN(100, MAX(0, 100*BETAINV(乱数表!$F673, MAX(0.00000001, (1/(1+EXP(-(INDEX(係数表!G:G,6) + $B673))))*(EXP(INDEX(係数表!H:H,6) + INDEX(係数表!I:I,6)*LN(INDEX(出力表!C:C,6)+1)))), MAX(0.00000001, (1-(1/(1+EXP(-(INDEX(係数表!G:G,6) + $B673)))))*(EXP(INDEX(係数表!H:H,6) + INDEX(係数表!I:I,6)*LN(INDEX(出力表!C:C,6)+1)))))))</f>
        <v>96.75327141567054</v>
      </c>
      <c r="Q673" t="e">
        <f>MIN(100, MAX(0, (100*(INDEX(出力表!D:D,6))/(EXP(INDEX(係数表!B:B,6) + $C673) + (INDEX(出力表!D:D,6)))) + (乱数表!$R673*(Settings!B12/(((INDEX(出力表!D:D,6))+1)^INDEX(係数表!E:E,6)*INDEX(係数表!F:F,6))))))</f>
        <v>#VALUE!</v>
      </c>
      <c r="R673" t="e">
        <f>MIN(100, MAX(0, (INDEX(出力表!D:D,6))*P673/MAX(Q673, Settings!B3)))</f>
        <v>#VALUE!</v>
      </c>
      <c r="S673">
        <f>MIN(100, MAX(0, 100*BETAINV(乱数表!$G673, MAX(0.00000001, (1/(1+EXP(-(INDEX(係数表!G:G,7) + $B673))))*(EXP(INDEX(係数表!H:H,7) + INDEX(係数表!I:I,7)*LN(INDEX(出力表!C:C,7)+1)))), MAX(0.00000001, (1-(1/(1+EXP(-(INDEX(係数表!G:G,7) + $B673)))))*(EXP(INDEX(係数表!H:H,7) + INDEX(係数表!I:I,7)*LN(INDEX(出力表!C:C,7)+1)))))))</f>
        <v>63.527677612975033</v>
      </c>
      <c r="T673" t="e">
        <f>MIN(100, MAX(0, (100*(INDEX(出力表!D:D,7))/(EXP(INDEX(係数表!B:B,7) + $C673) + (INDEX(出力表!D:D,7)))) + (乱数表!$S673*(Settings!B12/(((INDEX(出力表!D:D,7))+1)^INDEX(係数表!E:E,7)*INDEX(係数表!F:F,7))))))</f>
        <v>#VALUE!</v>
      </c>
      <c r="U673" t="e">
        <f>MIN(100, MAX(0, (INDEX(出力表!D:D,7))*S673/MAX(T673, Settings!B3)))</f>
        <v>#VALUE!</v>
      </c>
      <c r="V673">
        <f>MIN(100, MAX(0, 100*BETAINV(乱数表!$H673, MAX(0.00000001, (1/(1+EXP(-(INDEX(係数表!G:G,8) + $B673))))*(EXP(INDEX(係数表!H:H,8) + INDEX(係数表!I:I,8)*LN(INDEX(出力表!C:C,8)+1)))), MAX(0.00000001, (1-(1/(1+EXP(-(INDEX(係数表!G:G,8) + $B673)))))*(EXP(INDEX(係数表!H:H,8) + INDEX(係数表!I:I,8)*LN(INDEX(出力表!C:C,8)+1)))))))</f>
        <v>94.221478809006626</v>
      </c>
      <c r="W673" t="e">
        <f>MIN(100, MAX(0, (100*(INDEX(出力表!D:D,8))/(EXP(INDEX(係数表!B:B,8) + $C673) + (INDEX(出力表!D:D,8)))) + (乱数表!$T673*(Settings!B12/(((INDEX(出力表!D:D,8))+1)^INDEX(係数表!E:E,8)*INDEX(係数表!F:F,8))))))</f>
        <v>#VALUE!</v>
      </c>
      <c r="X673" t="e">
        <f>MIN(100, MAX(0, (INDEX(出力表!D:D,8))*V673/MAX(W673, Settings!B3)))</f>
        <v>#VALUE!</v>
      </c>
      <c r="Y673">
        <f>MIN(100, MAX(0, 100*BETAINV(乱数表!$I673, MAX(0.00000001, (1/(1+EXP(-(INDEX(係数表!G:G,9) + $B673))))*(EXP(INDEX(係数表!H:H,9) + INDEX(係数表!I:I,9)*LN(INDEX(出力表!C:C,9)+1)))), MAX(0.00000001, (1-(1/(1+EXP(-(INDEX(係数表!G:G,9) + $B673)))))*(EXP(INDEX(係数表!H:H,9) + INDEX(係数表!I:I,9)*LN(INDEX(出力表!C:C,9)+1)))))))</f>
        <v>81.027120615199422</v>
      </c>
      <c r="Z673" t="e">
        <f>MIN(100, MAX(0, (100*(INDEX(出力表!D:D,9))/(EXP(INDEX(係数表!B:B,9) + $C673) + (INDEX(出力表!D:D,9)))) + (乱数表!$U673*(Settings!B12/(((INDEX(出力表!D:D,9))+1)^INDEX(係数表!E:E,9)*INDEX(係数表!F:F,9))))))</f>
        <v>#VALUE!</v>
      </c>
      <c r="AA673" t="e">
        <f>MIN(100, MAX(0, (INDEX(出力表!D:D,9))*Y673/MAX(Z673, Settings!B3)))</f>
        <v>#VALUE!</v>
      </c>
      <c r="AB673">
        <f>MIN(100, MAX(0, 100*BETAINV(乱数表!$J673, MAX(0.00000001, (1/(1+EXP(-(INDEX(係数表!G:G,10) + $B673))))*(EXP(INDEX(係数表!H:H,10) + INDEX(係数表!I:I,10)*LN(INDEX(出力表!C:C,10)+1)))), MAX(0.00000001, (1-(1/(1+EXP(-(INDEX(係数表!G:G,10) + $B673)))))*(EXP(INDEX(係数表!H:H,10) + INDEX(係数表!I:I,10)*LN(INDEX(出力表!C:C,10)+1)))))))</f>
        <v>98.675386345999954</v>
      </c>
      <c r="AC673" t="e">
        <f>MIN(100, MAX(0, (100*(INDEX(出力表!D:D,10))/(EXP(INDEX(係数表!B:B,10) + $C673) + (INDEX(出力表!D:D,10)))) + (乱数表!$V673*(Settings!B12/(((INDEX(出力表!D:D,10))+1)^INDEX(係数表!E:E,10)*INDEX(係数表!F:F,10))))))</f>
        <v>#VALUE!</v>
      </c>
      <c r="AD673" t="e">
        <f>MIN(100, MAX(0, (INDEX(出力表!D:D,10))*AB673/MAX(AC673, Settings!B3)))</f>
        <v>#VALUE!</v>
      </c>
      <c r="AE673">
        <f>MIN(100, MAX(0, 100*BETAINV(乱数表!$K673, MAX(0.00000001, (1/(1+EXP(-(INDEX(係数表!G:G,11) + $B673))))*(EXP(INDEX(係数表!H:H,11) + INDEX(係数表!I:I,11)*LN(INDEX(出力表!C:C,11)+1)))), MAX(0.00000001, (1-(1/(1+EXP(-(INDEX(係数表!G:G,11) + $B673)))))*(EXP(INDEX(係数表!H:H,11) + INDEX(係数表!I:I,11)*LN(INDEX(出力表!C:C,11)+1)))))))</f>
        <v>93.405759016032704</v>
      </c>
      <c r="AF673" t="e">
        <f>MIN(100, MAX(0, (100*(INDEX(出力表!D:D,11))/(EXP(INDEX(係数表!B:B,11) + $C673) + (INDEX(出力表!D:D,11)))) + (乱数表!$W673*(Settings!B12/(((INDEX(出力表!D:D,11))+1)^INDEX(係数表!E:E,11)*INDEX(係数表!F:F,11))))))</f>
        <v>#VALUE!</v>
      </c>
      <c r="AG673" t="e">
        <f>MIN(100, MAX(0, (INDEX(出力表!D:D,11))*AE673/MAX(AF673, Settings!B3)))</f>
        <v>#VALUE!</v>
      </c>
      <c r="AH673">
        <f>MIN(100, MAX(0, 100*BETAINV(乱数表!$L673, MAX(0.00000001, (1/(1+EXP(-(INDEX(係数表!G:G,12) + $B673))))*(EXP(INDEX(係数表!H:H,12) + INDEX(係数表!I:I,12)*LN(INDEX(出力表!C:C,12)+1)))), MAX(0.00000001, (1-(1/(1+EXP(-(INDEX(係数表!G:G,12) + $B673)))))*(EXP(INDEX(係数表!H:H,12) + INDEX(係数表!I:I,12)*LN(INDEX(出力表!C:C,12)+1)))))))</f>
        <v>99.762990860970319</v>
      </c>
      <c r="AI673" t="e">
        <f>MIN(100, MAX(0, (100*(INDEX(出力表!D:D,12))/(EXP(INDEX(係数表!B:B,12) + $C673) + (INDEX(出力表!D:D,12)))) + (乱数表!$X673*(Settings!B12/(((INDEX(出力表!D:D,12))+1)^INDEX(係数表!E:E,12)*INDEX(係数表!F:F,12))))))</f>
        <v>#VALUE!</v>
      </c>
      <c r="AJ673" t="e">
        <f>MIN(100, MAX(0, (INDEX(出力表!D:D,12))*AH673/MAX(AI673, Settings!B3)))</f>
        <v>#VALUE!</v>
      </c>
      <c r="AK673">
        <f>MIN(100, MAX(0, 100*BETAINV(乱数表!$M673, MAX(0.00000001, (1/(1+EXP(-(INDEX(係数表!G:G,13) + $B673))))*(EXP(INDEX(係数表!H:H,13) + INDEX(係数表!I:I,13)*LN(INDEX(出力表!C:C,13)+1)))), MAX(0.00000001, (1-(1/(1+EXP(-(INDEX(係数表!G:G,13) + $B673)))))*(EXP(INDEX(係数表!H:H,13) + INDEX(係数表!I:I,13)*LN(INDEX(出力表!C:C,13)+1)))))))</f>
        <v>85.913136937707904</v>
      </c>
      <c r="AL673" t="e">
        <f>MIN(100, MAX(0, (100*(INDEX(出力表!D:D,13))/(EXP(INDEX(係数表!B:B,13) + $C673) + (INDEX(出力表!D:D,13)))) + (乱数表!$Y673*(Settings!B12/(((INDEX(出力表!D:D,13))+1)^INDEX(係数表!E:E,13)*INDEX(係数表!F:F,13))))))</f>
        <v>#VALUE!</v>
      </c>
      <c r="AM673" t="e">
        <f>MIN(100, MAX(0, (INDEX(出力表!D:D,13))*AK673/MAX(AL673, Settings!B3)))</f>
        <v>#VALUE!</v>
      </c>
      <c r="AN673">
        <f>IF(ISNUMBER(F673), INDEX(出力表!B:B,2)*F673, 0)+IF(ISNUMBER(I673), INDEX(出力表!B:B,3)*I673, 0)+IF(ISNUMBER(L673), INDEX(出力表!B:B,4)*L673, 0)+IF(ISNUMBER(O673), INDEX(出力表!B:B,5)*O673, 0)+IF(ISNUMBER(R673), INDEX(出力表!B:B,6)*R673, 0)+IF(ISNUMBER(U673), INDEX(出力表!B:B,7)*U673, 0)+IF(ISNUMBER(X673), INDEX(出力表!B:B,8)*X673, 0)+IF(ISNUMBER(AA673), INDEX(出力表!B:B,9)*AA673, 0)+IF(ISNUMBER(AD673), INDEX(出力表!B:B,10)*AD673, 0)+IF(ISNUMBER(AG673), INDEX(出力表!B:B,11)*AG673, 0)+IF(ISNUMBER(AJ673), INDEX(出力表!B:B,12)*AJ673, 0)+IF(ISNUMBER(AM673), INDEX(出力表!B:B,13)*AM673, 0)</f>
        <v>0</v>
      </c>
      <c r="AO673">
        <f>IF(ISNUMBER(F673), INDEX(出力表!B:B,2), 0)+IF(ISNUMBER(I673), INDEX(出力表!B:B,3), 0)+IF(ISNUMBER(L673), INDEX(出力表!B:B,4), 0)+IF(ISNUMBER(O673), INDEX(出力表!B:B,5), 0)+IF(ISNUMBER(R673), INDEX(出力表!B:B,6), 0)+IF(ISNUMBER(U673), INDEX(出力表!B:B,7), 0)+IF(ISNUMBER(X673), INDEX(出力表!B:B,8), 0)+IF(ISNUMBER(AA673), INDEX(出力表!B:B,9), 0)+IF(ISNUMBER(AD673), INDEX(出力表!B:B,10), 0)+IF(ISNUMBER(AG673), INDEX(出力表!B:B,11), 0)+IF(ISNUMBER(AJ673), INDEX(出力表!B:B,12), 0)+IF(ISNUMBER(AM673), INDEX(出力表!B:B,13), 0)</f>
        <v>0</v>
      </c>
      <c r="AP673" t="str">
        <f t="shared" si="10"/>
        <v/>
      </c>
    </row>
    <row r="674" spans="1:42" x14ac:dyDescent="0.2">
      <c r="A674">
        <v>673</v>
      </c>
      <c r="B674">
        <f>IF(UPPER(Settings!B4)="TRUE", 乱数表!$Z674*Settings!B10, 0)</f>
        <v>0.50121432790874676</v>
      </c>
      <c r="C674">
        <f>IF(UPPER(Settings!B4)="TRUE", 乱数表!$AA674*Settings!B11, 0)</f>
        <v>-9.9505106639871638E-2</v>
      </c>
      <c r="D674">
        <f>MIN(100, MAX(0, 100*BETAINV(乱数表!$B674, MAX(0.00000001, (1/(1+EXP(-(INDEX(係数表!G:G,2) + $B674))))*(EXP(INDEX(係数表!H:H,2) + INDEX(係数表!I:I,2)*LN(INDEX(出力表!C:C,2)+1)))), MAX(0.00000001, (1-(1/(1+EXP(-(INDEX(係数表!G:G,2) + $B674)))))*(EXP(INDEX(係数表!H:H,2) + INDEX(係数表!I:I,2)*LN(INDEX(出力表!C:C,2)+1)))))))</f>
        <v>79.205605000853524</v>
      </c>
      <c r="E674" t="e">
        <f>MIN(100, MAX(0, (100*(INDEX(出力表!D:D,2))/(EXP(INDEX(係数表!B:B,2) + $C674) + (INDEX(出力表!D:D,2)))) + (乱数表!$N674*(Settings!B12/(((INDEX(出力表!D:D,2))+1)^INDEX(係数表!E:E,2)*INDEX(係数表!F:F,2))))))</f>
        <v>#VALUE!</v>
      </c>
      <c r="F674" t="e">
        <f>MIN(100, MAX(0, (INDEX(出力表!D:D,2))*D674/MAX(E674, Settings!B3)))</f>
        <v>#VALUE!</v>
      </c>
      <c r="G674">
        <f>MIN(100, MAX(0, 100*BETAINV(乱数表!$C674, MAX(0.00000001, (1/(1+EXP(-(INDEX(係数表!G:G,3) + $B674))))*(EXP(INDEX(係数表!H:H,3) + INDEX(係数表!I:I,3)*LN(INDEX(出力表!C:C,3)+1)))), MAX(0.00000001, (1-(1/(1+EXP(-(INDEX(係数表!G:G,3) + $B674)))))*(EXP(INDEX(係数表!H:H,3) + INDEX(係数表!I:I,3)*LN(INDEX(出力表!C:C,3)+1)))))))</f>
        <v>62.778695848971076</v>
      </c>
      <c r="H674" t="e">
        <f>MIN(100, MAX(0, (100*(INDEX(出力表!D:D,3))/(EXP(INDEX(係数表!B:B,3) + $C674) + (INDEX(出力表!D:D,3)))) + (乱数表!$O674*(Settings!B12/(((INDEX(出力表!D:D,3))+1)^INDEX(係数表!E:E,3)*INDEX(係数表!F:F,3))))))</f>
        <v>#VALUE!</v>
      </c>
      <c r="I674" t="e">
        <f>MIN(100, MAX(0, (INDEX(出力表!D:D,3))*G674/MAX(H674, Settings!B3)))</f>
        <v>#VALUE!</v>
      </c>
      <c r="J674">
        <f>MIN(100, MAX(0, 100*BETAINV(乱数表!$D674, MAX(0.00000001, (1/(1+EXP(-(INDEX(係数表!G:G,4) + $B674))))*(EXP(INDEX(係数表!H:H,4) + INDEX(係数表!I:I,4)*LN(INDEX(出力表!C:C,4)+1)))), MAX(0.00000001, (1-(1/(1+EXP(-(INDEX(係数表!G:G,4) + $B674)))))*(EXP(INDEX(係数表!H:H,4) + INDEX(係数表!I:I,4)*LN(INDEX(出力表!C:C,4)+1)))))))</f>
        <v>99.731691223913415</v>
      </c>
      <c r="K674" t="e">
        <f>MIN(100, MAX(0, (100*(INDEX(出力表!D:D,4))/(EXP(INDEX(係数表!B:B,4) + $C674) + (INDEX(出力表!D:D,4)))) + (乱数表!$P674*(Settings!B12/(((INDEX(出力表!D:D,4))+1)^INDEX(係数表!E:E,4)*INDEX(係数表!F:F,4))))))</f>
        <v>#VALUE!</v>
      </c>
      <c r="L674" t="e">
        <f>MIN(100, MAX(0, (INDEX(出力表!D:D,4))*J674/MAX(K674, Settings!B3)))</f>
        <v>#VALUE!</v>
      </c>
      <c r="M674">
        <f>MIN(100, MAX(0, 100*BETAINV(乱数表!$E674, MAX(0.00000001, (1/(1+EXP(-(INDEX(係数表!G:G,5) + $B674))))*(EXP(INDEX(係数表!H:H,5) + INDEX(係数表!I:I,5)*LN(INDEX(出力表!C:C,5)+1)))), MAX(0.00000001, (1-(1/(1+EXP(-(INDEX(係数表!G:G,5) + $B674)))))*(EXP(INDEX(係数表!H:H,5) + INDEX(係数表!I:I,5)*LN(INDEX(出力表!C:C,5)+1)))))))</f>
        <v>60.708403278298796</v>
      </c>
      <c r="N674" t="e">
        <f>MIN(100, MAX(0, (100*(INDEX(出力表!D:D,5))/(EXP(INDEX(係数表!B:B,5) + $C674) + (INDEX(出力表!D:D,5)))) + (乱数表!$Q674*(Settings!B12/(((INDEX(出力表!D:D,5))+1)^INDEX(係数表!E:E,5)*INDEX(係数表!F:F,5))))))</f>
        <v>#VALUE!</v>
      </c>
      <c r="O674" t="e">
        <f>MIN(100, MAX(0, (INDEX(出力表!D:D,5))*M674/MAX(N674, Settings!B3)))</f>
        <v>#VALUE!</v>
      </c>
      <c r="P674">
        <f>MIN(100, MAX(0, 100*BETAINV(乱数表!$F674, MAX(0.00000001, (1/(1+EXP(-(INDEX(係数表!G:G,6) + $B674))))*(EXP(INDEX(係数表!H:H,6) + INDEX(係数表!I:I,6)*LN(INDEX(出力表!C:C,6)+1)))), MAX(0.00000001, (1-(1/(1+EXP(-(INDEX(係数表!G:G,6) + $B674)))))*(EXP(INDEX(係数表!H:H,6) + INDEX(係数表!I:I,6)*LN(INDEX(出力表!C:C,6)+1)))))))</f>
        <v>98.455634710563118</v>
      </c>
      <c r="Q674" t="e">
        <f>MIN(100, MAX(0, (100*(INDEX(出力表!D:D,6))/(EXP(INDEX(係数表!B:B,6) + $C674) + (INDEX(出力表!D:D,6)))) + (乱数表!$R674*(Settings!B12/(((INDEX(出力表!D:D,6))+1)^INDEX(係数表!E:E,6)*INDEX(係数表!F:F,6))))))</f>
        <v>#VALUE!</v>
      </c>
      <c r="R674" t="e">
        <f>MIN(100, MAX(0, (INDEX(出力表!D:D,6))*P674/MAX(Q674, Settings!B3)))</f>
        <v>#VALUE!</v>
      </c>
      <c r="S674">
        <f>MIN(100, MAX(0, 100*BETAINV(乱数表!$G674, MAX(0.00000001, (1/(1+EXP(-(INDEX(係数表!G:G,7) + $B674))))*(EXP(INDEX(係数表!H:H,7) + INDEX(係数表!I:I,7)*LN(INDEX(出力表!C:C,7)+1)))), MAX(0.00000001, (1-(1/(1+EXP(-(INDEX(係数表!G:G,7) + $B674)))))*(EXP(INDEX(係数表!H:H,7) + INDEX(係数表!I:I,7)*LN(INDEX(出力表!C:C,7)+1)))))))</f>
        <v>99.998880268278313</v>
      </c>
      <c r="T674" t="e">
        <f>MIN(100, MAX(0, (100*(INDEX(出力表!D:D,7))/(EXP(INDEX(係数表!B:B,7) + $C674) + (INDEX(出力表!D:D,7)))) + (乱数表!$S674*(Settings!B12/(((INDEX(出力表!D:D,7))+1)^INDEX(係数表!E:E,7)*INDEX(係数表!F:F,7))))))</f>
        <v>#VALUE!</v>
      </c>
      <c r="U674" t="e">
        <f>MIN(100, MAX(0, (INDEX(出力表!D:D,7))*S674/MAX(T674, Settings!B3)))</f>
        <v>#VALUE!</v>
      </c>
      <c r="V674">
        <f>MIN(100, MAX(0, 100*BETAINV(乱数表!$H674, MAX(0.00000001, (1/(1+EXP(-(INDEX(係数表!G:G,8) + $B674))))*(EXP(INDEX(係数表!H:H,8) + INDEX(係数表!I:I,8)*LN(INDEX(出力表!C:C,8)+1)))), MAX(0.00000001, (1-(1/(1+EXP(-(INDEX(係数表!G:G,8) + $B674)))))*(EXP(INDEX(係数表!H:H,8) + INDEX(係数表!I:I,8)*LN(INDEX(出力表!C:C,8)+1)))))))</f>
        <v>99.276694640932632</v>
      </c>
      <c r="W674" t="e">
        <f>MIN(100, MAX(0, (100*(INDEX(出力表!D:D,8))/(EXP(INDEX(係数表!B:B,8) + $C674) + (INDEX(出力表!D:D,8)))) + (乱数表!$T674*(Settings!B12/(((INDEX(出力表!D:D,8))+1)^INDEX(係数表!E:E,8)*INDEX(係数表!F:F,8))))))</f>
        <v>#VALUE!</v>
      </c>
      <c r="X674" t="e">
        <f>MIN(100, MAX(0, (INDEX(出力表!D:D,8))*V674/MAX(W674, Settings!B3)))</f>
        <v>#VALUE!</v>
      </c>
      <c r="Y674">
        <f>MIN(100, MAX(0, 100*BETAINV(乱数表!$I674, MAX(0.00000001, (1/(1+EXP(-(INDEX(係数表!G:G,9) + $B674))))*(EXP(INDEX(係数表!H:H,9) + INDEX(係数表!I:I,9)*LN(INDEX(出力表!C:C,9)+1)))), MAX(0.00000001, (1-(1/(1+EXP(-(INDEX(係数表!G:G,9) + $B674)))))*(EXP(INDEX(係数表!H:H,9) + INDEX(係数表!I:I,9)*LN(INDEX(出力表!C:C,9)+1)))))))</f>
        <v>98.832736839188783</v>
      </c>
      <c r="Z674" t="e">
        <f>MIN(100, MAX(0, (100*(INDEX(出力表!D:D,9))/(EXP(INDEX(係数表!B:B,9) + $C674) + (INDEX(出力表!D:D,9)))) + (乱数表!$U674*(Settings!B12/(((INDEX(出力表!D:D,9))+1)^INDEX(係数表!E:E,9)*INDEX(係数表!F:F,9))))))</f>
        <v>#VALUE!</v>
      </c>
      <c r="AA674" t="e">
        <f>MIN(100, MAX(0, (INDEX(出力表!D:D,9))*Y674/MAX(Z674, Settings!B3)))</f>
        <v>#VALUE!</v>
      </c>
      <c r="AB674">
        <f>MIN(100, MAX(0, 100*BETAINV(乱数表!$J674, MAX(0.00000001, (1/(1+EXP(-(INDEX(係数表!G:G,10) + $B674))))*(EXP(INDEX(係数表!H:H,10) + INDEX(係数表!I:I,10)*LN(INDEX(出力表!C:C,10)+1)))), MAX(0.00000001, (1-(1/(1+EXP(-(INDEX(係数表!G:G,10) + $B674)))))*(EXP(INDEX(係数表!H:H,10) + INDEX(係数表!I:I,10)*LN(INDEX(出力表!C:C,10)+1)))))))</f>
        <v>99.983558331843142</v>
      </c>
      <c r="AC674" t="e">
        <f>MIN(100, MAX(0, (100*(INDEX(出力表!D:D,10))/(EXP(INDEX(係数表!B:B,10) + $C674) + (INDEX(出力表!D:D,10)))) + (乱数表!$V674*(Settings!B12/(((INDEX(出力表!D:D,10))+1)^INDEX(係数表!E:E,10)*INDEX(係数表!F:F,10))))))</f>
        <v>#VALUE!</v>
      </c>
      <c r="AD674" t="e">
        <f>MIN(100, MAX(0, (INDEX(出力表!D:D,10))*AB674/MAX(AC674, Settings!B3)))</f>
        <v>#VALUE!</v>
      </c>
      <c r="AE674">
        <f>MIN(100, MAX(0, 100*BETAINV(乱数表!$K674, MAX(0.00000001, (1/(1+EXP(-(INDEX(係数表!G:G,11) + $B674))))*(EXP(INDEX(係数表!H:H,11) + INDEX(係数表!I:I,11)*LN(INDEX(出力表!C:C,11)+1)))), MAX(0.00000001, (1-(1/(1+EXP(-(INDEX(係数表!G:G,11) + $B674)))))*(EXP(INDEX(係数表!H:H,11) + INDEX(係数表!I:I,11)*LN(INDEX(出力表!C:C,11)+1)))))))</f>
        <v>96.499029618690571</v>
      </c>
      <c r="AF674" t="e">
        <f>MIN(100, MAX(0, (100*(INDEX(出力表!D:D,11))/(EXP(INDEX(係数表!B:B,11) + $C674) + (INDEX(出力表!D:D,11)))) + (乱数表!$W674*(Settings!B12/(((INDEX(出力表!D:D,11))+1)^INDEX(係数表!E:E,11)*INDEX(係数表!F:F,11))))))</f>
        <v>#VALUE!</v>
      </c>
      <c r="AG674" t="e">
        <f>MIN(100, MAX(0, (INDEX(出力表!D:D,11))*AE674/MAX(AF674, Settings!B3)))</f>
        <v>#VALUE!</v>
      </c>
      <c r="AH674">
        <f>MIN(100, MAX(0, 100*BETAINV(乱数表!$L674, MAX(0.00000001, (1/(1+EXP(-(INDEX(係数表!G:G,12) + $B674))))*(EXP(INDEX(係数表!H:H,12) + INDEX(係数表!I:I,12)*LN(INDEX(出力表!C:C,12)+1)))), MAX(0.00000001, (1-(1/(1+EXP(-(INDEX(係数表!G:G,12) + $B674)))))*(EXP(INDEX(係数表!H:H,12) + INDEX(係数表!I:I,12)*LN(INDEX(出力表!C:C,12)+1)))))))</f>
        <v>29.607882210782506</v>
      </c>
      <c r="AI674" t="e">
        <f>MIN(100, MAX(0, (100*(INDEX(出力表!D:D,12))/(EXP(INDEX(係数表!B:B,12) + $C674) + (INDEX(出力表!D:D,12)))) + (乱数表!$X674*(Settings!B12/(((INDEX(出力表!D:D,12))+1)^INDEX(係数表!E:E,12)*INDEX(係数表!F:F,12))))))</f>
        <v>#VALUE!</v>
      </c>
      <c r="AJ674" t="e">
        <f>MIN(100, MAX(0, (INDEX(出力表!D:D,12))*AH674/MAX(AI674, Settings!B3)))</f>
        <v>#VALUE!</v>
      </c>
      <c r="AK674">
        <f>MIN(100, MAX(0, 100*BETAINV(乱数表!$M674, MAX(0.00000001, (1/(1+EXP(-(INDEX(係数表!G:G,13) + $B674))))*(EXP(INDEX(係数表!H:H,13) + INDEX(係数表!I:I,13)*LN(INDEX(出力表!C:C,13)+1)))), MAX(0.00000001, (1-(1/(1+EXP(-(INDEX(係数表!G:G,13) + $B674)))))*(EXP(INDEX(係数表!H:H,13) + INDEX(係数表!I:I,13)*LN(INDEX(出力表!C:C,13)+1)))))))</f>
        <v>99.051912814277429</v>
      </c>
      <c r="AL674" t="e">
        <f>MIN(100, MAX(0, (100*(INDEX(出力表!D:D,13))/(EXP(INDEX(係数表!B:B,13) + $C674) + (INDEX(出力表!D:D,13)))) + (乱数表!$Y674*(Settings!B12/(((INDEX(出力表!D:D,13))+1)^INDEX(係数表!E:E,13)*INDEX(係数表!F:F,13))))))</f>
        <v>#VALUE!</v>
      </c>
      <c r="AM674" t="e">
        <f>MIN(100, MAX(0, (INDEX(出力表!D:D,13))*AK674/MAX(AL674, Settings!B3)))</f>
        <v>#VALUE!</v>
      </c>
      <c r="AN674">
        <f>IF(ISNUMBER(F674), INDEX(出力表!B:B,2)*F674, 0)+IF(ISNUMBER(I674), INDEX(出力表!B:B,3)*I674, 0)+IF(ISNUMBER(L674), INDEX(出力表!B:B,4)*L674, 0)+IF(ISNUMBER(O674), INDEX(出力表!B:B,5)*O674, 0)+IF(ISNUMBER(R674), INDEX(出力表!B:B,6)*R674, 0)+IF(ISNUMBER(U674), INDEX(出力表!B:B,7)*U674, 0)+IF(ISNUMBER(X674), INDEX(出力表!B:B,8)*X674, 0)+IF(ISNUMBER(AA674), INDEX(出力表!B:B,9)*AA674, 0)+IF(ISNUMBER(AD674), INDEX(出力表!B:B,10)*AD674, 0)+IF(ISNUMBER(AG674), INDEX(出力表!B:B,11)*AG674, 0)+IF(ISNUMBER(AJ674), INDEX(出力表!B:B,12)*AJ674, 0)+IF(ISNUMBER(AM674), INDEX(出力表!B:B,13)*AM674, 0)</f>
        <v>0</v>
      </c>
      <c r="AO674">
        <f>IF(ISNUMBER(F674), INDEX(出力表!B:B,2), 0)+IF(ISNUMBER(I674), INDEX(出力表!B:B,3), 0)+IF(ISNUMBER(L674), INDEX(出力表!B:B,4), 0)+IF(ISNUMBER(O674), INDEX(出力表!B:B,5), 0)+IF(ISNUMBER(R674), INDEX(出力表!B:B,6), 0)+IF(ISNUMBER(U674), INDEX(出力表!B:B,7), 0)+IF(ISNUMBER(X674), INDEX(出力表!B:B,8), 0)+IF(ISNUMBER(AA674), INDEX(出力表!B:B,9), 0)+IF(ISNUMBER(AD674), INDEX(出力表!B:B,10), 0)+IF(ISNUMBER(AG674), INDEX(出力表!B:B,11), 0)+IF(ISNUMBER(AJ674), INDEX(出力表!B:B,12), 0)+IF(ISNUMBER(AM674), INDEX(出力表!B:B,13), 0)</f>
        <v>0</v>
      </c>
      <c r="AP674" t="str">
        <f t="shared" si="10"/>
        <v/>
      </c>
    </row>
    <row r="675" spans="1:42" x14ac:dyDescent="0.2">
      <c r="A675">
        <v>674</v>
      </c>
      <c r="B675">
        <f>IF(UPPER(Settings!B4)="TRUE", 乱数表!$Z675*Settings!B10, 0)</f>
        <v>-1.017666553525731</v>
      </c>
      <c r="C675">
        <f>IF(UPPER(Settings!B4)="TRUE", 乱数表!$AA675*Settings!B11, 0)</f>
        <v>3.3060928077251021E-2</v>
      </c>
      <c r="D675">
        <f>MIN(100, MAX(0, 100*BETAINV(乱数表!$B675, MAX(0.00000001, (1/(1+EXP(-(INDEX(係数表!G:G,2) + $B675))))*(EXP(INDEX(係数表!H:H,2) + INDEX(係数表!I:I,2)*LN(INDEX(出力表!C:C,2)+1)))), MAX(0.00000001, (1-(1/(1+EXP(-(INDEX(係数表!G:G,2) + $B675)))))*(EXP(INDEX(係数表!H:H,2) + INDEX(係数表!I:I,2)*LN(INDEX(出力表!C:C,2)+1)))))))</f>
        <v>69.059376861509193</v>
      </c>
      <c r="E675" t="e">
        <f>MIN(100, MAX(0, (100*(INDEX(出力表!D:D,2))/(EXP(INDEX(係数表!B:B,2) + $C675) + (INDEX(出力表!D:D,2)))) + (乱数表!$N675*(Settings!B12/(((INDEX(出力表!D:D,2))+1)^INDEX(係数表!E:E,2)*INDEX(係数表!F:F,2))))))</f>
        <v>#VALUE!</v>
      </c>
      <c r="F675" t="e">
        <f>MIN(100, MAX(0, (INDEX(出力表!D:D,2))*D675/MAX(E675, Settings!B3)))</f>
        <v>#VALUE!</v>
      </c>
      <c r="G675">
        <f>MIN(100, MAX(0, 100*BETAINV(乱数表!$C675, MAX(0.00000001, (1/(1+EXP(-(INDEX(係数表!G:G,3) + $B675))))*(EXP(INDEX(係数表!H:H,3) + INDEX(係数表!I:I,3)*LN(INDEX(出力表!C:C,3)+1)))), MAX(0.00000001, (1-(1/(1+EXP(-(INDEX(係数表!G:G,3) + $B675)))))*(EXP(INDEX(係数表!H:H,3) + INDEX(係数表!I:I,3)*LN(INDEX(出力表!C:C,3)+1)))))))</f>
        <v>85.646832459284866</v>
      </c>
      <c r="H675" t="e">
        <f>MIN(100, MAX(0, (100*(INDEX(出力表!D:D,3))/(EXP(INDEX(係数表!B:B,3) + $C675) + (INDEX(出力表!D:D,3)))) + (乱数表!$O675*(Settings!B12/(((INDEX(出力表!D:D,3))+1)^INDEX(係数表!E:E,3)*INDEX(係数表!F:F,3))))))</f>
        <v>#VALUE!</v>
      </c>
      <c r="I675" t="e">
        <f>MIN(100, MAX(0, (INDEX(出力表!D:D,3))*G675/MAX(H675, Settings!B3)))</f>
        <v>#VALUE!</v>
      </c>
      <c r="J675">
        <f>MIN(100, MAX(0, 100*BETAINV(乱数表!$D675, MAX(0.00000001, (1/(1+EXP(-(INDEX(係数表!G:G,4) + $B675))))*(EXP(INDEX(係数表!H:H,4) + INDEX(係数表!I:I,4)*LN(INDEX(出力表!C:C,4)+1)))), MAX(0.00000001, (1-(1/(1+EXP(-(INDEX(係数表!G:G,4) + $B675)))))*(EXP(INDEX(係数表!H:H,4) + INDEX(係数表!I:I,4)*LN(INDEX(出力表!C:C,4)+1)))))))</f>
        <v>48.193976325701207</v>
      </c>
      <c r="K675" t="e">
        <f>MIN(100, MAX(0, (100*(INDEX(出力表!D:D,4))/(EXP(INDEX(係数表!B:B,4) + $C675) + (INDEX(出力表!D:D,4)))) + (乱数表!$P675*(Settings!B12/(((INDEX(出力表!D:D,4))+1)^INDEX(係数表!E:E,4)*INDEX(係数表!F:F,4))))))</f>
        <v>#VALUE!</v>
      </c>
      <c r="L675" t="e">
        <f>MIN(100, MAX(0, (INDEX(出力表!D:D,4))*J675/MAX(K675, Settings!B3)))</f>
        <v>#VALUE!</v>
      </c>
      <c r="M675">
        <f>MIN(100, MAX(0, 100*BETAINV(乱数表!$E675, MAX(0.00000001, (1/(1+EXP(-(INDEX(係数表!G:G,5) + $B675))))*(EXP(INDEX(係数表!H:H,5) + INDEX(係数表!I:I,5)*LN(INDEX(出力表!C:C,5)+1)))), MAX(0.00000001, (1-(1/(1+EXP(-(INDEX(係数表!G:G,5) + $B675)))))*(EXP(INDEX(係数表!H:H,5) + INDEX(係数表!I:I,5)*LN(INDEX(出力表!C:C,5)+1)))))))</f>
        <v>96.178379760975957</v>
      </c>
      <c r="N675" t="e">
        <f>MIN(100, MAX(0, (100*(INDEX(出力表!D:D,5))/(EXP(INDEX(係数表!B:B,5) + $C675) + (INDEX(出力表!D:D,5)))) + (乱数表!$Q675*(Settings!B12/(((INDEX(出力表!D:D,5))+1)^INDEX(係数表!E:E,5)*INDEX(係数表!F:F,5))))))</f>
        <v>#VALUE!</v>
      </c>
      <c r="O675" t="e">
        <f>MIN(100, MAX(0, (INDEX(出力表!D:D,5))*M675/MAX(N675, Settings!B3)))</f>
        <v>#VALUE!</v>
      </c>
      <c r="P675">
        <f>MIN(100, MAX(0, 100*BETAINV(乱数表!$F675, MAX(0.00000001, (1/(1+EXP(-(INDEX(係数表!G:G,6) + $B675))))*(EXP(INDEX(係数表!H:H,6) + INDEX(係数表!I:I,6)*LN(INDEX(出力表!C:C,6)+1)))), MAX(0.00000001, (1-(1/(1+EXP(-(INDEX(係数表!G:G,6) + $B675)))))*(EXP(INDEX(係数表!H:H,6) + INDEX(係数表!I:I,6)*LN(INDEX(出力表!C:C,6)+1)))))))</f>
        <v>44.051441093441127</v>
      </c>
      <c r="Q675" t="e">
        <f>MIN(100, MAX(0, (100*(INDEX(出力表!D:D,6))/(EXP(INDEX(係数表!B:B,6) + $C675) + (INDEX(出力表!D:D,6)))) + (乱数表!$R675*(Settings!B12/(((INDEX(出力表!D:D,6))+1)^INDEX(係数表!E:E,6)*INDEX(係数表!F:F,6))))))</f>
        <v>#VALUE!</v>
      </c>
      <c r="R675" t="e">
        <f>MIN(100, MAX(0, (INDEX(出力表!D:D,6))*P675/MAX(Q675, Settings!B3)))</f>
        <v>#VALUE!</v>
      </c>
      <c r="S675">
        <f>MIN(100, MAX(0, 100*BETAINV(乱数表!$G675, MAX(0.00000001, (1/(1+EXP(-(INDEX(係数表!G:G,7) + $B675))))*(EXP(INDEX(係数表!H:H,7) + INDEX(係数表!I:I,7)*LN(INDEX(出力表!C:C,7)+1)))), MAX(0.00000001, (1-(1/(1+EXP(-(INDEX(係数表!G:G,7) + $B675)))))*(EXP(INDEX(係数表!H:H,7) + INDEX(係数表!I:I,7)*LN(INDEX(出力表!C:C,7)+1)))))))</f>
        <v>52.116522623051253</v>
      </c>
      <c r="T675" t="e">
        <f>MIN(100, MAX(0, (100*(INDEX(出力表!D:D,7))/(EXP(INDEX(係数表!B:B,7) + $C675) + (INDEX(出力表!D:D,7)))) + (乱数表!$S675*(Settings!B12/(((INDEX(出力表!D:D,7))+1)^INDEX(係数表!E:E,7)*INDEX(係数表!F:F,7))))))</f>
        <v>#VALUE!</v>
      </c>
      <c r="U675" t="e">
        <f>MIN(100, MAX(0, (INDEX(出力表!D:D,7))*S675/MAX(T675, Settings!B3)))</f>
        <v>#VALUE!</v>
      </c>
      <c r="V675">
        <f>MIN(100, MAX(0, 100*BETAINV(乱数表!$H675, MAX(0.00000001, (1/(1+EXP(-(INDEX(係数表!G:G,8) + $B675))))*(EXP(INDEX(係数表!H:H,8) + INDEX(係数表!I:I,8)*LN(INDEX(出力表!C:C,8)+1)))), MAX(0.00000001, (1-(1/(1+EXP(-(INDEX(係数表!G:G,8) + $B675)))))*(EXP(INDEX(係数表!H:H,8) + INDEX(係数表!I:I,8)*LN(INDEX(出力表!C:C,8)+1)))))))</f>
        <v>67.488024223447482</v>
      </c>
      <c r="W675" t="e">
        <f>MIN(100, MAX(0, (100*(INDEX(出力表!D:D,8))/(EXP(INDEX(係数表!B:B,8) + $C675) + (INDEX(出力表!D:D,8)))) + (乱数表!$T675*(Settings!B12/(((INDEX(出力表!D:D,8))+1)^INDEX(係数表!E:E,8)*INDEX(係数表!F:F,8))))))</f>
        <v>#VALUE!</v>
      </c>
      <c r="X675" t="e">
        <f>MIN(100, MAX(0, (INDEX(出力表!D:D,8))*V675/MAX(W675, Settings!B3)))</f>
        <v>#VALUE!</v>
      </c>
      <c r="Y675">
        <f>MIN(100, MAX(0, 100*BETAINV(乱数表!$I675, MAX(0.00000001, (1/(1+EXP(-(INDEX(係数表!G:G,9) + $B675))))*(EXP(INDEX(係数表!H:H,9) + INDEX(係数表!I:I,9)*LN(INDEX(出力表!C:C,9)+1)))), MAX(0.00000001, (1-(1/(1+EXP(-(INDEX(係数表!G:G,9) + $B675)))))*(EXP(INDEX(係数表!H:H,9) + INDEX(係数表!I:I,9)*LN(INDEX(出力表!C:C,9)+1)))))))</f>
        <v>39.125981288407395</v>
      </c>
      <c r="Z675" t="e">
        <f>MIN(100, MAX(0, (100*(INDEX(出力表!D:D,9))/(EXP(INDEX(係数表!B:B,9) + $C675) + (INDEX(出力表!D:D,9)))) + (乱数表!$U675*(Settings!B12/(((INDEX(出力表!D:D,9))+1)^INDEX(係数表!E:E,9)*INDEX(係数表!F:F,9))))))</f>
        <v>#VALUE!</v>
      </c>
      <c r="AA675" t="e">
        <f>MIN(100, MAX(0, (INDEX(出力表!D:D,9))*Y675/MAX(Z675, Settings!B3)))</f>
        <v>#VALUE!</v>
      </c>
      <c r="AB675">
        <f>MIN(100, MAX(0, 100*BETAINV(乱数表!$J675, MAX(0.00000001, (1/(1+EXP(-(INDEX(係数表!G:G,10) + $B675))))*(EXP(INDEX(係数表!H:H,10) + INDEX(係数表!I:I,10)*LN(INDEX(出力表!C:C,10)+1)))), MAX(0.00000001, (1-(1/(1+EXP(-(INDEX(係数表!G:G,10) + $B675)))))*(EXP(INDEX(係数表!H:H,10) + INDEX(係数表!I:I,10)*LN(INDEX(出力表!C:C,10)+1)))))))</f>
        <v>93.677762018388393</v>
      </c>
      <c r="AC675" t="e">
        <f>MIN(100, MAX(0, (100*(INDEX(出力表!D:D,10))/(EXP(INDEX(係数表!B:B,10) + $C675) + (INDEX(出力表!D:D,10)))) + (乱数表!$V675*(Settings!B12/(((INDEX(出力表!D:D,10))+1)^INDEX(係数表!E:E,10)*INDEX(係数表!F:F,10))))))</f>
        <v>#VALUE!</v>
      </c>
      <c r="AD675" t="e">
        <f>MIN(100, MAX(0, (INDEX(出力表!D:D,10))*AB675/MAX(AC675, Settings!B3)))</f>
        <v>#VALUE!</v>
      </c>
      <c r="AE675">
        <f>MIN(100, MAX(0, 100*BETAINV(乱数表!$K675, MAX(0.00000001, (1/(1+EXP(-(INDEX(係数表!G:G,11) + $B675))))*(EXP(INDEX(係数表!H:H,11) + INDEX(係数表!I:I,11)*LN(INDEX(出力表!C:C,11)+1)))), MAX(0.00000001, (1-(1/(1+EXP(-(INDEX(係数表!G:G,11) + $B675)))))*(EXP(INDEX(係数表!H:H,11) + INDEX(係数表!I:I,11)*LN(INDEX(出力表!C:C,11)+1)))))))</f>
        <v>67.995987551215421</v>
      </c>
      <c r="AF675" t="e">
        <f>MIN(100, MAX(0, (100*(INDEX(出力表!D:D,11))/(EXP(INDEX(係数表!B:B,11) + $C675) + (INDEX(出力表!D:D,11)))) + (乱数表!$W675*(Settings!B12/(((INDEX(出力表!D:D,11))+1)^INDEX(係数表!E:E,11)*INDEX(係数表!F:F,11))))))</f>
        <v>#VALUE!</v>
      </c>
      <c r="AG675" t="e">
        <f>MIN(100, MAX(0, (INDEX(出力表!D:D,11))*AE675/MAX(AF675, Settings!B3)))</f>
        <v>#VALUE!</v>
      </c>
      <c r="AH675">
        <f>MIN(100, MAX(0, 100*BETAINV(乱数表!$L675, MAX(0.00000001, (1/(1+EXP(-(INDEX(係数表!G:G,12) + $B675))))*(EXP(INDEX(係数表!H:H,12) + INDEX(係数表!I:I,12)*LN(INDEX(出力表!C:C,12)+1)))), MAX(0.00000001, (1-(1/(1+EXP(-(INDEX(係数表!G:G,12) + $B675)))))*(EXP(INDEX(係数表!H:H,12) + INDEX(係数表!I:I,12)*LN(INDEX(出力表!C:C,12)+1)))))))</f>
        <v>96.509399182330242</v>
      </c>
      <c r="AI675" t="e">
        <f>MIN(100, MAX(0, (100*(INDEX(出力表!D:D,12))/(EXP(INDEX(係数表!B:B,12) + $C675) + (INDEX(出力表!D:D,12)))) + (乱数表!$X675*(Settings!B12/(((INDEX(出力表!D:D,12))+1)^INDEX(係数表!E:E,12)*INDEX(係数表!F:F,12))))))</f>
        <v>#VALUE!</v>
      </c>
      <c r="AJ675" t="e">
        <f>MIN(100, MAX(0, (INDEX(出力表!D:D,12))*AH675/MAX(AI675, Settings!B3)))</f>
        <v>#VALUE!</v>
      </c>
      <c r="AK675">
        <f>MIN(100, MAX(0, 100*BETAINV(乱数表!$M675, MAX(0.00000001, (1/(1+EXP(-(INDEX(係数表!G:G,13) + $B675))))*(EXP(INDEX(係数表!H:H,13) + INDEX(係数表!I:I,13)*LN(INDEX(出力表!C:C,13)+1)))), MAX(0.00000001, (1-(1/(1+EXP(-(INDEX(係数表!G:G,13) + $B675)))))*(EXP(INDEX(係数表!H:H,13) + INDEX(係数表!I:I,13)*LN(INDEX(出力表!C:C,13)+1)))))))</f>
        <v>88.246227445756233</v>
      </c>
      <c r="AL675" t="e">
        <f>MIN(100, MAX(0, (100*(INDEX(出力表!D:D,13))/(EXP(INDEX(係数表!B:B,13) + $C675) + (INDEX(出力表!D:D,13)))) + (乱数表!$Y675*(Settings!B12/(((INDEX(出力表!D:D,13))+1)^INDEX(係数表!E:E,13)*INDEX(係数表!F:F,13))))))</f>
        <v>#VALUE!</v>
      </c>
      <c r="AM675" t="e">
        <f>MIN(100, MAX(0, (INDEX(出力表!D:D,13))*AK675/MAX(AL675, Settings!B3)))</f>
        <v>#VALUE!</v>
      </c>
      <c r="AN675">
        <f>IF(ISNUMBER(F675), INDEX(出力表!B:B,2)*F675, 0)+IF(ISNUMBER(I675), INDEX(出力表!B:B,3)*I675, 0)+IF(ISNUMBER(L675), INDEX(出力表!B:B,4)*L675, 0)+IF(ISNUMBER(O675), INDEX(出力表!B:B,5)*O675, 0)+IF(ISNUMBER(R675), INDEX(出力表!B:B,6)*R675, 0)+IF(ISNUMBER(U675), INDEX(出力表!B:B,7)*U675, 0)+IF(ISNUMBER(X675), INDEX(出力表!B:B,8)*X675, 0)+IF(ISNUMBER(AA675), INDEX(出力表!B:B,9)*AA675, 0)+IF(ISNUMBER(AD675), INDEX(出力表!B:B,10)*AD675, 0)+IF(ISNUMBER(AG675), INDEX(出力表!B:B,11)*AG675, 0)+IF(ISNUMBER(AJ675), INDEX(出力表!B:B,12)*AJ675, 0)+IF(ISNUMBER(AM675), INDEX(出力表!B:B,13)*AM675, 0)</f>
        <v>0</v>
      </c>
      <c r="AO675">
        <f>IF(ISNUMBER(F675), INDEX(出力表!B:B,2), 0)+IF(ISNUMBER(I675), INDEX(出力表!B:B,3), 0)+IF(ISNUMBER(L675), INDEX(出力表!B:B,4), 0)+IF(ISNUMBER(O675), INDEX(出力表!B:B,5), 0)+IF(ISNUMBER(R675), INDEX(出力表!B:B,6), 0)+IF(ISNUMBER(U675), INDEX(出力表!B:B,7), 0)+IF(ISNUMBER(X675), INDEX(出力表!B:B,8), 0)+IF(ISNUMBER(AA675), INDEX(出力表!B:B,9), 0)+IF(ISNUMBER(AD675), INDEX(出力表!B:B,10), 0)+IF(ISNUMBER(AG675), INDEX(出力表!B:B,11), 0)+IF(ISNUMBER(AJ675), INDEX(出力表!B:B,12), 0)+IF(ISNUMBER(AM675), INDEX(出力表!B:B,13), 0)</f>
        <v>0</v>
      </c>
      <c r="AP675" t="str">
        <f t="shared" si="10"/>
        <v/>
      </c>
    </row>
    <row r="676" spans="1:42" x14ac:dyDescent="0.2">
      <c r="A676">
        <v>675</v>
      </c>
      <c r="B676">
        <f>IF(UPPER(Settings!B4)="TRUE", 乱数表!$Z676*Settings!B10, 0)</f>
        <v>-9.7917281866030575E-2</v>
      </c>
      <c r="C676">
        <f>IF(UPPER(Settings!B4)="TRUE", 乱数表!$AA676*Settings!B11, 0)</f>
        <v>6.4648404403176776E-2</v>
      </c>
      <c r="D676">
        <f>MIN(100, MAX(0, 100*BETAINV(乱数表!$B676, MAX(0.00000001, (1/(1+EXP(-(INDEX(係数表!G:G,2) + $B676))))*(EXP(INDEX(係数表!H:H,2) + INDEX(係数表!I:I,2)*LN(INDEX(出力表!C:C,2)+1)))), MAX(0.00000001, (1-(1/(1+EXP(-(INDEX(係数表!G:G,2) + $B676)))))*(EXP(INDEX(係数表!H:H,2) + INDEX(係数表!I:I,2)*LN(INDEX(出力表!C:C,2)+1)))))))</f>
        <v>92.420369483827983</v>
      </c>
      <c r="E676" t="e">
        <f>MIN(100, MAX(0, (100*(INDEX(出力表!D:D,2))/(EXP(INDEX(係数表!B:B,2) + $C676) + (INDEX(出力表!D:D,2)))) + (乱数表!$N676*(Settings!B12/(((INDEX(出力表!D:D,2))+1)^INDEX(係数表!E:E,2)*INDEX(係数表!F:F,2))))))</f>
        <v>#VALUE!</v>
      </c>
      <c r="F676" t="e">
        <f>MIN(100, MAX(0, (INDEX(出力表!D:D,2))*D676/MAX(E676, Settings!B3)))</f>
        <v>#VALUE!</v>
      </c>
      <c r="G676">
        <f>MIN(100, MAX(0, 100*BETAINV(乱数表!$C676, MAX(0.00000001, (1/(1+EXP(-(INDEX(係数表!G:G,3) + $B676))))*(EXP(INDEX(係数表!H:H,3) + INDEX(係数表!I:I,3)*LN(INDEX(出力表!C:C,3)+1)))), MAX(0.00000001, (1-(1/(1+EXP(-(INDEX(係数表!G:G,3) + $B676)))))*(EXP(INDEX(係数表!H:H,3) + INDEX(係数表!I:I,3)*LN(INDEX(出力表!C:C,3)+1)))))))</f>
        <v>75.275310300265033</v>
      </c>
      <c r="H676" t="e">
        <f>MIN(100, MAX(0, (100*(INDEX(出力表!D:D,3))/(EXP(INDEX(係数表!B:B,3) + $C676) + (INDEX(出力表!D:D,3)))) + (乱数表!$O676*(Settings!B12/(((INDEX(出力表!D:D,3))+1)^INDEX(係数表!E:E,3)*INDEX(係数表!F:F,3))))))</f>
        <v>#VALUE!</v>
      </c>
      <c r="I676" t="e">
        <f>MIN(100, MAX(0, (INDEX(出力表!D:D,3))*G676/MAX(H676, Settings!B3)))</f>
        <v>#VALUE!</v>
      </c>
      <c r="J676">
        <f>MIN(100, MAX(0, 100*BETAINV(乱数表!$D676, MAX(0.00000001, (1/(1+EXP(-(INDEX(係数表!G:G,4) + $B676))))*(EXP(INDEX(係数表!H:H,4) + INDEX(係数表!I:I,4)*LN(INDEX(出力表!C:C,4)+1)))), MAX(0.00000001, (1-(1/(1+EXP(-(INDEX(係数表!G:G,4) + $B676)))))*(EXP(INDEX(係数表!H:H,4) + INDEX(係数表!I:I,4)*LN(INDEX(出力表!C:C,4)+1)))))))</f>
        <v>60.207923384630327</v>
      </c>
      <c r="K676" t="e">
        <f>MIN(100, MAX(0, (100*(INDEX(出力表!D:D,4))/(EXP(INDEX(係数表!B:B,4) + $C676) + (INDEX(出力表!D:D,4)))) + (乱数表!$P676*(Settings!B12/(((INDEX(出力表!D:D,4))+1)^INDEX(係数表!E:E,4)*INDEX(係数表!F:F,4))))))</f>
        <v>#VALUE!</v>
      </c>
      <c r="L676" t="e">
        <f>MIN(100, MAX(0, (INDEX(出力表!D:D,4))*J676/MAX(K676, Settings!B3)))</f>
        <v>#VALUE!</v>
      </c>
      <c r="M676">
        <f>MIN(100, MAX(0, 100*BETAINV(乱数表!$E676, MAX(0.00000001, (1/(1+EXP(-(INDEX(係数表!G:G,5) + $B676))))*(EXP(INDEX(係数表!H:H,5) + INDEX(係数表!I:I,5)*LN(INDEX(出力表!C:C,5)+1)))), MAX(0.00000001, (1-(1/(1+EXP(-(INDEX(係数表!G:G,5) + $B676)))))*(EXP(INDEX(係数表!H:H,5) + INDEX(係数表!I:I,5)*LN(INDEX(出力表!C:C,5)+1)))))))</f>
        <v>99.608246172342945</v>
      </c>
      <c r="N676" t="e">
        <f>MIN(100, MAX(0, (100*(INDEX(出力表!D:D,5))/(EXP(INDEX(係数表!B:B,5) + $C676) + (INDEX(出力表!D:D,5)))) + (乱数表!$Q676*(Settings!B12/(((INDEX(出力表!D:D,5))+1)^INDEX(係数表!E:E,5)*INDEX(係数表!F:F,5))))))</f>
        <v>#VALUE!</v>
      </c>
      <c r="O676" t="e">
        <f>MIN(100, MAX(0, (INDEX(出力表!D:D,5))*M676/MAX(N676, Settings!B3)))</f>
        <v>#VALUE!</v>
      </c>
      <c r="P676">
        <f>MIN(100, MAX(0, 100*BETAINV(乱数表!$F676, MAX(0.00000001, (1/(1+EXP(-(INDEX(係数表!G:G,6) + $B676))))*(EXP(INDEX(係数表!H:H,6) + INDEX(係数表!I:I,6)*LN(INDEX(出力表!C:C,6)+1)))), MAX(0.00000001, (1-(1/(1+EXP(-(INDEX(係数表!G:G,6) + $B676)))))*(EXP(INDEX(係数表!H:H,6) + INDEX(係数表!I:I,6)*LN(INDEX(出力表!C:C,6)+1)))))))</f>
        <v>90.684260117504323</v>
      </c>
      <c r="Q676" t="e">
        <f>MIN(100, MAX(0, (100*(INDEX(出力表!D:D,6))/(EXP(INDEX(係数表!B:B,6) + $C676) + (INDEX(出力表!D:D,6)))) + (乱数表!$R676*(Settings!B12/(((INDEX(出力表!D:D,6))+1)^INDEX(係数表!E:E,6)*INDEX(係数表!F:F,6))))))</f>
        <v>#VALUE!</v>
      </c>
      <c r="R676" t="e">
        <f>MIN(100, MAX(0, (INDEX(出力表!D:D,6))*P676/MAX(Q676, Settings!B3)))</f>
        <v>#VALUE!</v>
      </c>
      <c r="S676">
        <f>MIN(100, MAX(0, 100*BETAINV(乱数表!$G676, MAX(0.00000001, (1/(1+EXP(-(INDEX(係数表!G:G,7) + $B676))))*(EXP(INDEX(係数表!H:H,7) + INDEX(係数表!I:I,7)*LN(INDEX(出力表!C:C,7)+1)))), MAX(0.00000001, (1-(1/(1+EXP(-(INDEX(係数表!G:G,7) + $B676)))))*(EXP(INDEX(係数表!H:H,7) + INDEX(係数表!I:I,7)*LN(INDEX(出力表!C:C,7)+1)))))))</f>
        <v>94.766899443976996</v>
      </c>
      <c r="T676" t="e">
        <f>MIN(100, MAX(0, (100*(INDEX(出力表!D:D,7))/(EXP(INDEX(係数表!B:B,7) + $C676) + (INDEX(出力表!D:D,7)))) + (乱数表!$S676*(Settings!B12/(((INDEX(出力表!D:D,7))+1)^INDEX(係数表!E:E,7)*INDEX(係数表!F:F,7))))))</f>
        <v>#VALUE!</v>
      </c>
      <c r="U676" t="e">
        <f>MIN(100, MAX(0, (INDEX(出力表!D:D,7))*S676/MAX(T676, Settings!B3)))</f>
        <v>#VALUE!</v>
      </c>
      <c r="V676">
        <f>MIN(100, MAX(0, 100*BETAINV(乱数表!$H676, MAX(0.00000001, (1/(1+EXP(-(INDEX(係数表!G:G,8) + $B676))))*(EXP(INDEX(係数表!H:H,8) + INDEX(係数表!I:I,8)*LN(INDEX(出力表!C:C,8)+1)))), MAX(0.00000001, (1-(1/(1+EXP(-(INDEX(係数表!G:G,8) + $B676)))))*(EXP(INDEX(係数表!H:H,8) + INDEX(係数表!I:I,8)*LN(INDEX(出力表!C:C,8)+1)))))))</f>
        <v>82.848139849207485</v>
      </c>
      <c r="W676" t="e">
        <f>MIN(100, MAX(0, (100*(INDEX(出力表!D:D,8))/(EXP(INDEX(係数表!B:B,8) + $C676) + (INDEX(出力表!D:D,8)))) + (乱数表!$T676*(Settings!B12/(((INDEX(出力表!D:D,8))+1)^INDEX(係数表!E:E,8)*INDEX(係数表!F:F,8))))))</f>
        <v>#VALUE!</v>
      </c>
      <c r="X676" t="e">
        <f>MIN(100, MAX(0, (INDEX(出力表!D:D,8))*V676/MAX(W676, Settings!B3)))</f>
        <v>#VALUE!</v>
      </c>
      <c r="Y676">
        <f>MIN(100, MAX(0, 100*BETAINV(乱数表!$I676, MAX(0.00000001, (1/(1+EXP(-(INDEX(係数表!G:G,9) + $B676))))*(EXP(INDEX(係数表!H:H,9) + INDEX(係数表!I:I,9)*LN(INDEX(出力表!C:C,9)+1)))), MAX(0.00000001, (1-(1/(1+EXP(-(INDEX(係数表!G:G,9) + $B676)))))*(EXP(INDEX(係数表!H:H,9) + INDEX(係数表!I:I,9)*LN(INDEX(出力表!C:C,9)+1)))))))</f>
        <v>66.500519233173961</v>
      </c>
      <c r="Z676" t="e">
        <f>MIN(100, MAX(0, (100*(INDEX(出力表!D:D,9))/(EXP(INDEX(係数表!B:B,9) + $C676) + (INDEX(出力表!D:D,9)))) + (乱数表!$U676*(Settings!B12/(((INDEX(出力表!D:D,9))+1)^INDEX(係数表!E:E,9)*INDEX(係数表!F:F,9))))))</f>
        <v>#VALUE!</v>
      </c>
      <c r="AA676" t="e">
        <f>MIN(100, MAX(0, (INDEX(出力表!D:D,9))*Y676/MAX(Z676, Settings!B3)))</f>
        <v>#VALUE!</v>
      </c>
      <c r="AB676">
        <f>MIN(100, MAX(0, 100*BETAINV(乱数表!$J676, MAX(0.00000001, (1/(1+EXP(-(INDEX(係数表!G:G,10) + $B676))))*(EXP(INDEX(係数表!H:H,10) + INDEX(係数表!I:I,10)*LN(INDEX(出力表!C:C,10)+1)))), MAX(0.00000001, (1-(1/(1+EXP(-(INDEX(係数表!G:G,10) + $B676)))))*(EXP(INDEX(係数表!H:H,10) + INDEX(係数表!I:I,10)*LN(INDEX(出力表!C:C,10)+1)))))))</f>
        <v>84.097368407025314</v>
      </c>
      <c r="AC676" t="e">
        <f>MIN(100, MAX(0, (100*(INDEX(出力表!D:D,10))/(EXP(INDEX(係数表!B:B,10) + $C676) + (INDEX(出力表!D:D,10)))) + (乱数表!$V676*(Settings!B12/(((INDEX(出力表!D:D,10))+1)^INDEX(係数表!E:E,10)*INDEX(係数表!F:F,10))))))</f>
        <v>#VALUE!</v>
      </c>
      <c r="AD676" t="e">
        <f>MIN(100, MAX(0, (INDEX(出力表!D:D,10))*AB676/MAX(AC676, Settings!B3)))</f>
        <v>#VALUE!</v>
      </c>
      <c r="AE676">
        <f>MIN(100, MAX(0, 100*BETAINV(乱数表!$K676, MAX(0.00000001, (1/(1+EXP(-(INDEX(係数表!G:G,11) + $B676))))*(EXP(INDEX(係数表!H:H,11) + INDEX(係数表!I:I,11)*LN(INDEX(出力表!C:C,11)+1)))), MAX(0.00000001, (1-(1/(1+EXP(-(INDEX(係数表!G:G,11) + $B676)))))*(EXP(INDEX(係数表!H:H,11) + INDEX(係数表!I:I,11)*LN(INDEX(出力表!C:C,11)+1)))))))</f>
        <v>64.449303630447872</v>
      </c>
      <c r="AF676" t="e">
        <f>MIN(100, MAX(0, (100*(INDEX(出力表!D:D,11))/(EXP(INDEX(係数表!B:B,11) + $C676) + (INDEX(出力表!D:D,11)))) + (乱数表!$W676*(Settings!B12/(((INDEX(出力表!D:D,11))+1)^INDEX(係数表!E:E,11)*INDEX(係数表!F:F,11))))))</f>
        <v>#VALUE!</v>
      </c>
      <c r="AG676" t="e">
        <f>MIN(100, MAX(0, (INDEX(出力表!D:D,11))*AE676/MAX(AF676, Settings!B3)))</f>
        <v>#VALUE!</v>
      </c>
      <c r="AH676">
        <f>MIN(100, MAX(0, 100*BETAINV(乱数表!$L676, MAX(0.00000001, (1/(1+EXP(-(INDEX(係数表!G:G,12) + $B676))))*(EXP(INDEX(係数表!H:H,12) + INDEX(係数表!I:I,12)*LN(INDEX(出力表!C:C,12)+1)))), MAX(0.00000001, (1-(1/(1+EXP(-(INDEX(係数表!G:G,12) + $B676)))))*(EXP(INDEX(係数表!H:H,12) + INDEX(係数表!I:I,12)*LN(INDEX(出力表!C:C,12)+1)))))))</f>
        <v>73.669720173176785</v>
      </c>
      <c r="AI676" t="e">
        <f>MIN(100, MAX(0, (100*(INDEX(出力表!D:D,12))/(EXP(INDEX(係数表!B:B,12) + $C676) + (INDEX(出力表!D:D,12)))) + (乱数表!$X676*(Settings!B12/(((INDEX(出力表!D:D,12))+1)^INDEX(係数表!E:E,12)*INDEX(係数表!F:F,12))))))</f>
        <v>#VALUE!</v>
      </c>
      <c r="AJ676" t="e">
        <f>MIN(100, MAX(0, (INDEX(出力表!D:D,12))*AH676/MAX(AI676, Settings!B3)))</f>
        <v>#VALUE!</v>
      </c>
      <c r="AK676">
        <f>MIN(100, MAX(0, 100*BETAINV(乱数表!$M676, MAX(0.00000001, (1/(1+EXP(-(INDEX(係数表!G:G,13) + $B676))))*(EXP(INDEX(係数表!H:H,13) + INDEX(係数表!I:I,13)*LN(INDEX(出力表!C:C,13)+1)))), MAX(0.00000001, (1-(1/(1+EXP(-(INDEX(係数表!G:G,13) + $B676)))))*(EXP(INDEX(係数表!H:H,13) + INDEX(係数表!I:I,13)*LN(INDEX(出力表!C:C,13)+1)))))))</f>
        <v>99.941365821512079</v>
      </c>
      <c r="AL676" t="e">
        <f>MIN(100, MAX(0, (100*(INDEX(出力表!D:D,13))/(EXP(INDEX(係数表!B:B,13) + $C676) + (INDEX(出力表!D:D,13)))) + (乱数表!$Y676*(Settings!B12/(((INDEX(出力表!D:D,13))+1)^INDEX(係数表!E:E,13)*INDEX(係数表!F:F,13))))))</f>
        <v>#VALUE!</v>
      </c>
      <c r="AM676" t="e">
        <f>MIN(100, MAX(0, (INDEX(出力表!D:D,13))*AK676/MAX(AL676, Settings!B3)))</f>
        <v>#VALUE!</v>
      </c>
      <c r="AN676">
        <f>IF(ISNUMBER(F676), INDEX(出力表!B:B,2)*F676, 0)+IF(ISNUMBER(I676), INDEX(出力表!B:B,3)*I676, 0)+IF(ISNUMBER(L676), INDEX(出力表!B:B,4)*L676, 0)+IF(ISNUMBER(O676), INDEX(出力表!B:B,5)*O676, 0)+IF(ISNUMBER(R676), INDEX(出力表!B:B,6)*R676, 0)+IF(ISNUMBER(U676), INDEX(出力表!B:B,7)*U676, 0)+IF(ISNUMBER(X676), INDEX(出力表!B:B,8)*X676, 0)+IF(ISNUMBER(AA676), INDEX(出力表!B:B,9)*AA676, 0)+IF(ISNUMBER(AD676), INDEX(出力表!B:B,10)*AD676, 0)+IF(ISNUMBER(AG676), INDEX(出力表!B:B,11)*AG676, 0)+IF(ISNUMBER(AJ676), INDEX(出力表!B:B,12)*AJ676, 0)+IF(ISNUMBER(AM676), INDEX(出力表!B:B,13)*AM676, 0)</f>
        <v>0</v>
      </c>
      <c r="AO676">
        <f>IF(ISNUMBER(F676), INDEX(出力表!B:B,2), 0)+IF(ISNUMBER(I676), INDEX(出力表!B:B,3), 0)+IF(ISNUMBER(L676), INDEX(出力表!B:B,4), 0)+IF(ISNUMBER(O676), INDEX(出力表!B:B,5), 0)+IF(ISNUMBER(R676), INDEX(出力表!B:B,6), 0)+IF(ISNUMBER(U676), INDEX(出力表!B:B,7), 0)+IF(ISNUMBER(X676), INDEX(出力表!B:B,8), 0)+IF(ISNUMBER(AA676), INDEX(出力表!B:B,9), 0)+IF(ISNUMBER(AD676), INDEX(出力表!B:B,10), 0)+IF(ISNUMBER(AG676), INDEX(出力表!B:B,11), 0)+IF(ISNUMBER(AJ676), INDEX(出力表!B:B,12), 0)+IF(ISNUMBER(AM676), INDEX(出力表!B:B,13), 0)</f>
        <v>0</v>
      </c>
      <c r="AP676" t="str">
        <f t="shared" si="10"/>
        <v/>
      </c>
    </row>
    <row r="677" spans="1:42" x14ac:dyDescent="0.2">
      <c r="A677">
        <v>676</v>
      </c>
      <c r="B677">
        <f>IF(UPPER(Settings!B4)="TRUE", 乱数表!$Z677*Settings!B10, 0)</f>
        <v>-0.26481292283294777</v>
      </c>
      <c r="C677">
        <f>IF(UPPER(Settings!B4)="TRUE", 乱数表!$AA677*Settings!B11, 0)</f>
        <v>-0.10930069724943289</v>
      </c>
      <c r="D677">
        <f>MIN(100, MAX(0, 100*BETAINV(乱数表!$B677, MAX(0.00000001, (1/(1+EXP(-(INDEX(係数表!G:G,2) + $B677))))*(EXP(INDEX(係数表!H:H,2) + INDEX(係数表!I:I,2)*LN(INDEX(出力表!C:C,2)+1)))), MAX(0.00000001, (1-(1/(1+EXP(-(INDEX(係数表!G:G,2) + $B677)))))*(EXP(INDEX(係数表!H:H,2) + INDEX(係数表!I:I,2)*LN(INDEX(出力表!C:C,2)+1)))))))</f>
        <v>95.25343611212395</v>
      </c>
      <c r="E677" t="e">
        <f>MIN(100, MAX(0, (100*(INDEX(出力表!D:D,2))/(EXP(INDEX(係数表!B:B,2) + $C677) + (INDEX(出力表!D:D,2)))) + (乱数表!$N677*(Settings!B12/(((INDEX(出力表!D:D,2))+1)^INDEX(係数表!E:E,2)*INDEX(係数表!F:F,2))))))</f>
        <v>#VALUE!</v>
      </c>
      <c r="F677" t="e">
        <f>MIN(100, MAX(0, (INDEX(出力表!D:D,2))*D677/MAX(E677, Settings!B3)))</f>
        <v>#VALUE!</v>
      </c>
      <c r="G677">
        <f>MIN(100, MAX(0, 100*BETAINV(乱数表!$C677, MAX(0.00000001, (1/(1+EXP(-(INDEX(係数表!G:G,3) + $B677))))*(EXP(INDEX(係数表!H:H,3) + INDEX(係数表!I:I,3)*LN(INDEX(出力表!C:C,3)+1)))), MAX(0.00000001, (1-(1/(1+EXP(-(INDEX(係数表!G:G,3) + $B677)))))*(EXP(INDEX(係数表!H:H,3) + INDEX(係数表!I:I,3)*LN(INDEX(出力表!C:C,3)+1)))))))</f>
        <v>93.343904329311457</v>
      </c>
      <c r="H677" t="e">
        <f>MIN(100, MAX(0, (100*(INDEX(出力表!D:D,3))/(EXP(INDEX(係数表!B:B,3) + $C677) + (INDEX(出力表!D:D,3)))) + (乱数表!$O677*(Settings!B12/(((INDEX(出力表!D:D,3))+1)^INDEX(係数表!E:E,3)*INDEX(係数表!F:F,3))))))</f>
        <v>#VALUE!</v>
      </c>
      <c r="I677" t="e">
        <f>MIN(100, MAX(0, (INDEX(出力表!D:D,3))*G677/MAX(H677, Settings!B3)))</f>
        <v>#VALUE!</v>
      </c>
      <c r="J677">
        <f>MIN(100, MAX(0, 100*BETAINV(乱数表!$D677, MAX(0.00000001, (1/(1+EXP(-(INDEX(係数表!G:G,4) + $B677))))*(EXP(INDEX(係数表!H:H,4) + INDEX(係数表!I:I,4)*LN(INDEX(出力表!C:C,4)+1)))), MAX(0.00000001, (1-(1/(1+EXP(-(INDEX(係数表!G:G,4) + $B677)))))*(EXP(INDEX(係数表!H:H,4) + INDEX(係数表!I:I,4)*LN(INDEX(出力表!C:C,4)+1)))))))</f>
        <v>44.579351719530344</v>
      </c>
      <c r="K677" t="e">
        <f>MIN(100, MAX(0, (100*(INDEX(出力表!D:D,4))/(EXP(INDEX(係数表!B:B,4) + $C677) + (INDEX(出力表!D:D,4)))) + (乱数表!$P677*(Settings!B12/(((INDEX(出力表!D:D,4))+1)^INDEX(係数表!E:E,4)*INDEX(係数表!F:F,4))))))</f>
        <v>#VALUE!</v>
      </c>
      <c r="L677" t="e">
        <f>MIN(100, MAX(0, (INDEX(出力表!D:D,4))*J677/MAX(K677, Settings!B3)))</f>
        <v>#VALUE!</v>
      </c>
      <c r="M677">
        <f>MIN(100, MAX(0, 100*BETAINV(乱数表!$E677, MAX(0.00000001, (1/(1+EXP(-(INDEX(係数表!G:G,5) + $B677))))*(EXP(INDEX(係数表!H:H,5) + INDEX(係数表!I:I,5)*LN(INDEX(出力表!C:C,5)+1)))), MAX(0.00000001, (1-(1/(1+EXP(-(INDEX(係数表!G:G,5) + $B677)))))*(EXP(INDEX(係数表!H:H,5) + INDEX(係数表!I:I,5)*LN(INDEX(出力表!C:C,5)+1)))))))</f>
        <v>93.098169050700406</v>
      </c>
      <c r="N677" t="e">
        <f>MIN(100, MAX(0, (100*(INDEX(出力表!D:D,5))/(EXP(INDEX(係数表!B:B,5) + $C677) + (INDEX(出力表!D:D,5)))) + (乱数表!$Q677*(Settings!B12/(((INDEX(出力表!D:D,5))+1)^INDEX(係数表!E:E,5)*INDEX(係数表!F:F,5))))))</f>
        <v>#VALUE!</v>
      </c>
      <c r="O677" t="e">
        <f>MIN(100, MAX(0, (INDEX(出力表!D:D,5))*M677/MAX(N677, Settings!B3)))</f>
        <v>#VALUE!</v>
      </c>
      <c r="P677">
        <f>MIN(100, MAX(0, 100*BETAINV(乱数表!$F677, MAX(0.00000001, (1/(1+EXP(-(INDEX(係数表!G:G,6) + $B677))))*(EXP(INDEX(係数表!H:H,6) + INDEX(係数表!I:I,6)*LN(INDEX(出力表!C:C,6)+1)))), MAX(0.00000001, (1-(1/(1+EXP(-(INDEX(係数表!G:G,6) + $B677)))))*(EXP(INDEX(係数表!H:H,6) + INDEX(係数表!I:I,6)*LN(INDEX(出力表!C:C,6)+1)))))))</f>
        <v>68.765168424724408</v>
      </c>
      <c r="Q677" t="e">
        <f>MIN(100, MAX(0, (100*(INDEX(出力表!D:D,6))/(EXP(INDEX(係数表!B:B,6) + $C677) + (INDEX(出力表!D:D,6)))) + (乱数表!$R677*(Settings!B12/(((INDEX(出力表!D:D,6))+1)^INDEX(係数表!E:E,6)*INDEX(係数表!F:F,6))))))</f>
        <v>#VALUE!</v>
      </c>
      <c r="R677" t="e">
        <f>MIN(100, MAX(0, (INDEX(出力表!D:D,6))*P677/MAX(Q677, Settings!B3)))</f>
        <v>#VALUE!</v>
      </c>
      <c r="S677">
        <f>MIN(100, MAX(0, 100*BETAINV(乱数表!$G677, MAX(0.00000001, (1/(1+EXP(-(INDEX(係数表!G:G,7) + $B677))))*(EXP(INDEX(係数表!H:H,7) + INDEX(係数表!I:I,7)*LN(INDEX(出力表!C:C,7)+1)))), MAX(0.00000001, (1-(1/(1+EXP(-(INDEX(係数表!G:G,7) + $B677)))))*(EXP(INDEX(係数表!H:H,7) + INDEX(係数表!I:I,7)*LN(INDEX(出力表!C:C,7)+1)))))))</f>
        <v>99.581164374274778</v>
      </c>
      <c r="T677" t="e">
        <f>MIN(100, MAX(0, (100*(INDEX(出力表!D:D,7))/(EXP(INDEX(係数表!B:B,7) + $C677) + (INDEX(出力表!D:D,7)))) + (乱数表!$S677*(Settings!B12/(((INDEX(出力表!D:D,7))+1)^INDEX(係数表!E:E,7)*INDEX(係数表!F:F,7))))))</f>
        <v>#VALUE!</v>
      </c>
      <c r="U677" t="e">
        <f>MIN(100, MAX(0, (INDEX(出力表!D:D,7))*S677/MAX(T677, Settings!B3)))</f>
        <v>#VALUE!</v>
      </c>
      <c r="V677">
        <f>MIN(100, MAX(0, 100*BETAINV(乱数表!$H677, MAX(0.00000001, (1/(1+EXP(-(INDEX(係数表!G:G,8) + $B677))))*(EXP(INDEX(係数表!H:H,8) + INDEX(係数表!I:I,8)*LN(INDEX(出力表!C:C,8)+1)))), MAX(0.00000001, (1-(1/(1+EXP(-(INDEX(係数表!G:G,8) + $B677)))))*(EXP(INDEX(係数表!H:H,8) + INDEX(係数表!I:I,8)*LN(INDEX(出力表!C:C,8)+1)))))))</f>
        <v>95.104690653587241</v>
      </c>
      <c r="W677" t="e">
        <f>MIN(100, MAX(0, (100*(INDEX(出力表!D:D,8))/(EXP(INDEX(係数表!B:B,8) + $C677) + (INDEX(出力表!D:D,8)))) + (乱数表!$T677*(Settings!B12/(((INDEX(出力表!D:D,8))+1)^INDEX(係数表!E:E,8)*INDEX(係数表!F:F,8))))))</f>
        <v>#VALUE!</v>
      </c>
      <c r="X677" t="e">
        <f>MIN(100, MAX(0, (INDEX(出力表!D:D,8))*V677/MAX(W677, Settings!B3)))</f>
        <v>#VALUE!</v>
      </c>
      <c r="Y677">
        <f>MIN(100, MAX(0, 100*BETAINV(乱数表!$I677, MAX(0.00000001, (1/(1+EXP(-(INDEX(係数表!G:G,9) + $B677))))*(EXP(INDEX(係数表!H:H,9) + INDEX(係数表!I:I,9)*LN(INDEX(出力表!C:C,9)+1)))), MAX(0.00000001, (1-(1/(1+EXP(-(INDEX(係数表!G:G,9) + $B677)))))*(EXP(INDEX(係数表!H:H,9) + INDEX(係数表!I:I,9)*LN(INDEX(出力表!C:C,9)+1)))))))</f>
        <v>82.110376195373064</v>
      </c>
      <c r="Z677" t="e">
        <f>MIN(100, MAX(0, (100*(INDEX(出力表!D:D,9))/(EXP(INDEX(係数表!B:B,9) + $C677) + (INDEX(出力表!D:D,9)))) + (乱数表!$U677*(Settings!B12/(((INDEX(出力表!D:D,9))+1)^INDEX(係数表!E:E,9)*INDEX(係数表!F:F,9))))))</f>
        <v>#VALUE!</v>
      </c>
      <c r="AA677" t="e">
        <f>MIN(100, MAX(0, (INDEX(出力表!D:D,9))*Y677/MAX(Z677, Settings!B3)))</f>
        <v>#VALUE!</v>
      </c>
      <c r="AB677">
        <f>MIN(100, MAX(0, 100*BETAINV(乱数表!$J677, MAX(0.00000001, (1/(1+EXP(-(INDEX(係数表!G:G,10) + $B677))))*(EXP(INDEX(係数表!H:H,10) + INDEX(係数表!I:I,10)*LN(INDEX(出力表!C:C,10)+1)))), MAX(0.00000001, (1-(1/(1+EXP(-(INDEX(係数表!G:G,10) + $B677)))))*(EXP(INDEX(係数表!H:H,10) + INDEX(係数表!I:I,10)*LN(INDEX(出力表!C:C,10)+1)))))))</f>
        <v>79.681476673906857</v>
      </c>
      <c r="AC677" t="e">
        <f>MIN(100, MAX(0, (100*(INDEX(出力表!D:D,10))/(EXP(INDEX(係数表!B:B,10) + $C677) + (INDEX(出力表!D:D,10)))) + (乱数表!$V677*(Settings!B12/(((INDEX(出力表!D:D,10))+1)^INDEX(係数表!E:E,10)*INDEX(係数表!F:F,10))))))</f>
        <v>#VALUE!</v>
      </c>
      <c r="AD677" t="e">
        <f>MIN(100, MAX(0, (INDEX(出力表!D:D,10))*AB677/MAX(AC677, Settings!B3)))</f>
        <v>#VALUE!</v>
      </c>
      <c r="AE677">
        <f>MIN(100, MAX(0, 100*BETAINV(乱数表!$K677, MAX(0.00000001, (1/(1+EXP(-(INDEX(係数表!G:G,11) + $B677))))*(EXP(INDEX(係数表!H:H,11) + INDEX(係数表!I:I,11)*LN(INDEX(出力表!C:C,11)+1)))), MAX(0.00000001, (1-(1/(1+EXP(-(INDEX(係数表!G:G,11) + $B677)))))*(EXP(INDEX(係数表!H:H,11) + INDEX(係数表!I:I,11)*LN(INDEX(出力表!C:C,11)+1)))))))</f>
        <v>97.878967695142506</v>
      </c>
      <c r="AF677" t="e">
        <f>MIN(100, MAX(0, (100*(INDEX(出力表!D:D,11))/(EXP(INDEX(係数表!B:B,11) + $C677) + (INDEX(出力表!D:D,11)))) + (乱数表!$W677*(Settings!B12/(((INDEX(出力表!D:D,11))+1)^INDEX(係数表!E:E,11)*INDEX(係数表!F:F,11))))))</f>
        <v>#VALUE!</v>
      </c>
      <c r="AG677" t="e">
        <f>MIN(100, MAX(0, (INDEX(出力表!D:D,11))*AE677/MAX(AF677, Settings!B3)))</f>
        <v>#VALUE!</v>
      </c>
      <c r="AH677">
        <f>MIN(100, MAX(0, 100*BETAINV(乱数表!$L677, MAX(0.00000001, (1/(1+EXP(-(INDEX(係数表!G:G,12) + $B677))))*(EXP(INDEX(係数表!H:H,12) + INDEX(係数表!I:I,12)*LN(INDEX(出力表!C:C,12)+1)))), MAX(0.00000001, (1-(1/(1+EXP(-(INDEX(係数表!G:G,12) + $B677)))))*(EXP(INDEX(係数表!H:H,12) + INDEX(係数表!I:I,12)*LN(INDEX(出力表!C:C,12)+1)))))))</f>
        <v>49.841890286218884</v>
      </c>
      <c r="AI677" t="e">
        <f>MIN(100, MAX(0, (100*(INDEX(出力表!D:D,12))/(EXP(INDEX(係数表!B:B,12) + $C677) + (INDEX(出力表!D:D,12)))) + (乱数表!$X677*(Settings!B12/(((INDEX(出力表!D:D,12))+1)^INDEX(係数表!E:E,12)*INDEX(係数表!F:F,12))))))</f>
        <v>#VALUE!</v>
      </c>
      <c r="AJ677" t="e">
        <f>MIN(100, MAX(0, (INDEX(出力表!D:D,12))*AH677/MAX(AI677, Settings!B3)))</f>
        <v>#VALUE!</v>
      </c>
      <c r="AK677">
        <f>MIN(100, MAX(0, 100*BETAINV(乱数表!$M677, MAX(0.00000001, (1/(1+EXP(-(INDEX(係数表!G:G,13) + $B677))))*(EXP(INDEX(係数表!H:H,13) + INDEX(係数表!I:I,13)*LN(INDEX(出力表!C:C,13)+1)))), MAX(0.00000001, (1-(1/(1+EXP(-(INDEX(係数表!G:G,13) + $B677)))))*(EXP(INDEX(係数表!H:H,13) + INDEX(係数表!I:I,13)*LN(INDEX(出力表!C:C,13)+1)))))))</f>
        <v>73.233818968020373</v>
      </c>
      <c r="AL677" t="e">
        <f>MIN(100, MAX(0, (100*(INDEX(出力表!D:D,13))/(EXP(INDEX(係数表!B:B,13) + $C677) + (INDEX(出力表!D:D,13)))) + (乱数表!$Y677*(Settings!B12/(((INDEX(出力表!D:D,13))+1)^INDEX(係数表!E:E,13)*INDEX(係数表!F:F,13))))))</f>
        <v>#VALUE!</v>
      </c>
      <c r="AM677" t="e">
        <f>MIN(100, MAX(0, (INDEX(出力表!D:D,13))*AK677/MAX(AL677, Settings!B3)))</f>
        <v>#VALUE!</v>
      </c>
      <c r="AN677">
        <f>IF(ISNUMBER(F677), INDEX(出力表!B:B,2)*F677, 0)+IF(ISNUMBER(I677), INDEX(出力表!B:B,3)*I677, 0)+IF(ISNUMBER(L677), INDEX(出力表!B:B,4)*L677, 0)+IF(ISNUMBER(O677), INDEX(出力表!B:B,5)*O677, 0)+IF(ISNUMBER(R677), INDEX(出力表!B:B,6)*R677, 0)+IF(ISNUMBER(U677), INDEX(出力表!B:B,7)*U677, 0)+IF(ISNUMBER(X677), INDEX(出力表!B:B,8)*X677, 0)+IF(ISNUMBER(AA677), INDEX(出力表!B:B,9)*AA677, 0)+IF(ISNUMBER(AD677), INDEX(出力表!B:B,10)*AD677, 0)+IF(ISNUMBER(AG677), INDEX(出力表!B:B,11)*AG677, 0)+IF(ISNUMBER(AJ677), INDEX(出力表!B:B,12)*AJ677, 0)+IF(ISNUMBER(AM677), INDEX(出力表!B:B,13)*AM677, 0)</f>
        <v>0</v>
      </c>
      <c r="AO677">
        <f>IF(ISNUMBER(F677), INDEX(出力表!B:B,2), 0)+IF(ISNUMBER(I677), INDEX(出力表!B:B,3), 0)+IF(ISNUMBER(L677), INDEX(出力表!B:B,4), 0)+IF(ISNUMBER(O677), INDEX(出力表!B:B,5), 0)+IF(ISNUMBER(R677), INDEX(出力表!B:B,6), 0)+IF(ISNUMBER(U677), INDEX(出力表!B:B,7), 0)+IF(ISNUMBER(X677), INDEX(出力表!B:B,8), 0)+IF(ISNUMBER(AA677), INDEX(出力表!B:B,9), 0)+IF(ISNUMBER(AD677), INDEX(出力表!B:B,10), 0)+IF(ISNUMBER(AG677), INDEX(出力表!B:B,11), 0)+IF(ISNUMBER(AJ677), INDEX(出力表!B:B,12), 0)+IF(ISNUMBER(AM677), INDEX(出力表!B:B,13), 0)</f>
        <v>0</v>
      </c>
      <c r="AP677" t="str">
        <f t="shared" si="10"/>
        <v/>
      </c>
    </row>
    <row r="678" spans="1:42" x14ac:dyDescent="0.2">
      <c r="A678">
        <v>677</v>
      </c>
      <c r="B678">
        <f>IF(UPPER(Settings!B4)="TRUE", 乱数表!$Z678*Settings!B10, 0)</f>
        <v>-1.7589130344730936E-2</v>
      </c>
      <c r="C678">
        <f>IF(UPPER(Settings!B4)="TRUE", 乱数表!$AA678*Settings!B11, 0)</f>
        <v>-7.8663660996273185E-2</v>
      </c>
      <c r="D678">
        <f>MIN(100, MAX(0, 100*BETAINV(乱数表!$B678, MAX(0.00000001, (1/(1+EXP(-(INDEX(係数表!G:G,2) + $B678))))*(EXP(INDEX(係数表!H:H,2) + INDEX(係数表!I:I,2)*LN(INDEX(出力表!C:C,2)+1)))), MAX(0.00000001, (1-(1/(1+EXP(-(INDEX(係数表!G:G,2) + $B678)))))*(EXP(INDEX(係数表!H:H,2) + INDEX(係数表!I:I,2)*LN(INDEX(出力表!C:C,2)+1)))))))</f>
        <v>99.501790321654553</v>
      </c>
      <c r="E678" t="e">
        <f>MIN(100, MAX(0, (100*(INDEX(出力表!D:D,2))/(EXP(INDEX(係数表!B:B,2) + $C678) + (INDEX(出力表!D:D,2)))) + (乱数表!$N678*(Settings!B12/(((INDEX(出力表!D:D,2))+1)^INDEX(係数表!E:E,2)*INDEX(係数表!F:F,2))))))</f>
        <v>#VALUE!</v>
      </c>
      <c r="F678" t="e">
        <f>MIN(100, MAX(0, (INDEX(出力表!D:D,2))*D678/MAX(E678, Settings!B3)))</f>
        <v>#VALUE!</v>
      </c>
      <c r="G678">
        <f>MIN(100, MAX(0, 100*BETAINV(乱数表!$C678, MAX(0.00000001, (1/(1+EXP(-(INDEX(係数表!G:G,3) + $B678))))*(EXP(INDEX(係数表!H:H,3) + INDEX(係数表!I:I,3)*LN(INDEX(出力表!C:C,3)+1)))), MAX(0.00000001, (1-(1/(1+EXP(-(INDEX(係数表!G:G,3) + $B678)))))*(EXP(INDEX(係数表!H:H,3) + INDEX(係数表!I:I,3)*LN(INDEX(出力表!C:C,3)+1)))))))</f>
        <v>92.275713632582608</v>
      </c>
      <c r="H678" t="e">
        <f>MIN(100, MAX(0, (100*(INDEX(出力表!D:D,3))/(EXP(INDEX(係数表!B:B,3) + $C678) + (INDEX(出力表!D:D,3)))) + (乱数表!$O678*(Settings!B12/(((INDEX(出力表!D:D,3))+1)^INDEX(係数表!E:E,3)*INDEX(係数表!F:F,3))))))</f>
        <v>#VALUE!</v>
      </c>
      <c r="I678" t="e">
        <f>MIN(100, MAX(0, (INDEX(出力表!D:D,3))*G678/MAX(H678, Settings!B3)))</f>
        <v>#VALUE!</v>
      </c>
      <c r="J678">
        <f>MIN(100, MAX(0, 100*BETAINV(乱数表!$D678, MAX(0.00000001, (1/(1+EXP(-(INDEX(係数表!G:G,4) + $B678))))*(EXP(INDEX(係数表!H:H,4) + INDEX(係数表!I:I,4)*LN(INDEX(出力表!C:C,4)+1)))), MAX(0.00000001, (1-(1/(1+EXP(-(INDEX(係数表!G:G,4) + $B678)))))*(EXP(INDEX(係数表!H:H,4) + INDEX(係数表!I:I,4)*LN(INDEX(出力表!C:C,4)+1)))))))</f>
        <v>89.083203981843781</v>
      </c>
      <c r="K678" t="e">
        <f>MIN(100, MAX(0, (100*(INDEX(出力表!D:D,4))/(EXP(INDEX(係数表!B:B,4) + $C678) + (INDEX(出力表!D:D,4)))) + (乱数表!$P678*(Settings!B12/(((INDEX(出力表!D:D,4))+1)^INDEX(係数表!E:E,4)*INDEX(係数表!F:F,4))))))</f>
        <v>#VALUE!</v>
      </c>
      <c r="L678" t="e">
        <f>MIN(100, MAX(0, (INDEX(出力表!D:D,4))*J678/MAX(K678, Settings!B3)))</f>
        <v>#VALUE!</v>
      </c>
      <c r="M678">
        <f>MIN(100, MAX(0, 100*BETAINV(乱数表!$E678, MAX(0.00000001, (1/(1+EXP(-(INDEX(係数表!G:G,5) + $B678))))*(EXP(INDEX(係数表!H:H,5) + INDEX(係数表!I:I,5)*LN(INDEX(出力表!C:C,5)+1)))), MAX(0.00000001, (1-(1/(1+EXP(-(INDEX(係数表!G:G,5) + $B678)))))*(EXP(INDEX(係数表!H:H,5) + INDEX(係数表!I:I,5)*LN(INDEX(出力表!C:C,5)+1)))))))</f>
        <v>99.737012174645272</v>
      </c>
      <c r="N678" t="e">
        <f>MIN(100, MAX(0, (100*(INDEX(出力表!D:D,5))/(EXP(INDEX(係数表!B:B,5) + $C678) + (INDEX(出力表!D:D,5)))) + (乱数表!$Q678*(Settings!B12/(((INDEX(出力表!D:D,5))+1)^INDEX(係数表!E:E,5)*INDEX(係数表!F:F,5))))))</f>
        <v>#VALUE!</v>
      </c>
      <c r="O678" t="e">
        <f>MIN(100, MAX(0, (INDEX(出力表!D:D,5))*M678/MAX(N678, Settings!B3)))</f>
        <v>#VALUE!</v>
      </c>
      <c r="P678">
        <f>MIN(100, MAX(0, 100*BETAINV(乱数表!$F678, MAX(0.00000001, (1/(1+EXP(-(INDEX(係数表!G:G,6) + $B678))))*(EXP(INDEX(係数表!H:H,6) + INDEX(係数表!I:I,6)*LN(INDEX(出力表!C:C,6)+1)))), MAX(0.00000001, (1-(1/(1+EXP(-(INDEX(係数表!G:G,6) + $B678)))))*(EXP(INDEX(係数表!H:H,6) + INDEX(係数表!I:I,6)*LN(INDEX(出力表!C:C,6)+1)))))))</f>
        <v>89.707133712478438</v>
      </c>
      <c r="Q678" t="e">
        <f>MIN(100, MAX(0, (100*(INDEX(出力表!D:D,6))/(EXP(INDEX(係数表!B:B,6) + $C678) + (INDEX(出力表!D:D,6)))) + (乱数表!$R678*(Settings!B12/(((INDEX(出力表!D:D,6))+1)^INDEX(係数表!E:E,6)*INDEX(係数表!F:F,6))))))</f>
        <v>#VALUE!</v>
      </c>
      <c r="R678" t="e">
        <f>MIN(100, MAX(0, (INDEX(出力表!D:D,6))*P678/MAX(Q678, Settings!B3)))</f>
        <v>#VALUE!</v>
      </c>
      <c r="S678">
        <f>MIN(100, MAX(0, 100*BETAINV(乱数表!$G678, MAX(0.00000001, (1/(1+EXP(-(INDEX(係数表!G:G,7) + $B678))))*(EXP(INDEX(係数表!H:H,7) + INDEX(係数表!I:I,7)*LN(INDEX(出力表!C:C,7)+1)))), MAX(0.00000001, (1-(1/(1+EXP(-(INDEX(係数表!G:G,7) + $B678)))))*(EXP(INDEX(係数表!H:H,7) + INDEX(係数表!I:I,7)*LN(INDEX(出力表!C:C,7)+1)))))))</f>
        <v>99.99588980443454</v>
      </c>
      <c r="T678" t="e">
        <f>MIN(100, MAX(0, (100*(INDEX(出力表!D:D,7))/(EXP(INDEX(係数表!B:B,7) + $C678) + (INDEX(出力表!D:D,7)))) + (乱数表!$S678*(Settings!B12/(((INDEX(出力表!D:D,7))+1)^INDEX(係数表!E:E,7)*INDEX(係数表!F:F,7))))))</f>
        <v>#VALUE!</v>
      </c>
      <c r="U678" t="e">
        <f>MIN(100, MAX(0, (INDEX(出力表!D:D,7))*S678/MAX(T678, Settings!B3)))</f>
        <v>#VALUE!</v>
      </c>
      <c r="V678">
        <f>MIN(100, MAX(0, 100*BETAINV(乱数表!$H678, MAX(0.00000001, (1/(1+EXP(-(INDEX(係数表!G:G,8) + $B678))))*(EXP(INDEX(係数表!H:H,8) + INDEX(係数表!I:I,8)*LN(INDEX(出力表!C:C,8)+1)))), MAX(0.00000001, (1-(1/(1+EXP(-(INDEX(係数表!G:G,8) + $B678)))))*(EXP(INDEX(係数表!H:H,8) + INDEX(係数表!I:I,8)*LN(INDEX(出力表!C:C,8)+1)))))))</f>
        <v>96.973226750563242</v>
      </c>
      <c r="W678" t="e">
        <f>MIN(100, MAX(0, (100*(INDEX(出力表!D:D,8))/(EXP(INDEX(係数表!B:B,8) + $C678) + (INDEX(出力表!D:D,8)))) + (乱数表!$T678*(Settings!B12/(((INDEX(出力表!D:D,8))+1)^INDEX(係数表!E:E,8)*INDEX(係数表!F:F,8))))))</f>
        <v>#VALUE!</v>
      </c>
      <c r="X678" t="e">
        <f>MIN(100, MAX(0, (INDEX(出力表!D:D,8))*V678/MAX(W678, Settings!B3)))</f>
        <v>#VALUE!</v>
      </c>
      <c r="Y678">
        <f>MIN(100, MAX(0, 100*BETAINV(乱数表!$I678, MAX(0.00000001, (1/(1+EXP(-(INDEX(係数表!G:G,9) + $B678))))*(EXP(INDEX(係数表!H:H,9) + INDEX(係数表!I:I,9)*LN(INDEX(出力表!C:C,9)+1)))), MAX(0.00000001, (1-(1/(1+EXP(-(INDEX(係数表!G:G,9) + $B678)))))*(EXP(INDEX(係数表!H:H,9) + INDEX(係数表!I:I,9)*LN(INDEX(出力表!C:C,9)+1)))))))</f>
        <v>94.155489629914385</v>
      </c>
      <c r="Z678" t="e">
        <f>MIN(100, MAX(0, (100*(INDEX(出力表!D:D,9))/(EXP(INDEX(係数表!B:B,9) + $C678) + (INDEX(出力表!D:D,9)))) + (乱数表!$U678*(Settings!B12/(((INDEX(出力表!D:D,9))+1)^INDEX(係数表!E:E,9)*INDEX(係数表!F:F,9))))))</f>
        <v>#VALUE!</v>
      </c>
      <c r="AA678" t="e">
        <f>MIN(100, MAX(0, (INDEX(出力表!D:D,9))*Y678/MAX(Z678, Settings!B3)))</f>
        <v>#VALUE!</v>
      </c>
      <c r="AB678">
        <f>MIN(100, MAX(0, 100*BETAINV(乱数表!$J678, MAX(0.00000001, (1/(1+EXP(-(INDEX(係数表!G:G,10) + $B678))))*(EXP(INDEX(係数表!H:H,10) + INDEX(係数表!I:I,10)*LN(INDEX(出力表!C:C,10)+1)))), MAX(0.00000001, (1-(1/(1+EXP(-(INDEX(係数表!G:G,10) + $B678)))))*(EXP(INDEX(係数表!H:H,10) + INDEX(係数表!I:I,10)*LN(INDEX(出力表!C:C,10)+1)))))))</f>
        <v>92.374280218268794</v>
      </c>
      <c r="AC678" t="e">
        <f>MIN(100, MAX(0, (100*(INDEX(出力表!D:D,10))/(EXP(INDEX(係数表!B:B,10) + $C678) + (INDEX(出力表!D:D,10)))) + (乱数表!$V678*(Settings!B12/(((INDEX(出力表!D:D,10))+1)^INDEX(係数表!E:E,10)*INDEX(係数表!F:F,10))))))</f>
        <v>#VALUE!</v>
      </c>
      <c r="AD678" t="e">
        <f>MIN(100, MAX(0, (INDEX(出力表!D:D,10))*AB678/MAX(AC678, Settings!B3)))</f>
        <v>#VALUE!</v>
      </c>
      <c r="AE678">
        <f>MIN(100, MAX(0, 100*BETAINV(乱数表!$K678, MAX(0.00000001, (1/(1+EXP(-(INDEX(係数表!G:G,11) + $B678))))*(EXP(INDEX(係数表!H:H,11) + INDEX(係数表!I:I,11)*LN(INDEX(出力表!C:C,11)+1)))), MAX(0.00000001, (1-(1/(1+EXP(-(INDEX(係数表!G:G,11) + $B678)))))*(EXP(INDEX(係数表!H:H,11) + INDEX(係数表!I:I,11)*LN(INDEX(出力表!C:C,11)+1)))))))</f>
        <v>89.649762619159233</v>
      </c>
      <c r="AF678" t="e">
        <f>MIN(100, MAX(0, (100*(INDEX(出力表!D:D,11))/(EXP(INDEX(係数表!B:B,11) + $C678) + (INDEX(出力表!D:D,11)))) + (乱数表!$W678*(Settings!B12/(((INDEX(出力表!D:D,11))+1)^INDEX(係数表!E:E,11)*INDEX(係数表!F:F,11))))))</f>
        <v>#VALUE!</v>
      </c>
      <c r="AG678" t="e">
        <f>MIN(100, MAX(0, (INDEX(出力表!D:D,11))*AE678/MAX(AF678, Settings!B3)))</f>
        <v>#VALUE!</v>
      </c>
      <c r="AH678">
        <f>MIN(100, MAX(0, 100*BETAINV(乱数表!$L678, MAX(0.00000001, (1/(1+EXP(-(INDEX(係数表!G:G,12) + $B678))))*(EXP(INDEX(係数表!H:H,12) + INDEX(係数表!I:I,12)*LN(INDEX(出力表!C:C,12)+1)))), MAX(0.00000001, (1-(1/(1+EXP(-(INDEX(係数表!G:G,12) + $B678)))))*(EXP(INDEX(係数表!H:H,12) + INDEX(係数表!I:I,12)*LN(INDEX(出力表!C:C,12)+1)))))))</f>
        <v>99.652419323140876</v>
      </c>
      <c r="AI678" t="e">
        <f>MIN(100, MAX(0, (100*(INDEX(出力表!D:D,12))/(EXP(INDEX(係数表!B:B,12) + $C678) + (INDEX(出力表!D:D,12)))) + (乱数表!$X678*(Settings!B12/(((INDEX(出力表!D:D,12))+1)^INDEX(係数表!E:E,12)*INDEX(係数表!F:F,12))))))</f>
        <v>#VALUE!</v>
      </c>
      <c r="AJ678" t="e">
        <f>MIN(100, MAX(0, (INDEX(出力表!D:D,12))*AH678/MAX(AI678, Settings!B3)))</f>
        <v>#VALUE!</v>
      </c>
      <c r="AK678">
        <f>MIN(100, MAX(0, 100*BETAINV(乱数表!$M678, MAX(0.00000001, (1/(1+EXP(-(INDEX(係数表!G:G,13) + $B678))))*(EXP(INDEX(係数表!H:H,13) + INDEX(係数表!I:I,13)*LN(INDEX(出力表!C:C,13)+1)))), MAX(0.00000001, (1-(1/(1+EXP(-(INDEX(係数表!G:G,13) + $B678)))))*(EXP(INDEX(係数表!H:H,13) + INDEX(係数表!I:I,13)*LN(INDEX(出力表!C:C,13)+1)))))))</f>
        <v>77.84659815508283</v>
      </c>
      <c r="AL678" t="e">
        <f>MIN(100, MAX(0, (100*(INDEX(出力表!D:D,13))/(EXP(INDEX(係数表!B:B,13) + $C678) + (INDEX(出力表!D:D,13)))) + (乱数表!$Y678*(Settings!B12/(((INDEX(出力表!D:D,13))+1)^INDEX(係数表!E:E,13)*INDEX(係数表!F:F,13))))))</f>
        <v>#VALUE!</v>
      </c>
      <c r="AM678" t="e">
        <f>MIN(100, MAX(0, (INDEX(出力表!D:D,13))*AK678/MAX(AL678, Settings!B3)))</f>
        <v>#VALUE!</v>
      </c>
      <c r="AN678">
        <f>IF(ISNUMBER(F678), INDEX(出力表!B:B,2)*F678, 0)+IF(ISNUMBER(I678), INDEX(出力表!B:B,3)*I678, 0)+IF(ISNUMBER(L678), INDEX(出力表!B:B,4)*L678, 0)+IF(ISNUMBER(O678), INDEX(出力表!B:B,5)*O678, 0)+IF(ISNUMBER(R678), INDEX(出力表!B:B,6)*R678, 0)+IF(ISNUMBER(U678), INDEX(出力表!B:B,7)*U678, 0)+IF(ISNUMBER(X678), INDEX(出力表!B:B,8)*X678, 0)+IF(ISNUMBER(AA678), INDEX(出力表!B:B,9)*AA678, 0)+IF(ISNUMBER(AD678), INDEX(出力表!B:B,10)*AD678, 0)+IF(ISNUMBER(AG678), INDEX(出力表!B:B,11)*AG678, 0)+IF(ISNUMBER(AJ678), INDEX(出力表!B:B,12)*AJ678, 0)+IF(ISNUMBER(AM678), INDEX(出力表!B:B,13)*AM678, 0)</f>
        <v>0</v>
      </c>
      <c r="AO678">
        <f>IF(ISNUMBER(F678), INDEX(出力表!B:B,2), 0)+IF(ISNUMBER(I678), INDEX(出力表!B:B,3), 0)+IF(ISNUMBER(L678), INDEX(出力表!B:B,4), 0)+IF(ISNUMBER(O678), INDEX(出力表!B:B,5), 0)+IF(ISNUMBER(R678), INDEX(出力表!B:B,6), 0)+IF(ISNUMBER(U678), INDEX(出力表!B:B,7), 0)+IF(ISNUMBER(X678), INDEX(出力表!B:B,8), 0)+IF(ISNUMBER(AA678), INDEX(出力表!B:B,9), 0)+IF(ISNUMBER(AD678), INDEX(出力表!B:B,10), 0)+IF(ISNUMBER(AG678), INDEX(出力表!B:B,11), 0)+IF(ISNUMBER(AJ678), INDEX(出力表!B:B,12), 0)+IF(ISNUMBER(AM678), INDEX(出力表!B:B,13), 0)</f>
        <v>0</v>
      </c>
      <c r="AP678" t="str">
        <f t="shared" si="10"/>
        <v/>
      </c>
    </row>
    <row r="679" spans="1:42" x14ac:dyDescent="0.2">
      <c r="A679">
        <v>678</v>
      </c>
      <c r="B679">
        <f>IF(UPPER(Settings!B4)="TRUE", 乱数表!$Z679*Settings!B10, 0)</f>
        <v>0.28214942675912641</v>
      </c>
      <c r="C679">
        <f>IF(UPPER(Settings!B4)="TRUE", 乱数表!$AA679*Settings!B11, 0)</f>
        <v>-5.8473894347676685E-2</v>
      </c>
      <c r="D679">
        <f>MIN(100, MAX(0, 100*BETAINV(乱数表!$B679, MAX(0.00000001, (1/(1+EXP(-(INDEX(係数表!G:G,2) + $B679))))*(EXP(INDEX(係数表!H:H,2) + INDEX(係数表!I:I,2)*LN(INDEX(出力表!C:C,2)+1)))), MAX(0.00000001, (1-(1/(1+EXP(-(INDEX(係数表!G:G,2) + $B679)))))*(EXP(INDEX(係数表!H:H,2) + INDEX(係数表!I:I,2)*LN(INDEX(出力表!C:C,2)+1)))))))</f>
        <v>87.371766410965151</v>
      </c>
      <c r="E679" t="e">
        <f>MIN(100, MAX(0, (100*(INDEX(出力表!D:D,2))/(EXP(INDEX(係数表!B:B,2) + $C679) + (INDEX(出力表!D:D,2)))) + (乱数表!$N679*(Settings!B12/(((INDEX(出力表!D:D,2))+1)^INDEX(係数表!E:E,2)*INDEX(係数表!F:F,2))))))</f>
        <v>#VALUE!</v>
      </c>
      <c r="F679" t="e">
        <f>MIN(100, MAX(0, (INDEX(出力表!D:D,2))*D679/MAX(E679, Settings!B3)))</f>
        <v>#VALUE!</v>
      </c>
      <c r="G679">
        <f>MIN(100, MAX(0, 100*BETAINV(乱数表!$C679, MAX(0.00000001, (1/(1+EXP(-(INDEX(係数表!G:G,3) + $B679))))*(EXP(INDEX(係数表!H:H,3) + INDEX(係数表!I:I,3)*LN(INDEX(出力表!C:C,3)+1)))), MAX(0.00000001, (1-(1/(1+EXP(-(INDEX(係数表!G:G,3) + $B679)))))*(EXP(INDEX(係数表!H:H,3) + INDEX(係数表!I:I,3)*LN(INDEX(出力表!C:C,3)+1)))))))</f>
        <v>97.440017973076237</v>
      </c>
      <c r="H679" t="e">
        <f>MIN(100, MAX(0, (100*(INDEX(出力表!D:D,3))/(EXP(INDEX(係数表!B:B,3) + $C679) + (INDEX(出力表!D:D,3)))) + (乱数表!$O679*(Settings!B12/(((INDEX(出力表!D:D,3))+1)^INDEX(係数表!E:E,3)*INDEX(係数表!F:F,3))))))</f>
        <v>#VALUE!</v>
      </c>
      <c r="I679" t="e">
        <f>MIN(100, MAX(0, (INDEX(出力表!D:D,3))*G679/MAX(H679, Settings!B3)))</f>
        <v>#VALUE!</v>
      </c>
      <c r="J679">
        <f>MIN(100, MAX(0, 100*BETAINV(乱数表!$D679, MAX(0.00000001, (1/(1+EXP(-(INDEX(係数表!G:G,4) + $B679))))*(EXP(INDEX(係数表!H:H,4) + INDEX(係数表!I:I,4)*LN(INDEX(出力表!C:C,4)+1)))), MAX(0.00000001, (1-(1/(1+EXP(-(INDEX(係数表!G:G,4) + $B679)))))*(EXP(INDEX(係数表!H:H,4) + INDEX(係数表!I:I,4)*LN(INDEX(出力表!C:C,4)+1)))))))</f>
        <v>99.694118571455476</v>
      </c>
      <c r="K679" t="e">
        <f>MIN(100, MAX(0, (100*(INDEX(出力表!D:D,4))/(EXP(INDEX(係数表!B:B,4) + $C679) + (INDEX(出力表!D:D,4)))) + (乱数表!$P679*(Settings!B12/(((INDEX(出力表!D:D,4))+1)^INDEX(係数表!E:E,4)*INDEX(係数表!F:F,4))))))</f>
        <v>#VALUE!</v>
      </c>
      <c r="L679" t="e">
        <f>MIN(100, MAX(0, (INDEX(出力表!D:D,4))*J679/MAX(K679, Settings!B3)))</f>
        <v>#VALUE!</v>
      </c>
      <c r="M679">
        <f>MIN(100, MAX(0, 100*BETAINV(乱数表!$E679, MAX(0.00000001, (1/(1+EXP(-(INDEX(係数表!G:G,5) + $B679))))*(EXP(INDEX(係数表!H:H,5) + INDEX(係数表!I:I,5)*LN(INDEX(出力表!C:C,5)+1)))), MAX(0.00000001, (1-(1/(1+EXP(-(INDEX(係数表!G:G,5) + $B679)))))*(EXP(INDEX(係数表!H:H,5) + INDEX(係数表!I:I,5)*LN(INDEX(出力表!C:C,5)+1)))))))</f>
        <v>97.836563453199489</v>
      </c>
      <c r="N679" t="e">
        <f>MIN(100, MAX(0, (100*(INDEX(出力表!D:D,5))/(EXP(INDEX(係数表!B:B,5) + $C679) + (INDEX(出力表!D:D,5)))) + (乱数表!$Q679*(Settings!B12/(((INDEX(出力表!D:D,5))+1)^INDEX(係数表!E:E,5)*INDEX(係数表!F:F,5))))))</f>
        <v>#VALUE!</v>
      </c>
      <c r="O679" t="e">
        <f>MIN(100, MAX(0, (INDEX(出力表!D:D,5))*M679/MAX(N679, Settings!B3)))</f>
        <v>#VALUE!</v>
      </c>
      <c r="P679">
        <f>MIN(100, MAX(0, 100*BETAINV(乱数表!$F679, MAX(0.00000001, (1/(1+EXP(-(INDEX(係数表!G:G,6) + $B679))))*(EXP(INDEX(係数表!H:H,6) + INDEX(係数表!I:I,6)*LN(INDEX(出力表!C:C,6)+1)))), MAX(0.00000001, (1-(1/(1+EXP(-(INDEX(係数表!G:G,6) + $B679)))))*(EXP(INDEX(係数表!H:H,6) + INDEX(係数表!I:I,6)*LN(INDEX(出力表!C:C,6)+1)))))))</f>
        <v>98.196516364339146</v>
      </c>
      <c r="Q679" t="e">
        <f>MIN(100, MAX(0, (100*(INDEX(出力表!D:D,6))/(EXP(INDEX(係数表!B:B,6) + $C679) + (INDEX(出力表!D:D,6)))) + (乱数表!$R679*(Settings!B12/(((INDEX(出力表!D:D,6))+1)^INDEX(係数表!E:E,6)*INDEX(係数表!F:F,6))))))</f>
        <v>#VALUE!</v>
      </c>
      <c r="R679" t="e">
        <f>MIN(100, MAX(0, (INDEX(出力表!D:D,6))*P679/MAX(Q679, Settings!B3)))</f>
        <v>#VALUE!</v>
      </c>
      <c r="S679">
        <f>MIN(100, MAX(0, 100*BETAINV(乱数表!$G679, MAX(0.00000001, (1/(1+EXP(-(INDEX(係数表!G:G,7) + $B679))))*(EXP(INDEX(係数表!H:H,7) + INDEX(係数表!I:I,7)*LN(INDEX(出力表!C:C,7)+1)))), MAX(0.00000001, (1-(1/(1+EXP(-(INDEX(係数表!G:G,7) + $B679)))))*(EXP(INDEX(係数表!H:H,7) + INDEX(係数表!I:I,7)*LN(INDEX(出力表!C:C,7)+1)))))))</f>
        <v>97.443399106865186</v>
      </c>
      <c r="T679" t="e">
        <f>MIN(100, MAX(0, (100*(INDEX(出力表!D:D,7))/(EXP(INDEX(係数表!B:B,7) + $C679) + (INDEX(出力表!D:D,7)))) + (乱数表!$S679*(Settings!B12/(((INDEX(出力表!D:D,7))+1)^INDEX(係数表!E:E,7)*INDEX(係数表!F:F,7))))))</f>
        <v>#VALUE!</v>
      </c>
      <c r="U679" t="e">
        <f>MIN(100, MAX(0, (INDEX(出力表!D:D,7))*S679/MAX(T679, Settings!B3)))</f>
        <v>#VALUE!</v>
      </c>
      <c r="V679">
        <f>MIN(100, MAX(0, 100*BETAINV(乱数表!$H679, MAX(0.00000001, (1/(1+EXP(-(INDEX(係数表!G:G,8) + $B679))))*(EXP(INDEX(係数表!H:H,8) + INDEX(係数表!I:I,8)*LN(INDEX(出力表!C:C,8)+1)))), MAX(0.00000001, (1-(1/(1+EXP(-(INDEX(係数表!G:G,8) + $B679)))))*(EXP(INDEX(係数表!H:H,8) + INDEX(係数表!I:I,8)*LN(INDEX(出力表!C:C,8)+1)))))))</f>
        <v>98.963164277709438</v>
      </c>
      <c r="W679" t="e">
        <f>MIN(100, MAX(0, (100*(INDEX(出力表!D:D,8))/(EXP(INDEX(係数表!B:B,8) + $C679) + (INDEX(出力表!D:D,8)))) + (乱数表!$T679*(Settings!B12/(((INDEX(出力表!D:D,8))+1)^INDEX(係数表!E:E,8)*INDEX(係数表!F:F,8))))))</f>
        <v>#VALUE!</v>
      </c>
      <c r="X679" t="e">
        <f>MIN(100, MAX(0, (INDEX(出力表!D:D,8))*V679/MAX(W679, Settings!B3)))</f>
        <v>#VALUE!</v>
      </c>
      <c r="Y679">
        <f>MIN(100, MAX(0, 100*BETAINV(乱数表!$I679, MAX(0.00000001, (1/(1+EXP(-(INDEX(係数表!G:G,9) + $B679))))*(EXP(INDEX(係数表!H:H,9) + INDEX(係数表!I:I,9)*LN(INDEX(出力表!C:C,9)+1)))), MAX(0.00000001, (1-(1/(1+EXP(-(INDEX(係数表!G:G,9) + $B679)))))*(EXP(INDEX(係数表!H:H,9) + INDEX(係数表!I:I,9)*LN(INDEX(出力表!C:C,9)+1)))))))</f>
        <v>50.242694680771905</v>
      </c>
      <c r="Z679" t="e">
        <f>MIN(100, MAX(0, (100*(INDEX(出力表!D:D,9))/(EXP(INDEX(係数表!B:B,9) + $C679) + (INDEX(出力表!D:D,9)))) + (乱数表!$U679*(Settings!B12/(((INDEX(出力表!D:D,9))+1)^INDEX(係数表!E:E,9)*INDEX(係数表!F:F,9))))))</f>
        <v>#VALUE!</v>
      </c>
      <c r="AA679" t="e">
        <f>MIN(100, MAX(0, (INDEX(出力表!D:D,9))*Y679/MAX(Z679, Settings!B3)))</f>
        <v>#VALUE!</v>
      </c>
      <c r="AB679">
        <f>MIN(100, MAX(0, 100*BETAINV(乱数表!$J679, MAX(0.00000001, (1/(1+EXP(-(INDEX(係数表!G:G,10) + $B679))))*(EXP(INDEX(係数表!H:H,10) + INDEX(係数表!I:I,10)*LN(INDEX(出力表!C:C,10)+1)))), MAX(0.00000001, (1-(1/(1+EXP(-(INDEX(係数表!G:G,10) + $B679)))))*(EXP(INDEX(係数表!H:H,10) + INDEX(係数表!I:I,10)*LN(INDEX(出力表!C:C,10)+1)))))))</f>
        <v>89.236851638355944</v>
      </c>
      <c r="AC679" t="e">
        <f>MIN(100, MAX(0, (100*(INDEX(出力表!D:D,10))/(EXP(INDEX(係数表!B:B,10) + $C679) + (INDEX(出力表!D:D,10)))) + (乱数表!$V679*(Settings!B12/(((INDEX(出力表!D:D,10))+1)^INDEX(係数表!E:E,10)*INDEX(係数表!F:F,10))))))</f>
        <v>#VALUE!</v>
      </c>
      <c r="AD679" t="e">
        <f>MIN(100, MAX(0, (INDEX(出力表!D:D,10))*AB679/MAX(AC679, Settings!B3)))</f>
        <v>#VALUE!</v>
      </c>
      <c r="AE679">
        <f>MIN(100, MAX(0, 100*BETAINV(乱数表!$K679, MAX(0.00000001, (1/(1+EXP(-(INDEX(係数表!G:G,11) + $B679))))*(EXP(INDEX(係数表!H:H,11) + INDEX(係数表!I:I,11)*LN(INDEX(出力表!C:C,11)+1)))), MAX(0.00000001, (1-(1/(1+EXP(-(INDEX(係数表!G:G,11) + $B679)))))*(EXP(INDEX(係数表!H:H,11) + INDEX(係数表!I:I,11)*LN(INDEX(出力表!C:C,11)+1)))))))</f>
        <v>86.457846943703629</v>
      </c>
      <c r="AF679" t="e">
        <f>MIN(100, MAX(0, (100*(INDEX(出力表!D:D,11))/(EXP(INDEX(係数表!B:B,11) + $C679) + (INDEX(出力表!D:D,11)))) + (乱数表!$W679*(Settings!B12/(((INDEX(出力表!D:D,11))+1)^INDEX(係数表!E:E,11)*INDEX(係数表!F:F,11))))))</f>
        <v>#VALUE!</v>
      </c>
      <c r="AG679" t="e">
        <f>MIN(100, MAX(0, (INDEX(出力表!D:D,11))*AE679/MAX(AF679, Settings!B3)))</f>
        <v>#VALUE!</v>
      </c>
      <c r="AH679">
        <f>MIN(100, MAX(0, 100*BETAINV(乱数表!$L679, MAX(0.00000001, (1/(1+EXP(-(INDEX(係数表!G:G,12) + $B679))))*(EXP(INDEX(係数表!H:H,12) + INDEX(係数表!I:I,12)*LN(INDEX(出力表!C:C,12)+1)))), MAX(0.00000001, (1-(1/(1+EXP(-(INDEX(係数表!G:G,12) + $B679)))))*(EXP(INDEX(係数表!H:H,12) + INDEX(係数表!I:I,12)*LN(INDEX(出力表!C:C,12)+1)))))))</f>
        <v>93.58558038301129</v>
      </c>
      <c r="AI679" t="e">
        <f>MIN(100, MAX(0, (100*(INDEX(出力表!D:D,12))/(EXP(INDEX(係数表!B:B,12) + $C679) + (INDEX(出力表!D:D,12)))) + (乱数表!$X679*(Settings!B12/(((INDEX(出力表!D:D,12))+1)^INDEX(係数表!E:E,12)*INDEX(係数表!F:F,12))))))</f>
        <v>#VALUE!</v>
      </c>
      <c r="AJ679" t="e">
        <f>MIN(100, MAX(0, (INDEX(出力表!D:D,12))*AH679/MAX(AI679, Settings!B3)))</f>
        <v>#VALUE!</v>
      </c>
      <c r="AK679">
        <f>MIN(100, MAX(0, 100*BETAINV(乱数表!$M679, MAX(0.00000001, (1/(1+EXP(-(INDEX(係数表!G:G,13) + $B679))))*(EXP(INDEX(係数表!H:H,13) + INDEX(係数表!I:I,13)*LN(INDEX(出力表!C:C,13)+1)))), MAX(0.00000001, (1-(1/(1+EXP(-(INDEX(係数表!G:G,13) + $B679)))))*(EXP(INDEX(係数表!H:H,13) + INDEX(係数表!I:I,13)*LN(INDEX(出力表!C:C,13)+1)))))))</f>
        <v>97.110478392118722</v>
      </c>
      <c r="AL679" t="e">
        <f>MIN(100, MAX(0, (100*(INDEX(出力表!D:D,13))/(EXP(INDEX(係数表!B:B,13) + $C679) + (INDEX(出力表!D:D,13)))) + (乱数表!$Y679*(Settings!B12/(((INDEX(出力表!D:D,13))+1)^INDEX(係数表!E:E,13)*INDEX(係数表!F:F,13))))))</f>
        <v>#VALUE!</v>
      </c>
      <c r="AM679" t="e">
        <f>MIN(100, MAX(0, (INDEX(出力表!D:D,13))*AK679/MAX(AL679, Settings!B3)))</f>
        <v>#VALUE!</v>
      </c>
      <c r="AN679">
        <f>IF(ISNUMBER(F679), INDEX(出力表!B:B,2)*F679, 0)+IF(ISNUMBER(I679), INDEX(出力表!B:B,3)*I679, 0)+IF(ISNUMBER(L679), INDEX(出力表!B:B,4)*L679, 0)+IF(ISNUMBER(O679), INDEX(出力表!B:B,5)*O679, 0)+IF(ISNUMBER(R679), INDEX(出力表!B:B,6)*R679, 0)+IF(ISNUMBER(U679), INDEX(出力表!B:B,7)*U679, 0)+IF(ISNUMBER(X679), INDEX(出力表!B:B,8)*X679, 0)+IF(ISNUMBER(AA679), INDEX(出力表!B:B,9)*AA679, 0)+IF(ISNUMBER(AD679), INDEX(出力表!B:B,10)*AD679, 0)+IF(ISNUMBER(AG679), INDEX(出力表!B:B,11)*AG679, 0)+IF(ISNUMBER(AJ679), INDEX(出力表!B:B,12)*AJ679, 0)+IF(ISNUMBER(AM679), INDEX(出力表!B:B,13)*AM679, 0)</f>
        <v>0</v>
      </c>
      <c r="AO679">
        <f>IF(ISNUMBER(F679), INDEX(出力表!B:B,2), 0)+IF(ISNUMBER(I679), INDEX(出力表!B:B,3), 0)+IF(ISNUMBER(L679), INDEX(出力表!B:B,4), 0)+IF(ISNUMBER(O679), INDEX(出力表!B:B,5), 0)+IF(ISNUMBER(R679), INDEX(出力表!B:B,6), 0)+IF(ISNUMBER(U679), INDEX(出力表!B:B,7), 0)+IF(ISNUMBER(X679), INDEX(出力表!B:B,8), 0)+IF(ISNUMBER(AA679), INDEX(出力表!B:B,9), 0)+IF(ISNUMBER(AD679), INDEX(出力表!B:B,10), 0)+IF(ISNUMBER(AG679), INDEX(出力表!B:B,11), 0)+IF(ISNUMBER(AJ679), INDEX(出力表!B:B,12), 0)+IF(ISNUMBER(AM679), INDEX(出力表!B:B,13), 0)</f>
        <v>0</v>
      </c>
      <c r="AP679" t="str">
        <f t="shared" si="10"/>
        <v/>
      </c>
    </row>
    <row r="680" spans="1:42" x14ac:dyDescent="0.2">
      <c r="A680">
        <v>679</v>
      </c>
      <c r="B680">
        <f>IF(UPPER(Settings!B4)="TRUE", 乱数表!$Z680*Settings!B10, 0)</f>
        <v>0.58746098089817345</v>
      </c>
      <c r="C680">
        <f>IF(UPPER(Settings!B4)="TRUE", 乱数表!$AA680*Settings!B11, 0)</f>
        <v>-5.2731540241889988E-2</v>
      </c>
      <c r="D680">
        <f>MIN(100, MAX(0, 100*BETAINV(乱数表!$B680, MAX(0.00000001, (1/(1+EXP(-(INDEX(係数表!G:G,2) + $B680))))*(EXP(INDEX(係数表!H:H,2) + INDEX(係数表!I:I,2)*LN(INDEX(出力表!C:C,2)+1)))), MAX(0.00000001, (1-(1/(1+EXP(-(INDEX(係数表!G:G,2) + $B680)))))*(EXP(INDEX(係数表!H:H,2) + INDEX(係数表!I:I,2)*LN(INDEX(出力表!C:C,2)+1)))))))</f>
        <v>98.406138206056255</v>
      </c>
      <c r="E680" t="e">
        <f>MIN(100, MAX(0, (100*(INDEX(出力表!D:D,2))/(EXP(INDEX(係数表!B:B,2) + $C680) + (INDEX(出力表!D:D,2)))) + (乱数表!$N680*(Settings!B12/(((INDEX(出力表!D:D,2))+1)^INDEX(係数表!E:E,2)*INDEX(係数表!F:F,2))))))</f>
        <v>#VALUE!</v>
      </c>
      <c r="F680" t="e">
        <f>MIN(100, MAX(0, (INDEX(出力表!D:D,2))*D680/MAX(E680, Settings!B3)))</f>
        <v>#VALUE!</v>
      </c>
      <c r="G680">
        <f>MIN(100, MAX(0, 100*BETAINV(乱数表!$C680, MAX(0.00000001, (1/(1+EXP(-(INDEX(係数表!G:G,3) + $B680))))*(EXP(INDEX(係数表!H:H,3) + INDEX(係数表!I:I,3)*LN(INDEX(出力表!C:C,3)+1)))), MAX(0.00000001, (1-(1/(1+EXP(-(INDEX(係数表!G:G,3) + $B680)))))*(EXP(INDEX(係数表!H:H,3) + INDEX(係数表!I:I,3)*LN(INDEX(出力表!C:C,3)+1)))))))</f>
        <v>98.683627889797236</v>
      </c>
      <c r="H680" t="e">
        <f>MIN(100, MAX(0, (100*(INDEX(出力表!D:D,3))/(EXP(INDEX(係数表!B:B,3) + $C680) + (INDEX(出力表!D:D,3)))) + (乱数表!$O680*(Settings!B12/(((INDEX(出力表!D:D,3))+1)^INDEX(係数表!E:E,3)*INDEX(係数表!F:F,3))))))</f>
        <v>#VALUE!</v>
      </c>
      <c r="I680" t="e">
        <f>MIN(100, MAX(0, (INDEX(出力表!D:D,3))*G680/MAX(H680, Settings!B3)))</f>
        <v>#VALUE!</v>
      </c>
      <c r="J680">
        <f>MIN(100, MAX(0, 100*BETAINV(乱数表!$D680, MAX(0.00000001, (1/(1+EXP(-(INDEX(係数表!G:G,4) + $B680))))*(EXP(INDEX(係数表!H:H,4) + INDEX(係数表!I:I,4)*LN(INDEX(出力表!C:C,4)+1)))), MAX(0.00000001, (1-(1/(1+EXP(-(INDEX(係数表!G:G,4) + $B680)))))*(EXP(INDEX(係数表!H:H,4) + INDEX(係数表!I:I,4)*LN(INDEX(出力表!C:C,4)+1)))))))</f>
        <v>93.160573192311048</v>
      </c>
      <c r="K680" t="e">
        <f>MIN(100, MAX(0, (100*(INDEX(出力表!D:D,4))/(EXP(INDEX(係数表!B:B,4) + $C680) + (INDEX(出力表!D:D,4)))) + (乱数表!$P680*(Settings!B12/(((INDEX(出力表!D:D,4))+1)^INDEX(係数表!E:E,4)*INDEX(係数表!F:F,4))))))</f>
        <v>#VALUE!</v>
      </c>
      <c r="L680" t="e">
        <f>MIN(100, MAX(0, (INDEX(出力表!D:D,4))*J680/MAX(K680, Settings!B3)))</f>
        <v>#VALUE!</v>
      </c>
      <c r="M680">
        <f>MIN(100, MAX(0, 100*BETAINV(乱数表!$E680, MAX(0.00000001, (1/(1+EXP(-(INDEX(係数表!G:G,5) + $B680))))*(EXP(INDEX(係数表!H:H,5) + INDEX(係数表!I:I,5)*LN(INDEX(出力表!C:C,5)+1)))), MAX(0.00000001, (1-(1/(1+EXP(-(INDEX(係数表!G:G,5) + $B680)))))*(EXP(INDEX(係数表!H:H,5) + INDEX(係数表!I:I,5)*LN(INDEX(出力表!C:C,5)+1)))))))</f>
        <v>81.427254639461609</v>
      </c>
      <c r="N680" t="e">
        <f>MIN(100, MAX(0, (100*(INDEX(出力表!D:D,5))/(EXP(INDEX(係数表!B:B,5) + $C680) + (INDEX(出力表!D:D,5)))) + (乱数表!$Q680*(Settings!B12/(((INDEX(出力表!D:D,5))+1)^INDEX(係数表!E:E,5)*INDEX(係数表!F:F,5))))))</f>
        <v>#VALUE!</v>
      </c>
      <c r="O680" t="e">
        <f>MIN(100, MAX(0, (INDEX(出力表!D:D,5))*M680/MAX(N680, Settings!B3)))</f>
        <v>#VALUE!</v>
      </c>
      <c r="P680">
        <f>MIN(100, MAX(0, 100*BETAINV(乱数表!$F680, MAX(0.00000001, (1/(1+EXP(-(INDEX(係数表!G:G,6) + $B680))))*(EXP(INDEX(係数表!H:H,6) + INDEX(係数表!I:I,6)*LN(INDEX(出力表!C:C,6)+1)))), MAX(0.00000001, (1-(1/(1+EXP(-(INDEX(係数表!G:G,6) + $B680)))))*(EXP(INDEX(係数表!H:H,6) + INDEX(係数表!I:I,6)*LN(INDEX(出力表!C:C,6)+1)))))))</f>
        <v>98.385023329915484</v>
      </c>
      <c r="Q680" t="e">
        <f>MIN(100, MAX(0, (100*(INDEX(出力表!D:D,6))/(EXP(INDEX(係数表!B:B,6) + $C680) + (INDEX(出力表!D:D,6)))) + (乱数表!$R680*(Settings!B12/(((INDEX(出力表!D:D,6))+1)^INDEX(係数表!E:E,6)*INDEX(係数表!F:F,6))))))</f>
        <v>#VALUE!</v>
      </c>
      <c r="R680" t="e">
        <f>MIN(100, MAX(0, (INDEX(出力表!D:D,6))*P680/MAX(Q680, Settings!B3)))</f>
        <v>#VALUE!</v>
      </c>
      <c r="S680">
        <f>MIN(100, MAX(0, 100*BETAINV(乱数表!$G680, MAX(0.00000001, (1/(1+EXP(-(INDEX(係数表!G:G,7) + $B680))))*(EXP(INDEX(係数表!H:H,7) + INDEX(係数表!I:I,7)*LN(INDEX(出力表!C:C,7)+1)))), MAX(0.00000001, (1-(1/(1+EXP(-(INDEX(係数表!G:G,7) + $B680)))))*(EXP(INDEX(係数表!H:H,7) + INDEX(係数表!I:I,7)*LN(INDEX(出力表!C:C,7)+1)))))))</f>
        <v>99.864513692922088</v>
      </c>
      <c r="T680" t="e">
        <f>MIN(100, MAX(0, (100*(INDEX(出力表!D:D,7))/(EXP(INDEX(係数表!B:B,7) + $C680) + (INDEX(出力表!D:D,7)))) + (乱数表!$S680*(Settings!B12/(((INDEX(出力表!D:D,7))+1)^INDEX(係数表!E:E,7)*INDEX(係数表!F:F,7))))))</f>
        <v>#VALUE!</v>
      </c>
      <c r="U680" t="e">
        <f>MIN(100, MAX(0, (INDEX(出力表!D:D,7))*S680/MAX(T680, Settings!B3)))</f>
        <v>#VALUE!</v>
      </c>
      <c r="V680">
        <f>MIN(100, MAX(0, 100*BETAINV(乱数表!$H680, MAX(0.00000001, (1/(1+EXP(-(INDEX(係数表!G:G,8) + $B680))))*(EXP(INDEX(係数表!H:H,8) + INDEX(係数表!I:I,8)*LN(INDEX(出力表!C:C,8)+1)))), MAX(0.00000001, (1-(1/(1+EXP(-(INDEX(係数表!G:G,8) + $B680)))))*(EXP(INDEX(係数表!H:H,8) + INDEX(係数表!I:I,8)*LN(INDEX(出力表!C:C,8)+1)))))))</f>
        <v>96.067646622353521</v>
      </c>
      <c r="W680" t="e">
        <f>MIN(100, MAX(0, (100*(INDEX(出力表!D:D,8))/(EXP(INDEX(係数表!B:B,8) + $C680) + (INDEX(出力表!D:D,8)))) + (乱数表!$T680*(Settings!B12/(((INDEX(出力表!D:D,8))+1)^INDEX(係数表!E:E,8)*INDEX(係数表!F:F,8))))))</f>
        <v>#VALUE!</v>
      </c>
      <c r="X680" t="e">
        <f>MIN(100, MAX(0, (INDEX(出力表!D:D,8))*V680/MAX(W680, Settings!B3)))</f>
        <v>#VALUE!</v>
      </c>
      <c r="Y680">
        <f>MIN(100, MAX(0, 100*BETAINV(乱数表!$I680, MAX(0.00000001, (1/(1+EXP(-(INDEX(係数表!G:G,9) + $B680))))*(EXP(INDEX(係数表!H:H,9) + INDEX(係数表!I:I,9)*LN(INDEX(出力表!C:C,9)+1)))), MAX(0.00000001, (1-(1/(1+EXP(-(INDEX(係数表!G:G,9) + $B680)))))*(EXP(INDEX(係数表!H:H,9) + INDEX(係数表!I:I,9)*LN(INDEX(出力表!C:C,9)+1)))))))</f>
        <v>80.3192710733165</v>
      </c>
      <c r="Z680" t="e">
        <f>MIN(100, MAX(0, (100*(INDEX(出力表!D:D,9))/(EXP(INDEX(係数表!B:B,9) + $C680) + (INDEX(出力表!D:D,9)))) + (乱数表!$U680*(Settings!B12/(((INDEX(出力表!D:D,9))+1)^INDEX(係数表!E:E,9)*INDEX(係数表!F:F,9))))))</f>
        <v>#VALUE!</v>
      </c>
      <c r="AA680" t="e">
        <f>MIN(100, MAX(0, (INDEX(出力表!D:D,9))*Y680/MAX(Z680, Settings!B3)))</f>
        <v>#VALUE!</v>
      </c>
      <c r="AB680">
        <f>MIN(100, MAX(0, 100*BETAINV(乱数表!$J680, MAX(0.00000001, (1/(1+EXP(-(INDEX(係数表!G:G,10) + $B680))))*(EXP(INDEX(係数表!H:H,10) + INDEX(係数表!I:I,10)*LN(INDEX(出力表!C:C,10)+1)))), MAX(0.00000001, (1-(1/(1+EXP(-(INDEX(係数表!G:G,10) + $B680)))))*(EXP(INDEX(係数表!H:H,10) + INDEX(係数表!I:I,10)*LN(INDEX(出力表!C:C,10)+1)))))))</f>
        <v>99.996410948300408</v>
      </c>
      <c r="AC680" t="e">
        <f>MIN(100, MAX(0, (100*(INDEX(出力表!D:D,10))/(EXP(INDEX(係数表!B:B,10) + $C680) + (INDEX(出力表!D:D,10)))) + (乱数表!$V680*(Settings!B12/(((INDEX(出力表!D:D,10))+1)^INDEX(係数表!E:E,10)*INDEX(係数表!F:F,10))))))</f>
        <v>#VALUE!</v>
      </c>
      <c r="AD680" t="e">
        <f>MIN(100, MAX(0, (INDEX(出力表!D:D,10))*AB680/MAX(AC680, Settings!B3)))</f>
        <v>#VALUE!</v>
      </c>
      <c r="AE680">
        <f>MIN(100, MAX(0, 100*BETAINV(乱数表!$K680, MAX(0.00000001, (1/(1+EXP(-(INDEX(係数表!G:G,11) + $B680))))*(EXP(INDEX(係数表!H:H,11) + INDEX(係数表!I:I,11)*LN(INDEX(出力表!C:C,11)+1)))), MAX(0.00000001, (1-(1/(1+EXP(-(INDEX(係数表!G:G,11) + $B680)))))*(EXP(INDEX(係数表!H:H,11) + INDEX(係数表!I:I,11)*LN(INDEX(出力表!C:C,11)+1)))))))</f>
        <v>87.220074344475989</v>
      </c>
      <c r="AF680" t="e">
        <f>MIN(100, MAX(0, (100*(INDEX(出力表!D:D,11))/(EXP(INDEX(係数表!B:B,11) + $C680) + (INDEX(出力表!D:D,11)))) + (乱数表!$W680*(Settings!B12/(((INDEX(出力表!D:D,11))+1)^INDEX(係数表!E:E,11)*INDEX(係数表!F:F,11))))))</f>
        <v>#VALUE!</v>
      </c>
      <c r="AG680" t="e">
        <f>MIN(100, MAX(0, (INDEX(出力表!D:D,11))*AE680/MAX(AF680, Settings!B3)))</f>
        <v>#VALUE!</v>
      </c>
      <c r="AH680">
        <f>MIN(100, MAX(0, 100*BETAINV(乱数表!$L680, MAX(0.00000001, (1/(1+EXP(-(INDEX(係数表!G:G,12) + $B680))))*(EXP(INDEX(係数表!H:H,12) + INDEX(係数表!I:I,12)*LN(INDEX(出力表!C:C,12)+1)))), MAX(0.00000001, (1-(1/(1+EXP(-(INDEX(係数表!G:G,12) + $B680)))))*(EXP(INDEX(係数表!H:H,12) + INDEX(係数表!I:I,12)*LN(INDEX(出力表!C:C,12)+1)))))))</f>
        <v>99.268539460794528</v>
      </c>
      <c r="AI680" t="e">
        <f>MIN(100, MAX(0, (100*(INDEX(出力表!D:D,12))/(EXP(INDEX(係数表!B:B,12) + $C680) + (INDEX(出力表!D:D,12)))) + (乱数表!$X680*(Settings!B12/(((INDEX(出力表!D:D,12))+1)^INDEX(係数表!E:E,12)*INDEX(係数表!F:F,12))))))</f>
        <v>#VALUE!</v>
      </c>
      <c r="AJ680" t="e">
        <f>MIN(100, MAX(0, (INDEX(出力表!D:D,12))*AH680/MAX(AI680, Settings!B3)))</f>
        <v>#VALUE!</v>
      </c>
      <c r="AK680">
        <f>MIN(100, MAX(0, 100*BETAINV(乱数表!$M680, MAX(0.00000001, (1/(1+EXP(-(INDEX(係数表!G:G,13) + $B680))))*(EXP(INDEX(係数表!H:H,13) + INDEX(係数表!I:I,13)*LN(INDEX(出力表!C:C,13)+1)))), MAX(0.00000001, (1-(1/(1+EXP(-(INDEX(係数表!G:G,13) + $B680)))))*(EXP(INDEX(係数表!H:H,13) + INDEX(係数表!I:I,13)*LN(INDEX(出力表!C:C,13)+1)))))))</f>
        <v>99.964630474965404</v>
      </c>
      <c r="AL680" t="e">
        <f>MIN(100, MAX(0, (100*(INDEX(出力表!D:D,13))/(EXP(INDEX(係数表!B:B,13) + $C680) + (INDEX(出力表!D:D,13)))) + (乱数表!$Y680*(Settings!B12/(((INDEX(出力表!D:D,13))+1)^INDEX(係数表!E:E,13)*INDEX(係数表!F:F,13))))))</f>
        <v>#VALUE!</v>
      </c>
      <c r="AM680" t="e">
        <f>MIN(100, MAX(0, (INDEX(出力表!D:D,13))*AK680/MAX(AL680, Settings!B3)))</f>
        <v>#VALUE!</v>
      </c>
      <c r="AN680">
        <f>IF(ISNUMBER(F680), INDEX(出力表!B:B,2)*F680, 0)+IF(ISNUMBER(I680), INDEX(出力表!B:B,3)*I680, 0)+IF(ISNUMBER(L680), INDEX(出力表!B:B,4)*L680, 0)+IF(ISNUMBER(O680), INDEX(出力表!B:B,5)*O680, 0)+IF(ISNUMBER(R680), INDEX(出力表!B:B,6)*R680, 0)+IF(ISNUMBER(U680), INDEX(出力表!B:B,7)*U680, 0)+IF(ISNUMBER(X680), INDEX(出力表!B:B,8)*X680, 0)+IF(ISNUMBER(AA680), INDEX(出力表!B:B,9)*AA680, 0)+IF(ISNUMBER(AD680), INDEX(出力表!B:B,10)*AD680, 0)+IF(ISNUMBER(AG680), INDEX(出力表!B:B,11)*AG680, 0)+IF(ISNUMBER(AJ680), INDEX(出力表!B:B,12)*AJ680, 0)+IF(ISNUMBER(AM680), INDEX(出力表!B:B,13)*AM680, 0)</f>
        <v>0</v>
      </c>
      <c r="AO680">
        <f>IF(ISNUMBER(F680), INDEX(出力表!B:B,2), 0)+IF(ISNUMBER(I680), INDEX(出力表!B:B,3), 0)+IF(ISNUMBER(L680), INDEX(出力表!B:B,4), 0)+IF(ISNUMBER(O680), INDEX(出力表!B:B,5), 0)+IF(ISNUMBER(R680), INDEX(出力表!B:B,6), 0)+IF(ISNUMBER(U680), INDEX(出力表!B:B,7), 0)+IF(ISNUMBER(X680), INDEX(出力表!B:B,8), 0)+IF(ISNUMBER(AA680), INDEX(出力表!B:B,9), 0)+IF(ISNUMBER(AD680), INDEX(出力表!B:B,10), 0)+IF(ISNUMBER(AG680), INDEX(出力表!B:B,11), 0)+IF(ISNUMBER(AJ680), INDEX(出力表!B:B,12), 0)+IF(ISNUMBER(AM680), INDEX(出力表!B:B,13), 0)</f>
        <v>0</v>
      </c>
      <c r="AP680" t="str">
        <f t="shared" si="10"/>
        <v/>
      </c>
    </row>
    <row r="681" spans="1:42" x14ac:dyDescent="0.2">
      <c r="A681">
        <v>680</v>
      </c>
      <c r="B681">
        <f>IF(UPPER(Settings!B4)="TRUE", 乱数表!$Z681*Settings!B10, 0)</f>
        <v>0.24859003573774197</v>
      </c>
      <c r="C681">
        <f>IF(UPPER(Settings!B4)="TRUE", 乱数表!$AA681*Settings!B11, 0)</f>
        <v>4.9212454347730486E-3</v>
      </c>
      <c r="D681">
        <f>MIN(100, MAX(0, 100*BETAINV(乱数表!$B681, MAX(0.00000001, (1/(1+EXP(-(INDEX(係数表!G:G,2) + $B681))))*(EXP(INDEX(係数表!H:H,2) + INDEX(係数表!I:I,2)*LN(INDEX(出力表!C:C,2)+1)))), MAX(0.00000001, (1-(1/(1+EXP(-(INDEX(係数表!G:G,2) + $B681)))))*(EXP(INDEX(係数表!H:H,2) + INDEX(係数表!I:I,2)*LN(INDEX(出力表!C:C,2)+1)))))))</f>
        <v>96.333194281550021</v>
      </c>
      <c r="E681" t="e">
        <f>MIN(100, MAX(0, (100*(INDEX(出力表!D:D,2))/(EXP(INDEX(係数表!B:B,2) + $C681) + (INDEX(出力表!D:D,2)))) + (乱数表!$N681*(Settings!B12/(((INDEX(出力表!D:D,2))+1)^INDEX(係数表!E:E,2)*INDEX(係数表!F:F,2))))))</f>
        <v>#VALUE!</v>
      </c>
      <c r="F681" t="e">
        <f>MIN(100, MAX(0, (INDEX(出力表!D:D,2))*D681/MAX(E681, Settings!B3)))</f>
        <v>#VALUE!</v>
      </c>
      <c r="G681">
        <f>MIN(100, MAX(0, 100*BETAINV(乱数表!$C681, MAX(0.00000001, (1/(1+EXP(-(INDEX(係数表!G:G,3) + $B681))))*(EXP(INDEX(係数表!H:H,3) + INDEX(係数表!I:I,3)*LN(INDEX(出力表!C:C,3)+1)))), MAX(0.00000001, (1-(1/(1+EXP(-(INDEX(係数表!G:G,3) + $B681)))))*(EXP(INDEX(係数表!H:H,3) + INDEX(係数表!I:I,3)*LN(INDEX(出力表!C:C,3)+1)))))))</f>
        <v>86.502488960788867</v>
      </c>
      <c r="H681" t="e">
        <f>MIN(100, MAX(0, (100*(INDEX(出力表!D:D,3))/(EXP(INDEX(係数表!B:B,3) + $C681) + (INDEX(出力表!D:D,3)))) + (乱数表!$O681*(Settings!B12/(((INDEX(出力表!D:D,3))+1)^INDEX(係数表!E:E,3)*INDEX(係数表!F:F,3))))))</f>
        <v>#VALUE!</v>
      </c>
      <c r="I681" t="e">
        <f>MIN(100, MAX(0, (INDEX(出力表!D:D,3))*G681/MAX(H681, Settings!B3)))</f>
        <v>#VALUE!</v>
      </c>
      <c r="J681">
        <f>MIN(100, MAX(0, 100*BETAINV(乱数表!$D681, MAX(0.00000001, (1/(1+EXP(-(INDEX(係数表!G:G,4) + $B681))))*(EXP(INDEX(係数表!H:H,4) + INDEX(係数表!I:I,4)*LN(INDEX(出力表!C:C,4)+1)))), MAX(0.00000001, (1-(1/(1+EXP(-(INDEX(係数表!G:G,4) + $B681)))))*(EXP(INDEX(係数表!H:H,4) + INDEX(係数表!I:I,4)*LN(INDEX(出力表!C:C,4)+1)))))))</f>
        <v>93.282705192677611</v>
      </c>
      <c r="K681" t="e">
        <f>MIN(100, MAX(0, (100*(INDEX(出力表!D:D,4))/(EXP(INDEX(係数表!B:B,4) + $C681) + (INDEX(出力表!D:D,4)))) + (乱数表!$P681*(Settings!B12/(((INDEX(出力表!D:D,4))+1)^INDEX(係数表!E:E,4)*INDEX(係数表!F:F,4))))))</f>
        <v>#VALUE!</v>
      </c>
      <c r="L681" t="e">
        <f>MIN(100, MAX(0, (INDEX(出力表!D:D,4))*J681/MAX(K681, Settings!B3)))</f>
        <v>#VALUE!</v>
      </c>
      <c r="M681">
        <f>MIN(100, MAX(0, 100*BETAINV(乱数表!$E681, MAX(0.00000001, (1/(1+EXP(-(INDEX(係数表!G:G,5) + $B681))))*(EXP(INDEX(係数表!H:H,5) + INDEX(係数表!I:I,5)*LN(INDEX(出力表!C:C,5)+1)))), MAX(0.00000001, (1-(1/(1+EXP(-(INDEX(係数表!G:G,5) + $B681)))))*(EXP(INDEX(係数表!H:H,5) + INDEX(係数表!I:I,5)*LN(INDEX(出力表!C:C,5)+1)))))))</f>
        <v>77.59040524136131</v>
      </c>
      <c r="N681" t="e">
        <f>MIN(100, MAX(0, (100*(INDEX(出力表!D:D,5))/(EXP(INDEX(係数表!B:B,5) + $C681) + (INDEX(出力表!D:D,5)))) + (乱数表!$Q681*(Settings!B12/(((INDEX(出力表!D:D,5))+1)^INDEX(係数表!E:E,5)*INDEX(係数表!F:F,5))))))</f>
        <v>#VALUE!</v>
      </c>
      <c r="O681" t="e">
        <f>MIN(100, MAX(0, (INDEX(出力表!D:D,5))*M681/MAX(N681, Settings!B3)))</f>
        <v>#VALUE!</v>
      </c>
      <c r="P681">
        <f>MIN(100, MAX(0, 100*BETAINV(乱数表!$F681, MAX(0.00000001, (1/(1+EXP(-(INDEX(係数表!G:G,6) + $B681))))*(EXP(INDEX(係数表!H:H,6) + INDEX(係数表!I:I,6)*LN(INDEX(出力表!C:C,6)+1)))), MAX(0.00000001, (1-(1/(1+EXP(-(INDEX(係数表!G:G,6) + $B681)))))*(EXP(INDEX(係数表!H:H,6) + INDEX(係数表!I:I,6)*LN(INDEX(出力表!C:C,6)+1)))))))</f>
        <v>86.198580959255324</v>
      </c>
      <c r="Q681" t="e">
        <f>MIN(100, MAX(0, (100*(INDEX(出力表!D:D,6))/(EXP(INDEX(係数表!B:B,6) + $C681) + (INDEX(出力表!D:D,6)))) + (乱数表!$R681*(Settings!B12/(((INDEX(出力表!D:D,6))+1)^INDEX(係数表!E:E,6)*INDEX(係数表!F:F,6))))))</f>
        <v>#VALUE!</v>
      </c>
      <c r="R681" t="e">
        <f>MIN(100, MAX(0, (INDEX(出力表!D:D,6))*P681/MAX(Q681, Settings!B3)))</f>
        <v>#VALUE!</v>
      </c>
      <c r="S681">
        <f>MIN(100, MAX(0, 100*BETAINV(乱数表!$G681, MAX(0.00000001, (1/(1+EXP(-(INDEX(係数表!G:G,7) + $B681))))*(EXP(INDEX(係数表!H:H,7) + INDEX(係数表!I:I,7)*LN(INDEX(出力表!C:C,7)+1)))), MAX(0.00000001, (1-(1/(1+EXP(-(INDEX(係数表!G:G,7) + $B681)))))*(EXP(INDEX(係数表!H:H,7) + INDEX(係数表!I:I,7)*LN(INDEX(出力表!C:C,7)+1)))))))</f>
        <v>70.903325144456289</v>
      </c>
      <c r="T681" t="e">
        <f>MIN(100, MAX(0, (100*(INDEX(出力表!D:D,7))/(EXP(INDEX(係数表!B:B,7) + $C681) + (INDEX(出力表!D:D,7)))) + (乱数表!$S681*(Settings!B12/(((INDEX(出力表!D:D,7))+1)^INDEX(係数表!E:E,7)*INDEX(係数表!F:F,7))))))</f>
        <v>#VALUE!</v>
      </c>
      <c r="U681" t="e">
        <f>MIN(100, MAX(0, (INDEX(出力表!D:D,7))*S681/MAX(T681, Settings!B3)))</f>
        <v>#VALUE!</v>
      </c>
      <c r="V681">
        <f>MIN(100, MAX(0, 100*BETAINV(乱数表!$H681, MAX(0.00000001, (1/(1+EXP(-(INDEX(係数表!G:G,8) + $B681))))*(EXP(INDEX(係数表!H:H,8) + INDEX(係数表!I:I,8)*LN(INDEX(出力表!C:C,8)+1)))), MAX(0.00000001, (1-(1/(1+EXP(-(INDEX(係数表!G:G,8) + $B681)))))*(EXP(INDEX(係数表!H:H,8) + INDEX(係数表!I:I,8)*LN(INDEX(出力表!C:C,8)+1)))))))</f>
        <v>82.340115674020183</v>
      </c>
      <c r="W681" t="e">
        <f>MIN(100, MAX(0, (100*(INDEX(出力表!D:D,8))/(EXP(INDEX(係数表!B:B,8) + $C681) + (INDEX(出力表!D:D,8)))) + (乱数表!$T681*(Settings!B12/(((INDEX(出力表!D:D,8))+1)^INDEX(係数表!E:E,8)*INDEX(係数表!F:F,8))))))</f>
        <v>#VALUE!</v>
      </c>
      <c r="X681" t="e">
        <f>MIN(100, MAX(0, (INDEX(出力表!D:D,8))*V681/MAX(W681, Settings!B3)))</f>
        <v>#VALUE!</v>
      </c>
      <c r="Y681">
        <f>MIN(100, MAX(0, 100*BETAINV(乱数表!$I681, MAX(0.00000001, (1/(1+EXP(-(INDEX(係数表!G:G,9) + $B681))))*(EXP(INDEX(係数表!H:H,9) + INDEX(係数表!I:I,9)*LN(INDEX(出力表!C:C,9)+1)))), MAX(0.00000001, (1-(1/(1+EXP(-(INDEX(係数表!G:G,9) + $B681)))))*(EXP(INDEX(係数表!H:H,9) + INDEX(係数表!I:I,9)*LN(INDEX(出力表!C:C,9)+1)))))))</f>
        <v>82.987524032899174</v>
      </c>
      <c r="Z681" t="e">
        <f>MIN(100, MAX(0, (100*(INDEX(出力表!D:D,9))/(EXP(INDEX(係数表!B:B,9) + $C681) + (INDEX(出力表!D:D,9)))) + (乱数表!$U681*(Settings!B12/(((INDEX(出力表!D:D,9))+1)^INDEX(係数表!E:E,9)*INDEX(係数表!F:F,9))))))</f>
        <v>#VALUE!</v>
      </c>
      <c r="AA681" t="e">
        <f>MIN(100, MAX(0, (INDEX(出力表!D:D,9))*Y681/MAX(Z681, Settings!B3)))</f>
        <v>#VALUE!</v>
      </c>
      <c r="AB681">
        <f>MIN(100, MAX(0, 100*BETAINV(乱数表!$J681, MAX(0.00000001, (1/(1+EXP(-(INDEX(係数表!G:G,10) + $B681))))*(EXP(INDEX(係数表!H:H,10) + INDEX(係数表!I:I,10)*LN(INDEX(出力表!C:C,10)+1)))), MAX(0.00000001, (1-(1/(1+EXP(-(INDEX(係数表!G:G,10) + $B681)))))*(EXP(INDEX(係数表!H:H,10) + INDEX(係数表!I:I,10)*LN(INDEX(出力表!C:C,10)+1)))))))</f>
        <v>99.030644017786784</v>
      </c>
      <c r="AC681" t="e">
        <f>MIN(100, MAX(0, (100*(INDEX(出力表!D:D,10))/(EXP(INDEX(係数表!B:B,10) + $C681) + (INDEX(出力表!D:D,10)))) + (乱数表!$V681*(Settings!B12/(((INDEX(出力表!D:D,10))+1)^INDEX(係数表!E:E,10)*INDEX(係数表!F:F,10))))))</f>
        <v>#VALUE!</v>
      </c>
      <c r="AD681" t="e">
        <f>MIN(100, MAX(0, (INDEX(出力表!D:D,10))*AB681/MAX(AC681, Settings!B3)))</f>
        <v>#VALUE!</v>
      </c>
      <c r="AE681">
        <f>MIN(100, MAX(0, 100*BETAINV(乱数表!$K681, MAX(0.00000001, (1/(1+EXP(-(INDEX(係数表!G:G,11) + $B681))))*(EXP(INDEX(係数表!H:H,11) + INDEX(係数表!I:I,11)*LN(INDEX(出力表!C:C,11)+1)))), MAX(0.00000001, (1-(1/(1+EXP(-(INDEX(係数表!G:G,11) + $B681)))))*(EXP(INDEX(係数表!H:H,11) + INDEX(係数表!I:I,11)*LN(INDEX(出力表!C:C,11)+1)))))))</f>
        <v>81.246664047909604</v>
      </c>
      <c r="AF681" t="e">
        <f>MIN(100, MAX(0, (100*(INDEX(出力表!D:D,11))/(EXP(INDEX(係数表!B:B,11) + $C681) + (INDEX(出力表!D:D,11)))) + (乱数表!$W681*(Settings!B12/(((INDEX(出力表!D:D,11))+1)^INDEX(係数表!E:E,11)*INDEX(係数表!F:F,11))))))</f>
        <v>#VALUE!</v>
      </c>
      <c r="AG681" t="e">
        <f>MIN(100, MAX(0, (INDEX(出力表!D:D,11))*AE681/MAX(AF681, Settings!B3)))</f>
        <v>#VALUE!</v>
      </c>
      <c r="AH681">
        <f>MIN(100, MAX(0, 100*BETAINV(乱数表!$L681, MAX(0.00000001, (1/(1+EXP(-(INDEX(係数表!G:G,12) + $B681))))*(EXP(INDEX(係数表!H:H,12) + INDEX(係数表!I:I,12)*LN(INDEX(出力表!C:C,12)+1)))), MAX(0.00000001, (1-(1/(1+EXP(-(INDEX(係数表!G:G,12) + $B681)))))*(EXP(INDEX(係数表!H:H,12) + INDEX(係数表!I:I,12)*LN(INDEX(出力表!C:C,12)+1)))))))</f>
        <v>81.019795721915074</v>
      </c>
      <c r="AI681" t="e">
        <f>MIN(100, MAX(0, (100*(INDEX(出力表!D:D,12))/(EXP(INDEX(係数表!B:B,12) + $C681) + (INDEX(出力表!D:D,12)))) + (乱数表!$X681*(Settings!B12/(((INDEX(出力表!D:D,12))+1)^INDEX(係数表!E:E,12)*INDEX(係数表!F:F,12))))))</f>
        <v>#VALUE!</v>
      </c>
      <c r="AJ681" t="e">
        <f>MIN(100, MAX(0, (INDEX(出力表!D:D,12))*AH681/MAX(AI681, Settings!B3)))</f>
        <v>#VALUE!</v>
      </c>
      <c r="AK681">
        <f>MIN(100, MAX(0, 100*BETAINV(乱数表!$M681, MAX(0.00000001, (1/(1+EXP(-(INDEX(係数表!G:G,13) + $B681))))*(EXP(INDEX(係数表!H:H,13) + INDEX(係数表!I:I,13)*LN(INDEX(出力表!C:C,13)+1)))), MAX(0.00000001, (1-(1/(1+EXP(-(INDEX(係数表!G:G,13) + $B681)))))*(EXP(INDEX(係数表!H:H,13) + INDEX(係数表!I:I,13)*LN(INDEX(出力表!C:C,13)+1)))))))</f>
        <v>97.370580562985808</v>
      </c>
      <c r="AL681" t="e">
        <f>MIN(100, MAX(0, (100*(INDEX(出力表!D:D,13))/(EXP(INDEX(係数表!B:B,13) + $C681) + (INDEX(出力表!D:D,13)))) + (乱数表!$Y681*(Settings!B12/(((INDEX(出力表!D:D,13))+1)^INDEX(係数表!E:E,13)*INDEX(係数表!F:F,13))))))</f>
        <v>#VALUE!</v>
      </c>
      <c r="AM681" t="e">
        <f>MIN(100, MAX(0, (INDEX(出力表!D:D,13))*AK681/MAX(AL681, Settings!B3)))</f>
        <v>#VALUE!</v>
      </c>
      <c r="AN681">
        <f>IF(ISNUMBER(F681), INDEX(出力表!B:B,2)*F681, 0)+IF(ISNUMBER(I681), INDEX(出力表!B:B,3)*I681, 0)+IF(ISNUMBER(L681), INDEX(出力表!B:B,4)*L681, 0)+IF(ISNUMBER(O681), INDEX(出力表!B:B,5)*O681, 0)+IF(ISNUMBER(R681), INDEX(出力表!B:B,6)*R681, 0)+IF(ISNUMBER(U681), INDEX(出力表!B:B,7)*U681, 0)+IF(ISNUMBER(X681), INDEX(出力表!B:B,8)*X681, 0)+IF(ISNUMBER(AA681), INDEX(出力表!B:B,9)*AA681, 0)+IF(ISNUMBER(AD681), INDEX(出力表!B:B,10)*AD681, 0)+IF(ISNUMBER(AG681), INDEX(出力表!B:B,11)*AG681, 0)+IF(ISNUMBER(AJ681), INDEX(出力表!B:B,12)*AJ681, 0)+IF(ISNUMBER(AM681), INDEX(出力表!B:B,13)*AM681, 0)</f>
        <v>0</v>
      </c>
      <c r="AO681">
        <f>IF(ISNUMBER(F681), INDEX(出力表!B:B,2), 0)+IF(ISNUMBER(I681), INDEX(出力表!B:B,3), 0)+IF(ISNUMBER(L681), INDEX(出力表!B:B,4), 0)+IF(ISNUMBER(O681), INDEX(出力表!B:B,5), 0)+IF(ISNUMBER(R681), INDEX(出力表!B:B,6), 0)+IF(ISNUMBER(U681), INDEX(出力表!B:B,7), 0)+IF(ISNUMBER(X681), INDEX(出力表!B:B,8), 0)+IF(ISNUMBER(AA681), INDEX(出力表!B:B,9), 0)+IF(ISNUMBER(AD681), INDEX(出力表!B:B,10), 0)+IF(ISNUMBER(AG681), INDEX(出力表!B:B,11), 0)+IF(ISNUMBER(AJ681), INDEX(出力表!B:B,12), 0)+IF(ISNUMBER(AM681), INDEX(出力表!B:B,13), 0)</f>
        <v>0</v>
      </c>
      <c r="AP681" t="str">
        <f t="shared" si="10"/>
        <v/>
      </c>
    </row>
    <row r="682" spans="1:42" x14ac:dyDescent="0.2">
      <c r="A682">
        <v>681</v>
      </c>
      <c r="B682">
        <f>IF(UPPER(Settings!B4)="TRUE", 乱数表!$Z682*Settings!B10, 0)</f>
        <v>-1.2397230638701972E-2</v>
      </c>
      <c r="C682">
        <f>IF(UPPER(Settings!B4)="TRUE", 乱数表!$AA682*Settings!B11, 0)</f>
        <v>-6.204630716941701E-2</v>
      </c>
      <c r="D682">
        <f>MIN(100, MAX(0, 100*BETAINV(乱数表!$B682, MAX(0.00000001, (1/(1+EXP(-(INDEX(係数表!G:G,2) + $B682))))*(EXP(INDEX(係数表!H:H,2) + INDEX(係数表!I:I,2)*LN(INDEX(出力表!C:C,2)+1)))), MAX(0.00000001, (1-(1/(1+EXP(-(INDEX(係数表!G:G,2) + $B682)))))*(EXP(INDEX(係数表!H:H,2) + INDEX(係数表!I:I,2)*LN(INDEX(出力表!C:C,2)+1)))))))</f>
        <v>98.981151769872824</v>
      </c>
      <c r="E682" t="e">
        <f>MIN(100, MAX(0, (100*(INDEX(出力表!D:D,2))/(EXP(INDEX(係数表!B:B,2) + $C682) + (INDEX(出力表!D:D,2)))) + (乱数表!$N682*(Settings!B12/(((INDEX(出力表!D:D,2))+1)^INDEX(係数表!E:E,2)*INDEX(係数表!F:F,2))))))</f>
        <v>#VALUE!</v>
      </c>
      <c r="F682" t="e">
        <f>MIN(100, MAX(0, (INDEX(出力表!D:D,2))*D682/MAX(E682, Settings!B3)))</f>
        <v>#VALUE!</v>
      </c>
      <c r="G682">
        <f>MIN(100, MAX(0, 100*BETAINV(乱数表!$C682, MAX(0.00000001, (1/(1+EXP(-(INDEX(係数表!G:G,3) + $B682))))*(EXP(INDEX(係数表!H:H,3) + INDEX(係数表!I:I,3)*LN(INDEX(出力表!C:C,3)+1)))), MAX(0.00000001, (1-(1/(1+EXP(-(INDEX(係数表!G:G,3) + $B682)))))*(EXP(INDEX(係数表!H:H,3) + INDEX(係数表!I:I,3)*LN(INDEX(出力表!C:C,3)+1)))))))</f>
        <v>78.262395536230045</v>
      </c>
      <c r="H682" t="e">
        <f>MIN(100, MAX(0, (100*(INDEX(出力表!D:D,3))/(EXP(INDEX(係数表!B:B,3) + $C682) + (INDEX(出力表!D:D,3)))) + (乱数表!$O682*(Settings!B12/(((INDEX(出力表!D:D,3))+1)^INDEX(係数表!E:E,3)*INDEX(係数表!F:F,3))))))</f>
        <v>#VALUE!</v>
      </c>
      <c r="I682" t="e">
        <f>MIN(100, MAX(0, (INDEX(出力表!D:D,3))*G682/MAX(H682, Settings!B3)))</f>
        <v>#VALUE!</v>
      </c>
      <c r="J682">
        <f>MIN(100, MAX(0, 100*BETAINV(乱数表!$D682, MAX(0.00000001, (1/(1+EXP(-(INDEX(係数表!G:G,4) + $B682))))*(EXP(INDEX(係数表!H:H,4) + INDEX(係数表!I:I,4)*LN(INDEX(出力表!C:C,4)+1)))), MAX(0.00000001, (1-(1/(1+EXP(-(INDEX(係数表!G:G,4) + $B682)))))*(EXP(INDEX(係数表!H:H,4) + INDEX(係数表!I:I,4)*LN(INDEX(出力表!C:C,4)+1)))))))</f>
        <v>89.003143393874922</v>
      </c>
      <c r="K682" t="e">
        <f>MIN(100, MAX(0, (100*(INDEX(出力表!D:D,4))/(EXP(INDEX(係数表!B:B,4) + $C682) + (INDEX(出力表!D:D,4)))) + (乱数表!$P682*(Settings!B12/(((INDEX(出力表!D:D,4))+1)^INDEX(係数表!E:E,4)*INDEX(係数表!F:F,4))))))</f>
        <v>#VALUE!</v>
      </c>
      <c r="L682" t="e">
        <f>MIN(100, MAX(0, (INDEX(出力表!D:D,4))*J682/MAX(K682, Settings!B3)))</f>
        <v>#VALUE!</v>
      </c>
      <c r="M682">
        <f>MIN(100, MAX(0, 100*BETAINV(乱数表!$E682, MAX(0.00000001, (1/(1+EXP(-(INDEX(係数表!G:G,5) + $B682))))*(EXP(INDEX(係数表!H:H,5) + INDEX(係数表!I:I,5)*LN(INDEX(出力表!C:C,5)+1)))), MAX(0.00000001, (1-(1/(1+EXP(-(INDEX(係数表!G:G,5) + $B682)))))*(EXP(INDEX(係数表!H:H,5) + INDEX(係数表!I:I,5)*LN(INDEX(出力表!C:C,5)+1)))))))</f>
        <v>96.964393084199813</v>
      </c>
      <c r="N682" t="e">
        <f>MIN(100, MAX(0, (100*(INDEX(出力表!D:D,5))/(EXP(INDEX(係数表!B:B,5) + $C682) + (INDEX(出力表!D:D,5)))) + (乱数表!$Q682*(Settings!B12/(((INDEX(出力表!D:D,5))+1)^INDEX(係数表!E:E,5)*INDEX(係数表!F:F,5))))))</f>
        <v>#VALUE!</v>
      </c>
      <c r="O682" t="e">
        <f>MIN(100, MAX(0, (INDEX(出力表!D:D,5))*M682/MAX(N682, Settings!B3)))</f>
        <v>#VALUE!</v>
      </c>
      <c r="P682">
        <f>MIN(100, MAX(0, 100*BETAINV(乱数表!$F682, MAX(0.00000001, (1/(1+EXP(-(INDEX(係数表!G:G,6) + $B682))))*(EXP(INDEX(係数表!H:H,6) + INDEX(係数表!I:I,6)*LN(INDEX(出力表!C:C,6)+1)))), MAX(0.00000001, (1-(1/(1+EXP(-(INDEX(係数表!G:G,6) + $B682)))))*(EXP(INDEX(係数表!H:H,6) + INDEX(係数表!I:I,6)*LN(INDEX(出力表!C:C,6)+1)))))))</f>
        <v>83.91516670255514</v>
      </c>
      <c r="Q682" t="e">
        <f>MIN(100, MAX(0, (100*(INDEX(出力表!D:D,6))/(EXP(INDEX(係数表!B:B,6) + $C682) + (INDEX(出力表!D:D,6)))) + (乱数表!$R682*(Settings!B12/(((INDEX(出力表!D:D,6))+1)^INDEX(係数表!E:E,6)*INDEX(係数表!F:F,6))))))</f>
        <v>#VALUE!</v>
      </c>
      <c r="R682" t="e">
        <f>MIN(100, MAX(0, (INDEX(出力表!D:D,6))*P682/MAX(Q682, Settings!B3)))</f>
        <v>#VALUE!</v>
      </c>
      <c r="S682">
        <f>MIN(100, MAX(0, 100*BETAINV(乱数表!$G682, MAX(0.00000001, (1/(1+EXP(-(INDEX(係数表!G:G,7) + $B682))))*(EXP(INDEX(係数表!H:H,7) + INDEX(係数表!I:I,7)*LN(INDEX(出力表!C:C,7)+1)))), MAX(0.00000001, (1-(1/(1+EXP(-(INDEX(係数表!G:G,7) + $B682)))))*(EXP(INDEX(係数表!H:H,7) + INDEX(係数表!I:I,7)*LN(INDEX(出力表!C:C,7)+1)))))))</f>
        <v>68.248448891088188</v>
      </c>
      <c r="T682" t="e">
        <f>MIN(100, MAX(0, (100*(INDEX(出力表!D:D,7))/(EXP(INDEX(係数表!B:B,7) + $C682) + (INDEX(出力表!D:D,7)))) + (乱数表!$S682*(Settings!B12/(((INDEX(出力表!D:D,7))+1)^INDEX(係数表!E:E,7)*INDEX(係数表!F:F,7))))))</f>
        <v>#VALUE!</v>
      </c>
      <c r="U682" t="e">
        <f>MIN(100, MAX(0, (INDEX(出力表!D:D,7))*S682/MAX(T682, Settings!B3)))</f>
        <v>#VALUE!</v>
      </c>
      <c r="V682">
        <f>MIN(100, MAX(0, 100*BETAINV(乱数表!$H682, MAX(0.00000001, (1/(1+EXP(-(INDEX(係数表!G:G,8) + $B682))))*(EXP(INDEX(係数表!H:H,8) + INDEX(係数表!I:I,8)*LN(INDEX(出力表!C:C,8)+1)))), MAX(0.00000001, (1-(1/(1+EXP(-(INDEX(係数表!G:G,8) + $B682)))))*(EXP(INDEX(係数表!H:H,8) + INDEX(係数表!I:I,8)*LN(INDEX(出力表!C:C,8)+1)))))))</f>
        <v>88.776572377061669</v>
      </c>
      <c r="W682" t="e">
        <f>MIN(100, MAX(0, (100*(INDEX(出力表!D:D,8))/(EXP(INDEX(係数表!B:B,8) + $C682) + (INDEX(出力表!D:D,8)))) + (乱数表!$T682*(Settings!B12/(((INDEX(出力表!D:D,8))+1)^INDEX(係数表!E:E,8)*INDEX(係数表!F:F,8))))))</f>
        <v>#VALUE!</v>
      </c>
      <c r="X682" t="e">
        <f>MIN(100, MAX(0, (INDEX(出力表!D:D,8))*V682/MAX(W682, Settings!B3)))</f>
        <v>#VALUE!</v>
      </c>
      <c r="Y682">
        <f>MIN(100, MAX(0, 100*BETAINV(乱数表!$I682, MAX(0.00000001, (1/(1+EXP(-(INDEX(係数表!G:G,9) + $B682))))*(EXP(INDEX(係数表!H:H,9) + INDEX(係数表!I:I,9)*LN(INDEX(出力表!C:C,9)+1)))), MAX(0.00000001, (1-(1/(1+EXP(-(INDEX(係数表!G:G,9) + $B682)))))*(EXP(INDEX(係数表!H:H,9) + INDEX(係数表!I:I,9)*LN(INDEX(出力表!C:C,9)+1)))))))</f>
        <v>96.216697265855828</v>
      </c>
      <c r="Z682" t="e">
        <f>MIN(100, MAX(0, (100*(INDEX(出力表!D:D,9))/(EXP(INDEX(係数表!B:B,9) + $C682) + (INDEX(出力表!D:D,9)))) + (乱数表!$U682*(Settings!B12/(((INDEX(出力表!D:D,9))+1)^INDEX(係数表!E:E,9)*INDEX(係数表!F:F,9))))))</f>
        <v>#VALUE!</v>
      </c>
      <c r="AA682" t="e">
        <f>MIN(100, MAX(0, (INDEX(出力表!D:D,9))*Y682/MAX(Z682, Settings!B3)))</f>
        <v>#VALUE!</v>
      </c>
      <c r="AB682">
        <f>MIN(100, MAX(0, 100*BETAINV(乱数表!$J682, MAX(0.00000001, (1/(1+EXP(-(INDEX(係数表!G:G,10) + $B682))))*(EXP(INDEX(係数表!H:H,10) + INDEX(係数表!I:I,10)*LN(INDEX(出力表!C:C,10)+1)))), MAX(0.00000001, (1-(1/(1+EXP(-(INDEX(係数表!G:G,10) + $B682)))))*(EXP(INDEX(係数表!H:H,10) + INDEX(係数表!I:I,10)*LN(INDEX(出力表!C:C,10)+1)))))))</f>
        <v>93.452143695815536</v>
      </c>
      <c r="AC682" t="e">
        <f>MIN(100, MAX(0, (100*(INDEX(出力表!D:D,10))/(EXP(INDEX(係数表!B:B,10) + $C682) + (INDEX(出力表!D:D,10)))) + (乱数表!$V682*(Settings!B12/(((INDEX(出力表!D:D,10))+1)^INDEX(係数表!E:E,10)*INDEX(係数表!F:F,10))))))</f>
        <v>#VALUE!</v>
      </c>
      <c r="AD682" t="e">
        <f>MIN(100, MAX(0, (INDEX(出力表!D:D,10))*AB682/MAX(AC682, Settings!B3)))</f>
        <v>#VALUE!</v>
      </c>
      <c r="AE682">
        <f>MIN(100, MAX(0, 100*BETAINV(乱数表!$K682, MAX(0.00000001, (1/(1+EXP(-(INDEX(係数表!G:G,11) + $B682))))*(EXP(INDEX(係数表!H:H,11) + INDEX(係数表!I:I,11)*LN(INDEX(出力表!C:C,11)+1)))), MAX(0.00000001, (1-(1/(1+EXP(-(INDEX(係数表!G:G,11) + $B682)))))*(EXP(INDEX(係数表!H:H,11) + INDEX(係数表!I:I,11)*LN(INDEX(出力表!C:C,11)+1)))))))</f>
        <v>86.576823951801003</v>
      </c>
      <c r="AF682" t="e">
        <f>MIN(100, MAX(0, (100*(INDEX(出力表!D:D,11))/(EXP(INDEX(係数表!B:B,11) + $C682) + (INDEX(出力表!D:D,11)))) + (乱数表!$W682*(Settings!B12/(((INDEX(出力表!D:D,11))+1)^INDEX(係数表!E:E,11)*INDEX(係数表!F:F,11))))))</f>
        <v>#VALUE!</v>
      </c>
      <c r="AG682" t="e">
        <f>MIN(100, MAX(0, (INDEX(出力表!D:D,11))*AE682/MAX(AF682, Settings!B3)))</f>
        <v>#VALUE!</v>
      </c>
      <c r="AH682">
        <f>MIN(100, MAX(0, 100*BETAINV(乱数表!$L682, MAX(0.00000001, (1/(1+EXP(-(INDEX(係数表!G:G,12) + $B682))))*(EXP(INDEX(係数表!H:H,12) + INDEX(係数表!I:I,12)*LN(INDEX(出力表!C:C,12)+1)))), MAX(0.00000001, (1-(1/(1+EXP(-(INDEX(係数表!G:G,12) + $B682)))))*(EXP(INDEX(係数表!H:H,12) + INDEX(係数表!I:I,12)*LN(INDEX(出力表!C:C,12)+1)))))))</f>
        <v>98.709439285179457</v>
      </c>
      <c r="AI682" t="e">
        <f>MIN(100, MAX(0, (100*(INDEX(出力表!D:D,12))/(EXP(INDEX(係数表!B:B,12) + $C682) + (INDEX(出力表!D:D,12)))) + (乱数表!$X682*(Settings!B12/(((INDEX(出力表!D:D,12))+1)^INDEX(係数表!E:E,12)*INDEX(係数表!F:F,12))))))</f>
        <v>#VALUE!</v>
      </c>
      <c r="AJ682" t="e">
        <f>MIN(100, MAX(0, (INDEX(出力表!D:D,12))*AH682/MAX(AI682, Settings!B3)))</f>
        <v>#VALUE!</v>
      </c>
      <c r="AK682">
        <f>MIN(100, MAX(0, 100*BETAINV(乱数表!$M682, MAX(0.00000001, (1/(1+EXP(-(INDEX(係数表!G:G,13) + $B682))))*(EXP(INDEX(係数表!H:H,13) + INDEX(係数表!I:I,13)*LN(INDEX(出力表!C:C,13)+1)))), MAX(0.00000001, (1-(1/(1+EXP(-(INDEX(係数表!G:G,13) + $B682)))))*(EXP(INDEX(係数表!H:H,13) + INDEX(係数表!I:I,13)*LN(INDEX(出力表!C:C,13)+1)))))))</f>
        <v>99.852876347963402</v>
      </c>
      <c r="AL682" t="e">
        <f>MIN(100, MAX(0, (100*(INDEX(出力表!D:D,13))/(EXP(INDEX(係数表!B:B,13) + $C682) + (INDEX(出力表!D:D,13)))) + (乱数表!$Y682*(Settings!B12/(((INDEX(出力表!D:D,13))+1)^INDEX(係数表!E:E,13)*INDEX(係数表!F:F,13))))))</f>
        <v>#VALUE!</v>
      </c>
      <c r="AM682" t="e">
        <f>MIN(100, MAX(0, (INDEX(出力表!D:D,13))*AK682/MAX(AL682, Settings!B3)))</f>
        <v>#VALUE!</v>
      </c>
      <c r="AN682">
        <f>IF(ISNUMBER(F682), INDEX(出力表!B:B,2)*F682, 0)+IF(ISNUMBER(I682), INDEX(出力表!B:B,3)*I682, 0)+IF(ISNUMBER(L682), INDEX(出力表!B:B,4)*L682, 0)+IF(ISNUMBER(O682), INDEX(出力表!B:B,5)*O682, 0)+IF(ISNUMBER(R682), INDEX(出力表!B:B,6)*R682, 0)+IF(ISNUMBER(U682), INDEX(出力表!B:B,7)*U682, 0)+IF(ISNUMBER(X682), INDEX(出力表!B:B,8)*X682, 0)+IF(ISNUMBER(AA682), INDEX(出力表!B:B,9)*AA682, 0)+IF(ISNUMBER(AD682), INDEX(出力表!B:B,10)*AD682, 0)+IF(ISNUMBER(AG682), INDEX(出力表!B:B,11)*AG682, 0)+IF(ISNUMBER(AJ682), INDEX(出力表!B:B,12)*AJ682, 0)+IF(ISNUMBER(AM682), INDEX(出力表!B:B,13)*AM682, 0)</f>
        <v>0</v>
      </c>
      <c r="AO682">
        <f>IF(ISNUMBER(F682), INDEX(出力表!B:B,2), 0)+IF(ISNUMBER(I682), INDEX(出力表!B:B,3), 0)+IF(ISNUMBER(L682), INDEX(出力表!B:B,4), 0)+IF(ISNUMBER(O682), INDEX(出力表!B:B,5), 0)+IF(ISNUMBER(R682), INDEX(出力表!B:B,6), 0)+IF(ISNUMBER(U682), INDEX(出力表!B:B,7), 0)+IF(ISNUMBER(X682), INDEX(出力表!B:B,8), 0)+IF(ISNUMBER(AA682), INDEX(出力表!B:B,9), 0)+IF(ISNUMBER(AD682), INDEX(出力表!B:B,10), 0)+IF(ISNUMBER(AG682), INDEX(出力表!B:B,11), 0)+IF(ISNUMBER(AJ682), INDEX(出力表!B:B,12), 0)+IF(ISNUMBER(AM682), INDEX(出力表!B:B,13), 0)</f>
        <v>0</v>
      </c>
      <c r="AP682" t="str">
        <f t="shared" si="10"/>
        <v/>
      </c>
    </row>
    <row r="683" spans="1:42" x14ac:dyDescent="0.2">
      <c r="A683">
        <v>682</v>
      </c>
      <c r="B683">
        <f>IF(UPPER(Settings!B4)="TRUE", 乱数表!$Z683*Settings!B10, 0)</f>
        <v>-6.17646804098591E-2</v>
      </c>
      <c r="C683">
        <f>IF(UPPER(Settings!B4)="TRUE", 乱数表!$AA683*Settings!B11, 0)</f>
        <v>4.2786885222159267E-2</v>
      </c>
      <c r="D683">
        <f>MIN(100, MAX(0, 100*BETAINV(乱数表!$B683, MAX(0.00000001, (1/(1+EXP(-(INDEX(係数表!G:G,2) + $B683))))*(EXP(INDEX(係数表!H:H,2) + INDEX(係数表!I:I,2)*LN(INDEX(出力表!C:C,2)+1)))), MAX(0.00000001, (1-(1/(1+EXP(-(INDEX(係数表!G:G,2) + $B683)))))*(EXP(INDEX(係数表!H:H,2) + INDEX(係数表!I:I,2)*LN(INDEX(出力表!C:C,2)+1)))))))</f>
        <v>98.624605762693619</v>
      </c>
      <c r="E683" t="e">
        <f>MIN(100, MAX(0, (100*(INDEX(出力表!D:D,2))/(EXP(INDEX(係数表!B:B,2) + $C683) + (INDEX(出力表!D:D,2)))) + (乱数表!$N683*(Settings!B12/(((INDEX(出力表!D:D,2))+1)^INDEX(係数表!E:E,2)*INDEX(係数表!F:F,2))))))</f>
        <v>#VALUE!</v>
      </c>
      <c r="F683" t="e">
        <f>MIN(100, MAX(0, (INDEX(出力表!D:D,2))*D683/MAX(E683, Settings!B3)))</f>
        <v>#VALUE!</v>
      </c>
      <c r="G683">
        <f>MIN(100, MAX(0, 100*BETAINV(乱数表!$C683, MAX(0.00000001, (1/(1+EXP(-(INDEX(係数表!G:G,3) + $B683))))*(EXP(INDEX(係数表!H:H,3) + INDEX(係数表!I:I,3)*LN(INDEX(出力表!C:C,3)+1)))), MAX(0.00000001, (1-(1/(1+EXP(-(INDEX(係数表!G:G,3) + $B683)))))*(EXP(INDEX(係数表!H:H,3) + INDEX(係数表!I:I,3)*LN(INDEX(出力表!C:C,3)+1)))))))</f>
        <v>92.257016100256465</v>
      </c>
      <c r="H683" t="e">
        <f>MIN(100, MAX(0, (100*(INDEX(出力表!D:D,3))/(EXP(INDEX(係数表!B:B,3) + $C683) + (INDEX(出力表!D:D,3)))) + (乱数表!$O683*(Settings!B12/(((INDEX(出力表!D:D,3))+1)^INDEX(係数表!E:E,3)*INDEX(係数表!F:F,3))))))</f>
        <v>#VALUE!</v>
      </c>
      <c r="I683" t="e">
        <f>MIN(100, MAX(0, (INDEX(出力表!D:D,3))*G683/MAX(H683, Settings!B3)))</f>
        <v>#VALUE!</v>
      </c>
      <c r="J683">
        <f>MIN(100, MAX(0, 100*BETAINV(乱数表!$D683, MAX(0.00000001, (1/(1+EXP(-(INDEX(係数表!G:G,4) + $B683))))*(EXP(INDEX(係数表!H:H,4) + INDEX(係数表!I:I,4)*LN(INDEX(出力表!C:C,4)+1)))), MAX(0.00000001, (1-(1/(1+EXP(-(INDEX(係数表!G:G,4) + $B683)))))*(EXP(INDEX(係数表!H:H,4) + INDEX(係数表!I:I,4)*LN(INDEX(出力表!C:C,4)+1)))))))</f>
        <v>85.567869628547726</v>
      </c>
      <c r="K683" t="e">
        <f>MIN(100, MAX(0, (100*(INDEX(出力表!D:D,4))/(EXP(INDEX(係数表!B:B,4) + $C683) + (INDEX(出力表!D:D,4)))) + (乱数表!$P683*(Settings!B12/(((INDEX(出力表!D:D,4))+1)^INDEX(係数表!E:E,4)*INDEX(係数表!F:F,4))))))</f>
        <v>#VALUE!</v>
      </c>
      <c r="L683" t="e">
        <f>MIN(100, MAX(0, (INDEX(出力表!D:D,4))*J683/MAX(K683, Settings!B3)))</f>
        <v>#VALUE!</v>
      </c>
      <c r="M683">
        <f>MIN(100, MAX(0, 100*BETAINV(乱数表!$E683, MAX(0.00000001, (1/(1+EXP(-(INDEX(係数表!G:G,5) + $B683))))*(EXP(INDEX(係数表!H:H,5) + INDEX(係数表!I:I,5)*LN(INDEX(出力表!C:C,5)+1)))), MAX(0.00000001, (1-(1/(1+EXP(-(INDEX(係数表!G:G,5) + $B683)))))*(EXP(INDEX(係数表!H:H,5) + INDEX(係数表!I:I,5)*LN(INDEX(出力表!C:C,5)+1)))))))</f>
        <v>99.709939867942339</v>
      </c>
      <c r="N683" t="e">
        <f>MIN(100, MAX(0, (100*(INDEX(出力表!D:D,5))/(EXP(INDEX(係数表!B:B,5) + $C683) + (INDEX(出力表!D:D,5)))) + (乱数表!$Q683*(Settings!B12/(((INDEX(出力表!D:D,5))+1)^INDEX(係数表!E:E,5)*INDEX(係数表!F:F,5))))))</f>
        <v>#VALUE!</v>
      </c>
      <c r="O683" t="e">
        <f>MIN(100, MAX(0, (INDEX(出力表!D:D,5))*M683/MAX(N683, Settings!B3)))</f>
        <v>#VALUE!</v>
      </c>
      <c r="P683">
        <f>MIN(100, MAX(0, 100*BETAINV(乱数表!$F683, MAX(0.00000001, (1/(1+EXP(-(INDEX(係数表!G:G,6) + $B683))))*(EXP(INDEX(係数表!H:H,6) + INDEX(係数表!I:I,6)*LN(INDEX(出力表!C:C,6)+1)))), MAX(0.00000001, (1-(1/(1+EXP(-(INDEX(係数表!G:G,6) + $B683)))))*(EXP(INDEX(係数表!H:H,6) + INDEX(係数表!I:I,6)*LN(INDEX(出力表!C:C,6)+1)))))))</f>
        <v>38.59050312917207</v>
      </c>
      <c r="Q683" t="e">
        <f>MIN(100, MAX(0, (100*(INDEX(出力表!D:D,6))/(EXP(INDEX(係数表!B:B,6) + $C683) + (INDEX(出力表!D:D,6)))) + (乱数表!$R683*(Settings!B12/(((INDEX(出力表!D:D,6))+1)^INDEX(係数表!E:E,6)*INDEX(係数表!F:F,6))))))</f>
        <v>#VALUE!</v>
      </c>
      <c r="R683" t="e">
        <f>MIN(100, MAX(0, (INDEX(出力表!D:D,6))*P683/MAX(Q683, Settings!B3)))</f>
        <v>#VALUE!</v>
      </c>
      <c r="S683">
        <f>MIN(100, MAX(0, 100*BETAINV(乱数表!$G683, MAX(0.00000001, (1/(1+EXP(-(INDEX(係数表!G:G,7) + $B683))))*(EXP(INDEX(係数表!H:H,7) + INDEX(係数表!I:I,7)*LN(INDEX(出力表!C:C,7)+1)))), MAX(0.00000001, (1-(1/(1+EXP(-(INDEX(係数表!G:G,7) + $B683)))))*(EXP(INDEX(係数表!H:H,7) + INDEX(係数表!I:I,7)*LN(INDEX(出力表!C:C,7)+1)))))))</f>
        <v>70.848464816611795</v>
      </c>
      <c r="T683" t="e">
        <f>MIN(100, MAX(0, (100*(INDEX(出力表!D:D,7))/(EXP(INDEX(係数表!B:B,7) + $C683) + (INDEX(出力表!D:D,7)))) + (乱数表!$S683*(Settings!B12/(((INDEX(出力表!D:D,7))+1)^INDEX(係数表!E:E,7)*INDEX(係数表!F:F,7))))))</f>
        <v>#VALUE!</v>
      </c>
      <c r="U683" t="e">
        <f>MIN(100, MAX(0, (INDEX(出力表!D:D,7))*S683/MAX(T683, Settings!B3)))</f>
        <v>#VALUE!</v>
      </c>
      <c r="V683">
        <f>MIN(100, MAX(0, 100*BETAINV(乱数表!$H683, MAX(0.00000001, (1/(1+EXP(-(INDEX(係数表!G:G,8) + $B683))))*(EXP(INDEX(係数表!H:H,8) + INDEX(係数表!I:I,8)*LN(INDEX(出力表!C:C,8)+1)))), MAX(0.00000001, (1-(1/(1+EXP(-(INDEX(係数表!G:G,8) + $B683)))))*(EXP(INDEX(係数表!H:H,8) + INDEX(係数表!I:I,8)*LN(INDEX(出力表!C:C,8)+1)))))))</f>
        <v>82.127143709772682</v>
      </c>
      <c r="W683" t="e">
        <f>MIN(100, MAX(0, (100*(INDEX(出力表!D:D,8))/(EXP(INDEX(係数表!B:B,8) + $C683) + (INDEX(出力表!D:D,8)))) + (乱数表!$T683*(Settings!B12/(((INDEX(出力表!D:D,8))+1)^INDEX(係数表!E:E,8)*INDEX(係数表!F:F,8))))))</f>
        <v>#VALUE!</v>
      </c>
      <c r="X683" t="e">
        <f>MIN(100, MAX(0, (INDEX(出力表!D:D,8))*V683/MAX(W683, Settings!B3)))</f>
        <v>#VALUE!</v>
      </c>
      <c r="Y683">
        <f>MIN(100, MAX(0, 100*BETAINV(乱数表!$I683, MAX(0.00000001, (1/(1+EXP(-(INDEX(係数表!G:G,9) + $B683))))*(EXP(INDEX(係数表!H:H,9) + INDEX(係数表!I:I,9)*LN(INDEX(出力表!C:C,9)+1)))), MAX(0.00000001, (1-(1/(1+EXP(-(INDEX(係数表!G:G,9) + $B683)))))*(EXP(INDEX(係数表!H:H,9) + INDEX(係数表!I:I,9)*LN(INDEX(出力表!C:C,9)+1)))))))</f>
        <v>86.643779525064332</v>
      </c>
      <c r="Z683" t="e">
        <f>MIN(100, MAX(0, (100*(INDEX(出力表!D:D,9))/(EXP(INDEX(係数表!B:B,9) + $C683) + (INDEX(出力表!D:D,9)))) + (乱数表!$U683*(Settings!B12/(((INDEX(出力表!D:D,9))+1)^INDEX(係数表!E:E,9)*INDEX(係数表!F:F,9))))))</f>
        <v>#VALUE!</v>
      </c>
      <c r="AA683" t="e">
        <f>MIN(100, MAX(0, (INDEX(出力表!D:D,9))*Y683/MAX(Z683, Settings!B3)))</f>
        <v>#VALUE!</v>
      </c>
      <c r="AB683">
        <f>MIN(100, MAX(0, 100*BETAINV(乱数表!$J683, MAX(0.00000001, (1/(1+EXP(-(INDEX(係数表!G:G,10) + $B683))))*(EXP(INDEX(係数表!H:H,10) + INDEX(係数表!I:I,10)*LN(INDEX(出力表!C:C,10)+1)))), MAX(0.00000001, (1-(1/(1+EXP(-(INDEX(係数表!G:G,10) + $B683)))))*(EXP(INDEX(係数表!H:H,10) + INDEX(係数表!I:I,10)*LN(INDEX(出力表!C:C,10)+1)))))))</f>
        <v>74.1893713114316</v>
      </c>
      <c r="AC683" t="e">
        <f>MIN(100, MAX(0, (100*(INDEX(出力表!D:D,10))/(EXP(INDEX(係数表!B:B,10) + $C683) + (INDEX(出力表!D:D,10)))) + (乱数表!$V683*(Settings!B12/(((INDEX(出力表!D:D,10))+1)^INDEX(係数表!E:E,10)*INDEX(係数表!F:F,10))))))</f>
        <v>#VALUE!</v>
      </c>
      <c r="AD683" t="e">
        <f>MIN(100, MAX(0, (INDEX(出力表!D:D,10))*AB683/MAX(AC683, Settings!B3)))</f>
        <v>#VALUE!</v>
      </c>
      <c r="AE683">
        <f>MIN(100, MAX(0, 100*BETAINV(乱数表!$K683, MAX(0.00000001, (1/(1+EXP(-(INDEX(係数表!G:G,11) + $B683))))*(EXP(INDEX(係数表!H:H,11) + INDEX(係数表!I:I,11)*LN(INDEX(出力表!C:C,11)+1)))), MAX(0.00000001, (1-(1/(1+EXP(-(INDEX(係数表!G:G,11) + $B683)))))*(EXP(INDEX(係数表!H:H,11) + INDEX(係数表!I:I,11)*LN(INDEX(出力表!C:C,11)+1)))))))</f>
        <v>95.797941386882286</v>
      </c>
      <c r="AF683" t="e">
        <f>MIN(100, MAX(0, (100*(INDEX(出力表!D:D,11))/(EXP(INDEX(係数表!B:B,11) + $C683) + (INDEX(出力表!D:D,11)))) + (乱数表!$W683*(Settings!B12/(((INDEX(出力表!D:D,11))+1)^INDEX(係数表!E:E,11)*INDEX(係数表!F:F,11))))))</f>
        <v>#VALUE!</v>
      </c>
      <c r="AG683" t="e">
        <f>MIN(100, MAX(0, (INDEX(出力表!D:D,11))*AE683/MAX(AF683, Settings!B3)))</f>
        <v>#VALUE!</v>
      </c>
      <c r="AH683">
        <f>MIN(100, MAX(0, 100*BETAINV(乱数表!$L683, MAX(0.00000001, (1/(1+EXP(-(INDEX(係数表!G:G,12) + $B683))))*(EXP(INDEX(係数表!H:H,12) + INDEX(係数表!I:I,12)*LN(INDEX(出力表!C:C,12)+1)))), MAX(0.00000001, (1-(1/(1+EXP(-(INDEX(係数表!G:G,12) + $B683)))))*(EXP(INDEX(係数表!H:H,12) + INDEX(係数表!I:I,12)*LN(INDEX(出力表!C:C,12)+1)))))))</f>
        <v>96.250385155664532</v>
      </c>
      <c r="AI683" t="e">
        <f>MIN(100, MAX(0, (100*(INDEX(出力表!D:D,12))/(EXP(INDEX(係数表!B:B,12) + $C683) + (INDEX(出力表!D:D,12)))) + (乱数表!$X683*(Settings!B12/(((INDEX(出力表!D:D,12))+1)^INDEX(係数表!E:E,12)*INDEX(係数表!F:F,12))))))</f>
        <v>#VALUE!</v>
      </c>
      <c r="AJ683" t="e">
        <f>MIN(100, MAX(0, (INDEX(出力表!D:D,12))*AH683/MAX(AI683, Settings!B3)))</f>
        <v>#VALUE!</v>
      </c>
      <c r="AK683">
        <f>MIN(100, MAX(0, 100*BETAINV(乱数表!$M683, MAX(0.00000001, (1/(1+EXP(-(INDEX(係数表!G:G,13) + $B683))))*(EXP(INDEX(係数表!H:H,13) + INDEX(係数表!I:I,13)*LN(INDEX(出力表!C:C,13)+1)))), MAX(0.00000001, (1-(1/(1+EXP(-(INDEX(係数表!G:G,13) + $B683)))))*(EXP(INDEX(係数表!H:H,13) + INDEX(係数表!I:I,13)*LN(INDEX(出力表!C:C,13)+1)))))))</f>
        <v>72.1277587214406</v>
      </c>
      <c r="AL683" t="e">
        <f>MIN(100, MAX(0, (100*(INDEX(出力表!D:D,13))/(EXP(INDEX(係数表!B:B,13) + $C683) + (INDEX(出力表!D:D,13)))) + (乱数表!$Y683*(Settings!B12/(((INDEX(出力表!D:D,13))+1)^INDEX(係数表!E:E,13)*INDEX(係数表!F:F,13))))))</f>
        <v>#VALUE!</v>
      </c>
      <c r="AM683" t="e">
        <f>MIN(100, MAX(0, (INDEX(出力表!D:D,13))*AK683/MAX(AL683, Settings!B3)))</f>
        <v>#VALUE!</v>
      </c>
      <c r="AN683">
        <f>IF(ISNUMBER(F683), INDEX(出力表!B:B,2)*F683, 0)+IF(ISNUMBER(I683), INDEX(出力表!B:B,3)*I683, 0)+IF(ISNUMBER(L683), INDEX(出力表!B:B,4)*L683, 0)+IF(ISNUMBER(O683), INDEX(出力表!B:B,5)*O683, 0)+IF(ISNUMBER(R683), INDEX(出力表!B:B,6)*R683, 0)+IF(ISNUMBER(U683), INDEX(出力表!B:B,7)*U683, 0)+IF(ISNUMBER(X683), INDEX(出力表!B:B,8)*X683, 0)+IF(ISNUMBER(AA683), INDEX(出力表!B:B,9)*AA683, 0)+IF(ISNUMBER(AD683), INDEX(出力表!B:B,10)*AD683, 0)+IF(ISNUMBER(AG683), INDEX(出力表!B:B,11)*AG683, 0)+IF(ISNUMBER(AJ683), INDEX(出力表!B:B,12)*AJ683, 0)+IF(ISNUMBER(AM683), INDEX(出力表!B:B,13)*AM683, 0)</f>
        <v>0</v>
      </c>
      <c r="AO683">
        <f>IF(ISNUMBER(F683), INDEX(出力表!B:B,2), 0)+IF(ISNUMBER(I683), INDEX(出力表!B:B,3), 0)+IF(ISNUMBER(L683), INDEX(出力表!B:B,4), 0)+IF(ISNUMBER(O683), INDEX(出力表!B:B,5), 0)+IF(ISNUMBER(R683), INDEX(出力表!B:B,6), 0)+IF(ISNUMBER(U683), INDEX(出力表!B:B,7), 0)+IF(ISNUMBER(X683), INDEX(出力表!B:B,8), 0)+IF(ISNUMBER(AA683), INDEX(出力表!B:B,9), 0)+IF(ISNUMBER(AD683), INDEX(出力表!B:B,10), 0)+IF(ISNUMBER(AG683), INDEX(出力表!B:B,11), 0)+IF(ISNUMBER(AJ683), INDEX(出力表!B:B,12), 0)+IF(ISNUMBER(AM683), INDEX(出力表!B:B,13), 0)</f>
        <v>0</v>
      </c>
      <c r="AP683" t="str">
        <f t="shared" si="10"/>
        <v/>
      </c>
    </row>
    <row r="684" spans="1:42" x14ac:dyDescent="0.2">
      <c r="A684">
        <v>683</v>
      </c>
      <c r="B684">
        <f>IF(UPPER(Settings!B4)="TRUE", 乱数表!$Z684*Settings!B10, 0)</f>
        <v>0.55718533864809183</v>
      </c>
      <c r="C684">
        <f>IF(UPPER(Settings!B4)="TRUE", 乱数表!$AA684*Settings!B11, 0)</f>
        <v>-5.5755348775496594E-2</v>
      </c>
      <c r="D684">
        <f>MIN(100, MAX(0, 100*BETAINV(乱数表!$B684, MAX(0.00000001, (1/(1+EXP(-(INDEX(係数表!G:G,2) + $B684))))*(EXP(INDEX(係数表!H:H,2) + INDEX(係数表!I:I,2)*LN(INDEX(出力表!C:C,2)+1)))), MAX(0.00000001, (1-(1/(1+EXP(-(INDEX(係数表!G:G,2) + $B684)))))*(EXP(INDEX(係数表!H:H,2) + INDEX(係数表!I:I,2)*LN(INDEX(出力表!C:C,2)+1)))))))</f>
        <v>99.980768600609878</v>
      </c>
      <c r="E684" t="e">
        <f>MIN(100, MAX(0, (100*(INDEX(出力表!D:D,2))/(EXP(INDEX(係数表!B:B,2) + $C684) + (INDEX(出力表!D:D,2)))) + (乱数表!$N684*(Settings!B12/(((INDEX(出力表!D:D,2))+1)^INDEX(係数表!E:E,2)*INDEX(係数表!F:F,2))))))</f>
        <v>#VALUE!</v>
      </c>
      <c r="F684" t="e">
        <f>MIN(100, MAX(0, (INDEX(出力表!D:D,2))*D684/MAX(E684, Settings!B3)))</f>
        <v>#VALUE!</v>
      </c>
      <c r="G684">
        <f>MIN(100, MAX(0, 100*BETAINV(乱数表!$C684, MAX(0.00000001, (1/(1+EXP(-(INDEX(係数表!G:G,3) + $B684))))*(EXP(INDEX(係数表!H:H,3) + INDEX(係数表!I:I,3)*LN(INDEX(出力表!C:C,3)+1)))), MAX(0.00000001, (1-(1/(1+EXP(-(INDEX(係数表!G:G,3) + $B684)))))*(EXP(INDEX(係数表!H:H,3) + INDEX(係数表!I:I,3)*LN(INDEX(出力表!C:C,3)+1)))))))</f>
        <v>99.999995470597952</v>
      </c>
      <c r="H684" t="e">
        <f>MIN(100, MAX(0, (100*(INDEX(出力表!D:D,3))/(EXP(INDEX(係数表!B:B,3) + $C684) + (INDEX(出力表!D:D,3)))) + (乱数表!$O684*(Settings!B12/(((INDEX(出力表!D:D,3))+1)^INDEX(係数表!E:E,3)*INDEX(係数表!F:F,3))))))</f>
        <v>#VALUE!</v>
      </c>
      <c r="I684" t="e">
        <f>MIN(100, MAX(0, (INDEX(出力表!D:D,3))*G684/MAX(H684, Settings!B3)))</f>
        <v>#VALUE!</v>
      </c>
      <c r="J684">
        <f>MIN(100, MAX(0, 100*BETAINV(乱数表!$D684, MAX(0.00000001, (1/(1+EXP(-(INDEX(係数表!G:G,4) + $B684))))*(EXP(INDEX(係数表!H:H,4) + INDEX(係数表!I:I,4)*LN(INDEX(出力表!C:C,4)+1)))), MAX(0.00000001, (1-(1/(1+EXP(-(INDEX(係数表!G:G,4) + $B684)))))*(EXP(INDEX(係数表!H:H,4) + INDEX(係数表!I:I,4)*LN(INDEX(出力表!C:C,4)+1)))))))</f>
        <v>99.988042504849204</v>
      </c>
      <c r="K684" t="e">
        <f>MIN(100, MAX(0, (100*(INDEX(出力表!D:D,4))/(EXP(INDEX(係数表!B:B,4) + $C684) + (INDEX(出力表!D:D,4)))) + (乱数表!$P684*(Settings!B12/(((INDEX(出力表!D:D,4))+1)^INDEX(係数表!E:E,4)*INDEX(係数表!F:F,4))))))</f>
        <v>#VALUE!</v>
      </c>
      <c r="L684" t="e">
        <f>MIN(100, MAX(0, (INDEX(出力表!D:D,4))*J684/MAX(K684, Settings!B3)))</f>
        <v>#VALUE!</v>
      </c>
      <c r="M684">
        <f>MIN(100, MAX(0, 100*BETAINV(乱数表!$E684, MAX(0.00000001, (1/(1+EXP(-(INDEX(係数表!G:G,5) + $B684))))*(EXP(INDEX(係数表!H:H,5) + INDEX(係数表!I:I,5)*LN(INDEX(出力表!C:C,5)+1)))), MAX(0.00000001, (1-(1/(1+EXP(-(INDEX(係数表!G:G,5) + $B684)))))*(EXP(INDEX(係数表!H:H,5) + INDEX(係数表!I:I,5)*LN(INDEX(出力表!C:C,5)+1)))))))</f>
        <v>83.370052880031011</v>
      </c>
      <c r="N684" t="e">
        <f>MIN(100, MAX(0, (100*(INDEX(出力表!D:D,5))/(EXP(INDEX(係数表!B:B,5) + $C684) + (INDEX(出力表!D:D,5)))) + (乱数表!$Q684*(Settings!B12/(((INDEX(出力表!D:D,5))+1)^INDEX(係数表!E:E,5)*INDEX(係数表!F:F,5))))))</f>
        <v>#VALUE!</v>
      </c>
      <c r="O684" t="e">
        <f>MIN(100, MAX(0, (INDEX(出力表!D:D,5))*M684/MAX(N684, Settings!B3)))</f>
        <v>#VALUE!</v>
      </c>
      <c r="P684">
        <f>MIN(100, MAX(0, 100*BETAINV(乱数表!$F684, MAX(0.00000001, (1/(1+EXP(-(INDEX(係数表!G:G,6) + $B684))))*(EXP(INDEX(係数表!H:H,6) + INDEX(係数表!I:I,6)*LN(INDEX(出力表!C:C,6)+1)))), MAX(0.00000001, (1-(1/(1+EXP(-(INDEX(係数表!G:G,6) + $B684)))))*(EXP(INDEX(係数表!H:H,6) + INDEX(係数表!I:I,6)*LN(INDEX(出力表!C:C,6)+1)))))))</f>
        <v>91.65262520843234</v>
      </c>
      <c r="Q684" t="e">
        <f>MIN(100, MAX(0, (100*(INDEX(出力表!D:D,6))/(EXP(INDEX(係数表!B:B,6) + $C684) + (INDEX(出力表!D:D,6)))) + (乱数表!$R684*(Settings!B12/(((INDEX(出力表!D:D,6))+1)^INDEX(係数表!E:E,6)*INDEX(係数表!F:F,6))))))</f>
        <v>#VALUE!</v>
      </c>
      <c r="R684" t="e">
        <f>MIN(100, MAX(0, (INDEX(出力表!D:D,6))*P684/MAX(Q684, Settings!B3)))</f>
        <v>#VALUE!</v>
      </c>
      <c r="S684">
        <f>MIN(100, MAX(0, 100*BETAINV(乱数表!$G684, MAX(0.00000001, (1/(1+EXP(-(INDEX(係数表!G:G,7) + $B684))))*(EXP(INDEX(係数表!H:H,7) + INDEX(係数表!I:I,7)*LN(INDEX(出力表!C:C,7)+1)))), MAX(0.00000001, (1-(1/(1+EXP(-(INDEX(係数表!G:G,7) + $B684)))))*(EXP(INDEX(係数表!H:H,7) + INDEX(係数表!I:I,7)*LN(INDEX(出力表!C:C,7)+1)))))))</f>
        <v>89.04733633225203</v>
      </c>
      <c r="T684" t="e">
        <f>MIN(100, MAX(0, (100*(INDEX(出力表!D:D,7))/(EXP(INDEX(係数表!B:B,7) + $C684) + (INDEX(出力表!D:D,7)))) + (乱数表!$S684*(Settings!B12/(((INDEX(出力表!D:D,7))+1)^INDEX(係数表!E:E,7)*INDEX(係数表!F:F,7))))))</f>
        <v>#VALUE!</v>
      </c>
      <c r="U684" t="e">
        <f>MIN(100, MAX(0, (INDEX(出力表!D:D,7))*S684/MAX(T684, Settings!B3)))</f>
        <v>#VALUE!</v>
      </c>
      <c r="V684">
        <f>MIN(100, MAX(0, 100*BETAINV(乱数表!$H684, MAX(0.00000001, (1/(1+EXP(-(INDEX(係数表!G:G,8) + $B684))))*(EXP(INDEX(係数表!H:H,8) + INDEX(係数表!I:I,8)*LN(INDEX(出力表!C:C,8)+1)))), MAX(0.00000001, (1-(1/(1+EXP(-(INDEX(係数表!G:G,8) + $B684)))))*(EXP(INDEX(係数表!H:H,8) + INDEX(係数表!I:I,8)*LN(INDEX(出力表!C:C,8)+1)))))))</f>
        <v>99.644211246674416</v>
      </c>
      <c r="W684" t="e">
        <f>MIN(100, MAX(0, (100*(INDEX(出力表!D:D,8))/(EXP(INDEX(係数表!B:B,8) + $C684) + (INDEX(出力表!D:D,8)))) + (乱数表!$T684*(Settings!B12/(((INDEX(出力表!D:D,8))+1)^INDEX(係数表!E:E,8)*INDEX(係数表!F:F,8))))))</f>
        <v>#VALUE!</v>
      </c>
      <c r="X684" t="e">
        <f>MIN(100, MAX(0, (INDEX(出力表!D:D,8))*V684/MAX(W684, Settings!B3)))</f>
        <v>#VALUE!</v>
      </c>
      <c r="Y684">
        <f>MIN(100, MAX(0, 100*BETAINV(乱数表!$I684, MAX(0.00000001, (1/(1+EXP(-(INDEX(係数表!G:G,9) + $B684))))*(EXP(INDEX(係数表!H:H,9) + INDEX(係数表!I:I,9)*LN(INDEX(出力表!C:C,9)+1)))), MAX(0.00000001, (1-(1/(1+EXP(-(INDEX(係数表!G:G,9) + $B684)))))*(EXP(INDEX(係数表!H:H,9) + INDEX(係数表!I:I,9)*LN(INDEX(出力表!C:C,9)+1)))))))</f>
        <v>74.417052572801609</v>
      </c>
      <c r="Z684" t="e">
        <f>MIN(100, MAX(0, (100*(INDEX(出力表!D:D,9))/(EXP(INDEX(係数表!B:B,9) + $C684) + (INDEX(出力表!D:D,9)))) + (乱数表!$U684*(Settings!B12/(((INDEX(出力表!D:D,9))+1)^INDEX(係数表!E:E,9)*INDEX(係数表!F:F,9))))))</f>
        <v>#VALUE!</v>
      </c>
      <c r="AA684" t="e">
        <f>MIN(100, MAX(0, (INDEX(出力表!D:D,9))*Y684/MAX(Z684, Settings!B3)))</f>
        <v>#VALUE!</v>
      </c>
      <c r="AB684">
        <f>MIN(100, MAX(0, 100*BETAINV(乱数表!$J684, MAX(0.00000001, (1/(1+EXP(-(INDEX(係数表!G:G,10) + $B684))))*(EXP(INDEX(係数表!H:H,10) + INDEX(係数表!I:I,10)*LN(INDEX(出力表!C:C,10)+1)))), MAX(0.00000001, (1-(1/(1+EXP(-(INDEX(係数表!G:G,10) + $B684)))))*(EXP(INDEX(係数表!H:H,10) + INDEX(係数表!I:I,10)*LN(INDEX(出力表!C:C,10)+1)))))))</f>
        <v>98.380224435849613</v>
      </c>
      <c r="AC684" t="e">
        <f>MIN(100, MAX(0, (100*(INDEX(出力表!D:D,10))/(EXP(INDEX(係数表!B:B,10) + $C684) + (INDEX(出力表!D:D,10)))) + (乱数表!$V684*(Settings!B12/(((INDEX(出力表!D:D,10))+1)^INDEX(係数表!E:E,10)*INDEX(係数表!F:F,10))))))</f>
        <v>#VALUE!</v>
      </c>
      <c r="AD684" t="e">
        <f>MIN(100, MAX(0, (INDEX(出力表!D:D,10))*AB684/MAX(AC684, Settings!B3)))</f>
        <v>#VALUE!</v>
      </c>
      <c r="AE684">
        <f>MIN(100, MAX(0, 100*BETAINV(乱数表!$K684, MAX(0.00000001, (1/(1+EXP(-(INDEX(係数表!G:G,11) + $B684))))*(EXP(INDEX(係数表!H:H,11) + INDEX(係数表!I:I,11)*LN(INDEX(出力表!C:C,11)+1)))), MAX(0.00000001, (1-(1/(1+EXP(-(INDEX(係数表!G:G,11) + $B684)))))*(EXP(INDEX(係数表!H:H,11) + INDEX(係数表!I:I,11)*LN(INDEX(出力表!C:C,11)+1)))))))</f>
        <v>99.897789933651964</v>
      </c>
      <c r="AF684" t="e">
        <f>MIN(100, MAX(0, (100*(INDEX(出力表!D:D,11))/(EXP(INDEX(係数表!B:B,11) + $C684) + (INDEX(出力表!D:D,11)))) + (乱数表!$W684*(Settings!B12/(((INDEX(出力表!D:D,11))+1)^INDEX(係数表!E:E,11)*INDEX(係数表!F:F,11))))))</f>
        <v>#VALUE!</v>
      </c>
      <c r="AG684" t="e">
        <f>MIN(100, MAX(0, (INDEX(出力表!D:D,11))*AE684/MAX(AF684, Settings!B3)))</f>
        <v>#VALUE!</v>
      </c>
      <c r="AH684">
        <f>MIN(100, MAX(0, 100*BETAINV(乱数表!$L684, MAX(0.00000001, (1/(1+EXP(-(INDEX(係数表!G:G,12) + $B684))))*(EXP(INDEX(係数表!H:H,12) + INDEX(係数表!I:I,12)*LN(INDEX(出力表!C:C,12)+1)))), MAX(0.00000001, (1-(1/(1+EXP(-(INDEX(係数表!G:G,12) + $B684)))))*(EXP(INDEX(係数表!H:H,12) + INDEX(係数表!I:I,12)*LN(INDEX(出力表!C:C,12)+1)))))))</f>
        <v>94.086052738179674</v>
      </c>
      <c r="AI684" t="e">
        <f>MIN(100, MAX(0, (100*(INDEX(出力表!D:D,12))/(EXP(INDEX(係数表!B:B,12) + $C684) + (INDEX(出力表!D:D,12)))) + (乱数表!$X684*(Settings!B12/(((INDEX(出力表!D:D,12))+1)^INDEX(係数表!E:E,12)*INDEX(係数表!F:F,12))))))</f>
        <v>#VALUE!</v>
      </c>
      <c r="AJ684" t="e">
        <f>MIN(100, MAX(0, (INDEX(出力表!D:D,12))*AH684/MAX(AI684, Settings!B3)))</f>
        <v>#VALUE!</v>
      </c>
      <c r="AK684">
        <f>MIN(100, MAX(0, 100*BETAINV(乱数表!$M684, MAX(0.00000001, (1/(1+EXP(-(INDEX(係数表!G:G,13) + $B684))))*(EXP(INDEX(係数表!H:H,13) + INDEX(係数表!I:I,13)*LN(INDEX(出力表!C:C,13)+1)))), MAX(0.00000001, (1-(1/(1+EXP(-(INDEX(係数表!G:G,13) + $B684)))))*(EXP(INDEX(係数表!H:H,13) + INDEX(係数表!I:I,13)*LN(INDEX(出力表!C:C,13)+1)))))))</f>
        <v>99.945586929583172</v>
      </c>
      <c r="AL684" t="e">
        <f>MIN(100, MAX(0, (100*(INDEX(出力表!D:D,13))/(EXP(INDEX(係数表!B:B,13) + $C684) + (INDEX(出力表!D:D,13)))) + (乱数表!$Y684*(Settings!B12/(((INDEX(出力表!D:D,13))+1)^INDEX(係数表!E:E,13)*INDEX(係数表!F:F,13))))))</f>
        <v>#VALUE!</v>
      </c>
      <c r="AM684" t="e">
        <f>MIN(100, MAX(0, (INDEX(出力表!D:D,13))*AK684/MAX(AL684, Settings!B3)))</f>
        <v>#VALUE!</v>
      </c>
      <c r="AN684">
        <f>IF(ISNUMBER(F684), INDEX(出力表!B:B,2)*F684, 0)+IF(ISNUMBER(I684), INDEX(出力表!B:B,3)*I684, 0)+IF(ISNUMBER(L684), INDEX(出力表!B:B,4)*L684, 0)+IF(ISNUMBER(O684), INDEX(出力表!B:B,5)*O684, 0)+IF(ISNUMBER(R684), INDEX(出力表!B:B,6)*R684, 0)+IF(ISNUMBER(U684), INDEX(出力表!B:B,7)*U684, 0)+IF(ISNUMBER(X684), INDEX(出力表!B:B,8)*X684, 0)+IF(ISNUMBER(AA684), INDEX(出力表!B:B,9)*AA684, 0)+IF(ISNUMBER(AD684), INDEX(出力表!B:B,10)*AD684, 0)+IF(ISNUMBER(AG684), INDEX(出力表!B:B,11)*AG684, 0)+IF(ISNUMBER(AJ684), INDEX(出力表!B:B,12)*AJ684, 0)+IF(ISNUMBER(AM684), INDEX(出力表!B:B,13)*AM684, 0)</f>
        <v>0</v>
      </c>
      <c r="AO684">
        <f>IF(ISNUMBER(F684), INDEX(出力表!B:B,2), 0)+IF(ISNUMBER(I684), INDEX(出力表!B:B,3), 0)+IF(ISNUMBER(L684), INDEX(出力表!B:B,4), 0)+IF(ISNUMBER(O684), INDEX(出力表!B:B,5), 0)+IF(ISNUMBER(R684), INDEX(出力表!B:B,6), 0)+IF(ISNUMBER(U684), INDEX(出力表!B:B,7), 0)+IF(ISNUMBER(X684), INDEX(出力表!B:B,8), 0)+IF(ISNUMBER(AA684), INDEX(出力表!B:B,9), 0)+IF(ISNUMBER(AD684), INDEX(出力表!B:B,10), 0)+IF(ISNUMBER(AG684), INDEX(出力表!B:B,11), 0)+IF(ISNUMBER(AJ684), INDEX(出力表!B:B,12), 0)+IF(ISNUMBER(AM684), INDEX(出力表!B:B,13), 0)</f>
        <v>0</v>
      </c>
      <c r="AP684" t="str">
        <f t="shared" si="10"/>
        <v/>
      </c>
    </row>
    <row r="685" spans="1:42" x14ac:dyDescent="0.2">
      <c r="A685">
        <v>684</v>
      </c>
      <c r="B685">
        <f>IF(UPPER(Settings!B4)="TRUE", 乱数表!$Z685*Settings!B10, 0)</f>
        <v>-0.2253188993102874</v>
      </c>
      <c r="C685">
        <f>IF(UPPER(Settings!B4)="TRUE", 乱数表!$AA685*Settings!B11, 0)</f>
        <v>-1.048735017085343E-2</v>
      </c>
      <c r="D685">
        <f>MIN(100, MAX(0, 100*BETAINV(乱数表!$B685, MAX(0.00000001, (1/(1+EXP(-(INDEX(係数表!G:G,2) + $B685))))*(EXP(INDEX(係数表!H:H,2) + INDEX(係数表!I:I,2)*LN(INDEX(出力表!C:C,2)+1)))), MAX(0.00000001, (1-(1/(1+EXP(-(INDEX(係数表!G:G,2) + $B685)))))*(EXP(INDEX(係数表!H:H,2) + INDEX(係数表!I:I,2)*LN(INDEX(出力表!C:C,2)+1)))))))</f>
        <v>99.634883003959672</v>
      </c>
      <c r="E685" t="e">
        <f>MIN(100, MAX(0, (100*(INDEX(出力表!D:D,2))/(EXP(INDEX(係数表!B:B,2) + $C685) + (INDEX(出力表!D:D,2)))) + (乱数表!$N685*(Settings!B12/(((INDEX(出力表!D:D,2))+1)^INDEX(係数表!E:E,2)*INDEX(係数表!F:F,2))))))</f>
        <v>#VALUE!</v>
      </c>
      <c r="F685" t="e">
        <f>MIN(100, MAX(0, (INDEX(出力表!D:D,2))*D685/MAX(E685, Settings!B3)))</f>
        <v>#VALUE!</v>
      </c>
      <c r="G685">
        <f>MIN(100, MAX(0, 100*BETAINV(乱数表!$C685, MAX(0.00000001, (1/(1+EXP(-(INDEX(係数表!G:G,3) + $B685))))*(EXP(INDEX(係数表!H:H,3) + INDEX(係数表!I:I,3)*LN(INDEX(出力表!C:C,3)+1)))), MAX(0.00000001, (1-(1/(1+EXP(-(INDEX(係数表!G:G,3) + $B685)))))*(EXP(INDEX(係数表!H:H,3) + INDEX(係数表!I:I,3)*LN(INDEX(出力表!C:C,3)+1)))))))</f>
        <v>80.958157719339368</v>
      </c>
      <c r="H685" t="e">
        <f>MIN(100, MAX(0, (100*(INDEX(出力表!D:D,3))/(EXP(INDEX(係数表!B:B,3) + $C685) + (INDEX(出力表!D:D,3)))) + (乱数表!$O685*(Settings!B12/(((INDEX(出力表!D:D,3))+1)^INDEX(係数表!E:E,3)*INDEX(係数表!F:F,3))))))</f>
        <v>#VALUE!</v>
      </c>
      <c r="I685" t="e">
        <f>MIN(100, MAX(0, (INDEX(出力表!D:D,3))*G685/MAX(H685, Settings!B3)))</f>
        <v>#VALUE!</v>
      </c>
      <c r="J685">
        <f>MIN(100, MAX(0, 100*BETAINV(乱数表!$D685, MAX(0.00000001, (1/(1+EXP(-(INDEX(係数表!G:G,4) + $B685))))*(EXP(INDEX(係数表!H:H,4) + INDEX(係数表!I:I,4)*LN(INDEX(出力表!C:C,4)+1)))), MAX(0.00000001, (1-(1/(1+EXP(-(INDEX(係数表!G:G,4) + $B685)))))*(EXP(INDEX(係数表!H:H,4) + INDEX(係数表!I:I,4)*LN(INDEX(出力表!C:C,4)+1)))))))</f>
        <v>99.417850392304416</v>
      </c>
      <c r="K685" t="e">
        <f>MIN(100, MAX(0, (100*(INDEX(出力表!D:D,4))/(EXP(INDEX(係数表!B:B,4) + $C685) + (INDEX(出力表!D:D,4)))) + (乱数表!$P685*(Settings!B12/(((INDEX(出力表!D:D,4))+1)^INDEX(係数表!E:E,4)*INDEX(係数表!F:F,4))))))</f>
        <v>#VALUE!</v>
      </c>
      <c r="L685" t="e">
        <f>MIN(100, MAX(0, (INDEX(出力表!D:D,4))*J685/MAX(K685, Settings!B3)))</f>
        <v>#VALUE!</v>
      </c>
      <c r="M685">
        <f>MIN(100, MAX(0, 100*BETAINV(乱数表!$E685, MAX(0.00000001, (1/(1+EXP(-(INDEX(係数表!G:G,5) + $B685))))*(EXP(INDEX(係数表!H:H,5) + INDEX(係数表!I:I,5)*LN(INDEX(出力表!C:C,5)+1)))), MAX(0.00000001, (1-(1/(1+EXP(-(INDEX(係数表!G:G,5) + $B685)))))*(EXP(INDEX(係数表!H:H,5) + INDEX(係数表!I:I,5)*LN(INDEX(出力表!C:C,5)+1)))))))</f>
        <v>99.008724102729005</v>
      </c>
      <c r="N685" t="e">
        <f>MIN(100, MAX(0, (100*(INDEX(出力表!D:D,5))/(EXP(INDEX(係数表!B:B,5) + $C685) + (INDEX(出力表!D:D,5)))) + (乱数表!$Q685*(Settings!B12/(((INDEX(出力表!D:D,5))+1)^INDEX(係数表!E:E,5)*INDEX(係数表!F:F,5))))))</f>
        <v>#VALUE!</v>
      </c>
      <c r="O685" t="e">
        <f>MIN(100, MAX(0, (INDEX(出力表!D:D,5))*M685/MAX(N685, Settings!B3)))</f>
        <v>#VALUE!</v>
      </c>
      <c r="P685">
        <f>MIN(100, MAX(0, 100*BETAINV(乱数表!$F685, MAX(0.00000001, (1/(1+EXP(-(INDEX(係数表!G:G,6) + $B685))))*(EXP(INDEX(係数表!H:H,6) + INDEX(係数表!I:I,6)*LN(INDEX(出力表!C:C,6)+1)))), MAX(0.00000001, (1-(1/(1+EXP(-(INDEX(係数表!G:G,6) + $B685)))))*(EXP(INDEX(係数表!H:H,6) + INDEX(係数表!I:I,6)*LN(INDEX(出力表!C:C,6)+1)))))))</f>
        <v>95.423760062896889</v>
      </c>
      <c r="Q685" t="e">
        <f>MIN(100, MAX(0, (100*(INDEX(出力表!D:D,6))/(EXP(INDEX(係数表!B:B,6) + $C685) + (INDEX(出力表!D:D,6)))) + (乱数表!$R685*(Settings!B12/(((INDEX(出力表!D:D,6))+1)^INDEX(係数表!E:E,6)*INDEX(係数表!F:F,6))))))</f>
        <v>#VALUE!</v>
      </c>
      <c r="R685" t="e">
        <f>MIN(100, MAX(0, (INDEX(出力表!D:D,6))*P685/MAX(Q685, Settings!B3)))</f>
        <v>#VALUE!</v>
      </c>
      <c r="S685">
        <f>MIN(100, MAX(0, 100*BETAINV(乱数表!$G685, MAX(0.00000001, (1/(1+EXP(-(INDEX(係数表!G:G,7) + $B685))))*(EXP(INDEX(係数表!H:H,7) + INDEX(係数表!I:I,7)*LN(INDEX(出力表!C:C,7)+1)))), MAX(0.00000001, (1-(1/(1+EXP(-(INDEX(係数表!G:G,7) + $B685)))))*(EXP(INDEX(係数表!H:H,7) + INDEX(係数表!I:I,7)*LN(INDEX(出力表!C:C,7)+1)))))))</f>
        <v>83.3173419197133</v>
      </c>
      <c r="T685" t="e">
        <f>MIN(100, MAX(0, (100*(INDEX(出力表!D:D,7))/(EXP(INDEX(係数表!B:B,7) + $C685) + (INDEX(出力表!D:D,7)))) + (乱数表!$S685*(Settings!B12/(((INDEX(出力表!D:D,7))+1)^INDEX(係数表!E:E,7)*INDEX(係数表!F:F,7))))))</f>
        <v>#VALUE!</v>
      </c>
      <c r="U685" t="e">
        <f>MIN(100, MAX(0, (INDEX(出力表!D:D,7))*S685/MAX(T685, Settings!B3)))</f>
        <v>#VALUE!</v>
      </c>
      <c r="V685">
        <f>MIN(100, MAX(0, 100*BETAINV(乱数表!$H685, MAX(0.00000001, (1/(1+EXP(-(INDEX(係数表!G:G,8) + $B685))))*(EXP(INDEX(係数表!H:H,8) + INDEX(係数表!I:I,8)*LN(INDEX(出力表!C:C,8)+1)))), MAX(0.00000001, (1-(1/(1+EXP(-(INDEX(係数表!G:G,8) + $B685)))))*(EXP(INDEX(係数表!H:H,8) + INDEX(係数表!I:I,8)*LN(INDEX(出力表!C:C,8)+1)))))))</f>
        <v>91.33722821964399</v>
      </c>
      <c r="W685" t="e">
        <f>MIN(100, MAX(0, (100*(INDEX(出力表!D:D,8))/(EXP(INDEX(係数表!B:B,8) + $C685) + (INDEX(出力表!D:D,8)))) + (乱数表!$T685*(Settings!B12/(((INDEX(出力表!D:D,8))+1)^INDEX(係数表!E:E,8)*INDEX(係数表!F:F,8))))))</f>
        <v>#VALUE!</v>
      </c>
      <c r="X685" t="e">
        <f>MIN(100, MAX(0, (INDEX(出力表!D:D,8))*V685/MAX(W685, Settings!B3)))</f>
        <v>#VALUE!</v>
      </c>
      <c r="Y685">
        <f>MIN(100, MAX(0, 100*BETAINV(乱数表!$I685, MAX(0.00000001, (1/(1+EXP(-(INDEX(係数表!G:G,9) + $B685))))*(EXP(INDEX(係数表!H:H,9) + INDEX(係数表!I:I,9)*LN(INDEX(出力表!C:C,9)+1)))), MAX(0.00000001, (1-(1/(1+EXP(-(INDEX(係数表!G:G,9) + $B685)))))*(EXP(INDEX(係数表!H:H,9) + INDEX(係数表!I:I,9)*LN(INDEX(出力表!C:C,9)+1)))))))</f>
        <v>81.563243149273418</v>
      </c>
      <c r="Z685" t="e">
        <f>MIN(100, MAX(0, (100*(INDEX(出力表!D:D,9))/(EXP(INDEX(係数表!B:B,9) + $C685) + (INDEX(出力表!D:D,9)))) + (乱数表!$U685*(Settings!B12/(((INDEX(出力表!D:D,9))+1)^INDEX(係数表!E:E,9)*INDEX(係数表!F:F,9))))))</f>
        <v>#VALUE!</v>
      </c>
      <c r="AA685" t="e">
        <f>MIN(100, MAX(0, (INDEX(出力表!D:D,9))*Y685/MAX(Z685, Settings!B3)))</f>
        <v>#VALUE!</v>
      </c>
      <c r="AB685">
        <f>MIN(100, MAX(0, 100*BETAINV(乱数表!$J685, MAX(0.00000001, (1/(1+EXP(-(INDEX(係数表!G:G,10) + $B685))))*(EXP(INDEX(係数表!H:H,10) + INDEX(係数表!I:I,10)*LN(INDEX(出力表!C:C,10)+1)))), MAX(0.00000001, (1-(1/(1+EXP(-(INDEX(係数表!G:G,10) + $B685)))))*(EXP(INDEX(係数表!H:H,10) + INDEX(係数表!I:I,10)*LN(INDEX(出力表!C:C,10)+1)))))))</f>
        <v>99.948489568036578</v>
      </c>
      <c r="AC685" t="e">
        <f>MIN(100, MAX(0, (100*(INDEX(出力表!D:D,10))/(EXP(INDEX(係数表!B:B,10) + $C685) + (INDEX(出力表!D:D,10)))) + (乱数表!$V685*(Settings!B12/(((INDEX(出力表!D:D,10))+1)^INDEX(係数表!E:E,10)*INDEX(係数表!F:F,10))))))</f>
        <v>#VALUE!</v>
      </c>
      <c r="AD685" t="e">
        <f>MIN(100, MAX(0, (INDEX(出力表!D:D,10))*AB685/MAX(AC685, Settings!B3)))</f>
        <v>#VALUE!</v>
      </c>
      <c r="AE685">
        <f>MIN(100, MAX(0, 100*BETAINV(乱数表!$K685, MAX(0.00000001, (1/(1+EXP(-(INDEX(係数表!G:G,11) + $B685))))*(EXP(INDEX(係数表!H:H,11) + INDEX(係数表!I:I,11)*LN(INDEX(出力表!C:C,11)+1)))), MAX(0.00000001, (1-(1/(1+EXP(-(INDEX(係数表!G:G,11) + $B685)))))*(EXP(INDEX(係数表!H:H,11) + INDEX(係数表!I:I,11)*LN(INDEX(出力表!C:C,11)+1)))))))</f>
        <v>72.272683468257583</v>
      </c>
      <c r="AF685" t="e">
        <f>MIN(100, MAX(0, (100*(INDEX(出力表!D:D,11))/(EXP(INDEX(係数表!B:B,11) + $C685) + (INDEX(出力表!D:D,11)))) + (乱数表!$W685*(Settings!B12/(((INDEX(出力表!D:D,11))+1)^INDEX(係数表!E:E,11)*INDEX(係数表!F:F,11))))))</f>
        <v>#VALUE!</v>
      </c>
      <c r="AG685" t="e">
        <f>MIN(100, MAX(0, (INDEX(出力表!D:D,11))*AE685/MAX(AF685, Settings!B3)))</f>
        <v>#VALUE!</v>
      </c>
      <c r="AH685">
        <f>MIN(100, MAX(0, 100*BETAINV(乱数表!$L685, MAX(0.00000001, (1/(1+EXP(-(INDEX(係数表!G:G,12) + $B685))))*(EXP(INDEX(係数表!H:H,12) + INDEX(係数表!I:I,12)*LN(INDEX(出力表!C:C,12)+1)))), MAX(0.00000001, (1-(1/(1+EXP(-(INDEX(係数表!G:G,12) + $B685)))))*(EXP(INDEX(係数表!H:H,12) + INDEX(係数表!I:I,12)*LN(INDEX(出力表!C:C,12)+1)))))))</f>
        <v>99.242895674879364</v>
      </c>
      <c r="AI685" t="e">
        <f>MIN(100, MAX(0, (100*(INDEX(出力表!D:D,12))/(EXP(INDEX(係数表!B:B,12) + $C685) + (INDEX(出力表!D:D,12)))) + (乱数表!$X685*(Settings!B12/(((INDEX(出力表!D:D,12))+1)^INDEX(係数表!E:E,12)*INDEX(係数表!F:F,12))))))</f>
        <v>#VALUE!</v>
      </c>
      <c r="AJ685" t="e">
        <f>MIN(100, MAX(0, (INDEX(出力表!D:D,12))*AH685/MAX(AI685, Settings!B3)))</f>
        <v>#VALUE!</v>
      </c>
      <c r="AK685">
        <f>MIN(100, MAX(0, 100*BETAINV(乱数表!$M685, MAX(0.00000001, (1/(1+EXP(-(INDEX(係数表!G:G,13) + $B685))))*(EXP(INDEX(係数表!H:H,13) + INDEX(係数表!I:I,13)*LN(INDEX(出力表!C:C,13)+1)))), MAX(0.00000001, (1-(1/(1+EXP(-(INDEX(係数表!G:G,13) + $B685)))))*(EXP(INDEX(係数表!H:H,13) + INDEX(係数表!I:I,13)*LN(INDEX(出力表!C:C,13)+1)))))))</f>
        <v>98.156773586133696</v>
      </c>
      <c r="AL685" t="e">
        <f>MIN(100, MAX(0, (100*(INDEX(出力表!D:D,13))/(EXP(INDEX(係数表!B:B,13) + $C685) + (INDEX(出力表!D:D,13)))) + (乱数表!$Y685*(Settings!B12/(((INDEX(出力表!D:D,13))+1)^INDEX(係数表!E:E,13)*INDEX(係数表!F:F,13))))))</f>
        <v>#VALUE!</v>
      </c>
      <c r="AM685" t="e">
        <f>MIN(100, MAX(0, (INDEX(出力表!D:D,13))*AK685/MAX(AL685, Settings!B3)))</f>
        <v>#VALUE!</v>
      </c>
      <c r="AN685">
        <f>IF(ISNUMBER(F685), INDEX(出力表!B:B,2)*F685, 0)+IF(ISNUMBER(I685), INDEX(出力表!B:B,3)*I685, 0)+IF(ISNUMBER(L685), INDEX(出力表!B:B,4)*L685, 0)+IF(ISNUMBER(O685), INDEX(出力表!B:B,5)*O685, 0)+IF(ISNUMBER(R685), INDEX(出力表!B:B,6)*R685, 0)+IF(ISNUMBER(U685), INDEX(出力表!B:B,7)*U685, 0)+IF(ISNUMBER(X685), INDEX(出力表!B:B,8)*X685, 0)+IF(ISNUMBER(AA685), INDEX(出力表!B:B,9)*AA685, 0)+IF(ISNUMBER(AD685), INDEX(出力表!B:B,10)*AD685, 0)+IF(ISNUMBER(AG685), INDEX(出力表!B:B,11)*AG685, 0)+IF(ISNUMBER(AJ685), INDEX(出力表!B:B,12)*AJ685, 0)+IF(ISNUMBER(AM685), INDEX(出力表!B:B,13)*AM685, 0)</f>
        <v>0</v>
      </c>
      <c r="AO685">
        <f>IF(ISNUMBER(F685), INDEX(出力表!B:B,2), 0)+IF(ISNUMBER(I685), INDEX(出力表!B:B,3), 0)+IF(ISNUMBER(L685), INDEX(出力表!B:B,4), 0)+IF(ISNUMBER(O685), INDEX(出力表!B:B,5), 0)+IF(ISNUMBER(R685), INDEX(出力表!B:B,6), 0)+IF(ISNUMBER(U685), INDEX(出力表!B:B,7), 0)+IF(ISNUMBER(X685), INDEX(出力表!B:B,8), 0)+IF(ISNUMBER(AA685), INDEX(出力表!B:B,9), 0)+IF(ISNUMBER(AD685), INDEX(出力表!B:B,10), 0)+IF(ISNUMBER(AG685), INDEX(出力表!B:B,11), 0)+IF(ISNUMBER(AJ685), INDEX(出力表!B:B,12), 0)+IF(ISNUMBER(AM685), INDEX(出力表!B:B,13), 0)</f>
        <v>0</v>
      </c>
      <c r="AP685" t="str">
        <f t="shared" si="10"/>
        <v/>
      </c>
    </row>
    <row r="686" spans="1:42" x14ac:dyDescent="0.2">
      <c r="A686">
        <v>685</v>
      </c>
      <c r="B686">
        <f>IF(UPPER(Settings!B4)="TRUE", 乱数表!$Z686*Settings!B10, 0)</f>
        <v>-0.5368699740293098</v>
      </c>
      <c r="C686">
        <f>IF(UPPER(Settings!B4)="TRUE", 乱数表!$AA686*Settings!B11, 0)</f>
        <v>6.266478254051823E-2</v>
      </c>
      <c r="D686">
        <f>MIN(100, MAX(0, 100*BETAINV(乱数表!$B686, MAX(0.00000001, (1/(1+EXP(-(INDEX(係数表!G:G,2) + $B686))))*(EXP(INDEX(係数表!H:H,2) + INDEX(係数表!I:I,2)*LN(INDEX(出力表!C:C,2)+1)))), MAX(0.00000001, (1-(1/(1+EXP(-(INDEX(係数表!G:G,2) + $B686)))))*(EXP(INDEX(係数表!H:H,2) + INDEX(係数表!I:I,2)*LN(INDEX(出力表!C:C,2)+1)))))))</f>
        <v>99.694866826544143</v>
      </c>
      <c r="E686" t="e">
        <f>MIN(100, MAX(0, (100*(INDEX(出力表!D:D,2))/(EXP(INDEX(係数表!B:B,2) + $C686) + (INDEX(出力表!D:D,2)))) + (乱数表!$N686*(Settings!B12/(((INDEX(出力表!D:D,2))+1)^INDEX(係数表!E:E,2)*INDEX(係数表!F:F,2))))))</f>
        <v>#VALUE!</v>
      </c>
      <c r="F686" t="e">
        <f>MIN(100, MAX(0, (INDEX(出力表!D:D,2))*D686/MAX(E686, Settings!B3)))</f>
        <v>#VALUE!</v>
      </c>
      <c r="G686">
        <f>MIN(100, MAX(0, 100*BETAINV(乱数表!$C686, MAX(0.00000001, (1/(1+EXP(-(INDEX(係数表!G:G,3) + $B686))))*(EXP(INDEX(係数表!H:H,3) + INDEX(係数表!I:I,3)*LN(INDEX(出力表!C:C,3)+1)))), MAX(0.00000001, (1-(1/(1+EXP(-(INDEX(係数表!G:G,3) + $B686)))))*(EXP(INDEX(係数表!H:H,3) + INDEX(係数表!I:I,3)*LN(INDEX(出力表!C:C,3)+1)))))))</f>
        <v>74.286935091728495</v>
      </c>
      <c r="H686" t="e">
        <f>MIN(100, MAX(0, (100*(INDEX(出力表!D:D,3))/(EXP(INDEX(係数表!B:B,3) + $C686) + (INDEX(出力表!D:D,3)))) + (乱数表!$O686*(Settings!B12/(((INDEX(出力表!D:D,3))+1)^INDEX(係数表!E:E,3)*INDEX(係数表!F:F,3))))))</f>
        <v>#VALUE!</v>
      </c>
      <c r="I686" t="e">
        <f>MIN(100, MAX(0, (INDEX(出力表!D:D,3))*G686/MAX(H686, Settings!B3)))</f>
        <v>#VALUE!</v>
      </c>
      <c r="J686">
        <f>MIN(100, MAX(0, 100*BETAINV(乱数表!$D686, MAX(0.00000001, (1/(1+EXP(-(INDEX(係数表!G:G,4) + $B686))))*(EXP(INDEX(係数表!H:H,4) + INDEX(係数表!I:I,4)*LN(INDEX(出力表!C:C,4)+1)))), MAX(0.00000001, (1-(1/(1+EXP(-(INDEX(係数表!G:G,4) + $B686)))))*(EXP(INDEX(係数表!H:H,4) + INDEX(係数表!I:I,4)*LN(INDEX(出力表!C:C,4)+1)))))))</f>
        <v>72.206812812710609</v>
      </c>
      <c r="K686" t="e">
        <f>MIN(100, MAX(0, (100*(INDEX(出力表!D:D,4))/(EXP(INDEX(係数表!B:B,4) + $C686) + (INDEX(出力表!D:D,4)))) + (乱数表!$P686*(Settings!B12/(((INDEX(出力表!D:D,4))+1)^INDEX(係数表!E:E,4)*INDEX(係数表!F:F,4))))))</f>
        <v>#VALUE!</v>
      </c>
      <c r="L686" t="e">
        <f>MIN(100, MAX(0, (INDEX(出力表!D:D,4))*J686/MAX(K686, Settings!B3)))</f>
        <v>#VALUE!</v>
      </c>
      <c r="M686">
        <f>MIN(100, MAX(0, 100*BETAINV(乱数表!$E686, MAX(0.00000001, (1/(1+EXP(-(INDEX(係数表!G:G,5) + $B686))))*(EXP(INDEX(係数表!H:H,5) + INDEX(係数表!I:I,5)*LN(INDEX(出力表!C:C,5)+1)))), MAX(0.00000001, (1-(1/(1+EXP(-(INDEX(係数表!G:G,5) + $B686)))))*(EXP(INDEX(係数表!H:H,5) + INDEX(係数表!I:I,5)*LN(INDEX(出力表!C:C,5)+1)))))))</f>
        <v>82.964267817384922</v>
      </c>
      <c r="N686" t="e">
        <f>MIN(100, MAX(0, (100*(INDEX(出力表!D:D,5))/(EXP(INDEX(係数表!B:B,5) + $C686) + (INDEX(出力表!D:D,5)))) + (乱数表!$Q686*(Settings!B12/(((INDEX(出力表!D:D,5))+1)^INDEX(係数表!E:E,5)*INDEX(係数表!F:F,5))))))</f>
        <v>#VALUE!</v>
      </c>
      <c r="O686" t="e">
        <f>MIN(100, MAX(0, (INDEX(出力表!D:D,5))*M686/MAX(N686, Settings!B3)))</f>
        <v>#VALUE!</v>
      </c>
      <c r="P686">
        <f>MIN(100, MAX(0, 100*BETAINV(乱数表!$F686, MAX(0.00000001, (1/(1+EXP(-(INDEX(係数表!G:G,6) + $B686))))*(EXP(INDEX(係数表!H:H,6) + INDEX(係数表!I:I,6)*LN(INDEX(出力表!C:C,6)+1)))), MAX(0.00000001, (1-(1/(1+EXP(-(INDEX(係数表!G:G,6) + $B686)))))*(EXP(INDEX(係数表!H:H,6) + INDEX(係数表!I:I,6)*LN(INDEX(出力表!C:C,6)+1)))))))</f>
        <v>50.462697445509278</v>
      </c>
      <c r="Q686" t="e">
        <f>MIN(100, MAX(0, (100*(INDEX(出力表!D:D,6))/(EXP(INDEX(係数表!B:B,6) + $C686) + (INDEX(出力表!D:D,6)))) + (乱数表!$R686*(Settings!B12/(((INDEX(出力表!D:D,6))+1)^INDEX(係数表!E:E,6)*INDEX(係数表!F:F,6))))))</f>
        <v>#VALUE!</v>
      </c>
      <c r="R686" t="e">
        <f>MIN(100, MAX(0, (INDEX(出力表!D:D,6))*P686/MAX(Q686, Settings!B3)))</f>
        <v>#VALUE!</v>
      </c>
      <c r="S686">
        <f>MIN(100, MAX(0, 100*BETAINV(乱数表!$G686, MAX(0.00000001, (1/(1+EXP(-(INDEX(係数表!G:G,7) + $B686))))*(EXP(INDEX(係数表!H:H,7) + INDEX(係数表!I:I,7)*LN(INDEX(出力表!C:C,7)+1)))), MAX(0.00000001, (1-(1/(1+EXP(-(INDEX(係数表!G:G,7) + $B686)))))*(EXP(INDEX(係数表!H:H,7) + INDEX(係数表!I:I,7)*LN(INDEX(出力表!C:C,7)+1)))))))</f>
        <v>89.722131948207604</v>
      </c>
      <c r="T686" t="e">
        <f>MIN(100, MAX(0, (100*(INDEX(出力表!D:D,7))/(EXP(INDEX(係数表!B:B,7) + $C686) + (INDEX(出力表!D:D,7)))) + (乱数表!$S686*(Settings!B12/(((INDEX(出力表!D:D,7))+1)^INDEX(係数表!E:E,7)*INDEX(係数表!F:F,7))))))</f>
        <v>#VALUE!</v>
      </c>
      <c r="U686" t="e">
        <f>MIN(100, MAX(0, (INDEX(出力表!D:D,7))*S686/MAX(T686, Settings!B3)))</f>
        <v>#VALUE!</v>
      </c>
      <c r="V686">
        <f>MIN(100, MAX(0, 100*BETAINV(乱数表!$H686, MAX(0.00000001, (1/(1+EXP(-(INDEX(係数表!G:G,8) + $B686))))*(EXP(INDEX(係数表!H:H,8) + INDEX(係数表!I:I,8)*LN(INDEX(出力表!C:C,8)+1)))), MAX(0.00000001, (1-(1/(1+EXP(-(INDEX(係数表!G:G,8) + $B686)))))*(EXP(INDEX(係数表!H:H,8) + INDEX(係数表!I:I,8)*LN(INDEX(出力表!C:C,8)+1)))))))</f>
        <v>94.281435358924995</v>
      </c>
      <c r="W686" t="e">
        <f>MIN(100, MAX(0, (100*(INDEX(出力表!D:D,8))/(EXP(INDEX(係数表!B:B,8) + $C686) + (INDEX(出力表!D:D,8)))) + (乱数表!$T686*(Settings!B12/(((INDEX(出力表!D:D,8))+1)^INDEX(係数表!E:E,8)*INDEX(係数表!F:F,8))))))</f>
        <v>#VALUE!</v>
      </c>
      <c r="X686" t="e">
        <f>MIN(100, MAX(0, (INDEX(出力表!D:D,8))*V686/MAX(W686, Settings!B3)))</f>
        <v>#VALUE!</v>
      </c>
      <c r="Y686">
        <f>MIN(100, MAX(0, 100*BETAINV(乱数表!$I686, MAX(0.00000001, (1/(1+EXP(-(INDEX(係数表!G:G,9) + $B686))))*(EXP(INDEX(係数表!H:H,9) + INDEX(係数表!I:I,9)*LN(INDEX(出力表!C:C,9)+1)))), MAX(0.00000001, (1-(1/(1+EXP(-(INDEX(係数表!G:G,9) + $B686)))))*(EXP(INDEX(係数表!H:H,9) + INDEX(係数表!I:I,9)*LN(INDEX(出力表!C:C,9)+1)))))))</f>
        <v>81.566856113256165</v>
      </c>
      <c r="Z686" t="e">
        <f>MIN(100, MAX(0, (100*(INDEX(出力表!D:D,9))/(EXP(INDEX(係数表!B:B,9) + $C686) + (INDEX(出力表!D:D,9)))) + (乱数表!$U686*(Settings!B12/(((INDEX(出力表!D:D,9))+1)^INDEX(係数表!E:E,9)*INDEX(係数表!F:F,9))))))</f>
        <v>#VALUE!</v>
      </c>
      <c r="AA686" t="e">
        <f>MIN(100, MAX(0, (INDEX(出力表!D:D,9))*Y686/MAX(Z686, Settings!B3)))</f>
        <v>#VALUE!</v>
      </c>
      <c r="AB686">
        <f>MIN(100, MAX(0, 100*BETAINV(乱数表!$J686, MAX(0.00000001, (1/(1+EXP(-(INDEX(係数表!G:G,10) + $B686))))*(EXP(INDEX(係数表!H:H,10) + INDEX(係数表!I:I,10)*LN(INDEX(出力表!C:C,10)+1)))), MAX(0.00000001, (1-(1/(1+EXP(-(INDEX(係数表!G:G,10) + $B686)))))*(EXP(INDEX(係数表!H:H,10) + INDEX(係数表!I:I,10)*LN(INDEX(出力表!C:C,10)+1)))))))</f>
        <v>69.33074253833972</v>
      </c>
      <c r="AC686" t="e">
        <f>MIN(100, MAX(0, (100*(INDEX(出力表!D:D,10))/(EXP(INDEX(係数表!B:B,10) + $C686) + (INDEX(出力表!D:D,10)))) + (乱数表!$V686*(Settings!B12/(((INDEX(出力表!D:D,10))+1)^INDEX(係数表!E:E,10)*INDEX(係数表!F:F,10))))))</f>
        <v>#VALUE!</v>
      </c>
      <c r="AD686" t="e">
        <f>MIN(100, MAX(0, (INDEX(出力表!D:D,10))*AB686/MAX(AC686, Settings!B3)))</f>
        <v>#VALUE!</v>
      </c>
      <c r="AE686">
        <f>MIN(100, MAX(0, 100*BETAINV(乱数表!$K686, MAX(0.00000001, (1/(1+EXP(-(INDEX(係数表!G:G,11) + $B686))))*(EXP(INDEX(係数表!H:H,11) + INDEX(係数表!I:I,11)*LN(INDEX(出力表!C:C,11)+1)))), MAX(0.00000001, (1-(1/(1+EXP(-(INDEX(係数表!G:G,11) + $B686)))))*(EXP(INDEX(係数表!H:H,11) + INDEX(係数表!I:I,11)*LN(INDEX(出力表!C:C,11)+1)))))))</f>
        <v>72.367793150338102</v>
      </c>
      <c r="AF686" t="e">
        <f>MIN(100, MAX(0, (100*(INDEX(出力表!D:D,11))/(EXP(INDEX(係数表!B:B,11) + $C686) + (INDEX(出力表!D:D,11)))) + (乱数表!$W686*(Settings!B12/(((INDEX(出力表!D:D,11))+1)^INDEX(係数表!E:E,11)*INDEX(係数表!F:F,11))))))</f>
        <v>#VALUE!</v>
      </c>
      <c r="AG686" t="e">
        <f>MIN(100, MAX(0, (INDEX(出力表!D:D,11))*AE686/MAX(AF686, Settings!B3)))</f>
        <v>#VALUE!</v>
      </c>
      <c r="AH686">
        <f>MIN(100, MAX(0, 100*BETAINV(乱数表!$L686, MAX(0.00000001, (1/(1+EXP(-(INDEX(係数表!G:G,12) + $B686))))*(EXP(INDEX(係数表!H:H,12) + INDEX(係数表!I:I,12)*LN(INDEX(出力表!C:C,12)+1)))), MAX(0.00000001, (1-(1/(1+EXP(-(INDEX(係数表!G:G,12) + $B686)))))*(EXP(INDEX(係数表!H:H,12) + INDEX(係数表!I:I,12)*LN(INDEX(出力表!C:C,12)+1)))))))</f>
        <v>99.326203857110954</v>
      </c>
      <c r="AI686" t="e">
        <f>MIN(100, MAX(0, (100*(INDEX(出力表!D:D,12))/(EXP(INDEX(係数表!B:B,12) + $C686) + (INDEX(出力表!D:D,12)))) + (乱数表!$X686*(Settings!B12/(((INDEX(出力表!D:D,12))+1)^INDEX(係数表!E:E,12)*INDEX(係数表!F:F,12))))))</f>
        <v>#VALUE!</v>
      </c>
      <c r="AJ686" t="e">
        <f>MIN(100, MAX(0, (INDEX(出力表!D:D,12))*AH686/MAX(AI686, Settings!B3)))</f>
        <v>#VALUE!</v>
      </c>
      <c r="AK686">
        <f>MIN(100, MAX(0, 100*BETAINV(乱数表!$M686, MAX(0.00000001, (1/(1+EXP(-(INDEX(係数表!G:G,13) + $B686))))*(EXP(INDEX(係数表!H:H,13) + INDEX(係数表!I:I,13)*LN(INDEX(出力表!C:C,13)+1)))), MAX(0.00000001, (1-(1/(1+EXP(-(INDEX(係数表!G:G,13) + $B686)))))*(EXP(INDEX(係数表!H:H,13) + INDEX(係数表!I:I,13)*LN(INDEX(出力表!C:C,13)+1)))))))</f>
        <v>91.027515178437</v>
      </c>
      <c r="AL686" t="e">
        <f>MIN(100, MAX(0, (100*(INDEX(出力表!D:D,13))/(EXP(INDEX(係数表!B:B,13) + $C686) + (INDEX(出力表!D:D,13)))) + (乱数表!$Y686*(Settings!B12/(((INDEX(出力表!D:D,13))+1)^INDEX(係数表!E:E,13)*INDEX(係数表!F:F,13))))))</f>
        <v>#VALUE!</v>
      </c>
      <c r="AM686" t="e">
        <f>MIN(100, MAX(0, (INDEX(出力表!D:D,13))*AK686/MAX(AL686, Settings!B3)))</f>
        <v>#VALUE!</v>
      </c>
      <c r="AN686">
        <f>IF(ISNUMBER(F686), INDEX(出力表!B:B,2)*F686, 0)+IF(ISNUMBER(I686), INDEX(出力表!B:B,3)*I686, 0)+IF(ISNUMBER(L686), INDEX(出力表!B:B,4)*L686, 0)+IF(ISNUMBER(O686), INDEX(出力表!B:B,5)*O686, 0)+IF(ISNUMBER(R686), INDEX(出力表!B:B,6)*R686, 0)+IF(ISNUMBER(U686), INDEX(出力表!B:B,7)*U686, 0)+IF(ISNUMBER(X686), INDEX(出力表!B:B,8)*X686, 0)+IF(ISNUMBER(AA686), INDEX(出力表!B:B,9)*AA686, 0)+IF(ISNUMBER(AD686), INDEX(出力表!B:B,10)*AD686, 0)+IF(ISNUMBER(AG686), INDEX(出力表!B:B,11)*AG686, 0)+IF(ISNUMBER(AJ686), INDEX(出力表!B:B,12)*AJ686, 0)+IF(ISNUMBER(AM686), INDEX(出力表!B:B,13)*AM686, 0)</f>
        <v>0</v>
      </c>
      <c r="AO686">
        <f>IF(ISNUMBER(F686), INDEX(出力表!B:B,2), 0)+IF(ISNUMBER(I686), INDEX(出力表!B:B,3), 0)+IF(ISNUMBER(L686), INDEX(出力表!B:B,4), 0)+IF(ISNUMBER(O686), INDEX(出力表!B:B,5), 0)+IF(ISNUMBER(R686), INDEX(出力表!B:B,6), 0)+IF(ISNUMBER(U686), INDEX(出力表!B:B,7), 0)+IF(ISNUMBER(X686), INDEX(出力表!B:B,8), 0)+IF(ISNUMBER(AA686), INDEX(出力表!B:B,9), 0)+IF(ISNUMBER(AD686), INDEX(出力表!B:B,10), 0)+IF(ISNUMBER(AG686), INDEX(出力表!B:B,11), 0)+IF(ISNUMBER(AJ686), INDEX(出力表!B:B,12), 0)+IF(ISNUMBER(AM686), INDEX(出力表!B:B,13), 0)</f>
        <v>0</v>
      </c>
      <c r="AP686" t="str">
        <f t="shared" si="10"/>
        <v/>
      </c>
    </row>
    <row r="687" spans="1:42" x14ac:dyDescent="0.2">
      <c r="A687">
        <v>686</v>
      </c>
      <c r="B687">
        <f>IF(UPPER(Settings!B4)="TRUE", 乱数表!$Z687*Settings!B10, 0)</f>
        <v>-0.74008673559233351</v>
      </c>
      <c r="C687">
        <f>IF(UPPER(Settings!B4)="TRUE", 乱数表!$AA687*Settings!B11, 0)</f>
        <v>6.3081747407753311E-2</v>
      </c>
      <c r="D687">
        <f>MIN(100, MAX(0, 100*BETAINV(乱数表!$B687, MAX(0.00000001, (1/(1+EXP(-(INDEX(係数表!G:G,2) + $B687))))*(EXP(INDEX(係数表!H:H,2) + INDEX(係数表!I:I,2)*LN(INDEX(出力表!C:C,2)+1)))), MAX(0.00000001, (1-(1/(1+EXP(-(INDEX(係数表!G:G,2) + $B687)))))*(EXP(INDEX(係数表!H:H,2) + INDEX(係数表!I:I,2)*LN(INDEX(出力表!C:C,2)+1)))))))</f>
        <v>88.444863317910333</v>
      </c>
      <c r="E687" t="e">
        <f>MIN(100, MAX(0, (100*(INDEX(出力表!D:D,2))/(EXP(INDEX(係数表!B:B,2) + $C687) + (INDEX(出力表!D:D,2)))) + (乱数表!$N687*(Settings!B12/(((INDEX(出力表!D:D,2))+1)^INDEX(係数表!E:E,2)*INDEX(係数表!F:F,2))))))</f>
        <v>#VALUE!</v>
      </c>
      <c r="F687" t="e">
        <f>MIN(100, MAX(0, (INDEX(出力表!D:D,2))*D687/MAX(E687, Settings!B3)))</f>
        <v>#VALUE!</v>
      </c>
      <c r="G687">
        <f>MIN(100, MAX(0, 100*BETAINV(乱数表!$C687, MAX(0.00000001, (1/(1+EXP(-(INDEX(係数表!G:G,3) + $B687))))*(EXP(INDEX(係数表!H:H,3) + INDEX(係数表!I:I,3)*LN(INDEX(出力表!C:C,3)+1)))), MAX(0.00000001, (1-(1/(1+EXP(-(INDEX(係数表!G:G,3) + $B687)))))*(EXP(INDEX(係数表!H:H,3) + INDEX(係数表!I:I,3)*LN(INDEX(出力表!C:C,3)+1)))))))</f>
        <v>36.057874597938614</v>
      </c>
      <c r="H687" t="e">
        <f>MIN(100, MAX(0, (100*(INDEX(出力表!D:D,3))/(EXP(INDEX(係数表!B:B,3) + $C687) + (INDEX(出力表!D:D,3)))) + (乱数表!$O687*(Settings!B12/(((INDEX(出力表!D:D,3))+1)^INDEX(係数表!E:E,3)*INDEX(係数表!F:F,3))))))</f>
        <v>#VALUE!</v>
      </c>
      <c r="I687" t="e">
        <f>MIN(100, MAX(0, (INDEX(出力表!D:D,3))*G687/MAX(H687, Settings!B3)))</f>
        <v>#VALUE!</v>
      </c>
      <c r="J687">
        <f>MIN(100, MAX(0, 100*BETAINV(乱数表!$D687, MAX(0.00000001, (1/(1+EXP(-(INDEX(係数表!G:G,4) + $B687))))*(EXP(INDEX(係数表!H:H,4) + INDEX(係数表!I:I,4)*LN(INDEX(出力表!C:C,4)+1)))), MAX(0.00000001, (1-(1/(1+EXP(-(INDEX(係数表!G:G,4) + $B687)))))*(EXP(INDEX(係数表!H:H,4) + INDEX(係数表!I:I,4)*LN(INDEX(出力表!C:C,4)+1)))))))</f>
        <v>90.065244774152347</v>
      </c>
      <c r="K687" t="e">
        <f>MIN(100, MAX(0, (100*(INDEX(出力表!D:D,4))/(EXP(INDEX(係数表!B:B,4) + $C687) + (INDEX(出力表!D:D,4)))) + (乱数表!$P687*(Settings!B12/(((INDEX(出力表!D:D,4))+1)^INDEX(係数表!E:E,4)*INDEX(係数表!F:F,4))))))</f>
        <v>#VALUE!</v>
      </c>
      <c r="L687" t="e">
        <f>MIN(100, MAX(0, (INDEX(出力表!D:D,4))*J687/MAX(K687, Settings!B3)))</f>
        <v>#VALUE!</v>
      </c>
      <c r="M687">
        <f>MIN(100, MAX(0, 100*BETAINV(乱数表!$E687, MAX(0.00000001, (1/(1+EXP(-(INDEX(係数表!G:G,5) + $B687))))*(EXP(INDEX(係数表!H:H,5) + INDEX(係数表!I:I,5)*LN(INDEX(出力表!C:C,5)+1)))), MAX(0.00000001, (1-(1/(1+EXP(-(INDEX(係数表!G:G,5) + $B687)))))*(EXP(INDEX(係数表!H:H,5) + INDEX(係数表!I:I,5)*LN(INDEX(出力表!C:C,5)+1)))))))</f>
        <v>41.199538148891392</v>
      </c>
      <c r="N687" t="e">
        <f>MIN(100, MAX(0, (100*(INDEX(出力表!D:D,5))/(EXP(INDEX(係数表!B:B,5) + $C687) + (INDEX(出力表!D:D,5)))) + (乱数表!$Q687*(Settings!B12/(((INDEX(出力表!D:D,5))+1)^INDEX(係数表!E:E,5)*INDEX(係数表!F:F,5))))))</f>
        <v>#VALUE!</v>
      </c>
      <c r="O687" t="e">
        <f>MIN(100, MAX(0, (INDEX(出力表!D:D,5))*M687/MAX(N687, Settings!B3)))</f>
        <v>#VALUE!</v>
      </c>
      <c r="P687">
        <f>MIN(100, MAX(0, 100*BETAINV(乱数表!$F687, MAX(0.00000001, (1/(1+EXP(-(INDEX(係数表!G:G,6) + $B687))))*(EXP(INDEX(係数表!H:H,6) + INDEX(係数表!I:I,6)*LN(INDEX(出力表!C:C,6)+1)))), MAX(0.00000001, (1-(1/(1+EXP(-(INDEX(係数表!G:G,6) + $B687)))))*(EXP(INDEX(係数表!H:H,6) + INDEX(係数表!I:I,6)*LN(INDEX(出力表!C:C,6)+1)))))))</f>
        <v>99.03476445180155</v>
      </c>
      <c r="Q687" t="e">
        <f>MIN(100, MAX(0, (100*(INDEX(出力表!D:D,6))/(EXP(INDEX(係数表!B:B,6) + $C687) + (INDEX(出力表!D:D,6)))) + (乱数表!$R687*(Settings!B12/(((INDEX(出力表!D:D,6))+1)^INDEX(係数表!E:E,6)*INDEX(係数表!F:F,6))))))</f>
        <v>#VALUE!</v>
      </c>
      <c r="R687" t="e">
        <f>MIN(100, MAX(0, (INDEX(出力表!D:D,6))*P687/MAX(Q687, Settings!B3)))</f>
        <v>#VALUE!</v>
      </c>
      <c r="S687">
        <f>MIN(100, MAX(0, 100*BETAINV(乱数表!$G687, MAX(0.00000001, (1/(1+EXP(-(INDEX(係数表!G:G,7) + $B687))))*(EXP(INDEX(係数表!H:H,7) + INDEX(係数表!I:I,7)*LN(INDEX(出力表!C:C,7)+1)))), MAX(0.00000001, (1-(1/(1+EXP(-(INDEX(係数表!G:G,7) + $B687)))))*(EXP(INDEX(係数表!H:H,7) + INDEX(係数表!I:I,7)*LN(INDEX(出力表!C:C,7)+1)))))))</f>
        <v>62.680609646284125</v>
      </c>
      <c r="T687" t="e">
        <f>MIN(100, MAX(0, (100*(INDEX(出力表!D:D,7))/(EXP(INDEX(係数表!B:B,7) + $C687) + (INDEX(出力表!D:D,7)))) + (乱数表!$S687*(Settings!B12/(((INDEX(出力表!D:D,7))+1)^INDEX(係数表!E:E,7)*INDEX(係数表!F:F,7))))))</f>
        <v>#VALUE!</v>
      </c>
      <c r="U687" t="e">
        <f>MIN(100, MAX(0, (INDEX(出力表!D:D,7))*S687/MAX(T687, Settings!B3)))</f>
        <v>#VALUE!</v>
      </c>
      <c r="V687">
        <f>MIN(100, MAX(0, 100*BETAINV(乱数表!$H687, MAX(0.00000001, (1/(1+EXP(-(INDEX(係数表!G:G,8) + $B687))))*(EXP(INDEX(係数表!H:H,8) + INDEX(係数表!I:I,8)*LN(INDEX(出力表!C:C,8)+1)))), MAX(0.00000001, (1-(1/(1+EXP(-(INDEX(係数表!G:G,8) + $B687)))))*(EXP(INDEX(係数表!H:H,8) + INDEX(係数表!I:I,8)*LN(INDEX(出力表!C:C,8)+1)))))))</f>
        <v>81.135708807086118</v>
      </c>
      <c r="W687" t="e">
        <f>MIN(100, MAX(0, (100*(INDEX(出力表!D:D,8))/(EXP(INDEX(係数表!B:B,8) + $C687) + (INDEX(出力表!D:D,8)))) + (乱数表!$T687*(Settings!B12/(((INDEX(出力表!D:D,8))+1)^INDEX(係数表!E:E,8)*INDEX(係数表!F:F,8))))))</f>
        <v>#VALUE!</v>
      </c>
      <c r="X687" t="e">
        <f>MIN(100, MAX(0, (INDEX(出力表!D:D,8))*V687/MAX(W687, Settings!B3)))</f>
        <v>#VALUE!</v>
      </c>
      <c r="Y687">
        <f>MIN(100, MAX(0, 100*BETAINV(乱数表!$I687, MAX(0.00000001, (1/(1+EXP(-(INDEX(係数表!G:G,9) + $B687))))*(EXP(INDEX(係数表!H:H,9) + INDEX(係数表!I:I,9)*LN(INDEX(出力表!C:C,9)+1)))), MAX(0.00000001, (1-(1/(1+EXP(-(INDEX(係数表!G:G,9) + $B687)))))*(EXP(INDEX(係数表!H:H,9) + INDEX(係数表!I:I,9)*LN(INDEX(出力表!C:C,9)+1)))))))</f>
        <v>77.869905353551047</v>
      </c>
      <c r="Z687" t="e">
        <f>MIN(100, MAX(0, (100*(INDEX(出力表!D:D,9))/(EXP(INDEX(係数表!B:B,9) + $C687) + (INDEX(出力表!D:D,9)))) + (乱数表!$U687*(Settings!B12/(((INDEX(出力表!D:D,9))+1)^INDEX(係数表!E:E,9)*INDEX(係数表!F:F,9))))))</f>
        <v>#VALUE!</v>
      </c>
      <c r="AA687" t="e">
        <f>MIN(100, MAX(0, (INDEX(出力表!D:D,9))*Y687/MAX(Z687, Settings!B3)))</f>
        <v>#VALUE!</v>
      </c>
      <c r="AB687">
        <f>MIN(100, MAX(0, 100*BETAINV(乱数表!$J687, MAX(0.00000001, (1/(1+EXP(-(INDEX(係数表!G:G,10) + $B687))))*(EXP(INDEX(係数表!H:H,10) + INDEX(係数表!I:I,10)*LN(INDEX(出力表!C:C,10)+1)))), MAX(0.00000001, (1-(1/(1+EXP(-(INDEX(係数表!G:G,10) + $B687)))))*(EXP(INDEX(係数表!H:H,10) + INDEX(係数表!I:I,10)*LN(INDEX(出力表!C:C,10)+1)))))))</f>
        <v>88.140191081744248</v>
      </c>
      <c r="AC687" t="e">
        <f>MIN(100, MAX(0, (100*(INDEX(出力表!D:D,10))/(EXP(INDEX(係数表!B:B,10) + $C687) + (INDEX(出力表!D:D,10)))) + (乱数表!$V687*(Settings!B12/(((INDEX(出力表!D:D,10))+1)^INDEX(係数表!E:E,10)*INDEX(係数表!F:F,10))))))</f>
        <v>#VALUE!</v>
      </c>
      <c r="AD687" t="e">
        <f>MIN(100, MAX(0, (INDEX(出力表!D:D,10))*AB687/MAX(AC687, Settings!B3)))</f>
        <v>#VALUE!</v>
      </c>
      <c r="AE687">
        <f>MIN(100, MAX(0, 100*BETAINV(乱数表!$K687, MAX(0.00000001, (1/(1+EXP(-(INDEX(係数表!G:G,11) + $B687))))*(EXP(INDEX(係数表!H:H,11) + INDEX(係数表!I:I,11)*LN(INDEX(出力表!C:C,11)+1)))), MAX(0.00000001, (1-(1/(1+EXP(-(INDEX(係数表!G:G,11) + $B687)))))*(EXP(INDEX(係数表!H:H,11) + INDEX(係数表!I:I,11)*LN(INDEX(出力表!C:C,11)+1)))))))</f>
        <v>76.633833987712435</v>
      </c>
      <c r="AF687" t="e">
        <f>MIN(100, MAX(0, (100*(INDEX(出力表!D:D,11))/(EXP(INDEX(係数表!B:B,11) + $C687) + (INDEX(出力表!D:D,11)))) + (乱数表!$W687*(Settings!B12/(((INDEX(出力表!D:D,11))+1)^INDEX(係数表!E:E,11)*INDEX(係数表!F:F,11))))))</f>
        <v>#VALUE!</v>
      </c>
      <c r="AG687" t="e">
        <f>MIN(100, MAX(0, (INDEX(出力表!D:D,11))*AE687/MAX(AF687, Settings!B3)))</f>
        <v>#VALUE!</v>
      </c>
      <c r="AH687">
        <f>MIN(100, MAX(0, 100*BETAINV(乱数表!$L687, MAX(0.00000001, (1/(1+EXP(-(INDEX(係数表!G:G,12) + $B687))))*(EXP(INDEX(係数表!H:H,12) + INDEX(係数表!I:I,12)*LN(INDEX(出力表!C:C,12)+1)))), MAX(0.00000001, (1-(1/(1+EXP(-(INDEX(係数表!G:G,12) + $B687)))))*(EXP(INDEX(係数表!H:H,12) + INDEX(係数表!I:I,12)*LN(INDEX(出力表!C:C,12)+1)))))))</f>
        <v>91.593189061047013</v>
      </c>
      <c r="AI687" t="e">
        <f>MIN(100, MAX(0, (100*(INDEX(出力表!D:D,12))/(EXP(INDEX(係数表!B:B,12) + $C687) + (INDEX(出力表!D:D,12)))) + (乱数表!$X687*(Settings!B12/(((INDEX(出力表!D:D,12))+1)^INDEX(係数表!E:E,12)*INDEX(係数表!F:F,12))))))</f>
        <v>#VALUE!</v>
      </c>
      <c r="AJ687" t="e">
        <f>MIN(100, MAX(0, (INDEX(出力表!D:D,12))*AH687/MAX(AI687, Settings!B3)))</f>
        <v>#VALUE!</v>
      </c>
      <c r="AK687">
        <f>MIN(100, MAX(0, 100*BETAINV(乱数表!$M687, MAX(0.00000001, (1/(1+EXP(-(INDEX(係数表!G:G,13) + $B687))))*(EXP(INDEX(係数表!H:H,13) + INDEX(係数表!I:I,13)*LN(INDEX(出力表!C:C,13)+1)))), MAX(0.00000001, (1-(1/(1+EXP(-(INDEX(係数表!G:G,13) + $B687)))))*(EXP(INDEX(係数表!H:H,13) + INDEX(係数表!I:I,13)*LN(INDEX(出力表!C:C,13)+1)))))))</f>
        <v>90.569772383919798</v>
      </c>
      <c r="AL687" t="e">
        <f>MIN(100, MAX(0, (100*(INDEX(出力表!D:D,13))/(EXP(INDEX(係数表!B:B,13) + $C687) + (INDEX(出力表!D:D,13)))) + (乱数表!$Y687*(Settings!B12/(((INDEX(出力表!D:D,13))+1)^INDEX(係数表!E:E,13)*INDEX(係数表!F:F,13))))))</f>
        <v>#VALUE!</v>
      </c>
      <c r="AM687" t="e">
        <f>MIN(100, MAX(0, (INDEX(出力表!D:D,13))*AK687/MAX(AL687, Settings!B3)))</f>
        <v>#VALUE!</v>
      </c>
      <c r="AN687">
        <f>IF(ISNUMBER(F687), INDEX(出力表!B:B,2)*F687, 0)+IF(ISNUMBER(I687), INDEX(出力表!B:B,3)*I687, 0)+IF(ISNUMBER(L687), INDEX(出力表!B:B,4)*L687, 0)+IF(ISNUMBER(O687), INDEX(出力表!B:B,5)*O687, 0)+IF(ISNUMBER(R687), INDEX(出力表!B:B,6)*R687, 0)+IF(ISNUMBER(U687), INDEX(出力表!B:B,7)*U687, 0)+IF(ISNUMBER(X687), INDEX(出力表!B:B,8)*X687, 0)+IF(ISNUMBER(AA687), INDEX(出力表!B:B,9)*AA687, 0)+IF(ISNUMBER(AD687), INDEX(出力表!B:B,10)*AD687, 0)+IF(ISNUMBER(AG687), INDEX(出力表!B:B,11)*AG687, 0)+IF(ISNUMBER(AJ687), INDEX(出力表!B:B,12)*AJ687, 0)+IF(ISNUMBER(AM687), INDEX(出力表!B:B,13)*AM687, 0)</f>
        <v>0</v>
      </c>
      <c r="AO687">
        <f>IF(ISNUMBER(F687), INDEX(出力表!B:B,2), 0)+IF(ISNUMBER(I687), INDEX(出力表!B:B,3), 0)+IF(ISNUMBER(L687), INDEX(出力表!B:B,4), 0)+IF(ISNUMBER(O687), INDEX(出力表!B:B,5), 0)+IF(ISNUMBER(R687), INDEX(出力表!B:B,6), 0)+IF(ISNUMBER(U687), INDEX(出力表!B:B,7), 0)+IF(ISNUMBER(X687), INDEX(出力表!B:B,8), 0)+IF(ISNUMBER(AA687), INDEX(出力表!B:B,9), 0)+IF(ISNUMBER(AD687), INDEX(出力表!B:B,10), 0)+IF(ISNUMBER(AG687), INDEX(出力表!B:B,11), 0)+IF(ISNUMBER(AJ687), INDEX(出力表!B:B,12), 0)+IF(ISNUMBER(AM687), INDEX(出力表!B:B,13), 0)</f>
        <v>0</v>
      </c>
      <c r="AP687" t="str">
        <f t="shared" si="10"/>
        <v/>
      </c>
    </row>
    <row r="688" spans="1:42" x14ac:dyDescent="0.2">
      <c r="A688">
        <v>687</v>
      </c>
      <c r="B688">
        <f>IF(UPPER(Settings!B4)="TRUE", 乱数表!$Z688*Settings!B10, 0)</f>
        <v>-5.9664679001510776E-2</v>
      </c>
      <c r="C688">
        <f>IF(UPPER(Settings!B4)="TRUE", 乱数表!$AA688*Settings!B11, 0)</f>
        <v>-6.0801297995365468E-2</v>
      </c>
      <c r="D688">
        <f>MIN(100, MAX(0, 100*BETAINV(乱数表!$B688, MAX(0.00000001, (1/(1+EXP(-(INDEX(係数表!G:G,2) + $B688))))*(EXP(INDEX(係数表!H:H,2) + INDEX(係数表!I:I,2)*LN(INDEX(出力表!C:C,2)+1)))), MAX(0.00000001, (1-(1/(1+EXP(-(INDEX(係数表!G:G,2) + $B688)))))*(EXP(INDEX(係数表!H:H,2) + INDEX(係数表!I:I,2)*LN(INDEX(出力表!C:C,2)+1)))))))</f>
        <v>95.548260916958256</v>
      </c>
      <c r="E688" t="e">
        <f>MIN(100, MAX(0, (100*(INDEX(出力表!D:D,2))/(EXP(INDEX(係数表!B:B,2) + $C688) + (INDEX(出力表!D:D,2)))) + (乱数表!$N688*(Settings!B12/(((INDEX(出力表!D:D,2))+1)^INDEX(係数表!E:E,2)*INDEX(係数表!F:F,2))))))</f>
        <v>#VALUE!</v>
      </c>
      <c r="F688" t="e">
        <f>MIN(100, MAX(0, (INDEX(出力表!D:D,2))*D688/MAX(E688, Settings!B3)))</f>
        <v>#VALUE!</v>
      </c>
      <c r="G688">
        <f>MIN(100, MAX(0, 100*BETAINV(乱数表!$C688, MAX(0.00000001, (1/(1+EXP(-(INDEX(係数表!G:G,3) + $B688))))*(EXP(INDEX(係数表!H:H,3) + INDEX(係数表!I:I,3)*LN(INDEX(出力表!C:C,3)+1)))), MAX(0.00000001, (1-(1/(1+EXP(-(INDEX(係数表!G:G,3) + $B688)))))*(EXP(INDEX(係数表!H:H,3) + INDEX(係数表!I:I,3)*LN(INDEX(出力表!C:C,3)+1)))))))</f>
        <v>91.868789847928298</v>
      </c>
      <c r="H688" t="e">
        <f>MIN(100, MAX(0, (100*(INDEX(出力表!D:D,3))/(EXP(INDEX(係数表!B:B,3) + $C688) + (INDEX(出力表!D:D,3)))) + (乱数表!$O688*(Settings!B12/(((INDEX(出力表!D:D,3))+1)^INDEX(係数表!E:E,3)*INDEX(係数表!F:F,3))))))</f>
        <v>#VALUE!</v>
      </c>
      <c r="I688" t="e">
        <f>MIN(100, MAX(0, (INDEX(出力表!D:D,3))*G688/MAX(H688, Settings!B3)))</f>
        <v>#VALUE!</v>
      </c>
      <c r="J688">
        <f>MIN(100, MAX(0, 100*BETAINV(乱数表!$D688, MAX(0.00000001, (1/(1+EXP(-(INDEX(係数表!G:G,4) + $B688))))*(EXP(INDEX(係数表!H:H,4) + INDEX(係数表!I:I,4)*LN(INDEX(出力表!C:C,4)+1)))), MAX(0.00000001, (1-(1/(1+EXP(-(INDEX(係数表!G:G,4) + $B688)))))*(EXP(INDEX(係数表!H:H,4) + INDEX(係数表!I:I,4)*LN(INDEX(出力表!C:C,4)+1)))))))</f>
        <v>77.470351171228302</v>
      </c>
      <c r="K688" t="e">
        <f>MIN(100, MAX(0, (100*(INDEX(出力表!D:D,4))/(EXP(INDEX(係数表!B:B,4) + $C688) + (INDEX(出力表!D:D,4)))) + (乱数表!$P688*(Settings!B12/(((INDEX(出力表!D:D,4))+1)^INDEX(係数表!E:E,4)*INDEX(係数表!F:F,4))))))</f>
        <v>#VALUE!</v>
      </c>
      <c r="L688" t="e">
        <f>MIN(100, MAX(0, (INDEX(出力表!D:D,4))*J688/MAX(K688, Settings!B3)))</f>
        <v>#VALUE!</v>
      </c>
      <c r="M688">
        <f>MIN(100, MAX(0, 100*BETAINV(乱数表!$E688, MAX(0.00000001, (1/(1+EXP(-(INDEX(係数表!G:G,5) + $B688))))*(EXP(INDEX(係数表!H:H,5) + INDEX(係数表!I:I,5)*LN(INDEX(出力表!C:C,5)+1)))), MAX(0.00000001, (1-(1/(1+EXP(-(INDEX(係数表!G:G,5) + $B688)))))*(EXP(INDEX(係数表!H:H,5) + INDEX(係数表!I:I,5)*LN(INDEX(出力表!C:C,5)+1)))))))</f>
        <v>98.809127915365906</v>
      </c>
      <c r="N688" t="e">
        <f>MIN(100, MAX(0, (100*(INDEX(出力表!D:D,5))/(EXP(INDEX(係数表!B:B,5) + $C688) + (INDEX(出力表!D:D,5)))) + (乱数表!$Q688*(Settings!B12/(((INDEX(出力表!D:D,5))+1)^INDEX(係数表!E:E,5)*INDEX(係数表!F:F,5))))))</f>
        <v>#VALUE!</v>
      </c>
      <c r="O688" t="e">
        <f>MIN(100, MAX(0, (INDEX(出力表!D:D,5))*M688/MAX(N688, Settings!B3)))</f>
        <v>#VALUE!</v>
      </c>
      <c r="P688">
        <f>MIN(100, MAX(0, 100*BETAINV(乱数表!$F688, MAX(0.00000001, (1/(1+EXP(-(INDEX(係数表!G:G,6) + $B688))))*(EXP(INDEX(係数表!H:H,6) + INDEX(係数表!I:I,6)*LN(INDEX(出力表!C:C,6)+1)))), MAX(0.00000001, (1-(1/(1+EXP(-(INDEX(係数表!G:G,6) + $B688)))))*(EXP(INDEX(係数表!H:H,6) + INDEX(係数表!I:I,6)*LN(INDEX(出力表!C:C,6)+1)))))))</f>
        <v>98.344628590927854</v>
      </c>
      <c r="Q688" t="e">
        <f>MIN(100, MAX(0, (100*(INDEX(出力表!D:D,6))/(EXP(INDEX(係数表!B:B,6) + $C688) + (INDEX(出力表!D:D,6)))) + (乱数表!$R688*(Settings!B12/(((INDEX(出力表!D:D,6))+1)^INDEX(係数表!E:E,6)*INDEX(係数表!F:F,6))))))</f>
        <v>#VALUE!</v>
      </c>
      <c r="R688" t="e">
        <f>MIN(100, MAX(0, (INDEX(出力表!D:D,6))*P688/MAX(Q688, Settings!B3)))</f>
        <v>#VALUE!</v>
      </c>
      <c r="S688">
        <f>MIN(100, MAX(0, 100*BETAINV(乱数表!$G688, MAX(0.00000001, (1/(1+EXP(-(INDEX(係数表!G:G,7) + $B688))))*(EXP(INDEX(係数表!H:H,7) + INDEX(係数表!I:I,7)*LN(INDEX(出力表!C:C,7)+1)))), MAX(0.00000001, (1-(1/(1+EXP(-(INDEX(係数表!G:G,7) + $B688)))))*(EXP(INDEX(係数表!H:H,7) + INDEX(係数表!I:I,7)*LN(INDEX(出力表!C:C,7)+1)))))))</f>
        <v>83.206585942865885</v>
      </c>
      <c r="T688" t="e">
        <f>MIN(100, MAX(0, (100*(INDEX(出力表!D:D,7))/(EXP(INDEX(係数表!B:B,7) + $C688) + (INDEX(出力表!D:D,7)))) + (乱数表!$S688*(Settings!B12/(((INDEX(出力表!D:D,7))+1)^INDEX(係数表!E:E,7)*INDEX(係数表!F:F,7))))))</f>
        <v>#VALUE!</v>
      </c>
      <c r="U688" t="e">
        <f>MIN(100, MAX(0, (INDEX(出力表!D:D,7))*S688/MAX(T688, Settings!B3)))</f>
        <v>#VALUE!</v>
      </c>
      <c r="V688">
        <f>MIN(100, MAX(0, 100*BETAINV(乱数表!$H688, MAX(0.00000001, (1/(1+EXP(-(INDEX(係数表!G:G,8) + $B688))))*(EXP(INDEX(係数表!H:H,8) + INDEX(係数表!I:I,8)*LN(INDEX(出力表!C:C,8)+1)))), MAX(0.00000001, (1-(1/(1+EXP(-(INDEX(係数表!G:G,8) + $B688)))))*(EXP(INDEX(係数表!H:H,8) + INDEX(係数表!I:I,8)*LN(INDEX(出力表!C:C,8)+1)))))))</f>
        <v>94.741672822699329</v>
      </c>
      <c r="W688" t="e">
        <f>MIN(100, MAX(0, (100*(INDEX(出力表!D:D,8))/(EXP(INDEX(係数表!B:B,8) + $C688) + (INDEX(出力表!D:D,8)))) + (乱数表!$T688*(Settings!B12/(((INDEX(出力表!D:D,8))+1)^INDEX(係数表!E:E,8)*INDEX(係数表!F:F,8))))))</f>
        <v>#VALUE!</v>
      </c>
      <c r="X688" t="e">
        <f>MIN(100, MAX(0, (INDEX(出力表!D:D,8))*V688/MAX(W688, Settings!B3)))</f>
        <v>#VALUE!</v>
      </c>
      <c r="Y688">
        <f>MIN(100, MAX(0, 100*BETAINV(乱数表!$I688, MAX(0.00000001, (1/(1+EXP(-(INDEX(係数表!G:G,9) + $B688))))*(EXP(INDEX(係数表!H:H,9) + INDEX(係数表!I:I,9)*LN(INDEX(出力表!C:C,9)+1)))), MAX(0.00000001, (1-(1/(1+EXP(-(INDEX(係数表!G:G,9) + $B688)))))*(EXP(INDEX(係数表!H:H,9) + INDEX(係数表!I:I,9)*LN(INDEX(出力表!C:C,9)+1)))))))</f>
        <v>99.194684743686381</v>
      </c>
      <c r="Z688" t="e">
        <f>MIN(100, MAX(0, (100*(INDEX(出力表!D:D,9))/(EXP(INDEX(係数表!B:B,9) + $C688) + (INDEX(出力表!D:D,9)))) + (乱数表!$U688*(Settings!B12/(((INDEX(出力表!D:D,9))+1)^INDEX(係数表!E:E,9)*INDEX(係数表!F:F,9))))))</f>
        <v>#VALUE!</v>
      </c>
      <c r="AA688" t="e">
        <f>MIN(100, MAX(0, (INDEX(出力表!D:D,9))*Y688/MAX(Z688, Settings!B3)))</f>
        <v>#VALUE!</v>
      </c>
      <c r="AB688">
        <f>MIN(100, MAX(0, 100*BETAINV(乱数表!$J688, MAX(0.00000001, (1/(1+EXP(-(INDEX(係数表!G:G,10) + $B688))))*(EXP(INDEX(係数表!H:H,10) + INDEX(係数表!I:I,10)*LN(INDEX(出力表!C:C,10)+1)))), MAX(0.00000001, (1-(1/(1+EXP(-(INDEX(係数表!G:G,10) + $B688)))))*(EXP(INDEX(係数表!H:H,10) + INDEX(係数表!I:I,10)*LN(INDEX(出力表!C:C,10)+1)))))))</f>
        <v>94.565116732176207</v>
      </c>
      <c r="AC688" t="e">
        <f>MIN(100, MAX(0, (100*(INDEX(出力表!D:D,10))/(EXP(INDEX(係数表!B:B,10) + $C688) + (INDEX(出力表!D:D,10)))) + (乱数表!$V688*(Settings!B12/(((INDEX(出力表!D:D,10))+1)^INDEX(係数表!E:E,10)*INDEX(係数表!F:F,10))))))</f>
        <v>#VALUE!</v>
      </c>
      <c r="AD688" t="e">
        <f>MIN(100, MAX(0, (INDEX(出力表!D:D,10))*AB688/MAX(AC688, Settings!B3)))</f>
        <v>#VALUE!</v>
      </c>
      <c r="AE688">
        <f>MIN(100, MAX(0, 100*BETAINV(乱数表!$K688, MAX(0.00000001, (1/(1+EXP(-(INDEX(係数表!G:G,11) + $B688))))*(EXP(INDEX(係数表!H:H,11) + INDEX(係数表!I:I,11)*LN(INDEX(出力表!C:C,11)+1)))), MAX(0.00000001, (1-(1/(1+EXP(-(INDEX(係数表!G:G,11) + $B688)))))*(EXP(INDEX(係数表!H:H,11) + INDEX(係数表!I:I,11)*LN(INDEX(出力表!C:C,11)+1)))))))</f>
        <v>90.918725410683393</v>
      </c>
      <c r="AF688" t="e">
        <f>MIN(100, MAX(0, (100*(INDEX(出力表!D:D,11))/(EXP(INDEX(係数表!B:B,11) + $C688) + (INDEX(出力表!D:D,11)))) + (乱数表!$W688*(Settings!B12/(((INDEX(出力表!D:D,11))+1)^INDEX(係数表!E:E,11)*INDEX(係数表!F:F,11))))))</f>
        <v>#VALUE!</v>
      </c>
      <c r="AG688" t="e">
        <f>MIN(100, MAX(0, (INDEX(出力表!D:D,11))*AE688/MAX(AF688, Settings!B3)))</f>
        <v>#VALUE!</v>
      </c>
      <c r="AH688">
        <f>MIN(100, MAX(0, 100*BETAINV(乱数表!$L688, MAX(0.00000001, (1/(1+EXP(-(INDEX(係数表!G:G,12) + $B688))))*(EXP(INDEX(係数表!H:H,12) + INDEX(係数表!I:I,12)*LN(INDEX(出力表!C:C,12)+1)))), MAX(0.00000001, (1-(1/(1+EXP(-(INDEX(係数表!G:G,12) + $B688)))))*(EXP(INDEX(係数表!H:H,12) + INDEX(係数表!I:I,12)*LN(INDEX(出力表!C:C,12)+1)))))))</f>
        <v>91.417536642690294</v>
      </c>
      <c r="AI688" t="e">
        <f>MIN(100, MAX(0, (100*(INDEX(出力表!D:D,12))/(EXP(INDEX(係数表!B:B,12) + $C688) + (INDEX(出力表!D:D,12)))) + (乱数表!$X688*(Settings!B12/(((INDEX(出力表!D:D,12))+1)^INDEX(係数表!E:E,12)*INDEX(係数表!F:F,12))))))</f>
        <v>#VALUE!</v>
      </c>
      <c r="AJ688" t="e">
        <f>MIN(100, MAX(0, (INDEX(出力表!D:D,12))*AH688/MAX(AI688, Settings!B3)))</f>
        <v>#VALUE!</v>
      </c>
      <c r="AK688">
        <f>MIN(100, MAX(0, 100*BETAINV(乱数表!$M688, MAX(0.00000001, (1/(1+EXP(-(INDEX(係数表!G:G,13) + $B688))))*(EXP(INDEX(係数表!H:H,13) + INDEX(係数表!I:I,13)*LN(INDEX(出力表!C:C,13)+1)))), MAX(0.00000001, (1-(1/(1+EXP(-(INDEX(係数表!G:G,13) + $B688)))))*(EXP(INDEX(係数表!H:H,13) + INDEX(係数表!I:I,13)*LN(INDEX(出力表!C:C,13)+1)))))))</f>
        <v>91.522739948134046</v>
      </c>
      <c r="AL688" t="e">
        <f>MIN(100, MAX(0, (100*(INDEX(出力表!D:D,13))/(EXP(INDEX(係数表!B:B,13) + $C688) + (INDEX(出力表!D:D,13)))) + (乱数表!$Y688*(Settings!B12/(((INDEX(出力表!D:D,13))+1)^INDEX(係数表!E:E,13)*INDEX(係数表!F:F,13))))))</f>
        <v>#VALUE!</v>
      </c>
      <c r="AM688" t="e">
        <f>MIN(100, MAX(0, (INDEX(出力表!D:D,13))*AK688/MAX(AL688, Settings!B3)))</f>
        <v>#VALUE!</v>
      </c>
      <c r="AN688">
        <f>IF(ISNUMBER(F688), INDEX(出力表!B:B,2)*F688, 0)+IF(ISNUMBER(I688), INDEX(出力表!B:B,3)*I688, 0)+IF(ISNUMBER(L688), INDEX(出力表!B:B,4)*L688, 0)+IF(ISNUMBER(O688), INDEX(出力表!B:B,5)*O688, 0)+IF(ISNUMBER(R688), INDEX(出力表!B:B,6)*R688, 0)+IF(ISNUMBER(U688), INDEX(出力表!B:B,7)*U688, 0)+IF(ISNUMBER(X688), INDEX(出力表!B:B,8)*X688, 0)+IF(ISNUMBER(AA688), INDEX(出力表!B:B,9)*AA688, 0)+IF(ISNUMBER(AD688), INDEX(出力表!B:B,10)*AD688, 0)+IF(ISNUMBER(AG688), INDEX(出力表!B:B,11)*AG688, 0)+IF(ISNUMBER(AJ688), INDEX(出力表!B:B,12)*AJ688, 0)+IF(ISNUMBER(AM688), INDEX(出力表!B:B,13)*AM688, 0)</f>
        <v>0</v>
      </c>
      <c r="AO688">
        <f>IF(ISNUMBER(F688), INDEX(出力表!B:B,2), 0)+IF(ISNUMBER(I688), INDEX(出力表!B:B,3), 0)+IF(ISNUMBER(L688), INDEX(出力表!B:B,4), 0)+IF(ISNUMBER(O688), INDEX(出力表!B:B,5), 0)+IF(ISNUMBER(R688), INDEX(出力表!B:B,6), 0)+IF(ISNUMBER(U688), INDEX(出力表!B:B,7), 0)+IF(ISNUMBER(X688), INDEX(出力表!B:B,8), 0)+IF(ISNUMBER(AA688), INDEX(出力表!B:B,9), 0)+IF(ISNUMBER(AD688), INDEX(出力表!B:B,10), 0)+IF(ISNUMBER(AG688), INDEX(出力表!B:B,11), 0)+IF(ISNUMBER(AJ688), INDEX(出力表!B:B,12), 0)+IF(ISNUMBER(AM688), INDEX(出力表!B:B,13), 0)</f>
        <v>0</v>
      </c>
      <c r="AP688" t="str">
        <f t="shared" si="10"/>
        <v/>
      </c>
    </row>
    <row r="689" spans="1:42" x14ac:dyDescent="0.2">
      <c r="A689">
        <v>688</v>
      </c>
      <c r="B689">
        <f>IF(UPPER(Settings!B4)="TRUE", 乱数表!$Z689*Settings!B10, 0)</f>
        <v>-0.28039993044645906</v>
      </c>
      <c r="C689">
        <f>IF(UPPER(Settings!B4)="TRUE", 乱数表!$AA689*Settings!B11, 0)</f>
        <v>3.1477796800010248E-2</v>
      </c>
      <c r="D689">
        <f>MIN(100, MAX(0, 100*BETAINV(乱数表!$B689, MAX(0.00000001, (1/(1+EXP(-(INDEX(係数表!G:G,2) + $B689))))*(EXP(INDEX(係数表!H:H,2) + INDEX(係数表!I:I,2)*LN(INDEX(出力表!C:C,2)+1)))), MAX(0.00000001, (1-(1/(1+EXP(-(INDEX(係数表!G:G,2) + $B689)))))*(EXP(INDEX(係数表!H:H,2) + INDEX(係数表!I:I,2)*LN(INDEX(出力表!C:C,2)+1)))))))</f>
        <v>75.785636996099925</v>
      </c>
      <c r="E689" t="e">
        <f>MIN(100, MAX(0, (100*(INDEX(出力表!D:D,2))/(EXP(INDEX(係数表!B:B,2) + $C689) + (INDEX(出力表!D:D,2)))) + (乱数表!$N689*(Settings!B12/(((INDEX(出力表!D:D,2))+1)^INDEX(係数表!E:E,2)*INDEX(係数表!F:F,2))))))</f>
        <v>#VALUE!</v>
      </c>
      <c r="F689" t="e">
        <f>MIN(100, MAX(0, (INDEX(出力表!D:D,2))*D689/MAX(E689, Settings!B3)))</f>
        <v>#VALUE!</v>
      </c>
      <c r="G689">
        <f>MIN(100, MAX(0, 100*BETAINV(乱数表!$C689, MAX(0.00000001, (1/(1+EXP(-(INDEX(係数表!G:G,3) + $B689))))*(EXP(INDEX(係数表!H:H,3) + INDEX(係数表!I:I,3)*LN(INDEX(出力表!C:C,3)+1)))), MAX(0.00000001, (1-(1/(1+EXP(-(INDEX(係数表!G:G,3) + $B689)))))*(EXP(INDEX(係数表!H:H,3) + INDEX(係数表!I:I,3)*LN(INDEX(出力表!C:C,3)+1)))))))</f>
        <v>91.343019097980772</v>
      </c>
      <c r="H689" t="e">
        <f>MIN(100, MAX(0, (100*(INDEX(出力表!D:D,3))/(EXP(INDEX(係数表!B:B,3) + $C689) + (INDEX(出力表!D:D,3)))) + (乱数表!$O689*(Settings!B12/(((INDEX(出力表!D:D,3))+1)^INDEX(係数表!E:E,3)*INDEX(係数表!F:F,3))))))</f>
        <v>#VALUE!</v>
      </c>
      <c r="I689" t="e">
        <f>MIN(100, MAX(0, (INDEX(出力表!D:D,3))*G689/MAX(H689, Settings!B3)))</f>
        <v>#VALUE!</v>
      </c>
      <c r="J689">
        <f>MIN(100, MAX(0, 100*BETAINV(乱数表!$D689, MAX(0.00000001, (1/(1+EXP(-(INDEX(係数表!G:G,4) + $B689))))*(EXP(INDEX(係数表!H:H,4) + INDEX(係数表!I:I,4)*LN(INDEX(出力表!C:C,4)+1)))), MAX(0.00000001, (1-(1/(1+EXP(-(INDEX(係数表!G:G,4) + $B689)))))*(EXP(INDEX(係数表!H:H,4) + INDEX(係数表!I:I,4)*LN(INDEX(出力表!C:C,4)+1)))))))</f>
        <v>99.430296334490876</v>
      </c>
      <c r="K689" t="e">
        <f>MIN(100, MAX(0, (100*(INDEX(出力表!D:D,4))/(EXP(INDEX(係数表!B:B,4) + $C689) + (INDEX(出力表!D:D,4)))) + (乱数表!$P689*(Settings!B12/(((INDEX(出力表!D:D,4))+1)^INDEX(係数表!E:E,4)*INDEX(係数表!F:F,4))))))</f>
        <v>#VALUE!</v>
      </c>
      <c r="L689" t="e">
        <f>MIN(100, MAX(0, (INDEX(出力表!D:D,4))*J689/MAX(K689, Settings!B3)))</f>
        <v>#VALUE!</v>
      </c>
      <c r="M689">
        <f>MIN(100, MAX(0, 100*BETAINV(乱数表!$E689, MAX(0.00000001, (1/(1+EXP(-(INDEX(係数表!G:G,5) + $B689))))*(EXP(INDEX(係数表!H:H,5) + INDEX(係数表!I:I,5)*LN(INDEX(出力表!C:C,5)+1)))), MAX(0.00000001, (1-(1/(1+EXP(-(INDEX(係数表!G:G,5) + $B689)))))*(EXP(INDEX(係数表!H:H,5) + INDEX(係数表!I:I,5)*LN(INDEX(出力表!C:C,5)+1)))))))</f>
        <v>99.793417743712993</v>
      </c>
      <c r="N689" t="e">
        <f>MIN(100, MAX(0, (100*(INDEX(出力表!D:D,5))/(EXP(INDEX(係数表!B:B,5) + $C689) + (INDEX(出力表!D:D,5)))) + (乱数表!$Q689*(Settings!B12/(((INDEX(出力表!D:D,5))+1)^INDEX(係数表!E:E,5)*INDEX(係数表!F:F,5))))))</f>
        <v>#VALUE!</v>
      </c>
      <c r="O689" t="e">
        <f>MIN(100, MAX(0, (INDEX(出力表!D:D,5))*M689/MAX(N689, Settings!B3)))</f>
        <v>#VALUE!</v>
      </c>
      <c r="P689">
        <f>MIN(100, MAX(0, 100*BETAINV(乱数表!$F689, MAX(0.00000001, (1/(1+EXP(-(INDEX(係数表!G:G,6) + $B689))))*(EXP(INDEX(係数表!H:H,6) + INDEX(係数表!I:I,6)*LN(INDEX(出力表!C:C,6)+1)))), MAX(0.00000001, (1-(1/(1+EXP(-(INDEX(係数表!G:G,6) + $B689)))))*(EXP(INDEX(係数表!H:H,6) + INDEX(係数表!I:I,6)*LN(INDEX(出力表!C:C,6)+1)))))))</f>
        <v>98.758808602393927</v>
      </c>
      <c r="Q689" t="e">
        <f>MIN(100, MAX(0, (100*(INDEX(出力表!D:D,6))/(EXP(INDEX(係数表!B:B,6) + $C689) + (INDEX(出力表!D:D,6)))) + (乱数表!$R689*(Settings!B12/(((INDEX(出力表!D:D,6))+1)^INDEX(係数表!E:E,6)*INDEX(係数表!F:F,6))))))</f>
        <v>#VALUE!</v>
      </c>
      <c r="R689" t="e">
        <f>MIN(100, MAX(0, (INDEX(出力表!D:D,6))*P689/MAX(Q689, Settings!B3)))</f>
        <v>#VALUE!</v>
      </c>
      <c r="S689">
        <f>MIN(100, MAX(0, 100*BETAINV(乱数表!$G689, MAX(0.00000001, (1/(1+EXP(-(INDEX(係数表!G:G,7) + $B689))))*(EXP(INDEX(係数表!H:H,7) + INDEX(係数表!I:I,7)*LN(INDEX(出力表!C:C,7)+1)))), MAX(0.00000001, (1-(1/(1+EXP(-(INDEX(係数表!G:G,7) + $B689)))))*(EXP(INDEX(係数表!H:H,7) + INDEX(係数表!I:I,7)*LN(INDEX(出力表!C:C,7)+1)))))))</f>
        <v>59.18240206619295</v>
      </c>
      <c r="T689" t="e">
        <f>MIN(100, MAX(0, (100*(INDEX(出力表!D:D,7))/(EXP(INDEX(係数表!B:B,7) + $C689) + (INDEX(出力表!D:D,7)))) + (乱数表!$S689*(Settings!B12/(((INDEX(出力表!D:D,7))+1)^INDEX(係数表!E:E,7)*INDEX(係数表!F:F,7))))))</f>
        <v>#VALUE!</v>
      </c>
      <c r="U689" t="e">
        <f>MIN(100, MAX(0, (INDEX(出力表!D:D,7))*S689/MAX(T689, Settings!B3)))</f>
        <v>#VALUE!</v>
      </c>
      <c r="V689">
        <f>MIN(100, MAX(0, 100*BETAINV(乱数表!$H689, MAX(0.00000001, (1/(1+EXP(-(INDEX(係数表!G:G,8) + $B689))))*(EXP(INDEX(係数表!H:H,8) + INDEX(係数表!I:I,8)*LN(INDEX(出力表!C:C,8)+1)))), MAX(0.00000001, (1-(1/(1+EXP(-(INDEX(係数表!G:G,8) + $B689)))))*(EXP(INDEX(係数表!H:H,8) + INDEX(係数表!I:I,8)*LN(INDEX(出力表!C:C,8)+1)))))))</f>
        <v>93.829026149912977</v>
      </c>
      <c r="W689" t="e">
        <f>MIN(100, MAX(0, (100*(INDEX(出力表!D:D,8))/(EXP(INDEX(係数表!B:B,8) + $C689) + (INDEX(出力表!D:D,8)))) + (乱数表!$T689*(Settings!B12/(((INDEX(出力表!D:D,8))+1)^INDEX(係数表!E:E,8)*INDEX(係数表!F:F,8))))))</f>
        <v>#VALUE!</v>
      </c>
      <c r="X689" t="e">
        <f>MIN(100, MAX(0, (INDEX(出力表!D:D,8))*V689/MAX(W689, Settings!B3)))</f>
        <v>#VALUE!</v>
      </c>
      <c r="Y689">
        <f>MIN(100, MAX(0, 100*BETAINV(乱数表!$I689, MAX(0.00000001, (1/(1+EXP(-(INDEX(係数表!G:G,9) + $B689))))*(EXP(INDEX(係数表!H:H,9) + INDEX(係数表!I:I,9)*LN(INDEX(出力表!C:C,9)+1)))), MAX(0.00000001, (1-(1/(1+EXP(-(INDEX(係数表!G:G,9) + $B689)))))*(EXP(INDEX(係数表!H:H,9) + INDEX(係数表!I:I,9)*LN(INDEX(出力表!C:C,9)+1)))))))</f>
        <v>65.711988460823193</v>
      </c>
      <c r="Z689" t="e">
        <f>MIN(100, MAX(0, (100*(INDEX(出力表!D:D,9))/(EXP(INDEX(係数表!B:B,9) + $C689) + (INDEX(出力表!D:D,9)))) + (乱数表!$U689*(Settings!B12/(((INDEX(出力表!D:D,9))+1)^INDEX(係数表!E:E,9)*INDEX(係数表!F:F,9))))))</f>
        <v>#VALUE!</v>
      </c>
      <c r="AA689" t="e">
        <f>MIN(100, MAX(0, (INDEX(出力表!D:D,9))*Y689/MAX(Z689, Settings!B3)))</f>
        <v>#VALUE!</v>
      </c>
      <c r="AB689">
        <f>MIN(100, MAX(0, 100*BETAINV(乱数表!$J689, MAX(0.00000001, (1/(1+EXP(-(INDEX(係数表!G:G,10) + $B689))))*(EXP(INDEX(係数表!H:H,10) + INDEX(係数表!I:I,10)*LN(INDEX(出力表!C:C,10)+1)))), MAX(0.00000001, (1-(1/(1+EXP(-(INDEX(係数表!G:G,10) + $B689)))))*(EXP(INDEX(係数表!H:H,10) + INDEX(係数表!I:I,10)*LN(INDEX(出力表!C:C,10)+1)))))))</f>
        <v>97.532010228369344</v>
      </c>
      <c r="AC689" t="e">
        <f>MIN(100, MAX(0, (100*(INDEX(出力表!D:D,10))/(EXP(INDEX(係数表!B:B,10) + $C689) + (INDEX(出力表!D:D,10)))) + (乱数表!$V689*(Settings!B12/(((INDEX(出力表!D:D,10))+1)^INDEX(係数表!E:E,10)*INDEX(係数表!F:F,10))))))</f>
        <v>#VALUE!</v>
      </c>
      <c r="AD689" t="e">
        <f>MIN(100, MAX(0, (INDEX(出力表!D:D,10))*AB689/MAX(AC689, Settings!B3)))</f>
        <v>#VALUE!</v>
      </c>
      <c r="AE689">
        <f>MIN(100, MAX(0, 100*BETAINV(乱数表!$K689, MAX(0.00000001, (1/(1+EXP(-(INDEX(係数表!G:G,11) + $B689))))*(EXP(INDEX(係数表!H:H,11) + INDEX(係数表!I:I,11)*LN(INDEX(出力表!C:C,11)+1)))), MAX(0.00000001, (1-(1/(1+EXP(-(INDEX(係数表!G:G,11) + $B689)))))*(EXP(INDEX(係数表!H:H,11) + INDEX(係数表!I:I,11)*LN(INDEX(出力表!C:C,11)+1)))))))</f>
        <v>96.031744806909032</v>
      </c>
      <c r="AF689" t="e">
        <f>MIN(100, MAX(0, (100*(INDEX(出力表!D:D,11))/(EXP(INDEX(係数表!B:B,11) + $C689) + (INDEX(出力表!D:D,11)))) + (乱数表!$W689*(Settings!B12/(((INDEX(出力表!D:D,11))+1)^INDEX(係数表!E:E,11)*INDEX(係数表!F:F,11))))))</f>
        <v>#VALUE!</v>
      </c>
      <c r="AG689" t="e">
        <f>MIN(100, MAX(0, (INDEX(出力表!D:D,11))*AE689/MAX(AF689, Settings!B3)))</f>
        <v>#VALUE!</v>
      </c>
      <c r="AH689">
        <f>MIN(100, MAX(0, 100*BETAINV(乱数表!$L689, MAX(0.00000001, (1/(1+EXP(-(INDEX(係数表!G:G,12) + $B689))))*(EXP(INDEX(係数表!H:H,12) + INDEX(係数表!I:I,12)*LN(INDEX(出力表!C:C,12)+1)))), MAX(0.00000001, (1-(1/(1+EXP(-(INDEX(係数表!G:G,12) + $B689)))))*(EXP(INDEX(係数表!H:H,12) + INDEX(係数表!I:I,12)*LN(INDEX(出力表!C:C,12)+1)))))))</f>
        <v>91.630540385461117</v>
      </c>
      <c r="AI689" t="e">
        <f>MIN(100, MAX(0, (100*(INDEX(出力表!D:D,12))/(EXP(INDEX(係数表!B:B,12) + $C689) + (INDEX(出力表!D:D,12)))) + (乱数表!$X689*(Settings!B12/(((INDEX(出力表!D:D,12))+1)^INDEX(係数表!E:E,12)*INDEX(係数表!F:F,12))))))</f>
        <v>#VALUE!</v>
      </c>
      <c r="AJ689" t="e">
        <f>MIN(100, MAX(0, (INDEX(出力表!D:D,12))*AH689/MAX(AI689, Settings!B3)))</f>
        <v>#VALUE!</v>
      </c>
      <c r="AK689">
        <f>MIN(100, MAX(0, 100*BETAINV(乱数表!$M689, MAX(0.00000001, (1/(1+EXP(-(INDEX(係数表!G:G,13) + $B689))))*(EXP(INDEX(係数表!H:H,13) + INDEX(係数表!I:I,13)*LN(INDEX(出力表!C:C,13)+1)))), MAX(0.00000001, (1-(1/(1+EXP(-(INDEX(係数表!G:G,13) + $B689)))))*(EXP(INDEX(係数表!H:H,13) + INDEX(係数表!I:I,13)*LN(INDEX(出力表!C:C,13)+1)))))))</f>
        <v>95.480131201970082</v>
      </c>
      <c r="AL689" t="e">
        <f>MIN(100, MAX(0, (100*(INDEX(出力表!D:D,13))/(EXP(INDEX(係数表!B:B,13) + $C689) + (INDEX(出力表!D:D,13)))) + (乱数表!$Y689*(Settings!B12/(((INDEX(出力表!D:D,13))+1)^INDEX(係数表!E:E,13)*INDEX(係数表!F:F,13))))))</f>
        <v>#VALUE!</v>
      </c>
      <c r="AM689" t="e">
        <f>MIN(100, MAX(0, (INDEX(出力表!D:D,13))*AK689/MAX(AL689, Settings!B3)))</f>
        <v>#VALUE!</v>
      </c>
      <c r="AN689">
        <f>IF(ISNUMBER(F689), INDEX(出力表!B:B,2)*F689, 0)+IF(ISNUMBER(I689), INDEX(出力表!B:B,3)*I689, 0)+IF(ISNUMBER(L689), INDEX(出力表!B:B,4)*L689, 0)+IF(ISNUMBER(O689), INDEX(出力表!B:B,5)*O689, 0)+IF(ISNUMBER(R689), INDEX(出力表!B:B,6)*R689, 0)+IF(ISNUMBER(U689), INDEX(出力表!B:B,7)*U689, 0)+IF(ISNUMBER(X689), INDEX(出力表!B:B,8)*X689, 0)+IF(ISNUMBER(AA689), INDEX(出力表!B:B,9)*AA689, 0)+IF(ISNUMBER(AD689), INDEX(出力表!B:B,10)*AD689, 0)+IF(ISNUMBER(AG689), INDEX(出力表!B:B,11)*AG689, 0)+IF(ISNUMBER(AJ689), INDEX(出力表!B:B,12)*AJ689, 0)+IF(ISNUMBER(AM689), INDEX(出力表!B:B,13)*AM689, 0)</f>
        <v>0</v>
      </c>
      <c r="AO689">
        <f>IF(ISNUMBER(F689), INDEX(出力表!B:B,2), 0)+IF(ISNUMBER(I689), INDEX(出力表!B:B,3), 0)+IF(ISNUMBER(L689), INDEX(出力表!B:B,4), 0)+IF(ISNUMBER(O689), INDEX(出力表!B:B,5), 0)+IF(ISNUMBER(R689), INDEX(出力表!B:B,6), 0)+IF(ISNUMBER(U689), INDEX(出力表!B:B,7), 0)+IF(ISNUMBER(X689), INDEX(出力表!B:B,8), 0)+IF(ISNUMBER(AA689), INDEX(出力表!B:B,9), 0)+IF(ISNUMBER(AD689), INDEX(出力表!B:B,10), 0)+IF(ISNUMBER(AG689), INDEX(出力表!B:B,11), 0)+IF(ISNUMBER(AJ689), INDEX(出力表!B:B,12), 0)+IF(ISNUMBER(AM689), INDEX(出力表!B:B,13), 0)</f>
        <v>0</v>
      </c>
      <c r="AP689" t="str">
        <f t="shared" si="10"/>
        <v/>
      </c>
    </row>
    <row r="690" spans="1:42" x14ac:dyDescent="0.2">
      <c r="A690">
        <v>689</v>
      </c>
      <c r="B690">
        <f>IF(UPPER(Settings!B4)="TRUE", 乱数表!$Z690*Settings!B10, 0)</f>
        <v>-0.52111128238933291</v>
      </c>
      <c r="C690">
        <f>IF(UPPER(Settings!B4)="TRUE", 乱数表!$AA690*Settings!B11, 0)</f>
        <v>-0.12810993872952153</v>
      </c>
      <c r="D690">
        <f>MIN(100, MAX(0, 100*BETAINV(乱数表!$B690, MAX(0.00000001, (1/(1+EXP(-(INDEX(係数表!G:G,2) + $B690))))*(EXP(INDEX(係数表!H:H,2) + INDEX(係数表!I:I,2)*LN(INDEX(出力表!C:C,2)+1)))), MAX(0.00000001, (1-(1/(1+EXP(-(INDEX(係数表!G:G,2) + $B690)))))*(EXP(INDEX(係数表!H:H,2) + INDEX(係数表!I:I,2)*LN(INDEX(出力表!C:C,2)+1)))))))</f>
        <v>89.044150729600801</v>
      </c>
      <c r="E690" t="e">
        <f>MIN(100, MAX(0, (100*(INDEX(出力表!D:D,2))/(EXP(INDEX(係数表!B:B,2) + $C690) + (INDEX(出力表!D:D,2)))) + (乱数表!$N690*(Settings!B12/(((INDEX(出力表!D:D,2))+1)^INDEX(係数表!E:E,2)*INDEX(係数表!F:F,2))))))</f>
        <v>#VALUE!</v>
      </c>
      <c r="F690" t="e">
        <f>MIN(100, MAX(0, (INDEX(出力表!D:D,2))*D690/MAX(E690, Settings!B3)))</f>
        <v>#VALUE!</v>
      </c>
      <c r="G690">
        <f>MIN(100, MAX(0, 100*BETAINV(乱数表!$C690, MAX(0.00000001, (1/(1+EXP(-(INDEX(係数表!G:G,3) + $B690))))*(EXP(INDEX(係数表!H:H,3) + INDEX(係数表!I:I,3)*LN(INDEX(出力表!C:C,3)+1)))), MAX(0.00000001, (1-(1/(1+EXP(-(INDEX(係数表!G:G,3) + $B690)))))*(EXP(INDEX(係数表!H:H,3) + INDEX(係数表!I:I,3)*LN(INDEX(出力表!C:C,3)+1)))))))</f>
        <v>92.973000598252199</v>
      </c>
      <c r="H690" t="e">
        <f>MIN(100, MAX(0, (100*(INDEX(出力表!D:D,3))/(EXP(INDEX(係数表!B:B,3) + $C690) + (INDEX(出力表!D:D,3)))) + (乱数表!$O690*(Settings!B12/(((INDEX(出力表!D:D,3))+1)^INDEX(係数表!E:E,3)*INDEX(係数表!F:F,3))))))</f>
        <v>#VALUE!</v>
      </c>
      <c r="I690" t="e">
        <f>MIN(100, MAX(0, (INDEX(出力表!D:D,3))*G690/MAX(H690, Settings!B3)))</f>
        <v>#VALUE!</v>
      </c>
      <c r="J690">
        <f>MIN(100, MAX(0, 100*BETAINV(乱数表!$D690, MAX(0.00000001, (1/(1+EXP(-(INDEX(係数表!G:G,4) + $B690))))*(EXP(INDEX(係数表!H:H,4) + INDEX(係数表!I:I,4)*LN(INDEX(出力表!C:C,4)+1)))), MAX(0.00000001, (1-(1/(1+EXP(-(INDEX(係数表!G:G,4) + $B690)))))*(EXP(INDEX(係数表!H:H,4) + INDEX(係数表!I:I,4)*LN(INDEX(出力表!C:C,4)+1)))))))</f>
        <v>48.89476966916245</v>
      </c>
      <c r="K690" t="e">
        <f>MIN(100, MAX(0, (100*(INDEX(出力表!D:D,4))/(EXP(INDEX(係数表!B:B,4) + $C690) + (INDEX(出力表!D:D,4)))) + (乱数表!$P690*(Settings!B12/(((INDEX(出力表!D:D,4))+1)^INDEX(係数表!E:E,4)*INDEX(係数表!F:F,4))))))</f>
        <v>#VALUE!</v>
      </c>
      <c r="L690" t="e">
        <f>MIN(100, MAX(0, (INDEX(出力表!D:D,4))*J690/MAX(K690, Settings!B3)))</f>
        <v>#VALUE!</v>
      </c>
      <c r="M690">
        <f>MIN(100, MAX(0, 100*BETAINV(乱数表!$E690, MAX(0.00000001, (1/(1+EXP(-(INDEX(係数表!G:G,5) + $B690))))*(EXP(INDEX(係数表!H:H,5) + INDEX(係数表!I:I,5)*LN(INDEX(出力表!C:C,5)+1)))), MAX(0.00000001, (1-(1/(1+EXP(-(INDEX(係数表!G:G,5) + $B690)))))*(EXP(INDEX(係数表!H:H,5) + INDEX(係数表!I:I,5)*LN(INDEX(出力表!C:C,5)+1)))))))</f>
        <v>95.81354013737689</v>
      </c>
      <c r="N690" t="e">
        <f>MIN(100, MAX(0, (100*(INDEX(出力表!D:D,5))/(EXP(INDEX(係数表!B:B,5) + $C690) + (INDEX(出力表!D:D,5)))) + (乱数表!$Q690*(Settings!B12/(((INDEX(出力表!D:D,5))+1)^INDEX(係数表!E:E,5)*INDEX(係数表!F:F,5))))))</f>
        <v>#VALUE!</v>
      </c>
      <c r="O690" t="e">
        <f>MIN(100, MAX(0, (INDEX(出力表!D:D,5))*M690/MAX(N690, Settings!B3)))</f>
        <v>#VALUE!</v>
      </c>
      <c r="P690">
        <f>MIN(100, MAX(0, 100*BETAINV(乱数表!$F690, MAX(0.00000001, (1/(1+EXP(-(INDEX(係数表!G:G,6) + $B690))))*(EXP(INDEX(係数表!H:H,6) + INDEX(係数表!I:I,6)*LN(INDEX(出力表!C:C,6)+1)))), MAX(0.00000001, (1-(1/(1+EXP(-(INDEX(係数表!G:G,6) + $B690)))))*(EXP(INDEX(係数表!H:H,6) + INDEX(係数表!I:I,6)*LN(INDEX(出力表!C:C,6)+1)))))))</f>
        <v>85.46383533374609</v>
      </c>
      <c r="Q690" t="e">
        <f>MIN(100, MAX(0, (100*(INDEX(出力表!D:D,6))/(EXP(INDEX(係数表!B:B,6) + $C690) + (INDEX(出力表!D:D,6)))) + (乱数表!$R690*(Settings!B12/(((INDEX(出力表!D:D,6))+1)^INDEX(係数表!E:E,6)*INDEX(係数表!F:F,6))))))</f>
        <v>#VALUE!</v>
      </c>
      <c r="R690" t="e">
        <f>MIN(100, MAX(0, (INDEX(出力表!D:D,6))*P690/MAX(Q690, Settings!B3)))</f>
        <v>#VALUE!</v>
      </c>
      <c r="S690">
        <f>MIN(100, MAX(0, 100*BETAINV(乱数表!$G690, MAX(0.00000001, (1/(1+EXP(-(INDEX(係数表!G:G,7) + $B690))))*(EXP(INDEX(係数表!H:H,7) + INDEX(係数表!I:I,7)*LN(INDEX(出力表!C:C,7)+1)))), MAX(0.00000001, (1-(1/(1+EXP(-(INDEX(係数表!G:G,7) + $B690)))))*(EXP(INDEX(係数表!H:H,7) + INDEX(係数表!I:I,7)*LN(INDEX(出力表!C:C,7)+1)))))))</f>
        <v>91.006544407745309</v>
      </c>
      <c r="T690" t="e">
        <f>MIN(100, MAX(0, (100*(INDEX(出力表!D:D,7))/(EXP(INDEX(係数表!B:B,7) + $C690) + (INDEX(出力表!D:D,7)))) + (乱数表!$S690*(Settings!B12/(((INDEX(出力表!D:D,7))+1)^INDEX(係数表!E:E,7)*INDEX(係数表!F:F,7))))))</f>
        <v>#VALUE!</v>
      </c>
      <c r="U690" t="e">
        <f>MIN(100, MAX(0, (INDEX(出力表!D:D,7))*S690/MAX(T690, Settings!B3)))</f>
        <v>#VALUE!</v>
      </c>
      <c r="V690">
        <f>MIN(100, MAX(0, 100*BETAINV(乱数表!$H690, MAX(0.00000001, (1/(1+EXP(-(INDEX(係数表!G:G,8) + $B690))))*(EXP(INDEX(係数表!H:H,8) + INDEX(係数表!I:I,8)*LN(INDEX(出力表!C:C,8)+1)))), MAX(0.00000001, (1-(1/(1+EXP(-(INDEX(係数表!G:G,8) + $B690)))))*(EXP(INDEX(係数表!H:H,8) + INDEX(係数表!I:I,8)*LN(INDEX(出力表!C:C,8)+1)))))))</f>
        <v>91.515965334733409</v>
      </c>
      <c r="W690" t="e">
        <f>MIN(100, MAX(0, (100*(INDEX(出力表!D:D,8))/(EXP(INDEX(係数表!B:B,8) + $C690) + (INDEX(出力表!D:D,8)))) + (乱数表!$T690*(Settings!B12/(((INDEX(出力表!D:D,8))+1)^INDEX(係数表!E:E,8)*INDEX(係数表!F:F,8))))))</f>
        <v>#VALUE!</v>
      </c>
      <c r="X690" t="e">
        <f>MIN(100, MAX(0, (INDEX(出力表!D:D,8))*V690/MAX(W690, Settings!B3)))</f>
        <v>#VALUE!</v>
      </c>
      <c r="Y690">
        <f>MIN(100, MAX(0, 100*BETAINV(乱数表!$I690, MAX(0.00000001, (1/(1+EXP(-(INDEX(係数表!G:G,9) + $B690))))*(EXP(INDEX(係数表!H:H,9) + INDEX(係数表!I:I,9)*LN(INDEX(出力表!C:C,9)+1)))), MAX(0.00000001, (1-(1/(1+EXP(-(INDEX(係数表!G:G,9) + $B690)))))*(EXP(INDEX(係数表!H:H,9) + INDEX(係数表!I:I,9)*LN(INDEX(出力表!C:C,9)+1)))))))</f>
        <v>77.061551283232546</v>
      </c>
      <c r="Z690" t="e">
        <f>MIN(100, MAX(0, (100*(INDEX(出力表!D:D,9))/(EXP(INDEX(係数表!B:B,9) + $C690) + (INDEX(出力表!D:D,9)))) + (乱数表!$U690*(Settings!B12/(((INDEX(出力表!D:D,9))+1)^INDEX(係数表!E:E,9)*INDEX(係数表!F:F,9))))))</f>
        <v>#VALUE!</v>
      </c>
      <c r="AA690" t="e">
        <f>MIN(100, MAX(0, (INDEX(出力表!D:D,9))*Y690/MAX(Z690, Settings!B3)))</f>
        <v>#VALUE!</v>
      </c>
      <c r="AB690">
        <f>MIN(100, MAX(0, 100*BETAINV(乱数表!$J690, MAX(0.00000001, (1/(1+EXP(-(INDEX(係数表!G:G,10) + $B690))))*(EXP(INDEX(係数表!H:H,10) + INDEX(係数表!I:I,10)*LN(INDEX(出力表!C:C,10)+1)))), MAX(0.00000001, (1-(1/(1+EXP(-(INDEX(係数表!G:G,10) + $B690)))))*(EXP(INDEX(係数表!H:H,10) + INDEX(係数表!I:I,10)*LN(INDEX(出力表!C:C,10)+1)))))))</f>
        <v>75.687401408367734</v>
      </c>
      <c r="AC690" t="e">
        <f>MIN(100, MAX(0, (100*(INDEX(出力表!D:D,10))/(EXP(INDEX(係数表!B:B,10) + $C690) + (INDEX(出力表!D:D,10)))) + (乱数表!$V690*(Settings!B12/(((INDEX(出力表!D:D,10))+1)^INDEX(係数表!E:E,10)*INDEX(係数表!F:F,10))))))</f>
        <v>#VALUE!</v>
      </c>
      <c r="AD690" t="e">
        <f>MIN(100, MAX(0, (INDEX(出力表!D:D,10))*AB690/MAX(AC690, Settings!B3)))</f>
        <v>#VALUE!</v>
      </c>
      <c r="AE690">
        <f>MIN(100, MAX(0, 100*BETAINV(乱数表!$K690, MAX(0.00000001, (1/(1+EXP(-(INDEX(係数表!G:G,11) + $B690))))*(EXP(INDEX(係数表!H:H,11) + INDEX(係数表!I:I,11)*LN(INDEX(出力表!C:C,11)+1)))), MAX(0.00000001, (1-(1/(1+EXP(-(INDEX(係数表!G:G,11) + $B690)))))*(EXP(INDEX(係数表!H:H,11) + INDEX(係数表!I:I,11)*LN(INDEX(出力表!C:C,11)+1)))))))</f>
        <v>86.035105105901025</v>
      </c>
      <c r="AF690" t="e">
        <f>MIN(100, MAX(0, (100*(INDEX(出力表!D:D,11))/(EXP(INDEX(係数表!B:B,11) + $C690) + (INDEX(出力表!D:D,11)))) + (乱数表!$W690*(Settings!B12/(((INDEX(出力表!D:D,11))+1)^INDEX(係数表!E:E,11)*INDEX(係数表!F:F,11))))))</f>
        <v>#VALUE!</v>
      </c>
      <c r="AG690" t="e">
        <f>MIN(100, MAX(0, (INDEX(出力表!D:D,11))*AE690/MAX(AF690, Settings!B3)))</f>
        <v>#VALUE!</v>
      </c>
      <c r="AH690">
        <f>MIN(100, MAX(0, 100*BETAINV(乱数表!$L690, MAX(0.00000001, (1/(1+EXP(-(INDEX(係数表!G:G,12) + $B690))))*(EXP(INDEX(係数表!H:H,12) + INDEX(係数表!I:I,12)*LN(INDEX(出力表!C:C,12)+1)))), MAX(0.00000001, (1-(1/(1+EXP(-(INDEX(係数表!G:G,12) + $B690)))))*(EXP(INDEX(係数表!H:H,12) + INDEX(係数表!I:I,12)*LN(INDEX(出力表!C:C,12)+1)))))))</f>
        <v>95.942211373159097</v>
      </c>
      <c r="AI690" t="e">
        <f>MIN(100, MAX(0, (100*(INDEX(出力表!D:D,12))/(EXP(INDEX(係数表!B:B,12) + $C690) + (INDEX(出力表!D:D,12)))) + (乱数表!$X690*(Settings!B12/(((INDEX(出力表!D:D,12))+1)^INDEX(係数表!E:E,12)*INDEX(係数表!F:F,12))))))</f>
        <v>#VALUE!</v>
      </c>
      <c r="AJ690" t="e">
        <f>MIN(100, MAX(0, (INDEX(出力表!D:D,12))*AH690/MAX(AI690, Settings!B3)))</f>
        <v>#VALUE!</v>
      </c>
      <c r="AK690">
        <f>MIN(100, MAX(0, 100*BETAINV(乱数表!$M690, MAX(0.00000001, (1/(1+EXP(-(INDEX(係数表!G:G,13) + $B690))))*(EXP(INDEX(係数表!H:H,13) + INDEX(係数表!I:I,13)*LN(INDEX(出力表!C:C,13)+1)))), MAX(0.00000001, (1-(1/(1+EXP(-(INDEX(係数表!G:G,13) + $B690)))))*(EXP(INDEX(係数表!H:H,13) + INDEX(係数表!I:I,13)*LN(INDEX(出力表!C:C,13)+1)))))))</f>
        <v>64.298761508536046</v>
      </c>
      <c r="AL690" t="e">
        <f>MIN(100, MAX(0, (100*(INDEX(出力表!D:D,13))/(EXP(INDEX(係数表!B:B,13) + $C690) + (INDEX(出力表!D:D,13)))) + (乱数表!$Y690*(Settings!B12/(((INDEX(出力表!D:D,13))+1)^INDEX(係数表!E:E,13)*INDEX(係数表!F:F,13))))))</f>
        <v>#VALUE!</v>
      </c>
      <c r="AM690" t="e">
        <f>MIN(100, MAX(0, (INDEX(出力表!D:D,13))*AK690/MAX(AL690, Settings!B3)))</f>
        <v>#VALUE!</v>
      </c>
      <c r="AN690">
        <f>IF(ISNUMBER(F690), INDEX(出力表!B:B,2)*F690, 0)+IF(ISNUMBER(I690), INDEX(出力表!B:B,3)*I690, 0)+IF(ISNUMBER(L690), INDEX(出力表!B:B,4)*L690, 0)+IF(ISNUMBER(O690), INDEX(出力表!B:B,5)*O690, 0)+IF(ISNUMBER(R690), INDEX(出力表!B:B,6)*R690, 0)+IF(ISNUMBER(U690), INDEX(出力表!B:B,7)*U690, 0)+IF(ISNUMBER(X690), INDEX(出力表!B:B,8)*X690, 0)+IF(ISNUMBER(AA690), INDEX(出力表!B:B,9)*AA690, 0)+IF(ISNUMBER(AD690), INDEX(出力表!B:B,10)*AD690, 0)+IF(ISNUMBER(AG690), INDEX(出力表!B:B,11)*AG690, 0)+IF(ISNUMBER(AJ690), INDEX(出力表!B:B,12)*AJ690, 0)+IF(ISNUMBER(AM690), INDEX(出力表!B:B,13)*AM690, 0)</f>
        <v>0</v>
      </c>
      <c r="AO690">
        <f>IF(ISNUMBER(F690), INDEX(出力表!B:B,2), 0)+IF(ISNUMBER(I690), INDEX(出力表!B:B,3), 0)+IF(ISNUMBER(L690), INDEX(出力表!B:B,4), 0)+IF(ISNUMBER(O690), INDEX(出力表!B:B,5), 0)+IF(ISNUMBER(R690), INDEX(出力表!B:B,6), 0)+IF(ISNUMBER(U690), INDEX(出力表!B:B,7), 0)+IF(ISNUMBER(X690), INDEX(出力表!B:B,8), 0)+IF(ISNUMBER(AA690), INDEX(出力表!B:B,9), 0)+IF(ISNUMBER(AD690), INDEX(出力表!B:B,10), 0)+IF(ISNUMBER(AG690), INDEX(出力表!B:B,11), 0)+IF(ISNUMBER(AJ690), INDEX(出力表!B:B,12), 0)+IF(ISNUMBER(AM690), INDEX(出力表!B:B,13), 0)</f>
        <v>0</v>
      </c>
      <c r="AP690" t="str">
        <f t="shared" si="10"/>
        <v/>
      </c>
    </row>
    <row r="691" spans="1:42" x14ac:dyDescent="0.2">
      <c r="A691">
        <v>690</v>
      </c>
      <c r="B691">
        <f>IF(UPPER(Settings!B4)="TRUE", 乱数表!$Z691*Settings!B10, 0)</f>
        <v>-0.39942908835752006</v>
      </c>
      <c r="C691">
        <f>IF(UPPER(Settings!B4)="TRUE", 乱数表!$AA691*Settings!B11, 0)</f>
        <v>2.1151606235221065E-2</v>
      </c>
      <c r="D691">
        <f>MIN(100, MAX(0, 100*BETAINV(乱数表!$B691, MAX(0.00000001, (1/(1+EXP(-(INDEX(係数表!G:G,2) + $B691))))*(EXP(INDEX(係数表!H:H,2) + INDEX(係数表!I:I,2)*LN(INDEX(出力表!C:C,2)+1)))), MAX(0.00000001, (1-(1/(1+EXP(-(INDEX(係数表!G:G,2) + $B691)))))*(EXP(INDEX(係数表!H:H,2) + INDEX(係数表!I:I,2)*LN(INDEX(出力表!C:C,2)+1)))))))</f>
        <v>80.020537682015529</v>
      </c>
      <c r="E691" t="e">
        <f>MIN(100, MAX(0, (100*(INDEX(出力表!D:D,2))/(EXP(INDEX(係数表!B:B,2) + $C691) + (INDEX(出力表!D:D,2)))) + (乱数表!$N691*(Settings!B12/(((INDEX(出力表!D:D,2))+1)^INDEX(係数表!E:E,2)*INDEX(係数表!F:F,2))))))</f>
        <v>#VALUE!</v>
      </c>
      <c r="F691" t="e">
        <f>MIN(100, MAX(0, (INDEX(出力表!D:D,2))*D691/MAX(E691, Settings!B3)))</f>
        <v>#VALUE!</v>
      </c>
      <c r="G691">
        <f>MIN(100, MAX(0, 100*BETAINV(乱数表!$C691, MAX(0.00000001, (1/(1+EXP(-(INDEX(係数表!G:G,3) + $B691))))*(EXP(INDEX(係数表!H:H,3) + INDEX(係数表!I:I,3)*LN(INDEX(出力表!C:C,3)+1)))), MAX(0.00000001, (1-(1/(1+EXP(-(INDEX(係数表!G:G,3) + $B691)))))*(EXP(INDEX(係数表!H:H,3) + INDEX(係数表!I:I,3)*LN(INDEX(出力表!C:C,3)+1)))))))</f>
        <v>99.284768364019442</v>
      </c>
      <c r="H691" t="e">
        <f>MIN(100, MAX(0, (100*(INDEX(出力表!D:D,3))/(EXP(INDEX(係数表!B:B,3) + $C691) + (INDEX(出力表!D:D,3)))) + (乱数表!$O691*(Settings!B12/(((INDEX(出力表!D:D,3))+1)^INDEX(係数表!E:E,3)*INDEX(係数表!F:F,3))))))</f>
        <v>#VALUE!</v>
      </c>
      <c r="I691" t="e">
        <f>MIN(100, MAX(0, (INDEX(出力表!D:D,3))*G691/MAX(H691, Settings!B3)))</f>
        <v>#VALUE!</v>
      </c>
      <c r="J691">
        <f>MIN(100, MAX(0, 100*BETAINV(乱数表!$D691, MAX(0.00000001, (1/(1+EXP(-(INDEX(係数表!G:G,4) + $B691))))*(EXP(INDEX(係数表!H:H,4) + INDEX(係数表!I:I,4)*LN(INDEX(出力表!C:C,4)+1)))), MAX(0.00000001, (1-(1/(1+EXP(-(INDEX(係数表!G:G,4) + $B691)))))*(EXP(INDEX(係数表!H:H,4) + INDEX(係数表!I:I,4)*LN(INDEX(出力表!C:C,4)+1)))))))</f>
        <v>99.88704484095426</v>
      </c>
      <c r="K691" t="e">
        <f>MIN(100, MAX(0, (100*(INDEX(出力表!D:D,4))/(EXP(INDEX(係数表!B:B,4) + $C691) + (INDEX(出力表!D:D,4)))) + (乱数表!$P691*(Settings!B12/(((INDEX(出力表!D:D,4))+1)^INDEX(係数表!E:E,4)*INDEX(係数表!F:F,4))))))</f>
        <v>#VALUE!</v>
      </c>
      <c r="L691" t="e">
        <f>MIN(100, MAX(0, (INDEX(出力表!D:D,4))*J691/MAX(K691, Settings!B3)))</f>
        <v>#VALUE!</v>
      </c>
      <c r="M691">
        <f>MIN(100, MAX(0, 100*BETAINV(乱数表!$E691, MAX(0.00000001, (1/(1+EXP(-(INDEX(係数表!G:G,5) + $B691))))*(EXP(INDEX(係数表!H:H,5) + INDEX(係数表!I:I,5)*LN(INDEX(出力表!C:C,5)+1)))), MAX(0.00000001, (1-(1/(1+EXP(-(INDEX(係数表!G:G,5) + $B691)))))*(EXP(INDEX(係数表!H:H,5) + INDEX(係数表!I:I,5)*LN(INDEX(出力表!C:C,5)+1)))))))</f>
        <v>77.402027646802352</v>
      </c>
      <c r="N691" t="e">
        <f>MIN(100, MAX(0, (100*(INDEX(出力表!D:D,5))/(EXP(INDEX(係数表!B:B,5) + $C691) + (INDEX(出力表!D:D,5)))) + (乱数表!$Q691*(Settings!B12/(((INDEX(出力表!D:D,5))+1)^INDEX(係数表!E:E,5)*INDEX(係数表!F:F,5))))))</f>
        <v>#VALUE!</v>
      </c>
      <c r="O691" t="e">
        <f>MIN(100, MAX(0, (INDEX(出力表!D:D,5))*M691/MAX(N691, Settings!B3)))</f>
        <v>#VALUE!</v>
      </c>
      <c r="P691">
        <f>MIN(100, MAX(0, 100*BETAINV(乱数表!$F691, MAX(0.00000001, (1/(1+EXP(-(INDEX(係数表!G:G,6) + $B691))))*(EXP(INDEX(係数表!H:H,6) + INDEX(係数表!I:I,6)*LN(INDEX(出力表!C:C,6)+1)))), MAX(0.00000001, (1-(1/(1+EXP(-(INDEX(係数表!G:G,6) + $B691)))))*(EXP(INDEX(係数表!H:H,6) + INDEX(係数表!I:I,6)*LN(INDEX(出力表!C:C,6)+1)))))))</f>
        <v>79.290831448586999</v>
      </c>
      <c r="Q691" t="e">
        <f>MIN(100, MAX(0, (100*(INDEX(出力表!D:D,6))/(EXP(INDEX(係数表!B:B,6) + $C691) + (INDEX(出力表!D:D,6)))) + (乱数表!$R691*(Settings!B12/(((INDEX(出力表!D:D,6))+1)^INDEX(係数表!E:E,6)*INDEX(係数表!F:F,6))))))</f>
        <v>#VALUE!</v>
      </c>
      <c r="R691" t="e">
        <f>MIN(100, MAX(0, (INDEX(出力表!D:D,6))*P691/MAX(Q691, Settings!B3)))</f>
        <v>#VALUE!</v>
      </c>
      <c r="S691">
        <f>MIN(100, MAX(0, 100*BETAINV(乱数表!$G691, MAX(0.00000001, (1/(1+EXP(-(INDEX(係数表!G:G,7) + $B691))))*(EXP(INDEX(係数表!H:H,7) + INDEX(係数表!I:I,7)*LN(INDEX(出力表!C:C,7)+1)))), MAX(0.00000001, (1-(1/(1+EXP(-(INDEX(係数表!G:G,7) + $B691)))))*(EXP(INDEX(係数表!H:H,7) + INDEX(係数表!I:I,7)*LN(INDEX(出力表!C:C,7)+1)))))))</f>
        <v>97.940571343811783</v>
      </c>
      <c r="T691" t="e">
        <f>MIN(100, MAX(0, (100*(INDEX(出力表!D:D,7))/(EXP(INDEX(係数表!B:B,7) + $C691) + (INDEX(出力表!D:D,7)))) + (乱数表!$S691*(Settings!B12/(((INDEX(出力表!D:D,7))+1)^INDEX(係数表!E:E,7)*INDEX(係数表!F:F,7))))))</f>
        <v>#VALUE!</v>
      </c>
      <c r="U691" t="e">
        <f>MIN(100, MAX(0, (INDEX(出力表!D:D,7))*S691/MAX(T691, Settings!B3)))</f>
        <v>#VALUE!</v>
      </c>
      <c r="V691">
        <f>MIN(100, MAX(0, 100*BETAINV(乱数表!$H691, MAX(0.00000001, (1/(1+EXP(-(INDEX(係数表!G:G,8) + $B691))))*(EXP(INDEX(係数表!H:H,8) + INDEX(係数表!I:I,8)*LN(INDEX(出力表!C:C,8)+1)))), MAX(0.00000001, (1-(1/(1+EXP(-(INDEX(係数表!G:G,8) + $B691)))))*(EXP(INDEX(係数表!H:H,8) + INDEX(係数表!I:I,8)*LN(INDEX(出力表!C:C,8)+1)))))))</f>
        <v>61.675681160770424</v>
      </c>
      <c r="W691" t="e">
        <f>MIN(100, MAX(0, (100*(INDEX(出力表!D:D,8))/(EXP(INDEX(係数表!B:B,8) + $C691) + (INDEX(出力表!D:D,8)))) + (乱数表!$T691*(Settings!B12/(((INDEX(出力表!D:D,8))+1)^INDEX(係数表!E:E,8)*INDEX(係数表!F:F,8))))))</f>
        <v>#VALUE!</v>
      </c>
      <c r="X691" t="e">
        <f>MIN(100, MAX(0, (INDEX(出力表!D:D,8))*V691/MAX(W691, Settings!B3)))</f>
        <v>#VALUE!</v>
      </c>
      <c r="Y691">
        <f>MIN(100, MAX(0, 100*BETAINV(乱数表!$I691, MAX(0.00000001, (1/(1+EXP(-(INDEX(係数表!G:G,9) + $B691))))*(EXP(INDEX(係数表!H:H,9) + INDEX(係数表!I:I,9)*LN(INDEX(出力表!C:C,9)+1)))), MAX(0.00000001, (1-(1/(1+EXP(-(INDEX(係数表!G:G,9) + $B691)))))*(EXP(INDEX(係数表!H:H,9) + INDEX(係数表!I:I,9)*LN(INDEX(出力表!C:C,9)+1)))))))</f>
        <v>79.824152010805847</v>
      </c>
      <c r="Z691" t="e">
        <f>MIN(100, MAX(0, (100*(INDEX(出力表!D:D,9))/(EXP(INDEX(係数表!B:B,9) + $C691) + (INDEX(出力表!D:D,9)))) + (乱数表!$U691*(Settings!B12/(((INDEX(出力表!D:D,9))+1)^INDEX(係数表!E:E,9)*INDEX(係数表!F:F,9))))))</f>
        <v>#VALUE!</v>
      </c>
      <c r="AA691" t="e">
        <f>MIN(100, MAX(0, (INDEX(出力表!D:D,9))*Y691/MAX(Z691, Settings!B3)))</f>
        <v>#VALUE!</v>
      </c>
      <c r="AB691">
        <f>MIN(100, MAX(0, 100*BETAINV(乱数表!$J691, MAX(0.00000001, (1/(1+EXP(-(INDEX(係数表!G:G,10) + $B691))))*(EXP(INDEX(係数表!H:H,10) + INDEX(係数表!I:I,10)*LN(INDEX(出力表!C:C,10)+1)))), MAX(0.00000001, (1-(1/(1+EXP(-(INDEX(係数表!G:G,10) + $B691)))))*(EXP(INDEX(係数表!H:H,10) + INDEX(係数表!I:I,10)*LN(INDEX(出力表!C:C,10)+1)))))))</f>
        <v>93.486068244608688</v>
      </c>
      <c r="AC691" t="e">
        <f>MIN(100, MAX(0, (100*(INDEX(出力表!D:D,10))/(EXP(INDEX(係数表!B:B,10) + $C691) + (INDEX(出力表!D:D,10)))) + (乱数表!$V691*(Settings!B12/(((INDEX(出力表!D:D,10))+1)^INDEX(係数表!E:E,10)*INDEX(係数表!F:F,10))))))</f>
        <v>#VALUE!</v>
      </c>
      <c r="AD691" t="e">
        <f>MIN(100, MAX(0, (INDEX(出力表!D:D,10))*AB691/MAX(AC691, Settings!B3)))</f>
        <v>#VALUE!</v>
      </c>
      <c r="AE691">
        <f>MIN(100, MAX(0, 100*BETAINV(乱数表!$K691, MAX(0.00000001, (1/(1+EXP(-(INDEX(係数表!G:G,11) + $B691))))*(EXP(INDEX(係数表!H:H,11) + INDEX(係数表!I:I,11)*LN(INDEX(出力表!C:C,11)+1)))), MAX(0.00000001, (1-(1/(1+EXP(-(INDEX(係数表!G:G,11) + $B691)))))*(EXP(INDEX(係数表!H:H,11) + INDEX(係数表!I:I,11)*LN(INDEX(出力表!C:C,11)+1)))))))</f>
        <v>99.557625563418142</v>
      </c>
      <c r="AF691" t="e">
        <f>MIN(100, MAX(0, (100*(INDEX(出力表!D:D,11))/(EXP(INDEX(係数表!B:B,11) + $C691) + (INDEX(出力表!D:D,11)))) + (乱数表!$W691*(Settings!B12/(((INDEX(出力表!D:D,11))+1)^INDEX(係数表!E:E,11)*INDEX(係数表!F:F,11))))))</f>
        <v>#VALUE!</v>
      </c>
      <c r="AG691" t="e">
        <f>MIN(100, MAX(0, (INDEX(出力表!D:D,11))*AE691/MAX(AF691, Settings!B3)))</f>
        <v>#VALUE!</v>
      </c>
      <c r="AH691">
        <f>MIN(100, MAX(0, 100*BETAINV(乱数表!$L691, MAX(0.00000001, (1/(1+EXP(-(INDEX(係数表!G:G,12) + $B691))))*(EXP(INDEX(係数表!H:H,12) + INDEX(係数表!I:I,12)*LN(INDEX(出力表!C:C,12)+1)))), MAX(0.00000001, (1-(1/(1+EXP(-(INDEX(係数表!G:G,12) + $B691)))))*(EXP(INDEX(係数表!H:H,12) + INDEX(係数表!I:I,12)*LN(INDEX(出力表!C:C,12)+1)))))))</f>
        <v>85.655527229732726</v>
      </c>
      <c r="AI691" t="e">
        <f>MIN(100, MAX(0, (100*(INDEX(出力表!D:D,12))/(EXP(INDEX(係数表!B:B,12) + $C691) + (INDEX(出力表!D:D,12)))) + (乱数表!$X691*(Settings!B12/(((INDEX(出力表!D:D,12))+1)^INDEX(係数表!E:E,12)*INDEX(係数表!F:F,12))))))</f>
        <v>#VALUE!</v>
      </c>
      <c r="AJ691" t="e">
        <f>MIN(100, MAX(0, (INDEX(出力表!D:D,12))*AH691/MAX(AI691, Settings!B3)))</f>
        <v>#VALUE!</v>
      </c>
      <c r="AK691">
        <f>MIN(100, MAX(0, 100*BETAINV(乱数表!$M691, MAX(0.00000001, (1/(1+EXP(-(INDEX(係数表!G:G,13) + $B691))))*(EXP(INDEX(係数表!H:H,13) + INDEX(係数表!I:I,13)*LN(INDEX(出力表!C:C,13)+1)))), MAX(0.00000001, (1-(1/(1+EXP(-(INDEX(係数表!G:G,13) + $B691)))))*(EXP(INDEX(係数表!H:H,13) + INDEX(係数表!I:I,13)*LN(INDEX(出力表!C:C,13)+1)))))))</f>
        <v>99.860667519670528</v>
      </c>
      <c r="AL691" t="e">
        <f>MIN(100, MAX(0, (100*(INDEX(出力表!D:D,13))/(EXP(INDEX(係数表!B:B,13) + $C691) + (INDEX(出力表!D:D,13)))) + (乱数表!$Y691*(Settings!B12/(((INDEX(出力表!D:D,13))+1)^INDEX(係数表!E:E,13)*INDEX(係数表!F:F,13))))))</f>
        <v>#VALUE!</v>
      </c>
      <c r="AM691" t="e">
        <f>MIN(100, MAX(0, (INDEX(出力表!D:D,13))*AK691/MAX(AL691, Settings!B3)))</f>
        <v>#VALUE!</v>
      </c>
      <c r="AN691">
        <f>IF(ISNUMBER(F691), INDEX(出力表!B:B,2)*F691, 0)+IF(ISNUMBER(I691), INDEX(出力表!B:B,3)*I691, 0)+IF(ISNUMBER(L691), INDEX(出力表!B:B,4)*L691, 0)+IF(ISNUMBER(O691), INDEX(出力表!B:B,5)*O691, 0)+IF(ISNUMBER(R691), INDEX(出力表!B:B,6)*R691, 0)+IF(ISNUMBER(U691), INDEX(出力表!B:B,7)*U691, 0)+IF(ISNUMBER(X691), INDEX(出力表!B:B,8)*X691, 0)+IF(ISNUMBER(AA691), INDEX(出力表!B:B,9)*AA691, 0)+IF(ISNUMBER(AD691), INDEX(出力表!B:B,10)*AD691, 0)+IF(ISNUMBER(AG691), INDEX(出力表!B:B,11)*AG691, 0)+IF(ISNUMBER(AJ691), INDEX(出力表!B:B,12)*AJ691, 0)+IF(ISNUMBER(AM691), INDEX(出力表!B:B,13)*AM691, 0)</f>
        <v>0</v>
      </c>
      <c r="AO691">
        <f>IF(ISNUMBER(F691), INDEX(出力表!B:B,2), 0)+IF(ISNUMBER(I691), INDEX(出力表!B:B,3), 0)+IF(ISNUMBER(L691), INDEX(出力表!B:B,4), 0)+IF(ISNUMBER(O691), INDEX(出力表!B:B,5), 0)+IF(ISNUMBER(R691), INDEX(出力表!B:B,6), 0)+IF(ISNUMBER(U691), INDEX(出力表!B:B,7), 0)+IF(ISNUMBER(X691), INDEX(出力表!B:B,8), 0)+IF(ISNUMBER(AA691), INDEX(出力表!B:B,9), 0)+IF(ISNUMBER(AD691), INDEX(出力表!B:B,10), 0)+IF(ISNUMBER(AG691), INDEX(出力表!B:B,11), 0)+IF(ISNUMBER(AJ691), INDEX(出力表!B:B,12), 0)+IF(ISNUMBER(AM691), INDEX(出力表!B:B,13), 0)</f>
        <v>0</v>
      </c>
      <c r="AP691" t="str">
        <f t="shared" si="10"/>
        <v/>
      </c>
    </row>
    <row r="692" spans="1:42" x14ac:dyDescent="0.2">
      <c r="A692">
        <v>691</v>
      </c>
      <c r="B692">
        <f>IF(UPPER(Settings!B4)="TRUE", 乱数表!$Z692*Settings!B10, 0)</f>
        <v>0.16165045540703898</v>
      </c>
      <c r="C692">
        <f>IF(UPPER(Settings!B4)="TRUE", 乱数表!$AA692*Settings!B11, 0)</f>
        <v>-2.7992411108885727E-3</v>
      </c>
      <c r="D692">
        <f>MIN(100, MAX(0, 100*BETAINV(乱数表!$B692, MAX(0.00000001, (1/(1+EXP(-(INDEX(係数表!G:G,2) + $B692))))*(EXP(INDEX(係数表!H:H,2) + INDEX(係数表!I:I,2)*LN(INDEX(出力表!C:C,2)+1)))), MAX(0.00000001, (1-(1/(1+EXP(-(INDEX(係数表!G:G,2) + $B692)))))*(EXP(INDEX(係数表!H:H,2) + INDEX(係数表!I:I,2)*LN(INDEX(出力表!C:C,2)+1)))))))</f>
        <v>63.236682114109591</v>
      </c>
      <c r="E692" t="e">
        <f>MIN(100, MAX(0, (100*(INDEX(出力表!D:D,2))/(EXP(INDEX(係数表!B:B,2) + $C692) + (INDEX(出力表!D:D,2)))) + (乱数表!$N692*(Settings!B12/(((INDEX(出力表!D:D,2))+1)^INDEX(係数表!E:E,2)*INDEX(係数表!F:F,2))))))</f>
        <v>#VALUE!</v>
      </c>
      <c r="F692" t="e">
        <f>MIN(100, MAX(0, (INDEX(出力表!D:D,2))*D692/MAX(E692, Settings!B3)))</f>
        <v>#VALUE!</v>
      </c>
      <c r="G692">
        <f>MIN(100, MAX(0, 100*BETAINV(乱数表!$C692, MAX(0.00000001, (1/(1+EXP(-(INDEX(係数表!G:G,3) + $B692))))*(EXP(INDEX(係数表!H:H,3) + INDEX(係数表!I:I,3)*LN(INDEX(出力表!C:C,3)+1)))), MAX(0.00000001, (1-(1/(1+EXP(-(INDEX(係数表!G:G,3) + $B692)))))*(EXP(INDEX(係数表!H:H,3) + INDEX(係数表!I:I,3)*LN(INDEX(出力表!C:C,3)+1)))))))</f>
        <v>93.321808595582823</v>
      </c>
      <c r="H692" t="e">
        <f>MIN(100, MAX(0, (100*(INDEX(出力表!D:D,3))/(EXP(INDEX(係数表!B:B,3) + $C692) + (INDEX(出力表!D:D,3)))) + (乱数表!$O692*(Settings!B12/(((INDEX(出力表!D:D,3))+1)^INDEX(係数表!E:E,3)*INDEX(係数表!F:F,3))))))</f>
        <v>#VALUE!</v>
      </c>
      <c r="I692" t="e">
        <f>MIN(100, MAX(0, (INDEX(出力表!D:D,3))*G692/MAX(H692, Settings!B3)))</f>
        <v>#VALUE!</v>
      </c>
      <c r="J692">
        <f>MIN(100, MAX(0, 100*BETAINV(乱数表!$D692, MAX(0.00000001, (1/(1+EXP(-(INDEX(係数表!G:G,4) + $B692))))*(EXP(INDEX(係数表!H:H,4) + INDEX(係数表!I:I,4)*LN(INDEX(出力表!C:C,4)+1)))), MAX(0.00000001, (1-(1/(1+EXP(-(INDEX(係数表!G:G,4) + $B692)))))*(EXP(INDEX(係数表!H:H,4) + INDEX(係数表!I:I,4)*LN(INDEX(出力表!C:C,4)+1)))))))</f>
        <v>80.971153207344187</v>
      </c>
      <c r="K692" t="e">
        <f>MIN(100, MAX(0, (100*(INDEX(出力表!D:D,4))/(EXP(INDEX(係数表!B:B,4) + $C692) + (INDEX(出力表!D:D,4)))) + (乱数表!$P692*(Settings!B12/(((INDEX(出力表!D:D,4))+1)^INDEX(係数表!E:E,4)*INDEX(係数表!F:F,4))))))</f>
        <v>#VALUE!</v>
      </c>
      <c r="L692" t="e">
        <f>MIN(100, MAX(0, (INDEX(出力表!D:D,4))*J692/MAX(K692, Settings!B3)))</f>
        <v>#VALUE!</v>
      </c>
      <c r="M692">
        <f>MIN(100, MAX(0, 100*BETAINV(乱数表!$E692, MAX(0.00000001, (1/(1+EXP(-(INDEX(係数表!G:G,5) + $B692))))*(EXP(INDEX(係数表!H:H,5) + INDEX(係数表!I:I,5)*LN(INDEX(出力表!C:C,5)+1)))), MAX(0.00000001, (1-(1/(1+EXP(-(INDEX(係数表!G:G,5) + $B692)))))*(EXP(INDEX(係数表!H:H,5) + INDEX(係数表!I:I,5)*LN(INDEX(出力表!C:C,5)+1)))))))</f>
        <v>81.018198093650398</v>
      </c>
      <c r="N692" t="e">
        <f>MIN(100, MAX(0, (100*(INDEX(出力表!D:D,5))/(EXP(INDEX(係数表!B:B,5) + $C692) + (INDEX(出力表!D:D,5)))) + (乱数表!$Q692*(Settings!B12/(((INDEX(出力表!D:D,5))+1)^INDEX(係数表!E:E,5)*INDEX(係数表!F:F,5))))))</f>
        <v>#VALUE!</v>
      </c>
      <c r="O692" t="e">
        <f>MIN(100, MAX(0, (INDEX(出力表!D:D,5))*M692/MAX(N692, Settings!B3)))</f>
        <v>#VALUE!</v>
      </c>
      <c r="P692">
        <f>MIN(100, MAX(0, 100*BETAINV(乱数表!$F692, MAX(0.00000001, (1/(1+EXP(-(INDEX(係数表!G:G,6) + $B692))))*(EXP(INDEX(係数表!H:H,6) + INDEX(係数表!I:I,6)*LN(INDEX(出力表!C:C,6)+1)))), MAX(0.00000001, (1-(1/(1+EXP(-(INDEX(係数表!G:G,6) + $B692)))))*(EXP(INDEX(係数表!H:H,6) + INDEX(係数表!I:I,6)*LN(INDEX(出力表!C:C,6)+1)))))))</f>
        <v>93.140544257185638</v>
      </c>
      <c r="Q692" t="e">
        <f>MIN(100, MAX(0, (100*(INDEX(出力表!D:D,6))/(EXP(INDEX(係数表!B:B,6) + $C692) + (INDEX(出力表!D:D,6)))) + (乱数表!$R692*(Settings!B12/(((INDEX(出力表!D:D,6))+1)^INDEX(係数表!E:E,6)*INDEX(係数表!F:F,6))))))</f>
        <v>#VALUE!</v>
      </c>
      <c r="R692" t="e">
        <f>MIN(100, MAX(0, (INDEX(出力表!D:D,6))*P692/MAX(Q692, Settings!B3)))</f>
        <v>#VALUE!</v>
      </c>
      <c r="S692">
        <f>MIN(100, MAX(0, 100*BETAINV(乱数表!$G692, MAX(0.00000001, (1/(1+EXP(-(INDEX(係数表!G:G,7) + $B692))))*(EXP(INDEX(係数表!H:H,7) + INDEX(係数表!I:I,7)*LN(INDEX(出力表!C:C,7)+1)))), MAX(0.00000001, (1-(1/(1+EXP(-(INDEX(係数表!G:G,7) + $B692)))))*(EXP(INDEX(係数表!H:H,7) + INDEX(係数表!I:I,7)*LN(INDEX(出力表!C:C,7)+1)))))))</f>
        <v>99.033775497279365</v>
      </c>
      <c r="T692" t="e">
        <f>MIN(100, MAX(0, (100*(INDEX(出力表!D:D,7))/(EXP(INDEX(係数表!B:B,7) + $C692) + (INDEX(出力表!D:D,7)))) + (乱数表!$S692*(Settings!B12/(((INDEX(出力表!D:D,7))+1)^INDEX(係数表!E:E,7)*INDEX(係数表!F:F,7))))))</f>
        <v>#VALUE!</v>
      </c>
      <c r="U692" t="e">
        <f>MIN(100, MAX(0, (INDEX(出力表!D:D,7))*S692/MAX(T692, Settings!B3)))</f>
        <v>#VALUE!</v>
      </c>
      <c r="V692">
        <f>MIN(100, MAX(0, 100*BETAINV(乱数表!$H692, MAX(0.00000001, (1/(1+EXP(-(INDEX(係数表!G:G,8) + $B692))))*(EXP(INDEX(係数表!H:H,8) + INDEX(係数表!I:I,8)*LN(INDEX(出力表!C:C,8)+1)))), MAX(0.00000001, (1-(1/(1+EXP(-(INDEX(係数表!G:G,8) + $B692)))))*(EXP(INDEX(係数表!H:H,8) + INDEX(係数表!I:I,8)*LN(INDEX(出力表!C:C,8)+1)))))))</f>
        <v>97.234241040635922</v>
      </c>
      <c r="W692" t="e">
        <f>MIN(100, MAX(0, (100*(INDEX(出力表!D:D,8))/(EXP(INDEX(係数表!B:B,8) + $C692) + (INDEX(出力表!D:D,8)))) + (乱数表!$T692*(Settings!B12/(((INDEX(出力表!D:D,8))+1)^INDEX(係数表!E:E,8)*INDEX(係数表!F:F,8))))))</f>
        <v>#VALUE!</v>
      </c>
      <c r="X692" t="e">
        <f>MIN(100, MAX(0, (INDEX(出力表!D:D,8))*V692/MAX(W692, Settings!B3)))</f>
        <v>#VALUE!</v>
      </c>
      <c r="Y692">
        <f>MIN(100, MAX(0, 100*BETAINV(乱数表!$I692, MAX(0.00000001, (1/(1+EXP(-(INDEX(係数表!G:G,9) + $B692))))*(EXP(INDEX(係数表!H:H,9) + INDEX(係数表!I:I,9)*LN(INDEX(出力表!C:C,9)+1)))), MAX(0.00000001, (1-(1/(1+EXP(-(INDEX(係数表!G:G,9) + $B692)))))*(EXP(INDEX(係数表!H:H,9) + INDEX(係数表!I:I,9)*LN(INDEX(出力表!C:C,9)+1)))))))</f>
        <v>90.868973369934096</v>
      </c>
      <c r="Z692" t="e">
        <f>MIN(100, MAX(0, (100*(INDEX(出力表!D:D,9))/(EXP(INDEX(係数表!B:B,9) + $C692) + (INDEX(出力表!D:D,9)))) + (乱数表!$U692*(Settings!B12/(((INDEX(出力表!D:D,9))+1)^INDEX(係数表!E:E,9)*INDEX(係数表!F:F,9))))))</f>
        <v>#VALUE!</v>
      </c>
      <c r="AA692" t="e">
        <f>MIN(100, MAX(0, (INDEX(出力表!D:D,9))*Y692/MAX(Z692, Settings!B3)))</f>
        <v>#VALUE!</v>
      </c>
      <c r="AB692">
        <f>MIN(100, MAX(0, 100*BETAINV(乱数表!$J692, MAX(0.00000001, (1/(1+EXP(-(INDEX(係数表!G:G,10) + $B692))))*(EXP(INDEX(係数表!H:H,10) + INDEX(係数表!I:I,10)*LN(INDEX(出力表!C:C,10)+1)))), MAX(0.00000001, (1-(1/(1+EXP(-(INDEX(係数表!G:G,10) + $B692)))))*(EXP(INDEX(係数表!H:H,10) + INDEX(係数表!I:I,10)*LN(INDEX(出力表!C:C,10)+1)))))))</f>
        <v>59.755194466320447</v>
      </c>
      <c r="AC692" t="e">
        <f>MIN(100, MAX(0, (100*(INDEX(出力表!D:D,10))/(EXP(INDEX(係数表!B:B,10) + $C692) + (INDEX(出力表!D:D,10)))) + (乱数表!$V692*(Settings!B12/(((INDEX(出力表!D:D,10))+1)^INDEX(係数表!E:E,10)*INDEX(係数表!F:F,10))))))</f>
        <v>#VALUE!</v>
      </c>
      <c r="AD692" t="e">
        <f>MIN(100, MAX(0, (INDEX(出力表!D:D,10))*AB692/MAX(AC692, Settings!B3)))</f>
        <v>#VALUE!</v>
      </c>
      <c r="AE692">
        <f>MIN(100, MAX(0, 100*BETAINV(乱数表!$K692, MAX(0.00000001, (1/(1+EXP(-(INDEX(係数表!G:G,11) + $B692))))*(EXP(INDEX(係数表!H:H,11) + INDEX(係数表!I:I,11)*LN(INDEX(出力表!C:C,11)+1)))), MAX(0.00000001, (1-(1/(1+EXP(-(INDEX(係数表!G:G,11) + $B692)))))*(EXP(INDEX(係数表!H:H,11) + INDEX(係数表!I:I,11)*LN(INDEX(出力表!C:C,11)+1)))))))</f>
        <v>91.579684126776101</v>
      </c>
      <c r="AF692" t="e">
        <f>MIN(100, MAX(0, (100*(INDEX(出力表!D:D,11))/(EXP(INDEX(係数表!B:B,11) + $C692) + (INDEX(出力表!D:D,11)))) + (乱数表!$W692*(Settings!B12/(((INDEX(出力表!D:D,11))+1)^INDEX(係数表!E:E,11)*INDEX(係数表!F:F,11))))))</f>
        <v>#VALUE!</v>
      </c>
      <c r="AG692" t="e">
        <f>MIN(100, MAX(0, (INDEX(出力表!D:D,11))*AE692/MAX(AF692, Settings!B3)))</f>
        <v>#VALUE!</v>
      </c>
      <c r="AH692">
        <f>MIN(100, MAX(0, 100*BETAINV(乱数表!$L692, MAX(0.00000001, (1/(1+EXP(-(INDEX(係数表!G:G,12) + $B692))))*(EXP(INDEX(係数表!H:H,12) + INDEX(係数表!I:I,12)*LN(INDEX(出力表!C:C,12)+1)))), MAX(0.00000001, (1-(1/(1+EXP(-(INDEX(係数表!G:G,12) + $B692)))))*(EXP(INDEX(係数表!H:H,12) + INDEX(係数表!I:I,12)*LN(INDEX(出力表!C:C,12)+1)))))))</f>
        <v>96.752043503904034</v>
      </c>
      <c r="AI692" t="e">
        <f>MIN(100, MAX(0, (100*(INDEX(出力表!D:D,12))/(EXP(INDEX(係数表!B:B,12) + $C692) + (INDEX(出力表!D:D,12)))) + (乱数表!$X692*(Settings!B12/(((INDEX(出力表!D:D,12))+1)^INDEX(係数表!E:E,12)*INDEX(係数表!F:F,12))))))</f>
        <v>#VALUE!</v>
      </c>
      <c r="AJ692" t="e">
        <f>MIN(100, MAX(0, (INDEX(出力表!D:D,12))*AH692/MAX(AI692, Settings!B3)))</f>
        <v>#VALUE!</v>
      </c>
      <c r="AK692">
        <f>MIN(100, MAX(0, 100*BETAINV(乱数表!$M692, MAX(0.00000001, (1/(1+EXP(-(INDEX(係数表!G:G,13) + $B692))))*(EXP(INDEX(係数表!H:H,13) + INDEX(係数表!I:I,13)*LN(INDEX(出力表!C:C,13)+1)))), MAX(0.00000001, (1-(1/(1+EXP(-(INDEX(係数表!G:G,13) + $B692)))))*(EXP(INDEX(係数表!H:H,13) + INDEX(係数表!I:I,13)*LN(INDEX(出力表!C:C,13)+1)))))))</f>
        <v>73.110973255669194</v>
      </c>
      <c r="AL692" t="e">
        <f>MIN(100, MAX(0, (100*(INDEX(出力表!D:D,13))/(EXP(INDEX(係数表!B:B,13) + $C692) + (INDEX(出力表!D:D,13)))) + (乱数表!$Y692*(Settings!B12/(((INDEX(出力表!D:D,13))+1)^INDEX(係数表!E:E,13)*INDEX(係数表!F:F,13))))))</f>
        <v>#VALUE!</v>
      </c>
      <c r="AM692" t="e">
        <f>MIN(100, MAX(0, (INDEX(出力表!D:D,13))*AK692/MAX(AL692, Settings!B3)))</f>
        <v>#VALUE!</v>
      </c>
      <c r="AN692">
        <f>IF(ISNUMBER(F692), INDEX(出力表!B:B,2)*F692, 0)+IF(ISNUMBER(I692), INDEX(出力表!B:B,3)*I692, 0)+IF(ISNUMBER(L692), INDEX(出力表!B:B,4)*L692, 0)+IF(ISNUMBER(O692), INDEX(出力表!B:B,5)*O692, 0)+IF(ISNUMBER(R692), INDEX(出力表!B:B,6)*R692, 0)+IF(ISNUMBER(U692), INDEX(出力表!B:B,7)*U692, 0)+IF(ISNUMBER(X692), INDEX(出力表!B:B,8)*X692, 0)+IF(ISNUMBER(AA692), INDEX(出力表!B:B,9)*AA692, 0)+IF(ISNUMBER(AD692), INDEX(出力表!B:B,10)*AD692, 0)+IF(ISNUMBER(AG692), INDEX(出力表!B:B,11)*AG692, 0)+IF(ISNUMBER(AJ692), INDEX(出力表!B:B,12)*AJ692, 0)+IF(ISNUMBER(AM692), INDEX(出力表!B:B,13)*AM692, 0)</f>
        <v>0</v>
      </c>
      <c r="AO692">
        <f>IF(ISNUMBER(F692), INDEX(出力表!B:B,2), 0)+IF(ISNUMBER(I692), INDEX(出力表!B:B,3), 0)+IF(ISNUMBER(L692), INDEX(出力表!B:B,4), 0)+IF(ISNUMBER(O692), INDEX(出力表!B:B,5), 0)+IF(ISNUMBER(R692), INDEX(出力表!B:B,6), 0)+IF(ISNUMBER(U692), INDEX(出力表!B:B,7), 0)+IF(ISNUMBER(X692), INDEX(出力表!B:B,8), 0)+IF(ISNUMBER(AA692), INDEX(出力表!B:B,9), 0)+IF(ISNUMBER(AD692), INDEX(出力表!B:B,10), 0)+IF(ISNUMBER(AG692), INDEX(出力表!B:B,11), 0)+IF(ISNUMBER(AJ692), INDEX(出力表!B:B,12), 0)+IF(ISNUMBER(AM692), INDEX(出力表!B:B,13), 0)</f>
        <v>0</v>
      </c>
      <c r="AP692" t="str">
        <f t="shared" si="10"/>
        <v/>
      </c>
    </row>
    <row r="693" spans="1:42" x14ac:dyDescent="0.2">
      <c r="A693">
        <v>692</v>
      </c>
      <c r="B693">
        <f>IF(UPPER(Settings!B4)="TRUE", 乱数表!$Z693*Settings!B10, 0)</f>
        <v>-0.90350899901571868</v>
      </c>
      <c r="C693">
        <f>IF(UPPER(Settings!B4)="TRUE", 乱数表!$AA693*Settings!B11, 0)</f>
        <v>2.6411177476210624E-2</v>
      </c>
      <c r="D693">
        <f>MIN(100, MAX(0, 100*BETAINV(乱数表!$B693, MAX(0.00000001, (1/(1+EXP(-(INDEX(係数表!G:G,2) + $B693))))*(EXP(INDEX(係数表!H:H,2) + INDEX(係数表!I:I,2)*LN(INDEX(出力表!C:C,2)+1)))), MAX(0.00000001, (1-(1/(1+EXP(-(INDEX(係数表!G:G,2) + $B693)))))*(EXP(INDEX(係数表!H:H,2) + INDEX(係数表!I:I,2)*LN(INDEX(出力表!C:C,2)+1)))))))</f>
        <v>89.079794595448774</v>
      </c>
      <c r="E693" t="e">
        <f>MIN(100, MAX(0, (100*(INDEX(出力表!D:D,2))/(EXP(INDEX(係数表!B:B,2) + $C693) + (INDEX(出力表!D:D,2)))) + (乱数表!$N693*(Settings!B12/(((INDEX(出力表!D:D,2))+1)^INDEX(係数表!E:E,2)*INDEX(係数表!F:F,2))))))</f>
        <v>#VALUE!</v>
      </c>
      <c r="F693" t="e">
        <f>MIN(100, MAX(0, (INDEX(出力表!D:D,2))*D693/MAX(E693, Settings!B3)))</f>
        <v>#VALUE!</v>
      </c>
      <c r="G693">
        <f>MIN(100, MAX(0, 100*BETAINV(乱数表!$C693, MAX(0.00000001, (1/(1+EXP(-(INDEX(係数表!G:G,3) + $B693))))*(EXP(INDEX(係数表!H:H,3) + INDEX(係数表!I:I,3)*LN(INDEX(出力表!C:C,3)+1)))), MAX(0.00000001, (1-(1/(1+EXP(-(INDEX(係数表!G:G,3) + $B693)))))*(EXP(INDEX(係数表!H:H,3) + INDEX(係数表!I:I,3)*LN(INDEX(出力表!C:C,3)+1)))))))</f>
        <v>42.43444391471138</v>
      </c>
      <c r="H693" t="e">
        <f>MIN(100, MAX(0, (100*(INDEX(出力表!D:D,3))/(EXP(INDEX(係数表!B:B,3) + $C693) + (INDEX(出力表!D:D,3)))) + (乱数表!$O693*(Settings!B12/(((INDEX(出力表!D:D,3))+1)^INDEX(係数表!E:E,3)*INDEX(係数表!F:F,3))))))</f>
        <v>#VALUE!</v>
      </c>
      <c r="I693" t="e">
        <f>MIN(100, MAX(0, (INDEX(出力表!D:D,3))*G693/MAX(H693, Settings!B3)))</f>
        <v>#VALUE!</v>
      </c>
      <c r="J693">
        <f>MIN(100, MAX(0, 100*BETAINV(乱数表!$D693, MAX(0.00000001, (1/(1+EXP(-(INDEX(係数表!G:G,4) + $B693))))*(EXP(INDEX(係数表!H:H,4) + INDEX(係数表!I:I,4)*LN(INDEX(出力表!C:C,4)+1)))), MAX(0.00000001, (1-(1/(1+EXP(-(INDEX(係数表!G:G,4) + $B693)))))*(EXP(INDEX(係数表!H:H,4) + INDEX(係数表!I:I,4)*LN(INDEX(出力表!C:C,4)+1)))))))</f>
        <v>66.101990890110088</v>
      </c>
      <c r="K693" t="e">
        <f>MIN(100, MAX(0, (100*(INDEX(出力表!D:D,4))/(EXP(INDEX(係数表!B:B,4) + $C693) + (INDEX(出力表!D:D,4)))) + (乱数表!$P693*(Settings!B12/(((INDEX(出力表!D:D,4))+1)^INDEX(係数表!E:E,4)*INDEX(係数表!F:F,4))))))</f>
        <v>#VALUE!</v>
      </c>
      <c r="L693" t="e">
        <f>MIN(100, MAX(0, (INDEX(出力表!D:D,4))*J693/MAX(K693, Settings!B3)))</f>
        <v>#VALUE!</v>
      </c>
      <c r="M693">
        <f>MIN(100, MAX(0, 100*BETAINV(乱数表!$E693, MAX(0.00000001, (1/(1+EXP(-(INDEX(係数表!G:G,5) + $B693))))*(EXP(INDEX(係数表!H:H,5) + INDEX(係数表!I:I,5)*LN(INDEX(出力表!C:C,5)+1)))), MAX(0.00000001, (1-(1/(1+EXP(-(INDEX(係数表!G:G,5) + $B693)))))*(EXP(INDEX(係数表!H:H,5) + INDEX(係数表!I:I,5)*LN(INDEX(出力表!C:C,5)+1)))))))</f>
        <v>58.557749024750528</v>
      </c>
      <c r="N693" t="e">
        <f>MIN(100, MAX(0, (100*(INDEX(出力表!D:D,5))/(EXP(INDEX(係数表!B:B,5) + $C693) + (INDEX(出力表!D:D,5)))) + (乱数表!$Q693*(Settings!B12/(((INDEX(出力表!D:D,5))+1)^INDEX(係数表!E:E,5)*INDEX(係数表!F:F,5))))))</f>
        <v>#VALUE!</v>
      </c>
      <c r="O693" t="e">
        <f>MIN(100, MAX(0, (INDEX(出力表!D:D,5))*M693/MAX(N693, Settings!B3)))</f>
        <v>#VALUE!</v>
      </c>
      <c r="P693">
        <f>MIN(100, MAX(0, 100*BETAINV(乱数表!$F693, MAX(0.00000001, (1/(1+EXP(-(INDEX(係数表!G:G,6) + $B693))))*(EXP(INDEX(係数表!H:H,6) + INDEX(係数表!I:I,6)*LN(INDEX(出力表!C:C,6)+1)))), MAX(0.00000001, (1-(1/(1+EXP(-(INDEX(係数表!G:G,6) + $B693)))))*(EXP(INDEX(係数表!H:H,6) + INDEX(係数表!I:I,6)*LN(INDEX(出力表!C:C,6)+1)))))))</f>
        <v>47.285696626679453</v>
      </c>
      <c r="Q693" t="e">
        <f>MIN(100, MAX(0, (100*(INDEX(出力表!D:D,6))/(EXP(INDEX(係数表!B:B,6) + $C693) + (INDEX(出力表!D:D,6)))) + (乱数表!$R693*(Settings!B12/(((INDEX(出力表!D:D,6))+1)^INDEX(係数表!E:E,6)*INDEX(係数表!F:F,6))))))</f>
        <v>#VALUE!</v>
      </c>
      <c r="R693" t="e">
        <f>MIN(100, MAX(0, (INDEX(出力表!D:D,6))*P693/MAX(Q693, Settings!B3)))</f>
        <v>#VALUE!</v>
      </c>
      <c r="S693">
        <f>MIN(100, MAX(0, 100*BETAINV(乱数表!$G693, MAX(0.00000001, (1/(1+EXP(-(INDEX(係数表!G:G,7) + $B693))))*(EXP(INDEX(係数表!H:H,7) + INDEX(係数表!I:I,7)*LN(INDEX(出力表!C:C,7)+1)))), MAX(0.00000001, (1-(1/(1+EXP(-(INDEX(係数表!G:G,7) + $B693)))))*(EXP(INDEX(係数表!H:H,7) + INDEX(係数表!I:I,7)*LN(INDEX(出力表!C:C,7)+1)))))))</f>
        <v>83.400878510055591</v>
      </c>
      <c r="T693" t="e">
        <f>MIN(100, MAX(0, (100*(INDEX(出力表!D:D,7))/(EXP(INDEX(係数表!B:B,7) + $C693) + (INDEX(出力表!D:D,7)))) + (乱数表!$S693*(Settings!B12/(((INDEX(出力表!D:D,7))+1)^INDEX(係数表!E:E,7)*INDEX(係数表!F:F,7))))))</f>
        <v>#VALUE!</v>
      </c>
      <c r="U693" t="e">
        <f>MIN(100, MAX(0, (INDEX(出力表!D:D,7))*S693/MAX(T693, Settings!B3)))</f>
        <v>#VALUE!</v>
      </c>
      <c r="V693">
        <f>MIN(100, MAX(0, 100*BETAINV(乱数表!$H693, MAX(0.00000001, (1/(1+EXP(-(INDEX(係数表!G:G,8) + $B693))))*(EXP(INDEX(係数表!H:H,8) + INDEX(係数表!I:I,8)*LN(INDEX(出力表!C:C,8)+1)))), MAX(0.00000001, (1-(1/(1+EXP(-(INDEX(係数表!G:G,8) + $B693)))))*(EXP(INDEX(係数表!H:H,8) + INDEX(係数表!I:I,8)*LN(INDEX(出力表!C:C,8)+1)))))))</f>
        <v>61.529508929689982</v>
      </c>
      <c r="W693" t="e">
        <f>MIN(100, MAX(0, (100*(INDEX(出力表!D:D,8))/(EXP(INDEX(係数表!B:B,8) + $C693) + (INDEX(出力表!D:D,8)))) + (乱数表!$T693*(Settings!B12/(((INDEX(出力表!D:D,8))+1)^INDEX(係数表!E:E,8)*INDEX(係数表!F:F,8))))))</f>
        <v>#VALUE!</v>
      </c>
      <c r="X693" t="e">
        <f>MIN(100, MAX(0, (INDEX(出力表!D:D,8))*V693/MAX(W693, Settings!B3)))</f>
        <v>#VALUE!</v>
      </c>
      <c r="Y693">
        <f>MIN(100, MAX(0, 100*BETAINV(乱数表!$I693, MAX(0.00000001, (1/(1+EXP(-(INDEX(係数表!G:G,9) + $B693))))*(EXP(INDEX(係数表!H:H,9) + INDEX(係数表!I:I,9)*LN(INDEX(出力表!C:C,9)+1)))), MAX(0.00000001, (1-(1/(1+EXP(-(INDEX(係数表!G:G,9) + $B693)))))*(EXP(INDEX(係数表!H:H,9) + INDEX(係数表!I:I,9)*LN(INDEX(出力表!C:C,9)+1)))))))</f>
        <v>29.93988667504545</v>
      </c>
      <c r="Z693" t="e">
        <f>MIN(100, MAX(0, (100*(INDEX(出力表!D:D,9))/(EXP(INDEX(係数表!B:B,9) + $C693) + (INDEX(出力表!D:D,9)))) + (乱数表!$U693*(Settings!B12/(((INDEX(出力表!D:D,9))+1)^INDEX(係数表!E:E,9)*INDEX(係数表!F:F,9))))))</f>
        <v>#VALUE!</v>
      </c>
      <c r="AA693" t="e">
        <f>MIN(100, MAX(0, (INDEX(出力表!D:D,9))*Y693/MAX(Z693, Settings!B3)))</f>
        <v>#VALUE!</v>
      </c>
      <c r="AB693">
        <f>MIN(100, MAX(0, 100*BETAINV(乱数表!$J693, MAX(0.00000001, (1/(1+EXP(-(INDEX(係数表!G:G,10) + $B693))))*(EXP(INDEX(係数表!H:H,10) + INDEX(係数表!I:I,10)*LN(INDEX(出力表!C:C,10)+1)))), MAX(0.00000001, (1-(1/(1+EXP(-(INDEX(係数表!G:G,10) + $B693)))))*(EXP(INDEX(係数表!H:H,10) + INDEX(係数表!I:I,10)*LN(INDEX(出力表!C:C,10)+1)))))))</f>
        <v>98.635224259459747</v>
      </c>
      <c r="AC693" t="e">
        <f>MIN(100, MAX(0, (100*(INDEX(出力表!D:D,10))/(EXP(INDEX(係数表!B:B,10) + $C693) + (INDEX(出力表!D:D,10)))) + (乱数表!$V693*(Settings!B12/(((INDEX(出力表!D:D,10))+1)^INDEX(係数表!E:E,10)*INDEX(係数表!F:F,10))))))</f>
        <v>#VALUE!</v>
      </c>
      <c r="AD693" t="e">
        <f>MIN(100, MAX(0, (INDEX(出力表!D:D,10))*AB693/MAX(AC693, Settings!B3)))</f>
        <v>#VALUE!</v>
      </c>
      <c r="AE693">
        <f>MIN(100, MAX(0, 100*BETAINV(乱数表!$K693, MAX(0.00000001, (1/(1+EXP(-(INDEX(係数表!G:G,11) + $B693))))*(EXP(INDEX(係数表!H:H,11) + INDEX(係数表!I:I,11)*LN(INDEX(出力表!C:C,11)+1)))), MAX(0.00000001, (1-(1/(1+EXP(-(INDEX(係数表!G:G,11) + $B693)))))*(EXP(INDEX(係数表!H:H,11) + INDEX(係数表!I:I,11)*LN(INDEX(出力表!C:C,11)+1)))))))</f>
        <v>53.877731607659051</v>
      </c>
      <c r="AF693" t="e">
        <f>MIN(100, MAX(0, (100*(INDEX(出力表!D:D,11))/(EXP(INDEX(係数表!B:B,11) + $C693) + (INDEX(出力表!D:D,11)))) + (乱数表!$W693*(Settings!B12/(((INDEX(出力表!D:D,11))+1)^INDEX(係数表!E:E,11)*INDEX(係数表!F:F,11))))))</f>
        <v>#VALUE!</v>
      </c>
      <c r="AG693" t="e">
        <f>MIN(100, MAX(0, (INDEX(出力表!D:D,11))*AE693/MAX(AF693, Settings!B3)))</f>
        <v>#VALUE!</v>
      </c>
      <c r="AH693">
        <f>MIN(100, MAX(0, 100*BETAINV(乱数表!$L693, MAX(0.00000001, (1/(1+EXP(-(INDEX(係数表!G:G,12) + $B693))))*(EXP(INDEX(係数表!H:H,12) + INDEX(係数表!I:I,12)*LN(INDEX(出力表!C:C,12)+1)))), MAX(0.00000001, (1-(1/(1+EXP(-(INDEX(係数表!G:G,12) + $B693)))))*(EXP(INDEX(係数表!H:H,12) + INDEX(係数表!I:I,12)*LN(INDEX(出力表!C:C,12)+1)))))))</f>
        <v>84.152855372294439</v>
      </c>
      <c r="AI693" t="e">
        <f>MIN(100, MAX(0, (100*(INDEX(出力表!D:D,12))/(EXP(INDEX(係数表!B:B,12) + $C693) + (INDEX(出力表!D:D,12)))) + (乱数表!$X693*(Settings!B12/(((INDEX(出力表!D:D,12))+1)^INDEX(係数表!E:E,12)*INDEX(係数表!F:F,12))))))</f>
        <v>#VALUE!</v>
      </c>
      <c r="AJ693" t="e">
        <f>MIN(100, MAX(0, (INDEX(出力表!D:D,12))*AH693/MAX(AI693, Settings!B3)))</f>
        <v>#VALUE!</v>
      </c>
      <c r="AK693">
        <f>MIN(100, MAX(0, 100*BETAINV(乱数表!$M693, MAX(0.00000001, (1/(1+EXP(-(INDEX(係数表!G:G,13) + $B693))))*(EXP(INDEX(係数表!H:H,13) + INDEX(係数表!I:I,13)*LN(INDEX(出力表!C:C,13)+1)))), MAX(0.00000001, (1-(1/(1+EXP(-(INDEX(係数表!G:G,13) + $B693)))))*(EXP(INDEX(係数表!H:H,13) + INDEX(係数表!I:I,13)*LN(INDEX(出力表!C:C,13)+1)))))))</f>
        <v>97.822608585071123</v>
      </c>
      <c r="AL693" t="e">
        <f>MIN(100, MAX(0, (100*(INDEX(出力表!D:D,13))/(EXP(INDEX(係数表!B:B,13) + $C693) + (INDEX(出力表!D:D,13)))) + (乱数表!$Y693*(Settings!B12/(((INDEX(出力表!D:D,13))+1)^INDEX(係数表!E:E,13)*INDEX(係数表!F:F,13))))))</f>
        <v>#VALUE!</v>
      </c>
      <c r="AM693" t="e">
        <f>MIN(100, MAX(0, (INDEX(出力表!D:D,13))*AK693/MAX(AL693, Settings!B3)))</f>
        <v>#VALUE!</v>
      </c>
      <c r="AN693">
        <f>IF(ISNUMBER(F693), INDEX(出力表!B:B,2)*F693, 0)+IF(ISNUMBER(I693), INDEX(出力表!B:B,3)*I693, 0)+IF(ISNUMBER(L693), INDEX(出力表!B:B,4)*L693, 0)+IF(ISNUMBER(O693), INDEX(出力表!B:B,5)*O693, 0)+IF(ISNUMBER(R693), INDEX(出力表!B:B,6)*R693, 0)+IF(ISNUMBER(U693), INDEX(出力表!B:B,7)*U693, 0)+IF(ISNUMBER(X693), INDEX(出力表!B:B,8)*X693, 0)+IF(ISNUMBER(AA693), INDEX(出力表!B:B,9)*AA693, 0)+IF(ISNUMBER(AD693), INDEX(出力表!B:B,10)*AD693, 0)+IF(ISNUMBER(AG693), INDEX(出力表!B:B,11)*AG693, 0)+IF(ISNUMBER(AJ693), INDEX(出力表!B:B,12)*AJ693, 0)+IF(ISNUMBER(AM693), INDEX(出力表!B:B,13)*AM693, 0)</f>
        <v>0</v>
      </c>
      <c r="AO693">
        <f>IF(ISNUMBER(F693), INDEX(出力表!B:B,2), 0)+IF(ISNUMBER(I693), INDEX(出力表!B:B,3), 0)+IF(ISNUMBER(L693), INDEX(出力表!B:B,4), 0)+IF(ISNUMBER(O693), INDEX(出力表!B:B,5), 0)+IF(ISNUMBER(R693), INDEX(出力表!B:B,6), 0)+IF(ISNUMBER(U693), INDEX(出力表!B:B,7), 0)+IF(ISNUMBER(X693), INDEX(出力表!B:B,8), 0)+IF(ISNUMBER(AA693), INDEX(出力表!B:B,9), 0)+IF(ISNUMBER(AD693), INDEX(出力表!B:B,10), 0)+IF(ISNUMBER(AG693), INDEX(出力表!B:B,11), 0)+IF(ISNUMBER(AJ693), INDEX(出力表!B:B,12), 0)+IF(ISNUMBER(AM693), INDEX(出力表!B:B,13), 0)</f>
        <v>0</v>
      </c>
      <c r="AP693" t="str">
        <f t="shared" si="10"/>
        <v/>
      </c>
    </row>
    <row r="694" spans="1:42" x14ac:dyDescent="0.2">
      <c r="A694">
        <v>693</v>
      </c>
      <c r="B694">
        <f>IF(UPPER(Settings!B4)="TRUE", 乱数表!$Z694*Settings!B10, 0)</f>
        <v>0.26456622268067287</v>
      </c>
      <c r="C694">
        <f>IF(UPPER(Settings!B4)="TRUE", 乱数表!$AA694*Settings!B11, 0)</f>
        <v>-3.1773519397860881E-3</v>
      </c>
      <c r="D694">
        <f>MIN(100, MAX(0, 100*BETAINV(乱数表!$B694, MAX(0.00000001, (1/(1+EXP(-(INDEX(係数表!G:G,2) + $B694))))*(EXP(INDEX(係数表!H:H,2) + INDEX(係数表!I:I,2)*LN(INDEX(出力表!C:C,2)+1)))), MAX(0.00000001, (1-(1/(1+EXP(-(INDEX(係数表!G:G,2) + $B694)))))*(EXP(INDEX(係数表!H:H,2) + INDEX(係数表!I:I,2)*LN(INDEX(出力表!C:C,2)+1)))))))</f>
        <v>97.976022770724754</v>
      </c>
      <c r="E694" t="e">
        <f>MIN(100, MAX(0, (100*(INDEX(出力表!D:D,2))/(EXP(INDEX(係数表!B:B,2) + $C694) + (INDEX(出力表!D:D,2)))) + (乱数表!$N694*(Settings!B12/(((INDEX(出力表!D:D,2))+1)^INDEX(係数表!E:E,2)*INDEX(係数表!F:F,2))))))</f>
        <v>#VALUE!</v>
      </c>
      <c r="F694" t="e">
        <f>MIN(100, MAX(0, (INDEX(出力表!D:D,2))*D694/MAX(E694, Settings!B3)))</f>
        <v>#VALUE!</v>
      </c>
      <c r="G694">
        <f>MIN(100, MAX(0, 100*BETAINV(乱数表!$C694, MAX(0.00000001, (1/(1+EXP(-(INDEX(係数表!G:G,3) + $B694))))*(EXP(INDEX(係数表!H:H,3) + INDEX(係数表!I:I,3)*LN(INDEX(出力表!C:C,3)+1)))), MAX(0.00000001, (1-(1/(1+EXP(-(INDEX(係数表!G:G,3) + $B694)))))*(EXP(INDEX(係数表!H:H,3) + INDEX(係数表!I:I,3)*LN(INDEX(出力表!C:C,3)+1)))))))</f>
        <v>85.36258872830129</v>
      </c>
      <c r="H694" t="e">
        <f>MIN(100, MAX(0, (100*(INDEX(出力表!D:D,3))/(EXP(INDEX(係数表!B:B,3) + $C694) + (INDEX(出力表!D:D,3)))) + (乱数表!$O694*(Settings!B12/(((INDEX(出力表!D:D,3))+1)^INDEX(係数表!E:E,3)*INDEX(係数表!F:F,3))))))</f>
        <v>#VALUE!</v>
      </c>
      <c r="I694" t="e">
        <f>MIN(100, MAX(0, (INDEX(出力表!D:D,3))*G694/MAX(H694, Settings!B3)))</f>
        <v>#VALUE!</v>
      </c>
      <c r="J694">
        <f>MIN(100, MAX(0, 100*BETAINV(乱数表!$D694, MAX(0.00000001, (1/(1+EXP(-(INDEX(係数表!G:G,4) + $B694))))*(EXP(INDEX(係数表!H:H,4) + INDEX(係数表!I:I,4)*LN(INDEX(出力表!C:C,4)+1)))), MAX(0.00000001, (1-(1/(1+EXP(-(INDEX(係数表!G:G,4) + $B694)))))*(EXP(INDEX(係数表!H:H,4) + INDEX(係数表!I:I,4)*LN(INDEX(出力表!C:C,4)+1)))))))</f>
        <v>74.512022668595222</v>
      </c>
      <c r="K694" t="e">
        <f>MIN(100, MAX(0, (100*(INDEX(出力表!D:D,4))/(EXP(INDEX(係数表!B:B,4) + $C694) + (INDEX(出力表!D:D,4)))) + (乱数表!$P694*(Settings!B12/(((INDEX(出力表!D:D,4))+1)^INDEX(係数表!E:E,4)*INDEX(係数表!F:F,4))))))</f>
        <v>#VALUE!</v>
      </c>
      <c r="L694" t="e">
        <f>MIN(100, MAX(0, (INDEX(出力表!D:D,4))*J694/MAX(K694, Settings!B3)))</f>
        <v>#VALUE!</v>
      </c>
      <c r="M694">
        <f>MIN(100, MAX(0, 100*BETAINV(乱数表!$E694, MAX(0.00000001, (1/(1+EXP(-(INDEX(係数表!G:G,5) + $B694))))*(EXP(INDEX(係数表!H:H,5) + INDEX(係数表!I:I,5)*LN(INDEX(出力表!C:C,5)+1)))), MAX(0.00000001, (1-(1/(1+EXP(-(INDEX(係数表!G:G,5) + $B694)))))*(EXP(INDEX(係数表!H:H,5) + INDEX(係数表!I:I,5)*LN(INDEX(出力表!C:C,5)+1)))))))</f>
        <v>90.894473971163009</v>
      </c>
      <c r="N694" t="e">
        <f>MIN(100, MAX(0, (100*(INDEX(出力表!D:D,5))/(EXP(INDEX(係数表!B:B,5) + $C694) + (INDEX(出力表!D:D,5)))) + (乱数表!$Q694*(Settings!B12/(((INDEX(出力表!D:D,5))+1)^INDEX(係数表!E:E,5)*INDEX(係数表!F:F,5))))))</f>
        <v>#VALUE!</v>
      </c>
      <c r="O694" t="e">
        <f>MIN(100, MAX(0, (INDEX(出力表!D:D,5))*M694/MAX(N694, Settings!B3)))</f>
        <v>#VALUE!</v>
      </c>
      <c r="P694">
        <f>MIN(100, MAX(0, 100*BETAINV(乱数表!$F694, MAX(0.00000001, (1/(1+EXP(-(INDEX(係数表!G:G,6) + $B694))))*(EXP(INDEX(係数表!H:H,6) + INDEX(係数表!I:I,6)*LN(INDEX(出力表!C:C,6)+1)))), MAX(0.00000001, (1-(1/(1+EXP(-(INDEX(係数表!G:G,6) + $B694)))))*(EXP(INDEX(係数表!H:H,6) + INDEX(係数表!I:I,6)*LN(INDEX(出力表!C:C,6)+1)))))))</f>
        <v>84.187619200531159</v>
      </c>
      <c r="Q694" t="e">
        <f>MIN(100, MAX(0, (100*(INDEX(出力表!D:D,6))/(EXP(INDEX(係数表!B:B,6) + $C694) + (INDEX(出力表!D:D,6)))) + (乱数表!$R694*(Settings!B12/(((INDEX(出力表!D:D,6))+1)^INDEX(係数表!E:E,6)*INDEX(係数表!F:F,6))))))</f>
        <v>#VALUE!</v>
      </c>
      <c r="R694" t="e">
        <f>MIN(100, MAX(0, (INDEX(出力表!D:D,6))*P694/MAX(Q694, Settings!B3)))</f>
        <v>#VALUE!</v>
      </c>
      <c r="S694">
        <f>MIN(100, MAX(0, 100*BETAINV(乱数表!$G694, MAX(0.00000001, (1/(1+EXP(-(INDEX(係数表!G:G,7) + $B694))))*(EXP(INDEX(係数表!H:H,7) + INDEX(係数表!I:I,7)*LN(INDEX(出力表!C:C,7)+1)))), MAX(0.00000001, (1-(1/(1+EXP(-(INDEX(係数表!G:G,7) + $B694)))))*(EXP(INDEX(係数表!H:H,7) + INDEX(係数表!I:I,7)*LN(INDEX(出力表!C:C,7)+1)))))))</f>
        <v>98.32960921982729</v>
      </c>
      <c r="T694" t="e">
        <f>MIN(100, MAX(0, (100*(INDEX(出力表!D:D,7))/(EXP(INDEX(係数表!B:B,7) + $C694) + (INDEX(出力表!D:D,7)))) + (乱数表!$S694*(Settings!B12/(((INDEX(出力表!D:D,7))+1)^INDEX(係数表!E:E,7)*INDEX(係数表!F:F,7))))))</f>
        <v>#VALUE!</v>
      </c>
      <c r="U694" t="e">
        <f>MIN(100, MAX(0, (INDEX(出力表!D:D,7))*S694/MAX(T694, Settings!B3)))</f>
        <v>#VALUE!</v>
      </c>
      <c r="V694">
        <f>MIN(100, MAX(0, 100*BETAINV(乱数表!$H694, MAX(0.00000001, (1/(1+EXP(-(INDEX(係数表!G:G,8) + $B694))))*(EXP(INDEX(係数表!H:H,8) + INDEX(係数表!I:I,8)*LN(INDEX(出力表!C:C,8)+1)))), MAX(0.00000001, (1-(1/(1+EXP(-(INDEX(係数表!G:G,8) + $B694)))))*(EXP(INDEX(係数表!H:H,8) + INDEX(係数表!I:I,8)*LN(INDEX(出力表!C:C,8)+1)))))))</f>
        <v>97.252157556548696</v>
      </c>
      <c r="W694" t="e">
        <f>MIN(100, MAX(0, (100*(INDEX(出力表!D:D,8))/(EXP(INDEX(係数表!B:B,8) + $C694) + (INDEX(出力表!D:D,8)))) + (乱数表!$T694*(Settings!B12/(((INDEX(出力表!D:D,8))+1)^INDEX(係数表!E:E,8)*INDEX(係数表!F:F,8))))))</f>
        <v>#VALUE!</v>
      </c>
      <c r="X694" t="e">
        <f>MIN(100, MAX(0, (INDEX(出力表!D:D,8))*V694/MAX(W694, Settings!B3)))</f>
        <v>#VALUE!</v>
      </c>
      <c r="Y694">
        <f>MIN(100, MAX(0, 100*BETAINV(乱数表!$I694, MAX(0.00000001, (1/(1+EXP(-(INDEX(係数表!G:G,9) + $B694))))*(EXP(INDEX(係数表!H:H,9) + INDEX(係数表!I:I,9)*LN(INDEX(出力表!C:C,9)+1)))), MAX(0.00000001, (1-(1/(1+EXP(-(INDEX(係数表!G:G,9) + $B694)))))*(EXP(INDEX(係数表!H:H,9) + INDEX(係数表!I:I,9)*LN(INDEX(出力表!C:C,9)+1)))))))</f>
        <v>99.808129166172748</v>
      </c>
      <c r="Z694" t="e">
        <f>MIN(100, MAX(0, (100*(INDEX(出力表!D:D,9))/(EXP(INDEX(係数表!B:B,9) + $C694) + (INDEX(出力表!D:D,9)))) + (乱数表!$U694*(Settings!B12/(((INDEX(出力表!D:D,9))+1)^INDEX(係数表!E:E,9)*INDEX(係数表!F:F,9))))))</f>
        <v>#VALUE!</v>
      </c>
      <c r="AA694" t="e">
        <f>MIN(100, MAX(0, (INDEX(出力表!D:D,9))*Y694/MAX(Z694, Settings!B3)))</f>
        <v>#VALUE!</v>
      </c>
      <c r="AB694">
        <f>MIN(100, MAX(0, 100*BETAINV(乱数表!$J694, MAX(0.00000001, (1/(1+EXP(-(INDEX(係数表!G:G,10) + $B694))))*(EXP(INDEX(係数表!H:H,10) + INDEX(係数表!I:I,10)*LN(INDEX(出力表!C:C,10)+1)))), MAX(0.00000001, (1-(1/(1+EXP(-(INDEX(係数表!G:G,10) + $B694)))))*(EXP(INDEX(係数表!H:H,10) + INDEX(係数表!I:I,10)*LN(INDEX(出力表!C:C,10)+1)))))))</f>
        <v>82.625231943992063</v>
      </c>
      <c r="AC694" t="e">
        <f>MIN(100, MAX(0, (100*(INDEX(出力表!D:D,10))/(EXP(INDEX(係数表!B:B,10) + $C694) + (INDEX(出力表!D:D,10)))) + (乱数表!$V694*(Settings!B12/(((INDEX(出力表!D:D,10))+1)^INDEX(係数表!E:E,10)*INDEX(係数表!F:F,10))))))</f>
        <v>#VALUE!</v>
      </c>
      <c r="AD694" t="e">
        <f>MIN(100, MAX(0, (INDEX(出力表!D:D,10))*AB694/MAX(AC694, Settings!B3)))</f>
        <v>#VALUE!</v>
      </c>
      <c r="AE694">
        <f>MIN(100, MAX(0, 100*BETAINV(乱数表!$K694, MAX(0.00000001, (1/(1+EXP(-(INDEX(係数表!G:G,11) + $B694))))*(EXP(INDEX(係数表!H:H,11) + INDEX(係数表!I:I,11)*LN(INDEX(出力表!C:C,11)+1)))), MAX(0.00000001, (1-(1/(1+EXP(-(INDEX(係数表!G:G,11) + $B694)))))*(EXP(INDEX(係数表!H:H,11) + INDEX(係数表!I:I,11)*LN(INDEX(出力表!C:C,11)+1)))))))</f>
        <v>99.256007603622038</v>
      </c>
      <c r="AF694" t="e">
        <f>MIN(100, MAX(0, (100*(INDEX(出力表!D:D,11))/(EXP(INDEX(係数表!B:B,11) + $C694) + (INDEX(出力表!D:D,11)))) + (乱数表!$W694*(Settings!B12/(((INDEX(出力表!D:D,11))+1)^INDEX(係数表!E:E,11)*INDEX(係数表!F:F,11))))))</f>
        <v>#VALUE!</v>
      </c>
      <c r="AG694" t="e">
        <f>MIN(100, MAX(0, (INDEX(出力表!D:D,11))*AE694/MAX(AF694, Settings!B3)))</f>
        <v>#VALUE!</v>
      </c>
      <c r="AH694">
        <f>MIN(100, MAX(0, 100*BETAINV(乱数表!$L694, MAX(0.00000001, (1/(1+EXP(-(INDEX(係数表!G:G,12) + $B694))))*(EXP(INDEX(係数表!H:H,12) + INDEX(係数表!I:I,12)*LN(INDEX(出力表!C:C,12)+1)))), MAX(0.00000001, (1-(1/(1+EXP(-(INDEX(係数表!G:G,12) + $B694)))))*(EXP(INDEX(係数表!H:H,12) + INDEX(係数表!I:I,12)*LN(INDEX(出力表!C:C,12)+1)))))))</f>
        <v>99.311678444456234</v>
      </c>
      <c r="AI694" t="e">
        <f>MIN(100, MAX(0, (100*(INDEX(出力表!D:D,12))/(EXP(INDEX(係数表!B:B,12) + $C694) + (INDEX(出力表!D:D,12)))) + (乱数表!$X694*(Settings!B12/(((INDEX(出力表!D:D,12))+1)^INDEX(係数表!E:E,12)*INDEX(係数表!F:F,12))))))</f>
        <v>#VALUE!</v>
      </c>
      <c r="AJ694" t="e">
        <f>MIN(100, MAX(0, (INDEX(出力表!D:D,12))*AH694/MAX(AI694, Settings!B3)))</f>
        <v>#VALUE!</v>
      </c>
      <c r="AK694">
        <f>MIN(100, MAX(0, 100*BETAINV(乱数表!$M694, MAX(0.00000001, (1/(1+EXP(-(INDEX(係数表!G:G,13) + $B694))))*(EXP(INDEX(係数表!H:H,13) + INDEX(係数表!I:I,13)*LN(INDEX(出力表!C:C,13)+1)))), MAX(0.00000001, (1-(1/(1+EXP(-(INDEX(係数表!G:G,13) + $B694)))))*(EXP(INDEX(係数表!H:H,13) + INDEX(係数表!I:I,13)*LN(INDEX(出力表!C:C,13)+1)))))))</f>
        <v>99.900757498430735</v>
      </c>
      <c r="AL694" t="e">
        <f>MIN(100, MAX(0, (100*(INDEX(出力表!D:D,13))/(EXP(INDEX(係数表!B:B,13) + $C694) + (INDEX(出力表!D:D,13)))) + (乱数表!$Y694*(Settings!B12/(((INDEX(出力表!D:D,13))+1)^INDEX(係数表!E:E,13)*INDEX(係数表!F:F,13))))))</f>
        <v>#VALUE!</v>
      </c>
      <c r="AM694" t="e">
        <f>MIN(100, MAX(0, (INDEX(出力表!D:D,13))*AK694/MAX(AL694, Settings!B3)))</f>
        <v>#VALUE!</v>
      </c>
      <c r="AN694">
        <f>IF(ISNUMBER(F694), INDEX(出力表!B:B,2)*F694, 0)+IF(ISNUMBER(I694), INDEX(出力表!B:B,3)*I694, 0)+IF(ISNUMBER(L694), INDEX(出力表!B:B,4)*L694, 0)+IF(ISNUMBER(O694), INDEX(出力表!B:B,5)*O694, 0)+IF(ISNUMBER(R694), INDEX(出力表!B:B,6)*R694, 0)+IF(ISNUMBER(U694), INDEX(出力表!B:B,7)*U694, 0)+IF(ISNUMBER(X694), INDEX(出力表!B:B,8)*X694, 0)+IF(ISNUMBER(AA694), INDEX(出力表!B:B,9)*AA694, 0)+IF(ISNUMBER(AD694), INDEX(出力表!B:B,10)*AD694, 0)+IF(ISNUMBER(AG694), INDEX(出力表!B:B,11)*AG694, 0)+IF(ISNUMBER(AJ694), INDEX(出力表!B:B,12)*AJ694, 0)+IF(ISNUMBER(AM694), INDEX(出力表!B:B,13)*AM694, 0)</f>
        <v>0</v>
      </c>
      <c r="AO694">
        <f>IF(ISNUMBER(F694), INDEX(出力表!B:B,2), 0)+IF(ISNUMBER(I694), INDEX(出力表!B:B,3), 0)+IF(ISNUMBER(L694), INDEX(出力表!B:B,4), 0)+IF(ISNUMBER(O694), INDEX(出力表!B:B,5), 0)+IF(ISNUMBER(R694), INDEX(出力表!B:B,6), 0)+IF(ISNUMBER(U694), INDEX(出力表!B:B,7), 0)+IF(ISNUMBER(X694), INDEX(出力表!B:B,8), 0)+IF(ISNUMBER(AA694), INDEX(出力表!B:B,9), 0)+IF(ISNUMBER(AD694), INDEX(出力表!B:B,10), 0)+IF(ISNUMBER(AG694), INDEX(出力表!B:B,11), 0)+IF(ISNUMBER(AJ694), INDEX(出力表!B:B,12), 0)+IF(ISNUMBER(AM694), INDEX(出力表!B:B,13), 0)</f>
        <v>0</v>
      </c>
      <c r="AP694" t="str">
        <f t="shared" si="10"/>
        <v/>
      </c>
    </row>
    <row r="695" spans="1:42" x14ac:dyDescent="0.2">
      <c r="A695">
        <v>694</v>
      </c>
      <c r="B695">
        <f>IF(UPPER(Settings!B4)="TRUE", 乱数表!$Z695*Settings!B10, 0)</f>
        <v>5.5409194561516868E-3</v>
      </c>
      <c r="C695">
        <f>IF(UPPER(Settings!B4)="TRUE", 乱数表!$AA695*Settings!B11, 0)</f>
        <v>-0.17313454962443936</v>
      </c>
      <c r="D695">
        <f>MIN(100, MAX(0, 100*BETAINV(乱数表!$B695, MAX(0.00000001, (1/(1+EXP(-(INDEX(係数表!G:G,2) + $B695))))*(EXP(INDEX(係数表!H:H,2) + INDEX(係数表!I:I,2)*LN(INDEX(出力表!C:C,2)+1)))), MAX(0.00000001, (1-(1/(1+EXP(-(INDEX(係数表!G:G,2) + $B695)))))*(EXP(INDEX(係数表!H:H,2) + INDEX(係数表!I:I,2)*LN(INDEX(出力表!C:C,2)+1)))))))</f>
        <v>77.935132040005655</v>
      </c>
      <c r="E695" t="e">
        <f>MIN(100, MAX(0, (100*(INDEX(出力表!D:D,2))/(EXP(INDEX(係数表!B:B,2) + $C695) + (INDEX(出力表!D:D,2)))) + (乱数表!$N695*(Settings!B12/(((INDEX(出力表!D:D,2))+1)^INDEX(係数表!E:E,2)*INDEX(係数表!F:F,2))))))</f>
        <v>#VALUE!</v>
      </c>
      <c r="F695" t="e">
        <f>MIN(100, MAX(0, (INDEX(出力表!D:D,2))*D695/MAX(E695, Settings!B3)))</f>
        <v>#VALUE!</v>
      </c>
      <c r="G695">
        <f>MIN(100, MAX(0, 100*BETAINV(乱数表!$C695, MAX(0.00000001, (1/(1+EXP(-(INDEX(係数表!G:G,3) + $B695))))*(EXP(INDEX(係数表!H:H,3) + INDEX(係数表!I:I,3)*LN(INDEX(出力表!C:C,3)+1)))), MAX(0.00000001, (1-(1/(1+EXP(-(INDEX(係数表!G:G,3) + $B695)))))*(EXP(INDEX(係数表!H:H,3) + INDEX(係数表!I:I,3)*LN(INDEX(出力表!C:C,3)+1)))))))</f>
        <v>99.28172627538963</v>
      </c>
      <c r="H695" t="e">
        <f>MIN(100, MAX(0, (100*(INDEX(出力表!D:D,3))/(EXP(INDEX(係数表!B:B,3) + $C695) + (INDEX(出力表!D:D,3)))) + (乱数表!$O695*(Settings!B12/(((INDEX(出力表!D:D,3))+1)^INDEX(係数表!E:E,3)*INDEX(係数表!F:F,3))))))</f>
        <v>#VALUE!</v>
      </c>
      <c r="I695" t="e">
        <f>MIN(100, MAX(0, (INDEX(出力表!D:D,3))*G695/MAX(H695, Settings!B3)))</f>
        <v>#VALUE!</v>
      </c>
      <c r="J695">
        <f>MIN(100, MAX(0, 100*BETAINV(乱数表!$D695, MAX(0.00000001, (1/(1+EXP(-(INDEX(係数表!G:G,4) + $B695))))*(EXP(INDEX(係数表!H:H,4) + INDEX(係数表!I:I,4)*LN(INDEX(出力表!C:C,4)+1)))), MAX(0.00000001, (1-(1/(1+EXP(-(INDEX(係数表!G:G,4) + $B695)))))*(EXP(INDEX(係数表!H:H,4) + INDEX(係数表!I:I,4)*LN(INDEX(出力表!C:C,4)+1)))))))</f>
        <v>94.580593881216402</v>
      </c>
      <c r="K695" t="e">
        <f>MIN(100, MAX(0, (100*(INDEX(出力表!D:D,4))/(EXP(INDEX(係数表!B:B,4) + $C695) + (INDEX(出力表!D:D,4)))) + (乱数表!$P695*(Settings!B12/(((INDEX(出力表!D:D,4))+1)^INDEX(係数表!E:E,4)*INDEX(係数表!F:F,4))))))</f>
        <v>#VALUE!</v>
      </c>
      <c r="L695" t="e">
        <f>MIN(100, MAX(0, (INDEX(出力表!D:D,4))*J695/MAX(K695, Settings!B3)))</f>
        <v>#VALUE!</v>
      </c>
      <c r="M695">
        <f>MIN(100, MAX(0, 100*BETAINV(乱数表!$E695, MAX(0.00000001, (1/(1+EXP(-(INDEX(係数表!G:G,5) + $B695))))*(EXP(INDEX(係数表!H:H,5) + INDEX(係数表!I:I,5)*LN(INDEX(出力表!C:C,5)+1)))), MAX(0.00000001, (1-(1/(1+EXP(-(INDEX(係数表!G:G,5) + $B695)))))*(EXP(INDEX(係数表!H:H,5) + INDEX(係数表!I:I,5)*LN(INDEX(出力表!C:C,5)+1)))))))</f>
        <v>80.258739907897223</v>
      </c>
      <c r="N695" t="e">
        <f>MIN(100, MAX(0, (100*(INDEX(出力表!D:D,5))/(EXP(INDEX(係数表!B:B,5) + $C695) + (INDEX(出力表!D:D,5)))) + (乱数表!$Q695*(Settings!B12/(((INDEX(出力表!D:D,5))+1)^INDEX(係数表!E:E,5)*INDEX(係数表!F:F,5))))))</f>
        <v>#VALUE!</v>
      </c>
      <c r="O695" t="e">
        <f>MIN(100, MAX(0, (INDEX(出力表!D:D,5))*M695/MAX(N695, Settings!B3)))</f>
        <v>#VALUE!</v>
      </c>
      <c r="P695">
        <f>MIN(100, MAX(0, 100*BETAINV(乱数表!$F695, MAX(0.00000001, (1/(1+EXP(-(INDEX(係数表!G:G,6) + $B695))))*(EXP(INDEX(係数表!H:H,6) + INDEX(係数表!I:I,6)*LN(INDEX(出力表!C:C,6)+1)))), MAX(0.00000001, (1-(1/(1+EXP(-(INDEX(係数表!G:G,6) + $B695)))))*(EXP(INDEX(係数表!H:H,6) + INDEX(係数表!I:I,6)*LN(INDEX(出力表!C:C,6)+1)))))))</f>
        <v>87.843823238145006</v>
      </c>
      <c r="Q695" t="e">
        <f>MIN(100, MAX(0, (100*(INDEX(出力表!D:D,6))/(EXP(INDEX(係数表!B:B,6) + $C695) + (INDEX(出力表!D:D,6)))) + (乱数表!$R695*(Settings!B12/(((INDEX(出力表!D:D,6))+1)^INDEX(係数表!E:E,6)*INDEX(係数表!F:F,6))))))</f>
        <v>#VALUE!</v>
      </c>
      <c r="R695" t="e">
        <f>MIN(100, MAX(0, (INDEX(出力表!D:D,6))*P695/MAX(Q695, Settings!B3)))</f>
        <v>#VALUE!</v>
      </c>
      <c r="S695">
        <f>MIN(100, MAX(0, 100*BETAINV(乱数表!$G695, MAX(0.00000001, (1/(1+EXP(-(INDEX(係数表!G:G,7) + $B695))))*(EXP(INDEX(係数表!H:H,7) + INDEX(係数表!I:I,7)*LN(INDEX(出力表!C:C,7)+1)))), MAX(0.00000001, (1-(1/(1+EXP(-(INDEX(係数表!G:G,7) + $B695)))))*(EXP(INDEX(係数表!H:H,7) + INDEX(係数表!I:I,7)*LN(INDEX(出力表!C:C,7)+1)))))))</f>
        <v>98.205230241647484</v>
      </c>
      <c r="T695" t="e">
        <f>MIN(100, MAX(0, (100*(INDEX(出力表!D:D,7))/(EXP(INDEX(係数表!B:B,7) + $C695) + (INDEX(出力表!D:D,7)))) + (乱数表!$S695*(Settings!B12/(((INDEX(出力表!D:D,7))+1)^INDEX(係数表!E:E,7)*INDEX(係数表!F:F,7))))))</f>
        <v>#VALUE!</v>
      </c>
      <c r="U695" t="e">
        <f>MIN(100, MAX(0, (INDEX(出力表!D:D,7))*S695/MAX(T695, Settings!B3)))</f>
        <v>#VALUE!</v>
      </c>
      <c r="V695">
        <f>MIN(100, MAX(0, 100*BETAINV(乱数表!$H695, MAX(0.00000001, (1/(1+EXP(-(INDEX(係数表!G:G,8) + $B695))))*(EXP(INDEX(係数表!H:H,8) + INDEX(係数表!I:I,8)*LN(INDEX(出力表!C:C,8)+1)))), MAX(0.00000001, (1-(1/(1+EXP(-(INDEX(係数表!G:G,8) + $B695)))))*(EXP(INDEX(係数表!H:H,8) + INDEX(係数表!I:I,8)*LN(INDEX(出力表!C:C,8)+1)))))))</f>
        <v>97.308410938248358</v>
      </c>
      <c r="W695" t="e">
        <f>MIN(100, MAX(0, (100*(INDEX(出力表!D:D,8))/(EXP(INDEX(係数表!B:B,8) + $C695) + (INDEX(出力表!D:D,8)))) + (乱数表!$T695*(Settings!B12/(((INDEX(出力表!D:D,8))+1)^INDEX(係数表!E:E,8)*INDEX(係数表!F:F,8))))))</f>
        <v>#VALUE!</v>
      </c>
      <c r="X695" t="e">
        <f>MIN(100, MAX(0, (INDEX(出力表!D:D,8))*V695/MAX(W695, Settings!B3)))</f>
        <v>#VALUE!</v>
      </c>
      <c r="Y695">
        <f>MIN(100, MAX(0, 100*BETAINV(乱数表!$I695, MAX(0.00000001, (1/(1+EXP(-(INDEX(係数表!G:G,9) + $B695))))*(EXP(INDEX(係数表!H:H,9) + INDEX(係数表!I:I,9)*LN(INDEX(出力表!C:C,9)+1)))), MAX(0.00000001, (1-(1/(1+EXP(-(INDEX(係数表!G:G,9) + $B695)))))*(EXP(INDEX(係数表!H:H,9) + INDEX(係数表!I:I,9)*LN(INDEX(出力表!C:C,9)+1)))))))</f>
        <v>96.96387968898766</v>
      </c>
      <c r="Z695" t="e">
        <f>MIN(100, MAX(0, (100*(INDEX(出力表!D:D,9))/(EXP(INDEX(係数表!B:B,9) + $C695) + (INDEX(出力表!D:D,9)))) + (乱数表!$U695*(Settings!B12/(((INDEX(出力表!D:D,9))+1)^INDEX(係数表!E:E,9)*INDEX(係数表!F:F,9))))))</f>
        <v>#VALUE!</v>
      </c>
      <c r="AA695" t="e">
        <f>MIN(100, MAX(0, (INDEX(出力表!D:D,9))*Y695/MAX(Z695, Settings!B3)))</f>
        <v>#VALUE!</v>
      </c>
      <c r="AB695">
        <f>MIN(100, MAX(0, 100*BETAINV(乱数表!$J695, MAX(0.00000001, (1/(1+EXP(-(INDEX(係数表!G:G,10) + $B695))))*(EXP(INDEX(係数表!H:H,10) + INDEX(係数表!I:I,10)*LN(INDEX(出力表!C:C,10)+1)))), MAX(0.00000001, (1-(1/(1+EXP(-(INDEX(係数表!G:G,10) + $B695)))))*(EXP(INDEX(係数表!H:H,10) + INDEX(係数表!I:I,10)*LN(INDEX(出力表!C:C,10)+1)))))))</f>
        <v>87.760608406697727</v>
      </c>
      <c r="AC695" t="e">
        <f>MIN(100, MAX(0, (100*(INDEX(出力表!D:D,10))/(EXP(INDEX(係数表!B:B,10) + $C695) + (INDEX(出力表!D:D,10)))) + (乱数表!$V695*(Settings!B12/(((INDEX(出力表!D:D,10))+1)^INDEX(係数表!E:E,10)*INDEX(係数表!F:F,10))))))</f>
        <v>#VALUE!</v>
      </c>
      <c r="AD695" t="e">
        <f>MIN(100, MAX(0, (INDEX(出力表!D:D,10))*AB695/MAX(AC695, Settings!B3)))</f>
        <v>#VALUE!</v>
      </c>
      <c r="AE695">
        <f>MIN(100, MAX(0, 100*BETAINV(乱数表!$K695, MAX(0.00000001, (1/(1+EXP(-(INDEX(係数表!G:G,11) + $B695))))*(EXP(INDEX(係数表!H:H,11) + INDEX(係数表!I:I,11)*LN(INDEX(出力表!C:C,11)+1)))), MAX(0.00000001, (1-(1/(1+EXP(-(INDEX(係数表!G:G,11) + $B695)))))*(EXP(INDEX(係数表!H:H,11) + INDEX(係数表!I:I,11)*LN(INDEX(出力表!C:C,11)+1)))))))</f>
        <v>75.918116580573439</v>
      </c>
      <c r="AF695" t="e">
        <f>MIN(100, MAX(0, (100*(INDEX(出力表!D:D,11))/(EXP(INDEX(係数表!B:B,11) + $C695) + (INDEX(出力表!D:D,11)))) + (乱数表!$W695*(Settings!B12/(((INDEX(出力表!D:D,11))+1)^INDEX(係数表!E:E,11)*INDEX(係数表!F:F,11))))))</f>
        <v>#VALUE!</v>
      </c>
      <c r="AG695" t="e">
        <f>MIN(100, MAX(0, (INDEX(出力表!D:D,11))*AE695/MAX(AF695, Settings!B3)))</f>
        <v>#VALUE!</v>
      </c>
      <c r="AH695">
        <f>MIN(100, MAX(0, 100*BETAINV(乱数表!$L695, MAX(0.00000001, (1/(1+EXP(-(INDEX(係数表!G:G,12) + $B695))))*(EXP(INDEX(係数表!H:H,12) + INDEX(係数表!I:I,12)*LN(INDEX(出力表!C:C,12)+1)))), MAX(0.00000001, (1-(1/(1+EXP(-(INDEX(係数表!G:G,12) + $B695)))))*(EXP(INDEX(係数表!H:H,12) + INDEX(係数表!I:I,12)*LN(INDEX(出力表!C:C,12)+1)))))))</f>
        <v>99.497085523943142</v>
      </c>
      <c r="AI695" t="e">
        <f>MIN(100, MAX(0, (100*(INDEX(出力表!D:D,12))/(EXP(INDEX(係数表!B:B,12) + $C695) + (INDEX(出力表!D:D,12)))) + (乱数表!$X695*(Settings!B12/(((INDEX(出力表!D:D,12))+1)^INDEX(係数表!E:E,12)*INDEX(係数表!F:F,12))))))</f>
        <v>#VALUE!</v>
      </c>
      <c r="AJ695" t="e">
        <f>MIN(100, MAX(0, (INDEX(出力表!D:D,12))*AH695/MAX(AI695, Settings!B3)))</f>
        <v>#VALUE!</v>
      </c>
      <c r="AK695">
        <f>MIN(100, MAX(0, 100*BETAINV(乱数表!$M695, MAX(0.00000001, (1/(1+EXP(-(INDEX(係数表!G:G,13) + $B695))))*(EXP(INDEX(係数表!H:H,13) + INDEX(係数表!I:I,13)*LN(INDEX(出力表!C:C,13)+1)))), MAX(0.00000001, (1-(1/(1+EXP(-(INDEX(係数表!G:G,13) + $B695)))))*(EXP(INDEX(係数表!H:H,13) + INDEX(係数表!I:I,13)*LN(INDEX(出力表!C:C,13)+1)))))))</f>
        <v>65.763678836889198</v>
      </c>
      <c r="AL695" t="e">
        <f>MIN(100, MAX(0, (100*(INDEX(出力表!D:D,13))/(EXP(INDEX(係数表!B:B,13) + $C695) + (INDEX(出力表!D:D,13)))) + (乱数表!$Y695*(Settings!B12/(((INDEX(出力表!D:D,13))+1)^INDEX(係数表!E:E,13)*INDEX(係数表!F:F,13))))))</f>
        <v>#VALUE!</v>
      </c>
      <c r="AM695" t="e">
        <f>MIN(100, MAX(0, (INDEX(出力表!D:D,13))*AK695/MAX(AL695, Settings!B3)))</f>
        <v>#VALUE!</v>
      </c>
      <c r="AN695">
        <f>IF(ISNUMBER(F695), INDEX(出力表!B:B,2)*F695, 0)+IF(ISNUMBER(I695), INDEX(出力表!B:B,3)*I695, 0)+IF(ISNUMBER(L695), INDEX(出力表!B:B,4)*L695, 0)+IF(ISNUMBER(O695), INDEX(出力表!B:B,5)*O695, 0)+IF(ISNUMBER(R695), INDEX(出力表!B:B,6)*R695, 0)+IF(ISNUMBER(U695), INDEX(出力表!B:B,7)*U695, 0)+IF(ISNUMBER(X695), INDEX(出力表!B:B,8)*X695, 0)+IF(ISNUMBER(AA695), INDEX(出力表!B:B,9)*AA695, 0)+IF(ISNUMBER(AD695), INDEX(出力表!B:B,10)*AD695, 0)+IF(ISNUMBER(AG695), INDEX(出力表!B:B,11)*AG695, 0)+IF(ISNUMBER(AJ695), INDEX(出力表!B:B,12)*AJ695, 0)+IF(ISNUMBER(AM695), INDEX(出力表!B:B,13)*AM695, 0)</f>
        <v>0</v>
      </c>
      <c r="AO695">
        <f>IF(ISNUMBER(F695), INDEX(出力表!B:B,2), 0)+IF(ISNUMBER(I695), INDEX(出力表!B:B,3), 0)+IF(ISNUMBER(L695), INDEX(出力表!B:B,4), 0)+IF(ISNUMBER(O695), INDEX(出力表!B:B,5), 0)+IF(ISNUMBER(R695), INDEX(出力表!B:B,6), 0)+IF(ISNUMBER(U695), INDEX(出力表!B:B,7), 0)+IF(ISNUMBER(X695), INDEX(出力表!B:B,8), 0)+IF(ISNUMBER(AA695), INDEX(出力表!B:B,9), 0)+IF(ISNUMBER(AD695), INDEX(出力表!B:B,10), 0)+IF(ISNUMBER(AG695), INDEX(出力表!B:B,11), 0)+IF(ISNUMBER(AJ695), INDEX(出力表!B:B,12), 0)+IF(ISNUMBER(AM695), INDEX(出力表!B:B,13), 0)</f>
        <v>0</v>
      </c>
      <c r="AP695" t="str">
        <f t="shared" si="10"/>
        <v/>
      </c>
    </row>
    <row r="696" spans="1:42" x14ac:dyDescent="0.2">
      <c r="A696">
        <v>695</v>
      </c>
      <c r="B696">
        <f>IF(UPPER(Settings!B4)="TRUE", 乱数表!$Z696*Settings!B10, 0)</f>
        <v>-0.74224042451914274</v>
      </c>
      <c r="C696">
        <f>IF(UPPER(Settings!B4)="TRUE", 乱数表!$AA696*Settings!B11, 0)</f>
        <v>3.4165390458079412E-2</v>
      </c>
      <c r="D696">
        <f>MIN(100, MAX(0, 100*BETAINV(乱数表!$B696, MAX(0.00000001, (1/(1+EXP(-(INDEX(係数表!G:G,2) + $B696))))*(EXP(INDEX(係数表!H:H,2) + INDEX(係数表!I:I,2)*LN(INDEX(出力表!C:C,2)+1)))), MAX(0.00000001, (1-(1/(1+EXP(-(INDEX(係数表!G:G,2) + $B696)))))*(EXP(INDEX(係数表!H:H,2) + INDEX(係数表!I:I,2)*LN(INDEX(出力表!C:C,2)+1)))))))</f>
        <v>75.263321800822041</v>
      </c>
      <c r="E696" t="e">
        <f>MIN(100, MAX(0, (100*(INDEX(出力表!D:D,2))/(EXP(INDEX(係数表!B:B,2) + $C696) + (INDEX(出力表!D:D,2)))) + (乱数表!$N696*(Settings!B12/(((INDEX(出力表!D:D,2))+1)^INDEX(係数表!E:E,2)*INDEX(係数表!F:F,2))))))</f>
        <v>#VALUE!</v>
      </c>
      <c r="F696" t="e">
        <f>MIN(100, MAX(0, (INDEX(出力表!D:D,2))*D696/MAX(E696, Settings!B3)))</f>
        <v>#VALUE!</v>
      </c>
      <c r="G696">
        <f>MIN(100, MAX(0, 100*BETAINV(乱数表!$C696, MAX(0.00000001, (1/(1+EXP(-(INDEX(係数表!G:G,3) + $B696))))*(EXP(INDEX(係数表!H:H,3) + INDEX(係数表!I:I,3)*LN(INDEX(出力表!C:C,3)+1)))), MAX(0.00000001, (1-(1/(1+EXP(-(INDEX(係数表!G:G,3) + $B696)))))*(EXP(INDEX(係数表!H:H,3) + INDEX(係数表!I:I,3)*LN(INDEX(出力表!C:C,3)+1)))))))</f>
        <v>94.25346953376291</v>
      </c>
      <c r="H696" t="e">
        <f>MIN(100, MAX(0, (100*(INDEX(出力表!D:D,3))/(EXP(INDEX(係数表!B:B,3) + $C696) + (INDEX(出力表!D:D,3)))) + (乱数表!$O696*(Settings!B12/(((INDEX(出力表!D:D,3))+1)^INDEX(係数表!E:E,3)*INDEX(係数表!F:F,3))))))</f>
        <v>#VALUE!</v>
      </c>
      <c r="I696" t="e">
        <f>MIN(100, MAX(0, (INDEX(出力表!D:D,3))*G696/MAX(H696, Settings!B3)))</f>
        <v>#VALUE!</v>
      </c>
      <c r="J696">
        <f>MIN(100, MAX(0, 100*BETAINV(乱数表!$D696, MAX(0.00000001, (1/(1+EXP(-(INDEX(係数表!G:G,4) + $B696))))*(EXP(INDEX(係数表!H:H,4) + INDEX(係数表!I:I,4)*LN(INDEX(出力表!C:C,4)+1)))), MAX(0.00000001, (1-(1/(1+EXP(-(INDEX(係数表!G:G,4) + $B696)))))*(EXP(INDEX(係数表!H:H,4) + INDEX(係数表!I:I,4)*LN(INDEX(出力表!C:C,4)+1)))))))</f>
        <v>87.213767271680126</v>
      </c>
      <c r="K696" t="e">
        <f>MIN(100, MAX(0, (100*(INDEX(出力表!D:D,4))/(EXP(INDEX(係数表!B:B,4) + $C696) + (INDEX(出力表!D:D,4)))) + (乱数表!$P696*(Settings!B12/(((INDEX(出力表!D:D,4))+1)^INDEX(係数表!E:E,4)*INDEX(係数表!F:F,4))))))</f>
        <v>#VALUE!</v>
      </c>
      <c r="L696" t="e">
        <f>MIN(100, MAX(0, (INDEX(出力表!D:D,4))*J696/MAX(K696, Settings!B3)))</f>
        <v>#VALUE!</v>
      </c>
      <c r="M696">
        <f>MIN(100, MAX(0, 100*BETAINV(乱数表!$E696, MAX(0.00000001, (1/(1+EXP(-(INDEX(係数表!G:G,5) + $B696))))*(EXP(INDEX(係数表!H:H,5) + INDEX(係数表!I:I,5)*LN(INDEX(出力表!C:C,5)+1)))), MAX(0.00000001, (1-(1/(1+EXP(-(INDEX(係数表!G:G,5) + $B696)))))*(EXP(INDEX(係数表!H:H,5) + INDEX(係数表!I:I,5)*LN(INDEX(出力表!C:C,5)+1)))))))</f>
        <v>59.024031300331629</v>
      </c>
      <c r="N696" t="e">
        <f>MIN(100, MAX(0, (100*(INDEX(出力表!D:D,5))/(EXP(INDEX(係数表!B:B,5) + $C696) + (INDEX(出力表!D:D,5)))) + (乱数表!$Q696*(Settings!B12/(((INDEX(出力表!D:D,5))+1)^INDEX(係数表!E:E,5)*INDEX(係数表!F:F,5))))))</f>
        <v>#VALUE!</v>
      </c>
      <c r="O696" t="e">
        <f>MIN(100, MAX(0, (INDEX(出力表!D:D,5))*M696/MAX(N696, Settings!B3)))</f>
        <v>#VALUE!</v>
      </c>
      <c r="P696">
        <f>MIN(100, MAX(0, 100*BETAINV(乱数表!$F696, MAX(0.00000001, (1/(1+EXP(-(INDEX(係数表!G:G,6) + $B696))))*(EXP(INDEX(係数表!H:H,6) + INDEX(係数表!I:I,6)*LN(INDEX(出力表!C:C,6)+1)))), MAX(0.00000001, (1-(1/(1+EXP(-(INDEX(係数表!G:G,6) + $B696)))))*(EXP(INDEX(係数表!H:H,6) + INDEX(係数表!I:I,6)*LN(INDEX(出力表!C:C,6)+1)))))))</f>
        <v>75.361645426000536</v>
      </c>
      <c r="Q696" t="e">
        <f>MIN(100, MAX(0, (100*(INDEX(出力表!D:D,6))/(EXP(INDEX(係数表!B:B,6) + $C696) + (INDEX(出力表!D:D,6)))) + (乱数表!$R696*(Settings!B12/(((INDEX(出力表!D:D,6))+1)^INDEX(係数表!E:E,6)*INDEX(係数表!F:F,6))))))</f>
        <v>#VALUE!</v>
      </c>
      <c r="R696" t="e">
        <f>MIN(100, MAX(0, (INDEX(出力表!D:D,6))*P696/MAX(Q696, Settings!B3)))</f>
        <v>#VALUE!</v>
      </c>
      <c r="S696">
        <f>MIN(100, MAX(0, 100*BETAINV(乱数表!$G696, MAX(0.00000001, (1/(1+EXP(-(INDEX(係数表!G:G,7) + $B696))))*(EXP(INDEX(係数表!H:H,7) + INDEX(係数表!I:I,7)*LN(INDEX(出力表!C:C,7)+1)))), MAX(0.00000001, (1-(1/(1+EXP(-(INDEX(係数表!G:G,7) + $B696)))))*(EXP(INDEX(係数表!H:H,7) + INDEX(係数表!I:I,7)*LN(INDEX(出力表!C:C,7)+1)))))))</f>
        <v>79.161645861306781</v>
      </c>
      <c r="T696" t="e">
        <f>MIN(100, MAX(0, (100*(INDEX(出力表!D:D,7))/(EXP(INDEX(係数表!B:B,7) + $C696) + (INDEX(出力表!D:D,7)))) + (乱数表!$S696*(Settings!B12/(((INDEX(出力表!D:D,7))+1)^INDEX(係数表!E:E,7)*INDEX(係数表!F:F,7))))))</f>
        <v>#VALUE!</v>
      </c>
      <c r="U696" t="e">
        <f>MIN(100, MAX(0, (INDEX(出力表!D:D,7))*S696/MAX(T696, Settings!B3)))</f>
        <v>#VALUE!</v>
      </c>
      <c r="V696">
        <f>MIN(100, MAX(0, 100*BETAINV(乱数表!$H696, MAX(0.00000001, (1/(1+EXP(-(INDEX(係数表!G:G,8) + $B696))))*(EXP(INDEX(係数表!H:H,8) + INDEX(係数表!I:I,8)*LN(INDEX(出力表!C:C,8)+1)))), MAX(0.00000001, (1-(1/(1+EXP(-(INDEX(係数表!G:G,8) + $B696)))))*(EXP(INDEX(係数表!H:H,8) + INDEX(係数表!I:I,8)*LN(INDEX(出力表!C:C,8)+1)))))))</f>
        <v>82.226664624195706</v>
      </c>
      <c r="W696" t="e">
        <f>MIN(100, MAX(0, (100*(INDEX(出力表!D:D,8))/(EXP(INDEX(係数表!B:B,8) + $C696) + (INDEX(出力表!D:D,8)))) + (乱数表!$T696*(Settings!B12/(((INDEX(出力表!D:D,8))+1)^INDEX(係数表!E:E,8)*INDEX(係数表!F:F,8))))))</f>
        <v>#VALUE!</v>
      </c>
      <c r="X696" t="e">
        <f>MIN(100, MAX(0, (INDEX(出力表!D:D,8))*V696/MAX(W696, Settings!B3)))</f>
        <v>#VALUE!</v>
      </c>
      <c r="Y696">
        <f>MIN(100, MAX(0, 100*BETAINV(乱数表!$I696, MAX(0.00000001, (1/(1+EXP(-(INDEX(係数表!G:G,9) + $B696))))*(EXP(INDEX(係数表!H:H,9) + INDEX(係数表!I:I,9)*LN(INDEX(出力表!C:C,9)+1)))), MAX(0.00000001, (1-(1/(1+EXP(-(INDEX(係数表!G:G,9) + $B696)))))*(EXP(INDEX(係数表!H:H,9) + INDEX(係数表!I:I,9)*LN(INDEX(出力表!C:C,9)+1)))))))</f>
        <v>98.653817852278863</v>
      </c>
      <c r="Z696" t="e">
        <f>MIN(100, MAX(0, (100*(INDEX(出力表!D:D,9))/(EXP(INDEX(係数表!B:B,9) + $C696) + (INDEX(出力表!D:D,9)))) + (乱数表!$U696*(Settings!B12/(((INDEX(出力表!D:D,9))+1)^INDEX(係数表!E:E,9)*INDEX(係数表!F:F,9))))))</f>
        <v>#VALUE!</v>
      </c>
      <c r="AA696" t="e">
        <f>MIN(100, MAX(0, (INDEX(出力表!D:D,9))*Y696/MAX(Z696, Settings!B3)))</f>
        <v>#VALUE!</v>
      </c>
      <c r="AB696">
        <f>MIN(100, MAX(0, 100*BETAINV(乱数表!$J696, MAX(0.00000001, (1/(1+EXP(-(INDEX(係数表!G:G,10) + $B696))))*(EXP(INDEX(係数表!H:H,10) + INDEX(係数表!I:I,10)*LN(INDEX(出力表!C:C,10)+1)))), MAX(0.00000001, (1-(1/(1+EXP(-(INDEX(係数表!G:G,10) + $B696)))))*(EXP(INDEX(係数表!H:H,10) + INDEX(係数表!I:I,10)*LN(INDEX(出力表!C:C,10)+1)))))))</f>
        <v>79.819597600158858</v>
      </c>
      <c r="AC696" t="e">
        <f>MIN(100, MAX(0, (100*(INDEX(出力表!D:D,10))/(EXP(INDEX(係数表!B:B,10) + $C696) + (INDEX(出力表!D:D,10)))) + (乱数表!$V696*(Settings!B12/(((INDEX(出力表!D:D,10))+1)^INDEX(係数表!E:E,10)*INDEX(係数表!F:F,10))))))</f>
        <v>#VALUE!</v>
      </c>
      <c r="AD696" t="e">
        <f>MIN(100, MAX(0, (INDEX(出力表!D:D,10))*AB696/MAX(AC696, Settings!B3)))</f>
        <v>#VALUE!</v>
      </c>
      <c r="AE696">
        <f>MIN(100, MAX(0, 100*BETAINV(乱数表!$K696, MAX(0.00000001, (1/(1+EXP(-(INDEX(係数表!G:G,11) + $B696))))*(EXP(INDEX(係数表!H:H,11) + INDEX(係数表!I:I,11)*LN(INDEX(出力表!C:C,11)+1)))), MAX(0.00000001, (1-(1/(1+EXP(-(INDEX(係数表!G:G,11) + $B696)))))*(EXP(INDEX(係数表!H:H,11) + INDEX(係数表!I:I,11)*LN(INDEX(出力表!C:C,11)+1)))))))</f>
        <v>79.168327839154855</v>
      </c>
      <c r="AF696" t="e">
        <f>MIN(100, MAX(0, (100*(INDEX(出力表!D:D,11))/(EXP(INDEX(係数表!B:B,11) + $C696) + (INDEX(出力表!D:D,11)))) + (乱数表!$W696*(Settings!B12/(((INDEX(出力表!D:D,11))+1)^INDEX(係数表!E:E,11)*INDEX(係数表!F:F,11))))))</f>
        <v>#VALUE!</v>
      </c>
      <c r="AG696" t="e">
        <f>MIN(100, MAX(0, (INDEX(出力表!D:D,11))*AE696/MAX(AF696, Settings!B3)))</f>
        <v>#VALUE!</v>
      </c>
      <c r="AH696">
        <f>MIN(100, MAX(0, 100*BETAINV(乱数表!$L696, MAX(0.00000001, (1/(1+EXP(-(INDEX(係数表!G:G,12) + $B696))))*(EXP(INDEX(係数表!H:H,12) + INDEX(係数表!I:I,12)*LN(INDEX(出力表!C:C,12)+1)))), MAX(0.00000001, (1-(1/(1+EXP(-(INDEX(係数表!G:G,12) + $B696)))))*(EXP(INDEX(係数表!H:H,12) + INDEX(係数表!I:I,12)*LN(INDEX(出力表!C:C,12)+1)))))))</f>
        <v>77.807428361961954</v>
      </c>
      <c r="AI696" t="e">
        <f>MIN(100, MAX(0, (100*(INDEX(出力表!D:D,12))/(EXP(INDEX(係数表!B:B,12) + $C696) + (INDEX(出力表!D:D,12)))) + (乱数表!$X696*(Settings!B12/(((INDEX(出力表!D:D,12))+1)^INDEX(係数表!E:E,12)*INDEX(係数表!F:F,12))))))</f>
        <v>#VALUE!</v>
      </c>
      <c r="AJ696" t="e">
        <f>MIN(100, MAX(0, (INDEX(出力表!D:D,12))*AH696/MAX(AI696, Settings!B3)))</f>
        <v>#VALUE!</v>
      </c>
      <c r="AK696">
        <f>MIN(100, MAX(0, 100*BETAINV(乱数表!$M696, MAX(0.00000001, (1/(1+EXP(-(INDEX(係数表!G:G,13) + $B696))))*(EXP(INDEX(係数表!H:H,13) + INDEX(係数表!I:I,13)*LN(INDEX(出力表!C:C,13)+1)))), MAX(0.00000001, (1-(1/(1+EXP(-(INDEX(係数表!G:G,13) + $B696)))))*(EXP(INDEX(係数表!H:H,13) + INDEX(係数表!I:I,13)*LN(INDEX(出力表!C:C,13)+1)))))))</f>
        <v>85.02253099879961</v>
      </c>
      <c r="AL696" t="e">
        <f>MIN(100, MAX(0, (100*(INDEX(出力表!D:D,13))/(EXP(INDEX(係数表!B:B,13) + $C696) + (INDEX(出力表!D:D,13)))) + (乱数表!$Y696*(Settings!B12/(((INDEX(出力表!D:D,13))+1)^INDEX(係数表!E:E,13)*INDEX(係数表!F:F,13))))))</f>
        <v>#VALUE!</v>
      </c>
      <c r="AM696" t="e">
        <f>MIN(100, MAX(0, (INDEX(出力表!D:D,13))*AK696/MAX(AL696, Settings!B3)))</f>
        <v>#VALUE!</v>
      </c>
      <c r="AN696">
        <f>IF(ISNUMBER(F696), INDEX(出力表!B:B,2)*F696, 0)+IF(ISNUMBER(I696), INDEX(出力表!B:B,3)*I696, 0)+IF(ISNUMBER(L696), INDEX(出力表!B:B,4)*L696, 0)+IF(ISNUMBER(O696), INDEX(出力表!B:B,5)*O696, 0)+IF(ISNUMBER(R696), INDEX(出力表!B:B,6)*R696, 0)+IF(ISNUMBER(U696), INDEX(出力表!B:B,7)*U696, 0)+IF(ISNUMBER(X696), INDEX(出力表!B:B,8)*X696, 0)+IF(ISNUMBER(AA696), INDEX(出力表!B:B,9)*AA696, 0)+IF(ISNUMBER(AD696), INDEX(出力表!B:B,10)*AD696, 0)+IF(ISNUMBER(AG696), INDEX(出力表!B:B,11)*AG696, 0)+IF(ISNUMBER(AJ696), INDEX(出力表!B:B,12)*AJ696, 0)+IF(ISNUMBER(AM696), INDEX(出力表!B:B,13)*AM696, 0)</f>
        <v>0</v>
      </c>
      <c r="AO696">
        <f>IF(ISNUMBER(F696), INDEX(出力表!B:B,2), 0)+IF(ISNUMBER(I696), INDEX(出力表!B:B,3), 0)+IF(ISNUMBER(L696), INDEX(出力表!B:B,4), 0)+IF(ISNUMBER(O696), INDEX(出力表!B:B,5), 0)+IF(ISNUMBER(R696), INDEX(出力表!B:B,6), 0)+IF(ISNUMBER(U696), INDEX(出力表!B:B,7), 0)+IF(ISNUMBER(X696), INDEX(出力表!B:B,8), 0)+IF(ISNUMBER(AA696), INDEX(出力表!B:B,9), 0)+IF(ISNUMBER(AD696), INDEX(出力表!B:B,10), 0)+IF(ISNUMBER(AG696), INDEX(出力表!B:B,11), 0)+IF(ISNUMBER(AJ696), INDEX(出力表!B:B,12), 0)+IF(ISNUMBER(AM696), INDEX(出力表!B:B,13), 0)</f>
        <v>0</v>
      </c>
      <c r="AP696" t="str">
        <f t="shared" si="10"/>
        <v/>
      </c>
    </row>
    <row r="697" spans="1:42" x14ac:dyDescent="0.2">
      <c r="A697">
        <v>696</v>
      </c>
      <c r="B697">
        <f>IF(UPPER(Settings!B4)="TRUE", 乱数表!$Z697*Settings!B10, 0)</f>
        <v>8.5840755681460032E-2</v>
      </c>
      <c r="C697">
        <f>IF(UPPER(Settings!B4)="TRUE", 乱数表!$AA697*Settings!B11, 0)</f>
        <v>-0.10151080845048296</v>
      </c>
      <c r="D697">
        <f>MIN(100, MAX(0, 100*BETAINV(乱数表!$B697, MAX(0.00000001, (1/(1+EXP(-(INDEX(係数表!G:G,2) + $B697))))*(EXP(INDEX(係数表!H:H,2) + INDEX(係数表!I:I,2)*LN(INDEX(出力表!C:C,2)+1)))), MAX(0.00000001, (1-(1/(1+EXP(-(INDEX(係数表!G:G,2) + $B697)))))*(EXP(INDEX(係数表!H:H,2) + INDEX(係数表!I:I,2)*LN(INDEX(出力表!C:C,2)+1)))))))</f>
        <v>97.658411971215457</v>
      </c>
      <c r="E697" t="e">
        <f>MIN(100, MAX(0, (100*(INDEX(出力表!D:D,2))/(EXP(INDEX(係数表!B:B,2) + $C697) + (INDEX(出力表!D:D,2)))) + (乱数表!$N697*(Settings!B12/(((INDEX(出力表!D:D,2))+1)^INDEX(係数表!E:E,2)*INDEX(係数表!F:F,2))))))</f>
        <v>#VALUE!</v>
      </c>
      <c r="F697" t="e">
        <f>MIN(100, MAX(0, (INDEX(出力表!D:D,2))*D697/MAX(E697, Settings!B3)))</f>
        <v>#VALUE!</v>
      </c>
      <c r="G697">
        <f>MIN(100, MAX(0, 100*BETAINV(乱数表!$C697, MAX(0.00000001, (1/(1+EXP(-(INDEX(係数表!G:G,3) + $B697))))*(EXP(INDEX(係数表!H:H,3) + INDEX(係数表!I:I,3)*LN(INDEX(出力表!C:C,3)+1)))), MAX(0.00000001, (1-(1/(1+EXP(-(INDEX(係数表!G:G,3) + $B697)))))*(EXP(INDEX(係数表!H:H,3) + INDEX(係数表!I:I,3)*LN(INDEX(出力表!C:C,3)+1)))))))</f>
        <v>99.182538349357614</v>
      </c>
      <c r="H697" t="e">
        <f>MIN(100, MAX(0, (100*(INDEX(出力表!D:D,3))/(EXP(INDEX(係数表!B:B,3) + $C697) + (INDEX(出力表!D:D,3)))) + (乱数表!$O697*(Settings!B12/(((INDEX(出力表!D:D,3))+1)^INDEX(係数表!E:E,3)*INDEX(係数表!F:F,3))))))</f>
        <v>#VALUE!</v>
      </c>
      <c r="I697" t="e">
        <f>MIN(100, MAX(0, (INDEX(出力表!D:D,3))*G697/MAX(H697, Settings!B3)))</f>
        <v>#VALUE!</v>
      </c>
      <c r="J697">
        <f>MIN(100, MAX(0, 100*BETAINV(乱数表!$D697, MAX(0.00000001, (1/(1+EXP(-(INDEX(係数表!G:G,4) + $B697))))*(EXP(INDEX(係数表!H:H,4) + INDEX(係数表!I:I,4)*LN(INDEX(出力表!C:C,4)+1)))), MAX(0.00000001, (1-(1/(1+EXP(-(INDEX(係数表!G:G,4) + $B697)))))*(EXP(INDEX(係数表!H:H,4) + INDEX(係数表!I:I,4)*LN(INDEX(出力表!C:C,4)+1)))))))</f>
        <v>99.999183155485227</v>
      </c>
      <c r="K697" t="e">
        <f>MIN(100, MAX(0, (100*(INDEX(出力表!D:D,4))/(EXP(INDEX(係数表!B:B,4) + $C697) + (INDEX(出力表!D:D,4)))) + (乱数表!$P697*(Settings!B12/(((INDEX(出力表!D:D,4))+1)^INDEX(係数表!E:E,4)*INDEX(係数表!F:F,4))))))</f>
        <v>#VALUE!</v>
      </c>
      <c r="L697" t="e">
        <f>MIN(100, MAX(0, (INDEX(出力表!D:D,4))*J697/MAX(K697, Settings!B3)))</f>
        <v>#VALUE!</v>
      </c>
      <c r="M697">
        <f>MIN(100, MAX(0, 100*BETAINV(乱数表!$E697, MAX(0.00000001, (1/(1+EXP(-(INDEX(係数表!G:G,5) + $B697))))*(EXP(INDEX(係数表!H:H,5) + INDEX(係数表!I:I,5)*LN(INDEX(出力表!C:C,5)+1)))), MAX(0.00000001, (1-(1/(1+EXP(-(INDEX(係数表!G:G,5) + $B697)))))*(EXP(INDEX(係数表!H:H,5) + INDEX(係数表!I:I,5)*LN(INDEX(出力表!C:C,5)+1)))))))</f>
        <v>68.229392865916452</v>
      </c>
      <c r="N697" t="e">
        <f>MIN(100, MAX(0, (100*(INDEX(出力表!D:D,5))/(EXP(INDEX(係数表!B:B,5) + $C697) + (INDEX(出力表!D:D,5)))) + (乱数表!$Q697*(Settings!B12/(((INDEX(出力表!D:D,5))+1)^INDEX(係数表!E:E,5)*INDEX(係数表!F:F,5))))))</f>
        <v>#VALUE!</v>
      </c>
      <c r="O697" t="e">
        <f>MIN(100, MAX(0, (INDEX(出力表!D:D,5))*M697/MAX(N697, Settings!B3)))</f>
        <v>#VALUE!</v>
      </c>
      <c r="P697">
        <f>MIN(100, MAX(0, 100*BETAINV(乱数表!$F697, MAX(0.00000001, (1/(1+EXP(-(INDEX(係数表!G:G,6) + $B697))))*(EXP(INDEX(係数表!H:H,6) + INDEX(係数表!I:I,6)*LN(INDEX(出力表!C:C,6)+1)))), MAX(0.00000001, (1-(1/(1+EXP(-(INDEX(係数表!G:G,6) + $B697)))))*(EXP(INDEX(係数表!H:H,6) + INDEX(係数表!I:I,6)*LN(INDEX(出力表!C:C,6)+1)))))))</f>
        <v>97.036877380806885</v>
      </c>
      <c r="Q697" t="e">
        <f>MIN(100, MAX(0, (100*(INDEX(出力表!D:D,6))/(EXP(INDEX(係数表!B:B,6) + $C697) + (INDEX(出力表!D:D,6)))) + (乱数表!$R697*(Settings!B12/(((INDEX(出力表!D:D,6))+1)^INDEX(係数表!E:E,6)*INDEX(係数表!F:F,6))))))</f>
        <v>#VALUE!</v>
      </c>
      <c r="R697" t="e">
        <f>MIN(100, MAX(0, (INDEX(出力表!D:D,6))*P697/MAX(Q697, Settings!B3)))</f>
        <v>#VALUE!</v>
      </c>
      <c r="S697">
        <f>MIN(100, MAX(0, 100*BETAINV(乱数表!$G697, MAX(0.00000001, (1/(1+EXP(-(INDEX(係数表!G:G,7) + $B697))))*(EXP(INDEX(係数表!H:H,7) + INDEX(係数表!I:I,7)*LN(INDEX(出力表!C:C,7)+1)))), MAX(0.00000001, (1-(1/(1+EXP(-(INDEX(係数表!G:G,7) + $B697)))))*(EXP(INDEX(係数表!H:H,7) + INDEX(係数表!I:I,7)*LN(INDEX(出力表!C:C,7)+1)))))))</f>
        <v>80.800340725471514</v>
      </c>
      <c r="T697" t="e">
        <f>MIN(100, MAX(0, (100*(INDEX(出力表!D:D,7))/(EXP(INDEX(係数表!B:B,7) + $C697) + (INDEX(出力表!D:D,7)))) + (乱数表!$S697*(Settings!B12/(((INDEX(出力表!D:D,7))+1)^INDEX(係数表!E:E,7)*INDEX(係数表!F:F,7))))))</f>
        <v>#VALUE!</v>
      </c>
      <c r="U697" t="e">
        <f>MIN(100, MAX(0, (INDEX(出力表!D:D,7))*S697/MAX(T697, Settings!B3)))</f>
        <v>#VALUE!</v>
      </c>
      <c r="V697">
        <f>MIN(100, MAX(0, 100*BETAINV(乱数表!$H697, MAX(0.00000001, (1/(1+EXP(-(INDEX(係数表!G:G,8) + $B697))))*(EXP(INDEX(係数表!H:H,8) + INDEX(係数表!I:I,8)*LN(INDEX(出力表!C:C,8)+1)))), MAX(0.00000001, (1-(1/(1+EXP(-(INDEX(係数表!G:G,8) + $B697)))))*(EXP(INDEX(係数表!H:H,8) + INDEX(係数表!I:I,8)*LN(INDEX(出力表!C:C,8)+1)))))))</f>
        <v>98.291136700079591</v>
      </c>
      <c r="W697" t="e">
        <f>MIN(100, MAX(0, (100*(INDEX(出力表!D:D,8))/(EXP(INDEX(係数表!B:B,8) + $C697) + (INDEX(出力表!D:D,8)))) + (乱数表!$T697*(Settings!B12/(((INDEX(出力表!D:D,8))+1)^INDEX(係数表!E:E,8)*INDEX(係数表!F:F,8))))))</f>
        <v>#VALUE!</v>
      </c>
      <c r="X697" t="e">
        <f>MIN(100, MAX(0, (INDEX(出力表!D:D,8))*V697/MAX(W697, Settings!B3)))</f>
        <v>#VALUE!</v>
      </c>
      <c r="Y697">
        <f>MIN(100, MAX(0, 100*BETAINV(乱数表!$I697, MAX(0.00000001, (1/(1+EXP(-(INDEX(係数表!G:G,9) + $B697))))*(EXP(INDEX(係数表!H:H,9) + INDEX(係数表!I:I,9)*LN(INDEX(出力表!C:C,9)+1)))), MAX(0.00000001, (1-(1/(1+EXP(-(INDEX(係数表!G:G,9) + $B697)))))*(EXP(INDEX(係数表!H:H,9) + INDEX(係数表!I:I,9)*LN(INDEX(出力表!C:C,9)+1)))))))</f>
        <v>99.281241682738894</v>
      </c>
      <c r="Z697" t="e">
        <f>MIN(100, MAX(0, (100*(INDEX(出力表!D:D,9))/(EXP(INDEX(係数表!B:B,9) + $C697) + (INDEX(出力表!D:D,9)))) + (乱数表!$U697*(Settings!B12/(((INDEX(出力表!D:D,9))+1)^INDEX(係数表!E:E,9)*INDEX(係数表!F:F,9))))))</f>
        <v>#VALUE!</v>
      </c>
      <c r="AA697" t="e">
        <f>MIN(100, MAX(0, (INDEX(出力表!D:D,9))*Y697/MAX(Z697, Settings!B3)))</f>
        <v>#VALUE!</v>
      </c>
      <c r="AB697">
        <f>MIN(100, MAX(0, 100*BETAINV(乱数表!$J697, MAX(0.00000001, (1/(1+EXP(-(INDEX(係数表!G:G,10) + $B697))))*(EXP(INDEX(係数表!H:H,10) + INDEX(係数表!I:I,10)*LN(INDEX(出力表!C:C,10)+1)))), MAX(0.00000001, (1-(1/(1+EXP(-(INDEX(係数表!G:G,10) + $B697)))))*(EXP(INDEX(係数表!H:H,10) + INDEX(係数表!I:I,10)*LN(INDEX(出力表!C:C,10)+1)))))))</f>
        <v>93.946308644520869</v>
      </c>
      <c r="AC697" t="e">
        <f>MIN(100, MAX(0, (100*(INDEX(出力表!D:D,10))/(EXP(INDEX(係数表!B:B,10) + $C697) + (INDEX(出力表!D:D,10)))) + (乱数表!$V697*(Settings!B12/(((INDEX(出力表!D:D,10))+1)^INDEX(係数表!E:E,10)*INDEX(係数表!F:F,10))))))</f>
        <v>#VALUE!</v>
      </c>
      <c r="AD697" t="e">
        <f>MIN(100, MAX(0, (INDEX(出力表!D:D,10))*AB697/MAX(AC697, Settings!B3)))</f>
        <v>#VALUE!</v>
      </c>
      <c r="AE697">
        <f>MIN(100, MAX(0, 100*BETAINV(乱数表!$K697, MAX(0.00000001, (1/(1+EXP(-(INDEX(係数表!G:G,11) + $B697))))*(EXP(INDEX(係数表!H:H,11) + INDEX(係数表!I:I,11)*LN(INDEX(出力表!C:C,11)+1)))), MAX(0.00000001, (1-(1/(1+EXP(-(INDEX(係数表!G:G,11) + $B697)))))*(EXP(INDEX(係数表!H:H,11) + INDEX(係数表!I:I,11)*LN(INDEX(出力表!C:C,11)+1)))))))</f>
        <v>83.499522266056374</v>
      </c>
      <c r="AF697" t="e">
        <f>MIN(100, MAX(0, (100*(INDEX(出力表!D:D,11))/(EXP(INDEX(係数表!B:B,11) + $C697) + (INDEX(出力表!D:D,11)))) + (乱数表!$W697*(Settings!B12/(((INDEX(出力表!D:D,11))+1)^INDEX(係数表!E:E,11)*INDEX(係数表!F:F,11))))))</f>
        <v>#VALUE!</v>
      </c>
      <c r="AG697" t="e">
        <f>MIN(100, MAX(0, (INDEX(出力表!D:D,11))*AE697/MAX(AF697, Settings!B3)))</f>
        <v>#VALUE!</v>
      </c>
      <c r="AH697">
        <f>MIN(100, MAX(0, 100*BETAINV(乱数表!$L697, MAX(0.00000001, (1/(1+EXP(-(INDEX(係数表!G:G,12) + $B697))))*(EXP(INDEX(係数表!H:H,12) + INDEX(係数表!I:I,12)*LN(INDEX(出力表!C:C,12)+1)))), MAX(0.00000001, (1-(1/(1+EXP(-(INDEX(係数表!G:G,12) + $B697)))))*(EXP(INDEX(係数表!H:H,12) + INDEX(係数表!I:I,12)*LN(INDEX(出力表!C:C,12)+1)))))))</f>
        <v>99.693814556424456</v>
      </c>
      <c r="AI697" t="e">
        <f>MIN(100, MAX(0, (100*(INDEX(出力表!D:D,12))/(EXP(INDEX(係数表!B:B,12) + $C697) + (INDEX(出力表!D:D,12)))) + (乱数表!$X697*(Settings!B12/(((INDEX(出力表!D:D,12))+1)^INDEX(係数表!E:E,12)*INDEX(係数表!F:F,12))))))</f>
        <v>#VALUE!</v>
      </c>
      <c r="AJ697" t="e">
        <f>MIN(100, MAX(0, (INDEX(出力表!D:D,12))*AH697/MAX(AI697, Settings!B3)))</f>
        <v>#VALUE!</v>
      </c>
      <c r="AK697">
        <f>MIN(100, MAX(0, 100*BETAINV(乱数表!$M697, MAX(0.00000001, (1/(1+EXP(-(INDEX(係数表!G:G,13) + $B697))))*(EXP(INDEX(係数表!H:H,13) + INDEX(係数表!I:I,13)*LN(INDEX(出力表!C:C,13)+1)))), MAX(0.00000001, (1-(1/(1+EXP(-(INDEX(係数表!G:G,13) + $B697)))))*(EXP(INDEX(係数表!H:H,13) + INDEX(係数表!I:I,13)*LN(INDEX(出力表!C:C,13)+1)))))))</f>
        <v>63.510313866359439</v>
      </c>
      <c r="AL697" t="e">
        <f>MIN(100, MAX(0, (100*(INDEX(出力表!D:D,13))/(EXP(INDEX(係数表!B:B,13) + $C697) + (INDEX(出力表!D:D,13)))) + (乱数表!$Y697*(Settings!B12/(((INDEX(出力表!D:D,13))+1)^INDEX(係数表!E:E,13)*INDEX(係数表!F:F,13))))))</f>
        <v>#VALUE!</v>
      </c>
      <c r="AM697" t="e">
        <f>MIN(100, MAX(0, (INDEX(出力表!D:D,13))*AK697/MAX(AL697, Settings!B3)))</f>
        <v>#VALUE!</v>
      </c>
      <c r="AN697">
        <f>IF(ISNUMBER(F697), INDEX(出力表!B:B,2)*F697, 0)+IF(ISNUMBER(I697), INDEX(出力表!B:B,3)*I697, 0)+IF(ISNUMBER(L697), INDEX(出力表!B:B,4)*L697, 0)+IF(ISNUMBER(O697), INDEX(出力表!B:B,5)*O697, 0)+IF(ISNUMBER(R697), INDEX(出力表!B:B,6)*R697, 0)+IF(ISNUMBER(U697), INDEX(出力表!B:B,7)*U697, 0)+IF(ISNUMBER(X697), INDEX(出力表!B:B,8)*X697, 0)+IF(ISNUMBER(AA697), INDEX(出力表!B:B,9)*AA697, 0)+IF(ISNUMBER(AD697), INDEX(出力表!B:B,10)*AD697, 0)+IF(ISNUMBER(AG697), INDEX(出力表!B:B,11)*AG697, 0)+IF(ISNUMBER(AJ697), INDEX(出力表!B:B,12)*AJ697, 0)+IF(ISNUMBER(AM697), INDEX(出力表!B:B,13)*AM697, 0)</f>
        <v>0</v>
      </c>
      <c r="AO697">
        <f>IF(ISNUMBER(F697), INDEX(出力表!B:B,2), 0)+IF(ISNUMBER(I697), INDEX(出力表!B:B,3), 0)+IF(ISNUMBER(L697), INDEX(出力表!B:B,4), 0)+IF(ISNUMBER(O697), INDEX(出力表!B:B,5), 0)+IF(ISNUMBER(R697), INDEX(出力表!B:B,6), 0)+IF(ISNUMBER(U697), INDEX(出力表!B:B,7), 0)+IF(ISNUMBER(X697), INDEX(出力表!B:B,8), 0)+IF(ISNUMBER(AA697), INDEX(出力表!B:B,9), 0)+IF(ISNUMBER(AD697), INDEX(出力表!B:B,10), 0)+IF(ISNUMBER(AG697), INDEX(出力表!B:B,11), 0)+IF(ISNUMBER(AJ697), INDEX(出力表!B:B,12), 0)+IF(ISNUMBER(AM697), INDEX(出力表!B:B,13), 0)</f>
        <v>0</v>
      </c>
      <c r="AP697" t="str">
        <f t="shared" si="10"/>
        <v/>
      </c>
    </row>
    <row r="698" spans="1:42" x14ac:dyDescent="0.2">
      <c r="A698">
        <v>697</v>
      </c>
      <c r="B698">
        <f>IF(UPPER(Settings!B4)="TRUE", 乱数表!$Z698*Settings!B10, 0)</f>
        <v>-0.29084647265265551</v>
      </c>
      <c r="C698">
        <f>IF(UPPER(Settings!B4)="TRUE", 乱数表!$AA698*Settings!B11, 0)</f>
        <v>-1.3089887001915379E-2</v>
      </c>
      <c r="D698">
        <f>MIN(100, MAX(0, 100*BETAINV(乱数表!$B698, MAX(0.00000001, (1/(1+EXP(-(INDEX(係数表!G:G,2) + $B698))))*(EXP(INDEX(係数表!H:H,2) + INDEX(係数表!I:I,2)*LN(INDEX(出力表!C:C,2)+1)))), MAX(0.00000001, (1-(1/(1+EXP(-(INDEX(係数表!G:G,2) + $B698)))))*(EXP(INDEX(係数表!H:H,2) + INDEX(係数表!I:I,2)*LN(INDEX(出力表!C:C,2)+1)))))))</f>
        <v>75.055261923770175</v>
      </c>
      <c r="E698" t="e">
        <f>MIN(100, MAX(0, (100*(INDEX(出力表!D:D,2))/(EXP(INDEX(係数表!B:B,2) + $C698) + (INDEX(出力表!D:D,2)))) + (乱数表!$N698*(Settings!B12/(((INDEX(出力表!D:D,2))+1)^INDEX(係数表!E:E,2)*INDEX(係数表!F:F,2))))))</f>
        <v>#VALUE!</v>
      </c>
      <c r="F698" t="e">
        <f>MIN(100, MAX(0, (INDEX(出力表!D:D,2))*D698/MAX(E698, Settings!B3)))</f>
        <v>#VALUE!</v>
      </c>
      <c r="G698">
        <f>MIN(100, MAX(0, 100*BETAINV(乱数表!$C698, MAX(0.00000001, (1/(1+EXP(-(INDEX(係数表!G:G,3) + $B698))))*(EXP(INDEX(係数表!H:H,3) + INDEX(係数表!I:I,3)*LN(INDEX(出力表!C:C,3)+1)))), MAX(0.00000001, (1-(1/(1+EXP(-(INDEX(係数表!G:G,3) + $B698)))))*(EXP(INDEX(係数表!H:H,3) + INDEX(係数表!I:I,3)*LN(INDEX(出力表!C:C,3)+1)))))))</f>
        <v>99.430817997032932</v>
      </c>
      <c r="H698" t="e">
        <f>MIN(100, MAX(0, (100*(INDEX(出力表!D:D,3))/(EXP(INDEX(係数表!B:B,3) + $C698) + (INDEX(出力表!D:D,3)))) + (乱数表!$O698*(Settings!B12/(((INDEX(出力表!D:D,3))+1)^INDEX(係数表!E:E,3)*INDEX(係数表!F:F,3))))))</f>
        <v>#VALUE!</v>
      </c>
      <c r="I698" t="e">
        <f>MIN(100, MAX(0, (INDEX(出力表!D:D,3))*G698/MAX(H698, Settings!B3)))</f>
        <v>#VALUE!</v>
      </c>
      <c r="J698">
        <f>MIN(100, MAX(0, 100*BETAINV(乱数表!$D698, MAX(0.00000001, (1/(1+EXP(-(INDEX(係数表!G:G,4) + $B698))))*(EXP(INDEX(係数表!H:H,4) + INDEX(係数表!I:I,4)*LN(INDEX(出力表!C:C,4)+1)))), MAX(0.00000001, (1-(1/(1+EXP(-(INDEX(係数表!G:G,4) + $B698)))))*(EXP(INDEX(係数表!H:H,4) + INDEX(係数表!I:I,4)*LN(INDEX(出力表!C:C,4)+1)))))))</f>
        <v>70.938030056751316</v>
      </c>
      <c r="K698" t="e">
        <f>MIN(100, MAX(0, (100*(INDEX(出力表!D:D,4))/(EXP(INDEX(係数表!B:B,4) + $C698) + (INDEX(出力表!D:D,4)))) + (乱数表!$P698*(Settings!B12/(((INDEX(出力表!D:D,4))+1)^INDEX(係数表!E:E,4)*INDEX(係数表!F:F,4))))))</f>
        <v>#VALUE!</v>
      </c>
      <c r="L698" t="e">
        <f>MIN(100, MAX(0, (INDEX(出力表!D:D,4))*J698/MAX(K698, Settings!B3)))</f>
        <v>#VALUE!</v>
      </c>
      <c r="M698">
        <f>MIN(100, MAX(0, 100*BETAINV(乱数表!$E698, MAX(0.00000001, (1/(1+EXP(-(INDEX(係数表!G:G,5) + $B698))))*(EXP(INDEX(係数表!H:H,5) + INDEX(係数表!I:I,5)*LN(INDEX(出力表!C:C,5)+1)))), MAX(0.00000001, (1-(1/(1+EXP(-(INDEX(係数表!G:G,5) + $B698)))))*(EXP(INDEX(係数表!H:H,5) + INDEX(係数表!I:I,5)*LN(INDEX(出力表!C:C,5)+1)))))))</f>
        <v>93.394742964405793</v>
      </c>
      <c r="N698" t="e">
        <f>MIN(100, MAX(0, (100*(INDEX(出力表!D:D,5))/(EXP(INDEX(係数表!B:B,5) + $C698) + (INDEX(出力表!D:D,5)))) + (乱数表!$Q698*(Settings!B12/(((INDEX(出力表!D:D,5))+1)^INDEX(係数表!E:E,5)*INDEX(係数表!F:F,5))))))</f>
        <v>#VALUE!</v>
      </c>
      <c r="O698" t="e">
        <f>MIN(100, MAX(0, (INDEX(出力表!D:D,5))*M698/MAX(N698, Settings!B3)))</f>
        <v>#VALUE!</v>
      </c>
      <c r="P698">
        <f>MIN(100, MAX(0, 100*BETAINV(乱数表!$F698, MAX(0.00000001, (1/(1+EXP(-(INDEX(係数表!G:G,6) + $B698))))*(EXP(INDEX(係数表!H:H,6) + INDEX(係数表!I:I,6)*LN(INDEX(出力表!C:C,6)+1)))), MAX(0.00000001, (1-(1/(1+EXP(-(INDEX(係数表!G:G,6) + $B698)))))*(EXP(INDEX(係数表!H:H,6) + INDEX(係数表!I:I,6)*LN(INDEX(出力表!C:C,6)+1)))))))</f>
        <v>65.633784176985628</v>
      </c>
      <c r="Q698" t="e">
        <f>MIN(100, MAX(0, (100*(INDEX(出力表!D:D,6))/(EXP(INDEX(係数表!B:B,6) + $C698) + (INDEX(出力表!D:D,6)))) + (乱数表!$R698*(Settings!B12/(((INDEX(出力表!D:D,6))+1)^INDEX(係数表!E:E,6)*INDEX(係数表!F:F,6))))))</f>
        <v>#VALUE!</v>
      </c>
      <c r="R698" t="e">
        <f>MIN(100, MAX(0, (INDEX(出力表!D:D,6))*P698/MAX(Q698, Settings!B3)))</f>
        <v>#VALUE!</v>
      </c>
      <c r="S698">
        <f>MIN(100, MAX(0, 100*BETAINV(乱数表!$G698, MAX(0.00000001, (1/(1+EXP(-(INDEX(係数表!G:G,7) + $B698))))*(EXP(INDEX(係数表!H:H,7) + INDEX(係数表!I:I,7)*LN(INDEX(出力表!C:C,7)+1)))), MAX(0.00000001, (1-(1/(1+EXP(-(INDEX(係数表!G:G,7) + $B698)))))*(EXP(INDEX(係数表!H:H,7) + INDEX(係数表!I:I,7)*LN(INDEX(出力表!C:C,7)+1)))))))</f>
        <v>77.625182117326503</v>
      </c>
      <c r="T698" t="e">
        <f>MIN(100, MAX(0, (100*(INDEX(出力表!D:D,7))/(EXP(INDEX(係数表!B:B,7) + $C698) + (INDEX(出力表!D:D,7)))) + (乱数表!$S698*(Settings!B12/(((INDEX(出力表!D:D,7))+1)^INDEX(係数表!E:E,7)*INDEX(係数表!F:F,7))))))</f>
        <v>#VALUE!</v>
      </c>
      <c r="U698" t="e">
        <f>MIN(100, MAX(0, (INDEX(出力表!D:D,7))*S698/MAX(T698, Settings!B3)))</f>
        <v>#VALUE!</v>
      </c>
      <c r="V698">
        <f>MIN(100, MAX(0, 100*BETAINV(乱数表!$H698, MAX(0.00000001, (1/(1+EXP(-(INDEX(係数表!G:G,8) + $B698))))*(EXP(INDEX(係数表!H:H,8) + INDEX(係数表!I:I,8)*LN(INDEX(出力表!C:C,8)+1)))), MAX(0.00000001, (1-(1/(1+EXP(-(INDEX(係数表!G:G,8) + $B698)))))*(EXP(INDEX(係数表!H:H,8) + INDEX(係数表!I:I,8)*LN(INDEX(出力表!C:C,8)+1)))))))</f>
        <v>97.473464021101648</v>
      </c>
      <c r="W698" t="e">
        <f>MIN(100, MAX(0, (100*(INDEX(出力表!D:D,8))/(EXP(INDEX(係数表!B:B,8) + $C698) + (INDEX(出力表!D:D,8)))) + (乱数表!$T698*(Settings!B12/(((INDEX(出力表!D:D,8))+1)^INDEX(係数表!E:E,8)*INDEX(係数表!F:F,8))))))</f>
        <v>#VALUE!</v>
      </c>
      <c r="X698" t="e">
        <f>MIN(100, MAX(0, (INDEX(出力表!D:D,8))*V698/MAX(W698, Settings!B3)))</f>
        <v>#VALUE!</v>
      </c>
      <c r="Y698">
        <f>MIN(100, MAX(0, 100*BETAINV(乱数表!$I698, MAX(0.00000001, (1/(1+EXP(-(INDEX(係数表!G:G,9) + $B698))))*(EXP(INDEX(係数表!H:H,9) + INDEX(係数表!I:I,9)*LN(INDEX(出力表!C:C,9)+1)))), MAX(0.00000001, (1-(1/(1+EXP(-(INDEX(係数表!G:G,9) + $B698)))))*(EXP(INDEX(係数表!H:H,9) + INDEX(係数表!I:I,9)*LN(INDEX(出力表!C:C,9)+1)))))))</f>
        <v>99.925669281141523</v>
      </c>
      <c r="Z698" t="e">
        <f>MIN(100, MAX(0, (100*(INDEX(出力表!D:D,9))/(EXP(INDEX(係数表!B:B,9) + $C698) + (INDEX(出力表!D:D,9)))) + (乱数表!$U698*(Settings!B12/(((INDEX(出力表!D:D,9))+1)^INDEX(係数表!E:E,9)*INDEX(係数表!F:F,9))))))</f>
        <v>#VALUE!</v>
      </c>
      <c r="AA698" t="e">
        <f>MIN(100, MAX(0, (INDEX(出力表!D:D,9))*Y698/MAX(Z698, Settings!B3)))</f>
        <v>#VALUE!</v>
      </c>
      <c r="AB698">
        <f>MIN(100, MAX(0, 100*BETAINV(乱数表!$J698, MAX(0.00000001, (1/(1+EXP(-(INDEX(係数表!G:G,10) + $B698))))*(EXP(INDEX(係数表!H:H,10) + INDEX(係数表!I:I,10)*LN(INDEX(出力表!C:C,10)+1)))), MAX(0.00000001, (1-(1/(1+EXP(-(INDEX(係数表!G:G,10) + $B698)))))*(EXP(INDEX(係数表!H:H,10) + INDEX(係数表!I:I,10)*LN(INDEX(出力表!C:C,10)+1)))))))</f>
        <v>93.214282672225806</v>
      </c>
      <c r="AC698" t="e">
        <f>MIN(100, MAX(0, (100*(INDEX(出力表!D:D,10))/(EXP(INDEX(係数表!B:B,10) + $C698) + (INDEX(出力表!D:D,10)))) + (乱数表!$V698*(Settings!B12/(((INDEX(出力表!D:D,10))+1)^INDEX(係数表!E:E,10)*INDEX(係数表!F:F,10))))))</f>
        <v>#VALUE!</v>
      </c>
      <c r="AD698" t="e">
        <f>MIN(100, MAX(0, (INDEX(出力表!D:D,10))*AB698/MAX(AC698, Settings!B3)))</f>
        <v>#VALUE!</v>
      </c>
      <c r="AE698">
        <f>MIN(100, MAX(0, 100*BETAINV(乱数表!$K698, MAX(0.00000001, (1/(1+EXP(-(INDEX(係数表!G:G,11) + $B698))))*(EXP(INDEX(係数表!H:H,11) + INDEX(係数表!I:I,11)*LN(INDEX(出力表!C:C,11)+1)))), MAX(0.00000001, (1-(1/(1+EXP(-(INDEX(係数表!G:G,11) + $B698)))))*(EXP(INDEX(係数表!H:H,11) + INDEX(係数表!I:I,11)*LN(INDEX(出力表!C:C,11)+1)))))))</f>
        <v>90.359904093532165</v>
      </c>
      <c r="AF698" t="e">
        <f>MIN(100, MAX(0, (100*(INDEX(出力表!D:D,11))/(EXP(INDEX(係数表!B:B,11) + $C698) + (INDEX(出力表!D:D,11)))) + (乱数表!$W698*(Settings!B12/(((INDEX(出力表!D:D,11))+1)^INDEX(係数表!E:E,11)*INDEX(係数表!F:F,11))))))</f>
        <v>#VALUE!</v>
      </c>
      <c r="AG698" t="e">
        <f>MIN(100, MAX(0, (INDEX(出力表!D:D,11))*AE698/MAX(AF698, Settings!B3)))</f>
        <v>#VALUE!</v>
      </c>
      <c r="AH698">
        <f>MIN(100, MAX(0, 100*BETAINV(乱数表!$L698, MAX(0.00000001, (1/(1+EXP(-(INDEX(係数表!G:G,12) + $B698))))*(EXP(INDEX(係数表!H:H,12) + INDEX(係数表!I:I,12)*LN(INDEX(出力表!C:C,12)+1)))), MAX(0.00000001, (1-(1/(1+EXP(-(INDEX(係数表!G:G,12) + $B698)))))*(EXP(INDEX(係数表!H:H,12) + INDEX(係数表!I:I,12)*LN(INDEX(出力表!C:C,12)+1)))))))</f>
        <v>99.554765842125036</v>
      </c>
      <c r="AI698" t="e">
        <f>MIN(100, MAX(0, (100*(INDEX(出力表!D:D,12))/(EXP(INDEX(係数表!B:B,12) + $C698) + (INDEX(出力表!D:D,12)))) + (乱数表!$X698*(Settings!B12/(((INDEX(出力表!D:D,12))+1)^INDEX(係数表!E:E,12)*INDEX(係数表!F:F,12))))))</f>
        <v>#VALUE!</v>
      </c>
      <c r="AJ698" t="e">
        <f>MIN(100, MAX(0, (INDEX(出力表!D:D,12))*AH698/MAX(AI698, Settings!B3)))</f>
        <v>#VALUE!</v>
      </c>
      <c r="AK698">
        <f>MIN(100, MAX(0, 100*BETAINV(乱数表!$M698, MAX(0.00000001, (1/(1+EXP(-(INDEX(係数表!G:G,13) + $B698))))*(EXP(INDEX(係数表!H:H,13) + INDEX(係数表!I:I,13)*LN(INDEX(出力表!C:C,13)+1)))), MAX(0.00000001, (1-(1/(1+EXP(-(INDEX(係数表!G:G,13) + $B698)))))*(EXP(INDEX(係数表!H:H,13) + INDEX(係数表!I:I,13)*LN(INDEX(出力表!C:C,13)+1)))))))</f>
        <v>65.963884161069714</v>
      </c>
      <c r="AL698" t="e">
        <f>MIN(100, MAX(0, (100*(INDEX(出力表!D:D,13))/(EXP(INDEX(係数表!B:B,13) + $C698) + (INDEX(出力表!D:D,13)))) + (乱数表!$Y698*(Settings!B12/(((INDEX(出力表!D:D,13))+1)^INDEX(係数表!E:E,13)*INDEX(係数表!F:F,13))))))</f>
        <v>#VALUE!</v>
      </c>
      <c r="AM698" t="e">
        <f>MIN(100, MAX(0, (INDEX(出力表!D:D,13))*AK698/MAX(AL698, Settings!B3)))</f>
        <v>#VALUE!</v>
      </c>
      <c r="AN698">
        <f>IF(ISNUMBER(F698), INDEX(出力表!B:B,2)*F698, 0)+IF(ISNUMBER(I698), INDEX(出力表!B:B,3)*I698, 0)+IF(ISNUMBER(L698), INDEX(出力表!B:B,4)*L698, 0)+IF(ISNUMBER(O698), INDEX(出力表!B:B,5)*O698, 0)+IF(ISNUMBER(R698), INDEX(出力表!B:B,6)*R698, 0)+IF(ISNUMBER(U698), INDEX(出力表!B:B,7)*U698, 0)+IF(ISNUMBER(X698), INDEX(出力表!B:B,8)*X698, 0)+IF(ISNUMBER(AA698), INDEX(出力表!B:B,9)*AA698, 0)+IF(ISNUMBER(AD698), INDEX(出力表!B:B,10)*AD698, 0)+IF(ISNUMBER(AG698), INDEX(出力表!B:B,11)*AG698, 0)+IF(ISNUMBER(AJ698), INDEX(出力表!B:B,12)*AJ698, 0)+IF(ISNUMBER(AM698), INDEX(出力表!B:B,13)*AM698, 0)</f>
        <v>0</v>
      </c>
      <c r="AO698">
        <f>IF(ISNUMBER(F698), INDEX(出力表!B:B,2), 0)+IF(ISNUMBER(I698), INDEX(出力表!B:B,3), 0)+IF(ISNUMBER(L698), INDEX(出力表!B:B,4), 0)+IF(ISNUMBER(O698), INDEX(出力表!B:B,5), 0)+IF(ISNUMBER(R698), INDEX(出力表!B:B,6), 0)+IF(ISNUMBER(U698), INDEX(出力表!B:B,7), 0)+IF(ISNUMBER(X698), INDEX(出力表!B:B,8), 0)+IF(ISNUMBER(AA698), INDEX(出力表!B:B,9), 0)+IF(ISNUMBER(AD698), INDEX(出力表!B:B,10), 0)+IF(ISNUMBER(AG698), INDEX(出力表!B:B,11), 0)+IF(ISNUMBER(AJ698), INDEX(出力表!B:B,12), 0)+IF(ISNUMBER(AM698), INDEX(出力表!B:B,13), 0)</f>
        <v>0</v>
      </c>
      <c r="AP698" t="str">
        <f t="shared" si="10"/>
        <v/>
      </c>
    </row>
    <row r="699" spans="1:42" x14ac:dyDescent="0.2">
      <c r="A699">
        <v>698</v>
      </c>
      <c r="B699">
        <f>IF(UPPER(Settings!B4)="TRUE", 乱数表!$Z699*Settings!B10, 0)</f>
        <v>6.6596026697025801E-2</v>
      </c>
      <c r="C699">
        <f>IF(UPPER(Settings!B4)="TRUE", 乱数表!$AA699*Settings!B11, 0)</f>
        <v>-5.1769066733575238E-2</v>
      </c>
      <c r="D699">
        <f>MIN(100, MAX(0, 100*BETAINV(乱数表!$B699, MAX(0.00000001, (1/(1+EXP(-(INDEX(係数表!G:G,2) + $B699))))*(EXP(INDEX(係数表!H:H,2) + INDEX(係数表!I:I,2)*LN(INDEX(出力表!C:C,2)+1)))), MAX(0.00000001, (1-(1/(1+EXP(-(INDEX(係数表!G:G,2) + $B699)))))*(EXP(INDEX(係数表!H:H,2) + INDEX(係数表!I:I,2)*LN(INDEX(出力表!C:C,2)+1)))))))</f>
        <v>73.574214633944052</v>
      </c>
      <c r="E699" t="e">
        <f>MIN(100, MAX(0, (100*(INDEX(出力表!D:D,2))/(EXP(INDEX(係数表!B:B,2) + $C699) + (INDEX(出力表!D:D,2)))) + (乱数表!$N699*(Settings!B12/(((INDEX(出力表!D:D,2))+1)^INDEX(係数表!E:E,2)*INDEX(係数表!F:F,2))))))</f>
        <v>#VALUE!</v>
      </c>
      <c r="F699" t="e">
        <f>MIN(100, MAX(0, (INDEX(出力表!D:D,2))*D699/MAX(E699, Settings!B3)))</f>
        <v>#VALUE!</v>
      </c>
      <c r="G699">
        <f>MIN(100, MAX(0, 100*BETAINV(乱数表!$C699, MAX(0.00000001, (1/(1+EXP(-(INDEX(係数表!G:G,3) + $B699))))*(EXP(INDEX(係数表!H:H,3) + INDEX(係数表!I:I,3)*LN(INDEX(出力表!C:C,3)+1)))), MAX(0.00000001, (1-(1/(1+EXP(-(INDEX(係数表!G:G,3) + $B699)))))*(EXP(INDEX(係数表!H:H,3) + INDEX(係数表!I:I,3)*LN(INDEX(出力表!C:C,3)+1)))))))</f>
        <v>96.337842639785208</v>
      </c>
      <c r="H699" t="e">
        <f>MIN(100, MAX(0, (100*(INDEX(出力表!D:D,3))/(EXP(INDEX(係数表!B:B,3) + $C699) + (INDEX(出力表!D:D,3)))) + (乱数表!$O699*(Settings!B12/(((INDEX(出力表!D:D,3))+1)^INDEX(係数表!E:E,3)*INDEX(係数表!F:F,3))))))</f>
        <v>#VALUE!</v>
      </c>
      <c r="I699" t="e">
        <f>MIN(100, MAX(0, (INDEX(出力表!D:D,3))*G699/MAX(H699, Settings!B3)))</f>
        <v>#VALUE!</v>
      </c>
      <c r="J699">
        <f>MIN(100, MAX(0, 100*BETAINV(乱数表!$D699, MAX(0.00000001, (1/(1+EXP(-(INDEX(係数表!G:G,4) + $B699))))*(EXP(INDEX(係数表!H:H,4) + INDEX(係数表!I:I,4)*LN(INDEX(出力表!C:C,4)+1)))), MAX(0.00000001, (1-(1/(1+EXP(-(INDEX(係数表!G:G,4) + $B699)))))*(EXP(INDEX(係数表!H:H,4) + INDEX(係数表!I:I,4)*LN(INDEX(出力表!C:C,4)+1)))))))</f>
        <v>98.962413116112529</v>
      </c>
      <c r="K699" t="e">
        <f>MIN(100, MAX(0, (100*(INDEX(出力表!D:D,4))/(EXP(INDEX(係数表!B:B,4) + $C699) + (INDEX(出力表!D:D,4)))) + (乱数表!$P699*(Settings!B12/(((INDEX(出力表!D:D,4))+1)^INDEX(係数表!E:E,4)*INDEX(係数表!F:F,4))))))</f>
        <v>#VALUE!</v>
      </c>
      <c r="L699" t="e">
        <f>MIN(100, MAX(0, (INDEX(出力表!D:D,4))*J699/MAX(K699, Settings!B3)))</f>
        <v>#VALUE!</v>
      </c>
      <c r="M699">
        <f>MIN(100, MAX(0, 100*BETAINV(乱数表!$E699, MAX(0.00000001, (1/(1+EXP(-(INDEX(係数表!G:G,5) + $B699))))*(EXP(INDEX(係数表!H:H,5) + INDEX(係数表!I:I,5)*LN(INDEX(出力表!C:C,5)+1)))), MAX(0.00000001, (1-(1/(1+EXP(-(INDEX(係数表!G:G,5) + $B699)))))*(EXP(INDEX(係数表!H:H,5) + INDEX(係数表!I:I,5)*LN(INDEX(出力表!C:C,5)+1)))))))</f>
        <v>98.820518185558257</v>
      </c>
      <c r="N699" t="e">
        <f>MIN(100, MAX(0, (100*(INDEX(出力表!D:D,5))/(EXP(INDEX(係数表!B:B,5) + $C699) + (INDEX(出力表!D:D,5)))) + (乱数表!$Q699*(Settings!B12/(((INDEX(出力表!D:D,5))+1)^INDEX(係数表!E:E,5)*INDEX(係数表!F:F,5))))))</f>
        <v>#VALUE!</v>
      </c>
      <c r="O699" t="e">
        <f>MIN(100, MAX(0, (INDEX(出力表!D:D,5))*M699/MAX(N699, Settings!B3)))</f>
        <v>#VALUE!</v>
      </c>
      <c r="P699">
        <f>MIN(100, MAX(0, 100*BETAINV(乱数表!$F699, MAX(0.00000001, (1/(1+EXP(-(INDEX(係数表!G:G,6) + $B699))))*(EXP(INDEX(係数表!H:H,6) + INDEX(係数表!I:I,6)*LN(INDEX(出力表!C:C,6)+1)))), MAX(0.00000001, (1-(1/(1+EXP(-(INDEX(係数表!G:G,6) + $B699)))))*(EXP(INDEX(係数表!H:H,6) + INDEX(係数表!I:I,6)*LN(INDEX(出力表!C:C,6)+1)))))))</f>
        <v>91.996473569744168</v>
      </c>
      <c r="Q699" t="e">
        <f>MIN(100, MAX(0, (100*(INDEX(出力表!D:D,6))/(EXP(INDEX(係数表!B:B,6) + $C699) + (INDEX(出力表!D:D,6)))) + (乱数表!$R699*(Settings!B12/(((INDEX(出力表!D:D,6))+1)^INDEX(係数表!E:E,6)*INDEX(係数表!F:F,6))))))</f>
        <v>#VALUE!</v>
      </c>
      <c r="R699" t="e">
        <f>MIN(100, MAX(0, (INDEX(出力表!D:D,6))*P699/MAX(Q699, Settings!B3)))</f>
        <v>#VALUE!</v>
      </c>
      <c r="S699">
        <f>MIN(100, MAX(0, 100*BETAINV(乱数表!$G699, MAX(0.00000001, (1/(1+EXP(-(INDEX(係数表!G:G,7) + $B699))))*(EXP(INDEX(係数表!H:H,7) + INDEX(係数表!I:I,7)*LN(INDEX(出力表!C:C,7)+1)))), MAX(0.00000001, (1-(1/(1+EXP(-(INDEX(係数表!G:G,7) + $B699)))))*(EXP(INDEX(係数表!H:H,7) + INDEX(係数表!I:I,7)*LN(INDEX(出力表!C:C,7)+1)))))))</f>
        <v>91.790559345078833</v>
      </c>
      <c r="T699" t="e">
        <f>MIN(100, MAX(0, (100*(INDEX(出力表!D:D,7))/(EXP(INDEX(係数表!B:B,7) + $C699) + (INDEX(出力表!D:D,7)))) + (乱数表!$S699*(Settings!B12/(((INDEX(出力表!D:D,7))+1)^INDEX(係数表!E:E,7)*INDEX(係数表!F:F,7))))))</f>
        <v>#VALUE!</v>
      </c>
      <c r="U699" t="e">
        <f>MIN(100, MAX(0, (INDEX(出力表!D:D,7))*S699/MAX(T699, Settings!B3)))</f>
        <v>#VALUE!</v>
      </c>
      <c r="V699">
        <f>MIN(100, MAX(0, 100*BETAINV(乱数表!$H699, MAX(0.00000001, (1/(1+EXP(-(INDEX(係数表!G:G,8) + $B699))))*(EXP(INDEX(係数表!H:H,8) + INDEX(係数表!I:I,8)*LN(INDEX(出力表!C:C,8)+1)))), MAX(0.00000001, (1-(1/(1+EXP(-(INDEX(係数表!G:G,8) + $B699)))))*(EXP(INDEX(係数表!H:H,8) + INDEX(係数表!I:I,8)*LN(INDEX(出力表!C:C,8)+1)))))))</f>
        <v>91.193222525564508</v>
      </c>
      <c r="W699" t="e">
        <f>MIN(100, MAX(0, (100*(INDEX(出力表!D:D,8))/(EXP(INDEX(係数表!B:B,8) + $C699) + (INDEX(出力表!D:D,8)))) + (乱数表!$T699*(Settings!B12/(((INDEX(出力表!D:D,8))+1)^INDEX(係数表!E:E,8)*INDEX(係数表!F:F,8))))))</f>
        <v>#VALUE!</v>
      </c>
      <c r="X699" t="e">
        <f>MIN(100, MAX(0, (INDEX(出力表!D:D,8))*V699/MAX(W699, Settings!B3)))</f>
        <v>#VALUE!</v>
      </c>
      <c r="Y699">
        <f>MIN(100, MAX(0, 100*BETAINV(乱数表!$I699, MAX(0.00000001, (1/(1+EXP(-(INDEX(係数表!G:G,9) + $B699))))*(EXP(INDEX(係数表!H:H,9) + INDEX(係数表!I:I,9)*LN(INDEX(出力表!C:C,9)+1)))), MAX(0.00000001, (1-(1/(1+EXP(-(INDEX(係数表!G:G,9) + $B699)))))*(EXP(INDEX(係数表!H:H,9) + INDEX(係数表!I:I,9)*LN(INDEX(出力表!C:C,9)+1)))))))</f>
        <v>86.224618601592212</v>
      </c>
      <c r="Z699" t="e">
        <f>MIN(100, MAX(0, (100*(INDEX(出力表!D:D,9))/(EXP(INDEX(係数表!B:B,9) + $C699) + (INDEX(出力表!D:D,9)))) + (乱数表!$U699*(Settings!B12/(((INDEX(出力表!D:D,9))+1)^INDEX(係数表!E:E,9)*INDEX(係数表!F:F,9))))))</f>
        <v>#VALUE!</v>
      </c>
      <c r="AA699" t="e">
        <f>MIN(100, MAX(0, (INDEX(出力表!D:D,9))*Y699/MAX(Z699, Settings!B3)))</f>
        <v>#VALUE!</v>
      </c>
      <c r="AB699">
        <f>MIN(100, MAX(0, 100*BETAINV(乱数表!$J699, MAX(0.00000001, (1/(1+EXP(-(INDEX(係数表!G:G,10) + $B699))))*(EXP(INDEX(係数表!H:H,10) + INDEX(係数表!I:I,10)*LN(INDEX(出力表!C:C,10)+1)))), MAX(0.00000001, (1-(1/(1+EXP(-(INDEX(係数表!G:G,10) + $B699)))))*(EXP(INDEX(係数表!H:H,10) + INDEX(係数表!I:I,10)*LN(INDEX(出力表!C:C,10)+1)))))))</f>
        <v>96.23558832506896</v>
      </c>
      <c r="AC699" t="e">
        <f>MIN(100, MAX(0, (100*(INDEX(出力表!D:D,10))/(EXP(INDEX(係数表!B:B,10) + $C699) + (INDEX(出力表!D:D,10)))) + (乱数表!$V699*(Settings!B12/(((INDEX(出力表!D:D,10))+1)^INDEX(係数表!E:E,10)*INDEX(係数表!F:F,10))))))</f>
        <v>#VALUE!</v>
      </c>
      <c r="AD699" t="e">
        <f>MIN(100, MAX(0, (INDEX(出力表!D:D,10))*AB699/MAX(AC699, Settings!B3)))</f>
        <v>#VALUE!</v>
      </c>
      <c r="AE699">
        <f>MIN(100, MAX(0, 100*BETAINV(乱数表!$K699, MAX(0.00000001, (1/(1+EXP(-(INDEX(係数表!G:G,11) + $B699))))*(EXP(INDEX(係数表!H:H,11) + INDEX(係数表!I:I,11)*LN(INDEX(出力表!C:C,11)+1)))), MAX(0.00000001, (1-(1/(1+EXP(-(INDEX(係数表!G:G,11) + $B699)))))*(EXP(INDEX(係数表!H:H,11) + INDEX(係数表!I:I,11)*LN(INDEX(出力表!C:C,11)+1)))))))</f>
        <v>99.966176684639436</v>
      </c>
      <c r="AF699" t="e">
        <f>MIN(100, MAX(0, (100*(INDEX(出力表!D:D,11))/(EXP(INDEX(係数表!B:B,11) + $C699) + (INDEX(出力表!D:D,11)))) + (乱数表!$W699*(Settings!B12/(((INDEX(出力表!D:D,11))+1)^INDEX(係数表!E:E,11)*INDEX(係数表!F:F,11))))))</f>
        <v>#VALUE!</v>
      </c>
      <c r="AG699" t="e">
        <f>MIN(100, MAX(0, (INDEX(出力表!D:D,11))*AE699/MAX(AF699, Settings!B3)))</f>
        <v>#VALUE!</v>
      </c>
      <c r="AH699">
        <f>MIN(100, MAX(0, 100*BETAINV(乱数表!$L699, MAX(0.00000001, (1/(1+EXP(-(INDEX(係数表!G:G,12) + $B699))))*(EXP(INDEX(係数表!H:H,12) + INDEX(係数表!I:I,12)*LN(INDEX(出力表!C:C,12)+1)))), MAX(0.00000001, (1-(1/(1+EXP(-(INDEX(係数表!G:G,12) + $B699)))))*(EXP(INDEX(係数表!H:H,12) + INDEX(係数表!I:I,12)*LN(INDEX(出力表!C:C,12)+1)))))))</f>
        <v>98.403798440394922</v>
      </c>
      <c r="AI699" t="e">
        <f>MIN(100, MAX(0, (100*(INDEX(出力表!D:D,12))/(EXP(INDEX(係数表!B:B,12) + $C699) + (INDEX(出力表!D:D,12)))) + (乱数表!$X699*(Settings!B12/(((INDEX(出力表!D:D,12))+1)^INDEX(係数表!E:E,12)*INDEX(係数表!F:F,12))))))</f>
        <v>#VALUE!</v>
      </c>
      <c r="AJ699" t="e">
        <f>MIN(100, MAX(0, (INDEX(出力表!D:D,12))*AH699/MAX(AI699, Settings!B3)))</f>
        <v>#VALUE!</v>
      </c>
      <c r="AK699">
        <f>MIN(100, MAX(0, 100*BETAINV(乱数表!$M699, MAX(0.00000001, (1/(1+EXP(-(INDEX(係数表!G:G,13) + $B699))))*(EXP(INDEX(係数表!H:H,13) + INDEX(係数表!I:I,13)*LN(INDEX(出力表!C:C,13)+1)))), MAX(0.00000001, (1-(1/(1+EXP(-(INDEX(係数表!G:G,13) + $B699)))))*(EXP(INDEX(係数表!H:H,13) + INDEX(係数表!I:I,13)*LN(INDEX(出力表!C:C,13)+1)))))))</f>
        <v>66.354094525137043</v>
      </c>
      <c r="AL699" t="e">
        <f>MIN(100, MAX(0, (100*(INDEX(出力表!D:D,13))/(EXP(INDEX(係数表!B:B,13) + $C699) + (INDEX(出力表!D:D,13)))) + (乱数表!$Y699*(Settings!B12/(((INDEX(出力表!D:D,13))+1)^INDEX(係数表!E:E,13)*INDEX(係数表!F:F,13))))))</f>
        <v>#VALUE!</v>
      </c>
      <c r="AM699" t="e">
        <f>MIN(100, MAX(0, (INDEX(出力表!D:D,13))*AK699/MAX(AL699, Settings!B3)))</f>
        <v>#VALUE!</v>
      </c>
      <c r="AN699">
        <f>IF(ISNUMBER(F699), INDEX(出力表!B:B,2)*F699, 0)+IF(ISNUMBER(I699), INDEX(出力表!B:B,3)*I699, 0)+IF(ISNUMBER(L699), INDEX(出力表!B:B,4)*L699, 0)+IF(ISNUMBER(O699), INDEX(出力表!B:B,5)*O699, 0)+IF(ISNUMBER(R699), INDEX(出力表!B:B,6)*R699, 0)+IF(ISNUMBER(U699), INDEX(出力表!B:B,7)*U699, 0)+IF(ISNUMBER(X699), INDEX(出力表!B:B,8)*X699, 0)+IF(ISNUMBER(AA699), INDEX(出力表!B:B,9)*AA699, 0)+IF(ISNUMBER(AD699), INDEX(出力表!B:B,10)*AD699, 0)+IF(ISNUMBER(AG699), INDEX(出力表!B:B,11)*AG699, 0)+IF(ISNUMBER(AJ699), INDEX(出力表!B:B,12)*AJ699, 0)+IF(ISNUMBER(AM699), INDEX(出力表!B:B,13)*AM699, 0)</f>
        <v>0</v>
      </c>
      <c r="AO699">
        <f>IF(ISNUMBER(F699), INDEX(出力表!B:B,2), 0)+IF(ISNUMBER(I699), INDEX(出力表!B:B,3), 0)+IF(ISNUMBER(L699), INDEX(出力表!B:B,4), 0)+IF(ISNUMBER(O699), INDEX(出力表!B:B,5), 0)+IF(ISNUMBER(R699), INDEX(出力表!B:B,6), 0)+IF(ISNUMBER(U699), INDEX(出力表!B:B,7), 0)+IF(ISNUMBER(X699), INDEX(出力表!B:B,8), 0)+IF(ISNUMBER(AA699), INDEX(出力表!B:B,9), 0)+IF(ISNUMBER(AD699), INDEX(出力表!B:B,10), 0)+IF(ISNUMBER(AG699), INDEX(出力表!B:B,11), 0)+IF(ISNUMBER(AJ699), INDEX(出力表!B:B,12), 0)+IF(ISNUMBER(AM699), INDEX(出力表!B:B,13), 0)</f>
        <v>0</v>
      </c>
      <c r="AP699" t="str">
        <f t="shared" si="10"/>
        <v/>
      </c>
    </row>
    <row r="700" spans="1:42" x14ac:dyDescent="0.2">
      <c r="A700">
        <v>699</v>
      </c>
      <c r="B700">
        <f>IF(UPPER(Settings!B4)="TRUE", 乱数表!$Z700*Settings!B10, 0)</f>
        <v>-0.53059643191133954</v>
      </c>
      <c r="C700">
        <f>IF(UPPER(Settings!B4)="TRUE", 乱数表!$AA700*Settings!B11, 0)</f>
        <v>2.0046401886415259E-2</v>
      </c>
      <c r="D700">
        <f>MIN(100, MAX(0, 100*BETAINV(乱数表!$B700, MAX(0.00000001, (1/(1+EXP(-(INDEX(係数表!G:G,2) + $B700))))*(EXP(INDEX(係数表!H:H,2) + INDEX(係数表!I:I,2)*LN(INDEX(出力表!C:C,2)+1)))), MAX(0.00000001, (1-(1/(1+EXP(-(INDEX(係数表!G:G,2) + $B700)))))*(EXP(INDEX(係数表!H:H,2) + INDEX(係数表!I:I,2)*LN(INDEX(出力表!C:C,2)+1)))))))</f>
        <v>86.891831891222395</v>
      </c>
      <c r="E700" t="e">
        <f>MIN(100, MAX(0, (100*(INDEX(出力表!D:D,2))/(EXP(INDEX(係数表!B:B,2) + $C700) + (INDEX(出力表!D:D,2)))) + (乱数表!$N700*(Settings!B12/(((INDEX(出力表!D:D,2))+1)^INDEX(係数表!E:E,2)*INDEX(係数表!F:F,2))))))</f>
        <v>#VALUE!</v>
      </c>
      <c r="F700" t="e">
        <f>MIN(100, MAX(0, (INDEX(出力表!D:D,2))*D700/MAX(E700, Settings!B3)))</f>
        <v>#VALUE!</v>
      </c>
      <c r="G700">
        <f>MIN(100, MAX(0, 100*BETAINV(乱数表!$C700, MAX(0.00000001, (1/(1+EXP(-(INDEX(係数表!G:G,3) + $B700))))*(EXP(INDEX(係数表!H:H,3) + INDEX(係数表!I:I,3)*LN(INDEX(出力表!C:C,3)+1)))), MAX(0.00000001, (1-(1/(1+EXP(-(INDEX(係数表!G:G,3) + $B700)))))*(EXP(INDEX(係数表!H:H,3) + INDEX(係数表!I:I,3)*LN(INDEX(出力表!C:C,3)+1)))))))</f>
        <v>83.138314264978959</v>
      </c>
      <c r="H700" t="e">
        <f>MIN(100, MAX(0, (100*(INDEX(出力表!D:D,3))/(EXP(INDEX(係数表!B:B,3) + $C700) + (INDEX(出力表!D:D,3)))) + (乱数表!$O700*(Settings!B12/(((INDEX(出力表!D:D,3))+1)^INDEX(係数表!E:E,3)*INDEX(係数表!F:F,3))))))</f>
        <v>#VALUE!</v>
      </c>
      <c r="I700" t="e">
        <f>MIN(100, MAX(0, (INDEX(出力表!D:D,3))*G700/MAX(H700, Settings!B3)))</f>
        <v>#VALUE!</v>
      </c>
      <c r="J700">
        <f>MIN(100, MAX(0, 100*BETAINV(乱数表!$D700, MAX(0.00000001, (1/(1+EXP(-(INDEX(係数表!G:G,4) + $B700))))*(EXP(INDEX(係数表!H:H,4) + INDEX(係数表!I:I,4)*LN(INDEX(出力表!C:C,4)+1)))), MAX(0.00000001, (1-(1/(1+EXP(-(INDEX(係数表!G:G,4) + $B700)))))*(EXP(INDEX(係数表!H:H,4) + INDEX(係数表!I:I,4)*LN(INDEX(出力表!C:C,4)+1)))))))</f>
        <v>89.077732252183409</v>
      </c>
      <c r="K700" t="e">
        <f>MIN(100, MAX(0, (100*(INDEX(出力表!D:D,4))/(EXP(INDEX(係数表!B:B,4) + $C700) + (INDEX(出力表!D:D,4)))) + (乱数表!$P700*(Settings!B12/(((INDEX(出力表!D:D,4))+1)^INDEX(係数表!E:E,4)*INDEX(係数表!F:F,4))))))</f>
        <v>#VALUE!</v>
      </c>
      <c r="L700" t="e">
        <f>MIN(100, MAX(0, (INDEX(出力表!D:D,4))*J700/MAX(K700, Settings!B3)))</f>
        <v>#VALUE!</v>
      </c>
      <c r="M700">
        <f>MIN(100, MAX(0, 100*BETAINV(乱数表!$E700, MAX(0.00000001, (1/(1+EXP(-(INDEX(係数表!G:G,5) + $B700))))*(EXP(INDEX(係数表!H:H,5) + INDEX(係数表!I:I,5)*LN(INDEX(出力表!C:C,5)+1)))), MAX(0.00000001, (1-(1/(1+EXP(-(INDEX(係数表!G:G,5) + $B700)))))*(EXP(INDEX(係数表!H:H,5) + INDEX(係数表!I:I,5)*LN(INDEX(出力表!C:C,5)+1)))))))</f>
        <v>48.962388715057344</v>
      </c>
      <c r="N700" t="e">
        <f>MIN(100, MAX(0, (100*(INDEX(出力表!D:D,5))/(EXP(INDEX(係数表!B:B,5) + $C700) + (INDEX(出力表!D:D,5)))) + (乱数表!$Q700*(Settings!B12/(((INDEX(出力表!D:D,5))+1)^INDEX(係数表!E:E,5)*INDEX(係数表!F:F,5))))))</f>
        <v>#VALUE!</v>
      </c>
      <c r="O700" t="e">
        <f>MIN(100, MAX(0, (INDEX(出力表!D:D,5))*M700/MAX(N700, Settings!B3)))</f>
        <v>#VALUE!</v>
      </c>
      <c r="P700">
        <f>MIN(100, MAX(0, 100*BETAINV(乱数表!$F700, MAX(0.00000001, (1/(1+EXP(-(INDEX(係数表!G:G,6) + $B700))))*(EXP(INDEX(係数表!H:H,6) + INDEX(係数表!I:I,6)*LN(INDEX(出力表!C:C,6)+1)))), MAX(0.00000001, (1-(1/(1+EXP(-(INDEX(係数表!G:G,6) + $B700)))))*(EXP(INDEX(係数表!H:H,6) + INDEX(係数表!I:I,6)*LN(INDEX(出力表!C:C,6)+1)))))))</f>
        <v>61.148693179495794</v>
      </c>
      <c r="Q700" t="e">
        <f>MIN(100, MAX(0, (100*(INDEX(出力表!D:D,6))/(EXP(INDEX(係数表!B:B,6) + $C700) + (INDEX(出力表!D:D,6)))) + (乱数表!$R700*(Settings!B12/(((INDEX(出力表!D:D,6))+1)^INDEX(係数表!E:E,6)*INDEX(係数表!F:F,6))))))</f>
        <v>#VALUE!</v>
      </c>
      <c r="R700" t="e">
        <f>MIN(100, MAX(0, (INDEX(出力表!D:D,6))*P700/MAX(Q700, Settings!B3)))</f>
        <v>#VALUE!</v>
      </c>
      <c r="S700">
        <f>MIN(100, MAX(0, 100*BETAINV(乱数表!$G700, MAX(0.00000001, (1/(1+EXP(-(INDEX(係数表!G:G,7) + $B700))))*(EXP(INDEX(係数表!H:H,7) + INDEX(係数表!I:I,7)*LN(INDEX(出力表!C:C,7)+1)))), MAX(0.00000001, (1-(1/(1+EXP(-(INDEX(係数表!G:G,7) + $B700)))))*(EXP(INDEX(係数表!H:H,7) + INDEX(係数表!I:I,7)*LN(INDEX(出力表!C:C,7)+1)))))))</f>
        <v>56.490280604821066</v>
      </c>
      <c r="T700" t="e">
        <f>MIN(100, MAX(0, (100*(INDEX(出力表!D:D,7))/(EXP(INDEX(係数表!B:B,7) + $C700) + (INDEX(出力表!D:D,7)))) + (乱数表!$S700*(Settings!B12/(((INDEX(出力表!D:D,7))+1)^INDEX(係数表!E:E,7)*INDEX(係数表!F:F,7))))))</f>
        <v>#VALUE!</v>
      </c>
      <c r="U700" t="e">
        <f>MIN(100, MAX(0, (INDEX(出力表!D:D,7))*S700/MAX(T700, Settings!B3)))</f>
        <v>#VALUE!</v>
      </c>
      <c r="V700">
        <f>MIN(100, MAX(0, 100*BETAINV(乱数表!$H700, MAX(0.00000001, (1/(1+EXP(-(INDEX(係数表!G:G,8) + $B700))))*(EXP(INDEX(係数表!H:H,8) + INDEX(係数表!I:I,8)*LN(INDEX(出力表!C:C,8)+1)))), MAX(0.00000001, (1-(1/(1+EXP(-(INDEX(係数表!G:G,8) + $B700)))))*(EXP(INDEX(係数表!H:H,8) + INDEX(係数表!I:I,8)*LN(INDEX(出力表!C:C,8)+1)))))))</f>
        <v>94.014053159890707</v>
      </c>
      <c r="W700" t="e">
        <f>MIN(100, MAX(0, (100*(INDEX(出力表!D:D,8))/(EXP(INDEX(係数表!B:B,8) + $C700) + (INDEX(出力表!D:D,8)))) + (乱数表!$T700*(Settings!B12/(((INDEX(出力表!D:D,8))+1)^INDEX(係数表!E:E,8)*INDEX(係数表!F:F,8))))))</f>
        <v>#VALUE!</v>
      </c>
      <c r="X700" t="e">
        <f>MIN(100, MAX(0, (INDEX(出力表!D:D,8))*V700/MAX(W700, Settings!B3)))</f>
        <v>#VALUE!</v>
      </c>
      <c r="Y700">
        <f>MIN(100, MAX(0, 100*BETAINV(乱数表!$I700, MAX(0.00000001, (1/(1+EXP(-(INDEX(係数表!G:G,9) + $B700))))*(EXP(INDEX(係数表!H:H,9) + INDEX(係数表!I:I,9)*LN(INDEX(出力表!C:C,9)+1)))), MAX(0.00000001, (1-(1/(1+EXP(-(INDEX(係数表!G:G,9) + $B700)))))*(EXP(INDEX(係数表!H:H,9) + INDEX(係数表!I:I,9)*LN(INDEX(出力表!C:C,9)+1)))))))</f>
        <v>73.1242189097824</v>
      </c>
      <c r="Z700" t="e">
        <f>MIN(100, MAX(0, (100*(INDEX(出力表!D:D,9))/(EXP(INDEX(係数表!B:B,9) + $C700) + (INDEX(出力表!D:D,9)))) + (乱数表!$U700*(Settings!B12/(((INDEX(出力表!D:D,9))+1)^INDEX(係数表!E:E,9)*INDEX(係数表!F:F,9))))))</f>
        <v>#VALUE!</v>
      </c>
      <c r="AA700" t="e">
        <f>MIN(100, MAX(0, (INDEX(出力表!D:D,9))*Y700/MAX(Z700, Settings!B3)))</f>
        <v>#VALUE!</v>
      </c>
      <c r="AB700">
        <f>MIN(100, MAX(0, 100*BETAINV(乱数表!$J700, MAX(0.00000001, (1/(1+EXP(-(INDEX(係数表!G:G,10) + $B700))))*(EXP(INDEX(係数表!H:H,10) + INDEX(係数表!I:I,10)*LN(INDEX(出力表!C:C,10)+1)))), MAX(0.00000001, (1-(1/(1+EXP(-(INDEX(係数表!G:G,10) + $B700)))))*(EXP(INDEX(係数表!H:H,10) + INDEX(係数表!I:I,10)*LN(INDEX(出力表!C:C,10)+1)))))))</f>
        <v>97.95384377647369</v>
      </c>
      <c r="AC700" t="e">
        <f>MIN(100, MAX(0, (100*(INDEX(出力表!D:D,10))/(EXP(INDEX(係数表!B:B,10) + $C700) + (INDEX(出力表!D:D,10)))) + (乱数表!$V700*(Settings!B12/(((INDEX(出力表!D:D,10))+1)^INDEX(係数表!E:E,10)*INDEX(係数表!F:F,10))))))</f>
        <v>#VALUE!</v>
      </c>
      <c r="AD700" t="e">
        <f>MIN(100, MAX(0, (INDEX(出力表!D:D,10))*AB700/MAX(AC700, Settings!B3)))</f>
        <v>#VALUE!</v>
      </c>
      <c r="AE700">
        <f>MIN(100, MAX(0, 100*BETAINV(乱数表!$K700, MAX(0.00000001, (1/(1+EXP(-(INDEX(係数表!G:G,11) + $B700))))*(EXP(INDEX(係数表!H:H,11) + INDEX(係数表!I:I,11)*LN(INDEX(出力表!C:C,11)+1)))), MAX(0.00000001, (1-(1/(1+EXP(-(INDEX(係数表!G:G,11) + $B700)))))*(EXP(INDEX(係数表!H:H,11) + INDEX(係数表!I:I,11)*LN(INDEX(出力表!C:C,11)+1)))))))</f>
        <v>64.693059183105845</v>
      </c>
      <c r="AF700" t="e">
        <f>MIN(100, MAX(0, (100*(INDEX(出力表!D:D,11))/(EXP(INDEX(係数表!B:B,11) + $C700) + (INDEX(出力表!D:D,11)))) + (乱数表!$W700*(Settings!B12/(((INDEX(出力表!D:D,11))+1)^INDEX(係数表!E:E,11)*INDEX(係数表!F:F,11))))))</f>
        <v>#VALUE!</v>
      </c>
      <c r="AG700" t="e">
        <f>MIN(100, MAX(0, (INDEX(出力表!D:D,11))*AE700/MAX(AF700, Settings!B3)))</f>
        <v>#VALUE!</v>
      </c>
      <c r="AH700">
        <f>MIN(100, MAX(0, 100*BETAINV(乱数表!$L700, MAX(0.00000001, (1/(1+EXP(-(INDEX(係数表!G:G,12) + $B700))))*(EXP(INDEX(係数表!H:H,12) + INDEX(係数表!I:I,12)*LN(INDEX(出力表!C:C,12)+1)))), MAX(0.00000001, (1-(1/(1+EXP(-(INDEX(係数表!G:G,12) + $B700)))))*(EXP(INDEX(係数表!H:H,12) + INDEX(係数表!I:I,12)*LN(INDEX(出力表!C:C,12)+1)))))))</f>
        <v>80.347649661087644</v>
      </c>
      <c r="AI700" t="e">
        <f>MIN(100, MAX(0, (100*(INDEX(出力表!D:D,12))/(EXP(INDEX(係数表!B:B,12) + $C700) + (INDEX(出力表!D:D,12)))) + (乱数表!$X700*(Settings!B12/(((INDEX(出力表!D:D,12))+1)^INDEX(係数表!E:E,12)*INDEX(係数表!F:F,12))))))</f>
        <v>#VALUE!</v>
      </c>
      <c r="AJ700" t="e">
        <f>MIN(100, MAX(0, (INDEX(出力表!D:D,12))*AH700/MAX(AI700, Settings!B3)))</f>
        <v>#VALUE!</v>
      </c>
      <c r="AK700">
        <f>MIN(100, MAX(0, 100*BETAINV(乱数表!$M700, MAX(0.00000001, (1/(1+EXP(-(INDEX(係数表!G:G,13) + $B700))))*(EXP(INDEX(係数表!H:H,13) + INDEX(係数表!I:I,13)*LN(INDEX(出力表!C:C,13)+1)))), MAX(0.00000001, (1-(1/(1+EXP(-(INDEX(係数表!G:G,13) + $B700)))))*(EXP(INDEX(係数表!H:H,13) + INDEX(係数表!I:I,13)*LN(INDEX(出力表!C:C,13)+1)))))))</f>
        <v>97.250625445839219</v>
      </c>
      <c r="AL700" t="e">
        <f>MIN(100, MAX(0, (100*(INDEX(出力表!D:D,13))/(EXP(INDEX(係数表!B:B,13) + $C700) + (INDEX(出力表!D:D,13)))) + (乱数表!$Y700*(Settings!B12/(((INDEX(出力表!D:D,13))+1)^INDEX(係数表!E:E,13)*INDEX(係数表!F:F,13))))))</f>
        <v>#VALUE!</v>
      </c>
      <c r="AM700" t="e">
        <f>MIN(100, MAX(0, (INDEX(出力表!D:D,13))*AK700/MAX(AL700, Settings!B3)))</f>
        <v>#VALUE!</v>
      </c>
      <c r="AN700">
        <f>IF(ISNUMBER(F700), INDEX(出力表!B:B,2)*F700, 0)+IF(ISNUMBER(I700), INDEX(出力表!B:B,3)*I700, 0)+IF(ISNUMBER(L700), INDEX(出力表!B:B,4)*L700, 0)+IF(ISNUMBER(O700), INDEX(出力表!B:B,5)*O700, 0)+IF(ISNUMBER(R700), INDEX(出力表!B:B,6)*R700, 0)+IF(ISNUMBER(U700), INDEX(出力表!B:B,7)*U700, 0)+IF(ISNUMBER(X700), INDEX(出力表!B:B,8)*X700, 0)+IF(ISNUMBER(AA700), INDEX(出力表!B:B,9)*AA700, 0)+IF(ISNUMBER(AD700), INDEX(出力表!B:B,10)*AD700, 0)+IF(ISNUMBER(AG700), INDEX(出力表!B:B,11)*AG700, 0)+IF(ISNUMBER(AJ700), INDEX(出力表!B:B,12)*AJ700, 0)+IF(ISNUMBER(AM700), INDEX(出力表!B:B,13)*AM700, 0)</f>
        <v>0</v>
      </c>
      <c r="AO700">
        <f>IF(ISNUMBER(F700), INDEX(出力表!B:B,2), 0)+IF(ISNUMBER(I700), INDEX(出力表!B:B,3), 0)+IF(ISNUMBER(L700), INDEX(出力表!B:B,4), 0)+IF(ISNUMBER(O700), INDEX(出力表!B:B,5), 0)+IF(ISNUMBER(R700), INDEX(出力表!B:B,6), 0)+IF(ISNUMBER(U700), INDEX(出力表!B:B,7), 0)+IF(ISNUMBER(X700), INDEX(出力表!B:B,8), 0)+IF(ISNUMBER(AA700), INDEX(出力表!B:B,9), 0)+IF(ISNUMBER(AD700), INDEX(出力表!B:B,10), 0)+IF(ISNUMBER(AG700), INDEX(出力表!B:B,11), 0)+IF(ISNUMBER(AJ700), INDEX(出力表!B:B,12), 0)+IF(ISNUMBER(AM700), INDEX(出力表!B:B,13), 0)</f>
        <v>0</v>
      </c>
      <c r="AP700" t="str">
        <f t="shared" si="10"/>
        <v/>
      </c>
    </row>
    <row r="701" spans="1:42" x14ac:dyDescent="0.2">
      <c r="A701">
        <v>700</v>
      </c>
      <c r="B701">
        <f>IF(UPPER(Settings!B4)="TRUE", 乱数表!$Z701*Settings!B10, 0)</f>
        <v>6.2665883229790831E-2</v>
      </c>
      <c r="C701">
        <f>IF(UPPER(Settings!B4)="TRUE", 乱数表!$AA701*Settings!B11, 0)</f>
        <v>5.8355827703382934E-2</v>
      </c>
      <c r="D701">
        <f>MIN(100, MAX(0, 100*BETAINV(乱数表!$B701, MAX(0.00000001, (1/(1+EXP(-(INDEX(係数表!G:G,2) + $B701))))*(EXP(INDEX(係数表!H:H,2) + INDEX(係数表!I:I,2)*LN(INDEX(出力表!C:C,2)+1)))), MAX(0.00000001, (1-(1/(1+EXP(-(INDEX(係数表!G:G,2) + $B701)))))*(EXP(INDEX(係数表!H:H,2) + INDEX(係数表!I:I,2)*LN(INDEX(出力表!C:C,2)+1)))))))</f>
        <v>92.026595655501225</v>
      </c>
      <c r="E701" t="e">
        <f>MIN(100, MAX(0, (100*(INDEX(出力表!D:D,2))/(EXP(INDEX(係数表!B:B,2) + $C701) + (INDEX(出力表!D:D,2)))) + (乱数表!$N701*(Settings!B12/(((INDEX(出力表!D:D,2))+1)^INDEX(係数表!E:E,2)*INDEX(係数表!F:F,2))))))</f>
        <v>#VALUE!</v>
      </c>
      <c r="F701" t="e">
        <f>MIN(100, MAX(0, (INDEX(出力表!D:D,2))*D701/MAX(E701, Settings!B3)))</f>
        <v>#VALUE!</v>
      </c>
      <c r="G701">
        <f>MIN(100, MAX(0, 100*BETAINV(乱数表!$C701, MAX(0.00000001, (1/(1+EXP(-(INDEX(係数表!G:G,3) + $B701))))*(EXP(INDEX(係数表!H:H,3) + INDEX(係数表!I:I,3)*LN(INDEX(出力表!C:C,3)+1)))), MAX(0.00000001, (1-(1/(1+EXP(-(INDEX(係数表!G:G,3) + $B701)))))*(EXP(INDEX(係数表!H:H,3) + INDEX(係数表!I:I,3)*LN(INDEX(出力表!C:C,3)+1)))))))</f>
        <v>76.814315217722793</v>
      </c>
      <c r="H701" t="e">
        <f>MIN(100, MAX(0, (100*(INDEX(出力表!D:D,3))/(EXP(INDEX(係数表!B:B,3) + $C701) + (INDEX(出力表!D:D,3)))) + (乱数表!$O701*(Settings!B12/(((INDEX(出力表!D:D,3))+1)^INDEX(係数表!E:E,3)*INDEX(係数表!F:F,3))))))</f>
        <v>#VALUE!</v>
      </c>
      <c r="I701" t="e">
        <f>MIN(100, MAX(0, (INDEX(出力表!D:D,3))*G701/MAX(H701, Settings!B3)))</f>
        <v>#VALUE!</v>
      </c>
      <c r="J701">
        <f>MIN(100, MAX(0, 100*BETAINV(乱数表!$D701, MAX(0.00000001, (1/(1+EXP(-(INDEX(係数表!G:G,4) + $B701))))*(EXP(INDEX(係数表!H:H,4) + INDEX(係数表!I:I,4)*LN(INDEX(出力表!C:C,4)+1)))), MAX(0.00000001, (1-(1/(1+EXP(-(INDEX(係数表!G:G,4) + $B701)))))*(EXP(INDEX(係数表!H:H,4) + INDEX(係数表!I:I,4)*LN(INDEX(出力表!C:C,4)+1)))))))</f>
        <v>99.989209880796423</v>
      </c>
      <c r="K701" t="e">
        <f>MIN(100, MAX(0, (100*(INDEX(出力表!D:D,4))/(EXP(INDEX(係数表!B:B,4) + $C701) + (INDEX(出力表!D:D,4)))) + (乱数表!$P701*(Settings!B12/(((INDEX(出力表!D:D,4))+1)^INDEX(係数表!E:E,4)*INDEX(係数表!F:F,4))))))</f>
        <v>#VALUE!</v>
      </c>
      <c r="L701" t="e">
        <f>MIN(100, MAX(0, (INDEX(出力表!D:D,4))*J701/MAX(K701, Settings!B3)))</f>
        <v>#VALUE!</v>
      </c>
      <c r="M701">
        <f>MIN(100, MAX(0, 100*BETAINV(乱数表!$E701, MAX(0.00000001, (1/(1+EXP(-(INDEX(係数表!G:G,5) + $B701))))*(EXP(INDEX(係数表!H:H,5) + INDEX(係数表!I:I,5)*LN(INDEX(出力表!C:C,5)+1)))), MAX(0.00000001, (1-(1/(1+EXP(-(INDEX(係数表!G:G,5) + $B701)))))*(EXP(INDEX(係数表!H:H,5) + INDEX(係数表!I:I,5)*LN(INDEX(出力表!C:C,5)+1)))))))</f>
        <v>66.400741368469212</v>
      </c>
      <c r="N701" t="e">
        <f>MIN(100, MAX(0, (100*(INDEX(出力表!D:D,5))/(EXP(INDEX(係数表!B:B,5) + $C701) + (INDEX(出力表!D:D,5)))) + (乱数表!$Q701*(Settings!B12/(((INDEX(出力表!D:D,5))+1)^INDEX(係数表!E:E,5)*INDEX(係数表!F:F,5))))))</f>
        <v>#VALUE!</v>
      </c>
      <c r="O701" t="e">
        <f>MIN(100, MAX(0, (INDEX(出力表!D:D,5))*M701/MAX(N701, Settings!B3)))</f>
        <v>#VALUE!</v>
      </c>
      <c r="P701">
        <f>MIN(100, MAX(0, 100*BETAINV(乱数表!$F701, MAX(0.00000001, (1/(1+EXP(-(INDEX(係数表!G:G,6) + $B701))))*(EXP(INDEX(係数表!H:H,6) + INDEX(係数表!I:I,6)*LN(INDEX(出力表!C:C,6)+1)))), MAX(0.00000001, (1-(1/(1+EXP(-(INDEX(係数表!G:G,6) + $B701)))))*(EXP(INDEX(係数表!H:H,6) + INDEX(係数表!I:I,6)*LN(INDEX(出力表!C:C,6)+1)))))))</f>
        <v>94.46495482889604</v>
      </c>
      <c r="Q701" t="e">
        <f>MIN(100, MAX(0, (100*(INDEX(出力表!D:D,6))/(EXP(INDEX(係数表!B:B,6) + $C701) + (INDEX(出力表!D:D,6)))) + (乱数表!$R701*(Settings!B12/(((INDEX(出力表!D:D,6))+1)^INDEX(係数表!E:E,6)*INDEX(係数表!F:F,6))))))</f>
        <v>#VALUE!</v>
      </c>
      <c r="R701" t="e">
        <f>MIN(100, MAX(0, (INDEX(出力表!D:D,6))*P701/MAX(Q701, Settings!B3)))</f>
        <v>#VALUE!</v>
      </c>
      <c r="S701">
        <f>MIN(100, MAX(0, 100*BETAINV(乱数表!$G701, MAX(0.00000001, (1/(1+EXP(-(INDEX(係数表!G:G,7) + $B701))))*(EXP(INDEX(係数表!H:H,7) + INDEX(係数表!I:I,7)*LN(INDEX(出力表!C:C,7)+1)))), MAX(0.00000001, (1-(1/(1+EXP(-(INDEX(係数表!G:G,7) + $B701)))))*(EXP(INDEX(係数表!H:H,7) + INDEX(係数表!I:I,7)*LN(INDEX(出力表!C:C,7)+1)))))))</f>
        <v>54.376725582775151</v>
      </c>
      <c r="T701" t="e">
        <f>MIN(100, MAX(0, (100*(INDEX(出力表!D:D,7))/(EXP(INDEX(係数表!B:B,7) + $C701) + (INDEX(出力表!D:D,7)))) + (乱数表!$S701*(Settings!B12/(((INDEX(出力表!D:D,7))+1)^INDEX(係数表!E:E,7)*INDEX(係数表!F:F,7))))))</f>
        <v>#VALUE!</v>
      </c>
      <c r="U701" t="e">
        <f>MIN(100, MAX(0, (INDEX(出力表!D:D,7))*S701/MAX(T701, Settings!B3)))</f>
        <v>#VALUE!</v>
      </c>
      <c r="V701">
        <f>MIN(100, MAX(0, 100*BETAINV(乱数表!$H701, MAX(0.00000001, (1/(1+EXP(-(INDEX(係数表!G:G,8) + $B701))))*(EXP(INDEX(係数表!H:H,8) + INDEX(係数表!I:I,8)*LN(INDEX(出力表!C:C,8)+1)))), MAX(0.00000001, (1-(1/(1+EXP(-(INDEX(係数表!G:G,8) + $B701)))))*(EXP(INDEX(係数表!H:H,8) + INDEX(係数表!I:I,8)*LN(INDEX(出力表!C:C,8)+1)))))))</f>
        <v>99.834082827687268</v>
      </c>
      <c r="W701" t="e">
        <f>MIN(100, MAX(0, (100*(INDEX(出力表!D:D,8))/(EXP(INDEX(係数表!B:B,8) + $C701) + (INDEX(出力表!D:D,8)))) + (乱数表!$T701*(Settings!B12/(((INDEX(出力表!D:D,8))+1)^INDEX(係数表!E:E,8)*INDEX(係数表!F:F,8))))))</f>
        <v>#VALUE!</v>
      </c>
      <c r="X701" t="e">
        <f>MIN(100, MAX(0, (INDEX(出力表!D:D,8))*V701/MAX(W701, Settings!B3)))</f>
        <v>#VALUE!</v>
      </c>
      <c r="Y701">
        <f>MIN(100, MAX(0, 100*BETAINV(乱数表!$I701, MAX(0.00000001, (1/(1+EXP(-(INDEX(係数表!G:G,9) + $B701))))*(EXP(INDEX(係数表!H:H,9) + INDEX(係数表!I:I,9)*LN(INDEX(出力表!C:C,9)+1)))), MAX(0.00000001, (1-(1/(1+EXP(-(INDEX(係数表!G:G,9) + $B701)))))*(EXP(INDEX(係数表!H:H,9) + INDEX(係数表!I:I,9)*LN(INDEX(出力表!C:C,9)+1)))))))</f>
        <v>97.764868062089192</v>
      </c>
      <c r="Z701" t="e">
        <f>MIN(100, MAX(0, (100*(INDEX(出力表!D:D,9))/(EXP(INDEX(係数表!B:B,9) + $C701) + (INDEX(出力表!D:D,9)))) + (乱数表!$U701*(Settings!B12/(((INDEX(出力表!D:D,9))+1)^INDEX(係数表!E:E,9)*INDEX(係数表!F:F,9))))))</f>
        <v>#VALUE!</v>
      </c>
      <c r="AA701" t="e">
        <f>MIN(100, MAX(0, (INDEX(出力表!D:D,9))*Y701/MAX(Z701, Settings!B3)))</f>
        <v>#VALUE!</v>
      </c>
      <c r="AB701">
        <f>MIN(100, MAX(0, 100*BETAINV(乱数表!$J701, MAX(0.00000001, (1/(1+EXP(-(INDEX(係数表!G:G,10) + $B701))))*(EXP(INDEX(係数表!H:H,10) + INDEX(係数表!I:I,10)*LN(INDEX(出力表!C:C,10)+1)))), MAX(0.00000001, (1-(1/(1+EXP(-(INDEX(係数表!G:G,10) + $B701)))))*(EXP(INDEX(係数表!H:H,10) + INDEX(係数表!I:I,10)*LN(INDEX(出力表!C:C,10)+1)))))))</f>
        <v>93.035909219042665</v>
      </c>
      <c r="AC701" t="e">
        <f>MIN(100, MAX(0, (100*(INDEX(出力表!D:D,10))/(EXP(INDEX(係数表!B:B,10) + $C701) + (INDEX(出力表!D:D,10)))) + (乱数表!$V701*(Settings!B12/(((INDEX(出力表!D:D,10))+1)^INDEX(係数表!E:E,10)*INDEX(係数表!F:F,10))))))</f>
        <v>#VALUE!</v>
      </c>
      <c r="AD701" t="e">
        <f>MIN(100, MAX(0, (INDEX(出力表!D:D,10))*AB701/MAX(AC701, Settings!B3)))</f>
        <v>#VALUE!</v>
      </c>
      <c r="AE701">
        <f>MIN(100, MAX(0, 100*BETAINV(乱数表!$K701, MAX(0.00000001, (1/(1+EXP(-(INDEX(係数表!G:G,11) + $B701))))*(EXP(INDEX(係数表!H:H,11) + INDEX(係数表!I:I,11)*LN(INDEX(出力表!C:C,11)+1)))), MAX(0.00000001, (1-(1/(1+EXP(-(INDEX(係数表!G:G,11) + $B701)))))*(EXP(INDEX(係数表!H:H,11) + INDEX(係数表!I:I,11)*LN(INDEX(出力表!C:C,11)+1)))))))</f>
        <v>97.766039030526784</v>
      </c>
      <c r="AF701" t="e">
        <f>MIN(100, MAX(0, (100*(INDEX(出力表!D:D,11))/(EXP(INDEX(係数表!B:B,11) + $C701) + (INDEX(出力表!D:D,11)))) + (乱数表!$W701*(Settings!B12/(((INDEX(出力表!D:D,11))+1)^INDEX(係数表!E:E,11)*INDEX(係数表!F:F,11))))))</f>
        <v>#VALUE!</v>
      </c>
      <c r="AG701" t="e">
        <f>MIN(100, MAX(0, (INDEX(出力表!D:D,11))*AE701/MAX(AF701, Settings!B3)))</f>
        <v>#VALUE!</v>
      </c>
      <c r="AH701">
        <f>MIN(100, MAX(0, 100*BETAINV(乱数表!$L701, MAX(0.00000001, (1/(1+EXP(-(INDEX(係数表!G:G,12) + $B701))))*(EXP(INDEX(係数表!H:H,12) + INDEX(係数表!I:I,12)*LN(INDEX(出力表!C:C,12)+1)))), MAX(0.00000001, (1-(1/(1+EXP(-(INDEX(係数表!G:G,12) + $B701)))))*(EXP(INDEX(係数表!H:H,12) + INDEX(係数表!I:I,12)*LN(INDEX(出力表!C:C,12)+1)))))))</f>
        <v>99.843944176051806</v>
      </c>
      <c r="AI701" t="e">
        <f>MIN(100, MAX(0, (100*(INDEX(出力表!D:D,12))/(EXP(INDEX(係数表!B:B,12) + $C701) + (INDEX(出力表!D:D,12)))) + (乱数表!$X701*(Settings!B12/(((INDEX(出力表!D:D,12))+1)^INDEX(係数表!E:E,12)*INDEX(係数表!F:F,12))))))</f>
        <v>#VALUE!</v>
      </c>
      <c r="AJ701" t="e">
        <f>MIN(100, MAX(0, (INDEX(出力表!D:D,12))*AH701/MAX(AI701, Settings!B3)))</f>
        <v>#VALUE!</v>
      </c>
      <c r="AK701">
        <f>MIN(100, MAX(0, 100*BETAINV(乱数表!$M701, MAX(0.00000001, (1/(1+EXP(-(INDEX(係数表!G:G,13) + $B701))))*(EXP(INDEX(係数表!H:H,13) + INDEX(係数表!I:I,13)*LN(INDEX(出力表!C:C,13)+1)))), MAX(0.00000001, (1-(1/(1+EXP(-(INDEX(係数表!G:G,13) + $B701)))))*(EXP(INDEX(係数表!H:H,13) + INDEX(係数表!I:I,13)*LN(INDEX(出力表!C:C,13)+1)))))))</f>
        <v>96.768653361720638</v>
      </c>
      <c r="AL701" t="e">
        <f>MIN(100, MAX(0, (100*(INDEX(出力表!D:D,13))/(EXP(INDEX(係数表!B:B,13) + $C701) + (INDEX(出力表!D:D,13)))) + (乱数表!$Y701*(Settings!B12/(((INDEX(出力表!D:D,13))+1)^INDEX(係数表!E:E,13)*INDEX(係数表!F:F,13))))))</f>
        <v>#VALUE!</v>
      </c>
      <c r="AM701" t="e">
        <f>MIN(100, MAX(0, (INDEX(出力表!D:D,13))*AK701/MAX(AL701, Settings!B3)))</f>
        <v>#VALUE!</v>
      </c>
      <c r="AN701">
        <f>IF(ISNUMBER(F701), INDEX(出力表!B:B,2)*F701, 0)+IF(ISNUMBER(I701), INDEX(出力表!B:B,3)*I701, 0)+IF(ISNUMBER(L701), INDEX(出力表!B:B,4)*L701, 0)+IF(ISNUMBER(O701), INDEX(出力表!B:B,5)*O701, 0)+IF(ISNUMBER(R701), INDEX(出力表!B:B,6)*R701, 0)+IF(ISNUMBER(U701), INDEX(出力表!B:B,7)*U701, 0)+IF(ISNUMBER(X701), INDEX(出力表!B:B,8)*X701, 0)+IF(ISNUMBER(AA701), INDEX(出力表!B:B,9)*AA701, 0)+IF(ISNUMBER(AD701), INDEX(出力表!B:B,10)*AD701, 0)+IF(ISNUMBER(AG701), INDEX(出力表!B:B,11)*AG701, 0)+IF(ISNUMBER(AJ701), INDEX(出力表!B:B,12)*AJ701, 0)+IF(ISNUMBER(AM701), INDEX(出力表!B:B,13)*AM701, 0)</f>
        <v>0</v>
      </c>
      <c r="AO701">
        <f>IF(ISNUMBER(F701), INDEX(出力表!B:B,2), 0)+IF(ISNUMBER(I701), INDEX(出力表!B:B,3), 0)+IF(ISNUMBER(L701), INDEX(出力表!B:B,4), 0)+IF(ISNUMBER(O701), INDEX(出力表!B:B,5), 0)+IF(ISNUMBER(R701), INDEX(出力表!B:B,6), 0)+IF(ISNUMBER(U701), INDEX(出力表!B:B,7), 0)+IF(ISNUMBER(X701), INDEX(出力表!B:B,8), 0)+IF(ISNUMBER(AA701), INDEX(出力表!B:B,9), 0)+IF(ISNUMBER(AD701), INDEX(出力表!B:B,10), 0)+IF(ISNUMBER(AG701), INDEX(出力表!B:B,11), 0)+IF(ISNUMBER(AJ701), INDEX(出力表!B:B,12), 0)+IF(ISNUMBER(AM701), INDEX(出力表!B:B,13), 0)</f>
        <v>0</v>
      </c>
      <c r="AP701" t="str">
        <f t="shared" si="10"/>
        <v/>
      </c>
    </row>
    <row r="702" spans="1:42" x14ac:dyDescent="0.2">
      <c r="A702">
        <v>701</v>
      </c>
      <c r="B702">
        <f>IF(UPPER(Settings!B4)="TRUE", 乱数表!$Z702*Settings!B10, 0)</f>
        <v>-1.0648744666003204E-2</v>
      </c>
      <c r="C702">
        <f>IF(UPPER(Settings!B4)="TRUE", 乱数表!$AA702*Settings!B11, 0)</f>
        <v>-5.4049552158284511E-2</v>
      </c>
      <c r="D702">
        <f>MIN(100, MAX(0, 100*BETAINV(乱数表!$B702, MAX(0.00000001, (1/(1+EXP(-(INDEX(係数表!G:G,2) + $B702))))*(EXP(INDEX(係数表!H:H,2) + INDEX(係数表!I:I,2)*LN(INDEX(出力表!C:C,2)+1)))), MAX(0.00000001, (1-(1/(1+EXP(-(INDEX(係数表!G:G,2) + $B702)))))*(EXP(INDEX(係数表!H:H,2) + INDEX(係数表!I:I,2)*LN(INDEX(出力表!C:C,2)+1)))))))</f>
        <v>99.706190887247061</v>
      </c>
      <c r="E702" t="e">
        <f>MIN(100, MAX(0, (100*(INDEX(出力表!D:D,2))/(EXP(INDEX(係数表!B:B,2) + $C702) + (INDEX(出力表!D:D,2)))) + (乱数表!$N702*(Settings!B12/(((INDEX(出力表!D:D,2))+1)^INDEX(係数表!E:E,2)*INDEX(係数表!F:F,2))))))</f>
        <v>#VALUE!</v>
      </c>
      <c r="F702" t="e">
        <f>MIN(100, MAX(0, (INDEX(出力表!D:D,2))*D702/MAX(E702, Settings!B3)))</f>
        <v>#VALUE!</v>
      </c>
      <c r="G702">
        <f>MIN(100, MAX(0, 100*BETAINV(乱数表!$C702, MAX(0.00000001, (1/(1+EXP(-(INDEX(係数表!G:G,3) + $B702))))*(EXP(INDEX(係数表!H:H,3) + INDEX(係数表!I:I,3)*LN(INDEX(出力表!C:C,3)+1)))), MAX(0.00000001, (1-(1/(1+EXP(-(INDEX(係数表!G:G,3) + $B702)))))*(EXP(INDEX(係数表!H:H,3) + INDEX(係数表!I:I,3)*LN(INDEX(出力表!C:C,3)+1)))))))</f>
        <v>96.937036267141494</v>
      </c>
      <c r="H702" t="e">
        <f>MIN(100, MAX(0, (100*(INDEX(出力表!D:D,3))/(EXP(INDEX(係数表!B:B,3) + $C702) + (INDEX(出力表!D:D,3)))) + (乱数表!$O702*(Settings!B12/(((INDEX(出力表!D:D,3))+1)^INDEX(係数表!E:E,3)*INDEX(係数表!F:F,3))))))</f>
        <v>#VALUE!</v>
      </c>
      <c r="I702" t="e">
        <f>MIN(100, MAX(0, (INDEX(出力表!D:D,3))*G702/MAX(H702, Settings!B3)))</f>
        <v>#VALUE!</v>
      </c>
      <c r="J702">
        <f>MIN(100, MAX(0, 100*BETAINV(乱数表!$D702, MAX(0.00000001, (1/(1+EXP(-(INDEX(係数表!G:G,4) + $B702))))*(EXP(INDEX(係数表!H:H,4) + INDEX(係数表!I:I,4)*LN(INDEX(出力表!C:C,4)+1)))), MAX(0.00000001, (1-(1/(1+EXP(-(INDEX(係数表!G:G,4) + $B702)))))*(EXP(INDEX(係数表!H:H,4) + INDEX(係数表!I:I,4)*LN(INDEX(出力表!C:C,4)+1)))))))</f>
        <v>90.098324903014898</v>
      </c>
      <c r="K702" t="e">
        <f>MIN(100, MAX(0, (100*(INDEX(出力表!D:D,4))/(EXP(INDEX(係数表!B:B,4) + $C702) + (INDEX(出力表!D:D,4)))) + (乱数表!$P702*(Settings!B12/(((INDEX(出力表!D:D,4))+1)^INDEX(係数表!E:E,4)*INDEX(係数表!F:F,4))))))</f>
        <v>#VALUE!</v>
      </c>
      <c r="L702" t="e">
        <f>MIN(100, MAX(0, (INDEX(出力表!D:D,4))*J702/MAX(K702, Settings!B3)))</f>
        <v>#VALUE!</v>
      </c>
      <c r="M702">
        <f>MIN(100, MAX(0, 100*BETAINV(乱数表!$E702, MAX(0.00000001, (1/(1+EXP(-(INDEX(係数表!G:G,5) + $B702))))*(EXP(INDEX(係数表!H:H,5) + INDEX(係数表!I:I,5)*LN(INDEX(出力表!C:C,5)+1)))), MAX(0.00000001, (1-(1/(1+EXP(-(INDEX(係数表!G:G,5) + $B702)))))*(EXP(INDEX(係数表!H:H,5) + INDEX(係数表!I:I,5)*LN(INDEX(出力表!C:C,5)+1)))))))</f>
        <v>32.345221616609663</v>
      </c>
      <c r="N702" t="e">
        <f>MIN(100, MAX(0, (100*(INDEX(出力表!D:D,5))/(EXP(INDEX(係数表!B:B,5) + $C702) + (INDEX(出力表!D:D,5)))) + (乱数表!$Q702*(Settings!B12/(((INDEX(出力表!D:D,5))+1)^INDEX(係数表!E:E,5)*INDEX(係数表!F:F,5))))))</f>
        <v>#VALUE!</v>
      </c>
      <c r="O702" t="e">
        <f>MIN(100, MAX(0, (INDEX(出力表!D:D,5))*M702/MAX(N702, Settings!B3)))</f>
        <v>#VALUE!</v>
      </c>
      <c r="P702">
        <f>MIN(100, MAX(0, 100*BETAINV(乱数表!$F702, MAX(0.00000001, (1/(1+EXP(-(INDEX(係数表!G:G,6) + $B702))))*(EXP(INDEX(係数表!H:H,6) + INDEX(係数表!I:I,6)*LN(INDEX(出力表!C:C,6)+1)))), MAX(0.00000001, (1-(1/(1+EXP(-(INDEX(係数表!G:G,6) + $B702)))))*(EXP(INDEX(係数表!H:H,6) + INDEX(係数表!I:I,6)*LN(INDEX(出力表!C:C,6)+1)))))))</f>
        <v>49.444152144570722</v>
      </c>
      <c r="Q702" t="e">
        <f>MIN(100, MAX(0, (100*(INDEX(出力表!D:D,6))/(EXP(INDEX(係数表!B:B,6) + $C702) + (INDEX(出力表!D:D,6)))) + (乱数表!$R702*(Settings!B12/(((INDEX(出力表!D:D,6))+1)^INDEX(係数表!E:E,6)*INDEX(係数表!F:F,6))))))</f>
        <v>#VALUE!</v>
      </c>
      <c r="R702" t="e">
        <f>MIN(100, MAX(0, (INDEX(出力表!D:D,6))*P702/MAX(Q702, Settings!B3)))</f>
        <v>#VALUE!</v>
      </c>
      <c r="S702">
        <f>MIN(100, MAX(0, 100*BETAINV(乱数表!$G702, MAX(0.00000001, (1/(1+EXP(-(INDEX(係数表!G:G,7) + $B702))))*(EXP(INDEX(係数表!H:H,7) + INDEX(係数表!I:I,7)*LN(INDEX(出力表!C:C,7)+1)))), MAX(0.00000001, (1-(1/(1+EXP(-(INDEX(係数表!G:G,7) + $B702)))))*(EXP(INDEX(係数表!H:H,7) + INDEX(係数表!I:I,7)*LN(INDEX(出力表!C:C,7)+1)))))))</f>
        <v>96.218552772426904</v>
      </c>
      <c r="T702" t="e">
        <f>MIN(100, MAX(0, (100*(INDEX(出力表!D:D,7))/(EXP(INDEX(係数表!B:B,7) + $C702) + (INDEX(出力表!D:D,7)))) + (乱数表!$S702*(Settings!B12/(((INDEX(出力表!D:D,7))+1)^INDEX(係数表!E:E,7)*INDEX(係数表!F:F,7))))))</f>
        <v>#VALUE!</v>
      </c>
      <c r="U702" t="e">
        <f>MIN(100, MAX(0, (INDEX(出力表!D:D,7))*S702/MAX(T702, Settings!B3)))</f>
        <v>#VALUE!</v>
      </c>
      <c r="V702">
        <f>MIN(100, MAX(0, 100*BETAINV(乱数表!$H702, MAX(0.00000001, (1/(1+EXP(-(INDEX(係数表!G:G,8) + $B702))))*(EXP(INDEX(係数表!H:H,8) + INDEX(係数表!I:I,8)*LN(INDEX(出力表!C:C,8)+1)))), MAX(0.00000001, (1-(1/(1+EXP(-(INDEX(係数表!G:G,8) + $B702)))))*(EXP(INDEX(係数表!H:H,8) + INDEX(係数表!I:I,8)*LN(INDEX(出力表!C:C,8)+1)))))))</f>
        <v>98.375664410631131</v>
      </c>
      <c r="W702" t="e">
        <f>MIN(100, MAX(0, (100*(INDEX(出力表!D:D,8))/(EXP(INDEX(係数表!B:B,8) + $C702) + (INDEX(出力表!D:D,8)))) + (乱数表!$T702*(Settings!B12/(((INDEX(出力表!D:D,8))+1)^INDEX(係数表!E:E,8)*INDEX(係数表!F:F,8))))))</f>
        <v>#VALUE!</v>
      </c>
      <c r="X702" t="e">
        <f>MIN(100, MAX(0, (INDEX(出力表!D:D,8))*V702/MAX(W702, Settings!B3)))</f>
        <v>#VALUE!</v>
      </c>
      <c r="Y702">
        <f>MIN(100, MAX(0, 100*BETAINV(乱数表!$I702, MAX(0.00000001, (1/(1+EXP(-(INDEX(係数表!G:G,9) + $B702))))*(EXP(INDEX(係数表!H:H,9) + INDEX(係数表!I:I,9)*LN(INDEX(出力表!C:C,9)+1)))), MAX(0.00000001, (1-(1/(1+EXP(-(INDEX(係数表!G:G,9) + $B702)))))*(EXP(INDEX(係数表!H:H,9) + INDEX(係数表!I:I,9)*LN(INDEX(出力表!C:C,9)+1)))))))</f>
        <v>68.833443901102939</v>
      </c>
      <c r="Z702" t="e">
        <f>MIN(100, MAX(0, (100*(INDEX(出力表!D:D,9))/(EXP(INDEX(係数表!B:B,9) + $C702) + (INDEX(出力表!D:D,9)))) + (乱数表!$U702*(Settings!B12/(((INDEX(出力表!D:D,9))+1)^INDEX(係数表!E:E,9)*INDEX(係数表!F:F,9))))))</f>
        <v>#VALUE!</v>
      </c>
      <c r="AA702" t="e">
        <f>MIN(100, MAX(0, (INDEX(出力表!D:D,9))*Y702/MAX(Z702, Settings!B3)))</f>
        <v>#VALUE!</v>
      </c>
      <c r="AB702">
        <f>MIN(100, MAX(0, 100*BETAINV(乱数表!$J702, MAX(0.00000001, (1/(1+EXP(-(INDEX(係数表!G:G,10) + $B702))))*(EXP(INDEX(係数表!H:H,10) + INDEX(係数表!I:I,10)*LN(INDEX(出力表!C:C,10)+1)))), MAX(0.00000001, (1-(1/(1+EXP(-(INDEX(係数表!G:G,10) + $B702)))))*(EXP(INDEX(係数表!H:H,10) + INDEX(係数表!I:I,10)*LN(INDEX(出力表!C:C,10)+1)))))))</f>
        <v>94.741862516740412</v>
      </c>
      <c r="AC702" t="e">
        <f>MIN(100, MAX(0, (100*(INDEX(出力表!D:D,10))/(EXP(INDEX(係数表!B:B,10) + $C702) + (INDEX(出力表!D:D,10)))) + (乱数表!$V702*(Settings!B12/(((INDEX(出力表!D:D,10))+1)^INDEX(係数表!E:E,10)*INDEX(係数表!F:F,10))))))</f>
        <v>#VALUE!</v>
      </c>
      <c r="AD702" t="e">
        <f>MIN(100, MAX(0, (INDEX(出力表!D:D,10))*AB702/MAX(AC702, Settings!B3)))</f>
        <v>#VALUE!</v>
      </c>
      <c r="AE702">
        <f>MIN(100, MAX(0, 100*BETAINV(乱数表!$K702, MAX(0.00000001, (1/(1+EXP(-(INDEX(係数表!G:G,11) + $B702))))*(EXP(INDEX(係数表!H:H,11) + INDEX(係数表!I:I,11)*LN(INDEX(出力表!C:C,11)+1)))), MAX(0.00000001, (1-(1/(1+EXP(-(INDEX(係数表!G:G,11) + $B702)))))*(EXP(INDEX(係数表!H:H,11) + INDEX(係数表!I:I,11)*LN(INDEX(出力表!C:C,11)+1)))))))</f>
        <v>86.210679759151517</v>
      </c>
      <c r="AF702" t="e">
        <f>MIN(100, MAX(0, (100*(INDEX(出力表!D:D,11))/(EXP(INDEX(係数表!B:B,11) + $C702) + (INDEX(出力表!D:D,11)))) + (乱数表!$W702*(Settings!B12/(((INDEX(出力表!D:D,11))+1)^INDEX(係数表!E:E,11)*INDEX(係数表!F:F,11))))))</f>
        <v>#VALUE!</v>
      </c>
      <c r="AG702" t="e">
        <f>MIN(100, MAX(0, (INDEX(出力表!D:D,11))*AE702/MAX(AF702, Settings!B3)))</f>
        <v>#VALUE!</v>
      </c>
      <c r="AH702">
        <f>MIN(100, MAX(0, 100*BETAINV(乱数表!$L702, MAX(0.00000001, (1/(1+EXP(-(INDEX(係数表!G:G,12) + $B702))))*(EXP(INDEX(係数表!H:H,12) + INDEX(係数表!I:I,12)*LN(INDEX(出力表!C:C,12)+1)))), MAX(0.00000001, (1-(1/(1+EXP(-(INDEX(係数表!G:G,12) + $B702)))))*(EXP(INDEX(係数表!H:H,12) + INDEX(係数表!I:I,12)*LN(INDEX(出力表!C:C,12)+1)))))))</f>
        <v>99.999978619803585</v>
      </c>
      <c r="AI702" t="e">
        <f>MIN(100, MAX(0, (100*(INDEX(出力表!D:D,12))/(EXP(INDEX(係数表!B:B,12) + $C702) + (INDEX(出力表!D:D,12)))) + (乱数表!$X702*(Settings!B12/(((INDEX(出力表!D:D,12))+1)^INDEX(係数表!E:E,12)*INDEX(係数表!F:F,12))))))</f>
        <v>#VALUE!</v>
      </c>
      <c r="AJ702" t="e">
        <f>MIN(100, MAX(0, (INDEX(出力表!D:D,12))*AH702/MAX(AI702, Settings!B3)))</f>
        <v>#VALUE!</v>
      </c>
      <c r="AK702">
        <f>MIN(100, MAX(0, 100*BETAINV(乱数表!$M702, MAX(0.00000001, (1/(1+EXP(-(INDEX(係数表!G:G,13) + $B702))))*(EXP(INDEX(係数表!H:H,13) + INDEX(係数表!I:I,13)*LN(INDEX(出力表!C:C,13)+1)))), MAX(0.00000001, (1-(1/(1+EXP(-(INDEX(係数表!G:G,13) + $B702)))))*(EXP(INDEX(係数表!H:H,13) + INDEX(係数表!I:I,13)*LN(INDEX(出力表!C:C,13)+1)))))))</f>
        <v>99.757522529911839</v>
      </c>
      <c r="AL702" t="e">
        <f>MIN(100, MAX(0, (100*(INDEX(出力表!D:D,13))/(EXP(INDEX(係数表!B:B,13) + $C702) + (INDEX(出力表!D:D,13)))) + (乱数表!$Y702*(Settings!B12/(((INDEX(出力表!D:D,13))+1)^INDEX(係数表!E:E,13)*INDEX(係数表!F:F,13))))))</f>
        <v>#VALUE!</v>
      </c>
      <c r="AM702" t="e">
        <f>MIN(100, MAX(0, (INDEX(出力表!D:D,13))*AK702/MAX(AL702, Settings!B3)))</f>
        <v>#VALUE!</v>
      </c>
      <c r="AN702">
        <f>IF(ISNUMBER(F702), INDEX(出力表!B:B,2)*F702, 0)+IF(ISNUMBER(I702), INDEX(出力表!B:B,3)*I702, 0)+IF(ISNUMBER(L702), INDEX(出力表!B:B,4)*L702, 0)+IF(ISNUMBER(O702), INDEX(出力表!B:B,5)*O702, 0)+IF(ISNUMBER(R702), INDEX(出力表!B:B,6)*R702, 0)+IF(ISNUMBER(U702), INDEX(出力表!B:B,7)*U702, 0)+IF(ISNUMBER(X702), INDEX(出力表!B:B,8)*X702, 0)+IF(ISNUMBER(AA702), INDEX(出力表!B:B,9)*AA702, 0)+IF(ISNUMBER(AD702), INDEX(出力表!B:B,10)*AD702, 0)+IF(ISNUMBER(AG702), INDEX(出力表!B:B,11)*AG702, 0)+IF(ISNUMBER(AJ702), INDEX(出力表!B:B,12)*AJ702, 0)+IF(ISNUMBER(AM702), INDEX(出力表!B:B,13)*AM702, 0)</f>
        <v>0</v>
      </c>
      <c r="AO702">
        <f>IF(ISNUMBER(F702), INDEX(出力表!B:B,2), 0)+IF(ISNUMBER(I702), INDEX(出力表!B:B,3), 0)+IF(ISNUMBER(L702), INDEX(出力表!B:B,4), 0)+IF(ISNUMBER(O702), INDEX(出力表!B:B,5), 0)+IF(ISNUMBER(R702), INDEX(出力表!B:B,6), 0)+IF(ISNUMBER(U702), INDEX(出力表!B:B,7), 0)+IF(ISNUMBER(X702), INDEX(出力表!B:B,8), 0)+IF(ISNUMBER(AA702), INDEX(出力表!B:B,9), 0)+IF(ISNUMBER(AD702), INDEX(出力表!B:B,10), 0)+IF(ISNUMBER(AG702), INDEX(出力表!B:B,11), 0)+IF(ISNUMBER(AJ702), INDEX(出力表!B:B,12), 0)+IF(ISNUMBER(AM702), INDEX(出力表!B:B,13), 0)</f>
        <v>0</v>
      </c>
      <c r="AP702" t="str">
        <f t="shared" si="10"/>
        <v/>
      </c>
    </row>
    <row r="703" spans="1:42" x14ac:dyDescent="0.2">
      <c r="A703">
        <v>702</v>
      </c>
      <c r="B703">
        <f>IF(UPPER(Settings!B4)="TRUE", 乱数表!$Z703*Settings!B10, 0)</f>
        <v>-0.37945017756920679</v>
      </c>
      <c r="C703">
        <f>IF(UPPER(Settings!B4)="TRUE", 乱数表!$AA703*Settings!B11, 0)</f>
        <v>-3.7735814806393278E-2</v>
      </c>
      <c r="D703">
        <f>MIN(100, MAX(0, 100*BETAINV(乱数表!$B703, MAX(0.00000001, (1/(1+EXP(-(INDEX(係数表!G:G,2) + $B703))))*(EXP(INDEX(係数表!H:H,2) + INDEX(係数表!I:I,2)*LN(INDEX(出力表!C:C,2)+1)))), MAX(0.00000001, (1-(1/(1+EXP(-(INDEX(係数表!G:G,2) + $B703)))))*(EXP(INDEX(係数表!H:H,2) + INDEX(係数表!I:I,2)*LN(INDEX(出力表!C:C,2)+1)))))))</f>
        <v>80.793578891624747</v>
      </c>
      <c r="E703" t="e">
        <f>MIN(100, MAX(0, (100*(INDEX(出力表!D:D,2))/(EXP(INDEX(係数表!B:B,2) + $C703) + (INDEX(出力表!D:D,2)))) + (乱数表!$N703*(Settings!B12/(((INDEX(出力表!D:D,2))+1)^INDEX(係数表!E:E,2)*INDEX(係数表!F:F,2))))))</f>
        <v>#VALUE!</v>
      </c>
      <c r="F703" t="e">
        <f>MIN(100, MAX(0, (INDEX(出力表!D:D,2))*D703/MAX(E703, Settings!B3)))</f>
        <v>#VALUE!</v>
      </c>
      <c r="G703">
        <f>MIN(100, MAX(0, 100*BETAINV(乱数表!$C703, MAX(0.00000001, (1/(1+EXP(-(INDEX(係数表!G:G,3) + $B703))))*(EXP(INDEX(係数表!H:H,3) + INDEX(係数表!I:I,3)*LN(INDEX(出力表!C:C,3)+1)))), MAX(0.00000001, (1-(1/(1+EXP(-(INDEX(係数表!G:G,3) + $B703)))))*(EXP(INDEX(係数表!H:H,3) + INDEX(係数表!I:I,3)*LN(INDEX(出力表!C:C,3)+1)))))))</f>
        <v>55.229746294418391</v>
      </c>
      <c r="H703" t="e">
        <f>MIN(100, MAX(0, (100*(INDEX(出力表!D:D,3))/(EXP(INDEX(係数表!B:B,3) + $C703) + (INDEX(出力表!D:D,3)))) + (乱数表!$O703*(Settings!B12/(((INDEX(出力表!D:D,3))+1)^INDEX(係数表!E:E,3)*INDEX(係数表!F:F,3))))))</f>
        <v>#VALUE!</v>
      </c>
      <c r="I703" t="e">
        <f>MIN(100, MAX(0, (INDEX(出力表!D:D,3))*G703/MAX(H703, Settings!B3)))</f>
        <v>#VALUE!</v>
      </c>
      <c r="J703">
        <f>MIN(100, MAX(0, 100*BETAINV(乱数表!$D703, MAX(0.00000001, (1/(1+EXP(-(INDEX(係数表!G:G,4) + $B703))))*(EXP(INDEX(係数表!H:H,4) + INDEX(係数表!I:I,4)*LN(INDEX(出力表!C:C,4)+1)))), MAX(0.00000001, (1-(1/(1+EXP(-(INDEX(係数表!G:G,4) + $B703)))))*(EXP(INDEX(係数表!H:H,4) + INDEX(係数表!I:I,4)*LN(INDEX(出力表!C:C,4)+1)))))))</f>
        <v>94.363184604282878</v>
      </c>
      <c r="K703" t="e">
        <f>MIN(100, MAX(0, (100*(INDEX(出力表!D:D,4))/(EXP(INDEX(係数表!B:B,4) + $C703) + (INDEX(出力表!D:D,4)))) + (乱数表!$P703*(Settings!B12/(((INDEX(出力表!D:D,4))+1)^INDEX(係数表!E:E,4)*INDEX(係数表!F:F,4))))))</f>
        <v>#VALUE!</v>
      </c>
      <c r="L703" t="e">
        <f>MIN(100, MAX(0, (INDEX(出力表!D:D,4))*J703/MAX(K703, Settings!B3)))</f>
        <v>#VALUE!</v>
      </c>
      <c r="M703">
        <f>MIN(100, MAX(0, 100*BETAINV(乱数表!$E703, MAX(0.00000001, (1/(1+EXP(-(INDEX(係数表!G:G,5) + $B703))))*(EXP(INDEX(係数表!H:H,5) + INDEX(係数表!I:I,5)*LN(INDEX(出力表!C:C,5)+1)))), MAX(0.00000001, (1-(1/(1+EXP(-(INDEX(係数表!G:G,5) + $B703)))))*(EXP(INDEX(係数表!H:H,5) + INDEX(係数表!I:I,5)*LN(INDEX(出力表!C:C,5)+1)))))))</f>
        <v>65.09984215593056</v>
      </c>
      <c r="N703" t="e">
        <f>MIN(100, MAX(0, (100*(INDEX(出力表!D:D,5))/(EXP(INDEX(係数表!B:B,5) + $C703) + (INDEX(出力表!D:D,5)))) + (乱数表!$Q703*(Settings!B12/(((INDEX(出力表!D:D,5))+1)^INDEX(係数表!E:E,5)*INDEX(係数表!F:F,5))))))</f>
        <v>#VALUE!</v>
      </c>
      <c r="O703" t="e">
        <f>MIN(100, MAX(0, (INDEX(出力表!D:D,5))*M703/MAX(N703, Settings!B3)))</f>
        <v>#VALUE!</v>
      </c>
      <c r="P703">
        <f>MIN(100, MAX(0, 100*BETAINV(乱数表!$F703, MAX(0.00000001, (1/(1+EXP(-(INDEX(係数表!G:G,6) + $B703))))*(EXP(INDEX(係数表!H:H,6) + INDEX(係数表!I:I,6)*LN(INDEX(出力表!C:C,6)+1)))), MAX(0.00000001, (1-(1/(1+EXP(-(INDEX(係数表!G:G,6) + $B703)))))*(EXP(INDEX(係数表!H:H,6) + INDEX(係数表!I:I,6)*LN(INDEX(出力表!C:C,6)+1)))))))</f>
        <v>96.523053430585861</v>
      </c>
      <c r="Q703" t="e">
        <f>MIN(100, MAX(0, (100*(INDEX(出力表!D:D,6))/(EXP(INDEX(係数表!B:B,6) + $C703) + (INDEX(出力表!D:D,6)))) + (乱数表!$R703*(Settings!B12/(((INDEX(出力表!D:D,6))+1)^INDEX(係数表!E:E,6)*INDEX(係数表!F:F,6))))))</f>
        <v>#VALUE!</v>
      </c>
      <c r="R703" t="e">
        <f>MIN(100, MAX(0, (INDEX(出力表!D:D,6))*P703/MAX(Q703, Settings!B3)))</f>
        <v>#VALUE!</v>
      </c>
      <c r="S703">
        <f>MIN(100, MAX(0, 100*BETAINV(乱数表!$G703, MAX(0.00000001, (1/(1+EXP(-(INDEX(係数表!G:G,7) + $B703))))*(EXP(INDEX(係数表!H:H,7) + INDEX(係数表!I:I,7)*LN(INDEX(出力表!C:C,7)+1)))), MAX(0.00000001, (1-(1/(1+EXP(-(INDEX(係数表!G:G,7) + $B703)))))*(EXP(INDEX(係数表!H:H,7) + INDEX(係数表!I:I,7)*LN(INDEX(出力表!C:C,7)+1)))))))</f>
        <v>89.513622291652894</v>
      </c>
      <c r="T703" t="e">
        <f>MIN(100, MAX(0, (100*(INDEX(出力表!D:D,7))/(EXP(INDEX(係数表!B:B,7) + $C703) + (INDEX(出力表!D:D,7)))) + (乱数表!$S703*(Settings!B12/(((INDEX(出力表!D:D,7))+1)^INDEX(係数表!E:E,7)*INDEX(係数表!F:F,7))))))</f>
        <v>#VALUE!</v>
      </c>
      <c r="U703" t="e">
        <f>MIN(100, MAX(0, (INDEX(出力表!D:D,7))*S703/MAX(T703, Settings!B3)))</f>
        <v>#VALUE!</v>
      </c>
      <c r="V703">
        <f>MIN(100, MAX(0, 100*BETAINV(乱数表!$H703, MAX(0.00000001, (1/(1+EXP(-(INDEX(係数表!G:G,8) + $B703))))*(EXP(INDEX(係数表!H:H,8) + INDEX(係数表!I:I,8)*LN(INDEX(出力表!C:C,8)+1)))), MAX(0.00000001, (1-(1/(1+EXP(-(INDEX(係数表!G:G,8) + $B703)))))*(EXP(INDEX(係数表!H:H,8) + INDEX(係数表!I:I,8)*LN(INDEX(出力表!C:C,8)+1)))))))</f>
        <v>99.47725980528682</v>
      </c>
      <c r="W703" t="e">
        <f>MIN(100, MAX(0, (100*(INDEX(出力表!D:D,8))/(EXP(INDEX(係数表!B:B,8) + $C703) + (INDEX(出力表!D:D,8)))) + (乱数表!$T703*(Settings!B12/(((INDEX(出力表!D:D,8))+1)^INDEX(係数表!E:E,8)*INDEX(係数表!F:F,8))))))</f>
        <v>#VALUE!</v>
      </c>
      <c r="X703" t="e">
        <f>MIN(100, MAX(0, (INDEX(出力表!D:D,8))*V703/MAX(W703, Settings!B3)))</f>
        <v>#VALUE!</v>
      </c>
      <c r="Y703">
        <f>MIN(100, MAX(0, 100*BETAINV(乱数表!$I703, MAX(0.00000001, (1/(1+EXP(-(INDEX(係数表!G:G,9) + $B703))))*(EXP(INDEX(係数表!H:H,9) + INDEX(係数表!I:I,9)*LN(INDEX(出力表!C:C,9)+1)))), MAX(0.00000001, (1-(1/(1+EXP(-(INDEX(係数表!G:G,9) + $B703)))))*(EXP(INDEX(係数表!H:H,9) + INDEX(係数表!I:I,9)*LN(INDEX(出力表!C:C,9)+1)))))))</f>
        <v>84.320893203468742</v>
      </c>
      <c r="Z703" t="e">
        <f>MIN(100, MAX(0, (100*(INDEX(出力表!D:D,9))/(EXP(INDEX(係数表!B:B,9) + $C703) + (INDEX(出力表!D:D,9)))) + (乱数表!$U703*(Settings!B12/(((INDEX(出力表!D:D,9))+1)^INDEX(係数表!E:E,9)*INDEX(係数表!F:F,9))))))</f>
        <v>#VALUE!</v>
      </c>
      <c r="AA703" t="e">
        <f>MIN(100, MAX(0, (INDEX(出力表!D:D,9))*Y703/MAX(Z703, Settings!B3)))</f>
        <v>#VALUE!</v>
      </c>
      <c r="AB703">
        <f>MIN(100, MAX(0, 100*BETAINV(乱数表!$J703, MAX(0.00000001, (1/(1+EXP(-(INDEX(係数表!G:G,10) + $B703))))*(EXP(INDEX(係数表!H:H,10) + INDEX(係数表!I:I,10)*LN(INDEX(出力表!C:C,10)+1)))), MAX(0.00000001, (1-(1/(1+EXP(-(INDEX(係数表!G:G,10) + $B703)))))*(EXP(INDEX(係数表!H:H,10) + INDEX(係数表!I:I,10)*LN(INDEX(出力表!C:C,10)+1)))))))</f>
        <v>91.082371033249004</v>
      </c>
      <c r="AC703" t="e">
        <f>MIN(100, MAX(0, (100*(INDEX(出力表!D:D,10))/(EXP(INDEX(係数表!B:B,10) + $C703) + (INDEX(出力表!D:D,10)))) + (乱数表!$V703*(Settings!B12/(((INDEX(出力表!D:D,10))+1)^INDEX(係数表!E:E,10)*INDEX(係数表!F:F,10))))))</f>
        <v>#VALUE!</v>
      </c>
      <c r="AD703" t="e">
        <f>MIN(100, MAX(0, (INDEX(出力表!D:D,10))*AB703/MAX(AC703, Settings!B3)))</f>
        <v>#VALUE!</v>
      </c>
      <c r="AE703">
        <f>MIN(100, MAX(0, 100*BETAINV(乱数表!$K703, MAX(0.00000001, (1/(1+EXP(-(INDEX(係数表!G:G,11) + $B703))))*(EXP(INDEX(係数表!H:H,11) + INDEX(係数表!I:I,11)*LN(INDEX(出力表!C:C,11)+1)))), MAX(0.00000001, (1-(1/(1+EXP(-(INDEX(係数表!G:G,11) + $B703)))))*(EXP(INDEX(係数表!H:H,11) + INDEX(係数表!I:I,11)*LN(INDEX(出力表!C:C,11)+1)))))))</f>
        <v>92.404052638935326</v>
      </c>
      <c r="AF703" t="e">
        <f>MIN(100, MAX(0, (100*(INDEX(出力表!D:D,11))/(EXP(INDEX(係数表!B:B,11) + $C703) + (INDEX(出力表!D:D,11)))) + (乱数表!$W703*(Settings!B12/(((INDEX(出力表!D:D,11))+1)^INDEX(係数表!E:E,11)*INDEX(係数表!F:F,11))))))</f>
        <v>#VALUE!</v>
      </c>
      <c r="AG703" t="e">
        <f>MIN(100, MAX(0, (INDEX(出力表!D:D,11))*AE703/MAX(AF703, Settings!B3)))</f>
        <v>#VALUE!</v>
      </c>
      <c r="AH703">
        <f>MIN(100, MAX(0, 100*BETAINV(乱数表!$L703, MAX(0.00000001, (1/(1+EXP(-(INDEX(係数表!G:G,12) + $B703))))*(EXP(INDEX(係数表!H:H,12) + INDEX(係数表!I:I,12)*LN(INDEX(出力表!C:C,12)+1)))), MAX(0.00000001, (1-(1/(1+EXP(-(INDEX(係数表!G:G,12) + $B703)))))*(EXP(INDEX(係数表!H:H,12) + INDEX(係数表!I:I,12)*LN(INDEX(出力表!C:C,12)+1)))))))</f>
        <v>92.113841214051433</v>
      </c>
      <c r="AI703" t="e">
        <f>MIN(100, MAX(0, (100*(INDEX(出力表!D:D,12))/(EXP(INDEX(係数表!B:B,12) + $C703) + (INDEX(出力表!D:D,12)))) + (乱数表!$X703*(Settings!B12/(((INDEX(出力表!D:D,12))+1)^INDEX(係数表!E:E,12)*INDEX(係数表!F:F,12))))))</f>
        <v>#VALUE!</v>
      </c>
      <c r="AJ703" t="e">
        <f>MIN(100, MAX(0, (INDEX(出力表!D:D,12))*AH703/MAX(AI703, Settings!B3)))</f>
        <v>#VALUE!</v>
      </c>
      <c r="AK703">
        <f>MIN(100, MAX(0, 100*BETAINV(乱数表!$M703, MAX(0.00000001, (1/(1+EXP(-(INDEX(係数表!G:G,13) + $B703))))*(EXP(INDEX(係数表!H:H,13) + INDEX(係数表!I:I,13)*LN(INDEX(出力表!C:C,13)+1)))), MAX(0.00000001, (1-(1/(1+EXP(-(INDEX(係数表!G:G,13) + $B703)))))*(EXP(INDEX(係数表!H:H,13) + INDEX(係数表!I:I,13)*LN(INDEX(出力表!C:C,13)+1)))))))</f>
        <v>95.611529281844241</v>
      </c>
      <c r="AL703" t="e">
        <f>MIN(100, MAX(0, (100*(INDEX(出力表!D:D,13))/(EXP(INDEX(係数表!B:B,13) + $C703) + (INDEX(出力表!D:D,13)))) + (乱数表!$Y703*(Settings!B12/(((INDEX(出力表!D:D,13))+1)^INDEX(係数表!E:E,13)*INDEX(係数表!F:F,13))))))</f>
        <v>#VALUE!</v>
      </c>
      <c r="AM703" t="e">
        <f>MIN(100, MAX(0, (INDEX(出力表!D:D,13))*AK703/MAX(AL703, Settings!B3)))</f>
        <v>#VALUE!</v>
      </c>
      <c r="AN703">
        <f>IF(ISNUMBER(F703), INDEX(出力表!B:B,2)*F703, 0)+IF(ISNUMBER(I703), INDEX(出力表!B:B,3)*I703, 0)+IF(ISNUMBER(L703), INDEX(出力表!B:B,4)*L703, 0)+IF(ISNUMBER(O703), INDEX(出力表!B:B,5)*O703, 0)+IF(ISNUMBER(R703), INDEX(出力表!B:B,6)*R703, 0)+IF(ISNUMBER(U703), INDEX(出力表!B:B,7)*U703, 0)+IF(ISNUMBER(X703), INDEX(出力表!B:B,8)*X703, 0)+IF(ISNUMBER(AA703), INDEX(出力表!B:B,9)*AA703, 0)+IF(ISNUMBER(AD703), INDEX(出力表!B:B,10)*AD703, 0)+IF(ISNUMBER(AG703), INDEX(出力表!B:B,11)*AG703, 0)+IF(ISNUMBER(AJ703), INDEX(出力表!B:B,12)*AJ703, 0)+IF(ISNUMBER(AM703), INDEX(出力表!B:B,13)*AM703, 0)</f>
        <v>0</v>
      </c>
      <c r="AO703">
        <f>IF(ISNUMBER(F703), INDEX(出力表!B:B,2), 0)+IF(ISNUMBER(I703), INDEX(出力表!B:B,3), 0)+IF(ISNUMBER(L703), INDEX(出力表!B:B,4), 0)+IF(ISNUMBER(O703), INDEX(出力表!B:B,5), 0)+IF(ISNUMBER(R703), INDEX(出力表!B:B,6), 0)+IF(ISNUMBER(U703), INDEX(出力表!B:B,7), 0)+IF(ISNUMBER(X703), INDEX(出力表!B:B,8), 0)+IF(ISNUMBER(AA703), INDEX(出力表!B:B,9), 0)+IF(ISNUMBER(AD703), INDEX(出力表!B:B,10), 0)+IF(ISNUMBER(AG703), INDEX(出力表!B:B,11), 0)+IF(ISNUMBER(AJ703), INDEX(出力表!B:B,12), 0)+IF(ISNUMBER(AM703), INDEX(出力表!B:B,13), 0)</f>
        <v>0</v>
      </c>
      <c r="AP703" t="str">
        <f t="shared" si="10"/>
        <v/>
      </c>
    </row>
    <row r="704" spans="1:42" x14ac:dyDescent="0.2">
      <c r="A704">
        <v>703</v>
      </c>
      <c r="B704">
        <f>IF(UPPER(Settings!B4)="TRUE", 乱数表!$Z704*Settings!B10, 0)</f>
        <v>-1.2661567688284265</v>
      </c>
      <c r="C704">
        <f>IF(UPPER(Settings!B4)="TRUE", 乱数表!$AA704*Settings!B11, 0)</f>
        <v>-9.5239414288101523E-2</v>
      </c>
      <c r="D704">
        <f>MIN(100, MAX(0, 100*BETAINV(乱数表!$B704, MAX(0.00000001, (1/(1+EXP(-(INDEX(係数表!G:G,2) + $B704))))*(EXP(INDEX(係数表!H:H,2) + INDEX(係数表!I:I,2)*LN(INDEX(出力表!C:C,2)+1)))), MAX(0.00000001, (1-(1/(1+EXP(-(INDEX(係数表!G:G,2) + $B704)))))*(EXP(INDEX(係数表!H:H,2) + INDEX(係数表!I:I,2)*LN(INDEX(出力表!C:C,2)+1)))))))</f>
        <v>28.590022357189177</v>
      </c>
      <c r="E704" t="e">
        <f>MIN(100, MAX(0, (100*(INDEX(出力表!D:D,2))/(EXP(INDEX(係数表!B:B,2) + $C704) + (INDEX(出力表!D:D,2)))) + (乱数表!$N704*(Settings!B12/(((INDEX(出力表!D:D,2))+1)^INDEX(係数表!E:E,2)*INDEX(係数表!F:F,2))))))</f>
        <v>#VALUE!</v>
      </c>
      <c r="F704" t="e">
        <f>MIN(100, MAX(0, (INDEX(出力表!D:D,2))*D704/MAX(E704, Settings!B3)))</f>
        <v>#VALUE!</v>
      </c>
      <c r="G704">
        <f>MIN(100, MAX(0, 100*BETAINV(乱数表!$C704, MAX(0.00000001, (1/(1+EXP(-(INDEX(係数表!G:G,3) + $B704))))*(EXP(INDEX(係数表!H:H,3) + INDEX(係数表!I:I,3)*LN(INDEX(出力表!C:C,3)+1)))), MAX(0.00000001, (1-(1/(1+EXP(-(INDEX(係数表!G:G,3) + $B704)))))*(EXP(INDEX(係数表!H:H,3) + INDEX(係数表!I:I,3)*LN(INDEX(出力表!C:C,3)+1)))))))</f>
        <v>64.728580391322893</v>
      </c>
      <c r="H704" t="e">
        <f>MIN(100, MAX(0, (100*(INDEX(出力表!D:D,3))/(EXP(INDEX(係数表!B:B,3) + $C704) + (INDEX(出力表!D:D,3)))) + (乱数表!$O704*(Settings!B12/(((INDEX(出力表!D:D,3))+1)^INDEX(係数表!E:E,3)*INDEX(係数表!F:F,3))))))</f>
        <v>#VALUE!</v>
      </c>
      <c r="I704" t="e">
        <f>MIN(100, MAX(0, (INDEX(出力表!D:D,3))*G704/MAX(H704, Settings!B3)))</f>
        <v>#VALUE!</v>
      </c>
      <c r="J704">
        <f>MIN(100, MAX(0, 100*BETAINV(乱数表!$D704, MAX(0.00000001, (1/(1+EXP(-(INDEX(係数表!G:G,4) + $B704))))*(EXP(INDEX(係数表!H:H,4) + INDEX(係数表!I:I,4)*LN(INDEX(出力表!C:C,4)+1)))), MAX(0.00000001, (1-(1/(1+EXP(-(INDEX(係数表!G:G,4) + $B704)))))*(EXP(INDEX(係数表!H:H,4) + INDEX(係数表!I:I,4)*LN(INDEX(出力表!C:C,4)+1)))))))</f>
        <v>33.156488718274787</v>
      </c>
      <c r="K704" t="e">
        <f>MIN(100, MAX(0, (100*(INDEX(出力表!D:D,4))/(EXP(INDEX(係数表!B:B,4) + $C704) + (INDEX(出力表!D:D,4)))) + (乱数表!$P704*(Settings!B12/(((INDEX(出力表!D:D,4))+1)^INDEX(係数表!E:E,4)*INDEX(係数表!F:F,4))))))</f>
        <v>#VALUE!</v>
      </c>
      <c r="L704" t="e">
        <f>MIN(100, MAX(0, (INDEX(出力表!D:D,4))*J704/MAX(K704, Settings!B3)))</f>
        <v>#VALUE!</v>
      </c>
      <c r="M704">
        <f>MIN(100, MAX(0, 100*BETAINV(乱数表!$E704, MAX(0.00000001, (1/(1+EXP(-(INDEX(係数表!G:G,5) + $B704))))*(EXP(INDEX(係数表!H:H,5) + INDEX(係数表!I:I,5)*LN(INDEX(出力表!C:C,5)+1)))), MAX(0.00000001, (1-(1/(1+EXP(-(INDEX(係数表!G:G,5) + $B704)))))*(EXP(INDEX(係数表!H:H,5) + INDEX(係数表!I:I,5)*LN(INDEX(出力表!C:C,5)+1)))))))</f>
        <v>93.177833665048567</v>
      </c>
      <c r="N704" t="e">
        <f>MIN(100, MAX(0, (100*(INDEX(出力表!D:D,5))/(EXP(INDEX(係数表!B:B,5) + $C704) + (INDEX(出力表!D:D,5)))) + (乱数表!$Q704*(Settings!B12/(((INDEX(出力表!D:D,5))+1)^INDEX(係数表!E:E,5)*INDEX(係数表!F:F,5))))))</f>
        <v>#VALUE!</v>
      </c>
      <c r="O704" t="e">
        <f>MIN(100, MAX(0, (INDEX(出力表!D:D,5))*M704/MAX(N704, Settings!B3)))</f>
        <v>#VALUE!</v>
      </c>
      <c r="P704">
        <f>MIN(100, MAX(0, 100*BETAINV(乱数表!$F704, MAX(0.00000001, (1/(1+EXP(-(INDEX(係数表!G:G,6) + $B704))))*(EXP(INDEX(係数表!H:H,6) + INDEX(係数表!I:I,6)*LN(INDEX(出力表!C:C,6)+1)))), MAX(0.00000001, (1-(1/(1+EXP(-(INDEX(係数表!G:G,6) + $B704)))))*(EXP(INDEX(係数表!H:H,6) + INDEX(係数表!I:I,6)*LN(INDEX(出力表!C:C,6)+1)))))))</f>
        <v>86.806241379330444</v>
      </c>
      <c r="Q704" t="e">
        <f>MIN(100, MAX(0, (100*(INDEX(出力表!D:D,6))/(EXP(INDEX(係数表!B:B,6) + $C704) + (INDEX(出力表!D:D,6)))) + (乱数表!$R704*(Settings!B12/(((INDEX(出力表!D:D,6))+1)^INDEX(係数表!E:E,6)*INDEX(係数表!F:F,6))))))</f>
        <v>#VALUE!</v>
      </c>
      <c r="R704" t="e">
        <f>MIN(100, MAX(0, (INDEX(出力表!D:D,6))*P704/MAX(Q704, Settings!B3)))</f>
        <v>#VALUE!</v>
      </c>
      <c r="S704">
        <f>MIN(100, MAX(0, 100*BETAINV(乱数表!$G704, MAX(0.00000001, (1/(1+EXP(-(INDEX(係数表!G:G,7) + $B704))))*(EXP(INDEX(係数表!H:H,7) + INDEX(係数表!I:I,7)*LN(INDEX(出力表!C:C,7)+1)))), MAX(0.00000001, (1-(1/(1+EXP(-(INDEX(係数表!G:G,7) + $B704)))))*(EXP(INDEX(係数表!H:H,7) + INDEX(係数表!I:I,7)*LN(INDEX(出力表!C:C,7)+1)))))))</f>
        <v>87.122169319394189</v>
      </c>
      <c r="T704" t="e">
        <f>MIN(100, MAX(0, (100*(INDEX(出力表!D:D,7))/(EXP(INDEX(係数表!B:B,7) + $C704) + (INDEX(出力表!D:D,7)))) + (乱数表!$S704*(Settings!B12/(((INDEX(出力表!D:D,7))+1)^INDEX(係数表!E:E,7)*INDEX(係数表!F:F,7))))))</f>
        <v>#VALUE!</v>
      </c>
      <c r="U704" t="e">
        <f>MIN(100, MAX(0, (INDEX(出力表!D:D,7))*S704/MAX(T704, Settings!B3)))</f>
        <v>#VALUE!</v>
      </c>
      <c r="V704">
        <f>MIN(100, MAX(0, 100*BETAINV(乱数表!$H704, MAX(0.00000001, (1/(1+EXP(-(INDEX(係数表!G:G,8) + $B704))))*(EXP(INDEX(係数表!H:H,8) + INDEX(係数表!I:I,8)*LN(INDEX(出力表!C:C,8)+1)))), MAX(0.00000001, (1-(1/(1+EXP(-(INDEX(係数表!G:G,8) + $B704)))))*(EXP(INDEX(係数表!H:H,8) + INDEX(係数表!I:I,8)*LN(INDEX(出力表!C:C,8)+1)))))))</f>
        <v>88.591169965587085</v>
      </c>
      <c r="W704" t="e">
        <f>MIN(100, MAX(0, (100*(INDEX(出力表!D:D,8))/(EXP(INDEX(係数表!B:B,8) + $C704) + (INDEX(出力表!D:D,8)))) + (乱数表!$T704*(Settings!B12/(((INDEX(出力表!D:D,8))+1)^INDEX(係数表!E:E,8)*INDEX(係数表!F:F,8))))))</f>
        <v>#VALUE!</v>
      </c>
      <c r="X704" t="e">
        <f>MIN(100, MAX(0, (INDEX(出力表!D:D,8))*V704/MAX(W704, Settings!B3)))</f>
        <v>#VALUE!</v>
      </c>
      <c r="Y704">
        <f>MIN(100, MAX(0, 100*BETAINV(乱数表!$I704, MAX(0.00000001, (1/(1+EXP(-(INDEX(係数表!G:G,9) + $B704))))*(EXP(INDEX(係数表!H:H,9) + INDEX(係数表!I:I,9)*LN(INDEX(出力表!C:C,9)+1)))), MAX(0.00000001, (1-(1/(1+EXP(-(INDEX(係数表!G:G,9) + $B704)))))*(EXP(INDEX(係数表!H:H,9) + INDEX(係数表!I:I,9)*LN(INDEX(出力表!C:C,9)+1)))))))</f>
        <v>77.833135171257894</v>
      </c>
      <c r="Z704" t="e">
        <f>MIN(100, MAX(0, (100*(INDEX(出力表!D:D,9))/(EXP(INDEX(係数表!B:B,9) + $C704) + (INDEX(出力表!D:D,9)))) + (乱数表!$U704*(Settings!B12/(((INDEX(出力表!D:D,9))+1)^INDEX(係数表!E:E,9)*INDEX(係数表!F:F,9))))))</f>
        <v>#VALUE!</v>
      </c>
      <c r="AA704" t="e">
        <f>MIN(100, MAX(0, (INDEX(出力表!D:D,9))*Y704/MAX(Z704, Settings!B3)))</f>
        <v>#VALUE!</v>
      </c>
      <c r="AB704">
        <f>MIN(100, MAX(0, 100*BETAINV(乱数表!$J704, MAX(0.00000001, (1/(1+EXP(-(INDEX(係数表!G:G,10) + $B704))))*(EXP(INDEX(係数表!H:H,10) + INDEX(係数表!I:I,10)*LN(INDEX(出力表!C:C,10)+1)))), MAX(0.00000001, (1-(1/(1+EXP(-(INDEX(係数表!G:G,10) + $B704)))))*(EXP(INDEX(係数表!H:H,10) + INDEX(係数表!I:I,10)*LN(INDEX(出力表!C:C,10)+1)))))))</f>
        <v>70.403624039771714</v>
      </c>
      <c r="AC704" t="e">
        <f>MIN(100, MAX(0, (100*(INDEX(出力表!D:D,10))/(EXP(INDEX(係数表!B:B,10) + $C704) + (INDEX(出力表!D:D,10)))) + (乱数表!$V704*(Settings!B12/(((INDEX(出力表!D:D,10))+1)^INDEX(係数表!E:E,10)*INDEX(係数表!F:F,10))))))</f>
        <v>#VALUE!</v>
      </c>
      <c r="AD704" t="e">
        <f>MIN(100, MAX(0, (INDEX(出力表!D:D,10))*AB704/MAX(AC704, Settings!B3)))</f>
        <v>#VALUE!</v>
      </c>
      <c r="AE704">
        <f>MIN(100, MAX(0, 100*BETAINV(乱数表!$K704, MAX(0.00000001, (1/(1+EXP(-(INDEX(係数表!G:G,11) + $B704))))*(EXP(INDEX(係数表!H:H,11) + INDEX(係数表!I:I,11)*LN(INDEX(出力表!C:C,11)+1)))), MAX(0.00000001, (1-(1/(1+EXP(-(INDEX(係数表!G:G,11) + $B704)))))*(EXP(INDEX(係数表!H:H,11) + INDEX(係数表!I:I,11)*LN(INDEX(出力表!C:C,11)+1)))))))</f>
        <v>51.895846526096378</v>
      </c>
      <c r="AF704" t="e">
        <f>MIN(100, MAX(0, (100*(INDEX(出力表!D:D,11))/(EXP(INDEX(係数表!B:B,11) + $C704) + (INDEX(出力表!D:D,11)))) + (乱数表!$W704*(Settings!B12/(((INDEX(出力表!D:D,11))+1)^INDEX(係数表!E:E,11)*INDEX(係数表!F:F,11))))))</f>
        <v>#VALUE!</v>
      </c>
      <c r="AG704" t="e">
        <f>MIN(100, MAX(0, (INDEX(出力表!D:D,11))*AE704/MAX(AF704, Settings!B3)))</f>
        <v>#VALUE!</v>
      </c>
      <c r="AH704">
        <f>MIN(100, MAX(0, 100*BETAINV(乱数表!$L704, MAX(0.00000001, (1/(1+EXP(-(INDEX(係数表!G:G,12) + $B704))))*(EXP(INDEX(係数表!H:H,12) + INDEX(係数表!I:I,12)*LN(INDEX(出力表!C:C,12)+1)))), MAX(0.00000001, (1-(1/(1+EXP(-(INDEX(係数表!G:G,12) + $B704)))))*(EXP(INDEX(係数表!H:H,12) + INDEX(係数表!I:I,12)*LN(INDEX(出力表!C:C,12)+1)))))))</f>
        <v>72.264998795429605</v>
      </c>
      <c r="AI704" t="e">
        <f>MIN(100, MAX(0, (100*(INDEX(出力表!D:D,12))/(EXP(INDEX(係数表!B:B,12) + $C704) + (INDEX(出力表!D:D,12)))) + (乱数表!$X704*(Settings!B12/(((INDEX(出力表!D:D,12))+1)^INDEX(係数表!E:E,12)*INDEX(係数表!F:F,12))))))</f>
        <v>#VALUE!</v>
      </c>
      <c r="AJ704" t="e">
        <f>MIN(100, MAX(0, (INDEX(出力表!D:D,12))*AH704/MAX(AI704, Settings!B3)))</f>
        <v>#VALUE!</v>
      </c>
      <c r="AK704">
        <f>MIN(100, MAX(0, 100*BETAINV(乱数表!$M704, MAX(0.00000001, (1/(1+EXP(-(INDEX(係数表!G:G,13) + $B704))))*(EXP(INDEX(係数表!H:H,13) + INDEX(係数表!I:I,13)*LN(INDEX(出力表!C:C,13)+1)))), MAX(0.00000001, (1-(1/(1+EXP(-(INDEX(係数表!G:G,13) + $B704)))))*(EXP(INDEX(係数表!H:H,13) + INDEX(係数表!I:I,13)*LN(INDEX(出力表!C:C,13)+1)))))))</f>
        <v>30.126519707990635</v>
      </c>
      <c r="AL704" t="e">
        <f>MIN(100, MAX(0, (100*(INDEX(出力表!D:D,13))/(EXP(INDEX(係数表!B:B,13) + $C704) + (INDEX(出力表!D:D,13)))) + (乱数表!$Y704*(Settings!B12/(((INDEX(出力表!D:D,13))+1)^INDEX(係数表!E:E,13)*INDEX(係数表!F:F,13))))))</f>
        <v>#VALUE!</v>
      </c>
      <c r="AM704" t="e">
        <f>MIN(100, MAX(0, (INDEX(出力表!D:D,13))*AK704/MAX(AL704, Settings!B3)))</f>
        <v>#VALUE!</v>
      </c>
      <c r="AN704">
        <f>IF(ISNUMBER(F704), INDEX(出力表!B:B,2)*F704, 0)+IF(ISNUMBER(I704), INDEX(出力表!B:B,3)*I704, 0)+IF(ISNUMBER(L704), INDEX(出力表!B:B,4)*L704, 0)+IF(ISNUMBER(O704), INDEX(出力表!B:B,5)*O704, 0)+IF(ISNUMBER(R704), INDEX(出力表!B:B,6)*R704, 0)+IF(ISNUMBER(U704), INDEX(出力表!B:B,7)*U704, 0)+IF(ISNUMBER(X704), INDEX(出力表!B:B,8)*X704, 0)+IF(ISNUMBER(AA704), INDEX(出力表!B:B,9)*AA704, 0)+IF(ISNUMBER(AD704), INDEX(出力表!B:B,10)*AD704, 0)+IF(ISNUMBER(AG704), INDEX(出力表!B:B,11)*AG704, 0)+IF(ISNUMBER(AJ704), INDEX(出力表!B:B,12)*AJ704, 0)+IF(ISNUMBER(AM704), INDEX(出力表!B:B,13)*AM704, 0)</f>
        <v>0</v>
      </c>
      <c r="AO704">
        <f>IF(ISNUMBER(F704), INDEX(出力表!B:B,2), 0)+IF(ISNUMBER(I704), INDEX(出力表!B:B,3), 0)+IF(ISNUMBER(L704), INDEX(出力表!B:B,4), 0)+IF(ISNUMBER(O704), INDEX(出力表!B:B,5), 0)+IF(ISNUMBER(R704), INDEX(出力表!B:B,6), 0)+IF(ISNUMBER(U704), INDEX(出力表!B:B,7), 0)+IF(ISNUMBER(X704), INDEX(出力表!B:B,8), 0)+IF(ISNUMBER(AA704), INDEX(出力表!B:B,9), 0)+IF(ISNUMBER(AD704), INDEX(出力表!B:B,10), 0)+IF(ISNUMBER(AG704), INDEX(出力表!B:B,11), 0)+IF(ISNUMBER(AJ704), INDEX(出力表!B:B,12), 0)+IF(ISNUMBER(AM704), INDEX(出力表!B:B,13), 0)</f>
        <v>0</v>
      </c>
      <c r="AP704" t="str">
        <f t="shared" si="10"/>
        <v/>
      </c>
    </row>
    <row r="705" spans="1:42" x14ac:dyDescent="0.2">
      <c r="A705">
        <v>704</v>
      </c>
      <c r="B705">
        <f>IF(UPPER(Settings!B4)="TRUE", 乱数表!$Z705*Settings!B10, 0)</f>
        <v>-0.12175547017735175</v>
      </c>
      <c r="C705">
        <f>IF(UPPER(Settings!B4)="TRUE", 乱数表!$AA705*Settings!B11, 0)</f>
        <v>-0.1496442531195355</v>
      </c>
      <c r="D705">
        <f>MIN(100, MAX(0, 100*BETAINV(乱数表!$B705, MAX(0.00000001, (1/(1+EXP(-(INDEX(係数表!G:G,2) + $B705))))*(EXP(INDEX(係数表!H:H,2) + INDEX(係数表!I:I,2)*LN(INDEX(出力表!C:C,2)+1)))), MAX(0.00000001, (1-(1/(1+EXP(-(INDEX(係数表!G:G,2) + $B705)))))*(EXP(INDEX(係数表!H:H,2) + INDEX(係数表!I:I,2)*LN(INDEX(出力表!C:C,2)+1)))))))</f>
        <v>99.645001842176256</v>
      </c>
      <c r="E705" t="e">
        <f>MIN(100, MAX(0, (100*(INDEX(出力表!D:D,2))/(EXP(INDEX(係数表!B:B,2) + $C705) + (INDEX(出力表!D:D,2)))) + (乱数表!$N705*(Settings!B12/(((INDEX(出力表!D:D,2))+1)^INDEX(係数表!E:E,2)*INDEX(係数表!F:F,2))))))</f>
        <v>#VALUE!</v>
      </c>
      <c r="F705" t="e">
        <f>MIN(100, MAX(0, (INDEX(出力表!D:D,2))*D705/MAX(E705, Settings!B3)))</f>
        <v>#VALUE!</v>
      </c>
      <c r="G705">
        <f>MIN(100, MAX(0, 100*BETAINV(乱数表!$C705, MAX(0.00000001, (1/(1+EXP(-(INDEX(係数表!G:G,3) + $B705))))*(EXP(INDEX(係数表!H:H,3) + INDEX(係数表!I:I,3)*LN(INDEX(出力表!C:C,3)+1)))), MAX(0.00000001, (1-(1/(1+EXP(-(INDEX(係数表!G:G,3) + $B705)))))*(EXP(INDEX(係数表!H:H,3) + INDEX(係数表!I:I,3)*LN(INDEX(出力表!C:C,3)+1)))))))</f>
        <v>99.604705870826479</v>
      </c>
      <c r="H705" t="e">
        <f>MIN(100, MAX(0, (100*(INDEX(出力表!D:D,3))/(EXP(INDEX(係数表!B:B,3) + $C705) + (INDEX(出力表!D:D,3)))) + (乱数表!$O705*(Settings!B12/(((INDEX(出力表!D:D,3))+1)^INDEX(係数表!E:E,3)*INDEX(係数表!F:F,3))))))</f>
        <v>#VALUE!</v>
      </c>
      <c r="I705" t="e">
        <f>MIN(100, MAX(0, (INDEX(出力表!D:D,3))*G705/MAX(H705, Settings!B3)))</f>
        <v>#VALUE!</v>
      </c>
      <c r="J705">
        <f>MIN(100, MAX(0, 100*BETAINV(乱数表!$D705, MAX(0.00000001, (1/(1+EXP(-(INDEX(係数表!G:G,4) + $B705))))*(EXP(INDEX(係数表!H:H,4) + INDEX(係数表!I:I,4)*LN(INDEX(出力表!C:C,4)+1)))), MAX(0.00000001, (1-(1/(1+EXP(-(INDEX(係数表!G:G,4) + $B705)))))*(EXP(INDEX(係数表!H:H,4) + INDEX(係数表!I:I,4)*LN(INDEX(出力表!C:C,4)+1)))))))</f>
        <v>94.492654030461836</v>
      </c>
      <c r="K705" t="e">
        <f>MIN(100, MAX(0, (100*(INDEX(出力表!D:D,4))/(EXP(INDEX(係数表!B:B,4) + $C705) + (INDEX(出力表!D:D,4)))) + (乱数表!$P705*(Settings!B12/(((INDEX(出力表!D:D,4))+1)^INDEX(係数表!E:E,4)*INDEX(係数表!F:F,4))))))</f>
        <v>#VALUE!</v>
      </c>
      <c r="L705" t="e">
        <f>MIN(100, MAX(0, (INDEX(出力表!D:D,4))*J705/MAX(K705, Settings!B3)))</f>
        <v>#VALUE!</v>
      </c>
      <c r="M705">
        <f>MIN(100, MAX(0, 100*BETAINV(乱数表!$E705, MAX(0.00000001, (1/(1+EXP(-(INDEX(係数表!G:G,5) + $B705))))*(EXP(INDEX(係数表!H:H,5) + INDEX(係数表!I:I,5)*LN(INDEX(出力表!C:C,5)+1)))), MAX(0.00000001, (1-(1/(1+EXP(-(INDEX(係数表!G:G,5) + $B705)))))*(EXP(INDEX(係数表!H:H,5) + INDEX(係数表!I:I,5)*LN(INDEX(出力表!C:C,5)+1)))))))</f>
        <v>72.621624283786161</v>
      </c>
      <c r="N705" t="e">
        <f>MIN(100, MAX(0, (100*(INDEX(出力表!D:D,5))/(EXP(INDEX(係数表!B:B,5) + $C705) + (INDEX(出力表!D:D,5)))) + (乱数表!$Q705*(Settings!B12/(((INDEX(出力表!D:D,5))+1)^INDEX(係数表!E:E,5)*INDEX(係数表!F:F,5))))))</f>
        <v>#VALUE!</v>
      </c>
      <c r="O705" t="e">
        <f>MIN(100, MAX(0, (INDEX(出力表!D:D,5))*M705/MAX(N705, Settings!B3)))</f>
        <v>#VALUE!</v>
      </c>
      <c r="P705">
        <f>MIN(100, MAX(0, 100*BETAINV(乱数表!$F705, MAX(0.00000001, (1/(1+EXP(-(INDEX(係数表!G:G,6) + $B705))))*(EXP(INDEX(係数表!H:H,6) + INDEX(係数表!I:I,6)*LN(INDEX(出力表!C:C,6)+1)))), MAX(0.00000001, (1-(1/(1+EXP(-(INDEX(係数表!G:G,6) + $B705)))))*(EXP(INDEX(係数表!H:H,6) + INDEX(係数表!I:I,6)*LN(INDEX(出力表!C:C,6)+1)))))))</f>
        <v>75.282424777809197</v>
      </c>
      <c r="Q705" t="e">
        <f>MIN(100, MAX(0, (100*(INDEX(出力表!D:D,6))/(EXP(INDEX(係数表!B:B,6) + $C705) + (INDEX(出力表!D:D,6)))) + (乱数表!$R705*(Settings!B12/(((INDEX(出力表!D:D,6))+1)^INDEX(係数表!E:E,6)*INDEX(係数表!F:F,6))))))</f>
        <v>#VALUE!</v>
      </c>
      <c r="R705" t="e">
        <f>MIN(100, MAX(0, (INDEX(出力表!D:D,6))*P705/MAX(Q705, Settings!B3)))</f>
        <v>#VALUE!</v>
      </c>
      <c r="S705">
        <f>MIN(100, MAX(0, 100*BETAINV(乱数表!$G705, MAX(0.00000001, (1/(1+EXP(-(INDEX(係数表!G:G,7) + $B705))))*(EXP(INDEX(係数表!H:H,7) + INDEX(係数表!I:I,7)*LN(INDEX(出力表!C:C,7)+1)))), MAX(0.00000001, (1-(1/(1+EXP(-(INDEX(係数表!G:G,7) + $B705)))))*(EXP(INDEX(係数表!H:H,7) + INDEX(係数表!I:I,7)*LN(INDEX(出力表!C:C,7)+1)))))))</f>
        <v>95.921594103262962</v>
      </c>
      <c r="T705" t="e">
        <f>MIN(100, MAX(0, (100*(INDEX(出力表!D:D,7))/(EXP(INDEX(係数表!B:B,7) + $C705) + (INDEX(出力表!D:D,7)))) + (乱数表!$S705*(Settings!B12/(((INDEX(出力表!D:D,7))+1)^INDEX(係数表!E:E,7)*INDEX(係数表!F:F,7))))))</f>
        <v>#VALUE!</v>
      </c>
      <c r="U705" t="e">
        <f>MIN(100, MAX(0, (INDEX(出力表!D:D,7))*S705/MAX(T705, Settings!B3)))</f>
        <v>#VALUE!</v>
      </c>
      <c r="V705">
        <f>MIN(100, MAX(0, 100*BETAINV(乱数表!$H705, MAX(0.00000001, (1/(1+EXP(-(INDEX(係数表!G:G,8) + $B705))))*(EXP(INDEX(係数表!H:H,8) + INDEX(係数表!I:I,8)*LN(INDEX(出力表!C:C,8)+1)))), MAX(0.00000001, (1-(1/(1+EXP(-(INDEX(係数表!G:G,8) + $B705)))))*(EXP(INDEX(係数表!H:H,8) + INDEX(係数表!I:I,8)*LN(INDEX(出力表!C:C,8)+1)))))))</f>
        <v>77.660874045582347</v>
      </c>
      <c r="W705" t="e">
        <f>MIN(100, MAX(0, (100*(INDEX(出力表!D:D,8))/(EXP(INDEX(係数表!B:B,8) + $C705) + (INDEX(出力表!D:D,8)))) + (乱数表!$T705*(Settings!B12/(((INDEX(出力表!D:D,8))+1)^INDEX(係数表!E:E,8)*INDEX(係数表!F:F,8))))))</f>
        <v>#VALUE!</v>
      </c>
      <c r="X705" t="e">
        <f>MIN(100, MAX(0, (INDEX(出力表!D:D,8))*V705/MAX(W705, Settings!B3)))</f>
        <v>#VALUE!</v>
      </c>
      <c r="Y705">
        <f>MIN(100, MAX(0, 100*BETAINV(乱数表!$I705, MAX(0.00000001, (1/(1+EXP(-(INDEX(係数表!G:G,9) + $B705))))*(EXP(INDEX(係数表!H:H,9) + INDEX(係数表!I:I,9)*LN(INDEX(出力表!C:C,9)+1)))), MAX(0.00000001, (1-(1/(1+EXP(-(INDEX(係数表!G:G,9) + $B705)))))*(EXP(INDEX(係数表!H:H,9) + INDEX(係数表!I:I,9)*LN(INDEX(出力表!C:C,9)+1)))))))</f>
        <v>71.843465034378966</v>
      </c>
      <c r="Z705" t="e">
        <f>MIN(100, MAX(0, (100*(INDEX(出力表!D:D,9))/(EXP(INDEX(係数表!B:B,9) + $C705) + (INDEX(出力表!D:D,9)))) + (乱数表!$U705*(Settings!B12/(((INDEX(出力表!D:D,9))+1)^INDEX(係数表!E:E,9)*INDEX(係数表!F:F,9))))))</f>
        <v>#VALUE!</v>
      </c>
      <c r="AA705" t="e">
        <f>MIN(100, MAX(0, (INDEX(出力表!D:D,9))*Y705/MAX(Z705, Settings!B3)))</f>
        <v>#VALUE!</v>
      </c>
      <c r="AB705">
        <f>MIN(100, MAX(0, 100*BETAINV(乱数表!$J705, MAX(0.00000001, (1/(1+EXP(-(INDEX(係数表!G:G,10) + $B705))))*(EXP(INDEX(係数表!H:H,10) + INDEX(係数表!I:I,10)*LN(INDEX(出力表!C:C,10)+1)))), MAX(0.00000001, (1-(1/(1+EXP(-(INDEX(係数表!G:G,10) + $B705)))))*(EXP(INDEX(係数表!H:H,10) + INDEX(係数表!I:I,10)*LN(INDEX(出力表!C:C,10)+1)))))))</f>
        <v>86.7412130567795</v>
      </c>
      <c r="AC705" t="e">
        <f>MIN(100, MAX(0, (100*(INDEX(出力表!D:D,10))/(EXP(INDEX(係数表!B:B,10) + $C705) + (INDEX(出力表!D:D,10)))) + (乱数表!$V705*(Settings!B12/(((INDEX(出力表!D:D,10))+1)^INDEX(係数表!E:E,10)*INDEX(係数表!F:F,10))))))</f>
        <v>#VALUE!</v>
      </c>
      <c r="AD705" t="e">
        <f>MIN(100, MAX(0, (INDEX(出力表!D:D,10))*AB705/MAX(AC705, Settings!B3)))</f>
        <v>#VALUE!</v>
      </c>
      <c r="AE705">
        <f>MIN(100, MAX(0, 100*BETAINV(乱数表!$K705, MAX(0.00000001, (1/(1+EXP(-(INDEX(係数表!G:G,11) + $B705))))*(EXP(INDEX(係数表!H:H,11) + INDEX(係数表!I:I,11)*LN(INDEX(出力表!C:C,11)+1)))), MAX(0.00000001, (1-(1/(1+EXP(-(INDEX(係数表!G:G,11) + $B705)))))*(EXP(INDEX(係数表!H:H,11) + INDEX(係数表!I:I,11)*LN(INDEX(出力表!C:C,11)+1)))))))</f>
        <v>74.817062305280558</v>
      </c>
      <c r="AF705" t="e">
        <f>MIN(100, MAX(0, (100*(INDEX(出力表!D:D,11))/(EXP(INDEX(係数表!B:B,11) + $C705) + (INDEX(出力表!D:D,11)))) + (乱数表!$W705*(Settings!B12/(((INDEX(出力表!D:D,11))+1)^INDEX(係数表!E:E,11)*INDEX(係数表!F:F,11))))))</f>
        <v>#VALUE!</v>
      </c>
      <c r="AG705" t="e">
        <f>MIN(100, MAX(0, (INDEX(出力表!D:D,11))*AE705/MAX(AF705, Settings!B3)))</f>
        <v>#VALUE!</v>
      </c>
      <c r="AH705">
        <f>MIN(100, MAX(0, 100*BETAINV(乱数表!$L705, MAX(0.00000001, (1/(1+EXP(-(INDEX(係数表!G:G,12) + $B705))))*(EXP(INDEX(係数表!H:H,12) + INDEX(係数表!I:I,12)*LN(INDEX(出力表!C:C,12)+1)))), MAX(0.00000001, (1-(1/(1+EXP(-(INDEX(係数表!G:G,12) + $B705)))))*(EXP(INDEX(係数表!H:H,12) + INDEX(係数表!I:I,12)*LN(INDEX(出力表!C:C,12)+1)))))))</f>
        <v>99.901784036068079</v>
      </c>
      <c r="AI705" t="e">
        <f>MIN(100, MAX(0, (100*(INDEX(出力表!D:D,12))/(EXP(INDEX(係数表!B:B,12) + $C705) + (INDEX(出力表!D:D,12)))) + (乱数表!$X705*(Settings!B12/(((INDEX(出力表!D:D,12))+1)^INDEX(係数表!E:E,12)*INDEX(係数表!F:F,12))))))</f>
        <v>#VALUE!</v>
      </c>
      <c r="AJ705" t="e">
        <f>MIN(100, MAX(0, (INDEX(出力表!D:D,12))*AH705/MAX(AI705, Settings!B3)))</f>
        <v>#VALUE!</v>
      </c>
      <c r="AK705">
        <f>MIN(100, MAX(0, 100*BETAINV(乱数表!$M705, MAX(0.00000001, (1/(1+EXP(-(INDEX(係数表!G:G,13) + $B705))))*(EXP(INDEX(係数表!H:H,13) + INDEX(係数表!I:I,13)*LN(INDEX(出力表!C:C,13)+1)))), MAX(0.00000001, (1-(1/(1+EXP(-(INDEX(係数表!G:G,13) + $B705)))))*(EXP(INDEX(係数表!H:H,13) + INDEX(係数表!I:I,13)*LN(INDEX(出力表!C:C,13)+1)))))))</f>
        <v>83.822631262807207</v>
      </c>
      <c r="AL705" t="e">
        <f>MIN(100, MAX(0, (100*(INDEX(出力表!D:D,13))/(EXP(INDEX(係数表!B:B,13) + $C705) + (INDEX(出力表!D:D,13)))) + (乱数表!$Y705*(Settings!B12/(((INDEX(出力表!D:D,13))+1)^INDEX(係数表!E:E,13)*INDEX(係数表!F:F,13))))))</f>
        <v>#VALUE!</v>
      </c>
      <c r="AM705" t="e">
        <f>MIN(100, MAX(0, (INDEX(出力表!D:D,13))*AK705/MAX(AL705, Settings!B3)))</f>
        <v>#VALUE!</v>
      </c>
      <c r="AN705">
        <f>IF(ISNUMBER(F705), INDEX(出力表!B:B,2)*F705, 0)+IF(ISNUMBER(I705), INDEX(出力表!B:B,3)*I705, 0)+IF(ISNUMBER(L705), INDEX(出力表!B:B,4)*L705, 0)+IF(ISNUMBER(O705), INDEX(出力表!B:B,5)*O705, 0)+IF(ISNUMBER(R705), INDEX(出力表!B:B,6)*R705, 0)+IF(ISNUMBER(U705), INDEX(出力表!B:B,7)*U705, 0)+IF(ISNUMBER(X705), INDEX(出力表!B:B,8)*X705, 0)+IF(ISNUMBER(AA705), INDEX(出力表!B:B,9)*AA705, 0)+IF(ISNUMBER(AD705), INDEX(出力表!B:B,10)*AD705, 0)+IF(ISNUMBER(AG705), INDEX(出力表!B:B,11)*AG705, 0)+IF(ISNUMBER(AJ705), INDEX(出力表!B:B,12)*AJ705, 0)+IF(ISNUMBER(AM705), INDEX(出力表!B:B,13)*AM705, 0)</f>
        <v>0</v>
      </c>
      <c r="AO705">
        <f>IF(ISNUMBER(F705), INDEX(出力表!B:B,2), 0)+IF(ISNUMBER(I705), INDEX(出力表!B:B,3), 0)+IF(ISNUMBER(L705), INDEX(出力表!B:B,4), 0)+IF(ISNUMBER(O705), INDEX(出力表!B:B,5), 0)+IF(ISNUMBER(R705), INDEX(出力表!B:B,6), 0)+IF(ISNUMBER(U705), INDEX(出力表!B:B,7), 0)+IF(ISNUMBER(X705), INDEX(出力表!B:B,8), 0)+IF(ISNUMBER(AA705), INDEX(出力表!B:B,9), 0)+IF(ISNUMBER(AD705), INDEX(出力表!B:B,10), 0)+IF(ISNUMBER(AG705), INDEX(出力表!B:B,11), 0)+IF(ISNUMBER(AJ705), INDEX(出力表!B:B,12), 0)+IF(ISNUMBER(AM705), INDEX(出力表!B:B,13), 0)</f>
        <v>0</v>
      </c>
      <c r="AP705" t="str">
        <f t="shared" si="10"/>
        <v/>
      </c>
    </row>
    <row r="706" spans="1:42" x14ac:dyDescent="0.2">
      <c r="A706">
        <v>705</v>
      </c>
      <c r="B706">
        <f>IF(UPPER(Settings!B4)="TRUE", 乱数表!$Z706*Settings!B10, 0)</f>
        <v>0.24368340608077518</v>
      </c>
      <c r="C706">
        <f>IF(UPPER(Settings!B4)="TRUE", 乱数表!$AA706*Settings!B11, 0)</f>
        <v>-9.6788604062379532E-2</v>
      </c>
      <c r="D706">
        <f>MIN(100, MAX(0, 100*BETAINV(乱数表!$B706, MAX(0.00000001, (1/(1+EXP(-(INDEX(係数表!G:G,2) + $B706))))*(EXP(INDEX(係数表!H:H,2) + INDEX(係数表!I:I,2)*LN(INDEX(出力表!C:C,2)+1)))), MAX(0.00000001, (1-(1/(1+EXP(-(INDEX(係数表!G:G,2) + $B706)))))*(EXP(INDEX(係数表!H:H,2) + INDEX(係数表!I:I,2)*LN(INDEX(出力表!C:C,2)+1)))))))</f>
        <v>93.219200847937827</v>
      </c>
      <c r="E706" t="e">
        <f>MIN(100, MAX(0, (100*(INDEX(出力表!D:D,2))/(EXP(INDEX(係数表!B:B,2) + $C706) + (INDEX(出力表!D:D,2)))) + (乱数表!$N706*(Settings!B12/(((INDEX(出力表!D:D,2))+1)^INDEX(係数表!E:E,2)*INDEX(係数表!F:F,2))))))</f>
        <v>#VALUE!</v>
      </c>
      <c r="F706" t="e">
        <f>MIN(100, MAX(0, (INDEX(出力表!D:D,2))*D706/MAX(E706, Settings!B3)))</f>
        <v>#VALUE!</v>
      </c>
      <c r="G706">
        <f>MIN(100, MAX(0, 100*BETAINV(乱数表!$C706, MAX(0.00000001, (1/(1+EXP(-(INDEX(係数表!G:G,3) + $B706))))*(EXP(INDEX(係数表!H:H,3) + INDEX(係数表!I:I,3)*LN(INDEX(出力表!C:C,3)+1)))), MAX(0.00000001, (1-(1/(1+EXP(-(INDEX(係数表!G:G,3) + $B706)))))*(EXP(INDEX(係数表!H:H,3) + INDEX(係数表!I:I,3)*LN(INDEX(出力表!C:C,3)+1)))))))</f>
        <v>99.542195234434686</v>
      </c>
      <c r="H706" t="e">
        <f>MIN(100, MAX(0, (100*(INDEX(出力表!D:D,3))/(EXP(INDEX(係数表!B:B,3) + $C706) + (INDEX(出力表!D:D,3)))) + (乱数表!$O706*(Settings!B12/(((INDEX(出力表!D:D,3))+1)^INDEX(係数表!E:E,3)*INDEX(係数表!F:F,3))))))</f>
        <v>#VALUE!</v>
      </c>
      <c r="I706" t="e">
        <f>MIN(100, MAX(0, (INDEX(出力表!D:D,3))*G706/MAX(H706, Settings!B3)))</f>
        <v>#VALUE!</v>
      </c>
      <c r="J706">
        <f>MIN(100, MAX(0, 100*BETAINV(乱数表!$D706, MAX(0.00000001, (1/(1+EXP(-(INDEX(係数表!G:G,4) + $B706))))*(EXP(INDEX(係数表!H:H,4) + INDEX(係数表!I:I,4)*LN(INDEX(出力表!C:C,4)+1)))), MAX(0.00000001, (1-(1/(1+EXP(-(INDEX(係数表!G:G,4) + $B706)))))*(EXP(INDEX(係数表!H:H,4) + INDEX(係数表!I:I,4)*LN(INDEX(出力表!C:C,4)+1)))))))</f>
        <v>82.660218478731466</v>
      </c>
      <c r="K706" t="e">
        <f>MIN(100, MAX(0, (100*(INDEX(出力表!D:D,4))/(EXP(INDEX(係数表!B:B,4) + $C706) + (INDEX(出力表!D:D,4)))) + (乱数表!$P706*(Settings!B12/(((INDEX(出力表!D:D,4))+1)^INDEX(係数表!E:E,4)*INDEX(係数表!F:F,4))))))</f>
        <v>#VALUE!</v>
      </c>
      <c r="L706" t="e">
        <f>MIN(100, MAX(0, (INDEX(出力表!D:D,4))*J706/MAX(K706, Settings!B3)))</f>
        <v>#VALUE!</v>
      </c>
      <c r="M706">
        <f>MIN(100, MAX(0, 100*BETAINV(乱数表!$E706, MAX(0.00000001, (1/(1+EXP(-(INDEX(係数表!G:G,5) + $B706))))*(EXP(INDEX(係数表!H:H,5) + INDEX(係数表!I:I,5)*LN(INDEX(出力表!C:C,5)+1)))), MAX(0.00000001, (1-(1/(1+EXP(-(INDEX(係数表!G:G,5) + $B706)))))*(EXP(INDEX(係数表!H:H,5) + INDEX(係数表!I:I,5)*LN(INDEX(出力表!C:C,5)+1)))))))</f>
        <v>99.998985375645518</v>
      </c>
      <c r="N706" t="e">
        <f>MIN(100, MAX(0, (100*(INDEX(出力表!D:D,5))/(EXP(INDEX(係数表!B:B,5) + $C706) + (INDEX(出力表!D:D,5)))) + (乱数表!$Q706*(Settings!B12/(((INDEX(出力表!D:D,5))+1)^INDEX(係数表!E:E,5)*INDEX(係数表!F:F,5))))))</f>
        <v>#VALUE!</v>
      </c>
      <c r="O706" t="e">
        <f>MIN(100, MAX(0, (INDEX(出力表!D:D,5))*M706/MAX(N706, Settings!B3)))</f>
        <v>#VALUE!</v>
      </c>
      <c r="P706">
        <f>MIN(100, MAX(0, 100*BETAINV(乱数表!$F706, MAX(0.00000001, (1/(1+EXP(-(INDEX(係数表!G:G,6) + $B706))))*(EXP(INDEX(係数表!H:H,6) + INDEX(係数表!I:I,6)*LN(INDEX(出力表!C:C,6)+1)))), MAX(0.00000001, (1-(1/(1+EXP(-(INDEX(係数表!G:G,6) + $B706)))))*(EXP(INDEX(係数表!H:H,6) + INDEX(係数表!I:I,6)*LN(INDEX(出力表!C:C,6)+1)))))))</f>
        <v>95.981151712510709</v>
      </c>
      <c r="Q706" t="e">
        <f>MIN(100, MAX(0, (100*(INDEX(出力表!D:D,6))/(EXP(INDEX(係数表!B:B,6) + $C706) + (INDEX(出力表!D:D,6)))) + (乱数表!$R706*(Settings!B12/(((INDEX(出力表!D:D,6))+1)^INDEX(係数表!E:E,6)*INDEX(係数表!F:F,6))))))</f>
        <v>#VALUE!</v>
      </c>
      <c r="R706" t="e">
        <f>MIN(100, MAX(0, (INDEX(出力表!D:D,6))*P706/MAX(Q706, Settings!B3)))</f>
        <v>#VALUE!</v>
      </c>
      <c r="S706">
        <f>MIN(100, MAX(0, 100*BETAINV(乱数表!$G706, MAX(0.00000001, (1/(1+EXP(-(INDEX(係数表!G:G,7) + $B706))))*(EXP(INDEX(係数表!H:H,7) + INDEX(係数表!I:I,7)*LN(INDEX(出力表!C:C,7)+1)))), MAX(0.00000001, (1-(1/(1+EXP(-(INDEX(係数表!G:G,7) + $B706)))))*(EXP(INDEX(係数表!H:H,7) + INDEX(係数表!I:I,7)*LN(INDEX(出力表!C:C,7)+1)))))))</f>
        <v>94.666692707600021</v>
      </c>
      <c r="T706" t="e">
        <f>MIN(100, MAX(0, (100*(INDEX(出力表!D:D,7))/(EXP(INDEX(係数表!B:B,7) + $C706) + (INDEX(出力表!D:D,7)))) + (乱数表!$S706*(Settings!B12/(((INDEX(出力表!D:D,7))+1)^INDEX(係数表!E:E,7)*INDEX(係数表!F:F,7))))))</f>
        <v>#VALUE!</v>
      </c>
      <c r="U706" t="e">
        <f>MIN(100, MAX(0, (INDEX(出力表!D:D,7))*S706/MAX(T706, Settings!B3)))</f>
        <v>#VALUE!</v>
      </c>
      <c r="V706">
        <f>MIN(100, MAX(0, 100*BETAINV(乱数表!$H706, MAX(0.00000001, (1/(1+EXP(-(INDEX(係数表!G:G,8) + $B706))))*(EXP(INDEX(係数表!H:H,8) + INDEX(係数表!I:I,8)*LN(INDEX(出力表!C:C,8)+1)))), MAX(0.00000001, (1-(1/(1+EXP(-(INDEX(係数表!G:G,8) + $B706)))))*(EXP(INDEX(係数表!H:H,8) + INDEX(係数表!I:I,8)*LN(INDEX(出力表!C:C,8)+1)))))))</f>
        <v>98.501324368491566</v>
      </c>
      <c r="W706" t="e">
        <f>MIN(100, MAX(0, (100*(INDEX(出力表!D:D,8))/(EXP(INDEX(係数表!B:B,8) + $C706) + (INDEX(出力表!D:D,8)))) + (乱数表!$T706*(Settings!B12/(((INDEX(出力表!D:D,8))+1)^INDEX(係数表!E:E,8)*INDEX(係数表!F:F,8))))))</f>
        <v>#VALUE!</v>
      </c>
      <c r="X706" t="e">
        <f>MIN(100, MAX(0, (INDEX(出力表!D:D,8))*V706/MAX(W706, Settings!B3)))</f>
        <v>#VALUE!</v>
      </c>
      <c r="Y706">
        <f>MIN(100, MAX(0, 100*BETAINV(乱数表!$I706, MAX(0.00000001, (1/(1+EXP(-(INDEX(係数表!G:G,9) + $B706))))*(EXP(INDEX(係数表!H:H,9) + INDEX(係数表!I:I,9)*LN(INDEX(出力表!C:C,9)+1)))), MAX(0.00000001, (1-(1/(1+EXP(-(INDEX(係数表!G:G,9) + $B706)))))*(EXP(INDEX(係数表!H:H,9) + INDEX(係数表!I:I,9)*LN(INDEX(出力表!C:C,9)+1)))))))</f>
        <v>97.012070417702361</v>
      </c>
      <c r="Z706" t="e">
        <f>MIN(100, MAX(0, (100*(INDEX(出力表!D:D,9))/(EXP(INDEX(係数表!B:B,9) + $C706) + (INDEX(出力表!D:D,9)))) + (乱数表!$U706*(Settings!B12/(((INDEX(出力表!D:D,9))+1)^INDEX(係数表!E:E,9)*INDEX(係数表!F:F,9))))))</f>
        <v>#VALUE!</v>
      </c>
      <c r="AA706" t="e">
        <f>MIN(100, MAX(0, (INDEX(出力表!D:D,9))*Y706/MAX(Z706, Settings!B3)))</f>
        <v>#VALUE!</v>
      </c>
      <c r="AB706">
        <f>MIN(100, MAX(0, 100*BETAINV(乱数表!$J706, MAX(0.00000001, (1/(1+EXP(-(INDEX(係数表!G:G,10) + $B706))))*(EXP(INDEX(係数表!H:H,10) + INDEX(係数表!I:I,10)*LN(INDEX(出力表!C:C,10)+1)))), MAX(0.00000001, (1-(1/(1+EXP(-(INDEX(係数表!G:G,10) + $B706)))))*(EXP(INDEX(係数表!H:H,10) + INDEX(係数表!I:I,10)*LN(INDEX(出力表!C:C,10)+1)))))))</f>
        <v>99.885480434572372</v>
      </c>
      <c r="AC706" t="e">
        <f>MIN(100, MAX(0, (100*(INDEX(出力表!D:D,10))/(EXP(INDEX(係数表!B:B,10) + $C706) + (INDEX(出力表!D:D,10)))) + (乱数表!$V706*(Settings!B12/(((INDEX(出力表!D:D,10))+1)^INDEX(係数表!E:E,10)*INDEX(係数表!F:F,10))))))</f>
        <v>#VALUE!</v>
      </c>
      <c r="AD706" t="e">
        <f>MIN(100, MAX(0, (INDEX(出力表!D:D,10))*AB706/MAX(AC706, Settings!B3)))</f>
        <v>#VALUE!</v>
      </c>
      <c r="AE706">
        <f>MIN(100, MAX(0, 100*BETAINV(乱数表!$K706, MAX(0.00000001, (1/(1+EXP(-(INDEX(係数表!G:G,11) + $B706))))*(EXP(INDEX(係数表!H:H,11) + INDEX(係数表!I:I,11)*LN(INDEX(出力表!C:C,11)+1)))), MAX(0.00000001, (1-(1/(1+EXP(-(INDEX(係数表!G:G,11) + $B706)))))*(EXP(INDEX(係数表!H:H,11) + INDEX(係数表!I:I,11)*LN(INDEX(出力表!C:C,11)+1)))))))</f>
        <v>98.067724786337649</v>
      </c>
      <c r="AF706" t="e">
        <f>MIN(100, MAX(0, (100*(INDEX(出力表!D:D,11))/(EXP(INDEX(係数表!B:B,11) + $C706) + (INDEX(出力表!D:D,11)))) + (乱数表!$W706*(Settings!B12/(((INDEX(出力表!D:D,11))+1)^INDEX(係数表!E:E,11)*INDEX(係数表!F:F,11))))))</f>
        <v>#VALUE!</v>
      </c>
      <c r="AG706" t="e">
        <f>MIN(100, MAX(0, (INDEX(出力表!D:D,11))*AE706/MAX(AF706, Settings!B3)))</f>
        <v>#VALUE!</v>
      </c>
      <c r="AH706">
        <f>MIN(100, MAX(0, 100*BETAINV(乱数表!$L706, MAX(0.00000001, (1/(1+EXP(-(INDEX(係数表!G:G,12) + $B706))))*(EXP(INDEX(係数表!H:H,12) + INDEX(係数表!I:I,12)*LN(INDEX(出力表!C:C,12)+1)))), MAX(0.00000001, (1-(1/(1+EXP(-(INDEX(係数表!G:G,12) + $B706)))))*(EXP(INDEX(係数表!H:H,12) + INDEX(係数表!I:I,12)*LN(INDEX(出力表!C:C,12)+1)))))))</f>
        <v>97.943346588183061</v>
      </c>
      <c r="AI706" t="e">
        <f>MIN(100, MAX(0, (100*(INDEX(出力表!D:D,12))/(EXP(INDEX(係数表!B:B,12) + $C706) + (INDEX(出力表!D:D,12)))) + (乱数表!$X706*(Settings!B12/(((INDEX(出力表!D:D,12))+1)^INDEX(係数表!E:E,12)*INDEX(係数表!F:F,12))))))</f>
        <v>#VALUE!</v>
      </c>
      <c r="AJ706" t="e">
        <f>MIN(100, MAX(0, (INDEX(出力表!D:D,12))*AH706/MAX(AI706, Settings!B3)))</f>
        <v>#VALUE!</v>
      </c>
      <c r="AK706">
        <f>MIN(100, MAX(0, 100*BETAINV(乱数表!$M706, MAX(0.00000001, (1/(1+EXP(-(INDEX(係数表!G:G,13) + $B706))))*(EXP(INDEX(係数表!H:H,13) + INDEX(係数表!I:I,13)*LN(INDEX(出力表!C:C,13)+1)))), MAX(0.00000001, (1-(1/(1+EXP(-(INDEX(係数表!G:G,13) + $B706)))))*(EXP(INDEX(係数表!H:H,13) + INDEX(係数表!I:I,13)*LN(INDEX(出力表!C:C,13)+1)))))))</f>
        <v>99.999912407840782</v>
      </c>
      <c r="AL706" t="e">
        <f>MIN(100, MAX(0, (100*(INDEX(出力表!D:D,13))/(EXP(INDEX(係数表!B:B,13) + $C706) + (INDEX(出力表!D:D,13)))) + (乱数表!$Y706*(Settings!B12/(((INDEX(出力表!D:D,13))+1)^INDEX(係数表!E:E,13)*INDEX(係数表!F:F,13))))))</f>
        <v>#VALUE!</v>
      </c>
      <c r="AM706" t="e">
        <f>MIN(100, MAX(0, (INDEX(出力表!D:D,13))*AK706/MAX(AL706, Settings!B3)))</f>
        <v>#VALUE!</v>
      </c>
      <c r="AN706">
        <f>IF(ISNUMBER(F706), INDEX(出力表!B:B,2)*F706, 0)+IF(ISNUMBER(I706), INDEX(出力表!B:B,3)*I706, 0)+IF(ISNUMBER(L706), INDEX(出力表!B:B,4)*L706, 0)+IF(ISNUMBER(O706), INDEX(出力表!B:B,5)*O706, 0)+IF(ISNUMBER(R706), INDEX(出力表!B:B,6)*R706, 0)+IF(ISNUMBER(U706), INDEX(出力表!B:B,7)*U706, 0)+IF(ISNUMBER(X706), INDEX(出力表!B:B,8)*X706, 0)+IF(ISNUMBER(AA706), INDEX(出力表!B:B,9)*AA706, 0)+IF(ISNUMBER(AD706), INDEX(出力表!B:B,10)*AD706, 0)+IF(ISNUMBER(AG706), INDEX(出力表!B:B,11)*AG706, 0)+IF(ISNUMBER(AJ706), INDEX(出力表!B:B,12)*AJ706, 0)+IF(ISNUMBER(AM706), INDEX(出力表!B:B,13)*AM706, 0)</f>
        <v>0</v>
      </c>
      <c r="AO706">
        <f>IF(ISNUMBER(F706), INDEX(出力表!B:B,2), 0)+IF(ISNUMBER(I706), INDEX(出力表!B:B,3), 0)+IF(ISNUMBER(L706), INDEX(出力表!B:B,4), 0)+IF(ISNUMBER(O706), INDEX(出力表!B:B,5), 0)+IF(ISNUMBER(R706), INDEX(出力表!B:B,6), 0)+IF(ISNUMBER(U706), INDEX(出力表!B:B,7), 0)+IF(ISNUMBER(X706), INDEX(出力表!B:B,8), 0)+IF(ISNUMBER(AA706), INDEX(出力表!B:B,9), 0)+IF(ISNUMBER(AD706), INDEX(出力表!B:B,10), 0)+IF(ISNUMBER(AG706), INDEX(出力表!B:B,11), 0)+IF(ISNUMBER(AJ706), INDEX(出力表!B:B,12), 0)+IF(ISNUMBER(AM706), INDEX(出力表!B:B,13), 0)</f>
        <v>0</v>
      </c>
      <c r="AP706" t="str">
        <f t="shared" si="10"/>
        <v/>
      </c>
    </row>
    <row r="707" spans="1:42" x14ac:dyDescent="0.2">
      <c r="A707">
        <v>706</v>
      </c>
      <c r="B707">
        <f>IF(UPPER(Settings!B4)="TRUE", 乱数表!$Z707*Settings!B10, 0)</f>
        <v>-0.35549126588923741</v>
      </c>
      <c r="C707">
        <f>IF(UPPER(Settings!B4)="TRUE", 乱数表!$AA707*Settings!B11, 0)</f>
        <v>-4.0976951387194531E-2</v>
      </c>
      <c r="D707">
        <f>MIN(100, MAX(0, 100*BETAINV(乱数表!$B707, MAX(0.00000001, (1/(1+EXP(-(INDEX(係数表!G:G,2) + $B707))))*(EXP(INDEX(係数表!H:H,2) + INDEX(係数表!I:I,2)*LN(INDEX(出力表!C:C,2)+1)))), MAX(0.00000001, (1-(1/(1+EXP(-(INDEX(係数表!G:G,2) + $B707)))))*(EXP(INDEX(係数表!H:H,2) + INDEX(係数表!I:I,2)*LN(INDEX(出力表!C:C,2)+1)))))))</f>
        <v>95.466678993508765</v>
      </c>
      <c r="E707" t="e">
        <f>MIN(100, MAX(0, (100*(INDEX(出力表!D:D,2))/(EXP(INDEX(係数表!B:B,2) + $C707) + (INDEX(出力表!D:D,2)))) + (乱数表!$N707*(Settings!B12/(((INDEX(出力表!D:D,2))+1)^INDEX(係数表!E:E,2)*INDEX(係数表!F:F,2))))))</f>
        <v>#VALUE!</v>
      </c>
      <c r="F707" t="e">
        <f>MIN(100, MAX(0, (INDEX(出力表!D:D,2))*D707/MAX(E707, Settings!B3)))</f>
        <v>#VALUE!</v>
      </c>
      <c r="G707">
        <f>MIN(100, MAX(0, 100*BETAINV(乱数表!$C707, MAX(0.00000001, (1/(1+EXP(-(INDEX(係数表!G:G,3) + $B707))))*(EXP(INDEX(係数表!H:H,3) + INDEX(係数表!I:I,3)*LN(INDEX(出力表!C:C,3)+1)))), MAX(0.00000001, (1-(1/(1+EXP(-(INDEX(係数表!G:G,3) + $B707)))))*(EXP(INDEX(係数表!H:H,3) + INDEX(係数表!I:I,3)*LN(INDEX(出力表!C:C,3)+1)))))))</f>
        <v>94.044838160162953</v>
      </c>
      <c r="H707" t="e">
        <f>MIN(100, MAX(0, (100*(INDEX(出力表!D:D,3))/(EXP(INDEX(係数表!B:B,3) + $C707) + (INDEX(出力表!D:D,3)))) + (乱数表!$O707*(Settings!B12/(((INDEX(出力表!D:D,3))+1)^INDEX(係数表!E:E,3)*INDEX(係数表!F:F,3))))))</f>
        <v>#VALUE!</v>
      </c>
      <c r="I707" t="e">
        <f>MIN(100, MAX(0, (INDEX(出力表!D:D,3))*G707/MAX(H707, Settings!B3)))</f>
        <v>#VALUE!</v>
      </c>
      <c r="J707">
        <f>MIN(100, MAX(0, 100*BETAINV(乱数表!$D707, MAX(0.00000001, (1/(1+EXP(-(INDEX(係数表!G:G,4) + $B707))))*(EXP(INDEX(係数表!H:H,4) + INDEX(係数表!I:I,4)*LN(INDEX(出力表!C:C,4)+1)))), MAX(0.00000001, (1-(1/(1+EXP(-(INDEX(係数表!G:G,4) + $B707)))))*(EXP(INDEX(係数表!H:H,4) + INDEX(係数表!I:I,4)*LN(INDEX(出力表!C:C,4)+1)))))))</f>
        <v>98.915419606121304</v>
      </c>
      <c r="K707" t="e">
        <f>MIN(100, MAX(0, (100*(INDEX(出力表!D:D,4))/(EXP(INDEX(係数表!B:B,4) + $C707) + (INDEX(出力表!D:D,4)))) + (乱数表!$P707*(Settings!B12/(((INDEX(出力表!D:D,4))+1)^INDEX(係数表!E:E,4)*INDEX(係数表!F:F,4))))))</f>
        <v>#VALUE!</v>
      </c>
      <c r="L707" t="e">
        <f>MIN(100, MAX(0, (INDEX(出力表!D:D,4))*J707/MAX(K707, Settings!B3)))</f>
        <v>#VALUE!</v>
      </c>
      <c r="M707">
        <f>MIN(100, MAX(0, 100*BETAINV(乱数表!$E707, MAX(0.00000001, (1/(1+EXP(-(INDEX(係数表!G:G,5) + $B707))))*(EXP(INDEX(係数表!H:H,5) + INDEX(係数表!I:I,5)*LN(INDEX(出力表!C:C,5)+1)))), MAX(0.00000001, (1-(1/(1+EXP(-(INDEX(係数表!G:G,5) + $B707)))))*(EXP(INDEX(係数表!H:H,5) + INDEX(係数表!I:I,5)*LN(INDEX(出力表!C:C,5)+1)))))))</f>
        <v>94.643300185061221</v>
      </c>
      <c r="N707" t="e">
        <f>MIN(100, MAX(0, (100*(INDEX(出力表!D:D,5))/(EXP(INDEX(係数表!B:B,5) + $C707) + (INDEX(出力表!D:D,5)))) + (乱数表!$Q707*(Settings!B12/(((INDEX(出力表!D:D,5))+1)^INDEX(係数表!E:E,5)*INDEX(係数表!F:F,5))))))</f>
        <v>#VALUE!</v>
      </c>
      <c r="O707" t="e">
        <f>MIN(100, MAX(0, (INDEX(出力表!D:D,5))*M707/MAX(N707, Settings!B3)))</f>
        <v>#VALUE!</v>
      </c>
      <c r="P707">
        <f>MIN(100, MAX(0, 100*BETAINV(乱数表!$F707, MAX(0.00000001, (1/(1+EXP(-(INDEX(係数表!G:G,6) + $B707))))*(EXP(INDEX(係数表!H:H,6) + INDEX(係数表!I:I,6)*LN(INDEX(出力表!C:C,6)+1)))), MAX(0.00000001, (1-(1/(1+EXP(-(INDEX(係数表!G:G,6) + $B707)))))*(EXP(INDEX(係数表!H:H,6) + INDEX(係数表!I:I,6)*LN(INDEX(出力表!C:C,6)+1)))))))</f>
        <v>91.474819519050072</v>
      </c>
      <c r="Q707" t="e">
        <f>MIN(100, MAX(0, (100*(INDEX(出力表!D:D,6))/(EXP(INDEX(係数表!B:B,6) + $C707) + (INDEX(出力表!D:D,6)))) + (乱数表!$R707*(Settings!B12/(((INDEX(出力表!D:D,6))+1)^INDEX(係数表!E:E,6)*INDEX(係数表!F:F,6))))))</f>
        <v>#VALUE!</v>
      </c>
      <c r="R707" t="e">
        <f>MIN(100, MAX(0, (INDEX(出力表!D:D,6))*P707/MAX(Q707, Settings!B3)))</f>
        <v>#VALUE!</v>
      </c>
      <c r="S707">
        <f>MIN(100, MAX(0, 100*BETAINV(乱数表!$G707, MAX(0.00000001, (1/(1+EXP(-(INDEX(係数表!G:G,7) + $B707))))*(EXP(INDEX(係数表!H:H,7) + INDEX(係数表!I:I,7)*LN(INDEX(出力表!C:C,7)+1)))), MAX(0.00000001, (1-(1/(1+EXP(-(INDEX(係数表!G:G,7) + $B707)))))*(EXP(INDEX(係数表!H:H,7) + INDEX(係数表!I:I,7)*LN(INDEX(出力表!C:C,7)+1)))))))</f>
        <v>98.181311627060268</v>
      </c>
      <c r="T707" t="e">
        <f>MIN(100, MAX(0, (100*(INDEX(出力表!D:D,7))/(EXP(INDEX(係数表!B:B,7) + $C707) + (INDEX(出力表!D:D,7)))) + (乱数表!$S707*(Settings!B12/(((INDEX(出力表!D:D,7))+1)^INDEX(係数表!E:E,7)*INDEX(係数表!F:F,7))))))</f>
        <v>#VALUE!</v>
      </c>
      <c r="U707" t="e">
        <f>MIN(100, MAX(0, (INDEX(出力表!D:D,7))*S707/MAX(T707, Settings!B3)))</f>
        <v>#VALUE!</v>
      </c>
      <c r="V707">
        <f>MIN(100, MAX(0, 100*BETAINV(乱数表!$H707, MAX(0.00000001, (1/(1+EXP(-(INDEX(係数表!G:G,8) + $B707))))*(EXP(INDEX(係数表!H:H,8) + INDEX(係数表!I:I,8)*LN(INDEX(出力表!C:C,8)+1)))), MAX(0.00000001, (1-(1/(1+EXP(-(INDEX(係数表!G:G,8) + $B707)))))*(EXP(INDEX(係数表!H:H,8) + INDEX(係数表!I:I,8)*LN(INDEX(出力表!C:C,8)+1)))))))</f>
        <v>96.670440754145659</v>
      </c>
      <c r="W707" t="e">
        <f>MIN(100, MAX(0, (100*(INDEX(出力表!D:D,8))/(EXP(INDEX(係数表!B:B,8) + $C707) + (INDEX(出力表!D:D,8)))) + (乱数表!$T707*(Settings!B12/(((INDEX(出力表!D:D,8))+1)^INDEX(係数表!E:E,8)*INDEX(係数表!F:F,8))))))</f>
        <v>#VALUE!</v>
      </c>
      <c r="X707" t="e">
        <f>MIN(100, MAX(0, (INDEX(出力表!D:D,8))*V707/MAX(W707, Settings!B3)))</f>
        <v>#VALUE!</v>
      </c>
      <c r="Y707">
        <f>MIN(100, MAX(0, 100*BETAINV(乱数表!$I707, MAX(0.00000001, (1/(1+EXP(-(INDEX(係数表!G:G,9) + $B707))))*(EXP(INDEX(係数表!H:H,9) + INDEX(係数表!I:I,9)*LN(INDEX(出力表!C:C,9)+1)))), MAX(0.00000001, (1-(1/(1+EXP(-(INDEX(係数表!G:G,9) + $B707)))))*(EXP(INDEX(係数表!H:H,9) + INDEX(係数表!I:I,9)*LN(INDEX(出力表!C:C,9)+1)))))))</f>
        <v>82.05382594938439</v>
      </c>
      <c r="Z707" t="e">
        <f>MIN(100, MAX(0, (100*(INDEX(出力表!D:D,9))/(EXP(INDEX(係数表!B:B,9) + $C707) + (INDEX(出力表!D:D,9)))) + (乱数表!$U707*(Settings!B12/(((INDEX(出力表!D:D,9))+1)^INDEX(係数表!E:E,9)*INDEX(係数表!F:F,9))))))</f>
        <v>#VALUE!</v>
      </c>
      <c r="AA707" t="e">
        <f>MIN(100, MAX(0, (INDEX(出力表!D:D,9))*Y707/MAX(Z707, Settings!B3)))</f>
        <v>#VALUE!</v>
      </c>
      <c r="AB707">
        <f>MIN(100, MAX(0, 100*BETAINV(乱数表!$J707, MAX(0.00000001, (1/(1+EXP(-(INDEX(係数表!G:G,10) + $B707))))*(EXP(INDEX(係数表!H:H,10) + INDEX(係数表!I:I,10)*LN(INDEX(出力表!C:C,10)+1)))), MAX(0.00000001, (1-(1/(1+EXP(-(INDEX(係数表!G:G,10) + $B707)))))*(EXP(INDEX(係数表!H:H,10) + INDEX(係数表!I:I,10)*LN(INDEX(出力表!C:C,10)+1)))))))</f>
        <v>98.027450207043685</v>
      </c>
      <c r="AC707" t="e">
        <f>MIN(100, MAX(0, (100*(INDEX(出力表!D:D,10))/(EXP(INDEX(係数表!B:B,10) + $C707) + (INDEX(出力表!D:D,10)))) + (乱数表!$V707*(Settings!B12/(((INDEX(出力表!D:D,10))+1)^INDEX(係数表!E:E,10)*INDEX(係数表!F:F,10))))))</f>
        <v>#VALUE!</v>
      </c>
      <c r="AD707" t="e">
        <f>MIN(100, MAX(0, (INDEX(出力表!D:D,10))*AB707/MAX(AC707, Settings!B3)))</f>
        <v>#VALUE!</v>
      </c>
      <c r="AE707">
        <f>MIN(100, MAX(0, 100*BETAINV(乱数表!$K707, MAX(0.00000001, (1/(1+EXP(-(INDEX(係数表!G:G,11) + $B707))))*(EXP(INDEX(係数表!H:H,11) + INDEX(係数表!I:I,11)*LN(INDEX(出力表!C:C,11)+1)))), MAX(0.00000001, (1-(1/(1+EXP(-(INDEX(係数表!G:G,11) + $B707)))))*(EXP(INDEX(係数表!H:H,11) + INDEX(係数表!I:I,11)*LN(INDEX(出力表!C:C,11)+1)))))))</f>
        <v>57.016840171972582</v>
      </c>
      <c r="AF707" t="e">
        <f>MIN(100, MAX(0, (100*(INDEX(出力表!D:D,11))/(EXP(INDEX(係数表!B:B,11) + $C707) + (INDEX(出力表!D:D,11)))) + (乱数表!$W707*(Settings!B12/(((INDEX(出力表!D:D,11))+1)^INDEX(係数表!E:E,11)*INDEX(係数表!F:F,11))))))</f>
        <v>#VALUE!</v>
      </c>
      <c r="AG707" t="e">
        <f>MIN(100, MAX(0, (INDEX(出力表!D:D,11))*AE707/MAX(AF707, Settings!B3)))</f>
        <v>#VALUE!</v>
      </c>
      <c r="AH707">
        <f>MIN(100, MAX(0, 100*BETAINV(乱数表!$L707, MAX(0.00000001, (1/(1+EXP(-(INDEX(係数表!G:G,12) + $B707))))*(EXP(INDEX(係数表!H:H,12) + INDEX(係数表!I:I,12)*LN(INDEX(出力表!C:C,12)+1)))), MAX(0.00000001, (1-(1/(1+EXP(-(INDEX(係数表!G:G,12) + $B707)))))*(EXP(INDEX(係数表!H:H,12) + INDEX(係数表!I:I,12)*LN(INDEX(出力表!C:C,12)+1)))))))</f>
        <v>72.847750471731842</v>
      </c>
      <c r="AI707" t="e">
        <f>MIN(100, MAX(0, (100*(INDEX(出力表!D:D,12))/(EXP(INDEX(係数表!B:B,12) + $C707) + (INDEX(出力表!D:D,12)))) + (乱数表!$X707*(Settings!B12/(((INDEX(出力表!D:D,12))+1)^INDEX(係数表!E:E,12)*INDEX(係数表!F:F,12))))))</f>
        <v>#VALUE!</v>
      </c>
      <c r="AJ707" t="e">
        <f>MIN(100, MAX(0, (INDEX(出力表!D:D,12))*AH707/MAX(AI707, Settings!B3)))</f>
        <v>#VALUE!</v>
      </c>
      <c r="AK707">
        <f>MIN(100, MAX(0, 100*BETAINV(乱数表!$M707, MAX(0.00000001, (1/(1+EXP(-(INDEX(係数表!G:G,13) + $B707))))*(EXP(INDEX(係数表!H:H,13) + INDEX(係数表!I:I,13)*LN(INDEX(出力表!C:C,13)+1)))), MAX(0.00000001, (1-(1/(1+EXP(-(INDEX(係数表!G:G,13) + $B707)))))*(EXP(INDEX(係数表!H:H,13) + INDEX(係数表!I:I,13)*LN(INDEX(出力表!C:C,13)+1)))))))</f>
        <v>74.241343642153652</v>
      </c>
      <c r="AL707" t="e">
        <f>MIN(100, MAX(0, (100*(INDEX(出力表!D:D,13))/(EXP(INDEX(係数表!B:B,13) + $C707) + (INDEX(出力表!D:D,13)))) + (乱数表!$Y707*(Settings!B12/(((INDEX(出力表!D:D,13))+1)^INDEX(係数表!E:E,13)*INDEX(係数表!F:F,13))))))</f>
        <v>#VALUE!</v>
      </c>
      <c r="AM707" t="e">
        <f>MIN(100, MAX(0, (INDEX(出力表!D:D,13))*AK707/MAX(AL707, Settings!B3)))</f>
        <v>#VALUE!</v>
      </c>
      <c r="AN707">
        <f>IF(ISNUMBER(F707), INDEX(出力表!B:B,2)*F707, 0)+IF(ISNUMBER(I707), INDEX(出力表!B:B,3)*I707, 0)+IF(ISNUMBER(L707), INDEX(出力表!B:B,4)*L707, 0)+IF(ISNUMBER(O707), INDEX(出力表!B:B,5)*O707, 0)+IF(ISNUMBER(R707), INDEX(出力表!B:B,6)*R707, 0)+IF(ISNUMBER(U707), INDEX(出力表!B:B,7)*U707, 0)+IF(ISNUMBER(X707), INDEX(出力表!B:B,8)*X707, 0)+IF(ISNUMBER(AA707), INDEX(出力表!B:B,9)*AA707, 0)+IF(ISNUMBER(AD707), INDEX(出力表!B:B,10)*AD707, 0)+IF(ISNUMBER(AG707), INDEX(出力表!B:B,11)*AG707, 0)+IF(ISNUMBER(AJ707), INDEX(出力表!B:B,12)*AJ707, 0)+IF(ISNUMBER(AM707), INDEX(出力表!B:B,13)*AM707, 0)</f>
        <v>0</v>
      </c>
      <c r="AO707">
        <f>IF(ISNUMBER(F707), INDEX(出力表!B:B,2), 0)+IF(ISNUMBER(I707), INDEX(出力表!B:B,3), 0)+IF(ISNUMBER(L707), INDEX(出力表!B:B,4), 0)+IF(ISNUMBER(O707), INDEX(出力表!B:B,5), 0)+IF(ISNUMBER(R707), INDEX(出力表!B:B,6), 0)+IF(ISNUMBER(U707), INDEX(出力表!B:B,7), 0)+IF(ISNUMBER(X707), INDEX(出力表!B:B,8), 0)+IF(ISNUMBER(AA707), INDEX(出力表!B:B,9), 0)+IF(ISNUMBER(AD707), INDEX(出力表!B:B,10), 0)+IF(ISNUMBER(AG707), INDEX(出力表!B:B,11), 0)+IF(ISNUMBER(AJ707), INDEX(出力表!B:B,12), 0)+IF(ISNUMBER(AM707), INDEX(出力表!B:B,13), 0)</f>
        <v>0</v>
      </c>
      <c r="AP707" t="str">
        <f t="shared" ref="AP707:AP770" si="11">IF(AO707&gt;0, AN707/AO707, "")</f>
        <v/>
      </c>
    </row>
    <row r="708" spans="1:42" x14ac:dyDescent="0.2">
      <c r="A708">
        <v>707</v>
      </c>
      <c r="B708">
        <f>IF(UPPER(Settings!B4)="TRUE", 乱数表!$Z708*Settings!B10, 0)</f>
        <v>0.84689967444046788</v>
      </c>
      <c r="C708">
        <f>IF(UPPER(Settings!B4)="TRUE", 乱数表!$AA708*Settings!B11, 0)</f>
        <v>-3.3305123487785179E-2</v>
      </c>
      <c r="D708">
        <f>MIN(100, MAX(0, 100*BETAINV(乱数表!$B708, MAX(0.00000001, (1/(1+EXP(-(INDEX(係数表!G:G,2) + $B708))))*(EXP(INDEX(係数表!H:H,2) + INDEX(係数表!I:I,2)*LN(INDEX(出力表!C:C,2)+1)))), MAX(0.00000001, (1-(1/(1+EXP(-(INDEX(係数表!G:G,2) + $B708)))))*(EXP(INDEX(係数表!H:H,2) + INDEX(係数表!I:I,2)*LN(INDEX(出力表!C:C,2)+1)))))))</f>
        <v>99.69010806080027</v>
      </c>
      <c r="E708" t="e">
        <f>MIN(100, MAX(0, (100*(INDEX(出力表!D:D,2))/(EXP(INDEX(係数表!B:B,2) + $C708) + (INDEX(出力表!D:D,2)))) + (乱数表!$N708*(Settings!B12/(((INDEX(出力表!D:D,2))+1)^INDEX(係数表!E:E,2)*INDEX(係数表!F:F,2))))))</f>
        <v>#VALUE!</v>
      </c>
      <c r="F708" t="e">
        <f>MIN(100, MAX(0, (INDEX(出力表!D:D,2))*D708/MAX(E708, Settings!B3)))</f>
        <v>#VALUE!</v>
      </c>
      <c r="G708">
        <f>MIN(100, MAX(0, 100*BETAINV(乱数表!$C708, MAX(0.00000001, (1/(1+EXP(-(INDEX(係数表!G:G,3) + $B708))))*(EXP(INDEX(係数表!H:H,3) + INDEX(係数表!I:I,3)*LN(INDEX(出力表!C:C,3)+1)))), MAX(0.00000001, (1-(1/(1+EXP(-(INDEX(係数表!G:G,3) + $B708)))))*(EXP(INDEX(係数表!H:H,3) + INDEX(係数表!I:I,3)*LN(INDEX(出力表!C:C,3)+1)))))))</f>
        <v>83.652756809299461</v>
      </c>
      <c r="H708" t="e">
        <f>MIN(100, MAX(0, (100*(INDEX(出力表!D:D,3))/(EXP(INDEX(係数表!B:B,3) + $C708) + (INDEX(出力表!D:D,3)))) + (乱数表!$O708*(Settings!B12/(((INDEX(出力表!D:D,3))+1)^INDEX(係数表!E:E,3)*INDEX(係数表!F:F,3))))))</f>
        <v>#VALUE!</v>
      </c>
      <c r="I708" t="e">
        <f>MIN(100, MAX(0, (INDEX(出力表!D:D,3))*G708/MAX(H708, Settings!B3)))</f>
        <v>#VALUE!</v>
      </c>
      <c r="J708">
        <f>MIN(100, MAX(0, 100*BETAINV(乱数表!$D708, MAX(0.00000001, (1/(1+EXP(-(INDEX(係数表!G:G,4) + $B708))))*(EXP(INDEX(係数表!H:H,4) + INDEX(係数表!I:I,4)*LN(INDEX(出力表!C:C,4)+1)))), MAX(0.00000001, (1-(1/(1+EXP(-(INDEX(係数表!G:G,4) + $B708)))))*(EXP(INDEX(係数表!H:H,4) + INDEX(係数表!I:I,4)*LN(INDEX(出力表!C:C,4)+1)))))))</f>
        <v>99.961554530488598</v>
      </c>
      <c r="K708" t="e">
        <f>MIN(100, MAX(0, (100*(INDEX(出力表!D:D,4))/(EXP(INDEX(係数表!B:B,4) + $C708) + (INDEX(出力表!D:D,4)))) + (乱数表!$P708*(Settings!B12/(((INDEX(出力表!D:D,4))+1)^INDEX(係数表!E:E,4)*INDEX(係数表!F:F,4))))))</f>
        <v>#VALUE!</v>
      </c>
      <c r="L708" t="e">
        <f>MIN(100, MAX(0, (INDEX(出力表!D:D,4))*J708/MAX(K708, Settings!B3)))</f>
        <v>#VALUE!</v>
      </c>
      <c r="M708">
        <f>MIN(100, MAX(0, 100*BETAINV(乱数表!$E708, MAX(0.00000001, (1/(1+EXP(-(INDEX(係数表!G:G,5) + $B708))))*(EXP(INDEX(係数表!H:H,5) + INDEX(係数表!I:I,5)*LN(INDEX(出力表!C:C,5)+1)))), MAX(0.00000001, (1-(1/(1+EXP(-(INDEX(係数表!G:G,5) + $B708)))))*(EXP(INDEX(係数表!H:H,5) + INDEX(係数表!I:I,5)*LN(INDEX(出力表!C:C,5)+1)))))))</f>
        <v>95.777064280246194</v>
      </c>
      <c r="N708" t="e">
        <f>MIN(100, MAX(0, (100*(INDEX(出力表!D:D,5))/(EXP(INDEX(係数表!B:B,5) + $C708) + (INDEX(出力表!D:D,5)))) + (乱数表!$Q708*(Settings!B12/(((INDEX(出力表!D:D,5))+1)^INDEX(係数表!E:E,5)*INDEX(係数表!F:F,5))))))</f>
        <v>#VALUE!</v>
      </c>
      <c r="O708" t="e">
        <f>MIN(100, MAX(0, (INDEX(出力表!D:D,5))*M708/MAX(N708, Settings!B3)))</f>
        <v>#VALUE!</v>
      </c>
      <c r="P708">
        <f>MIN(100, MAX(0, 100*BETAINV(乱数表!$F708, MAX(0.00000001, (1/(1+EXP(-(INDEX(係数表!G:G,6) + $B708))))*(EXP(INDEX(係数表!H:H,6) + INDEX(係数表!I:I,6)*LN(INDEX(出力表!C:C,6)+1)))), MAX(0.00000001, (1-(1/(1+EXP(-(INDEX(係数表!G:G,6) + $B708)))))*(EXP(INDEX(係数表!H:H,6) + INDEX(係数表!I:I,6)*LN(INDEX(出力表!C:C,6)+1)))))))</f>
        <v>85.126228254998125</v>
      </c>
      <c r="Q708" t="e">
        <f>MIN(100, MAX(0, (100*(INDEX(出力表!D:D,6))/(EXP(INDEX(係数表!B:B,6) + $C708) + (INDEX(出力表!D:D,6)))) + (乱数表!$R708*(Settings!B12/(((INDEX(出力表!D:D,6))+1)^INDEX(係数表!E:E,6)*INDEX(係数表!F:F,6))))))</f>
        <v>#VALUE!</v>
      </c>
      <c r="R708" t="e">
        <f>MIN(100, MAX(0, (INDEX(出力表!D:D,6))*P708/MAX(Q708, Settings!B3)))</f>
        <v>#VALUE!</v>
      </c>
      <c r="S708">
        <f>MIN(100, MAX(0, 100*BETAINV(乱数表!$G708, MAX(0.00000001, (1/(1+EXP(-(INDEX(係数表!G:G,7) + $B708))))*(EXP(INDEX(係数表!H:H,7) + INDEX(係数表!I:I,7)*LN(INDEX(出力表!C:C,7)+1)))), MAX(0.00000001, (1-(1/(1+EXP(-(INDEX(係数表!G:G,7) + $B708)))))*(EXP(INDEX(係数表!H:H,7) + INDEX(係数表!I:I,7)*LN(INDEX(出力表!C:C,7)+1)))))))</f>
        <v>99.951590796053154</v>
      </c>
      <c r="T708" t="e">
        <f>MIN(100, MAX(0, (100*(INDEX(出力表!D:D,7))/(EXP(INDEX(係数表!B:B,7) + $C708) + (INDEX(出力表!D:D,7)))) + (乱数表!$S708*(Settings!B12/(((INDEX(出力表!D:D,7))+1)^INDEX(係数表!E:E,7)*INDEX(係数表!F:F,7))))))</f>
        <v>#VALUE!</v>
      </c>
      <c r="U708" t="e">
        <f>MIN(100, MAX(0, (INDEX(出力表!D:D,7))*S708/MAX(T708, Settings!B3)))</f>
        <v>#VALUE!</v>
      </c>
      <c r="V708">
        <f>MIN(100, MAX(0, 100*BETAINV(乱数表!$H708, MAX(0.00000001, (1/(1+EXP(-(INDEX(係数表!G:G,8) + $B708))))*(EXP(INDEX(係数表!H:H,8) + INDEX(係数表!I:I,8)*LN(INDEX(出力表!C:C,8)+1)))), MAX(0.00000001, (1-(1/(1+EXP(-(INDEX(係数表!G:G,8) + $B708)))))*(EXP(INDEX(係数表!H:H,8) + INDEX(係数表!I:I,8)*LN(INDEX(出力表!C:C,8)+1)))))))</f>
        <v>97.860143037234693</v>
      </c>
      <c r="W708" t="e">
        <f>MIN(100, MAX(0, (100*(INDEX(出力表!D:D,8))/(EXP(INDEX(係数表!B:B,8) + $C708) + (INDEX(出力表!D:D,8)))) + (乱数表!$T708*(Settings!B12/(((INDEX(出力表!D:D,8))+1)^INDEX(係数表!E:E,8)*INDEX(係数表!F:F,8))))))</f>
        <v>#VALUE!</v>
      </c>
      <c r="X708" t="e">
        <f>MIN(100, MAX(0, (INDEX(出力表!D:D,8))*V708/MAX(W708, Settings!B3)))</f>
        <v>#VALUE!</v>
      </c>
      <c r="Y708">
        <f>MIN(100, MAX(0, 100*BETAINV(乱数表!$I708, MAX(0.00000001, (1/(1+EXP(-(INDEX(係数表!G:G,9) + $B708))))*(EXP(INDEX(係数表!H:H,9) + INDEX(係数表!I:I,9)*LN(INDEX(出力表!C:C,9)+1)))), MAX(0.00000001, (1-(1/(1+EXP(-(INDEX(係数表!G:G,9) + $B708)))))*(EXP(INDEX(係数表!H:H,9) + INDEX(係数表!I:I,9)*LN(INDEX(出力表!C:C,9)+1)))))))</f>
        <v>99.987866775748074</v>
      </c>
      <c r="Z708" t="e">
        <f>MIN(100, MAX(0, (100*(INDEX(出力表!D:D,9))/(EXP(INDEX(係数表!B:B,9) + $C708) + (INDEX(出力表!D:D,9)))) + (乱数表!$U708*(Settings!B12/(((INDEX(出力表!D:D,9))+1)^INDEX(係数表!E:E,9)*INDEX(係数表!F:F,9))))))</f>
        <v>#VALUE!</v>
      </c>
      <c r="AA708" t="e">
        <f>MIN(100, MAX(0, (INDEX(出力表!D:D,9))*Y708/MAX(Z708, Settings!B3)))</f>
        <v>#VALUE!</v>
      </c>
      <c r="AB708">
        <f>MIN(100, MAX(0, 100*BETAINV(乱数表!$J708, MAX(0.00000001, (1/(1+EXP(-(INDEX(係数表!G:G,10) + $B708))))*(EXP(INDEX(係数表!H:H,10) + INDEX(係数表!I:I,10)*LN(INDEX(出力表!C:C,10)+1)))), MAX(0.00000001, (1-(1/(1+EXP(-(INDEX(係数表!G:G,10) + $B708)))))*(EXP(INDEX(係数表!H:H,10) + INDEX(係数表!I:I,10)*LN(INDEX(出力表!C:C,10)+1)))))))</f>
        <v>99.999999993694416</v>
      </c>
      <c r="AC708" t="e">
        <f>MIN(100, MAX(0, (100*(INDEX(出力表!D:D,10))/(EXP(INDEX(係数表!B:B,10) + $C708) + (INDEX(出力表!D:D,10)))) + (乱数表!$V708*(Settings!B12/(((INDEX(出力表!D:D,10))+1)^INDEX(係数表!E:E,10)*INDEX(係数表!F:F,10))))))</f>
        <v>#VALUE!</v>
      </c>
      <c r="AD708" t="e">
        <f>MIN(100, MAX(0, (INDEX(出力表!D:D,10))*AB708/MAX(AC708, Settings!B3)))</f>
        <v>#VALUE!</v>
      </c>
      <c r="AE708">
        <f>MIN(100, MAX(0, 100*BETAINV(乱数表!$K708, MAX(0.00000001, (1/(1+EXP(-(INDEX(係数表!G:G,11) + $B708))))*(EXP(INDEX(係数表!H:H,11) + INDEX(係数表!I:I,11)*LN(INDEX(出力表!C:C,11)+1)))), MAX(0.00000001, (1-(1/(1+EXP(-(INDEX(係数表!G:G,11) + $B708)))))*(EXP(INDEX(係数表!H:H,11) + INDEX(係数表!I:I,11)*LN(INDEX(出力表!C:C,11)+1)))))))</f>
        <v>99.990877629786453</v>
      </c>
      <c r="AF708" t="e">
        <f>MIN(100, MAX(0, (100*(INDEX(出力表!D:D,11))/(EXP(INDEX(係数表!B:B,11) + $C708) + (INDEX(出力表!D:D,11)))) + (乱数表!$W708*(Settings!B12/(((INDEX(出力表!D:D,11))+1)^INDEX(係数表!E:E,11)*INDEX(係数表!F:F,11))))))</f>
        <v>#VALUE!</v>
      </c>
      <c r="AG708" t="e">
        <f>MIN(100, MAX(0, (INDEX(出力表!D:D,11))*AE708/MAX(AF708, Settings!B3)))</f>
        <v>#VALUE!</v>
      </c>
      <c r="AH708">
        <f>MIN(100, MAX(0, 100*BETAINV(乱数表!$L708, MAX(0.00000001, (1/(1+EXP(-(INDEX(係数表!G:G,12) + $B708))))*(EXP(INDEX(係数表!H:H,12) + INDEX(係数表!I:I,12)*LN(INDEX(出力表!C:C,12)+1)))), MAX(0.00000001, (1-(1/(1+EXP(-(INDEX(係数表!G:G,12) + $B708)))))*(EXP(INDEX(係数表!H:H,12) + INDEX(係数表!I:I,12)*LN(INDEX(出力表!C:C,12)+1)))))))</f>
        <v>96.088912884829341</v>
      </c>
      <c r="AI708" t="e">
        <f>MIN(100, MAX(0, (100*(INDEX(出力表!D:D,12))/(EXP(INDEX(係数表!B:B,12) + $C708) + (INDEX(出力表!D:D,12)))) + (乱数表!$X708*(Settings!B12/(((INDEX(出力表!D:D,12))+1)^INDEX(係数表!E:E,12)*INDEX(係数表!F:F,12))))))</f>
        <v>#VALUE!</v>
      </c>
      <c r="AJ708" t="e">
        <f>MIN(100, MAX(0, (INDEX(出力表!D:D,12))*AH708/MAX(AI708, Settings!B3)))</f>
        <v>#VALUE!</v>
      </c>
      <c r="AK708">
        <f>MIN(100, MAX(0, 100*BETAINV(乱数表!$M708, MAX(0.00000001, (1/(1+EXP(-(INDEX(係数表!G:G,13) + $B708))))*(EXP(INDEX(係数表!H:H,13) + INDEX(係数表!I:I,13)*LN(INDEX(出力表!C:C,13)+1)))), MAX(0.00000001, (1-(1/(1+EXP(-(INDEX(係数表!G:G,13) + $B708)))))*(EXP(INDEX(係数表!H:H,13) + INDEX(係数表!I:I,13)*LN(INDEX(出力表!C:C,13)+1)))))))</f>
        <v>99.999988428569011</v>
      </c>
      <c r="AL708" t="e">
        <f>MIN(100, MAX(0, (100*(INDEX(出力表!D:D,13))/(EXP(INDEX(係数表!B:B,13) + $C708) + (INDEX(出力表!D:D,13)))) + (乱数表!$Y708*(Settings!B12/(((INDEX(出力表!D:D,13))+1)^INDEX(係数表!E:E,13)*INDEX(係数表!F:F,13))))))</f>
        <v>#VALUE!</v>
      </c>
      <c r="AM708" t="e">
        <f>MIN(100, MAX(0, (INDEX(出力表!D:D,13))*AK708/MAX(AL708, Settings!B3)))</f>
        <v>#VALUE!</v>
      </c>
      <c r="AN708">
        <f>IF(ISNUMBER(F708), INDEX(出力表!B:B,2)*F708, 0)+IF(ISNUMBER(I708), INDEX(出力表!B:B,3)*I708, 0)+IF(ISNUMBER(L708), INDEX(出力表!B:B,4)*L708, 0)+IF(ISNUMBER(O708), INDEX(出力表!B:B,5)*O708, 0)+IF(ISNUMBER(R708), INDEX(出力表!B:B,6)*R708, 0)+IF(ISNUMBER(U708), INDEX(出力表!B:B,7)*U708, 0)+IF(ISNUMBER(X708), INDEX(出力表!B:B,8)*X708, 0)+IF(ISNUMBER(AA708), INDEX(出力表!B:B,9)*AA708, 0)+IF(ISNUMBER(AD708), INDEX(出力表!B:B,10)*AD708, 0)+IF(ISNUMBER(AG708), INDEX(出力表!B:B,11)*AG708, 0)+IF(ISNUMBER(AJ708), INDEX(出力表!B:B,12)*AJ708, 0)+IF(ISNUMBER(AM708), INDEX(出力表!B:B,13)*AM708, 0)</f>
        <v>0</v>
      </c>
      <c r="AO708">
        <f>IF(ISNUMBER(F708), INDEX(出力表!B:B,2), 0)+IF(ISNUMBER(I708), INDEX(出力表!B:B,3), 0)+IF(ISNUMBER(L708), INDEX(出力表!B:B,4), 0)+IF(ISNUMBER(O708), INDEX(出力表!B:B,5), 0)+IF(ISNUMBER(R708), INDEX(出力表!B:B,6), 0)+IF(ISNUMBER(U708), INDEX(出力表!B:B,7), 0)+IF(ISNUMBER(X708), INDEX(出力表!B:B,8), 0)+IF(ISNUMBER(AA708), INDEX(出力表!B:B,9), 0)+IF(ISNUMBER(AD708), INDEX(出力表!B:B,10), 0)+IF(ISNUMBER(AG708), INDEX(出力表!B:B,11), 0)+IF(ISNUMBER(AJ708), INDEX(出力表!B:B,12), 0)+IF(ISNUMBER(AM708), INDEX(出力表!B:B,13), 0)</f>
        <v>0</v>
      </c>
      <c r="AP708" t="str">
        <f t="shared" si="11"/>
        <v/>
      </c>
    </row>
    <row r="709" spans="1:42" x14ac:dyDescent="0.2">
      <c r="A709">
        <v>708</v>
      </c>
      <c r="B709">
        <f>IF(UPPER(Settings!B4)="TRUE", 乱数表!$Z709*Settings!B10, 0)</f>
        <v>-0.5910539430204883</v>
      </c>
      <c r="C709">
        <f>IF(UPPER(Settings!B4)="TRUE", 乱数表!$AA709*Settings!B11, 0)</f>
        <v>6.4649408781565915E-2</v>
      </c>
      <c r="D709">
        <f>MIN(100, MAX(0, 100*BETAINV(乱数表!$B709, MAX(0.00000001, (1/(1+EXP(-(INDEX(係数表!G:G,2) + $B709))))*(EXP(INDEX(係数表!H:H,2) + INDEX(係数表!I:I,2)*LN(INDEX(出力表!C:C,2)+1)))), MAX(0.00000001, (1-(1/(1+EXP(-(INDEX(係数表!G:G,2) + $B709)))))*(EXP(INDEX(係数表!H:H,2) + INDEX(係数表!I:I,2)*LN(INDEX(出力表!C:C,2)+1)))))))</f>
        <v>83.501809127410766</v>
      </c>
      <c r="E709" t="e">
        <f>MIN(100, MAX(0, (100*(INDEX(出力表!D:D,2))/(EXP(INDEX(係数表!B:B,2) + $C709) + (INDEX(出力表!D:D,2)))) + (乱数表!$N709*(Settings!B12/(((INDEX(出力表!D:D,2))+1)^INDEX(係数表!E:E,2)*INDEX(係数表!F:F,2))))))</f>
        <v>#VALUE!</v>
      </c>
      <c r="F709" t="e">
        <f>MIN(100, MAX(0, (INDEX(出力表!D:D,2))*D709/MAX(E709, Settings!B3)))</f>
        <v>#VALUE!</v>
      </c>
      <c r="G709">
        <f>MIN(100, MAX(0, 100*BETAINV(乱数表!$C709, MAX(0.00000001, (1/(1+EXP(-(INDEX(係数表!G:G,3) + $B709))))*(EXP(INDEX(係数表!H:H,3) + INDEX(係数表!I:I,3)*LN(INDEX(出力表!C:C,3)+1)))), MAX(0.00000001, (1-(1/(1+EXP(-(INDEX(係数表!G:G,3) + $B709)))))*(EXP(INDEX(係数表!H:H,3) + INDEX(係数表!I:I,3)*LN(INDEX(出力表!C:C,3)+1)))))))</f>
        <v>86.623305841249959</v>
      </c>
      <c r="H709" t="e">
        <f>MIN(100, MAX(0, (100*(INDEX(出力表!D:D,3))/(EXP(INDEX(係数表!B:B,3) + $C709) + (INDEX(出力表!D:D,3)))) + (乱数表!$O709*(Settings!B12/(((INDEX(出力表!D:D,3))+1)^INDEX(係数表!E:E,3)*INDEX(係数表!F:F,3))))))</f>
        <v>#VALUE!</v>
      </c>
      <c r="I709" t="e">
        <f>MIN(100, MAX(0, (INDEX(出力表!D:D,3))*G709/MAX(H709, Settings!B3)))</f>
        <v>#VALUE!</v>
      </c>
      <c r="J709">
        <f>MIN(100, MAX(0, 100*BETAINV(乱数表!$D709, MAX(0.00000001, (1/(1+EXP(-(INDEX(係数表!G:G,4) + $B709))))*(EXP(INDEX(係数表!H:H,4) + INDEX(係数表!I:I,4)*LN(INDEX(出力表!C:C,4)+1)))), MAX(0.00000001, (1-(1/(1+EXP(-(INDEX(係数表!G:G,4) + $B709)))))*(EXP(INDEX(係数表!H:H,4) + INDEX(係数表!I:I,4)*LN(INDEX(出力表!C:C,4)+1)))))))</f>
        <v>96.111441607060826</v>
      </c>
      <c r="K709" t="e">
        <f>MIN(100, MAX(0, (100*(INDEX(出力表!D:D,4))/(EXP(INDEX(係数表!B:B,4) + $C709) + (INDEX(出力表!D:D,4)))) + (乱数表!$P709*(Settings!B12/(((INDEX(出力表!D:D,4))+1)^INDEX(係数表!E:E,4)*INDEX(係数表!F:F,4))))))</f>
        <v>#VALUE!</v>
      </c>
      <c r="L709" t="e">
        <f>MIN(100, MAX(0, (INDEX(出力表!D:D,4))*J709/MAX(K709, Settings!B3)))</f>
        <v>#VALUE!</v>
      </c>
      <c r="M709">
        <f>MIN(100, MAX(0, 100*BETAINV(乱数表!$E709, MAX(0.00000001, (1/(1+EXP(-(INDEX(係数表!G:G,5) + $B709))))*(EXP(INDEX(係数表!H:H,5) + INDEX(係数表!I:I,5)*LN(INDEX(出力表!C:C,5)+1)))), MAX(0.00000001, (1-(1/(1+EXP(-(INDEX(係数表!G:G,5) + $B709)))))*(EXP(INDEX(係数表!H:H,5) + INDEX(係数表!I:I,5)*LN(INDEX(出力表!C:C,5)+1)))))))</f>
        <v>75.37164023660165</v>
      </c>
      <c r="N709" t="e">
        <f>MIN(100, MAX(0, (100*(INDEX(出力表!D:D,5))/(EXP(INDEX(係数表!B:B,5) + $C709) + (INDEX(出力表!D:D,5)))) + (乱数表!$Q709*(Settings!B12/(((INDEX(出力表!D:D,5))+1)^INDEX(係数表!E:E,5)*INDEX(係数表!F:F,5))))))</f>
        <v>#VALUE!</v>
      </c>
      <c r="O709" t="e">
        <f>MIN(100, MAX(0, (INDEX(出力表!D:D,5))*M709/MAX(N709, Settings!B3)))</f>
        <v>#VALUE!</v>
      </c>
      <c r="P709">
        <f>MIN(100, MAX(0, 100*BETAINV(乱数表!$F709, MAX(0.00000001, (1/(1+EXP(-(INDEX(係数表!G:G,6) + $B709))))*(EXP(INDEX(係数表!H:H,6) + INDEX(係数表!I:I,6)*LN(INDEX(出力表!C:C,6)+1)))), MAX(0.00000001, (1-(1/(1+EXP(-(INDEX(係数表!G:G,6) + $B709)))))*(EXP(INDEX(係数表!H:H,6) + INDEX(係数表!I:I,6)*LN(INDEX(出力表!C:C,6)+1)))))))</f>
        <v>91.161169191531528</v>
      </c>
      <c r="Q709" t="e">
        <f>MIN(100, MAX(0, (100*(INDEX(出力表!D:D,6))/(EXP(INDEX(係数表!B:B,6) + $C709) + (INDEX(出力表!D:D,6)))) + (乱数表!$R709*(Settings!B12/(((INDEX(出力表!D:D,6))+1)^INDEX(係数表!E:E,6)*INDEX(係数表!F:F,6))))))</f>
        <v>#VALUE!</v>
      </c>
      <c r="R709" t="e">
        <f>MIN(100, MAX(0, (INDEX(出力表!D:D,6))*P709/MAX(Q709, Settings!B3)))</f>
        <v>#VALUE!</v>
      </c>
      <c r="S709">
        <f>MIN(100, MAX(0, 100*BETAINV(乱数表!$G709, MAX(0.00000001, (1/(1+EXP(-(INDEX(係数表!G:G,7) + $B709))))*(EXP(INDEX(係数表!H:H,7) + INDEX(係数表!I:I,7)*LN(INDEX(出力表!C:C,7)+1)))), MAX(0.00000001, (1-(1/(1+EXP(-(INDEX(係数表!G:G,7) + $B709)))))*(EXP(INDEX(係数表!H:H,7) + INDEX(係数表!I:I,7)*LN(INDEX(出力表!C:C,7)+1)))))))</f>
        <v>78.92811727806162</v>
      </c>
      <c r="T709" t="e">
        <f>MIN(100, MAX(0, (100*(INDEX(出力表!D:D,7))/(EXP(INDEX(係数表!B:B,7) + $C709) + (INDEX(出力表!D:D,7)))) + (乱数表!$S709*(Settings!B12/(((INDEX(出力表!D:D,7))+1)^INDEX(係数表!E:E,7)*INDEX(係数表!F:F,7))))))</f>
        <v>#VALUE!</v>
      </c>
      <c r="U709" t="e">
        <f>MIN(100, MAX(0, (INDEX(出力表!D:D,7))*S709/MAX(T709, Settings!B3)))</f>
        <v>#VALUE!</v>
      </c>
      <c r="V709">
        <f>MIN(100, MAX(0, 100*BETAINV(乱数表!$H709, MAX(0.00000001, (1/(1+EXP(-(INDEX(係数表!G:G,8) + $B709))))*(EXP(INDEX(係数表!H:H,8) + INDEX(係数表!I:I,8)*LN(INDEX(出力表!C:C,8)+1)))), MAX(0.00000001, (1-(1/(1+EXP(-(INDEX(係数表!G:G,8) + $B709)))))*(EXP(INDEX(係数表!H:H,8) + INDEX(係数表!I:I,8)*LN(INDEX(出力表!C:C,8)+1)))))))</f>
        <v>95.866299850890258</v>
      </c>
      <c r="W709" t="e">
        <f>MIN(100, MAX(0, (100*(INDEX(出力表!D:D,8))/(EXP(INDEX(係数表!B:B,8) + $C709) + (INDEX(出力表!D:D,8)))) + (乱数表!$T709*(Settings!B12/(((INDEX(出力表!D:D,8))+1)^INDEX(係数表!E:E,8)*INDEX(係数表!F:F,8))))))</f>
        <v>#VALUE!</v>
      </c>
      <c r="X709" t="e">
        <f>MIN(100, MAX(0, (INDEX(出力表!D:D,8))*V709/MAX(W709, Settings!B3)))</f>
        <v>#VALUE!</v>
      </c>
      <c r="Y709">
        <f>MIN(100, MAX(0, 100*BETAINV(乱数表!$I709, MAX(0.00000001, (1/(1+EXP(-(INDEX(係数表!G:G,9) + $B709))))*(EXP(INDEX(係数表!H:H,9) + INDEX(係数表!I:I,9)*LN(INDEX(出力表!C:C,9)+1)))), MAX(0.00000001, (1-(1/(1+EXP(-(INDEX(係数表!G:G,9) + $B709)))))*(EXP(INDEX(係数表!H:H,9) + INDEX(係数表!I:I,9)*LN(INDEX(出力表!C:C,9)+1)))))))</f>
        <v>68.228776351466308</v>
      </c>
      <c r="Z709" t="e">
        <f>MIN(100, MAX(0, (100*(INDEX(出力表!D:D,9))/(EXP(INDEX(係数表!B:B,9) + $C709) + (INDEX(出力表!D:D,9)))) + (乱数表!$U709*(Settings!B12/(((INDEX(出力表!D:D,9))+1)^INDEX(係数表!E:E,9)*INDEX(係数表!F:F,9))))))</f>
        <v>#VALUE!</v>
      </c>
      <c r="AA709" t="e">
        <f>MIN(100, MAX(0, (INDEX(出力表!D:D,9))*Y709/MAX(Z709, Settings!B3)))</f>
        <v>#VALUE!</v>
      </c>
      <c r="AB709">
        <f>MIN(100, MAX(0, 100*BETAINV(乱数表!$J709, MAX(0.00000001, (1/(1+EXP(-(INDEX(係数表!G:G,10) + $B709))))*(EXP(INDEX(係数表!H:H,10) + INDEX(係数表!I:I,10)*LN(INDEX(出力表!C:C,10)+1)))), MAX(0.00000001, (1-(1/(1+EXP(-(INDEX(係数表!G:G,10) + $B709)))))*(EXP(INDEX(係数表!H:H,10) + INDEX(係数表!I:I,10)*LN(INDEX(出力表!C:C,10)+1)))))))</f>
        <v>84.010871099035768</v>
      </c>
      <c r="AC709" t="e">
        <f>MIN(100, MAX(0, (100*(INDEX(出力表!D:D,10))/(EXP(INDEX(係数表!B:B,10) + $C709) + (INDEX(出力表!D:D,10)))) + (乱数表!$V709*(Settings!B12/(((INDEX(出力表!D:D,10))+1)^INDEX(係数表!E:E,10)*INDEX(係数表!F:F,10))))))</f>
        <v>#VALUE!</v>
      </c>
      <c r="AD709" t="e">
        <f>MIN(100, MAX(0, (INDEX(出力表!D:D,10))*AB709/MAX(AC709, Settings!B3)))</f>
        <v>#VALUE!</v>
      </c>
      <c r="AE709">
        <f>MIN(100, MAX(0, 100*BETAINV(乱数表!$K709, MAX(0.00000001, (1/(1+EXP(-(INDEX(係数表!G:G,11) + $B709))))*(EXP(INDEX(係数表!H:H,11) + INDEX(係数表!I:I,11)*LN(INDEX(出力表!C:C,11)+1)))), MAX(0.00000001, (1-(1/(1+EXP(-(INDEX(係数表!G:G,11) + $B709)))))*(EXP(INDEX(係数表!H:H,11) + INDEX(係数表!I:I,11)*LN(INDEX(出力表!C:C,11)+1)))))))</f>
        <v>91.362796224284679</v>
      </c>
      <c r="AF709" t="e">
        <f>MIN(100, MAX(0, (100*(INDEX(出力表!D:D,11))/(EXP(INDEX(係数表!B:B,11) + $C709) + (INDEX(出力表!D:D,11)))) + (乱数表!$W709*(Settings!B12/(((INDEX(出力表!D:D,11))+1)^INDEX(係数表!E:E,11)*INDEX(係数表!F:F,11))))))</f>
        <v>#VALUE!</v>
      </c>
      <c r="AG709" t="e">
        <f>MIN(100, MAX(0, (INDEX(出力表!D:D,11))*AE709/MAX(AF709, Settings!B3)))</f>
        <v>#VALUE!</v>
      </c>
      <c r="AH709">
        <f>MIN(100, MAX(0, 100*BETAINV(乱数表!$L709, MAX(0.00000001, (1/(1+EXP(-(INDEX(係数表!G:G,12) + $B709))))*(EXP(INDEX(係数表!H:H,12) + INDEX(係数表!I:I,12)*LN(INDEX(出力表!C:C,12)+1)))), MAX(0.00000001, (1-(1/(1+EXP(-(INDEX(係数表!G:G,12) + $B709)))))*(EXP(INDEX(係数表!H:H,12) + INDEX(係数表!I:I,12)*LN(INDEX(出力表!C:C,12)+1)))))))</f>
        <v>92.234238267587884</v>
      </c>
      <c r="AI709" t="e">
        <f>MIN(100, MAX(0, (100*(INDEX(出力表!D:D,12))/(EXP(INDEX(係数表!B:B,12) + $C709) + (INDEX(出力表!D:D,12)))) + (乱数表!$X709*(Settings!B12/(((INDEX(出力表!D:D,12))+1)^INDEX(係数表!E:E,12)*INDEX(係数表!F:F,12))))))</f>
        <v>#VALUE!</v>
      </c>
      <c r="AJ709" t="e">
        <f>MIN(100, MAX(0, (INDEX(出力表!D:D,12))*AH709/MAX(AI709, Settings!B3)))</f>
        <v>#VALUE!</v>
      </c>
      <c r="AK709">
        <f>MIN(100, MAX(0, 100*BETAINV(乱数表!$M709, MAX(0.00000001, (1/(1+EXP(-(INDEX(係数表!G:G,13) + $B709))))*(EXP(INDEX(係数表!H:H,13) + INDEX(係数表!I:I,13)*LN(INDEX(出力表!C:C,13)+1)))), MAX(0.00000001, (1-(1/(1+EXP(-(INDEX(係数表!G:G,13) + $B709)))))*(EXP(INDEX(係数表!H:H,13) + INDEX(係数表!I:I,13)*LN(INDEX(出力表!C:C,13)+1)))))))</f>
        <v>90.584033277408537</v>
      </c>
      <c r="AL709" t="e">
        <f>MIN(100, MAX(0, (100*(INDEX(出力表!D:D,13))/(EXP(INDEX(係数表!B:B,13) + $C709) + (INDEX(出力表!D:D,13)))) + (乱数表!$Y709*(Settings!B12/(((INDEX(出力表!D:D,13))+1)^INDEX(係数表!E:E,13)*INDEX(係数表!F:F,13))))))</f>
        <v>#VALUE!</v>
      </c>
      <c r="AM709" t="e">
        <f>MIN(100, MAX(0, (INDEX(出力表!D:D,13))*AK709/MAX(AL709, Settings!B3)))</f>
        <v>#VALUE!</v>
      </c>
      <c r="AN709">
        <f>IF(ISNUMBER(F709), INDEX(出力表!B:B,2)*F709, 0)+IF(ISNUMBER(I709), INDEX(出力表!B:B,3)*I709, 0)+IF(ISNUMBER(L709), INDEX(出力表!B:B,4)*L709, 0)+IF(ISNUMBER(O709), INDEX(出力表!B:B,5)*O709, 0)+IF(ISNUMBER(R709), INDEX(出力表!B:B,6)*R709, 0)+IF(ISNUMBER(U709), INDEX(出力表!B:B,7)*U709, 0)+IF(ISNUMBER(X709), INDEX(出力表!B:B,8)*X709, 0)+IF(ISNUMBER(AA709), INDEX(出力表!B:B,9)*AA709, 0)+IF(ISNUMBER(AD709), INDEX(出力表!B:B,10)*AD709, 0)+IF(ISNUMBER(AG709), INDEX(出力表!B:B,11)*AG709, 0)+IF(ISNUMBER(AJ709), INDEX(出力表!B:B,12)*AJ709, 0)+IF(ISNUMBER(AM709), INDEX(出力表!B:B,13)*AM709, 0)</f>
        <v>0</v>
      </c>
      <c r="AO709">
        <f>IF(ISNUMBER(F709), INDEX(出力表!B:B,2), 0)+IF(ISNUMBER(I709), INDEX(出力表!B:B,3), 0)+IF(ISNUMBER(L709), INDEX(出力表!B:B,4), 0)+IF(ISNUMBER(O709), INDEX(出力表!B:B,5), 0)+IF(ISNUMBER(R709), INDEX(出力表!B:B,6), 0)+IF(ISNUMBER(U709), INDEX(出力表!B:B,7), 0)+IF(ISNUMBER(X709), INDEX(出力表!B:B,8), 0)+IF(ISNUMBER(AA709), INDEX(出力表!B:B,9), 0)+IF(ISNUMBER(AD709), INDEX(出力表!B:B,10), 0)+IF(ISNUMBER(AG709), INDEX(出力表!B:B,11), 0)+IF(ISNUMBER(AJ709), INDEX(出力表!B:B,12), 0)+IF(ISNUMBER(AM709), INDEX(出力表!B:B,13), 0)</f>
        <v>0</v>
      </c>
      <c r="AP709" t="str">
        <f t="shared" si="11"/>
        <v/>
      </c>
    </row>
    <row r="710" spans="1:42" x14ac:dyDescent="0.2">
      <c r="A710">
        <v>709</v>
      </c>
      <c r="B710">
        <f>IF(UPPER(Settings!B4)="TRUE", 乱数表!$Z710*Settings!B10, 0)</f>
        <v>-0.50248848319088124</v>
      </c>
      <c r="C710">
        <f>IF(UPPER(Settings!B4)="TRUE", 乱数表!$AA710*Settings!B11, 0)</f>
        <v>-2.9474780994123744E-2</v>
      </c>
      <c r="D710">
        <f>MIN(100, MAX(0, 100*BETAINV(乱数表!$B710, MAX(0.00000001, (1/(1+EXP(-(INDEX(係数表!G:G,2) + $B710))))*(EXP(INDEX(係数表!H:H,2) + INDEX(係数表!I:I,2)*LN(INDEX(出力表!C:C,2)+1)))), MAX(0.00000001, (1-(1/(1+EXP(-(INDEX(係数表!G:G,2) + $B710)))))*(EXP(INDEX(係数表!H:H,2) + INDEX(係数表!I:I,2)*LN(INDEX(出力表!C:C,2)+1)))))))</f>
        <v>72.801970359299574</v>
      </c>
      <c r="E710" t="e">
        <f>MIN(100, MAX(0, (100*(INDEX(出力表!D:D,2))/(EXP(INDEX(係数表!B:B,2) + $C710) + (INDEX(出力表!D:D,2)))) + (乱数表!$N710*(Settings!B12/(((INDEX(出力表!D:D,2))+1)^INDEX(係数表!E:E,2)*INDEX(係数表!F:F,2))))))</f>
        <v>#VALUE!</v>
      </c>
      <c r="F710" t="e">
        <f>MIN(100, MAX(0, (INDEX(出力表!D:D,2))*D710/MAX(E710, Settings!B3)))</f>
        <v>#VALUE!</v>
      </c>
      <c r="G710">
        <f>MIN(100, MAX(0, 100*BETAINV(乱数表!$C710, MAX(0.00000001, (1/(1+EXP(-(INDEX(係数表!G:G,3) + $B710))))*(EXP(INDEX(係数表!H:H,3) + INDEX(係数表!I:I,3)*LN(INDEX(出力表!C:C,3)+1)))), MAX(0.00000001, (1-(1/(1+EXP(-(INDEX(係数表!G:G,3) + $B710)))))*(EXP(INDEX(係数表!H:H,3) + INDEX(係数表!I:I,3)*LN(INDEX(出力表!C:C,3)+1)))))))</f>
        <v>99.813150291442867</v>
      </c>
      <c r="H710" t="e">
        <f>MIN(100, MAX(0, (100*(INDEX(出力表!D:D,3))/(EXP(INDEX(係数表!B:B,3) + $C710) + (INDEX(出力表!D:D,3)))) + (乱数表!$O710*(Settings!B12/(((INDEX(出力表!D:D,3))+1)^INDEX(係数表!E:E,3)*INDEX(係数表!F:F,3))))))</f>
        <v>#VALUE!</v>
      </c>
      <c r="I710" t="e">
        <f>MIN(100, MAX(0, (INDEX(出力表!D:D,3))*G710/MAX(H710, Settings!B3)))</f>
        <v>#VALUE!</v>
      </c>
      <c r="J710">
        <f>MIN(100, MAX(0, 100*BETAINV(乱数表!$D710, MAX(0.00000001, (1/(1+EXP(-(INDEX(係数表!G:G,4) + $B710))))*(EXP(INDEX(係数表!H:H,4) + INDEX(係数表!I:I,4)*LN(INDEX(出力表!C:C,4)+1)))), MAX(0.00000001, (1-(1/(1+EXP(-(INDEX(係数表!G:G,4) + $B710)))))*(EXP(INDEX(係数表!H:H,4) + INDEX(係数表!I:I,4)*LN(INDEX(出力表!C:C,4)+1)))))))</f>
        <v>95.734859963393276</v>
      </c>
      <c r="K710" t="e">
        <f>MIN(100, MAX(0, (100*(INDEX(出力表!D:D,4))/(EXP(INDEX(係数表!B:B,4) + $C710) + (INDEX(出力表!D:D,4)))) + (乱数表!$P710*(Settings!B12/(((INDEX(出力表!D:D,4))+1)^INDEX(係数表!E:E,4)*INDEX(係数表!F:F,4))))))</f>
        <v>#VALUE!</v>
      </c>
      <c r="L710" t="e">
        <f>MIN(100, MAX(0, (INDEX(出力表!D:D,4))*J710/MAX(K710, Settings!B3)))</f>
        <v>#VALUE!</v>
      </c>
      <c r="M710">
        <f>MIN(100, MAX(0, 100*BETAINV(乱数表!$E710, MAX(0.00000001, (1/(1+EXP(-(INDEX(係数表!G:G,5) + $B710))))*(EXP(INDEX(係数表!H:H,5) + INDEX(係数表!I:I,5)*LN(INDEX(出力表!C:C,5)+1)))), MAX(0.00000001, (1-(1/(1+EXP(-(INDEX(係数表!G:G,5) + $B710)))))*(EXP(INDEX(係数表!H:H,5) + INDEX(係数表!I:I,5)*LN(INDEX(出力表!C:C,5)+1)))))))</f>
        <v>95.15498869832949</v>
      </c>
      <c r="N710" t="e">
        <f>MIN(100, MAX(0, (100*(INDEX(出力表!D:D,5))/(EXP(INDEX(係数表!B:B,5) + $C710) + (INDEX(出力表!D:D,5)))) + (乱数表!$Q710*(Settings!B12/(((INDEX(出力表!D:D,5))+1)^INDEX(係数表!E:E,5)*INDEX(係数表!F:F,5))))))</f>
        <v>#VALUE!</v>
      </c>
      <c r="O710" t="e">
        <f>MIN(100, MAX(0, (INDEX(出力表!D:D,5))*M710/MAX(N710, Settings!B3)))</f>
        <v>#VALUE!</v>
      </c>
      <c r="P710">
        <f>MIN(100, MAX(0, 100*BETAINV(乱数表!$F710, MAX(0.00000001, (1/(1+EXP(-(INDEX(係数表!G:G,6) + $B710))))*(EXP(INDEX(係数表!H:H,6) + INDEX(係数表!I:I,6)*LN(INDEX(出力表!C:C,6)+1)))), MAX(0.00000001, (1-(1/(1+EXP(-(INDEX(係数表!G:G,6) + $B710)))))*(EXP(INDEX(係数表!H:H,6) + INDEX(係数表!I:I,6)*LN(INDEX(出力表!C:C,6)+1)))))))</f>
        <v>97.415989935909693</v>
      </c>
      <c r="Q710" t="e">
        <f>MIN(100, MAX(0, (100*(INDEX(出力表!D:D,6))/(EXP(INDEX(係数表!B:B,6) + $C710) + (INDEX(出力表!D:D,6)))) + (乱数表!$R710*(Settings!B12/(((INDEX(出力表!D:D,6))+1)^INDEX(係数表!E:E,6)*INDEX(係数表!F:F,6))))))</f>
        <v>#VALUE!</v>
      </c>
      <c r="R710" t="e">
        <f>MIN(100, MAX(0, (INDEX(出力表!D:D,6))*P710/MAX(Q710, Settings!B3)))</f>
        <v>#VALUE!</v>
      </c>
      <c r="S710">
        <f>MIN(100, MAX(0, 100*BETAINV(乱数表!$G710, MAX(0.00000001, (1/(1+EXP(-(INDEX(係数表!G:G,7) + $B710))))*(EXP(INDEX(係数表!H:H,7) + INDEX(係数表!I:I,7)*LN(INDEX(出力表!C:C,7)+1)))), MAX(0.00000001, (1-(1/(1+EXP(-(INDEX(係数表!G:G,7) + $B710)))))*(EXP(INDEX(係数表!H:H,7) + INDEX(係数表!I:I,7)*LN(INDEX(出力表!C:C,7)+1)))))))</f>
        <v>99.85118910647455</v>
      </c>
      <c r="T710" t="e">
        <f>MIN(100, MAX(0, (100*(INDEX(出力表!D:D,7))/(EXP(INDEX(係数表!B:B,7) + $C710) + (INDEX(出力表!D:D,7)))) + (乱数表!$S710*(Settings!B12/(((INDEX(出力表!D:D,7))+1)^INDEX(係数表!E:E,7)*INDEX(係数表!F:F,7))))))</f>
        <v>#VALUE!</v>
      </c>
      <c r="U710" t="e">
        <f>MIN(100, MAX(0, (INDEX(出力表!D:D,7))*S710/MAX(T710, Settings!B3)))</f>
        <v>#VALUE!</v>
      </c>
      <c r="V710">
        <f>MIN(100, MAX(0, 100*BETAINV(乱数表!$H710, MAX(0.00000001, (1/(1+EXP(-(INDEX(係数表!G:G,8) + $B710))))*(EXP(INDEX(係数表!H:H,8) + INDEX(係数表!I:I,8)*LN(INDEX(出力表!C:C,8)+1)))), MAX(0.00000001, (1-(1/(1+EXP(-(INDEX(係数表!G:G,8) + $B710)))))*(EXP(INDEX(係数表!H:H,8) + INDEX(係数表!I:I,8)*LN(INDEX(出力表!C:C,8)+1)))))))</f>
        <v>60.873032867240553</v>
      </c>
      <c r="W710" t="e">
        <f>MIN(100, MAX(0, (100*(INDEX(出力表!D:D,8))/(EXP(INDEX(係数表!B:B,8) + $C710) + (INDEX(出力表!D:D,8)))) + (乱数表!$T710*(Settings!B12/(((INDEX(出力表!D:D,8))+1)^INDEX(係数表!E:E,8)*INDEX(係数表!F:F,8))))))</f>
        <v>#VALUE!</v>
      </c>
      <c r="X710" t="e">
        <f>MIN(100, MAX(0, (INDEX(出力表!D:D,8))*V710/MAX(W710, Settings!B3)))</f>
        <v>#VALUE!</v>
      </c>
      <c r="Y710">
        <f>MIN(100, MAX(0, 100*BETAINV(乱数表!$I710, MAX(0.00000001, (1/(1+EXP(-(INDEX(係数表!G:G,9) + $B710))))*(EXP(INDEX(係数表!H:H,9) + INDEX(係数表!I:I,9)*LN(INDEX(出力表!C:C,9)+1)))), MAX(0.00000001, (1-(1/(1+EXP(-(INDEX(係数表!G:G,9) + $B710)))))*(EXP(INDEX(係数表!H:H,9) + INDEX(係数表!I:I,9)*LN(INDEX(出力表!C:C,9)+1)))))))</f>
        <v>84.544658899186359</v>
      </c>
      <c r="Z710" t="e">
        <f>MIN(100, MAX(0, (100*(INDEX(出力表!D:D,9))/(EXP(INDEX(係数表!B:B,9) + $C710) + (INDEX(出力表!D:D,9)))) + (乱数表!$U710*(Settings!B12/(((INDEX(出力表!D:D,9))+1)^INDEX(係数表!E:E,9)*INDEX(係数表!F:F,9))))))</f>
        <v>#VALUE!</v>
      </c>
      <c r="AA710" t="e">
        <f>MIN(100, MAX(0, (INDEX(出力表!D:D,9))*Y710/MAX(Z710, Settings!B3)))</f>
        <v>#VALUE!</v>
      </c>
      <c r="AB710">
        <f>MIN(100, MAX(0, 100*BETAINV(乱数表!$J710, MAX(0.00000001, (1/(1+EXP(-(INDEX(係数表!G:G,10) + $B710))))*(EXP(INDEX(係数表!H:H,10) + INDEX(係数表!I:I,10)*LN(INDEX(出力表!C:C,10)+1)))), MAX(0.00000001, (1-(1/(1+EXP(-(INDEX(係数表!G:G,10) + $B710)))))*(EXP(INDEX(係数表!H:H,10) + INDEX(係数表!I:I,10)*LN(INDEX(出力表!C:C,10)+1)))))))</f>
        <v>86.942709759812175</v>
      </c>
      <c r="AC710" t="e">
        <f>MIN(100, MAX(0, (100*(INDEX(出力表!D:D,10))/(EXP(INDEX(係数表!B:B,10) + $C710) + (INDEX(出力表!D:D,10)))) + (乱数表!$V710*(Settings!B12/(((INDEX(出力表!D:D,10))+1)^INDEX(係数表!E:E,10)*INDEX(係数表!F:F,10))))))</f>
        <v>#VALUE!</v>
      </c>
      <c r="AD710" t="e">
        <f>MIN(100, MAX(0, (INDEX(出力表!D:D,10))*AB710/MAX(AC710, Settings!B3)))</f>
        <v>#VALUE!</v>
      </c>
      <c r="AE710">
        <f>MIN(100, MAX(0, 100*BETAINV(乱数表!$K710, MAX(0.00000001, (1/(1+EXP(-(INDEX(係数表!G:G,11) + $B710))))*(EXP(INDEX(係数表!H:H,11) + INDEX(係数表!I:I,11)*LN(INDEX(出力表!C:C,11)+1)))), MAX(0.00000001, (1-(1/(1+EXP(-(INDEX(係数表!G:G,11) + $B710)))))*(EXP(INDEX(係数表!H:H,11) + INDEX(係数表!I:I,11)*LN(INDEX(出力表!C:C,11)+1)))))))</f>
        <v>75.512990658983867</v>
      </c>
      <c r="AF710" t="e">
        <f>MIN(100, MAX(0, (100*(INDEX(出力表!D:D,11))/(EXP(INDEX(係数表!B:B,11) + $C710) + (INDEX(出力表!D:D,11)))) + (乱数表!$W710*(Settings!B12/(((INDEX(出力表!D:D,11))+1)^INDEX(係数表!E:E,11)*INDEX(係数表!F:F,11))))))</f>
        <v>#VALUE!</v>
      </c>
      <c r="AG710" t="e">
        <f>MIN(100, MAX(0, (INDEX(出力表!D:D,11))*AE710/MAX(AF710, Settings!B3)))</f>
        <v>#VALUE!</v>
      </c>
      <c r="AH710">
        <f>MIN(100, MAX(0, 100*BETAINV(乱数表!$L710, MAX(0.00000001, (1/(1+EXP(-(INDEX(係数表!G:G,12) + $B710))))*(EXP(INDEX(係数表!H:H,12) + INDEX(係数表!I:I,12)*LN(INDEX(出力表!C:C,12)+1)))), MAX(0.00000001, (1-(1/(1+EXP(-(INDEX(係数表!G:G,12) + $B710)))))*(EXP(INDEX(係数表!H:H,12) + INDEX(係数表!I:I,12)*LN(INDEX(出力表!C:C,12)+1)))))))</f>
        <v>97.054588489628614</v>
      </c>
      <c r="AI710" t="e">
        <f>MIN(100, MAX(0, (100*(INDEX(出力表!D:D,12))/(EXP(INDEX(係数表!B:B,12) + $C710) + (INDEX(出力表!D:D,12)))) + (乱数表!$X710*(Settings!B12/(((INDEX(出力表!D:D,12))+1)^INDEX(係数表!E:E,12)*INDEX(係数表!F:F,12))))))</f>
        <v>#VALUE!</v>
      </c>
      <c r="AJ710" t="e">
        <f>MIN(100, MAX(0, (INDEX(出力表!D:D,12))*AH710/MAX(AI710, Settings!B3)))</f>
        <v>#VALUE!</v>
      </c>
      <c r="AK710">
        <f>MIN(100, MAX(0, 100*BETAINV(乱数表!$M710, MAX(0.00000001, (1/(1+EXP(-(INDEX(係数表!G:G,13) + $B710))))*(EXP(INDEX(係数表!H:H,13) + INDEX(係数表!I:I,13)*LN(INDEX(出力表!C:C,13)+1)))), MAX(0.00000001, (1-(1/(1+EXP(-(INDEX(係数表!G:G,13) + $B710)))))*(EXP(INDEX(係数表!H:H,13) + INDEX(係数表!I:I,13)*LN(INDEX(出力表!C:C,13)+1)))))))</f>
        <v>68.422808891121065</v>
      </c>
      <c r="AL710" t="e">
        <f>MIN(100, MAX(0, (100*(INDEX(出力表!D:D,13))/(EXP(INDEX(係数表!B:B,13) + $C710) + (INDEX(出力表!D:D,13)))) + (乱数表!$Y710*(Settings!B12/(((INDEX(出力表!D:D,13))+1)^INDEX(係数表!E:E,13)*INDEX(係数表!F:F,13))))))</f>
        <v>#VALUE!</v>
      </c>
      <c r="AM710" t="e">
        <f>MIN(100, MAX(0, (INDEX(出力表!D:D,13))*AK710/MAX(AL710, Settings!B3)))</f>
        <v>#VALUE!</v>
      </c>
      <c r="AN710">
        <f>IF(ISNUMBER(F710), INDEX(出力表!B:B,2)*F710, 0)+IF(ISNUMBER(I710), INDEX(出力表!B:B,3)*I710, 0)+IF(ISNUMBER(L710), INDEX(出力表!B:B,4)*L710, 0)+IF(ISNUMBER(O710), INDEX(出力表!B:B,5)*O710, 0)+IF(ISNUMBER(R710), INDEX(出力表!B:B,6)*R710, 0)+IF(ISNUMBER(U710), INDEX(出力表!B:B,7)*U710, 0)+IF(ISNUMBER(X710), INDEX(出力表!B:B,8)*X710, 0)+IF(ISNUMBER(AA710), INDEX(出力表!B:B,9)*AA710, 0)+IF(ISNUMBER(AD710), INDEX(出力表!B:B,10)*AD710, 0)+IF(ISNUMBER(AG710), INDEX(出力表!B:B,11)*AG710, 0)+IF(ISNUMBER(AJ710), INDEX(出力表!B:B,12)*AJ710, 0)+IF(ISNUMBER(AM710), INDEX(出力表!B:B,13)*AM710, 0)</f>
        <v>0</v>
      </c>
      <c r="AO710">
        <f>IF(ISNUMBER(F710), INDEX(出力表!B:B,2), 0)+IF(ISNUMBER(I710), INDEX(出力表!B:B,3), 0)+IF(ISNUMBER(L710), INDEX(出力表!B:B,4), 0)+IF(ISNUMBER(O710), INDEX(出力表!B:B,5), 0)+IF(ISNUMBER(R710), INDEX(出力表!B:B,6), 0)+IF(ISNUMBER(U710), INDEX(出力表!B:B,7), 0)+IF(ISNUMBER(X710), INDEX(出力表!B:B,8), 0)+IF(ISNUMBER(AA710), INDEX(出力表!B:B,9), 0)+IF(ISNUMBER(AD710), INDEX(出力表!B:B,10), 0)+IF(ISNUMBER(AG710), INDEX(出力表!B:B,11), 0)+IF(ISNUMBER(AJ710), INDEX(出力表!B:B,12), 0)+IF(ISNUMBER(AM710), INDEX(出力表!B:B,13), 0)</f>
        <v>0</v>
      </c>
      <c r="AP710" t="str">
        <f t="shared" si="11"/>
        <v/>
      </c>
    </row>
    <row r="711" spans="1:42" x14ac:dyDescent="0.2">
      <c r="A711">
        <v>710</v>
      </c>
      <c r="B711">
        <f>IF(UPPER(Settings!B4)="TRUE", 乱数表!$Z711*Settings!B10, 0)</f>
        <v>-0.10249786731857782</v>
      </c>
      <c r="C711">
        <f>IF(UPPER(Settings!B4)="TRUE", 乱数表!$AA711*Settings!B11, 0)</f>
        <v>-7.6776711242718246E-2</v>
      </c>
      <c r="D711">
        <f>MIN(100, MAX(0, 100*BETAINV(乱数表!$B711, MAX(0.00000001, (1/(1+EXP(-(INDEX(係数表!G:G,2) + $B711))))*(EXP(INDEX(係数表!H:H,2) + INDEX(係数表!I:I,2)*LN(INDEX(出力表!C:C,2)+1)))), MAX(0.00000001, (1-(1/(1+EXP(-(INDEX(係数表!G:G,2) + $B711)))))*(EXP(INDEX(係数表!H:H,2) + INDEX(係数表!I:I,2)*LN(INDEX(出力表!C:C,2)+1)))))))</f>
        <v>92.640981584401089</v>
      </c>
      <c r="E711" t="e">
        <f>MIN(100, MAX(0, (100*(INDEX(出力表!D:D,2))/(EXP(INDEX(係数表!B:B,2) + $C711) + (INDEX(出力表!D:D,2)))) + (乱数表!$N711*(Settings!B12/(((INDEX(出力表!D:D,2))+1)^INDEX(係数表!E:E,2)*INDEX(係数表!F:F,2))))))</f>
        <v>#VALUE!</v>
      </c>
      <c r="F711" t="e">
        <f>MIN(100, MAX(0, (INDEX(出力表!D:D,2))*D711/MAX(E711, Settings!B3)))</f>
        <v>#VALUE!</v>
      </c>
      <c r="G711">
        <f>MIN(100, MAX(0, 100*BETAINV(乱数表!$C711, MAX(0.00000001, (1/(1+EXP(-(INDEX(係数表!G:G,3) + $B711))))*(EXP(INDEX(係数表!H:H,3) + INDEX(係数表!I:I,3)*LN(INDEX(出力表!C:C,3)+1)))), MAX(0.00000001, (1-(1/(1+EXP(-(INDEX(係数表!G:G,3) + $B711)))))*(EXP(INDEX(係数表!H:H,3) + INDEX(係数表!I:I,3)*LN(INDEX(出力表!C:C,3)+1)))))))</f>
        <v>93.966670175016048</v>
      </c>
      <c r="H711" t="e">
        <f>MIN(100, MAX(0, (100*(INDEX(出力表!D:D,3))/(EXP(INDEX(係数表!B:B,3) + $C711) + (INDEX(出力表!D:D,3)))) + (乱数表!$O711*(Settings!B12/(((INDEX(出力表!D:D,3))+1)^INDEX(係数表!E:E,3)*INDEX(係数表!F:F,3))))))</f>
        <v>#VALUE!</v>
      </c>
      <c r="I711" t="e">
        <f>MIN(100, MAX(0, (INDEX(出力表!D:D,3))*G711/MAX(H711, Settings!B3)))</f>
        <v>#VALUE!</v>
      </c>
      <c r="J711">
        <f>MIN(100, MAX(0, 100*BETAINV(乱数表!$D711, MAX(0.00000001, (1/(1+EXP(-(INDEX(係数表!G:G,4) + $B711))))*(EXP(INDEX(係数表!H:H,4) + INDEX(係数表!I:I,4)*LN(INDEX(出力表!C:C,4)+1)))), MAX(0.00000001, (1-(1/(1+EXP(-(INDEX(係数表!G:G,4) + $B711)))))*(EXP(INDEX(係数表!H:H,4) + INDEX(係数表!I:I,4)*LN(INDEX(出力表!C:C,4)+1)))))))</f>
        <v>87.837130342504381</v>
      </c>
      <c r="K711" t="e">
        <f>MIN(100, MAX(0, (100*(INDEX(出力表!D:D,4))/(EXP(INDEX(係数表!B:B,4) + $C711) + (INDEX(出力表!D:D,4)))) + (乱数表!$P711*(Settings!B12/(((INDEX(出力表!D:D,4))+1)^INDEX(係数表!E:E,4)*INDEX(係数表!F:F,4))))))</f>
        <v>#VALUE!</v>
      </c>
      <c r="L711" t="e">
        <f>MIN(100, MAX(0, (INDEX(出力表!D:D,4))*J711/MAX(K711, Settings!B3)))</f>
        <v>#VALUE!</v>
      </c>
      <c r="M711">
        <f>MIN(100, MAX(0, 100*BETAINV(乱数表!$E711, MAX(0.00000001, (1/(1+EXP(-(INDEX(係数表!G:G,5) + $B711))))*(EXP(INDEX(係数表!H:H,5) + INDEX(係数表!I:I,5)*LN(INDEX(出力表!C:C,5)+1)))), MAX(0.00000001, (1-(1/(1+EXP(-(INDEX(係数表!G:G,5) + $B711)))))*(EXP(INDEX(係数表!H:H,5) + INDEX(係数表!I:I,5)*LN(INDEX(出力表!C:C,5)+1)))))))</f>
        <v>91.597964242319719</v>
      </c>
      <c r="N711" t="e">
        <f>MIN(100, MAX(0, (100*(INDEX(出力表!D:D,5))/(EXP(INDEX(係数表!B:B,5) + $C711) + (INDEX(出力表!D:D,5)))) + (乱数表!$Q711*(Settings!B12/(((INDEX(出力表!D:D,5))+1)^INDEX(係数表!E:E,5)*INDEX(係数表!F:F,5))))))</f>
        <v>#VALUE!</v>
      </c>
      <c r="O711" t="e">
        <f>MIN(100, MAX(0, (INDEX(出力表!D:D,5))*M711/MAX(N711, Settings!B3)))</f>
        <v>#VALUE!</v>
      </c>
      <c r="P711">
        <f>MIN(100, MAX(0, 100*BETAINV(乱数表!$F711, MAX(0.00000001, (1/(1+EXP(-(INDEX(係数表!G:G,6) + $B711))))*(EXP(INDEX(係数表!H:H,6) + INDEX(係数表!I:I,6)*LN(INDEX(出力表!C:C,6)+1)))), MAX(0.00000001, (1-(1/(1+EXP(-(INDEX(係数表!G:G,6) + $B711)))))*(EXP(INDEX(係数表!H:H,6) + INDEX(係数表!I:I,6)*LN(INDEX(出力表!C:C,6)+1)))))))</f>
        <v>99.795505288564627</v>
      </c>
      <c r="Q711" t="e">
        <f>MIN(100, MAX(0, (100*(INDEX(出力表!D:D,6))/(EXP(INDEX(係数表!B:B,6) + $C711) + (INDEX(出力表!D:D,6)))) + (乱数表!$R711*(Settings!B12/(((INDEX(出力表!D:D,6))+1)^INDEX(係数表!E:E,6)*INDEX(係数表!F:F,6))))))</f>
        <v>#VALUE!</v>
      </c>
      <c r="R711" t="e">
        <f>MIN(100, MAX(0, (INDEX(出力表!D:D,6))*P711/MAX(Q711, Settings!B3)))</f>
        <v>#VALUE!</v>
      </c>
      <c r="S711">
        <f>MIN(100, MAX(0, 100*BETAINV(乱数表!$G711, MAX(0.00000001, (1/(1+EXP(-(INDEX(係数表!G:G,7) + $B711))))*(EXP(INDEX(係数表!H:H,7) + INDEX(係数表!I:I,7)*LN(INDEX(出力表!C:C,7)+1)))), MAX(0.00000001, (1-(1/(1+EXP(-(INDEX(係数表!G:G,7) + $B711)))))*(EXP(INDEX(係数表!H:H,7) + INDEX(係数表!I:I,7)*LN(INDEX(出力表!C:C,7)+1)))))))</f>
        <v>77.905643420981818</v>
      </c>
      <c r="T711" t="e">
        <f>MIN(100, MAX(0, (100*(INDEX(出力表!D:D,7))/(EXP(INDEX(係数表!B:B,7) + $C711) + (INDEX(出力表!D:D,7)))) + (乱数表!$S711*(Settings!B12/(((INDEX(出力表!D:D,7))+1)^INDEX(係数表!E:E,7)*INDEX(係数表!F:F,7))))))</f>
        <v>#VALUE!</v>
      </c>
      <c r="U711" t="e">
        <f>MIN(100, MAX(0, (INDEX(出力表!D:D,7))*S711/MAX(T711, Settings!B3)))</f>
        <v>#VALUE!</v>
      </c>
      <c r="V711">
        <f>MIN(100, MAX(0, 100*BETAINV(乱数表!$H711, MAX(0.00000001, (1/(1+EXP(-(INDEX(係数表!G:G,8) + $B711))))*(EXP(INDEX(係数表!H:H,8) + INDEX(係数表!I:I,8)*LN(INDEX(出力表!C:C,8)+1)))), MAX(0.00000001, (1-(1/(1+EXP(-(INDEX(係数表!G:G,8) + $B711)))))*(EXP(INDEX(係数表!H:H,8) + INDEX(係数表!I:I,8)*LN(INDEX(出力表!C:C,8)+1)))))))</f>
        <v>91.777955315859657</v>
      </c>
      <c r="W711" t="e">
        <f>MIN(100, MAX(0, (100*(INDEX(出力表!D:D,8))/(EXP(INDEX(係数表!B:B,8) + $C711) + (INDEX(出力表!D:D,8)))) + (乱数表!$T711*(Settings!B12/(((INDEX(出力表!D:D,8))+1)^INDEX(係数表!E:E,8)*INDEX(係数表!F:F,8))))))</f>
        <v>#VALUE!</v>
      </c>
      <c r="X711" t="e">
        <f>MIN(100, MAX(0, (INDEX(出力表!D:D,8))*V711/MAX(W711, Settings!B3)))</f>
        <v>#VALUE!</v>
      </c>
      <c r="Y711">
        <f>MIN(100, MAX(0, 100*BETAINV(乱数表!$I711, MAX(0.00000001, (1/(1+EXP(-(INDEX(係数表!G:G,9) + $B711))))*(EXP(INDEX(係数表!H:H,9) + INDEX(係数表!I:I,9)*LN(INDEX(出力表!C:C,9)+1)))), MAX(0.00000001, (1-(1/(1+EXP(-(INDEX(係数表!G:G,9) + $B711)))))*(EXP(INDEX(係数表!H:H,9) + INDEX(係数表!I:I,9)*LN(INDEX(出力表!C:C,9)+1)))))))</f>
        <v>44.695714508560293</v>
      </c>
      <c r="Z711" t="e">
        <f>MIN(100, MAX(0, (100*(INDEX(出力表!D:D,9))/(EXP(INDEX(係数表!B:B,9) + $C711) + (INDEX(出力表!D:D,9)))) + (乱数表!$U711*(Settings!B12/(((INDEX(出力表!D:D,9))+1)^INDEX(係数表!E:E,9)*INDEX(係数表!F:F,9))))))</f>
        <v>#VALUE!</v>
      </c>
      <c r="AA711" t="e">
        <f>MIN(100, MAX(0, (INDEX(出力表!D:D,9))*Y711/MAX(Z711, Settings!B3)))</f>
        <v>#VALUE!</v>
      </c>
      <c r="AB711">
        <f>MIN(100, MAX(0, 100*BETAINV(乱数表!$J711, MAX(0.00000001, (1/(1+EXP(-(INDEX(係数表!G:G,10) + $B711))))*(EXP(INDEX(係数表!H:H,10) + INDEX(係数表!I:I,10)*LN(INDEX(出力表!C:C,10)+1)))), MAX(0.00000001, (1-(1/(1+EXP(-(INDEX(係数表!G:G,10) + $B711)))))*(EXP(INDEX(係数表!H:H,10) + INDEX(係数表!I:I,10)*LN(INDEX(出力表!C:C,10)+1)))))))</f>
        <v>92.83082857419393</v>
      </c>
      <c r="AC711" t="e">
        <f>MIN(100, MAX(0, (100*(INDEX(出力表!D:D,10))/(EXP(INDEX(係数表!B:B,10) + $C711) + (INDEX(出力表!D:D,10)))) + (乱数表!$V711*(Settings!B12/(((INDEX(出力表!D:D,10))+1)^INDEX(係数表!E:E,10)*INDEX(係数表!F:F,10))))))</f>
        <v>#VALUE!</v>
      </c>
      <c r="AD711" t="e">
        <f>MIN(100, MAX(0, (INDEX(出力表!D:D,10))*AB711/MAX(AC711, Settings!B3)))</f>
        <v>#VALUE!</v>
      </c>
      <c r="AE711">
        <f>MIN(100, MAX(0, 100*BETAINV(乱数表!$K711, MAX(0.00000001, (1/(1+EXP(-(INDEX(係数表!G:G,11) + $B711))))*(EXP(INDEX(係数表!H:H,11) + INDEX(係数表!I:I,11)*LN(INDEX(出力表!C:C,11)+1)))), MAX(0.00000001, (1-(1/(1+EXP(-(INDEX(係数表!G:G,11) + $B711)))))*(EXP(INDEX(係数表!H:H,11) + INDEX(係数表!I:I,11)*LN(INDEX(出力表!C:C,11)+1)))))))</f>
        <v>99.915972690135064</v>
      </c>
      <c r="AF711" t="e">
        <f>MIN(100, MAX(0, (100*(INDEX(出力表!D:D,11))/(EXP(INDEX(係数表!B:B,11) + $C711) + (INDEX(出力表!D:D,11)))) + (乱数表!$W711*(Settings!B12/(((INDEX(出力表!D:D,11))+1)^INDEX(係数表!E:E,11)*INDEX(係数表!F:F,11))))))</f>
        <v>#VALUE!</v>
      </c>
      <c r="AG711" t="e">
        <f>MIN(100, MAX(0, (INDEX(出力表!D:D,11))*AE711/MAX(AF711, Settings!B3)))</f>
        <v>#VALUE!</v>
      </c>
      <c r="AH711">
        <f>MIN(100, MAX(0, 100*BETAINV(乱数表!$L711, MAX(0.00000001, (1/(1+EXP(-(INDEX(係数表!G:G,12) + $B711))))*(EXP(INDEX(係数表!H:H,12) + INDEX(係数表!I:I,12)*LN(INDEX(出力表!C:C,12)+1)))), MAX(0.00000001, (1-(1/(1+EXP(-(INDEX(係数表!G:G,12) + $B711)))))*(EXP(INDEX(係数表!H:H,12) + INDEX(係数表!I:I,12)*LN(INDEX(出力表!C:C,12)+1)))))))</f>
        <v>56.460490931924824</v>
      </c>
      <c r="AI711" t="e">
        <f>MIN(100, MAX(0, (100*(INDEX(出力表!D:D,12))/(EXP(INDEX(係数表!B:B,12) + $C711) + (INDEX(出力表!D:D,12)))) + (乱数表!$X711*(Settings!B12/(((INDEX(出力表!D:D,12))+1)^INDEX(係数表!E:E,12)*INDEX(係数表!F:F,12))))))</f>
        <v>#VALUE!</v>
      </c>
      <c r="AJ711" t="e">
        <f>MIN(100, MAX(0, (INDEX(出力表!D:D,12))*AH711/MAX(AI711, Settings!B3)))</f>
        <v>#VALUE!</v>
      </c>
      <c r="AK711">
        <f>MIN(100, MAX(0, 100*BETAINV(乱数表!$M711, MAX(0.00000001, (1/(1+EXP(-(INDEX(係数表!G:G,13) + $B711))))*(EXP(INDEX(係数表!H:H,13) + INDEX(係数表!I:I,13)*LN(INDEX(出力表!C:C,13)+1)))), MAX(0.00000001, (1-(1/(1+EXP(-(INDEX(係数表!G:G,13) + $B711)))))*(EXP(INDEX(係数表!H:H,13) + INDEX(係数表!I:I,13)*LN(INDEX(出力表!C:C,13)+1)))))))</f>
        <v>97.169673451566709</v>
      </c>
      <c r="AL711" t="e">
        <f>MIN(100, MAX(0, (100*(INDEX(出力表!D:D,13))/(EXP(INDEX(係数表!B:B,13) + $C711) + (INDEX(出力表!D:D,13)))) + (乱数表!$Y711*(Settings!B12/(((INDEX(出力表!D:D,13))+1)^INDEX(係数表!E:E,13)*INDEX(係数表!F:F,13))))))</f>
        <v>#VALUE!</v>
      </c>
      <c r="AM711" t="e">
        <f>MIN(100, MAX(0, (INDEX(出力表!D:D,13))*AK711/MAX(AL711, Settings!B3)))</f>
        <v>#VALUE!</v>
      </c>
      <c r="AN711">
        <f>IF(ISNUMBER(F711), INDEX(出力表!B:B,2)*F711, 0)+IF(ISNUMBER(I711), INDEX(出力表!B:B,3)*I711, 0)+IF(ISNUMBER(L711), INDEX(出力表!B:B,4)*L711, 0)+IF(ISNUMBER(O711), INDEX(出力表!B:B,5)*O711, 0)+IF(ISNUMBER(R711), INDEX(出力表!B:B,6)*R711, 0)+IF(ISNUMBER(U711), INDEX(出力表!B:B,7)*U711, 0)+IF(ISNUMBER(X711), INDEX(出力表!B:B,8)*X711, 0)+IF(ISNUMBER(AA711), INDEX(出力表!B:B,9)*AA711, 0)+IF(ISNUMBER(AD711), INDEX(出力表!B:B,10)*AD711, 0)+IF(ISNUMBER(AG711), INDEX(出力表!B:B,11)*AG711, 0)+IF(ISNUMBER(AJ711), INDEX(出力表!B:B,12)*AJ711, 0)+IF(ISNUMBER(AM711), INDEX(出力表!B:B,13)*AM711, 0)</f>
        <v>0</v>
      </c>
      <c r="AO711">
        <f>IF(ISNUMBER(F711), INDEX(出力表!B:B,2), 0)+IF(ISNUMBER(I711), INDEX(出力表!B:B,3), 0)+IF(ISNUMBER(L711), INDEX(出力表!B:B,4), 0)+IF(ISNUMBER(O711), INDEX(出力表!B:B,5), 0)+IF(ISNUMBER(R711), INDEX(出力表!B:B,6), 0)+IF(ISNUMBER(U711), INDEX(出力表!B:B,7), 0)+IF(ISNUMBER(X711), INDEX(出力表!B:B,8), 0)+IF(ISNUMBER(AA711), INDEX(出力表!B:B,9), 0)+IF(ISNUMBER(AD711), INDEX(出力表!B:B,10), 0)+IF(ISNUMBER(AG711), INDEX(出力表!B:B,11), 0)+IF(ISNUMBER(AJ711), INDEX(出力表!B:B,12), 0)+IF(ISNUMBER(AM711), INDEX(出力表!B:B,13), 0)</f>
        <v>0</v>
      </c>
      <c r="AP711" t="str">
        <f t="shared" si="11"/>
        <v/>
      </c>
    </row>
    <row r="712" spans="1:42" x14ac:dyDescent="0.2">
      <c r="A712">
        <v>711</v>
      </c>
      <c r="B712">
        <f>IF(UPPER(Settings!B4)="TRUE", 乱数表!$Z712*Settings!B10, 0)</f>
        <v>-0.60402597326482088</v>
      </c>
      <c r="C712">
        <f>IF(UPPER(Settings!B4)="TRUE", 乱数表!$AA712*Settings!B11, 0)</f>
        <v>-2.9801887263992338E-2</v>
      </c>
      <c r="D712">
        <f>MIN(100, MAX(0, 100*BETAINV(乱数表!$B712, MAX(0.00000001, (1/(1+EXP(-(INDEX(係数表!G:G,2) + $B712))))*(EXP(INDEX(係数表!H:H,2) + INDEX(係数表!I:I,2)*LN(INDEX(出力表!C:C,2)+1)))), MAX(0.00000001, (1-(1/(1+EXP(-(INDEX(係数表!G:G,2) + $B712)))))*(EXP(INDEX(係数表!H:H,2) + INDEX(係数表!I:I,2)*LN(INDEX(出力表!C:C,2)+1)))))))</f>
        <v>92.939131703939395</v>
      </c>
      <c r="E712" t="e">
        <f>MIN(100, MAX(0, (100*(INDEX(出力表!D:D,2))/(EXP(INDEX(係数表!B:B,2) + $C712) + (INDEX(出力表!D:D,2)))) + (乱数表!$N712*(Settings!B12/(((INDEX(出力表!D:D,2))+1)^INDEX(係数表!E:E,2)*INDEX(係数表!F:F,2))))))</f>
        <v>#VALUE!</v>
      </c>
      <c r="F712" t="e">
        <f>MIN(100, MAX(0, (INDEX(出力表!D:D,2))*D712/MAX(E712, Settings!B3)))</f>
        <v>#VALUE!</v>
      </c>
      <c r="G712">
        <f>MIN(100, MAX(0, 100*BETAINV(乱数表!$C712, MAX(0.00000001, (1/(1+EXP(-(INDEX(係数表!G:G,3) + $B712))))*(EXP(INDEX(係数表!H:H,3) + INDEX(係数表!I:I,3)*LN(INDEX(出力表!C:C,3)+1)))), MAX(0.00000001, (1-(1/(1+EXP(-(INDEX(係数表!G:G,3) + $B712)))))*(EXP(INDEX(係数表!H:H,3) + INDEX(係数表!I:I,3)*LN(INDEX(出力表!C:C,3)+1)))))))</f>
        <v>69.409765446380817</v>
      </c>
      <c r="H712" t="e">
        <f>MIN(100, MAX(0, (100*(INDEX(出力表!D:D,3))/(EXP(INDEX(係数表!B:B,3) + $C712) + (INDEX(出力表!D:D,3)))) + (乱数表!$O712*(Settings!B12/(((INDEX(出力表!D:D,3))+1)^INDEX(係数表!E:E,3)*INDEX(係数表!F:F,3))))))</f>
        <v>#VALUE!</v>
      </c>
      <c r="I712" t="e">
        <f>MIN(100, MAX(0, (INDEX(出力表!D:D,3))*G712/MAX(H712, Settings!B3)))</f>
        <v>#VALUE!</v>
      </c>
      <c r="J712">
        <f>MIN(100, MAX(0, 100*BETAINV(乱数表!$D712, MAX(0.00000001, (1/(1+EXP(-(INDEX(係数表!G:G,4) + $B712))))*(EXP(INDEX(係数表!H:H,4) + INDEX(係数表!I:I,4)*LN(INDEX(出力表!C:C,4)+1)))), MAX(0.00000001, (1-(1/(1+EXP(-(INDEX(係数表!G:G,4) + $B712)))))*(EXP(INDEX(係数表!H:H,4) + INDEX(係数表!I:I,4)*LN(INDEX(出力表!C:C,4)+1)))))))</f>
        <v>99.432280798541285</v>
      </c>
      <c r="K712" t="e">
        <f>MIN(100, MAX(0, (100*(INDEX(出力表!D:D,4))/(EXP(INDEX(係数表!B:B,4) + $C712) + (INDEX(出力表!D:D,4)))) + (乱数表!$P712*(Settings!B12/(((INDEX(出力表!D:D,4))+1)^INDEX(係数表!E:E,4)*INDEX(係数表!F:F,4))))))</f>
        <v>#VALUE!</v>
      </c>
      <c r="L712" t="e">
        <f>MIN(100, MAX(0, (INDEX(出力表!D:D,4))*J712/MAX(K712, Settings!B3)))</f>
        <v>#VALUE!</v>
      </c>
      <c r="M712">
        <f>MIN(100, MAX(0, 100*BETAINV(乱数表!$E712, MAX(0.00000001, (1/(1+EXP(-(INDEX(係数表!G:G,5) + $B712))))*(EXP(INDEX(係数表!H:H,5) + INDEX(係数表!I:I,5)*LN(INDEX(出力表!C:C,5)+1)))), MAX(0.00000001, (1-(1/(1+EXP(-(INDEX(係数表!G:G,5) + $B712)))))*(EXP(INDEX(係数表!H:H,5) + INDEX(係数表!I:I,5)*LN(INDEX(出力表!C:C,5)+1)))))))</f>
        <v>83.854053466082306</v>
      </c>
      <c r="N712" t="e">
        <f>MIN(100, MAX(0, (100*(INDEX(出力表!D:D,5))/(EXP(INDEX(係数表!B:B,5) + $C712) + (INDEX(出力表!D:D,5)))) + (乱数表!$Q712*(Settings!B12/(((INDEX(出力表!D:D,5))+1)^INDEX(係数表!E:E,5)*INDEX(係数表!F:F,5))))))</f>
        <v>#VALUE!</v>
      </c>
      <c r="O712" t="e">
        <f>MIN(100, MAX(0, (INDEX(出力表!D:D,5))*M712/MAX(N712, Settings!B3)))</f>
        <v>#VALUE!</v>
      </c>
      <c r="P712">
        <f>MIN(100, MAX(0, 100*BETAINV(乱数表!$F712, MAX(0.00000001, (1/(1+EXP(-(INDEX(係数表!G:G,6) + $B712))))*(EXP(INDEX(係数表!H:H,6) + INDEX(係数表!I:I,6)*LN(INDEX(出力表!C:C,6)+1)))), MAX(0.00000001, (1-(1/(1+EXP(-(INDEX(係数表!G:G,6) + $B712)))))*(EXP(INDEX(係数表!H:H,6) + INDEX(係数表!I:I,6)*LN(INDEX(出力表!C:C,6)+1)))))))</f>
        <v>92.242548087294352</v>
      </c>
      <c r="Q712" t="e">
        <f>MIN(100, MAX(0, (100*(INDEX(出力表!D:D,6))/(EXP(INDEX(係数表!B:B,6) + $C712) + (INDEX(出力表!D:D,6)))) + (乱数表!$R712*(Settings!B12/(((INDEX(出力表!D:D,6))+1)^INDEX(係数表!E:E,6)*INDEX(係数表!F:F,6))))))</f>
        <v>#VALUE!</v>
      </c>
      <c r="R712" t="e">
        <f>MIN(100, MAX(0, (INDEX(出力表!D:D,6))*P712/MAX(Q712, Settings!B3)))</f>
        <v>#VALUE!</v>
      </c>
      <c r="S712">
        <f>MIN(100, MAX(0, 100*BETAINV(乱数表!$G712, MAX(0.00000001, (1/(1+EXP(-(INDEX(係数表!G:G,7) + $B712))))*(EXP(INDEX(係数表!H:H,7) + INDEX(係数表!I:I,7)*LN(INDEX(出力表!C:C,7)+1)))), MAX(0.00000001, (1-(1/(1+EXP(-(INDEX(係数表!G:G,7) + $B712)))))*(EXP(INDEX(係数表!H:H,7) + INDEX(係数表!I:I,7)*LN(INDEX(出力表!C:C,7)+1)))))))</f>
        <v>99.48716062034498</v>
      </c>
      <c r="T712" t="e">
        <f>MIN(100, MAX(0, (100*(INDEX(出力表!D:D,7))/(EXP(INDEX(係数表!B:B,7) + $C712) + (INDEX(出力表!D:D,7)))) + (乱数表!$S712*(Settings!B12/(((INDEX(出力表!D:D,7))+1)^INDEX(係数表!E:E,7)*INDEX(係数表!F:F,7))))))</f>
        <v>#VALUE!</v>
      </c>
      <c r="U712" t="e">
        <f>MIN(100, MAX(0, (INDEX(出力表!D:D,7))*S712/MAX(T712, Settings!B3)))</f>
        <v>#VALUE!</v>
      </c>
      <c r="V712">
        <f>MIN(100, MAX(0, 100*BETAINV(乱数表!$H712, MAX(0.00000001, (1/(1+EXP(-(INDEX(係数表!G:G,8) + $B712))))*(EXP(INDEX(係数表!H:H,8) + INDEX(係数表!I:I,8)*LN(INDEX(出力表!C:C,8)+1)))), MAX(0.00000001, (1-(1/(1+EXP(-(INDEX(係数表!G:G,8) + $B712)))))*(EXP(INDEX(係数表!H:H,8) + INDEX(係数表!I:I,8)*LN(INDEX(出力表!C:C,8)+1)))))))</f>
        <v>73.223330114625867</v>
      </c>
      <c r="W712" t="e">
        <f>MIN(100, MAX(0, (100*(INDEX(出力表!D:D,8))/(EXP(INDEX(係数表!B:B,8) + $C712) + (INDEX(出力表!D:D,8)))) + (乱数表!$T712*(Settings!B12/(((INDEX(出力表!D:D,8))+1)^INDEX(係数表!E:E,8)*INDEX(係数表!F:F,8))))))</f>
        <v>#VALUE!</v>
      </c>
      <c r="X712" t="e">
        <f>MIN(100, MAX(0, (INDEX(出力表!D:D,8))*V712/MAX(W712, Settings!B3)))</f>
        <v>#VALUE!</v>
      </c>
      <c r="Y712">
        <f>MIN(100, MAX(0, 100*BETAINV(乱数表!$I712, MAX(0.00000001, (1/(1+EXP(-(INDEX(係数表!G:G,9) + $B712))))*(EXP(INDEX(係数表!H:H,9) + INDEX(係数表!I:I,9)*LN(INDEX(出力表!C:C,9)+1)))), MAX(0.00000001, (1-(1/(1+EXP(-(INDEX(係数表!G:G,9) + $B712)))))*(EXP(INDEX(係数表!H:H,9) + INDEX(係数表!I:I,9)*LN(INDEX(出力表!C:C,9)+1)))))))</f>
        <v>82.81732972585327</v>
      </c>
      <c r="Z712" t="e">
        <f>MIN(100, MAX(0, (100*(INDEX(出力表!D:D,9))/(EXP(INDEX(係数表!B:B,9) + $C712) + (INDEX(出力表!D:D,9)))) + (乱数表!$U712*(Settings!B12/(((INDEX(出力表!D:D,9))+1)^INDEX(係数表!E:E,9)*INDEX(係数表!F:F,9))))))</f>
        <v>#VALUE!</v>
      </c>
      <c r="AA712" t="e">
        <f>MIN(100, MAX(0, (INDEX(出力表!D:D,9))*Y712/MAX(Z712, Settings!B3)))</f>
        <v>#VALUE!</v>
      </c>
      <c r="AB712">
        <f>MIN(100, MAX(0, 100*BETAINV(乱数表!$J712, MAX(0.00000001, (1/(1+EXP(-(INDEX(係数表!G:G,10) + $B712))))*(EXP(INDEX(係数表!H:H,10) + INDEX(係数表!I:I,10)*LN(INDEX(出力表!C:C,10)+1)))), MAX(0.00000001, (1-(1/(1+EXP(-(INDEX(係数表!G:G,10) + $B712)))))*(EXP(INDEX(係数表!H:H,10) + INDEX(係数表!I:I,10)*LN(INDEX(出力表!C:C,10)+1)))))))</f>
        <v>98.039386723662105</v>
      </c>
      <c r="AC712" t="e">
        <f>MIN(100, MAX(0, (100*(INDEX(出力表!D:D,10))/(EXP(INDEX(係数表!B:B,10) + $C712) + (INDEX(出力表!D:D,10)))) + (乱数表!$V712*(Settings!B12/(((INDEX(出力表!D:D,10))+1)^INDEX(係数表!E:E,10)*INDEX(係数表!F:F,10))))))</f>
        <v>#VALUE!</v>
      </c>
      <c r="AD712" t="e">
        <f>MIN(100, MAX(0, (INDEX(出力表!D:D,10))*AB712/MAX(AC712, Settings!B3)))</f>
        <v>#VALUE!</v>
      </c>
      <c r="AE712">
        <f>MIN(100, MAX(0, 100*BETAINV(乱数表!$K712, MAX(0.00000001, (1/(1+EXP(-(INDEX(係数表!G:G,11) + $B712))))*(EXP(INDEX(係数表!H:H,11) + INDEX(係数表!I:I,11)*LN(INDEX(出力表!C:C,11)+1)))), MAX(0.00000001, (1-(1/(1+EXP(-(INDEX(係数表!G:G,11) + $B712)))))*(EXP(INDEX(係数表!H:H,11) + INDEX(係数表!I:I,11)*LN(INDEX(出力表!C:C,11)+1)))))))</f>
        <v>30.177418213019632</v>
      </c>
      <c r="AF712" t="e">
        <f>MIN(100, MAX(0, (100*(INDEX(出力表!D:D,11))/(EXP(INDEX(係数表!B:B,11) + $C712) + (INDEX(出力表!D:D,11)))) + (乱数表!$W712*(Settings!B12/(((INDEX(出力表!D:D,11))+1)^INDEX(係数表!E:E,11)*INDEX(係数表!F:F,11))))))</f>
        <v>#VALUE!</v>
      </c>
      <c r="AG712" t="e">
        <f>MIN(100, MAX(0, (INDEX(出力表!D:D,11))*AE712/MAX(AF712, Settings!B3)))</f>
        <v>#VALUE!</v>
      </c>
      <c r="AH712">
        <f>MIN(100, MAX(0, 100*BETAINV(乱数表!$L712, MAX(0.00000001, (1/(1+EXP(-(INDEX(係数表!G:G,12) + $B712))))*(EXP(INDEX(係数表!H:H,12) + INDEX(係数表!I:I,12)*LN(INDEX(出力表!C:C,12)+1)))), MAX(0.00000001, (1-(1/(1+EXP(-(INDEX(係数表!G:G,12) + $B712)))))*(EXP(INDEX(係数表!H:H,12) + INDEX(係数表!I:I,12)*LN(INDEX(出力表!C:C,12)+1)))))))</f>
        <v>91.02892585921407</v>
      </c>
      <c r="AI712" t="e">
        <f>MIN(100, MAX(0, (100*(INDEX(出力表!D:D,12))/(EXP(INDEX(係数表!B:B,12) + $C712) + (INDEX(出力表!D:D,12)))) + (乱数表!$X712*(Settings!B12/(((INDEX(出力表!D:D,12))+1)^INDEX(係数表!E:E,12)*INDEX(係数表!F:F,12))))))</f>
        <v>#VALUE!</v>
      </c>
      <c r="AJ712" t="e">
        <f>MIN(100, MAX(0, (INDEX(出力表!D:D,12))*AH712/MAX(AI712, Settings!B3)))</f>
        <v>#VALUE!</v>
      </c>
      <c r="AK712">
        <f>MIN(100, MAX(0, 100*BETAINV(乱数表!$M712, MAX(0.00000001, (1/(1+EXP(-(INDEX(係数表!G:G,13) + $B712))))*(EXP(INDEX(係数表!H:H,13) + INDEX(係数表!I:I,13)*LN(INDEX(出力表!C:C,13)+1)))), MAX(0.00000001, (1-(1/(1+EXP(-(INDEX(係数表!G:G,13) + $B712)))))*(EXP(INDEX(係数表!H:H,13) + INDEX(係数表!I:I,13)*LN(INDEX(出力表!C:C,13)+1)))))))</f>
        <v>77.649543998987909</v>
      </c>
      <c r="AL712" t="e">
        <f>MIN(100, MAX(0, (100*(INDEX(出力表!D:D,13))/(EXP(INDEX(係数表!B:B,13) + $C712) + (INDEX(出力表!D:D,13)))) + (乱数表!$Y712*(Settings!B12/(((INDEX(出力表!D:D,13))+1)^INDEX(係数表!E:E,13)*INDEX(係数表!F:F,13))))))</f>
        <v>#VALUE!</v>
      </c>
      <c r="AM712" t="e">
        <f>MIN(100, MAX(0, (INDEX(出力表!D:D,13))*AK712/MAX(AL712, Settings!B3)))</f>
        <v>#VALUE!</v>
      </c>
      <c r="AN712">
        <f>IF(ISNUMBER(F712), INDEX(出力表!B:B,2)*F712, 0)+IF(ISNUMBER(I712), INDEX(出力表!B:B,3)*I712, 0)+IF(ISNUMBER(L712), INDEX(出力表!B:B,4)*L712, 0)+IF(ISNUMBER(O712), INDEX(出力表!B:B,5)*O712, 0)+IF(ISNUMBER(R712), INDEX(出力表!B:B,6)*R712, 0)+IF(ISNUMBER(U712), INDEX(出力表!B:B,7)*U712, 0)+IF(ISNUMBER(X712), INDEX(出力表!B:B,8)*X712, 0)+IF(ISNUMBER(AA712), INDEX(出力表!B:B,9)*AA712, 0)+IF(ISNUMBER(AD712), INDEX(出力表!B:B,10)*AD712, 0)+IF(ISNUMBER(AG712), INDEX(出力表!B:B,11)*AG712, 0)+IF(ISNUMBER(AJ712), INDEX(出力表!B:B,12)*AJ712, 0)+IF(ISNUMBER(AM712), INDEX(出力表!B:B,13)*AM712, 0)</f>
        <v>0</v>
      </c>
      <c r="AO712">
        <f>IF(ISNUMBER(F712), INDEX(出力表!B:B,2), 0)+IF(ISNUMBER(I712), INDEX(出力表!B:B,3), 0)+IF(ISNUMBER(L712), INDEX(出力表!B:B,4), 0)+IF(ISNUMBER(O712), INDEX(出力表!B:B,5), 0)+IF(ISNUMBER(R712), INDEX(出力表!B:B,6), 0)+IF(ISNUMBER(U712), INDEX(出力表!B:B,7), 0)+IF(ISNUMBER(X712), INDEX(出力表!B:B,8), 0)+IF(ISNUMBER(AA712), INDEX(出力表!B:B,9), 0)+IF(ISNUMBER(AD712), INDEX(出力表!B:B,10), 0)+IF(ISNUMBER(AG712), INDEX(出力表!B:B,11), 0)+IF(ISNUMBER(AJ712), INDEX(出力表!B:B,12), 0)+IF(ISNUMBER(AM712), INDEX(出力表!B:B,13), 0)</f>
        <v>0</v>
      </c>
      <c r="AP712" t="str">
        <f t="shared" si="11"/>
        <v/>
      </c>
    </row>
    <row r="713" spans="1:42" x14ac:dyDescent="0.2">
      <c r="A713">
        <v>712</v>
      </c>
      <c r="B713">
        <f>IF(UPPER(Settings!B4)="TRUE", 乱数表!$Z713*Settings!B10, 0)</f>
        <v>0.32789404823683044</v>
      </c>
      <c r="C713">
        <f>IF(UPPER(Settings!B4)="TRUE", 乱数表!$AA713*Settings!B11, 0)</f>
        <v>-1.0512382530582025E-2</v>
      </c>
      <c r="D713">
        <f>MIN(100, MAX(0, 100*BETAINV(乱数表!$B713, MAX(0.00000001, (1/(1+EXP(-(INDEX(係数表!G:G,2) + $B713))))*(EXP(INDEX(係数表!H:H,2) + INDEX(係数表!I:I,2)*LN(INDEX(出力表!C:C,2)+1)))), MAX(0.00000001, (1-(1/(1+EXP(-(INDEX(係数表!G:G,2) + $B713)))))*(EXP(INDEX(係数表!H:H,2) + INDEX(係数表!I:I,2)*LN(INDEX(出力表!C:C,2)+1)))))))</f>
        <v>98.033008753918821</v>
      </c>
      <c r="E713" t="e">
        <f>MIN(100, MAX(0, (100*(INDEX(出力表!D:D,2))/(EXP(INDEX(係数表!B:B,2) + $C713) + (INDEX(出力表!D:D,2)))) + (乱数表!$N713*(Settings!B12/(((INDEX(出力表!D:D,2))+1)^INDEX(係数表!E:E,2)*INDEX(係数表!F:F,2))))))</f>
        <v>#VALUE!</v>
      </c>
      <c r="F713" t="e">
        <f>MIN(100, MAX(0, (INDEX(出力表!D:D,2))*D713/MAX(E713, Settings!B3)))</f>
        <v>#VALUE!</v>
      </c>
      <c r="G713">
        <f>MIN(100, MAX(0, 100*BETAINV(乱数表!$C713, MAX(0.00000001, (1/(1+EXP(-(INDEX(係数表!G:G,3) + $B713))))*(EXP(INDEX(係数表!H:H,3) + INDEX(係数表!I:I,3)*LN(INDEX(出力表!C:C,3)+1)))), MAX(0.00000001, (1-(1/(1+EXP(-(INDEX(係数表!G:G,3) + $B713)))))*(EXP(INDEX(係数表!H:H,3) + INDEX(係数表!I:I,3)*LN(INDEX(出力表!C:C,3)+1)))))))</f>
        <v>65.816291000560781</v>
      </c>
      <c r="H713" t="e">
        <f>MIN(100, MAX(0, (100*(INDEX(出力表!D:D,3))/(EXP(INDEX(係数表!B:B,3) + $C713) + (INDEX(出力表!D:D,3)))) + (乱数表!$O713*(Settings!B12/(((INDEX(出力表!D:D,3))+1)^INDEX(係数表!E:E,3)*INDEX(係数表!F:F,3))))))</f>
        <v>#VALUE!</v>
      </c>
      <c r="I713" t="e">
        <f>MIN(100, MAX(0, (INDEX(出力表!D:D,3))*G713/MAX(H713, Settings!B3)))</f>
        <v>#VALUE!</v>
      </c>
      <c r="J713">
        <f>MIN(100, MAX(0, 100*BETAINV(乱数表!$D713, MAX(0.00000001, (1/(1+EXP(-(INDEX(係数表!G:G,4) + $B713))))*(EXP(INDEX(係数表!H:H,4) + INDEX(係数表!I:I,4)*LN(INDEX(出力表!C:C,4)+1)))), MAX(0.00000001, (1-(1/(1+EXP(-(INDEX(係数表!G:G,4) + $B713)))))*(EXP(INDEX(係数表!H:H,4) + INDEX(係数表!I:I,4)*LN(INDEX(出力表!C:C,4)+1)))))))</f>
        <v>95.464393926499071</v>
      </c>
      <c r="K713" t="e">
        <f>MIN(100, MAX(0, (100*(INDEX(出力表!D:D,4))/(EXP(INDEX(係数表!B:B,4) + $C713) + (INDEX(出力表!D:D,4)))) + (乱数表!$P713*(Settings!B12/(((INDEX(出力表!D:D,4))+1)^INDEX(係数表!E:E,4)*INDEX(係数表!F:F,4))))))</f>
        <v>#VALUE!</v>
      </c>
      <c r="L713" t="e">
        <f>MIN(100, MAX(0, (INDEX(出力表!D:D,4))*J713/MAX(K713, Settings!B3)))</f>
        <v>#VALUE!</v>
      </c>
      <c r="M713">
        <f>MIN(100, MAX(0, 100*BETAINV(乱数表!$E713, MAX(0.00000001, (1/(1+EXP(-(INDEX(係数表!G:G,5) + $B713))))*(EXP(INDEX(係数表!H:H,5) + INDEX(係数表!I:I,5)*LN(INDEX(出力表!C:C,5)+1)))), MAX(0.00000001, (1-(1/(1+EXP(-(INDEX(係数表!G:G,5) + $B713)))))*(EXP(INDEX(係数表!H:H,5) + INDEX(係数表!I:I,5)*LN(INDEX(出力表!C:C,5)+1)))))))</f>
        <v>87.959211938268098</v>
      </c>
      <c r="N713" t="e">
        <f>MIN(100, MAX(0, (100*(INDEX(出力表!D:D,5))/(EXP(INDEX(係数表!B:B,5) + $C713) + (INDEX(出力表!D:D,5)))) + (乱数表!$Q713*(Settings!B12/(((INDEX(出力表!D:D,5))+1)^INDEX(係数表!E:E,5)*INDEX(係数表!F:F,5))))))</f>
        <v>#VALUE!</v>
      </c>
      <c r="O713" t="e">
        <f>MIN(100, MAX(0, (INDEX(出力表!D:D,5))*M713/MAX(N713, Settings!B3)))</f>
        <v>#VALUE!</v>
      </c>
      <c r="P713">
        <f>MIN(100, MAX(0, 100*BETAINV(乱数表!$F713, MAX(0.00000001, (1/(1+EXP(-(INDEX(係数表!G:G,6) + $B713))))*(EXP(INDEX(係数表!H:H,6) + INDEX(係数表!I:I,6)*LN(INDEX(出力表!C:C,6)+1)))), MAX(0.00000001, (1-(1/(1+EXP(-(INDEX(係数表!G:G,6) + $B713)))))*(EXP(INDEX(係数表!H:H,6) + INDEX(係数表!I:I,6)*LN(INDEX(出力表!C:C,6)+1)))))))</f>
        <v>29.787952879156691</v>
      </c>
      <c r="Q713" t="e">
        <f>MIN(100, MAX(0, (100*(INDEX(出力表!D:D,6))/(EXP(INDEX(係数表!B:B,6) + $C713) + (INDEX(出力表!D:D,6)))) + (乱数表!$R713*(Settings!B12/(((INDEX(出力表!D:D,6))+1)^INDEX(係数表!E:E,6)*INDEX(係数表!F:F,6))))))</f>
        <v>#VALUE!</v>
      </c>
      <c r="R713" t="e">
        <f>MIN(100, MAX(0, (INDEX(出力表!D:D,6))*P713/MAX(Q713, Settings!B3)))</f>
        <v>#VALUE!</v>
      </c>
      <c r="S713">
        <f>MIN(100, MAX(0, 100*BETAINV(乱数表!$G713, MAX(0.00000001, (1/(1+EXP(-(INDEX(係数表!G:G,7) + $B713))))*(EXP(INDEX(係数表!H:H,7) + INDEX(係数表!I:I,7)*LN(INDEX(出力表!C:C,7)+1)))), MAX(0.00000001, (1-(1/(1+EXP(-(INDEX(係数表!G:G,7) + $B713)))))*(EXP(INDEX(係数表!H:H,7) + INDEX(係数表!I:I,7)*LN(INDEX(出力表!C:C,7)+1)))))))</f>
        <v>94.984620700231631</v>
      </c>
      <c r="T713" t="e">
        <f>MIN(100, MAX(0, (100*(INDEX(出力表!D:D,7))/(EXP(INDEX(係数表!B:B,7) + $C713) + (INDEX(出力表!D:D,7)))) + (乱数表!$S713*(Settings!B12/(((INDEX(出力表!D:D,7))+1)^INDEX(係数表!E:E,7)*INDEX(係数表!F:F,7))))))</f>
        <v>#VALUE!</v>
      </c>
      <c r="U713" t="e">
        <f>MIN(100, MAX(0, (INDEX(出力表!D:D,7))*S713/MAX(T713, Settings!B3)))</f>
        <v>#VALUE!</v>
      </c>
      <c r="V713">
        <f>MIN(100, MAX(0, 100*BETAINV(乱数表!$H713, MAX(0.00000001, (1/(1+EXP(-(INDEX(係数表!G:G,8) + $B713))))*(EXP(INDEX(係数表!H:H,8) + INDEX(係数表!I:I,8)*LN(INDEX(出力表!C:C,8)+1)))), MAX(0.00000001, (1-(1/(1+EXP(-(INDEX(係数表!G:G,8) + $B713)))))*(EXP(INDEX(係数表!H:H,8) + INDEX(係数表!I:I,8)*LN(INDEX(出力表!C:C,8)+1)))))))</f>
        <v>96.654471511233965</v>
      </c>
      <c r="W713" t="e">
        <f>MIN(100, MAX(0, (100*(INDEX(出力表!D:D,8))/(EXP(INDEX(係数表!B:B,8) + $C713) + (INDEX(出力表!D:D,8)))) + (乱数表!$T713*(Settings!B12/(((INDEX(出力表!D:D,8))+1)^INDEX(係数表!E:E,8)*INDEX(係数表!F:F,8))))))</f>
        <v>#VALUE!</v>
      </c>
      <c r="X713" t="e">
        <f>MIN(100, MAX(0, (INDEX(出力表!D:D,8))*V713/MAX(W713, Settings!B3)))</f>
        <v>#VALUE!</v>
      </c>
      <c r="Y713">
        <f>MIN(100, MAX(0, 100*BETAINV(乱数表!$I713, MAX(0.00000001, (1/(1+EXP(-(INDEX(係数表!G:G,9) + $B713))))*(EXP(INDEX(係数表!H:H,9) + INDEX(係数表!I:I,9)*LN(INDEX(出力表!C:C,9)+1)))), MAX(0.00000001, (1-(1/(1+EXP(-(INDEX(係数表!G:G,9) + $B713)))))*(EXP(INDEX(係数表!H:H,9) + INDEX(係数表!I:I,9)*LN(INDEX(出力表!C:C,9)+1)))))))</f>
        <v>95.764027430486962</v>
      </c>
      <c r="Z713" t="e">
        <f>MIN(100, MAX(0, (100*(INDEX(出力表!D:D,9))/(EXP(INDEX(係数表!B:B,9) + $C713) + (INDEX(出力表!D:D,9)))) + (乱数表!$U713*(Settings!B12/(((INDEX(出力表!D:D,9))+1)^INDEX(係数表!E:E,9)*INDEX(係数表!F:F,9))))))</f>
        <v>#VALUE!</v>
      </c>
      <c r="AA713" t="e">
        <f>MIN(100, MAX(0, (INDEX(出力表!D:D,9))*Y713/MAX(Z713, Settings!B3)))</f>
        <v>#VALUE!</v>
      </c>
      <c r="AB713">
        <f>MIN(100, MAX(0, 100*BETAINV(乱数表!$J713, MAX(0.00000001, (1/(1+EXP(-(INDEX(係数表!G:G,10) + $B713))))*(EXP(INDEX(係数表!H:H,10) + INDEX(係数表!I:I,10)*LN(INDEX(出力表!C:C,10)+1)))), MAX(0.00000001, (1-(1/(1+EXP(-(INDEX(係数表!G:G,10) + $B713)))))*(EXP(INDEX(係数表!H:H,10) + INDEX(係数表!I:I,10)*LN(INDEX(出力表!C:C,10)+1)))))))</f>
        <v>97.294480453240013</v>
      </c>
      <c r="AC713" t="e">
        <f>MIN(100, MAX(0, (100*(INDEX(出力表!D:D,10))/(EXP(INDEX(係数表!B:B,10) + $C713) + (INDEX(出力表!D:D,10)))) + (乱数表!$V713*(Settings!B12/(((INDEX(出力表!D:D,10))+1)^INDEX(係数表!E:E,10)*INDEX(係数表!F:F,10))))))</f>
        <v>#VALUE!</v>
      </c>
      <c r="AD713" t="e">
        <f>MIN(100, MAX(0, (INDEX(出力表!D:D,10))*AB713/MAX(AC713, Settings!B3)))</f>
        <v>#VALUE!</v>
      </c>
      <c r="AE713">
        <f>MIN(100, MAX(0, 100*BETAINV(乱数表!$K713, MAX(0.00000001, (1/(1+EXP(-(INDEX(係数表!G:G,11) + $B713))))*(EXP(INDEX(係数表!H:H,11) + INDEX(係数表!I:I,11)*LN(INDEX(出力表!C:C,11)+1)))), MAX(0.00000001, (1-(1/(1+EXP(-(INDEX(係数表!G:G,11) + $B713)))))*(EXP(INDEX(係数表!H:H,11) + INDEX(係数表!I:I,11)*LN(INDEX(出力表!C:C,11)+1)))))))</f>
        <v>87.42252848326892</v>
      </c>
      <c r="AF713" t="e">
        <f>MIN(100, MAX(0, (100*(INDEX(出力表!D:D,11))/(EXP(INDEX(係数表!B:B,11) + $C713) + (INDEX(出力表!D:D,11)))) + (乱数表!$W713*(Settings!B12/(((INDEX(出力表!D:D,11))+1)^INDEX(係数表!E:E,11)*INDEX(係数表!F:F,11))))))</f>
        <v>#VALUE!</v>
      </c>
      <c r="AG713" t="e">
        <f>MIN(100, MAX(0, (INDEX(出力表!D:D,11))*AE713/MAX(AF713, Settings!B3)))</f>
        <v>#VALUE!</v>
      </c>
      <c r="AH713">
        <f>MIN(100, MAX(0, 100*BETAINV(乱数表!$L713, MAX(0.00000001, (1/(1+EXP(-(INDEX(係数表!G:G,12) + $B713))))*(EXP(INDEX(係数表!H:H,12) + INDEX(係数表!I:I,12)*LN(INDEX(出力表!C:C,12)+1)))), MAX(0.00000001, (1-(1/(1+EXP(-(INDEX(係数表!G:G,12) + $B713)))))*(EXP(INDEX(係数表!H:H,12) + INDEX(係数表!I:I,12)*LN(INDEX(出力表!C:C,12)+1)))))))</f>
        <v>99.424365953607023</v>
      </c>
      <c r="AI713" t="e">
        <f>MIN(100, MAX(0, (100*(INDEX(出力表!D:D,12))/(EXP(INDEX(係数表!B:B,12) + $C713) + (INDEX(出力表!D:D,12)))) + (乱数表!$X713*(Settings!B12/(((INDEX(出力表!D:D,12))+1)^INDEX(係数表!E:E,12)*INDEX(係数表!F:F,12))))))</f>
        <v>#VALUE!</v>
      </c>
      <c r="AJ713" t="e">
        <f>MIN(100, MAX(0, (INDEX(出力表!D:D,12))*AH713/MAX(AI713, Settings!B3)))</f>
        <v>#VALUE!</v>
      </c>
      <c r="AK713">
        <f>MIN(100, MAX(0, 100*BETAINV(乱数表!$M713, MAX(0.00000001, (1/(1+EXP(-(INDEX(係数表!G:G,13) + $B713))))*(EXP(INDEX(係数表!H:H,13) + INDEX(係数表!I:I,13)*LN(INDEX(出力表!C:C,13)+1)))), MAX(0.00000001, (1-(1/(1+EXP(-(INDEX(係数表!G:G,13) + $B713)))))*(EXP(INDEX(係数表!H:H,13) + INDEX(係数表!I:I,13)*LN(INDEX(出力表!C:C,13)+1)))))))</f>
        <v>44.896032292005891</v>
      </c>
      <c r="AL713" t="e">
        <f>MIN(100, MAX(0, (100*(INDEX(出力表!D:D,13))/(EXP(INDEX(係数表!B:B,13) + $C713) + (INDEX(出力表!D:D,13)))) + (乱数表!$Y713*(Settings!B12/(((INDEX(出力表!D:D,13))+1)^INDEX(係数表!E:E,13)*INDEX(係数表!F:F,13))))))</f>
        <v>#VALUE!</v>
      </c>
      <c r="AM713" t="e">
        <f>MIN(100, MAX(0, (INDEX(出力表!D:D,13))*AK713/MAX(AL713, Settings!B3)))</f>
        <v>#VALUE!</v>
      </c>
      <c r="AN713">
        <f>IF(ISNUMBER(F713), INDEX(出力表!B:B,2)*F713, 0)+IF(ISNUMBER(I713), INDEX(出力表!B:B,3)*I713, 0)+IF(ISNUMBER(L713), INDEX(出力表!B:B,4)*L713, 0)+IF(ISNUMBER(O713), INDEX(出力表!B:B,5)*O713, 0)+IF(ISNUMBER(R713), INDEX(出力表!B:B,6)*R713, 0)+IF(ISNUMBER(U713), INDEX(出力表!B:B,7)*U713, 0)+IF(ISNUMBER(X713), INDEX(出力表!B:B,8)*X713, 0)+IF(ISNUMBER(AA713), INDEX(出力表!B:B,9)*AA713, 0)+IF(ISNUMBER(AD713), INDEX(出力表!B:B,10)*AD713, 0)+IF(ISNUMBER(AG713), INDEX(出力表!B:B,11)*AG713, 0)+IF(ISNUMBER(AJ713), INDEX(出力表!B:B,12)*AJ713, 0)+IF(ISNUMBER(AM713), INDEX(出力表!B:B,13)*AM713, 0)</f>
        <v>0</v>
      </c>
      <c r="AO713">
        <f>IF(ISNUMBER(F713), INDEX(出力表!B:B,2), 0)+IF(ISNUMBER(I713), INDEX(出力表!B:B,3), 0)+IF(ISNUMBER(L713), INDEX(出力表!B:B,4), 0)+IF(ISNUMBER(O713), INDEX(出力表!B:B,5), 0)+IF(ISNUMBER(R713), INDEX(出力表!B:B,6), 0)+IF(ISNUMBER(U713), INDEX(出力表!B:B,7), 0)+IF(ISNUMBER(X713), INDEX(出力表!B:B,8), 0)+IF(ISNUMBER(AA713), INDEX(出力表!B:B,9), 0)+IF(ISNUMBER(AD713), INDEX(出力表!B:B,10), 0)+IF(ISNUMBER(AG713), INDEX(出力表!B:B,11), 0)+IF(ISNUMBER(AJ713), INDEX(出力表!B:B,12), 0)+IF(ISNUMBER(AM713), INDEX(出力表!B:B,13), 0)</f>
        <v>0</v>
      </c>
      <c r="AP713" t="str">
        <f t="shared" si="11"/>
        <v/>
      </c>
    </row>
    <row r="714" spans="1:42" x14ac:dyDescent="0.2">
      <c r="A714">
        <v>713</v>
      </c>
      <c r="B714">
        <f>IF(UPPER(Settings!B4)="TRUE", 乱数表!$Z714*Settings!B10, 0)</f>
        <v>-0.40374462257846777</v>
      </c>
      <c r="C714">
        <f>IF(UPPER(Settings!B4)="TRUE", 乱数表!$AA714*Settings!B11, 0)</f>
        <v>2.22333834964412E-2</v>
      </c>
      <c r="D714">
        <f>MIN(100, MAX(0, 100*BETAINV(乱数表!$B714, MAX(0.00000001, (1/(1+EXP(-(INDEX(係数表!G:G,2) + $B714))))*(EXP(INDEX(係数表!H:H,2) + INDEX(係数表!I:I,2)*LN(INDEX(出力表!C:C,2)+1)))), MAX(0.00000001, (1-(1/(1+EXP(-(INDEX(係数表!G:G,2) + $B714)))))*(EXP(INDEX(係数表!H:H,2) + INDEX(係数表!I:I,2)*LN(INDEX(出力表!C:C,2)+1)))))))</f>
        <v>95.672237244871098</v>
      </c>
      <c r="E714" t="e">
        <f>MIN(100, MAX(0, (100*(INDEX(出力表!D:D,2))/(EXP(INDEX(係数表!B:B,2) + $C714) + (INDEX(出力表!D:D,2)))) + (乱数表!$N714*(Settings!B12/(((INDEX(出力表!D:D,2))+1)^INDEX(係数表!E:E,2)*INDEX(係数表!F:F,2))))))</f>
        <v>#VALUE!</v>
      </c>
      <c r="F714" t="e">
        <f>MIN(100, MAX(0, (INDEX(出力表!D:D,2))*D714/MAX(E714, Settings!B3)))</f>
        <v>#VALUE!</v>
      </c>
      <c r="G714">
        <f>MIN(100, MAX(0, 100*BETAINV(乱数表!$C714, MAX(0.00000001, (1/(1+EXP(-(INDEX(係数表!G:G,3) + $B714))))*(EXP(INDEX(係数表!H:H,3) + INDEX(係数表!I:I,3)*LN(INDEX(出力表!C:C,3)+1)))), MAX(0.00000001, (1-(1/(1+EXP(-(INDEX(係数表!G:G,3) + $B714)))))*(EXP(INDEX(係数表!H:H,3) + INDEX(係数表!I:I,3)*LN(INDEX(出力表!C:C,3)+1)))))))</f>
        <v>52.395359783653738</v>
      </c>
      <c r="H714" t="e">
        <f>MIN(100, MAX(0, (100*(INDEX(出力表!D:D,3))/(EXP(INDEX(係数表!B:B,3) + $C714) + (INDEX(出力表!D:D,3)))) + (乱数表!$O714*(Settings!B12/(((INDEX(出力表!D:D,3))+1)^INDEX(係数表!E:E,3)*INDEX(係数表!F:F,3))))))</f>
        <v>#VALUE!</v>
      </c>
      <c r="I714" t="e">
        <f>MIN(100, MAX(0, (INDEX(出力表!D:D,3))*G714/MAX(H714, Settings!B3)))</f>
        <v>#VALUE!</v>
      </c>
      <c r="J714">
        <f>MIN(100, MAX(0, 100*BETAINV(乱数表!$D714, MAX(0.00000001, (1/(1+EXP(-(INDEX(係数表!G:G,4) + $B714))))*(EXP(INDEX(係数表!H:H,4) + INDEX(係数表!I:I,4)*LN(INDEX(出力表!C:C,4)+1)))), MAX(0.00000001, (1-(1/(1+EXP(-(INDEX(係数表!G:G,4) + $B714)))))*(EXP(INDEX(係数表!H:H,4) + INDEX(係数表!I:I,4)*LN(INDEX(出力表!C:C,4)+1)))))))</f>
        <v>86.416216718435223</v>
      </c>
      <c r="K714" t="e">
        <f>MIN(100, MAX(0, (100*(INDEX(出力表!D:D,4))/(EXP(INDEX(係数表!B:B,4) + $C714) + (INDEX(出力表!D:D,4)))) + (乱数表!$P714*(Settings!B12/(((INDEX(出力表!D:D,4))+1)^INDEX(係数表!E:E,4)*INDEX(係数表!F:F,4))))))</f>
        <v>#VALUE!</v>
      </c>
      <c r="L714" t="e">
        <f>MIN(100, MAX(0, (INDEX(出力表!D:D,4))*J714/MAX(K714, Settings!B3)))</f>
        <v>#VALUE!</v>
      </c>
      <c r="M714">
        <f>MIN(100, MAX(0, 100*BETAINV(乱数表!$E714, MAX(0.00000001, (1/(1+EXP(-(INDEX(係数表!G:G,5) + $B714))))*(EXP(INDEX(係数表!H:H,5) + INDEX(係数表!I:I,5)*LN(INDEX(出力表!C:C,5)+1)))), MAX(0.00000001, (1-(1/(1+EXP(-(INDEX(係数表!G:G,5) + $B714)))))*(EXP(INDEX(係数表!H:H,5) + INDEX(係数表!I:I,5)*LN(INDEX(出力表!C:C,5)+1)))))))</f>
        <v>99.120221516674661</v>
      </c>
      <c r="N714" t="e">
        <f>MIN(100, MAX(0, (100*(INDEX(出力表!D:D,5))/(EXP(INDEX(係数表!B:B,5) + $C714) + (INDEX(出力表!D:D,5)))) + (乱数表!$Q714*(Settings!B12/(((INDEX(出力表!D:D,5))+1)^INDEX(係数表!E:E,5)*INDEX(係数表!F:F,5))))))</f>
        <v>#VALUE!</v>
      </c>
      <c r="O714" t="e">
        <f>MIN(100, MAX(0, (INDEX(出力表!D:D,5))*M714/MAX(N714, Settings!B3)))</f>
        <v>#VALUE!</v>
      </c>
      <c r="P714">
        <f>MIN(100, MAX(0, 100*BETAINV(乱数表!$F714, MAX(0.00000001, (1/(1+EXP(-(INDEX(係数表!G:G,6) + $B714))))*(EXP(INDEX(係数表!H:H,6) + INDEX(係数表!I:I,6)*LN(INDEX(出力表!C:C,6)+1)))), MAX(0.00000001, (1-(1/(1+EXP(-(INDEX(係数表!G:G,6) + $B714)))))*(EXP(INDEX(係数表!H:H,6) + INDEX(係数表!I:I,6)*LN(INDEX(出力表!C:C,6)+1)))))))</f>
        <v>95.491674343752749</v>
      </c>
      <c r="Q714" t="e">
        <f>MIN(100, MAX(0, (100*(INDEX(出力表!D:D,6))/(EXP(INDEX(係数表!B:B,6) + $C714) + (INDEX(出力表!D:D,6)))) + (乱数表!$R714*(Settings!B12/(((INDEX(出力表!D:D,6))+1)^INDEX(係数表!E:E,6)*INDEX(係数表!F:F,6))))))</f>
        <v>#VALUE!</v>
      </c>
      <c r="R714" t="e">
        <f>MIN(100, MAX(0, (INDEX(出力表!D:D,6))*P714/MAX(Q714, Settings!B3)))</f>
        <v>#VALUE!</v>
      </c>
      <c r="S714">
        <f>MIN(100, MAX(0, 100*BETAINV(乱数表!$G714, MAX(0.00000001, (1/(1+EXP(-(INDEX(係数表!G:G,7) + $B714))))*(EXP(INDEX(係数表!H:H,7) + INDEX(係数表!I:I,7)*LN(INDEX(出力表!C:C,7)+1)))), MAX(0.00000001, (1-(1/(1+EXP(-(INDEX(係数表!G:G,7) + $B714)))))*(EXP(INDEX(係数表!H:H,7) + INDEX(係数表!I:I,7)*LN(INDEX(出力表!C:C,7)+1)))))))</f>
        <v>78.606882553717455</v>
      </c>
      <c r="T714" t="e">
        <f>MIN(100, MAX(0, (100*(INDEX(出力表!D:D,7))/(EXP(INDEX(係数表!B:B,7) + $C714) + (INDEX(出力表!D:D,7)))) + (乱数表!$S714*(Settings!B12/(((INDEX(出力表!D:D,7))+1)^INDEX(係数表!E:E,7)*INDEX(係数表!F:F,7))))))</f>
        <v>#VALUE!</v>
      </c>
      <c r="U714" t="e">
        <f>MIN(100, MAX(0, (INDEX(出力表!D:D,7))*S714/MAX(T714, Settings!B3)))</f>
        <v>#VALUE!</v>
      </c>
      <c r="V714">
        <f>MIN(100, MAX(0, 100*BETAINV(乱数表!$H714, MAX(0.00000001, (1/(1+EXP(-(INDEX(係数表!G:G,8) + $B714))))*(EXP(INDEX(係数表!H:H,8) + INDEX(係数表!I:I,8)*LN(INDEX(出力表!C:C,8)+1)))), MAX(0.00000001, (1-(1/(1+EXP(-(INDEX(係数表!G:G,8) + $B714)))))*(EXP(INDEX(係数表!H:H,8) + INDEX(係数表!I:I,8)*LN(INDEX(出力表!C:C,8)+1)))))))</f>
        <v>68.660876539953648</v>
      </c>
      <c r="W714" t="e">
        <f>MIN(100, MAX(0, (100*(INDEX(出力表!D:D,8))/(EXP(INDEX(係数表!B:B,8) + $C714) + (INDEX(出力表!D:D,8)))) + (乱数表!$T714*(Settings!B12/(((INDEX(出力表!D:D,8))+1)^INDEX(係数表!E:E,8)*INDEX(係数表!F:F,8))))))</f>
        <v>#VALUE!</v>
      </c>
      <c r="X714" t="e">
        <f>MIN(100, MAX(0, (INDEX(出力表!D:D,8))*V714/MAX(W714, Settings!B3)))</f>
        <v>#VALUE!</v>
      </c>
      <c r="Y714">
        <f>MIN(100, MAX(0, 100*BETAINV(乱数表!$I714, MAX(0.00000001, (1/(1+EXP(-(INDEX(係数表!G:G,9) + $B714))))*(EXP(INDEX(係数表!H:H,9) + INDEX(係数表!I:I,9)*LN(INDEX(出力表!C:C,9)+1)))), MAX(0.00000001, (1-(1/(1+EXP(-(INDEX(係数表!G:G,9) + $B714)))))*(EXP(INDEX(係数表!H:H,9) + INDEX(係数表!I:I,9)*LN(INDEX(出力表!C:C,9)+1)))))))</f>
        <v>98.477683673970404</v>
      </c>
      <c r="Z714" t="e">
        <f>MIN(100, MAX(0, (100*(INDEX(出力表!D:D,9))/(EXP(INDEX(係数表!B:B,9) + $C714) + (INDEX(出力表!D:D,9)))) + (乱数表!$U714*(Settings!B12/(((INDEX(出力表!D:D,9))+1)^INDEX(係数表!E:E,9)*INDEX(係数表!F:F,9))))))</f>
        <v>#VALUE!</v>
      </c>
      <c r="AA714" t="e">
        <f>MIN(100, MAX(0, (INDEX(出力表!D:D,9))*Y714/MAX(Z714, Settings!B3)))</f>
        <v>#VALUE!</v>
      </c>
      <c r="AB714">
        <f>MIN(100, MAX(0, 100*BETAINV(乱数表!$J714, MAX(0.00000001, (1/(1+EXP(-(INDEX(係数表!G:G,10) + $B714))))*(EXP(INDEX(係数表!H:H,10) + INDEX(係数表!I:I,10)*LN(INDEX(出力表!C:C,10)+1)))), MAX(0.00000001, (1-(1/(1+EXP(-(INDEX(係数表!G:G,10) + $B714)))))*(EXP(INDEX(係数表!H:H,10) + INDEX(係数表!I:I,10)*LN(INDEX(出力表!C:C,10)+1)))))))</f>
        <v>95.218677653414048</v>
      </c>
      <c r="AC714" t="e">
        <f>MIN(100, MAX(0, (100*(INDEX(出力表!D:D,10))/(EXP(INDEX(係数表!B:B,10) + $C714) + (INDEX(出力表!D:D,10)))) + (乱数表!$V714*(Settings!B12/(((INDEX(出力表!D:D,10))+1)^INDEX(係数表!E:E,10)*INDEX(係数表!F:F,10))))))</f>
        <v>#VALUE!</v>
      </c>
      <c r="AD714" t="e">
        <f>MIN(100, MAX(0, (INDEX(出力表!D:D,10))*AB714/MAX(AC714, Settings!B3)))</f>
        <v>#VALUE!</v>
      </c>
      <c r="AE714">
        <f>MIN(100, MAX(0, 100*BETAINV(乱数表!$K714, MAX(0.00000001, (1/(1+EXP(-(INDEX(係数表!G:G,11) + $B714))))*(EXP(INDEX(係数表!H:H,11) + INDEX(係数表!I:I,11)*LN(INDEX(出力表!C:C,11)+1)))), MAX(0.00000001, (1-(1/(1+EXP(-(INDEX(係数表!G:G,11) + $B714)))))*(EXP(INDEX(係数表!H:H,11) + INDEX(係数表!I:I,11)*LN(INDEX(出力表!C:C,11)+1)))))))</f>
        <v>68.705565089656588</v>
      </c>
      <c r="AF714" t="e">
        <f>MIN(100, MAX(0, (100*(INDEX(出力表!D:D,11))/(EXP(INDEX(係数表!B:B,11) + $C714) + (INDEX(出力表!D:D,11)))) + (乱数表!$W714*(Settings!B12/(((INDEX(出力表!D:D,11))+1)^INDEX(係数表!E:E,11)*INDEX(係数表!F:F,11))))))</f>
        <v>#VALUE!</v>
      </c>
      <c r="AG714" t="e">
        <f>MIN(100, MAX(0, (INDEX(出力表!D:D,11))*AE714/MAX(AF714, Settings!B3)))</f>
        <v>#VALUE!</v>
      </c>
      <c r="AH714">
        <f>MIN(100, MAX(0, 100*BETAINV(乱数表!$L714, MAX(0.00000001, (1/(1+EXP(-(INDEX(係数表!G:G,12) + $B714))))*(EXP(INDEX(係数表!H:H,12) + INDEX(係数表!I:I,12)*LN(INDEX(出力表!C:C,12)+1)))), MAX(0.00000001, (1-(1/(1+EXP(-(INDEX(係数表!G:G,12) + $B714)))))*(EXP(INDEX(係数表!H:H,12) + INDEX(係数表!I:I,12)*LN(INDEX(出力表!C:C,12)+1)))))))</f>
        <v>97.124607315656732</v>
      </c>
      <c r="AI714" t="e">
        <f>MIN(100, MAX(0, (100*(INDEX(出力表!D:D,12))/(EXP(INDEX(係数表!B:B,12) + $C714) + (INDEX(出力表!D:D,12)))) + (乱数表!$X714*(Settings!B12/(((INDEX(出力表!D:D,12))+1)^INDEX(係数表!E:E,12)*INDEX(係数表!F:F,12))))))</f>
        <v>#VALUE!</v>
      </c>
      <c r="AJ714" t="e">
        <f>MIN(100, MAX(0, (INDEX(出力表!D:D,12))*AH714/MAX(AI714, Settings!B3)))</f>
        <v>#VALUE!</v>
      </c>
      <c r="AK714">
        <f>MIN(100, MAX(0, 100*BETAINV(乱数表!$M714, MAX(0.00000001, (1/(1+EXP(-(INDEX(係数表!G:G,13) + $B714))))*(EXP(INDEX(係数表!H:H,13) + INDEX(係数表!I:I,13)*LN(INDEX(出力表!C:C,13)+1)))), MAX(0.00000001, (1-(1/(1+EXP(-(INDEX(係数表!G:G,13) + $B714)))))*(EXP(INDEX(係数表!H:H,13) + INDEX(係数表!I:I,13)*LN(INDEX(出力表!C:C,13)+1)))))))</f>
        <v>96.018968315634751</v>
      </c>
      <c r="AL714" t="e">
        <f>MIN(100, MAX(0, (100*(INDEX(出力表!D:D,13))/(EXP(INDEX(係数表!B:B,13) + $C714) + (INDEX(出力表!D:D,13)))) + (乱数表!$Y714*(Settings!B12/(((INDEX(出力表!D:D,13))+1)^INDEX(係数表!E:E,13)*INDEX(係数表!F:F,13))))))</f>
        <v>#VALUE!</v>
      </c>
      <c r="AM714" t="e">
        <f>MIN(100, MAX(0, (INDEX(出力表!D:D,13))*AK714/MAX(AL714, Settings!B3)))</f>
        <v>#VALUE!</v>
      </c>
      <c r="AN714">
        <f>IF(ISNUMBER(F714), INDEX(出力表!B:B,2)*F714, 0)+IF(ISNUMBER(I714), INDEX(出力表!B:B,3)*I714, 0)+IF(ISNUMBER(L714), INDEX(出力表!B:B,4)*L714, 0)+IF(ISNUMBER(O714), INDEX(出力表!B:B,5)*O714, 0)+IF(ISNUMBER(R714), INDEX(出力表!B:B,6)*R714, 0)+IF(ISNUMBER(U714), INDEX(出力表!B:B,7)*U714, 0)+IF(ISNUMBER(X714), INDEX(出力表!B:B,8)*X714, 0)+IF(ISNUMBER(AA714), INDEX(出力表!B:B,9)*AA714, 0)+IF(ISNUMBER(AD714), INDEX(出力表!B:B,10)*AD714, 0)+IF(ISNUMBER(AG714), INDEX(出力表!B:B,11)*AG714, 0)+IF(ISNUMBER(AJ714), INDEX(出力表!B:B,12)*AJ714, 0)+IF(ISNUMBER(AM714), INDEX(出力表!B:B,13)*AM714, 0)</f>
        <v>0</v>
      </c>
      <c r="AO714">
        <f>IF(ISNUMBER(F714), INDEX(出力表!B:B,2), 0)+IF(ISNUMBER(I714), INDEX(出力表!B:B,3), 0)+IF(ISNUMBER(L714), INDEX(出力表!B:B,4), 0)+IF(ISNUMBER(O714), INDEX(出力表!B:B,5), 0)+IF(ISNUMBER(R714), INDEX(出力表!B:B,6), 0)+IF(ISNUMBER(U714), INDEX(出力表!B:B,7), 0)+IF(ISNUMBER(X714), INDEX(出力表!B:B,8), 0)+IF(ISNUMBER(AA714), INDEX(出力表!B:B,9), 0)+IF(ISNUMBER(AD714), INDEX(出力表!B:B,10), 0)+IF(ISNUMBER(AG714), INDEX(出力表!B:B,11), 0)+IF(ISNUMBER(AJ714), INDEX(出力表!B:B,12), 0)+IF(ISNUMBER(AM714), INDEX(出力表!B:B,13), 0)</f>
        <v>0</v>
      </c>
      <c r="AP714" t="str">
        <f t="shared" si="11"/>
        <v/>
      </c>
    </row>
    <row r="715" spans="1:42" x14ac:dyDescent="0.2">
      <c r="A715">
        <v>714</v>
      </c>
      <c r="B715">
        <f>IF(UPPER(Settings!B4)="TRUE", 乱数表!$Z715*Settings!B10, 0)</f>
        <v>2.0518916737136943E-2</v>
      </c>
      <c r="C715">
        <f>IF(UPPER(Settings!B4)="TRUE", 乱数表!$AA715*Settings!B11, 0)</f>
        <v>7.0765284615613627E-2</v>
      </c>
      <c r="D715">
        <f>MIN(100, MAX(0, 100*BETAINV(乱数表!$B715, MAX(0.00000001, (1/(1+EXP(-(INDEX(係数表!G:G,2) + $B715))))*(EXP(INDEX(係数表!H:H,2) + INDEX(係数表!I:I,2)*LN(INDEX(出力表!C:C,2)+1)))), MAX(0.00000001, (1-(1/(1+EXP(-(INDEX(係数表!G:G,2) + $B715)))))*(EXP(INDEX(係数表!H:H,2) + INDEX(係数表!I:I,2)*LN(INDEX(出力表!C:C,2)+1)))))))</f>
        <v>99.04293972369625</v>
      </c>
      <c r="E715" t="e">
        <f>MIN(100, MAX(0, (100*(INDEX(出力表!D:D,2))/(EXP(INDEX(係数表!B:B,2) + $C715) + (INDEX(出力表!D:D,2)))) + (乱数表!$N715*(Settings!B12/(((INDEX(出力表!D:D,2))+1)^INDEX(係数表!E:E,2)*INDEX(係数表!F:F,2))))))</f>
        <v>#VALUE!</v>
      </c>
      <c r="F715" t="e">
        <f>MIN(100, MAX(0, (INDEX(出力表!D:D,2))*D715/MAX(E715, Settings!B3)))</f>
        <v>#VALUE!</v>
      </c>
      <c r="G715">
        <f>MIN(100, MAX(0, 100*BETAINV(乱数表!$C715, MAX(0.00000001, (1/(1+EXP(-(INDEX(係数表!G:G,3) + $B715))))*(EXP(INDEX(係数表!H:H,3) + INDEX(係数表!I:I,3)*LN(INDEX(出力表!C:C,3)+1)))), MAX(0.00000001, (1-(1/(1+EXP(-(INDEX(係数表!G:G,3) + $B715)))))*(EXP(INDEX(係数表!H:H,3) + INDEX(係数表!I:I,3)*LN(INDEX(出力表!C:C,3)+1)))))))</f>
        <v>99.30483049597369</v>
      </c>
      <c r="H715" t="e">
        <f>MIN(100, MAX(0, (100*(INDEX(出力表!D:D,3))/(EXP(INDEX(係数表!B:B,3) + $C715) + (INDEX(出力表!D:D,3)))) + (乱数表!$O715*(Settings!B12/(((INDEX(出力表!D:D,3))+1)^INDEX(係数表!E:E,3)*INDEX(係数表!F:F,3))))))</f>
        <v>#VALUE!</v>
      </c>
      <c r="I715" t="e">
        <f>MIN(100, MAX(0, (INDEX(出力表!D:D,3))*G715/MAX(H715, Settings!B3)))</f>
        <v>#VALUE!</v>
      </c>
      <c r="J715">
        <f>MIN(100, MAX(0, 100*BETAINV(乱数表!$D715, MAX(0.00000001, (1/(1+EXP(-(INDEX(係数表!G:G,4) + $B715))))*(EXP(INDEX(係数表!H:H,4) + INDEX(係数表!I:I,4)*LN(INDEX(出力表!C:C,4)+1)))), MAX(0.00000001, (1-(1/(1+EXP(-(INDEX(係数表!G:G,4) + $B715)))))*(EXP(INDEX(係数表!H:H,4) + INDEX(係数表!I:I,4)*LN(INDEX(出力表!C:C,4)+1)))))))</f>
        <v>86.470206063078166</v>
      </c>
      <c r="K715" t="e">
        <f>MIN(100, MAX(0, (100*(INDEX(出力表!D:D,4))/(EXP(INDEX(係数表!B:B,4) + $C715) + (INDEX(出力表!D:D,4)))) + (乱数表!$P715*(Settings!B12/(((INDEX(出力表!D:D,4))+1)^INDEX(係数表!E:E,4)*INDEX(係数表!F:F,4))))))</f>
        <v>#VALUE!</v>
      </c>
      <c r="L715" t="e">
        <f>MIN(100, MAX(0, (INDEX(出力表!D:D,4))*J715/MAX(K715, Settings!B3)))</f>
        <v>#VALUE!</v>
      </c>
      <c r="M715">
        <f>MIN(100, MAX(0, 100*BETAINV(乱数表!$E715, MAX(0.00000001, (1/(1+EXP(-(INDEX(係数表!G:G,5) + $B715))))*(EXP(INDEX(係数表!H:H,5) + INDEX(係数表!I:I,5)*LN(INDEX(出力表!C:C,5)+1)))), MAX(0.00000001, (1-(1/(1+EXP(-(INDEX(係数表!G:G,5) + $B715)))))*(EXP(INDEX(係数表!H:H,5) + INDEX(係数表!I:I,5)*LN(INDEX(出力表!C:C,5)+1)))))))</f>
        <v>97.108458499306423</v>
      </c>
      <c r="N715" t="e">
        <f>MIN(100, MAX(0, (100*(INDEX(出力表!D:D,5))/(EXP(INDEX(係数表!B:B,5) + $C715) + (INDEX(出力表!D:D,5)))) + (乱数表!$Q715*(Settings!B12/(((INDEX(出力表!D:D,5))+1)^INDEX(係数表!E:E,5)*INDEX(係数表!F:F,5))))))</f>
        <v>#VALUE!</v>
      </c>
      <c r="O715" t="e">
        <f>MIN(100, MAX(0, (INDEX(出力表!D:D,5))*M715/MAX(N715, Settings!B3)))</f>
        <v>#VALUE!</v>
      </c>
      <c r="P715">
        <f>MIN(100, MAX(0, 100*BETAINV(乱数表!$F715, MAX(0.00000001, (1/(1+EXP(-(INDEX(係数表!G:G,6) + $B715))))*(EXP(INDEX(係数表!H:H,6) + INDEX(係数表!I:I,6)*LN(INDEX(出力表!C:C,6)+1)))), MAX(0.00000001, (1-(1/(1+EXP(-(INDEX(係数表!G:G,6) + $B715)))))*(EXP(INDEX(係数表!H:H,6) + INDEX(係数表!I:I,6)*LN(INDEX(出力表!C:C,6)+1)))))))</f>
        <v>86.688047746653993</v>
      </c>
      <c r="Q715" t="e">
        <f>MIN(100, MAX(0, (100*(INDEX(出力表!D:D,6))/(EXP(INDEX(係数表!B:B,6) + $C715) + (INDEX(出力表!D:D,6)))) + (乱数表!$R715*(Settings!B12/(((INDEX(出力表!D:D,6))+1)^INDEX(係数表!E:E,6)*INDEX(係数表!F:F,6))))))</f>
        <v>#VALUE!</v>
      </c>
      <c r="R715" t="e">
        <f>MIN(100, MAX(0, (INDEX(出力表!D:D,6))*P715/MAX(Q715, Settings!B3)))</f>
        <v>#VALUE!</v>
      </c>
      <c r="S715">
        <f>MIN(100, MAX(0, 100*BETAINV(乱数表!$G715, MAX(0.00000001, (1/(1+EXP(-(INDEX(係数表!G:G,7) + $B715))))*(EXP(INDEX(係数表!H:H,7) + INDEX(係数表!I:I,7)*LN(INDEX(出力表!C:C,7)+1)))), MAX(0.00000001, (1-(1/(1+EXP(-(INDEX(係数表!G:G,7) + $B715)))))*(EXP(INDEX(係数表!H:H,7) + INDEX(係数表!I:I,7)*LN(INDEX(出力表!C:C,7)+1)))))))</f>
        <v>99.429663108838923</v>
      </c>
      <c r="T715" t="e">
        <f>MIN(100, MAX(0, (100*(INDEX(出力表!D:D,7))/(EXP(INDEX(係数表!B:B,7) + $C715) + (INDEX(出力表!D:D,7)))) + (乱数表!$S715*(Settings!B12/(((INDEX(出力表!D:D,7))+1)^INDEX(係数表!E:E,7)*INDEX(係数表!F:F,7))))))</f>
        <v>#VALUE!</v>
      </c>
      <c r="U715" t="e">
        <f>MIN(100, MAX(0, (INDEX(出力表!D:D,7))*S715/MAX(T715, Settings!B3)))</f>
        <v>#VALUE!</v>
      </c>
      <c r="V715">
        <f>MIN(100, MAX(0, 100*BETAINV(乱数表!$H715, MAX(0.00000001, (1/(1+EXP(-(INDEX(係数表!G:G,8) + $B715))))*(EXP(INDEX(係数表!H:H,8) + INDEX(係数表!I:I,8)*LN(INDEX(出力表!C:C,8)+1)))), MAX(0.00000001, (1-(1/(1+EXP(-(INDEX(係数表!G:G,8) + $B715)))))*(EXP(INDEX(係数表!H:H,8) + INDEX(係数表!I:I,8)*LN(INDEX(出力表!C:C,8)+1)))))))</f>
        <v>99.946379558284121</v>
      </c>
      <c r="W715" t="e">
        <f>MIN(100, MAX(0, (100*(INDEX(出力表!D:D,8))/(EXP(INDEX(係数表!B:B,8) + $C715) + (INDEX(出力表!D:D,8)))) + (乱数表!$T715*(Settings!B12/(((INDEX(出力表!D:D,8))+1)^INDEX(係数表!E:E,8)*INDEX(係数表!F:F,8))))))</f>
        <v>#VALUE!</v>
      </c>
      <c r="X715" t="e">
        <f>MIN(100, MAX(0, (INDEX(出力表!D:D,8))*V715/MAX(W715, Settings!B3)))</f>
        <v>#VALUE!</v>
      </c>
      <c r="Y715">
        <f>MIN(100, MAX(0, 100*BETAINV(乱数表!$I715, MAX(0.00000001, (1/(1+EXP(-(INDEX(係数表!G:G,9) + $B715))))*(EXP(INDEX(係数表!H:H,9) + INDEX(係数表!I:I,9)*LN(INDEX(出力表!C:C,9)+1)))), MAX(0.00000001, (1-(1/(1+EXP(-(INDEX(係数表!G:G,9) + $B715)))))*(EXP(INDEX(係数表!H:H,9) + INDEX(係数表!I:I,9)*LN(INDEX(出力表!C:C,9)+1)))))))</f>
        <v>95.40937661883585</v>
      </c>
      <c r="Z715" t="e">
        <f>MIN(100, MAX(0, (100*(INDEX(出力表!D:D,9))/(EXP(INDEX(係数表!B:B,9) + $C715) + (INDEX(出力表!D:D,9)))) + (乱数表!$U715*(Settings!B12/(((INDEX(出力表!D:D,9))+1)^INDEX(係数表!E:E,9)*INDEX(係数表!F:F,9))))))</f>
        <v>#VALUE!</v>
      </c>
      <c r="AA715" t="e">
        <f>MIN(100, MAX(0, (INDEX(出力表!D:D,9))*Y715/MAX(Z715, Settings!B3)))</f>
        <v>#VALUE!</v>
      </c>
      <c r="AB715">
        <f>MIN(100, MAX(0, 100*BETAINV(乱数表!$J715, MAX(0.00000001, (1/(1+EXP(-(INDEX(係数表!G:G,10) + $B715))))*(EXP(INDEX(係数表!H:H,10) + INDEX(係数表!I:I,10)*LN(INDEX(出力表!C:C,10)+1)))), MAX(0.00000001, (1-(1/(1+EXP(-(INDEX(係数表!G:G,10) + $B715)))))*(EXP(INDEX(係数表!H:H,10) + INDEX(係数表!I:I,10)*LN(INDEX(出力表!C:C,10)+1)))))))</f>
        <v>79.561553148766677</v>
      </c>
      <c r="AC715" t="e">
        <f>MIN(100, MAX(0, (100*(INDEX(出力表!D:D,10))/(EXP(INDEX(係数表!B:B,10) + $C715) + (INDEX(出力表!D:D,10)))) + (乱数表!$V715*(Settings!B12/(((INDEX(出力表!D:D,10))+1)^INDEX(係数表!E:E,10)*INDEX(係数表!F:F,10))))))</f>
        <v>#VALUE!</v>
      </c>
      <c r="AD715" t="e">
        <f>MIN(100, MAX(0, (INDEX(出力表!D:D,10))*AB715/MAX(AC715, Settings!B3)))</f>
        <v>#VALUE!</v>
      </c>
      <c r="AE715">
        <f>MIN(100, MAX(0, 100*BETAINV(乱数表!$K715, MAX(0.00000001, (1/(1+EXP(-(INDEX(係数表!G:G,11) + $B715))))*(EXP(INDEX(係数表!H:H,11) + INDEX(係数表!I:I,11)*LN(INDEX(出力表!C:C,11)+1)))), MAX(0.00000001, (1-(1/(1+EXP(-(INDEX(係数表!G:G,11) + $B715)))))*(EXP(INDEX(係数表!H:H,11) + INDEX(係数表!I:I,11)*LN(INDEX(出力表!C:C,11)+1)))))))</f>
        <v>82.69688822616078</v>
      </c>
      <c r="AF715" t="e">
        <f>MIN(100, MAX(0, (100*(INDEX(出力表!D:D,11))/(EXP(INDEX(係数表!B:B,11) + $C715) + (INDEX(出力表!D:D,11)))) + (乱数表!$W715*(Settings!B12/(((INDEX(出力表!D:D,11))+1)^INDEX(係数表!E:E,11)*INDEX(係数表!F:F,11))))))</f>
        <v>#VALUE!</v>
      </c>
      <c r="AG715" t="e">
        <f>MIN(100, MAX(0, (INDEX(出力表!D:D,11))*AE715/MAX(AF715, Settings!B3)))</f>
        <v>#VALUE!</v>
      </c>
      <c r="AH715">
        <f>MIN(100, MAX(0, 100*BETAINV(乱数表!$L715, MAX(0.00000001, (1/(1+EXP(-(INDEX(係数表!G:G,12) + $B715))))*(EXP(INDEX(係数表!H:H,12) + INDEX(係数表!I:I,12)*LN(INDEX(出力表!C:C,12)+1)))), MAX(0.00000001, (1-(1/(1+EXP(-(INDEX(係数表!G:G,12) + $B715)))))*(EXP(INDEX(係数表!H:H,12) + INDEX(係数表!I:I,12)*LN(INDEX(出力表!C:C,12)+1)))))))</f>
        <v>43.351595081071267</v>
      </c>
      <c r="AI715" t="e">
        <f>MIN(100, MAX(0, (100*(INDEX(出力表!D:D,12))/(EXP(INDEX(係数表!B:B,12) + $C715) + (INDEX(出力表!D:D,12)))) + (乱数表!$X715*(Settings!B12/(((INDEX(出力表!D:D,12))+1)^INDEX(係数表!E:E,12)*INDEX(係数表!F:F,12))))))</f>
        <v>#VALUE!</v>
      </c>
      <c r="AJ715" t="e">
        <f>MIN(100, MAX(0, (INDEX(出力表!D:D,12))*AH715/MAX(AI715, Settings!B3)))</f>
        <v>#VALUE!</v>
      </c>
      <c r="AK715">
        <f>MIN(100, MAX(0, 100*BETAINV(乱数表!$M715, MAX(0.00000001, (1/(1+EXP(-(INDEX(係数表!G:G,13) + $B715))))*(EXP(INDEX(係数表!H:H,13) + INDEX(係数表!I:I,13)*LN(INDEX(出力表!C:C,13)+1)))), MAX(0.00000001, (1-(1/(1+EXP(-(INDEX(係数表!G:G,13) + $B715)))))*(EXP(INDEX(係数表!H:H,13) + INDEX(係数表!I:I,13)*LN(INDEX(出力表!C:C,13)+1)))))))</f>
        <v>99.892270966724539</v>
      </c>
      <c r="AL715" t="e">
        <f>MIN(100, MAX(0, (100*(INDEX(出力表!D:D,13))/(EXP(INDEX(係数表!B:B,13) + $C715) + (INDEX(出力表!D:D,13)))) + (乱数表!$Y715*(Settings!B12/(((INDEX(出力表!D:D,13))+1)^INDEX(係数表!E:E,13)*INDEX(係数表!F:F,13))))))</f>
        <v>#VALUE!</v>
      </c>
      <c r="AM715" t="e">
        <f>MIN(100, MAX(0, (INDEX(出力表!D:D,13))*AK715/MAX(AL715, Settings!B3)))</f>
        <v>#VALUE!</v>
      </c>
      <c r="AN715">
        <f>IF(ISNUMBER(F715), INDEX(出力表!B:B,2)*F715, 0)+IF(ISNUMBER(I715), INDEX(出力表!B:B,3)*I715, 0)+IF(ISNUMBER(L715), INDEX(出力表!B:B,4)*L715, 0)+IF(ISNUMBER(O715), INDEX(出力表!B:B,5)*O715, 0)+IF(ISNUMBER(R715), INDEX(出力表!B:B,6)*R715, 0)+IF(ISNUMBER(U715), INDEX(出力表!B:B,7)*U715, 0)+IF(ISNUMBER(X715), INDEX(出力表!B:B,8)*X715, 0)+IF(ISNUMBER(AA715), INDEX(出力表!B:B,9)*AA715, 0)+IF(ISNUMBER(AD715), INDEX(出力表!B:B,10)*AD715, 0)+IF(ISNUMBER(AG715), INDEX(出力表!B:B,11)*AG715, 0)+IF(ISNUMBER(AJ715), INDEX(出力表!B:B,12)*AJ715, 0)+IF(ISNUMBER(AM715), INDEX(出力表!B:B,13)*AM715, 0)</f>
        <v>0</v>
      </c>
      <c r="AO715">
        <f>IF(ISNUMBER(F715), INDEX(出力表!B:B,2), 0)+IF(ISNUMBER(I715), INDEX(出力表!B:B,3), 0)+IF(ISNUMBER(L715), INDEX(出力表!B:B,4), 0)+IF(ISNUMBER(O715), INDEX(出力表!B:B,5), 0)+IF(ISNUMBER(R715), INDEX(出力表!B:B,6), 0)+IF(ISNUMBER(U715), INDEX(出力表!B:B,7), 0)+IF(ISNUMBER(X715), INDEX(出力表!B:B,8), 0)+IF(ISNUMBER(AA715), INDEX(出力表!B:B,9), 0)+IF(ISNUMBER(AD715), INDEX(出力表!B:B,10), 0)+IF(ISNUMBER(AG715), INDEX(出力表!B:B,11), 0)+IF(ISNUMBER(AJ715), INDEX(出力表!B:B,12), 0)+IF(ISNUMBER(AM715), INDEX(出力表!B:B,13), 0)</f>
        <v>0</v>
      </c>
      <c r="AP715" t="str">
        <f t="shared" si="11"/>
        <v/>
      </c>
    </row>
    <row r="716" spans="1:42" x14ac:dyDescent="0.2">
      <c r="A716">
        <v>715</v>
      </c>
      <c r="B716">
        <f>IF(UPPER(Settings!B4)="TRUE", 乱数表!$Z716*Settings!B10, 0)</f>
        <v>-0.58471749822589014</v>
      </c>
      <c r="C716">
        <f>IF(UPPER(Settings!B4)="TRUE", 乱数表!$AA716*Settings!B11, 0)</f>
        <v>7.9261928714208243E-2</v>
      </c>
      <c r="D716">
        <f>MIN(100, MAX(0, 100*BETAINV(乱数表!$B716, MAX(0.00000001, (1/(1+EXP(-(INDEX(係数表!G:G,2) + $B716))))*(EXP(INDEX(係数表!H:H,2) + INDEX(係数表!I:I,2)*LN(INDEX(出力表!C:C,2)+1)))), MAX(0.00000001, (1-(1/(1+EXP(-(INDEX(係数表!G:G,2) + $B716)))))*(EXP(INDEX(係数表!H:H,2) + INDEX(係数表!I:I,2)*LN(INDEX(出力表!C:C,2)+1)))))))</f>
        <v>88.392056286316887</v>
      </c>
      <c r="E716" t="e">
        <f>MIN(100, MAX(0, (100*(INDEX(出力表!D:D,2))/(EXP(INDEX(係数表!B:B,2) + $C716) + (INDEX(出力表!D:D,2)))) + (乱数表!$N716*(Settings!B12/(((INDEX(出力表!D:D,2))+1)^INDEX(係数表!E:E,2)*INDEX(係数表!F:F,2))))))</f>
        <v>#VALUE!</v>
      </c>
      <c r="F716" t="e">
        <f>MIN(100, MAX(0, (INDEX(出力表!D:D,2))*D716/MAX(E716, Settings!B3)))</f>
        <v>#VALUE!</v>
      </c>
      <c r="G716">
        <f>MIN(100, MAX(0, 100*BETAINV(乱数表!$C716, MAX(0.00000001, (1/(1+EXP(-(INDEX(係数表!G:G,3) + $B716))))*(EXP(INDEX(係数表!H:H,3) + INDEX(係数表!I:I,3)*LN(INDEX(出力表!C:C,3)+1)))), MAX(0.00000001, (1-(1/(1+EXP(-(INDEX(係数表!G:G,3) + $B716)))))*(EXP(INDEX(係数表!H:H,3) + INDEX(係数表!I:I,3)*LN(INDEX(出力表!C:C,3)+1)))))))</f>
        <v>75.608814298689936</v>
      </c>
      <c r="H716" t="e">
        <f>MIN(100, MAX(0, (100*(INDEX(出力表!D:D,3))/(EXP(INDEX(係数表!B:B,3) + $C716) + (INDEX(出力表!D:D,3)))) + (乱数表!$O716*(Settings!B12/(((INDEX(出力表!D:D,3))+1)^INDEX(係数表!E:E,3)*INDEX(係数表!F:F,3))))))</f>
        <v>#VALUE!</v>
      </c>
      <c r="I716" t="e">
        <f>MIN(100, MAX(0, (INDEX(出力表!D:D,3))*G716/MAX(H716, Settings!B3)))</f>
        <v>#VALUE!</v>
      </c>
      <c r="J716">
        <f>MIN(100, MAX(0, 100*BETAINV(乱数表!$D716, MAX(0.00000001, (1/(1+EXP(-(INDEX(係数表!G:G,4) + $B716))))*(EXP(INDEX(係数表!H:H,4) + INDEX(係数表!I:I,4)*LN(INDEX(出力表!C:C,4)+1)))), MAX(0.00000001, (1-(1/(1+EXP(-(INDEX(係数表!G:G,4) + $B716)))))*(EXP(INDEX(係数表!H:H,4) + INDEX(係数表!I:I,4)*LN(INDEX(出力表!C:C,4)+1)))))))</f>
        <v>48.042555594909253</v>
      </c>
      <c r="K716" t="e">
        <f>MIN(100, MAX(0, (100*(INDEX(出力表!D:D,4))/(EXP(INDEX(係数表!B:B,4) + $C716) + (INDEX(出力表!D:D,4)))) + (乱数表!$P716*(Settings!B12/(((INDEX(出力表!D:D,4))+1)^INDEX(係数表!E:E,4)*INDEX(係数表!F:F,4))))))</f>
        <v>#VALUE!</v>
      </c>
      <c r="L716" t="e">
        <f>MIN(100, MAX(0, (INDEX(出力表!D:D,4))*J716/MAX(K716, Settings!B3)))</f>
        <v>#VALUE!</v>
      </c>
      <c r="M716">
        <f>MIN(100, MAX(0, 100*BETAINV(乱数表!$E716, MAX(0.00000001, (1/(1+EXP(-(INDEX(係数表!G:G,5) + $B716))))*(EXP(INDEX(係数表!H:H,5) + INDEX(係数表!I:I,5)*LN(INDEX(出力表!C:C,5)+1)))), MAX(0.00000001, (1-(1/(1+EXP(-(INDEX(係数表!G:G,5) + $B716)))))*(EXP(INDEX(係数表!H:H,5) + INDEX(係数表!I:I,5)*LN(INDEX(出力表!C:C,5)+1)))))))</f>
        <v>92.269831565656759</v>
      </c>
      <c r="N716" t="e">
        <f>MIN(100, MAX(0, (100*(INDEX(出力表!D:D,5))/(EXP(INDEX(係数表!B:B,5) + $C716) + (INDEX(出力表!D:D,5)))) + (乱数表!$Q716*(Settings!B12/(((INDEX(出力表!D:D,5))+1)^INDEX(係数表!E:E,5)*INDEX(係数表!F:F,5))))))</f>
        <v>#VALUE!</v>
      </c>
      <c r="O716" t="e">
        <f>MIN(100, MAX(0, (INDEX(出力表!D:D,5))*M716/MAX(N716, Settings!B3)))</f>
        <v>#VALUE!</v>
      </c>
      <c r="P716">
        <f>MIN(100, MAX(0, 100*BETAINV(乱数表!$F716, MAX(0.00000001, (1/(1+EXP(-(INDEX(係数表!G:G,6) + $B716))))*(EXP(INDEX(係数表!H:H,6) + INDEX(係数表!I:I,6)*LN(INDEX(出力表!C:C,6)+1)))), MAX(0.00000001, (1-(1/(1+EXP(-(INDEX(係数表!G:G,6) + $B716)))))*(EXP(INDEX(係数表!H:H,6) + INDEX(係数表!I:I,6)*LN(INDEX(出力表!C:C,6)+1)))))))</f>
        <v>79.194361751810632</v>
      </c>
      <c r="Q716" t="e">
        <f>MIN(100, MAX(0, (100*(INDEX(出力表!D:D,6))/(EXP(INDEX(係数表!B:B,6) + $C716) + (INDEX(出力表!D:D,6)))) + (乱数表!$R716*(Settings!B12/(((INDEX(出力表!D:D,6))+1)^INDEX(係数表!E:E,6)*INDEX(係数表!F:F,6))))))</f>
        <v>#VALUE!</v>
      </c>
      <c r="R716" t="e">
        <f>MIN(100, MAX(0, (INDEX(出力表!D:D,6))*P716/MAX(Q716, Settings!B3)))</f>
        <v>#VALUE!</v>
      </c>
      <c r="S716">
        <f>MIN(100, MAX(0, 100*BETAINV(乱数表!$G716, MAX(0.00000001, (1/(1+EXP(-(INDEX(係数表!G:G,7) + $B716))))*(EXP(INDEX(係数表!H:H,7) + INDEX(係数表!I:I,7)*LN(INDEX(出力表!C:C,7)+1)))), MAX(0.00000001, (1-(1/(1+EXP(-(INDEX(係数表!G:G,7) + $B716)))))*(EXP(INDEX(係数表!H:H,7) + INDEX(係数表!I:I,7)*LN(INDEX(出力表!C:C,7)+1)))))))</f>
        <v>92.452464469286866</v>
      </c>
      <c r="T716" t="e">
        <f>MIN(100, MAX(0, (100*(INDEX(出力表!D:D,7))/(EXP(INDEX(係数表!B:B,7) + $C716) + (INDEX(出力表!D:D,7)))) + (乱数表!$S716*(Settings!B12/(((INDEX(出力表!D:D,7))+1)^INDEX(係数表!E:E,7)*INDEX(係数表!F:F,7))))))</f>
        <v>#VALUE!</v>
      </c>
      <c r="U716" t="e">
        <f>MIN(100, MAX(0, (INDEX(出力表!D:D,7))*S716/MAX(T716, Settings!B3)))</f>
        <v>#VALUE!</v>
      </c>
      <c r="V716">
        <f>MIN(100, MAX(0, 100*BETAINV(乱数表!$H716, MAX(0.00000001, (1/(1+EXP(-(INDEX(係数表!G:G,8) + $B716))))*(EXP(INDEX(係数表!H:H,8) + INDEX(係数表!I:I,8)*LN(INDEX(出力表!C:C,8)+1)))), MAX(0.00000001, (1-(1/(1+EXP(-(INDEX(係数表!G:G,8) + $B716)))))*(EXP(INDEX(係数表!H:H,8) + INDEX(係数表!I:I,8)*LN(INDEX(出力表!C:C,8)+1)))))))</f>
        <v>77.782312481159664</v>
      </c>
      <c r="W716" t="e">
        <f>MIN(100, MAX(0, (100*(INDEX(出力表!D:D,8))/(EXP(INDEX(係数表!B:B,8) + $C716) + (INDEX(出力表!D:D,8)))) + (乱数表!$T716*(Settings!B12/(((INDEX(出力表!D:D,8))+1)^INDEX(係数表!E:E,8)*INDEX(係数表!F:F,8))))))</f>
        <v>#VALUE!</v>
      </c>
      <c r="X716" t="e">
        <f>MIN(100, MAX(0, (INDEX(出力表!D:D,8))*V716/MAX(W716, Settings!B3)))</f>
        <v>#VALUE!</v>
      </c>
      <c r="Y716">
        <f>MIN(100, MAX(0, 100*BETAINV(乱数表!$I716, MAX(0.00000001, (1/(1+EXP(-(INDEX(係数表!G:G,9) + $B716))))*(EXP(INDEX(係数表!H:H,9) + INDEX(係数表!I:I,9)*LN(INDEX(出力表!C:C,9)+1)))), MAX(0.00000001, (1-(1/(1+EXP(-(INDEX(係数表!G:G,9) + $B716)))))*(EXP(INDEX(係数表!H:H,9) + INDEX(係数表!I:I,9)*LN(INDEX(出力表!C:C,9)+1)))))))</f>
        <v>83.210645769131972</v>
      </c>
      <c r="Z716" t="e">
        <f>MIN(100, MAX(0, (100*(INDEX(出力表!D:D,9))/(EXP(INDEX(係数表!B:B,9) + $C716) + (INDEX(出力表!D:D,9)))) + (乱数表!$U716*(Settings!B12/(((INDEX(出力表!D:D,9))+1)^INDEX(係数表!E:E,9)*INDEX(係数表!F:F,9))))))</f>
        <v>#VALUE!</v>
      </c>
      <c r="AA716" t="e">
        <f>MIN(100, MAX(0, (INDEX(出力表!D:D,9))*Y716/MAX(Z716, Settings!B3)))</f>
        <v>#VALUE!</v>
      </c>
      <c r="AB716">
        <f>MIN(100, MAX(0, 100*BETAINV(乱数表!$J716, MAX(0.00000001, (1/(1+EXP(-(INDEX(係数表!G:G,10) + $B716))))*(EXP(INDEX(係数表!H:H,10) + INDEX(係数表!I:I,10)*LN(INDEX(出力表!C:C,10)+1)))), MAX(0.00000001, (1-(1/(1+EXP(-(INDEX(係数表!G:G,10) + $B716)))))*(EXP(INDEX(係数表!H:H,10) + INDEX(係数表!I:I,10)*LN(INDEX(出力表!C:C,10)+1)))))))</f>
        <v>85.747505708570628</v>
      </c>
      <c r="AC716" t="e">
        <f>MIN(100, MAX(0, (100*(INDEX(出力表!D:D,10))/(EXP(INDEX(係数表!B:B,10) + $C716) + (INDEX(出力表!D:D,10)))) + (乱数表!$V716*(Settings!B12/(((INDEX(出力表!D:D,10))+1)^INDEX(係数表!E:E,10)*INDEX(係数表!F:F,10))))))</f>
        <v>#VALUE!</v>
      </c>
      <c r="AD716" t="e">
        <f>MIN(100, MAX(0, (INDEX(出力表!D:D,10))*AB716/MAX(AC716, Settings!B3)))</f>
        <v>#VALUE!</v>
      </c>
      <c r="AE716">
        <f>MIN(100, MAX(0, 100*BETAINV(乱数表!$K716, MAX(0.00000001, (1/(1+EXP(-(INDEX(係数表!G:G,11) + $B716))))*(EXP(INDEX(係数表!H:H,11) + INDEX(係数表!I:I,11)*LN(INDEX(出力表!C:C,11)+1)))), MAX(0.00000001, (1-(1/(1+EXP(-(INDEX(係数表!G:G,11) + $B716)))))*(EXP(INDEX(係数表!H:H,11) + INDEX(係数表!I:I,11)*LN(INDEX(出力表!C:C,11)+1)))))))</f>
        <v>62.303420090626126</v>
      </c>
      <c r="AF716" t="e">
        <f>MIN(100, MAX(0, (100*(INDEX(出力表!D:D,11))/(EXP(INDEX(係数表!B:B,11) + $C716) + (INDEX(出力表!D:D,11)))) + (乱数表!$W716*(Settings!B12/(((INDEX(出力表!D:D,11))+1)^INDEX(係数表!E:E,11)*INDEX(係数表!F:F,11))))))</f>
        <v>#VALUE!</v>
      </c>
      <c r="AG716" t="e">
        <f>MIN(100, MAX(0, (INDEX(出力表!D:D,11))*AE716/MAX(AF716, Settings!B3)))</f>
        <v>#VALUE!</v>
      </c>
      <c r="AH716">
        <f>MIN(100, MAX(0, 100*BETAINV(乱数表!$L716, MAX(0.00000001, (1/(1+EXP(-(INDEX(係数表!G:G,12) + $B716))))*(EXP(INDEX(係数表!H:H,12) + INDEX(係数表!I:I,12)*LN(INDEX(出力表!C:C,12)+1)))), MAX(0.00000001, (1-(1/(1+EXP(-(INDEX(係数表!G:G,12) + $B716)))))*(EXP(INDEX(係数表!H:H,12) + INDEX(係数表!I:I,12)*LN(INDEX(出力表!C:C,12)+1)))))))</f>
        <v>96.33830813325433</v>
      </c>
      <c r="AI716" t="e">
        <f>MIN(100, MAX(0, (100*(INDEX(出力表!D:D,12))/(EXP(INDEX(係数表!B:B,12) + $C716) + (INDEX(出力表!D:D,12)))) + (乱数表!$X716*(Settings!B12/(((INDEX(出力表!D:D,12))+1)^INDEX(係数表!E:E,12)*INDEX(係数表!F:F,12))))))</f>
        <v>#VALUE!</v>
      </c>
      <c r="AJ716" t="e">
        <f>MIN(100, MAX(0, (INDEX(出力表!D:D,12))*AH716/MAX(AI716, Settings!B3)))</f>
        <v>#VALUE!</v>
      </c>
      <c r="AK716">
        <f>MIN(100, MAX(0, 100*BETAINV(乱数表!$M716, MAX(0.00000001, (1/(1+EXP(-(INDEX(係数表!G:G,13) + $B716))))*(EXP(INDEX(係数表!H:H,13) + INDEX(係数表!I:I,13)*LN(INDEX(出力表!C:C,13)+1)))), MAX(0.00000001, (1-(1/(1+EXP(-(INDEX(係数表!G:G,13) + $B716)))))*(EXP(INDEX(係数表!H:H,13) + INDEX(係数表!I:I,13)*LN(INDEX(出力表!C:C,13)+1)))))))</f>
        <v>95.814229643968901</v>
      </c>
      <c r="AL716" t="e">
        <f>MIN(100, MAX(0, (100*(INDEX(出力表!D:D,13))/(EXP(INDEX(係数表!B:B,13) + $C716) + (INDEX(出力表!D:D,13)))) + (乱数表!$Y716*(Settings!B12/(((INDEX(出力表!D:D,13))+1)^INDEX(係数表!E:E,13)*INDEX(係数表!F:F,13))))))</f>
        <v>#VALUE!</v>
      </c>
      <c r="AM716" t="e">
        <f>MIN(100, MAX(0, (INDEX(出力表!D:D,13))*AK716/MAX(AL716, Settings!B3)))</f>
        <v>#VALUE!</v>
      </c>
      <c r="AN716">
        <f>IF(ISNUMBER(F716), INDEX(出力表!B:B,2)*F716, 0)+IF(ISNUMBER(I716), INDEX(出力表!B:B,3)*I716, 0)+IF(ISNUMBER(L716), INDEX(出力表!B:B,4)*L716, 0)+IF(ISNUMBER(O716), INDEX(出力表!B:B,5)*O716, 0)+IF(ISNUMBER(R716), INDEX(出力表!B:B,6)*R716, 0)+IF(ISNUMBER(U716), INDEX(出力表!B:B,7)*U716, 0)+IF(ISNUMBER(X716), INDEX(出力表!B:B,8)*X716, 0)+IF(ISNUMBER(AA716), INDEX(出力表!B:B,9)*AA716, 0)+IF(ISNUMBER(AD716), INDEX(出力表!B:B,10)*AD716, 0)+IF(ISNUMBER(AG716), INDEX(出力表!B:B,11)*AG716, 0)+IF(ISNUMBER(AJ716), INDEX(出力表!B:B,12)*AJ716, 0)+IF(ISNUMBER(AM716), INDEX(出力表!B:B,13)*AM716, 0)</f>
        <v>0</v>
      </c>
      <c r="AO716">
        <f>IF(ISNUMBER(F716), INDEX(出力表!B:B,2), 0)+IF(ISNUMBER(I716), INDEX(出力表!B:B,3), 0)+IF(ISNUMBER(L716), INDEX(出力表!B:B,4), 0)+IF(ISNUMBER(O716), INDEX(出力表!B:B,5), 0)+IF(ISNUMBER(R716), INDEX(出力表!B:B,6), 0)+IF(ISNUMBER(U716), INDEX(出力表!B:B,7), 0)+IF(ISNUMBER(X716), INDEX(出力表!B:B,8), 0)+IF(ISNUMBER(AA716), INDEX(出力表!B:B,9), 0)+IF(ISNUMBER(AD716), INDEX(出力表!B:B,10), 0)+IF(ISNUMBER(AG716), INDEX(出力表!B:B,11), 0)+IF(ISNUMBER(AJ716), INDEX(出力表!B:B,12), 0)+IF(ISNUMBER(AM716), INDEX(出力表!B:B,13), 0)</f>
        <v>0</v>
      </c>
      <c r="AP716" t="str">
        <f t="shared" si="11"/>
        <v/>
      </c>
    </row>
    <row r="717" spans="1:42" x14ac:dyDescent="0.2">
      <c r="A717">
        <v>716</v>
      </c>
      <c r="B717">
        <f>IF(UPPER(Settings!B4)="TRUE", 乱数表!$Z717*Settings!B10, 0)</f>
        <v>-0.44172318045563641</v>
      </c>
      <c r="C717">
        <f>IF(UPPER(Settings!B4)="TRUE", 乱数表!$AA717*Settings!B11, 0)</f>
        <v>5.5956109252763765E-2</v>
      </c>
      <c r="D717">
        <f>MIN(100, MAX(0, 100*BETAINV(乱数表!$B717, MAX(0.00000001, (1/(1+EXP(-(INDEX(係数表!G:G,2) + $B717))))*(EXP(INDEX(係数表!H:H,2) + INDEX(係数表!I:I,2)*LN(INDEX(出力表!C:C,2)+1)))), MAX(0.00000001, (1-(1/(1+EXP(-(INDEX(係数表!G:G,2) + $B717)))))*(EXP(INDEX(係数表!H:H,2) + INDEX(係数表!I:I,2)*LN(INDEX(出力表!C:C,2)+1)))))))</f>
        <v>86.378014898602885</v>
      </c>
      <c r="E717" t="e">
        <f>MIN(100, MAX(0, (100*(INDEX(出力表!D:D,2))/(EXP(INDEX(係数表!B:B,2) + $C717) + (INDEX(出力表!D:D,2)))) + (乱数表!$N717*(Settings!B12/(((INDEX(出力表!D:D,2))+1)^INDEX(係数表!E:E,2)*INDEX(係数表!F:F,2))))))</f>
        <v>#VALUE!</v>
      </c>
      <c r="F717" t="e">
        <f>MIN(100, MAX(0, (INDEX(出力表!D:D,2))*D717/MAX(E717, Settings!B3)))</f>
        <v>#VALUE!</v>
      </c>
      <c r="G717">
        <f>MIN(100, MAX(0, 100*BETAINV(乱数表!$C717, MAX(0.00000001, (1/(1+EXP(-(INDEX(係数表!G:G,3) + $B717))))*(EXP(INDEX(係数表!H:H,3) + INDEX(係数表!I:I,3)*LN(INDEX(出力表!C:C,3)+1)))), MAX(0.00000001, (1-(1/(1+EXP(-(INDEX(係数表!G:G,3) + $B717)))))*(EXP(INDEX(係数表!H:H,3) + INDEX(係数表!I:I,3)*LN(INDEX(出力表!C:C,3)+1)))))))</f>
        <v>99.030707624242254</v>
      </c>
      <c r="H717" t="e">
        <f>MIN(100, MAX(0, (100*(INDEX(出力表!D:D,3))/(EXP(INDEX(係数表!B:B,3) + $C717) + (INDEX(出力表!D:D,3)))) + (乱数表!$O717*(Settings!B12/(((INDEX(出力表!D:D,3))+1)^INDEX(係数表!E:E,3)*INDEX(係数表!F:F,3))))))</f>
        <v>#VALUE!</v>
      </c>
      <c r="I717" t="e">
        <f>MIN(100, MAX(0, (INDEX(出力表!D:D,3))*G717/MAX(H717, Settings!B3)))</f>
        <v>#VALUE!</v>
      </c>
      <c r="J717">
        <f>MIN(100, MAX(0, 100*BETAINV(乱数表!$D717, MAX(0.00000001, (1/(1+EXP(-(INDEX(係数表!G:G,4) + $B717))))*(EXP(INDEX(係数表!H:H,4) + INDEX(係数表!I:I,4)*LN(INDEX(出力表!C:C,4)+1)))), MAX(0.00000001, (1-(1/(1+EXP(-(INDEX(係数表!G:G,4) + $B717)))))*(EXP(INDEX(係数表!H:H,4) + INDEX(係数表!I:I,4)*LN(INDEX(出力表!C:C,4)+1)))))))</f>
        <v>98.355915717081771</v>
      </c>
      <c r="K717" t="e">
        <f>MIN(100, MAX(0, (100*(INDEX(出力表!D:D,4))/(EXP(INDEX(係数表!B:B,4) + $C717) + (INDEX(出力表!D:D,4)))) + (乱数表!$P717*(Settings!B12/(((INDEX(出力表!D:D,4))+1)^INDEX(係数表!E:E,4)*INDEX(係数表!F:F,4))))))</f>
        <v>#VALUE!</v>
      </c>
      <c r="L717" t="e">
        <f>MIN(100, MAX(0, (INDEX(出力表!D:D,4))*J717/MAX(K717, Settings!B3)))</f>
        <v>#VALUE!</v>
      </c>
      <c r="M717">
        <f>MIN(100, MAX(0, 100*BETAINV(乱数表!$E717, MAX(0.00000001, (1/(1+EXP(-(INDEX(係数表!G:G,5) + $B717))))*(EXP(INDEX(係数表!H:H,5) + INDEX(係数表!I:I,5)*LN(INDEX(出力表!C:C,5)+1)))), MAX(0.00000001, (1-(1/(1+EXP(-(INDEX(係数表!G:G,5) + $B717)))))*(EXP(INDEX(係数表!H:H,5) + INDEX(係数表!I:I,5)*LN(INDEX(出力表!C:C,5)+1)))))))</f>
        <v>75.603554727765669</v>
      </c>
      <c r="N717" t="e">
        <f>MIN(100, MAX(0, (100*(INDEX(出力表!D:D,5))/(EXP(INDEX(係数表!B:B,5) + $C717) + (INDEX(出力表!D:D,5)))) + (乱数表!$Q717*(Settings!B12/(((INDEX(出力表!D:D,5))+1)^INDEX(係数表!E:E,5)*INDEX(係数表!F:F,5))))))</f>
        <v>#VALUE!</v>
      </c>
      <c r="O717" t="e">
        <f>MIN(100, MAX(0, (INDEX(出力表!D:D,5))*M717/MAX(N717, Settings!B3)))</f>
        <v>#VALUE!</v>
      </c>
      <c r="P717">
        <f>MIN(100, MAX(0, 100*BETAINV(乱数表!$F717, MAX(0.00000001, (1/(1+EXP(-(INDEX(係数表!G:G,6) + $B717))))*(EXP(INDEX(係数表!H:H,6) + INDEX(係数表!I:I,6)*LN(INDEX(出力表!C:C,6)+1)))), MAX(0.00000001, (1-(1/(1+EXP(-(INDEX(係数表!G:G,6) + $B717)))))*(EXP(INDEX(係数表!H:H,6) + INDEX(係数表!I:I,6)*LN(INDEX(出力表!C:C,6)+1)))))))</f>
        <v>22.866403384592083</v>
      </c>
      <c r="Q717" t="e">
        <f>MIN(100, MAX(0, (100*(INDEX(出力表!D:D,6))/(EXP(INDEX(係数表!B:B,6) + $C717) + (INDEX(出力表!D:D,6)))) + (乱数表!$R717*(Settings!B12/(((INDEX(出力表!D:D,6))+1)^INDEX(係数表!E:E,6)*INDEX(係数表!F:F,6))))))</f>
        <v>#VALUE!</v>
      </c>
      <c r="R717" t="e">
        <f>MIN(100, MAX(0, (INDEX(出力表!D:D,6))*P717/MAX(Q717, Settings!B3)))</f>
        <v>#VALUE!</v>
      </c>
      <c r="S717">
        <f>MIN(100, MAX(0, 100*BETAINV(乱数表!$G717, MAX(0.00000001, (1/(1+EXP(-(INDEX(係数表!G:G,7) + $B717))))*(EXP(INDEX(係数表!H:H,7) + INDEX(係数表!I:I,7)*LN(INDEX(出力表!C:C,7)+1)))), MAX(0.00000001, (1-(1/(1+EXP(-(INDEX(係数表!G:G,7) + $B717)))))*(EXP(INDEX(係数表!H:H,7) + INDEX(係数表!I:I,7)*LN(INDEX(出力表!C:C,7)+1)))))))</f>
        <v>89.300923889595367</v>
      </c>
      <c r="T717" t="e">
        <f>MIN(100, MAX(0, (100*(INDEX(出力表!D:D,7))/(EXP(INDEX(係数表!B:B,7) + $C717) + (INDEX(出力表!D:D,7)))) + (乱数表!$S717*(Settings!B12/(((INDEX(出力表!D:D,7))+1)^INDEX(係数表!E:E,7)*INDEX(係数表!F:F,7))))))</f>
        <v>#VALUE!</v>
      </c>
      <c r="U717" t="e">
        <f>MIN(100, MAX(0, (INDEX(出力表!D:D,7))*S717/MAX(T717, Settings!B3)))</f>
        <v>#VALUE!</v>
      </c>
      <c r="V717">
        <f>MIN(100, MAX(0, 100*BETAINV(乱数表!$H717, MAX(0.00000001, (1/(1+EXP(-(INDEX(係数表!G:G,8) + $B717))))*(EXP(INDEX(係数表!H:H,8) + INDEX(係数表!I:I,8)*LN(INDEX(出力表!C:C,8)+1)))), MAX(0.00000001, (1-(1/(1+EXP(-(INDEX(係数表!G:G,8) + $B717)))))*(EXP(INDEX(係数表!H:H,8) + INDEX(係数表!I:I,8)*LN(INDEX(出力表!C:C,8)+1)))))))</f>
        <v>96.251006100155095</v>
      </c>
      <c r="W717" t="e">
        <f>MIN(100, MAX(0, (100*(INDEX(出力表!D:D,8))/(EXP(INDEX(係数表!B:B,8) + $C717) + (INDEX(出力表!D:D,8)))) + (乱数表!$T717*(Settings!B12/(((INDEX(出力表!D:D,8))+1)^INDEX(係数表!E:E,8)*INDEX(係数表!F:F,8))))))</f>
        <v>#VALUE!</v>
      </c>
      <c r="X717" t="e">
        <f>MIN(100, MAX(0, (INDEX(出力表!D:D,8))*V717/MAX(W717, Settings!B3)))</f>
        <v>#VALUE!</v>
      </c>
      <c r="Y717">
        <f>MIN(100, MAX(0, 100*BETAINV(乱数表!$I717, MAX(0.00000001, (1/(1+EXP(-(INDEX(係数表!G:G,9) + $B717))))*(EXP(INDEX(係数表!H:H,9) + INDEX(係数表!I:I,9)*LN(INDEX(出力表!C:C,9)+1)))), MAX(0.00000001, (1-(1/(1+EXP(-(INDEX(係数表!G:G,9) + $B717)))))*(EXP(INDEX(係数表!H:H,9) + INDEX(係数表!I:I,9)*LN(INDEX(出力表!C:C,9)+1)))))))</f>
        <v>61.676406880005587</v>
      </c>
      <c r="Z717" t="e">
        <f>MIN(100, MAX(0, (100*(INDEX(出力表!D:D,9))/(EXP(INDEX(係数表!B:B,9) + $C717) + (INDEX(出力表!D:D,9)))) + (乱数表!$U717*(Settings!B12/(((INDEX(出力表!D:D,9))+1)^INDEX(係数表!E:E,9)*INDEX(係数表!F:F,9))))))</f>
        <v>#VALUE!</v>
      </c>
      <c r="AA717" t="e">
        <f>MIN(100, MAX(0, (INDEX(出力表!D:D,9))*Y717/MAX(Z717, Settings!B3)))</f>
        <v>#VALUE!</v>
      </c>
      <c r="AB717">
        <f>MIN(100, MAX(0, 100*BETAINV(乱数表!$J717, MAX(0.00000001, (1/(1+EXP(-(INDEX(係数表!G:G,10) + $B717))))*(EXP(INDEX(係数表!H:H,10) + INDEX(係数表!I:I,10)*LN(INDEX(出力表!C:C,10)+1)))), MAX(0.00000001, (1-(1/(1+EXP(-(INDEX(係数表!G:G,10) + $B717)))))*(EXP(INDEX(係数表!H:H,10) + INDEX(係数表!I:I,10)*LN(INDEX(出力表!C:C,10)+1)))))))</f>
        <v>94.858606889041681</v>
      </c>
      <c r="AC717" t="e">
        <f>MIN(100, MAX(0, (100*(INDEX(出力表!D:D,10))/(EXP(INDEX(係数表!B:B,10) + $C717) + (INDEX(出力表!D:D,10)))) + (乱数表!$V717*(Settings!B12/(((INDEX(出力表!D:D,10))+1)^INDEX(係数表!E:E,10)*INDEX(係数表!F:F,10))))))</f>
        <v>#VALUE!</v>
      </c>
      <c r="AD717" t="e">
        <f>MIN(100, MAX(0, (INDEX(出力表!D:D,10))*AB717/MAX(AC717, Settings!B3)))</f>
        <v>#VALUE!</v>
      </c>
      <c r="AE717">
        <f>MIN(100, MAX(0, 100*BETAINV(乱数表!$K717, MAX(0.00000001, (1/(1+EXP(-(INDEX(係数表!G:G,11) + $B717))))*(EXP(INDEX(係数表!H:H,11) + INDEX(係数表!I:I,11)*LN(INDEX(出力表!C:C,11)+1)))), MAX(0.00000001, (1-(1/(1+EXP(-(INDEX(係数表!G:G,11) + $B717)))))*(EXP(INDEX(係数表!H:H,11) + INDEX(係数表!I:I,11)*LN(INDEX(出力表!C:C,11)+1)))))))</f>
        <v>97.710408843459334</v>
      </c>
      <c r="AF717" t="e">
        <f>MIN(100, MAX(0, (100*(INDEX(出力表!D:D,11))/(EXP(INDEX(係数表!B:B,11) + $C717) + (INDEX(出力表!D:D,11)))) + (乱数表!$W717*(Settings!B12/(((INDEX(出力表!D:D,11))+1)^INDEX(係数表!E:E,11)*INDEX(係数表!F:F,11))))))</f>
        <v>#VALUE!</v>
      </c>
      <c r="AG717" t="e">
        <f>MIN(100, MAX(0, (INDEX(出力表!D:D,11))*AE717/MAX(AF717, Settings!B3)))</f>
        <v>#VALUE!</v>
      </c>
      <c r="AH717">
        <f>MIN(100, MAX(0, 100*BETAINV(乱数表!$L717, MAX(0.00000001, (1/(1+EXP(-(INDEX(係数表!G:G,12) + $B717))))*(EXP(INDEX(係数表!H:H,12) + INDEX(係数表!I:I,12)*LN(INDEX(出力表!C:C,12)+1)))), MAX(0.00000001, (1-(1/(1+EXP(-(INDEX(係数表!G:G,12) + $B717)))))*(EXP(INDEX(係数表!H:H,12) + INDEX(係数表!I:I,12)*LN(INDEX(出力表!C:C,12)+1)))))))</f>
        <v>86.29297544444286</v>
      </c>
      <c r="AI717" t="e">
        <f>MIN(100, MAX(0, (100*(INDEX(出力表!D:D,12))/(EXP(INDEX(係数表!B:B,12) + $C717) + (INDEX(出力表!D:D,12)))) + (乱数表!$X717*(Settings!B12/(((INDEX(出力表!D:D,12))+1)^INDEX(係数表!E:E,12)*INDEX(係数表!F:F,12))))))</f>
        <v>#VALUE!</v>
      </c>
      <c r="AJ717" t="e">
        <f>MIN(100, MAX(0, (INDEX(出力表!D:D,12))*AH717/MAX(AI717, Settings!B3)))</f>
        <v>#VALUE!</v>
      </c>
      <c r="AK717">
        <f>MIN(100, MAX(0, 100*BETAINV(乱数表!$M717, MAX(0.00000001, (1/(1+EXP(-(INDEX(係数表!G:G,13) + $B717))))*(EXP(INDEX(係数表!H:H,13) + INDEX(係数表!I:I,13)*LN(INDEX(出力表!C:C,13)+1)))), MAX(0.00000001, (1-(1/(1+EXP(-(INDEX(係数表!G:G,13) + $B717)))))*(EXP(INDEX(係数表!H:H,13) + INDEX(係数表!I:I,13)*LN(INDEX(出力表!C:C,13)+1)))))))</f>
        <v>99.967758257366143</v>
      </c>
      <c r="AL717" t="e">
        <f>MIN(100, MAX(0, (100*(INDEX(出力表!D:D,13))/(EXP(INDEX(係数表!B:B,13) + $C717) + (INDEX(出力表!D:D,13)))) + (乱数表!$Y717*(Settings!B12/(((INDEX(出力表!D:D,13))+1)^INDEX(係数表!E:E,13)*INDEX(係数表!F:F,13))))))</f>
        <v>#VALUE!</v>
      </c>
      <c r="AM717" t="e">
        <f>MIN(100, MAX(0, (INDEX(出力表!D:D,13))*AK717/MAX(AL717, Settings!B3)))</f>
        <v>#VALUE!</v>
      </c>
      <c r="AN717">
        <f>IF(ISNUMBER(F717), INDEX(出力表!B:B,2)*F717, 0)+IF(ISNUMBER(I717), INDEX(出力表!B:B,3)*I717, 0)+IF(ISNUMBER(L717), INDEX(出力表!B:B,4)*L717, 0)+IF(ISNUMBER(O717), INDEX(出力表!B:B,5)*O717, 0)+IF(ISNUMBER(R717), INDEX(出力表!B:B,6)*R717, 0)+IF(ISNUMBER(U717), INDEX(出力表!B:B,7)*U717, 0)+IF(ISNUMBER(X717), INDEX(出力表!B:B,8)*X717, 0)+IF(ISNUMBER(AA717), INDEX(出力表!B:B,9)*AA717, 0)+IF(ISNUMBER(AD717), INDEX(出力表!B:B,10)*AD717, 0)+IF(ISNUMBER(AG717), INDEX(出力表!B:B,11)*AG717, 0)+IF(ISNUMBER(AJ717), INDEX(出力表!B:B,12)*AJ717, 0)+IF(ISNUMBER(AM717), INDEX(出力表!B:B,13)*AM717, 0)</f>
        <v>0</v>
      </c>
      <c r="AO717">
        <f>IF(ISNUMBER(F717), INDEX(出力表!B:B,2), 0)+IF(ISNUMBER(I717), INDEX(出力表!B:B,3), 0)+IF(ISNUMBER(L717), INDEX(出力表!B:B,4), 0)+IF(ISNUMBER(O717), INDEX(出力表!B:B,5), 0)+IF(ISNUMBER(R717), INDEX(出力表!B:B,6), 0)+IF(ISNUMBER(U717), INDEX(出力表!B:B,7), 0)+IF(ISNUMBER(X717), INDEX(出力表!B:B,8), 0)+IF(ISNUMBER(AA717), INDEX(出力表!B:B,9), 0)+IF(ISNUMBER(AD717), INDEX(出力表!B:B,10), 0)+IF(ISNUMBER(AG717), INDEX(出力表!B:B,11), 0)+IF(ISNUMBER(AJ717), INDEX(出力表!B:B,12), 0)+IF(ISNUMBER(AM717), INDEX(出力表!B:B,13), 0)</f>
        <v>0</v>
      </c>
      <c r="AP717" t="str">
        <f t="shared" si="11"/>
        <v/>
      </c>
    </row>
    <row r="718" spans="1:42" x14ac:dyDescent="0.2">
      <c r="A718">
        <v>717</v>
      </c>
      <c r="B718">
        <f>IF(UPPER(Settings!B4)="TRUE", 乱数表!$Z718*Settings!B10, 0)</f>
        <v>-0.2799746673774447</v>
      </c>
      <c r="C718">
        <f>IF(UPPER(Settings!B4)="TRUE", 乱数表!$AA718*Settings!B11, 0)</f>
        <v>-0.1803725875252383</v>
      </c>
      <c r="D718">
        <f>MIN(100, MAX(0, 100*BETAINV(乱数表!$B718, MAX(0.00000001, (1/(1+EXP(-(INDEX(係数表!G:G,2) + $B718))))*(EXP(INDEX(係数表!H:H,2) + INDEX(係数表!I:I,2)*LN(INDEX(出力表!C:C,2)+1)))), MAX(0.00000001, (1-(1/(1+EXP(-(INDEX(係数表!G:G,2) + $B718)))))*(EXP(INDEX(係数表!H:H,2) + INDEX(係数表!I:I,2)*LN(INDEX(出力表!C:C,2)+1)))))))</f>
        <v>36.349149504409695</v>
      </c>
      <c r="E718" t="e">
        <f>MIN(100, MAX(0, (100*(INDEX(出力表!D:D,2))/(EXP(INDEX(係数表!B:B,2) + $C718) + (INDEX(出力表!D:D,2)))) + (乱数表!$N718*(Settings!B12/(((INDEX(出力表!D:D,2))+1)^INDEX(係数表!E:E,2)*INDEX(係数表!F:F,2))))))</f>
        <v>#VALUE!</v>
      </c>
      <c r="F718" t="e">
        <f>MIN(100, MAX(0, (INDEX(出力表!D:D,2))*D718/MAX(E718, Settings!B3)))</f>
        <v>#VALUE!</v>
      </c>
      <c r="G718">
        <f>MIN(100, MAX(0, 100*BETAINV(乱数表!$C718, MAX(0.00000001, (1/(1+EXP(-(INDEX(係数表!G:G,3) + $B718))))*(EXP(INDEX(係数表!H:H,3) + INDEX(係数表!I:I,3)*LN(INDEX(出力表!C:C,3)+1)))), MAX(0.00000001, (1-(1/(1+EXP(-(INDEX(係数表!G:G,3) + $B718)))))*(EXP(INDEX(係数表!H:H,3) + INDEX(係数表!I:I,3)*LN(INDEX(出力表!C:C,3)+1)))))))</f>
        <v>90.061215041966719</v>
      </c>
      <c r="H718" t="e">
        <f>MIN(100, MAX(0, (100*(INDEX(出力表!D:D,3))/(EXP(INDEX(係数表!B:B,3) + $C718) + (INDEX(出力表!D:D,3)))) + (乱数表!$O718*(Settings!B12/(((INDEX(出力表!D:D,3))+1)^INDEX(係数表!E:E,3)*INDEX(係数表!F:F,3))))))</f>
        <v>#VALUE!</v>
      </c>
      <c r="I718" t="e">
        <f>MIN(100, MAX(0, (INDEX(出力表!D:D,3))*G718/MAX(H718, Settings!B3)))</f>
        <v>#VALUE!</v>
      </c>
      <c r="J718">
        <f>MIN(100, MAX(0, 100*BETAINV(乱数表!$D718, MAX(0.00000001, (1/(1+EXP(-(INDEX(係数表!G:G,4) + $B718))))*(EXP(INDEX(係数表!H:H,4) + INDEX(係数表!I:I,4)*LN(INDEX(出力表!C:C,4)+1)))), MAX(0.00000001, (1-(1/(1+EXP(-(INDEX(係数表!G:G,4) + $B718)))))*(EXP(INDEX(係数表!H:H,4) + INDEX(係数表!I:I,4)*LN(INDEX(出力表!C:C,4)+1)))))))</f>
        <v>73.418103880854517</v>
      </c>
      <c r="K718" t="e">
        <f>MIN(100, MAX(0, (100*(INDEX(出力表!D:D,4))/(EXP(INDEX(係数表!B:B,4) + $C718) + (INDEX(出力表!D:D,4)))) + (乱数表!$P718*(Settings!B12/(((INDEX(出力表!D:D,4))+1)^INDEX(係数表!E:E,4)*INDEX(係数表!F:F,4))))))</f>
        <v>#VALUE!</v>
      </c>
      <c r="L718" t="e">
        <f>MIN(100, MAX(0, (INDEX(出力表!D:D,4))*J718/MAX(K718, Settings!B3)))</f>
        <v>#VALUE!</v>
      </c>
      <c r="M718">
        <f>MIN(100, MAX(0, 100*BETAINV(乱数表!$E718, MAX(0.00000001, (1/(1+EXP(-(INDEX(係数表!G:G,5) + $B718))))*(EXP(INDEX(係数表!H:H,5) + INDEX(係数表!I:I,5)*LN(INDEX(出力表!C:C,5)+1)))), MAX(0.00000001, (1-(1/(1+EXP(-(INDEX(係数表!G:G,5) + $B718)))))*(EXP(INDEX(係数表!H:H,5) + INDEX(係数表!I:I,5)*LN(INDEX(出力表!C:C,5)+1)))))))</f>
        <v>91.98599454926979</v>
      </c>
      <c r="N718" t="e">
        <f>MIN(100, MAX(0, (100*(INDEX(出力表!D:D,5))/(EXP(INDEX(係数表!B:B,5) + $C718) + (INDEX(出力表!D:D,5)))) + (乱数表!$Q718*(Settings!B12/(((INDEX(出力表!D:D,5))+1)^INDEX(係数表!E:E,5)*INDEX(係数表!F:F,5))))))</f>
        <v>#VALUE!</v>
      </c>
      <c r="O718" t="e">
        <f>MIN(100, MAX(0, (INDEX(出力表!D:D,5))*M718/MAX(N718, Settings!B3)))</f>
        <v>#VALUE!</v>
      </c>
      <c r="P718">
        <f>MIN(100, MAX(0, 100*BETAINV(乱数表!$F718, MAX(0.00000001, (1/(1+EXP(-(INDEX(係数表!G:G,6) + $B718))))*(EXP(INDEX(係数表!H:H,6) + INDEX(係数表!I:I,6)*LN(INDEX(出力表!C:C,6)+1)))), MAX(0.00000001, (1-(1/(1+EXP(-(INDEX(係数表!G:G,6) + $B718)))))*(EXP(INDEX(係数表!H:H,6) + INDEX(係数表!I:I,6)*LN(INDEX(出力表!C:C,6)+1)))))))</f>
        <v>81.183033058272429</v>
      </c>
      <c r="Q718" t="e">
        <f>MIN(100, MAX(0, (100*(INDEX(出力表!D:D,6))/(EXP(INDEX(係数表!B:B,6) + $C718) + (INDEX(出力表!D:D,6)))) + (乱数表!$R718*(Settings!B12/(((INDEX(出力表!D:D,6))+1)^INDEX(係数表!E:E,6)*INDEX(係数表!F:F,6))))))</f>
        <v>#VALUE!</v>
      </c>
      <c r="R718" t="e">
        <f>MIN(100, MAX(0, (INDEX(出力表!D:D,6))*P718/MAX(Q718, Settings!B3)))</f>
        <v>#VALUE!</v>
      </c>
      <c r="S718">
        <f>MIN(100, MAX(0, 100*BETAINV(乱数表!$G718, MAX(0.00000001, (1/(1+EXP(-(INDEX(係数表!G:G,7) + $B718))))*(EXP(INDEX(係数表!H:H,7) + INDEX(係数表!I:I,7)*LN(INDEX(出力表!C:C,7)+1)))), MAX(0.00000001, (1-(1/(1+EXP(-(INDEX(係数表!G:G,7) + $B718)))))*(EXP(INDEX(係数表!H:H,7) + INDEX(係数表!I:I,7)*LN(INDEX(出力表!C:C,7)+1)))))))</f>
        <v>76.538721974264263</v>
      </c>
      <c r="T718" t="e">
        <f>MIN(100, MAX(0, (100*(INDEX(出力表!D:D,7))/(EXP(INDEX(係数表!B:B,7) + $C718) + (INDEX(出力表!D:D,7)))) + (乱数表!$S718*(Settings!B12/(((INDEX(出力表!D:D,7))+1)^INDEX(係数表!E:E,7)*INDEX(係数表!F:F,7))))))</f>
        <v>#VALUE!</v>
      </c>
      <c r="U718" t="e">
        <f>MIN(100, MAX(0, (INDEX(出力表!D:D,7))*S718/MAX(T718, Settings!B3)))</f>
        <v>#VALUE!</v>
      </c>
      <c r="V718">
        <f>MIN(100, MAX(0, 100*BETAINV(乱数表!$H718, MAX(0.00000001, (1/(1+EXP(-(INDEX(係数表!G:G,8) + $B718))))*(EXP(INDEX(係数表!H:H,8) + INDEX(係数表!I:I,8)*LN(INDEX(出力表!C:C,8)+1)))), MAX(0.00000001, (1-(1/(1+EXP(-(INDEX(係数表!G:G,8) + $B718)))))*(EXP(INDEX(係数表!H:H,8) + INDEX(係数表!I:I,8)*LN(INDEX(出力表!C:C,8)+1)))))))</f>
        <v>79.158520976221197</v>
      </c>
      <c r="W718" t="e">
        <f>MIN(100, MAX(0, (100*(INDEX(出力表!D:D,8))/(EXP(INDEX(係数表!B:B,8) + $C718) + (INDEX(出力表!D:D,8)))) + (乱数表!$T718*(Settings!B12/(((INDEX(出力表!D:D,8))+1)^INDEX(係数表!E:E,8)*INDEX(係数表!F:F,8))))))</f>
        <v>#VALUE!</v>
      </c>
      <c r="X718" t="e">
        <f>MIN(100, MAX(0, (INDEX(出力表!D:D,8))*V718/MAX(W718, Settings!B3)))</f>
        <v>#VALUE!</v>
      </c>
      <c r="Y718">
        <f>MIN(100, MAX(0, 100*BETAINV(乱数表!$I718, MAX(0.00000001, (1/(1+EXP(-(INDEX(係数表!G:G,9) + $B718))))*(EXP(INDEX(係数表!H:H,9) + INDEX(係数表!I:I,9)*LN(INDEX(出力表!C:C,9)+1)))), MAX(0.00000001, (1-(1/(1+EXP(-(INDEX(係数表!G:G,9) + $B718)))))*(EXP(INDEX(係数表!H:H,9) + INDEX(係数表!I:I,9)*LN(INDEX(出力表!C:C,9)+1)))))))</f>
        <v>94.571780802753167</v>
      </c>
      <c r="Z718" t="e">
        <f>MIN(100, MAX(0, (100*(INDEX(出力表!D:D,9))/(EXP(INDEX(係数表!B:B,9) + $C718) + (INDEX(出力表!D:D,9)))) + (乱数表!$U718*(Settings!B12/(((INDEX(出力表!D:D,9))+1)^INDEX(係数表!E:E,9)*INDEX(係数表!F:F,9))))))</f>
        <v>#VALUE!</v>
      </c>
      <c r="AA718" t="e">
        <f>MIN(100, MAX(0, (INDEX(出力表!D:D,9))*Y718/MAX(Z718, Settings!B3)))</f>
        <v>#VALUE!</v>
      </c>
      <c r="AB718">
        <f>MIN(100, MAX(0, 100*BETAINV(乱数表!$J718, MAX(0.00000001, (1/(1+EXP(-(INDEX(係数表!G:G,10) + $B718))))*(EXP(INDEX(係数表!H:H,10) + INDEX(係数表!I:I,10)*LN(INDEX(出力表!C:C,10)+1)))), MAX(0.00000001, (1-(1/(1+EXP(-(INDEX(係数表!G:G,10) + $B718)))))*(EXP(INDEX(係数表!H:H,10) + INDEX(係数表!I:I,10)*LN(INDEX(出力表!C:C,10)+1)))))))</f>
        <v>48.060765351362129</v>
      </c>
      <c r="AC718" t="e">
        <f>MIN(100, MAX(0, (100*(INDEX(出力表!D:D,10))/(EXP(INDEX(係数表!B:B,10) + $C718) + (INDEX(出力表!D:D,10)))) + (乱数表!$V718*(Settings!B12/(((INDEX(出力表!D:D,10))+1)^INDEX(係数表!E:E,10)*INDEX(係数表!F:F,10))))))</f>
        <v>#VALUE!</v>
      </c>
      <c r="AD718" t="e">
        <f>MIN(100, MAX(0, (INDEX(出力表!D:D,10))*AB718/MAX(AC718, Settings!B3)))</f>
        <v>#VALUE!</v>
      </c>
      <c r="AE718">
        <f>MIN(100, MAX(0, 100*BETAINV(乱数表!$K718, MAX(0.00000001, (1/(1+EXP(-(INDEX(係数表!G:G,11) + $B718))))*(EXP(INDEX(係数表!H:H,11) + INDEX(係数表!I:I,11)*LN(INDEX(出力表!C:C,11)+1)))), MAX(0.00000001, (1-(1/(1+EXP(-(INDEX(係数表!G:G,11) + $B718)))))*(EXP(INDEX(係数表!H:H,11) + INDEX(係数表!I:I,11)*LN(INDEX(出力表!C:C,11)+1)))))))</f>
        <v>98.519262189642745</v>
      </c>
      <c r="AF718" t="e">
        <f>MIN(100, MAX(0, (100*(INDEX(出力表!D:D,11))/(EXP(INDEX(係数表!B:B,11) + $C718) + (INDEX(出力表!D:D,11)))) + (乱数表!$W718*(Settings!B12/(((INDEX(出力表!D:D,11))+1)^INDEX(係数表!E:E,11)*INDEX(係数表!F:F,11))))))</f>
        <v>#VALUE!</v>
      </c>
      <c r="AG718" t="e">
        <f>MIN(100, MAX(0, (INDEX(出力表!D:D,11))*AE718/MAX(AF718, Settings!B3)))</f>
        <v>#VALUE!</v>
      </c>
      <c r="AH718">
        <f>MIN(100, MAX(0, 100*BETAINV(乱数表!$L718, MAX(0.00000001, (1/(1+EXP(-(INDEX(係数表!G:G,12) + $B718))))*(EXP(INDEX(係数表!H:H,12) + INDEX(係数表!I:I,12)*LN(INDEX(出力表!C:C,12)+1)))), MAX(0.00000001, (1-(1/(1+EXP(-(INDEX(係数表!G:G,12) + $B718)))))*(EXP(INDEX(係数表!H:H,12) + INDEX(係数表!I:I,12)*LN(INDEX(出力表!C:C,12)+1)))))))</f>
        <v>79.641262582385679</v>
      </c>
      <c r="AI718" t="e">
        <f>MIN(100, MAX(0, (100*(INDEX(出力表!D:D,12))/(EXP(INDEX(係数表!B:B,12) + $C718) + (INDEX(出力表!D:D,12)))) + (乱数表!$X718*(Settings!B12/(((INDEX(出力表!D:D,12))+1)^INDEX(係数表!E:E,12)*INDEX(係数表!F:F,12))))))</f>
        <v>#VALUE!</v>
      </c>
      <c r="AJ718" t="e">
        <f>MIN(100, MAX(0, (INDEX(出力表!D:D,12))*AH718/MAX(AI718, Settings!B3)))</f>
        <v>#VALUE!</v>
      </c>
      <c r="AK718">
        <f>MIN(100, MAX(0, 100*BETAINV(乱数表!$M718, MAX(0.00000001, (1/(1+EXP(-(INDEX(係数表!G:G,13) + $B718))))*(EXP(INDEX(係数表!H:H,13) + INDEX(係数表!I:I,13)*LN(INDEX(出力表!C:C,13)+1)))), MAX(0.00000001, (1-(1/(1+EXP(-(INDEX(係数表!G:G,13) + $B718)))))*(EXP(INDEX(係数表!H:H,13) + INDEX(係数表!I:I,13)*LN(INDEX(出力表!C:C,13)+1)))))))</f>
        <v>74.535412286119055</v>
      </c>
      <c r="AL718" t="e">
        <f>MIN(100, MAX(0, (100*(INDEX(出力表!D:D,13))/(EXP(INDEX(係数表!B:B,13) + $C718) + (INDEX(出力表!D:D,13)))) + (乱数表!$Y718*(Settings!B12/(((INDEX(出力表!D:D,13))+1)^INDEX(係数表!E:E,13)*INDEX(係数表!F:F,13))))))</f>
        <v>#VALUE!</v>
      </c>
      <c r="AM718" t="e">
        <f>MIN(100, MAX(0, (INDEX(出力表!D:D,13))*AK718/MAX(AL718, Settings!B3)))</f>
        <v>#VALUE!</v>
      </c>
      <c r="AN718">
        <f>IF(ISNUMBER(F718), INDEX(出力表!B:B,2)*F718, 0)+IF(ISNUMBER(I718), INDEX(出力表!B:B,3)*I718, 0)+IF(ISNUMBER(L718), INDEX(出力表!B:B,4)*L718, 0)+IF(ISNUMBER(O718), INDEX(出力表!B:B,5)*O718, 0)+IF(ISNUMBER(R718), INDEX(出力表!B:B,6)*R718, 0)+IF(ISNUMBER(U718), INDEX(出力表!B:B,7)*U718, 0)+IF(ISNUMBER(X718), INDEX(出力表!B:B,8)*X718, 0)+IF(ISNUMBER(AA718), INDEX(出力表!B:B,9)*AA718, 0)+IF(ISNUMBER(AD718), INDEX(出力表!B:B,10)*AD718, 0)+IF(ISNUMBER(AG718), INDEX(出力表!B:B,11)*AG718, 0)+IF(ISNUMBER(AJ718), INDEX(出力表!B:B,12)*AJ718, 0)+IF(ISNUMBER(AM718), INDEX(出力表!B:B,13)*AM718, 0)</f>
        <v>0</v>
      </c>
      <c r="AO718">
        <f>IF(ISNUMBER(F718), INDEX(出力表!B:B,2), 0)+IF(ISNUMBER(I718), INDEX(出力表!B:B,3), 0)+IF(ISNUMBER(L718), INDEX(出力表!B:B,4), 0)+IF(ISNUMBER(O718), INDEX(出力表!B:B,5), 0)+IF(ISNUMBER(R718), INDEX(出力表!B:B,6), 0)+IF(ISNUMBER(U718), INDEX(出力表!B:B,7), 0)+IF(ISNUMBER(X718), INDEX(出力表!B:B,8), 0)+IF(ISNUMBER(AA718), INDEX(出力表!B:B,9), 0)+IF(ISNUMBER(AD718), INDEX(出力表!B:B,10), 0)+IF(ISNUMBER(AG718), INDEX(出力表!B:B,11), 0)+IF(ISNUMBER(AJ718), INDEX(出力表!B:B,12), 0)+IF(ISNUMBER(AM718), INDEX(出力表!B:B,13), 0)</f>
        <v>0</v>
      </c>
      <c r="AP718" t="str">
        <f t="shared" si="11"/>
        <v/>
      </c>
    </row>
    <row r="719" spans="1:42" x14ac:dyDescent="0.2">
      <c r="A719">
        <v>718</v>
      </c>
      <c r="B719">
        <f>IF(UPPER(Settings!B4)="TRUE", 乱数表!$Z719*Settings!B10, 0)</f>
        <v>0.82789378026637772</v>
      </c>
      <c r="C719">
        <f>IF(UPPER(Settings!B4)="TRUE", 乱数表!$AA719*Settings!B11, 0)</f>
        <v>-0.10883558696307201</v>
      </c>
      <c r="D719">
        <f>MIN(100, MAX(0, 100*BETAINV(乱数表!$B719, MAX(0.00000001, (1/(1+EXP(-(INDEX(係数表!G:G,2) + $B719))))*(EXP(INDEX(係数表!H:H,2) + INDEX(係数表!I:I,2)*LN(INDEX(出力表!C:C,2)+1)))), MAX(0.00000001, (1-(1/(1+EXP(-(INDEX(係数表!G:G,2) + $B719)))))*(EXP(INDEX(係数表!H:H,2) + INDEX(係数表!I:I,2)*LN(INDEX(出力表!C:C,2)+1)))))))</f>
        <v>46.944849866462853</v>
      </c>
      <c r="E719" t="e">
        <f>MIN(100, MAX(0, (100*(INDEX(出力表!D:D,2))/(EXP(INDEX(係数表!B:B,2) + $C719) + (INDEX(出力表!D:D,2)))) + (乱数表!$N719*(Settings!B12/(((INDEX(出力表!D:D,2))+1)^INDEX(係数表!E:E,2)*INDEX(係数表!F:F,2))))))</f>
        <v>#VALUE!</v>
      </c>
      <c r="F719" t="e">
        <f>MIN(100, MAX(0, (INDEX(出力表!D:D,2))*D719/MAX(E719, Settings!B3)))</f>
        <v>#VALUE!</v>
      </c>
      <c r="G719">
        <f>MIN(100, MAX(0, 100*BETAINV(乱数表!$C719, MAX(0.00000001, (1/(1+EXP(-(INDEX(係数表!G:G,3) + $B719))))*(EXP(INDEX(係数表!H:H,3) + INDEX(係数表!I:I,3)*LN(INDEX(出力表!C:C,3)+1)))), MAX(0.00000001, (1-(1/(1+EXP(-(INDEX(係数表!G:G,3) + $B719)))))*(EXP(INDEX(係数表!H:H,3) + INDEX(係数表!I:I,3)*LN(INDEX(出力表!C:C,3)+1)))))))</f>
        <v>98.506067763124165</v>
      </c>
      <c r="H719" t="e">
        <f>MIN(100, MAX(0, (100*(INDEX(出力表!D:D,3))/(EXP(INDEX(係数表!B:B,3) + $C719) + (INDEX(出力表!D:D,3)))) + (乱数表!$O719*(Settings!B12/(((INDEX(出力表!D:D,3))+1)^INDEX(係数表!E:E,3)*INDEX(係数表!F:F,3))))))</f>
        <v>#VALUE!</v>
      </c>
      <c r="I719" t="e">
        <f>MIN(100, MAX(0, (INDEX(出力表!D:D,3))*G719/MAX(H719, Settings!B3)))</f>
        <v>#VALUE!</v>
      </c>
      <c r="J719">
        <f>MIN(100, MAX(0, 100*BETAINV(乱数表!$D719, MAX(0.00000001, (1/(1+EXP(-(INDEX(係数表!G:G,4) + $B719))))*(EXP(INDEX(係数表!H:H,4) + INDEX(係数表!I:I,4)*LN(INDEX(出力表!C:C,4)+1)))), MAX(0.00000001, (1-(1/(1+EXP(-(INDEX(係数表!G:G,4) + $B719)))))*(EXP(INDEX(係数表!H:H,4) + INDEX(係数表!I:I,4)*LN(INDEX(出力表!C:C,4)+1)))))))</f>
        <v>94.331618649706073</v>
      </c>
      <c r="K719" t="e">
        <f>MIN(100, MAX(0, (100*(INDEX(出力表!D:D,4))/(EXP(INDEX(係数表!B:B,4) + $C719) + (INDEX(出力表!D:D,4)))) + (乱数表!$P719*(Settings!B12/(((INDEX(出力表!D:D,4))+1)^INDEX(係数表!E:E,4)*INDEX(係数表!F:F,4))))))</f>
        <v>#VALUE!</v>
      </c>
      <c r="L719" t="e">
        <f>MIN(100, MAX(0, (INDEX(出力表!D:D,4))*J719/MAX(K719, Settings!B3)))</f>
        <v>#VALUE!</v>
      </c>
      <c r="M719">
        <f>MIN(100, MAX(0, 100*BETAINV(乱数表!$E719, MAX(0.00000001, (1/(1+EXP(-(INDEX(係数表!G:G,5) + $B719))))*(EXP(INDEX(係数表!H:H,5) + INDEX(係数表!I:I,5)*LN(INDEX(出力表!C:C,5)+1)))), MAX(0.00000001, (1-(1/(1+EXP(-(INDEX(係数表!G:G,5) + $B719)))))*(EXP(INDEX(係数表!H:H,5) + INDEX(係数表!I:I,5)*LN(INDEX(出力表!C:C,5)+1)))))))</f>
        <v>99.999857769339243</v>
      </c>
      <c r="N719" t="e">
        <f>MIN(100, MAX(0, (100*(INDEX(出力表!D:D,5))/(EXP(INDEX(係数表!B:B,5) + $C719) + (INDEX(出力表!D:D,5)))) + (乱数表!$Q719*(Settings!B12/(((INDEX(出力表!D:D,5))+1)^INDEX(係数表!E:E,5)*INDEX(係数表!F:F,5))))))</f>
        <v>#VALUE!</v>
      </c>
      <c r="O719" t="e">
        <f>MIN(100, MAX(0, (INDEX(出力表!D:D,5))*M719/MAX(N719, Settings!B3)))</f>
        <v>#VALUE!</v>
      </c>
      <c r="P719">
        <f>MIN(100, MAX(0, 100*BETAINV(乱数表!$F719, MAX(0.00000001, (1/(1+EXP(-(INDEX(係数表!G:G,6) + $B719))))*(EXP(INDEX(係数表!H:H,6) + INDEX(係数表!I:I,6)*LN(INDEX(出力表!C:C,6)+1)))), MAX(0.00000001, (1-(1/(1+EXP(-(INDEX(係数表!G:G,6) + $B719)))))*(EXP(INDEX(係数表!H:H,6) + INDEX(係数表!I:I,6)*LN(INDEX(出力表!C:C,6)+1)))))))</f>
        <v>95.268951530451346</v>
      </c>
      <c r="Q719" t="e">
        <f>MIN(100, MAX(0, (100*(INDEX(出力表!D:D,6))/(EXP(INDEX(係数表!B:B,6) + $C719) + (INDEX(出力表!D:D,6)))) + (乱数表!$R719*(Settings!B12/(((INDEX(出力表!D:D,6))+1)^INDEX(係数表!E:E,6)*INDEX(係数表!F:F,6))))))</f>
        <v>#VALUE!</v>
      </c>
      <c r="R719" t="e">
        <f>MIN(100, MAX(0, (INDEX(出力表!D:D,6))*P719/MAX(Q719, Settings!B3)))</f>
        <v>#VALUE!</v>
      </c>
      <c r="S719">
        <f>MIN(100, MAX(0, 100*BETAINV(乱数表!$G719, MAX(0.00000001, (1/(1+EXP(-(INDEX(係数表!G:G,7) + $B719))))*(EXP(INDEX(係数表!H:H,7) + INDEX(係数表!I:I,7)*LN(INDEX(出力表!C:C,7)+1)))), MAX(0.00000001, (1-(1/(1+EXP(-(INDEX(係数表!G:G,7) + $B719)))))*(EXP(INDEX(係数表!H:H,7) + INDEX(係数表!I:I,7)*LN(INDEX(出力表!C:C,7)+1)))))))</f>
        <v>99.005412305308411</v>
      </c>
      <c r="T719" t="e">
        <f>MIN(100, MAX(0, (100*(INDEX(出力表!D:D,7))/(EXP(INDEX(係数表!B:B,7) + $C719) + (INDEX(出力表!D:D,7)))) + (乱数表!$S719*(Settings!B12/(((INDEX(出力表!D:D,7))+1)^INDEX(係数表!E:E,7)*INDEX(係数表!F:F,7))))))</f>
        <v>#VALUE!</v>
      </c>
      <c r="U719" t="e">
        <f>MIN(100, MAX(0, (INDEX(出力表!D:D,7))*S719/MAX(T719, Settings!B3)))</f>
        <v>#VALUE!</v>
      </c>
      <c r="V719">
        <f>MIN(100, MAX(0, 100*BETAINV(乱数表!$H719, MAX(0.00000001, (1/(1+EXP(-(INDEX(係数表!G:G,8) + $B719))))*(EXP(INDEX(係数表!H:H,8) + INDEX(係数表!I:I,8)*LN(INDEX(出力表!C:C,8)+1)))), MAX(0.00000001, (1-(1/(1+EXP(-(INDEX(係数表!G:G,8) + $B719)))))*(EXP(INDEX(係数表!H:H,8) + INDEX(係数表!I:I,8)*LN(INDEX(出力表!C:C,8)+1)))))))</f>
        <v>98.8179645267128</v>
      </c>
      <c r="W719" t="e">
        <f>MIN(100, MAX(0, (100*(INDEX(出力表!D:D,8))/(EXP(INDEX(係数表!B:B,8) + $C719) + (INDEX(出力表!D:D,8)))) + (乱数表!$T719*(Settings!B12/(((INDEX(出力表!D:D,8))+1)^INDEX(係数表!E:E,8)*INDEX(係数表!F:F,8))))))</f>
        <v>#VALUE!</v>
      </c>
      <c r="X719" t="e">
        <f>MIN(100, MAX(0, (INDEX(出力表!D:D,8))*V719/MAX(W719, Settings!B3)))</f>
        <v>#VALUE!</v>
      </c>
      <c r="Y719">
        <f>MIN(100, MAX(0, 100*BETAINV(乱数表!$I719, MAX(0.00000001, (1/(1+EXP(-(INDEX(係数表!G:G,9) + $B719))))*(EXP(INDEX(係数表!H:H,9) + INDEX(係数表!I:I,9)*LN(INDEX(出力表!C:C,9)+1)))), MAX(0.00000001, (1-(1/(1+EXP(-(INDEX(係数表!G:G,9) + $B719)))))*(EXP(INDEX(係数表!H:H,9) + INDEX(係数表!I:I,9)*LN(INDEX(出力表!C:C,9)+1)))))))</f>
        <v>93.067349888690558</v>
      </c>
      <c r="Z719" t="e">
        <f>MIN(100, MAX(0, (100*(INDEX(出力表!D:D,9))/(EXP(INDEX(係数表!B:B,9) + $C719) + (INDEX(出力表!D:D,9)))) + (乱数表!$U719*(Settings!B12/(((INDEX(出力表!D:D,9))+1)^INDEX(係数表!E:E,9)*INDEX(係数表!F:F,9))))))</f>
        <v>#VALUE!</v>
      </c>
      <c r="AA719" t="e">
        <f>MIN(100, MAX(0, (INDEX(出力表!D:D,9))*Y719/MAX(Z719, Settings!B3)))</f>
        <v>#VALUE!</v>
      </c>
      <c r="AB719">
        <f>MIN(100, MAX(0, 100*BETAINV(乱数表!$J719, MAX(0.00000001, (1/(1+EXP(-(INDEX(係数表!G:G,10) + $B719))))*(EXP(INDEX(係数表!H:H,10) + INDEX(係数表!I:I,10)*LN(INDEX(出力表!C:C,10)+1)))), MAX(0.00000001, (1-(1/(1+EXP(-(INDEX(係数表!G:G,10) + $B719)))))*(EXP(INDEX(係数表!H:H,10) + INDEX(係数表!I:I,10)*LN(INDEX(出力表!C:C,10)+1)))))))</f>
        <v>97.333333643863739</v>
      </c>
      <c r="AC719" t="e">
        <f>MIN(100, MAX(0, (100*(INDEX(出力表!D:D,10))/(EXP(INDEX(係数表!B:B,10) + $C719) + (INDEX(出力表!D:D,10)))) + (乱数表!$V719*(Settings!B12/(((INDEX(出力表!D:D,10))+1)^INDEX(係数表!E:E,10)*INDEX(係数表!F:F,10))))))</f>
        <v>#VALUE!</v>
      </c>
      <c r="AD719" t="e">
        <f>MIN(100, MAX(0, (INDEX(出力表!D:D,10))*AB719/MAX(AC719, Settings!B3)))</f>
        <v>#VALUE!</v>
      </c>
      <c r="AE719">
        <f>MIN(100, MAX(0, 100*BETAINV(乱数表!$K719, MAX(0.00000001, (1/(1+EXP(-(INDEX(係数表!G:G,11) + $B719))))*(EXP(INDEX(係数表!H:H,11) + INDEX(係数表!I:I,11)*LN(INDEX(出力表!C:C,11)+1)))), MAX(0.00000001, (1-(1/(1+EXP(-(INDEX(係数表!G:G,11) + $B719)))))*(EXP(INDEX(係数表!H:H,11) + INDEX(係数表!I:I,11)*LN(INDEX(出力表!C:C,11)+1)))))))</f>
        <v>99.999921832086841</v>
      </c>
      <c r="AF719" t="e">
        <f>MIN(100, MAX(0, (100*(INDEX(出力表!D:D,11))/(EXP(INDEX(係数表!B:B,11) + $C719) + (INDEX(出力表!D:D,11)))) + (乱数表!$W719*(Settings!B12/(((INDEX(出力表!D:D,11))+1)^INDEX(係数表!E:E,11)*INDEX(係数表!F:F,11))))))</f>
        <v>#VALUE!</v>
      </c>
      <c r="AG719" t="e">
        <f>MIN(100, MAX(0, (INDEX(出力表!D:D,11))*AE719/MAX(AF719, Settings!B3)))</f>
        <v>#VALUE!</v>
      </c>
      <c r="AH719">
        <f>MIN(100, MAX(0, 100*BETAINV(乱数表!$L719, MAX(0.00000001, (1/(1+EXP(-(INDEX(係数表!G:G,12) + $B719))))*(EXP(INDEX(係数表!H:H,12) + INDEX(係数表!I:I,12)*LN(INDEX(出力表!C:C,12)+1)))), MAX(0.00000001, (1-(1/(1+EXP(-(INDEX(係数表!G:G,12) + $B719)))))*(EXP(INDEX(係数表!H:H,12) + INDEX(係数表!I:I,12)*LN(INDEX(出力表!C:C,12)+1)))))))</f>
        <v>99.584260287560497</v>
      </c>
      <c r="AI719" t="e">
        <f>MIN(100, MAX(0, (100*(INDEX(出力表!D:D,12))/(EXP(INDEX(係数表!B:B,12) + $C719) + (INDEX(出力表!D:D,12)))) + (乱数表!$X719*(Settings!B12/(((INDEX(出力表!D:D,12))+1)^INDEX(係数表!E:E,12)*INDEX(係数表!F:F,12))))))</f>
        <v>#VALUE!</v>
      </c>
      <c r="AJ719" t="e">
        <f>MIN(100, MAX(0, (INDEX(出力表!D:D,12))*AH719/MAX(AI719, Settings!B3)))</f>
        <v>#VALUE!</v>
      </c>
      <c r="AK719">
        <f>MIN(100, MAX(0, 100*BETAINV(乱数表!$M719, MAX(0.00000001, (1/(1+EXP(-(INDEX(係数表!G:G,13) + $B719))))*(EXP(INDEX(係数表!H:H,13) + INDEX(係数表!I:I,13)*LN(INDEX(出力表!C:C,13)+1)))), MAX(0.00000001, (1-(1/(1+EXP(-(INDEX(係数表!G:G,13) + $B719)))))*(EXP(INDEX(係数表!H:H,13) + INDEX(係数表!I:I,13)*LN(INDEX(出力表!C:C,13)+1)))))))</f>
        <v>99.97100228188711</v>
      </c>
      <c r="AL719" t="e">
        <f>MIN(100, MAX(0, (100*(INDEX(出力表!D:D,13))/(EXP(INDEX(係数表!B:B,13) + $C719) + (INDEX(出力表!D:D,13)))) + (乱数表!$Y719*(Settings!B12/(((INDEX(出力表!D:D,13))+1)^INDEX(係数表!E:E,13)*INDEX(係数表!F:F,13))))))</f>
        <v>#VALUE!</v>
      </c>
      <c r="AM719" t="e">
        <f>MIN(100, MAX(0, (INDEX(出力表!D:D,13))*AK719/MAX(AL719, Settings!B3)))</f>
        <v>#VALUE!</v>
      </c>
      <c r="AN719">
        <f>IF(ISNUMBER(F719), INDEX(出力表!B:B,2)*F719, 0)+IF(ISNUMBER(I719), INDEX(出力表!B:B,3)*I719, 0)+IF(ISNUMBER(L719), INDEX(出力表!B:B,4)*L719, 0)+IF(ISNUMBER(O719), INDEX(出力表!B:B,5)*O719, 0)+IF(ISNUMBER(R719), INDEX(出力表!B:B,6)*R719, 0)+IF(ISNUMBER(U719), INDEX(出力表!B:B,7)*U719, 0)+IF(ISNUMBER(X719), INDEX(出力表!B:B,8)*X719, 0)+IF(ISNUMBER(AA719), INDEX(出力表!B:B,9)*AA719, 0)+IF(ISNUMBER(AD719), INDEX(出力表!B:B,10)*AD719, 0)+IF(ISNUMBER(AG719), INDEX(出力表!B:B,11)*AG719, 0)+IF(ISNUMBER(AJ719), INDEX(出力表!B:B,12)*AJ719, 0)+IF(ISNUMBER(AM719), INDEX(出力表!B:B,13)*AM719, 0)</f>
        <v>0</v>
      </c>
      <c r="AO719">
        <f>IF(ISNUMBER(F719), INDEX(出力表!B:B,2), 0)+IF(ISNUMBER(I719), INDEX(出力表!B:B,3), 0)+IF(ISNUMBER(L719), INDEX(出力表!B:B,4), 0)+IF(ISNUMBER(O719), INDEX(出力表!B:B,5), 0)+IF(ISNUMBER(R719), INDEX(出力表!B:B,6), 0)+IF(ISNUMBER(U719), INDEX(出力表!B:B,7), 0)+IF(ISNUMBER(X719), INDEX(出力表!B:B,8), 0)+IF(ISNUMBER(AA719), INDEX(出力表!B:B,9), 0)+IF(ISNUMBER(AD719), INDEX(出力表!B:B,10), 0)+IF(ISNUMBER(AG719), INDEX(出力表!B:B,11), 0)+IF(ISNUMBER(AJ719), INDEX(出力表!B:B,12), 0)+IF(ISNUMBER(AM719), INDEX(出力表!B:B,13), 0)</f>
        <v>0</v>
      </c>
      <c r="AP719" t="str">
        <f t="shared" si="11"/>
        <v/>
      </c>
    </row>
    <row r="720" spans="1:42" x14ac:dyDescent="0.2">
      <c r="A720">
        <v>719</v>
      </c>
      <c r="B720">
        <f>IF(UPPER(Settings!B4)="TRUE", 乱数表!$Z720*Settings!B10, 0)</f>
        <v>-0.23144517245873417</v>
      </c>
      <c r="C720">
        <f>IF(UPPER(Settings!B4)="TRUE", 乱数表!$AA720*Settings!B11, 0)</f>
        <v>-5.2194644276151734E-3</v>
      </c>
      <c r="D720">
        <f>MIN(100, MAX(0, 100*BETAINV(乱数表!$B720, MAX(0.00000001, (1/(1+EXP(-(INDEX(係数表!G:G,2) + $B720))))*(EXP(INDEX(係数表!H:H,2) + INDEX(係数表!I:I,2)*LN(INDEX(出力表!C:C,2)+1)))), MAX(0.00000001, (1-(1/(1+EXP(-(INDEX(係数表!G:G,2) + $B720)))))*(EXP(INDEX(係数表!H:H,2) + INDEX(係数表!I:I,2)*LN(INDEX(出力表!C:C,2)+1)))))))</f>
        <v>99.998846460081893</v>
      </c>
      <c r="E720" t="e">
        <f>MIN(100, MAX(0, (100*(INDEX(出力表!D:D,2))/(EXP(INDEX(係数表!B:B,2) + $C720) + (INDEX(出力表!D:D,2)))) + (乱数表!$N720*(Settings!B12/(((INDEX(出力表!D:D,2))+1)^INDEX(係数表!E:E,2)*INDEX(係数表!F:F,2))))))</f>
        <v>#VALUE!</v>
      </c>
      <c r="F720" t="e">
        <f>MIN(100, MAX(0, (INDEX(出力表!D:D,2))*D720/MAX(E720, Settings!B3)))</f>
        <v>#VALUE!</v>
      </c>
      <c r="G720">
        <f>MIN(100, MAX(0, 100*BETAINV(乱数表!$C720, MAX(0.00000001, (1/(1+EXP(-(INDEX(係数表!G:G,3) + $B720))))*(EXP(INDEX(係数表!H:H,3) + INDEX(係数表!I:I,3)*LN(INDEX(出力表!C:C,3)+1)))), MAX(0.00000001, (1-(1/(1+EXP(-(INDEX(係数表!G:G,3) + $B720)))))*(EXP(INDEX(係数表!H:H,3) + INDEX(係数表!I:I,3)*LN(INDEX(出力表!C:C,3)+1)))))))</f>
        <v>99.551763699713007</v>
      </c>
      <c r="H720" t="e">
        <f>MIN(100, MAX(0, (100*(INDEX(出力表!D:D,3))/(EXP(INDEX(係数表!B:B,3) + $C720) + (INDEX(出力表!D:D,3)))) + (乱数表!$O720*(Settings!B12/(((INDEX(出力表!D:D,3))+1)^INDEX(係数表!E:E,3)*INDEX(係数表!F:F,3))))))</f>
        <v>#VALUE!</v>
      </c>
      <c r="I720" t="e">
        <f>MIN(100, MAX(0, (INDEX(出力表!D:D,3))*G720/MAX(H720, Settings!B3)))</f>
        <v>#VALUE!</v>
      </c>
      <c r="J720">
        <f>MIN(100, MAX(0, 100*BETAINV(乱数表!$D720, MAX(0.00000001, (1/(1+EXP(-(INDEX(係数表!G:G,4) + $B720))))*(EXP(INDEX(係数表!H:H,4) + INDEX(係数表!I:I,4)*LN(INDEX(出力表!C:C,4)+1)))), MAX(0.00000001, (1-(1/(1+EXP(-(INDEX(係数表!G:G,4) + $B720)))))*(EXP(INDEX(係数表!H:H,4) + INDEX(係数表!I:I,4)*LN(INDEX(出力表!C:C,4)+1)))))))</f>
        <v>94.1160418792022</v>
      </c>
      <c r="K720" t="e">
        <f>MIN(100, MAX(0, (100*(INDEX(出力表!D:D,4))/(EXP(INDEX(係数表!B:B,4) + $C720) + (INDEX(出力表!D:D,4)))) + (乱数表!$P720*(Settings!B12/(((INDEX(出力表!D:D,4))+1)^INDEX(係数表!E:E,4)*INDEX(係数表!F:F,4))))))</f>
        <v>#VALUE!</v>
      </c>
      <c r="L720" t="e">
        <f>MIN(100, MAX(0, (INDEX(出力表!D:D,4))*J720/MAX(K720, Settings!B3)))</f>
        <v>#VALUE!</v>
      </c>
      <c r="M720">
        <f>MIN(100, MAX(0, 100*BETAINV(乱数表!$E720, MAX(0.00000001, (1/(1+EXP(-(INDEX(係数表!G:G,5) + $B720))))*(EXP(INDEX(係数表!H:H,5) + INDEX(係数表!I:I,5)*LN(INDEX(出力表!C:C,5)+1)))), MAX(0.00000001, (1-(1/(1+EXP(-(INDEX(係数表!G:G,5) + $B720)))))*(EXP(INDEX(係数表!H:H,5) + INDEX(係数表!I:I,5)*LN(INDEX(出力表!C:C,5)+1)))))))</f>
        <v>49.127777584207863</v>
      </c>
      <c r="N720" t="e">
        <f>MIN(100, MAX(0, (100*(INDEX(出力表!D:D,5))/(EXP(INDEX(係数表!B:B,5) + $C720) + (INDEX(出力表!D:D,5)))) + (乱数表!$Q720*(Settings!B12/(((INDEX(出力表!D:D,5))+1)^INDEX(係数表!E:E,5)*INDEX(係数表!F:F,5))))))</f>
        <v>#VALUE!</v>
      </c>
      <c r="O720" t="e">
        <f>MIN(100, MAX(0, (INDEX(出力表!D:D,5))*M720/MAX(N720, Settings!B3)))</f>
        <v>#VALUE!</v>
      </c>
      <c r="P720">
        <f>MIN(100, MAX(0, 100*BETAINV(乱数表!$F720, MAX(0.00000001, (1/(1+EXP(-(INDEX(係数表!G:G,6) + $B720))))*(EXP(INDEX(係数表!H:H,6) + INDEX(係数表!I:I,6)*LN(INDEX(出力表!C:C,6)+1)))), MAX(0.00000001, (1-(1/(1+EXP(-(INDEX(係数表!G:G,6) + $B720)))))*(EXP(INDEX(係数表!H:H,6) + INDEX(係数表!I:I,6)*LN(INDEX(出力表!C:C,6)+1)))))))</f>
        <v>87.83352312851973</v>
      </c>
      <c r="Q720" t="e">
        <f>MIN(100, MAX(0, (100*(INDEX(出力表!D:D,6))/(EXP(INDEX(係数表!B:B,6) + $C720) + (INDEX(出力表!D:D,6)))) + (乱数表!$R720*(Settings!B12/(((INDEX(出力表!D:D,6))+1)^INDEX(係数表!E:E,6)*INDEX(係数表!F:F,6))))))</f>
        <v>#VALUE!</v>
      </c>
      <c r="R720" t="e">
        <f>MIN(100, MAX(0, (INDEX(出力表!D:D,6))*P720/MAX(Q720, Settings!B3)))</f>
        <v>#VALUE!</v>
      </c>
      <c r="S720">
        <f>MIN(100, MAX(0, 100*BETAINV(乱数表!$G720, MAX(0.00000001, (1/(1+EXP(-(INDEX(係数表!G:G,7) + $B720))))*(EXP(INDEX(係数表!H:H,7) + INDEX(係数表!I:I,7)*LN(INDEX(出力表!C:C,7)+1)))), MAX(0.00000001, (1-(1/(1+EXP(-(INDEX(係数表!G:G,7) + $B720)))))*(EXP(INDEX(係数表!H:H,7) + INDEX(係数表!I:I,7)*LN(INDEX(出力表!C:C,7)+1)))))))</f>
        <v>96.98979178741132</v>
      </c>
      <c r="T720" t="e">
        <f>MIN(100, MAX(0, (100*(INDEX(出力表!D:D,7))/(EXP(INDEX(係数表!B:B,7) + $C720) + (INDEX(出力表!D:D,7)))) + (乱数表!$S720*(Settings!B12/(((INDEX(出力表!D:D,7))+1)^INDEX(係数表!E:E,7)*INDEX(係数表!F:F,7))))))</f>
        <v>#VALUE!</v>
      </c>
      <c r="U720" t="e">
        <f>MIN(100, MAX(0, (INDEX(出力表!D:D,7))*S720/MAX(T720, Settings!B3)))</f>
        <v>#VALUE!</v>
      </c>
      <c r="V720">
        <f>MIN(100, MAX(0, 100*BETAINV(乱数表!$H720, MAX(0.00000001, (1/(1+EXP(-(INDEX(係数表!G:G,8) + $B720))))*(EXP(INDEX(係数表!H:H,8) + INDEX(係数表!I:I,8)*LN(INDEX(出力表!C:C,8)+1)))), MAX(0.00000001, (1-(1/(1+EXP(-(INDEX(係数表!G:G,8) + $B720)))))*(EXP(INDEX(係数表!H:H,8) + INDEX(係数表!I:I,8)*LN(INDEX(出力表!C:C,8)+1)))))))</f>
        <v>86.286454731264399</v>
      </c>
      <c r="W720" t="e">
        <f>MIN(100, MAX(0, (100*(INDEX(出力表!D:D,8))/(EXP(INDEX(係数表!B:B,8) + $C720) + (INDEX(出力表!D:D,8)))) + (乱数表!$T720*(Settings!B12/(((INDEX(出力表!D:D,8))+1)^INDEX(係数表!E:E,8)*INDEX(係数表!F:F,8))))))</f>
        <v>#VALUE!</v>
      </c>
      <c r="X720" t="e">
        <f>MIN(100, MAX(0, (INDEX(出力表!D:D,8))*V720/MAX(W720, Settings!B3)))</f>
        <v>#VALUE!</v>
      </c>
      <c r="Y720">
        <f>MIN(100, MAX(0, 100*BETAINV(乱数表!$I720, MAX(0.00000001, (1/(1+EXP(-(INDEX(係数表!G:G,9) + $B720))))*(EXP(INDEX(係数表!H:H,9) + INDEX(係数表!I:I,9)*LN(INDEX(出力表!C:C,9)+1)))), MAX(0.00000001, (1-(1/(1+EXP(-(INDEX(係数表!G:G,9) + $B720)))))*(EXP(INDEX(係数表!H:H,9) + INDEX(係数表!I:I,9)*LN(INDEX(出力表!C:C,9)+1)))))))</f>
        <v>93.184413642355082</v>
      </c>
      <c r="Z720" t="e">
        <f>MIN(100, MAX(0, (100*(INDEX(出力表!D:D,9))/(EXP(INDEX(係数表!B:B,9) + $C720) + (INDEX(出力表!D:D,9)))) + (乱数表!$U720*(Settings!B12/(((INDEX(出力表!D:D,9))+1)^INDEX(係数表!E:E,9)*INDEX(係数表!F:F,9))))))</f>
        <v>#VALUE!</v>
      </c>
      <c r="AA720" t="e">
        <f>MIN(100, MAX(0, (INDEX(出力表!D:D,9))*Y720/MAX(Z720, Settings!B3)))</f>
        <v>#VALUE!</v>
      </c>
      <c r="AB720">
        <f>MIN(100, MAX(0, 100*BETAINV(乱数表!$J720, MAX(0.00000001, (1/(1+EXP(-(INDEX(係数表!G:G,10) + $B720))))*(EXP(INDEX(係数表!H:H,10) + INDEX(係数表!I:I,10)*LN(INDEX(出力表!C:C,10)+1)))), MAX(0.00000001, (1-(1/(1+EXP(-(INDEX(係数表!G:G,10) + $B720)))))*(EXP(INDEX(係数表!H:H,10) + INDEX(係数表!I:I,10)*LN(INDEX(出力表!C:C,10)+1)))))))</f>
        <v>73.993361327207026</v>
      </c>
      <c r="AC720" t="e">
        <f>MIN(100, MAX(0, (100*(INDEX(出力表!D:D,10))/(EXP(INDEX(係数表!B:B,10) + $C720) + (INDEX(出力表!D:D,10)))) + (乱数表!$V720*(Settings!B12/(((INDEX(出力表!D:D,10))+1)^INDEX(係数表!E:E,10)*INDEX(係数表!F:F,10))))))</f>
        <v>#VALUE!</v>
      </c>
      <c r="AD720" t="e">
        <f>MIN(100, MAX(0, (INDEX(出力表!D:D,10))*AB720/MAX(AC720, Settings!B3)))</f>
        <v>#VALUE!</v>
      </c>
      <c r="AE720">
        <f>MIN(100, MAX(0, 100*BETAINV(乱数表!$K720, MAX(0.00000001, (1/(1+EXP(-(INDEX(係数表!G:G,11) + $B720))))*(EXP(INDEX(係数表!H:H,11) + INDEX(係数表!I:I,11)*LN(INDEX(出力表!C:C,11)+1)))), MAX(0.00000001, (1-(1/(1+EXP(-(INDEX(係数表!G:G,11) + $B720)))))*(EXP(INDEX(係数表!H:H,11) + INDEX(係数表!I:I,11)*LN(INDEX(出力表!C:C,11)+1)))))))</f>
        <v>91.001614973286877</v>
      </c>
      <c r="AF720" t="e">
        <f>MIN(100, MAX(0, (100*(INDEX(出力表!D:D,11))/(EXP(INDEX(係数表!B:B,11) + $C720) + (INDEX(出力表!D:D,11)))) + (乱数表!$W720*(Settings!B12/(((INDEX(出力表!D:D,11))+1)^INDEX(係数表!E:E,11)*INDEX(係数表!F:F,11))))))</f>
        <v>#VALUE!</v>
      </c>
      <c r="AG720" t="e">
        <f>MIN(100, MAX(0, (INDEX(出力表!D:D,11))*AE720/MAX(AF720, Settings!B3)))</f>
        <v>#VALUE!</v>
      </c>
      <c r="AH720">
        <f>MIN(100, MAX(0, 100*BETAINV(乱数表!$L720, MAX(0.00000001, (1/(1+EXP(-(INDEX(係数表!G:G,12) + $B720))))*(EXP(INDEX(係数表!H:H,12) + INDEX(係数表!I:I,12)*LN(INDEX(出力表!C:C,12)+1)))), MAX(0.00000001, (1-(1/(1+EXP(-(INDEX(係数表!G:G,12) + $B720)))))*(EXP(INDEX(係数表!H:H,12) + INDEX(係数表!I:I,12)*LN(INDEX(出力表!C:C,12)+1)))))))</f>
        <v>98.81600936990769</v>
      </c>
      <c r="AI720" t="e">
        <f>MIN(100, MAX(0, (100*(INDEX(出力表!D:D,12))/(EXP(INDEX(係数表!B:B,12) + $C720) + (INDEX(出力表!D:D,12)))) + (乱数表!$X720*(Settings!B12/(((INDEX(出力表!D:D,12))+1)^INDEX(係数表!E:E,12)*INDEX(係数表!F:F,12))))))</f>
        <v>#VALUE!</v>
      </c>
      <c r="AJ720" t="e">
        <f>MIN(100, MAX(0, (INDEX(出力表!D:D,12))*AH720/MAX(AI720, Settings!B3)))</f>
        <v>#VALUE!</v>
      </c>
      <c r="AK720">
        <f>MIN(100, MAX(0, 100*BETAINV(乱数表!$M720, MAX(0.00000001, (1/(1+EXP(-(INDEX(係数表!G:G,13) + $B720))))*(EXP(INDEX(係数表!H:H,13) + INDEX(係数表!I:I,13)*LN(INDEX(出力表!C:C,13)+1)))), MAX(0.00000001, (1-(1/(1+EXP(-(INDEX(係数表!G:G,13) + $B720)))))*(EXP(INDEX(係数表!H:H,13) + INDEX(係数表!I:I,13)*LN(INDEX(出力表!C:C,13)+1)))))))</f>
        <v>87.197924572115184</v>
      </c>
      <c r="AL720" t="e">
        <f>MIN(100, MAX(0, (100*(INDEX(出力表!D:D,13))/(EXP(INDEX(係数表!B:B,13) + $C720) + (INDEX(出力表!D:D,13)))) + (乱数表!$Y720*(Settings!B12/(((INDEX(出力表!D:D,13))+1)^INDEX(係数表!E:E,13)*INDEX(係数表!F:F,13))))))</f>
        <v>#VALUE!</v>
      </c>
      <c r="AM720" t="e">
        <f>MIN(100, MAX(0, (INDEX(出力表!D:D,13))*AK720/MAX(AL720, Settings!B3)))</f>
        <v>#VALUE!</v>
      </c>
      <c r="AN720">
        <f>IF(ISNUMBER(F720), INDEX(出力表!B:B,2)*F720, 0)+IF(ISNUMBER(I720), INDEX(出力表!B:B,3)*I720, 0)+IF(ISNUMBER(L720), INDEX(出力表!B:B,4)*L720, 0)+IF(ISNUMBER(O720), INDEX(出力表!B:B,5)*O720, 0)+IF(ISNUMBER(R720), INDEX(出力表!B:B,6)*R720, 0)+IF(ISNUMBER(U720), INDEX(出力表!B:B,7)*U720, 0)+IF(ISNUMBER(X720), INDEX(出力表!B:B,8)*X720, 0)+IF(ISNUMBER(AA720), INDEX(出力表!B:B,9)*AA720, 0)+IF(ISNUMBER(AD720), INDEX(出力表!B:B,10)*AD720, 0)+IF(ISNUMBER(AG720), INDEX(出力表!B:B,11)*AG720, 0)+IF(ISNUMBER(AJ720), INDEX(出力表!B:B,12)*AJ720, 0)+IF(ISNUMBER(AM720), INDEX(出力表!B:B,13)*AM720, 0)</f>
        <v>0</v>
      </c>
      <c r="AO720">
        <f>IF(ISNUMBER(F720), INDEX(出力表!B:B,2), 0)+IF(ISNUMBER(I720), INDEX(出力表!B:B,3), 0)+IF(ISNUMBER(L720), INDEX(出力表!B:B,4), 0)+IF(ISNUMBER(O720), INDEX(出力表!B:B,5), 0)+IF(ISNUMBER(R720), INDEX(出力表!B:B,6), 0)+IF(ISNUMBER(U720), INDEX(出力表!B:B,7), 0)+IF(ISNUMBER(X720), INDEX(出力表!B:B,8), 0)+IF(ISNUMBER(AA720), INDEX(出力表!B:B,9), 0)+IF(ISNUMBER(AD720), INDEX(出力表!B:B,10), 0)+IF(ISNUMBER(AG720), INDEX(出力表!B:B,11), 0)+IF(ISNUMBER(AJ720), INDEX(出力表!B:B,12), 0)+IF(ISNUMBER(AM720), INDEX(出力表!B:B,13), 0)</f>
        <v>0</v>
      </c>
      <c r="AP720" t="str">
        <f t="shared" si="11"/>
        <v/>
      </c>
    </row>
    <row r="721" spans="1:42" x14ac:dyDescent="0.2">
      <c r="A721">
        <v>720</v>
      </c>
      <c r="B721">
        <f>IF(UPPER(Settings!B4)="TRUE", 乱数表!$Z721*Settings!B10, 0)</f>
        <v>-0.45433934031905027</v>
      </c>
      <c r="C721">
        <f>IF(UPPER(Settings!B4)="TRUE", 乱数表!$AA721*Settings!B11, 0)</f>
        <v>-6.2989590321058692E-2</v>
      </c>
      <c r="D721">
        <f>MIN(100, MAX(0, 100*BETAINV(乱数表!$B721, MAX(0.00000001, (1/(1+EXP(-(INDEX(係数表!G:G,2) + $B721))))*(EXP(INDEX(係数表!H:H,2) + INDEX(係数表!I:I,2)*LN(INDEX(出力表!C:C,2)+1)))), MAX(0.00000001, (1-(1/(1+EXP(-(INDEX(係数表!G:G,2) + $B721)))))*(EXP(INDEX(係数表!H:H,2) + INDEX(係数表!I:I,2)*LN(INDEX(出力表!C:C,2)+1)))))))</f>
        <v>65.184008466898405</v>
      </c>
      <c r="E721" t="e">
        <f>MIN(100, MAX(0, (100*(INDEX(出力表!D:D,2))/(EXP(INDEX(係数表!B:B,2) + $C721) + (INDEX(出力表!D:D,2)))) + (乱数表!$N721*(Settings!B12/(((INDEX(出力表!D:D,2))+1)^INDEX(係数表!E:E,2)*INDEX(係数表!F:F,2))))))</f>
        <v>#VALUE!</v>
      </c>
      <c r="F721" t="e">
        <f>MIN(100, MAX(0, (INDEX(出力表!D:D,2))*D721/MAX(E721, Settings!B3)))</f>
        <v>#VALUE!</v>
      </c>
      <c r="G721">
        <f>MIN(100, MAX(0, 100*BETAINV(乱数表!$C721, MAX(0.00000001, (1/(1+EXP(-(INDEX(係数表!G:G,3) + $B721))))*(EXP(INDEX(係数表!H:H,3) + INDEX(係数表!I:I,3)*LN(INDEX(出力表!C:C,3)+1)))), MAX(0.00000001, (1-(1/(1+EXP(-(INDEX(係数表!G:G,3) + $B721)))))*(EXP(INDEX(係数表!H:H,3) + INDEX(係数表!I:I,3)*LN(INDEX(出力表!C:C,3)+1)))))))</f>
        <v>57.270860144674238</v>
      </c>
      <c r="H721" t="e">
        <f>MIN(100, MAX(0, (100*(INDEX(出力表!D:D,3))/(EXP(INDEX(係数表!B:B,3) + $C721) + (INDEX(出力表!D:D,3)))) + (乱数表!$O721*(Settings!B12/(((INDEX(出力表!D:D,3))+1)^INDEX(係数表!E:E,3)*INDEX(係数表!F:F,3))))))</f>
        <v>#VALUE!</v>
      </c>
      <c r="I721" t="e">
        <f>MIN(100, MAX(0, (INDEX(出力表!D:D,3))*G721/MAX(H721, Settings!B3)))</f>
        <v>#VALUE!</v>
      </c>
      <c r="J721">
        <f>MIN(100, MAX(0, 100*BETAINV(乱数表!$D721, MAX(0.00000001, (1/(1+EXP(-(INDEX(係数表!G:G,4) + $B721))))*(EXP(INDEX(係数表!H:H,4) + INDEX(係数表!I:I,4)*LN(INDEX(出力表!C:C,4)+1)))), MAX(0.00000001, (1-(1/(1+EXP(-(INDEX(係数表!G:G,4) + $B721)))))*(EXP(INDEX(係数表!H:H,4) + INDEX(係数表!I:I,4)*LN(INDEX(出力表!C:C,4)+1)))))))</f>
        <v>88.278487759847764</v>
      </c>
      <c r="K721" t="e">
        <f>MIN(100, MAX(0, (100*(INDEX(出力表!D:D,4))/(EXP(INDEX(係数表!B:B,4) + $C721) + (INDEX(出力表!D:D,4)))) + (乱数表!$P721*(Settings!B12/(((INDEX(出力表!D:D,4))+1)^INDEX(係数表!E:E,4)*INDEX(係数表!F:F,4))))))</f>
        <v>#VALUE!</v>
      </c>
      <c r="L721" t="e">
        <f>MIN(100, MAX(0, (INDEX(出力表!D:D,4))*J721/MAX(K721, Settings!B3)))</f>
        <v>#VALUE!</v>
      </c>
      <c r="M721">
        <f>MIN(100, MAX(0, 100*BETAINV(乱数表!$E721, MAX(0.00000001, (1/(1+EXP(-(INDEX(係数表!G:G,5) + $B721))))*(EXP(INDEX(係数表!H:H,5) + INDEX(係数表!I:I,5)*LN(INDEX(出力表!C:C,5)+1)))), MAX(0.00000001, (1-(1/(1+EXP(-(INDEX(係数表!G:G,5) + $B721)))))*(EXP(INDEX(係数表!H:H,5) + INDEX(係数表!I:I,5)*LN(INDEX(出力表!C:C,5)+1)))))))</f>
        <v>86.999797566377268</v>
      </c>
      <c r="N721" t="e">
        <f>MIN(100, MAX(0, (100*(INDEX(出力表!D:D,5))/(EXP(INDEX(係数表!B:B,5) + $C721) + (INDEX(出力表!D:D,5)))) + (乱数表!$Q721*(Settings!B12/(((INDEX(出力表!D:D,5))+1)^INDEX(係数表!E:E,5)*INDEX(係数表!F:F,5))))))</f>
        <v>#VALUE!</v>
      </c>
      <c r="O721" t="e">
        <f>MIN(100, MAX(0, (INDEX(出力表!D:D,5))*M721/MAX(N721, Settings!B3)))</f>
        <v>#VALUE!</v>
      </c>
      <c r="P721">
        <f>MIN(100, MAX(0, 100*BETAINV(乱数表!$F721, MAX(0.00000001, (1/(1+EXP(-(INDEX(係数表!G:G,6) + $B721))))*(EXP(INDEX(係数表!H:H,6) + INDEX(係数表!I:I,6)*LN(INDEX(出力表!C:C,6)+1)))), MAX(0.00000001, (1-(1/(1+EXP(-(INDEX(係数表!G:G,6) + $B721)))))*(EXP(INDEX(係数表!H:H,6) + INDEX(係数表!I:I,6)*LN(INDEX(出力表!C:C,6)+1)))))))</f>
        <v>96.448423788785107</v>
      </c>
      <c r="Q721" t="e">
        <f>MIN(100, MAX(0, (100*(INDEX(出力表!D:D,6))/(EXP(INDEX(係数表!B:B,6) + $C721) + (INDEX(出力表!D:D,6)))) + (乱数表!$R721*(Settings!B12/(((INDEX(出力表!D:D,6))+1)^INDEX(係数表!E:E,6)*INDEX(係数表!F:F,6))))))</f>
        <v>#VALUE!</v>
      </c>
      <c r="R721" t="e">
        <f>MIN(100, MAX(0, (INDEX(出力表!D:D,6))*P721/MAX(Q721, Settings!B3)))</f>
        <v>#VALUE!</v>
      </c>
      <c r="S721">
        <f>MIN(100, MAX(0, 100*BETAINV(乱数表!$G721, MAX(0.00000001, (1/(1+EXP(-(INDEX(係数表!G:G,7) + $B721))))*(EXP(INDEX(係数表!H:H,7) + INDEX(係数表!I:I,7)*LN(INDEX(出力表!C:C,7)+1)))), MAX(0.00000001, (1-(1/(1+EXP(-(INDEX(係数表!G:G,7) + $B721)))))*(EXP(INDEX(係数表!H:H,7) + INDEX(係数表!I:I,7)*LN(INDEX(出力表!C:C,7)+1)))))))</f>
        <v>86.930372341089821</v>
      </c>
      <c r="T721" t="e">
        <f>MIN(100, MAX(0, (100*(INDEX(出力表!D:D,7))/(EXP(INDEX(係数表!B:B,7) + $C721) + (INDEX(出力表!D:D,7)))) + (乱数表!$S721*(Settings!B12/(((INDEX(出力表!D:D,7))+1)^INDEX(係数表!E:E,7)*INDEX(係数表!F:F,7))))))</f>
        <v>#VALUE!</v>
      </c>
      <c r="U721" t="e">
        <f>MIN(100, MAX(0, (INDEX(出力表!D:D,7))*S721/MAX(T721, Settings!B3)))</f>
        <v>#VALUE!</v>
      </c>
      <c r="V721">
        <f>MIN(100, MAX(0, 100*BETAINV(乱数表!$H721, MAX(0.00000001, (1/(1+EXP(-(INDEX(係数表!G:G,8) + $B721))))*(EXP(INDEX(係数表!H:H,8) + INDEX(係数表!I:I,8)*LN(INDEX(出力表!C:C,8)+1)))), MAX(0.00000001, (1-(1/(1+EXP(-(INDEX(係数表!G:G,8) + $B721)))))*(EXP(INDEX(係数表!H:H,8) + INDEX(係数表!I:I,8)*LN(INDEX(出力表!C:C,8)+1)))))))</f>
        <v>93.496587389324489</v>
      </c>
      <c r="W721" t="e">
        <f>MIN(100, MAX(0, (100*(INDEX(出力表!D:D,8))/(EXP(INDEX(係数表!B:B,8) + $C721) + (INDEX(出力表!D:D,8)))) + (乱数表!$T721*(Settings!B12/(((INDEX(出力表!D:D,8))+1)^INDEX(係数表!E:E,8)*INDEX(係数表!F:F,8))))))</f>
        <v>#VALUE!</v>
      </c>
      <c r="X721" t="e">
        <f>MIN(100, MAX(0, (INDEX(出力表!D:D,8))*V721/MAX(W721, Settings!B3)))</f>
        <v>#VALUE!</v>
      </c>
      <c r="Y721">
        <f>MIN(100, MAX(0, 100*BETAINV(乱数表!$I721, MAX(0.00000001, (1/(1+EXP(-(INDEX(係数表!G:G,9) + $B721))))*(EXP(INDEX(係数表!H:H,9) + INDEX(係数表!I:I,9)*LN(INDEX(出力表!C:C,9)+1)))), MAX(0.00000001, (1-(1/(1+EXP(-(INDEX(係数表!G:G,9) + $B721)))))*(EXP(INDEX(係数表!H:H,9) + INDEX(係数表!I:I,9)*LN(INDEX(出力表!C:C,9)+1)))))))</f>
        <v>56.00309017778811</v>
      </c>
      <c r="Z721" t="e">
        <f>MIN(100, MAX(0, (100*(INDEX(出力表!D:D,9))/(EXP(INDEX(係数表!B:B,9) + $C721) + (INDEX(出力表!D:D,9)))) + (乱数表!$U721*(Settings!B12/(((INDEX(出力表!D:D,9))+1)^INDEX(係数表!E:E,9)*INDEX(係数表!F:F,9))))))</f>
        <v>#VALUE!</v>
      </c>
      <c r="AA721" t="e">
        <f>MIN(100, MAX(0, (INDEX(出力表!D:D,9))*Y721/MAX(Z721, Settings!B3)))</f>
        <v>#VALUE!</v>
      </c>
      <c r="AB721">
        <f>MIN(100, MAX(0, 100*BETAINV(乱数表!$J721, MAX(0.00000001, (1/(1+EXP(-(INDEX(係数表!G:G,10) + $B721))))*(EXP(INDEX(係数表!H:H,10) + INDEX(係数表!I:I,10)*LN(INDEX(出力表!C:C,10)+1)))), MAX(0.00000001, (1-(1/(1+EXP(-(INDEX(係数表!G:G,10) + $B721)))))*(EXP(INDEX(係数表!H:H,10) + INDEX(係数表!I:I,10)*LN(INDEX(出力表!C:C,10)+1)))))))</f>
        <v>91.938712795701022</v>
      </c>
      <c r="AC721" t="e">
        <f>MIN(100, MAX(0, (100*(INDEX(出力表!D:D,10))/(EXP(INDEX(係数表!B:B,10) + $C721) + (INDEX(出力表!D:D,10)))) + (乱数表!$V721*(Settings!B12/(((INDEX(出力表!D:D,10))+1)^INDEX(係数表!E:E,10)*INDEX(係数表!F:F,10))))))</f>
        <v>#VALUE!</v>
      </c>
      <c r="AD721" t="e">
        <f>MIN(100, MAX(0, (INDEX(出力表!D:D,10))*AB721/MAX(AC721, Settings!B3)))</f>
        <v>#VALUE!</v>
      </c>
      <c r="AE721">
        <f>MIN(100, MAX(0, 100*BETAINV(乱数表!$K721, MAX(0.00000001, (1/(1+EXP(-(INDEX(係数表!G:G,11) + $B721))))*(EXP(INDEX(係数表!H:H,11) + INDEX(係数表!I:I,11)*LN(INDEX(出力表!C:C,11)+1)))), MAX(0.00000001, (1-(1/(1+EXP(-(INDEX(係数表!G:G,11) + $B721)))))*(EXP(INDEX(係数表!H:H,11) + INDEX(係数表!I:I,11)*LN(INDEX(出力表!C:C,11)+1)))))))</f>
        <v>32.497280142339179</v>
      </c>
      <c r="AF721" t="e">
        <f>MIN(100, MAX(0, (100*(INDEX(出力表!D:D,11))/(EXP(INDEX(係数表!B:B,11) + $C721) + (INDEX(出力表!D:D,11)))) + (乱数表!$W721*(Settings!B12/(((INDEX(出力表!D:D,11))+1)^INDEX(係数表!E:E,11)*INDEX(係数表!F:F,11))))))</f>
        <v>#VALUE!</v>
      </c>
      <c r="AG721" t="e">
        <f>MIN(100, MAX(0, (INDEX(出力表!D:D,11))*AE721/MAX(AF721, Settings!B3)))</f>
        <v>#VALUE!</v>
      </c>
      <c r="AH721">
        <f>MIN(100, MAX(0, 100*BETAINV(乱数表!$L721, MAX(0.00000001, (1/(1+EXP(-(INDEX(係数表!G:G,12) + $B721))))*(EXP(INDEX(係数表!H:H,12) + INDEX(係数表!I:I,12)*LN(INDEX(出力表!C:C,12)+1)))), MAX(0.00000001, (1-(1/(1+EXP(-(INDEX(係数表!G:G,12) + $B721)))))*(EXP(INDEX(係数表!H:H,12) + INDEX(係数表!I:I,12)*LN(INDEX(出力表!C:C,12)+1)))))))</f>
        <v>95.866772656694465</v>
      </c>
      <c r="AI721" t="e">
        <f>MIN(100, MAX(0, (100*(INDEX(出力表!D:D,12))/(EXP(INDEX(係数表!B:B,12) + $C721) + (INDEX(出力表!D:D,12)))) + (乱数表!$X721*(Settings!B12/(((INDEX(出力表!D:D,12))+1)^INDEX(係数表!E:E,12)*INDEX(係数表!F:F,12))))))</f>
        <v>#VALUE!</v>
      </c>
      <c r="AJ721" t="e">
        <f>MIN(100, MAX(0, (INDEX(出力表!D:D,12))*AH721/MAX(AI721, Settings!B3)))</f>
        <v>#VALUE!</v>
      </c>
      <c r="AK721">
        <f>MIN(100, MAX(0, 100*BETAINV(乱数表!$M721, MAX(0.00000001, (1/(1+EXP(-(INDEX(係数表!G:G,13) + $B721))))*(EXP(INDEX(係数表!H:H,13) + INDEX(係数表!I:I,13)*LN(INDEX(出力表!C:C,13)+1)))), MAX(0.00000001, (1-(1/(1+EXP(-(INDEX(係数表!G:G,13) + $B721)))))*(EXP(INDEX(係数表!H:H,13) + INDEX(係数表!I:I,13)*LN(INDEX(出力表!C:C,13)+1)))))))</f>
        <v>32.638944304029216</v>
      </c>
      <c r="AL721" t="e">
        <f>MIN(100, MAX(0, (100*(INDEX(出力表!D:D,13))/(EXP(INDEX(係数表!B:B,13) + $C721) + (INDEX(出力表!D:D,13)))) + (乱数表!$Y721*(Settings!B12/(((INDEX(出力表!D:D,13))+1)^INDEX(係数表!E:E,13)*INDEX(係数表!F:F,13))))))</f>
        <v>#VALUE!</v>
      </c>
      <c r="AM721" t="e">
        <f>MIN(100, MAX(0, (INDEX(出力表!D:D,13))*AK721/MAX(AL721, Settings!B3)))</f>
        <v>#VALUE!</v>
      </c>
      <c r="AN721">
        <f>IF(ISNUMBER(F721), INDEX(出力表!B:B,2)*F721, 0)+IF(ISNUMBER(I721), INDEX(出力表!B:B,3)*I721, 0)+IF(ISNUMBER(L721), INDEX(出力表!B:B,4)*L721, 0)+IF(ISNUMBER(O721), INDEX(出力表!B:B,5)*O721, 0)+IF(ISNUMBER(R721), INDEX(出力表!B:B,6)*R721, 0)+IF(ISNUMBER(U721), INDEX(出力表!B:B,7)*U721, 0)+IF(ISNUMBER(X721), INDEX(出力表!B:B,8)*X721, 0)+IF(ISNUMBER(AA721), INDEX(出力表!B:B,9)*AA721, 0)+IF(ISNUMBER(AD721), INDEX(出力表!B:B,10)*AD721, 0)+IF(ISNUMBER(AG721), INDEX(出力表!B:B,11)*AG721, 0)+IF(ISNUMBER(AJ721), INDEX(出力表!B:B,12)*AJ721, 0)+IF(ISNUMBER(AM721), INDEX(出力表!B:B,13)*AM721, 0)</f>
        <v>0</v>
      </c>
      <c r="AO721">
        <f>IF(ISNUMBER(F721), INDEX(出力表!B:B,2), 0)+IF(ISNUMBER(I721), INDEX(出力表!B:B,3), 0)+IF(ISNUMBER(L721), INDEX(出力表!B:B,4), 0)+IF(ISNUMBER(O721), INDEX(出力表!B:B,5), 0)+IF(ISNUMBER(R721), INDEX(出力表!B:B,6), 0)+IF(ISNUMBER(U721), INDEX(出力表!B:B,7), 0)+IF(ISNUMBER(X721), INDEX(出力表!B:B,8), 0)+IF(ISNUMBER(AA721), INDEX(出力表!B:B,9), 0)+IF(ISNUMBER(AD721), INDEX(出力表!B:B,10), 0)+IF(ISNUMBER(AG721), INDEX(出力表!B:B,11), 0)+IF(ISNUMBER(AJ721), INDEX(出力表!B:B,12), 0)+IF(ISNUMBER(AM721), INDEX(出力表!B:B,13), 0)</f>
        <v>0</v>
      </c>
      <c r="AP721" t="str">
        <f t="shared" si="11"/>
        <v/>
      </c>
    </row>
    <row r="722" spans="1:42" x14ac:dyDescent="0.2">
      <c r="A722">
        <v>721</v>
      </c>
      <c r="B722">
        <f>IF(UPPER(Settings!B4)="TRUE", 乱数表!$Z722*Settings!B10, 0)</f>
        <v>0.26339866562187553</v>
      </c>
      <c r="C722">
        <f>IF(UPPER(Settings!B4)="TRUE", 乱数表!$AA722*Settings!B11, 0)</f>
        <v>-8.9428543696675258E-2</v>
      </c>
      <c r="D722">
        <f>MIN(100, MAX(0, 100*BETAINV(乱数表!$B722, MAX(0.00000001, (1/(1+EXP(-(INDEX(係数表!G:G,2) + $B722))))*(EXP(INDEX(係数表!H:H,2) + INDEX(係数表!I:I,2)*LN(INDEX(出力表!C:C,2)+1)))), MAX(0.00000001, (1-(1/(1+EXP(-(INDEX(係数表!G:G,2) + $B722)))))*(EXP(INDEX(係数表!H:H,2) + INDEX(係数表!I:I,2)*LN(INDEX(出力表!C:C,2)+1)))))))</f>
        <v>95.793773926394138</v>
      </c>
      <c r="E722" t="e">
        <f>MIN(100, MAX(0, (100*(INDEX(出力表!D:D,2))/(EXP(INDEX(係数表!B:B,2) + $C722) + (INDEX(出力表!D:D,2)))) + (乱数表!$N722*(Settings!B12/(((INDEX(出力表!D:D,2))+1)^INDEX(係数表!E:E,2)*INDEX(係数表!F:F,2))))))</f>
        <v>#VALUE!</v>
      </c>
      <c r="F722" t="e">
        <f>MIN(100, MAX(0, (INDEX(出力表!D:D,2))*D722/MAX(E722, Settings!B3)))</f>
        <v>#VALUE!</v>
      </c>
      <c r="G722">
        <f>MIN(100, MAX(0, 100*BETAINV(乱数表!$C722, MAX(0.00000001, (1/(1+EXP(-(INDEX(係数表!G:G,3) + $B722))))*(EXP(INDEX(係数表!H:H,3) + INDEX(係数表!I:I,3)*LN(INDEX(出力表!C:C,3)+1)))), MAX(0.00000001, (1-(1/(1+EXP(-(INDEX(係数表!G:G,3) + $B722)))))*(EXP(INDEX(係数表!H:H,3) + INDEX(係数表!I:I,3)*LN(INDEX(出力表!C:C,3)+1)))))))</f>
        <v>99.408427913789197</v>
      </c>
      <c r="H722" t="e">
        <f>MIN(100, MAX(0, (100*(INDEX(出力表!D:D,3))/(EXP(INDEX(係数表!B:B,3) + $C722) + (INDEX(出力表!D:D,3)))) + (乱数表!$O722*(Settings!B12/(((INDEX(出力表!D:D,3))+1)^INDEX(係数表!E:E,3)*INDEX(係数表!F:F,3))))))</f>
        <v>#VALUE!</v>
      </c>
      <c r="I722" t="e">
        <f>MIN(100, MAX(0, (INDEX(出力表!D:D,3))*G722/MAX(H722, Settings!B3)))</f>
        <v>#VALUE!</v>
      </c>
      <c r="J722">
        <f>MIN(100, MAX(0, 100*BETAINV(乱数表!$D722, MAX(0.00000001, (1/(1+EXP(-(INDEX(係数表!G:G,4) + $B722))))*(EXP(INDEX(係数表!H:H,4) + INDEX(係数表!I:I,4)*LN(INDEX(出力表!C:C,4)+1)))), MAX(0.00000001, (1-(1/(1+EXP(-(INDEX(係数表!G:G,4) + $B722)))))*(EXP(INDEX(係数表!H:H,4) + INDEX(係数表!I:I,4)*LN(INDEX(出力表!C:C,4)+1)))))))</f>
        <v>99.989901750919572</v>
      </c>
      <c r="K722" t="e">
        <f>MIN(100, MAX(0, (100*(INDEX(出力表!D:D,4))/(EXP(INDEX(係数表!B:B,4) + $C722) + (INDEX(出力表!D:D,4)))) + (乱数表!$P722*(Settings!B12/(((INDEX(出力表!D:D,4))+1)^INDEX(係数表!E:E,4)*INDEX(係数表!F:F,4))))))</f>
        <v>#VALUE!</v>
      </c>
      <c r="L722" t="e">
        <f>MIN(100, MAX(0, (INDEX(出力表!D:D,4))*J722/MAX(K722, Settings!B3)))</f>
        <v>#VALUE!</v>
      </c>
      <c r="M722">
        <f>MIN(100, MAX(0, 100*BETAINV(乱数表!$E722, MAX(0.00000001, (1/(1+EXP(-(INDEX(係数表!G:G,5) + $B722))))*(EXP(INDEX(係数表!H:H,5) + INDEX(係数表!I:I,5)*LN(INDEX(出力表!C:C,5)+1)))), MAX(0.00000001, (1-(1/(1+EXP(-(INDEX(係数表!G:G,5) + $B722)))))*(EXP(INDEX(係数表!H:H,5) + INDEX(係数表!I:I,5)*LN(INDEX(出力表!C:C,5)+1)))))))</f>
        <v>99.765157571623746</v>
      </c>
      <c r="N722" t="e">
        <f>MIN(100, MAX(0, (100*(INDEX(出力表!D:D,5))/(EXP(INDEX(係数表!B:B,5) + $C722) + (INDEX(出力表!D:D,5)))) + (乱数表!$Q722*(Settings!B12/(((INDEX(出力表!D:D,5))+1)^INDEX(係数表!E:E,5)*INDEX(係数表!F:F,5))))))</f>
        <v>#VALUE!</v>
      </c>
      <c r="O722" t="e">
        <f>MIN(100, MAX(0, (INDEX(出力表!D:D,5))*M722/MAX(N722, Settings!B3)))</f>
        <v>#VALUE!</v>
      </c>
      <c r="P722">
        <f>MIN(100, MAX(0, 100*BETAINV(乱数表!$F722, MAX(0.00000001, (1/(1+EXP(-(INDEX(係数表!G:G,6) + $B722))))*(EXP(INDEX(係数表!H:H,6) + INDEX(係数表!I:I,6)*LN(INDEX(出力表!C:C,6)+1)))), MAX(0.00000001, (1-(1/(1+EXP(-(INDEX(係数表!G:G,6) + $B722)))))*(EXP(INDEX(係数表!H:H,6) + INDEX(係数表!I:I,6)*LN(INDEX(出力表!C:C,6)+1)))))))</f>
        <v>97.931032596812258</v>
      </c>
      <c r="Q722" t="e">
        <f>MIN(100, MAX(0, (100*(INDEX(出力表!D:D,6))/(EXP(INDEX(係数表!B:B,6) + $C722) + (INDEX(出力表!D:D,6)))) + (乱数表!$R722*(Settings!B12/(((INDEX(出力表!D:D,6))+1)^INDEX(係数表!E:E,6)*INDEX(係数表!F:F,6))))))</f>
        <v>#VALUE!</v>
      </c>
      <c r="R722" t="e">
        <f>MIN(100, MAX(0, (INDEX(出力表!D:D,6))*P722/MAX(Q722, Settings!B3)))</f>
        <v>#VALUE!</v>
      </c>
      <c r="S722">
        <f>MIN(100, MAX(0, 100*BETAINV(乱数表!$G722, MAX(0.00000001, (1/(1+EXP(-(INDEX(係数表!G:G,7) + $B722))))*(EXP(INDEX(係数表!H:H,7) + INDEX(係数表!I:I,7)*LN(INDEX(出力表!C:C,7)+1)))), MAX(0.00000001, (1-(1/(1+EXP(-(INDEX(係数表!G:G,7) + $B722)))))*(EXP(INDEX(係数表!H:H,7) + INDEX(係数表!I:I,7)*LN(INDEX(出力表!C:C,7)+1)))))))</f>
        <v>95.05467263419149</v>
      </c>
      <c r="T722" t="e">
        <f>MIN(100, MAX(0, (100*(INDEX(出力表!D:D,7))/(EXP(INDEX(係数表!B:B,7) + $C722) + (INDEX(出力表!D:D,7)))) + (乱数表!$S722*(Settings!B12/(((INDEX(出力表!D:D,7))+1)^INDEX(係数表!E:E,7)*INDEX(係数表!F:F,7))))))</f>
        <v>#VALUE!</v>
      </c>
      <c r="U722" t="e">
        <f>MIN(100, MAX(0, (INDEX(出力表!D:D,7))*S722/MAX(T722, Settings!B3)))</f>
        <v>#VALUE!</v>
      </c>
      <c r="V722">
        <f>MIN(100, MAX(0, 100*BETAINV(乱数表!$H722, MAX(0.00000001, (1/(1+EXP(-(INDEX(係数表!G:G,8) + $B722))))*(EXP(INDEX(係数表!H:H,8) + INDEX(係数表!I:I,8)*LN(INDEX(出力表!C:C,8)+1)))), MAX(0.00000001, (1-(1/(1+EXP(-(INDEX(係数表!G:G,8) + $B722)))))*(EXP(INDEX(係数表!H:H,8) + INDEX(係数表!I:I,8)*LN(INDEX(出力表!C:C,8)+1)))))))</f>
        <v>78.1665204688681</v>
      </c>
      <c r="W722" t="e">
        <f>MIN(100, MAX(0, (100*(INDEX(出力表!D:D,8))/(EXP(INDEX(係数表!B:B,8) + $C722) + (INDEX(出力表!D:D,8)))) + (乱数表!$T722*(Settings!B12/(((INDEX(出力表!D:D,8))+1)^INDEX(係数表!E:E,8)*INDEX(係数表!F:F,8))))))</f>
        <v>#VALUE!</v>
      </c>
      <c r="X722" t="e">
        <f>MIN(100, MAX(0, (INDEX(出力表!D:D,8))*V722/MAX(W722, Settings!B3)))</f>
        <v>#VALUE!</v>
      </c>
      <c r="Y722">
        <f>MIN(100, MAX(0, 100*BETAINV(乱数表!$I722, MAX(0.00000001, (1/(1+EXP(-(INDEX(係数表!G:G,9) + $B722))))*(EXP(INDEX(係数表!H:H,9) + INDEX(係数表!I:I,9)*LN(INDEX(出力表!C:C,9)+1)))), MAX(0.00000001, (1-(1/(1+EXP(-(INDEX(係数表!G:G,9) + $B722)))))*(EXP(INDEX(係数表!H:H,9) + INDEX(係数表!I:I,9)*LN(INDEX(出力表!C:C,9)+1)))))))</f>
        <v>92.87515089636608</v>
      </c>
      <c r="Z722" t="e">
        <f>MIN(100, MAX(0, (100*(INDEX(出力表!D:D,9))/(EXP(INDEX(係数表!B:B,9) + $C722) + (INDEX(出力表!D:D,9)))) + (乱数表!$U722*(Settings!B12/(((INDEX(出力表!D:D,9))+1)^INDEX(係数表!E:E,9)*INDEX(係数表!F:F,9))))))</f>
        <v>#VALUE!</v>
      </c>
      <c r="AA722" t="e">
        <f>MIN(100, MAX(0, (INDEX(出力表!D:D,9))*Y722/MAX(Z722, Settings!B3)))</f>
        <v>#VALUE!</v>
      </c>
      <c r="AB722">
        <f>MIN(100, MAX(0, 100*BETAINV(乱数表!$J722, MAX(0.00000001, (1/(1+EXP(-(INDEX(係数表!G:G,10) + $B722))))*(EXP(INDEX(係数表!H:H,10) + INDEX(係数表!I:I,10)*LN(INDEX(出力表!C:C,10)+1)))), MAX(0.00000001, (1-(1/(1+EXP(-(INDEX(係数表!G:G,10) + $B722)))))*(EXP(INDEX(係数表!H:H,10) + INDEX(係数表!I:I,10)*LN(INDEX(出力表!C:C,10)+1)))))))</f>
        <v>90.249104710379669</v>
      </c>
      <c r="AC722" t="e">
        <f>MIN(100, MAX(0, (100*(INDEX(出力表!D:D,10))/(EXP(INDEX(係数表!B:B,10) + $C722) + (INDEX(出力表!D:D,10)))) + (乱数表!$V722*(Settings!B12/(((INDEX(出力表!D:D,10))+1)^INDEX(係数表!E:E,10)*INDEX(係数表!F:F,10))))))</f>
        <v>#VALUE!</v>
      </c>
      <c r="AD722" t="e">
        <f>MIN(100, MAX(0, (INDEX(出力表!D:D,10))*AB722/MAX(AC722, Settings!B3)))</f>
        <v>#VALUE!</v>
      </c>
      <c r="AE722">
        <f>MIN(100, MAX(0, 100*BETAINV(乱数表!$K722, MAX(0.00000001, (1/(1+EXP(-(INDEX(係数表!G:G,11) + $B722))))*(EXP(INDEX(係数表!H:H,11) + INDEX(係数表!I:I,11)*LN(INDEX(出力表!C:C,11)+1)))), MAX(0.00000001, (1-(1/(1+EXP(-(INDEX(係数表!G:G,11) + $B722)))))*(EXP(INDEX(係数表!H:H,11) + INDEX(係数表!I:I,11)*LN(INDEX(出力表!C:C,11)+1)))))))</f>
        <v>99.950667983119359</v>
      </c>
      <c r="AF722" t="e">
        <f>MIN(100, MAX(0, (100*(INDEX(出力表!D:D,11))/(EXP(INDEX(係数表!B:B,11) + $C722) + (INDEX(出力表!D:D,11)))) + (乱数表!$W722*(Settings!B12/(((INDEX(出力表!D:D,11))+1)^INDEX(係数表!E:E,11)*INDEX(係数表!F:F,11))))))</f>
        <v>#VALUE!</v>
      </c>
      <c r="AG722" t="e">
        <f>MIN(100, MAX(0, (INDEX(出力表!D:D,11))*AE722/MAX(AF722, Settings!B3)))</f>
        <v>#VALUE!</v>
      </c>
      <c r="AH722">
        <f>MIN(100, MAX(0, 100*BETAINV(乱数表!$L722, MAX(0.00000001, (1/(1+EXP(-(INDEX(係数表!G:G,12) + $B722))))*(EXP(INDEX(係数表!H:H,12) + INDEX(係数表!I:I,12)*LN(INDEX(出力表!C:C,12)+1)))), MAX(0.00000001, (1-(1/(1+EXP(-(INDEX(係数表!G:G,12) + $B722)))))*(EXP(INDEX(係数表!H:H,12) + INDEX(係数表!I:I,12)*LN(INDEX(出力表!C:C,12)+1)))))))</f>
        <v>79.405025908251375</v>
      </c>
      <c r="AI722" t="e">
        <f>MIN(100, MAX(0, (100*(INDEX(出力表!D:D,12))/(EXP(INDEX(係数表!B:B,12) + $C722) + (INDEX(出力表!D:D,12)))) + (乱数表!$X722*(Settings!B12/(((INDEX(出力表!D:D,12))+1)^INDEX(係数表!E:E,12)*INDEX(係数表!F:F,12))))))</f>
        <v>#VALUE!</v>
      </c>
      <c r="AJ722" t="e">
        <f>MIN(100, MAX(0, (INDEX(出力表!D:D,12))*AH722/MAX(AI722, Settings!B3)))</f>
        <v>#VALUE!</v>
      </c>
      <c r="AK722">
        <f>MIN(100, MAX(0, 100*BETAINV(乱数表!$M722, MAX(0.00000001, (1/(1+EXP(-(INDEX(係数表!G:G,13) + $B722))))*(EXP(INDEX(係数表!H:H,13) + INDEX(係数表!I:I,13)*LN(INDEX(出力表!C:C,13)+1)))), MAX(0.00000001, (1-(1/(1+EXP(-(INDEX(係数表!G:G,13) + $B722)))))*(EXP(INDEX(係数表!H:H,13) + INDEX(係数表!I:I,13)*LN(INDEX(出力表!C:C,13)+1)))))))</f>
        <v>99.999999999781508</v>
      </c>
      <c r="AL722" t="e">
        <f>MIN(100, MAX(0, (100*(INDEX(出力表!D:D,13))/(EXP(INDEX(係数表!B:B,13) + $C722) + (INDEX(出力表!D:D,13)))) + (乱数表!$Y722*(Settings!B12/(((INDEX(出力表!D:D,13))+1)^INDEX(係数表!E:E,13)*INDEX(係数表!F:F,13))))))</f>
        <v>#VALUE!</v>
      </c>
      <c r="AM722" t="e">
        <f>MIN(100, MAX(0, (INDEX(出力表!D:D,13))*AK722/MAX(AL722, Settings!B3)))</f>
        <v>#VALUE!</v>
      </c>
      <c r="AN722">
        <f>IF(ISNUMBER(F722), INDEX(出力表!B:B,2)*F722, 0)+IF(ISNUMBER(I722), INDEX(出力表!B:B,3)*I722, 0)+IF(ISNUMBER(L722), INDEX(出力表!B:B,4)*L722, 0)+IF(ISNUMBER(O722), INDEX(出力表!B:B,5)*O722, 0)+IF(ISNUMBER(R722), INDEX(出力表!B:B,6)*R722, 0)+IF(ISNUMBER(U722), INDEX(出力表!B:B,7)*U722, 0)+IF(ISNUMBER(X722), INDEX(出力表!B:B,8)*X722, 0)+IF(ISNUMBER(AA722), INDEX(出力表!B:B,9)*AA722, 0)+IF(ISNUMBER(AD722), INDEX(出力表!B:B,10)*AD722, 0)+IF(ISNUMBER(AG722), INDEX(出力表!B:B,11)*AG722, 0)+IF(ISNUMBER(AJ722), INDEX(出力表!B:B,12)*AJ722, 0)+IF(ISNUMBER(AM722), INDEX(出力表!B:B,13)*AM722, 0)</f>
        <v>0</v>
      </c>
      <c r="AO722">
        <f>IF(ISNUMBER(F722), INDEX(出力表!B:B,2), 0)+IF(ISNUMBER(I722), INDEX(出力表!B:B,3), 0)+IF(ISNUMBER(L722), INDEX(出力表!B:B,4), 0)+IF(ISNUMBER(O722), INDEX(出力表!B:B,5), 0)+IF(ISNUMBER(R722), INDEX(出力表!B:B,6), 0)+IF(ISNUMBER(U722), INDEX(出力表!B:B,7), 0)+IF(ISNUMBER(X722), INDEX(出力表!B:B,8), 0)+IF(ISNUMBER(AA722), INDEX(出力表!B:B,9), 0)+IF(ISNUMBER(AD722), INDEX(出力表!B:B,10), 0)+IF(ISNUMBER(AG722), INDEX(出力表!B:B,11), 0)+IF(ISNUMBER(AJ722), INDEX(出力表!B:B,12), 0)+IF(ISNUMBER(AM722), INDEX(出力表!B:B,13), 0)</f>
        <v>0</v>
      </c>
      <c r="AP722" t="str">
        <f t="shared" si="11"/>
        <v/>
      </c>
    </row>
    <row r="723" spans="1:42" x14ac:dyDescent="0.2">
      <c r="A723">
        <v>722</v>
      </c>
      <c r="B723">
        <f>IF(UPPER(Settings!B4)="TRUE", 乱数表!$Z723*Settings!B10, 0)</f>
        <v>0.64053144477946056</v>
      </c>
      <c r="C723">
        <f>IF(UPPER(Settings!B4)="TRUE", 乱数表!$AA723*Settings!B11, 0)</f>
        <v>-5.7823819766701895E-2</v>
      </c>
      <c r="D723">
        <f>MIN(100, MAX(0, 100*BETAINV(乱数表!$B723, MAX(0.00000001, (1/(1+EXP(-(INDEX(係数表!G:G,2) + $B723))))*(EXP(INDEX(係数表!H:H,2) + INDEX(係数表!I:I,2)*LN(INDEX(出力表!C:C,2)+1)))), MAX(0.00000001, (1-(1/(1+EXP(-(INDEX(係数表!G:G,2) + $B723)))))*(EXP(INDEX(係数表!H:H,2) + INDEX(係数表!I:I,2)*LN(INDEX(出力表!C:C,2)+1)))))))</f>
        <v>99.909038093988897</v>
      </c>
      <c r="E723" t="e">
        <f>MIN(100, MAX(0, (100*(INDEX(出力表!D:D,2))/(EXP(INDEX(係数表!B:B,2) + $C723) + (INDEX(出力表!D:D,2)))) + (乱数表!$N723*(Settings!B12/(((INDEX(出力表!D:D,2))+1)^INDEX(係数表!E:E,2)*INDEX(係数表!F:F,2))))))</f>
        <v>#VALUE!</v>
      </c>
      <c r="F723" t="e">
        <f>MIN(100, MAX(0, (INDEX(出力表!D:D,2))*D723/MAX(E723, Settings!B3)))</f>
        <v>#VALUE!</v>
      </c>
      <c r="G723">
        <f>MIN(100, MAX(0, 100*BETAINV(乱数表!$C723, MAX(0.00000001, (1/(1+EXP(-(INDEX(係数表!G:G,3) + $B723))))*(EXP(INDEX(係数表!H:H,3) + INDEX(係数表!I:I,3)*LN(INDEX(出力表!C:C,3)+1)))), MAX(0.00000001, (1-(1/(1+EXP(-(INDEX(係数表!G:G,3) + $B723)))))*(EXP(INDEX(係数表!H:H,3) + INDEX(係数表!I:I,3)*LN(INDEX(出力表!C:C,3)+1)))))))</f>
        <v>94.809745950643361</v>
      </c>
      <c r="H723" t="e">
        <f>MIN(100, MAX(0, (100*(INDEX(出力表!D:D,3))/(EXP(INDEX(係数表!B:B,3) + $C723) + (INDEX(出力表!D:D,3)))) + (乱数表!$O723*(Settings!B12/(((INDEX(出力表!D:D,3))+1)^INDEX(係数表!E:E,3)*INDEX(係数表!F:F,3))))))</f>
        <v>#VALUE!</v>
      </c>
      <c r="I723" t="e">
        <f>MIN(100, MAX(0, (INDEX(出力表!D:D,3))*G723/MAX(H723, Settings!B3)))</f>
        <v>#VALUE!</v>
      </c>
      <c r="J723">
        <f>MIN(100, MAX(0, 100*BETAINV(乱数表!$D723, MAX(0.00000001, (1/(1+EXP(-(INDEX(係数表!G:G,4) + $B723))))*(EXP(INDEX(係数表!H:H,4) + INDEX(係数表!I:I,4)*LN(INDEX(出力表!C:C,4)+1)))), MAX(0.00000001, (1-(1/(1+EXP(-(INDEX(係数表!G:G,4) + $B723)))))*(EXP(INDEX(係数表!H:H,4) + INDEX(係数表!I:I,4)*LN(INDEX(出力表!C:C,4)+1)))))))</f>
        <v>78.79201797856183</v>
      </c>
      <c r="K723" t="e">
        <f>MIN(100, MAX(0, (100*(INDEX(出力表!D:D,4))/(EXP(INDEX(係数表!B:B,4) + $C723) + (INDEX(出力表!D:D,4)))) + (乱数表!$P723*(Settings!B12/(((INDEX(出力表!D:D,4))+1)^INDEX(係数表!E:E,4)*INDEX(係数表!F:F,4))))))</f>
        <v>#VALUE!</v>
      </c>
      <c r="L723" t="e">
        <f>MIN(100, MAX(0, (INDEX(出力表!D:D,4))*J723/MAX(K723, Settings!B3)))</f>
        <v>#VALUE!</v>
      </c>
      <c r="M723">
        <f>MIN(100, MAX(0, 100*BETAINV(乱数表!$E723, MAX(0.00000001, (1/(1+EXP(-(INDEX(係数表!G:G,5) + $B723))))*(EXP(INDEX(係数表!H:H,5) + INDEX(係数表!I:I,5)*LN(INDEX(出力表!C:C,5)+1)))), MAX(0.00000001, (1-(1/(1+EXP(-(INDEX(係数表!G:G,5) + $B723)))))*(EXP(INDEX(係数表!H:H,5) + INDEX(係数表!I:I,5)*LN(INDEX(出力表!C:C,5)+1)))))))</f>
        <v>92.298328411169678</v>
      </c>
      <c r="N723" t="e">
        <f>MIN(100, MAX(0, (100*(INDEX(出力表!D:D,5))/(EXP(INDEX(係数表!B:B,5) + $C723) + (INDEX(出力表!D:D,5)))) + (乱数表!$Q723*(Settings!B12/(((INDEX(出力表!D:D,5))+1)^INDEX(係数表!E:E,5)*INDEX(係数表!F:F,5))))))</f>
        <v>#VALUE!</v>
      </c>
      <c r="O723" t="e">
        <f>MIN(100, MAX(0, (INDEX(出力表!D:D,5))*M723/MAX(N723, Settings!B3)))</f>
        <v>#VALUE!</v>
      </c>
      <c r="P723">
        <f>MIN(100, MAX(0, 100*BETAINV(乱数表!$F723, MAX(0.00000001, (1/(1+EXP(-(INDEX(係数表!G:G,6) + $B723))))*(EXP(INDEX(係数表!H:H,6) + INDEX(係数表!I:I,6)*LN(INDEX(出力表!C:C,6)+1)))), MAX(0.00000001, (1-(1/(1+EXP(-(INDEX(係数表!G:G,6) + $B723)))))*(EXP(INDEX(係数表!H:H,6) + INDEX(係数表!I:I,6)*LN(INDEX(出力表!C:C,6)+1)))))))</f>
        <v>94.902808078869228</v>
      </c>
      <c r="Q723" t="e">
        <f>MIN(100, MAX(0, (100*(INDEX(出力表!D:D,6))/(EXP(INDEX(係数表!B:B,6) + $C723) + (INDEX(出力表!D:D,6)))) + (乱数表!$R723*(Settings!B12/(((INDEX(出力表!D:D,6))+1)^INDEX(係数表!E:E,6)*INDEX(係数表!F:F,6))))))</f>
        <v>#VALUE!</v>
      </c>
      <c r="R723" t="e">
        <f>MIN(100, MAX(0, (INDEX(出力表!D:D,6))*P723/MAX(Q723, Settings!B3)))</f>
        <v>#VALUE!</v>
      </c>
      <c r="S723">
        <f>MIN(100, MAX(0, 100*BETAINV(乱数表!$G723, MAX(0.00000001, (1/(1+EXP(-(INDEX(係数表!G:G,7) + $B723))))*(EXP(INDEX(係数表!H:H,7) + INDEX(係数表!I:I,7)*LN(INDEX(出力表!C:C,7)+1)))), MAX(0.00000001, (1-(1/(1+EXP(-(INDEX(係数表!G:G,7) + $B723)))))*(EXP(INDEX(係数表!H:H,7) + INDEX(係数表!I:I,7)*LN(INDEX(出力表!C:C,7)+1)))))))</f>
        <v>98.069091511727109</v>
      </c>
      <c r="T723" t="e">
        <f>MIN(100, MAX(0, (100*(INDEX(出力表!D:D,7))/(EXP(INDEX(係数表!B:B,7) + $C723) + (INDEX(出力表!D:D,7)))) + (乱数表!$S723*(Settings!B12/(((INDEX(出力表!D:D,7))+1)^INDEX(係数表!E:E,7)*INDEX(係数表!F:F,7))))))</f>
        <v>#VALUE!</v>
      </c>
      <c r="U723" t="e">
        <f>MIN(100, MAX(0, (INDEX(出力表!D:D,7))*S723/MAX(T723, Settings!B3)))</f>
        <v>#VALUE!</v>
      </c>
      <c r="V723">
        <f>MIN(100, MAX(0, 100*BETAINV(乱数表!$H723, MAX(0.00000001, (1/(1+EXP(-(INDEX(係数表!G:G,8) + $B723))))*(EXP(INDEX(係数表!H:H,8) + INDEX(係数表!I:I,8)*LN(INDEX(出力表!C:C,8)+1)))), MAX(0.00000001, (1-(1/(1+EXP(-(INDEX(係数表!G:G,8) + $B723)))))*(EXP(INDEX(係数表!H:H,8) + INDEX(係数表!I:I,8)*LN(INDEX(出力表!C:C,8)+1)))))))</f>
        <v>95.032454578878045</v>
      </c>
      <c r="W723" t="e">
        <f>MIN(100, MAX(0, (100*(INDEX(出力表!D:D,8))/(EXP(INDEX(係数表!B:B,8) + $C723) + (INDEX(出力表!D:D,8)))) + (乱数表!$T723*(Settings!B12/(((INDEX(出力表!D:D,8))+1)^INDEX(係数表!E:E,8)*INDEX(係数表!F:F,8))))))</f>
        <v>#VALUE!</v>
      </c>
      <c r="X723" t="e">
        <f>MIN(100, MAX(0, (INDEX(出力表!D:D,8))*V723/MAX(W723, Settings!B3)))</f>
        <v>#VALUE!</v>
      </c>
      <c r="Y723">
        <f>MIN(100, MAX(0, 100*BETAINV(乱数表!$I723, MAX(0.00000001, (1/(1+EXP(-(INDEX(係数表!G:G,9) + $B723))))*(EXP(INDEX(係数表!H:H,9) + INDEX(係数表!I:I,9)*LN(INDEX(出力表!C:C,9)+1)))), MAX(0.00000001, (1-(1/(1+EXP(-(INDEX(係数表!G:G,9) + $B723)))))*(EXP(INDEX(係数表!H:H,9) + INDEX(係数表!I:I,9)*LN(INDEX(出力表!C:C,9)+1)))))))</f>
        <v>73.545525554040282</v>
      </c>
      <c r="Z723" t="e">
        <f>MIN(100, MAX(0, (100*(INDEX(出力表!D:D,9))/(EXP(INDEX(係数表!B:B,9) + $C723) + (INDEX(出力表!D:D,9)))) + (乱数表!$U723*(Settings!B12/(((INDEX(出力表!D:D,9))+1)^INDEX(係数表!E:E,9)*INDEX(係数表!F:F,9))))))</f>
        <v>#VALUE!</v>
      </c>
      <c r="AA723" t="e">
        <f>MIN(100, MAX(0, (INDEX(出力表!D:D,9))*Y723/MAX(Z723, Settings!B3)))</f>
        <v>#VALUE!</v>
      </c>
      <c r="AB723">
        <f>MIN(100, MAX(0, 100*BETAINV(乱数表!$J723, MAX(0.00000001, (1/(1+EXP(-(INDEX(係数表!G:G,10) + $B723))))*(EXP(INDEX(係数表!H:H,10) + INDEX(係数表!I:I,10)*LN(INDEX(出力表!C:C,10)+1)))), MAX(0.00000001, (1-(1/(1+EXP(-(INDEX(係数表!G:G,10) + $B723)))))*(EXP(INDEX(係数表!H:H,10) + INDEX(係数表!I:I,10)*LN(INDEX(出力表!C:C,10)+1)))))))</f>
        <v>98.956274375907839</v>
      </c>
      <c r="AC723" t="e">
        <f>MIN(100, MAX(0, (100*(INDEX(出力表!D:D,10))/(EXP(INDEX(係数表!B:B,10) + $C723) + (INDEX(出力表!D:D,10)))) + (乱数表!$V723*(Settings!B12/(((INDEX(出力表!D:D,10))+1)^INDEX(係数表!E:E,10)*INDEX(係数表!F:F,10))))))</f>
        <v>#VALUE!</v>
      </c>
      <c r="AD723" t="e">
        <f>MIN(100, MAX(0, (INDEX(出力表!D:D,10))*AB723/MAX(AC723, Settings!B3)))</f>
        <v>#VALUE!</v>
      </c>
      <c r="AE723">
        <f>MIN(100, MAX(0, 100*BETAINV(乱数表!$K723, MAX(0.00000001, (1/(1+EXP(-(INDEX(係数表!G:G,11) + $B723))))*(EXP(INDEX(係数表!H:H,11) + INDEX(係数表!I:I,11)*LN(INDEX(出力表!C:C,11)+1)))), MAX(0.00000001, (1-(1/(1+EXP(-(INDEX(係数表!G:G,11) + $B723)))))*(EXP(INDEX(係数表!H:H,11) + INDEX(係数表!I:I,11)*LN(INDEX(出力表!C:C,11)+1)))))))</f>
        <v>97.615997467288523</v>
      </c>
      <c r="AF723" t="e">
        <f>MIN(100, MAX(0, (100*(INDEX(出力表!D:D,11))/(EXP(INDEX(係数表!B:B,11) + $C723) + (INDEX(出力表!D:D,11)))) + (乱数表!$W723*(Settings!B12/(((INDEX(出力表!D:D,11))+1)^INDEX(係数表!E:E,11)*INDEX(係数表!F:F,11))))))</f>
        <v>#VALUE!</v>
      </c>
      <c r="AG723" t="e">
        <f>MIN(100, MAX(0, (INDEX(出力表!D:D,11))*AE723/MAX(AF723, Settings!B3)))</f>
        <v>#VALUE!</v>
      </c>
      <c r="AH723">
        <f>MIN(100, MAX(0, 100*BETAINV(乱数表!$L723, MAX(0.00000001, (1/(1+EXP(-(INDEX(係数表!G:G,12) + $B723))))*(EXP(INDEX(係数表!H:H,12) + INDEX(係数表!I:I,12)*LN(INDEX(出力表!C:C,12)+1)))), MAX(0.00000001, (1-(1/(1+EXP(-(INDEX(係数表!G:G,12) + $B723)))))*(EXP(INDEX(係数表!H:H,12) + INDEX(係数表!I:I,12)*LN(INDEX(出力表!C:C,12)+1)))))))</f>
        <v>94.755832339304689</v>
      </c>
      <c r="AI723" t="e">
        <f>MIN(100, MAX(0, (100*(INDEX(出力表!D:D,12))/(EXP(INDEX(係数表!B:B,12) + $C723) + (INDEX(出力表!D:D,12)))) + (乱数表!$X723*(Settings!B12/(((INDEX(出力表!D:D,12))+1)^INDEX(係数表!E:E,12)*INDEX(係数表!F:F,12))))))</f>
        <v>#VALUE!</v>
      </c>
      <c r="AJ723" t="e">
        <f>MIN(100, MAX(0, (INDEX(出力表!D:D,12))*AH723/MAX(AI723, Settings!B3)))</f>
        <v>#VALUE!</v>
      </c>
      <c r="AK723">
        <f>MIN(100, MAX(0, 100*BETAINV(乱数表!$M723, MAX(0.00000001, (1/(1+EXP(-(INDEX(係数表!G:G,13) + $B723))))*(EXP(INDEX(係数表!H:H,13) + INDEX(係数表!I:I,13)*LN(INDEX(出力表!C:C,13)+1)))), MAX(0.00000001, (1-(1/(1+EXP(-(INDEX(係数表!G:G,13) + $B723)))))*(EXP(INDEX(係数表!H:H,13) + INDEX(係数表!I:I,13)*LN(INDEX(出力表!C:C,13)+1)))))))</f>
        <v>99.077501118988977</v>
      </c>
      <c r="AL723" t="e">
        <f>MIN(100, MAX(0, (100*(INDEX(出力表!D:D,13))/(EXP(INDEX(係数表!B:B,13) + $C723) + (INDEX(出力表!D:D,13)))) + (乱数表!$Y723*(Settings!B12/(((INDEX(出力表!D:D,13))+1)^INDEX(係数表!E:E,13)*INDEX(係数表!F:F,13))))))</f>
        <v>#VALUE!</v>
      </c>
      <c r="AM723" t="e">
        <f>MIN(100, MAX(0, (INDEX(出力表!D:D,13))*AK723/MAX(AL723, Settings!B3)))</f>
        <v>#VALUE!</v>
      </c>
      <c r="AN723">
        <f>IF(ISNUMBER(F723), INDEX(出力表!B:B,2)*F723, 0)+IF(ISNUMBER(I723), INDEX(出力表!B:B,3)*I723, 0)+IF(ISNUMBER(L723), INDEX(出力表!B:B,4)*L723, 0)+IF(ISNUMBER(O723), INDEX(出力表!B:B,5)*O723, 0)+IF(ISNUMBER(R723), INDEX(出力表!B:B,6)*R723, 0)+IF(ISNUMBER(U723), INDEX(出力表!B:B,7)*U723, 0)+IF(ISNUMBER(X723), INDEX(出力表!B:B,8)*X723, 0)+IF(ISNUMBER(AA723), INDEX(出力表!B:B,9)*AA723, 0)+IF(ISNUMBER(AD723), INDEX(出力表!B:B,10)*AD723, 0)+IF(ISNUMBER(AG723), INDEX(出力表!B:B,11)*AG723, 0)+IF(ISNUMBER(AJ723), INDEX(出力表!B:B,12)*AJ723, 0)+IF(ISNUMBER(AM723), INDEX(出力表!B:B,13)*AM723, 0)</f>
        <v>0</v>
      </c>
      <c r="AO723">
        <f>IF(ISNUMBER(F723), INDEX(出力表!B:B,2), 0)+IF(ISNUMBER(I723), INDEX(出力表!B:B,3), 0)+IF(ISNUMBER(L723), INDEX(出力表!B:B,4), 0)+IF(ISNUMBER(O723), INDEX(出力表!B:B,5), 0)+IF(ISNUMBER(R723), INDEX(出力表!B:B,6), 0)+IF(ISNUMBER(U723), INDEX(出力表!B:B,7), 0)+IF(ISNUMBER(X723), INDEX(出力表!B:B,8), 0)+IF(ISNUMBER(AA723), INDEX(出力表!B:B,9), 0)+IF(ISNUMBER(AD723), INDEX(出力表!B:B,10), 0)+IF(ISNUMBER(AG723), INDEX(出力表!B:B,11), 0)+IF(ISNUMBER(AJ723), INDEX(出力表!B:B,12), 0)+IF(ISNUMBER(AM723), INDEX(出力表!B:B,13), 0)</f>
        <v>0</v>
      </c>
      <c r="AP723" t="str">
        <f t="shared" si="11"/>
        <v/>
      </c>
    </row>
    <row r="724" spans="1:42" x14ac:dyDescent="0.2">
      <c r="A724">
        <v>723</v>
      </c>
      <c r="B724">
        <f>IF(UPPER(Settings!B4)="TRUE", 乱数表!$Z724*Settings!B10, 0)</f>
        <v>-0.38181023853483298</v>
      </c>
      <c r="C724">
        <f>IF(UPPER(Settings!B4)="TRUE", 乱数表!$AA724*Settings!B11, 0)</f>
        <v>4.9330498305063787E-2</v>
      </c>
      <c r="D724">
        <f>MIN(100, MAX(0, 100*BETAINV(乱数表!$B724, MAX(0.00000001, (1/(1+EXP(-(INDEX(係数表!G:G,2) + $B724))))*(EXP(INDEX(係数表!H:H,2) + INDEX(係数表!I:I,2)*LN(INDEX(出力表!C:C,2)+1)))), MAX(0.00000001, (1-(1/(1+EXP(-(INDEX(係数表!G:G,2) + $B724)))))*(EXP(INDEX(係数表!H:H,2) + INDEX(係数表!I:I,2)*LN(INDEX(出力表!C:C,2)+1)))))))</f>
        <v>97.4440133172332</v>
      </c>
      <c r="E724" t="e">
        <f>MIN(100, MAX(0, (100*(INDEX(出力表!D:D,2))/(EXP(INDEX(係数表!B:B,2) + $C724) + (INDEX(出力表!D:D,2)))) + (乱数表!$N724*(Settings!B12/(((INDEX(出力表!D:D,2))+1)^INDEX(係数表!E:E,2)*INDEX(係数表!F:F,2))))))</f>
        <v>#VALUE!</v>
      </c>
      <c r="F724" t="e">
        <f>MIN(100, MAX(0, (INDEX(出力表!D:D,2))*D724/MAX(E724, Settings!B3)))</f>
        <v>#VALUE!</v>
      </c>
      <c r="G724">
        <f>MIN(100, MAX(0, 100*BETAINV(乱数表!$C724, MAX(0.00000001, (1/(1+EXP(-(INDEX(係数表!G:G,3) + $B724))))*(EXP(INDEX(係数表!H:H,3) + INDEX(係数表!I:I,3)*LN(INDEX(出力表!C:C,3)+1)))), MAX(0.00000001, (1-(1/(1+EXP(-(INDEX(係数表!G:G,3) + $B724)))))*(EXP(INDEX(係数表!H:H,3) + INDEX(係数表!I:I,3)*LN(INDEX(出力表!C:C,3)+1)))))))</f>
        <v>88.509629100091843</v>
      </c>
      <c r="H724" t="e">
        <f>MIN(100, MAX(0, (100*(INDEX(出力表!D:D,3))/(EXP(INDEX(係数表!B:B,3) + $C724) + (INDEX(出力表!D:D,3)))) + (乱数表!$O724*(Settings!B12/(((INDEX(出力表!D:D,3))+1)^INDEX(係数表!E:E,3)*INDEX(係数表!F:F,3))))))</f>
        <v>#VALUE!</v>
      </c>
      <c r="I724" t="e">
        <f>MIN(100, MAX(0, (INDEX(出力表!D:D,3))*G724/MAX(H724, Settings!B3)))</f>
        <v>#VALUE!</v>
      </c>
      <c r="J724">
        <f>MIN(100, MAX(0, 100*BETAINV(乱数表!$D724, MAX(0.00000001, (1/(1+EXP(-(INDEX(係数表!G:G,4) + $B724))))*(EXP(INDEX(係数表!H:H,4) + INDEX(係数表!I:I,4)*LN(INDEX(出力表!C:C,4)+1)))), MAX(0.00000001, (1-(1/(1+EXP(-(INDEX(係数表!G:G,4) + $B724)))))*(EXP(INDEX(係数表!H:H,4) + INDEX(係数表!I:I,4)*LN(INDEX(出力表!C:C,4)+1)))))))</f>
        <v>88.536284572154202</v>
      </c>
      <c r="K724" t="e">
        <f>MIN(100, MAX(0, (100*(INDEX(出力表!D:D,4))/(EXP(INDEX(係数表!B:B,4) + $C724) + (INDEX(出力表!D:D,4)))) + (乱数表!$P724*(Settings!B12/(((INDEX(出力表!D:D,4))+1)^INDEX(係数表!E:E,4)*INDEX(係数表!F:F,4))))))</f>
        <v>#VALUE!</v>
      </c>
      <c r="L724" t="e">
        <f>MIN(100, MAX(0, (INDEX(出力表!D:D,4))*J724/MAX(K724, Settings!B3)))</f>
        <v>#VALUE!</v>
      </c>
      <c r="M724">
        <f>MIN(100, MAX(0, 100*BETAINV(乱数表!$E724, MAX(0.00000001, (1/(1+EXP(-(INDEX(係数表!G:G,5) + $B724))))*(EXP(INDEX(係数表!H:H,5) + INDEX(係数表!I:I,5)*LN(INDEX(出力表!C:C,5)+1)))), MAX(0.00000001, (1-(1/(1+EXP(-(INDEX(係数表!G:G,5) + $B724)))))*(EXP(INDEX(係数表!H:H,5) + INDEX(係数表!I:I,5)*LN(INDEX(出力表!C:C,5)+1)))))))</f>
        <v>81.557963404665188</v>
      </c>
      <c r="N724" t="e">
        <f>MIN(100, MAX(0, (100*(INDEX(出力表!D:D,5))/(EXP(INDEX(係数表!B:B,5) + $C724) + (INDEX(出力表!D:D,5)))) + (乱数表!$Q724*(Settings!B12/(((INDEX(出力表!D:D,5))+1)^INDEX(係数表!E:E,5)*INDEX(係数表!F:F,5))))))</f>
        <v>#VALUE!</v>
      </c>
      <c r="O724" t="e">
        <f>MIN(100, MAX(0, (INDEX(出力表!D:D,5))*M724/MAX(N724, Settings!B3)))</f>
        <v>#VALUE!</v>
      </c>
      <c r="P724">
        <f>MIN(100, MAX(0, 100*BETAINV(乱数表!$F724, MAX(0.00000001, (1/(1+EXP(-(INDEX(係数表!G:G,6) + $B724))))*(EXP(INDEX(係数表!H:H,6) + INDEX(係数表!I:I,6)*LN(INDEX(出力表!C:C,6)+1)))), MAX(0.00000001, (1-(1/(1+EXP(-(INDEX(係数表!G:G,6) + $B724)))))*(EXP(INDEX(係数表!H:H,6) + INDEX(係数表!I:I,6)*LN(INDEX(出力表!C:C,6)+1)))))))</f>
        <v>96.103357011273829</v>
      </c>
      <c r="Q724" t="e">
        <f>MIN(100, MAX(0, (100*(INDEX(出力表!D:D,6))/(EXP(INDEX(係数表!B:B,6) + $C724) + (INDEX(出力表!D:D,6)))) + (乱数表!$R724*(Settings!B12/(((INDEX(出力表!D:D,6))+1)^INDEX(係数表!E:E,6)*INDEX(係数表!F:F,6))))))</f>
        <v>#VALUE!</v>
      </c>
      <c r="R724" t="e">
        <f>MIN(100, MAX(0, (INDEX(出力表!D:D,6))*P724/MAX(Q724, Settings!B3)))</f>
        <v>#VALUE!</v>
      </c>
      <c r="S724">
        <f>MIN(100, MAX(0, 100*BETAINV(乱数表!$G724, MAX(0.00000001, (1/(1+EXP(-(INDEX(係数表!G:G,7) + $B724))))*(EXP(INDEX(係数表!H:H,7) + INDEX(係数表!I:I,7)*LN(INDEX(出力表!C:C,7)+1)))), MAX(0.00000001, (1-(1/(1+EXP(-(INDEX(係数表!G:G,7) + $B724)))))*(EXP(INDEX(係数表!H:H,7) + INDEX(係数表!I:I,7)*LN(INDEX(出力表!C:C,7)+1)))))))</f>
        <v>91.876100271603477</v>
      </c>
      <c r="T724" t="e">
        <f>MIN(100, MAX(0, (100*(INDEX(出力表!D:D,7))/(EXP(INDEX(係数表!B:B,7) + $C724) + (INDEX(出力表!D:D,7)))) + (乱数表!$S724*(Settings!B12/(((INDEX(出力表!D:D,7))+1)^INDEX(係数表!E:E,7)*INDEX(係数表!F:F,7))))))</f>
        <v>#VALUE!</v>
      </c>
      <c r="U724" t="e">
        <f>MIN(100, MAX(0, (INDEX(出力表!D:D,7))*S724/MAX(T724, Settings!B3)))</f>
        <v>#VALUE!</v>
      </c>
      <c r="V724">
        <f>MIN(100, MAX(0, 100*BETAINV(乱数表!$H724, MAX(0.00000001, (1/(1+EXP(-(INDEX(係数表!G:G,8) + $B724))))*(EXP(INDEX(係数表!H:H,8) + INDEX(係数表!I:I,8)*LN(INDEX(出力表!C:C,8)+1)))), MAX(0.00000001, (1-(1/(1+EXP(-(INDEX(係数表!G:G,8) + $B724)))))*(EXP(INDEX(係数表!H:H,8) + INDEX(係数表!I:I,8)*LN(INDEX(出力表!C:C,8)+1)))))))</f>
        <v>74.9874940214373</v>
      </c>
      <c r="W724" t="e">
        <f>MIN(100, MAX(0, (100*(INDEX(出力表!D:D,8))/(EXP(INDEX(係数表!B:B,8) + $C724) + (INDEX(出力表!D:D,8)))) + (乱数表!$T724*(Settings!B12/(((INDEX(出力表!D:D,8))+1)^INDEX(係数表!E:E,8)*INDEX(係数表!F:F,8))))))</f>
        <v>#VALUE!</v>
      </c>
      <c r="X724" t="e">
        <f>MIN(100, MAX(0, (INDEX(出力表!D:D,8))*V724/MAX(W724, Settings!B3)))</f>
        <v>#VALUE!</v>
      </c>
      <c r="Y724">
        <f>MIN(100, MAX(0, 100*BETAINV(乱数表!$I724, MAX(0.00000001, (1/(1+EXP(-(INDEX(係数表!G:G,9) + $B724))))*(EXP(INDEX(係数表!H:H,9) + INDEX(係数表!I:I,9)*LN(INDEX(出力表!C:C,9)+1)))), MAX(0.00000001, (1-(1/(1+EXP(-(INDEX(係数表!G:G,9) + $B724)))))*(EXP(INDEX(係数表!H:H,9) + INDEX(係数表!I:I,9)*LN(INDEX(出力表!C:C,9)+1)))))))</f>
        <v>73.265116799714008</v>
      </c>
      <c r="Z724" t="e">
        <f>MIN(100, MAX(0, (100*(INDEX(出力表!D:D,9))/(EXP(INDEX(係数表!B:B,9) + $C724) + (INDEX(出力表!D:D,9)))) + (乱数表!$U724*(Settings!B12/(((INDEX(出力表!D:D,9))+1)^INDEX(係数表!E:E,9)*INDEX(係数表!F:F,9))))))</f>
        <v>#VALUE!</v>
      </c>
      <c r="AA724" t="e">
        <f>MIN(100, MAX(0, (INDEX(出力表!D:D,9))*Y724/MAX(Z724, Settings!B3)))</f>
        <v>#VALUE!</v>
      </c>
      <c r="AB724">
        <f>MIN(100, MAX(0, 100*BETAINV(乱数表!$J724, MAX(0.00000001, (1/(1+EXP(-(INDEX(係数表!G:G,10) + $B724))))*(EXP(INDEX(係数表!H:H,10) + INDEX(係数表!I:I,10)*LN(INDEX(出力表!C:C,10)+1)))), MAX(0.00000001, (1-(1/(1+EXP(-(INDEX(係数表!G:G,10) + $B724)))))*(EXP(INDEX(係数表!H:H,10) + INDEX(係数表!I:I,10)*LN(INDEX(出力表!C:C,10)+1)))))))</f>
        <v>67.408428032013859</v>
      </c>
      <c r="AC724" t="e">
        <f>MIN(100, MAX(0, (100*(INDEX(出力表!D:D,10))/(EXP(INDEX(係数表!B:B,10) + $C724) + (INDEX(出力表!D:D,10)))) + (乱数表!$V724*(Settings!B12/(((INDEX(出力表!D:D,10))+1)^INDEX(係数表!E:E,10)*INDEX(係数表!F:F,10))))))</f>
        <v>#VALUE!</v>
      </c>
      <c r="AD724" t="e">
        <f>MIN(100, MAX(0, (INDEX(出力表!D:D,10))*AB724/MAX(AC724, Settings!B3)))</f>
        <v>#VALUE!</v>
      </c>
      <c r="AE724">
        <f>MIN(100, MAX(0, 100*BETAINV(乱数表!$K724, MAX(0.00000001, (1/(1+EXP(-(INDEX(係数表!G:G,11) + $B724))))*(EXP(INDEX(係数表!H:H,11) + INDEX(係数表!I:I,11)*LN(INDEX(出力表!C:C,11)+1)))), MAX(0.00000001, (1-(1/(1+EXP(-(INDEX(係数表!G:G,11) + $B724)))))*(EXP(INDEX(係数表!H:H,11) + INDEX(係数表!I:I,11)*LN(INDEX(出力表!C:C,11)+1)))))))</f>
        <v>92.233159411055496</v>
      </c>
      <c r="AF724" t="e">
        <f>MIN(100, MAX(0, (100*(INDEX(出力表!D:D,11))/(EXP(INDEX(係数表!B:B,11) + $C724) + (INDEX(出力表!D:D,11)))) + (乱数表!$W724*(Settings!B12/(((INDEX(出力表!D:D,11))+1)^INDEX(係数表!E:E,11)*INDEX(係数表!F:F,11))))))</f>
        <v>#VALUE!</v>
      </c>
      <c r="AG724" t="e">
        <f>MIN(100, MAX(0, (INDEX(出力表!D:D,11))*AE724/MAX(AF724, Settings!B3)))</f>
        <v>#VALUE!</v>
      </c>
      <c r="AH724">
        <f>MIN(100, MAX(0, 100*BETAINV(乱数表!$L724, MAX(0.00000001, (1/(1+EXP(-(INDEX(係数表!G:G,12) + $B724))))*(EXP(INDEX(係数表!H:H,12) + INDEX(係数表!I:I,12)*LN(INDEX(出力表!C:C,12)+1)))), MAX(0.00000001, (1-(1/(1+EXP(-(INDEX(係数表!G:G,12) + $B724)))))*(EXP(INDEX(係数表!H:H,12) + INDEX(係数表!I:I,12)*LN(INDEX(出力表!C:C,12)+1)))))))</f>
        <v>93.285064478475292</v>
      </c>
      <c r="AI724" t="e">
        <f>MIN(100, MAX(0, (100*(INDEX(出力表!D:D,12))/(EXP(INDEX(係数表!B:B,12) + $C724) + (INDEX(出力表!D:D,12)))) + (乱数表!$X724*(Settings!B12/(((INDEX(出力表!D:D,12))+1)^INDEX(係数表!E:E,12)*INDEX(係数表!F:F,12))))))</f>
        <v>#VALUE!</v>
      </c>
      <c r="AJ724" t="e">
        <f>MIN(100, MAX(0, (INDEX(出力表!D:D,12))*AH724/MAX(AI724, Settings!B3)))</f>
        <v>#VALUE!</v>
      </c>
      <c r="AK724">
        <f>MIN(100, MAX(0, 100*BETAINV(乱数表!$M724, MAX(0.00000001, (1/(1+EXP(-(INDEX(係数表!G:G,13) + $B724))))*(EXP(INDEX(係数表!H:H,13) + INDEX(係数表!I:I,13)*LN(INDEX(出力表!C:C,13)+1)))), MAX(0.00000001, (1-(1/(1+EXP(-(INDEX(係数表!G:G,13) + $B724)))))*(EXP(INDEX(係数表!H:H,13) + INDEX(係数表!I:I,13)*LN(INDEX(出力表!C:C,13)+1)))))))</f>
        <v>99.386829580264433</v>
      </c>
      <c r="AL724" t="e">
        <f>MIN(100, MAX(0, (100*(INDEX(出力表!D:D,13))/(EXP(INDEX(係数表!B:B,13) + $C724) + (INDEX(出力表!D:D,13)))) + (乱数表!$Y724*(Settings!B12/(((INDEX(出力表!D:D,13))+1)^INDEX(係数表!E:E,13)*INDEX(係数表!F:F,13))))))</f>
        <v>#VALUE!</v>
      </c>
      <c r="AM724" t="e">
        <f>MIN(100, MAX(0, (INDEX(出力表!D:D,13))*AK724/MAX(AL724, Settings!B3)))</f>
        <v>#VALUE!</v>
      </c>
      <c r="AN724">
        <f>IF(ISNUMBER(F724), INDEX(出力表!B:B,2)*F724, 0)+IF(ISNUMBER(I724), INDEX(出力表!B:B,3)*I724, 0)+IF(ISNUMBER(L724), INDEX(出力表!B:B,4)*L724, 0)+IF(ISNUMBER(O724), INDEX(出力表!B:B,5)*O724, 0)+IF(ISNUMBER(R724), INDEX(出力表!B:B,6)*R724, 0)+IF(ISNUMBER(U724), INDEX(出力表!B:B,7)*U724, 0)+IF(ISNUMBER(X724), INDEX(出力表!B:B,8)*X724, 0)+IF(ISNUMBER(AA724), INDEX(出力表!B:B,9)*AA724, 0)+IF(ISNUMBER(AD724), INDEX(出力表!B:B,10)*AD724, 0)+IF(ISNUMBER(AG724), INDEX(出力表!B:B,11)*AG724, 0)+IF(ISNUMBER(AJ724), INDEX(出力表!B:B,12)*AJ724, 0)+IF(ISNUMBER(AM724), INDEX(出力表!B:B,13)*AM724, 0)</f>
        <v>0</v>
      </c>
      <c r="AO724">
        <f>IF(ISNUMBER(F724), INDEX(出力表!B:B,2), 0)+IF(ISNUMBER(I724), INDEX(出力表!B:B,3), 0)+IF(ISNUMBER(L724), INDEX(出力表!B:B,4), 0)+IF(ISNUMBER(O724), INDEX(出力表!B:B,5), 0)+IF(ISNUMBER(R724), INDEX(出力表!B:B,6), 0)+IF(ISNUMBER(U724), INDEX(出力表!B:B,7), 0)+IF(ISNUMBER(X724), INDEX(出力表!B:B,8), 0)+IF(ISNUMBER(AA724), INDEX(出力表!B:B,9), 0)+IF(ISNUMBER(AD724), INDEX(出力表!B:B,10), 0)+IF(ISNUMBER(AG724), INDEX(出力表!B:B,11), 0)+IF(ISNUMBER(AJ724), INDEX(出力表!B:B,12), 0)+IF(ISNUMBER(AM724), INDEX(出力表!B:B,13), 0)</f>
        <v>0</v>
      </c>
      <c r="AP724" t="str">
        <f t="shared" si="11"/>
        <v/>
      </c>
    </row>
    <row r="725" spans="1:42" x14ac:dyDescent="0.2">
      <c r="A725">
        <v>724</v>
      </c>
      <c r="B725">
        <f>IF(UPPER(Settings!B4)="TRUE", 乱数表!$Z725*Settings!B10, 0)</f>
        <v>-0.18461715285749083</v>
      </c>
      <c r="C725">
        <f>IF(UPPER(Settings!B4)="TRUE", 乱数表!$AA725*Settings!B11, 0)</f>
        <v>3.9139836234463404E-2</v>
      </c>
      <c r="D725">
        <f>MIN(100, MAX(0, 100*BETAINV(乱数表!$B725, MAX(0.00000001, (1/(1+EXP(-(INDEX(係数表!G:G,2) + $B725))))*(EXP(INDEX(係数表!H:H,2) + INDEX(係数表!I:I,2)*LN(INDEX(出力表!C:C,2)+1)))), MAX(0.00000001, (1-(1/(1+EXP(-(INDEX(係数表!G:G,2) + $B725)))))*(EXP(INDEX(係数表!H:H,2) + INDEX(係数表!I:I,2)*LN(INDEX(出力表!C:C,2)+1)))))))</f>
        <v>99.607362906046433</v>
      </c>
      <c r="E725" t="e">
        <f>MIN(100, MAX(0, (100*(INDEX(出力表!D:D,2))/(EXP(INDEX(係数表!B:B,2) + $C725) + (INDEX(出力表!D:D,2)))) + (乱数表!$N725*(Settings!B12/(((INDEX(出力表!D:D,2))+1)^INDEX(係数表!E:E,2)*INDEX(係数表!F:F,2))))))</f>
        <v>#VALUE!</v>
      </c>
      <c r="F725" t="e">
        <f>MIN(100, MAX(0, (INDEX(出力表!D:D,2))*D725/MAX(E725, Settings!B3)))</f>
        <v>#VALUE!</v>
      </c>
      <c r="G725">
        <f>MIN(100, MAX(0, 100*BETAINV(乱数表!$C725, MAX(0.00000001, (1/(1+EXP(-(INDEX(係数表!G:G,3) + $B725))))*(EXP(INDEX(係数表!H:H,3) + INDEX(係数表!I:I,3)*LN(INDEX(出力表!C:C,3)+1)))), MAX(0.00000001, (1-(1/(1+EXP(-(INDEX(係数表!G:G,3) + $B725)))))*(EXP(INDEX(係数表!H:H,3) + INDEX(係数表!I:I,3)*LN(INDEX(出力表!C:C,3)+1)))))))</f>
        <v>80.86661473249886</v>
      </c>
      <c r="H725" t="e">
        <f>MIN(100, MAX(0, (100*(INDEX(出力表!D:D,3))/(EXP(INDEX(係数表!B:B,3) + $C725) + (INDEX(出力表!D:D,3)))) + (乱数表!$O725*(Settings!B12/(((INDEX(出力表!D:D,3))+1)^INDEX(係数表!E:E,3)*INDEX(係数表!F:F,3))))))</f>
        <v>#VALUE!</v>
      </c>
      <c r="I725" t="e">
        <f>MIN(100, MAX(0, (INDEX(出力表!D:D,3))*G725/MAX(H725, Settings!B3)))</f>
        <v>#VALUE!</v>
      </c>
      <c r="J725">
        <f>MIN(100, MAX(0, 100*BETAINV(乱数表!$D725, MAX(0.00000001, (1/(1+EXP(-(INDEX(係数表!G:G,4) + $B725))))*(EXP(INDEX(係数表!H:H,4) + INDEX(係数表!I:I,4)*LN(INDEX(出力表!C:C,4)+1)))), MAX(0.00000001, (1-(1/(1+EXP(-(INDEX(係数表!G:G,4) + $B725)))))*(EXP(INDEX(係数表!H:H,4) + INDEX(係数表!I:I,4)*LN(INDEX(出力表!C:C,4)+1)))))))</f>
        <v>99.335857166818286</v>
      </c>
      <c r="K725" t="e">
        <f>MIN(100, MAX(0, (100*(INDEX(出力表!D:D,4))/(EXP(INDEX(係数表!B:B,4) + $C725) + (INDEX(出力表!D:D,4)))) + (乱数表!$P725*(Settings!B12/(((INDEX(出力表!D:D,4))+1)^INDEX(係数表!E:E,4)*INDEX(係数表!F:F,4))))))</f>
        <v>#VALUE!</v>
      </c>
      <c r="L725" t="e">
        <f>MIN(100, MAX(0, (INDEX(出力表!D:D,4))*J725/MAX(K725, Settings!B3)))</f>
        <v>#VALUE!</v>
      </c>
      <c r="M725">
        <f>MIN(100, MAX(0, 100*BETAINV(乱数表!$E725, MAX(0.00000001, (1/(1+EXP(-(INDEX(係数表!G:G,5) + $B725))))*(EXP(INDEX(係数表!H:H,5) + INDEX(係数表!I:I,5)*LN(INDEX(出力表!C:C,5)+1)))), MAX(0.00000001, (1-(1/(1+EXP(-(INDEX(係数表!G:G,5) + $B725)))))*(EXP(INDEX(係数表!H:H,5) + INDEX(係数表!I:I,5)*LN(INDEX(出力表!C:C,5)+1)))))))</f>
        <v>99.468373643560028</v>
      </c>
      <c r="N725" t="e">
        <f>MIN(100, MAX(0, (100*(INDEX(出力表!D:D,5))/(EXP(INDEX(係数表!B:B,5) + $C725) + (INDEX(出力表!D:D,5)))) + (乱数表!$Q725*(Settings!B12/(((INDEX(出力表!D:D,5))+1)^INDEX(係数表!E:E,5)*INDEX(係数表!F:F,5))))))</f>
        <v>#VALUE!</v>
      </c>
      <c r="O725" t="e">
        <f>MIN(100, MAX(0, (INDEX(出力表!D:D,5))*M725/MAX(N725, Settings!B3)))</f>
        <v>#VALUE!</v>
      </c>
      <c r="P725">
        <f>MIN(100, MAX(0, 100*BETAINV(乱数表!$F725, MAX(0.00000001, (1/(1+EXP(-(INDEX(係数表!G:G,6) + $B725))))*(EXP(INDEX(係数表!H:H,6) + INDEX(係数表!I:I,6)*LN(INDEX(出力表!C:C,6)+1)))), MAX(0.00000001, (1-(1/(1+EXP(-(INDEX(係数表!G:G,6) + $B725)))))*(EXP(INDEX(係数表!H:H,6) + INDEX(係数表!I:I,6)*LN(INDEX(出力表!C:C,6)+1)))))))</f>
        <v>85.169924850940021</v>
      </c>
      <c r="Q725" t="e">
        <f>MIN(100, MAX(0, (100*(INDEX(出力表!D:D,6))/(EXP(INDEX(係数表!B:B,6) + $C725) + (INDEX(出力表!D:D,6)))) + (乱数表!$R725*(Settings!B12/(((INDEX(出力表!D:D,6))+1)^INDEX(係数表!E:E,6)*INDEX(係数表!F:F,6))))))</f>
        <v>#VALUE!</v>
      </c>
      <c r="R725" t="e">
        <f>MIN(100, MAX(0, (INDEX(出力表!D:D,6))*P725/MAX(Q725, Settings!B3)))</f>
        <v>#VALUE!</v>
      </c>
      <c r="S725">
        <f>MIN(100, MAX(0, 100*BETAINV(乱数表!$G725, MAX(0.00000001, (1/(1+EXP(-(INDEX(係数表!G:G,7) + $B725))))*(EXP(INDEX(係数表!H:H,7) + INDEX(係数表!I:I,7)*LN(INDEX(出力表!C:C,7)+1)))), MAX(0.00000001, (1-(1/(1+EXP(-(INDEX(係数表!G:G,7) + $B725)))))*(EXP(INDEX(係数表!H:H,7) + INDEX(係数表!I:I,7)*LN(INDEX(出力表!C:C,7)+1)))))))</f>
        <v>90.654924170566062</v>
      </c>
      <c r="T725" t="e">
        <f>MIN(100, MAX(0, (100*(INDEX(出力表!D:D,7))/(EXP(INDEX(係数表!B:B,7) + $C725) + (INDEX(出力表!D:D,7)))) + (乱数表!$S725*(Settings!B12/(((INDEX(出力表!D:D,7))+1)^INDEX(係数表!E:E,7)*INDEX(係数表!F:F,7))))))</f>
        <v>#VALUE!</v>
      </c>
      <c r="U725" t="e">
        <f>MIN(100, MAX(0, (INDEX(出力表!D:D,7))*S725/MAX(T725, Settings!B3)))</f>
        <v>#VALUE!</v>
      </c>
      <c r="V725">
        <f>MIN(100, MAX(0, 100*BETAINV(乱数表!$H725, MAX(0.00000001, (1/(1+EXP(-(INDEX(係数表!G:G,8) + $B725))))*(EXP(INDEX(係数表!H:H,8) + INDEX(係数表!I:I,8)*LN(INDEX(出力表!C:C,8)+1)))), MAX(0.00000001, (1-(1/(1+EXP(-(INDEX(係数表!G:G,8) + $B725)))))*(EXP(INDEX(係数表!H:H,8) + INDEX(係数表!I:I,8)*LN(INDEX(出力表!C:C,8)+1)))))))</f>
        <v>97.941691096359023</v>
      </c>
      <c r="W725" t="e">
        <f>MIN(100, MAX(0, (100*(INDEX(出力表!D:D,8))/(EXP(INDEX(係数表!B:B,8) + $C725) + (INDEX(出力表!D:D,8)))) + (乱数表!$T725*(Settings!B12/(((INDEX(出力表!D:D,8))+1)^INDEX(係数表!E:E,8)*INDEX(係数表!F:F,8))))))</f>
        <v>#VALUE!</v>
      </c>
      <c r="X725" t="e">
        <f>MIN(100, MAX(0, (INDEX(出力表!D:D,8))*V725/MAX(W725, Settings!B3)))</f>
        <v>#VALUE!</v>
      </c>
      <c r="Y725">
        <f>MIN(100, MAX(0, 100*BETAINV(乱数表!$I725, MAX(0.00000001, (1/(1+EXP(-(INDEX(係数表!G:G,9) + $B725))))*(EXP(INDEX(係数表!H:H,9) + INDEX(係数表!I:I,9)*LN(INDEX(出力表!C:C,9)+1)))), MAX(0.00000001, (1-(1/(1+EXP(-(INDEX(係数表!G:G,9) + $B725)))))*(EXP(INDEX(係数表!H:H,9) + INDEX(係数表!I:I,9)*LN(INDEX(出力表!C:C,9)+1)))))))</f>
        <v>63.185450936054423</v>
      </c>
      <c r="Z725" t="e">
        <f>MIN(100, MAX(0, (100*(INDEX(出力表!D:D,9))/(EXP(INDEX(係数表!B:B,9) + $C725) + (INDEX(出力表!D:D,9)))) + (乱数表!$U725*(Settings!B12/(((INDEX(出力表!D:D,9))+1)^INDEX(係数表!E:E,9)*INDEX(係数表!F:F,9))))))</f>
        <v>#VALUE!</v>
      </c>
      <c r="AA725" t="e">
        <f>MIN(100, MAX(0, (INDEX(出力表!D:D,9))*Y725/MAX(Z725, Settings!B3)))</f>
        <v>#VALUE!</v>
      </c>
      <c r="AB725">
        <f>MIN(100, MAX(0, 100*BETAINV(乱数表!$J725, MAX(0.00000001, (1/(1+EXP(-(INDEX(係数表!G:G,10) + $B725))))*(EXP(INDEX(係数表!H:H,10) + INDEX(係数表!I:I,10)*LN(INDEX(出力表!C:C,10)+1)))), MAX(0.00000001, (1-(1/(1+EXP(-(INDEX(係数表!G:G,10) + $B725)))))*(EXP(INDEX(係数表!H:H,10) + INDEX(係数表!I:I,10)*LN(INDEX(出力表!C:C,10)+1)))))))</f>
        <v>96.101423337913161</v>
      </c>
      <c r="AC725" t="e">
        <f>MIN(100, MAX(0, (100*(INDEX(出力表!D:D,10))/(EXP(INDEX(係数表!B:B,10) + $C725) + (INDEX(出力表!D:D,10)))) + (乱数表!$V725*(Settings!B12/(((INDEX(出力表!D:D,10))+1)^INDEX(係数表!E:E,10)*INDEX(係数表!F:F,10))))))</f>
        <v>#VALUE!</v>
      </c>
      <c r="AD725" t="e">
        <f>MIN(100, MAX(0, (INDEX(出力表!D:D,10))*AB725/MAX(AC725, Settings!B3)))</f>
        <v>#VALUE!</v>
      </c>
      <c r="AE725">
        <f>MIN(100, MAX(0, 100*BETAINV(乱数表!$K725, MAX(0.00000001, (1/(1+EXP(-(INDEX(係数表!G:G,11) + $B725))))*(EXP(INDEX(係数表!H:H,11) + INDEX(係数表!I:I,11)*LN(INDEX(出力表!C:C,11)+1)))), MAX(0.00000001, (1-(1/(1+EXP(-(INDEX(係数表!G:G,11) + $B725)))))*(EXP(INDEX(係数表!H:H,11) + INDEX(係数表!I:I,11)*LN(INDEX(出力表!C:C,11)+1)))))))</f>
        <v>90.24788256493801</v>
      </c>
      <c r="AF725" t="e">
        <f>MIN(100, MAX(0, (100*(INDEX(出力表!D:D,11))/(EXP(INDEX(係数表!B:B,11) + $C725) + (INDEX(出力表!D:D,11)))) + (乱数表!$W725*(Settings!B12/(((INDEX(出力表!D:D,11))+1)^INDEX(係数表!E:E,11)*INDEX(係数表!F:F,11))))))</f>
        <v>#VALUE!</v>
      </c>
      <c r="AG725" t="e">
        <f>MIN(100, MAX(0, (INDEX(出力表!D:D,11))*AE725/MAX(AF725, Settings!B3)))</f>
        <v>#VALUE!</v>
      </c>
      <c r="AH725">
        <f>MIN(100, MAX(0, 100*BETAINV(乱数表!$L725, MAX(0.00000001, (1/(1+EXP(-(INDEX(係数表!G:G,12) + $B725))))*(EXP(INDEX(係数表!H:H,12) + INDEX(係数表!I:I,12)*LN(INDEX(出力表!C:C,12)+1)))), MAX(0.00000001, (1-(1/(1+EXP(-(INDEX(係数表!G:G,12) + $B725)))))*(EXP(INDEX(係数表!H:H,12) + INDEX(係数表!I:I,12)*LN(INDEX(出力表!C:C,12)+1)))))))</f>
        <v>85.386598375876687</v>
      </c>
      <c r="AI725" t="e">
        <f>MIN(100, MAX(0, (100*(INDEX(出力表!D:D,12))/(EXP(INDEX(係数表!B:B,12) + $C725) + (INDEX(出力表!D:D,12)))) + (乱数表!$X725*(Settings!B12/(((INDEX(出力表!D:D,12))+1)^INDEX(係数表!E:E,12)*INDEX(係数表!F:F,12))))))</f>
        <v>#VALUE!</v>
      </c>
      <c r="AJ725" t="e">
        <f>MIN(100, MAX(0, (INDEX(出力表!D:D,12))*AH725/MAX(AI725, Settings!B3)))</f>
        <v>#VALUE!</v>
      </c>
      <c r="AK725">
        <f>MIN(100, MAX(0, 100*BETAINV(乱数表!$M725, MAX(0.00000001, (1/(1+EXP(-(INDEX(係数表!G:G,13) + $B725))))*(EXP(INDEX(係数表!H:H,13) + INDEX(係数表!I:I,13)*LN(INDEX(出力表!C:C,13)+1)))), MAX(0.00000001, (1-(1/(1+EXP(-(INDEX(係数表!G:G,13) + $B725)))))*(EXP(INDEX(係数表!H:H,13) + INDEX(係数表!I:I,13)*LN(INDEX(出力表!C:C,13)+1)))))))</f>
        <v>88.276315909623833</v>
      </c>
      <c r="AL725" t="e">
        <f>MIN(100, MAX(0, (100*(INDEX(出力表!D:D,13))/(EXP(INDEX(係数表!B:B,13) + $C725) + (INDEX(出力表!D:D,13)))) + (乱数表!$Y725*(Settings!B12/(((INDEX(出力表!D:D,13))+1)^INDEX(係数表!E:E,13)*INDEX(係数表!F:F,13))))))</f>
        <v>#VALUE!</v>
      </c>
      <c r="AM725" t="e">
        <f>MIN(100, MAX(0, (INDEX(出力表!D:D,13))*AK725/MAX(AL725, Settings!B3)))</f>
        <v>#VALUE!</v>
      </c>
      <c r="AN725">
        <f>IF(ISNUMBER(F725), INDEX(出力表!B:B,2)*F725, 0)+IF(ISNUMBER(I725), INDEX(出力表!B:B,3)*I725, 0)+IF(ISNUMBER(L725), INDEX(出力表!B:B,4)*L725, 0)+IF(ISNUMBER(O725), INDEX(出力表!B:B,5)*O725, 0)+IF(ISNUMBER(R725), INDEX(出力表!B:B,6)*R725, 0)+IF(ISNUMBER(U725), INDEX(出力表!B:B,7)*U725, 0)+IF(ISNUMBER(X725), INDEX(出力表!B:B,8)*X725, 0)+IF(ISNUMBER(AA725), INDEX(出力表!B:B,9)*AA725, 0)+IF(ISNUMBER(AD725), INDEX(出力表!B:B,10)*AD725, 0)+IF(ISNUMBER(AG725), INDEX(出力表!B:B,11)*AG725, 0)+IF(ISNUMBER(AJ725), INDEX(出力表!B:B,12)*AJ725, 0)+IF(ISNUMBER(AM725), INDEX(出力表!B:B,13)*AM725, 0)</f>
        <v>0</v>
      </c>
      <c r="AO725">
        <f>IF(ISNUMBER(F725), INDEX(出力表!B:B,2), 0)+IF(ISNUMBER(I725), INDEX(出力表!B:B,3), 0)+IF(ISNUMBER(L725), INDEX(出力表!B:B,4), 0)+IF(ISNUMBER(O725), INDEX(出力表!B:B,5), 0)+IF(ISNUMBER(R725), INDEX(出力表!B:B,6), 0)+IF(ISNUMBER(U725), INDEX(出力表!B:B,7), 0)+IF(ISNUMBER(X725), INDEX(出力表!B:B,8), 0)+IF(ISNUMBER(AA725), INDEX(出力表!B:B,9), 0)+IF(ISNUMBER(AD725), INDEX(出力表!B:B,10), 0)+IF(ISNUMBER(AG725), INDEX(出力表!B:B,11), 0)+IF(ISNUMBER(AJ725), INDEX(出力表!B:B,12), 0)+IF(ISNUMBER(AM725), INDEX(出力表!B:B,13), 0)</f>
        <v>0</v>
      </c>
      <c r="AP725" t="str">
        <f t="shared" si="11"/>
        <v/>
      </c>
    </row>
    <row r="726" spans="1:42" x14ac:dyDescent="0.2">
      <c r="A726">
        <v>725</v>
      </c>
      <c r="B726">
        <f>IF(UPPER(Settings!B4)="TRUE", 乱数表!$Z726*Settings!B10, 0)</f>
        <v>0.1821339564449852</v>
      </c>
      <c r="C726">
        <f>IF(UPPER(Settings!B4)="TRUE", 乱数表!$AA726*Settings!B11, 0)</f>
        <v>9.4881417964335607E-2</v>
      </c>
      <c r="D726">
        <f>MIN(100, MAX(0, 100*BETAINV(乱数表!$B726, MAX(0.00000001, (1/(1+EXP(-(INDEX(係数表!G:G,2) + $B726))))*(EXP(INDEX(係数表!H:H,2) + INDEX(係数表!I:I,2)*LN(INDEX(出力表!C:C,2)+1)))), MAX(0.00000001, (1-(1/(1+EXP(-(INDEX(係数表!G:G,2) + $B726)))))*(EXP(INDEX(係数表!H:H,2) + INDEX(係数表!I:I,2)*LN(INDEX(出力表!C:C,2)+1)))))))</f>
        <v>98.439021708811254</v>
      </c>
      <c r="E726" t="e">
        <f>MIN(100, MAX(0, (100*(INDEX(出力表!D:D,2))/(EXP(INDEX(係数表!B:B,2) + $C726) + (INDEX(出力表!D:D,2)))) + (乱数表!$N726*(Settings!B12/(((INDEX(出力表!D:D,2))+1)^INDEX(係数表!E:E,2)*INDEX(係数表!F:F,2))))))</f>
        <v>#VALUE!</v>
      </c>
      <c r="F726" t="e">
        <f>MIN(100, MAX(0, (INDEX(出力表!D:D,2))*D726/MAX(E726, Settings!B3)))</f>
        <v>#VALUE!</v>
      </c>
      <c r="G726">
        <f>MIN(100, MAX(0, 100*BETAINV(乱数表!$C726, MAX(0.00000001, (1/(1+EXP(-(INDEX(係数表!G:G,3) + $B726))))*(EXP(INDEX(係数表!H:H,3) + INDEX(係数表!I:I,3)*LN(INDEX(出力表!C:C,3)+1)))), MAX(0.00000001, (1-(1/(1+EXP(-(INDEX(係数表!G:G,3) + $B726)))))*(EXP(INDEX(係数表!H:H,3) + INDEX(係数表!I:I,3)*LN(INDEX(出力表!C:C,3)+1)))))))</f>
        <v>66.628908181089258</v>
      </c>
      <c r="H726" t="e">
        <f>MIN(100, MAX(0, (100*(INDEX(出力表!D:D,3))/(EXP(INDEX(係数表!B:B,3) + $C726) + (INDEX(出力表!D:D,3)))) + (乱数表!$O726*(Settings!B12/(((INDEX(出力表!D:D,3))+1)^INDEX(係数表!E:E,3)*INDEX(係数表!F:F,3))))))</f>
        <v>#VALUE!</v>
      </c>
      <c r="I726" t="e">
        <f>MIN(100, MAX(0, (INDEX(出力表!D:D,3))*G726/MAX(H726, Settings!B3)))</f>
        <v>#VALUE!</v>
      </c>
      <c r="J726">
        <f>MIN(100, MAX(0, 100*BETAINV(乱数表!$D726, MAX(0.00000001, (1/(1+EXP(-(INDEX(係数表!G:G,4) + $B726))))*(EXP(INDEX(係数表!H:H,4) + INDEX(係数表!I:I,4)*LN(INDEX(出力表!C:C,4)+1)))), MAX(0.00000001, (1-(1/(1+EXP(-(INDEX(係数表!G:G,4) + $B726)))))*(EXP(INDEX(係数表!H:H,4) + INDEX(係数表!I:I,4)*LN(INDEX(出力表!C:C,4)+1)))))))</f>
        <v>99.657626988936528</v>
      </c>
      <c r="K726" t="e">
        <f>MIN(100, MAX(0, (100*(INDEX(出力表!D:D,4))/(EXP(INDEX(係数表!B:B,4) + $C726) + (INDEX(出力表!D:D,4)))) + (乱数表!$P726*(Settings!B12/(((INDEX(出力表!D:D,4))+1)^INDEX(係数表!E:E,4)*INDEX(係数表!F:F,4))))))</f>
        <v>#VALUE!</v>
      </c>
      <c r="L726" t="e">
        <f>MIN(100, MAX(0, (INDEX(出力表!D:D,4))*J726/MAX(K726, Settings!B3)))</f>
        <v>#VALUE!</v>
      </c>
      <c r="M726">
        <f>MIN(100, MAX(0, 100*BETAINV(乱数表!$E726, MAX(0.00000001, (1/(1+EXP(-(INDEX(係数表!G:G,5) + $B726))))*(EXP(INDEX(係数表!H:H,5) + INDEX(係数表!I:I,5)*LN(INDEX(出力表!C:C,5)+1)))), MAX(0.00000001, (1-(1/(1+EXP(-(INDEX(係数表!G:G,5) + $B726)))))*(EXP(INDEX(係数表!H:H,5) + INDEX(係数表!I:I,5)*LN(INDEX(出力表!C:C,5)+1)))))))</f>
        <v>67.996505702353915</v>
      </c>
      <c r="N726" t="e">
        <f>MIN(100, MAX(0, (100*(INDEX(出力表!D:D,5))/(EXP(INDEX(係数表!B:B,5) + $C726) + (INDEX(出力表!D:D,5)))) + (乱数表!$Q726*(Settings!B12/(((INDEX(出力表!D:D,5))+1)^INDEX(係数表!E:E,5)*INDEX(係数表!F:F,5))))))</f>
        <v>#VALUE!</v>
      </c>
      <c r="O726" t="e">
        <f>MIN(100, MAX(0, (INDEX(出力表!D:D,5))*M726/MAX(N726, Settings!B3)))</f>
        <v>#VALUE!</v>
      </c>
      <c r="P726">
        <f>MIN(100, MAX(0, 100*BETAINV(乱数表!$F726, MAX(0.00000001, (1/(1+EXP(-(INDEX(係数表!G:G,6) + $B726))))*(EXP(INDEX(係数表!H:H,6) + INDEX(係数表!I:I,6)*LN(INDEX(出力表!C:C,6)+1)))), MAX(0.00000001, (1-(1/(1+EXP(-(INDEX(係数表!G:G,6) + $B726)))))*(EXP(INDEX(係数表!H:H,6) + INDEX(係数表!I:I,6)*LN(INDEX(出力表!C:C,6)+1)))))))</f>
        <v>99.937574564231028</v>
      </c>
      <c r="Q726" t="e">
        <f>MIN(100, MAX(0, (100*(INDEX(出力表!D:D,6))/(EXP(INDEX(係数表!B:B,6) + $C726) + (INDEX(出力表!D:D,6)))) + (乱数表!$R726*(Settings!B12/(((INDEX(出力表!D:D,6))+1)^INDEX(係数表!E:E,6)*INDEX(係数表!F:F,6))))))</f>
        <v>#VALUE!</v>
      </c>
      <c r="R726" t="e">
        <f>MIN(100, MAX(0, (INDEX(出力表!D:D,6))*P726/MAX(Q726, Settings!B3)))</f>
        <v>#VALUE!</v>
      </c>
      <c r="S726">
        <f>MIN(100, MAX(0, 100*BETAINV(乱数表!$G726, MAX(0.00000001, (1/(1+EXP(-(INDEX(係数表!G:G,7) + $B726))))*(EXP(INDEX(係数表!H:H,7) + INDEX(係数表!I:I,7)*LN(INDEX(出力表!C:C,7)+1)))), MAX(0.00000001, (1-(1/(1+EXP(-(INDEX(係数表!G:G,7) + $B726)))))*(EXP(INDEX(係数表!H:H,7) + INDEX(係数表!I:I,7)*LN(INDEX(出力表!C:C,7)+1)))))))</f>
        <v>81.510903180035783</v>
      </c>
      <c r="T726" t="e">
        <f>MIN(100, MAX(0, (100*(INDEX(出力表!D:D,7))/(EXP(INDEX(係数表!B:B,7) + $C726) + (INDEX(出力表!D:D,7)))) + (乱数表!$S726*(Settings!B12/(((INDEX(出力表!D:D,7))+1)^INDEX(係数表!E:E,7)*INDEX(係数表!F:F,7))))))</f>
        <v>#VALUE!</v>
      </c>
      <c r="U726" t="e">
        <f>MIN(100, MAX(0, (INDEX(出力表!D:D,7))*S726/MAX(T726, Settings!B3)))</f>
        <v>#VALUE!</v>
      </c>
      <c r="V726">
        <f>MIN(100, MAX(0, 100*BETAINV(乱数表!$H726, MAX(0.00000001, (1/(1+EXP(-(INDEX(係数表!G:G,8) + $B726))))*(EXP(INDEX(係数表!H:H,8) + INDEX(係数表!I:I,8)*LN(INDEX(出力表!C:C,8)+1)))), MAX(0.00000001, (1-(1/(1+EXP(-(INDEX(係数表!G:G,8) + $B726)))))*(EXP(INDEX(係数表!H:H,8) + INDEX(係数表!I:I,8)*LN(INDEX(出力表!C:C,8)+1)))))))</f>
        <v>97.221183019760133</v>
      </c>
      <c r="W726" t="e">
        <f>MIN(100, MAX(0, (100*(INDEX(出力表!D:D,8))/(EXP(INDEX(係数表!B:B,8) + $C726) + (INDEX(出力表!D:D,8)))) + (乱数表!$T726*(Settings!B12/(((INDEX(出力表!D:D,8))+1)^INDEX(係数表!E:E,8)*INDEX(係数表!F:F,8))))))</f>
        <v>#VALUE!</v>
      </c>
      <c r="X726" t="e">
        <f>MIN(100, MAX(0, (INDEX(出力表!D:D,8))*V726/MAX(W726, Settings!B3)))</f>
        <v>#VALUE!</v>
      </c>
      <c r="Y726">
        <f>MIN(100, MAX(0, 100*BETAINV(乱数表!$I726, MAX(0.00000001, (1/(1+EXP(-(INDEX(係数表!G:G,9) + $B726))))*(EXP(INDEX(係数表!H:H,9) + INDEX(係数表!I:I,9)*LN(INDEX(出力表!C:C,9)+1)))), MAX(0.00000001, (1-(1/(1+EXP(-(INDEX(係数表!G:G,9) + $B726)))))*(EXP(INDEX(係数表!H:H,9) + INDEX(係数表!I:I,9)*LN(INDEX(出力表!C:C,9)+1)))))))</f>
        <v>87.661340937269955</v>
      </c>
      <c r="Z726" t="e">
        <f>MIN(100, MAX(0, (100*(INDEX(出力表!D:D,9))/(EXP(INDEX(係数表!B:B,9) + $C726) + (INDEX(出力表!D:D,9)))) + (乱数表!$U726*(Settings!B12/(((INDEX(出力表!D:D,9))+1)^INDEX(係数表!E:E,9)*INDEX(係数表!F:F,9))))))</f>
        <v>#VALUE!</v>
      </c>
      <c r="AA726" t="e">
        <f>MIN(100, MAX(0, (INDEX(出力表!D:D,9))*Y726/MAX(Z726, Settings!B3)))</f>
        <v>#VALUE!</v>
      </c>
      <c r="AB726">
        <f>MIN(100, MAX(0, 100*BETAINV(乱数表!$J726, MAX(0.00000001, (1/(1+EXP(-(INDEX(係数表!G:G,10) + $B726))))*(EXP(INDEX(係数表!H:H,10) + INDEX(係数表!I:I,10)*LN(INDEX(出力表!C:C,10)+1)))), MAX(0.00000001, (1-(1/(1+EXP(-(INDEX(係数表!G:G,10) + $B726)))))*(EXP(INDEX(係数表!H:H,10) + INDEX(係数表!I:I,10)*LN(INDEX(出力表!C:C,10)+1)))))))</f>
        <v>76.942056929434557</v>
      </c>
      <c r="AC726" t="e">
        <f>MIN(100, MAX(0, (100*(INDEX(出力表!D:D,10))/(EXP(INDEX(係数表!B:B,10) + $C726) + (INDEX(出力表!D:D,10)))) + (乱数表!$V726*(Settings!B12/(((INDEX(出力表!D:D,10))+1)^INDEX(係数表!E:E,10)*INDEX(係数表!F:F,10))))))</f>
        <v>#VALUE!</v>
      </c>
      <c r="AD726" t="e">
        <f>MIN(100, MAX(0, (INDEX(出力表!D:D,10))*AB726/MAX(AC726, Settings!B3)))</f>
        <v>#VALUE!</v>
      </c>
      <c r="AE726">
        <f>MIN(100, MAX(0, 100*BETAINV(乱数表!$K726, MAX(0.00000001, (1/(1+EXP(-(INDEX(係数表!G:G,11) + $B726))))*(EXP(INDEX(係数表!H:H,11) + INDEX(係数表!I:I,11)*LN(INDEX(出力表!C:C,11)+1)))), MAX(0.00000001, (1-(1/(1+EXP(-(INDEX(係数表!G:G,11) + $B726)))))*(EXP(INDEX(係数表!H:H,11) + INDEX(係数表!I:I,11)*LN(INDEX(出力表!C:C,11)+1)))))))</f>
        <v>62.880052923909581</v>
      </c>
      <c r="AF726" t="e">
        <f>MIN(100, MAX(0, (100*(INDEX(出力表!D:D,11))/(EXP(INDEX(係数表!B:B,11) + $C726) + (INDEX(出力表!D:D,11)))) + (乱数表!$W726*(Settings!B12/(((INDEX(出力表!D:D,11))+1)^INDEX(係数表!E:E,11)*INDEX(係数表!F:F,11))))))</f>
        <v>#VALUE!</v>
      </c>
      <c r="AG726" t="e">
        <f>MIN(100, MAX(0, (INDEX(出力表!D:D,11))*AE726/MAX(AF726, Settings!B3)))</f>
        <v>#VALUE!</v>
      </c>
      <c r="AH726">
        <f>MIN(100, MAX(0, 100*BETAINV(乱数表!$L726, MAX(0.00000001, (1/(1+EXP(-(INDEX(係数表!G:G,12) + $B726))))*(EXP(INDEX(係数表!H:H,12) + INDEX(係数表!I:I,12)*LN(INDEX(出力表!C:C,12)+1)))), MAX(0.00000001, (1-(1/(1+EXP(-(INDEX(係数表!G:G,12) + $B726)))))*(EXP(INDEX(係数表!H:H,12) + INDEX(係数表!I:I,12)*LN(INDEX(出力表!C:C,12)+1)))))))</f>
        <v>99.799911150908088</v>
      </c>
      <c r="AI726" t="e">
        <f>MIN(100, MAX(0, (100*(INDEX(出力表!D:D,12))/(EXP(INDEX(係数表!B:B,12) + $C726) + (INDEX(出力表!D:D,12)))) + (乱数表!$X726*(Settings!B12/(((INDEX(出力表!D:D,12))+1)^INDEX(係数表!E:E,12)*INDEX(係数表!F:F,12))))))</f>
        <v>#VALUE!</v>
      </c>
      <c r="AJ726" t="e">
        <f>MIN(100, MAX(0, (INDEX(出力表!D:D,12))*AH726/MAX(AI726, Settings!B3)))</f>
        <v>#VALUE!</v>
      </c>
      <c r="AK726">
        <f>MIN(100, MAX(0, 100*BETAINV(乱数表!$M726, MAX(0.00000001, (1/(1+EXP(-(INDEX(係数表!G:G,13) + $B726))))*(EXP(INDEX(係数表!H:H,13) + INDEX(係数表!I:I,13)*LN(INDEX(出力表!C:C,13)+1)))), MAX(0.00000001, (1-(1/(1+EXP(-(INDEX(係数表!G:G,13) + $B726)))))*(EXP(INDEX(係数表!H:H,13) + INDEX(係数表!I:I,13)*LN(INDEX(出力表!C:C,13)+1)))))))</f>
        <v>99.996170422749728</v>
      </c>
      <c r="AL726" t="e">
        <f>MIN(100, MAX(0, (100*(INDEX(出力表!D:D,13))/(EXP(INDEX(係数表!B:B,13) + $C726) + (INDEX(出力表!D:D,13)))) + (乱数表!$Y726*(Settings!B12/(((INDEX(出力表!D:D,13))+1)^INDEX(係数表!E:E,13)*INDEX(係数表!F:F,13))))))</f>
        <v>#VALUE!</v>
      </c>
      <c r="AM726" t="e">
        <f>MIN(100, MAX(0, (INDEX(出力表!D:D,13))*AK726/MAX(AL726, Settings!B3)))</f>
        <v>#VALUE!</v>
      </c>
      <c r="AN726">
        <f>IF(ISNUMBER(F726), INDEX(出力表!B:B,2)*F726, 0)+IF(ISNUMBER(I726), INDEX(出力表!B:B,3)*I726, 0)+IF(ISNUMBER(L726), INDEX(出力表!B:B,4)*L726, 0)+IF(ISNUMBER(O726), INDEX(出力表!B:B,5)*O726, 0)+IF(ISNUMBER(R726), INDEX(出力表!B:B,6)*R726, 0)+IF(ISNUMBER(U726), INDEX(出力表!B:B,7)*U726, 0)+IF(ISNUMBER(X726), INDEX(出力表!B:B,8)*X726, 0)+IF(ISNUMBER(AA726), INDEX(出力表!B:B,9)*AA726, 0)+IF(ISNUMBER(AD726), INDEX(出力表!B:B,10)*AD726, 0)+IF(ISNUMBER(AG726), INDEX(出力表!B:B,11)*AG726, 0)+IF(ISNUMBER(AJ726), INDEX(出力表!B:B,12)*AJ726, 0)+IF(ISNUMBER(AM726), INDEX(出力表!B:B,13)*AM726, 0)</f>
        <v>0</v>
      </c>
      <c r="AO726">
        <f>IF(ISNUMBER(F726), INDEX(出力表!B:B,2), 0)+IF(ISNUMBER(I726), INDEX(出力表!B:B,3), 0)+IF(ISNUMBER(L726), INDEX(出力表!B:B,4), 0)+IF(ISNUMBER(O726), INDEX(出力表!B:B,5), 0)+IF(ISNUMBER(R726), INDEX(出力表!B:B,6), 0)+IF(ISNUMBER(U726), INDEX(出力表!B:B,7), 0)+IF(ISNUMBER(X726), INDEX(出力表!B:B,8), 0)+IF(ISNUMBER(AA726), INDEX(出力表!B:B,9), 0)+IF(ISNUMBER(AD726), INDEX(出力表!B:B,10), 0)+IF(ISNUMBER(AG726), INDEX(出力表!B:B,11), 0)+IF(ISNUMBER(AJ726), INDEX(出力表!B:B,12), 0)+IF(ISNUMBER(AM726), INDEX(出力表!B:B,13), 0)</f>
        <v>0</v>
      </c>
      <c r="AP726" t="str">
        <f t="shared" si="11"/>
        <v/>
      </c>
    </row>
    <row r="727" spans="1:42" x14ac:dyDescent="0.2">
      <c r="A727">
        <v>726</v>
      </c>
      <c r="B727">
        <f>IF(UPPER(Settings!B4)="TRUE", 乱数表!$Z727*Settings!B10, 0)</f>
        <v>-0.48895422277947131</v>
      </c>
      <c r="C727">
        <f>IF(UPPER(Settings!B4)="TRUE", 乱数表!$AA727*Settings!B11, 0)</f>
        <v>-1.1515260367000349E-3</v>
      </c>
      <c r="D727">
        <f>MIN(100, MAX(0, 100*BETAINV(乱数表!$B727, MAX(0.00000001, (1/(1+EXP(-(INDEX(係数表!G:G,2) + $B727))))*(EXP(INDEX(係数表!H:H,2) + INDEX(係数表!I:I,2)*LN(INDEX(出力表!C:C,2)+1)))), MAX(0.00000001, (1-(1/(1+EXP(-(INDEX(係数表!G:G,2) + $B727)))))*(EXP(INDEX(係数表!H:H,2) + INDEX(係数表!I:I,2)*LN(INDEX(出力表!C:C,2)+1)))))))</f>
        <v>97.011081296903157</v>
      </c>
      <c r="E727" t="e">
        <f>MIN(100, MAX(0, (100*(INDEX(出力表!D:D,2))/(EXP(INDEX(係数表!B:B,2) + $C727) + (INDEX(出力表!D:D,2)))) + (乱数表!$N727*(Settings!B12/(((INDEX(出力表!D:D,2))+1)^INDEX(係数表!E:E,2)*INDEX(係数表!F:F,2))))))</f>
        <v>#VALUE!</v>
      </c>
      <c r="F727" t="e">
        <f>MIN(100, MAX(0, (INDEX(出力表!D:D,2))*D727/MAX(E727, Settings!B3)))</f>
        <v>#VALUE!</v>
      </c>
      <c r="G727">
        <f>MIN(100, MAX(0, 100*BETAINV(乱数表!$C727, MAX(0.00000001, (1/(1+EXP(-(INDEX(係数表!G:G,3) + $B727))))*(EXP(INDEX(係数表!H:H,3) + INDEX(係数表!I:I,3)*LN(INDEX(出力表!C:C,3)+1)))), MAX(0.00000001, (1-(1/(1+EXP(-(INDEX(係数表!G:G,3) + $B727)))))*(EXP(INDEX(係数表!H:H,3) + INDEX(係数表!I:I,3)*LN(INDEX(出力表!C:C,3)+1)))))))</f>
        <v>94.496719767305564</v>
      </c>
      <c r="H727" t="e">
        <f>MIN(100, MAX(0, (100*(INDEX(出力表!D:D,3))/(EXP(INDEX(係数表!B:B,3) + $C727) + (INDEX(出力表!D:D,3)))) + (乱数表!$O727*(Settings!B12/(((INDEX(出力表!D:D,3))+1)^INDEX(係数表!E:E,3)*INDEX(係数表!F:F,3))))))</f>
        <v>#VALUE!</v>
      </c>
      <c r="I727" t="e">
        <f>MIN(100, MAX(0, (INDEX(出力表!D:D,3))*G727/MAX(H727, Settings!B3)))</f>
        <v>#VALUE!</v>
      </c>
      <c r="J727">
        <f>MIN(100, MAX(0, 100*BETAINV(乱数表!$D727, MAX(0.00000001, (1/(1+EXP(-(INDEX(係数表!G:G,4) + $B727))))*(EXP(INDEX(係数表!H:H,4) + INDEX(係数表!I:I,4)*LN(INDEX(出力表!C:C,4)+1)))), MAX(0.00000001, (1-(1/(1+EXP(-(INDEX(係数表!G:G,4) + $B727)))))*(EXP(INDEX(係数表!H:H,4) + INDEX(係数表!I:I,4)*LN(INDEX(出力表!C:C,4)+1)))))))</f>
        <v>98.068601827344096</v>
      </c>
      <c r="K727" t="e">
        <f>MIN(100, MAX(0, (100*(INDEX(出力表!D:D,4))/(EXP(INDEX(係数表!B:B,4) + $C727) + (INDEX(出力表!D:D,4)))) + (乱数表!$P727*(Settings!B12/(((INDEX(出力表!D:D,4))+1)^INDEX(係数表!E:E,4)*INDEX(係数表!F:F,4))))))</f>
        <v>#VALUE!</v>
      </c>
      <c r="L727" t="e">
        <f>MIN(100, MAX(0, (INDEX(出力表!D:D,4))*J727/MAX(K727, Settings!B3)))</f>
        <v>#VALUE!</v>
      </c>
      <c r="M727">
        <f>MIN(100, MAX(0, 100*BETAINV(乱数表!$E727, MAX(0.00000001, (1/(1+EXP(-(INDEX(係数表!G:G,5) + $B727))))*(EXP(INDEX(係数表!H:H,5) + INDEX(係数表!I:I,5)*LN(INDEX(出力表!C:C,5)+1)))), MAX(0.00000001, (1-(1/(1+EXP(-(INDEX(係数表!G:G,5) + $B727)))))*(EXP(INDEX(係数表!H:H,5) + INDEX(係数表!I:I,5)*LN(INDEX(出力表!C:C,5)+1)))))))</f>
        <v>86.532671541989828</v>
      </c>
      <c r="N727" t="e">
        <f>MIN(100, MAX(0, (100*(INDEX(出力表!D:D,5))/(EXP(INDEX(係数表!B:B,5) + $C727) + (INDEX(出力表!D:D,5)))) + (乱数表!$Q727*(Settings!B12/(((INDEX(出力表!D:D,5))+1)^INDEX(係数表!E:E,5)*INDEX(係数表!F:F,5))))))</f>
        <v>#VALUE!</v>
      </c>
      <c r="O727" t="e">
        <f>MIN(100, MAX(0, (INDEX(出力表!D:D,5))*M727/MAX(N727, Settings!B3)))</f>
        <v>#VALUE!</v>
      </c>
      <c r="P727">
        <f>MIN(100, MAX(0, 100*BETAINV(乱数表!$F727, MAX(0.00000001, (1/(1+EXP(-(INDEX(係数表!G:G,6) + $B727))))*(EXP(INDEX(係数表!H:H,6) + INDEX(係数表!I:I,6)*LN(INDEX(出力表!C:C,6)+1)))), MAX(0.00000001, (1-(1/(1+EXP(-(INDEX(係数表!G:G,6) + $B727)))))*(EXP(INDEX(係数表!H:H,6) + INDEX(係数表!I:I,6)*LN(INDEX(出力表!C:C,6)+1)))))))</f>
        <v>94.712934183967846</v>
      </c>
      <c r="Q727" t="e">
        <f>MIN(100, MAX(0, (100*(INDEX(出力表!D:D,6))/(EXP(INDEX(係数表!B:B,6) + $C727) + (INDEX(出力表!D:D,6)))) + (乱数表!$R727*(Settings!B12/(((INDEX(出力表!D:D,6))+1)^INDEX(係数表!E:E,6)*INDEX(係数表!F:F,6))))))</f>
        <v>#VALUE!</v>
      </c>
      <c r="R727" t="e">
        <f>MIN(100, MAX(0, (INDEX(出力表!D:D,6))*P727/MAX(Q727, Settings!B3)))</f>
        <v>#VALUE!</v>
      </c>
      <c r="S727">
        <f>MIN(100, MAX(0, 100*BETAINV(乱数表!$G727, MAX(0.00000001, (1/(1+EXP(-(INDEX(係数表!G:G,7) + $B727))))*(EXP(INDEX(係数表!H:H,7) + INDEX(係数表!I:I,7)*LN(INDEX(出力表!C:C,7)+1)))), MAX(0.00000001, (1-(1/(1+EXP(-(INDEX(係数表!G:G,7) + $B727)))))*(EXP(INDEX(係数表!H:H,7) + INDEX(係数表!I:I,7)*LN(INDEX(出力表!C:C,7)+1)))))))</f>
        <v>86.860779559915741</v>
      </c>
      <c r="T727" t="e">
        <f>MIN(100, MAX(0, (100*(INDEX(出力表!D:D,7))/(EXP(INDEX(係数表!B:B,7) + $C727) + (INDEX(出力表!D:D,7)))) + (乱数表!$S727*(Settings!B12/(((INDEX(出力表!D:D,7))+1)^INDEX(係数表!E:E,7)*INDEX(係数表!F:F,7))))))</f>
        <v>#VALUE!</v>
      </c>
      <c r="U727" t="e">
        <f>MIN(100, MAX(0, (INDEX(出力表!D:D,7))*S727/MAX(T727, Settings!B3)))</f>
        <v>#VALUE!</v>
      </c>
      <c r="V727">
        <f>MIN(100, MAX(0, 100*BETAINV(乱数表!$H727, MAX(0.00000001, (1/(1+EXP(-(INDEX(係数表!G:G,8) + $B727))))*(EXP(INDEX(係数表!H:H,8) + INDEX(係数表!I:I,8)*LN(INDEX(出力表!C:C,8)+1)))), MAX(0.00000001, (1-(1/(1+EXP(-(INDEX(係数表!G:G,8) + $B727)))))*(EXP(INDEX(係数表!H:H,8) + INDEX(係数表!I:I,8)*LN(INDEX(出力表!C:C,8)+1)))))))</f>
        <v>94.605492151855117</v>
      </c>
      <c r="W727" t="e">
        <f>MIN(100, MAX(0, (100*(INDEX(出力表!D:D,8))/(EXP(INDEX(係数表!B:B,8) + $C727) + (INDEX(出力表!D:D,8)))) + (乱数表!$T727*(Settings!B12/(((INDEX(出力表!D:D,8))+1)^INDEX(係数表!E:E,8)*INDEX(係数表!F:F,8))))))</f>
        <v>#VALUE!</v>
      </c>
      <c r="X727" t="e">
        <f>MIN(100, MAX(0, (INDEX(出力表!D:D,8))*V727/MAX(W727, Settings!B3)))</f>
        <v>#VALUE!</v>
      </c>
      <c r="Y727">
        <f>MIN(100, MAX(0, 100*BETAINV(乱数表!$I727, MAX(0.00000001, (1/(1+EXP(-(INDEX(係数表!G:G,9) + $B727))))*(EXP(INDEX(係数表!H:H,9) + INDEX(係数表!I:I,9)*LN(INDEX(出力表!C:C,9)+1)))), MAX(0.00000001, (1-(1/(1+EXP(-(INDEX(係数表!G:G,9) + $B727)))))*(EXP(INDEX(係数表!H:H,9) + INDEX(係数表!I:I,9)*LN(INDEX(出力表!C:C,9)+1)))))))</f>
        <v>80.756546729584116</v>
      </c>
      <c r="Z727" t="e">
        <f>MIN(100, MAX(0, (100*(INDEX(出力表!D:D,9))/(EXP(INDEX(係数表!B:B,9) + $C727) + (INDEX(出力表!D:D,9)))) + (乱数表!$U727*(Settings!B12/(((INDEX(出力表!D:D,9))+1)^INDEX(係数表!E:E,9)*INDEX(係数表!F:F,9))))))</f>
        <v>#VALUE!</v>
      </c>
      <c r="AA727" t="e">
        <f>MIN(100, MAX(0, (INDEX(出力表!D:D,9))*Y727/MAX(Z727, Settings!B3)))</f>
        <v>#VALUE!</v>
      </c>
      <c r="AB727">
        <f>MIN(100, MAX(0, 100*BETAINV(乱数表!$J727, MAX(0.00000001, (1/(1+EXP(-(INDEX(係数表!G:G,10) + $B727))))*(EXP(INDEX(係数表!H:H,10) + INDEX(係数表!I:I,10)*LN(INDEX(出力表!C:C,10)+1)))), MAX(0.00000001, (1-(1/(1+EXP(-(INDEX(係数表!G:G,10) + $B727)))))*(EXP(INDEX(係数表!H:H,10) + INDEX(係数表!I:I,10)*LN(INDEX(出力表!C:C,10)+1)))))))</f>
        <v>93.703047082247281</v>
      </c>
      <c r="AC727" t="e">
        <f>MIN(100, MAX(0, (100*(INDEX(出力表!D:D,10))/(EXP(INDEX(係数表!B:B,10) + $C727) + (INDEX(出力表!D:D,10)))) + (乱数表!$V727*(Settings!B12/(((INDEX(出力表!D:D,10))+1)^INDEX(係数表!E:E,10)*INDEX(係数表!F:F,10))))))</f>
        <v>#VALUE!</v>
      </c>
      <c r="AD727" t="e">
        <f>MIN(100, MAX(0, (INDEX(出力表!D:D,10))*AB727/MAX(AC727, Settings!B3)))</f>
        <v>#VALUE!</v>
      </c>
      <c r="AE727">
        <f>MIN(100, MAX(0, 100*BETAINV(乱数表!$K727, MAX(0.00000001, (1/(1+EXP(-(INDEX(係数表!G:G,11) + $B727))))*(EXP(INDEX(係数表!H:H,11) + INDEX(係数表!I:I,11)*LN(INDEX(出力表!C:C,11)+1)))), MAX(0.00000001, (1-(1/(1+EXP(-(INDEX(係数表!G:G,11) + $B727)))))*(EXP(INDEX(係数表!H:H,11) + INDEX(係数表!I:I,11)*LN(INDEX(出力表!C:C,11)+1)))))))</f>
        <v>93.304895996770426</v>
      </c>
      <c r="AF727" t="e">
        <f>MIN(100, MAX(0, (100*(INDEX(出力表!D:D,11))/(EXP(INDEX(係数表!B:B,11) + $C727) + (INDEX(出力表!D:D,11)))) + (乱数表!$W727*(Settings!B12/(((INDEX(出力表!D:D,11))+1)^INDEX(係数表!E:E,11)*INDEX(係数表!F:F,11))))))</f>
        <v>#VALUE!</v>
      </c>
      <c r="AG727" t="e">
        <f>MIN(100, MAX(0, (INDEX(出力表!D:D,11))*AE727/MAX(AF727, Settings!B3)))</f>
        <v>#VALUE!</v>
      </c>
      <c r="AH727">
        <f>MIN(100, MAX(0, 100*BETAINV(乱数表!$L727, MAX(0.00000001, (1/(1+EXP(-(INDEX(係数表!G:G,12) + $B727))))*(EXP(INDEX(係数表!H:H,12) + INDEX(係数表!I:I,12)*LN(INDEX(出力表!C:C,12)+1)))), MAX(0.00000001, (1-(1/(1+EXP(-(INDEX(係数表!G:G,12) + $B727)))))*(EXP(INDEX(係数表!H:H,12) + INDEX(係数表!I:I,12)*LN(INDEX(出力表!C:C,12)+1)))))))</f>
        <v>90.703218921858976</v>
      </c>
      <c r="AI727" t="e">
        <f>MIN(100, MAX(0, (100*(INDEX(出力表!D:D,12))/(EXP(INDEX(係数表!B:B,12) + $C727) + (INDEX(出力表!D:D,12)))) + (乱数表!$X727*(Settings!B12/(((INDEX(出力表!D:D,12))+1)^INDEX(係数表!E:E,12)*INDEX(係数表!F:F,12))))))</f>
        <v>#VALUE!</v>
      </c>
      <c r="AJ727" t="e">
        <f>MIN(100, MAX(0, (INDEX(出力表!D:D,12))*AH727/MAX(AI727, Settings!B3)))</f>
        <v>#VALUE!</v>
      </c>
      <c r="AK727">
        <f>MIN(100, MAX(0, 100*BETAINV(乱数表!$M727, MAX(0.00000001, (1/(1+EXP(-(INDEX(係数表!G:G,13) + $B727))))*(EXP(INDEX(係数表!H:H,13) + INDEX(係数表!I:I,13)*LN(INDEX(出力表!C:C,13)+1)))), MAX(0.00000001, (1-(1/(1+EXP(-(INDEX(係数表!G:G,13) + $B727)))))*(EXP(INDEX(係数表!H:H,13) + INDEX(係数表!I:I,13)*LN(INDEX(出力表!C:C,13)+1)))))))</f>
        <v>74.3724897255738</v>
      </c>
      <c r="AL727" t="e">
        <f>MIN(100, MAX(0, (100*(INDEX(出力表!D:D,13))/(EXP(INDEX(係数表!B:B,13) + $C727) + (INDEX(出力表!D:D,13)))) + (乱数表!$Y727*(Settings!B12/(((INDEX(出力表!D:D,13))+1)^INDEX(係数表!E:E,13)*INDEX(係数表!F:F,13))))))</f>
        <v>#VALUE!</v>
      </c>
      <c r="AM727" t="e">
        <f>MIN(100, MAX(0, (INDEX(出力表!D:D,13))*AK727/MAX(AL727, Settings!B3)))</f>
        <v>#VALUE!</v>
      </c>
      <c r="AN727">
        <f>IF(ISNUMBER(F727), INDEX(出力表!B:B,2)*F727, 0)+IF(ISNUMBER(I727), INDEX(出力表!B:B,3)*I727, 0)+IF(ISNUMBER(L727), INDEX(出力表!B:B,4)*L727, 0)+IF(ISNUMBER(O727), INDEX(出力表!B:B,5)*O727, 0)+IF(ISNUMBER(R727), INDEX(出力表!B:B,6)*R727, 0)+IF(ISNUMBER(U727), INDEX(出力表!B:B,7)*U727, 0)+IF(ISNUMBER(X727), INDEX(出力表!B:B,8)*X727, 0)+IF(ISNUMBER(AA727), INDEX(出力表!B:B,9)*AA727, 0)+IF(ISNUMBER(AD727), INDEX(出力表!B:B,10)*AD727, 0)+IF(ISNUMBER(AG727), INDEX(出力表!B:B,11)*AG727, 0)+IF(ISNUMBER(AJ727), INDEX(出力表!B:B,12)*AJ727, 0)+IF(ISNUMBER(AM727), INDEX(出力表!B:B,13)*AM727, 0)</f>
        <v>0</v>
      </c>
      <c r="AO727">
        <f>IF(ISNUMBER(F727), INDEX(出力表!B:B,2), 0)+IF(ISNUMBER(I727), INDEX(出力表!B:B,3), 0)+IF(ISNUMBER(L727), INDEX(出力表!B:B,4), 0)+IF(ISNUMBER(O727), INDEX(出力表!B:B,5), 0)+IF(ISNUMBER(R727), INDEX(出力表!B:B,6), 0)+IF(ISNUMBER(U727), INDEX(出力表!B:B,7), 0)+IF(ISNUMBER(X727), INDEX(出力表!B:B,8), 0)+IF(ISNUMBER(AA727), INDEX(出力表!B:B,9), 0)+IF(ISNUMBER(AD727), INDEX(出力表!B:B,10), 0)+IF(ISNUMBER(AG727), INDEX(出力表!B:B,11), 0)+IF(ISNUMBER(AJ727), INDEX(出力表!B:B,12), 0)+IF(ISNUMBER(AM727), INDEX(出力表!B:B,13), 0)</f>
        <v>0</v>
      </c>
      <c r="AP727" t="str">
        <f t="shared" si="11"/>
        <v/>
      </c>
    </row>
    <row r="728" spans="1:42" x14ac:dyDescent="0.2">
      <c r="A728">
        <v>727</v>
      </c>
      <c r="B728">
        <f>IF(UPPER(Settings!B4)="TRUE", 乱数表!$Z728*Settings!B10, 0)</f>
        <v>5.6505824979047686E-2</v>
      </c>
      <c r="C728">
        <f>IF(UPPER(Settings!B4)="TRUE", 乱数表!$AA728*Settings!B11, 0)</f>
        <v>-0.1058474261163031</v>
      </c>
      <c r="D728">
        <f>MIN(100, MAX(0, 100*BETAINV(乱数表!$B728, MAX(0.00000001, (1/(1+EXP(-(INDEX(係数表!G:G,2) + $B728))))*(EXP(INDEX(係数表!H:H,2) + INDEX(係数表!I:I,2)*LN(INDEX(出力表!C:C,2)+1)))), MAX(0.00000001, (1-(1/(1+EXP(-(INDEX(係数表!G:G,2) + $B728)))))*(EXP(INDEX(係数表!H:H,2) + INDEX(係数表!I:I,2)*LN(INDEX(出力表!C:C,2)+1)))))))</f>
        <v>99.786800766820903</v>
      </c>
      <c r="E728" t="e">
        <f>MIN(100, MAX(0, (100*(INDEX(出力表!D:D,2))/(EXP(INDEX(係数表!B:B,2) + $C728) + (INDEX(出力表!D:D,2)))) + (乱数表!$N728*(Settings!B12/(((INDEX(出力表!D:D,2))+1)^INDEX(係数表!E:E,2)*INDEX(係数表!F:F,2))))))</f>
        <v>#VALUE!</v>
      </c>
      <c r="F728" t="e">
        <f>MIN(100, MAX(0, (INDEX(出力表!D:D,2))*D728/MAX(E728, Settings!B3)))</f>
        <v>#VALUE!</v>
      </c>
      <c r="G728">
        <f>MIN(100, MAX(0, 100*BETAINV(乱数表!$C728, MAX(0.00000001, (1/(1+EXP(-(INDEX(係数表!G:G,3) + $B728))))*(EXP(INDEX(係数表!H:H,3) + INDEX(係数表!I:I,3)*LN(INDEX(出力表!C:C,3)+1)))), MAX(0.00000001, (1-(1/(1+EXP(-(INDEX(係数表!G:G,3) + $B728)))))*(EXP(INDEX(係数表!H:H,3) + INDEX(係数表!I:I,3)*LN(INDEX(出力表!C:C,3)+1)))))))</f>
        <v>77.159619084122085</v>
      </c>
      <c r="H728" t="e">
        <f>MIN(100, MAX(0, (100*(INDEX(出力表!D:D,3))/(EXP(INDEX(係数表!B:B,3) + $C728) + (INDEX(出力表!D:D,3)))) + (乱数表!$O728*(Settings!B12/(((INDEX(出力表!D:D,3))+1)^INDEX(係数表!E:E,3)*INDEX(係数表!F:F,3))))))</f>
        <v>#VALUE!</v>
      </c>
      <c r="I728" t="e">
        <f>MIN(100, MAX(0, (INDEX(出力表!D:D,3))*G728/MAX(H728, Settings!B3)))</f>
        <v>#VALUE!</v>
      </c>
      <c r="J728">
        <f>MIN(100, MAX(0, 100*BETAINV(乱数表!$D728, MAX(0.00000001, (1/(1+EXP(-(INDEX(係数表!G:G,4) + $B728))))*(EXP(INDEX(係数表!H:H,4) + INDEX(係数表!I:I,4)*LN(INDEX(出力表!C:C,4)+1)))), MAX(0.00000001, (1-(1/(1+EXP(-(INDEX(係数表!G:G,4) + $B728)))))*(EXP(INDEX(係数表!H:H,4) + INDEX(係数表!I:I,4)*LN(INDEX(出力表!C:C,4)+1)))))))</f>
        <v>98.494952901565398</v>
      </c>
      <c r="K728" t="e">
        <f>MIN(100, MAX(0, (100*(INDEX(出力表!D:D,4))/(EXP(INDEX(係数表!B:B,4) + $C728) + (INDEX(出力表!D:D,4)))) + (乱数表!$P728*(Settings!B12/(((INDEX(出力表!D:D,4))+1)^INDEX(係数表!E:E,4)*INDEX(係数表!F:F,4))))))</f>
        <v>#VALUE!</v>
      </c>
      <c r="L728" t="e">
        <f>MIN(100, MAX(0, (INDEX(出力表!D:D,4))*J728/MAX(K728, Settings!B3)))</f>
        <v>#VALUE!</v>
      </c>
      <c r="M728">
        <f>MIN(100, MAX(0, 100*BETAINV(乱数表!$E728, MAX(0.00000001, (1/(1+EXP(-(INDEX(係数表!G:G,5) + $B728))))*(EXP(INDEX(係数表!H:H,5) + INDEX(係数表!I:I,5)*LN(INDEX(出力表!C:C,5)+1)))), MAX(0.00000001, (1-(1/(1+EXP(-(INDEX(係数表!G:G,5) + $B728)))))*(EXP(INDEX(係数表!H:H,5) + INDEX(係数表!I:I,5)*LN(INDEX(出力表!C:C,5)+1)))))))</f>
        <v>90.932259626240224</v>
      </c>
      <c r="N728" t="e">
        <f>MIN(100, MAX(0, (100*(INDEX(出力表!D:D,5))/(EXP(INDEX(係数表!B:B,5) + $C728) + (INDEX(出力表!D:D,5)))) + (乱数表!$Q728*(Settings!B12/(((INDEX(出力表!D:D,5))+1)^INDEX(係数表!E:E,5)*INDEX(係数表!F:F,5))))))</f>
        <v>#VALUE!</v>
      </c>
      <c r="O728" t="e">
        <f>MIN(100, MAX(0, (INDEX(出力表!D:D,5))*M728/MAX(N728, Settings!B3)))</f>
        <v>#VALUE!</v>
      </c>
      <c r="P728">
        <f>MIN(100, MAX(0, 100*BETAINV(乱数表!$F728, MAX(0.00000001, (1/(1+EXP(-(INDEX(係数表!G:G,6) + $B728))))*(EXP(INDEX(係数表!H:H,6) + INDEX(係数表!I:I,6)*LN(INDEX(出力表!C:C,6)+1)))), MAX(0.00000001, (1-(1/(1+EXP(-(INDEX(係数表!G:G,6) + $B728)))))*(EXP(INDEX(係数表!H:H,6) + INDEX(係数表!I:I,6)*LN(INDEX(出力表!C:C,6)+1)))))))</f>
        <v>85.321627169533969</v>
      </c>
      <c r="Q728" t="e">
        <f>MIN(100, MAX(0, (100*(INDEX(出力表!D:D,6))/(EXP(INDEX(係数表!B:B,6) + $C728) + (INDEX(出力表!D:D,6)))) + (乱数表!$R728*(Settings!B12/(((INDEX(出力表!D:D,6))+1)^INDEX(係数表!E:E,6)*INDEX(係数表!F:F,6))))))</f>
        <v>#VALUE!</v>
      </c>
      <c r="R728" t="e">
        <f>MIN(100, MAX(0, (INDEX(出力表!D:D,6))*P728/MAX(Q728, Settings!B3)))</f>
        <v>#VALUE!</v>
      </c>
      <c r="S728">
        <f>MIN(100, MAX(0, 100*BETAINV(乱数表!$G728, MAX(0.00000001, (1/(1+EXP(-(INDEX(係数表!G:G,7) + $B728))))*(EXP(INDEX(係数表!H:H,7) + INDEX(係数表!I:I,7)*LN(INDEX(出力表!C:C,7)+1)))), MAX(0.00000001, (1-(1/(1+EXP(-(INDEX(係数表!G:G,7) + $B728)))))*(EXP(INDEX(係数表!H:H,7) + INDEX(係数表!I:I,7)*LN(INDEX(出力表!C:C,7)+1)))))))</f>
        <v>99.666122371489536</v>
      </c>
      <c r="T728" t="e">
        <f>MIN(100, MAX(0, (100*(INDEX(出力表!D:D,7))/(EXP(INDEX(係数表!B:B,7) + $C728) + (INDEX(出力表!D:D,7)))) + (乱数表!$S728*(Settings!B12/(((INDEX(出力表!D:D,7))+1)^INDEX(係数表!E:E,7)*INDEX(係数表!F:F,7))))))</f>
        <v>#VALUE!</v>
      </c>
      <c r="U728" t="e">
        <f>MIN(100, MAX(0, (INDEX(出力表!D:D,7))*S728/MAX(T728, Settings!B3)))</f>
        <v>#VALUE!</v>
      </c>
      <c r="V728">
        <f>MIN(100, MAX(0, 100*BETAINV(乱数表!$H728, MAX(0.00000001, (1/(1+EXP(-(INDEX(係数表!G:G,8) + $B728))))*(EXP(INDEX(係数表!H:H,8) + INDEX(係数表!I:I,8)*LN(INDEX(出力表!C:C,8)+1)))), MAX(0.00000001, (1-(1/(1+EXP(-(INDEX(係数表!G:G,8) + $B728)))))*(EXP(INDEX(係数表!H:H,8) + INDEX(係数表!I:I,8)*LN(INDEX(出力表!C:C,8)+1)))))))</f>
        <v>95.207921608185728</v>
      </c>
      <c r="W728" t="e">
        <f>MIN(100, MAX(0, (100*(INDEX(出力表!D:D,8))/(EXP(INDEX(係数表!B:B,8) + $C728) + (INDEX(出力表!D:D,8)))) + (乱数表!$T728*(Settings!B12/(((INDEX(出力表!D:D,8))+1)^INDEX(係数表!E:E,8)*INDEX(係数表!F:F,8))))))</f>
        <v>#VALUE!</v>
      </c>
      <c r="X728" t="e">
        <f>MIN(100, MAX(0, (INDEX(出力表!D:D,8))*V728/MAX(W728, Settings!B3)))</f>
        <v>#VALUE!</v>
      </c>
      <c r="Y728">
        <f>MIN(100, MAX(0, 100*BETAINV(乱数表!$I728, MAX(0.00000001, (1/(1+EXP(-(INDEX(係数表!G:G,9) + $B728))))*(EXP(INDEX(係数表!H:H,9) + INDEX(係数表!I:I,9)*LN(INDEX(出力表!C:C,9)+1)))), MAX(0.00000001, (1-(1/(1+EXP(-(INDEX(係数表!G:G,9) + $B728)))))*(EXP(INDEX(係数表!H:H,9) + INDEX(係数表!I:I,9)*LN(INDEX(出力表!C:C,9)+1)))))))</f>
        <v>46.682791393164301</v>
      </c>
      <c r="Z728" t="e">
        <f>MIN(100, MAX(0, (100*(INDEX(出力表!D:D,9))/(EXP(INDEX(係数表!B:B,9) + $C728) + (INDEX(出力表!D:D,9)))) + (乱数表!$U728*(Settings!B12/(((INDEX(出力表!D:D,9))+1)^INDEX(係数表!E:E,9)*INDEX(係数表!F:F,9))))))</f>
        <v>#VALUE!</v>
      </c>
      <c r="AA728" t="e">
        <f>MIN(100, MAX(0, (INDEX(出力表!D:D,9))*Y728/MAX(Z728, Settings!B3)))</f>
        <v>#VALUE!</v>
      </c>
      <c r="AB728">
        <f>MIN(100, MAX(0, 100*BETAINV(乱数表!$J728, MAX(0.00000001, (1/(1+EXP(-(INDEX(係数表!G:G,10) + $B728))))*(EXP(INDEX(係数表!H:H,10) + INDEX(係数表!I:I,10)*LN(INDEX(出力表!C:C,10)+1)))), MAX(0.00000001, (1-(1/(1+EXP(-(INDEX(係数表!G:G,10) + $B728)))))*(EXP(INDEX(係数表!H:H,10) + INDEX(係数表!I:I,10)*LN(INDEX(出力表!C:C,10)+1)))))))</f>
        <v>89.844583758363896</v>
      </c>
      <c r="AC728" t="e">
        <f>MIN(100, MAX(0, (100*(INDEX(出力表!D:D,10))/(EXP(INDEX(係数表!B:B,10) + $C728) + (INDEX(出力表!D:D,10)))) + (乱数表!$V728*(Settings!B12/(((INDEX(出力表!D:D,10))+1)^INDEX(係数表!E:E,10)*INDEX(係数表!F:F,10))))))</f>
        <v>#VALUE!</v>
      </c>
      <c r="AD728" t="e">
        <f>MIN(100, MAX(0, (INDEX(出力表!D:D,10))*AB728/MAX(AC728, Settings!B3)))</f>
        <v>#VALUE!</v>
      </c>
      <c r="AE728">
        <f>MIN(100, MAX(0, 100*BETAINV(乱数表!$K728, MAX(0.00000001, (1/(1+EXP(-(INDEX(係数表!G:G,11) + $B728))))*(EXP(INDEX(係数表!H:H,11) + INDEX(係数表!I:I,11)*LN(INDEX(出力表!C:C,11)+1)))), MAX(0.00000001, (1-(1/(1+EXP(-(INDEX(係数表!G:G,11) + $B728)))))*(EXP(INDEX(係数表!H:H,11) + INDEX(係数表!I:I,11)*LN(INDEX(出力表!C:C,11)+1)))))))</f>
        <v>97.123458011640381</v>
      </c>
      <c r="AF728" t="e">
        <f>MIN(100, MAX(0, (100*(INDEX(出力表!D:D,11))/(EXP(INDEX(係数表!B:B,11) + $C728) + (INDEX(出力表!D:D,11)))) + (乱数表!$W728*(Settings!B12/(((INDEX(出力表!D:D,11))+1)^INDEX(係数表!E:E,11)*INDEX(係数表!F:F,11))))))</f>
        <v>#VALUE!</v>
      </c>
      <c r="AG728" t="e">
        <f>MIN(100, MAX(0, (INDEX(出力表!D:D,11))*AE728/MAX(AF728, Settings!B3)))</f>
        <v>#VALUE!</v>
      </c>
      <c r="AH728">
        <f>MIN(100, MAX(0, 100*BETAINV(乱数表!$L728, MAX(0.00000001, (1/(1+EXP(-(INDEX(係数表!G:G,12) + $B728))))*(EXP(INDEX(係数表!H:H,12) + INDEX(係数表!I:I,12)*LN(INDEX(出力表!C:C,12)+1)))), MAX(0.00000001, (1-(1/(1+EXP(-(INDEX(係数表!G:G,12) + $B728)))))*(EXP(INDEX(係数表!H:H,12) + INDEX(係数表!I:I,12)*LN(INDEX(出力表!C:C,12)+1)))))))</f>
        <v>65.531165254700085</v>
      </c>
      <c r="AI728" t="e">
        <f>MIN(100, MAX(0, (100*(INDEX(出力表!D:D,12))/(EXP(INDEX(係数表!B:B,12) + $C728) + (INDEX(出力表!D:D,12)))) + (乱数表!$X728*(Settings!B12/(((INDEX(出力表!D:D,12))+1)^INDEX(係数表!E:E,12)*INDEX(係数表!F:F,12))))))</f>
        <v>#VALUE!</v>
      </c>
      <c r="AJ728" t="e">
        <f>MIN(100, MAX(0, (INDEX(出力表!D:D,12))*AH728/MAX(AI728, Settings!B3)))</f>
        <v>#VALUE!</v>
      </c>
      <c r="AK728">
        <f>MIN(100, MAX(0, 100*BETAINV(乱数表!$M728, MAX(0.00000001, (1/(1+EXP(-(INDEX(係数表!G:G,13) + $B728))))*(EXP(INDEX(係数表!H:H,13) + INDEX(係数表!I:I,13)*LN(INDEX(出力表!C:C,13)+1)))), MAX(0.00000001, (1-(1/(1+EXP(-(INDEX(係数表!G:G,13) + $B728)))))*(EXP(INDEX(係数表!H:H,13) + INDEX(係数表!I:I,13)*LN(INDEX(出力表!C:C,13)+1)))))))</f>
        <v>88.347876423388456</v>
      </c>
      <c r="AL728" t="e">
        <f>MIN(100, MAX(0, (100*(INDEX(出力表!D:D,13))/(EXP(INDEX(係数表!B:B,13) + $C728) + (INDEX(出力表!D:D,13)))) + (乱数表!$Y728*(Settings!B12/(((INDEX(出力表!D:D,13))+1)^INDEX(係数表!E:E,13)*INDEX(係数表!F:F,13))))))</f>
        <v>#VALUE!</v>
      </c>
      <c r="AM728" t="e">
        <f>MIN(100, MAX(0, (INDEX(出力表!D:D,13))*AK728/MAX(AL728, Settings!B3)))</f>
        <v>#VALUE!</v>
      </c>
      <c r="AN728">
        <f>IF(ISNUMBER(F728), INDEX(出力表!B:B,2)*F728, 0)+IF(ISNUMBER(I728), INDEX(出力表!B:B,3)*I728, 0)+IF(ISNUMBER(L728), INDEX(出力表!B:B,4)*L728, 0)+IF(ISNUMBER(O728), INDEX(出力表!B:B,5)*O728, 0)+IF(ISNUMBER(R728), INDEX(出力表!B:B,6)*R728, 0)+IF(ISNUMBER(U728), INDEX(出力表!B:B,7)*U728, 0)+IF(ISNUMBER(X728), INDEX(出力表!B:B,8)*X728, 0)+IF(ISNUMBER(AA728), INDEX(出力表!B:B,9)*AA728, 0)+IF(ISNUMBER(AD728), INDEX(出力表!B:B,10)*AD728, 0)+IF(ISNUMBER(AG728), INDEX(出力表!B:B,11)*AG728, 0)+IF(ISNUMBER(AJ728), INDEX(出力表!B:B,12)*AJ728, 0)+IF(ISNUMBER(AM728), INDEX(出力表!B:B,13)*AM728, 0)</f>
        <v>0</v>
      </c>
      <c r="AO728">
        <f>IF(ISNUMBER(F728), INDEX(出力表!B:B,2), 0)+IF(ISNUMBER(I728), INDEX(出力表!B:B,3), 0)+IF(ISNUMBER(L728), INDEX(出力表!B:B,4), 0)+IF(ISNUMBER(O728), INDEX(出力表!B:B,5), 0)+IF(ISNUMBER(R728), INDEX(出力表!B:B,6), 0)+IF(ISNUMBER(U728), INDEX(出力表!B:B,7), 0)+IF(ISNUMBER(X728), INDEX(出力表!B:B,8), 0)+IF(ISNUMBER(AA728), INDEX(出力表!B:B,9), 0)+IF(ISNUMBER(AD728), INDEX(出力表!B:B,10), 0)+IF(ISNUMBER(AG728), INDEX(出力表!B:B,11), 0)+IF(ISNUMBER(AJ728), INDEX(出力表!B:B,12), 0)+IF(ISNUMBER(AM728), INDEX(出力表!B:B,13), 0)</f>
        <v>0</v>
      </c>
      <c r="AP728" t="str">
        <f t="shared" si="11"/>
        <v/>
      </c>
    </row>
    <row r="729" spans="1:42" x14ac:dyDescent="0.2">
      <c r="A729">
        <v>728</v>
      </c>
      <c r="B729">
        <f>IF(UPPER(Settings!B4)="TRUE", 乱数表!$Z729*Settings!B10, 0)</f>
        <v>-0.83868783899694566</v>
      </c>
      <c r="C729">
        <f>IF(UPPER(Settings!B4)="TRUE", 乱数表!$AA729*Settings!B11, 0)</f>
        <v>0.12811851161015295</v>
      </c>
      <c r="D729">
        <f>MIN(100, MAX(0, 100*BETAINV(乱数表!$B729, MAX(0.00000001, (1/(1+EXP(-(INDEX(係数表!G:G,2) + $B729))))*(EXP(INDEX(係数表!H:H,2) + INDEX(係数表!I:I,2)*LN(INDEX(出力表!C:C,2)+1)))), MAX(0.00000001, (1-(1/(1+EXP(-(INDEX(係数表!G:G,2) + $B729)))))*(EXP(INDEX(係数表!H:H,2) + INDEX(係数表!I:I,2)*LN(INDEX(出力表!C:C,2)+1)))))))</f>
        <v>89.246029344673133</v>
      </c>
      <c r="E729" t="e">
        <f>MIN(100, MAX(0, (100*(INDEX(出力表!D:D,2))/(EXP(INDEX(係数表!B:B,2) + $C729) + (INDEX(出力表!D:D,2)))) + (乱数表!$N729*(Settings!B12/(((INDEX(出力表!D:D,2))+1)^INDEX(係数表!E:E,2)*INDEX(係数表!F:F,2))))))</f>
        <v>#VALUE!</v>
      </c>
      <c r="F729" t="e">
        <f>MIN(100, MAX(0, (INDEX(出力表!D:D,2))*D729/MAX(E729, Settings!B3)))</f>
        <v>#VALUE!</v>
      </c>
      <c r="G729">
        <f>MIN(100, MAX(0, 100*BETAINV(乱数表!$C729, MAX(0.00000001, (1/(1+EXP(-(INDEX(係数表!G:G,3) + $B729))))*(EXP(INDEX(係数表!H:H,3) + INDEX(係数表!I:I,3)*LN(INDEX(出力表!C:C,3)+1)))), MAX(0.00000001, (1-(1/(1+EXP(-(INDEX(係数表!G:G,3) + $B729)))))*(EXP(INDEX(係数表!H:H,3) + INDEX(係数表!I:I,3)*LN(INDEX(出力表!C:C,3)+1)))))))</f>
        <v>84.806137646473218</v>
      </c>
      <c r="H729" t="e">
        <f>MIN(100, MAX(0, (100*(INDEX(出力表!D:D,3))/(EXP(INDEX(係数表!B:B,3) + $C729) + (INDEX(出力表!D:D,3)))) + (乱数表!$O729*(Settings!B12/(((INDEX(出力表!D:D,3))+1)^INDEX(係数表!E:E,3)*INDEX(係数表!F:F,3))))))</f>
        <v>#VALUE!</v>
      </c>
      <c r="I729" t="e">
        <f>MIN(100, MAX(0, (INDEX(出力表!D:D,3))*G729/MAX(H729, Settings!B3)))</f>
        <v>#VALUE!</v>
      </c>
      <c r="J729">
        <f>MIN(100, MAX(0, 100*BETAINV(乱数表!$D729, MAX(0.00000001, (1/(1+EXP(-(INDEX(係数表!G:G,4) + $B729))))*(EXP(INDEX(係数表!H:H,4) + INDEX(係数表!I:I,4)*LN(INDEX(出力表!C:C,4)+1)))), MAX(0.00000001, (1-(1/(1+EXP(-(INDEX(係数表!G:G,4) + $B729)))))*(EXP(INDEX(係数表!H:H,4) + INDEX(係数表!I:I,4)*LN(INDEX(出力表!C:C,4)+1)))))))</f>
        <v>55.452805587320967</v>
      </c>
      <c r="K729" t="e">
        <f>MIN(100, MAX(0, (100*(INDEX(出力表!D:D,4))/(EXP(INDEX(係数表!B:B,4) + $C729) + (INDEX(出力表!D:D,4)))) + (乱数表!$P729*(Settings!B12/(((INDEX(出力表!D:D,4))+1)^INDEX(係数表!E:E,4)*INDEX(係数表!F:F,4))))))</f>
        <v>#VALUE!</v>
      </c>
      <c r="L729" t="e">
        <f>MIN(100, MAX(0, (INDEX(出力表!D:D,4))*J729/MAX(K729, Settings!B3)))</f>
        <v>#VALUE!</v>
      </c>
      <c r="M729">
        <f>MIN(100, MAX(0, 100*BETAINV(乱数表!$E729, MAX(0.00000001, (1/(1+EXP(-(INDEX(係数表!G:G,5) + $B729))))*(EXP(INDEX(係数表!H:H,5) + INDEX(係数表!I:I,5)*LN(INDEX(出力表!C:C,5)+1)))), MAX(0.00000001, (1-(1/(1+EXP(-(INDEX(係数表!G:G,5) + $B729)))))*(EXP(INDEX(係数表!H:H,5) + INDEX(係数表!I:I,5)*LN(INDEX(出力表!C:C,5)+1)))))))</f>
        <v>55.95548161843309</v>
      </c>
      <c r="N729" t="e">
        <f>MIN(100, MAX(0, (100*(INDEX(出力表!D:D,5))/(EXP(INDEX(係数表!B:B,5) + $C729) + (INDEX(出力表!D:D,5)))) + (乱数表!$Q729*(Settings!B12/(((INDEX(出力表!D:D,5))+1)^INDEX(係数表!E:E,5)*INDEX(係数表!F:F,5))))))</f>
        <v>#VALUE!</v>
      </c>
      <c r="O729" t="e">
        <f>MIN(100, MAX(0, (INDEX(出力表!D:D,5))*M729/MAX(N729, Settings!B3)))</f>
        <v>#VALUE!</v>
      </c>
      <c r="P729">
        <f>MIN(100, MAX(0, 100*BETAINV(乱数表!$F729, MAX(0.00000001, (1/(1+EXP(-(INDEX(係数表!G:G,6) + $B729))))*(EXP(INDEX(係数表!H:H,6) + INDEX(係数表!I:I,6)*LN(INDEX(出力表!C:C,6)+1)))), MAX(0.00000001, (1-(1/(1+EXP(-(INDEX(係数表!G:G,6) + $B729)))))*(EXP(INDEX(係数表!H:H,6) + INDEX(係数表!I:I,6)*LN(INDEX(出力表!C:C,6)+1)))))))</f>
        <v>62.373039394295581</v>
      </c>
      <c r="Q729" t="e">
        <f>MIN(100, MAX(0, (100*(INDEX(出力表!D:D,6))/(EXP(INDEX(係数表!B:B,6) + $C729) + (INDEX(出力表!D:D,6)))) + (乱数表!$R729*(Settings!B12/(((INDEX(出力表!D:D,6))+1)^INDEX(係数表!E:E,6)*INDEX(係数表!F:F,6))))))</f>
        <v>#VALUE!</v>
      </c>
      <c r="R729" t="e">
        <f>MIN(100, MAX(0, (INDEX(出力表!D:D,6))*P729/MAX(Q729, Settings!B3)))</f>
        <v>#VALUE!</v>
      </c>
      <c r="S729">
        <f>MIN(100, MAX(0, 100*BETAINV(乱数表!$G729, MAX(0.00000001, (1/(1+EXP(-(INDEX(係数表!G:G,7) + $B729))))*(EXP(INDEX(係数表!H:H,7) + INDEX(係数表!I:I,7)*LN(INDEX(出力表!C:C,7)+1)))), MAX(0.00000001, (1-(1/(1+EXP(-(INDEX(係数表!G:G,7) + $B729)))))*(EXP(INDEX(係数表!H:H,7) + INDEX(係数表!I:I,7)*LN(INDEX(出力表!C:C,7)+1)))))))</f>
        <v>45.515242935539426</v>
      </c>
      <c r="T729" t="e">
        <f>MIN(100, MAX(0, (100*(INDEX(出力表!D:D,7))/(EXP(INDEX(係数表!B:B,7) + $C729) + (INDEX(出力表!D:D,7)))) + (乱数表!$S729*(Settings!B12/(((INDEX(出力表!D:D,7))+1)^INDEX(係数表!E:E,7)*INDEX(係数表!F:F,7))))))</f>
        <v>#VALUE!</v>
      </c>
      <c r="U729" t="e">
        <f>MIN(100, MAX(0, (INDEX(出力表!D:D,7))*S729/MAX(T729, Settings!B3)))</f>
        <v>#VALUE!</v>
      </c>
      <c r="V729">
        <f>MIN(100, MAX(0, 100*BETAINV(乱数表!$H729, MAX(0.00000001, (1/(1+EXP(-(INDEX(係数表!G:G,8) + $B729))))*(EXP(INDEX(係数表!H:H,8) + INDEX(係数表!I:I,8)*LN(INDEX(出力表!C:C,8)+1)))), MAX(0.00000001, (1-(1/(1+EXP(-(INDEX(係数表!G:G,8) + $B729)))))*(EXP(INDEX(係数表!H:H,8) + INDEX(係数表!I:I,8)*LN(INDEX(出力表!C:C,8)+1)))))))</f>
        <v>99.818020523740003</v>
      </c>
      <c r="W729" t="e">
        <f>MIN(100, MAX(0, (100*(INDEX(出力表!D:D,8))/(EXP(INDEX(係数表!B:B,8) + $C729) + (INDEX(出力表!D:D,8)))) + (乱数表!$T729*(Settings!B12/(((INDEX(出力表!D:D,8))+1)^INDEX(係数表!E:E,8)*INDEX(係数表!F:F,8))))))</f>
        <v>#VALUE!</v>
      </c>
      <c r="X729" t="e">
        <f>MIN(100, MAX(0, (INDEX(出力表!D:D,8))*V729/MAX(W729, Settings!B3)))</f>
        <v>#VALUE!</v>
      </c>
      <c r="Y729">
        <f>MIN(100, MAX(0, 100*BETAINV(乱数表!$I729, MAX(0.00000001, (1/(1+EXP(-(INDEX(係数表!G:G,9) + $B729))))*(EXP(INDEX(係数表!H:H,9) + INDEX(係数表!I:I,9)*LN(INDEX(出力表!C:C,9)+1)))), MAX(0.00000001, (1-(1/(1+EXP(-(INDEX(係数表!G:G,9) + $B729)))))*(EXP(INDEX(係数表!H:H,9) + INDEX(係数表!I:I,9)*LN(INDEX(出力表!C:C,9)+1)))))))</f>
        <v>71.115221922112397</v>
      </c>
      <c r="Z729" t="e">
        <f>MIN(100, MAX(0, (100*(INDEX(出力表!D:D,9))/(EXP(INDEX(係数表!B:B,9) + $C729) + (INDEX(出力表!D:D,9)))) + (乱数表!$U729*(Settings!B12/(((INDEX(出力表!D:D,9))+1)^INDEX(係数表!E:E,9)*INDEX(係数表!F:F,9))))))</f>
        <v>#VALUE!</v>
      </c>
      <c r="AA729" t="e">
        <f>MIN(100, MAX(0, (INDEX(出力表!D:D,9))*Y729/MAX(Z729, Settings!B3)))</f>
        <v>#VALUE!</v>
      </c>
      <c r="AB729">
        <f>MIN(100, MAX(0, 100*BETAINV(乱数表!$J729, MAX(0.00000001, (1/(1+EXP(-(INDEX(係数表!G:G,10) + $B729))))*(EXP(INDEX(係数表!H:H,10) + INDEX(係数表!I:I,10)*LN(INDEX(出力表!C:C,10)+1)))), MAX(0.00000001, (1-(1/(1+EXP(-(INDEX(係数表!G:G,10) + $B729)))))*(EXP(INDEX(係数表!H:H,10) + INDEX(係数表!I:I,10)*LN(INDEX(出力表!C:C,10)+1)))))))</f>
        <v>87.496250319527306</v>
      </c>
      <c r="AC729" t="e">
        <f>MIN(100, MAX(0, (100*(INDEX(出力表!D:D,10))/(EXP(INDEX(係数表!B:B,10) + $C729) + (INDEX(出力表!D:D,10)))) + (乱数表!$V729*(Settings!B12/(((INDEX(出力表!D:D,10))+1)^INDEX(係数表!E:E,10)*INDEX(係数表!F:F,10))))))</f>
        <v>#VALUE!</v>
      </c>
      <c r="AD729" t="e">
        <f>MIN(100, MAX(0, (INDEX(出力表!D:D,10))*AB729/MAX(AC729, Settings!B3)))</f>
        <v>#VALUE!</v>
      </c>
      <c r="AE729">
        <f>MIN(100, MAX(0, 100*BETAINV(乱数表!$K729, MAX(0.00000001, (1/(1+EXP(-(INDEX(係数表!G:G,11) + $B729))))*(EXP(INDEX(係数表!H:H,11) + INDEX(係数表!I:I,11)*LN(INDEX(出力表!C:C,11)+1)))), MAX(0.00000001, (1-(1/(1+EXP(-(INDEX(係数表!G:G,11) + $B729)))))*(EXP(INDEX(係数表!H:H,11) + INDEX(係数表!I:I,11)*LN(INDEX(出力表!C:C,11)+1)))))))</f>
        <v>87.581367323260011</v>
      </c>
      <c r="AF729" t="e">
        <f>MIN(100, MAX(0, (100*(INDEX(出力表!D:D,11))/(EXP(INDEX(係数表!B:B,11) + $C729) + (INDEX(出力表!D:D,11)))) + (乱数表!$W729*(Settings!B12/(((INDEX(出力表!D:D,11))+1)^INDEX(係数表!E:E,11)*INDEX(係数表!F:F,11))))))</f>
        <v>#VALUE!</v>
      </c>
      <c r="AG729" t="e">
        <f>MIN(100, MAX(0, (INDEX(出力表!D:D,11))*AE729/MAX(AF729, Settings!B3)))</f>
        <v>#VALUE!</v>
      </c>
      <c r="AH729">
        <f>MIN(100, MAX(0, 100*BETAINV(乱数表!$L729, MAX(0.00000001, (1/(1+EXP(-(INDEX(係数表!G:G,12) + $B729))))*(EXP(INDEX(係数表!H:H,12) + INDEX(係数表!I:I,12)*LN(INDEX(出力表!C:C,12)+1)))), MAX(0.00000001, (1-(1/(1+EXP(-(INDEX(係数表!G:G,12) + $B729)))))*(EXP(INDEX(係数表!H:H,12) + INDEX(係数表!I:I,12)*LN(INDEX(出力表!C:C,12)+1)))))))</f>
        <v>72.872093323439927</v>
      </c>
      <c r="AI729" t="e">
        <f>MIN(100, MAX(0, (100*(INDEX(出力表!D:D,12))/(EXP(INDEX(係数表!B:B,12) + $C729) + (INDEX(出力表!D:D,12)))) + (乱数表!$X729*(Settings!B12/(((INDEX(出力表!D:D,12))+1)^INDEX(係数表!E:E,12)*INDEX(係数表!F:F,12))))))</f>
        <v>#VALUE!</v>
      </c>
      <c r="AJ729" t="e">
        <f>MIN(100, MAX(0, (INDEX(出力表!D:D,12))*AH729/MAX(AI729, Settings!B3)))</f>
        <v>#VALUE!</v>
      </c>
      <c r="AK729">
        <f>MIN(100, MAX(0, 100*BETAINV(乱数表!$M729, MAX(0.00000001, (1/(1+EXP(-(INDEX(係数表!G:G,13) + $B729))))*(EXP(INDEX(係数表!H:H,13) + INDEX(係数表!I:I,13)*LN(INDEX(出力表!C:C,13)+1)))), MAX(0.00000001, (1-(1/(1+EXP(-(INDEX(係数表!G:G,13) + $B729)))))*(EXP(INDEX(係数表!H:H,13) + INDEX(係数表!I:I,13)*LN(INDEX(出力表!C:C,13)+1)))))))</f>
        <v>99.032356145208908</v>
      </c>
      <c r="AL729" t="e">
        <f>MIN(100, MAX(0, (100*(INDEX(出力表!D:D,13))/(EXP(INDEX(係数表!B:B,13) + $C729) + (INDEX(出力表!D:D,13)))) + (乱数表!$Y729*(Settings!B12/(((INDEX(出力表!D:D,13))+1)^INDEX(係数表!E:E,13)*INDEX(係数表!F:F,13))))))</f>
        <v>#VALUE!</v>
      </c>
      <c r="AM729" t="e">
        <f>MIN(100, MAX(0, (INDEX(出力表!D:D,13))*AK729/MAX(AL729, Settings!B3)))</f>
        <v>#VALUE!</v>
      </c>
      <c r="AN729">
        <f>IF(ISNUMBER(F729), INDEX(出力表!B:B,2)*F729, 0)+IF(ISNUMBER(I729), INDEX(出力表!B:B,3)*I729, 0)+IF(ISNUMBER(L729), INDEX(出力表!B:B,4)*L729, 0)+IF(ISNUMBER(O729), INDEX(出力表!B:B,5)*O729, 0)+IF(ISNUMBER(R729), INDEX(出力表!B:B,6)*R729, 0)+IF(ISNUMBER(U729), INDEX(出力表!B:B,7)*U729, 0)+IF(ISNUMBER(X729), INDEX(出力表!B:B,8)*X729, 0)+IF(ISNUMBER(AA729), INDEX(出力表!B:B,9)*AA729, 0)+IF(ISNUMBER(AD729), INDEX(出力表!B:B,10)*AD729, 0)+IF(ISNUMBER(AG729), INDEX(出力表!B:B,11)*AG729, 0)+IF(ISNUMBER(AJ729), INDEX(出力表!B:B,12)*AJ729, 0)+IF(ISNUMBER(AM729), INDEX(出力表!B:B,13)*AM729, 0)</f>
        <v>0</v>
      </c>
      <c r="AO729">
        <f>IF(ISNUMBER(F729), INDEX(出力表!B:B,2), 0)+IF(ISNUMBER(I729), INDEX(出力表!B:B,3), 0)+IF(ISNUMBER(L729), INDEX(出力表!B:B,4), 0)+IF(ISNUMBER(O729), INDEX(出力表!B:B,5), 0)+IF(ISNUMBER(R729), INDEX(出力表!B:B,6), 0)+IF(ISNUMBER(U729), INDEX(出力表!B:B,7), 0)+IF(ISNUMBER(X729), INDEX(出力表!B:B,8), 0)+IF(ISNUMBER(AA729), INDEX(出力表!B:B,9), 0)+IF(ISNUMBER(AD729), INDEX(出力表!B:B,10), 0)+IF(ISNUMBER(AG729), INDEX(出力表!B:B,11), 0)+IF(ISNUMBER(AJ729), INDEX(出力表!B:B,12), 0)+IF(ISNUMBER(AM729), INDEX(出力表!B:B,13), 0)</f>
        <v>0</v>
      </c>
      <c r="AP729" t="str">
        <f t="shared" si="11"/>
        <v/>
      </c>
    </row>
    <row r="730" spans="1:42" x14ac:dyDescent="0.2">
      <c r="A730">
        <v>729</v>
      </c>
      <c r="B730">
        <f>IF(UPPER(Settings!B4)="TRUE", 乱数表!$Z730*Settings!B10, 0)</f>
        <v>-0.15035536125358204</v>
      </c>
      <c r="C730">
        <f>IF(UPPER(Settings!B4)="TRUE", 乱数表!$AA730*Settings!B11, 0)</f>
        <v>-6.1471434372388903E-2</v>
      </c>
      <c r="D730">
        <f>MIN(100, MAX(0, 100*BETAINV(乱数表!$B730, MAX(0.00000001, (1/(1+EXP(-(INDEX(係数表!G:G,2) + $B730))))*(EXP(INDEX(係数表!H:H,2) + INDEX(係数表!I:I,2)*LN(INDEX(出力表!C:C,2)+1)))), MAX(0.00000001, (1-(1/(1+EXP(-(INDEX(係数表!G:G,2) + $B730)))))*(EXP(INDEX(係数表!H:H,2) + INDEX(係数表!I:I,2)*LN(INDEX(出力表!C:C,2)+1)))))))</f>
        <v>99.096020034688138</v>
      </c>
      <c r="E730" t="e">
        <f>MIN(100, MAX(0, (100*(INDEX(出力表!D:D,2))/(EXP(INDEX(係数表!B:B,2) + $C730) + (INDEX(出力表!D:D,2)))) + (乱数表!$N730*(Settings!B12/(((INDEX(出力表!D:D,2))+1)^INDEX(係数表!E:E,2)*INDEX(係数表!F:F,2))))))</f>
        <v>#VALUE!</v>
      </c>
      <c r="F730" t="e">
        <f>MIN(100, MAX(0, (INDEX(出力表!D:D,2))*D730/MAX(E730, Settings!B3)))</f>
        <v>#VALUE!</v>
      </c>
      <c r="G730">
        <f>MIN(100, MAX(0, 100*BETAINV(乱数表!$C730, MAX(0.00000001, (1/(1+EXP(-(INDEX(係数表!G:G,3) + $B730))))*(EXP(INDEX(係数表!H:H,3) + INDEX(係数表!I:I,3)*LN(INDEX(出力表!C:C,3)+1)))), MAX(0.00000001, (1-(1/(1+EXP(-(INDEX(係数表!G:G,3) + $B730)))))*(EXP(INDEX(係数表!H:H,3) + INDEX(係数表!I:I,3)*LN(INDEX(出力表!C:C,3)+1)))))))</f>
        <v>87.34351902786868</v>
      </c>
      <c r="H730" t="e">
        <f>MIN(100, MAX(0, (100*(INDEX(出力表!D:D,3))/(EXP(INDEX(係数表!B:B,3) + $C730) + (INDEX(出力表!D:D,3)))) + (乱数表!$O730*(Settings!B12/(((INDEX(出力表!D:D,3))+1)^INDEX(係数表!E:E,3)*INDEX(係数表!F:F,3))))))</f>
        <v>#VALUE!</v>
      </c>
      <c r="I730" t="e">
        <f>MIN(100, MAX(0, (INDEX(出力表!D:D,3))*G730/MAX(H730, Settings!B3)))</f>
        <v>#VALUE!</v>
      </c>
      <c r="J730">
        <f>MIN(100, MAX(0, 100*BETAINV(乱数表!$D730, MAX(0.00000001, (1/(1+EXP(-(INDEX(係数表!G:G,4) + $B730))))*(EXP(INDEX(係数表!H:H,4) + INDEX(係数表!I:I,4)*LN(INDEX(出力表!C:C,4)+1)))), MAX(0.00000001, (1-(1/(1+EXP(-(INDEX(係数表!G:G,4) + $B730)))))*(EXP(INDEX(係数表!H:H,4) + INDEX(係数表!I:I,4)*LN(INDEX(出力表!C:C,4)+1)))))))</f>
        <v>66.318625851691976</v>
      </c>
      <c r="K730" t="e">
        <f>MIN(100, MAX(0, (100*(INDEX(出力表!D:D,4))/(EXP(INDEX(係数表!B:B,4) + $C730) + (INDEX(出力表!D:D,4)))) + (乱数表!$P730*(Settings!B12/(((INDEX(出力表!D:D,4))+1)^INDEX(係数表!E:E,4)*INDEX(係数表!F:F,4))))))</f>
        <v>#VALUE!</v>
      </c>
      <c r="L730" t="e">
        <f>MIN(100, MAX(0, (INDEX(出力表!D:D,4))*J730/MAX(K730, Settings!B3)))</f>
        <v>#VALUE!</v>
      </c>
      <c r="M730">
        <f>MIN(100, MAX(0, 100*BETAINV(乱数表!$E730, MAX(0.00000001, (1/(1+EXP(-(INDEX(係数表!G:G,5) + $B730))))*(EXP(INDEX(係数表!H:H,5) + INDEX(係数表!I:I,5)*LN(INDEX(出力表!C:C,5)+1)))), MAX(0.00000001, (1-(1/(1+EXP(-(INDEX(係数表!G:G,5) + $B730)))))*(EXP(INDEX(係数表!H:H,5) + INDEX(係数表!I:I,5)*LN(INDEX(出力表!C:C,5)+1)))))))</f>
        <v>89.253196306436692</v>
      </c>
      <c r="N730" t="e">
        <f>MIN(100, MAX(0, (100*(INDEX(出力表!D:D,5))/(EXP(INDEX(係数表!B:B,5) + $C730) + (INDEX(出力表!D:D,5)))) + (乱数表!$Q730*(Settings!B12/(((INDEX(出力表!D:D,5))+1)^INDEX(係数表!E:E,5)*INDEX(係数表!F:F,5))))))</f>
        <v>#VALUE!</v>
      </c>
      <c r="O730" t="e">
        <f>MIN(100, MAX(0, (INDEX(出力表!D:D,5))*M730/MAX(N730, Settings!B3)))</f>
        <v>#VALUE!</v>
      </c>
      <c r="P730">
        <f>MIN(100, MAX(0, 100*BETAINV(乱数表!$F730, MAX(0.00000001, (1/(1+EXP(-(INDEX(係数表!G:G,6) + $B730))))*(EXP(INDEX(係数表!H:H,6) + INDEX(係数表!I:I,6)*LN(INDEX(出力表!C:C,6)+1)))), MAX(0.00000001, (1-(1/(1+EXP(-(INDEX(係数表!G:G,6) + $B730)))))*(EXP(INDEX(係数表!H:H,6) + INDEX(係数表!I:I,6)*LN(INDEX(出力表!C:C,6)+1)))))))</f>
        <v>70.412662812001173</v>
      </c>
      <c r="Q730" t="e">
        <f>MIN(100, MAX(0, (100*(INDEX(出力表!D:D,6))/(EXP(INDEX(係数表!B:B,6) + $C730) + (INDEX(出力表!D:D,6)))) + (乱数表!$R730*(Settings!B12/(((INDEX(出力表!D:D,6))+1)^INDEX(係数表!E:E,6)*INDEX(係数表!F:F,6))))))</f>
        <v>#VALUE!</v>
      </c>
      <c r="R730" t="e">
        <f>MIN(100, MAX(0, (INDEX(出力表!D:D,6))*P730/MAX(Q730, Settings!B3)))</f>
        <v>#VALUE!</v>
      </c>
      <c r="S730">
        <f>MIN(100, MAX(0, 100*BETAINV(乱数表!$G730, MAX(0.00000001, (1/(1+EXP(-(INDEX(係数表!G:G,7) + $B730))))*(EXP(INDEX(係数表!H:H,7) + INDEX(係数表!I:I,7)*LN(INDEX(出力表!C:C,7)+1)))), MAX(0.00000001, (1-(1/(1+EXP(-(INDEX(係数表!G:G,7) + $B730)))))*(EXP(INDEX(係数表!H:H,7) + INDEX(係数表!I:I,7)*LN(INDEX(出力表!C:C,7)+1)))))))</f>
        <v>90.167664446798597</v>
      </c>
      <c r="T730" t="e">
        <f>MIN(100, MAX(0, (100*(INDEX(出力表!D:D,7))/(EXP(INDEX(係数表!B:B,7) + $C730) + (INDEX(出力表!D:D,7)))) + (乱数表!$S730*(Settings!B12/(((INDEX(出力表!D:D,7))+1)^INDEX(係数表!E:E,7)*INDEX(係数表!F:F,7))))))</f>
        <v>#VALUE!</v>
      </c>
      <c r="U730" t="e">
        <f>MIN(100, MAX(0, (INDEX(出力表!D:D,7))*S730/MAX(T730, Settings!B3)))</f>
        <v>#VALUE!</v>
      </c>
      <c r="V730">
        <f>MIN(100, MAX(0, 100*BETAINV(乱数表!$H730, MAX(0.00000001, (1/(1+EXP(-(INDEX(係数表!G:G,8) + $B730))))*(EXP(INDEX(係数表!H:H,8) + INDEX(係数表!I:I,8)*LN(INDEX(出力表!C:C,8)+1)))), MAX(0.00000001, (1-(1/(1+EXP(-(INDEX(係数表!G:G,8) + $B730)))))*(EXP(INDEX(係数表!H:H,8) + INDEX(係数表!I:I,8)*LN(INDEX(出力表!C:C,8)+1)))))))</f>
        <v>83.935951773173855</v>
      </c>
      <c r="W730" t="e">
        <f>MIN(100, MAX(0, (100*(INDEX(出力表!D:D,8))/(EXP(INDEX(係数表!B:B,8) + $C730) + (INDEX(出力表!D:D,8)))) + (乱数表!$T730*(Settings!B12/(((INDEX(出力表!D:D,8))+1)^INDEX(係数表!E:E,8)*INDEX(係数表!F:F,8))))))</f>
        <v>#VALUE!</v>
      </c>
      <c r="X730" t="e">
        <f>MIN(100, MAX(0, (INDEX(出力表!D:D,8))*V730/MAX(W730, Settings!B3)))</f>
        <v>#VALUE!</v>
      </c>
      <c r="Y730">
        <f>MIN(100, MAX(0, 100*BETAINV(乱数表!$I730, MAX(0.00000001, (1/(1+EXP(-(INDEX(係数表!G:G,9) + $B730))))*(EXP(INDEX(係数表!H:H,9) + INDEX(係数表!I:I,9)*LN(INDEX(出力表!C:C,9)+1)))), MAX(0.00000001, (1-(1/(1+EXP(-(INDEX(係数表!G:G,9) + $B730)))))*(EXP(INDEX(係数表!H:H,9) + INDEX(係数表!I:I,9)*LN(INDEX(出力表!C:C,9)+1)))))))</f>
        <v>98.755217387755536</v>
      </c>
      <c r="Z730" t="e">
        <f>MIN(100, MAX(0, (100*(INDEX(出力表!D:D,9))/(EXP(INDEX(係数表!B:B,9) + $C730) + (INDEX(出力表!D:D,9)))) + (乱数表!$U730*(Settings!B12/(((INDEX(出力表!D:D,9))+1)^INDEX(係数表!E:E,9)*INDEX(係数表!F:F,9))))))</f>
        <v>#VALUE!</v>
      </c>
      <c r="AA730" t="e">
        <f>MIN(100, MAX(0, (INDEX(出力表!D:D,9))*Y730/MAX(Z730, Settings!B3)))</f>
        <v>#VALUE!</v>
      </c>
      <c r="AB730">
        <f>MIN(100, MAX(0, 100*BETAINV(乱数表!$J730, MAX(0.00000001, (1/(1+EXP(-(INDEX(係数表!G:G,10) + $B730))))*(EXP(INDEX(係数表!H:H,10) + INDEX(係数表!I:I,10)*LN(INDEX(出力表!C:C,10)+1)))), MAX(0.00000001, (1-(1/(1+EXP(-(INDEX(係数表!G:G,10) + $B730)))))*(EXP(INDEX(係数表!H:H,10) + INDEX(係数表!I:I,10)*LN(INDEX(出力表!C:C,10)+1)))))))</f>
        <v>99.081256412935048</v>
      </c>
      <c r="AC730" t="e">
        <f>MIN(100, MAX(0, (100*(INDEX(出力表!D:D,10))/(EXP(INDEX(係数表!B:B,10) + $C730) + (INDEX(出力表!D:D,10)))) + (乱数表!$V730*(Settings!B12/(((INDEX(出力表!D:D,10))+1)^INDEX(係数表!E:E,10)*INDEX(係数表!F:F,10))))))</f>
        <v>#VALUE!</v>
      </c>
      <c r="AD730" t="e">
        <f>MIN(100, MAX(0, (INDEX(出力表!D:D,10))*AB730/MAX(AC730, Settings!B3)))</f>
        <v>#VALUE!</v>
      </c>
      <c r="AE730">
        <f>MIN(100, MAX(0, 100*BETAINV(乱数表!$K730, MAX(0.00000001, (1/(1+EXP(-(INDEX(係数表!G:G,11) + $B730))))*(EXP(INDEX(係数表!H:H,11) + INDEX(係数表!I:I,11)*LN(INDEX(出力表!C:C,11)+1)))), MAX(0.00000001, (1-(1/(1+EXP(-(INDEX(係数表!G:G,11) + $B730)))))*(EXP(INDEX(係数表!H:H,11) + INDEX(係数表!I:I,11)*LN(INDEX(出力表!C:C,11)+1)))))))</f>
        <v>76.340968483534994</v>
      </c>
      <c r="AF730" t="e">
        <f>MIN(100, MAX(0, (100*(INDEX(出力表!D:D,11))/(EXP(INDEX(係数表!B:B,11) + $C730) + (INDEX(出力表!D:D,11)))) + (乱数表!$W730*(Settings!B12/(((INDEX(出力表!D:D,11))+1)^INDEX(係数表!E:E,11)*INDEX(係数表!F:F,11))))))</f>
        <v>#VALUE!</v>
      </c>
      <c r="AG730" t="e">
        <f>MIN(100, MAX(0, (INDEX(出力表!D:D,11))*AE730/MAX(AF730, Settings!B3)))</f>
        <v>#VALUE!</v>
      </c>
      <c r="AH730">
        <f>MIN(100, MAX(0, 100*BETAINV(乱数表!$L730, MAX(0.00000001, (1/(1+EXP(-(INDEX(係数表!G:G,12) + $B730))))*(EXP(INDEX(係数表!H:H,12) + INDEX(係数表!I:I,12)*LN(INDEX(出力表!C:C,12)+1)))), MAX(0.00000001, (1-(1/(1+EXP(-(INDEX(係数表!G:G,12) + $B730)))))*(EXP(INDEX(係数表!H:H,12) + INDEX(係数表!I:I,12)*LN(INDEX(出力表!C:C,12)+1)))))))</f>
        <v>88.040979685589292</v>
      </c>
      <c r="AI730" t="e">
        <f>MIN(100, MAX(0, (100*(INDEX(出力表!D:D,12))/(EXP(INDEX(係数表!B:B,12) + $C730) + (INDEX(出力表!D:D,12)))) + (乱数表!$X730*(Settings!B12/(((INDEX(出力表!D:D,12))+1)^INDEX(係数表!E:E,12)*INDEX(係数表!F:F,12))))))</f>
        <v>#VALUE!</v>
      </c>
      <c r="AJ730" t="e">
        <f>MIN(100, MAX(0, (INDEX(出力表!D:D,12))*AH730/MAX(AI730, Settings!B3)))</f>
        <v>#VALUE!</v>
      </c>
      <c r="AK730">
        <f>MIN(100, MAX(0, 100*BETAINV(乱数表!$M730, MAX(0.00000001, (1/(1+EXP(-(INDEX(係数表!G:G,13) + $B730))))*(EXP(INDEX(係数表!H:H,13) + INDEX(係数表!I:I,13)*LN(INDEX(出力表!C:C,13)+1)))), MAX(0.00000001, (1-(1/(1+EXP(-(INDEX(係数表!G:G,13) + $B730)))))*(EXP(INDEX(係数表!H:H,13) + INDEX(係数表!I:I,13)*LN(INDEX(出力表!C:C,13)+1)))))))</f>
        <v>93.155548155059392</v>
      </c>
      <c r="AL730" t="e">
        <f>MIN(100, MAX(0, (100*(INDEX(出力表!D:D,13))/(EXP(INDEX(係数表!B:B,13) + $C730) + (INDEX(出力表!D:D,13)))) + (乱数表!$Y730*(Settings!B12/(((INDEX(出力表!D:D,13))+1)^INDEX(係数表!E:E,13)*INDEX(係数表!F:F,13))))))</f>
        <v>#VALUE!</v>
      </c>
      <c r="AM730" t="e">
        <f>MIN(100, MAX(0, (INDEX(出力表!D:D,13))*AK730/MAX(AL730, Settings!B3)))</f>
        <v>#VALUE!</v>
      </c>
      <c r="AN730">
        <f>IF(ISNUMBER(F730), INDEX(出力表!B:B,2)*F730, 0)+IF(ISNUMBER(I730), INDEX(出力表!B:B,3)*I730, 0)+IF(ISNUMBER(L730), INDEX(出力表!B:B,4)*L730, 0)+IF(ISNUMBER(O730), INDEX(出力表!B:B,5)*O730, 0)+IF(ISNUMBER(R730), INDEX(出力表!B:B,6)*R730, 0)+IF(ISNUMBER(U730), INDEX(出力表!B:B,7)*U730, 0)+IF(ISNUMBER(X730), INDEX(出力表!B:B,8)*X730, 0)+IF(ISNUMBER(AA730), INDEX(出力表!B:B,9)*AA730, 0)+IF(ISNUMBER(AD730), INDEX(出力表!B:B,10)*AD730, 0)+IF(ISNUMBER(AG730), INDEX(出力表!B:B,11)*AG730, 0)+IF(ISNUMBER(AJ730), INDEX(出力表!B:B,12)*AJ730, 0)+IF(ISNUMBER(AM730), INDEX(出力表!B:B,13)*AM730, 0)</f>
        <v>0</v>
      </c>
      <c r="AO730">
        <f>IF(ISNUMBER(F730), INDEX(出力表!B:B,2), 0)+IF(ISNUMBER(I730), INDEX(出力表!B:B,3), 0)+IF(ISNUMBER(L730), INDEX(出力表!B:B,4), 0)+IF(ISNUMBER(O730), INDEX(出力表!B:B,5), 0)+IF(ISNUMBER(R730), INDEX(出力表!B:B,6), 0)+IF(ISNUMBER(U730), INDEX(出力表!B:B,7), 0)+IF(ISNUMBER(X730), INDEX(出力表!B:B,8), 0)+IF(ISNUMBER(AA730), INDEX(出力表!B:B,9), 0)+IF(ISNUMBER(AD730), INDEX(出力表!B:B,10), 0)+IF(ISNUMBER(AG730), INDEX(出力表!B:B,11), 0)+IF(ISNUMBER(AJ730), INDEX(出力表!B:B,12), 0)+IF(ISNUMBER(AM730), INDEX(出力表!B:B,13), 0)</f>
        <v>0</v>
      </c>
      <c r="AP730" t="str">
        <f t="shared" si="11"/>
        <v/>
      </c>
    </row>
    <row r="731" spans="1:42" x14ac:dyDescent="0.2">
      <c r="A731">
        <v>730</v>
      </c>
      <c r="B731">
        <f>IF(UPPER(Settings!B4)="TRUE", 乱数表!$Z731*Settings!B10, 0)</f>
        <v>-0.42418525481171271</v>
      </c>
      <c r="C731">
        <f>IF(UPPER(Settings!B4)="TRUE", 乱数表!$AA731*Settings!B11, 0)</f>
        <v>1.1514605776047258E-2</v>
      </c>
      <c r="D731">
        <f>MIN(100, MAX(0, 100*BETAINV(乱数表!$B731, MAX(0.00000001, (1/(1+EXP(-(INDEX(係数表!G:G,2) + $B731))))*(EXP(INDEX(係数表!H:H,2) + INDEX(係数表!I:I,2)*LN(INDEX(出力表!C:C,2)+1)))), MAX(0.00000001, (1-(1/(1+EXP(-(INDEX(係数表!G:G,2) + $B731)))))*(EXP(INDEX(係数表!H:H,2) + INDEX(係数表!I:I,2)*LN(INDEX(出力表!C:C,2)+1)))))))</f>
        <v>45.602802957826036</v>
      </c>
      <c r="E731" t="e">
        <f>MIN(100, MAX(0, (100*(INDEX(出力表!D:D,2))/(EXP(INDEX(係数表!B:B,2) + $C731) + (INDEX(出力表!D:D,2)))) + (乱数表!$N731*(Settings!B12/(((INDEX(出力表!D:D,2))+1)^INDEX(係数表!E:E,2)*INDEX(係数表!F:F,2))))))</f>
        <v>#VALUE!</v>
      </c>
      <c r="F731" t="e">
        <f>MIN(100, MAX(0, (INDEX(出力表!D:D,2))*D731/MAX(E731, Settings!B3)))</f>
        <v>#VALUE!</v>
      </c>
      <c r="G731">
        <f>MIN(100, MAX(0, 100*BETAINV(乱数表!$C731, MAX(0.00000001, (1/(1+EXP(-(INDEX(係数表!G:G,3) + $B731))))*(EXP(INDEX(係数表!H:H,3) + INDEX(係数表!I:I,3)*LN(INDEX(出力表!C:C,3)+1)))), MAX(0.00000001, (1-(1/(1+EXP(-(INDEX(係数表!G:G,3) + $B731)))))*(EXP(INDEX(係数表!H:H,3) + INDEX(係数表!I:I,3)*LN(INDEX(出力表!C:C,3)+1)))))))</f>
        <v>67.540753417195532</v>
      </c>
      <c r="H731" t="e">
        <f>MIN(100, MAX(0, (100*(INDEX(出力表!D:D,3))/(EXP(INDEX(係数表!B:B,3) + $C731) + (INDEX(出力表!D:D,3)))) + (乱数表!$O731*(Settings!B12/(((INDEX(出力表!D:D,3))+1)^INDEX(係数表!E:E,3)*INDEX(係数表!F:F,3))))))</f>
        <v>#VALUE!</v>
      </c>
      <c r="I731" t="e">
        <f>MIN(100, MAX(0, (INDEX(出力表!D:D,3))*G731/MAX(H731, Settings!B3)))</f>
        <v>#VALUE!</v>
      </c>
      <c r="J731">
        <f>MIN(100, MAX(0, 100*BETAINV(乱数表!$D731, MAX(0.00000001, (1/(1+EXP(-(INDEX(係数表!G:G,4) + $B731))))*(EXP(INDEX(係数表!H:H,4) + INDEX(係数表!I:I,4)*LN(INDEX(出力表!C:C,4)+1)))), MAX(0.00000001, (1-(1/(1+EXP(-(INDEX(係数表!G:G,4) + $B731)))))*(EXP(INDEX(係数表!H:H,4) + INDEX(係数表!I:I,4)*LN(INDEX(出力表!C:C,4)+1)))))))</f>
        <v>59.881306105942812</v>
      </c>
      <c r="K731" t="e">
        <f>MIN(100, MAX(0, (100*(INDEX(出力表!D:D,4))/(EXP(INDEX(係数表!B:B,4) + $C731) + (INDEX(出力表!D:D,4)))) + (乱数表!$P731*(Settings!B12/(((INDEX(出力表!D:D,4))+1)^INDEX(係数表!E:E,4)*INDEX(係数表!F:F,4))))))</f>
        <v>#VALUE!</v>
      </c>
      <c r="L731" t="e">
        <f>MIN(100, MAX(0, (INDEX(出力表!D:D,4))*J731/MAX(K731, Settings!B3)))</f>
        <v>#VALUE!</v>
      </c>
      <c r="M731">
        <f>MIN(100, MAX(0, 100*BETAINV(乱数表!$E731, MAX(0.00000001, (1/(1+EXP(-(INDEX(係数表!G:G,5) + $B731))))*(EXP(INDEX(係数表!H:H,5) + INDEX(係数表!I:I,5)*LN(INDEX(出力表!C:C,5)+1)))), MAX(0.00000001, (1-(1/(1+EXP(-(INDEX(係数表!G:G,5) + $B731)))))*(EXP(INDEX(係数表!H:H,5) + INDEX(係数表!I:I,5)*LN(INDEX(出力表!C:C,5)+1)))))))</f>
        <v>67.000475067162</v>
      </c>
      <c r="N731" t="e">
        <f>MIN(100, MAX(0, (100*(INDEX(出力表!D:D,5))/(EXP(INDEX(係数表!B:B,5) + $C731) + (INDEX(出力表!D:D,5)))) + (乱数表!$Q731*(Settings!B12/(((INDEX(出力表!D:D,5))+1)^INDEX(係数表!E:E,5)*INDEX(係数表!F:F,5))))))</f>
        <v>#VALUE!</v>
      </c>
      <c r="O731" t="e">
        <f>MIN(100, MAX(0, (INDEX(出力表!D:D,5))*M731/MAX(N731, Settings!B3)))</f>
        <v>#VALUE!</v>
      </c>
      <c r="P731">
        <f>MIN(100, MAX(0, 100*BETAINV(乱数表!$F731, MAX(0.00000001, (1/(1+EXP(-(INDEX(係数表!G:G,6) + $B731))))*(EXP(INDEX(係数表!H:H,6) + INDEX(係数表!I:I,6)*LN(INDEX(出力表!C:C,6)+1)))), MAX(0.00000001, (1-(1/(1+EXP(-(INDEX(係数表!G:G,6) + $B731)))))*(EXP(INDEX(係数表!H:H,6) + INDEX(係数表!I:I,6)*LN(INDEX(出力表!C:C,6)+1)))))))</f>
        <v>98.089301078367669</v>
      </c>
      <c r="Q731" t="e">
        <f>MIN(100, MAX(0, (100*(INDEX(出力表!D:D,6))/(EXP(INDEX(係数表!B:B,6) + $C731) + (INDEX(出力表!D:D,6)))) + (乱数表!$R731*(Settings!B12/(((INDEX(出力表!D:D,6))+1)^INDEX(係数表!E:E,6)*INDEX(係数表!F:F,6))))))</f>
        <v>#VALUE!</v>
      </c>
      <c r="R731" t="e">
        <f>MIN(100, MAX(0, (INDEX(出力表!D:D,6))*P731/MAX(Q731, Settings!B3)))</f>
        <v>#VALUE!</v>
      </c>
      <c r="S731">
        <f>MIN(100, MAX(0, 100*BETAINV(乱数表!$G731, MAX(0.00000001, (1/(1+EXP(-(INDEX(係数表!G:G,7) + $B731))))*(EXP(INDEX(係数表!H:H,7) + INDEX(係数表!I:I,7)*LN(INDEX(出力表!C:C,7)+1)))), MAX(0.00000001, (1-(1/(1+EXP(-(INDEX(係数表!G:G,7) + $B731)))))*(EXP(INDEX(係数表!H:H,7) + INDEX(係数表!I:I,7)*LN(INDEX(出力表!C:C,7)+1)))))))</f>
        <v>97.976656789525492</v>
      </c>
      <c r="T731" t="e">
        <f>MIN(100, MAX(0, (100*(INDEX(出力表!D:D,7))/(EXP(INDEX(係数表!B:B,7) + $C731) + (INDEX(出力表!D:D,7)))) + (乱数表!$S731*(Settings!B12/(((INDEX(出力表!D:D,7))+1)^INDEX(係数表!E:E,7)*INDEX(係数表!F:F,7))))))</f>
        <v>#VALUE!</v>
      </c>
      <c r="U731" t="e">
        <f>MIN(100, MAX(0, (INDEX(出力表!D:D,7))*S731/MAX(T731, Settings!B3)))</f>
        <v>#VALUE!</v>
      </c>
      <c r="V731">
        <f>MIN(100, MAX(0, 100*BETAINV(乱数表!$H731, MAX(0.00000001, (1/(1+EXP(-(INDEX(係数表!G:G,8) + $B731))))*(EXP(INDEX(係数表!H:H,8) + INDEX(係数表!I:I,8)*LN(INDEX(出力表!C:C,8)+1)))), MAX(0.00000001, (1-(1/(1+EXP(-(INDEX(係数表!G:G,8) + $B731)))))*(EXP(INDEX(係数表!H:H,8) + INDEX(係数表!I:I,8)*LN(INDEX(出力表!C:C,8)+1)))))))</f>
        <v>80.931714005108716</v>
      </c>
      <c r="W731" t="e">
        <f>MIN(100, MAX(0, (100*(INDEX(出力表!D:D,8))/(EXP(INDEX(係数表!B:B,8) + $C731) + (INDEX(出力表!D:D,8)))) + (乱数表!$T731*(Settings!B12/(((INDEX(出力表!D:D,8))+1)^INDEX(係数表!E:E,8)*INDEX(係数表!F:F,8))))))</f>
        <v>#VALUE!</v>
      </c>
      <c r="X731" t="e">
        <f>MIN(100, MAX(0, (INDEX(出力表!D:D,8))*V731/MAX(W731, Settings!B3)))</f>
        <v>#VALUE!</v>
      </c>
      <c r="Y731">
        <f>MIN(100, MAX(0, 100*BETAINV(乱数表!$I731, MAX(0.00000001, (1/(1+EXP(-(INDEX(係数表!G:G,9) + $B731))))*(EXP(INDEX(係数表!H:H,9) + INDEX(係数表!I:I,9)*LN(INDEX(出力表!C:C,9)+1)))), MAX(0.00000001, (1-(1/(1+EXP(-(INDEX(係数表!G:G,9) + $B731)))))*(EXP(INDEX(係数表!H:H,9) + INDEX(係数表!I:I,9)*LN(INDEX(出力表!C:C,9)+1)))))))</f>
        <v>67.164317046502788</v>
      </c>
      <c r="Z731" t="e">
        <f>MIN(100, MAX(0, (100*(INDEX(出力表!D:D,9))/(EXP(INDEX(係数表!B:B,9) + $C731) + (INDEX(出力表!D:D,9)))) + (乱数表!$U731*(Settings!B12/(((INDEX(出力表!D:D,9))+1)^INDEX(係数表!E:E,9)*INDEX(係数表!F:F,9))))))</f>
        <v>#VALUE!</v>
      </c>
      <c r="AA731" t="e">
        <f>MIN(100, MAX(0, (INDEX(出力表!D:D,9))*Y731/MAX(Z731, Settings!B3)))</f>
        <v>#VALUE!</v>
      </c>
      <c r="AB731">
        <f>MIN(100, MAX(0, 100*BETAINV(乱数表!$J731, MAX(0.00000001, (1/(1+EXP(-(INDEX(係数表!G:G,10) + $B731))))*(EXP(INDEX(係数表!H:H,10) + INDEX(係数表!I:I,10)*LN(INDEX(出力表!C:C,10)+1)))), MAX(0.00000001, (1-(1/(1+EXP(-(INDEX(係数表!G:G,10) + $B731)))))*(EXP(INDEX(係数表!H:H,10) + INDEX(係数表!I:I,10)*LN(INDEX(出力表!C:C,10)+1)))))))</f>
        <v>97.457739427644398</v>
      </c>
      <c r="AC731" t="e">
        <f>MIN(100, MAX(0, (100*(INDEX(出力表!D:D,10))/(EXP(INDEX(係数表!B:B,10) + $C731) + (INDEX(出力表!D:D,10)))) + (乱数表!$V731*(Settings!B12/(((INDEX(出力表!D:D,10))+1)^INDEX(係数表!E:E,10)*INDEX(係数表!F:F,10))))))</f>
        <v>#VALUE!</v>
      </c>
      <c r="AD731" t="e">
        <f>MIN(100, MAX(0, (INDEX(出力表!D:D,10))*AB731/MAX(AC731, Settings!B3)))</f>
        <v>#VALUE!</v>
      </c>
      <c r="AE731">
        <f>MIN(100, MAX(0, 100*BETAINV(乱数表!$K731, MAX(0.00000001, (1/(1+EXP(-(INDEX(係数表!G:G,11) + $B731))))*(EXP(INDEX(係数表!H:H,11) + INDEX(係数表!I:I,11)*LN(INDEX(出力表!C:C,11)+1)))), MAX(0.00000001, (1-(1/(1+EXP(-(INDEX(係数表!G:G,11) + $B731)))))*(EXP(INDEX(係数表!H:H,11) + INDEX(係数表!I:I,11)*LN(INDEX(出力表!C:C,11)+1)))))))</f>
        <v>79.15141507489254</v>
      </c>
      <c r="AF731" t="e">
        <f>MIN(100, MAX(0, (100*(INDEX(出力表!D:D,11))/(EXP(INDEX(係数表!B:B,11) + $C731) + (INDEX(出力表!D:D,11)))) + (乱数表!$W731*(Settings!B12/(((INDEX(出力表!D:D,11))+1)^INDEX(係数表!E:E,11)*INDEX(係数表!F:F,11))))))</f>
        <v>#VALUE!</v>
      </c>
      <c r="AG731" t="e">
        <f>MIN(100, MAX(0, (INDEX(出力表!D:D,11))*AE731/MAX(AF731, Settings!B3)))</f>
        <v>#VALUE!</v>
      </c>
      <c r="AH731">
        <f>MIN(100, MAX(0, 100*BETAINV(乱数表!$L731, MAX(0.00000001, (1/(1+EXP(-(INDEX(係数表!G:G,12) + $B731))))*(EXP(INDEX(係数表!H:H,12) + INDEX(係数表!I:I,12)*LN(INDEX(出力表!C:C,12)+1)))), MAX(0.00000001, (1-(1/(1+EXP(-(INDEX(係数表!G:G,12) + $B731)))))*(EXP(INDEX(係数表!H:H,12) + INDEX(係数表!I:I,12)*LN(INDEX(出力表!C:C,12)+1)))))))</f>
        <v>95.892845427172631</v>
      </c>
      <c r="AI731" t="e">
        <f>MIN(100, MAX(0, (100*(INDEX(出力表!D:D,12))/(EXP(INDEX(係数表!B:B,12) + $C731) + (INDEX(出力表!D:D,12)))) + (乱数表!$X731*(Settings!B12/(((INDEX(出力表!D:D,12))+1)^INDEX(係数表!E:E,12)*INDEX(係数表!F:F,12))))))</f>
        <v>#VALUE!</v>
      </c>
      <c r="AJ731" t="e">
        <f>MIN(100, MAX(0, (INDEX(出力表!D:D,12))*AH731/MAX(AI731, Settings!B3)))</f>
        <v>#VALUE!</v>
      </c>
      <c r="AK731">
        <f>MIN(100, MAX(0, 100*BETAINV(乱数表!$M731, MAX(0.00000001, (1/(1+EXP(-(INDEX(係数表!G:G,13) + $B731))))*(EXP(INDEX(係数表!H:H,13) + INDEX(係数表!I:I,13)*LN(INDEX(出力表!C:C,13)+1)))), MAX(0.00000001, (1-(1/(1+EXP(-(INDEX(係数表!G:G,13) + $B731)))))*(EXP(INDEX(係数表!H:H,13) + INDEX(係数表!I:I,13)*LN(INDEX(出力表!C:C,13)+1)))))))</f>
        <v>63.264615576777281</v>
      </c>
      <c r="AL731" t="e">
        <f>MIN(100, MAX(0, (100*(INDEX(出力表!D:D,13))/(EXP(INDEX(係数表!B:B,13) + $C731) + (INDEX(出力表!D:D,13)))) + (乱数表!$Y731*(Settings!B12/(((INDEX(出力表!D:D,13))+1)^INDEX(係数表!E:E,13)*INDEX(係数表!F:F,13))))))</f>
        <v>#VALUE!</v>
      </c>
      <c r="AM731" t="e">
        <f>MIN(100, MAX(0, (INDEX(出力表!D:D,13))*AK731/MAX(AL731, Settings!B3)))</f>
        <v>#VALUE!</v>
      </c>
      <c r="AN731">
        <f>IF(ISNUMBER(F731), INDEX(出力表!B:B,2)*F731, 0)+IF(ISNUMBER(I731), INDEX(出力表!B:B,3)*I731, 0)+IF(ISNUMBER(L731), INDEX(出力表!B:B,4)*L731, 0)+IF(ISNUMBER(O731), INDEX(出力表!B:B,5)*O731, 0)+IF(ISNUMBER(R731), INDEX(出力表!B:B,6)*R731, 0)+IF(ISNUMBER(U731), INDEX(出力表!B:B,7)*U731, 0)+IF(ISNUMBER(X731), INDEX(出力表!B:B,8)*X731, 0)+IF(ISNUMBER(AA731), INDEX(出力表!B:B,9)*AA731, 0)+IF(ISNUMBER(AD731), INDEX(出力表!B:B,10)*AD731, 0)+IF(ISNUMBER(AG731), INDEX(出力表!B:B,11)*AG731, 0)+IF(ISNUMBER(AJ731), INDEX(出力表!B:B,12)*AJ731, 0)+IF(ISNUMBER(AM731), INDEX(出力表!B:B,13)*AM731, 0)</f>
        <v>0</v>
      </c>
      <c r="AO731">
        <f>IF(ISNUMBER(F731), INDEX(出力表!B:B,2), 0)+IF(ISNUMBER(I731), INDEX(出力表!B:B,3), 0)+IF(ISNUMBER(L731), INDEX(出力表!B:B,4), 0)+IF(ISNUMBER(O731), INDEX(出力表!B:B,5), 0)+IF(ISNUMBER(R731), INDEX(出力表!B:B,6), 0)+IF(ISNUMBER(U731), INDEX(出力表!B:B,7), 0)+IF(ISNUMBER(X731), INDEX(出力表!B:B,8), 0)+IF(ISNUMBER(AA731), INDEX(出力表!B:B,9), 0)+IF(ISNUMBER(AD731), INDEX(出力表!B:B,10), 0)+IF(ISNUMBER(AG731), INDEX(出力表!B:B,11), 0)+IF(ISNUMBER(AJ731), INDEX(出力表!B:B,12), 0)+IF(ISNUMBER(AM731), INDEX(出力表!B:B,13), 0)</f>
        <v>0</v>
      </c>
      <c r="AP731" t="str">
        <f t="shared" si="11"/>
        <v/>
      </c>
    </row>
    <row r="732" spans="1:42" x14ac:dyDescent="0.2">
      <c r="A732">
        <v>731</v>
      </c>
      <c r="B732">
        <f>IF(UPPER(Settings!B4)="TRUE", 乱数表!$Z732*Settings!B10, 0)</f>
        <v>-0.38504857003777282</v>
      </c>
      <c r="C732">
        <f>IF(UPPER(Settings!B4)="TRUE", 乱数表!$AA732*Settings!B11, 0)</f>
        <v>-1.5612650060825265E-3</v>
      </c>
      <c r="D732">
        <f>MIN(100, MAX(0, 100*BETAINV(乱数表!$B732, MAX(0.00000001, (1/(1+EXP(-(INDEX(係数表!G:G,2) + $B732))))*(EXP(INDEX(係数表!H:H,2) + INDEX(係数表!I:I,2)*LN(INDEX(出力表!C:C,2)+1)))), MAX(0.00000001, (1-(1/(1+EXP(-(INDEX(係数表!G:G,2) + $B732)))))*(EXP(INDEX(係数表!H:H,2) + INDEX(係数表!I:I,2)*LN(INDEX(出力表!C:C,2)+1)))))))</f>
        <v>88.610018171815369</v>
      </c>
      <c r="E732" t="e">
        <f>MIN(100, MAX(0, (100*(INDEX(出力表!D:D,2))/(EXP(INDEX(係数表!B:B,2) + $C732) + (INDEX(出力表!D:D,2)))) + (乱数表!$N732*(Settings!B12/(((INDEX(出力表!D:D,2))+1)^INDEX(係数表!E:E,2)*INDEX(係数表!F:F,2))))))</f>
        <v>#VALUE!</v>
      </c>
      <c r="F732" t="e">
        <f>MIN(100, MAX(0, (INDEX(出力表!D:D,2))*D732/MAX(E732, Settings!B3)))</f>
        <v>#VALUE!</v>
      </c>
      <c r="G732">
        <f>MIN(100, MAX(0, 100*BETAINV(乱数表!$C732, MAX(0.00000001, (1/(1+EXP(-(INDEX(係数表!G:G,3) + $B732))))*(EXP(INDEX(係数表!H:H,3) + INDEX(係数表!I:I,3)*LN(INDEX(出力表!C:C,3)+1)))), MAX(0.00000001, (1-(1/(1+EXP(-(INDEX(係数表!G:G,3) + $B732)))))*(EXP(INDEX(係数表!H:H,3) + INDEX(係数表!I:I,3)*LN(INDEX(出力表!C:C,3)+1)))))))</f>
        <v>99.949574125277849</v>
      </c>
      <c r="H732" t="e">
        <f>MIN(100, MAX(0, (100*(INDEX(出力表!D:D,3))/(EXP(INDEX(係数表!B:B,3) + $C732) + (INDEX(出力表!D:D,3)))) + (乱数表!$O732*(Settings!B12/(((INDEX(出力表!D:D,3))+1)^INDEX(係数表!E:E,3)*INDEX(係数表!F:F,3))))))</f>
        <v>#VALUE!</v>
      </c>
      <c r="I732" t="e">
        <f>MIN(100, MAX(0, (INDEX(出力表!D:D,3))*G732/MAX(H732, Settings!B3)))</f>
        <v>#VALUE!</v>
      </c>
      <c r="J732">
        <f>MIN(100, MAX(0, 100*BETAINV(乱数表!$D732, MAX(0.00000001, (1/(1+EXP(-(INDEX(係数表!G:G,4) + $B732))))*(EXP(INDEX(係数表!H:H,4) + INDEX(係数表!I:I,4)*LN(INDEX(出力表!C:C,4)+1)))), MAX(0.00000001, (1-(1/(1+EXP(-(INDEX(係数表!G:G,4) + $B732)))))*(EXP(INDEX(係数表!H:H,4) + INDEX(係数表!I:I,4)*LN(INDEX(出力表!C:C,4)+1)))))))</f>
        <v>83.846490436113768</v>
      </c>
      <c r="K732" t="e">
        <f>MIN(100, MAX(0, (100*(INDEX(出力表!D:D,4))/(EXP(INDEX(係数表!B:B,4) + $C732) + (INDEX(出力表!D:D,4)))) + (乱数表!$P732*(Settings!B12/(((INDEX(出力表!D:D,4))+1)^INDEX(係数表!E:E,4)*INDEX(係数表!F:F,4))))))</f>
        <v>#VALUE!</v>
      </c>
      <c r="L732" t="e">
        <f>MIN(100, MAX(0, (INDEX(出力表!D:D,4))*J732/MAX(K732, Settings!B3)))</f>
        <v>#VALUE!</v>
      </c>
      <c r="M732">
        <f>MIN(100, MAX(0, 100*BETAINV(乱数表!$E732, MAX(0.00000001, (1/(1+EXP(-(INDEX(係数表!G:G,5) + $B732))))*(EXP(INDEX(係数表!H:H,5) + INDEX(係数表!I:I,5)*LN(INDEX(出力表!C:C,5)+1)))), MAX(0.00000001, (1-(1/(1+EXP(-(INDEX(係数表!G:G,5) + $B732)))))*(EXP(INDEX(係数表!H:H,5) + INDEX(係数表!I:I,5)*LN(INDEX(出力表!C:C,5)+1)))))))</f>
        <v>97.86090892528054</v>
      </c>
      <c r="N732" t="e">
        <f>MIN(100, MAX(0, (100*(INDEX(出力表!D:D,5))/(EXP(INDEX(係数表!B:B,5) + $C732) + (INDEX(出力表!D:D,5)))) + (乱数表!$Q732*(Settings!B12/(((INDEX(出力表!D:D,5))+1)^INDEX(係数表!E:E,5)*INDEX(係数表!F:F,5))))))</f>
        <v>#VALUE!</v>
      </c>
      <c r="O732" t="e">
        <f>MIN(100, MAX(0, (INDEX(出力表!D:D,5))*M732/MAX(N732, Settings!B3)))</f>
        <v>#VALUE!</v>
      </c>
      <c r="P732">
        <f>MIN(100, MAX(0, 100*BETAINV(乱数表!$F732, MAX(0.00000001, (1/(1+EXP(-(INDEX(係数表!G:G,6) + $B732))))*(EXP(INDEX(係数表!H:H,6) + INDEX(係数表!I:I,6)*LN(INDEX(出力表!C:C,6)+1)))), MAX(0.00000001, (1-(1/(1+EXP(-(INDEX(係数表!G:G,6) + $B732)))))*(EXP(INDEX(係数表!H:H,6) + INDEX(係数表!I:I,6)*LN(INDEX(出力表!C:C,6)+1)))))))</f>
        <v>88.532920770210552</v>
      </c>
      <c r="Q732" t="e">
        <f>MIN(100, MAX(0, (100*(INDEX(出力表!D:D,6))/(EXP(INDEX(係数表!B:B,6) + $C732) + (INDEX(出力表!D:D,6)))) + (乱数表!$R732*(Settings!B12/(((INDEX(出力表!D:D,6))+1)^INDEX(係数表!E:E,6)*INDEX(係数表!F:F,6))))))</f>
        <v>#VALUE!</v>
      </c>
      <c r="R732" t="e">
        <f>MIN(100, MAX(0, (INDEX(出力表!D:D,6))*P732/MAX(Q732, Settings!B3)))</f>
        <v>#VALUE!</v>
      </c>
      <c r="S732">
        <f>MIN(100, MAX(0, 100*BETAINV(乱数表!$G732, MAX(0.00000001, (1/(1+EXP(-(INDEX(係数表!G:G,7) + $B732))))*(EXP(INDEX(係数表!H:H,7) + INDEX(係数表!I:I,7)*LN(INDEX(出力表!C:C,7)+1)))), MAX(0.00000001, (1-(1/(1+EXP(-(INDEX(係数表!G:G,7) + $B732)))))*(EXP(INDEX(係数表!H:H,7) + INDEX(係数表!I:I,7)*LN(INDEX(出力表!C:C,7)+1)))))))</f>
        <v>79.992394324416892</v>
      </c>
      <c r="T732" t="e">
        <f>MIN(100, MAX(0, (100*(INDEX(出力表!D:D,7))/(EXP(INDEX(係数表!B:B,7) + $C732) + (INDEX(出力表!D:D,7)))) + (乱数表!$S732*(Settings!B12/(((INDEX(出力表!D:D,7))+1)^INDEX(係数表!E:E,7)*INDEX(係数表!F:F,7))))))</f>
        <v>#VALUE!</v>
      </c>
      <c r="U732" t="e">
        <f>MIN(100, MAX(0, (INDEX(出力表!D:D,7))*S732/MAX(T732, Settings!B3)))</f>
        <v>#VALUE!</v>
      </c>
      <c r="V732">
        <f>MIN(100, MAX(0, 100*BETAINV(乱数表!$H732, MAX(0.00000001, (1/(1+EXP(-(INDEX(係数表!G:G,8) + $B732))))*(EXP(INDEX(係数表!H:H,8) + INDEX(係数表!I:I,8)*LN(INDEX(出力表!C:C,8)+1)))), MAX(0.00000001, (1-(1/(1+EXP(-(INDEX(係数表!G:G,8) + $B732)))))*(EXP(INDEX(係数表!H:H,8) + INDEX(係数表!I:I,8)*LN(INDEX(出力表!C:C,8)+1)))))))</f>
        <v>97.400012445319135</v>
      </c>
      <c r="W732" t="e">
        <f>MIN(100, MAX(0, (100*(INDEX(出力表!D:D,8))/(EXP(INDEX(係数表!B:B,8) + $C732) + (INDEX(出力表!D:D,8)))) + (乱数表!$T732*(Settings!B12/(((INDEX(出力表!D:D,8))+1)^INDEX(係数表!E:E,8)*INDEX(係数表!F:F,8))))))</f>
        <v>#VALUE!</v>
      </c>
      <c r="X732" t="e">
        <f>MIN(100, MAX(0, (INDEX(出力表!D:D,8))*V732/MAX(W732, Settings!B3)))</f>
        <v>#VALUE!</v>
      </c>
      <c r="Y732">
        <f>MIN(100, MAX(0, 100*BETAINV(乱数表!$I732, MAX(0.00000001, (1/(1+EXP(-(INDEX(係数表!G:G,9) + $B732))))*(EXP(INDEX(係数表!H:H,9) + INDEX(係数表!I:I,9)*LN(INDEX(出力表!C:C,9)+1)))), MAX(0.00000001, (1-(1/(1+EXP(-(INDEX(係数表!G:G,9) + $B732)))))*(EXP(INDEX(係数表!H:H,9) + INDEX(係数表!I:I,9)*LN(INDEX(出力表!C:C,9)+1)))))))</f>
        <v>46.492798797527882</v>
      </c>
      <c r="Z732" t="e">
        <f>MIN(100, MAX(0, (100*(INDEX(出力表!D:D,9))/(EXP(INDEX(係数表!B:B,9) + $C732) + (INDEX(出力表!D:D,9)))) + (乱数表!$U732*(Settings!B12/(((INDEX(出力表!D:D,9))+1)^INDEX(係数表!E:E,9)*INDEX(係数表!F:F,9))))))</f>
        <v>#VALUE!</v>
      </c>
      <c r="AA732" t="e">
        <f>MIN(100, MAX(0, (INDEX(出力表!D:D,9))*Y732/MAX(Z732, Settings!B3)))</f>
        <v>#VALUE!</v>
      </c>
      <c r="AB732">
        <f>MIN(100, MAX(0, 100*BETAINV(乱数表!$J732, MAX(0.00000001, (1/(1+EXP(-(INDEX(係数表!G:G,10) + $B732))))*(EXP(INDEX(係数表!H:H,10) + INDEX(係数表!I:I,10)*LN(INDEX(出力表!C:C,10)+1)))), MAX(0.00000001, (1-(1/(1+EXP(-(INDEX(係数表!G:G,10) + $B732)))))*(EXP(INDEX(係数表!H:H,10) + INDEX(係数表!I:I,10)*LN(INDEX(出力表!C:C,10)+1)))))))</f>
        <v>72.051284023205369</v>
      </c>
      <c r="AC732" t="e">
        <f>MIN(100, MAX(0, (100*(INDEX(出力表!D:D,10))/(EXP(INDEX(係数表!B:B,10) + $C732) + (INDEX(出力表!D:D,10)))) + (乱数表!$V732*(Settings!B12/(((INDEX(出力表!D:D,10))+1)^INDEX(係数表!E:E,10)*INDEX(係数表!F:F,10))))))</f>
        <v>#VALUE!</v>
      </c>
      <c r="AD732" t="e">
        <f>MIN(100, MAX(0, (INDEX(出力表!D:D,10))*AB732/MAX(AC732, Settings!B3)))</f>
        <v>#VALUE!</v>
      </c>
      <c r="AE732">
        <f>MIN(100, MAX(0, 100*BETAINV(乱数表!$K732, MAX(0.00000001, (1/(1+EXP(-(INDEX(係数表!G:G,11) + $B732))))*(EXP(INDEX(係数表!H:H,11) + INDEX(係数表!I:I,11)*LN(INDEX(出力表!C:C,11)+1)))), MAX(0.00000001, (1-(1/(1+EXP(-(INDEX(係数表!G:G,11) + $B732)))))*(EXP(INDEX(係数表!H:H,11) + INDEX(係数表!I:I,11)*LN(INDEX(出力表!C:C,11)+1)))))))</f>
        <v>86.647492720053293</v>
      </c>
      <c r="AF732" t="e">
        <f>MIN(100, MAX(0, (100*(INDEX(出力表!D:D,11))/(EXP(INDEX(係数表!B:B,11) + $C732) + (INDEX(出力表!D:D,11)))) + (乱数表!$W732*(Settings!B12/(((INDEX(出力表!D:D,11))+1)^INDEX(係数表!E:E,11)*INDEX(係数表!F:F,11))))))</f>
        <v>#VALUE!</v>
      </c>
      <c r="AG732" t="e">
        <f>MIN(100, MAX(0, (INDEX(出力表!D:D,11))*AE732/MAX(AF732, Settings!B3)))</f>
        <v>#VALUE!</v>
      </c>
      <c r="AH732">
        <f>MIN(100, MAX(0, 100*BETAINV(乱数表!$L732, MAX(0.00000001, (1/(1+EXP(-(INDEX(係数表!G:G,12) + $B732))))*(EXP(INDEX(係数表!H:H,12) + INDEX(係数表!I:I,12)*LN(INDEX(出力表!C:C,12)+1)))), MAX(0.00000001, (1-(1/(1+EXP(-(INDEX(係数表!G:G,12) + $B732)))))*(EXP(INDEX(係数表!H:H,12) + INDEX(係数表!I:I,12)*LN(INDEX(出力表!C:C,12)+1)))))))</f>
        <v>85.1258958711947</v>
      </c>
      <c r="AI732" t="e">
        <f>MIN(100, MAX(0, (100*(INDEX(出力表!D:D,12))/(EXP(INDEX(係数表!B:B,12) + $C732) + (INDEX(出力表!D:D,12)))) + (乱数表!$X732*(Settings!B12/(((INDEX(出力表!D:D,12))+1)^INDEX(係数表!E:E,12)*INDEX(係数表!F:F,12))))))</f>
        <v>#VALUE!</v>
      </c>
      <c r="AJ732" t="e">
        <f>MIN(100, MAX(0, (INDEX(出力表!D:D,12))*AH732/MAX(AI732, Settings!B3)))</f>
        <v>#VALUE!</v>
      </c>
      <c r="AK732">
        <f>MIN(100, MAX(0, 100*BETAINV(乱数表!$M732, MAX(0.00000001, (1/(1+EXP(-(INDEX(係数表!G:G,13) + $B732))))*(EXP(INDEX(係数表!H:H,13) + INDEX(係数表!I:I,13)*LN(INDEX(出力表!C:C,13)+1)))), MAX(0.00000001, (1-(1/(1+EXP(-(INDEX(係数表!G:G,13) + $B732)))))*(EXP(INDEX(係数表!H:H,13) + INDEX(係数表!I:I,13)*LN(INDEX(出力表!C:C,13)+1)))))))</f>
        <v>68.49542221331221</v>
      </c>
      <c r="AL732" t="e">
        <f>MIN(100, MAX(0, (100*(INDEX(出力表!D:D,13))/(EXP(INDEX(係数表!B:B,13) + $C732) + (INDEX(出力表!D:D,13)))) + (乱数表!$Y732*(Settings!B12/(((INDEX(出力表!D:D,13))+1)^INDEX(係数表!E:E,13)*INDEX(係数表!F:F,13))))))</f>
        <v>#VALUE!</v>
      </c>
      <c r="AM732" t="e">
        <f>MIN(100, MAX(0, (INDEX(出力表!D:D,13))*AK732/MAX(AL732, Settings!B3)))</f>
        <v>#VALUE!</v>
      </c>
      <c r="AN732">
        <f>IF(ISNUMBER(F732), INDEX(出力表!B:B,2)*F732, 0)+IF(ISNUMBER(I732), INDEX(出力表!B:B,3)*I732, 0)+IF(ISNUMBER(L732), INDEX(出力表!B:B,4)*L732, 0)+IF(ISNUMBER(O732), INDEX(出力表!B:B,5)*O732, 0)+IF(ISNUMBER(R732), INDEX(出力表!B:B,6)*R732, 0)+IF(ISNUMBER(U732), INDEX(出力表!B:B,7)*U732, 0)+IF(ISNUMBER(X732), INDEX(出力表!B:B,8)*X732, 0)+IF(ISNUMBER(AA732), INDEX(出力表!B:B,9)*AA732, 0)+IF(ISNUMBER(AD732), INDEX(出力表!B:B,10)*AD732, 0)+IF(ISNUMBER(AG732), INDEX(出力表!B:B,11)*AG732, 0)+IF(ISNUMBER(AJ732), INDEX(出力表!B:B,12)*AJ732, 0)+IF(ISNUMBER(AM732), INDEX(出力表!B:B,13)*AM732, 0)</f>
        <v>0</v>
      </c>
      <c r="AO732">
        <f>IF(ISNUMBER(F732), INDEX(出力表!B:B,2), 0)+IF(ISNUMBER(I732), INDEX(出力表!B:B,3), 0)+IF(ISNUMBER(L732), INDEX(出力表!B:B,4), 0)+IF(ISNUMBER(O732), INDEX(出力表!B:B,5), 0)+IF(ISNUMBER(R732), INDEX(出力表!B:B,6), 0)+IF(ISNUMBER(U732), INDEX(出力表!B:B,7), 0)+IF(ISNUMBER(X732), INDEX(出力表!B:B,8), 0)+IF(ISNUMBER(AA732), INDEX(出力表!B:B,9), 0)+IF(ISNUMBER(AD732), INDEX(出力表!B:B,10), 0)+IF(ISNUMBER(AG732), INDEX(出力表!B:B,11), 0)+IF(ISNUMBER(AJ732), INDEX(出力表!B:B,12), 0)+IF(ISNUMBER(AM732), INDEX(出力表!B:B,13), 0)</f>
        <v>0</v>
      </c>
      <c r="AP732" t="str">
        <f t="shared" si="11"/>
        <v/>
      </c>
    </row>
    <row r="733" spans="1:42" x14ac:dyDescent="0.2">
      <c r="A733">
        <v>732</v>
      </c>
      <c r="B733">
        <f>IF(UPPER(Settings!B4)="TRUE", 乱数表!$Z733*Settings!B10, 0)</f>
        <v>0.12195875198178578</v>
      </c>
      <c r="C733">
        <f>IF(UPPER(Settings!B4)="TRUE", 乱数表!$AA733*Settings!B11, 0)</f>
        <v>2.7376737085470129E-2</v>
      </c>
      <c r="D733">
        <f>MIN(100, MAX(0, 100*BETAINV(乱数表!$B733, MAX(0.00000001, (1/(1+EXP(-(INDEX(係数表!G:G,2) + $B733))))*(EXP(INDEX(係数表!H:H,2) + INDEX(係数表!I:I,2)*LN(INDEX(出力表!C:C,2)+1)))), MAX(0.00000001, (1-(1/(1+EXP(-(INDEX(係数表!G:G,2) + $B733)))))*(EXP(INDEX(係数表!H:H,2) + INDEX(係数表!I:I,2)*LN(INDEX(出力表!C:C,2)+1)))))))</f>
        <v>99.90485684313623</v>
      </c>
      <c r="E733" t="e">
        <f>MIN(100, MAX(0, (100*(INDEX(出力表!D:D,2))/(EXP(INDEX(係数表!B:B,2) + $C733) + (INDEX(出力表!D:D,2)))) + (乱数表!$N733*(Settings!B12/(((INDEX(出力表!D:D,2))+1)^INDEX(係数表!E:E,2)*INDEX(係数表!F:F,2))))))</f>
        <v>#VALUE!</v>
      </c>
      <c r="F733" t="e">
        <f>MIN(100, MAX(0, (INDEX(出力表!D:D,2))*D733/MAX(E733, Settings!B3)))</f>
        <v>#VALUE!</v>
      </c>
      <c r="G733">
        <f>MIN(100, MAX(0, 100*BETAINV(乱数表!$C733, MAX(0.00000001, (1/(1+EXP(-(INDEX(係数表!G:G,3) + $B733))))*(EXP(INDEX(係数表!H:H,3) + INDEX(係数表!I:I,3)*LN(INDEX(出力表!C:C,3)+1)))), MAX(0.00000001, (1-(1/(1+EXP(-(INDEX(係数表!G:G,3) + $B733)))))*(EXP(INDEX(係数表!H:H,3) + INDEX(係数表!I:I,3)*LN(INDEX(出力表!C:C,3)+1)))))))</f>
        <v>91.541517665838413</v>
      </c>
      <c r="H733" t="e">
        <f>MIN(100, MAX(0, (100*(INDEX(出力表!D:D,3))/(EXP(INDEX(係数表!B:B,3) + $C733) + (INDEX(出力表!D:D,3)))) + (乱数表!$O733*(Settings!B12/(((INDEX(出力表!D:D,3))+1)^INDEX(係数表!E:E,3)*INDEX(係数表!F:F,3))))))</f>
        <v>#VALUE!</v>
      </c>
      <c r="I733" t="e">
        <f>MIN(100, MAX(0, (INDEX(出力表!D:D,3))*G733/MAX(H733, Settings!B3)))</f>
        <v>#VALUE!</v>
      </c>
      <c r="J733">
        <f>MIN(100, MAX(0, 100*BETAINV(乱数表!$D733, MAX(0.00000001, (1/(1+EXP(-(INDEX(係数表!G:G,4) + $B733))))*(EXP(INDEX(係数表!H:H,4) + INDEX(係数表!I:I,4)*LN(INDEX(出力表!C:C,4)+1)))), MAX(0.00000001, (1-(1/(1+EXP(-(INDEX(係数表!G:G,4) + $B733)))))*(EXP(INDEX(係数表!H:H,4) + INDEX(係数表!I:I,4)*LN(INDEX(出力表!C:C,4)+1)))))))</f>
        <v>98.73345128499362</v>
      </c>
      <c r="K733" t="e">
        <f>MIN(100, MAX(0, (100*(INDEX(出力表!D:D,4))/(EXP(INDEX(係数表!B:B,4) + $C733) + (INDEX(出力表!D:D,4)))) + (乱数表!$P733*(Settings!B12/(((INDEX(出力表!D:D,4))+1)^INDEX(係数表!E:E,4)*INDEX(係数表!F:F,4))))))</f>
        <v>#VALUE!</v>
      </c>
      <c r="L733" t="e">
        <f>MIN(100, MAX(0, (INDEX(出力表!D:D,4))*J733/MAX(K733, Settings!B3)))</f>
        <v>#VALUE!</v>
      </c>
      <c r="M733">
        <f>MIN(100, MAX(0, 100*BETAINV(乱数表!$E733, MAX(0.00000001, (1/(1+EXP(-(INDEX(係数表!G:G,5) + $B733))))*(EXP(INDEX(係数表!H:H,5) + INDEX(係数表!I:I,5)*LN(INDEX(出力表!C:C,5)+1)))), MAX(0.00000001, (1-(1/(1+EXP(-(INDEX(係数表!G:G,5) + $B733)))))*(EXP(INDEX(係数表!H:H,5) + INDEX(係数表!I:I,5)*LN(INDEX(出力表!C:C,5)+1)))))))</f>
        <v>97.866223066765883</v>
      </c>
      <c r="N733" t="e">
        <f>MIN(100, MAX(0, (100*(INDEX(出力表!D:D,5))/(EXP(INDEX(係数表!B:B,5) + $C733) + (INDEX(出力表!D:D,5)))) + (乱数表!$Q733*(Settings!B12/(((INDEX(出力表!D:D,5))+1)^INDEX(係数表!E:E,5)*INDEX(係数表!F:F,5))))))</f>
        <v>#VALUE!</v>
      </c>
      <c r="O733" t="e">
        <f>MIN(100, MAX(0, (INDEX(出力表!D:D,5))*M733/MAX(N733, Settings!B3)))</f>
        <v>#VALUE!</v>
      </c>
      <c r="P733">
        <f>MIN(100, MAX(0, 100*BETAINV(乱数表!$F733, MAX(0.00000001, (1/(1+EXP(-(INDEX(係数表!G:G,6) + $B733))))*(EXP(INDEX(係数表!H:H,6) + INDEX(係数表!I:I,6)*LN(INDEX(出力表!C:C,6)+1)))), MAX(0.00000001, (1-(1/(1+EXP(-(INDEX(係数表!G:G,6) + $B733)))))*(EXP(INDEX(係数表!H:H,6) + INDEX(係数表!I:I,6)*LN(INDEX(出力表!C:C,6)+1)))))))</f>
        <v>99.770425836404982</v>
      </c>
      <c r="Q733" t="e">
        <f>MIN(100, MAX(0, (100*(INDEX(出力表!D:D,6))/(EXP(INDEX(係数表!B:B,6) + $C733) + (INDEX(出力表!D:D,6)))) + (乱数表!$R733*(Settings!B12/(((INDEX(出力表!D:D,6))+1)^INDEX(係数表!E:E,6)*INDEX(係数表!F:F,6))))))</f>
        <v>#VALUE!</v>
      </c>
      <c r="R733" t="e">
        <f>MIN(100, MAX(0, (INDEX(出力表!D:D,6))*P733/MAX(Q733, Settings!B3)))</f>
        <v>#VALUE!</v>
      </c>
      <c r="S733">
        <f>MIN(100, MAX(0, 100*BETAINV(乱数表!$G733, MAX(0.00000001, (1/(1+EXP(-(INDEX(係数表!G:G,7) + $B733))))*(EXP(INDEX(係数表!H:H,7) + INDEX(係数表!I:I,7)*LN(INDEX(出力表!C:C,7)+1)))), MAX(0.00000001, (1-(1/(1+EXP(-(INDEX(係数表!G:G,7) + $B733)))))*(EXP(INDEX(係数表!H:H,7) + INDEX(係数表!I:I,7)*LN(INDEX(出力表!C:C,7)+1)))))))</f>
        <v>96.460968470258393</v>
      </c>
      <c r="T733" t="e">
        <f>MIN(100, MAX(0, (100*(INDEX(出力表!D:D,7))/(EXP(INDEX(係数表!B:B,7) + $C733) + (INDEX(出力表!D:D,7)))) + (乱数表!$S733*(Settings!B12/(((INDEX(出力表!D:D,7))+1)^INDEX(係数表!E:E,7)*INDEX(係数表!F:F,7))))))</f>
        <v>#VALUE!</v>
      </c>
      <c r="U733" t="e">
        <f>MIN(100, MAX(0, (INDEX(出力表!D:D,7))*S733/MAX(T733, Settings!B3)))</f>
        <v>#VALUE!</v>
      </c>
      <c r="V733">
        <f>MIN(100, MAX(0, 100*BETAINV(乱数表!$H733, MAX(0.00000001, (1/(1+EXP(-(INDEX(係数表!G:G,8) + $B733))))*(EXP(INDEX(係数表!H:H,8) + INDEX(係数表!I:I,8)*LN(INDEX(出力表!C:C,8)+1)))), MAX(0.00000001, (1-(1/(1+EXP(-(INDEX(係数表!G:G,8) + $B733)))))*(EXP(INDEX(係数表!H:H,8) + INDEX(係数表!I:I,8)*LN(INDEX(出力表!C:C,8)+1)))))))</f>
        <v>89.715009970534808</v>
      </c>
      <c r="W733" t="e">
        <f>MIN(100, MAX(0, (100*(INDEX(出力表!D:D,8))/(EXP(INDEX(係数表!B:B,8) + $C733) + (INDEX(出力表!D:D,8)))) + (乱数表!$T733*(Settings!B12/(((INDEX(出力表!D:D,8))+1)^INDEX(係数表!E:E,8)*INDEX(係数表!F:F,8))))))</f>
        <v>#VALUE!</v>
      </c>
      <c r="X733" t="e">
        <f>MIN(100, MAX(0, (INDEX(出力表!D:D,8))*V733/MAX(W733, Settings!B3)))</f>
        <v>#VALUE!</v>
      </c>
      <c r="Y733">
        <f>MIN(100, MAX(0, 100*BETAINV(乱数表!$I733, MAX(0.00000001, (1/(1+EXP(-(INDEX(係数表!G:G,9) + $B733))))*(EXP(INDEX(係数表!H:H,9) + INDEX(係数表!I:I,9)*LN(INDEX(出力表!C:C,9)+1)))), MAX(0.00000001, (1-(1/(1+EXP(-(INDEX(係数表!G:G,9) + $B733)))))*(EXP(INDEX(係数表!H:H,9) + INDEX(係数表!I:I,9)*LN(INDEX(出力表!C:C,9)+1)))))))</f>
        <v>84.157787015903295</v>
      </c>
      <c r="Z733" t="e">
        <f>MIN(100, MAX(0, (100*(INDEX(出力表!D:D,9))/(EXP(INDEX(係数表!B:B,9) + $C733) + (INDEX(出力表!D:D,9)))) + (乱数表!$U733*(Settings!B12/(((INDEX(出力表!D:D,9))+1)^INDEX(係数表!E:E,9)*INDEX(係数表!F:F,9))))))</f>
        <v>#VALUE!</v>
      </c>
      <c r="AA733" t="e">
        <f>MIN(100, MAX(0, (INDEX(出力表!D:D,9))*Y733/MAX(Z733, Settings!B3)))</f>
        <v>#VALUE!</v>
      </c>
      <c r="AB733">
        <f>MIN(100, MAX(0, 100*BETAINV(乱数表!$J733, MAX(0.00000001, (1/(1+EXP(-(INDEX(係数表!G:G,10) + $B733))))*(EXP(INDEX(係数表!H:H,10) + INDEX(係数表!I:I,10)*LN(INDEX(出力表!C:C,10)+1)))), MAX(0.00000001, (1-(1/(1+EXP(-(INDEX(係数表!G:G,10) + $B733)))))*(EXP(INDEX(係数表!H:H,10) + INDEX(係数表!I:I,10)*LN(INDEX(出力表!C:C,10)+1)))))))</f>
        <v>87.195921061182801</v>
      </c>
      <c r="AC733" t="e">
        <f>MIN(100, MAX(0, (100*(INDEX(出力表!D:D,10))/(EXP(INDEX(係数表!B:B,10) + $C733) + (INDEX(出力表!D:D,10)))) + (乱数表!$V733*(Settings!B12/(((INDEX(出力表!D:D,10))+1)^INDEX(係数表!E:E,10)*INDEX(係数表!F:F,10))))))</f>
        <v>#VALUE!</v>
      </c>
      <c r="AD733" t="e">
        <f>MIN(100, MAX(0, (INDEX(出力表!D:D,10))*AB733/MAX(AC733, Settings!B3)))</f>
        <v>#VALUE!</v>
      </c>
      <c r="AE733">
        <f>MIN(100, MAX(0, 100*BETAINV(乱数表!$K733, MAX(0.00000001, (1/(1+EXP(-(INDEX(係数表!G:G,11) + $B733))))*(EXP(INDEX(係数表!H:H,11) + INDEX(係数表!I:I,11)*LN(INDEX(出力表!C:C,11)+1)))), MAX(0.00000001, (1-(1/(1+EXP(-(INDEX(係数表!G:G,11) + $B733)))))*(EXP(INDEX(係数表!H:H,11) + INDEX(係数表!I:I,11)*LN(INDEX(出力表!C:C,11)+1)))))))</f>
        <v>99.930775164680895</v>
      </c>
      <c r="AF733" t="e">
        <f>MIN(100, MAX(0, (100*(INDEX(出力表!D:D,11))/(EXP(INDEX(係数表!B:B,11) + $C733) + (INDEX(出力表!D:D,11)))) + (乱数表!$W733*(Settings!B12/(((INDEX(出力表!D:D,11))+1)^INDEX(係数表!E:E,11)*INDEX(係数表!F:F,11))))))</f>
        <v>#VALUE!</v>
      </c>
      <c r="AG733" t="e">
        <f>MIN(100, MAX(0, (INDEX(出力表!D:D,11))*AE733/MAX(AF733, Settings!B3)))</f>
        <v>#VALUE!</v>
      </c>
      <c r="AH733">
        <f>MIN(100, MAX(0, 100*BETAINV(乱数表!$L733, MAX(0.00000001, (1/(1+EXP(-(INDEX(係数表!G:G,12) + $B733))))*(EXP(INDEX(係数表!H:H,12) + INDEX(係数表!I:I,12)*LN(INDEX(出力表!C:C,12)+1)))), MAX(0.00000001, (1-(1/(1+EXP(-(INDEX(係数表!G:G,12) + $B733)))))*(EXP(INDEX(係数表!H:H,12) + INDEX(係数表!I:I,12)*LN(INDEX(出力表!C:C,12)+1)))))))</f>
        <v>99.109139301987</v>
      </c>
      <c r="AI733" t="e">
        <f>MIN(100, MAX(0, (100*(INDEX(出力表!D:D,12))/(EXP(INDEX(係数表!B:B,12) + $C733) + (INDEX(出力表!D:D,12)))) + (乱数表!$X733*(Settings!B12/(((INDEX(出力表!D:D,12))+1)^INDEX(係数表!E:E,12)*INDEX(係数表!F:F,12))))))</f>
        <v>#VALUE!</v>
      </c>
      <c r="AJ733" t="e">
        <f>MIN(100, MAX(0, (INDEX(出力表!D:D,12))*AH733/MAX(AI733, Settings!B3)))</f>
        <v>#VALUE!</v>
      </c>
      <c r="AK733">
        <f>MIN(100, MAX(0, 100*BETAINV(乱数表!$M733, MAX(0.00000001, (1/(1+EXP(-(INDEX(係数表!G:G,13) + $B733))))*(EXP(INDEX(係数表!H:H,13) + INDEX(係数表!I:I,13)*LN(INDEX(出力表!C:C,13)+1)))), MAX(0.00000001, (1-(1/(1+EXP(-(INDEX(係数表!G:G,13) + $B733)))))*(EXP(INDEX(係数表!H:H,13) + INDEX(係数表!I:I,13)*LN(INDEX(出力表!C:C,13)+1)))))))</f>
        <v>92.184628969393046</v>
      </c>
      <c r="AL733" t="e">
        <f>MIN(100, MAX(0, (100*(INDEX(出力表!D:D,13))/(EXP(INDEX(係数表!B:B,13) + $C733) + (INDEX(出力表!D:D,13)))) + (乱数表!$Y733*(Settings!B12/(((INDEX(出力表!D:D,13))+1)^INDEX(係数表!E:E,13)*INDEX(係数表!F:F,13))))))</f>
        <v>#VALUE!</v>
      </c>
      <c r="AM733" t="e">
        <f>MIN(100, MAX(0, (INDEX(出力表!D:D,13))*AK733/MAX(AL733, Settings!B3)))</f>
        <v>#VALUE!</v>
      </c>
      <c r="AN733">
        <f>IF(ISNUMBER(F733), INDEX(出力表!B:B,2)*F733, 0)+IF(ISNUMBER(I733), INDEX(出力表!B:B,3)*I733, 0)+IF(ISNUMBER(L733), INDEX(出力表!B:B,4)*L733, 0)+IF(ISNUMBER(O733), INDEX(出力表!B:B,5)*O733, 0)+IF(ISNUMBER(R733), INDEX(出力表!B:B,6)*R733, 0)+IF(ISNUMBER(U733), INDEX(出力表!B:B,7)*U733, 0)+IF(ISNUMBER(X733), INDEX(出力表!B:B,8)*X733, 0)+IF(ISNUMBER(AA733), INDEX(出力表!B:B,9)*AA733, 0)+IF(ISNUMBER(AD733), INDEX(出力表!B:B,10)*AD733, 0)+IF(ISNUMBER(AG733), INDEX(出力表!B:B,11)*AG733, 0)+IF(ISNUMBER(AJ733), INDEX(出力表!B:B,12)*AJ733, 0)+IF(ISNUMBER(AM733), INDEX(出力表!B:B,13)*AM733, 0)</f>
        <v>0</v>
      </c>
      <c r="AO733">
        <f>IF(ISNUMBER(F733), INDEX(出力表!B:B,2), 0)+IF(ISNUMBER(I733), INDEX(出力表!B:B,3), 0)+IF(ISNUMBER(L733), INDEX(出力表!B:B,4), 0)+IF(ISNUMBER(O733), INDEX(出力表!B:B,5), 0)+IF(ISNUMBER(R733), INDEX(出力表!B:B,6), 0)+IF(ISNUMBER(U733), INDEX(出力表!B:B,7), 0)+IF(ISNUMBER(X733), INDEX(出力表!B:B,8), 0)+IF(ISNUMBER(AA733), INDEX(出力表!B:B,9), 0)+IF(ISNUMBER(AD733), INDEX(出力表!B:B,10), 0)+IF(ISNUMBER(AG733), INDEX(出力表!B:B,11), 0)+IF(ISNUMBER(AJ733), INDEX(出力表!B:B,12), 0)+IF(ISNUMBER(AM733), INDEX(出力表!B:B,13), 0)</f>
        <v>0</v>
      </c>
      <c r="AP733" t="str">
        <f t="shared" si="11"/>
        <v/>
      </c>
    </row>
    <row r="734" spans="1:42" x14ac:dyDescent="0.2">
      <c r="A734">
        <v>733</v>
      </c>
      <c r="B734">
        <f>IF(UPPER(Settings!B4)="TRUE", 乱数表!$Z734*Settings!B10, 0)</f>
        <v>-0.18490228145776225</v>
      </c>
      <c r="C734">
        <f>IF(UPPER(Settings!B4)="TRUE", 乱数表!$AA734*Settings!B11, 0)</f>
        <v>-8.9939368904851449E-2</v>
      </c>
      <c r="D734">
        <f>MIN(100, MAX(0, 100*BETAINV(乱数表!$B734, MAX(0.00000001, (1/(1+EXP(-(INDEX(係数表!G:G,2) + $B734))))*(EXP(INDEX(係数表!H:H,2) + INDEX(係数表!I:I,2)*LN(INDEX(出力表!C:C,2)+1)))), MAX(0.00000001, (1-(1/(1+EXP(-(INDEX(係数表!G:G,2) + $B734)))))*(EXP(INDEX(係数表!H:H,2) + INDEX(係数表!I:I,2)*LN(INDEX(出力表!C:C,2)+1)))))))</f>
        <v>97.060461357314097</v>
      </c>
      <c r="E734" t="e">
        <f>MIN(100, MAX(0, (100*(INDEX(出力表!D:D,2))/(EXP(INDEX(係数表!B:B,2) + $C734) + (INDEX(出力表!D:D,2)))) + (乱数表!$N734*(Settings!B12/(((INDEX(出力表!D:D,2))+1)^INDEX(係数表!E:E,2)*INDEX(係数表!F:F,2))))))</f>
        <v>#VALUE!</v>
      </c>
      <c r="F734" t="e">
        <f>MIN(100, MAX(0, (INDEX(出力表!D:D,2))*D734/MAX(E734, Settings!B3)))</f>
        <v>#VALUE!</v>
      </c>
      <c r="G734">
        <f>MIN(100, MAX(0, 100*BETAINV(乱数表!$C734, MAX(0.00000001, (1/(1+EXP(-(INDEX(係数表!G:G,3) + $B734))))*(EXP(INDEX(係数表!H:H,3) + INDEX(係数表!I:I,3)*LN(INDEX(出力表!C:C,3)+1)))), MAX(0.00000001, (1-(1/(1+EXP(-(INDEX(係数表!G:G,3) + $B734)))))*(EXP(INDEX(係数表!H:H,3) + INDEX(係数表!I:I,3)*LN(INDEX(出力表!C:C,3)+1)))))))</f>
        <v>46.620957098520385</v>
      </c>
      <c r="H734" t="e">
        <f>MIN(100, MAX(0, (100*(INDEX(出力表!D:D,3))/(EXP(INDEX(係数表!B:B,3) + $C734) + (INDEX(出力表!D:D,3)))) + (乱数表!$O734*(Settings!B12/(((INDEX(出力表!D:D,3))+1)^INDEX(係数表!E:E,3)*INDEX(係数表!F:F,3))))))</f>
        <v>#VALUE!</v>
      </c>
      <c r="I734" t="e">
        <f>MIN(100, MAX(0, (INDEX(出力表!D:D,3))*G734/MAX(H734, Settings!B3)))</f>
        <v>#VALUE!</v>
      </c>
      <c r="J734">
        <f>MIN(100, MAX(0, 100*BETAINV(乱数表!$D734, MAX(0.00000001, (1/(1+EXP(-(INDEX(係数表!G:G,4) + $B734))))*(EXP(INDEX(係数表!H:H,4) + INDEX(係数表!I:I,4)*LN(INDEX(出力表!C:C,4)+1)))), MAX(0.00000001, (1-(1/(1+EXP(-(INDEX(係数表!G:G,4) + $B734)))))*(EXP(INDEX(係数表!H:H,4) + INDEX(係数表!I:I,4)*LN(INDEX(出力表!C:C,4)+1)))))))</f>
        <v>99.201617678968361</v>
      </c>
      <c r="K734" t="e">
        <f>MIN(100, MAX(0, (100*(INDEX(出力表!D:D,4))/(EXP(INDEX(係数表!B:B,4) + $C734) + (INDEX(出力表!D:D,4)))) + (乱数表!$P734*(Settings!B12/(((INDEX(出力表!D:D,4))+1)^INDEX(係数表!E:E,4)*INDEX(係数表!F:F,4))))))</f>
        <v>#VALUE!</v>
      </c>
      <c r="L734" t="e">
        <f>MIN(100, MAX(0, (INDEX(出力表!D:D,4))*J734/MAX(K734, Settings!B3)))</f>
        <v>#VALUE!</v>
      </c>
      <c r="M734">
        <f>MIN(100, MAX(0, 100*BETAINV(乱数表!$E734, MAX(0.00000001, (1/(1+EXP(-(INDEX(係数表!G:G,5) + $B734))))*(EXP(INDEX(係数表!H:H,5) + INDEX(係数表!I:I,5)*LN(INDEX(出力表!C:C,5)+1)))), MAX(0.00000001, (1-(1/(1+EXP(-(INDEX(係数表!G:G,5) + $B734)))))*(EXP(INDEX(係数表!H:H,5) + INDEX(係数表!I:I,5)*LN(INDEX(出力表!C:C,5)+1)))))))</f>
        <v>66.815970808855326</v>
      </c>
      <c r="N734" t="e">
        <f>MIN(100, MAX(0, (100*(INDEX(出力表!D:D,5))/(EXP(INDEX(係数表!B:B,5) + $C734) + (INDEX(出力表!D:D,5)))) + (乱数表!$Q734*(Settings!B12/(((INDEX(出力表!D:D,5))+1)^INDEX(係数表!E:E,5)*INDEX(係数表!F:F,5))))))</f>
        <v>#VALUE!</v>
      </c>
      <c r="O734" t="e">
        <f>MIN(100, MAX(0, (INDEX(出力表!D:D,5))*M734/MAX(N734, Settings!B3)))</f>
        <v>#VALUE!</v>
      </c>
      <c r="P734">
        <f>MIN(100, MAX(0, 100*BETAINV(乱数表!$F734, MAX(0.00000001, (1/(1+EXP(-(INDEX(係数表!G:G,6) + $B734))))*(EXP(INDEX(係数表!H:H,6) + INDEX(係数表!I:I,6)*LN(INDEX(出力表!C:C,6)+1)))), MAX(0.00000001, (1-(1/(1+EXP(-(INDEX(係数表!G:G,6) + $B734)))))*(EXP(INDEX(係数表!H:H,6) + INDEX(係数表!I:I,6)*LN(INDEX(出力表!C:C,6)+1)))))))</f>
        <v>99.998655647729322</v>
      </c>
      <c r="Q734" t="e">
        <f>MIN(100, MAX(0, (100*(INDEX(出力表!D:D,6))/(EXP(INDEX(係数表!B:B,6) + $C734) + (INDEX(出力表!D:D,6)))) + (乱数表!$R734*(Settings!B12/(((INDEX(出力表!D:D,6))+1)^INDEX(係数表!E:E,6)*INDEX(係数表!F:F,6))))))</f>
        <v>#VALUE!</v>
      </c>
      <c r="R734" t="e">
        <f>MIN(100, MAX(0, (INDEX(出力表!D:D,6))*P734/MAX(Q734, Settings!B3)))</f>
        <v>#VALUE!</v>
      </c>
      <c r="S734">
        <f>MIN(100, MAX(0, 100*BETAINV(乱数表!$G734, MAX(0.00000001, (1/(1+EXP(-(INDEX(係数表!G:G,7) + $B734))))*(EXP(INDEX(係数表!H:H,7) + INDEX(係数表!I:I,7)*LN(INDEX(出力表!C:C,7)+1)))), MAX(0.00000001, (1-(1/(1+EXP(-(INDEX(係数表!G:G,7) + $B734)))))*(EXP(INDEX(係数表!H:H,7) + INDEX(係数表!I:I,7)*LN(INDEX(出力表!C:C,7)+1)))))))</f>
        <v>89.804955353585399</v>
      </c>
      <c r="T734" t="e">
        <f>MIN(100, MAX(0, (100*(INDEX(出力表!D:D,7))/(EXP(INDEX(係数表!B:B,7) + $C734) + (INDEX(出力表!D:D,7)))) + (乱数表!$S734*(Settings!B12/(((INDEX(出力表!D:D,7))+1)^INDEX(係数表!E:E,7)*INDEX(係数表!F:F,7))))))</f>
        <v>#VALUE!</v>
      </c>
      <c r="U734" t="e">
        <f>MIN(100, MAX(0, (INDEX(出力表!D:D,7))*S734/MAX(T734, Settings!B3)))</f>
        <v>#VALUE!</v>
      </c>
      <c r="V734">
        <f>MIN(100, MAX(0, 100*BETAINV(乱数表!$H734, MAX(0.00000001, (1/(1+EXP(-(INDEX(係数表!G:G,8) + $B734))))*(EXP(INDEX(係数表!H:H,8) + INDEX(係数表!I:I,8)*LN(INDEX(出力表!C:C,8)+1)))), MAX(0.00000001, (1-(1/(1+EXP(-(INDEX(係数表!G:G,8) + $B734)))))*(EXP(INDEX(係数表!H:H,8) + INDEX(係数表!I:I,8)*LN(INDEX(出力表!C:C,8)+1)))))))</f>
        <v>53.438016360558784</v>
      </c>
      <c r="W734" t="e">
        <f>MIN(100, MAX(0, (100*(INDEX(出力表!D:D,8))/(EXP(INDEX(係数表!B:B,8) + $C734) + (INDEX(出力表!D:D,8)))) + (乱数表!$T734*(Settings!B12/(((INDEX(出力表!D:D,8))+1)^INDEX(係数表!E:E,8)*INDEX(係数表!F:F,8))))))</f>
        <v>#VALUE!</v>
      </c>
      <c r="X734" t="e">
        <f>MIN(100, MAX(0, (INDEX(出力表!D:D,8))*V734/MAX(W734, Settings!B3)))</f>
        <v>#VALUE!</v>
      </c>
      <c r="Y734">
        <f>MIN(100, MAX(0, 100*BETAINV(乱数表!$I734, MAX(0.00000001, (1/(1+EXP(-(INDEX(係数表!G:G,9) + $B734))))*(EXP(INDEX(係数表!H:H,9) + INDEX(係数表!I:I,9)*LN(INDEX(出力表!C:C,9)+1)))), MAX(0.00000001, (1-(1/(1+EXP(-(INDEX(係数表!G:G,9) + $B734)))))*(EXP(INDEX(係数表!H:H,9) + INDEX(係数表!I:I,9)*LN(INDEX(出力表!C:C,9)+1)))))))</f>
        <v>76.202469110669554</v>
      </c>
      <c r="Z734" t="e">
        <f>MIN(100, MAX(0, (100*(INDEX(出力表!D:D,9))/(EXP(INDEX(係数表!B:B,9) + $C734) + (INDEX(出力表!D:D,9)))) + (乱数表!$U734*(Settings!B12/(((INDEX(出力表!D:D,9))+1)^INDEX(係数表!E:E,9)*INDEX(係数表!F:F,9))))))</f>
        <v>#VALUE!</v>
      </c>
      <c r="AA734" t="e">
        <f>MIN(100, MAX(0, (INDEX(出力表!D:D,9))*Y734/MAX(Z734, Settings!B3)))</f>
        <v>#VALUE!</v>
      </c>
      <c r="AB734">
        <f>MIN(100, MAX(0, 100*BETAINV(乱数表!$J734, MAX(0.00000001, (1/(1+EXP(-(INDEX(係数表!G:G,10) + $B734))))*(EXP(INDEX(係数表!H:H,10) + INDEX(係数表!I:I,10)*LN(INDEX(出力表!C:C,10)+1)))), MAX(0.00000001, (1-(1/(1+EXP(-(INDEX(係数表!G:G,10) + $B734)))))*(EXP(INDEX(係数表!H:H,10) + INDEX(係数表!I:I,10)*LN(INDEX(出力表!C:C,10)+1)))))))</f>
        <v>93.852613995807445</v>
      </c>
      <c r="AC734" t="e">
        <f>MIN(100, MAX(0, (100*(INDEX(出力表!D:D,10))/(EXP(INDEX(係数表!B:B,10) + $C734) + (INDEX(出力表!D:D,10)))) + (乱数表!$V734*(Settings!B12/(((INDEX(出力表!D:D,10))+1)^INDEX(係数表!E:E,10)*INDEX(係数表!F:F,10))))))</f>
        <v>#VALUE!</v>
      </c>
      <c r="AD734" t="e">
        <f>MIN(100, MAX(0, (INDEX(出力表!D:D,10))*AB734/MAX(AC734, Settings!B3)))</f>
        <v>#VALUE!</v>
      </c>
      <c r="AE734">
        <f>MIN(100, MAX(0, 100*BETAINV(乱数表!$K734, MAX(0.00000001, (1/(1+EXP(-(INDEX(係数表!G:G,11) + $B734))))*(EXP(INDEX(係数表!H:H,11) + INDEX(係数表!I:I,11)*LN(INDEX(出力表!C:C,11)+1)))), MAX(0.00000001, (1-(1/(1+EXP(-(INDEX(係数表!G:G,11) + $B734)))))*(EXP(INDEX(係数表!H:H,11) + INDEX(係数表!I:I,11)*LN(INDEX(出力表!C:C,11)+1)))))))</f>
        <v>88.168194287311579</v>
      </c>
      <c r="AF734" t="e">
        <f>MIN(100, MAX(0, (100*(INDEX(出力表!D:D,11))/(EXP(INDEX(係数表!B:B,11) + $C734) + (INDEX(出力表!D:D,11)))) + (乱数表!$W734*(Settings!B12/(((INDEX(出力表!D:D,11))+1)^INDEX(係数表!E:E,11)*INDEX(係数表!F:F,11))))))</f>
        <v>#VALUE!</v>
      </c>
      <c r="AG734" t="e">
        <f>MIN(100, MAX(0, (INDEX(出力表!D:D,11))*AE734/MAX(AF734, Settings!B3)))</f>
        <v>#VALUE!</v>
      </c>
      <c r="AH734">
        <f>MIN(100, MAX(0, 100*BETAINV(乱数表!$L734, MAX(0.00000001, (1/(1+EXP(-(INDEX(係数表!G:G,12) + $B734))))*(EXP(INDEX(係数表!H:H,12) + INDEX(係数表!I:I,12)*LN(INDEX(出力表!C:C,12)+1)))), MAX(0.00000001, (1-(1/(1+EXP(-(INDEX(係数表!G:G,12) + $B734)))))*(EXP(INDEX(係数表!H:H,12) + INDEX(係数表!I:I,12)*LN(INDEX(出力表!C:C,12)+1)))))))</f>
        <v>48.141457358293671</v>
      </c>
      <c r="AI734" t="e">
        <f>MIN(100, MAX(0, (100*(INDEX(出力表!D:D,12))/(EXP(INDEX(係数表!B:B,12) + $C734) + (INDEX(出力表!D:D,12)))) + (乱数表!$X734*(Settings!B12/(((INDEX(出力表!D:D,12))+1)^INDEX(係数表!E:E,12)*INDEX(係数表!F:F,12))))))</f>
        <v>#VALUE!</v>
      </c>
      <c r="AJ734" t="e">
        <f>MIN(100, MAX(0, (INDEX(出力表!D:D,12))*AH734/MAX(AI734, Settings!B3)))</f>
        <v>#VALUE!</v>
      </c>
      <c r="AK734">
        <f>MIN(100, MAX(0, 100*BETAINV(乱数表!$M734, MAX(0.00000001, (1/(1+EXP(-(INDEX(係数表!G:G,13) + $B734))))*(EXP(INDEX(係数表!H:H,13) + INDEX(係数表!I:I,13)*LN(INDEX(出力表!C:C,13)+1)))), MAX(0.00000001, (1-(1/(1+EXP(-(INDEX(係数表!G:G,13) + $B734)))))*(EXP(INDEX(係数表!H:H,13) + INDEX(係数表!I:I,13)*LN(INDEX(出力表!C:C,13)+1)))))))</f>
        <v>98.295881926190603</v>
      </c>
      <c r="AL734" t="e">
        <f>MIN(100, MAX(0, (100*(INDEX(出力表!D:D,13))/(EXP(INDEX(係数表!B:B,13) + $C734) + (INDEX(出力表!D:D,13)))) + (乱数表!$Y734*(Settings!B12/(((INDEX(出力表!D:D,13))+1)^INDEX(係数表!E:E,13)*INDEX(係数表!F:F,13))))))</f>
        <v>#VALUE!</v>
      </c>
      <c r="AM734" t="e">
        <f>MIN(100, MAX(0, (INDEX(出力表!D:D,13))*AK734/MAX(AL734, Settings!B3)))</f>
        <v>#VALUE!</v>
      </c>
      <c r="AN734">
        <f>IF(ISNUMBER(F734), INDEX(出力表!B:B,2)*F734, 0)+IF(ISNUMBER(I734), INDEX(出力表!B:B,3)*I734, 0)+IF(ISNUMBER(L734), INDEX(出力表!B:B,4)*L734, 0)+IF(ISNUMBER(O734), INDEX(出力表!B:B,5)*O734, 0)+IF(ISNUMBER(R734), INDEX(出力表!B:B,6)*R734, 0)+IF(ISNUMBER(U734), INDEX(出力表!B:B,7)*U734, 0)+IF(ISNUMBER(X734), INDEX(出力表!B:B,8)*X734, 0)+IF(ISNUMBER(AA734), INDEX(出力表!B:B,9)*AA734, 0)+IF(ISNUMBER(AD734), INDEX(出力表!B:B,10)*AD734, 0)+IF(ISNUMBER(AG734), INDEX(出力表!B:B,11)*AG734, 0)+IF(ISNUMBER(AJ734), INDEX(出力表!B:B,12)*AJ734, 0)+IF(ISNUMBER(AM734), INDEX(出力表!B:B,13)*AM734, 0)</f>
        <v>0</v>
      </c>
      <c r="AO734">
        <f>IF(ISNUMBER(F734), INDEX(出力表!B:B,2), 0)+IF(ISNUMBER(I734), INDEX(出力表!B:B,3), 0)+IF(ISNUMBER(L734), INDEX(出力表!B:B,4), 0)+IF(ISNUMBER(O734), INDEX(出力表!B:B,5), 0)+IF(ISNUMBER(R734), INDEX(出力表!B:B,6), 0)+IF(ISNUMBER(U734), INDEX(出力表!B:B,7), 0)+IF(ISNUMBER(X734), INDEX(出力表!B:B,8), 0)+IF(ISNUMBER(AA734), INDEX(出力表!B:B,9), 0)+IF(ISNUMBER(AD734), INDEX(出力表!B:B,10), 0)+IF(ISNUMBER(AG734), INDEX(出力表!B:B,11), 0)+IF(ISNUMBER(AJ734), INDEX(出力表!B:B,12), 0)+IF(ISNUMBER(AM734), INDEX(出力表!B:B,13), 0)</f>
        <v>0</v>
      </c>
      <c r="AP734" t="str">
        <f t="shared" si="11"/>
        <v/>
      </c>
    </row>
    <row r="735" spans="1:42" x14ac:dyDescent="0.2">
      <c r="A735">
        <v>734</v>
      </c>
      <c r="B735">
        <f>IF(UPPER(Settings!B4)="TRUE", 乱数表!$Z735*Settings!B10, 0)</f>
        <v>-6.7165189740291689E-2</v>
      </c>
      <c r="C735">
        <f>IF(UPPER(Settings!B4)="TRUE", 乱数表!$AA735*Settings!B11, 0)</f>
        <v>-0.12195347674162377</v>
      </c>
      <c r="D735">
        <f>MIN(100, MAX(0, 100*BETAINV(乱数表!$B735, MAX(0.00000001, (1/(1+EXP(-(INDEX(係数表!G:G,2) + $B735))))*(EXP(INDEX(係数表!H:H,2) + INDEX(係数表!I:I,2)*LN(INDEX(出力表!C:C,2)+1)))), MAX(0.00000001, (1-(1/(1+EXP(-(INDEX(係数表!G:G,2) + $B735)))))*(EXP(INDEX(係数表!H:H,2) + INDEX(係数表!I:I,2)*LN(INDEX(出力表!C:C,2)+1)))))))</f>
        <v>99.92195917030719</v>
      </c>
      <c r="E735" t="e">
        <f>MIN(100, MAX(0, (100*(INDEX(出力表!D:D,2))/(EXP(INDEX(係数表!B:B,2) + $C735) + (INDEX(出力表!D:D,2)))) + (乱数表!$N735*(Settings!B12/(((INDEX(出力表!D:D,2))+1)^INDEX(係数表!E:E,2)*INDEX(係数表!F:F,2))))))</f>
        <v>#VALUE!</v>
      </c>
      <c r="F735" t="e">
        <f>MIN(100, MAX(0, (INDEX(出力表!D:D,2))*D735/MAX(E735, Settings!B3)))</f>
        <v>#VALUE!</v>
      </c>
      <c r="G735">
        <f>MIN(100, MAX(0, 100*BETAINV(乱数表!$C735, MAX(0.00000001, (1/(1+EXP(-(INDEX(係数表!G:G,3) + $B735))))*(EXP(INDEX(係数表!H:H,3) + INDEX(係数表!I:I,3)*LN(INDEX(出力表!C:C,3)+1)))), MAX(0.00000001, (1-(1/(1+EXP(-(INDEX(係数表!G:G,3) + $B735)))))*(EXP(INDEX(係数表!H:H,3) + INDEX(係数表!I:I,3)*LN(INDEX(出力表!C:C,3)+1)))))))</f>
        <v>99.689994641141098</v>
      </c>
      <c r="H735" t="e">
        <f>MIN(100, MAX(0, (100*(INDEX(出力表!D:D,3))/(EXP(INDEX(係数表!B:B,3) + $C735) + (INDEX(出力表!D:D,3)))) + (乱数表!$O735*(Settings!B12/(((INDEX(出力表!D:D,3))+1)^INDEX(係数表!E:E,3)*INDEX(係数表!F:F,3))))))</f>
        <v>#VALUE!</v>
      </c>
      <c r="I735" t="e">
        <f>MIN(100, MAX(0, (INDEX(出力表!D:D,3))*G735/MAX(H735, Settings!B3)))</f>
        <v>#VALUE!</v>
      </c>
      <c r="J735">
        <f>MIN(100, MAX(0, 100*BETAINV(乱数表!$D735, MAX(0.00000001, (1/(1+EXP(-(INDEX(係数表!G:G,4) + $B735))))*(EXP(INDEX(係数表!H:H,4) + INDEX(係数表!I:I,4)*LN(INDEX(出力表!C:C,4)+1)))), MAX(0.00000001, (1-(1/(1+EXP(-(INDEX(係数表!G:G,4) + $B735)))))*(EXP(INDEX(係数表!H:H,4) + INDEX(係数表!I:I,4)*LN(INDEX(出力表!C:C,4)+1)))))))</f>
        <v>88.733251269096783</v>
      </c>
      <c r="K735" t="e">
        <f>MIN(100, MAX(0, (100*(INDEX(出力表!D:D,4))/(EXP(INDEX(係数表!B:B,4) + $C735) + (INDEX(出力表!D:D,4)))) + (乱数表!$P735*(Settings!B12/(((INDEX(出力表!D:D,4))+1)^INDEX(係数表!E:E,4)*INDEX(係数表!F:F,4))))))</f>
        <v>#VALUE!</v>
      </c>
      <c r="L735" t="e">
        <f>MIN(100, MAX(0, (INDEX(出力表!D:D,4))*J735/MAX(K735, Settings!B3)))</f>
        <v>#VALUE!</v>
      </c>
      <c r="M735">
        <f>MIN(100, MAX(0, 100*BETAINV(乱数表!$E735, MAX(0.00000001, (1/(1+EXP(-(INDEX(係数表!G:G,5) + $B735))))*(EXP(INDEX(係数表!H:H,5) + INDEX(係数表!I:I,5)*LN(INDEX(出力表!C:C,5)+1)))), MAX(0.00000001, (1-(1/(1+EXP(-(INDEX(係数表!G:G,5) + $B735)))))*(EXP(INDEX(係数表!H:H,5) + INDEX(係数表!I:I,5)*LN(INDEX(出力表!C:C,5)+1)))))))</f>
        <v>68.927712584116009</v>
      </c>
      <c r="N735" t="e">
        <f>MIN(100, MAX(0, (100*(INDEX(出力表!D:D,5))/(EXP(INDEX(係数表!B:B,5) + $C735) + (INDEX(出力表!D:D,5)))) + (乱数表!$Q735*(Settings!B12/(((INDEX(出力表!D:D,5))+1)^INDEX(係数表!E:E,5)*INDEX(係数表!F:F,5))))))</f>
        <v>#VALUE!</v>
      </c>
      <c r="O735" t="e">
        <f>MIN(100, MAX(0, (INDEX(出力表!D:D,5))*M735/MAX(N735, Settings!B3)))</f>
        <v>#VALUE!</v>
      </c>
      <c r="P735">
        <f>MIN(100, MAX(0, 100*BETAINV(乱数表!$F735, MAX(0.00000001, (1/(1+EXP(-(INDEX(係数表!G:G,6) + $B735))))*(EXP(INDEX(係数表!H:H,6) + INDEX(係数表!I:I,6)*LN(INDEX(出力表!C:C,6)+1)))), MAX(0.00000001, (1-(1/(1+EXP(-(INDEX(係数表!G:G,6) + $B735)))))*(EXP(INDEX(係数表!H:H,6) + INDEX(係数表!I:I,6)*LN(INDEX(出力表!C:C,6)+1)))))))</f>
        <v>93.186986920496409</v>
      </c>
      <c r="Q735" t="e">
        <f>MIN(100, MAX(0, (100*(INDEX(出力表!D:D,6))/(EXP(INDEX(係数表!B:B,6) + $C735) + (INDEX(出力表!D:D,6)))) + (乱数表!$R735*(Settings!B12/(((INDEX(出力表!D:D,6))+1)^INDEX(係数表!E:E,6)*INDEX(係数表!F:F,6))))))</f>
        <v>#VALUE!</v>
      </c>
      <c r="R735" t="e">
        <f>MIN(100, MAX(0, (INDEX(出力表!D:D,6))*P735/MAX(Q735, Settings!B3)))</f>
        <v>#VALUE!</v>
      </c>
      <c r="S735">
        <f>MIN(100, MAX(0, 100*BETAINV(乱数表!$G735, MAX(0.00000001, (1/(1+EXP(-(INDEX(係数表!G:G,7) + $B735))))*(EXP(INDEX(係数表!H:H,7) + INDEX(係数表!I:I,7)*LN(INDEX(出力表!C:C,7)+1)))), MAX(0.00000001, (1-(1/(1+EXP(-(INDEX(係数表!G:G,7) + $B735)))))*(EXP(INDEX(係数表!H:H,7) + INDEX(係数表!I:I,7)*LN(INDEX(出力表!C:C,7)+1)))))))</f>
        <v>98.031746143444025</v>
      </c>
      <c r="T735" t="e">
        <f>MIN(100, MAX(0, (100*(INDEX(出力表!D:D,7))/(EXP(INDEX(係数表!B:B,7) + $C735) + (INDEX(出力表!D:D,7)))) + (乱数表!$S735*(Settings!B12/(((INDEX(出力表!D:D,7))+1)^INDEX(係数表!E:E,7)*INDEX(係数表!F:F,7))))))</f>
        <v>#VALUE!</v>
      </c>
      <c r="U735" t="e">
        <f>MIN(100, MAX(0, (INDEX(出力表!D:D,7))*S735/MAX(T735, Settings!B3)))</f>
        <v>#VALUE!</v>
      </c>
      <c r="V735">
        <f>MIN(100, MAX(0, 100*BETAINV(乱数表!$H735, MAX(0.00000001, (1/(1+EXP(-(INDEX(係数表!G:G,8) + $B735))))*(EXP(INDEX(係数表!H:H,8) + INDEX(係数表!I:I,8)*LN(INDEX(出力表!C:C,8)+1)))), MAX(0.00000001, (1-(1/(1+EXP(-(INDEX(係数表!G:G,8) + $B735)))))*(EXP(INDEX(係数表!H:H,8) + INDEX(係数表!I:I,8)*LN(INDEX(出力表!C:C,8)+1)))))))</f>
        <v>49.594625769711357</v>
      </c>
      <c r="W735" t="e">
        <f>MIN(100, MAX(0, (100*(INDEX(出力表!D:D,8))/(EXP(INDEX(係数表!B:B,8) + $C735) + (INDEX(出力表!D:D,8)))) + (乱数表!$T735*(Settings!B12/(((INDEX(出力表!D:D,8))+1)^INDEX(係数表!E:E,8)*INDEX(係数表!F:F,8))))))</f>
        <v>#VALUE!</v>
      </c>
      <c r="X735" t="e">
        <f>MIN(100, MAX(0, (INDEX(出力表!D:D,8))*V735/MAX(W735, Settings!B3)))</f>
        <v>#VALUE!</v>
      </c>
      <c r="Y735">
        <f>MIN(100, MAX(0, 100*BETAINV(乱数表!$I735, MAX(0.00000001, (1/(1+EXP(-(INDEX(係数表!G:G,9) + $B735))))*(EXP(INDEX(係数表!H:H,9) + INDEX(係数表!I:I,9)*LN(INDEX(出力表!C:C,9)+1)))), MAX(0.00000001, (1-(1/(1+EXP(-(INDEX(係数表!G:G,9) + $B735)))))*(EXP(INDEX(係数表!H:H,9) + INDEX(係数表!I:I,9)*LN(INDEX(出力表!C:C,9)+1)))))))</f>
        <v>88.259342415598752</v>
      </c>
      <c r="Z735" t="e">
        <f>MIN(100, MAX(0, (100*(INDEX(出力表!D:D,9))/(EXP(INDEX(係数表!B:B,9) + $C735) + (INDEX(出力表!D:D,9)))) + (乱数表!$U735*(Settings!B12/(((INDEX(出力表!D:D,9))+1)^INDEX(係数表!E:E,9)*INDEX(係数表!F:F,9))))))</f>
        <v>#VALUE!</v>
      </c>
      <c r="AA735" t="e">
        <f>MIN(100, MAX(0, (INDEX(出力表!D:D,9))*Y735/MAX(Z735, Settings!B3)))</f>
        <v>#VALUE!</v>
      </c>
      <c r="AB735">
        <f>MIN(100, MAX(0, 100*BETAINV(乱数表!$J735, MAX(0.00000001, (1/(1+EXP(-(INDEX(係数表!G:G,10) + $B735))))*(EXP(INDEX(係数表!H:H,10) + INDEX(係数表!I:I,10)*LN(INDEX(出力表!C:C,10)+1)))), MAX(0.00000001, (1-(1/(1+EXP(-(INDEX(係数表!G:G,10) + $B735)))))*(EXP(INDEX(係数表!H:H,10) + INDEX(係数表!I:I,10)*LN(INDEX(出力表!C:C,10)+1)))))))</f>
        <v>87.964737316030181</v>
      </c>
      <c r="AC735" t="e">
        <f>MIN(100, MAX(0, (100*(INDEX(出力表!D:D,10))/(EXP(INDEX(係数表!B:B,10) + $C735) + (INDEX(出力表!D:D,10)))) + (乱数表!$V735*(Settings!B12/(((INDEX(出力表!D:D,10))+1)^INDEX(係数表!E:E,10)*INDEX(係数表!F:F,10))))))</f>
        <v>#VALUE!</v>
      </c>
      <c r="AD735" t="e">
        <f>MIN(100, MAX(0, (INDEX(出力表!D:D,10))*AB735/MAX(AC735, Settings!B3)))</f>
        <v>#VALUE!</v>
      </c>
      <c r="AE735">
        <f>MIN(100, MAX(0, 100*BETAINV(乱数表!$K735, MAX(0.00000001, (1/(1+EXP(-(INDEX(係数表!G:G,11) + $B735))))*(EXP(INDEX(係数表!H:H,11) + INDEX(係数表!I:I,11)*LN(INDEX(出力表!C:C,11)+1)))), MAX(0.00000001, (1-(1/(1+EXP(-(INDEX(係数表!G:G,11) + $B735)))))*(EXP(INDEX(係数表!H:H,11) + INDEX(係数表!I:I,11)*LN(INDEX(出力表!C:C,11)+1)))))))</f>
        <v>59.893064600211488</v>
      </c>
      <c r="AF735" t="e">
        <f>MIN(100, MAX(0, (100*(INDEX(出力表!D:D,11))/(EXP(INDEX(係数表!B:B,11) + $C735) + (INDEX(出力表!D:D,11)))) + (乱数表!$W735*(Settings!B12/(((INDEX(出力表!D:D,11))+1)^INDEX(係数表!E:E,11)*INDEX(係数表!F:F,11))))))</f>
        <v>#VALUE!</v>
      </c>
      <c r="AG735" t="e">
        <f>MIN(100, MAX(0, (INDEX(出力表!D:D,11))*AE735/MAX(AF735, Settings!B3)))</f>
        <v>#VALUE!</v>
      </c>
      <c r="AH735">
        <f>MIN(100, MAX(0, 100*BETAINV(乱数表!$L735, MAX(0.00000001, (1/(1+EXP(-(INDEX(係数表!G:G,12) + $B735))))*(EXP(INDEX(係数表!H:H,12) + INDEX(係数表!I:I,12)*LN(INDEX(出力表!C:C,12)+1)))), MAX(0.00000001, (1-(1/(1+EXP(-(INDEX(係数表!G:G,12) + $B735)))))*(EXP(INDEX(係数表!H:H,12) + INDEX(係数表!I:I,12)*LN(INDEX(出力表!C:C,12)+1)))))))</f>
        <v>72.824942971137304</v>
      </c>
      <c r="AI735" t="e">
        <f>MIN(100, MAX(0, (100*(INDEX(出力表!D:D,12))/(EXP(INDEX(係数表!B:B,12) + $C735) + (INDEX(出力表!D:D,12)))) + (乱数表!$X735*(Settings!B12/(((INDEX(出力表!D:D,12))+1)^INDEX(係数表!E:E,12)*INDEX(係数表!F:F,12))))))</f>
        <v>#VALUE!</v>
      </c>
      <c r="AJ735" t="e">
        <f>MIN(100, MAX(0, (INDEX(出力表!D:D,12))*AH735/MAX(AI735, Settings!B3)))</f>
        <v>#VALUE!</v>
      </c>
      <c r="AK735">
        <f>MIN(100, MAX(0, 100*BETAINV(乱数表!$M735, MAX(0.00000001, (1/(1+EXP(-(INDEX(係数表!G:G,13) + $B735))))*(EXP(INDEX(係数表!H:H,13) + INDEX(係数表!I:I,13)*LN(INDEX(出力表!C:C,13)+1)))), MAX(0.00000001, (1-(1/(1+EXP(-(INDEX(係数表!G:G,13) + $B735)))))*(EXP(INDEX(係数表!H:H,13) + INDEX(係数表!I:I,13)*LN(INDEX(出力表!C:C,13)+1)))))))</f>
        <v>99.46956381476042</v>
      </c>
      <c r="AL735" t="e">
        <f>MIN(100, MAX(0, (100*(INDEX(出力表!D:D,13))/(EXP(INDEX(係数表!B:B,13) + $C735) + (INDEX(出力表!D:D,13)))) + (乱数表!$Y735*(Settings!B12/(((INDEX(出力表!D:D,13))+1)^INDEX(係数表!E:E,13)*INDEX(係数表!F:F,13))))))</f>
        <v>#VALUE!</v>
      </c>
      <c r="AM735" t="e">
        <f>MIN(100, MAX(0, (INDEX(出力表!D:D,13))*AK735/MAX(AL735, Settings!B3)))</f>
        <v>#VALUE!</v>
      </c>
      <c r="AN735">
        <f>IF(ISNUMBER(F735), INDEX(出力表!B:B,2)*F735, 0)+IF(ISNUMBER(I735), INDEX(出力表!B:B,3)*I735, 0)+IF(ISNUMBER(L735), INDEX(出力表!B:B,4)*L735, 0)+IF(ISNUMBER(O735), INDEX(出力表!B:B,5)*O735, 0)+IF(ISNUMBER(R735), INDEX(出力表!B:B,6)*R735, 0)+IF(ISNUMBER(U735), INDEX(出力表!B:B,7)*U735, 0)+IF(ISNUMBER(X735), INDEX(出力表!B:B,8)*X735, 0)+IF(ISNUMBER(AA735), INDEX(出力表!B:B,9)*AA735, 0)+IF(ISNUMBER(AD735), INDEX(出力表!B:B,10)*AD735, 0)+IF(ISNUMBER(AG735), INDEX(出力表!B:B,11)*AG735, 0)+IF(ISNUMBER(AJ735), INDEX(出力表!B:B,12)*AJ735, 0)+IF(ISNUMBER(AM735), INDEX(出力表!B:B,13)*AM735, 0)</f>
        <v>0</v>
      </c>
      <c r="AO735">
        <f>IF(ISNUMBER(F735), INDEX(出力表!B:B,2), 0)+IF(ISNUMBER(I735), INDEX(出力表!B:B,3), 0)+IF(ISNUMBER(L735), INDEX(出力表!B:B,4), 0)+IF(ISNUMBER(O735), INDEX(出力表!B:B,5), 0)+IF(ISNUMBER(R735), INDEX(出力表!B:B,6), 0)+IF(ISNUMBER(U735), INDEX(出力表!B:B,7), 0)+IF(ISNUMBER(X735), INDEX(出力表!B:B,8), 0)+IF(ISNUMBER(AA735), INDEX(出力表!B:B,9), 0)+IF(ISNUMBER(AD735), INDEX(出力表!B:B,10), 0)+IF(ISNUMBER(AG735), INDEX(出力表!B:B,11), 0)+IF(ISNUMBER(AJ735), INDEX(出力表!B:B,12), 0)+IF(ISNUMBER(AM735), INDEX(出力表!B:B,13), 0)</f>
        <v>0</v>
      </c>
      <c r="AP735" t="str">
        <f t="shared" si="11"/>
        <v/>
      </c>
    </row>
    <row r="736" spans="1:42" x14ac:dyDescent="0.2">
      <c r="A736">
        <v>735</v>
      </c>
      <c r="B736">
        <f>IF(UPPER(Settings!B4)="TRUE", 乱数表!$Z736*Settings!B10, 0)</f>
        <v>-0.45402191640604256</v>
      </c>
      <c r="C736">
        <f>IF(UPPER(Settings!B4)="TRUE", 乱数表!$AA736*Settings!B11, 0)</f>
        <v>4.6604636396029228E-2</v>
      </c>
      <c r="D736">
        <f>MIN(100, MAX(0, 100*BETAINV(乱数表!$B736, MAX(0.00000001, (1/(1+EXP(-(INDEX(係数表!G:G,2) + $B736))))*(EXP(INDEX(係数表!H:H,2) + INDEX(係数表!I:I,2)*LN(INDEX(出力表!C:C,2)+1)))), MAX(0.00000001, (1-(1/(1+EXP(-(INDEX(係数表!G:G,2) + $B736)))))*(EXP(INDEX(係数表!H:H,2) + INDEX(係数表!I:I,2)*LN(INDEX(出力表!C:C,2)+1)))))))</f>
        <v>72.534343770574964</v>
      </c>
      <c r="E736" t="e">
        <f>MIN(100, MAX(0, (100*(INDEX(出力表!D:D,2))/(EXP(INDEX(係数表!B:B,2) + $C736) + (INDEX(出力表!D:D,2)))) + (乱数表!$N736*(Settings!B12/(((INDEX(出力表!D:D,2))+1)^INDEX(係数表!E:E,2)*INDEX(係数表!F:F,2))))))</f>
        <v>#VALUE!</v>
      </c>
      <c r="F736" t="e">
        <f>MIN(100, MAX(0, (INDEX(出力表!D:D,2))*D736/MAX(E736, Settings!B3)))</f>
        <v>#VALUE!</v>
      </c>
      <c r="G736">
        <f>MIN(100, MAX(0, 100*BETAINV(乱数表!$C736, MAX(0.00000001, (1/(1+EXP(-(INDEX(係数表!G:G,3) + $B736))))*(EXP(INDEX(係数表!H:H,3) + INDEX(係数表!I:I,3)*LN(INDEX(出力表!C:C,3)+1)))), MAX(0.00000001, (1-(1/(1+EXP(-(INDEX(係数表!G:G,3) + $B736)))))*(EXP(INDEX(係数表!H:H,3) + INDEX(係数表!I:I,3)*LN(INDEX(出力表!C:C,3)+1)))))))</f>
        <v>97.269749366479545</v>
      </c>
      <c r="H736" t="e">
        <f>MIN(100, MAX(0, (100*(INDEX(出力表!D:D,3))/(EXP(INDEX(係数表!B:B,3) + $C736) + (INDEX(出力表!D:D,3)))) + (乱数表!$O736*(Settings!B12/(((INDEX(出力表!D:D,3))+1)^INDEX(係数表!E:E,3)*INDEX(係数表!F:F,3))))))</f>
        <v>#VALUE!</v>
      </c>
      <c r="I736" t="e">
        <f>MIN(100, MAX(0, (INDEX(出力表!D:D,3))*G736/MAX(H736, Settings!B3)))</f>
        <v>#VALUE!</v>
      </c>
      <c r="J736">
        <f>MIN(100, MAX(0, 100*BETAINV(乱数表!$D736, MAX(0.00000001, (1/(1+EXP(-(INDEX(係数表!G:G,4) + $B736))))*(EXP(INDEX(係数表!H:H,4) + INDEX(係数表!I:I,4)*LN(INDEX(出力表!C:C,4)+1)))), MAX(0.00000001, (1-(1/(1+EXP(-(INDEX(係数表!G:G,4) + $B736)))))*(EXP(INDEX(係数表!H:H,4) + INDEX(係数表!I:I,4)*LN(INDEX(出力表!C:C,4)+1)))))))</f>
        <v>95.951170804057767</v>
      </c>
      <c r="K736" t="e">
        <f>MIN(100, MAX(0, (100*(INDEX(出力表!D:D,4))/(EXP(INDEX(係数表!B:B,4) + $C736) + (INDEX(出力表!D:D,4)))) + (乱数表!$P736*(Settings!B12/(((INDEX(出力表!D:D,4))+1)^INDEX(係数表!E:E,4)*INDEX(係数表!F:F,4))))))</f>
        <v>#VALUE!</v>
      </c>
      <c r="L736" t="e">
        <f>MIN(100, MAX(0, (INDEX(出力表!D:D,4))*J736/MAX(K736, Settings!B3)))</f>
        <v>#VALUE!</v>
      </c>
      <c r="M736">
        <f>MIN(100, MAX(0, 100*BETAINV(乱数表!$E736, MAX(0.00000001, (1/(1+EXP(-(INDEX(係数表!G:G,5) + $B736))))*(EXP(INDEX(係数表!H:H,5) + INDEX(係数表!I:I,5)*LN(INDEX(出力表!C:C,5)+1)))), MAX(0.00000001, (1-(1/(1+EXP(-(INDEX(係数表!G:G,5) + $B736)))))*(EXP(INDEX(係数表!H:H,5) + INDEX(係数表!I:I,5)*LN(INDEX(出力表!C:C,5)+1)))))))</f>
        <v>75.789652207938218</v>
      </c>
      <c r="N736" t="e">
        <f>MIN(100, MAX(0, (100*(INDEX(出力表!D:D,5))/(EXP(INDEX(係数表!B:B,5) + $C736) + (INDEX(出力表!D:D,5)))) + (乱数表!$Q736*(Settings!B12/(((INDEX(出力表!D:D,5))+1)^INDEX(係数表!E:E,5)*INDEX(係数表!F:F,5))))))</f>
        <v>#VALUE!</v>
      </c>
      <c r="O736" t="e">
        <f>MIN(100, MAX(0, (INDEX(出力表!D:D,5))*M736/MAX(N736, Settings!B3)))</f>
        <v>#VALUE!</v>
      </c>
      <c r="P736">
        <f>MIN(100, MAX(0, 100*BETAINV(乱数表!$F736, MAX(0.00000001, (1/(1+EXP(-(INDEX(係数表!G:G,6) + $B736))))*(EXP(INDEX(係数表!H:H,6) + INDEX(係数表!I:I,6)*LN(INDEX(出力表!C:C,6)+1)))), MAX(0.00000001, (1-(1/(1+EXP(-(INDEX(係数表!G:G,6) + $B736)))))*(EXP(INDEX(係数表!H:H,6) + INDEX(係数表!I:I,6)*LN(INDEX(出力表!C:C,6)+1)))))))</f>
        <v>77.657994047813006</v>
      </c>
      <c r="Q736" t="e">
        <f>MIN(100, MAX(0, (100*(INDEX(出力表!D:D,6))/(EXP(INDEX(係数表!B:B,6) + $C736) + (INDEX(出力表!D:D,6)))) + (乱数表!$R736*(Settings!B12/(((INDEX(出力表!D:D,6))+1)^INDEX(係数表!E:E,6)*INDEX(係数表!F:F,6))))))</f>
        <v>#VALUE!</v>
      </c>
      <c r="R736" t="e">
        <f>MIN(100, MAX(0, (INDEX(出力表!D:D,6))*P736/MAX(Q736, Settings!B3)))</f>
        <v>#VALUE!</v>
      </c>
      <c r="S736">
        <f>MIN(100, MAX(0, 100*BETAINV(乱数表!$G736, MAX(0.00000001, (1/(1+EXP(-(INDEX(係数表!G:G,7) + $B736))))*(EXP(INDEX(係数表!H:H,7) + INDEX(係数表!I:I,7)*LN(INDEX(出力表!C:C,7)+1)))), MAX(0.00000001, (1-(1/(1+EXP(-(INDEX(係数表!G:G,7) + $B736)))))*(EXP(INDEX(係数表!H:H,7) + INDEX(係数表!I:I,7)*LN(INDEX(出力表!C:C,7)+1)))))))</f>
        <v>88.133529213144982</v>
      </c>
      <c r="T736" t="e">
        <f>MIN(100, MAX(0, (100*(INDEX(出力表!D:D,7))/(EXP(INDEX(係数表!B:B,7) + $C736) + (INDEX(出力表!D:D,7)))) + (乱数表!$S736*(Settings!B12/(((INDEX(出力表!D:D,7))+1)^INDEX(係数表!E:E,7)*INDEX(係数表!F:F,7))))))</f>
        <v>#VALUE!</v>
      </c>
      <c r="U736" t="e">
        <f>MIN(100, MAX(0, (INDEX(出力表!D:D,7))*S736/MAX(T736, Settings!B3)))</f>
        <v>#VALUE!</v>
      </c>
      <c r="V736">
        <f>MIN(100, MAX(0, 100*BETAINV(乱数表!$H736, MAX(0.00000001, (1/(1+EXP(-(INDEX(係数表!G:G,8) + $B736))))*(EXP(INDEX(係数表!H:H,8) + INDEX(係数表!I:I,8)*LN(INDEX(出力表!C:C,8)+1)))), MAX(0.00000001, (1-(1/(1+EXP(-(INDEX(係数表!G:G,8) + $B736)))))*(EXP(INDEX(係数表!H:H,8) + INDEX(係数表!I:I,8)*LN(INDEX(出力表!C:C,8)+1)))))))</f>
        <v>92.575908248300493</v>
      </c>
      <c r="W736" t="e">
        <f>MIN(100, MAX(0, (100*(INDEX(出力表!D:D,8))/(EXP(INDEX(係数表!B:B,8) + $C736) + (INDEX(出力表!D:D,8)))) + (乱数表!$T736*(Settings!B12/(((INDEX(出力表!D:D,8))+1)^INDEX(係数表!E:E,8)*INDEX(係数表!F:F,8))))))</f>
        <v>#VALUE!</v>
      </c>
      <c r="X736" t="e">
        <f>MIN(100, MAX(0, (INDEX(出力表!D:D,8))*V736/MAX(W736, Settings!B3)))</f>
        <v>#VALUE!</v>
      </c>
      <c r="Y736">
        <f>MIN(100, MAX(0, 100*BETAINV(乱数表!$I736, MAX(0.00000001, (1/(1+EXP(-(INDEX(係数表!G:G,9) + $B736))))*(EXP(INDEX(係数表!H:H,9) + INDEX(係数表!I:I,9)*LN(INDEX(出力表!C:C,9)+1)))), MAX(0.00000001, (1-(1/(1+EXP(-(INDEX(係数表!G:G,9) + $B736)))))*(EXP(INDEX(係数表!H:H,9) + INDEX(係数表!I:I,9)*LN(INDEX(出力表!C:C,9)+1)))))))</f>
        <v>75.351220859212248</v>
      </c>
      <c r="Z736" t="e">
        <f>MIN(100, MAX(0, (100*(INDEX(出力表!D:D,9))/(EXP(INDEX(係数表!B:B,9) + $C736) + (INDEX(出力表!D:D,9)))) + (乱数表!$U736*(Settings!B12/(((INDEX(出力表!D:D,9))+1)^INDEX(係数表!E:E,9)*INDEX(係数表!F:F,9))))))</f>
        <v>#VALUE!</v>
      </c>
      <c r="AA736" t="e">
        <f>MIN(100, MAX(0, (INDEX(出力表!D:D,9))*Y736/MAX(Z736, Settings!B3)))</f>
        <v>#VALUE!</v>
      </c>
      <c r="AB736">
        <f>MIN(100, MAX(0, 100*BETAINV(乱数表!$J736, MAX(0.00000001, (1/(1+EXP(-(INDEX(係数表!G:G,10) + $B736))))*(EXP(INDEX(係数表!H:H,10) + INDEX(係数表!I:I,10)*LN(INDEX(出力表!C:C,10)+1)))), MAX(0.00000001, (1-(1/(1+EXP(-(INDEX(係数表!G:G,10) + $B736)))))*(EXP(INDEX(係数表!H:H,10) + INDEX(係数表!I:I,10)*LN(INDEX(出力表!C:C,10)+1)))))))</f>
        <v>85.760986116124442</v>
      </c>
      <c r="AC736" t="e">
        <f>MIN(100, MAX(0, (100*(INDEX(出力表!D:D,10))/(EXP(INDEX(係数表!B:B,10) + $C736) + (INDEX(出力表!D:D,10)))) + (乱数表!$V736*(Settings!B12/(((INDEX(出力表!D:D,10))+1)^INDEX(係数表!E:E,10)*INDEX(係数表!F:F,10))))))</f>
        <v>#VALUE!</v>
      </c>
      <c r="AD736" t="e">
        <f>MIN(100, MAX(0, (INDEX(出力表!D:D,10))*AB736/MAX(AC736, Settings!B3)))</f>
        <v>#VALUE!</v>
      </c>
      <c r="AE736">
        <f>MIN(100, MAX(0, 100*BETAINV(乱数表!$K736, MAX(0.00000001, (1/(1+EXP(-(INDEX(係数表!G:G,11) + $B736))))*(EXP(INDEX(係数表!H:H,11) + INDEX(係数表!I:I,11)*LN(INDEX(出力表!C:C,11)+1)))), MAX(0.00000001, (1-(1/(1+EXP(-(INDEX(係数表!G:G,11) + $B736)))))*(EXP(INDEX(係数表!H:H,11) + INDEX(係数表!I:I,11)*LN(INDEX(出力表!C:C,11)+1)))))))</f>
        <v>82.925515339025694</v>
      </c>
      <c r="AF736" t="e">
        <f>MIN(100, MAX(0, (100*(INDEX(出力表!D:D,11))/(EXP(INDEX(係数表!B:B,11) + $C736) + (INDEX(出力表!D:D,11)))) + (乱数表!$W736*(Settings!B12/(((INDEX(出力表!D:D,11))+1)^INDEX(係数表!E:E,11)*INDEX(係数表!F:F,11))))))</f>
        <v>#VALUE!</v>
      </c>
      <c r="AG736" t="e">
        <f>MIN(100, MAX(0, (INDEX(出力表!D:D,11))*AE736/MAX(AF736, Settings!B3)))</f>
        <v>#VALUE!</v>
      </c>
      <c r="AH736">
        <f>MIN(100, MAX(0, 100*BETAINV(乱数表!$L736, MAX(0.00000001, (1/(1+EXP(-(INDEX(係数表!G:G,12) + $B736))))*(EXP(INDEX(係数表!H:H,12) + INDEX(係数表!I:I,12)*LN(INDEX(出力表!C:C,12)+1)))), MAX(0.00000001, (1-(1/(1+EXP(-(INDEX(係数表!G:G,12) + $B736)))))*(EXP(INDEX(係数表!H:H,12) + INDEX(係数表!I:I,12)*LN(INDEX(出力表!C:C,12)+1)))))))</f>
        <v>87.481282393455899</v>
      </c>
      <c r="AI736" t="e">
        <f>MIN(100, MAX(0, (100*(INDEX(出力表!D:D,12))/(EXP(INDEX(係数表!B:B,12) + $C736) + (INDEX(出力表!D:D,12)))) + (乱数表!$X736*(Settings!B12/(((INDEX(出力表!D:D,12))+1)^INDEX(係数表!E:E,12)*INDEX(係数表!F:F,12))))))</f>
        <v>#VALUE!</v>
      </c>
      <c r="AJ736" t="e">
        <f>MIN(100, MAX(0, (INDEX(出力表!D:D,12))*AH736/MAX(AI736, Settings!B3)))</f>
        <v>#VALUE!</v>
      </c>
      <c r="AK736">
        <f>MIN(100, MAX(0, 100*BETAINV(乱数表!$M736, MAX(0.00000001, (1/(1+EXP(-(INDEX(係数表!G:G,13) + $B736))))*(EXP(INDEX(係数表!H:H,13) + INDEX(係数表!I:I,13)*LN(INDEX(出力表!C:C,13)+1)))), MAX(0.00000001, (1-(1/(1+EXP(-(INDEX(係数表!G:G,13) + $B736)))))*(EXP(INDEX(係数表!H:H,13) + INDEX(係数表!I:I,13)*LN(INDEX(出力表!C:C,13)+1)))))))</f>
        <v>93.003394364362762</v>
      </c>
      <c r="AL736" t="e">
        <f>MIN(100, MAX(0, (100*(INDEX(出力表!D:D,13))/(EXP(INDEX(係数表!B:B,13) + $C736) + (INDEX(出力表!D:D,13)))) + (乱数表!$Y736*(Settings!B12/(((INDEX(出力表!D:D,13))+1)^INDEX(係数表!E:E,13)*INDEX(係数表!F:F,13))))))</f>
        <v>#VALUE!</v>
      </c>
      <c r="AM736" t="e">
        <f>MIN(100, MAX(0, (INDEX(出力表!D:D,13))*AK736/MAX(AL736, Settings!B3)))</f>
        <v>#VALUE!</v>
      </c>
      <c r="AN736">
        <f>IF(ISNUMBER(F736), INDEX(出力表!B:B,2)*F736, 0)+IF(ISNUMBER(I736), INDEX(出力表!B:B,3)*I736, 0)+IF(ISNUMBER(L736), INDEX(出力表!B:B,4)*L736, 0)+IF(ISNUMBER(O736), INDEX(出力表!B:B,5)*O736, 0)+IF(ISNUMBER(R736), INDEX(出力表!B:B,6)*R736, 0)+IF(ISNUMBER(U736), INDEX(出力表!B:B,7)*U736, 0)+IF(ISNUMBER(X736), INDEX(出力表!B:B,8)*X736, 0)+IF(ISNUMBER(AA736), INDEX(出力表!B:B,9)*AA736, 0)+IF(ISNUMBER(AD736), INDEX(出力表!B:B,10)*AD736, 0)+IF(ISNUMBER(AG736), INDEX(出力表!B:B,11)*AG736, 0)+IF(ISNUMBER(AJ736), INDEX(出力表!B:B,12)*AJ736, 0)+IF(ISNUMBER(AM736), INDEX(出力表!B:B,13)*AM736, 0)</f>
        <v>0</v>
      </c>
      <c r="AO736">
        <f>IF(ISNUMBER(F736), INDEX(出力表!B:B,2), 0)+IF(ISNUMBER(I736), INDEX(出力表!B:B,3), 0)+IF(ISNUMBER(L736), INDEX(出力表!B:B,4), 0)+IF(ISNUMBER(O736), INDEX(出力表!B:B,5), 0)+IF(ISNUMBER(R736), INDEX(出力表!B:B,6), 0)+IF(ISNUMBER(U736), INDEX(出力表!B:B,7), 0)+IF(ISNUMBER(X736), INDEX(出力表!B:B,8), 0)+IF(ISNUMBER(AA736), INDEX(出力表!B:B,9), 0)+IF(ISNUMBER(AD736), INDEX(出力表!B:B,10), 0)+IF(ISNUMBER(AG736), INDEX(出力表!B:B,11), 0)+IF(ISNUMBER(AJ736), INDEX(出力表!B:B,12), 0)+IF(ISNUMBER(AM736), INDEX(出力表!B:B,13), 0)</f>
        <v>0</v>
      </c>
      <c r="AP736" t="str">
        <f t="shared" si="11"/>
        <v/>
      </c>
    </row>
    <row r="737" spans="1:42" x14ac:dyDescent="0.2">
      <c r="A737">
        <v>736</v>
      </c>
      <c r="B737">
        <f>IF(UPPER(Settings!B4)="TRUE", 乱数表!$Z737*Settings!B10, 0)</f>
        <v>8.5047276090528395E-2</v>
      </c>
      <c r="C737">
        <f>IF(UPPER(Settings!B4)="TRUE", 乱数表!$AA737*Settings!B11, 0)</f>
        <v>-3.439591018478471E-2</v>
      </c>
      <c r="D737">
        <f>MIN(100, MAX(0, 100*BETAINV(乱数表!$B737, MAX(0.00000001, (1/(1+EXP(-(INDEX(係数表!G:G,2) + $B737))))*(EXP(INDEX(係数表!H:H,2) + INDEX(係数表!I:I,2)*LN(INDEX(出力表!C:C,2)+1)))), MAX(0.00000001, (1-(1/(1+EXP(-(INDEX(係数表!G:G,2) + $B737)))))*(EXP(INDEX(係数表!H:H,2) + INDEX(係数表!I:I,2)*LN(INDEX(出力表!C:C,2)+1)))))))</f>
        <v>90.737238434361316</v>
      </c>
      <c r="E737" t="e">
        <f>MIN(100, MAX(0, (100*(INDEX(出力表!D:D,2))/(EXP(INDEX(係数表!B:B,2) + $C737) + (INDEX(出力表!D:D,2)))) + (乱数表!$N737*(Settings!B12/(((INDEX(出力表!D:D,2))+1)^INDEX(係数表!E:E,2)*INDEX(係数表!F:F,2))))))</f>
        <v>#VALUE!</v>
      </c>
      <c r="F737" t="e">
        <f>MIN(100, MAX(0, (INDEX(出力表!D:D,2))*D737/MAX(E737, Settings!B3)))</f>
        <v>#VALUE!</v>
      </c>
      <c r="G737">
        <f>MIN(100, MAX(0, 100*BETAINV(乱数表!$C737, MAX(0.00000001, (1/(1+EXP(-(INDEX(係数表!G:G,3) + $B737))))*(EXP(INDEX(係数表!H:H,3) + INDEX(係数表!I:I,3)*LN(INDEX(出力表!C:C,3)+1)))), MAX(0.00000001, (1-(1/(1+EXP(-(INDEX(係数表!G:G,3) + $B737)))))*(EXP(INDEX(係数表!H:H,3) + INDEX(係数表!I:I,3)*LN(INDEX(出力表!C:C,3)+1)))))))</f>
        <v>95.404004742790121</v>
      </c>
      <c r="H737" t="e">
        <f>MIN(100, MAX(0, (100*(INDEX(出力表!D:D,3))/(EXP(INDEX(係数表!B:B,3) + $C737) + (INDEX(出力表!D:D,3)))) + (乱数表!$O737*(Settings!B12/(((INDEX(出力表!D:D,3))+1)^INDEX(係数表!E:E,3)*INDEX(係数表!F:F,3))))))</f>
        <v>#VALUE!</v>
      </c>
      <c r="I737" t="e">
        <f>MIN(100, MAX(0, (INDEX(出力表!D:D,3))*G737/MAX(H737, Settings!B3)))</f>
        <v>#VALUE!</v>
      </c>
      <c r="J737">
        <f>MIN(100, MAX(0, 100*BETAINV(乱数表!$D737, MAX(0.00000001, (1/(1+EXP(-(INDEX(係数表!G:G,4) + $B737))))*(EXP(INDEX(係数表!H:H,4) + INDEX(係数表!I:I,4)*LN(INDEX(出力表!C:C,4)+1)))), MAX(0.00000001, (1-(1/(1+EXP(-(INDEX(係数表!G:G,4) + $B737)))))*(EXP(INDEX(係数表!H:H,4) + INDEX(係数表!I:I,4)*LN(INDEX(出力表!C:C,4)+1)))))))</f>
        <v>92.199389711199672</v>
      </c>
      <c r="K737" t="e">
        <f>MIN(100, MAX(0, (100*(INDEX(出力表!D:D,4))/(EXP(INDEX(係数表!B:B,4) + $C737) + (INDEX(出力表!D:D,4)))) + (乱数表!$P737*(Settings!B12/(((INDEX(出力表!D:D,4))+1)^INDEX(係数表!E:E,4)*INDEX(係数表!F:F,4))))))</f>
        <v>#VALUE!</v>
      </c>
      <c r="L737" t="e">
        <f>MIN(100, MAX(0, (INDEX(出力表!D:D,4))*J737/MAX(K737, Settings!B3)))</f>
        <v>#VALUE!</v>
      </c>
      <c r="M737">
        <f>MIN(100, MAX(0, 100*BETAINV(乱数表!$E737, MAX(0.00000001, (1/(1+EXP(-(INDEX(係数表!G:G,5) + $B737))))*(EXP(INDEX(係数表!H:H,5) + INDEX(係数表!I:I,5)*LN(INDEX(出力表!C:C,5)+1)))), MAX(0.00000001, (1-(1/(1+EXP(-(INDEX(係数表!G:G,5) + $B737)))))*(EXP(INDEX(係数表!H:H,5) + INDEX(係数表!I:I,5)*LN(INDEX(出力表!C:C,5)+1)))))))</f>
        <v>99.906635892489334</v>
      </c>
      <c r="N737" t="e">
        <f>MIN(100, MAX(0, (100*(INDEX(出力表!D:D,5))/(EXP(INDEX(係数表!B:B,5) + $C737) + (INDEX(出力表!D:D,5)))) + (乱数表!$Q737*(Settings!B12/(((INDEX(出力表!D:D,5))+1)^INDEX(係数表!E:E,5)*INDEX(係数表!F:F,5))))))</f>
        <v>#VALUE!</v>
      </c>
      <c r="O737" t="e">
        <f>MIN(100, MAX(0, (INDEX(出力表!D:D,5))*M737/MAX(N737, Settings!B3)))</f>
        <v>#VALUE!</v>
      </c>
      <c r="P737">
        <f>MIN(100, MAX(0, 100*BETAINV(乱数表!$F737, MAX(0.00000001, (1/(1+EXP(-(INDEX(係数表!G:G,6) + $B737))))*(EXP(INDEX(係数表!H:H,6) + INDEX(係数表!I:I,6)*LN(INDEX(出力表!C:C,6)+1)))), MAX(0.00000001, (1-(1/(1+EXP(-(INDEX(係数表!G:G,6) + $B737)))))*(EXP(INDEX(係数表!H:H,6) + INDEX(係数表!I:I,6)*LN(INDEX(出力表!C:C,6)+1)))))))</f>
        <v>97.079488838924306</v>
      </c>
      <c r="Q737" t="e">
        <f>MIN(100, MAX(0, (100*(INDEX(出力表!D:D,6))/(EXP(INDEX(係数表!B:B,6) + $C737) + (INDEX(出力表!D:D,6)))) + (乱数表!$R737*(Settings!B12/(((INDEX(出力表!D:D,6))+1)^INDEX(係数表!E:E,6)*INDEX(係数表!F:F,6))))))</f>
        <v>#VALUE!</v>
      </c>
      <c r="R737" t="e">
        <f>MIN(100, MAX(0, (INDEX(出力表!D:D,6))*P737/MAX(Q737, Settings!B3)))</f>
        <v>#VALUE!</v>
      </c>
      <c r="S737">
        <f>MIN(100, MAX(0, 100*BETAINV(乱数表!$G737, MAX(0.00000001, (1/(1+EXP(-(INDEX(係数表!G:G,7) + $B737))))*(EXP(INDEX(係数表!H:H,7) + INDEX(係数表!I:I,7)*LN(INDEX(出力表!C:C,7)+1)))), MAX(0.00000001, (1-(1/(1+EXP(-(INDEX(係数表!G:G,7) + $B737)))))*(EXP(INDEX(係数表!H:H,7) + INDEX(係数表!I:I,7)*LN(INDEX(出力表!C:C,7)+1)))))))</f>
        <v>99.976469881856502</v>
      </c>
      <c r="T737" t="e">
        <f>MIN(100, MAX(0, (100*(INDEX(出力表!D:D,7))/(EXP(INDEX(係数表!B:B,7) + $C737) + (INDEX(出力表!D:D,7)))) + (乱数表!$S737*(Settings!B12/(((INDEX(出力表!D:D,7))+1)^INDEX(係数表!E:E,7)*INDEX(係数表!F:F,7))))))</f>
        <v>#VALUE!</v>
      </c>
      <c r="U737" t="e">
        <f>MIN(100, MAX(0, (INDEX(出力表!D:D,7))*S737/MAX(T737, Settings!B3)))</f>
        <v>#VALUE!</v>
      </c>
      <c r="V737">
        <f>MIN(100, MAX(0, 100*BETAINV(乱数表!$H737, MAX(0.00000001, (1/(1+EXP(-(INDEX(係数表!G:G,8) + $B737))))*(EXP(INDEX(係数表!H:H,8) + INDEX(係数表!I:I,8)*LN(INDEX(出力表!C:C,8)+1)))), MAX(0.00000001, (1-(1/(1+EXP(-(INDEX(係数表!G:G,8) + $B737)))))*(EXP(INDEX(係数表!H:H,8) + INDEX(係数表!I:I,8)*LN(INDEX(出力表!C:C,8)+1)))))))</f>
        <v>99.356977190112943</v>
      </c>
      <c r="W737" t="e">
        <f>MIN(100, MAX(0, (100*(INDEX(出力表!D:D,8))/(EXP(INDEX(係数表!B:B,8) + $C737) + (INDEX(出力表!D:D,8)))) + (乱数表!$T737*(Settings!B12/(((INDEX(出力表!D:D,8))+1)^INDEX(係数表!E:E,8)*INDEX(係数表!F:F,8))))))</f>
        <v>#VALUE!</v>
      </c>
      <c r="X737" t="e">
        <f>MIN(100, MAX(0, (INDEX(出力表!D:D,8))*V737/MAX(W737, Settings!B3)))</f>
        <v>#VALUE!</v>
      </c>
      <c r="Y737">
        <f>MIN(100, MAX(0, 100*BETAINV(乱数表!$I737, MAX(0.00000001, (1/(1+EXP(-(INDEX(係数表!G:G,9) + $B737))))*(EXP(INDEX(係数表!H:H,9) + INDEX(係数表!I:I,9)*LN(INDEX(出力表!C:C,9)+1)))), MAX(0.00000001, (1-(1/(1+EXP(-(INDEX(係数表!G:G,9) + $B737)))))*(EXP(INDEX(係数表!H:H,9) + INDEX(係数表!I:I,9)*LN(INDEX(出力表!C:C,9)+1)))))))</f>
        <v>95.886077690331533</v>
      </c>
      <c r="Z737" t="e">
        <f>MIN(100, MAX(0, (100*(INDEX(出力表!D:D,9))/(EXP(INDEX(係数表!B:B,9) + $C737) + (INDEX(出力表!D:D,9)))) + (乱数表!$U737*(Settings!B12/(((INDEX(出力表!D:D,9))+1)^INDEX(係数表!E:E,9)*INDEX(係数表!F:F,9))))))</f>
        <v>#VALUE!</v>
      </c>
      <c r="AA737" t="e">
        <f>MIN(100, MAX(0, (INDEX(出力表!D:D,9))*Y737/MAX(Z737, Settings!B3)))</f>
        <v>#VALUE!</v>
      </c>
      <c r="AB737">
        <f>MIN(100, MAX(0, 100*BETAINV(乱数表!$J737, MAX(0.00000001, (1/(1+EXP(-(INDEX(係数表!G:G,10) + $B737))))*(EXP(INDEX(係数表!H:H,10) + INDEX(係数表!I:I,10)*LN(INDEX(出力表!C:C,10)+1)))), MAX(0.00000001, (1-(1/(1+EXP(-(INDEX(係数表!G:G,10) + $B737)))))*(EXP(INDEX(係数表!H:H,10) + INDEX(係数表!I:I,10)*LN(INDEX(出力表!C:C,10)+1)))))))</f>
        <v>98.090689860849096</v>
      </c>
      <c r="AC737" t="e">
        <f>MIN(100, MAX(0, (100*(INDEX(出力表!D:D,10))/(EXP(INDEX(係数表!B:B,10) + $C737) + (INDEX(出力表!D:D,10)))) + (乱数表!$V737*(Settings!B12/(((INDEX(出力表!D:D,10))+1)^INDEX(係数表!E:E,10)*INDEX(係数表!F:F,10))))))</f>
        <v>#VALUE!</v>
      </c>
      <c r="AD737" t="e">
        <f>MIN(100, MAX(0, (INDEX(出力表!D:D,10))*AB737/MAX(AC737, Settings!B3)))</f>
        <v>#VALUE!</v>
      </c>
      <c r="AE737">
        <f>MIN(100, MAX(0, 100*BETAINV(乱数表!$K737, MAX(0.00000001, (1/(1+EXP(-(INDEX(係数表!G:G,11) + $B737))))*(EXP(INDEX(係数表!H:H,11) + INDEX(係数表!I:I,11)*LN(INDEX(出力表!C:C,11)+1)))), MAX(0.00000001, (1-(1/(1+EXP(-(INDEX(係数表!G:G,11) + $B737)))))*(EXP(INDEX(係数表!H:H,11) + INDEX(係数表!I:I,11)*LN(INDEX(出力表!C:C,11)+1)))))))</f>
        <v>91.784263434461209</v>
      </c>
      <c r="AF737" t="e">
        <f>MIN(100, MAX(0, (100*(INDEX(出力表!D:D,11))/(EXP(INDEX(係数表!B:B,11) + $C737) + (INDEX(出力表!D:D,11)))) + (乱数表!$W737*(Settings!B12/(((INDEX(出力表!D:D,11))+1)^INDEX(係数表!E:E,11)*INDEX(係数表!F:F,11))))))</f>
        <v>#VALUE!</v>
      </c>
      <c r="AG737" t="e">
        <f>MIN(100, MAX(0, (INDEX(出力表!D:D,11))*AE737/MAX(AF737, Settings!B3)))</f>
        <v>#VALUE!</v>
      </c>
      <c r="AH737">
        <f>MIN(100, MAX(0, 100*BETAINV(乱数表!$L737, MAX(0.00000001, (1/(1+EXP(-(INDEX(係数表!G:G,12) + $B737))))*(EXP(INDEX(係数表!H:H,12) + INDEX(係数表!I:I,12)*LN(INDEX(出力表!C:C,12)+1)))), MAX(0.00000001, (1-(1/(1+EXP(-(INDEX(係数表!G:G,12) + $B737)))))*(EXP(INDEX(係数表!H:H,12) + INDEX(係数表!I:I,12)*LN(INDEX(出力表!C:C,12)+1)))))))</f>
        <v>92.720924557629843</v>
      </c>
      <c r="AI737" t="e">
        <f>MIN(100, MAX(0, (100*(INDEX(出力表!D:D,12))/(EXP(INDEX(係数表!B:B,12) + $C737) + (INDEX(出力表!D:D,12)))) + (乱数表!$X737*(Settings!B12/(((INDEX(出力表!D:D,12))+1)^INDEX(係数表!E:E,12)*INDEX(係数表!F:F,12))))))</f>
        <v>#VALUE!</v>
      </c>
      <c r="AJ737" t="e">
        <f>MIN(100, MAX(0, (INDEX(出力表!D:D,12))*AH737/MAX(AI737, Settings!B3)))</f>
        <v>#VALUE!</v>
      </c>
      <c r="AK737">
        <f>MIN(100, MAX(0, 100*BETAINV(乱数表!$M737, MAX(0.00000001, (1/(1+EXP(-(INDEX(係数表!G:G,13) + $B737))))*(EXP(INDEX(係数表!H:H,13) + INDEX(係数表!I:I,13)*LN(INDEX(出力表!C:C,13)+1)))), MAX(0.00000001, (1-(1/(1+EXP(-(INDEX(係数表!G:G,13) + $B737)))))*(EXP(INDEX(係数表!H:H,13) + INDEX(係数表!I:I,13)*LN(INDEX(出力表!C:C,13)+1)))))))</f>
        <v>60.742119017516657</v>
      </c>
      <c r="AL737" t="e">
        <f>MIN(100, MAX(0, (100*(INDEX(出力表!D:D,13))/(EXP(INDEX(係数表!B:B,13) + $C737) + (INDEX(出力表!D:D,13)))) + (乱数表!$Y737*(Settings!B12/(((INDEX(出力表!D:D,13))+1)^INDEX(係数表!E:E,13)*INDEX(係数表!F:F,13))))))</f>
        <v>#VALUE!</v>
      </c>
      <c r="AM737" t="e">
        <f>MIN(100, MAX(0, (INDEX(出力表!D:D,13))*AK737/MAX(AL737, Settings!B3)))</f>
        <v>#VALUE!</v>
      </c>
      <c r="AN737">
        <f>IF(ISNUMBER(F737), INDEX(出力表!B:B,2)*F737, 0)+IF(ISNUMBER(I737), INDEX(出力表!B:B,3)*I737, 0)+IF(ISNUMBER(L737), INDEX(出力表!B:B,4)*L737, 0)+IF(ISNUMBER(O737), INDEX(出力表!B:B,5)*O737, 0)+IF(ISNUMBER(R737), INDEX(出力表!B:B,6)*R737, 0)+IF(ISNUMBER(U737), INDEX(出力表!B:B,7)*U737, 0)+IF(ISNUMBER(X737), INDEX(出力表!B:B,8)*X737, 0)+IF(ISNUMBER(AA737), INDEX(出力表!B:B,9)*AA737, 0)+IF(ISNUMBER(AD737), INDEX(出力表!B:B,10)*AD737, 0)+IF(ISNUMBER(AG737), INDEX(出力表!B:B,11)*AG737, 0)+IF(ISNUMBER(AJ737), INDEX(出力表!B:B,12)*AJ737, 0)+IF(ISNUMBER(AM737), INDEX(出力表!B:B,13)*AM737, 0)</f>
        <v>0</v>
      </c>
      <c r="AO737">
        <f>IF(ISNUMBER(F737), INDEX(出力表!B:B,2), 0)+IF(ISNUMBER(I737), INDEX(出力表!B:B,3), 0)+IF(ISNUMBER(L737), INDEX(出力表!B:B,4), 0)+IF(ISNUMBER(O737), INDEX(出力表!B:B,5), 0)+IF(ISNUMBER(R737), INDEX(出力表!B:B,6), 0)+IF(ISNUMBER(U737), INDEX(出力表!B:B,7), 0)+IF(ISNUMBER(X737), INDEX(出力表!B:B,8), 0)+IF(ISNUMBER(AA737), INDEX(出力表!B:B,9), 0)+IF(ISNUMBER(AD737), INDEX(出力表!B:B,10), 0)+IF(ISNUMBER(AG737), INDEX(出力表!B:B,11), 0)+IF(ISNUMBER(AJ737), INDEX(出力表!B:B,12), 0)+IF(ISNUMBER(AM737), INDEX(出力表!B:B,13), 0)</f>
        <v>0</v>
      </c>
      <c r="AP737" t="str">
        <f t="shared" si="11"/>
        <v/>
      </c>
    </row>
    <row r="738" spans="1:42" x14ac:dyDescent="0.2">
      <c r="A738">
        <v>737</v>
      </c>
      <c r="B738">
        <f>IF(UPPER(Settings!B4)="TRUE", 乱数表!$Z738*Settings!B10, 0)</f>
        <v>-2.5897566550285467E-2</v>
      </c>
      <c r="C738">
        <f>IF(UPPER(Settings!B4)="TRUE", 乱数表!$AA738*Settings!B11, 0)</f>
        <v>-0.15180141691390817</v>
      </c>
      <c r="D738">
        <f>MIN(100, MAX(0, 100*BETAINV(乱数表!$B738, MAX(0.00000001, (1/(1+EXP(-(INDEX(係数表!G:G,2) + $B738))))*(EXP(INDEX(係数表!H:H,2) + INDEX(係数表!I:I,2)*LN(INDEX(出力表!C:C,2)+1)))), MAX(0.00000001, (1-(1/(1+EXP(-(INDEX(係数表!G:G,2) + $B738)))))*(EXP(INDEX(係数表!H:H,2) + INDEX(係数表!I:I,2)*LN(INDEX(出力表!C:C,2)+1)))))))</f>
        <v>99.47176668815365</v>
      </c>
      <c r="E738" t="e">
        <f>MIN(100, MAX(0, (100*(INDEX(出力表!D:D,2))/(EXP(INDEX(係数表!B:B,2) + $C738) + (INDEX(出力表!D:D,2)))) + (乱数表!$N738*(Settings!B12/(((INDEX(出力表!D:D,2))+1)^INDEX(係数表!E:E,2)*INDEX(係数表!F:F,2))))))</f>
        <v>#VALUE!</v>
      </c>
      <c r="F738" t="e">
        <f>MIN(100, MAX(0, (INDEX(出力表!D:D,2))*D738/MAX(E738, Settings!B3)))</f>
        <v>#VALUE!</v>
      </c>
      <c r="G738">
        <f>MIN(100, MAX(0, 100*BETAINV(乱数表!$C738, MAX(0.00000001, (1/(1+EXP(-(INDEX(係数表!G:G,3) + $B738))))*(EXP(INDEX(係数表!H:H,3) + INDEX(係数表!I:I,3)*LN(INDEX(出力表!C:C,3)+1)))), MAX(0.00000001, (1-(1/(1+EXP(-(INDEX(係数表!G:G,3) + $B738)))))*(EXP(INDEX(係数表!H:H,3) + INDEX(係数表!I:I,3)*LN(INDEX(出力表!C:C,3)+1)))))))</f>
        <v>82.865019495635096</v>
      </c>
      <c r="H738" t="e">
        <f>MIN(100, MAX(0, (100*(INDEX(出力表!D:D,3))/(EXP(INDEX(係数表!B:B,3) + $C738) + (INDEX(出力表!D:D,3)))) + (乱数表!$O738*(Settings!B12/(((INDEX(出力表!D:D,3))+1)^INDEX(係数表!E:E,3)*INDEX(係数表!F:F,3))))))</f>
        <v>#VALUE!</v>
      </c>
      <c r="I738" t="e">
        <f>MIN(100, MAX(0, (INDEX(出力表!D:D,3))*G738/MAX(H738, Settings!B3)))</f>
        <v>#VALUE!</v>
      </c>
      <c r="J738">
        <f>MIN(100, MAX(0, 100*BETAINV(乱数表!$D738, MAX(0.00000001, (1/(1+EXP(-(INDEX(係数表!G:G,4) + $B738))))*(EXP(INDEX(係数表!H:H,4) + INDEX(係数表!I:I,4)*LN(INDEX(出力表!C:C,4)+1)))), MAX(0.00000001, (1-(1/(1+EXP(-(INDEX(係数表!G:G,4) + $B738)))))*(EXP(INDEX(係数表!H:H,4) + INDEX(係数表!I:I,4)*LN(INDEX(出力表!C:C,4)+1)))))))</f>
        <v>96.405974523675383</v>
      </c>
      <c r="K738" t="e">
        <f>MIN(100, MAX(0, (100*(INDEX(出力表!D:D,4))/(EXP(INDEX(係数表!B:B,4) + $C738) + (INDEX(出力表!D:D,4)))) + (乱数表!$P738*(Settings!B12/(((INDEX(出力表!D:D,4))+1)^INDEX(係数表!E:E,4)*INDEX(係数表!F:F,4))))))</f>
        <v>#VALUE!</v>
      </c>
      <c r="L738" t="e">
        <f>MIN(100, MAX(0, (INDEX(出力表!D:D,4))*J738/MAX(K738, Settings!B3)))</f>
        <v>#VALUE!</v>
      </c>
      <c r="M738">
        <f>MIN(100, MAX(0, 100*BETAINV(乱数表!$E738, MAX(0.00000001, (1/(1+EXP(-(INDEX(係数表!G:G,5) + $B738))))*(EXP(INDEX(係数表!H:H,5) + INDEX(係数表!I:I,5)*LN(INDEX(出力表!C:C,5)+1)))), MAX(0.00000001, (1-(1/(1+EXP(-(INDEX(係数表!G:G,5) + $B738)))))*(EXP(INDEX(係数表!H:H,5) + INDEX(係数表!I:I,5)*LN(INDEX(出力表!C:C,5)+1)))))))</f>
        <v>99.797238744302035</v>
      </c>
      <c r="N738" t="e">
        <f>MIN(100, MAX(0, (100*(INDEX(出力表!D:D,5))/(EXP(INDEX(係数表!B:B,5) + $C738) + (INDEX(出力表!D:D,5)))) + (乱数表!$Q738*(Settings!B12/(((INDEX(出力表!D:D,5))+1)^INDEX(係数表!E:E,5)*INDEX(係数表!F:F,5))))))</f>
        <v>#VALUE!</v>
      </c>
      <c r="O738" t="e">
        <f>MIN(100, MAX(0, (INDEX(出力表!D:D,5))*M738/MAX(N738, Settings!B3)))</f>
        <v>#VALUE!</v>
      </c>
      <c r="P738">
        <f>MIN(100, MAX(0, 100*BETAINV(乱数表!$F738, MAX(0.00000001, (1/(1+EXP(-(INDEX(係数表!G:G,6) + $B738))))*(EXP(INDEX(係数表!H:H,6) + INDEX(係数表!I:I,6)*LN(INDEX(出力表!C:C,6)+1)))), MAX(0.00000001, (1-(1/(1+EXP(-(INDEX(係数表!G:G,6) + $B738)))))*(EXP(INDEX(係数表!H:H,6) + INDEX(係数表!I:I,6)*LN(INDEX(出力表!C:C,6)+1)))))))</f>
        <v>99.306747389241764</v>
      </c>
      <c r="Q738" t="e">
        <f>MIN(100, MAX(0, (100*(INDEX(出力表!D:D,6))/(EXP(INDEX(係数表!B:B,6) + $C738) + (INDEX(出力表!D:D,6)))) + (乱数表!$R738*(Settings!B12/(((INDEX(出力表!D:D,6))+1)^INDEX(係数表!E:E,6)*INDEX(係数表!F:F,6))))))</f>
        <v>#VALUE!</v>
      </c>
      <c r="R738" t="e">
        <f>MIN(100, MAX(0, (INDEX(出力表!D:D,6))*P738/MAX(Q738, Settings!B3)))</f>
        <v>#VALUE!</v>
      </c>
      <c r="S738">
        <f>MIN(100, MAX(0, 100*BETAINV(乱数表!$G738, MAX(0.00000001, (1/(1+EXP(-(INDEX(係数表!G:G,7) + $B738))))*(EXP(INDEX(係数表!H:H,7) + INDEX(係数表!I:I,7)*LN(INDEX(出力表!C:C,7)+1)))), MAX(0.00000001, (1-(1/(1+EXP(-(INDEX(係数表!G:G,7) + $B738)))))*(EXP(INDEX(係数表!H:H,7) + INDEX(係数表!I:I,7)*LN(INDEX(出力表!C:C,7)+1)))))))</f>
        <v>99.891298419469706</v>
      </c>
      <c r="T738" t="e">
        <f>MIN(100, MAX(0, (100*(INDEX(出力表!D:D,7))/(EXP(INDEX(係数表!B:B,7) + $C738) + (INDEX(出力表!D:D,7)))) + (乱数表!$S738*(Settings!B12/(((INDEX(出力表!D:D,7))+1)^INDEX(係数表!E:E,7)*INDEX(係数表!F:F,7))))))</f>
        <v>#VALUE!</v>
      </c>
      <c r="U738" t="e">
        <f>MIN(100, MAX(0, (INDEX(出力表!D:D,7))*S738/MAX(T738, Settings!B3)))</f>
        <v>#VALUE!</v>
      </c>
      <c r="V738">
        <f>MIN(100, MAX(0, 100*BETAINV(乱数表!$H738, MAX(0.00000001, (1/(1+EXP(-(INDEX(係数表!G:G,8) + $B738))))*(EXP(INDEX(係数表!H:H,8) + INDEX(係数表!I:I,8)*LN(INDEX(出力表!C:C,8)+1)))), MAX(0.00000001, (1-(1/(1+EXP(-(INDEX(係数表!G:G,8) + $B738)))))*(EXP(INDEX(係数表!H:H,8) + INDEX(係数表!I:I,8)*LN(INDEX(出力表!C:C,8)+1)))))))</f>
        <v>99.81487857542291</v>
      </c>
      <c r="W738" t="e">
        <f>MIN(100, MAX(0, (100*(INDEX(出力表!D:D,8))/(EXP(INDEX(係数表!B:B,8) + $C738) + (INDEX(出力表!D:D,8)))) + (乱数表!$T738*(Settings!B12/(((INDEX(出力表!D:D,8))+1)^INDEX(係数表!E:E,8)*INDEX(係数表!F:F,8))))))</f>
        <v>#VALUE!</v>
      </c>
      <c r="X738" t="e">
        <f>MIN(100, MAX(0, (INDEX(出力表!D:D,8))*V738/MAX(W738, Settings!B3)))</f>
        <v>#VALUE!</v>
      </c>
      <c r="Y738">
        <f>MIN(100, MAX(0, 100*BETAINV(乱数表!$I738, MAX(0.00000001, (1/(1+EXP(-(INDEX(係数表!G:G,9) + $B738))))*(EXP(INDEX(係数表!H:H,9) + INDEX(係数表!I:I,9)*LN(INDEX(出力表!C:C,9)+1)))), MAX(0.00000001, (1-(1/(1+EXP(-(INDEX(係数表!G:G,9) + $B738)))))*(EXP(INDEX(係数表!H:H,9) + INDEX(係数表!I:I,9)*LN(INDEX(出力表!C:C,9)+1)))))))</f>
        <v>98.979344397451527</v>
      </c>
      <c r="Z738" t="e">
        <f>MIN(100, MAX(0, (100*(INDEX(出力表!D:D,9))/(EXP(INDEX(係数表!B:B,9) + $C738) + (INDEX(出力表!D:D,9)))) + (乱数表!$U738*(Settings!B12/(((INDEX(出力表!D:D,9))+1)^INDEX(係数表!E:E,9)*INDEX(係数表!F:F,9))))))</f>
        <v>#VALUE!</v>
      </c>
      <c r="AA738" t="e">
        <f>MIN(100, MAX(0, (INDEX(出力表!D:D,9))*Y738/MAX(Z738, Settings!B3)))</f>
        <v>#VALUE!</v>
      </c>
      <c r="AB738">
        <f>MIN(100, MAX(0, 100*BETAINV(乱数表!$J738, MAX(0.00000001, (1/(1+EXP(-(INDEX(係数表!G:G,10) + $B738))))*(EXP(INDEX(係数表!H:H,10) + INDEX(係数表!I:I,10)*LN(INDEX(出力表!C:C,10)+1)))), MAX(0.00000001, (1-(1/(1+EXP(-(INDEX(係数表!G:G,10) + $B738)))))*(EXP(INDEX(係数表!H:H,10) + INDEX(係数表!I:I,10)*LN(INDEX(出力表!C:C,10)+1)))))))</f>
        <v>99.037919643560102</v>
      </c>
      <c r="AC738" t="e">
        <f>MIN(100, MAX(0, (100*(INDEX(出力表!D:D,10))/(EXP(INDEX(係数表!B:B,10) + $C738) + (INDEX(出力表!D:D,10)))) + (乱数表!$V738*(Settings!B12/(((INDEX(出力表!D:D,10))+1)^INDEX(係数表!E:E,10)*INDEX(係数表!F:F,10))))))</f>
        <v>#VALUE!</v>
      </c>
      <c r="AD738" t="e">
        <f>MIN(100, MAX(0, (INDEX(出力表!D:D,10))*AB738/MAX(AC738, Settings!B3)))</f>
        <v>#VALUE!</v>
      </c>
      <c r="AE738">
        <f>MIN(100, MAX(0, 100*BETAINV(乱数表!$K738, MAX(0.00000001, (1/(1+EXP(-(INDEX(係数表!G:G,11) + $B738))))*(EXP(INDEX(係数表!H:H,11) + INDEX(係数表!I:I,11)*LN(INDEX(出力表!C:C,11)+1)))), MAX(0.00000001, (1-(1/(1+EXP(-(INDEX(係数表!G:G,11) + $B738)))))*(EXP(INDEX(係数表!H:H,11) + INDEX(係数表!I:I,11)*LN(INDEX(出力表!C:C,11)+1)))))))</f>
        <v>86.851526975569911</v>
      </c>
      <c r="AF738" t="e">
        <f>MIN(100, MAX(0, (100*(INDEX(出力表!D:D,11))/(EXP(INDEX(係数表!B:B,11) + $C738) + (INDEX(出力表!D:D,11)))) + (乱数表!$W738*(Settings!B12/(((INDEX(出力表!D:D,11))+1)^INDEX(係数表!E:E,11)*INDEX(係数表!F:F,11))))))</f>
        <v>#VALUE!</v>
      </c>
      <c r="AG738" t="e">
        <f>MIN(100, MAX(0, (INDEX(出力表!D:D,11))*AE738/MAX(AF738, Settings!B3)))</f>
        <v>#VALUE!</v>
      </c>
      <c r="AH738">
        <f>MIN(100, MAX(0, 100*BETAINV(乱数表!$L738, MAX(0.00000001, (1/(1+EXP(-(INDEX(係数表!G:G,12) + $B738))))*(EXP(INDEX(係数表!H:H,12) + INDEX(係数表!I:I,12)*LN(INDEX(出力表!C:C,12)+1)))), MAX(0.00000001, (1-(1/(1+EXP(-(INDEX(係数表!G:G,12) + $B738)))))*(EXP(INDEX(係数表!H:H,12) + INDEX(係数表!I:I,12)*LN(INDEX(出力表!C:C,12)+1)))))))</f>
        <v>99.92391130218563</v>
      </c>
      <c r="AI738" t="e">
        <f>MIN(100, MAX(0, (100*(INDEX(出力表!D:D,12))/(EXP(INDEX(係数表!B:B,12) + $C738) + (INDEX(出力表!D:D,12)))) + (乱数表!$X738*(Settings!B12/(((INDEX(出力表!D:D,12))+1)^INDEX(係数表!E:E,12)*INDEX(係数表!F:F,12))))))</f>
        <v>#VALUE!</v>
      </c>
      <c r="AJ738" t="e">
        <f>MIN(100, MAX(0, (INDEX(出力表!D:D,12))*AH738/MAX(AI738, Settings!B3)))</f>
        <v>#VALUE!</v>
      </c>
      <c r="AK738">
        <f>MIN(100, MAX(0, 100*BETAINV(乱数表!$M738, MAX(0.00000001, (1/(1+EXP(-(INDEX(係数表!G:G,13) + $B738))))*(EXP(INDEX(係数表!H:H,13) + INDEX(係数表!I:I,13)*LN(INDEX(出力表!C:C,13)+1)))), MAX(0.00000001, (1-(1/(1+EXP(-(INDEX(係数表!G:G,13) + $B738)))))*(EXP(INDEX(係数表!H:H,13) + INDEX(係数表!I:I,13)*LN(INDEX(出力表!C:C,13)+1)))))))</f>
        <v>99.999944196547048</v>
      </c>
      <c r="AL738" t="e">
        <f>MIN(100, MAX(0, (100*(INDEX(出力表!D:D,13))/(EXP(INDEX(係数表!B:B,13) + $C738) + (INDEX(出力表!D:D,13)))) + (乱数表!$Y738*(Settings!B12/(((INDEX(出力表!D:D,13))+1)^INDEX(係数表!E:E,13)*INDEX(係数表!F:F,13))))))</f>
        <v>#VALUE!</v>
      </c>
      <c r="AM738" t="e">
        <f>MIN(100, MAX(0, (INDEX(出力表!D:D,13))*AK738/MAX(AL738, Settings!B3)))</f>
        <v>#VALUE!</v>
      </c>
      <c r="AN738">
        <f>IF(ISNUMBER(F738), INDEX(出力表!B:B,2)*F738, 0)+IF(ISNUMBER(I738), INDEX(出力表!B:B,3)*I738, 0)+IF(ISNUMBER(L738), INDEX(出力表!B:B,4)*L738, 0)+IF(ISNUMBER(O738), INDEX(出力表!B:B,5)*O738, 0)+IF(ISNUMBER(R738), INDEX(出力表!B:B,6)*R738, 0)+IF(ISNUMBER(U738), INDEX(出力表!B:B,7)*U738, 0)+IF(ISNUMBER(X738), INDEX(出力表!B:B,8)*X738, 0)+IF(ISNUMBER(AA738), INDEX(出力表!B:B,9)*AA738, 0)+IF(ISNUMBER(AD738), INDEX(出力表!B:B,10)*AD738, 0)+IF(ISNUMBER(AG738), INDEX(出力表!B:B,11)*AG738, 0)+IF(ISNUMBER(AJ738), INDEX(出力表!B:B,12)*AJ738, 0)+IF(ISNUMBER(AM738), INDEX(出力表!B:B,13)*AM738, 0)</f>
        <v>0</v>
      </c>
      <c r="AO738">
        <f>IF(ISNUMBER(F738), INDEX(出力表!B:B,2), 0)+IF(ISNUMBER(I738), INDEX(出力表!B:B,3), 0)+IF(ISNUMBER(L738), INDEX(出力表!B:B,4), 0)+IF(ISNUMBER(O738), INDEX(出力表!B:B,5), 0)+IF(ISNUMBER(R738), INDEX(出力表!B:B,6), 0)+IF(ISNUMBER(U738), INDEX(出力表!B:B,7), 0)+IF(ISNUMBER(X738), INDEX(出力表!B:B,8), 0)+IF(ISNUMBER(AA738), INDEX(出力表!B:B,9), 0)+IF(ISNUMBER(AD738), INDEX(出力表!B:B,10), 0)+IF(ISNUMBER(AG738), INDEX(出力表!B:B,11), 0)+IF(ISNUMBER(AJ738), INDEX(出力表!B:B,12), 0)+IF(ISNUMBER(AM738), INDEX(出力表!B:B,13), 0)</f>
        <v>0</v>
      </c>
      <c r="AP738" t="str">
        <f t="shared" si="11"/>
        <v/>
      </c>
    </row>
    <row r="739" spans="1:42" x14ac:dyDescent="0.2">
      <c r="A739">
        <v>738</v>
      </c>
      <c r="B739">
        <f>IF(UPPER(Settings!B4)="TRUE", 乱数表!$Z739*Settings!B10, 0)</f>
        <v>-0.23477166700993118</v>
      </c>
      <c r="C739">
        <f>IF(UPPER(Settings!B4)="TRUE", 乱数表!$AA739*Settings!B11, 0)</f>
        <v>-0.10389094176624171</v>
      </c>
      <c r="D739">
        <f>MIN(100, MAX(0, 100*BETAINV(乱数表!$B739, MAX(0.00000001, (1/(1+EXP(-(INDEX(係数表!G:G,2) + $B739))))*(EXP(INDEX(係数表!H:H,2) + INDEX(係数表!I:I,2)*LN(INDEX(出力表!C:C,2)+1)))), MAX(0.00000001, (1-(1/(1+EXP(-(INDEX(係数表!G:G,2) + $B739)))))*(EXP(INDEX(係数表!H:H,2) + INDEX(係数表!I:I,2)*LN(INDEX(出力表!C:C,2)+1)))))))</f>
        <v>99.99496976387276</v>
      </c>
      <c r="E739" t="e">
        <f>MIN(100, MAX(0, (100*(INDEX(出力表!D:D,2))/(EXP(INDEX(係数表!B:B,2) + $C739) + (INDEX(出力表!D:D,2)))) + (乱数表!$N739*(Settings!B12/(((INDEX(出力表!D:D,2))+1)^INDEX(係数表!E:E,2)*INDEX(係数表!F:F,2))))))</f>
        <v>#VALUE!</v>
      </c>
      <c r="F739" t="e">
        <f>MIN(100, MAX(0, (INDEX(出力表!D:D,2))*D739/MAX(E739, Settings!B3)))</f>
        <v>#VALUE!</v>
      </c>
      <c r="G739">
        <f>MIN(100, MAX(0, 100*BETAINV(乱数表!$C739, MAX(0.00000001, (1/(1+EXP(-(INDEX(係数表!G:G,3) + $B739))))*(EXP(INDEX(係数表!H:H,3) + INDEX(係数表!I:I,3)*LN(INDEX(出力表!C:C,3)+1)))), MAX(0.00000001, (1-(1/(1+EXP(-(INDEX(係数表!G:G,3) + $B739)))))*(EXP(INDEX(係数表!H:H,3) + INDEX(係数表!I:I,3)*LN(INDEX(出力表!C:C,3)+1)))))))</f>
        <v>97.303084685113731</v>
      </c>
      <c r="H739" t="e">
        <f>MIN(100, MAX(0, (100*(INDEX(出力表!D:D,3))/(EXP(INDEX(係数表!B:B,3) + $C739) + (INDEX(出力表!D:D,3)))) + (乱数表!$O739*(Settings!B12/(((INDEX(出力表!D:D,3))+1)^INDEX(係数表!E:E,3)*INDEX(係数表!F:F,3))))))</f>
        <v>#VALUE!</v>
      </c>
      <c r="I739" t="e">
        <f>MIN(100, MAX(0, (INDEX(出力表!D:D,3))*G739/MAX(H739, Settings!B3)))</f>
        <v>#VALUE!</v>
      </c>
      <c r="J739">
        <f>MIN(100, MAX(0, 100*BETAINV(乱数表!$D739, MAX(0.00000001, (1/(1+EXP(-(INDEX(係数表!G:G,4) + $B739))))*(EXP(INDEX(係数表!H:H,4) + INDEX(係数表!I:I,4)*LN(INDEX(出力表!C:C,4)+1)))), MAX(0.00000001, (1-(1/(1+EXP(-(INDEX(係数表!G:G,4) + $B739)))))*(EXP(INDEX(係数表!H:H,4) + INDEX(係数表!I:I,4)*LN(INDEX(出力表!C:C,4)+1)))))))</f>
        <v>96.485225451386583</v>
      </c>
      <c r="K739" t="e">
        <f>MIN(100, MAX(0, (100*(INDEX(出力表!D:D,4))/(EXP(INDEX(係数表!B:B,4) + $C739) + (INDEX(出力表!D:D,4)))) + (乱数表!$P739*(Settings!B12/(((INDEX(出力表!D:D,4))+1)^INDEX(係数表!E:E,4)*INDEX(係数表!F:F,4))))))</f>
        <v>#VALUE!</v>
      </c>
      <c r="L739" t="e">
        <f>MIN(100, MAX(0, (INDEX(出力表!D:D,4))*J739/MAX(K739, Settings!B3)))</f>
        <v>#VALUE!</v>
      </c>
      <c r="M739">
        <f>MIN(100, MAX(0, 100*BETAINV(乱数表!$E739, MAX(0.00000001, (1/(1+EXP(-(INDEX(係数表!G:G,5) + $B739))))*(EXP(INDEX(係数表!H:H,5) + INDEX(係数表!I:I,5)*LN(INDEX(出力表!C:C,5)+1)))), MAX(0.00000001, (1-(1/(1+EXP(-(INDEX(係数表!G:G,5) + $B739)))))*(EXP(INDEX(係数表!H:H,5) + INDEX(係数表!I:I,5)*LN(INDEX(出力表!C:C,5)+1)))))))</f>
        <v>72.321702133157174</v>
      </c>
      <c r="N739" t="e">
        <f>MIN(100, MAX(0, (100*(INDEX(出力表!D:D,5))/(EXP(INDEX(係数表!B:B,5) + $C739) + (INDEX(出力表!D:D,5)))) + (乱数表!$Q739*(Settings!B12/(((INDEX(出力表!D:D,5))+1)^INDEX(係数表!E:E,5)*INDEX(係数表!F:F,5))))))</f>
        <v>#VALUE!</v>
      </c>
      <c r="O739" t="e">
        <f>MIN(100, MAX(0, (INDEX(出力表!D:D,5))*M739/MAX(N739, Settings!B3)))</f>
        <v>#VALUE!</v>
      </c>
      <c r="P739">
        <f>MIN(100, MAX(0, 100*BETAINV(乱数表!$F739, MAX(0.00000001, (1/(1+EXP(-(INDEX(係数表!G:G,6) + $B739))))*(EXP(INDEX(係数表!H:H,6) + INDEX(係数表!I:I,6)*LN(INDEX(出力表!C:C,6)+1)))), MAX(0.00000001, (1-(1/(1+EXP(-(INDEX(係数表!G:G,6) + $B739)))))*(EXP(INDEX(係数表!H:H,6) + INDEX(係数表!I:I,6)*LN(INDEX(出力表!C:C,6)+1)))))))</f>
        <v>99.886190873605202</v>
      </c>
      <c r="Q739" t="e">
        <f>MIN(100, MAX(0, (100*(INDEX(出力表!D:D,6))/(EXP(INDEX(係数表!B:B,6) + $C739) + (INDEX(出力表!D:D,6)))) + (乱数表!$R739*(Settings!B12/(((INDEX(出力表!D:D,6))+1)^INDEX(係数表!E:E,6)*INDEX(係数表!F:F,6))))))</f>
        <v>#VALUE!</v>
      </c>
      <c r="R739" t="e">
        <f>MIN(100, MAX(0, (INDEX(出力表!D:D,6))*P739/MAX(Q739, Settings!B3)))</f>
        <v>#VALUE!</v>
      </c>
      <c r="S739">
        <f>MIN(100, MAX(0, 100*BETAINV(乱数表!$G739, MAX(0.00000001, (1/(1+EXP(-(INDEX(係数表!G:G,7) + $B739))))*(EXP(INDEX(係数表!H:H,7) + INDEX(係数表!I:I,7)*LN(INDEX(出力表!C:C,7)+1)))), MAX(0.00000001, (1-(1/(1+EXP(-(INDEX(係数表!G:G,7) + $B739)))))*(EXP(INDEX(係数表!H:H,7) + INDEX(係数表!I:I,7)*LN(INDEX(出力表!C:C,7)+1)))))))</f>
        <v>92.613686962965943</v>
      </c>
      <c r="T739" t="e">
        <f>MIN(100, MAX(0, (100*(INDEX(出力表!D:D,7))/(EXP(INDEX(係数表!B:B,7) + $C739) + (INDEX(出力表!D:D,7)))) + (乱数表!$S739*(Settings!B12/(((INDEX(出力表!D:D,7))+1)^INDEX(係数表!E:E,7)*INDEX(係数表!F:F,7))))))</f>
        <v>#VALUE!</v>
      </c>
      <c r="U739" t="e">
        <f>MIN(100, MAX(0, (INDEX(出力表!D:D,7))*S739/MAX(T739, Settings!B3)))</f>
        <v>#VALUE!</v>
      </c>
      <c r="V739">
        <f>MIN(100, MAX(0, 100*BETAINV(乱数表!$H739, MAX(0.00000001, (1/(1+EXP(-(INDEX(係数表!G:G,8) + $B739))))*(EXP(INDEX(係数表!H:H,8) + INDEX(係数表!I:I,8)*LN(INDEX(出力表!C:C,8)+1)))), MAX(0.00000001, (1-(1/(1+EXP(-(INDEX(係数表!G:G,8) + $B739)))))*(EXP(INDEX(係数表!H:H,8) + INDEX(係数表!I:I,8)*LN(INDEX(出力表!C:C,8)+1)))))))</f>
        <v>89.308796143194698</v>
      </c>
      <c r="W739" t="e">
        <f>MIN(100, MAX(0, (100*(INDEX(出力表!D:D,8))/(EXP(INDEX(係数表!B:B,8) + $C739) + (INDEX(出力表!D:D,8)))) + (乱数表!$T739*(Settings!B12/(((INDEX(出力表!D:D,8))+1)^INDEX(係数表!E:E,8)*INDEX(係数表!F:F,8))))))</f>
        <v>#VALUE!</v>
      </c>
      <c r="X739" t="e">
        <f>MIN(100, MAX(0, (INDEX(出力表!D:D,8))*V739/MAX(W739, Settings!B3)))</f>
        <v>#VALUE!</v>
      </c>
      <c r="Y739">
        <f>MIN(100, MAX(0, 100*BETAINV(乱数表!$I739, MAX(0.00000001, (1/(1+EXP(-(INDEX(係数表!G:G,9) + $B739))))*(EXP(INDEX(係数表!H:H,9) + INDEX(係数表!I:I,9)*LN(INDEX(出力表!C:C,9)+1)))), MAX(0.00000001, (1-(1/(1+EXP(-(INDEX(係数表!G:G,9) + $B739)))))*(EXP(INDEX(係数表!H:H,9) + INDEX(係数表!I:I,9)*LN(INDEX(出力表!C:C,9)+1)))))))</f>
        <v>82.968485529973776</v>
      </c>
      <c r="Z739" t="e">
        <f>MIN(100, MAX(0, (100*(INDEX(出力表!D:D,9))/(EXP(INDEX(係数表!B:B,9) + $C739) + (INDEX(出力表!D:D,9)))) + (乱数表!$U739*(Settings!B12/(((INDEX(出力表!D:D,9))+1)^INDEX(係数表!E:E,9)*INDEX(係数表!F:F,9))))))</f>
        <v>#VALUE!</v>
      </c>
      <c r="AA739" t="e">
        <f>MIN(100, MAX(0, (INDEX(出力表!D:D,9))*Y739/MAX(Z739, Settings!B3)))</f>
        <v>#VALUE!</v>
      </c>
      <c r="AB739">
        <f>MIN(100, MAX(0, 100*BETAINV(乱数表!$J739, MAX(0.00000001, (1/(1+EXP(-(INDEX(係数表!G:G,10) + $B739))))*(EXP(INDEX(係数表!H:H,10) + INDEX(係数表!I:I,10)*LN(INDEX(出力表!C:C,10)+1)))), MAX(0.00000001, (1-(1/(1+EXP(-(INDEX(係数表!G:G,10) + $B739)))))*(EXP(INDEX(係数表!H:H,10) + INDEX(係数表!I:I,10)*LN(INDEX(出力表!C:C,10)+1)))))))</f>
        <v>74.689529777129863</v>
      </c>
      <c r="AC739" t="e">
        <f>MIN(100, MAX(0, (100*(INDEX(出力表!D:D,10))/(EXP(INDEX(係数表!B:B,10) + $C739) + (INDEX(出力表!D:D,10)))) + (乱数表!$V739*(Settings!B12/(((INDEX(出力表!D:D,10))+1)^INDEX(係数表!E:E,10)*INDEX(係数表!F:F,10))))))</f>
        <v>#VALUE!</v>
      </c>
      <c r="AD739" t="e">
        <f>MIN(100, MAX(0, (INDEX(出力表!D:D,10))*AB739/MAX(AC739, Settings!B3)))</f>
        <v>#VALUE!</v>
      </c>
      <c r="AE739">
        <f>MIN(100, MAX(0, 100*BETAINV(乱数表!$K739, MAX(0.00000001, (1/(1+EXP(-(INDEX(係数表!G:G,11) + $B739))))*(EXP(INDEX(係数表!H:H,11) + INDEX(係数表!I:I,11)*LN(INDEX(出力表!C:C,11)+1)))), MAX(0.00000001, (1-(1/(1+EXP(-(INDEX(係数表!G:G,11) + $B739)))))*(EXP(INDEX(係数表!H:H,11) + INDEX(係数表!I:I,11)*LN(INDEX(出力表!C:C,11)+1)))))))</f>
        <v>85.648224037758482</v>
      </c>
      <c r="AF739" t="e">
        <f>MIN(100, MAX(0, (100*(INDEX(出力表!D:D,11))/(EXP(INDEX(係数表!B:B,11) + $C739) + (INDEX(出力表!D:D,11)))) + (乱数表!$W739*(Settings!B12/(((INDEX(出力表!D:D,11))+1)^INDEX(係数表!E:E,11)*INDEX(係数表!F:F,11))))))</f>
        <v>#VALUE!</v>
      </c>
      <c r="AG739" t="e">
        <f>MIN(100, MAX(0, (INDEX(出力表!D:D,11))*AE739/MAX(AF739, Settings!B3)))</f>
        <v>#VALUE!</v>
      </c>
      <c r="AH739">
        <f>MIN(100, MAX(0, 100*BETAINV(乱数表!$L739, MAX(0.00000001, (1/(1+EXP(-(INDEX(係数表!G:G,12) + $B739))))*(EXP(INDEX(係数表!H:H,12) + INDEX(係数表!I:I,12)*LN(INDEX(出力表!C:C,12)+1)))), MAX(0.00000001, (1-(1/(1+EXP(-(INDEX(係数表!G:G,12) + $B739)))))*(EXP(INDEX(係数表!H:H,12) + INDEX(係数表!I:I,12)*LN(INDEX(出力表!C:C,12)+1)))))))</f>
        <v>99.636859642741641</v>
      </c>
      <c r="AI739" t="e">
        <f>MIN(100, MAX(0, (100*(INDEX(出力表!D:D,12))/(EXP(INDEX(係数表!B:B,12) + $C739) + (INDEX(出力表!D:D,12)))) + (乱数表!$X739*(Settings!B12/(((INDEX(出力表!D:D,12))+1)^INDEX(係数表!E:E,12)*INDEX(係数表!F:F,12))))))</f>
        <v>#VALUE!</v>
      </c>
      <c r="AJ739" t="e">
        <f>MIN(100, MAX(0, (INDEX(出力表!D:D,12))*AH739/MAX(AI739, Settings!B3)))</f>
        <v>#VALUE!</v>
      </c>
      <c r="AK739">
        <f>MIN(100, MAX(0, 100*BETAINV(乱数表!$M739, MAX(0.00000001, (1/(1+EXP(-(INDEX(係数表!G:G,13) + $B739))))*(EXP(INDEX(係数表!H:H,13) + INDEX(係数表!I:I,13)*LN(INDEX(出力表!C:C,13)+1)))), MAX(0.00000001, (1-(1/(1+EXP(-(INDEX(係数表!G:G,13) + $B739)))))*(EXP(INDEX(係数表!H:H,13) + INDEX(係数表!I:I,13)*LN(INDEX(出力表!C:C,13)+1)))))))</f>
        <v>93.168950491475158</v>
      </c>
      <c r="AL739" t="e">
        <f>MIN(100, MAX(0, (100*(INDEX(出力表!D:D,13))/(EXP(INDEX(係数表!B:B,13) + $C739) + (INDEX(出力表!D:D,13)))) + (乱数表!$Y739*(Settings!B12/(((INDEX(出力表!D:D,13))+1)^INDEX(係数表!E:E,13)*INDEX(係数表!F:F,13))))))</f>
        <v>#VALUE!</v>
      </c>
      <c r="AM739" t="e">
        <f>MIN(100, MAX(0, (INDEX(出力表!D:D,13))*AK739/MAX(AL739, Settings!B3)))</f>
        <v>#VALUE!</v>
      </c>
      <c r="AN739">
        <f>IF(ISNUMBER(F739), INDEX(出力表!B:B,2)*F739, 0)+IF(ISNUMBER(I739), INDEX(出力表!B:B,3)*I739, 0)+IF(ISNUMBER(L739), INDEX(出力表!B:B,4)*L739, 0)+IF(ISNUMBER(O739), INDEX(出力表!B:B,5)*O739, 0)+IF(ISNUMBER(R739), INDEX(出力表!B:B,6)*R739, 0)+IF(ISNUMBER(U739), INDEX(出力表!B:B,7)*U739, 0)+IF(ISNUMBER(X739), INDEX(出力表!B:B,8)*X739, 0)+IF(ISNUMBER(AA739), INDEX(出力表!B:B,9)*AA739, 0)+IF(ISNUMBER(AD739), INDEX(出力表!B:B,10)*AD739, 0)+IF(ISNUMBER(AG739), INDEX(出力表!B:B,11)*AG739, 0)+IF(ISNUMBER(AJ739), INDEX(出力表!B:B,12)*AJ739, 0)+IF(ISNUMBER(AM739), INDEX(出力表!B:B,13)*AM739, 0)</f>
        <v>0</v>
      </c>
      <c r="AO739">
        <f>IF(ISNUMBER(F739), INDEX(出力表!B:B,2), 0)+IF(ISNUMBER(I739), INDEX(出力表!B:B,3), 0)+IF(ISNUMBER(L739), INDEX(出力表!B:B,4), 0)+IF(ISNUMBER(O739), INDEX(出力表!B:B,5), 0)+IF(ISNUMBER(R739), INDEX(出力表!B:B,6), 0)+IF(ISNUMBER(U739), INDEX(出力表!B:B,7), 0)+IF(ISNUMBER(X739), INDEX(出力表!B:B,8), 0)+IF(ISNUMBER(AA739), INDEX(出力表!B:B,9), 0)+IF(ISNUMBER(AD739), INDEX(出力表!B:B,10), 0)+IF(ISNUMBER(AG739), INDEX(出力表!B:B,11), 0)+IF(ISNUMBER(AJ739), INDEX(出力表!B:B,12), 0)+IF(ISNUMBER(AM739), INDEX(出力表!B:B,13), 0)</f>
        <v>0</v>
      </c>
      <c r="AP739" t="str">
        <f t="shared" si="11"/>
        <v/>
      </c>
    </row>
    <row r="740" spans="1:42" x14ac:dyDescent="0.2">
      <c r="A740">
        <v>739</v>
      </c>
      <c r="B740">
        <f>IF(UPPER(Settings!B4)="TRUE", 乱数表!$Z740*Settings!B10, 0)</f>
        <v>-0.38820191504717555</v>
      </c>
      <c r="C740">
        <f>IF(UPPER(Settings!B4)="TRUE", 乱数表!$AA740*Settings!B11, 0)</f>
        <v>4.1634950002561767E-2</v>
      </c>
      <c r="D740">
        <f>MIN(100, MAX(0, 100*BETAINV(乱数表!$B740, MAX(0.00000001, (1/(1+EXP(-(INDEX(係数表!G:G,2) + $B740))))*(EXP(INDEX(係数表!H:H,2) + INDEX(係数表!I:I,2)*LN(INDEX(出力表!C:C,2)+1)))), MAX(0.00000001, (1-(1/(1+EXP(-(INDEX(係数表!G:G,2) + $B740)))))*(EXP(INDEX(係数表!H:H,2) + INDEX(係数表!I:I,2)*LN(INDEX(出力表!C:C,2)+1)))))))</f>
        <v>84.245004325427814</v>
      </c>
      <c r="E740" t="e">
        <f>MIN(100, MAX(0, (100*(INDEX(出力表!D:D,2))/(EXP(INDEX(係数表!B:B,2) + $C740) + (INDEX(出力表!D:D,2)))) + (乱数表!$N740*(Settings!B12/(((INDEX(出力表!D:D,2))+1)^INDEX(係数表!E:E,2)*INDEX(係数表!F:F,2))))))</f>
        <v>#VALUE!</v>
      </c>
      <c r="F740" t="e">
        <f>MIN(100, MAX(0, (INDEX(出力表!D:D,2))*D740/MAX(E740, Settings!B3)))</f>
        <v>#VALUE!</v>
      </c>
      <c r="G740">
        <f>MIN(100, MAX(0, 100*BETAINV(乱数表!$C740, MAX(0.00000001, (1/(1+EXP(-(INDEX(係数表!G:G,3) + $B740))))*(EXP(INDEX(係数表!H:H,3) + INDEX(係数表!I:I,3)*LN(INDEX(出力表!C:C,3)+1)))), MAX(0.00000001, (1-(1/(1+EXP(-(INDEX(係数表!G:G,3) + $B740)))))*(EXP(INDEX(係数表!H:H,3) + INDEX(係数表!I:I,3)*LN(INDEX(出力表!C:C,3)+1)))))))</f>
        <v>99.299223035469723</v>
      </c>
      <c r="H740" t="e">
        <f>MIN(100, MAX(0, (100*(INDEX(出力表!D:D,3))/(EXP(INDEX(係数表!B:B,3) + $C740) + (INDEX(出力表!D:D,3)))) + (乱数表!$O740*(Settings!B12/(((INDEX(出力表!D:D,3))+1)^INDEX(係数表!E:E,3)*INDEX(係数表!F:F,3))))))</f>
        <v>#VALUE!</v>
      </c>
      <c r="I740" t="e">
        <f>MIN(100, MAX(0, (INDEX(出力表!D:D,3))*G740/MAX(H740, Settings!B3)))</f>
        <v>#VALUE!</v>
      </c>
      <c r="J740">
        <f>MIN(100, MAX(0, 100*BETAINV(乱数表!$D740, MAX(0.00000001, (1/(1+EXP(-(INDEX(係数表!G:G,4) + $B740))))*(EXP(INDEX(係数表!H:H,4) + INDEX(係数表!I:I,4)*LN(INDEX(出力表!C:C,4)+1)))), MAX(0.00000001, (1-(1/(1+EXP(-(INDEX(係数表!G:G,4) + $B740)))))*(EXP(INDEX(係数表!H:H,4) + INDEX(係数表!I:I,4)*LN(INDEX(出力表!C:C,4)+1)))))))</f>
        <v>93.101472358039871</v>
      </c>
      <c r="K740" t="e">
        <f>MIN(100, MAX(0, (100*(INDEX(出力表!D:D,4))/(EXP(INDEX(係数表!B:B,4) + $C740) + (INDEX(出力表!D:D,4)))) + (乱数表!$P740*(Settings!B12/(((INDEX(出力表!D:D,4))+1)^INDEX(係数表!E:E,4)*INDEX(係数表!F:F,4))))))</f>
        <v>#VALUE!</v>
      </c>
      <c r="L740" t="e">
        <f>MIN(100, MAX(0, (INDEX(出力表!D:D,4))*J740/MAX(K740, Settings!B3)))</f>
        <v>#VALUE!</v>
      </c>
      <c r="M740">
        <f>MIN(100, MAX(0, 100*BETAINV(乱数表!$E740, MAX(0.00000001, (1/(1+EXP(-(INDEX(係数表!G:G,5) + $B740))))*(EXP(INDEX(係数表!H:H,5) + INDEX(係数表!I:I,5)*LN(INDEX(出力表!C:C,5)+1)))), MAX(0.00000001, (1-(1/(1+EXP(-(INDEX(係数表!G:G,5) + $B740)))))*(EXP(INDEX(係数表!H:H,5) + INDEX(係数表!I:I,5)*LN(INDEX(出力表!C:C,5)+1)))))))</f>
        <v>98.89218023267594</v>
      </c>
      <c r="N740" t="e">
        <f>MIN(100, MAX(0, (100*(INDEX(出力表!D:D,5))/(EXP(INDEX(係数表!B:B,5) + $C740) + (INDEX(出力表!D:D,5)))) + (乱数表!$Q740*(Settings!B12/(((INDEX(出力表!D:D,5))+1)^INDEX(係数表!E:E,5)*INDEX(係数表!F:F,5))))))</f>
        <v>#VALUE!</v>
      </c>
      <c r="O740" t="e">
        <f>MIN(100, MAX(0, (INDEX(出力表!D:D,5))*M740/MAX(N740, Settings!B3)))</f>
        <v>#VALUE!</v>
      </c>
      <c r="P740">
        <f>MIN(100, MAX(0, 100*BETAINV(乱数表!$F740, MAX(0.00000001, (1/(1+EXP(-(INDEX(係数表!G:G,6) + $B740))))*(EXP(INDEX(係数表!H:H,6) + INDEX(係数表!I:I,6)*LN(INDEX(出力表!C:C,6)+1)))), MAX(0.00000001, (1-(1/(1+EXP(-(INDEX(係数表!G:G,6) + $B740)))))*(EXP(INDEX(係数表!H:H,6) + INDEX(係数表!I:I,6)*LN(INDEX(出力表!C:C,6)+1)))))))</f>
        <v>82.673252537684775</v>
      </c>
      <c r="Q740" t="e">
        <f>MIN(100, MAX(0, (100*(INDEX(出力表!D:D,6))/(EXP(INDEX(係数表!B:B,6) + $C740) + (INDEX(出力表!D:D,6)))) + (乱数表!$R740*(Settings!B12/(((INDEX(出力表!D:D,6))+1)^INDEX(係数表!E:E,6)*INDEX(係数表!F:F,6))))))</f>
        <v>#VALUE!</v>
      </c>
      <c r="R740" t="e">
        <f>MIN(100, MAX(0, (INDEX(出力表!D:D,6))*P740/MAX(Q740, Settings!B3)))</f>
        <v>#VALUE!</v>
      </c>
      <c r="S740">
        <f>MIN(100, MAX(0, 100*BETAINV(乱数表!$G740, MAX(0.00000001, (1/(1+EXP(-(INDEX(係数表!G:G,7) + $B740))))*(EXP(INDEX(係数表!H:H,7) + INDEX(係数表!I:I,7)*LN(INDEX(出力表!C:C,7)+1)))), MAX(0.00000001, (1-(1/(1+EXP(-(INDEX(係数表!G:G,7) + $B740)))))*(EXP(INDEX(係数表!H:H,7) + INDEX(係数表!I:I,7)*LN(INDEX(出力表!C:C,7)+1)))))))</f>
        <v>64.350363104192454</v>
      </c>
      <c r="T740" t="e">
        <f>MIN(100, MAX(0, (100*(INDEX(出力表!D:D,7))/(EXP(INDEX(係数表!B:B,7) + $C740) + (INDEX(出力表!D:D,7)))) + (乱数表!$S740*(Settings!B12/(((INDEX(出力表!D:D,7))+1)^INDEX(係数表!E:E,7)*INDEX(係数表!F:F,7))))))</f>
        <v>#VALUE!</v>
      </c>
      <c r="U740" t="e">
        <f>MIN(100, MAX(0, (INDEX(出力表!D:D,7))*S740/MAX(T740, Settings!B3)))</f>
        <v>#VALUE!</v>
      </c>
      <c r="V740">
        <f>MIN(100, MAX(0, 100*BETAINV(乱数表!$H740, MAX(0.00000001, (1/(1+EXP(-(INDEX(係数表!G:G,8) + $B740))))*(EXP(INDEX(係数表!H:H,8) + INDEX(係数表!I:I,8)*LN(INDEX(出力表!C:C,8)+1)))), MAX(0.00000001, (1-(1/(1+EXP(-(INDEX(係数表!G:G,8) + $B740)))))*(EXP(INDEX(係数表!H:H,8) + INDEX(係数表!I:I,8)*LN(INDEX(出力表!C:C,8)+1)))))))</f>
        <v>79.497552157038513</v>
      </c>
      <c r="W740" t="e">
        <f>MIN(100, MAX(0, (100*(INDEX(出力表!D:D,8))/(EXP(INDEX(係数表!B:B,8) + $C740) + (INDEX(出力表!D:D,8)))) + (乱数表!$T740*(Settings!B12/(((INDEX(出力表!D:D,8))+1)^INDEX(係数表!E:E,8)*INDEX(係数表!F:F,8))))))</f>
        <v>#VALUE!</v>
      </c>
      <c r="X740" t="e">
        <f>MIN(100, MAX(0, (INDEX(出力表!D:D,8))*V740/MAX(W740, Settings!B3)))</f>
        <v>#VALUE!</v>
      </c>
      <c r="Y740">
        <f>MIN(100, MAX(0, 100*BETAINV(乱数表!$I740, MAX(0.00000001, (1/(1+EXP(-(INDEX(係数表!G:G,9) + $B740))))*(EXP(INDEX(係数表!H:H,9) + INDEX(係数表!I:I,9)*LN(INDEX(出力表!C:C,9)+1)))), MAX(0.00000001, (1-(1/(1+EXP(-(INDEX(係数表!G:G,9) + $B740)))))*(EXP(INDEX(係数表!H:H,9) + INDEX(係数表!I:I,9)*LN(INDEX(出力表!C:C,9)+1)))))))</f>
        <v>85.027995276237661</v>
      </c>
      <c r="Z740" t="e">
        <f>MIN(100, MAX(0, (100*(INDEX(出力表!D:D,9))/(EXP(INDEX(係数表!B:B,9) + $C740) + (INDEX(出力表!D:D,9)))) + (乱数表!$U740*(Settings!B12/(((INDEX(出力表!D:D,9))+1)^INDEX(係数表!E:E,9)*INDEX(係数表!F:F,9))))))</f>
        <v>#VALUE!</v>
      </c>
      <c r="AA740" t="e">
        <f>MIN(100, MAX(0, (INDEX(出力表!D:D,9))*Y740/MAX(Z740, Settings!B3)))</f>
        <v>#VALUE!</v>
      </c>
      <c r="AB740">
        <f>MIN(100, MAX(0, 100*BETAINV(乱数表!$J740, MAX(0.00000001, (1/(1+EXP(-(INDEX(係数表!G:G,10) + $B740))))*(EXP(INDEX(係数表!H:H,10) + INDEX(係数表!I:I,10)*LN(INDEX(出力表!C:C,10)+1)))), MAX(0.00000001, (1-(1/(1+EXP(-(INDEX(係数表!G:G,10) + $B740)))))*(EXP(INDEX(係数表!H:H,10) + INDEX(係数表!I:I,10)*LN(INDEX(出力表!C:C,10)+1)))))))</f>
        <v>90.47761739591698</v>
      </c>
      <c r="AC740" t="e">
        <f>MIN(100, MAX(0, (100*(INDEX(出力表!D:D,10))/(EXP(INDEX(係数表!B:B,10) + $C740) + (INDEX(出力表!D:D,10)))) + (乱数表!$V740*(Settings!B12/(((INDEX(出力表!D:D,10))+1)^INDEX(係数表!E:E,10)*INDEX(係数表!F:F,10))))))</f>
        <v>#VALUE!</v>
      </c>
      <c r="AD740" t="e">
        <f>MIN(100, MAX(0, (INDEX(出力表!D:D,10))*AB740/MAX(AC740, Settings!B3)))</f>
        <v>#VALUE!</v>
      </c>
      <c r="AE740">
        <f>MIN(100, MAX(0, 100*BETAINV(乱数表!$K740, MAX(0.00000001, (1/(1+EXP(-(INDEX(係数表!G:G,11) + $B740))))*(EXP(INDEX(係数表!H:H,11) + INDEX(係数表!I:I,11)*LN(INDEX(出力表!C:C,11)+1)))), MAX(0.00000001, (1-(1/(1+EXP(-(INDEX(係数表!G:G,11) + $B740)))))*(EXP(INDEX(係数表!H:H,11) + INDEX(係数表!I:I,11)*LN(INDEX(出力表!C:C,11)+1)))))))</f>
        <v>99.674210735503166</v>
      </c>
      <c r="AF740" t="e">
        <f>MIN(100, MAX(0, (100*(INDEX(出力表!D:D,11))/(EXP(INDEX(係数表!B:B,11) + $C740) + (INDEX(出力表!D:D,11)))) + (乱数表!$W740*(Settings!B12/(((INDEX(出力表!D:D,11))+1)^INDEX(係数表!E:E,11)*INDEX(係数表!F:F,11))))))</f>
        <v>#VALUE!</v>
      </c>
      <c r="AG740" t="e">
        <f>MIN(100, MAX(0, (INDEX(出力表!D:D,11))*AE740/MAX(AF740, Settings!B3)))</f>
        <v>#VALUE!</v>
      </c>
      <c r="AH740">
        <f>MIN(100, MAX(0, 100*BETAINV(乱数表!$L740, MAX(0.00000001, (1/(1+EXP(-(INDEX(係数表!G:G,12) + $B740))))*(EXP(INDEX(係数表!H:H,12) + INDEX(係数表!I:I,12)*LN(INDEX(出力表!C:C,12)+1)))), MAX(0.00000001, (1-(1/(1+EXP(-(INDEX(係数表!G:G,12) + $B740)))))*(EXP(INDEX(係数表!H:H,12) + INDEX(係数表!I:I,12)*LN(INDEX(出力表!C:C,12)+1)))))))</f>
        <v>61.805239249265476</v>
      </c>
      <c r="AI740" t="e">
        <f>MIN(100, MAX(0, (100*(INDEX(出力表!D:D,12))/(EXP(INDEX(係数表!B:B,12) + $C740) + (INDEX(出力表!D:D,12)))) + (乱数表!$X740*(Settings!B12/(((INDEX(出力表!D:D,12))+1)^INDEX(係数表!E:E,12)*INDEX(係数表!F:F,12))))))</f>
        <v>#VALUE!</v>
      </c>
      <c r="AJ740" t="e">
        <f>MIN(100, MAX(0, (INDEX(出力表!D:D,12))*AH740/MAX(AI740, Settings!B3)))</f>
        <v>#VALUE!</v>
      </c>
      <c r="AK740">
        <f>MIN(100, MAX(0, 100*BETAINV(乱数表!$M740, MAX(0.00000001, (1/(1+EXP(-(INDEX(係数表!G:G,13) + $B740))))*(EXP(INDEX(係数表!H:H,13) + INDEX(係数表!I:I,13)*LN(INDEX(出力表!C:C,13)+1)))), MAX(0.00000001, (1-(1/(1+EXP(-(INDEX(係数表!G:G,13) + $B740)))))*(EXP(INDEX(係数表!H:H,13) + INDEX(係数表!I:I,13)*LN(INDEX(出力表!C:C,13)+1)))))))</f>
        <v>90.246841477587196</v>
      </c>
      <c r="AL740" t="e">
        <f>MIN(100, MAX(0, (100*(INDEX(出力表!D:D,13))/(EXP(INDEX(係数表!B:B,13) + $C740) + (INDEX(出力表!D:D,13)))) + (乱数表!$Y740*(Settings!B12/(((INDEX(出力表!D:D,13))+1)^INDEX(係数表!E:E,13)*INDEX(係数表!F:F,13))))))</f>
        <v>#VALUE!</v>
      </c>
      <c r="AM740" t="e">
        <f>MIN(100, MAX(0, (INDEX(出力表!D:D,13))*AK740/MAX(AL740, Settings!B3)))</f>
        <v>#VALUE!</v>
      </c>
      <c r="AN740">
        <f>IF(ISNUMBER(F740), INDEX(出力表!B:B,2)*F740, 0)+IF(ISNUMBER(I740), INDEX(出力表!B:B,3)*I740, 0)+IF(ISNUMBER(L740), INDEX(出力表!B:B,4)*L740, 0)+IF(ISNUMBER(O740), INDEX(出力表!B:B,5)*O740, 0)+IF(ISNUMBER(R740), INDEX(出力表!B:B,6)*R740, 0)+IF(ISNUMBER(U740), INDEX(出力表!B:B,7)*U740, 0)+IF(ISNUMBER(X740), INDEX(出力表!B:B,8)*X740, 0)+IF(ISNUMBER(AA740), INDEX(出力表!B:B,9)*AA740, 0)+IF(ISNUMBER(AD740), INDEX(出力表!B:B,10)*AD740, 0)+IF(ISNUMBER(AG740), INDEX(出力表!B:B,11)*AG740, 0)+IF(ISNUMBER(AJ740), INDEX(出力表!B:B,12)*AJ740, 0)+IF(ISNUMBER(AM740), INDEX(出力表!B:B,13)*AM740, 0)</f>
        <v>0</v>
      </c>
      <c r="AO740">
        <f>IF(ISNUMBER(F740), INDEX(出力表!B:B,2), 0)+IF(ISNUMBER(I740), INDEX(出力表!B:B,3), 0)+IF(ISNUMBER(L740), INDEX(出力表!B:B,4), 0)+IF(ISNUMBER(O740), INDEX(出力表!B:B,5), 0)+IF(ISNUMBER(R740), INDEX(出力表!B:B,6), 0)+IF(ISNUMBER(U740), INDEX(出力表!B:B,7), 0)+IF(ISNUMBER(X740), INDEX(出力表!B:B,8), 0)+IF(ISNUMBER(AA740), INDEX(出力表!B:B,9), 0)+IF(ISNUMBER(AD740), INDEX(出力表!B:B,10), 0)+IF(ISNUMBER(AG740), INDEX(出力表!B:B,11), 0)+IF(ISNUMBER(AJ740), INDEX(出力表!B:B,12), 0)+IF(ISNUMBER(AM740), INDEX(出力表!B:B,13), 0)</f>
        <v>0</v>
      </c>
      <c r="AP740" t="str">
        <f t="shared" si="11"/>
        <v/>
      </c>
    </row>
    <row r="741" spans="1:42" x14ac:dyDescent="0.2">
      <c r="A741">
        <v>740</v>
      </c>
      <c r="B741">
        <f>IF(UPPER(Settings!B4)="TRUE", 乱数表!$Z741*Settings!B10, 0)</f>
        <v>0.2599546776980608</v>
      </c>
      <c r="C741">
        <f>IF(UPPER(Settings!B4)="TRUE", 乱数表!$AA741*Settings!B11, 0)</f>
        <v>-3.2479487521703105E-3</v>
      </c>
      <c r="D741">
        <f>MIN(100, MAX(0, 100*BETAINV(乱数表!$B741, MAX(0.00000001, (1/(1+EXP(-(INDEX(係数表!G:G,2) + $B741))))*(EXP(INDEX(係数表!H:H,2) + INDEX(係数表!I:I,2)*LN(INDEX(出力表!C:C,2)+1)))), MAX(0.00000001, (1-(1/(1+EXP(-(INDEX(係数表!G:G,2) + $B741)))))*(EXP(INDEX(係数表!H:H,2) + INDEX(係数表!I:I,2)*LN(INDEX(出力表!C:C,2)+1)))))))</f>
        <v>30.479090290518762</v>
      </c>
      <c r="E741" t="e">
        <f>MIN(100, MAX(0, (100*(INDEX(出力表!D:D,2))/(EXP(INDEX(係数表!B:B,2) + $C741) + (INDEX(出力表!D:D,2)))) + (乱数表!$N741*(Settings!B12/(((INDEX(出力表!D:D,2))+1)^INDEX(係数表!E:E,2)*INDEX(係数表!F:F,2))))))</f>
        <v>#VALUE!</v>
      </c>
      <c r="F741" t="e">
        <f>MIN(100, MAX(0, (INDEX(出力表!D:D,2))*D741/MAX(E741, Settings!B3)))</f>
        <v>#VALUE!</v>
      </c>
      <c r="G741">
        <f>MIN(100, MAX(0, 100*BETAINV(乱数表!$C741, MAX(0.00000001, (1/(1+EXP(-(INDEX(係数表!G:G,3) + $B741))))*(EXP(INDEX(係数表!H:H,3) + INDEX(係数表!I:I,3)*LN(INDEX(出力表!C:C,3)+1)))), MAX(0.00000001, (1-(1/(1+EXP(-(INDEX(係数表!G:G,3) + $B741)))))*(EXP(INDEX(係数表!H:H,3) + INDEX(係数表!I:I,3)*LN(INDEX(出力表!C:C,3)+1)))))))</f>
        <v>99.607726531227414</v>
      </c>
      <c r="H741" t="e">
        <f>MIN(100, MAX(0, (100*(INDEX(出力表!D:D,3))/(EXP(INDEX(係数表!B:B,3) + $C741) + (INDEX(出力表!D:D,3)))) + (乱数表!$O741*(Settings!B12/(((INDEX(出力表!D:D,3))+1)^INDEX(係数表!E:E,3)*INDEX(係数表!F:F,3))))))</f>
        <v>#VALUE!</v>
      </c>
      <c r="I741" t="e">
        <f>MIN(100, MAX(0, (INDEX(出力表!D:D,3))*G741/MAX(H741, Settings!B3)))</f>
        <v>#VALUE!</v>
      </c>
      <c r="J741">
        <f>MIN(100, MAX(0, 100*BETAINV(乱数表!$D741, MAX(0.00000001, (1/(1+EXP(-(INDEX(係数表!G:G,4) + $B741))))*(EXP(INDEX(係数表!H:H,4) + INDEX(係数表!I:I,4)*LN(INDEX(出力表!C:C,4)+1)))), MAX(0.00000001, (1-(1/(1+EXP(-(INDEX(係数表!G:G,4) + $B741)))))*(EXP(INDEX(係数表!H:H,4) + INDEX(係数表!I:I,4)*LN(INDEX(出力表!C:C,4)+1)))))))</f>
        <v>99.632843885382243</v>
      </c>
      <c r="K741" t="e">
        <f>MIN(100, MAX(0, (100*(INDEX(出力表!D:D,4))/(EXP(INDEX(係数表!B:B,4) + $C741) + (INDEX(出力表!D:D,4)))) + (乱数表!$P741*(Settings!B12/(((INDEX(出力表!D:D,4))+1)^INDEX(係数表!E:E,4)*INDEX(係数表!F:F,4))))))</f>
        <v>#VALUE!</v>
      </c>
      <c r="L741" t="e">
        <f>MIN(100, MAX(0, (INDEX(出力表!D:D,4))*J741/MAX(K741, Settings!B3)))</f>
        <v>#VALUE!</v>
      </c>
      <c r="M741">
        <f>MIN(100, MAX(0, 100*BETAINV(乱数表!$E741, MAX(0.00000001, (1/(1+EXP(-(INDEX(係数表!G:G,5) + $B741))))*(EXP(INDEX(係数表!H:H,5) + INDEX(係数表!I:I,5)*LN(INDEX(出力表!C:C,5)+1)))), MAX(0.00000001, (1-(1/(1+EXP(-(INDEX(係数表!G:G,5) + $B741)))))*(EXP(INDEX(係数表!H:H,5) + INDEX(係数表!I:I,5)*LN(INDEX(出力表!C:C,5)+1)))))))</f>
        <v>66.819835848247735</v>
      </c>
      <c r="N741" t="e">
        <f>MIN(100, MAX(0, (100*(INDEX(出力表!D:D,5))/(EXP(INDEX(係数表!B:B,5) + $C741) + (INDEX(出力表!D:D,5)))) + (乱数表!$Q741*(Settings!B12/(((INDEX(出力表!D:D,5))+1)^INDEX(係数表!E:E,5)*INDEX(係数表!F:F,5))))))</f>
        <v>#VALUE!</v>
      </c>
      <c r="O741" t="e">
        <f>MIN(100, MAX(0, (INDEX(出力表!D:D,5))*M741/MAX(N741, Settings!B3)))</f>
        <v>#VALUE!</v>
      </c>
      <c r="P741">
        <f>MIN(100, MAX(0, 100*BETAINV(乱数表!$F741, MAX(0.00000001, (1/(1+EXP(-(INDEX(係数表!G:G,6) + $B741))))*(EXP(INDEX(係数表!H:H,6) + INDEX(係数表!I:I,6)*LN(INDEX(出力表!C:C,6)+1)))), MAX(0.00000001, (1-(1/(1+EXP(-(INDEX(係数表!G:G,6) + $B741)))))*(EXP(INDEX(係数表!H:H,6) + INDEX(係数表!I:I,6)*LN(INDEX(出力表!C:C,6)+1)))))))</f>
        <v>98.819254967637576</v>
      </c>
      <c r="Q741" t="e">
        <f>MIN(100, MAX(0, (100*(INDEX(出力表!D:D,6))/(EXP(INDEX(係数表!B:B,6) + $C741) + (INDEX(出力表!D:D,6)))) + (乱数表!$R741*(Settings!B12/(((INDEX(出力表!D:D,6))+1)^INDEX(係数表!E:E,6)*INDEX(係数表!F:F,6))))))</f>
        <v>#VALUE!</v>
      </c>
      <c r="R741" t="e">
        <f>MIN(100, MAX(0, (INDEX(出力表!D:D,6))*P741/MAX(Q741, Settings!B3)))</f>
        <v>#VALUE!</v>
      </c>
      <c r="S741">
        <f>MIN(100, MAX(0, 100*BETAINV(乱数表!$G741, MAX(0.00000001, (1/(1+EXP(-(INDEX(係数表!G:G,7) + $B741))))*(EXP(INDEX(係数表!H:H,7) + INDEX(係数表!I:I,7)*LN(INDEX(出力表!C:C,7)+1)))), MAX(0.00000001, (1-(1/(1+EXP(-(INDEX(係数表!G:G,7) + $B741)))))*(EXP(INDEX(係数表!H:H,7) + INDEX(係数表!I:I,7)*LN(INDEX(出力表!C:C,7)+1)))))))</f>
        <v>86.584415557983348</v>
      </c>
      <c r="T741" t="e">
        <f>MIN(100, MAX(0, (100*(INDEX(出力表!D:D,7))/(EXP(INDEX(係数表!B:B,7) + $C741) + (INDEX(出力表!D:D,7)))) + (乱数表!$S741*(Settings!B12/(((INDEX(出力表!D:D,7))+1)^INDEX(係数表!E:E,7)*INDEX(係数表!F:F,7))))))</f>
        <v>#VALUE!</v>
      </c>
      <c r="U741" t="e">
        <f>MIN(100, MAX(0, (INDEX(出力表!D:D,7))*S741/MAX(T741, Settings!B3)))</f>
        <v>#VALUE!</v>
      </c>
      <c r="V741">
        <f>MIN(100, MAX(0, 100*BETAINV(乱数表!$H741, MAX(0.00000001, (1/(1+EXP(-(INDEX(係数表!G:G,8) + $B741))))*(EXP(INDEX(係数表!H:H,8) + INDEX(係数表!I:I,8)*LN(INDEX(出力表!C:C,8)+1)))), MAX(0.00000001, (1-(1/(1+EXP(-(INDEX(係数表!G:G,8) + $B741)))))*(EXP(INDEX(係数表!H:H,8) + INDEX(係数表!I:I,8)*LN(INDEX(出力表!C:C,8)+1)))))))</f>
        <v>76.610199075705353</v>
      </c>
      <c r="W741" t="e">
        <f>MIN(100, MAX(0, (100*(INDEX(出力表!D:D,8))/(EXP(INDEX(係数表!B:B,8) + $C741) + (INDEX(出力表!D:D,8)))) + (乱数表!$T741*(Settings!B12/(((INDEX(出力表!D:D,8))+1)^INDEX(係数表!E:E,8)*INDEX(係数表!F:F,8))))))</f>
        <v>#VALUE!</v>
      </c>
      <c r="X741" t="e">
        <f>MIN(100, MAX(0, (INDEX(出力表!D:D,8))*V741/MAX(W741, Settings!B3)))</f>
        <v>#VALUE!</v>
      </c>
      <c r="Y741">
        <f>MIN(100, MAX(0, 100*BETAINV(乱数表!$I741, MAX(0.00000001, (1/(1+EXP(-(INDEX(係数表!G:G,9) + $B741))))*(EXP(INDEX(係数表!H:H,9) + INDEX(係数表!I:I,9)*LN(INDEX(出力表!C:C,9)+1)))), MAX(0.00000001, (1-(1/(1+EXP(-(INDEX(係数表!G:G,9) + $B741)))))*(EXP(INDEX(係数表!H:H,9) + INDEX(係数表!I:I,9)*LN(INDEX(出力表!C:C,9)+1)))))))</f>
        <v>87.474760333861383</v>
      </c>
      <c r="Z741" t="e">
        <f>MIN(100, MAX(0, (100*(INDEX(出力表!D:D,9))/(EXP(INDEX(係数表!B:B,9) + $C741) + (INDEX(出力表!D:D,9)))) + (乱数表!$U741*(Settings!B12/(((INDEX(出力表!D:D,9))+1)^INDEX(係数表!E:E,9)*INDEX(係数表!F:F,9))))))</f>
        <v>#VALUE!</v>
      </c>
      <c r="AA741" t="e">
        <f>MIN(100, MAX(0, (INDEX(出力表!D:D,9))*Y741/MAX(Z741, Settings!B3)))</f>
        <v>#VALUE!</v>
      </c>
      <c r="AB741">
        <f>MIN(100, MAX(0, 100*BETAINV(乱数表!$J741, MAX(0.00000001, (1/(1+EXP(-(INDEX(係数表!G:G,10) + $B741))))*(EXP(INDEX(係数表!H:H,10) + INDEX(係数表!I:I,10)*LN(INDEX(出力表!C:C,10)+1)))), MAX(0.00000001, (1-(1/(1+EXP(-(INDEX(係数表!G:G,10) + $B741)))))*(EXP(INDEX(係数表!H:H,10) + INDEX(係数表!I:I,10)*LN(INDEX(出力表!C:C,10)+1)))))))</f>
        <v>99.920393694958591</v>
      </c>
      <c r="AC741" t="e">
        <f>MIN(100, MAX(0, (100*(INDEX(出力表!D:D,10))/(EXP(INDEX(係数表!B:B,10) + $C741) + (INDEX(出力表!D:D,10)))) + (乱数表!$V741*(Settings!B12/(((INDEX(出力表!D:D,10))+1)^INDEX(係数表!E:E,10)*INDEX(係数表!F:F,10))))))</f>
        <v>#VALUE!</v>
      </c>
      <c r="AD741" t="e">
        <f>MIN(100, MAX(0, (INDEX(出力表!D:D,10))*AB741/MAX(AC741, Settings!B3)))</f>
        <v>#VALUE!</v>
      </c>
      <c r="AE741">
        <f>MIN(100, MAX(0, 100*BETAINV(乱数表!$K741, MAX(0.00000001, (1/(1+EXP(-(INDEX(係数表!G:G,11) + $B741))))*(EXP(INDEX(係数表!H:H,11) + INDEX(係数表!I:I,11)*LN(INDEX(出力表!C:C,11)+1)))), MAX(0.00000001, (1-(1/(1+EXP(-(INDEX(係数表!G:G,11) + $B741)))))*(EXP(INDEX(係数表!H:H,11) + INDEX(係数表!I:I,11)*LN(INDEX(出力表!C:C,11)+1)))))))</f>
        <v>49.688894817060813</v>
      </c>
      <c r="AF741" t="e">
        <f>MIN(100, MAX(0, (100*(INDEX(出力表!D:D,11))/(EXP(INDEX(係数表!B:B,11) + $C741) + (INDEX(出力表!D:D,11)))) + (乱数表!$W741*(Settings!B12/(((INDEX(出力表!D:D,11))+1)^INDEX(係数表!E:E,11)*INDEX(係数表!F:F,11))))))</f>
        <v>#VALUE!</v>
      </c>
      <c r="AG741" t="e">
        <f>MIN(100, MAX(0, (INDEX(出力表!D:D,11))*AE741/MAX(AF741, Settings!B3)))</f>
        <v>#VALUE!</v>
      </c>
      <c r="AH741">
        <f>MIN(100, MAX(0, 100*BETAINV(乱数表!$L741, MAX(0.00000001, (1/(1+EXP(-(INDEX(係数表!G:G,12) + $B741))))*(EXP(INDEX(係数表!H:H,12) + INDEX(係数表!I:I,12)*LN(INDEX(出力表!C:C,12)+1)))), MAX(0.00000001, (1-(1/(1+EXP(-(INDEX(係数表!G:G,12) + $B741)))))*(EXP(INDEX(係数表!H:H,12) + INDEX(係数表!I:I,12)*LN(INDEX(出力表!C:C,12)+1)))))))</f>
        <v>92.124593172787669</v>
      </c>
      <c r="AI741" t="e">
        <f>MIN(100, MAX(0, (100*(INDEX(出力表!D:D,12))/(EXP(INDEX(係数表!B:B,12) + $C741) + (INDEX(出力表!D:D,12)))) + (乱数表!$X741*(Settings!B12/(((INDEX(出力表!D:D,12))+1)^INDEX(係数表!E:E,12)*INDEX(係数表!F:F,12))))))</f>
        <v>#VALUE!</v>
      </c>
      <c r="AJ741" t="e">
        <f>MIN(100, MAX(0, (INDEX(出力表!D:D,12))*AH741/MAX(AI741, Settings!B3)))</f>
        <v>#VALUE!</v>
      </c>
      <c r="AK741">
        <f>MIN(100, MAX(0, 100*BETAINV(乱数表!$M741, MAX(0.00000001, (1/(1+EXP(-(INDEX(係数表!G:G,13) + $B741))))*(EXP(INDEX(係数表!H:H,13) + INDEX(係数表!I:I,13)*LN(INDEX(出力表!C:C,13)+1)))), MAX(0.00000001, (1-(1/(1+EXP(-(INDEX(係数表!G:G,13) + $B741)))))*(EXP(INDEX(係数表!H:H,13) + INDEX(係数表!I:I,13)*LN(INDEX(出力表!C:C,13)+1)))))))</f>
        <v>97.119151104294275</v>
      </c>
      <c r="AL741" t="e">
        <f>MIN(100, MAX(0, (100*(INDEX(出力表!D:D,13))/(EXP(INDEX(係数表!B:B,13) + $C741) + (INDEX(出力表!D:D,13)))) + (乱数表!$Y741*(Settings!B12/(((INDEX(出力表!D:D,13))+1)^INDEX(係数表!E:E,13)*INDEX(係数表!F:F,13))))))</f>
        <v>#VALUE!</v>
      </c>
      <c r="AM741" t="e">
        <f>MIN(100, MAX(0, (INDEX(出力表!D:D,13))*AK741/MAX(AL741, Settings!B3)))</f>
        <v>#VALUE!</v>
      </c>
      <c r="AN741">
        <f>IF(ISNUMBER(F741), INDEX(出力表!B:B,2)*F741, 0)+IF(ISNUMBER(I741), INDEX(出力表!B:B,3)*I741, 0)+IF(ISNUMBER(L741), INDEX(出力表!B:B,4)*L741, 0)+IF(ISNUMBER(O741), INDEX(出力表!B:B,5)*O741, 0)+IF(ISNUMBER(R741), INDEX(出力表!B:B,6)*R741, 0)+IF(ISNUMBER(U741), INDEX(出力表!B:B,7)*U741, 0)+IF(ISNUMBER(X741), INDEX(出力表!B:B,8)*X741, 0)+IF(ISNUMBER(AA741), INDEX(出力表!B:B,9)*AA741, 0)+IF(ISNUMBER(AD741), INDEX(出力表!B:B,10)*AD741, 0)+IF(ISNUMBER(AG741), INDEX(出力表!B:B,11)*AG741, 0)+IF(ISNUMBER(AJ741), INDEX(出力表!B:B,12)*AJ741, 0)+IF(ISNUMBER(AM741), INDEX(出力表!B:B,13)*AM741, 0)</f>
        <v>0</v>
      </c>
      <c r="AO741">
        <f>IF(ISNUMBER(F741), INDEX(出力表!B:B,2), 0)+IF(ISNUMBER(I741), INDEX(出力表!B:B,3), 0)+IF(ISNUMBER(L741), INDEX(出力表!B:B,4), 0)+IF(ISNUMBER(O741), INDEX(出力表!B:B,5), 0)+IF(ISNUMBER(R741), INDEX(出力表!B:B,6), 0)+IF(ISNUMBER(U741), INDEX(出力表!B:B,7), 0)+IF(ISNUMBER(X741), INDEX(出力表!B:B,8), 0)+IF(ISNUMBER(AA741), INDEX(出力表!B:B,9), 0)+IF(ISNUMBER(AD741), INDEX(出力表!B:B,10), 0)+IF(ISNUMBER(AG741), INDEX(出力表!B:B,11), 0)+IF(ISNUMBER(AJ741), INDEX(出力表!B:B,12), 0)+IF(ISNUMBER(AM741), INDEX(出力表!B:B,13), 0)</f>
        <v>0</v>
      </c>
      <c r="AP741" t="str">
        <f t="shared" si="11"/>
        <v/>
      </c>
    </row>
    <row r="742" spans="1:42" x14ac:dyDescent="0.2">
      <c r="A742">
        <v>741</v>
      </c>
      <c r="B742">
        <f>IF(UPPER(Settings!B4)="TRUE", 乱数表!$Z742*Settings!B10, 0)</f>
        <v>6.227890141649705E-2</v>
      </c>
      <c r="C742">
        <f>IF(UPPER(Settings!B4)="TRUE", 乱数表!$AA742*Settings!B11, 0)</f>
        <v>-7.4012156218866795E-2</v>
      </c>
      <c r="D742">
        <f>MIN(100, MAX(0, 100*BETAINV(乱数表!$B742, MAX(0.00000001, (1/(1+EXP(-(INDEX(係数表!G:G,2) + $B742))))*(EXP(INDEX(係数表!H:H,2) + INDEX(係数表!I:I,2)*LN(INDEX(出力表!C:C,2)+1)))), MAX(0.00000001, (1-(1/(1+EXP(-(INDEX(係数表!G:G,2) + $B742)))))*(EXP(INDEX(係数表!H:H,2) + INDEX(係数表!I:I,2)*LN(INDEX(出力表!C:C,2)+1)))))))</f>
        <v>99.999842196651684</v>
      </c>
      <c r="E742" t="e">
        <f>MIN(100, MAX(0, (100*(INDEX(出力表!D:D,2))/(EXP(INDEX(係数表!B:B,2) + $C742) + (INDEX(出力表!D:D,2)))) + (乱数表!$N742*(Settings!B12/(((INDEX(出力表!D:D,2))+1)^INDEX(係数表!E:E,2)*INDEX(係数表!F:F,2))))))</f>
        <v>#VALUE!</v>
      </c>
      <c r="F742" t="e">
        <f>MIN(100, MAX(0, (INDEX(出力表!D:D,2))*D742/MAX(E742, Settings!B3)))</f>
        <v>#VALUE!</v>
      </c>
      <c r="G742">
        <f>MIN(100, MAX(0, 100*BETAINV(乱数表!$C742, MAX(0.00000001, (1/(1+EXP(-(INDEX(係数表!G:G,3) + $B742))))*(EXP(INDEX(係数表!H:H,3) + INDEX(係数表!I:I,3)*LN(INDEX(出力表!C:C,3)+1)))), MAX(0.00000001, (1-(1/(1+EXP(-(INDEX(係数表!G:G,3) + $B742)))))*(EXP(INDEX(係数表!H:H,3) + INDEX(係数表!I:I,3)*LN(INDEX(出力表!C:C,3)+1)))))))</f>
        <v>70.71934360183036</v>
      </c>
      <c r="H742" t="e">
        <f>MIN(100, MAX(0, (100*(INDEX(出力表!D:D,3))/(EXP(INDEX(係数表!B:B,3) + $C742) + (INDEX(出力表!D:D,3)))) + (乱数表!$O742*(Settings!B12/(((INDEX(出力表!D:D,3))+1)^INDEX(係数表!E:E,3)*INDEX(係数表!F:F,3))))))</f>
        <v>#VALUE!</v>
      </c>
      <c r="I742" t="e">
        <f>MIN(100, MAX(0, (INDEX(出力表!D:D,3))*G742/MAX(H742, Settings!B3)))</f>
        <v>#VALUE!</v>
      </c>
      <c r="J742">
        <f>MIN(100, MAX(0, 100*BETAINV(乱数表!$D742, MAX(0.00000001, (1/(1+EXP(-(INDEX(係数表!G:G,4) + $B742))))*(EXP(INDEX(係数表!H:H,4) + INDEX(係数表!I:I,4)*LN(INDEX(出力表!C:C,4)+1)))), MAX(0.00000001, (1-(1/(1+EXP(-(INDEX(係数表!G:G,4) + $B742)))))*(EXP(INDEX(係数表!H:H,4) + INDEX(係数表!I:I,4)*LN(INDEX(出力表!C:C,4)+1)))))))</f>
        <v>85.547202335463325</v>
      </c>
      <c r="K742" t="e">
        <f>MIN(100, MAX(0, (100*(INDEX(出力表!D:D,4))/(EXP(INDEX(係数表!B:B,4) + $C742) + (INDEX(出力表!D:D,4)))) + (乱数表!$P742*(Settings!B12/(((INDEX(出力表!D:D,4))+1)^INDEX(係数表!E:E,4)*INDEX(係数表!F:F,4))))))</f>
        <v>#VALUE!</v>
      </c>
      <c r="L742" t="e">
        <f>MIN(100, MAX(0, (INDEX(出力表!D:D,4))*J742/MAX(K742, Settings!B3)))</f>
        <v>#VALUE!</v>
      </c>
      <c r="M742">
        <f>MIN(100, MAX(0, 100*BETAINV(乱数表!$E742, MAX(0.00000001, (1/(1+EXP(-(INDEX(係数表!G:G,5) + $B742))))*(EXP(INDEX(係数表!H:H,5) + INDEX(係数表!I:I,5)*LN(INDEX(出力表!C:C,5)+1)))), MAX(0.00000001, (1-(1/(1+EXP(-(INDEX(係数表!G:G,5) + $B742)))))*(EXP(INDEX(係数表!H:H,5) + INDEX(係数表!I:I,5)*LN(INDEX(出力表!C:C,5)+1)))))))</f>
        <v>99.59371827713727</v>
      </c>
      <c r="N742" t="e">
        <f>MIN(100, MAX(0, (100*(INDEX(出力表!D:D,5))/(EXP(INDEX(係数表!B:B,5) + $C742) + (INDEX(出力表!D:D,5)))) + (乱数表!$Q742*(Settings!B12/(((INDEX(出力表!D:D,5))+1)^INDEX(係数表!E:E,5)*INDEX(係数表!F:F,5))))))</f>
        <v>#VALUE!</v>
      </c>
      <c r="O742" t="e">
        <f>MIN(100, MAX(0, (INDEX(出力表!D:D,5))*M742/MAX(N742, Settings!B3)))</f>
        <v>#VALUE!</v>
      </c>
      <c r="P742">
        <f>MIN(100, MAX(0, 100*BETAINV(乱数表!$F742, MAX(0.00000001, (1/(1+EXP(-(INDEX(係数表!G:G,6) + $B742))))*(EXP(INDEX(係数表!H:H,6) + INDEX(係数表!I:I,6)*LN(INDEX(出力表!C:C,6)+1)))), MAX(0.00000001, (1-(1/(1+EXP(-(INDEX(係数表!G:G,6) + $B742)))))*(EXP(INDEX(係数表!H:H,6) + INDEX(係数表!I:I,6)*LN(INDEX(出力表!C:C,6)+1)))))))</f>
        <v>85.966389584592548</v>
      </c>
      <c r="Q742" t="e">
        <f>MIN(100, MAX(0, (100*(INDEX(出力表!D:D,6))/(EXP(INDEX(係数表!B:B,6) + $C742) + (INDEX(出力表!D:D,6)))) + (乱数表!$R742*(Settings!B12/(((INDEX(出力表!D:D,6))+1)^INDEX(係数表!E:E,6)*INDEX(係数表!F:F,6))))))</f>
        <v>#VALUE!</v>
      </c>
      <c r="R742" t="e">
        <f>MIN(100, MAX(0, (INDEX(出力表!D:D,6))*P742/MAX(Q742, Settings!B3)))</f>
        <v>#VALUE!</v>
      </c>
      <c r="S742">
        <f>MIN(100, MAX(0, 100*BETAINV(乱数表!$G742, MAX(0.00000001, (1/(1+EXP(-(INDEX(係数表!G:G,7) + $B742))))*(EXP(INDEX(係数表!H:H,7) + INDEX(係数表!I:I,7)*LN(INDEX(出力表!C:C,7)+1)))), MAX(0.00000001, (1-(1/(1+EXP(-(INDEX(係数表!G:G,7) + $B742)))))*(EXP(INDEX(係数表!H:H,7) + INDEX(係数表!I:I,7)*LN(INDEX(出力表!C:C,7)+1)))))))</f>
        <v>99.998481792406068</v>
      </c>
      <c r="T742" t="e">
        <f>MIN(100, MAX(0, (100*(INDEX(出力表!D:D,7))/(EXP(INDEX(係数表!B:B,7) + $C742) + (INDEX(出力表!D:D,7)))) + (乱数表!$S742*(Settings!B12/(((INDEX(出力表!D:D,7))+1)^INDEX(係数表!E:E,7)*INDEX(係数表!F:F,7))))))</f>
        <v>#VALUE!</v>
      </c>
      <c r="U742" t="e">
        <f>MIN(100, MAX(0, (INDEX(出力表!D:D,7))*S742/MAX(T742, Settings!B3)))</f>
        <v>#VALUE!</v>
      </c>
      <c r="V742">
        <f>MIN(100, MAX(0, 100*BETAINV(乱数表!$H742, MAX(0.00000001, (1/(1+EXP(-(INDEX(係数表!G:G,8) + $B742))))*(EXP(INDEX(係数表!H:H,8) + INDEX(係数表!I:I,8)*LN(INDEX(出力表!C:C,8)+1)))), MAX(0.00000001, (1-(1/(1+EXP(-(INDEX(係数表!G:G,8) + $B742)))))*(EXP(INDEX(係数表!H:H,8) + INDEX(係数表!I:I,8)*LN(INDEX(出力表!C:C,8)+1)))))))</f>
        <v>96.631847101262736</v>
      </c>
      <c r="W742" t="e">
        <f>MIN(100, MAX(0, (100*(INDEX(出力表!D:D,8))/(EXP(INDEX(係数表!B:B,8) + $C742) + (INDEX(出力表!D:D,8)))) + (乱数表!$T742*(Settings!B12/(((INDEX(出力表!D:D,8))+1)^INDEX(係数表!E:E,8)*INDEX(係数表!F:F,8))))))</f>
        <v>#VALUE!</v>
      </c>
      <c r="X742" t="e">
        <f>MIN(100, MAX(0, (INDEX(出力表!D:D,8))*V742/MAX(W742, Settings!B3)))</f>
        <v>#VALUE!</v>
      </c>
      <c r="Y742">
        <f>MIN(100, MAX(0, 100*BETAINV(乱数表!$I742, MAX(0.00000001, (1/(1+EXP(-(INDEX(係数表!G:G,9) + $B742))))*(EXP(INDEX(係数表!H:H,9) + INDEX(係数表!I:I,9)*LN(INDEX(出力表!C:C,9)+1)))), MAX(0.00000001, (1-(1/(1+EXP(-(INDEX(係数表!G:G,9) + $B742)))))*(EXP(INDEX(係数表!H:H,9) + INDEX(係数表!I:I,9)*LN(INDEX(出力表!C:C,9)+1)))))))</f>
        <v>98.509852092759502</v>
      </c>
      <c r="Z742" t="e">
        <f>MIN(100, MAX(0, (100*(INDEX(出力表!D:D,9))/(EXP(INDEX(係数表!B:B,9) + $C742) + (INDEX(出力表!D:D,9)))) + (乱数表!$U742*(Settings!B12/(((INDEX(出力表!D:D,9))+1)^INDEX(係数表!E:E,9)*INDEX(係数表!F:F,9))))))</f>
        <v>#VALUE!</v>
      </c>
      <c r="AA742" t="e">
        <f>MIN(100, MAX(0, (INDEX(出力表!D:D,9))*Y742/MAX(Z742, Settings!B3)))</f>
        <v>#VALUE!</v>
      </c>
      <c r="AB742">
        <f>MIN(100, MAX(0, 100*BETAINV(乱数表!$J742, MAX(0.00000001, (1/(1+EXP(-(INDEX(係数表!G:G,10) + $B742))))*(EXP(INDEX(係数表!H:H,10) + INDEX(係数表!I:I,10)*LN(INDEX(出力表!C:C,10)+1)))), MAX(0.00000001, (1-(1/(1+EXP(-(INDEX(係数表!G:G,10) + $B742)))))*(EXP(INDEX(係数表!H:H,10) + INDEX(係数表!I:I,10)*LN(INDEX(出力表!C:C,10)+1)))))))</f>
        <v>93.230857090346049</v>
      </c>
      <c r="AC742" t="e">
        <f>MIN(100, MAX(0, (100*(INDEX(出力表!D:D,10))/(EXP(INDEX(係数表!B:B,10) + $C742) + (INDEX(出力表!D:D,10)))) + (乱数表!$V742*(Settings!B12/(((INDEX(出力表!D:D,10))+1)^INDEX(係数表!E:E,10)*INDEX(係数表!F:F,10))))))</f>
        <v>#VALUE!</v>
      </c>
      <c r="AD742" t="e">
        <f>MIN(100, MAX(0, (INDEX(出力表!D:D,10))*AB742/MAX(AC742, Settings!B3)))</f>
        <v>#VALUE!</v>
      </c>
      <c r="AE742">
        <f>MIN(100, MAX(0, 100*BETAINV(乱数表!$K742, MAX(0.00000001, (1/(1+EXP(-(INDEX(係数表!G:G,11) + $B742))))*(EXP(INDEX(係数表!H:H,11) + INDEX(係数表!I:I,11)*LN(INDEX(出力表!C:C,11)+1)))), MAX(0.00000001, (1-(1/(1+EXP(-(INDEX(係数表!G:G,11) + $B742)))))*(EXP(INDEX(係数表!H:H,11) + INDEX(係数表!I:I,11)*LN(INDEX(出力表!C:C,11)+1)))))))</f>
        <v>99.829559916505175</v>
      </c>
      <c r="AF742" t="e">
        <f>MIN(100, MAX(0, (100*(INDEX(出力表!D:D,11))/(EXP(INDEX(係数表!B:B,11) + $C742) + (INDEX(出力表!D:D,11)))) + (乱数表!$W742*(Settings!B12/(((INDEX(出力表!D:D,11))+1)^INDEX(係数表!E:E,11)*INDEX(係数表!F:F,11))))))</f>
        <v>#VALUE!</v>
      </c>
      <c r="AG742" t="e">
        <f>MIN(100, MAX(0, (INDEX(出力表!D:D,11))*AE742/MAX(AF742, Settings!B3)))</f>
        <v>#VALUE!</v>
      </c>
      <c r="AH742">
        <f>MIN(100, MAX(0, 100*BETAINV(乱数表!$L742, MAX(0.00000001, (1/(1+EXP(-(INDEX(係数表!G:G,12) + $B742))))*(EXP(INDEX(係数表!H:H,12) + INDEX(係数表!I:I,12)*LN(INDEX(出力表!C:C,12)+1)))), MAX(0.00000001, (1-(1/(1+EXP(-(INDEX(係数表!G:G,12) + $B742)))))*(EXP(INDEX(係数表!H:H,12) + INDEX(係数表!I:I,12)*LN(INDEX(出力表!C:C,12)+1)))))))</f>
        <v>78.196737730357668</v>
      </c>
      <c r="AI742" t="e">
        <f>MIN(100, MAX(0, (100*(INDEX(出力表!D:D,12))/(EXP(INDEX(係数表!B:B,12) + $C742) + (INDEX(出力表!D:D,12)))) + (乱数表!$X742*(Settings!B12/(((INDEX(出力表!D:D,12))+1)^INDEX(係数表!E:E,12)*INDEX(係数表!F:F,12))))))</f>
        <v>#VALUE!</v>
      </c>
      <c r="AJ742" t="e">
        <f>MIN(100, MAX(0, (INDEX(出力表!D:D,12))*AH742/MAX(AI742, Settings!B3)))</f>
        <v>#VALUE!</v>
      </c>
      <c r="AK742">
        <f>MIN(100, MAX(0, 100*BETAINV(乱数表!$M742, MAX(0.00000001, (1/(1+EXP(-(INDEX(係数表!G:G,13) + $B742))))*(EXP(INDEX(係数表!H:H,13) + INDEX(係数表!I:I,13)*LN(INDEX(出力表!C:C,13)+1)))), MAX(0.00000001, (1-(1/(1+EXP(-(INDEX(係数表!G:G,13) + $B742)))))*(EXP(INDEX(係数表!H:H,13) + INDEX(係数表!I:I,13)*LN(INDEX(出力表!C:C,13)+1)))))))</f>
        <v>97.686639980491719</v>
      </c>
      <c r="AL742" t="e">
        <f>MIN(100, MAX(0, (100*(INDEX(出力表!D:D,13))/(EXP(INDEX(係数表!B:B,13) + $C742) + (INDEX(出力表!D:D,13)))) + (乱数表!$Y742*(Settings!B12/(((INDEX(出力表!D:D,13))+1)^INDEX(係数表!E:E,13)*INDEX(係数表!F:F,13))))))</f>
        <v>#VALUE!</v>
      </c>
      <c r="AM742" t="e">
        <f>MIN(100, MAX(0, (INDEX(出力表!D:D,13))*AK742/MAX(AL742, Settings!B3)))</f>
        <v>#VALUE!</v>
      </c>
      <c r="AN742">
        <f>IF(ISNUMBER(F742), INDEX(出力表!B:B,2)*F742, 0)+IF(ISNUMBER(I742), INDEX(出力表!B:B,3)*I742, 0)+IF(ISNUMBER(L742), INDEX(出力表!B:B,4)*L742, 0)+IF(ISNUMBER(O742), INDEX(出力表!B:B,5)*O742, 0)+IF(ISNUMBER(R742), INDEX(出力表!B:B,6)*R742, 0)+IF(ISNUMBER(U742), INDEX(出力表!B:B,7)*U742, 0)+IF(ISNUMBER(X742), INDEX(出力表!B:B,8)*X742, 0)+IF(ISNUMBER(AA742), INDEX(出力表!B:B,9)*AA742, 0)+IF(ISNUMBER(AD742), INDEX(出力表!B:B,10)*AD742, 0)+IF(ISNUMBER(AG742), INDEX(出力表!B:B,11)*AG742, 0)+IF(ISNUMBER(AJ742), INDEX(出力表!B:B,12)*AJ742, 0)+IF(ISNUMBER(AM742), INDEX(出力表!B:B,13)*AM742, 0)</f>
        <v>0</v>
      </c>
      <c r="AO742">
        <f>IF(ISNUMBER(F742), INDEX(出力表!B:B,2), 0)+IF(ISNUMBER(I742), INDEX(出力表!B:B,3), 0)+IF(ISNUMBER(L742), INDEX(出力表!B:B,4), 0)+IF(ISNUMBER(O742), INDEX(出力表!B:B,5), 0)+IF(ISNUMBER(R742), INDEX(出力表!B:B,6), 0)+IF(ISNUMBER(U742), INDEX(出力表!B:B,7), 0)+IF(ISNUMBER(X742), INDEX(出力表!B:B,8), 0)+IF(ISNUMBER(AA742), INDEX(出力表!B:B,9), 0)+IF(ISNUMBER(AD742), INDEX(出力表!B:B,10), 0)+IF(ISNUMBER(AG742), INDEX(出力表!B:B,11), 0)+IF(ISNUMBER(AJ742), INDEX(出力表!B:B,12), 0)+IF(ISNUMBER(AM742), INDEX(出力表!B:B,13), 0)</f>
        <v>0</v>
      </c>
      <c r="AP742" t="str">
        <f t="shared" si="11"/>
        <v/>
      </c>
    </row>
    <row r="743" spans="1:42" x14ac:dyDescent="0.2">
      <c r="A743">
        <v>742</v>
      </c>
      <c r="B743">
        <f>IF(UPPER(Settings!B4)="TRUE", 乱数表!$Z743*Settings!B10, 0)</f>
        <v>-0.40005119178144222</v>
      </c>
      <c r="C743">
        <f>IF(UPPER(Settings!B4)="TRUE", 乱数表!$AA743*Settings!B11, 0)</f>
        <v>4.9833294470608032E-2</v>
      </c>
      <c r="D743">
        <f>MIN(100, MAX(0, 100*BETAINV(乱数表!$B743, MAX(0.00000001, (1/(1+EXP(-(INDEX(係数表!G:G,2) + $B743))))*(EXP(INDEX(係数表!H:H,2) + INDEX(係数表!I:I,2)*LN(INDEX(出力表!C:C,2)+1)))), MAX(0.00000001, (1-(1/(1+EXP(-(INDEX(係数表!G:G,2) + $B743)))))*(EXP(INDEX(係数表!H:H,2) + INDEX(係数表!I:I,2)*LN(INDEX(出力表!C:C,2)+1)))))))</f>
        <v>71.231168109581603</v>
      </c>
      <c r="E743" t="e">
        <f>MIN(100, MAX(0, (100*(INDEX(出力表!D:D,2))/(EXP(INDEX(係数表!B:B,2) + $C743) + (INDEX(出力表!D:D,2)))) + (乱数表!$N743*(Settings!B12/(((INDEX(出力表!D:D,2))+1)^INDEX(係数表!E:E,2)*INDEX(係数表!F:F,2))))))</f>
        <v>#VALUE!</v>
      </c>
      <c r="F743" t="e">
        <f>MIN(100, MAX(0, (INDEX(出力表!D:D,2))*D743/MAX(E743, Settings!B3)))</f>
        <v>#VALUE!</v>
      </c>
      <c r="G743">
        <f>MIN(100, MAX(0, 100*BETAINV(乱数表!$C743, MAX(0.00000001, (1/(1+EXP(-(INDEX(係数表!G:G,3) + $B743))))*(EXP(INDEX(係数表!H:H,3) + INDEX(係数表!I:I,3)*LN(INDEX(出力表!C:C,3)+1)))), MAX(0.00000001, (1-(1/(1+EXP(-(INDEX(係数表!G:G,3) + $B743)))))*(EXP(INDEX(係数表!H:H,3) + INDEX(係数表!I:I,3)*LN(INDEX(出力表!C:C,3)+1)))))))</f>
        <v>99.562332003043949</v>
      </c>
      <c r="H743" t="e">
        <f>MIN(100, MAX(0, (100*(INDEX(出力表!D:D,3))/(EXP(INDEX(係数表!B:B,3) + $C743) + (INDEX(出力表!D:D,3)))) + (乱数表!$O743*(Settings!B12/(((INDEX(出力表!D:D,3))+1)^INDEX(係数表!E:E,3)*INDEX(係数表!F:F,3))))))</f>
        <v>#VALUE!</v>
      </c>
      <c r="I743" t="e">
        <f>MIN(100, MAX(0, (INDEX(出力表!D:D,3))*G743/MAX(H743, Settings!B3)))</f>
        <v>#VALUE!</v>
      </c>
      <c r="J743">
        <f>MIN(100, MAX(0, 100*BETAINV(乱数表!$D743, MAX(0.00000001, (1/(1+EXP(-(INDEX(係数表!G:G,4) + $B743))))*(EXP(INDEX(係数表!H:H,4) + INDEX(係数表!I:I,4)*LN(INDEX(出力表!C:C,4)+1)))), MAX(0.00000001, (1-(1/(1+EXP(-(INDEX(係数表!G:G,4) + $B743)))))*(EXP(INDEX(係数表!H:H,4) + INDEX(係数表!I:I,4)*LN(INDEX(出力表!C:C,4)+1)))))))</f>
        <v>67.522880309207693</v>
      </c>
      <c r="K743" t="e">
        <f>MIN(100, MAX(0, (100*(INDEX(出力表!D:D,4))/(EXP(INDEX(係数表!B:B,4) + $C743) + (INDEX(出力表!D:D,4)))) + (乱数表!$P743*(Settings!B12/(((INDEX(出力表!D:D,4))+1)^INDEX(係数表!E:E,4)*INDEX(係数表!F:F,4))))))</f>
        <v>#VALUE!</v>
      </c>
      <c r="L743" t="e">
        <f>MIN(100, MAX(0, (INDEX(出力表!D:D,4))*J743/MAX(K743, Settings!B3)))</f>
        <v>#VALUE!</v>
      </c>
      <c r="M743">
        <f>MIN(100, MAX(0, 100*BETAINV(乱数表!$E743, MAX(0.00000001, (1/(1+EXP(-(INDEX(係数表!G:G,5) + $B743))))*(EXP(INDEX(係数表!H:H,5) + INDEX(係数表!I:I,5)*LN(INDEX(出力表!C:C,5)+1)))), MAX(0.00000001, (1-(1/(1+EXP(-(INDEX(係数表!G:G,5) + $B743)))))*(EXP(INDEX(係数表!H:H,5) + INDEX(係数表!I:I,5)*LN(INDEX(出力表!C:C,5)+1)))))))</f>
        <v>51.721053039272078</v>
      </c>
      <c r="N743" t="e">
        <f>MIN(100, MAX(0, (100*(INDEX(出力表!D:D,5))/(EXP(INDEX(係数表!B:B,5) + $C743) + (INDEX(出力表!D:D,5)))) + (乱数表!$Q743*(Settings!B12/(((INDEX(出力表!D:D,5))+1)^INDEX(係数表!E:E,5)*INDEX(係数表!F:F,5))))))</f>
        <v>#VALUE!</v>
      </c>
      <c r="O743" t="e">
        <f>MIN(100, MAX(0, (INDEX(出力表!D:D,5))*M743/MAX(N743, Settings!B3)))</f>
        <v>#VALUE!</v>
      </c>
      <c r="P743">
        <f>MIN(100, MAX(0, 100*BETAINV(乱数表!$F743, MAX(0.00000001, (1/(1+EXP(-(INDEX(係数表!G:G,6) + $B743))))*(EXP(INDEX(係数表!H:H,6) + INDEX(係数表!I:I,6)*LN(INDEX(出力表!C:C,6)+1)))), MAX(0.00000001, (1-(1/(1+EXP(-(INDEX(係数表!G:G,6) + $B743)))))*(EXP(INDEX(係数表!H:H,6) + INDEX(係数表!I:I,6)*LN(INDEX(出力表!C:C,6)+1)))))))</f>
        <v>84.899769945558262</v>
      </c>
      <c r="Q743" t="e">
        <f>MIN(100, MAX(0, (100*(INDEX(出力表!D:D,6))/(EXP(INDEX(係数表!B:B,6) + $C743) + (INDEX(出力表!D:D,6)))) + (乱数表!$R743*(Settings!B12/(((INDEX(出力表!D:D,6))+1)^INDEX(係数表!E:E,6)*INDEX(係数表!F:F,6))))))</f>
        <v>#VALUE!</v>
      </c>
      <c r="R743" t="e">
        <f>MIN(100, MAX(0, (INDEX(出力表!D:D,6))*P743/MAX(Q743, Settings!B3)))</f>
        <v>#VALUE!</v>
      </c>
      <c r="S743">
        <f>MIN(100, MAX(0, 100*BETAINV(乱数表!$G743, MAX(0.00000001, (1/(1+EXP(-(INDEX(係数表!G:G,7) + $B743))))*(EXP(INDEX(係数表!H:H,7) + INDEX(係数表!I:I,7)*LN(INDEX(出力表!C:C,7)+1)))), MAX(0.00000001, (1-(1/(1+EXP(-(INDEX(係数表!G:G,7) + $B743)))))*(EXP(INDEX(係数表!H:H,7) + INDEX(係数表!I:I,7)*LN(INDEX(出力表!C:C,7)+1)))))))</f>
        <v>83.848063776777892</v>
      </c>
      <c r="T743" t="e">
        <f>MIN(100, MAX(0, (100*(INDEX(出力表!D:D,7))/(EXP(INDEX(係数表!B:B,7) + $C743) + (INDEX(出力表!D:D,7)))) + (乱数表!$S743*(Settings!B12/(((INDEX(出力表!D:D,7))+1)^INDEX(係数表!E:E,7)*INDEX(係数表!F:F,7))))))</f>
        <v>#VALUE!</v>
      </c>
      <c r="U743" t="e">
        <f>MIN(100, MAX(0, (INDEX(出力表!D:D,7))*S743/MAX(T743, Settings!B3)))</f>
        <v>#VALUE!</v>
      </c>
      <c r="V743">
        <f>MIN(100, MAX(0, 100*BETAINV(乱数表!$H743, MAX(0.00000001, (1/(1+EXP(-(INDEX(係数表!G:G,8) + $B743))))*(EXP(INDEX(係数表!H:H,8) + INDEX(係数表!I:I,8)*LN(INDEX(出力表!C:C,8)+1)))), MAX(0.00000001, (1-(1/(1+EXP(-(INDEX(係数表!G:G,8) + $B743)))))*(EXP(INDEX(係数表!H:H,8) + INDEX(係数表!I:I,8)*LN(INDEX(出力表!C:C,8)+1)))))))</f>
        <v>70.201107899466322</v>
      </c>
      <c r="W743" t="e">
        <f>MIN(100, MAX(0, (100*(INDEX(出力表!D:D,8))/(EXP(INDEX(係数表!B:B,8) + $C743) + (INDEX(出力表!D:D,8)))) + (乱数表!$T743*(Settings!B12/(((INDEX(出力表!D:D,8))+1)^INDEX(係数表!E:E,8)*INDEX(係数表!F:F,8))))))</f>
        <v>#VALUE!</v>
      </c>
      <c r="X743" t="e">
        <f>MIN(100, MAX(0, (INDEX(出力表!D:D,8))*V743/MAX(W743, Settings!B3)))</f>
        <v>#VALUE!</v>
      </c>
      <c r="Y743">
        <f>MIN(100, MAX(0, 100*BETAINV(乱数表!$I743, MAX(0.00000001, (1/(1+EXP(-(INDEX(係数表!G:G,9) + $B743))))*(EXP(INDEX(係数表!H:H,9) + INDEX(係数表!I:I,9)*LN(INDEX(出力表!C:C,9)+1)))), MAX(0.00000001, (1-(1/(1+EXP(-(INDEX(係数表!G:G,9) + $B743)))))*(EXP(INDEX(係数表!H:H,9) + INDEX(係数表!I:I,9)*LN(INDEX(出力表!C:C,9)+1)))))))</f>
        <v>62.069261024510347</v>
      </c>
      <c r="Z743" t="e">
        <f>MIN(100, MAX(0, (100*(INDEX(出力表!D:D,9))/(EXP(INDEX(係数表!B:B,9) + $C743) + (INDEX(出力表!D:D,9)))) + (乱数表!$U743*(Settings!B12/(((INDEX(出力表!D:D,9))+1)^INDEX(係数表!E:E,9)*INDEX(係数表!F:F,9))))))</f>
        <v>#VALUE!</v>
      </c>
      <c r="AA743" t="e">
        <f>MIN(100, MAX(0, (INDEX(出力表!D:D,9))*Y743/MAX(Z743, Settings!B3)))</f>
        <v>#VALUE!</v>
      </c>
      <c r="AB743">
        <f>MIN(100, MAX(0, 100*BETAINV(乱数表!$J743, MAX(0.00000001, (1/(1+EXP(-(INDEX(係数表!G:G,10) + $B743))))*(EXP(INDEX(係数表!H:H,10) + INDEX(係数表!I:I,10)*LN(INDEX(出力表!C:C,10)+1)))), MAX(0.00000001, (1-(1/(1+EXP(-(INDEX(係数表!G:G,10) + $B743)))))*(EXP(INDEX(係数表!H:H,10) + INDEX(係数表!I:I,10)*LN(INDEX(出力表!C:C,10)+1)))))))</f>
        <v>86.52866588839909</v>
      </c>
      <c r="AC743" t="e">
        <f>MIN(100, MAX(0, (100*(INDEX(出力表!D:D,10))/(EXP(INDEX(係数表!B:B,10) + $C743) + (INDEX(出力表!D:D,10)))) + (乱数表!$V743*(Settings!B12/(((INDEX(出力表!D:D,10))+1)^INDEX(係数表!E:E,10)*INDEX(係数表!F:F,10))))))</f>
        <v>#VALUE!</v>
      </c>
      <c r="AD743" t="e">
        <f>MIN(100, MAX(0, (INDEX(出力表!D:D,10))*AB743/MAX(AC743, Settings!B3)))</f>
        <v>#VALUE!</v>
      </c>
      <c r="AE743">
        <f>MIN(100, MAX(0, 100*BETAINV(乱数表!$K743, MAX(0.00000001, (1/(1+EXP(-(INDEX(係数表!G:G,11) + $B743))))*(EXP(INDEX(係数表!H:H,11) + INDEX(係数表!I:I,11)*LN(INDEX(出力表!C:C,11)+1)))), MAX(0.00000001, (1-(1/(1+EXP(-(INDEX(係数表!G:G,11) + $B743)))))*(EXP(INDEX(係数表!H:H,11) + INDEX(係数表!I:I,11)*LN(INDEX(出力表!C:C,11)+1)))))))</f>
        <v>99.999093269237221</v>
      </c>
      <c r="AF743" t="e">
        <f>MIN(100, MAX(0, (100*(INDEX(出力表!D:D,11))/(EXP(INDEX(係数表!B:B,11) + $C743) + (INDEX(出力表!D:D,11)))) + (乱数表!$W743*(Settings!B12/(((INDEX(出力表!D:D,11))+1)^INDEX(係数表!E:E,11)*INDEX(係数表!F:F,11))))))</f>
        <v>#VALUE!</v>
      </c>
      <c r="AG743" t="e">
        <f>MIN(100, MAX(0, (INDEX(出力表!D:D,11))*AE743/MAX(AF743, Settings!B3)))</f>
        <v>#VALUE!</v>
      </c>
      <c r="AH743">
        <f>MIN(100, MAX(0, 100*BETAINV(乱数表!$L743, MAX(0.00000001, (1/(1+EXP(-(INDEX(係数表!G:G,12) + $B743))))*(EXP(INDEX(係数表!H:H,12) + INDEX(係数表!I:I,12)*LN(INDEX(出力表!C:C,12)+1)))), MAX(0.00000001, (1-(1/(1+EXP(-(INDEX(係数表!G:G,12) + $B743)))))*(EXP(INDEX(係数表!H:H,12) + INDEX(係数表!I:I,12)*LN(INDEX(出力表!C:C,12)+1)))))))</f>
        <v>80.521486979334711</v>
      </c>
      <c r="AI743" t="e">
        <f>MIN(100, MAX(0, (100*(INDEX(出力表!D:D,12))/(EXP(INDEX(係数表!B:B,12) + $C743) + (INDEX(出力表!D:D,12)))) + (乱数表!$X743*(Settings!B12/(((INDEX(出力表!D:D,12))+1)^INDEX(係数表!E:E,12)*INDEX(係数表!F:F,12))))))</f>
        <v>#VALUE!</v>
      </c>
      <c r="AJ743" t="e">
        <f>MIN(100, MAX(0, (INDEX(出力表!D:D,12))*AH743/MAX(AI743, Settings!B3)))</f>
        <v>#VALUE!</v>
      </c>
      <c r="AK743">
        <f>MIN(100, MAX(0, 100*BETAINV(乱数表!$M743, MAX(0.00000001, (1/(1+EXP(-(INDEX(係数表!G:G,13) + $B743))))*(EXP(INDEX(係数表!H:H,13) + INDEX(係数表!I:I,13)*LN(INDEX(出力表!C:C,13)+1)))), MAX(0.00000001, (1-(1/(1+EXP(-(INDEX(係数表!G:G,13) + $B743)))))*(EXP(INDEX(係数表!H:H,13) + INDEX(係数表!I:I,13)*LN(INDEX(出力表!C:C,13)+1)))))))</f>
        <v>78.578236659295456</v>
      </c>
      <c r="AL743" t="e">
        <f>MIN(100, MAX(0, (100*(INDEX(出力表!D:D,13))/(EXP(INDEX(係数表!B:B,13) + $C743) + (INDEX(出力表!D:D,13)))) + (乱数表!$Y743*(Settings!B12/(((INDEX(出力表!D:D,13))+1)^INDEX(係数表!E:E,13)*INDEX(係数表!F:F,13))))))</f>
        <v>#VALUE!</v>
      </c>
      <c r="AM743" t="e">
        <f>MIN(100, MAX(0, (INDEX(出力表!D:D,13))*AK743/MAX(AL743, Settings!B3)))</f>
        <v>#VALUE!</v>
      </c>
      <c r="AN743">
        <f>IF(ISNUMBER(F743), INDEX(出力表!B:B,2)*F743, 0)+IF(ISNUMBER(I743), INDEX(出力表!B:B,3)*I743, 0)+IF(ISNUMBER(L743), INDEX(出力表!B:B,4)*L743, 0)+IF(ISNUMBER(O743), INDEX(出力表!B:B,5)*O743, 0)+IF(ISNUMBER(R743), INDEX(出力表!B:B,6)*R743, 0)+IF(ISNUMBER(U743), INDEX(出力表!B:B,7)*U743, 0)+IF(ISNUMBER(X743), INDEX(出力表!B:B,8)*X743, 0)+IF(ISNUMBER(AA743), INDEX(出力表!B:B,9)*AA743, 0)+IF(ISNUMBER(AD743), INDEX(出力表!B:B,10)*AD743, 0)+IF(ISNUMBER(AG743), INDEX(出力表!B:B,11)*AG743, 0)+IF(ISNUMBER(AJ743), INDEX(出力表!B:B,12)*AJ743, 0)+IF(ISNUMBER(AM743), INDEX(出力表!B:B,13)*AM743, 0)</f>
        <v>0</v>
      </c>
      <c r="AO743">
        <f>IF(ISNUMBER(F743), INDEX(出力表!B:B,2), 0)+IF(ISNUMBER(I743), INDEX(出力表!B:B,3), 0)+IF(ISNUMBER(L743), INDEX(出力表!B:B,4), 0)+IF(ISNUMBER(O743), INDEX(出力表!B:B,5), 0)+IF(ISNUMBER(R743), INDEX(出力表!B:B,6), 0)+IF(ISNUMBER(U743), INDEX(出力表!B:B,7), 0)+IF(ISNUMBER(X743), INDEX(出力表!B:B,8), 0)+IF(ISNUMBER(AA743), INDEX(出力表!B:B,9), 0)+IF(ISNUMBER(AD743), INDEX(出力表!B:B,10), 0)+IF(ISNUMBER(AG743), INDEX(出力表!B:B,11), 0)+IF(ISNUMBER(AJ743), INDEX(出力表!B:B,12), 0)+IF(ISNUMBER(AM743), INDEX(出力表!B:B,13), 0)</f>
        <v>0</v>
      </c>
      <c r="AP743" t="str">
        <f t="shared" si="11"/>
        <v/>
      </c>
    </row>
    <row r="744" spans="1:42" x14ac:dyDescent="0.2">
      <c r="A744">
        <v>743</v>
      </c>
      <c r="B744">
        <f>IF(UPPER(Settings!B4)="TRUE", 乱数表!$Z744*Settings!B10, 0)</f>
        <v>0.60856050846405751</v>
      </c>
      <c r="C744">
        <f>IF(UPPER(Settings!B4)="TRUE", 乱数表!$AA744*Settings!B11, 0)</f>
        <v>1.6760351447728326E-2</v>
      </c>
      <c r="D744">
        <f>MIN(100, MAX(0, 100*BETAINV(乱数表!$B744, MAX(0.00000001, (1/(1+EXP(-(INDEX(係数表!G:G,2) + $B744))))*(EXP(INDEX(係数表!H:H,2) + INDEX(係数表!I:I,2)*LN(INDEX(出力表!C:C,2)+1)))), MAX(0.00000001, (1-(1/(1+EXP(-(INDEX(係数表!G:G,2) + $B744)))))*(EXP(INDEX(係数表!H:H,2) + INDEX(係数表!I:I,2)*LN(INDEX(出力表!C:C,2)+1)))))))</f>
        <v>73.498675395035434</v>
      </c>
      <c r="E744" t="e">
        <f>MIN(100, MAX(0, (100*(INDEX(出力表!D:D,2))/(EXP(INDEX(係数表!B:B,2) + $C744) + (INDEX(出力表!D:D,2)))) + (乱数表!$N744*(Settings!B12/(((INDEX(出力表!D:D,2))+1)^INDEX(係数表!E:E,2)*INDEX(係数表!F:F,2))))))</f>
        <v>#VALUE!</v>
      </c>
      <c r="F744" t="e">
        <f>MIN(100, MAX(0, (INDEX(出力表!D:D,2))*D744/MAX(E744, Settings!B3)))</f>
        <v>#VALUE!</v>
      </c>
      <c r="G744">
        <f>MIN(100, MAX(0, 100*BETAINV(乱数表!$C744, MAX(0.00000001, (1/(1+EXP(-(INDEX(係数表!G:G,3) + $B744))))*(EXP(INDEX(係数表!H:H,3) + INDEX(係数表!I:I,3)*LN(INDEX(出力表!C:C,3)+1)))), MAX(0.00000001, (1-(1/(1+EXP(-(INDEX(係数表!G:G,3) + $B744)))))*(EXP(INDEX(係数表!H:H,3) + INDEX(係数表!I:I,3)*LN(INDEX(出力表!C:C,3)+1)))))))</f>
        <v>98.087067970175084</v>
      </c>
      <c r="H744" t="e">
        <f>MIN(100, MAX(0, (100*(INDEX(出力表!D:D,3))/(EXP(INDEX(係数表!B:B,3) + $C744) + (INDEX(出力表!D:D,3)))) + (乱数表!$O744*(Settings!B12/(((INDEX(出力表!D:D,3))+1)^INDEX(係数表!E:E,3)*INDEX(係数表!F:F,3))))))</f>
        <v>#VALUE!</v>
      </c>
      <c r="I744" t="e">
        <f>MIN(100, MAX(0, (INDEX(出力表!D:D,3))*G744/MAX(H744, Settings!B3)))</f>
        <v>#VALUE!</v>
      </c>
      <c r="J744">
        <f>MIN(100, MAX(0, 100*BETAINV(乱数表!$D744, MAX(0.00000001, (1/(1+EXP(-(INDEX(係数表!G:G,4) + $B744))))*(EXP(INDEX(係数表!H:H,4) + INDEX(係数表!I:I,4)*LN(INDEX(出力表!C:C,4)+1)))), MAX(0.00000001, (1-(1/(1+EXP(-(INDEX(係数表!G:G,4) + $B744)))))*(EXP(INDEX(係数表!H:H,4) + INDEX(係数表!I:I,4)*LN(INDEX(出力表!C:C,4)+1)))))))</f>
        <v>76.68284040259033</v>
      </c>
      <c r="K744" t="e">
        <f>MIN(100, MAX(0, (100*(INDEX(出力表!D:D,4))/(EXP(INDEX(係数表!B:B,4) + $C744) + (INDEX(出力表!D:D,4)))) + (乱数表!$P744*(Settings!B12/(((INDEX(出力表!D:D,4))+1)^INDEX(係数表!E:E,4)*INDEX(係数表!F:F,4))))))</f>
        <v>#VALUE!</v>
      </c>
      <c r="L744" t="e">
        <f>MIN(100, MAX(0, (INDEX(出力表!D:D,4))*J744/MAX(K744, Settings!B3)))</f>
        <v>#VALUE!</v>
      </c>
      <c r="M744">
        <f>MIN(100, MAX(0, 100*BETAINV(乱数表!$E744, MAX(0.00000001, (1/(1+EXP(-(INDEX(係数表!G:G,5) + $B744))))*(EXP(INDEX(係数表!H:H,5) + INDEX(係数表!I:I,5)*LN(INDEX(出力表!C:C,5)+1)))), MAX(0.00000001, (1-(1/(1+EXP(-(INDEX(係数表!G:G,5) + $B744)))))*(EXP(INDEX(係数表!H:H,5) + INDEX(係数表!I:I,5)*LN(INDEX(出力表!C:C,5)+1)))))))</f>
        <v>99.998451750597766</v>
      </c>
      <c r="N744" t="e">
        <f>MIN(100, MAX(0, (100*(INDEX(出力表!D:D,5))/(EXP(INDEX(係数表!B:B,5) + $C744) + (INDEX(出力表!D:D,5)))) + (乱数表!$Q744*(Settings!B12/(((INDEX(出力表!D:D,5))+1)^INDEX(係数表!E:E,5)*INDEX(係数表!F:F,5))))))</f>
        <v>#VALUE!</v>
      </c>
      <c r="O744" t="e">
        <f>MIN(100, MAX(0, (INDEX(出力表!D:D,5))*M744/MAX(N744, Settings!B3)))</f>
        <v>#VALUE!</v>
      </c>
      <c r="P744">
        <f>MIN(100, MAX(0, 100*BETAINV(乱数表!$F744, MAX(0.00000001, (1/(1+EXP(-(INDEX(係数表!G:G,6) + $B744))))*(EXP(INDEX(係数表!H:H,6) + INDEX(係数表!I:I,6)*LN(INDEX(出力表!C:C,6)+1)))), MAX(0.00000001, (1-(1/(1+EXP(-(INDEX(係数表!G:G,6) + $B744)))))*(EXP(INDEX(係数表!H:H,6) + INDEX(係数表!I:I,6)*LN(INDEX(出力表!C:C,6)+1)))))))</f>
        <v>89.575672232676823</v>
      </c>
      <c r="Q744" t="e">
        <f>MIN(100, MAX(0, (100*(INDEX(出力表!D:D,6))/(EXP(INDEX(係数表!B:B,6) + $C744) + (INDEX(出力表!D:D,6)))) + (乱数表!$R744*(Settings!B12/(((INDEX(出力表!D:D,6))+1)^INDEX(係数表!E:E,6)*INDEX(係数表!F:F,6))))))</f>
        <v>#VALUE!</v>
      </c>
      <c r="R744" t="e">
        <f>MIN(100, MAX(0, (INDEX(出力表!D:D,6))*P744/MAX(Q744, Settings!B3)))</f>
        <v>#VALUE!</v>
      </c>
      <c r="S744">
        <f>MIN(100, MAX(0, 100*BETAINV(乱数表!$G744, MAX(0.00000001, (1/(1+EXP(-(INDEX(係数表!G:G,7) + $B744))))*(EXP(INDEX(係数表!H:H,7) + INDEX(係数表!I:I,7)*LN(INDEX(出力表!C:C,7)+1)))), MAX(0.00000001, (1-(1/(1+EXP(-(INDEX(係数表!G:G,7) + $B744)))))*(EXP(INDEX(係数表!H:H,7) + INDEX(係数表!I:I,7)*LN(INDEX(出力表!C:C,7)+1)))))))</f>
        <v>89.355695731575452</v>
      </c>
      <c r="T744" t="e">
        <f>MIN(100, MAX(0, (100*(INDEX(出力表!D:D,7))/(EXP(INDEX(係数表!B:B,7) + $C744) + (INDEX(出力表!D:D,7)))) + (乱数表!$S744*(Settings!B12/(((INDEX(出力表!D:D,7))+1)^INDEX(係数表!E:E,7)*INDEX(係数表!F:F,7))))))</f>
        <v>#VALUE!</v>
      </c>
      <c r="U744" t="e">
        <f>MIN(100, MAX(0, (INDEX(出力表!D:D,7))*S744/MAX(T744, Settings!B3)))</f>
        <v>#VALUE!</v>
      </c>
      <c r="V744">
        <f>MIN(100, MAX(0, 100*BETAINV(乱数表!$H744, MAX(0.00000001, (1/(1+EXP(-(INDEX(係数表!G:G,8) + $B744))))*(EXP(INDEX(係数表!H:H,8) + INDEX(係数表!I:I,8)*LN(INDEX(出力表!C:C,8)+1)))), MAX(0.00000001, (1-(1/(1+EXP(-(INDEX(係数表!G:G,8) + $B744)))))*(EXP(INDEX(係数表!H:H,8) + INDEX(係数表!I:I,8)*LN(INDEX(出力表!C:C,8)+1)))))))</f>
        <v>91.954120718469085</v>
      </c>
      <c r="W744" t="e">
        <f>MIN(100, MAX(0, (100*(INDEX(出力表!D:D,8))/(EXP(INDEX(係数表!B:B,8) + $C744) + (INDEX(出力表!D:D,8)))) + (乱数表!$T744*(Settings!B12/(((INDEX(出力表!D:D,8))+1)^INDEX(係数表!E:E,8)*INDEX(係数表!F:F,8))))))</f>
        <v>#VALUE!</v>
      </c>
      <c r="X744" t="e">
        <f>MIN(100, MAX(0, (INDEX(出力表!D:D,8))*V744/MAX(W744, Settings!B3)))</f>
        <v>#VALUE!</v>
      </c>
      <c r="Y744">
        <f>MIN(100, MAX(0, 100*BETAINV(乱数表!$I744, MAX(0.00000001, (1/(1+EXP(-(INDEX(係数表!G:G,9) + $B744))))*(EXP(INDEX(係数表!H:H,9) + INDEX(係数表!I:I,9)*LN(INDEX(出力表!C:C,9)+1)))), MAX(0.00000001, (1-(1/(1+EXP(-(INDEX(係数表!G:G,9) + $B744)))))*(EXP(INDEX(係数表!H:H,9) + INDEX(係数表!I:I,9)*LN(INDEX(出力表!C:C,9)+1)))))))</f>
        <v>93.558701151228689</v>
      </c>
      <c r="Z744" t="e">
        <f>MIN(100, MAX(0, (100*(INDEX(出力表!D:D,9))/(EXP(INDEX(係数表!B:B,9) + $C744) + (INDEX(出力表!D:D,9)))) + (乱数表!$U744*(Settings!B12/(((INDEX(出力表!D:D,9))+1)^INDEX(係数表!E:E,9)*INDEX(係数表!F:F,9))))))</f>
        <v>#VALUE!</v>
      </c>
      <c r="AA744" t="e">
        <f>MIN(100, MAX(0, (INDEX(出力表!D:D,9))*Y744/MAX(Z744, Settings!B3)))</f>
        <v>#VALUE!</v>
      </c>
      <c r="AB744">
        <f>MIN(100, MAX(0, 100*BETAINV(乱数表!$J744, MAX(0.00000001, (1/(1+EXP(-(INDEX(係数表!G:G,10) + $B744))))*(EXP(INDEX(係数表!H:H,10) + INDEX(係数表!I:I,10)*LN(INDEX(出力表!C:C,10)+1)))), MAX(0.00000001, (1-(1/(1+EXP(-(INDEX(係数表!G:G,10) + $B744)))))*(EXP(INDEX(係数表!H:H,10) + INDEX(係数表!I:I,10)*LN(INDEX(出力表!C:C,10)+1)))))))</f>
        <v>93.629065787474445</v>
      </c>
      <c r="AC744" t="e">
        <f>MIN(100, MAX(0, (100*(INDEX(出力表!D:D,10))/(EXP(INDEX(係数表!B:B,10) + $C744) + (INDEX(出力表!D:D,10)))) + (乱数表!$V744*(Settings!B12/(((INDEX(出力表!D:D,10))+1)^INDEX(係数表!E:E,10)*INDEX(係数表!F:F,10))))))</f>
        <v>#VALUE!</v>
      </c>
      <c r="AD744" t="e">
        <f>MIN(100, MAX(0, (INDEX(出力表!D:D,10))*AB744/MAX(AC744, Settings!B3)))</f>
        <v>#VALUE!</v>
      </c>
      <c r="AE744">
        <f>MIN(100, MAX(0, 100*BETAINV(乱数表!$K744, MAX(0.00000001, (1/(1+EXP(-(INDEX(係数表!G:G,11) + $B744))))*(EXP(INDEX(係数表!H:H,11) + INDEX(係数表!I:I,11)*LN(INDEX(出力表!C:C,11)+1)))), MAX(0.00000001, (1-(1/(1+EXP(-(INDEX(係数表!G:G,11) + $B744)))))*(EXP(INDEX(係数表!H:H,11) + INDEX(係数表!I:I,11)*LN(INDEX(出力表!C:C,11)+1)))))))</f>
        <v>86.089461854297355</v>
      </c>
      <c r="AF744" t="e">
        <f>MIN(100, MAX(0, (100*(INDEX(出力表!D:D,11))/(EXP(INDEX(係数表!B:B,11) + $C744) + (INDEX(出力表!D:D,11)))) + (乱数表!$W744*(Settings!B12/(((INDEX(出力表!D:D,11))+1)^INDEX(係数表!E:E,11)*INDEX(係数表!F:F,11))))))</f>
        <v>#VALUE!</v>
      </c>
      <c r="AG744" t="e">
        <f>MIN(100, MAX(0, (INDEX(出力表!D:D,11))*AE744/MAX(AF744, Settings!B3)))</f>
        <v>#VALUE!</v>
      </c>
      <c r="AH744">
        <f>MIN(100, MAX(0, 100*BETAINV(乱数表!$L744, MAX(0.00000001, (1/(1+EXP(-(INDEX(係数表!G:G,12) + $B744))))*(EXP(INDEX(係数表!H:H,12) + INDEX(係数表!I:I,12)*LN(INDEX(出力表!C:C,12)+1)))), MAX(0.00000001, (1-(1/(1+EXP(-(INDEX(係数表!G:G,12) + $B744)))))*(EXP(INDEX(係数表!H:H,12) + INDEX(係数表!I:I,12)*LN(INDEX(出力表!C:C,12)+1)))))))</f>
        <v>96.522847115527611</v>
      </c>
      <c r="AI744" t="e">
        <f>MIN(100, MAX(0, (100*(INDEX(出力表!D:D,12))/(EXP(INDEX(係数表!B:B,12) + $C744) + (INDEX(出力表!D:D,12)))) + (乱数表!$X744*(Settings!B12/(((INDEX(出力表!D:D,12))+1)^INDEX(係数表!E:E,12)*INDEX(係数表!F:F,12))))))</f>
        <v>#VALUE!</v>
      </c>
      <c r="AJ744" t="e">
        <f>MIN(100, MAX(0, (INDEX(出力表!D:D,12))*AH744/MAX(AI744, Settings!B3)))</f>
        <v>#VALUE!</v>
      </c>
      <c r="AK744">
        <f>MIN(100, MAX(0, 100*BETAINV(乱数表!$M744, MAX(0.00000001, (1/(1+EXP(-(INDEX(係数表!G:G,13) + $B744))))*(EXP(INDEX(係数表!H:H,13) + INDEX(係数表!I:I,13)*LN(INDEX(出力表!C:C,13)+1)))), MAX(0.00000001, (1-(1/(1+EXP(-(INDEX(係数表!G:G,13) + $B744)))))*(EXP(INDEX(係数表!H:H,13) + INDEX(係数表!I:I,13)*LN(INDEX(出力表!C:C,13)+1)))))))</f>
        <v>92.255180865595335</v>
      </c>
      <c r="AL744" t="e">
        <f>MIN(100, MAX(0, (100*(INDEX(出力表!D:D,13))/(EXP(INDEX(係数表!B:B,13) + $C744) + (INDEX(出力表!D:D,13)))) + (乱数表!$Y744*(Settings!B12/(((INDEX(出力表!D:D,13))+1)^INDEX(係数表!E:E,13)*INDEX(係数表!F:F,13))))))</f>
        <v>#VALUE!</v>
      </c>
      <c r="AM744" t="e">
        <f>MIN(100, MAX(0, (INDEX(出力表!D:D,13))*AK744/MAX(AL744, Settings!B3)))</f>
        <v>#VALUE!</v>
      </c>
      <c r="AN744">
        <f>IF(ISNUMBER(F744), INDEX(出力表!B:B,2)*F744, 0)+IF(ISNUMBER(I744), INDEX(出力表!B:B,3)*I744, 0)+IF(ISNUMBER(L744), INDEX(出力表!B:B,4)*L744, 0)+IF(ISNUMBER(O744), INDEX(出力表!B:B,5)*O744, 0)+IF(ISNUMBER(R744), INDEX(出力表!B:B,6)*R744, 0)+IF(ISNUMBER(U744), INDEX(出力表!B:B,7)*U744, 0)+IF(ISNUMBER(X744), INDEX(出力表!B:B,8)*X744, 0)+IF(ISNUMBER(AA744), INDEX(出力表!B:B,9)*AA744, 0)+IF(ISNUMBER(AD744), INDEX(出力表!B:B,10)*AD744, 0)+IF(ISNUMBER(AG744), INDEX(出力表!B:B,11)*AG744, 0)+IF(ISNUMBER(AJ744), INDEX(出力表!B:B,12)*AJ744, 0)+IF(ISNUMBER(AM744), INDEX(出力表!B:B,13)*AM744, 0)</f>
        <v>0</v>
      </c>
      <c r="AO744">
        <f>IF(ISNUMBER(F744), INDEX(出力表!B:B,2), 0)+IF(ISNUMBER(I744), INDEX(出力表!B:B,3), 0)+IF(ISNUMBER(L744), INDEX(出力表!B:B,4), 0)+IF(ISNUMBER(O744), INDEX(出力表!B:B,5), 0)+IF(ISNUMBER(R744), INDEX(出力表!B:B,6), 0)+IF(ISNUMBER(U744), INDEX(出力表!B:B,7), 0)+IF(ISNUMBER(X744), INDEX(出力表!B:B,8), 0)+IF(ISNUMBER(AA744), INDEX(出力表!B:B,9), 0)+IF(ISNUMBER(AD744), INDEX(出力表!B:B,10), 0)+IF(ISNUMBER(AG744), INDEX(出力表!B:B,11), 0)+IF(ISNUMBER(AJ744), INDEX(出力表!B:B,12), 0)+IF(ISNUMBER(AM744), INDEX(出力表!B:B,13), 0)</f>
        <v>0</v>
      </c>
      <c r="AP744" t="str">
        <f t="shared" si="11"/>
        <v/>
      </c>
    </row>
    <row r="745" spans="1:42" x14ac:dyDescent="0.2">
      <c r="A745">
        <v>744</v>
      </c>
      <c r="B745">
        <f>IF(UPPER(Settings!B4)="TRUE", 乱数表!$Z745*Settings!B10, 0)</f>
        <v>-0.23225662017259252</v>
      </c>
      <c r="C745">
        <f>IF(UPPER(Settings!B4)="TRUE", 乱数表!$AA745*Settings!B11, 0)</f>
        <v>1.467535909985132E-3</v>
      </c>
      <c r="D745">
        <f>MIN(100, MAX(0, 100*BETAINV(乱数表!$B745, MAX(0.00000001, (1/(1+EXP(-(INDEX(係数表!G:G,2) + $B745))))*(EXP(INDEX(係数表!H:H,2) + INDEX(係数表!I:I,2)*LN(INDEX(出力表!C:C,2)+1)))), MAX(0.00000001, (1-(1/(1+EXP(-(INDEX(係数表!G:G,2) + $B745)))))*(EXP(INDEX(係数表!H:H,2) + INDEX(係数表!I:I,2)*LN(INDEX(出力表!C:C,2)+1)))))))</f>
        <v>95.752799503475771</v>
      </c>
      <c r="E745" t="e">
        <f>MIN(100, MAX(0, (100*(INDEX(出力表!D:D,2))/(EXP(INDEX(係数表!B:B,2) + $C745) + (INDEX(出力表!D:D,2)))) + (乱数表!$N745*(Settings!B12/(((INDEX(出力表!D:D,2))+1)^INDEX(係数表!E:E,2)*INDEX(係数表!F:F,2))))))</f>
        <v>#VALUE!</v>
      </c>
      <c r="F745" t="e">
        <f>MIN(100, MAX(0, (INDEX(出力表!D:D,2))*D745/MAX(E745, Settings!B3)))</f>
        <v>#VALUE!</v>
      </c>
      <c r="G745">
        <f>MIN(100, MAX(0, 100*BETAINV(乱数表!$C745, MAX(0.00000001, (1/(1+EXP(-(INDEX(係数表!G:G,3) + $B745))))*(EXP(INDEX(係数表!H:H,3) + INDEX(係数表!I:I,3)*LN(INDEX(出力表!C:C,3)+1)))), MAX(0.00000001, (1-(1/(1+EXP(-(INDEX(係数表!G:G,3) + $B745)))))*(EXP(INDEX(係数表!H:H,3) + INDEX(係数表!I:I,3)*LN(INDEX(出力表!C:C,3)+1)))))))</f>
        <v>29.100974486144349</v>
      </c>
      <c r="H745" t="e">
        <f>MIN(100, MAX(0, (100*(INDEX(出力表!D:D,3))/(EXP(INDEX(係数表!B:B,3) + $C745) + (INDEX(出力表!D:D,3)))) + (乱数表!$O745*(Settings!B12/(((INDEX(出力表!D:D,3))+1)^INDEX(係数表!E:E,3)*INDEX(係数表!F:F,3))))))</f>
        <v>#VALUE!</v>
      </c>
      <c r="I745" t="e">
        <f>MIN(100, MAX(0, (INDEX(出力表!D:D,3))*G745/MAX(H745, Settings!B3)))</f>
        <v>#VALUE!</v>
      </c>
      <c r="J745">
        <f>MIN(100, MAX(0, 100*BETAINV(乱数表!$D745, MAX(0.00000001, (1/(1+EXP(-(INDEX(係数表!G:G,4) + $B745))))*(EXP(INDEX(係数表!H:H,4) + INDEX(係数表!I:I,4)*LN(INDEX(出力表!C:C,4)+1)))), MAX(0.00000001, (1-(1/(1+EXP(-(INDEX(係数表!G:G,4) + $B745)))))*(EXP(INDEX(係数表!H:H,4) + INDEX(係数表!I:I,4)*LN(INDEX(出力表!C:C,4)+1)))))))</f>
        <v>38.346435076665117</v>
      </c>
      <c r="K745" t="e">
        <f>MIN(100, MAX(0, (100*(INDEX(出力表!D:D,4))/(EXP(INDEX(係数表!B:B,4) + $C745) + (INDEX(出力表!D:D,4)))) + (乱数表!$P745*(Settings!B12/(((INDEX(出力表!D:D,4))+1)^INDEX(係数表!E:E,4)*INDEX(係数表!F:F,4))))))</f>
        <v>#VALUE!</v>
      </c>
      <c r="L745" t="e">
        <f>MIN(100, MAX(0, (INDEX(出力表!D:D,4))*J745/MAX(K745, Settings!B3)))</f>
        <v>#VALUE!</v>
      </c>
      <c r="M745">
        <f>MIN(100, MAX(0, 100*BETAINV(乱数表!$E745, MAX(0.00000001, (1/(1+EXP(-(INDEX(係数表!G:G,5) + $B745))))*(EXP(INDEX(係数表!H:H,5) + INDEX(係数表!I:I,5)*LN(INDEX(出力表!C:C,5)+1)))), MAX(0.00000001, (1-(1/(1+EXP(-(INDEX(係数表!G:G,5) + $B745)))))*(EXP(INDEX(係数表!H:H,5) + INDEX(係数表!I:I,5)*LN(INDEX(出力表!C:C,5)+1)))))))</f>
        <v>70.183325019839003</v>
      </c>
      <c r="N745" t="e">
        <f>MIN(100, MAX(0, (100*(INDEX(出力表!D:D,5))/(EXP(INDEX(係数表!B:B,5) + $C745) + (INDEX(出力表!D:D,5)))) + (乱数表!$Q745*(Settings!B12/(((INDEX(出力表!D:D,5))+1)^INDEX(係数表!E:E,5)*INDEX(係数表!F:F,5))))))</f>
        <v>#VALUE!</v>
      </c>
      <c r="O745" t="e">
        <f>MIN(100, MAX(0, (INDEX(出力表!D:D,5))*M745/MAX(N745, Settings!B3)))</f>
        <v>#VALUE!</v>
      </c>
      <c r="P745">
        <f>MIN(100, MAX(0, 100*BETAINV(乱数表!$F745, MAX(0.00000001, (1/(1+EXP(-(INDEX(係数表!G:G,6) + $B745))))*(EXP(INDEX(係数表!H:H,6) + INDEX(係数表!I:I,6)*LN(INDEX(出力表!C:C,6)+1)))), MAX(0.00000001, (1-(1/(1+EXP(-(INDEX(係数表!G:G,6) + $B745)))))*(EXP(INDEX(係数表!H:H,6) + INDEX(係数表!I:I,6)*LN(INDEX(出力表!C:C,6)+1)))))))</f>
        <v>95.08575939677965</v>
      </c>
      <c r="Q745" t="e">
        <f>MIN(100, MAX(0, (100*(INDEX(出力表!D:D,6))/(EXP(INDEX(係数表!B:B,6) + $C745) + (INDEX(出力表!D:D,6)))) + (乱数表!$R745*(Settings!B12/(((INDEX(出力表!D:D,6))+1)^INDEX(係数表!E:E,6)*INDEX(係数表!F:F,6))))))</f>
        <v>#VALUE!</v>
      </c>
      <c r="R745" t="e">
        <f>MIN(100, MAX(0, (INDEX(出力表!D:D,6))*P745/MAX(Q745, Settings!B3)))</f>
        <v>#VALUE!</v>
      </c>
      <c r="S745">
        <f>MIN(100, MAX(0, 100*BETAINV(乱数表!$G745, MAX(0.00000001, (1/(1+EXP(-(INDEX(係数表!G:G,7) + $B745))))*(EXP(INDEX(係数表!H:H,7) + INDEX(係数表!I:I,7)*LN(INDEX(出力表!C:C,7)+1)))), MAX(0.00000001, (1-(1/(1+EXP(-(INDEX(係数表!G:G,7) + $B745)))))*(EXP(INDEX(係数表!H:H,7) + INDEX(係数表!I:I,7)*LN(INDEX(出力表!C:C,7)+1)))))))</f>
        <v>83.869362230352635</v>
      </c>
      <c r="T745" t="e">
        <f>MIN(100, MAX(0, (100*(INDEX(出力表!D:D,7))/(EXP(INDEX(係数表!B:B,7) + $C745) + (INDEX(出力表!D:D,7)))) + (乱数表!$S745*(Settings!B12/(((INDEX(出力表!D:D,7))+1)^INDEX(係数表!E:E,7)*INDEX(係数表!F:F,7))))))</f>
        <v>#VALUE!</v>
      </c>
      <c r="U745" t="e">
        <f>MIN(100, MAX(0, (INDEX(出力表!D:D,7))*S745/MAX(T745, Settings!B3)))</f>
        <v>#VALUE!</v>
      </c>
      <c r="V745">
        <f>MIN(100, MAX(0, 100*BETAINV(乱数表!$H745, MAX(0.00000001, (1/(1+EXP(-(INDEX(係数表!G:G,8) + $B745))))*(EXP(INDEX(係数表!H:H,8) + INDEX(係数表!I:I,8)*LN(INDEX(出力表!C:C,8)+1)))), MAX(0.00000001, (1-(1/(1+EXP(-(INDEX(係数表!G:G,8) + $B745)))))*(EXP(INDEX(係数表!H:H,8) + INDEX(係数表!I:I,8)*LN(INDEX(出力表!C:C,8)+1)))))))</f>
        <v>87.977053106489961</v>
      </c>
      <c r="W745" t="e">
        <f>MIN(100, MAX(0, (100*(INDEX(出力表!D:D,8))/(EXP(INDEX(係数表!B:B,8) + $C745) + (INDEX(出力表!D:D,8)))) + (乱数表!$T745*(Settings!B12/(((INDEX(出力表!D:D,8))+1)^INDEX(係数表!E:E,8)*INDEX(係数表!F:F,8))))))</f>
        <v>#VALUE!</v>
      </c>
      <c r="X745" t="e">
        <f>MIN(100, MAX(0, (INDEX(出力表!D:D,8))*V745/MAX(W745, Settings!B3)))</f>
        <v>#VALUE!</v>
      </c>
      <c r="Y745">
        <f>MIN(100, MAX(0, 100*BETAINV(乱数表!$I745, MAX(0.00000001, (1/(1+EXP(-(INDEX(係数表!G:G,9) + $B745))))*(EXP(INDEX(係数表!H:H,9) + INDEX(係数表!I:I,9)*LN(INDEX(出力表!C:C,9)+1)))), MAX(0.00000001, (1-(1/(1+EXP(-(INDEX(係数表!G:G,9) + $B745)))))*(EXP(INDEX(係数表!H:H,9) + INDEX(係数表!I:I,9)*LN(INDEX(出力表!C:C,9)+1)))))))</f>
        <v>92.956064508491778</v>
      </c>
      <c r="Z745" t="e">
        <f>MIN(100, MAX(0, (100*(INDEX(出力表!D:D,9))/(EXP(INDEX(係数表!B:B,9) + $C745) + (INDEX(出力表!D:D,9)))) + (乱数表!$U745*(Settings!B12/(((INDEX(出力表!D:D,9))+1)^INDEX(係数表!E:E,9)*INDEX(係数表!F:F,9))))))</f>
        <v>#VALUE!</v>
      </c>
      <c r="AA745" t="e">
        <f>MIN(100, MAX(0, (INDEX(出力表!D:D,9))*Y745/MAX(Z745, Settings!B3)))</f>
        <v>#VALUE!</v>
      </c>
      <c r="AB745">
        <f>MIN(100, MAX(0, 100*BETAINV(乱数表!$J745, MAX(0.00000001, (1/(1+EXP(-(INDEX(係数表!G:G,10) + $B745))))*(EXP(INDEX(係数表!H:H,10) + INDEX(係数表!I:I,10)*LN(INDEX(出力表!C:C,10)+1)))), MAX(0.00000001, (1-(1/(1+EXP(-(INDEX(係数表!G:G,10) + $B745)))))*(EXP(INDEX(係数表!H:H,10) + INDEX(係数表!I:I,10)*LN(INDEX(出力表!C:C,10)+1)))))))</f>
        <v>90.922394346517279</v>
      </c>
      <c r="AC745" t="e">
        <f>MIN(100, MAX(0, (100*(INDEX(出力表!D:D,10))/(EXP(INDEX(係数表!B:B,10) + $C745) + (INDEX(出力表!D:D,10)))) + (乱数表!$V745*(Settings!B12/(((INDEX(出力表!D:D,10))+1)^INDEX(係数表!E:E,10)*INDEX(係数表!F:F,10))))))</f>
        <v>#VALUE!</v>
      </c>
      <c r="AD745" t="e">
        <f>MIN(100, MAX(0, (INDEX(出力表!D:D,10))*AB745/MAX(AC745, Settings!B3)))</f>
        <v>#VALUE!</v>
      </c>
      <c r="AE745">
        <f>MIN(100, MAX(0, 100*BETAINV(乱数表!$K745, MAX(0.00000001, (1/(1+EXP(-(INDEX(係数表!G:G,11) + $B745))))*(EXP(INDEX(係数表!H:H,11) + INDEX(係数表!I:I,11)*LN(INDEX(出力表!C:C,11)+1)))), MAX(0.00000001, (1-(1/(1+EXP(-(INDEX(係数表!G:G,11) + $B745)))))*(EXP(INDEX(係数表!H:H,11) + INDEX(係数表!I:I,11)*LN(INDEX(出力表!C:C,11)+1)))))))</f>
        <v>98.590090098506693</v>
      </c>
      <c r="AF745" t="e">
        <f>MIN(100, MAX(0, (100*(INDEX(出力表!D:D,11))/(EXP(INDEX(係数表!B:B,11) + $C745) + (INDEX(出力表!D:D,11)))) + (乱数表!$W745*(Settings!B12/(((INDEX(出力表!D:D,11))+1)^INDEX(係数表!E:E,11)*INDEX(係数表!F:F,11))))))</f>
        <v>#VALUE!</v>
      </c>
      <c r="AG745" t="e">
        <f>MIN(100, MAX(0, (INDEX(出力表!D:D,11))*AE745/MAX(AF745, Settings!B3)))</f>
        <v>#VALUE!</v>
      </c>
      <c r="AH745">
        <f>MIN(100, MAX(0, 100*BETAINV(乱数表!$L745, MAX(0.00000001, (1/(1+EXP(-(INDEX(係数表!G:G,12) + $B745))))*(EXP(INDEX(係数表!H:H,12) + INDEX(係数表!I:I,12)*LN(INDEX(出力表!C:C,12)+1)))), MAX(0.00000001, (1-(1/(1+EXP(-(INDEX(係数表!G:G,12) + $B745)))))*(EXP(INDEX(係数表!H:H,12) + INDEX(係数表!I:I,12)*LN(INDEX(出力表!C:C,12)+1)))))))</f>
        <v>99.192063886590319</v>
      </c>
      <c r="AI745" t="e">
        <f>MIN(100, MAX(0, (100*(INDEX(出力表!D:D,12))/(EXP(INDEX(係数表!B:B,12) + $C745) + (INDEX(出力表!D:D,12)))) + (乱数表!$X745*(Settings!B12/(((INDEX(出力表!D:D,12))+1)^INDEX(係数表!E:E,12)*INDEX(係数表!F:F,12))))))</f>
        <v>#VALUE!</v>
      </c>
      <c r="AJ745" t="e">
        <f>MIN(100, MAX(0, (INDEX(出力表!D:D,12))*AH745/MAX(AI745, Settings!B3)))</f>
        <v>#VALUE!</v>
      </c>
      <c r="AK745">
        <f>MIN(100, MAX(0, 100*BETAINV(乱数表!$M745, MAX(0.00000001, (1/(1+EXP(-(INDEX(係数表!G:G,13) + $B745))))*(EXP(INDEX(係数表!H:H,13) + INDEX(係数表!I:I,13)*LN(INDEX(出力表!C:C,13)+1)))), MAX(0.00000001, (1-(1/(1+EXP(-(INDEX(係数表!G:G,13) + $B745)))))*(EXP(INDEX(係数表!H:H,13) + INDEX(係数表!I:I,13)*LN(INDEX(出力表!C:C,13)+1)))))))</f>
        <v>92.758848560954604</v>
      </c>
      <c r="AL745" t="e">
        <f>MIN(100, MAX(0, (100*(INDEX(出力表!D:D,13))/(EXP(INDEX(係数表!B:B,13) + $C745) + (INDEX(出力表!D:D,13)))) + (乱数表!$Y745*(Settings!B12/(((INDEX(出力表!D:D,13))+1)^INDEX(係数表!E:E,13)*INDEX(係数表!F:F,13))))))</f>
        <v>#VALUE!</v>
      </c>
      <c r="AM745" t="e">
        <f>MIN(100, MAX(0, (INDEX(出力表!D:D,13))*AK745/MAX(AL745, Settings!B3)))</f>
        <v>#VALUE!</v>
      </c>
      <c r="AN745">
        <f>IF(ISNUMBER(F745), INDEX(出力表!B:B,2)*F745, 0)+IF(ISNUMBER(I745), INDEX(出力表!B:B,3)*I745, 0)+IF(ISNUMBER(L745), INDEX(出力表!B:B,4)*L745, 0)+IF(ISNUMBER(O745), INDEX(出力表!B:B,5)*O745, 0)+IF(ISNUMBER(R745), INDEX(出力表!B:B,6)*R745, 0)+IF(ISNUMBER(U745), INDEX(出力表!B:B,7)*U745, 0)+IF(ISNUMBER(X745), INDEX(出力表!B:B,8)*X745, 0)+IF(ISNUMBER(AA745), INDEX(出力表!B:B,9)*AA745, 0)+IF(ISNUMBER(AD745), INDEX(出力表!B:B,10)*AD745, 0)+IF(ISNUMBER(AG745), INDEX(出力表!B:B,11)*AG745, 0)+IF(ISNUMBER(AJ745), INDEX(出力表!B:B,12)*AJ745, 0)+IF(ISNUMBER(AM745), INDEX(出力表!B:B,13)*AM745, 0)</f>
        <v>0</v>
      </c>
      <c r="AO745">
        <f>IF(ISNUMBER(F745), INDEX(出力表!B:B,2), 0)+IF(ISNUMBER(I745), INDEX(出力表!B:B,3), 0)+IF(ISNUMBER(L745), INDEX(出力表!B:B,4), 0)+IF(ISNUMBER(O745), INDEX(出力表!B:B,5), 0)+IF(ISNUMBER(R745), INDEX(出力表!B:B,6), 0)+IF(ISNUMBER(U745), INDEX(出力表!B:B,7), 0)+IF(ISNUMBER(X745), INDEX(出力表!B:B,8), 0)+IF(ISNUMBER(AA745), INDEX(出力表!B:B,9), 0)+IF(ISNUMBER(AD745), INDEX(出力表!B:B,10), 0)+IF(ISNUMBER(AG745), INDEX(出力表!B:B,11), 0)+IF(ISNUMBER(AJ745), INDEX(出力表!B:B,12), 0)+IF(ISNUMBER(AM745), INDEX(出力表!B:B,13), 0)</f>
        <v>0</v>
      </c>
      <c r="AP745" t="str">
        <f t="shared" si="11"/>
        <v/>
      </c>
    </row>
    <row r="746" spans="1:42" x14ac:dyDescent="0.2">
      <c r="A746">
        <v>745</v>
      </c>
      <c r="B746">
        <f>IF(UPPER(Settings!B4)="TRUE", 乱数表!$Z746*Settings!B10, 0)</f>
        <v>0.48215662228943507</v>
      </c>
      <c r="C746">
        <f>IF(UPPER(Settings!B4)="TRUE", 乱数表!$AA746*Settings!B11, 0)</f>
        <v>0.10878185573022112</v>
      </c>
      <c r="D746">
        <f>MIN(100, MAX(0, 100*BETAINV(乱数表!$B746, MAX(0.00000001, (1/(1+EXP(-(INDEX(係数表!G:G,2) + $B746))))*(EXP(INDEX(係数表!H:H,2) + INDEX(係数表!I:I,2)*LN(INDEX(出力表!C:C,2)+1)))), MAX(0.00000001, (1-(1/(1+EXP(-(INDEX(係数表!G:G,2) + $B746)))))*(EXP(INDEX(係数表!H:H,2) + INDEX(係数表!I:I,2)*LN(INDEX(出力表!C:C,2)+1)))))))</f>
        <v>94.996886668051062</v>
      </c>
      <c r="E746" t="e">
        <f>MIN(100, MAX(0, (100*(INDEX(出力表!D:D,2))/(EXP(INDEX(係数表!B:B,2) + $C746) + (INDEX(出力表!D:D,2)))) + (乱数表!$N746*(Settings!B12/(((INDEX(出力表!D:D,2))+1)^INDEX(係数表!E:E,2)*INDEX(係数表!F:F,2))))))</f>
        <v>#VALUE!</v>
      </c>
      <c r="F746" t="e">
        <f>MIN(100, MAX(0, (INDEX(出力表!D:D,2))*D746/MAX(E746, Settings!B3)))</f>
        <v>#VALUE!</v>
      </c>
      <c r="G746">
        <f>MIN(100, MAX(0, 100*BETAINV(乱数表!$C746, MAX(0.00000001, (1/(1+EXP(-(INDEX(係数表!G:G,3) + $B746))))*(EXP(INDEX(係数表!H:H,3) + INDEX(係数表!I:I,3)*LN(INDEX(出力表!C:C,3)+1)))), MAX(0.00000001, (1-(1/(1+EXP(-(INDEX(係数表!G:G,3) + $B746)))))*(EXP(INDEX(係数表!H:H,3) + INDEX(係数表!I:I,3)*LN(INDEX(出力表!C:C,3)+1)))))))</f>
        <v>79.298722360096178</v>
      </c>
      <c r="H746" t="e">
        <f>MIN(100, MAX(0, (100*(INDEX(出力表!D:D,3))/(EXP(INDEX(係数表!B:B,3) + $C746) + (INDEX(出力表!D:D,3)))) + (乱数表!$O746*(Settings!B12/(((INDEX(出力表!D:D,3))+1)^INDEX(係数表!E:E,3)*INDEX(係数表!F:F,3))))))</f>
        <v>#VALUE!</v>
      </c>
      <c r="I746" t="e">
        <f>MIN(100, MAX(0, (INDEX(出力表!D:D,3))*G746/MAX(H746, Settings!B3)))</f>
        <v>#VALUE!</v>
      </c>
      <c r="J746">
        <f>MIN(100, MAX(0, 100*BETAINV(乱数表!$D746, MAX(0.00000001, (1/(1+EXP(-(INDEX(係数表!G:G,4) + $B746))))*(EXP(INDEX(係数表!H:H,4) + INDEX(係数表!I:I,4)*LN(INDEX(出力表!C:C,4)+1)))), MAX(0.00000001, (1-(1/(1+EXP(-(INDEX(係数表!G:G,4) + $B746)))))*(EXP(INDEX(係数表!H:H,4) + INDEX(係数表!I:I,4)*LN(INDEX(出力表!C:C,4)+1)))))))</f>
        <v>99.956249275604193</v>
      </c>
      <c r="K746" t="e">
        <f>MIN(100, MAX(0, (100*(INDEX(出力表!D:D,4))/(EXP(INDEX(係数表!B:B,4) + $C746) + (INDEX(出力表!D:D,4)))) + (乱数表!$P746*(Settings!B12/(((INDEX(出力表!D:D,4))+1)^INDEX(係数表!E:E,4)*INDEX(係数表!F:F,4))))))</f>
        <v>#VALUE!</v>
      </c>
      <c r="L746" t="e">
        <f>MIN(100, MAX(0, (INDEX(出力表!D:D,4))*J746/MAX(K746, Settings!B3)))</f>
        <v>#VALUE!</v>
      </c>
      <c r="M746">
        <f>MIN(100, MAX(0, 100*BETAINV(乱数表!$E746, MAX(0.00000001, (1/(1+EXP(-(INDEX(係数表!G:G,5) + $B746))))*(EXP(INDEX(係数表!H:H,5) + INDEX(係数表!I:I,5)*LN(INDEX(出力表!C:C,5)+1)))), MAX(0.00000001, (1-(1/(1+EXP(-(INDEX(係数表!G:G,5) + $B746)))))*(EXP(INDEX(係数表!H:H,5) + INDEX(係数表!I:I,5)*LN(INDEX(出力表!C:C,5)+1)))))))</f>
        <v>98.218348560656523</v>
      </c>
      <c r="N746" t="e">
        <f>MIN(100, MAX(0, (100*(INDEX(出力表!D:D,5))/(EXP(INDEX(係数表!B:B,5) + $C746) + (INDEX(出力表!D:D,5)))) + (乱数表!$Q746*(Settings!B12/(((INDEX(出力表!D:D,5))+1)^INDEX(係数表!E:E,5)*INDEX(係数表!F:F,5))))))</f>
        <v>#VALUE!</v>
      </c>
      <c r="O746" t="e">
        <f>MIN(100, MAX(0, (INDEX(出力表!D:D,5))*M746/MAX(N746, Settings!B3)))</f>
        <v>#VALUE!</v>
      </c>
      <c r="P746">
        <f>MIN(100, MAX(0, 100*BETAINV(乱数表!$F746, MAX(0.00000001, (1/(1+EXP(-(INDEX(係数表!G:G,6) + $B746))))*(EXP(INDEX(係数表!H:H,6) + INDEX(係数表!I:I,6)*LN(INDEX(出力表!C:C,6)+1)))), MAX(0.00000001, (1-(1/(1+EXP(-(INDEX(係数表!G:G,6) + $B746)))))*(EXP(INDEX(係数表!H:H,6) + INDEX(係数表!I:I,6)*LN(INDEX(出力表!C:C,6)+1)))))))</f>
        <v>94.868318856333474</v>
      </c>
      <c r="Q746" t="e">
        <f>MIN(100, MAX(0, (100*(INDEX(出力表!D:D,6))/(EXP(INDEX(係数表!B:B,6) + $C746) + (INDEX(出力表!D:D,6)))) + (乱数表!$R746*(Settings!B12/(((INDEX(出力表!D:D,6))+1)^INDEX(係数表!E:E,6)*INDEX(係数表!F:F,6))))))</f>
        <v>#VALUE!</v>
      </c>
      <c r="R746" t="e">
        <f>MIN(100, MAX(0, (INDEX(出力表!D:D,6))*P746/MAX(Q746, Settings!B3)))</f>
        <v>#VALUE!</v>
      </c>
      <c r="S746">
        <f>MIN(100, MAX(0, 100*BETAINV(乱数表!$G746, MAX(0.00000001, (1/(1+EXP(-(INDEX(係数表!G:G,7) + $B746))))*(EXP(INDEX(係数表!H:H,7) + INDEX(係数表!I:I,7)*LN(INDEX(出力表!C:C,7)+1)))), MAX(0.00000001, (1-(1/(1+EXP(-(INDEX(係数表!G:G,7) + $B746)))))*(EXP(INDEX(係数表!H:H,7) + INDEX(係数表!I:I,7)*LN(INDEX(出力表!C:C,7)+1)))))))</f>
        <v>98.174279787275992</v>
      </c>
      <c r="T746" t="e">
        <f>MIN(100, MAX(0, (100*(INDEX(出力表!D:D,7))/(EXP(INDEX(係数表!B:B,7) + $C746) + (INDEX(出力表!D:D,7)))) + (乱数表!$S746*(Settings!B12/(((INDEX(出力表!D:D,7))+1)^INDEX(係数表!E:E,7)*INDEX(係数表!F:F,7))))))</f>
        <v>#VALUE!</v>
      </c>
      <c r="U746" t="e">
        <f>MIN(100, MAX(0, (INDEX(出力表!D:D,7))*S746/MAX(T746, Settings!B3)))</f>
        <v>#VALUE!</v>
      </c>
      <c r="V746">
        <f>MIN(100, MAX(0, 100*BETAINV(乱数表!$H746, MAX(0.00000001, (1/(1+EXP(-(INDEX(係数表!G:G,8) + $B746))))*(EXP(INDEX(係数表!H:H,8) + INDEX(係数表!I:I,8)*LN(INDEX(出力表!C:C,8)+1)))), MAX(0.00000001, (1-(1/(1+EXP(-(INDEX(係数表!G:G,8) + $B746)))))*(EXP(INDEX(係数表!H:H,8) + INDEX(係数表!I:I,8)*LN(INDEX(出力表!C:C,8)+1)))))))</f>
        <v>96.590739836936905</v>
      </c>
      <c r="W746" t="e">
        <f>MIN(100, MAX(0, (100*(INDEX(出力表!D:D,8))/(EXP(INDEX(係数表!B:B,8) + $C746) + (INDEX(出力表!D:D,8)))) + (乱数表!$T746*(Settings!B12/(((INDEX(出力表!D:D,8))+1)^INDEX(係数表!E:E,8)*INDEX(係数表!F:F,8))))))</f>
        <v>#VALUE!</v>
      </c>
      <c r="X746" t="e">
        <f>MIN(100, MAX(0, (INDEX(出力表!D:D,8))*V746/MAX(W746, Settings!B3)))</f>
        <v>#VALUE!</v>
      </c>
      <c r="Y746">
        <f>MIN(100, MAX(0, 100*BETAINV(乱数表!$I746, MAX(0.00000001, (1/(1+EXP(-(INDEX(係数表!G:G,9) + $B746))))*(EXP(INDEX(係数表!H:H,9) + INDEX(係数表!I:I,9)*LN(INDEX(出力表!C:C,9)+1)))), MAX(0.00000001, (1-(1/(1+EXP(-(INDEX(係数表!G:G,9) + $B746)))))*(EXP(INDEX(係数表!H:H,9) + INDEX(係数表!I:I,9)*LN(INDEX(出力表!C:C,9)+1)))))))</f>
        <v>99.980178707979178</v>
      </c>
      <c r="Z746" t="e">
        <f>MIN(100, MAX(0, (100*(INDEX(出力表!D:D,9))/(EXP(INDEX(係数表!B:B,9) + $C746) + (INDEX(出力表!D:D,9)))) + (乱数表!$U746*(Settings!B12/(((INDEX(出力表!D:D,9))+1)^INDEX(係数表!E:E,9)*INDEX(係数表!F:F,9))))))</f>
        <v>#VALUE!</v>
      </c>
      <c r="AA746" t="e">
        <f>MIN(100, MAX(0, (INDEX(出力表!D:D,9))*Y746/MAX(Z746, Settings!B3)))</f>
        <v>#VALUE!</v>
      </c>
      <c r="AB746">
        <f>MIN(100, MAX(0, 100*BETAINV(乱数表!$J746, MAX(0.00000001, (1/(1+EXP(-(INDEX(係数表!G:G,10) + $B746))))*(EXP(INDEX(係数表!H:H,10) + INDEX(係数表!I:I,10)*LN(INDEX(出力表!C:C,10)+1)))), MAX(0.00000001, (1-(1/(1+EXP(-(INDEX(係数表!G:G,10) + $B746)))))*(EXP(INDEX(係数表!H:H,10) + INDEX(係数表!I:I,10)*LN(INDEX(出力表!C:C,10)+1)))))))</f>
        <v>99.913457599115361</v>
      </c>
      <c r="AC746" t="e">
        <f>MIN(100, MAX(0, (100*(INDEX(出力表!D:D,10))/(EXP(INDEX(係数表!B:B,10) + $C746) + (INDEX(出力表!D:D,10)))) + (乱数表!$V746*(Settings!B12/(((INDEX(出力表!D:D,10))+1)^INDEX(係数表!E:E,10)*INDEX(係数表!F:F,10))))))</f>
        <v>#VALUE!</v>
      </c>
      <c r="AD746" t="e">
        <f>MIN(100, MAX(0, (INDEX(出力表!D:D,10))*AB746/MAX(AC746, Settings!B3)))</f>
        <v>#VALUE!</v>
      </c>
      <c r="AE746">
        <f>MIN(100, MAX(0, 100*BETAINV(乱数表!$K746, MAX(0.00000001, (1/(1+EXP(-(INDEX(係数表!G:G,11) + $B746))))*(EXP(INDEX(係数表!H:H,11) + INDEX(係数表!I:I,11)*LN(INDEX(出力表!C:C,11)+1)))), MAX(0.00000001, (1-(1/(1+EXP(-(INDEX(係数表!G:G,11) + $B746)))))*(EXP(INDEX(係数表!H:H,11) + INDEX(係数表!I:I,11)*LN(INDEX(出力表!C:C,11)+1)))))))</f>
        <v>97.87251440818045</v>
      </c>
      <c r="AF746" t="e">
        <f>MIN(100, MAX(0, (100*(INDEX(出力表!D:D,11))/(EXP(INDEX(係数表!B:B,11) + $C746) + (INDEX(出力表!D:D,11)))) + (乱数表!$W746*(Settings!B12/(((INDEX(出力表!D:D,11))+1)^INDEX(係数表!E:E,11)*INDEX(係数表!F:F,11))))))</f>
        <v>#VALUE!</v>
      </c>
      <c r="AG746" t="e">
        <f>MIN(100, MAX(0, (INDEX(出力表!D:D,11))*AE746/MAX(AF746, Settings!B3)))</f>
        <v>#VALUE!</v>
      </c>
      <c r="AH746">
        <f>MIN(100, MAX(0, 100*BETAINV(乱数表!$L746, MAX(0.00000001, (1/(1+EXP(-(INDEX(係数表!G:G,12) + $B746))))*(EXP(INDEX(係数表!H:H,12) + INDEX(係数表!I:I,12)*LN(INDEX(出力表!C:C,12)+1)))), MAX(0.00000001, (1-(1/(1+EXP(-(INDEX(係数表!G:G,12) + $B746)))))*(EXP(INDEX(係数表!H:H,12) + INDEX(係数表!I:I,12)*LN(INDEX(出力表!C:C,12)+1)))))))</f>
        <v>98.097108302112019</v>
      </c>
      <c r="AI746" t="e">
        <f>MIN(100, MAX(0, (100*(INDEX(出力表!D:D,12))/(EXP(INDEX(係数表!B:B,12) + $C746) + (INDEX(出力表!D:D,12)))) + (乱数表!$X746*(Settings!B12/(((INDEX(出力表!D:D,12))+1)^INDEX(係数表!E:E,12)*INDEX(係数表!F:F,12))))))</f>
        <v>#VALUE!</v>
      </c>
      <c r="AJ746" t="e">
        <f>MIN(100, MAX(0, (INDEX(出力表!D:D,12))*AH746/MAX(AI746, Settings!B3)))</f>
        <v>#VALUE!</v>
      </c>
      <c r="AK746">
        <f>MIN(100, MAX(0, 100*BETAINV(乱数表!$M746, MAX(0.00000001, (1/(1+EXP(-(INDEX(係数表!G:G,13) + $B746))))*(EXP(INDEX(係数表!H:H,13) + INDEX(係数表!I:I,13)*LN(INDEX(出力表!C:C,13)+1)))), MAX(0.00000001, (1-(1/(1+EXP(-(INDEX(係数表!G:G,13) + $B746)))))*(EXP(INDEX(係数表!H:H,13) + INDEX(係数表!I:I,13)*LN(INDEX(出力表!C:C,13)+1)))))))</f>
        <v>99.693268755947315</v>
      </c>
      <c r="AL746" t="e">
        <f>MIN(100, MAX(0, (100*(INDEX(出力表!D:D,13))/(EXP(INDEX(係数表!B:B,13) + $C746) + (INDEX(出力表!D:D,13)))) + (乱数表!$Y746*(Settings!B12/(((INDEX(出力表!D:D,13))+1)^INDEX(係数表!E:E,13)*INDEX(係数表!F:F,13))))))</f>
        <v>#VALUE!</v>
      </c>
      <c r="AM746" t="e">
        <f>MIN(100, MAX(0, (INDEX(出力表!D:D,13))*AK746/MAX(AL746, Settings!B3)))</f>
        <v>#VALUE!</v>
      </c>
      <c r="AN746">
        <f>IF(ISNUMBER(F746), INDEX(出力表!B:B,2)*F746, 0)+IF(ISNUMBER(I746), INDEX(出力表!B:B,3)*I746, 0)+IF(ISNUMBER(L746), INDEX(出力表!B:B,4)*L746, 0)+IF(ISNUMBER(O746), INDEX(出力表!B:B,5)*O746, 0)+IF(ISNUMBER(R746), INDEX(出力表!B:B,6)*R746, 0)+IF(ISNUMBER(U746), INDEX(出力表!B:B,7)*U746, 0)+IF(ISNUMBER(X746), INDEX(出力表!B:B,8)*X746, 0)+IF(ISNUMBER(AA746), INDEX(出力表!B:B,9)*AA746, 0)+IF(ISNUMBER(AD746), INDEX(出力表!B:B,10)*AD746, 0)+IF(ISNUMBER(AG746), INDEX(出力表!B:B,11)*AG746, 0)+IF(ISNUMBER(AJ746), INDEX(出力表!B:B,12)*AJ746, 0)+IF(ISNUMBER(AM746), INDEX(出力表!B:B,13)*AM746, 0)</f>
        <v>0</v>
      </c>
      <c r="AO746">
        <f>IF(ISNUMBER(F746), INDEX(出力表!B:B,2), 0)+IF(ISNUMBER(I746), INDEX(出力表!B:B,3), 0)+IF(ISNUMBER(L746), INDEX(出力表!B:B,4), 0)+IF(ISNUMBER(O746), INDEX(出力表!B:B,5), 0)+IF(ISNUMBER(R746), INDEX(出力表!B:B,6), 0)+IF(ISNUMBER(U746), INDEX(出力表!B:B,7), 0)+IF(ISNUMBER(X746), INDEX(出力表!B:B,8), 0)+IF(ISNUMBER(AA746), INDEX(出力表!B:B,9), 0)+IF(ISNUMBER(AD746), INDEX(出力表!B:B,10), 0)+IF(ISNUMBER(AG746), INDEX(出力表!B:B,11), 0)+IF(ISNUMBER(AJ746), INDEX(出力表!B:B,12), 0)+IF(ISNUMBER(AM746), INDEX(出力表!B:B,13), 0)</f>
        <v>0</v>
      </c>
      <c r="AP746" t="str">
        <f t="shared" si="11"/>
        <v/>
      </c>
    </row>
    <row r="747" spans="1:42" x14ac:dyDescent="0.2">
      <c r="A747">
        <v>746</v>
      </c>
      <c r="B747">
        <f>IF(UPPER(Settings!B4)="TRUE", 乱数表!$Z747*Settings!B10, 0)</f>
        <v>3.0135071008487915E-2</v>
      </c>
      <c r="C747">
        <f>IF(UPPER(Settings!B4)="TRUE", 乱数表!$AA747*Settings!B11, 0)</f>
        <v>-5.1163384073863331E-2</v>
      </c>
      <c r="D747">
        <f>MIN(100, MAX(0, 100*BETAINV(乱数表!$B747, MAX(0.00000001, (1/(1+EXP(-(INDEX(係数表!G:G,2) + $B747))))*(EXP(INDEX(係数表!H:H,2) + INDEX(係数表!I:I,2)*LN(INDEX(出力表!C:C,2)+1)))), MAX(0.00000001, (1-(1/(1+EXP(-(INDEX(係数表!G:G,2) + $B747)))))*(EXP(INDEX(係数表!H:H,2) + INDEX(係数表!I:I,2)*LN(INDEX(出力表!C:C,2)+1)))))))</f>
        <v>96.364082952054702</v>
      </c>
      <c r="E747" t="e">
        <f>MIN(100, MAX(0, (100*(INDEX(出力表!D:D,2))/(EXP(INDEX(係数表!B:B,2) + $C747) + (INDEX(出力表!D:D,2)))) + (乱数表!$N747*(Settings!B12/(((INDEX(出力表!D:D,2))+1)^INDEX(係数表!E:E,2)*INDEX(係数表!F:F,2))))))</f>
        <v>#VALUE!</v>
      </c>
      <c r="F747" t="e">
        <f>MIN(100, MAX(0, (INDEX(出力表!D:D,2))*D747/MAX(E747, Settings!B3)))</f>
        <v>#VALUE!</v>
      </c>
      <c r="G747">
        <f>MIN(100, MAX(0, 100*BETAINV(乱数表!$C747, MAX(0.00000001, (1/(1+EXP(-(INDEX(係数表!G:G,3) + $B747))))*(EXP(INDEX(係数表!H:H,3) + INDEX(係数表!I:I,3)*LN(INDEX(出力表!C:C,3)+1)))), MAX(0.00000001, (1-(1/(1+EXP(-(INDEX(係数表!G:G,3) + $B747)))))*(EXP(INDEX(係数表!H:H,3) + INDEX(係数表!I:I,3)*LN(INDEX(出力表!C:C,3)+1)))))))</f>
        <v>34.067073159754671</v>
      </c>
      <c r="H747" t="e">
        <f>MIN(100, MAX(0, (100*(INDEX(出力表!D:D,3))/(EXP(INDEX(係数表!B:B,3) + $C747) + (INDEX(出力表!D:D,3)))) + (乱数表!$O747*(Settings!B12/(((INDEX(出力表!D:D,3))+1)^INDEX(係数表!E:E,3)*INDEX(係数表!F:F,3))))))</f>
        <v>#VALUE!</v>
      </c>
      <c r="I747" t="e">
        <f>MIN(100, MAX(0, (INDEX(出力表!D:D,3))*G747/MAX(H747, Settings!B3)))</f>
        <v>#VALUE!</v>
      </c>
      <c r="J747">
        <f>MIN(100, MAX(0, 100*BETAINV(乱数表!$D747, MAX(0.00000001, (1/(1+EXP(-(INDEX(係数表!G:G,4) + $B747))))*(EXP(INDEX(係数表!H:H,4) + INDEX(係数表!I:I,4)*LN(INDEX(出力表!C:C,4)+1)))), MAX(0.00000001, (1-(1/(1+EXP(-(INDEX(係数表!G:G,4) + $B747)))))*(EXP(INDEX(係数表!H:H,4) + INDEX(係数表!I:I,4)*LN(INDEX(出力表!C:C,4)+1)))))))</f>
        <v>98.602017753398698</v>
      </c>
      <c r="K747" t="e">
        <f>MIN(100, MAX(0, (100*(INDEX(出力表!D:D,4))/(EXP(INDEX(係数表!B:B,4) + $C747) + (INDEX(出力表!D:D,4)))) + (乱数表!$P747*(Settings!B12/(((INDEX(出力表!D:D,4))+1)^INDEX(係数表!E:E,4)*INDEX(係数表!F:F,4))))))</f>
        <v>#VALUE!</v>
      </c>
      <c r="L747" t="e">
        <f>MIN(100, MAX(0, (INDEX(出力表!D:D,4))*J747/MAX(K747, Settings!B3)))</f>
        <v>#VALUE!</v>
      </c>
      <c r="M747">
        <f>MIN(100, MAX(0, 100*BETAINV(乱数表!$E747, MAX(0.00000001, (1/(1+EXP(-(INDEX(係数表!G:G,5) + $B747))))*(EXP(INDEX(係数表!H:H,5) + INDEX(係数表!I:I,5)*LN(INDEX(出力表!C:C,5)+1)))), MAX(0.00000001, (1-(1/(1+EXP(-(INDEX(係数表!G:G,5) + $B747)))))*(EXP(INDEX(係数表!H:H,5) + INDEX(係数表!I:I,5)*LN(INDEX(出力表!C:C,5)+1)))))))</f>
        <v>97.714410894983914</v>
      </c>
      <c r="N747" t="e">
        <f>MIN(100, MAX(0, (100*(INDEX(出力表!D:D,5))/(EXP(INDEX(係数表!B:B,5) + $C747) + (INDEX(出力表!D:D,5)))) + (乱数表!$Q747*(Settings!B12/(((INDEX(出力表!D:D,5))+1)^INDEX(係数表!E:E,5)*INDEX(係数表!F:F,5))))))</f>
        <v>#VALUE!</v>
      </c>
      <c r="O747" t="e">
        <f>MIN(100, MAX(0, (INDEX(出力表!D:D,5))*M747/MAX(N747, Settings!B3)))</f>
        <v>#VALUE!</v>
      </c>
      <c r="P747">
        <f>MIN(100, MAX(0, 100*BETAINV(乱数表!$F747, MAX(0.00000001, (1/(1+EXP(-(INDEX(係数表!G:G,6) + $B747))))*(EXP(INDEX(係数表!H:H,6) + INDEX(係数表!I:I,6)*LN(INDEX(出力表!C:C,6)+1)))), MAX(0.00000001, (1-(1/(1+EXP(-(INDEX(係数表!G:G,6) + $B747)))))*(EXP(INDEX(係数表!H:H,6) + INDEX(係数表!I:I,6)*LN(INDEX(出力表!C:C,6)+1)))))))</f>
        <v>97.089389121288661</v>
      </c>
      <c r="Q747" t="e">
        <f>MIN(100, MAX(0, (100*(INDEX(出力表!D:D,6))/(EXP(INDEX(係数表!B:B,6) + $C747) + (INDEX(出力表!D:D,6)))) + (乱数表!$R747*(Settings!B12/(((INDEX(出力表!D:D,6))+1)^INDEX(係数表!E:E,6)*INDEX(係数表!F:F,6))))))</f>
        <v>#VALUE!</v>
      </c>
      <c r="R747" t="e">
        <f>MIN(100, MAX(0, (INDEX(出力表!D:D,6))*P747/MAX(Q747, Settings!B3)))</f>
        <v>#VALUE!</v>
      </c>
      <c r="S747">
        <f>MIN(100, MAX(0, 100*BETAINV(乱数表!$G747, MAX(0.00000001, (1/(1+EXP(-(INDEX(係数表!G:G,7) + $B747))))*(EXP(INDEX(係数表!H:H,7) + INDEX(係数表!I:I,7)*LN(INDEX(出力表!C:C,7)+1)))), MAX(0.00000001, (1-(1/(1+EXP(-(INDEX(係数表!G:G,7) + $B747)))))*(EXP(INDEX(係数表!H:H,7) + INDEX(係数表!I:I,7)*LN(INDEX(出力表!C:C,7)+1)))))))</f>
        <v>52.684664299225894</v>
      </c>
      <c r="T747" t="e">
        <f>MIN(100, MAX(0, (100*(INDEX(出力表!D:D,7))/(EXP(INDEX(係数表!B:B,7) + $C747) + (INDEX(出力表!D:D,7)))) + (乱数表!$S747*(Settings!B12/(((INDEX(出力表!D:D,7))+1)^INDEX(係数表!E:E,7)*INDEX(係数表!F:F,7))))))</f>
        <v>#VALUE!</v>
      </c>
      <c r="U747" t="e">
        <f>MIN(100, MAX(0, (INDEX(出力表!D:D,7))*S747/MAX(T747, Settings!B3)))</f>
        <v>#VALUE!</v>
      </c>
      <c r="V747">
        <f>MIN(100, MAX(0, 100*BETAINV(乱数表!$H747, MAX(0.00000001, (1/(1+EXP(-(INDEX(係数表!G:G,8) + $B747))))*(EXP(INDEX(係数表!H:H,8) + INDEX(係数表!I:I,8)*LN(INDEX(出力表!C:C,8)+1)))), MAX(0.00000001, (1-(1/(1+EXP(-(INDEX(係数表!G:G,8) + $B747)))))*(EXP(INDEX(係数表!H:H,8) + INDEX(係数表!I:I,8)*LN(INDEX(出力表!C:C,8)+1)))))))</f>
        <v>85.361665744255092</v>
      </c>
      <c r="W747" t="e">
        <f>MIN(100, MAX(0, (100*(INDEX(出力表!D:D,8))/(EXP(INDEX(係数表!B:B,8) + $C747) + (INDEX(出力表!D:D,8)))) + (乱数表!$T747*(Settings!B12/(((INDEX(出力表!D:D,8))+1)^INDEX(係数表!E:E,8)*INDEX(係数表!F:F,8))))))</f>
        <v>#VALUE!</v>
      </c>
      <c r="X747" t="e">
        <f>MIN(100, MAX(0, (INDEX(出力表!D:D,8))*V747/MAX(W747, Settings!B3)))</f>
        <v>#VALUE!</v>
      </c>
      <c r="Y747">
        <f>MIN(100, MAX(0, 100*BETAINV(乱数表!$I747, MAX(0.00000001, (1/(1+EXP(-(INDEX(係数表!G:G,9) + $B747))))*(EXP(INDEX(係数表!H:H,9) + INDEX(係数表!I:I,9)*LN(INDEX(出力表!C:C,9)+1)))), MAX(0.00000001, (1-(1/(1+EXP(-(INDEX(係数表!G:G,9) + $B747)))))*(EXP(INDEX(係数表!H:H,9) + INDEX(係数表!I:I,9)*LN(INDEX(出力表!C:C,9)+1)))))))</f>
        <v>77.226523897451258</v>
      </c>
      <c r="Z747" t="e">
        <f>MIN(100, MAX(0, (100*(INDEX(出力表!D:D,9))/(EXP(INDEX(係数表!B:B,9) + $C747) + (INDEX(出力表!D:D,9)))) + (乱数表!$U747*(Settings!B12/(((INDEX(出力表!D:D,9))+1)^INDEX(係数表!E:E,9)*INDEX(係数表!F:F,9))))))</f>
        <v>#VALUE!</v>
      </c>
      <c r="AA747" t="e">
        <f>MIN(100, MAX(0, (INDEX(出力表!D:D,9))*Y747/MAX(Z747, Settings!B3)))</f>
        <v>#VALUE!</v>
      </c>
      <c r="AB747">
        <f>MIN(100, MAX(0, 100*BETAINV(乱数表!$J747, MAX(0.00000001, (1/(1+EXP(-(INDEX(係数表!G:G,10) + $B747))))*(EXP(INDEX(係数表!H:H,10) + INDEX(係数表!I:I,10)*LN(INDEX(出力表!C:C,10)+1)))), MAX(0.00000001, (1-(1/(1+EXP(-(INDEX(係数表!G:G,10) + $B747)))))*(EXP(INDEX(係数表!H:H,10) + INDEX(係数表!I:I,10)*LN(INDEX(出力表!C:C,10)+1)))))))</f>
        <v>80.635537918666415</v>
      </c>
      <c r="AC747" t="e">
        <f>MIN(100, MAX(0, (100*(INDEX(出力表!D:D,10))/(EXP(INDEX(係数表!B:B,10) + $C747) + (INDEX(出力表!D:D,10)))) + (乱数表!$V747*(Settings!B12/(((INDEX(出力表!D:D,10))+1)^INDEX(係数表!E:E,10)*INDEX(係数表!F:F,10))))))</f>
        <v>#VALUE!</v>
      </c>
      <c r="AD747" t="e">
        <f>MIN(100, MAX(0, (INDEX(出力表!D:D,10))*AB747/MAX(AC747, Settings!B3)))</f>
        <v>#VALUE!</v>
      </c>
      <c r="AE747">
        <f>MIN(100, MAX(0, 100*BETAINV(乱数表!$K747, MAX(0.00000001, (1/(1+EXP(-(INDEX(係数表!G:G,11) + $B747))))*(EXP(INDEX(係数表!H:H,11) + INDEX(係数表!I:I,11)*LN(INDEX(出力表!C:C,11)+1)))), MAX(0.00000001, (1-(1/(1+EXP(-(INDEX(係数表!G:G,11) + $B747)))))*(EXP(INDEX(係数表!H:H,11) + INDEX(係数表!I:I,11)*LN(INDEX(出力表!C:C,11)+1)))))))</f>
        <v>99.15848922684502</v>
      </c>
      <c r="AF747" t="e">
        <f>MIN(100, MAX(0, (100*(INDEX(出力表!D:D,11))/(EXP(INDEX(係数表!B:B,11) + $C747) + (INDEX(出力表!D:D,11)))) + (乱数表!$W747*(Settings!B12/(((INDEX(出力表!D:D,11))+1)^INDEX(係数表!E:E,11)*INDEX(係数表!F:F,11))))))</f>
        <v>#VALUE!</v>
      </c>
      <c r="AG747" t="e">
        <f>MIN(100, MAX(0, (INDEX(出力表!D:D,11))*AE747/MAX(AF747, Settings!B3)))</f>
        <v>#VALUE!</v>
      </c>
      <c r="AH747">
        <f>MIN(100, MAX(0, 100*BETAINV(乱数表!$L747, MAX(0.00000001, (1/(1+EXP(-(INDEX(係数表!G:G,12) + $B747))))*(EXP(INDEX(係数表!H:H,12) + INDEX(係数表!I:I,12)*LN(INDEX(出力表!C:C,12)+1)))), MAX(0.00000001, (1-(1/(1+EXP(-(INDEX(係数表!G:G,12) + $B747)))))*(EXP(INDEX(係数表!H:H,12) + INDEX(係数表!I:I,12)*LN(INDEX(出力表!C:C,12)+1)))))))</f>
        <v>74.123160373148906</v>
      </c>
      <c r="AI747" t="e">
        <f>MIN(100, MAX(0, (100*(INDEX(出力表!D:D,12))/(EXP(INDEX(係数表!B:B,12) + $C747) + (INDEX(出力表!D:D,12)))) + (乱数表!$X747*(Settings!B12/(((INDEX(出力表!D:D,12))+1)^INDEX(係数表!E:E,12)*INDEX(係数表!F:F,12))))))</f>
        <v>#VALUE!</v>
      </c>
      <c r="AJ747" t="e">
        <f>MIN(100, MAX(0, (INDEX(出力表!D:D,12))*AH747/MAX(AI747, Settings!B3)))</f>
        <v>#VALUE!</v>
      </c>
      <c r="AK747">
        <f>MIN(100, MAX(0, 100*BETAINV(乱数表!$M747, MAX(0.00000001, (1/(1+EXP(-(INDEX(係数表!G:G,13) + $B747))))*(EXP(INDEX(係数表!H:H,13) + INDEX(係数表!I:I,13)*LN(INDEX(出力表!C:C,13)+1)))), MAX(0.00000001, (1-(1/(1+EXP(-(INDEX(係数表!G:G,13) + $B747)))))*(EXP(INDEX(係数表!H:H,13) + INDEX(係数表!I:I,13)*LN(INDEX(出力表!C:C,13)+1)))))))</f>
        <v>99.654750388954781</v>
      </c>
      <c r="AL747" t="e">
        <f>MIN(100, MAX(0, (100*(INDEX(出力表!D:D,13))/(EXP(INDEX(係数表!B:B,13) + $C747) + (INDEX(出力表!D:D,13)))) + (乱数表!$Y747*(Settings!B12/(((INDEX(出力表!D:D,13))+1)^INDEX(係数表!E:E,13)*INDEX(係数表!F:F,13))))))</f>
        <v>#VALUE!</v>
      </c>
      <c r="AM747" t="e">
        <f>MIN(100, MAX(0, (INDEX(出力表!D:D,13))*AK747/MAX(AL747, Settings!B3)))</f>
        <v>#VALUE!</v>
      </c>
      <c r="AN747">
        <f>IF(ISNUMBER(F747), INDEX(出力表!B:B,2)*F747, 0)+IF(ISNUMBER(I747), INDEX(出力表!B:B,3)*I747, 0)+IF(ISNUMBER(L747), INDEX(出力表!B:B,4)*L747, 0)+IF(ISNUMBER(O747), INDEX(出力表!B:B,5)*O747, 0)+IF(ISNUMBER(R747), INDEX(出力表!B:B,6)*R747, 0)+IF(ISNUMBER(U747), INDEX(出力表!B:B,7)*U747, 0)+IF(ISNUMBER(X747), INDEX(出力表!B:B,8)*X747, 0)+IF(ISNUMBER(AA747), INDEX(出力表!B:B,9)*AA747, 0)+IF(ISNUMBER(AD747), INDEX(出力表!B:B,10)*AD747, 0)+IF(ISNUMBER(AG747), INDEX(出力表!B:B,11)*AG747, 0)+IF(ISNUMBER(AJ747), INDEX(出力表!B:B,12)*AJ747, 0)+IF(ISNUMBER(AM747), INDEX(出力表!B:B,13)*AM747, 0)</f>
        <v>0</v>
      </c>
      <c r="AO747">
        <f>IF(ISNUMBER(F747), INDEX(出力表!B:B,2), 0)+IF(ISNUMBER(I747), INDEX(出力表!B:B,3), 0)+IF(ISNUMBER(L747), INDEX(出力表!B:B,4), 0)+IF(ISNUMBER(O747), INDEX(出力表!B:B,5), 0)+IF(ISNUMBER(R747), INDEX(出力表!B:B,6), 0)+IF(ISNUMBER(U747), INDEX(出力表!B:B,7), 0)+IF(ISNUMBER(X747), INDEX(出力表!B:B,8), 0)+IF(ISNUMBER(AA747), INDEX(出力表!B:B,9), 0)+IF(ISNUMBER(AD747), INDEX(出力表!B:B,10), 0)+IF(ISNUMBER(AG747), INDEX(出力表!B:B,11), 0)+IF(ISNUMBER(AJ747), INDEX(出力表!B:B,12), 0)+IF(ISNUMBER(AM747), INDEX(出力表!B:B,13), 0)</f>
        <v>0</v>
      </c>
      <c r="AP747" t="str">
        <f t="shared" si="11"/>
        <v/>
      </c>
    </row>
    <row r="748" spans="1:42" x14ac:dyDescent="0.2">
      <c r="A748">
        <v>747</v>
      </c>
      <c r="B748">
        <f>IF(UPPER(Settings!B4)="TRUE", 乱数表!$Z748*Settings!B10, 0)</f>
        <v>-0.38352052568363693</v>
      </c>
      <c r="C748">
        <f>IF(UPPER(Settings!B4)="TRUE", 乱数表!$AA748*Settings!B11, 0)</f>
        <v>1.2782187105183375E-2</v>
      </c>
      <c r="D748">
        <f>MIN(100, MAX(0, 100*BETAINV(乱数表!$B748, MAX(0.00000001, (1/(1+EXP(-(INDEX(係数表!G:G,2) + $B748))))*(EXP(INDEX(係数表!H:H,2) + INDEX(係数表!I:I,2)*LN(INDEX(出力表!C:C,2)+1)))), MAX(0.00000001, (1-(1/(1+EXP(-(INDEX(係数表!G:G,2) + $B748)))))*(EXP(INDEX(係数表!H:H,2) + INDEX(係数表!I:I,2)*LN(INDEX(出力表!C:C,2)+1)))))))</f>
        <v>98.260585060978869</v>
      </c>
      <c r="E748" t="e">
        <f>MIN(100, MAX(0, (100*(INDEX(出力表!D:D,2))/(EXP(INDEX(係数表!B:B,2) + $C748) + (INDEX(出力表!D:D,2)))) + (乱数表!$N748*(Settings!B12/(((INDEX(出力表!D:D,2))+1)^INDEX(係数表!E:E,2)*INDEX(係数表!F:F,2))))))</f>
        <v>#VALUE!</v>
      </c>
      <c r="F748" t="e">
        <f>MIN(100, MAX(0, (INDEX(出力表!D:D,2))*D748/MAX(E748, Settings!B3)))</f>
        <v>#VALUE!</v>
      </c>
      <c r="G748">
        <f>MIN(100, MAX(0, 100*BETAINV(乱数表!$C748, MAX(0.00000001, (1/(1+EXP(-(INDEX(係数表!G:G,3) + $B748))))*(EXP(INDEX(係数表!H:H,3) + INDEX(係数表!I:I,3)*LN(INDEX(出力表!C:C,3)+1)))), MAX(0.00000001, (1-(1/(1+EXP(-(INDEX(係数表!G:G,3) + $B748)))))*(EXP(INDEX(係数表!H:H,3) + INDEX(係数表!I:I,3)*LN(INDEX(出力表!C:C,3)+1)))))))</f>
        <v>96.435119315710168</v>
      </c>
      <c r="H748" t="e">
        <f>MIN(100, MAX(0, (100*(INDEX(出力表!D:D,3))/(EXP(INDEX(係数表!B:B,3) + $C748) + (INDEX(出力表!D:D,3)))) + (乱数表!$O748*(Settings!B12/(((INDEX(出力表!D:D,3))+1)^INDEX(係数表!E:E,3)*INDEX(係数表!F:F,3))))))</f>
        <v>#VALUE!</v>
      </c>
      <c r="I748" t="e">
        <f>MIN(100, MAX(0, (INDEX(出力表!D:D,3))*G748/MAX(H748, Settings!B3)))</f>
        <v>#VALUE!</v>
      </c>
      <c r="J748">
        <f>MIN(100, MAX(0, 100*BETAINV(乱数表!$D748, MAX(0.00000001, (1/(1+EXP(-(INDEX(係数表!G:G,4) + $B748))))*(EXP(INDEX(係数表!H:H,4) + INDEX(係数表!I:I,4)*LN(INDEX(出力表!C:C,4)+1)))), MAX(0.00000001, (1-(1/(1+EXP(-(INDEX(係数表!G:G,4) + $B748)))))*(EXP(INDEX(係数表!H:H,4) + INDEX(係数表!I:I,4)*LN(INDEX(出力表!C:C,4)+1)))))))</f>
        <v>54.616661866420337</v>
      </c>
      <c r="K748" t="e">
        <f>MIN(100, MAX(0, (100*(INDEX(出力表!D:D,4))/(EXP(INDEX(係数表!B:B,4) + $C748) + (INDEX(出力表!D:D,4)))) + (乱数表!$P748*(Settings!B12/(((INDEX(出力表!D:D,4))+1)^INDEX(係数表!E:E,4)*INDEX(係数表!F:F,4))))))</f>
        <v>#VALUE!</v>
      </c>
      <c r="L748" t="e">
        <f>MIN(100, MAX(0, (INDEX(出力表!D:D,4))*J748/MAX(K748, Settings!B3)))</f>
        <v>#VALUE!</v>
      </c>
      <c r="M748">
        <f>MIN(100, MAX(0, 100*BETAINV(乱数表!$E748, MAX(0.00000001, (1/(1+EXP(-(INDEX(係数表!G:G,5) + $B748))))*(EXP(INDEX(係数表!H:H,5) + INDEX(係数表!I:I,5)*LN(INDEX(出力表!C:C,5)+1)))), MAX(0.00000001, (1-(1/(1+EXP(-(INDEX(係数表!G:G,5) + $B748)))))*(EXP(INDEX(係数表!H:H,5) + INDEX(係数表!I:I,5)*LN(INDEX(出力表!C:C,5)+1)))))))</f>
        <v>76.7045065343994</v>
      </c>
      <c r="N748" t="e">
        <f>MIN(100, MAX(0, (100*(INDEX(出力表!D:D,5))/(EXP(INDEX(係数表!B:B,5) + $C748) + (INDEX(出力表!D:D,5)))) + (乱数表!$Q748*(Settings!B12/(((INDEX(出力表!D:D,5))+1)^INDEX(係数表!E:E,5)*INDEX(係数表!F:F,5))))))</f>
        <v>#VALUE!</v>
      </c>
      <c r="O748" t="e">
        <f>MIN(100, MAX(0, (INDEX(出力表!D:D,5))*M748/MAX(N748, Settings!B3)))</f>
        <v>#VALUE!</v>
      </c>
      <c r="P748">
        <f>MIN(100, MAX(0, 100*BETAINV(乱数表!$F748, MAX(0.00000001, (1/(1+EXP(-(INDEX(係数表!G:G,6) + $B748))))*(EXP(INDEX(係数表!H:H,6) + INDEX(係数表!I:I,6)*LN(INDEX(出力表!C:C,6)+1)))), MAX(0.00000001, (1-(1/(1+EXP(-(INDEX(係数表!G:G,6) + $B748)))))*(EXP(INDEX(係数表!H:H,6) + INDEX(係数表!I:I,6)*LN(INDEX(出力表!C:C,6)+1)))))))</f>
        <v>99.37187310557843</v>
      </c>
      <c r="Q748" t="e">
        <f>MIN(100, MAX(0, (100*(INDEX(出力表!D:D,6))/(EXP(INDEX(係数表!B:B,6) + $C748) + (INDEX(出力表!D:D,6)))) + (乱数表!$R748*(Settings!B12/(((INDEX(出力表!D:D,6))+1)^INDEX(係数表!E:E,6)*INDEX(係数表!F:F,6))))))</f>
        <v>#VALUE!</v>
      </c>
      <c r="R748" t="e">
        <f>MIN(100, MAX(0, (INDEX(出力表!D:D,6))*P748/MAX(Q748, Settings!B3)))</f>
        <v>#VALUE!</v>
      </c>
      <c r="S748">
        <f>MIN(100, MAX(0, 100*BETAINV(乱数表!$G748, MAX(0.00000001, (1/(1+EXP(-(INDEX(係数表!G:G,7) + $B748))))*(EXP(INDEX(係数表!H:H,7) + INDEX(係数表!I:I,7)*LN(INDEX(出力表!C:C,7)+1)))), MAX(0.00000001, (1-(1/(1+EXP(-(INDEX(係数表!G:G,7) + $B748)))))*(EXP(INDEX(係数表!H:H,7) + INDEX(係数表!I:I,7)*LN(INDEX(出力表!C:C,7)+1)))))))</f>
        <v>39.837779912494497</v>
      </c>
      <c r="T748" t="e">
        <f>MIN(100, MAX(0, (100*(INDEX(出力表!D:D,7))/(EXP(INDEX(係数表!B:B,7) + $C748) + (INDEX(出力表!D:D,7)))) + (乱数表!$S748*(Settings!B12/(((INDEX(出力表!D:D,7))+1)^INDEX(係数表!E:E,7)*INDEX(係数表!F:F,7))))))</f>
        <v>#VALUE!</v>
      </c>
      <c r="U748" t="e">
        <f>MIN(100, MAX(0, (INDEX(出力表!D:D,7))*S748/MAX(T748, Settings!B3)))</f>
        <v>#VALUE!</v>
      </c>
      <c r="V748">
        <f>MIN(100, MAX(0, 100*BETAINV(乱数表!$H748, MAX(0.00000001, (1/(1+EXP(-(INDEX(係数表!G:G,8) + $B748))))*(EXP(INDEX(係数表!H:H,8) + INDEX(係数表!I:I,8)*LN(INDEX(出力表!C:C,8)+1)))), MAX(0.00000001, (1-(1/(1+EXP(-(INDEX(係数表!G:G,8) + $B748)))))*(EXP(INDEX(係数表!H:H,8) + INDEX(係数表!I:I,8)*LN(INDEX(出力表!C:C,8)+1)))))))</f>
        <v>96.231728595748081</v>
      </c>
      <c r="W748" t="e">
        <f>MIN(100, MAX(0, (100*(INDEX(出力表!D:D,8))/(EXP(INDEX(係数表!B:B,8) + $C748) + (INDEX(出力表!D:D,8)))) + (乱数表!$T748*(Settings!B12/(((INDEX(出力表!D:D,8))+1)^INDEX(係数表!E:E,8)*INDEX(係数表!F:F,8))))))</f>
        <v>#VALUE!</v>
      </c>
      <c r="X748" t="e">
        <f>MIN(100, MAX(0, (INDEX(出力表!D:D,8))*V748/MAX(W748, Settings!B3)))</f>
        <v>#VALUE!</v>
      </c>
      <c r="Y748">
        <f>MIN(100, MAX(0, 100*BETAINV(乱数表!$I748, MAX(0.00000001, (1/(1+EXP(-(INDEX(係数表!G:G,9) + $B748))))*(EXP(INDEX(係数表!H:H,9) + INDEX(係数表!I:I,9)*LN(INDEX(出力表!C:C,9)+1)))), MAX(0.00000001, (1-(1/(1+EXP(-(INDEX(係数表!G:G,9) + $B748)))))*(EXP(INDEX(係数表!H:H,9) + INDEX(係数表!I:I,9)*LN(INDEX(出力表!C:C,9)+1)))))))</f>
        <v>91.330340275682559</v>
      </c>
      <c r="Z748" t="e">
        <f>MIN(100, MAX(0, (100*(INDEX(出力表!D:D,9))/(EXP(INDEX(係数表!B:B,9) + $C748) + (INDEX(出力表!D:D,9)))) + (乱数表!$U748*(Settings!B12/(((INDEX(出力表!D:D,9))+1)^INDEX(係数表!E:E,9)*INDEX(係数表!F:F,9))))))</f>
        <v>#VALUE!</v>
      </c>
      <c r="AA748" t="e">
        <f>MIN(100, MAX(0, (INDEX(出力表!D:D,9))*Y748/MAX(Z748, Settings!B3)))</f>
        <v>#VALUE!</v>
      </c>
      <c r="AB748">
        <f>MIN(100, MAX(0, 100*BETAINV(乱数表!$J748, MAX(0.00000001, (1/(1+EXP(-(INDEX(係数表!G:G,10) + $B748))))*(EXP(INDEX(係数表!H:H,10) + INDEX(係数表!I:I,10)*LN(INDEX(出力表!C:C,10)+1)))), MAX(0.00000001, (1-(1/(1+EXP(-(INDEX(係数表!G:G,10) + $B748)))))*(EXP(INDEX(係数表!H:H,10) + INDEX(係数表!I:I,10)*LN(INDEX(出力表!C:C,10)+1)))))))</f>
        <v>98.840311581611374</v>
      </c>
      <c r="AC748" t="e">
        <f>MIN(100, MAX(0, (100*(INDEX(出力表!D:D,10))/(EXP(INDEX(係数表!B:B,10) + $C748) + (INDEX(出力表!D:D,10)))) + (乱数表!$V748*(Settings!B12/(((INDEX(出力表!D:D,10))+1)^INDEX(係数表!E:E,10)*INDEX(係数表!F:F,10))))))</f>
        <v>#VALUE!</v>
      </c>
      <c r="AD748" t="e">
        <f>MIN(100, MAX(0, (INDEX(出力表!D:D,10))*AB748/MAX(AC748, Settings!B3)))</f>
        <v>#VALUE!</v>
      </c>
      <c r="AE748">
        <f>MIN(100, MAX(0, 100*BETAINV(乱数表!$K748, MAX(0.00000001, (1/(1+EXP(-(INDEX(係数表!G:G,11) + $B748))))*(EXP(INDEX(係数表!H:H,11) + INDEX(係数表!I:I,11)*LN(INDEX(出力表!C:C,11)+1)))), MAX(0.00000001, (1-(1/(1+EXP(-(INDEX(係数表!G:G,11) + $B748)))))*(EXP(INDEX(係数表!H:H,11) + INDEX(係数表!I:I,11)*LN(INDEX(出力表!C:C,11)+1)))))))</f>
        <v>97.920078064862963</v>
      </c>
      <c r="AF748" t="e">
        <f>MIN(100, MAX(0, (100*(INDEX(出力表!D:D,11))/(EXP(INDEX(係数表!B:B,11) + $C748) + (INDEX(出力表!D:D,11)))) + (乱数表!$W748*(Settings!B12/(((INDEX(出力表!D:D,11))+1)^INDEX(係数表!E:E,11)*INDEX(係数表!F:F,11))))))</f>
        <v>#VALUE!</v>
      </c>
      <c r="AG748" t="e">
        <f>MIN(100, MAX(0, (INDEX(出力表!D:D,11))*AE748/MAX(AF748, Settings!B3)))</f>
        <v>#VALUE!</v>
      </c>
      <c r="AH748">
        <f>MIN(100, MAX(0, 100*BETAINV(乱数表!$L748, MAX(0.00000001, (1/(1+EXP(-(INDEX(係数表!G:G,12) + $B748))))*(EXP(INDEX(係数表!H:H,12) + INDEX(係数表!I:I,12)*LN(INDEX(出力表!C:C,12)+1)))), MAX(0.00000001, (1-(1/(1+EXP(-(INDEX(係数表!G:G,12) + $B748)))))*(EXP(INDEX(係数表!H:H,12) + INDEX(係数表!I:I,12)*LN(INDEX(出力表!C:C,12)+1)))))))</f>
        <v>92.716805513333213</v>
      </c>
      <c r="AI748" t="e">
        <f>MIN(100, MAX(0, (100*(INDEX(出力表!D:D,12))/(EXP(INDEX(係数表!B:B,12) + $C748) + (INDEX(出力表!D:D,12)))) + (乱数表!$X748*(Settings!B12/(((INDEX(出力表!D:D,12))+1)^INDEX(係数表!E:E,12)*INDEX(係数表!F:F,12))))))</f>
        <v>#VALUE!</v>
      </c>
      <c r="AJ748" t="e">
        <f>MIN(100, MAX(0, (INDEX(出力表!D:D,12))*AH748/MAX(AI748, Settings!B3)))</f>
        <v>#VALUE!</v>
      </c>
      <c r="AK748">
        <f>MIN(100, MAX(0, 100*BETAINV(乱数表!$M748, MAX(0.00000001, (1/(1+EXP(-(INDEX(係数表!G:G,13) + $B748))))*(EXP(INDEX(係数表!H:H,13) + INDEX(係数表!I:I,13)*LN(INDEX(出力表!C:C,13)+1)))), MAX(0.00000001, (1-(1/(1+EXP(-(INDEX(係数表!G:G,13) + $B748)))))*(EXP(INDEX(係数表!H:H,13) + INDEX(係数表!I:I,13)*LN(INDEX(出力表!C:C,13)+1)))))))</f>
        <v>82.003034826221139</v>
      </c>
      <c r="AL748" t="e">
        <f>MIN(100, MAX(0, (100*(INDEX(出力表!D:D,13))/(EXP(INDEX(係数表!B:B,13) + $C748) + (INDEX(出力表!D:D,13)))) + (乱数表!$Y748*(Settings!B12/(((INDEX(出力表!D:D,13))+1)^INDEX(係数表!E:E,13)*INDEX(係数表!F:F,13))))))</f>
        <v>#VALUE!</v>
      </c>
      <c r="AM748" t="e">
        <f>MIN(100, MAX(0, (INDEX(出力表!D:D,13))*AK748/MAX(AL748, Settings!B3)))</f>
        <v>#VALUE!</v>
      </c>
      <c r="AN748">
        <f>IF(ISNUMBER(F748), INDEX(出力表!B:B,2)*F748, 0)+IF(ISNUMBER(I748), INDEX(出力表!B:B,3)*I748, 0)+IF(ISNUMBER(L748), INDEX(出力表!B:B,4)*L748, 0)+IF(ISNUMBER(O748), INDEX(出力表!B:B,5)*O748, 0)+IF(ISNUMBER(R748), INDEX(出力表!B:B,6)*R748, 0)+IF(ISNUMBER(U748), INDEX(出力表!B:B,7)*U748, 0)+IF(ISNUMBER(X748), INDEX(出力表!B:B,8)*X748, 0)+IF(ISNUMBER(AA748), INDEX(出力表!B:B,9)*AA748, 0)+IF(ISNUMBER(AD748), INDEX(出力表!B:B,10)*AD748, 0)+IF(ISNUMBER(AG748), INDEX(出力表!B:B,11)*AG748, 0)+IF(ISNUMBER(AJ748), INDEX(出力表!B:B,12)*AJ748, 0)+IF(ISNUMBER(AM748), INDEX(出力表!B:B,13)*AM748, 0)</f>
        <v>0</v>
      </c>
      <c r="AO748">
        <f>IF(ISNUMBER(F748), INDEX(出力表!B:B,2), 0)+IF(ISNUMBER(I748), INDEX(出力表!B:B,3), 0)+IF(ISNUMBER(L748), INDEX(出力表!B:B,4), 0)+IF(ISNUMBER(O748), INDEX(出力表!B:B,5), 0)+IF(ISNUMBER(R748), INDEX(出力表!B:B,6), 0)+IF(ISNUMBER(U748), INDEX(出力表!B:B,7), 0)+IF(ISNUMBER(X748), INDEX(出力表!B:B,8), 0)+IF(ISNUMBER(AA748), INDEX(出力表!B:B,9), 0)+IF(ISNUMBER(AD748), INDEX(出力表!B:B,10), 0)+IF(ISNUMBER(AG748), INDEX(出力表!B:B,11), 0)+IF(ISNUMBER(AJ748), INDEX(出力表!B:B,12), 0)+IF(ISNUMBER(AM748), INDEX(出力表!B:B,13), 0)</f>
        <v>0</v>
      </c>
      <c r="AP748" t="str">
        <f t="shared" si="11"/>
        <v/>
      </c>
    </row>
    <row r="749" spans="1:42" x14ac:dyDescent="0.2">
      <c r="A749">
        <v>748</v>
      </c>
      <c r="B749">
        <f>IF(UPPER(Settings!B4)="TRUE", 乱数表!$Z749*Settings!B10, 0)</f>
        <v>-0.68363589621032228</v>
      </c>
      <c r="C749">
        <f>IF(UPPER(Settings!B4)="TRUE", 乱数表!$AA749*Settings!B11, 0)</f>
        <v>0.12387704666027924</v>
      </c>
      <c r="D749">
        <f>MIN(100, MAX(0, 100*BETAINV(乱数表!$B749, MAX(0.00000001, (1/(1+EXP(-(INDEX(係数表!G:G,2) + $B749))))*(EXP(INDEX(係数表!H:H,2) + INDEX(係数表!I:I,2)*LN(INDEX(出力表!C:C,2)+1)))), MAX(0.00000001, (1-(1/(1+EXP(-(INDEX(係数表!G:G,2) + $B749)))))*(EXP(INDEX(係数表!H:H,2) + INDEX(係数表!I:I,2)*LN(INDEX(出力表!C:C,2)+1)))))))</f>
        <v>53.736599876419334</v>
      </c>
      <c r="E749" t="e">
        <f>MIN(100, MAX(0, (100*(INDEX(出力表!D:D,2))/(EXP(INDEX(係数表!B:B,2) + $C749) + (INDEX(出力表!D:D,2)))) + (乱数表!$N749*(Settings!B12/(((INDEX(出力表!D:D,2))+1)^INDEX(係数表!E:E,2)*INDEX(係数表!F:F,2))))))</f>
        <v>#VALUE!</v>
      </c>
      <c r="F749" t="e">
        <f>MIN(100, MAX(0, (INDEX(出力表!D:D,2))*D749/MAX(E749, Settings!B3)))</f>
        <v>#VALUE!</v>
      </c>
      <c r="G749">
        <f>MIN(100, MAX(0, 100*BETAINV(乱数表!$C749, MAX(0.00000001, (1/(1+EXP(-(INDEX(係数表!G:G,3) + $B749))))*(EXP(INDEX(係数表!H:H,3) + INDEX(係数表!I:I,3)*LN(INDEX(出力表!C:C,3)+1)))), MAX(0.00000001, (1-(1/(1+EXP(-(INDEX(係数表!G:G,3) + $B749)))))*(EXP(INDEX(係数表!H:H,3) + INDEX(係数表!I:I,3)*LN(INDEX(出力表!C:C,3)+1)))))))</f>
        <v>92.36204637332753</v>
      </c>
      <c r="H749" t="e">
        <f>MIN(100, MAX(0, (100*(INDEX(出力表!D:D,3))/(EXP(INDEX(係数表!B:B,3) + $C749) + (INDEX(出力表!D:D,3)))) + (乱数表!$O749*(Settings!B12/(((INDEX(出力表!D:D,3))+1)^INDEX(係数表!E:E,3)*INDEX(係数表!F:F,3))))))</f>
        <v>#VALUE!</v>
      </c>
      <c r="I749" t="e">
        <f>MIN(100, MAX(0, (INDEX(出力表!D:D,3))*G749/MAX(H749, Settings!B3)))</f>
        <v>#VALUE!</v>
      </c>
      <c r="J749">
        <f>MIN(100, MAX(0, 100*BETAINV(乱数表!$D749, MAX(0.00000001, (1/(1+EXP(-(INDEX(係数表!G:G,4) + $B749))))*(EXP(INDEX(係数表!H:H,4) + INDEX(係数表!I:I,4)*LN(INDEX(出力表!C:C,4)+1)))), MAX(0.00000001, (1-(1/(1+EXP(-(INDEX(係数表!G:G,4) + $B749)))))*(EXP(INDEX(係数表!H:H,4) + INDEX(係数表!I:I,4)*LN(INDEX(出力表!C:C,4)+1)))))))</f>
        <v>51.458847015366096</v>
      </c>
      <c r="K749" t="e">
        <f>MIN(100, MAX(0, (100*(INDEX(出力表!D:D,4))/(EXP(INDEX(係数表!B:B,4) + $C749) + (INDEX(出力表!D:D,4)))) + (乱数表!$P749*(Settings!B12/(((INDEX(出力表!D:D,4))+1)^INDEX(係数表!E:E,4)*INDEX(係数表!F:F,4))))))</f>
        <v>#VALUE!</v>
      </c>
      <c r="L749" t="e">
        <f>MIN(100, MAX(0, (INDEX(出力表!D:D,4))*J749/MAX(K749, Settings!B3)))</f>
        <v>#VALUE!</v>
      </c>
      <c r="M749">
        <f>MIN(100, MAX(0, 100*BETAINV(乱数表!$E749, MAX(0.00000001, (1/(1+EXP(-(INDEX(係数表!G:G,5) + $B749))))*(EXP(INDEX(係数表!H:H,5) + INDEX(係数表!I:I,5)*LN(INDEX(出力表!C:C,5)+1)))), MAX(0.00000001, (1-(1/(1+EXP(-(INDEX(係数表!G:G,5) + $B749)))))*(EXP(INDEX(係数表!H:H,5) + INDEX(係数表!I:I,5)*LN(INDEX(出力表!C:C,5)+1)))))))</f>
        <v>36.296269450586081</v>
      </c>
      <c r="N749" t="e">
        <f>MIN(100, MAX(0, (100*(INDEX(出力表!D:D,5))/(EXP(INDEX(係数表!B:B,5) + $C749) + (INDEX(出力表!D:D,5)))) + (乱数表!$Q749*(Settings!B12/(((INDEX(出力表!D:D,5))+1)^INDEX(係数表!E:E,5)*INDEX(係数表!F:F,5))))))</f>
        <v>#VALUE!</v>
      </c>
      <c r="O749" t="e">
        <f>MIN(100, MAX(0, (INDEX(出力表!D:D,5))*M749/MAX(N749, Settings!B3)))</f>
        <v>#VALUE!</v>
      </c>
      <c r="P749">
        <f>MIN(100, MAX(0, 100*BETAINV(乱数表!$F749, MAX(0.00000001, (1/(1+EXP(-(INDEX(係数表!G:G,6) + $B749))))*(EXP(INDEX(係数表!H:H,6) + INDEX(係数表!I:I,6)*LN(INDEX(出力表!C:C,6)+1)))), MAX(0.00000001, (1-(1/(1+EXP(-(INDEX(係数表!G:G,6) + $B749)))))*(EXP(INDEX(係数表!H:H,6) + INDEX(係数表!I:I,6)*LN(INDEX(出力表!C:C,6)+1)))))))</f>
        <v>42.496947612939415</v>
      </c>
      <c r="Q749" t="e">
        <f>MIN(100, MAX(0, (100*(INDEX(出力表!D:D,6))/(EXP(INDEX(係数表!B:B,6) + $C749) + (INDEX(出力表!D:D,6)))) + (乱数表!$R749*(Settings!B12/(((INDEX(出力表!D:D,6))+1)^INDEX(係数表!E:E,6)*INDEX(係数表!F:F,6))))))</f>
        <v>#VALUE!</v>
      </c>
      <c r="R749" t="e">
        <f>MIN(100, MAX(0, (INDEX(出力表!D:D,6))*P749/MAX(Q749, Settings!B3)))</f>
        <v>#VALUE!</v>
      </c>
      <c r="S749">
        <f>MIN(100, MAX(0, 100*BETAINV(乱数表!$G749, MAX(0.00000001, (1/(1+EXP(-(INDEX(係数表!G:G,7) + $B749))))*(EXP(INDEX(係数表!H:H,7) + INDEX(係数表!I:I,7)*LN(INDEX(出力表!C:C,7)+1)))), MAX(0.00000001, (1-(1/(1+EXP(-(INDEX(係数表!G:G,7) + $B749)))))*(EXP(INDEX(係数表!H:H,7) + INDEX(係数表!I:I,7)*LN(INDEX(出力表!C:C,7)+1)))))))</f>
        <v>74.26718926501708</v>
      </c>
      <c r="T749" t="e">
        <f>MIN(100, MAX(0, (100*(INDEX(出力表!D:D,7))/(EXP(INDEX(係数表!B:B,7) + $C749) + (INDEX(出力表!D:D,7)))) + (乱数表!$S749*(Settings!B12/(((INDEX(出力表!D:D,7))+1)^INDEX(係数表!E:E,7)*INDEX(係数表!F:F,7))))))</f>
        <v>#VALUE!</v>
      </c>
      <c r="U749" t="e">
        <f>MIN(100, MAX(0, (INDEX(出力表!D:D,7))*S749/MAX(T749, Settings!B3)))</f>
        <v>#VALUE!</v>
      </c>
      <c r="V749">
        <f>MIN(100, MAX(0, 100*BETAINV(乱数表!$H749, MAX(0.00000001, (1/(1+EXP(-(INDEX(係数表!G:G,8) + $B749))))*(EXP(INDEX(係数表!H:H,8) + INDEX(係数表!I:I,8)*LN(INDEX(出力表!C:C,8)+1)))), MAX(0.00000001, (1-(1/(1+EXP(-(INDEX(係数表!G:G,8) + $B749)))))*(EXP(INDEX(係数表!H:H,8) + INDEX(係数表!I:I,8)*LN(INDEX(出力表!C:C,8)+1)))))))</f>
        <v>67.801722496689123</v>
      </c>
      <c r="W749" t="e">
        <f>MIN(100, MAX(0, (100*(INDEX(出力表!D:D,8))/(EXP(INDEX(係数表!B:B,8) + $C749) + (INDEX(出力表!D:D,8)))) + (乱数表!$T749*(Settings!B12/(((INDEX(出力表!D:D,8))+1)^INDEX(係数表!E:E,8)*INDEX(係数表!F:F,8))))))</f>
        <v>#VALUE!</v>
      </c>
      <c r="X749" t="e">
        <f>MIN(100, MAX(0, (INDEX(出力表!D:D,8))*V749/MAX(W749, Settings!B3)))</f>
        <v>#VALUE!</v>
      </c>
      <c r="Y749">
        <f>MIN(100, MAX(0, 100*BETAINV(乱数表!$I749, MAX(0.00000001, (1/(1+EXP(-(INDEX(係数表!G:G,9) + $B749))))*(EXP(INDEX(係数表!H:H,9) + INDEX(係数表!I:I,9)*LN(INDEX(出力表!C:C,9)+1)))), MAX(0.00000001, (1-(1/(1+EXP(-(INDEX(係数表!G:G,9) + $B749)))))*(EXP(INDEX(係数表!H:H,9) + INDEX(係数表!I:I,9)*LN(INDEX(出力表!C:C,9)+1)))))))</f>
        <v>45.240980685013035</v>
      </c>
      <c r="Z749" t="e">
        <f>MIN(100, MAX(0, (100*(INDEX(出力表!D:D,9))/(EXP(INDEX(係数表!B:B,9) + $C749) + (INDEX(出力表!D:D,9)))) + (乱数表!$U749*(Settings!B12/(((INDEX(出力表!D:D,9))+1)^INDEX(係数表!E:E,9)*INDEX(係数表!F:F,9))))))</f>
        <v>#VALUE!</v>
      </c>
      <c r="AA749" t="e">
        <f>MIN(100, MAX(0, (INDEX(出力表!D:D,9))*Y749/MAX(Z749, Settings!B3)))</f>
        <v>#VALUE!</v>
      </c>
      <c r="AB749">
        <f>MIN(100, MAX(0, 100*BETAINV(乱数表!$J749, MAX(0.00000001, (1/(1+EXP(-(INDEX(係数表!G:G,10) + $B749))))*(EXP(INDEX(係数表!H:H,10) + INDEX(係数表!I:I,10)*LN(INDEX(出力表!C:C,10)+1)))), MAX(0.00000001, (1-(1/(1+EXP(-(INDEX(係数表!G:G,10) + $B749)))))*(EXP(INDEX(係数表!H:H,10) + INDEX(係数表!I:I,10)*LN(INDEX(出力表!C:C,10)+1)))))))</f>
        <v>96.937214877661646</v>
      </c>
      <c r="AC749" t="e">
        <f>MIN(100, MAX(0, (100*(INDEX(出力表!D:D,10))/(EXP(INDEX(係数表!B:B,10) + $C749) + (INDEX(出力表!D:D,10)))) + (乱数表!$V749*(Settings!B12/(((INDEX(出力表!D:D,10))+1)^INDEX(係数表!E:E,10)*INDEX(係数表!F:F,10))))))</f>
        <v>#VALUE!</v>
      </c>
      <c r="AD749" t="e">
        <f>MIN(100, MAX(0, (INDEX(出力表!D:D,10))*AB749/MAX(AC749, Settings!B3)))</f>
        <v>#VALUE!</v>
      </c>
      <c r="AE749">
        <f>MIN(100, MAX(0, 100*BETAINV(乱数表!$K749, MAX(0.00000001, (1/(1+EXP(-(INDEX(係数表!G:G,11) + $B749))))*(EXP(INDEX(係数表!H:H,11) + INDEX(係数表!I:I,11)*LN(INDEX(出力表!C:C,11)+1)))), MAX(0.00000001, (1-(1/(1+EXP(-(INDEX(係数表!G:G,11) + $B749)))))*(EXP(INDEX(係数表!H:H,11) + INDEX(係数表!I:I,11)*LN(INDEX(出力表!C:C,11)+1)))))))</f>
        <v>82.504258020069173</v>
      </c>
      <c r="AF749" t="e">
        <f>MIN(100, MAX(0, (100*(INDEX(出力表!D:D,11))/(EXP(INDEX(係数表!B:B,11) + $C749) + (INDEX(出力表!D:D,11)))) + (乱数表!$W749*(Settings!B12/(((INDEX(出力表!D:D,11))+1)^INDEX(係数表!E:E,11)*INDEX(係数表!F:F,11))))))</f>
        <v>#VALUE!</v>
      </c>
      <c r="AG749" t="e">
        <f>MIN(100, MAX(0, (INDEX(出力表!D:D,11))*AE749/MAX(AF749, Settings!B3)))</f>
        <v>#VALUE!</v>
      </c>
      <c r="AH749">
        <f>MIN(100, MAX(0, 100*BETAINV(乱数表!$L749, MAX(0.00000001, (1/(1+EXP(-(INDEX(係数表!G:G,12) + $B749))))*(EXP(INDEX(係数表!H:H,12) + INDEX(係数表!I:I,12)*LN(INDEX(出力表!C:C,12)+1)))), MAX(0.00000001, (1-(1/(1+EXP(-(INDEX(係数表!G:G,12) + $B749)))))*(EXP(INDEX(係数表!H:H,12) + INDEX(係数表!I:I,12)*LN(INDEX(出力表!C:C,12)+1)))))))</f>
        <v>79.756289130653343</v>
      </c>
      <c r="AI749" t="e">
        <f>MIN(100, MAX(0, (100*(INDEX(出力表!D:D,12))/(EXP(INDEX(係数表!B:B,12) + $C749) + (INDEX(出力表!D:D,12)))) + (乱数表!$X749*(Settings!B12/(((INDEX(出力表!D:D,12))+1)^INDEX(係数表!E:E,12)*INDEX(係数表!F:F,12))))))</f>
        <v>#VALUE!</v>
      </c>
      <c r="AJ749" t="e">
        <f>MIN(100, MAX(0, (INDEX(出力表!D:D,12))*AH749/MAX(AI749, Settings!B3)))</f>
        <v>#VALUE!</v>
      </c>
      <c r="AK749">
        <f>MIN(100, MAX(0, 100*BETAINV(乱数表!$M749, MAX(0.00000001, (1/(1+EXP(-(INDEX(係数表!G:G,13) + $B749))))*(EXP(INDEX(係数表!H:H,13) + INDEX(係数表!I:I,13)*LN(INDEX(出力表!C:C,13)+1)))), MAX(0.00000001, (1-(1/(1+EXP(-(INDEX(係数表!G:G,13) + $B749)))))*(EXP(INDEX(係数表!H:H,13) + INDEX(係数表!I:I,13)*LN(INDEX(出力表!C:C,13)+1)))))))</f>
        <v>86.95825651360235</v>
      </c>
      <c r="AL749" t="e">
        <f>MIN(100, MAX(0, (100*(INDEX(出力表!D:D,13))/(EXP(INDEX(係数表!B:B,13) + $C749) + (INDEX(出力表!D:D,13)))) + (乱数表!$Y749*(Settings!B12/(((INDEX(出力表!D:D,13))+1)^INDEX(係数表!E:E,13)*INDEX(係数表!F:F,13))))))</f>
        <v>#VALUE!</v>
      </c>
      <c r="AM749" t="e">
        <f>MIN(100, MAX(0, (INDEX(出力表!D:D,13))*AK749/MAX(AL749, Settings!B3)))</f>
        <v>#VALUE!</v>
      </c>
      <c r="AN749">
        <f>IF(ISNUMBER(F749), INDEX(出力表!B:B,2)*F749, 0)+IF(ISNUMBER(I749), INDEX(出力表!B:B,3)*I749, 0)+IF(ISNUMBER(L749), INDEX(出力表!B:B,4)*L749, 0)+IF(ISNUMBER(O749), INDEX(出力表!B:B,5)*O749, 0)+IF(ISNUMBER(R749), INDEX(出力表!B:B,6)*R749, 0)+IF(ISNUMBER(U749), INDEX(出力表!B:B,7)*U749, 0)+IF(ISNUMBER(X749), INDEX(出力表!B:B,8)*X749, 0)+IF(ISNUMBER(AA749), INDEX(出力表!B:B,9)*AA749, 0)+IF(ISNUMBER(AD749), INDEX(出力表!B:B,10)*AD749, 0)+IF(ISNUMBER(AG749), INDEX(出力表!B:B,11)*AG749, 0)+IF(ISNUMBER(AJ749), INDEX(出力表!B:B,12)*AJ749, 0)+IF(ISNUMBER(AM749), INDEX(出力表!B:B,13)*AM749, 0)</f>
        <v>0</v>
      </c>
      <c r="AO749">
        <f>IF(ISNUMBER(F749), INDEX(出力表!B:B,2), 0)+IF(ISNUMBER(I749), INDEX(出力表!B:B,3), 0)+IF(ISNUMBER(L749), INDEX(出力表!B:B,4), 0)+IF(ISNUMBER(O749), INDEX(出力表!B:B,5), 0)+IF(ISNUMBER(R749), INDEX(出力表!B:B,6), 0)+IF(ISNUMBER(U749), INDEX(出力表!B:B,7), 0)+IF(ISNUMBER(X749), INDEX(出力表!B:B,8), 0)+IF(ISNUMBER(AA749), INDEX(出力表!B:B,9), 0)+IF(ISNUMBER(AD749), INDEX(出力表!B:B,10), 0)+IF(ISNUMBER(AG749), INDEX(出力表!B:B,11), 0)+IF(ISNUMBER(AJ749), INDEX(出力表!B:B,12), 0)+IF(ISNUMBER(AM749), INDEX(出力表!B:B,13), 0)</f>
        <v>0</v>
      </c>
      <c r="AP749" t="str">
        <f t="shared" si="11"/>
        <v/>
      </c>
    </row>
    <row r="750" spans="1:42" x14ac:dyDescent="0.2">
      <c r="A750">
        <v>749</v>
      </c>
      <c r="B750">
        <f>IF(UPPER(Settings!B4)="TRUE", 乱数表!$Z750*Settings!B10, 0)</f>
        <v>-0.51575273133503485</v>
      </c>
      <c r="C750">
        <f>IF(UPPER(Settings!B4)="TRUE", 乱数表!$AA750*Settings!B11, 0)</f>
        <v>-1.5306484730650967E-2</v>
      </c>
      <c r="D750">
        <f>MIN(100, MAX(0, 100*BETAINV(乱数表!$B750, MAX(0.00000001, (1/(1+EXP(-(INDEX(係数表!G:G,2) + $B750))))*(EXP(INDEX(係数表!H:H,2) + INDEX(係数表!I:I,2)*LN(INDEX(出力表!C:C,2)+1)))), MAX(0.00000001, (1-(1/(1+EXP(-(INDEX(係数表!G:G,2) + $B750)))))*(EXP(INDEX(係数表!H:H,2) + INDEX(係数表!I:I,2)*LN(INDEX(出力表!C:C,2)+1)))))))</f>
        <v>95.509951932762732</v>
      </c>
      <c r="E750" t="e">
        <f>MIN(100, MAX(0, (100*(INDEX(出力表!D:D,2))/(EXP(INDEX(係数表!B:B,2) + $C750) + (INDEX(出力表!D:D,2)))) + (乱数表!$N750*(Settings!B12/(((INDEX(出力表!D:D,2))+1)^INDEX(係数表!E:E,2)*INDEX(係数表!F:F,2))))))</f>
        <v>#VALUE!</v>
      </c>
      <c r="F750" t="e">
        <f>MIN(100, MAX(0, (INDEX(出力表!D:D,2))*D750/MAX(E750, Settings!B3)))</f>
        <v>#VALUE!</v>
      </c>
      <c r="G750">
        <f>MIN(100, MAX(0, 100*BETAINV(乱数表!$C750, MAX(0.00000001, (1/(1+EXP(-(INDEX(係数表!G:G,3) + $B750))))*(EXP(INDEX(係数表!H:H,3) + INDEX(係数表!I:I,3)*LN(INDEX(出力表!C:C,3)+1)))), MAX(0.00000001, (1-(1/(1+EXP(-(INDEX(係数表!G:G,3) + $B750)))))*(EXP(INDEX(係数表!H:H,3) + INDEX(係数表!I:I,3)*LN(INDEX(出力表!C:C,3)+1)))))))</f>
        <v>98.427280429972157</v>
      </c>
      <c r="H750" t="e">
        <f>MIN(100, MAX(0, (100*(INDEX(出力表!D:D,3))/(EXP(INDEX(係数表!B:B,3) + $C750) + (INDEX(出力表!D:D,3)))) + (乱数表!$O750*(Settings!B12/(((INDEX(出力表!D:D,3))+1)^INDEX(係数表!E:E,3)*INDEX(係数表!F:F,3))))))</f>
        <v>#VALUE!</v>
      </c>
      <c r="I750" t="e">
        <f>MIN(100, MAX(0, (INDEX(出力表!D:D,3))*G750/MAX(H750, Settings!B3)))</f>
        <v>#VALUE!</v>
      </c>
      <c r="J750">
        <f>MIN(100, MAX(0, 100*BETAINV(乱数表!$D750, MAX(0.00000001, (1/(1+EXP(-(INDEX(係数表!G:G,4) + $B750))))*(EXP(INDEX(係数表!H:H,4) + INDEX(係数表!I:I,4)*LN(INDEX(出力表!C:C,4)+1)))), MAX(0.00000001, (1-(1/(1+EXP(-(INDEX(係数表!G:G,4) + $B750)))))*(EXP(INDEX(係数表!H:H,4) + INDEX(係数表!I:I,4)*LN(INDEX(出力表!C:C,4)+1)))))))</f>
        <v>64.024486838939254</v>
      </c>
      <c r="K750" t="e">
        <f>MIN(100, MAX(0, (100*(INDEX(出力表!D:D,4))/(EXP(INDEX(係数表!B:B,4) + $C750) + (INDEX(出力表!D:D,4)))) + (乱数表!$P750*(Settings!B12/(((INDEX(出力表!D:D,4))+1)^INDEX(係数表!E:E,4)*INDEX(係数表!F:F,4))))))</f>
        <v>#VALUE!</v>
      </c>
      <c r="L750" t="e">
        <f>MIN(100, MAX(0, (INDEX(出力表!D:D,4))*J750/MAX(K750, Settings!B3)))</f>
        <v>#VALUE!</v>
      </c>
      <c r="M750">
        <f>MIN(100, MAX(0, 100*BETAINV(乱数表!$E750, MAX(0.00000001, (1/(1+EXP(-(INDEX(係数表!G:G,5) + $B750))))*(EXP(INDEX(係数表!H:H,5) + INDEX(係数表!I:I,5)*LN(INDEX(出力表!C:C,5)+1)))), MAX(0.00000001, (1-(1/(1+EXP(-(INDEX(係数表!G:G,5) + $B750)))))*(EXP(INDEX(係数表!H:H,5) + INDEX(係数表!I:I,5)*LN(INDEX(出力表!C:C,5)+1)))))))</f>
        <v>93.11041436288626</v>
      </c>
      <c r="N750" t="e">
        <f>MIN(100, MAX(0, (100*(INDEX(出力表!D:D,5))/(EXP(INDEX(係数表!B:B,5) + $C750) + (INDEX(出力表!D:D,5)))) + (乱数表!$Q750*(Settings!B12/(((INDEX(出力表!D:D,5))+1)^INDEX(係数表!E:E,5)*INDEX(係数表!F:F,5))))))</f>
        <v>#VALUE!</v>
      </c>
      <c r="O750" t="e">
        <f>MIN(100, MAX(0, (INDEX(出力表!D:D,5))*M750/MAX(N750, Settings!B3)))</f>
        <v>#VALUE!</v>
      </c>
      <c r="P750">
        <f>MIN(100, MAX(0, 100*BETAINV(乱数表!$F750, MAX(0.00000001, (1/(1+EXP(-(INDEX(係数表!G:G,6) + $B750))))*(EXP(INDEX(係数表!H:H,6) + INDEX(係数表!I:I,6)*LN(INDEX(出力表!C:C,6)+1)))), MAX(0.00000001, (1-(1/(1+EXP(-(INDEX(係数表!G:G,6) + $B750)))))*(EXP(INDEX(係数表!H:H,6) + INDEX(係数表!I:I,6)*LN(INDEX(出力表!C:C,6)+1)))))))</f>
        <v>89.447595880406922</v>
      </c>
      <c r="Q750" t="e">
        <f>MIN(100, MAX(0, (100*(INDEX(出力表!D:D,6))/(EXP(INDEX(係数表!B:B,6) + $C750) + (INDEX(出力表!D:D,6)))) + (乱数表!$R750*(Settings!B12/(((INDEX(出力表!D:D,6))+1)^INDEX(係数表!E:E,6)*INDEX(係数表!F:F,6))))))</f>
        <v>#VALUE!</v>
      </c>
      <c r="R750" t="e">
        <f>MIN(100, MAX(0, (INDEX(出力表!D:D,6))*P750/MAX(Q750, Settings!B3)))</f>
        <v>#VALUE!</v>
      </c>
      <c r="S750">
        <f>MIN(100, MAX(0, 100*BETAINV(乱数表!$G750, MAX(0.00000001, (1/(1+EXP(-(INDEX(係数表!G:G,7) + $B750))))*(EXP(INDEX(係数表!H:H,7) + INDEX(係数表!I:I,7)*LN(INDEX(出力表!C:C,7)+1)))), MAX(0.00000001, (1-(1/(1+EXP(-(INDEX(係数表!G:G,7) + $B750)))))*(EXP(INDEX(係数表!H:H,7) + INDEX(係数表!I:I,7)*LN(INDEX(出力表!C:C,7)+1)))))))</f>
        <v>72.729156259195776</v>
      </c>
      <c r="T750" t="e">
        <f>MIN(100, MAX(0, (100*(INDEX(出力表!D:D,7))/(EXP(INDEX(係数表!B:B,7) + $C750) + (INDEX(出力表!D:D,7)))) + (乱数表!$S750*(Settings!B12/(((INDEX(出力表!D:D,7))+1)^INDEX(係数表!E:E,7)*INDEX(係数表!F:F,7))))))</f>
        <v>#VALUE!</v>
      </c>
      <c r="U750" t="e">
        <f>MIN(100, MAX(0, (INDEX(出力表!D:D,7))*S750/MAX(T750, Settings!B3)))</f>
        <v>#VALUE!</v>
      </c>
      <c r="V750">
        <f>MIN(100, MAX(0, 100*BETAINV(乱数表!$H750, MAX(0.00000001, (1/(1+EXP(-(INDEX(係数表!G:G,8) + $B750))))*(EXP(INDEX(係数表!H:H,8) + INDEX(係数表!I:I,8)*LN(INDEX(出力表!C:C,8)+1)))), MAX(0.00000001, (1-(1/(1+EXP(-(INDEX(係数表!G:G,8) + $B750)))))*(EXP(INDEX(係数表!H:H,8) + INDEX(係数表!I:I,8)*LN(INDEX(出力表!C:C,8)+1)))))))</f>
        <v>65.024979552147613</v>
      </c>
      <c r="W750" t="e">
        <f>MIN(100, MAX(0, (100*(INDEX(出力表!D:D,8))/(EXP(INDEX(係数表!B:B,8) + $C750) + (INDEX(出力表!D:D,8)))) + (乱数表!$T750*(Settings!B12/(((INDEX(出力表!D:D,8))+1)^INDEX(係数表!E:E,8)*INDEX(係数表!F:F,8))))))</f>
        <v>#VALUE!</v>
      </c>
      <c r="X750" t="e">
        <f>MIN(100, MAX(0, (INDEX(出力表!D:D,8))*V750/MAX(W750, Settings!B3)))</f>
        <v>#VALUE!</v>
      </c>
      <c r="Y750">
        <f>MIN(100, MAX(0, 100*BETAINV(乱数表!$I750, MAX(0.00000001, (1/(1+EXP(-(INDEX(係数表!G:G,9) + $B750))))*(EXP(INDEX(係数表!H:H,9) + INDEX(係数表!I:I,9)*LN(INDEX(出力表!C:C,9)+1)))), MAX(0.00000001, (1-(1/(1+EXP(-(INDEX(係数表!G:G,9) + $B750)))))*(EXP(INDEX(係数表!H:H,9) + INDEX(係数表!I:I,9)*LN(INDEX(出力表!C:C,9)+1)))))))</f>
        <v>90.24387403535637</v>
      </c>
      <c r="Z750" t="e">
        <f>MIN(100, MAX(0, (100*(INDEX(出力表!D:D,9))/(EXP(INDEX(係数表!B:B,9) + $C750) + (INDEX(出力表!D:D,9)))) + (乱数表!$U750*(Settings!B12/(((INDEX(出力表!D:D,9))+1)^INDEX(係数表!E:E,9)*INDEX(係数表!F:F,9))))))</f>
        <v>#VALUE!</v>
      </c>
      <c r="AA750" t="e">
        <f>MIN(100, MAX(0, (INDEX(出力表!D:D,9))*Y750/MAX(Z750, Settings!B3)))</f>
        <v>#VALUE!</v>
      </c>
      <c r="AB750">
        <f>MIN(100, MAX(0, 100*BETAINV(乱数表!$J750, MAX(0.00000001, (1/(1+EXP(-(INDEX(係数表!G:G,10) + $B750))))*(EXP(INDEX(係数表!H:H,10) + INDEX(係数表!I:I,10)*LN(INDEX(出力表!C:C,10)+1)))), MAX(0.00000001, (1-(1/(1+EXP(-(INDEX(係数表!G:G,10) + $B750)))))*(EXP(INDEX(係数表!H:H,10) + INDEX(係数表!I:I,10)*LN(INDEX(出力表!C:C,10)+1)))))))</f>
        <v>88.382340768679612</v>
      </c>
      <c r="AC750" t="e">
        <f>MIN(100, MAX(0, (100*(INDEX(出力表!D:D,10))/(EXP(INDEX(係数表!B:B,10) + $C750) + (INDEX(出力表!D:D,10)))) + (乱数表!$V750*(Settings!B12/(((INDEX(出力表!D:D,10))+1)^INDEX(係数表!E:E,10)*INDEX(係数表!F:F,10))))))</f>
        <v>#VALUE!</v>
      </c>
      <c r="AD750" t="e">
        <f>MIN(100, MAX(0, (INDEX(出力表!D:D,10))*AB750/MAX(AC750, Settings!B3)))</f>
        <v>#VALUE!</v>
      </c>
      <c r="AE750">
        <f>MIN(100, MAX(0, 100*BETAINV(乱数表!$K750, MAX(0.00000001, (1/(1+EXP(-(INDEX(係数表!G:G,11) + $B750))))*(EXP(INDEX(係数表!H:H,11) + INDEX(係数表!I:I,11)*LN(INDEX(出力表!C:C,11)+1)))), MAX(0.00000001, (1-(1/(1+EXP(-(INDEX(係数表!G:G,11) + $B750)))))*(EXP(INDEX(係数表!H:H,11) + INDEX(係数表!I:I,11)*LN(INDEX(出力表!C:C,11)+1)))))))</f>
        <v>96.862223916506011</v>
      </c>
      <c r="AF750" t="e">
        <f>MIN(100, MAX(0, (100*(INDEX(出力表!D:D,11))/(EXP(INDEX(係数表!B:B,11) + $C750) + (INDEX(出力表!D:D,11)))) + (乱数表!$W750*(Settings!B12/(((INDEX(出力表!D:D,11))+1)^INDEX(係数表!E:E,11)*INDEX(係数表!F:F,11))))))</f>
        <v>#VALUE!</v>
      </c>
      <c r="AG750" t="e">
        <f>MIN(100, MAX(0, (INDEX(出力表!D:D,11))*AE750/MAX(AF750, Settings!B3)))</f>
        <v>#VALUE!</v>
      </c>
      <c r="AH750">
        <f>MIN(100, MAX(0, 100*BETAINV(乱数表!$L750, MAX(0.00000001, (1/(1+EXP(-(INDEX(係数表!G:G,12) + $B750))))*(EXP(INDEX(係数表!H:H,12) + INDEX(係数表!I:I,12)*LN(INDEX(出力表!C:C,12)+1)))), MAX(0.00000001, (1-(1/(1+EXP(-(INDEX(係数表!G:G,12) + $B750)))))*(EXP(INDEX(係数表!H:H,12) + INDEX(係数表!I:I,12)*LN(INDEX(出力表!C:C,12)+1)))))))</f>
        <v>92.1488591304647</v>
      </c>
      <c r="AI750" t="e">
        <f>MIN(100, MAX(0, (100*(INDEX(出力表!D:D,12))/(EXP(INDEX(係数表!B:B,12) + $C750) + (INDEX(出力表!D:D,12)))) + (乱数表!$X750*(Settings!B12/(((INDEX(出力表!D:D,12))+1)^INDEX(係数表!E:E,12)*INDEX(係数表!F:F,12))))))</f>
        <v>#VALUE!</v>
      </c>
      <c r="AJ750" t="e">
        <f>MIN(100, MAX(0, (INDEX(出力表!D:D,12))*AH750/MAX(AI750, Settings!B3)))</f>
        <v>#VALUE!</v>
      </c>
      <c r="AK750">
        <f>MIN(100, MAX(0, 100*BETAINV(乱数表!$M750, MAX(0.00000001, (1/(1+EXP(-(INDEX(係数表!G:G,13) + $B750))))*(EXP(INDEX(係数表!H:H,13) + INDEX(係数表!I:I,13)*LN(INDEX(出力表!C:C,13)+1)))), MAX(0.00000001, (1-(1/(1+EXP(-(INDEX(係数表!G:G,13) + $B750)))))*(EXP(INDEX(係数表!H:H,13) + INDEX(係数表!I:I,13)*LN(INDEX(出力表!C:C,13)+1)))))))</f>
        <v>73.865689533631169</v>
      </c>
      <c r="AL750" t="e">
        <f>MIN(100, MAX(0, (100*(INDEX(出力表!D:D,13))/(EXP(INDEX(係数表!B:B,13) + $C750) + (INDEX(出力表!D:D,13)))) + (乱数表!$Y750*(Settings!B12/(((INDEX(出力表!D:D,13))+1)^INDEX(係数表!E:E,13)*INDEX(係数表!F:F,13))))))</f>
        <v>#VALUE!</v>
      </c>
      <c r="AM750" t="e">
        <f>MIN(100, MAX(0, (INDEX(出力表!D:D,13))*AK750/MAX(AL750, Settings!B3)))</f>
        <v>#VALUE!</v>
      </c>
      <c r="AN750">
        <f>IF(ISNUMBER(F750), INDEX(出力表!B:B,2)*F750, 0)+IF(ISNUMBER(I750), INDEX(出力表!B:B,3)*I750, 0)+IF(ISNUMBER(L750), INDEX(出力表!B:B,4)*L750, 0)+IF(ISNUMBER(O750), INDEX(出力表!B:B,5)*O750, 0)+IF(ISNUMBER(R750), INDEX(出力表!B:B,6)*R750, 0)+IF(ISNUMBER(U750), INDEX(出力表!B:B,7)*U750, 0)+IF(ISNUMBER(X750), INDEX(出力表!B:B,8)*X750, 0)+IF(ISNUMBER(AA750), INDEX(出力表!B:B,9)*AA750, 0)+IF(ISNUMBER(AD750), INDEX(出力表!B:B,10)*AD750, 0)+IF(ISNUMBER(AG750), INDEX(出力表!B:B,11)*AG750, 0)+IF(ISNUMBER(AJ750), INDEX(出力表!B:B,12)*AJ750, 0)+IF(ISNUMBER(AM750), INDEX(出力表!B:B,13)*AM750, 0)</f>
        <v>0</v>
      </c>
      <c r="AO750">
        <f>IF(ISNUMBER(F750), INDEX(出力表!B:B,2), 0)+IF(ISNUMBER(I750), INDEX(出力表!B:B,3), 0)+IF(ISNUMBER(L750), INDEX(出力表!B:B,4), 0)+IF(ISNUMBER(O750), INDEX(出力表!B:B,5), 0)+IF(ISNUMBER(R750), INDEX(出力表!B:B,6), 0)+IF(ISNUMBER(U750), INDEX(出力表!B:B,7), 0)+IF(ISNUMBER(X750), INDEX(出力表!B:B,8), 0)+IF(ISNUMBER(AA750), INDEX(出力表!B:B,9), 0)+IF(ISNUMBER(AD750), INDEX(出力表!B:B,10), 0)+IF(ISNUMBER(AG750), INDEX(出力表!B:B,11), 0)+IF(ISNUMBER(AJ750), INDEX(出力表!B:B,12), 0)+IF(ISNUMBER(AM750), INDEX(出力表!B:B,13), 0)</f>
        <v>0</v>
      </c>
      <c r="AP750" t="str">
        <f t="shared" si="11"/>
        <v/>
      </c>
    </row>
    <row r="751" spans="1:42" x14ac:dyDescent="0.2">
      <c r="A751">
        <v>750</v>
      </c>
      <c r="B751">
        <f>IF(UPPER(Settings!B4)="TRUE", 乱数表!$Z751*Settings!B10, 0)</f>
        <v>-1.2451548240361701E-2</v>
      </c>
      <c r="C751">
        <f>IF(UPPER(Settings!B4)="TRUE", 乱数表!$AA751*Settings!B11, 0)</f>
        <v>0.16160476166739818</v>
      </c>
      <c r="D751">
        <f>MIN(100, MAX(0, 100*BETAINV(乱数表!$B751, MAX(0.00000001, (1/(1+EXP(-(INDEX(係数表!G:G,2) + $B751))))*(EXP(INDEX(係数表!H:H,2) + INDEX(係数表!I:I,2)*LN(INDEX(出力表!C:C,2)+1)))), MAX(0.00000001, (1-(1/(1+EXP(-(INDEX(係数表!G:G,2) + $B751)))))*(EXP(INDEX(係数表!H:H,2) + INDEX(係数表!I:I,2)*LN(INDEX(出力表!C:C,2)+1)))))))</f>
        <v>99.975718556175281</v>
      </c>
      <c r="E751" t="e">
        <f>MIN(100, MAX(0, (100*(INDEX(出力表!D:D,2))/(EXP(INDEX(係数表!B:B,2) + $C751) + (INDEX(出力表!D:D,2)))) + (乱数表!$N751*(Settings!B12/(((INDEX(出力表!D:D,2))+1)^INDEX(係数表!E:E,2)*INDEX(係数表!F:F,2))))))</f>
        <v>#VALUE!</v>
      </c>
      <c r="F751" t="e">
        <f>MIN(100, MAX(0, (INDEX(出力表!D:D,2))*D751/MAX(E751, Settings!B3)))</f>
        <v>#VALUE!</v>
      </c>
      <c r="G751">
        <f>MIN(100, MAX(0, 100*BETAINV(乱数表!$C751, MAX(0.00000001, (1/(1+EXP(-(INDEX(係数表!G:G,3) + $B751))))*(EXP(INDEX(係数表!H:H,3) + INDEX(係数表!I:I,3)*LN(INDEX(出力表!C:C,3)+1)))), MAX(0.00000001, (1-(1/(1+EXP(-(INDEX(係数表!G:G,3) + $B751)))))*(EXP(INDEX(係数表!H:H,3) + INDEX(係数表!I:I,3)*LN(INDEX(出力表!C:C,3)+1)))))))</f>
        <v>86.614707566231104</v>
      </c>
      <c r="H751" t="e">
        <f>MIN(100, MAX(0, (100*(INDEX(出力表!D:D,3))/(EXP(INDEX(係数表!B:B,3) + $C751) + (INDEX(出力表!D:D,3)))) + (乱数表!$O751*(Settings!B12/(((INDEX(出力表!D:D,3))+1)^INDEX(係数表!E:E,3)*INDEX(係数表!F:F,3))))))</f>
        <v>#VALUE!</v>
      </c>
      <c r="I751" t="e">
        <f>MIN(100, MAX(0, (INDEX(出力表!D:D,3))*G751/MAX(H751, Settings!B3)))</f>
        <v>#VALUE!</v>
      </c>
      <c r="J751">
        <f>MIN(100, MAX(0, 100*BETAINV(乱数表!$D751, MAX(0.00000001, (1/(1+EXP(-(INDEX(係数表!G:G,4) + $B751))))*(EXP(INDEX(係数表!H:H,4) + INDEX(係数表!I:I,4)*LN(INDEX(出力表!C:C,4)+1)))), MAX(0.00000001, (1-(1/(1+EXP(-(INDEX(係数表!G:G,4) + $B751)))))*(EXP(INDEX(係数表!H:H,4) + INDEX(係数表!I:I,4)*LN(INDEX(出力表!C:C,4)+1)))))))</f>
        <v>92.903887531348232</v>
      </c>
      <c r="K751" t="e">
        <f>MIN(100, MAX(0, (100*(INDEX(出力表!D:D,4))/(EXP(INDEX(係数表!B:B,4) + $C751) + (INDEX(出力表!D:D,4)))) + (乱数表!$P751*(Settings!B12/(((INDEX(出力表!D:D,4))+1)^INDEX(係数表!E:E,4)*INDEX(係数表!F:F,4))))))</f>
        <v>#VALUE!</v>
      </c>
      <c r="L751" t="e">
        <f>MIN(100, MAX(0, (INDEX(出力表!D:D,4))*J751/MAX(K751, Settings!B3)))</f>
        <v>#VALUE!</v>
      </c>
      <c r="M751">
        <f>MIN(100, MAX(0, 100*BETAINV(乱数表!$E751, MAX(0.00000001, (1/(1+EXP(-(INDEX(係数表!G:G,5) + $B751))))*(EXP(INDEX(係数表!H:H,5) + INDEX(係数表!I:I,5)*LN(INDEX(出力表!C:C,5)+1)))), MAX(0.00000001, (1-(1/(1+EXP(-(INDEX(係数表!G:G,5) + $B751)))))*(EXP(INDEX(係数表!H:H,5) + INDEX(係数表!I:I,5)*LN(INDEX(出力表!C:C,5)+1)))))))</f>
        <v>85.332773509650394</v>
      </c>
      <c r="N751" t="e">
        <f>MIN(100, MAX(0, (100*(INDEX(出力表!D:D,5))/(EXP(INDEX(係数表!B:B,5) + $C751) + (INDEX(出力表!D:D,5)))) + (乱数表!$Q751*(Settings!B12/(((INDEX(出力表!D:D,5))+1)^INDEX(係数表!E:E,5)*INDEX(係数表!F:F,5))))))</f>
        <v>#VALUE!</v>
      </c>
      <c r="O751" t="e">
        <f>MIN(100, MAX(0, (INDEX(出力表!D:D,5))*M751/MAX(N751, Settings!B3)))</f>
        <v>#VALUE!</v>
      </c>
      <c r="P751">
        <f>MIN(100, MAX(0, 100*BETAINV(乱数表!$F751, MAX(0.00000001, (1/(1+EXP(-(INDEX(係数表!G:G,6) + $B751))))*(EXP(INDEX(係数表!H:H,6) + INDEX(係数表!I:I,6)*LN(INDEX(出力表!C:C,6)+1)))), MAX(0.00000001, (1-(1/(1+EXP(-(INDEX(係数表!G:G,6) + $B751)))))*(EXP(INDEX(係数表!H:H,6) + INDEX(係数表!I:I,6)*LN(INDEX(出力表!C:C,6)+1)))))))</f>
        <v>97.772415983343492</v>
      </c>
      <c r="Q751" t="e">
        <f>MIN(100, MAX(0, (100*(INDEX(出力表!D:D,6))/(EXP(INDEX(係数表!B:B,6) + $C751) + (INDEX(出力表!D:D,6)))) + (乱数表!$R751*(Settings!B12/(((INDEX(出力表!D:D,6))+1)^INDEX(係数表!E:E,6)*INDEX(係数表!F:F,6))))))</f>
        <v>#VALUE!</v>
      </c>
      <c r="R751" t="e">
        <f>MIN(100, MAX(0, (INDEX(出力表!D:D,6))*P751/MAX(Q751, Settings!B3)))</f>
        <v>#VALUE!</v>
      </c>
      <c r="S751">
        <f>MIN(100, MAX(0, 100*BETAINV(乱数表!$G751, MAX(0.00000001, (1/(1+EXP(-(INDEX(係数表!G:G,7) + $B751))))*(EXP(INDEX(係数表!H:H,7) + INDEX(係数表!I:I,7)*LN(INDEX(出力表!C:C,7)+1)))), MAX(0.00000001, (1-(1/(1+EXP(-(INDEX(係数表!G:G,7) + $B751)))))*(EXP(INDEX(係数表!H:H,7) + INDEX(係数表!I:I,7)*LN(INDEX(出力表!C:C,7)+1)))))))</f>
        <v>48.500826883394033</v>
      </c>
      <c r="T751" t="e">
        <f>MIN(100, MAX(0, (100*(INDEX(出力表!D:D,7))/(EXP(INDEX(係数表!B:B,7) + $C751) + (INDEX(出力表!D:D,7)))) + (乱数表!$S751*(Settings!B12/(((INDEX(出力表!D:D,7))+1)^INDEX(係数表!E:E,7)*INDEX(係数表!F:F,7))))))</f>
        <v>#VALUE!</v>
      </c>
      <c r="U751" t="e">
        <f>MIN(100, MAX(0, (INDEX(出力表!D:D,7))*S751/MAX(T751, Settings!B3)))</f>
        <v>#VALUE!</v>
      </c>
      <c r="V751">
        <f>MIN(100, MAX(0, 100*BETAINV(乱数表!$H751, MAX(0.00000001, (1/(1+EXP(-(INDEX(係数表!G:G,8) + $B751))))*(EXP(INDEX(係数表!H:H,8) + INDEX(係数表!I:I,8)*LN(INDEX(出力表!C:C,8)+1)))), MAX(0.00000001, (1-(1/(1+EXP(-(INDEX(係数表!G:G,8) + $B751)))))*(EXP(INDEX(係数表!H:H,8) + INDEX(係数表!I:I,8)*LN(INDEX(出力表!C:C,8)+1)))))))</f>
        <v>65.095075735088642</v>
      </c>
      <c r="W751" t="e">
        <f>MIN(100, MAX(0, (100*(INDEX(出力表!D:D,8))/(EXP(INDEX(係数表!B:B,8) + $C751) + (INDEX(出力表!D:D,8)))) + (乱数表!$T751*(Settings!B12/(((INDEX(出力表!D:D,8))+1)^INDEX(係数表!E:E,8)*INDEX(係数表!F:F,8))))))</f>
        <v>#VALUE!</v>
      </c>
      <c r="X751" t="e">
        <f>MIN(100, MAX(0, (INDEX(出力表!D:D,8))*V751/MAX(W751, Settings!B3)))</f>
        <v>#VALUE!</v>
      </c>
      <c r="Y751">
        <f>MIN(100, MAX(0, 100*BETAINV(乱数表!$I751, MAX(0.00000001, (1/(1+EXP(-(INDEX(係数表!G:G,9) + $B751))))*(EXP(INDEX(係数表!H:H,9) + INDEX(係数表!I:I,9)*LN(INDEX(出力表!C:C,9)+1)))), MAX(0.00000001, (1-(1/(1+EXP(-(INDEX(係数表!G:G,9) + $B751)))))*(EXP(INDEX(係数表!H:H,9) + INDEX(係数表!I:I,9)*LN(INDEX(出力表!C:C,9)+1)))))))</f>
        <v>99.488357264154899</v>
      </c>
      <c r="Z751" t="e">
        <f>MIN(100, MAX(0, (100*(INDEX(出力表!D:D,9))/(EXP(INDEX(係数表!B:B,9) + $C751) + (INDEX(出力表!D:D,9)))) + (乱数表!$U751*(Settings!B12/(((INDEX(出力表!D:D,9))+1)^INDEX(係数表!E:E,9)*INDEX(係数表!F:F,9))))))</f>
        <v>#VALUE!</v>
      </c>
      <c r="AA751" t="e">
        <f>MIN(100, MAX(0, (INDEX(出力表!D:D,9))*Y751/MAX(Z751, Settings!B3)))</f>
        <v>#VALUE!</v>
      </c>
      <c r="AB751">
        <f>MIN(100, MAX(0, 100*BETAINV(乱数表!$J751, MAX(0.00000001, (1/(1+EXP(-(INDEX(係数表!G:G,10) + $B751))))*(EXP(INDEX(係数表!H:H,10) + INDEX(係数表!I:I,10)*LN(INDEX(出力表!C:C,10)+1)))), MAX(0.00000001, (1-(1/(1+EXP(-(INDEX(係数表!G:G,10) + $B751)))))*(EXP(INDEX(係数表!H:H,10) + INDEX(係数表!I:I,10)*LN(INDEX(出力表!C:C,10)+1)))))))</f>
        <v>97.448244305881971</v>
      </c>
      <c r="AC751" t="e">
        <f>MIN(100, MAX(0, (100*(INDEX(出力表!D:D,10))/(EXP(INDEX(係数表!B:B,10) + $C751) + (INDEX(出力表!D:D,10)))) + (乱数表!$V751*(Settings!B12/(((INDEX(出力表!D:D,10))+1)^INDEX(係数表!E:E,10)*INDEX(係数表!F:F,10))))))</f>
        <v>#VALUE!</v>
      </c>
      <c r="AD751" t="e">
        <f>MIN(100, MAX(0, (INDEX(出力表!D:D,10))*AB751/MAX(AC751, Settings!B3)))</f>
        <v>#VALUE!</v>
      </c>
      <c r="AE751">
        <f>MIN(100, MAX(0, 100*BETAINV(乱数表!$K751, MAX(0.00000001, (1/(1+EXP(-(INDEX(係数表!G:G,11) + $B751))))*(EXP(INDEX(係数表!H:H,11) + INDEX(係数表!I:I,11)*LN(INDEX(出力表!C:C,11)+1)))), MAX(0.00000001, (1-(1/(1+EXP(-(INDEX(係数表!G:G,11) + $B751)))))*(EXP(INDEX(係数表!H:H,11) + INDEX(係数表!I:I,11)*LN(INDEX(出力表!C:C,11)+1)))))))</f>
        <v>97.018655510258441</v>
      </c>
      <c r="AF751" t="e">
        <f>MIN(100, MAX(0, (100*(INDEX(出力表!D:D,11))/(EXP(INDEX(係数表!B:B,11) + $C751) + (INDEX(出力表!D:D,11)))) + (乱数表!$W751*(Settings!B12/(((INDEX(出力表!D:D,11))+1)^INDEX(係数表!E:E,11)*INDEX(係数表!F:F,11))))))</f>
        <v>#VALUE!</v>
      </c>
      <c r="AG751" t="e">
        <f>MIN(100, MAX(0, (INDEX(出力表!D:D,11))*AE751/MAX(AF751, Settings!B3)))</f>
        <v>#VALUE!</v>
      </c>
      <c r="AH751">
        <f>MIN(100, MAX(0, 100*BETAINV(乱数表!$L751, MAX(0.00000001, (1/(1+EXP(-(INDEX(係数表!G:G,12) + $B751))))*(EXP(INDEX(係数表!H:H,12) + INDEX(係数表!I:I,12)*LN(INDEX(出力表!C:C,12)+1)))), MAX(0.00000001, (1-(1/(1+EXP(-(INDEX(係数表!G:G,12) + $B751)))))*(EXP(INDEX(係数表!H:H,12) + INDEX(係数表!I:I,12)*LN(INDEX(出力表!C:C,12)+1)))))))</f>
        <v>86.270229647871417</v>
      </c>
      <c r="AI751" t="e">
        <f>MIN(100, MAX(0, (100*(INDEX(出力表!D:D,12))/(EXP(INDEX(係数表!B:B,12) + $C751) + (INDEX(出力表!D:D,12)))) + (乱数表!$X751*(Settings!B12/(((INDEX(出力表!D:D,12))+1)^INDEX(係数表!E:E,12)*INDEX(係数表!F:F,12))))))</f>
        <v>#VALUE!</v>
      </c>
      <c r="AJ751" t="e">
        <f>MIN(100, MAX(0, (INDEX(出力表!D:D,12))*AH751/MAX(AI751, Settings!B3)))</f>
        <v>#VALUE!</v>
      </c>
      <c r="AK751">
        <f>MIN(100, MAX(0, 100*BETAINV(乱数表!$M751, MAX(0.00000001, (1/(1+EXP(-(INDEX(係数表!G:G,13) + $B751))))*(EXP(INDEX(係数表!H:H,13) + INDEX(係数表!I:I,13)*LN(INDEX(出力表!C:C,13)+1)))), MAX(0.00000001, (1-(1/(1+EXP(-(INDEX(係数表!G:G,13) + $B751)))))*(EXP(INDEX(係数表!H:H,13) + INDEX(係数表!I:I,13)*LN(INDEX(出力表!C:C,13)+1)))))))</f>
        <v>96.036880192122553</v>
      </c>
      <c r="AL751" t="e">
        <f>MIN(100, MAX(0, (100*(INDEX(出力表!D:D,13))/(EXP(INDEX(係数表!B:B,13) + $C751) + (INDEX(出力表!D:D,13)))) + (乱数表!$Y751*(Settings!B12/(((INDEX(出力表!D:D,13))+1)^INDEX(係数表!E:E,13)*INDEX(係数表!F:F,13))))))</f>
        <v>#VALUE!</v>
      </c>
      <c r="AM751" t="e">
        <f>MIN(100, MAX(0, (INDEX(出力表!D:D,13))*AK751/MAX(AL751, Settings!B3)))</f>
        <v>#VALUE!</v>
      </c>
      <c r="AN751">
        <f>IF(ISNUMBER(F751), INDEX(出力表!B:B,2)*F751, 0)+IF(ISNUMBER(I751), INDEX(出力表!B:B,3)*I751, 0)+IF(ISNUMBER(L751), INDEX(出力表!B:B,4)*L751, 0)+IF(ISNUMBER(O751), INDEX(出力表!B:B,5)*O751, 0)+IF(ISNUMBER(R751), INDEX(出力表!B:B,6)*R751, 0)+IF(ISNUMBER(U751), INDEX(出力表!B:B,7)*U751, 0)+IF(ISNUMBER(X751), INDEX(出力表!B:B,8)*X751, 0)+IF(ISNUMBER(AA751), INDEX(出力表!B:B,9)*AA751, 0)+IF(ISNUMBER(AD751), INDEX(出力表!B:B,10)*AD751, 0)+IF(ISNUMBER(AG751), INDEX(出力表!B:B,11)*AG751, 0)+IF(ISNUMBER(AJ751), INDEX(出力表!B:B,12)*AJ751, 0)+IF(ISNUMBER(AM751), INDEX(出力表!B:B,13)*AM751, 0)</f>
        <v>0</v>
      </c>
      <c r="AO751">
        <f>IF(ISNUMBER(F751), INDEX(出力表!B:B,2), 0)+IF(ISNUMBER(I751), INDEX(出力表!B:B,3), 0)+IF(ISNUMBER(L751), INDEX(出力表!B:B,4), 0)+IF(ISNUMBER(O751), INDEX(出力表!B:B,5), 0)+IF(ISNUMBER(R751), INDEX(出力表!B:B,6), 0)+IF(ISNUMBER(U751), INDEX(出力表!B:B,7), 0)+IF(ISNUMBER(X751), INDEX(出力表!B:B,8), 0)+IF(ISNUMBER(AA751), INDEX(出力表!B:B,9), 0)+IF(ISNUMBER(AD751), INDEX(出力表!B:B,10), 0)+IF(ISNUMBER(AG751), INDEX(出力表!B:B,11), 0)+IF(ISNUMBER(AJ751), INDEX(出力表!B:B,12), 0)+IF(ISNUMBER(AM751), INDEX(出力表!B:B,13), 0)</f>
        <v>0</v>
      </c>
      <c r="AP751" t="str">
        <f t="shared" si="11"/>
        <v/>
      </c>
    </row>
    <row r="752" spans="1:42" x14ac:dyDescent="0.2">
      <c r="A752">
        <v>751</v>
      </c>
      <c r="B752">
        <f>IF(UPPER(Settings!B4)="TRUE", 乱数表!$Z752*Settings!B10, 0)</f>
        <v>5.0798062598242696E-2</v>
      </c>
      <c r="C752">
        <f>IF(UPPER(Settings!B4)="TRUE", 乱数表!$AA752*Settings!B11, 0)</f>
        <v>1.6173851363130251E-2</v>
      </c>
      <c r="D752">
        <f>MIN(100, MAX(0, 100*BETAINV(乱数表!$B752, MAX(0.00000001, (1/(1+EXP(-(INDEX(係数表!G:G,2) + $B752))))*(EXP(INDEX(係数表!H:H,2) + INDEX(係数表!I:I,2)*LN(INDEX(出力表!C:C,2)+1)))), MAX(0.00000001, (1-(1/(1+EXP(-(INDEX(係数表!G:G,2) + $B752)))))*(EXP(INDEX(係数表!H:H,2) + INDEX(係数表!I:I,2)*LN(INDEX(出力表!C:C,2)+1)))))))</f>
        <v>88.558668573662544</v>
      </c>
      <c r="E752" t="e">
        <f>MIN(100, MAX(0, (100*(INDEX(出力表!D:D,2))/(EXP(INDEX(係数表!B:B,2) + $C752) + (INDEX(出力表!D:D,2)))) + (乱数表!$N752*(Settings!B12/(((INDEX(出力表!D:D,2))+1)^INDEX(係数表!E:E,2)*INDEX(係数表!F:F,2))))))</f>
        <v>#VALUE!</v>
      </c>
      <c r="F752" t="e">
        <f>MIN(100, MAX(0, (INDEX(出力表!D:D,2))*D752/MAX(E752, Settings!B3)))</f>
        <v>#VALUE!</v>
      </c>
      <c r="G752">
        <f>MIN(100, MAX(0, 100*BETAINV(乱数表!$C752, MAX(0.00000001, (1/(1+EXP(-(INDEX(係数表!G:G,3) + $B752))))*(EXP(INDEX(係数表!H:H,3) + INDEX(係数表!I:I,3)*LN(INDEX(出力表!C:C,3)+1)))), MAX(0.00000001, (1-(1/(1+EXP(-(INDEX(係数表!G:G,3) + $B752)))))*(EXP(INDEX(係数表!H:H,3) + INDEX(係数表!I:I,3)*LN(INDEX(出力表!C:C,3)+1)))))))</f>
        <v>99.96053481077746</v>
      </c>
      <c r="H752" t="e">
        <f>MIN(100, MAX(0, (100*(INDEX(出力表!D:D,3))/(EXP(INDEX(係数表!B:B,3) + $C752) + (INDEX(出力表!D:D,3)))) + (乱数表!$O752*(Settings!B12/(((INDEX(出力表!D:D,3))+1)^INDEX(係数表!E:E,3)*INDEX(係数表!F:F,3))))))</f>
        <v>#VALUE!</v>
      </c>
      <c r="I752" t="e">
        <f>MIN(100, MAX(0, (INDEX(出力表!D:D,3))*G752/MAX(H752, Settings!B3)))</f>
        <v>#VALUE!</v>
      </c>
      <c r="J752">
        <f>MIN(100, MAX(0, 100*BETAINV(乱数表!$D752, MAX(0.00000001, (1/(1+EXP(-(INDEX(係数表!G:G,4) + $B752))))*(EXP(INDEX(係数表!H:H,4) + INDEX(係数表!I:I,4)*LN(INDEX(出力表!C:C,4)+1)))), MAX(0.00000001, (1-(1/(1+EXP(-(INDEX(係数表!G:G,4) + $B752)))))*(EXP(INDEX(係数表!H:H,4) + INDEX(係数表!I:I,4)*LN(INDEX(出力表!C:C,4)+1)))))))</f>
        <v>97.875031682783103</v>
      </c>
      <c r="K752" t="e">
        <f>MIN(100, MAX(0, (100*(INDEX(出力表!D:D,4))/(EXP(INDEX(係数表!B:B,4) + $C752) + (INDEX(出力表!D:D,4)))) + (乱数表!$P752*(Settings!B12/(((INDEX(出力表!D:D,4))+1)^INDEX(係数表!E:E,4)*INDEX(係数表!F:F,4))))))</f>
        <v>#VALUE!</v>
      </c>
      <c r="L752" t="e">
        <f>MIN(100, MAX(0, (INDEX(出力表!D:D,4))*J752/MAX(K752, Settings!B3)))</f>
        <v>#VALUE!</v>
      </c>
      <c r="M752">
        <f>MIN(100, MAX(0, 100*BETAINV(乱数表!$E752, MAX(0.00000001, (1/(1+EXP(-(INDEX(係数表!G:G,5) + $B752))))*(EXP(INDEX(係数表!H:H,5) + INDEX(係数表!I:I,5)*LN(INDEX(出力表!C:C,5)+1)))), MAX(0.00000001, (1-(1/(1+EXP(-(INDEX(係数表!G:G,5) + $B752)))))*(EXP(INDEX(係数表!H:H,5) + INDEX(係数表!I:I,5)*LN(INDEX(出力表!C:C,5)+1)))))))</f>
        <v>99.416817541629456</v>
      </c>
      <c r="N752" t="e">
        <f>MIN(100, MAX(0, (100*(INDEX(出力表!D:D,5))/(EXP(INDEX(係数表!B:B,5) + $C752) + (INDEX(出力表!D:D,5)))) + (乱数表!$Q752*(Settings!B12/(((INDEX(出力表!D:D,5))+1)^INDEX(係数表!E:E,5)*INDEX(係数表!F:F,5))))))</f>
        <v>#VALUE!</v>
      </c>
      <c r="O752" t="e">
        <f>MIN(100, MAX(0, (INDEX(出力表!D:D,5))*M752/MAX(N752, Settings!B3)))</f>
        <v>#VALUE!</v>
      </c>
      <c r="P752">
        <f>MIN(100, MAX(0, 100*BETAINV(乱数表!$F752, MAX(0.00000001, (1/(1+EXP(-(INDEX(係数表!G:G,6) + $B752))))*(EXP(INDEX(係数表!H:H,6) + INDEX(係数表!I:I,6)*LN(INDEX(出力表!C:C,6)+1)))), MAX(0.00000001, (1-(1/(1+EXP(-(INDEX(係数表!G:G,6) + $B752)))))*(EXP(INDEX(係数表!H:H,6) + INDEX(係数表!I:I,6)*LN(INDEX(出力表!C:C,6)+1)))))))</f>
        <v>97.173608569060164</v>
      </c>
      <c r="Q752" t="e">
        <f>MIN(100, MAX(0, (100*(INDEX(出力表!D:D,6))/(EXP(INDEX(係数表!B:B,6) + $C752) + (INDEX(出力表!D:D,6)))) + (乱数表!$R752*(Settings!B12/(((INDEX(出力表!D:D,6))+1)^INDEX(係数表!E:E,6)*INDEX(係数表!F:F,6))))))</f>
        <v>#VALUE!</v>
      </c>
      <c r="R752" t="e">
        <f>MIN(100, MAX(0, (INDEX(出力表!D:D,6))*P752/MAX(Q752, Settings!B3)))</f>
        <v>#VALUE!</v>
      </c>
      <c r="S752">
        <f>MIN(100, MAX(0, 100*BETAINV(乱数表!$G752, MAX(0.00000001, (1/(1+EXP(-(INDEX(係数表!G:G,7) + $B752))))*(EXP(INDEX(係数表!H:H,7) + INDEX(係数表!I:I,7)*LN(INDEX(出力表!C:C,7)+1)))), MAX(0.00000001, (1-(1/(1+EXP(-(INDEX(係数表!G:G,7) + $B752)))))*(EXP(INDEX(係数表!H:H,7) + INDEX(係数表!I:I,7)*LN(INDEX(出力表!C:C,7)+1)))))))</f>
        <v>98.655459725013557</v>
      </c>
      <c r="T752" t="e">
        <f>MIN(100, MAX(0, (100*(INDEX(出力表!D:D,7))/(EXP(INDEX(係数表!B:B,7) + $C752) + (INDEX(出力表!D:D,7)))) + (乱数表!$S752*(Settings!B12/(((INDEX(出力表!D:D,7))+1)^INDEX(係数表!E:E,7)*INDEX(係数表!F:F,7))))))</f>
        <v>#VALUE!</v>
      </c>
      <c r="U752" t="e">
        <f>MIN(100, MAX(0, (INDEX(出力表!D:D,7))*S752/MAX(T752, Settings!B3)))</f>
        <v>#VALUE!</v>
      </c>
      <c r="V752">
        <f>MIN(100, MAX(0, 100*BETAINV(乱数表!$H752, MAX(0.00000001, (1/(1+EXP(-(INDEX(係数表!G:G,8) + $B752))))*(EXP(INDEX(係数表!H:H,8) + INDEX(係数表!I:I,8)*LN(INDEX(出力表!C:C,8)+1)))), MAX(0.00000001, (1-(1/(1+EXP(-(INDEX(係数表!G:G,8) + $B752)))))*(EXP(INDEX(係数表!H:H,8) + INDEX(係数表!I:I,8)*LN(INDEX(出力表!C:C,8)+1)))))))</f>
        <v>84.442720992385205</v>
      </c>
      <c r="W752" t="e">
        <f>MIN(100, MAX(0, (100*(INDEX(出力表!D:D,8))/(EXP(INDEX(係数表!B:B,8) + $C752) + (INDEX(出力表!D:D,8)))) + (乱数表!$T752*(Settings!B12/(((INDEX(出力表!D:D,8))+1)^INDEX(係数表!E:E,8)*INDEX(係数表!F:F,8))))))</f>
        <v>#VALUE!</v>
      </c>
      <c r="X752" t="e">
        <f>MIN(100, MAX(0, (INDEX(出力表!D:D,8))*V752/MAX(W752, Settings!B3)))</f>
        <v>#VALUE!</v>
      </c>
      <c r="Y752">
        <f>MIN(100, MAX(0, 100*BETAINV(乱数表!$I752, MAX(0.00000001, (1/(1+EXP(-(INDEX(係数表!G:G,9) + $B752))))*(EXP(INDEX(係数表!H:H,9) + INDEX(係数表!I:I,9)*LN(INDEX(出力表!C:C,9)+1)))), MAX(0.00000001, (1-(1/(1+EXP(-(INDEX(係数表!G:G,9) + $B752)))))*(EXP(INDEX(係数表!H:H,9) + INDEX(係数表!I:I,9)*LN(INDEX(出力表!C:C,9)+1)))))))</f>
        <v>98.204582256829994</v>
      </c>
      <c r="Z752" t="e">
        <f>MIN(100, MAX(0, (100*(INDEX(出力表!D:D,9))/(EXP(INDEX(係数表!B:B,9) + $C752) + (INDEX(出力表!D:D,9)))) + (乱数表!$U752*(Settings!B12/(((INDEX(出力表!D:D,9))+1)^INDEX(係数表!E:E,9)*INDEX(係数表!F:F,9))))))</f>
        <v>#VALUE!</v>
      </c>
      <c r="AA752" t="e">
        <f>MIN(100, MAX(0, (INDEX(出力表!D:D,9))*Y752/MAX(Z752, Settings!B3)))</f>
        <v>#VALUE!</v>
      </c>
      <c r="AB752">
        <f>MIN(100, MAX(0, 100*BETAINV(乱数表!$J752, MAX(0.00000001, (1/(1+EXP(-(INDEX(係数表!G:G,10) + $B752))))*(EXP(INDEX(係数表!H:H,10) + INDEX(係数表!I:I,10)*LN(INDEX(出力表!C:C,10)+1)))), MAX(0.00000001, (1-(1/(1+EXP(-(INDEX(係数表!G:G,10) + $B752)))))*(EXP(INDEX(係数表!H:H,10) + INDEX(係数表!I:I,10)*LN(INDEX(出力表!C:C,10)+1)))))))</f>
        <v>99.999998011702644</v>
      </c>
      <c r="AC752" t="e">
        <f>MIN(100, MAX(0, (100*(INDEX(出力表!D:D,10))/(EXP(INDEX(係数表!B:B,10) + $C752) + (INDEX(出力表!D:D,10)))) + (乱数表!$V752*(Settings!B12/(((INDEX(出力表!D:D,10))+1)^INDEX(係数表!E:E,10)*INDEX(係数表!F:F,10))))))</f>
        <v>#VALUE!</v>
      </c>
      <c r="AD752" t="e">
        <f>MIN(100, MAX(0, (INDEX(出力表!D:D,10))*AB752/MAX(AC752, Settings!B3)))</f>
        <v>#VALUE!</v>
      </c>
      <c r="AE752">
        <f>MIN(100, MAX(0, 100*BETAINV(乱数表!$K752, MAX(0.00000001, (1/(1+EXP(-(INDEX(係数表!G:G,11) + $B752))))*(EXP(INDEX(係数表!H:H,11) + INDEX(係数表!I:I,11)*LN(INDEX(出力表!C:C,11)+1)))), MAX(0.00000001, (1-(1/(1+EXP(-(INDEX(係数表!G:G,11) + $B752)))))*(EXP(INDEX(係数表!H:H,11) + INDEX(係数表!I:I,11)*LN(INDEX(出力表!C:C,11)+1)))))))</f>
        <v>76.837906231869198</v>
      </c>
      <c r="AF752" t="e">
        <f>MIN(100, MAX(0, (100*(INDEX(出力表!D:D,11))/(EXP(INDEX(係数表!B:B,11) + $C752) + (INDEX(出力表!D:D,11)))) + (乱数表!$W752*(Settings!B12/(((INDEX(出力表!D:D,11))+1)^INDEX(係数表!E:E,11)*INDEX(係数表!F:F,11))))))</f>
        <v>#VALUE!</v>
      </c>
      <c r="AG752" t="e">
        <f>MIN(100, MAX(0, (INDEX(出力表!D:D,11))*AE752/MAX(AF752, Settings!B3)))</f>
        <v>#VALUE!</v>
      </c>
      <c r="AH752">
        <f>MIN(100, MAX(0, 100*BETAINV(乱数表!$L752, MAX(0.00000001, (1/(1+EXP(-(INDEX(係数表!G:G,12) + $B752))))*(EXP(INDEX(係数表!H:H,12) + INDEX(係数表!I:I,12)*LN(INDEX(出力表!C:C,12)+1)))), MAX(0.00000001, (1-(1/(1+EXP(-(INDEX(係数表!G:G,12) + $B752)))))*(EXP(INDEX(係数表!H:H,12) + INDEX(係数表!I:I,12)*LN(INDEX(出力表!C:C,12)+1)))))))</f>
        <v>92.919011500325766</v>
      </c>
      <c r="AI752" t="e">
        <f>MIN(100, MAX(0, (100*(INDEX(出力表!D:D,12))/(EXP(INDEX(係数表!B:B,12) + $C752) + (INDEX(出力表!D:D,12)))) + (乱数表!$X752*(Settings!B12/(((INDEX(出力表!D:D,12))+1)^INDEX(係数表!E:E,12)*INDEX(係数表!F:F,12))))))</f>
        <v>#VALUE!</v>
      </c>
      <c r="AJ752" t="e">
        <f>MIN(100, MAX(0, (INDEX(出力表!D:D,12))*AH752/MAX(AI752, Settings!B3)))</f>
        <v>#VALUE!</v>
      </c>
      <c r="AK752">
        <f>MIN(100, MAX(0, 100*BETAINV(乱数表!$M752, MAX(0.00000001, (1/(1+EXP(-(INDEX(係数表!G:G,13) + $B752))))*(EXP(INDEX(係数表!H:H,13) + INDEX(係数表!I:I,13)*LN(INDEX(出力表!C:C,13)+1)))), MAX(0.00000001, (1-(1/(1+EXP(-(INDEX(係数表!G:G,13) + $B752)))))*(EXP(INDEX(係数表!H:H,13) + INDEX(係数表!I:I,13)*LN(INDEX(出力表!C:C,13)+1)))))))</f>
        <v>96.849628670877053</v>
      </c>
      <c r="AL752" t="e">
        <f>MIN(100, MAX(0, (100*(INDEX(出力表!D:D,13))/(EXP(INDEX(係数表!B:B,13) + $C752) + (INDEX(出力表!D:D,13)))) + (乱数表!$Y752*(Settings!B12/(((INDEX(出力表!D:D,13))+1)^INDEX(係数表!E:E,13)*INDEX(係数表!F:F,13))))))</f>
        <v>#VALUE!</v>
      </c>
      <c r="AM752" t="e">
        <f>MIN(100, MAX(0, (INDEX(出力表!D:D,13))*AK752/MAX(AL752, Settings!B3)))</f>
        <v>#VALUE!</v>
      </c>
      <c r="AN752">
        <f>IF(ISNUMBER(F752), INDEX(出力表!B:B,2)*F752, 0)+IF(ISNUMBER(I752), INDEX(出力表!B:B,3)*I752, 0)+IF(ISNUMBER(L752), INDEX(出力表!B:B,4)*L752, 0)+IF(ISNUMBER(O752), INDEX(出力表!B:B,5)*O752, 0)+IF(ISNUMBER(R752), INDEX(出力表!B:B,6)*R752, 0)+IF(ISNUMBER(U752), INDEX(出力表!B:B,7)*U752, 0)+IF(ISNUMBER(X752), INDEX(出力表!B:B,8)*X752, 0)+IF(ISNUMBER(AA752), INDEX(出力表!B:B,9)*AA752, 0)+IF(ISNUMBER(AD752), INDEX(出力表!B:B,10)*AD752, 0)+IF(ISNUMBER(AG752), INDEX(出力表!B:B,11)*AG752, 0)+IF(ISNUMBER(AJ752), INDEX(出力表!B:B,12)*AJ752, 0)+IF(ISNUMBER(AM752), INDEX(出力表!B:B,13)*AM752, 0)</f>
        <v>0</v>
      </c>
      <c r="AO752">
        <f>IF(ISNUMBER(F752), INDEX(出力表!B:B,2), 0)+IF(ISNUMBER(I752), INDEX(出力表!B:B,3), 0)+IF(ISNUMBER(L752), INDEX(出力表!B:B,4), 0)+IF(ISNUMBER(O752), INDEX(出力表!B:B,5), 0)+IF(ISNUMBER(R752), INDEX(出力表!B:B,6), 0)+IF(ISNUMBER(U752), INDEX(出力表!B:B,7), 0)+IF(ISNUMBER(X752), INDEX(出力表!B:B,8), 0)+IF(ISNUMBER(AA752), INDEX(出力表!B:B,9), 0)+IF(ISNUMBER(AD752), INDEX(出力表!B:B,10), 0)+IF(ISNUMBER(AG752), INDEX(出力表!B:B,11), 0)+IF(ISNUMBER(AJ752), INDEX(出力表!B:B,12), 0)+IF(ISNUMBER(AM752), INDEX(出力表!B:B,13), 0)</f>
        <v>0</v>
      </c>
      <c r="AP752" t="str">
        <f t="shared" si="11"/>
        <v/>
      </c>
    </row>
    <row r="753" spans="1:42" x14ac:dyDescent="0.2">
      <c r="A753">
        <v>752</v>
      </c>
      <c r="B753">
        <f>IF(UPPER(Settings!B4)="TRUE", 乱数表!$Z753*Settings!B10, 0)</f>
        <v>-0.38180199378487611</v>
      </c>
      <c r="C753">
        <f>IF(UPPER(Settings!B4)="TRUE", 乱数表!$AA753*Settings!B11, 0)</f>
        <v>2.1306258511503896E-2</v>
      </c>
      <c r="D753">
        <f>MIN(100, MAX(0, 100*BETAINV(乱数表!$B753, MAX(0.00000001, (1/(1+EXP(-(INDEX(係数表!G:G,2) + $B753))))*(EXP(INDEX(係数表!H:H,2) + INDEX(係数表!I:I,2)*LN(INDEX(出力表!C:C,2)+1)))), MAX(0.00000001, (1-(1/(1+EXP(-(INDEX(係数表!G:G,2) + $B753)))))*(EXP(INDEX(係数表!H:H,2) + INDEX(係数表!I:I,2)*LN(INDEX(出力表!C:C,2)+1)))))))</f>
        <v>80.048623195434516</v>
      </c>
      <c r="E753" t="e">
        <f>MIN(100, MAX(0, (100*(INDEX(出力表!D:D,2))/(EXP(INDEX(係数表!B:B,2) + $C753) + (INDEX(出力表!D:D,2)))) + (乱数表!$N753*(Settings!B12/(((INDEX(出力表!D:D,2))+1)^INDEX(係数表!E:E,2)*INDEX(係数表!F:F,2))))))</f>
        <v>#VALUE!</v>
      </c>
      <c r="F753" t="e">
        <f>MIN(100, MAX(0, (INDEX(出力表!D:D,2))*D753/MAX(E753, Settings!B3)))</f>
        <v>#VALUE!</v>
      </c>
      <c r="G753">
        <f>MIN(100, MAX(0, 100*BETAINV(乱数表!$C753, MAX(0.00000001, (1/(1+EXP(-(INDEX(係数表!G:G,3) + $B753))))*(EXP(INDEX(係数表!H:H,3) + INDEX(係数表!I:I,3)*LN(INDEX(出力表!C:C,3)+1)))), MAX(0.00000001, (1-(1/(1+EXP(-(INDEX(係数表!G:G,3) + $B753)))))*(EXP(INDEX(係数表!H:H,3) + INDEX(係数表!I:I,3)*LN(INDEX(出力表!C:C,3)+1)))))))</f>
        <v>96.615128382626864</v>
      </c>
      <c r="H753" t="e">
        <f>MIN(100, MAX(0, (100*(INDEX(出力表!D:D,3))/(EXP(INDEX(係数表!B:B,3) + $C753) + (INDEX(出力表!D:D,3)))) + (乱数表!$O753*(Settings!B12/(((INDEX(出力表!D:D,3))+1)^INDEX(係数表!E:E,3)*INDEX(係数表!F:F,3))))))</f>
        <v>#VALUE!</v>
      </c>
      <c r="I753" t="e">
        <f>MIN(100, MAX(0, (INDEX(出力表!D:D,3))*G753/MAX(H753, Settings!B3)))</f>
        <v>#VALUE!</v>
      </c>
      <c r="J753">
        <f>MIN(100, MAX(0, 100*BETAINV(乱数表!$D753, MAX(0.00000001, (1/(1+EXP(-(INDEX(係数表!G:G,4) + $B753))))*(EXP(INDEX(係数表!H:H,4) + INDEX(係数表!I:I,4)*LN(INDEX(出力表!C:C,4)+1)))), MAX(0.00000001, (1-(1/(1+EXP(-(INDEX(係数表!G:G,4) + $B753)))))*(EXP(INDEX(係数表!H:H,4) + INDEX(係数表!I:I,4)*LN(INDEX(出力表!C:C,4)+1)))))))</f>
        <v>60.838528613155361</v>
      </c>
      <c r="K753" t="e">
        <f>MIN(100, MAX(0, (100*(INDEX(出力表!D:D,4))/(EXP(INDEX(係数表!B:B,4) + $C753) + (INDEX(出力表!D:D,4)))) + (乱数表!$P753*(Settings!B12/(((INDEX(出力表!D:D,4))+1)^INDEX(係数表!E:E,4)*INDEX(係数表!F:F,4))))))</f>
        <v>#VALUE!</v>
      </c>
      <c r="L753" t="e">
        <f>MIN(100, MAX(0, (INDEX(出力表!D:D,4))*J753/MAX(K753, Settings!B3)))</f>
        <v>#VALUE!</v>
      </c>
      <c r="M753">
        <f>MIN(100, MAX(0, 100*BETAINV(乱数表!$E753, MAX(0.00000001, (1/(1+EXP(-(INDEX(係数表!G:G,5) + $B753))))*(EXP(INDEX(係数表!H:H,5) + INDEX(係数表!I:I,5)*LN(INDEX(出力表!C:C,5)+1)))), MAX(0.00000001, (1-(1/(1+EXP(-(INDEX(係数表!G:G,5) + $B753)))))*(EXP(INDEX(係数表!H:H,5) + INDEX(係数表!I:I,5)*LN(INDEX(出力表!C:C,5)+1)))))))</f>
        <v>86.617850997439859</v>
      </c>
      <c r="N753" t="e">
        <f>MIN(100, MAX(0, (100*(INDEX(出力表!D:D,5))/(EXP(INDEX(係数表!B:B,5) + $C753) + (INDEX(出力表!D:D,5)))) + (乱数表!$Q753*(Settings!B12/(((INDEX(出力表!D:D,5))+1)^INDEX(係数表!E:E,5)*INDEX(係数表!F:F,5))))))</f>
        <v>#VALUE!</v>
      </c>
      <c r="O753" t="e">
        <f>MIN(100, MAX(0, (INDEX(出力表!D:D,5))*M753/MAX(N753, Settings!B3)))</f>
        <v>#VALUE!</v>
      </c>
      <c r="P753">
        <f>MIN(100, MAX(0, 100*BETAINV(乱数表!$F753, MAX(0.00000001, (1/(1+EXP(-(INDEX(係数表!G:G,6) + $B753))))*(EXP(INDEX(係数表!H:H,6) + INDEX(係数表!I:I,6)*LN(INDEX(出力表!C:C,6)+1)))), MAX(0.00000001, (1-(1/(1+EXP(-(INDEX(係数表!G:G,6) + $B753)))))*(EXP(INDEX(係数表!H:H,6) + INDEX(係数表!I:I,6)*LN(INDEX(出力表!C:C,6)+1)))))))</f>
        <v>98.021694596412431</v>
      </c>
      <c r="Q753" t="e">
        <f>MIN(100, MAX(0, (100*(INDEX(出力表!D:D,6))/(EXP(INDEX(係数表!B:B,6) + $C753) + (INDEX(出力表!D:D,6)))) + (乱数表!$R753*(Settings!B12/(((INDEX(出力表!D:D,6))+1)^INDEX(係数表!E:E,6)*INDEX(係数表!F:F,6))))))</f>
        <v>#VALUE!</v>
      </c>
      <c r="R753" t="e">
        <f>MIN(100, MAX(0, (INDEX(出力表!D:D,6))*P753/MAX(Q753, Settings!B3)))</f>
        <v>#VALUE!</v>
      </c>
      <c r="S753">
        <f>MIN(100, MAX(0, 100*BETAINV(乱数表!$G753, MAX(0.00000001, (1/(1+EXP(-(INDEX(係数表!G:G,7) + $B753))))*(EXP(INDEX(係数表!H:H,7) + INDEX(係数表!I:I,7)*LN(INDEX(出力表!C:C,7)+1)))), MAX(0.00000001, (1-(1/(1+EXP(-(INDEX(係数表!G:G,7) + $B753)))))*(EXP(INDEX(係数表!H:H,7) + INDEX(係数表!I:I,7)*LN(INDEX(出力表!C:C,7)+1)))))))</f>
        <v>96.4584889488832</v>
      </c>
      <c r="T753" t="e">
        <f>MIN(100, MAX(0, (100*(INDEX(出力表!D:D,7))/(EXP(INDEX(係数表!B:B,7) + $C753) + (INDEX(出力表!D:D,7)))) + (乱数表!$S753*(Settings!B12/(((INDEX(出力表!D:D,7))+1)^INDEX(係数表!E:E,7)*INDEX(係数表!F:F,7))))))</f>
        <v>#VALUE!</v>
      </c>
      <c r="U753" t="e">
        <f>MIN(100, MAX(0, (INDEX(出力表!D:D,7))*S753/MAX(T753, Settings!B3)))</f>
        <v>#VALUE!</v>
      </c>
      <c r="V753">
        <f>MIN(100, MAX(0, 100*BETAINV(乱数表!$H753, MAX(0.00000001, (1/(1+EXP(-(INDEX(係数表!G:G,8) + $B753))))*(EXP(INDEX(係数表!H:H,8) + INDEX(係数表!I:I,8)*LN(INDEX(出力表!C:C,8)+1)))), MAX(0.00000001, (1-(1/(1+EXP(-(INDEX(係数表!G:G,8) + $B753)))))*(EXP(INDEX(係数表!H:H,8) + INDEX(係数表!I:I,8)*LN(INDEX(出力表!C:C,8)+1)))))))</f>
        <v>71.380083009383767</v>
      </c>
      <c r="W753" t="e">
        <f>MIN(100, MAX(0, (100*(INDEX(出力表!D:D,8))/(EXP(INDEX(係数表!B:B,8) + $C753) + (INDEX(出力表!D:D,8)))) + (乱数表!$T753*(Settings!B12/(((INDEX(出力表!D:D,8))+1)^INDEX(係数表!E:E,8)*INDEX(係数表!F:F,8))))))</f>
        <v>#VALUE!</v>
      </c>
      <c r="X753" t="e">
        <f>MIN(100, MAX(0, (INDEX(出力表!D:D,8))*V753/MAX(W753, Settings!B3)))</f>
        <v>#VALUE!</v>
      </c>
      <c r="Y753">
        <f>MIN(100, MAX(0, 100*BETAINV(乱数表!$I753, MAX(0.00000001, (1/(1+EXP(-(INDEX(係数表!G:G,9) + $B753))))*(EXP(INDEX(係数表!H:H,9) + INDEX(係数表!I:I,9)*LN(INDEX(出力表!C:C,9)+1)))), MAX(0.00000001, (1-(1/(1+EXP(-(INDEX(係数表!G:G,9) + $B753)))))*(EXP(INDEX(係数表!H:H,9) + INDEX(係数表!I:I,9)*LN(INDEX(出力表!C:C,9)+1)))))))</f>
        <v>63.614259728571099</v>
      </c>
      <c r="Z753" t="e">
        <f>MIN(100, MAX(0, (100*(INDEX(出力表!D:D,9))/(EXP(INDEX(係数表!B:B,9) + $C753) + (INDEX(出力表!D:D,9)))) + (乱数表!$U753*(Settings!B12/(((INDEX(出力表!D:D,9))+1)^INDEX(係数表!E:E,9)*INDEX(係数表!F:F,9))))))</f>
        <v>#VALUE!</v>
      </c>
      <c r="AA753" t="e">
        <f>MIN(100, MAX(0, (INDEX(出力表!D:D,9))*Y753/MAX(Z753, Settings!B3)))</f>
        <v>#VALUE!</v>
      </c>
      <c r="AB753">
        <f>MIN(100, MAX(0, 100*BETAINV(乱数表!$J753, MAX(0.00000001, (1/(1+EXP(-(INDEX(係数表!G:G,10) + $B753))))*(EXP(INDEX(係数表!H:H,10) + INDEX(係数表!I:I,10)*LN(INDEX(出力表!C:C,10)+1)))), MAX(0.00000001, (1-(1/(1+EXP(-(INDEX(係数表!G:G,10) + $B753)))))*(EXP(INDEX(係数表!H:H,10) + INDEX(係数表!I:I,10)*LN(INDEX(出力表!C:C,10)+1)))))))</f>
        <v>94.286902044636122</v>
      </c>
      <c r="AC753" t="e">
        <f>MIN(100, MAX(0, (100*(INDEX(出力表!D:D,10))/(EXP(INDEX(係数表!B:B,10) + $C753) + (INDEX(出力表!D:D,10)))) + (乱数表!$V753*(Settings!B12/(((INDEX(出力表!D:D,10))+1)^INDEX(係数表!E:E,10)*INDEX(係数表!F:F,10))))))</f>
        <v>#VALUE!</v>
      </c>
      <c r="AD753" t="e">
        <f>MIN(100, MAX(0, (INDEX(出力表!D:D,10))*AB753/MAX(AC753, Settings!B3)))</f>
        <v>#VALUE!</v>
      </c>
      <c r="AE753">
        <f>MIN(100, MAX(0, 100*BETAINV(乱数表!$K753, MAX(0.00000001, (1/(1+EXP(-(INDEX(係数表!G:G,11) + $B753))))*(EXP(INDEX(係数表!H:H,11) + INDEX(係数表!I:I,11)*LN(INDEX(出力表!C:C,11)+1)))), MAX(0.00000001, (1-(1/(1+EXP(-(INDEX(係数表!G:G,11) + $B753)))))*(EXP(INDEX(係数表!H:H,11) + INDEX(係数表!I:I,11)*LN(INDEX(出力表!C:C,11)+1)))))))</f>
        <v>71.610597851267414</v>
      </c>
      <c r="AF753" t="e">
        <f>MIN(100, MAX(0, (100*(INDEX(出力表!D:D,11))/(EXP(INDEX(係数表!B:B,11) + $C753) + (INDEX(出力表!D:D,11)))) + (乱数表!$W753*(Settings!B12/(((INDEX(出力表!D:D,11))+1)^INDEX(係数表!E:E,11)*INDEX(係数表!F:F,11))))))</f>
        <v>#VALUE!</v>
      </c>
      <c r="AG753" t="e">
        <f>MIN(100, MAX(0, (INDEX(出力表!D:D,11))*AE753/MAX(AF753, Settings!B3)))</f>
        <v>#VALUE!</v>
      </c>
      <c r="AH753">
        <f>MIN(100, MAX(0, 100*BETAINV(乱数表!$L753, MAX(0.00000001, (1/(1+EXP(-(INDEX(係数表!G:G,12) + $B753))))*(EXP(INDEX(係数表!H:H,12) + INDEX(係数表!I:I,12)*LN(INDEX(出力表!C:C,12)+1)))), MAX(0.00000001, (1-(1/(1+EXP(-(INDEX(係数表!G:G,12) + $B753)))))*(EXP(INDEX(係数表!H:H,12) + INDEX(係数表!I:I,12)*LN(INDEX(出力表!C:C,12)+1)))))))</f>
        <v>59.339272057344104</v>
      </c>
      <c r="AI753" t="e">
        <f>MIN(100, MAX(0, (100*(INDEX(出力表!D:D,12))/(EXP(INDEX(係数表!B:B,12) + $C753) + (INDEX(出力表!D:D,12)))) + (乱数表!$X753*(Settings!B12/(((INDEX(出力表!D:D,12))+1)^INDEX(係数表!E:E,12)*INDEX(係数表!F:F,12))))))</f>
        <v>#VALUE!</v>
      </c>
      <c r="AJ753" t="e">
        <f>MIN(100, MAX(0, (INDEX(出力表!D:D,12))*AH753/MAX(AI753, Settings!B3)))</f>
        <v>#VALUE!</v>
      </c>
      <c r="AK753">
        <f>MIN(100, MAX(0, 100*BETAINV(乱数表!$M753, MAX(0.00000001, (1/(1+EXP(-(INDEX(係数表!G:G,13) + $B753))))*(EXP(INDEX(係数表!H:H,13) + INDEX(係数表!I:I,13)*LN(INDEX(出力表!C:C,13)+1)))), MAX(0.00000001, (1-(1/(1+EXP(-(INDEX(係数表!G:G,13) + $B753)))))*(EXP(INDEX(係数表!H:H,13) + INDEX(係数表!I:I,13)*LN(INDEX(出力表!C:C,13)+1)))))))</f>
        <v>96.255008775541739</v>
      </c>
      <c r="AL753" t="e">
        <f>MIN(100, MAX(0, (100*(INDEX(出力表!D:D,13))/(EXP(INDEX(係数表!B:B,13) + $C753) + (INDEX(出力表!D:D,13)))) + (乱数表!$Y753*(Settings!B12/(((INDEX(出力表!D:D,13))+1)^INDEX(係数表!E:E,13)*INDEX(係数表!F:F,13))))))</f>
        <v>#VALUE!</v>
      </c>
      <c r="AM753" t="e">
        <f>MIN(100, MAX(0, (INDEX(出力表!D:D,13))*AK753/MAX(AL753, Settings!B3)))</f>
        <v>#VALUE!</v>
      </c>
      <c r="AN753">
        <f>IF(ISNUMBER(F753), INDEX(出力表!B:B,2)*F753, 0)+IF(ISNUMBER(I753), INDEX(出力表!B:B,3)*I753, 0)+IF(ISNUMBER(L753), INDEX(出力表!B:B,4)*L753, 0)+IF(ISNUMBER(O753), INDEX(出力表!B:B,5)*O753, 0)+IF(ISNUMBER(R753), INDEX(出力表!B:B,6)*R753, 0)+IF(ISNUMBER(U753), INDEX(出力表!B:B,7)*U753, 0)+IF(ISNUMBER(X753), INDEX(出力表!B:B,8)*X753, 0)+IF(ISNUMBER(AA753), INDEX(出力表!B:B,9)*AA753, 0)+IF(ISNUMBER(AD753), INDEX(出力表!B:B,10)*AD753, 0)+IF(ISNUMBER(AG753), INDEX(出力表!B:B,11)*AG753, 0)+IF(ISNUMBER(AJ753), INDEX(出力表!B:B,12)*AJ753, 0)+IF(ISNUMBER(AM753), INDEX(出力表!B:B,13)*AM753, 0)</f>
        <v>0</v>
      </c>
      <c r="AO753">
        <f>IF(ISNUMBER(F753), INDEX(出力表!B:B,2), 0)+IF(ISNUMBER(I753), INDEX(出力表!B:B,3), 0)+IF(ISNUMBER(L753), INDEX(出力表!B:B,4), 0)+IF(ISNUMBER(O753), INDEX(出力表!B:B,5), 0)+IF(ISNUMBER(R753), INDEX(出力表!B:B,6), 0)+IF(ISNUMBER(U753), INDEX(出力表!B:B,7), 0)+IF(ISNUMBER(X753), INDEX(出力表!B:B,8), 0)+IF(ISNUMBER(AA753), INDEX(出力表!B:B,9), 0)+IF(ISNUMBER(AD753), INDEX(出力表!B:B,10), 0)+IF(ISNUMBER(AG753), INDEX(出力表!B:B,11), 0)+IF(ISNUMBER(AJ753), INDEX(出力表!B:B,12), 0)+IF(ISNUMBER(AM753), INDEX(出力表!B:B,13), 0)</f>
        <v>0</v>
      </c>
      <c r="AP753" t="str">
        <f t="shared" si="11"/>
        <v/>
      </c>
    </row>
    <row r="754" spans="1:42" x14ac:dyDescent="0.2">
      <c r="A754">
        <v>753</v>
      </c>
      <c r="B754">
        <f>IF(UPPER(Settings!B4)="TRUE", 乱数表!$Z754*Settings!B10, 0)</f>
        <v>-4.9569762585154345E-2</v>
      </c>
      <c r="C754">
        <f>IF(UPPER(Settings!B4)="TRUE", 乱数表!$AA754*Settings!B11, 0)</f>
        <v>0.12521712629667808</v>
      </c>
      <c r="D754">
        <f>MIN(100, MAX(0, 100*BETAINV(乱数表!$B754, MAX(0.00000001, (1/(1+EXP(-(INDEX(係数表!G:G,2) + $B754))))*(EXP(INDEX(係数表!H:H,2) + INDEX(係数表!I:I,2)*LN(INDEX(出力表!C:C,2)+1)))), MAX(0.00000001, (1-(1/(1+EXP(-(INDEX(係数表!G:G,2) + $B754)))))*(EXP(INDEX(係数表!H:H,2) + INDEX(係数表!I:I,2)*LN(INDEX(出力表!C:C,2)+1)))))))</f>
        <v>78.900223952866071</v>
      </c>
      <c r="E754" t="e">
        <f>MIN(100, MAX(0, (100*(INDEX(出力表!D:D,2))/(EXP(INDEX(係数表!B:B,2) + $C754) + (INDEX(出力表!D:D,2)))) + (乱数表!$N754*(Settings!B12/(((INDEX(出力表!D:D,2))+1)^INDEX(係数表!E:E,2)*INDEX(係数表!F:F,2))))))</f>
        <v>#VALUE!</v>
      </c>
      <c r="F754" t="e">
        <f>MIN(100, MAX(0, (INDEX(出力表!D:D,2))*D754/MAX(E754, Settings!B3)))</f>
        <v>#VALUE!</v>
      </c>
      <c r="G754">
        <f>MIN(100, MAX(0, 100*BETAINV(乱数表!$C754, MAX(0.00000001, (1/(1+EXP(-(INDEX(係数表!G:G,3) + $B754))))*(EXP(INDEX(係数表!H:H,3) + INDEX(係数表!I:I,3)*LN(INDEX(出力表!C:C,3)+1)))), MAX(0.00000001, (1-(1/(1+EXP(-(INDEX(係数表!G:G,3) + $B754)))))*(EXP(INDEX(係数表!H:H,3) + INDEX(係数表!I:I,3)*LN(INDEX(出力表!C:C,3)+1)))))))</f>
        <v>97.971886510587581</v>
      </c>
      <c r="H754" t="e">
        <f>MIN(100, MAX(0, (100*(INDEX(出力表!D:D,3))/(EXP(INDEX(係数表!B:B,3) + $C754) + (INDEX(出力表!D:D,3)))) + (乱数表!$O754*(Settings!B12/(((INDEX(出力表!D:D,3))+1)^INDEX(係数表!E:E,3)*INDEX(係数表!F:F,3))))))</f>
        <v>#VALUE!</v>
      </c>
      <c r="I754" t="e">
        <f>MIN(100, MAX(0, (INDEX(出力表!D:D,3))*G754/MAX(H754, Settings!B3)))</f>
        <v>#VALUE!</v>
      </c>
      <c r="J754">
        <f>MIN(100, MAX(0, 100*BETAINV(乱数表!$D754, MAX(0.00000001, (1/(1+EXP(-(INDEX(係数表!G:G,4) + $B754))))*(EXP(INDEX(係数表!H:H,4) + INDEX(係数表!I:I,4)*LN(INDEX(出力表!C:C,4)+1)))), MAX(0.00000001, (1-(1/(1+EXP(-(INDEX(係数表!G:G,4) + $B754)))))*(EXP(INDEX(係数表!H:H,4) + INDEX(係数表!I:I,4)*LN(INDEX(出力表!C:C,4)+1)))))))</f>
        <v>65.989663171168445</v>
      </c>
      <c r="K754" t="e">
        <f>MIN(100, MAX(0, (100*(INDEX(出力表!D:D,4))/(EXP(INDEX(係数表!B:B,4) + $C754) + (INDEX(出力表!D:D,4)))) + (乱数表!$P754*(Settings!B12/(((INDEX(出力表!D:D,4))+1)^INDEX(係数表!E:E,4)*INDEX(係数表!F:F,4))))))</f>
        <v>#VALUE!</v>
      </c>
      <c r="L754" t="e">
        <f>MIN(100, MAX(0, (INDEX(出力表!D:D,4))*J754/MAX(K754, Settings!B3)))</f>
        <v>#VALUE!</v>
      </c>
      <c r="M754">
        <f>MIN(100, MAX(0, 100*BETAINV(乱数表!$E754, MAX(0.00000001, (1/(1+EXP(-(INDEX(係数表!G:G,5) + $B754))))*(EXP(INDEX(係数表!H:H,5) + INDEX(係数表!I:I,5)*LN(INDEX(出力表!C:C,5)+1)))), MAX(0.00000001, (1-(1/(1+EXP(-(INDEX(係数表!G:G,5) + $B754)))))*(EXP(INDEX(係数表!H:H,5) + INDEX(係数表!I:I,5)*LN(INDEX(出力表!C:C,5)+1)))))))</f>
        <v>99.994369123687449</v>
      </c>
      <c r="N754" t="e">
        <f>MIN(100, MAX(0, (100*(INDEX(出力表!D:D,5))/(EXP(INDEX(係数表!B:B,5) + $C754) + (INDEX(出力表!D:D,5)))) + (乱数表!$Q754*(Settings!B12/(((INDEX(出力表!D:D,5))+1)^INDEX(係数表!E:E,5)*INDEX(係数表!F:F,5))))))</f>
        <v>#VALUE!</v>
      </c>
      <c r="O754" t="e">
        <f>MIN(100, MAX(0, (INDEX(出力表!D:D,5))*M754/MAX(N754, Settings!B3)))</f>
        <v>#VALUE!</v>
      </c>
      <c r="P754">
        <f>MIN(100, MAX(0, 100*BETAINV(乱数表!$F754, MAX(0.00000001, (1/(1+EXP(-(INDEX(係数表!G:G,6) + $B754))))*(EXP(INDEX(係数表!H:H,6) + INDEX(係数表!I:I,6)*LN(INDEX(出力表!C:C,6)+1)))), MAX(0.00000001, (1-(1/(1+EXP(-(INDEX(係数表!G:G,6) + $B754)))))*(EXP(INDEX(係数表!H:H,6) + INDEX(係数表!I:I,6)*LN(INDEX(出力表!C:C,6)+1)))))))</f>
        <v>98.360095480251559</v>
      </c>
      <c r="Q754" t="e">
        <f>MIN(100, MAX(0, (100*(INDEX(出力表!D:D,6))/(EXP(INDEX(係数表!B:B,6) + $C754) + (INDEX(出力表!D:D,6)))) + (乱数表!$R754*(Settings!B12/(((INDEX(出力表!D:D,6))+1)^INDEX(係数表!E:E,6)*INDEX(係数表!F:F,6))))))</f>
        <v>#VALUE!</v>
      </c>
      <c r="R754" t="e">
        <f>MIN(100, MAX(0, (INDEX(出力表!D:D,6))*P754/MAX(Q754, Settings!B3)))</f>
        <v>#VALUE!</v>
      </c>
      <c r="S754">
        <f>MIN(100, MAX(0, 100*BETAINV(乱数表!$G754, MAX(0.00000001, (1/(1+EXP(-(INDEX(係数表!G:G,7) + $B754))))*(EXP(INDEX(係数表!H:H,7) + INDEX(係数表!I:I,7)*LN(INDEX(出力表!C:C,7)+1)))), MAX(0.00000001, (1-(1/(1+EXP(-(INDEX(係数表!G:G,7) + $B754)))))*(EXP(INDEX(係数表!H:H,7) + INDEX(係数表!I:I,7)*LN(INDEX(出力表!C:C,7)+1)))))))</f>
        <v>97.067033089393263</v>
      </c>
      <c r="T754" t="e">
        <f>MIN(100, MAX(0, (100*(INDEX(出力表!D:D,7))/(EXP(INDEX(係数表!B:B,7) + $C754) + (INDEX(出力表!D:D,7)))) + (乱数表!$S754*(Settings!B12/(((INDEX(出力表!D:D,7))+1)^INDEX(係数表!E:E,7)*INDEX(係数表!F:F,7))))))</f>
        <v>#VALUE!</v>
      </c>
      <c r="U754" t="e">
        <f>MIN(100, MAX(0, (INDEX(出力表!D:D,7))*S754/MAX(T754, Settings!B3)))</f>
        <v>#VALUE!</v>
      </c>
      <c r="V754">
        <f>MIN(100, MAX(0, 100*BETAINV(乱数表!$H754, MAX(0.00000001, (1/(1+EXP(-(INDEX(係数表!G:G,8) + $B754))))*(EXP(INDEX(係数表!H:H,8) + INDEX(係数表!I:I,8)*LN(INDEX(出力表!C:C,8)+1)))), MAX(0.00000001, (1-(1/(1+EXP(-(INDEX(係数表!G:G,8) + $B754)))))*(EXP(INDEX(係数表!H:H,8) + INDEX(係数表!I:I,8)*LN(INDEX(出力表!C:C,8)+1)))))))</f>
        <v>96.816342072501229</v>
      </c>
      <c r="W754" t="e">
        <f>MIN(100, MAX(0, (100*(INDEX(出力表!D:D,8))/(EXP(INDEX(係数表!B:B,8) + $C754) + (INDEX(出力表!D:D,8)))) + (乱数表!$T754*(Settings!B12/(((INDEX(出力表!D:D,8))+1)^INDEX(係数表!E:E,8)*INDEX(係数表!F:F,8))))))</f>
        <v>#VALUE!</v>
      </c>
      <c r="X754" t="e">
        <f>MIN(100, MAX(0, (INDEX(出力表!D:D,8))*V754/MAX(W754, Settings!B3)))</f>
        <v>#VALUE!</v>
      </c>
      <c r="Y754">
        <f>MIN(100, MAX(0, 100*BETAINV(乱数表!$I754, MAX(0.00000001, (1/(1+EXP(-(INDEX(係数表!G:G,9) + $B754))))*(EXP(INDEX(係数表!H:H,9) + INDEX(係数表!I:I,9)*LN(INDEX(出力表!C:C,9)+1)))), MAX(0.00000001, (1-(1/(1+EXP(-(INDEX(係数表!G:G,9) + $B754)))))*(EXP(INDEX(係数表!H:H,9) + INDEX(係数表!I:I,9)*LN(INDEX(出力表!C:C,9)+1)))))))</f>
        <v>56.885507628280997</v>
      </c>
      <c r="Z754" t="e">
        <f>MIN(100, MAX(0, (100*(INDEX(出力表!D:D,9))/(EXP(INDEX(係数表!B:B,9) + $C754) + (INDEX(出力表!D:D,9)))) + (乱数表!$U754*(Settings!B12/(((INDEX(出力表!D:D,9))+1)^INDEX(係数表!E:E,9)*INDEX(係数表!F:F,9))))))</f>
        <v>#VALUE!</v>
      </c>
      <c r="AA754" t="e">
        <f>MIN(100, MAX(0, (INDEX(出力表!D:D,9))*Y754/MAX(Z754, Settings!B3)))</f>
        <v>#VALUE!</v>
      </c>
      <c r="AB754">
        <f>MIN(100, MAX(0, 100*BETAINV(乱数表!$J754, MAX(0.00000001, (1/(1+EXP(-(INDEX(係数表!G:G,10) + $B754))))*(EXP(INDEX(係数表!H:H,10) + INDEX(係数表!I:I,10)*LN(INDEX(出力表!C:C,10)+1)))), MAX(0.00000001, (1-(1/(1+EXP(-(INDEX(係数表!G:G,10) + $B754)))))*(EXP(INDEX(係数表!H:H,10) + INDEX(係数表!I:I,10)*LN(INDEX(出力表!C:C,10)+1)))))))</f>
        <v>93.940163361604306</v>
      </c>
      <c r="AC754" t="e">
        <f>MIN(100, MAX(0, (100*(INDEX(出力表!D:D,10))/(EXP(INDEX(係数表!B:B,10) + $C754) + (INDEX(出力表!D:D,10)))) + (乱数表!$V754*(Settings!B12/(((INDEX(出力表!D:D,10))+1)^INDEX(係数表!E:E,10)*INDEX(係数表!F:F,10))))))</f>
        <v>#VALUE!</v>
      </c>
      <c r="AD754" t="e">
        <f>MIN(100, MAX(0, (INDEX(出力表!D:D,10))*AB754/MAX(AC754, Settings!B3)))</f>
        <v>#VALUE!</v>
      </c>
      <c r="AE754">
        <f>MIN(100, MAX(0, 100*BETAINV(乱数表!$K754, MAX(0.00000001, (1/(1+EXP(-(INDEX(係数表!G:G,11) + $B754))))*(EXP(INDEX(係数表!H:H,11) + INDEX(係数表!I:I,11)*LN(INDEX(出力表!C:C,11)+1)))), MAX(0.00000001, (1-(1/(1+EXP(-(INDEX(係数表!G:G,11) + $B754)))))*(EXP(INDEX(係数表!H:H,11) + INDEX(係数表!I:I,11)*LN(INDEX(出力表!C:C,11)+1)))))))</f>
        <v>99.621562978522732</v>
      </c>
      <c r="AF754" t="e">
        <f>MIN(100, MAX(0, (100*(INDEX(出力表!D:D,11))/(EXP(INDEX(係数表!B:B,11) + $C754) + (INDEX(出力表!D:D,11)))) + (乱数表!$W754*(Settings!B12/(((INDEX(出力表!D:D,11))+1)^INDEX(係数表!E:E,11)*INDEX(係数表!F:F,11))))))</f>
        <v>#VALUE!</v>
      </c>
      <c r="AG754" t="e">
        <f>MIN(100, MAX(0, (INDEX(出力表!D:D,11))*AE754/MAX(AF754, Settings!B3)))</f>
        <v>#VALUE!</v>
      </c>
      <c r="AH754">
        <f>MIN(100, MAX(0, 100*BETAINV(乱数表!$L754, MAX(0.00000001, (1/(1+EXP(-(INDEX(係数表!G:G,12) + $B754))))*(EXP(INDEX(係数表!H:H,12) + INDEX(係数表!I:I,12)*LN(INDEX(出力表!C:C,12)+1)))), MAX(0.00000001, (1-(1/(1+EXP(-(INDEX(係数表!G:G,12) + $B754)))))*(EXP(INDEX(係数表!H:H,12) + INDEX(係数表!I:I,12)*LN(INDEX(出力表!C:C,12)+1)))))))</f>
        <v>99.99918656587505</v>
      </c>
      <c r="AI754" t="e">
        <f>MIN(100, MAX(0, (100*(INDEX(出力表!D:D,12))/(EXP(INDEX(係数表!B:B,12) + $C754) + (INDEX(出力表!D:D,12)))) + (乱数表!$X754*(Settings!B12/(((INDEX(出力表!D:D,12))+1)^INDEX(係数表!E:E,12)*INDEX(係数表!F:F,12))))))</f>
        <v>#VALUE!</v>
      </c>
      <c r="AJ754" t="e">
        <f>MIN(100, MAX(0, (INDEX(出力表!D:D,12))*AH754/MAX(AI754, Settings!B3)))</f>
        <v>#VALUE!</v>
      </c>
      <c r="AK754">
        <f>MIN(100, MAX(0, 100*BETAINV(乱数表!$M754, MAX(0.00000001, (1/(1+EXP(-(INDEX(係数表!G:G,13) + $B754))))*(EXP(INDEX(係数表!H:H,13) + INDEX(係数表!I:I,13)*LN(INDEX(出力表!C:C,13)+1)))), MAX(0.00000001, (1-(1/(1+EXP(-(INDEX(係数表!G:G,13) + $B754)))))*(EXP(INDEX(係数表!H:H,13) + INDEX(係数表!I:I,13)*LN(INDEX(出力表!C:C,13)+1)))))))</f>
        <v>84.799619589110307</v>
      </c>
      <c r="AL754" t="e">
        <f>MIN(100, MAX(0, (100*(INDEX(出力表!D:D,13))/(EXP(INDEX(係数表!B:B,13) + $C754) + (INDEX(出力表!D:D,13)))) + (乱数表!$Y754*(Settings!B12/(((INDEX(出力表!D:D,13))+1)^INDEX(係数表!E:E,13)*INDEX(係数表!F:F,13))))))</f>
        <v>#VALUE!</v>
      </c>
      <c r="AM754" t="e">
        <f>MIN(100, MAX(0, (INDEX(出力表!D:D,13))*AK754/MAX(AL754, Settings!B3)))</f>
        <v>#VALUE!</v>
      </c>
      <c r="AN754">
        <f>IF(ISNUMBER(F754), INDEX(出力表!B:B,2)*F754, 0)+IF(ISNUMBER(I754), INDEX(出力表!B:B,3)*I754, 0)+IF(ISNUMBER(L754), INDEX(出力表!B:B,4)*L754, 0)+IF(ISNUMBER(O754), INDEX(出力表!B:B,5)*O754, 0)+IF(ISNUMBER(R754), INDEX(出力表!B:B,6)*R754, 0)+IF(ISNUMBER(U754), INDEX(出力表!B:B,7)*U754, 0)+IF(ISNUMBER(X754), INDEX(出力表!B:B,8)*X754, 0)+IF(ISNUMBER(AA754), INDEX(出力表!B:B,9)*AA754, 0)+IF(ISNUMBER(AD754), INDEX(出力表!B:B,10)*AD754, 0)+IF(ISNUMBER(AG754), INDEX(出力表!B:B,11)*AG754, 0)+IF(ISNUMBER(AJ754), INDEX(出力表!B:B,12)*AJ754, 0)+IF(ISNUMBER(AM754), INDEX(出力表!B:B,13)*AM754, 0)</f>
        <v>0</v>
      </c>
      <c r="AO754">
        <f>IF(ISNUMBER(F754), INDEX(出力表!B:B,2), 0)+IF(ISNUMBER(I754), INDEX(出力表!B:B,3), 0)+IF(ISNUMBER(L754), INDEX(出力表!B:B,4), 0)+IF(ISNUMBER(O754), INDEX(出力表!B:B,5), 0)+IF(ISNUMBER(R754), INDEX(出力表!B:B,6), 0)+IF(ISNUMBER(U754), INDEX(出力表!B:B,7), 0)+IF(ISNUMBER(X754), INDEX(出力表!B:B,8), 0)+IF(ISNUMBER(AA754), INDEX(出力表!B:B,9), 0)+IF(ISNUMBER(AD754), INDEX(出力表!B:B,10), 0)+IF(ISNUMBER(AG754), INDEX(出力表!B:B,11), 0)+IF(ISNUMBER(AJ754), INDEX(出力表!B:B,12), 0)+IF(ISNUMBER(AM754), INDEX(出力表!B:B,13), 0)</f>
        <v>0</v>
      </c>
      <c r="AP754" t="str">
        <f t="shared" si="11"/>
        <v/>
      </c>
    </row>
    <row r="755" spans="1:42" x14ac:dyDescent="0.2">
      <c r="A755">
        <v>754</v>
      </c>
      <c r="B755">
        <f>IF(UPPER(Settings!B4)="TRUE", 乱数表!$Z755*Settings!B10, 0)</f>
        <v>0.54703421009765829</v>
      </c>
      <c r="C755">
        <f>IF(UPPER(Settings!B4)="TRUE", 乱数表!$AA755*Settings!B11, 0)</f>
        <v>2.854726253340413E-3</v>
      </c>
      <c r="D755">
        <f>MIN(100, MAX(0, 100*BETAINV(乱数表!$B755, MAX(0.00000001, (1/(1+EXP(-(INDEX(係数表!G:G,2) + $B755))))*(EXP(INDEX(係数表!H:H,2) + INDEX(係数表!I:I,2)*LN(INDEX(出力表!C:C,2)+1)))), MAX(0.00000001, (1-(1/(1+EXP(-(INDEX(係数表!G:G,2) + $B755)))))*(EXP(INDEX(係数表!H:H,2) + INDEX(係数表!I:I,2)*LN(INDEX(出力表!C:C,2)+1)))))))</f>
        <v>77.437146983329669</v>
      </c>
      <c r="E755" t="e">
        <f>MIN(100, MAX(0, (100*(INDEX(出力表!D:D,2))/(EXP(INDEX(係数表!B:B,2) + $C755) + (INDEX(出力表!D:D,2)))) + (乱数表!$N755*(Settings!B12/(((INDEX(出力表!D:D,2))+1)^INDEX(係数表!E:E,2)*INDEX(係数表!F:F,2))))))</f>
        <v>#VALUE!</v>
      </c>
      <c r="F755" t="e">
        <f>MIN(100, MAX(0, (INDEX(出力表!D:D,2))*D755/MAX(E755, Settings!B3)))</f>
        <v>#VALUE!</v>
      </c>
      <c r="G755">
        <f>MIN(100, MAX(0, 100*BETAINV(乱数表!$C755, MAX(0.00000001, (1/(1+EXP(-(INDEX(係数表!G:G,3) + $B755))))*(EXP(INDEX(係数表!H:H,3) + INDEX(係数表!I:I,3)*LN(INDEX(出力表!C:C,3)+1)))), MAX(0.00000001, (1-(1/(1+EXP(-(INDEX(係数表!G:G,3) + $B755)))))*(EXP(INDEX(係数表!H:H,3) + INDEX(係数表!I:I,3)*LN(INDEX(出力表!C:C,3)+1)))))))</f>
        <v>98.584658790783394</v>
      </c>
      <c r="H755" t="e">
        <f>MIN(100, MAX(0, (100*(INDEX(出力表!D:D,3))/(EXP(INDEX(係数表!B:B,3) + $C755) + (INDEX(出力表!D:D,3)))) + (乱数表!$O755*(Settings!B12/(((INDEX(出力表!D:D,3))+1)^INDEX(係数表!E:E,3)*INDEX(係数表!F:F,3))))))</f>
        <v>#VALUE!</v>
      </c>
      <c r="I755" t="e">
        <f>MIN(100, MAX(0, (INDEX(出力表!D:D,3))*G755/MAX(H755, Settings!B3)))</f>
        <v>#VALUE!</v>
      </c>
      <c r="J755">
        <f>MIN(100, MAX(0, 100*BETAINV(乱数表!$D755, MAX(0.00000001, (1/(1+EXP(-(INDEX(係数表!G:G,4) + $B755))))*(EXP(INDEX(係数表!H:H,4) + INDEX(係数表!I:I,4)*LN(INDEX(出力表!C:C,4)+1)))), MAX(0.00000001, (1-(1/(1+EXP(-(INDEX(係数表!G:G,4) + $B755)))))*(EXP(INDEX(係数表!H:H,4) + INDEX(係数表!I:I,4)*LN(INDEX(出力表!C:C,4)+1)))))))</f>
        <v>97.88387427965047</v>
      </c>
      <c r="K755" t="e">
        <f>MIN(100, MAX(0, (100*(INDEX(出力表!D:D,4))/(EXP(INDEX(係数表!B:B,4) + $C755) + (INDEX(出力表!D:D,4)))) + (乱数表!$P755*(Settings!B12/(((INDEX(出力表!D:D,4))+1)^INDEX(係数表!E:E,4)*INDEX(係数表!F:F,4))))))</f>
        <v>#VALUE!</v>
      </c>
      <c r="L755" t="e">
        <f>MIN(100, MAX(0, (INDEX(出力表!D:D,4))*J755/MAX(K755, Settings!B3)))</f>
        <v>#VALUE!</v>
      </c>
      <c r="M755">
        <f>MIN(100, MAX(0, 100*BETAINV(乱数表!$E755, MAX(0.00000001, (1/(1+EXP(-(INDEX(係数表!G:G,5) + $B755))))*(EXP(INDEX(係数表!H:H,5) + INDEX(係数表!I:I,5)*LN(INDEX(出力表!C:C,5)+1)))), MAX(0.00000001, (1-(1/(1+EXP(-(INDEX(係数表!G:G,5) + $B755)))))*(EXP(INDEX(係数表!H:H,5) + INDEX(係数表!I:I,5)*LN(INDEX(出力表!C:C,5)+1)))))))</f>
        <v>74.086663646316964</v>
      </c>
      <c r="N755" t="e">
        <f>MIN(100, MAX(0, (100*(INDEX(出力表!D:D,5))/(EXP(INDEX(係数表!B:B,5) + $C755) + (INDEX(出力表!D:D,5)))) + (乱数表!$Q755*(Settings!B12/(((INDEX(出力表!D:D,5))+1)^INDEX(係数表!E:E,5)*INDEX(係数表!F:F,5))))))</f>
        <v>#VALUE!</v>
      </c>
      <c r="O755" t="e">
        <f>MIN(100, MAX(0, (INDEX(出力表!D:D,5))*M755/MAX(N755, Settings!B3)))</f>
        <v>#VALUE!</v>
      </c>
      <c r="P755">
        <f>MIN(100, MAX(0, 100*BETAINV(乱数表!$F755, MAX(0.00000001, (1/(1+EXP(-(INDEX(係数表!G:G,6) + $B755))))*(EXP(INDEX(係数表!H:H,6) + INDEX(係数表!I:I,6)*LN(INDEX(出力表!C:C,6)+1)))), MAX(0.00000001, (1-(1/(1+EXP(-(INDEX(係数表!G:G,6) + $B755)))))*(EXP(INDEX(係数表!H:H,6) + INDEX(係数表!I:I,6)*LN(INDEX(出力表!C:C,6)+1)))))))</f>
        <v>99.953754833289167</v>
      </c>
      <c r="Q755" t="e">
        <f>MIN(100, MAX(0, (100*(INDEX(出力表!D:D,6))/(EXP(INDEX(係数表!B:B,6) + $C755) + (INDEX(出力表!D:D,6)))) + (乱数表!$R755*(Settings!B12/(((INDEX(出力表!D:D,6))+1)^INDEX(係数表!E:E,6)*INDEX(係数表!F:F,6))))))</f>
        <v>#VALUE!</v>
      </c>
      <c r="R755" t="e">
        <f>MIN(100, MAX(0, (INDEX(出力表!D:D,6))*P755/MAX(Q755, Settings!B3)))</f>
        <v>#VALUE!</v>
      </c>
      <c r="S755">
        <f>MIN(100, MAX(0, 100*BETAINV(乱数表!$G755, MAX(0.00000001, (1/(1+EXP(-(INDEX(係数表!G:G,7) + $B755))))*(EXP(INDEX(係数表!H:H,7) + INDEX(係数表!I:I,7)*LN(INDEX(出力表!C:C,7)+1)))), MAX(0.00000001, (1-(1/(1+EXP(-(INDEX(係数表!G:G,7) + $B755)))))*(EXP(INDEX(係数表!H:H,7) + INDEX(係数表!I:I,7)*LN(INDEX(出力表!C:C,7)+1)))))))</f>
        <v>68.748826594116366</v>
      </c>
      <c r="T755" t="e">
        <f>MIN(100, MAX(0, (100*(INDEX(出力表!D:D,7))/(EXP(INDEX(係数表!B:B,7) + $C755) + (INDEX(出力表!D:D,7)))) + (乱数表!$S755*(Settings!B12/(((INDEX(出力表!D:D,7))+1)^INDEX(係数表!E:E,7)*INDEX(係数表!F:F,7))))))</f>
        <v>#VALUE!</v>
      </c>
      <c r="U755" t="e">
        <f>MIN(100, MAX(0, (INDEX(出力表!D:D,7))*S755/MAX(T755, Settings!B3)))</f>
        <v>#VALUE!</v>
      </c>
      <c r="V755">
        <f>MIN(100, MAX(0, 100*BETAINV(乱数表!$H755, MAX(0.00000001, (1/(1+EXP(-(INDEX(係数表!G:G,8) + $B755))))*(EXP(INDEX(係数表!H:H,8) + INDEX(係数表!I:I,8)*LN(INDEX(出力表!C:C,8)+1)))), MAX(0.00000001, (1-(1/(1+EXP(-(INDEX(係数表!G:G,8) + $B755)))))*(EXP(INDEX(係数表!H:H,8) + INDEX(係数表!I:I,8)*LN(INDEX(出力表!C:C,8)+1)))))))</f>
        <v>97.547792645256706</v>
      </c>
      <c r="W755" t="e">
        <f>MIN(100, MAX(0, (100*(INDEX(出力表!D:D,8))/(EXP(INDEX(係数表!B:B,8) + $C755) + (INDEX(出力表!D:D,8)))) + (乱数表!$T755*(Settings!B12/(((INDEX(出力表!D:D,8))+1)^INDEX(係数表!E:E,8)*INDEX(係数表!F:F,8))))))</f>
        <v>#VALUE!</v>
      </c>
      <c r="X755" t="e">
        <f>MIN(100, MAX(0, (INDEX(出力表!D:D,8))*V755/MAX(W755, Settings!B3)))</f>
        <v>#VALUE!</v>
      </c>
      <c r="Y755">
        <f>MIN(100, MAX(0, 100*BETAINV(乱数表!$I755, MAX(0.00000001, (1/(1+EXP(-(INDEX(係数表!G:G,9) + $B755))))*(EXP(INDEX(係数表!H:H,9) + INDEX(係数表!I:I,9)*LN(INDEX(出力表!C:C,9)+1)))), MAX(0.00000001, (1-(1/(1+EXP(-(INDEX(係数表!G:G,9) + $B755)))))*(EXP(INDEX(係数表!H:H,9) + INDEX(係数表!I:I,9)*LN(INDEX(出力表!C:C,9)+1)))))))</f>
        <v>97.001250473066179</v>
      </c>
      <c r="Z755" t="e">
        <f>MIN(100, MAX(0, (100*(INDEX(出力表!D:D,9))/(EXP(INDEX(係数表!B:B,9) + $C755) + (INDEX(出力表!D:D,9)))) + (乱数表!$U755*(Settings!B12/(((INDEX(出力表!D:D,9))+1)^INDEX(係数表!E:E,9)*INDEX(係数表!F:F,9))))))</f>
        <v>#VALUE!</v>
      </c>
      <c r="AA755" t="e">
        <f>MIN(100, MAX(0, (INDEX(出力表!D:D,9))*Y755/MAX(Z755, Settings!B3)))</f>
        <v>#VALUE!</v>
      </c>
      <c r="AB755">
        <f>MIN(100, MAX(0, 100*BETAINV(乱数表!$J755, MAX(0.00000001, (1/(1+EXP(-(INDEX(係数表!G:G,10) + $B755))))*(EXP(INDEX(係数表!H:H,10) + INDEX(係数表!I:I,10)*LN(INDEX(出力表!C:C,10)+1)))), MAX(0.00000001, (1-(1/(1+EXP(-(INDEX(係数表!G:G,10) + $B755)))))*(EXP(INDEX(係数表!H:H,10) + INDEX(係数表!I:I,10)*LN(INDEX(出力表!C:C,10)+1)))))))</f>
        <v>94.294443469015803</v>
      </c>
      <c r="AC755" t="e">
        <f>MIN(100, MAX(0, (100*(INDEX(出力表!D:D,10))/(EXP(INDEX(係数表!B:B,10) + $C755) + (INDEX(出力表!D:D,10)))) + (乱数表!$V755*(Settings!B12/(((INDEX(出力表!D:D,10))+1)^INDEX(係数表!E:E,10)*INDEX(係数表!F:F,10))))))</f>
        <v>#VALUE!</v>
      </c>
      <c r="AD755" t="e">
        <f>MIN(100, MAX(0, (INDEX(出力表!D:D,10))*AB755/MAX(AC755, Settings!B3)))</f>
        <v>#VALUE!</v>
      </c>
      <c r="AE755">
        <f>MIN(100, MAX(0, 100*BETAINV(乱数表!$K755, MAX(0.00000001, (1/(1+EXP(-(INDEX(係数表!G:G,11) + $B755))))*(EXP(INDEX(係数表!H:H,11) + INDEX(係数表!I:I,11)*LN(INDEX(出力表!C:C,11)+1)))), MAX(0.00000001, (1-(1/(1+EXP(-(INDEX(係数表!G:G,11) + $B755)))))*(EXP(INDEX(係数表!H:H,11) + INDEX(係数表!I:I,11)*LN(INDEX(出力表!C:C,11)+1)))))))</f>
        <v>76.132578018746273</v>
      </c>
      <c r="AF755" t="e">
        <f>MIN(100, MAX(0, (100*(INDEX(出力表!D:D,11))/(EXP(INDEX(係数表!B:B,11) + $C755) + (INDEX(出力表!D:D,11)))) + (乱数表!$W755*(Settings!B12/(((INDEX(出力表!D:D,11))+1)^INDEX(係数表!E:E,11)*INDEX(係数表!F:F,11))))))</f>
        <v>#VALUE!</v>
      </c>
      <c r="AG755" t="e">
        <f>MIN(100, MAX(0, (INDEX(出力表!D:D,11))*AE755/MAX(AF755, Settings!B3)))</f>
        <v>#VALUE!</v>
      </c>
      <c r="AH755">
        <f>MIN(100, MAX(0, 100*BETAINV(乱数表!$L755, MAX(0.00000001, (1/(1+EXP(-(INDEX(係数表!G:G,12) + $B755))))*(EXP(INDEX(係数表!H:H,12) + INDEX(係数表!I:I,12)*LN(INDEX(出力表!C:C,12)+1)))), MAX(0.00000001, (1-(1/(1+EXP(-(INDEX(係数表!G:G,12) + $B755)))))*(EXP(INDEX(係数表!H:H,12) + INDEX(係数表!I:I,12)*LN(INDEX(出力表!C:C,12)+1)))))))</f>
        <v>97.18756532451961</v>
      </c>
      <c r="AI755" t="e">
        <f>MIN(100, MAX(0, (100*(INDEX(出力表!D:D,12))/(EXP(INDEX(係数表!B:B,12) + $C755) + (INDEX(出力表!D:D,12)))) + (乱数表!$X755*(Settings!B12/(((INDEX(出力表!D:D,12))+1)^INDEX(係数表!E:E,12)*INDEX(係数表!F:F,12))))))</f>
        <v>#VALUE!</v>
      </c>
      <c r="AJ755" t="e">
        <f>MIN(100, MAX(0, (INDEX(出力表!D:D,12))*AH755/MAX(AI755, Settings!B3)))</f>
        <v>#VALUE!</v>
      </c>
      <c r="AK755">
        <f>MIN(100, MAX(0, 100*BETAINV(乱数表!$M755, MAX(0.00000001, (1/(1+EXP(-(INDEX(係数表!G:G,13) + $B755))))*(EXP(INDEX(係数表!H:H,13) + INDEX(係数表!I:I,13)*LN(INDEX(出力表!C:C,13)+1)))), MAX(0.00000001, (1-(1/(1+EXP(-(INDEX(係数表!G:G,13) + $B755)))))*(EXP(INDEX(係数表!H:H,13) + INDEX(係数表!I:I,13)*LN(INDEX(出力表!C:C,13)+1)))))))</f>
        <v>99.998346678087813</v>
      </c>
      <c r="AL755" t="e">
        <f>MIN(100, MAX(0, (100*(INDEX(出力表!D:D,13))/(EXP(INDEX(係数表!B:B,13) + $C755) + (INDEX(出力表!D:D,13)))) + (乱数表!$Y755*(Settings!B12/(((INDEX(出力表!D:D,13))+1)^INDEX(係数表!E:E,13)*INDEX(係数表!F:F,13))))))</f>
        <v>#VALUE!</v>
      </c>
      <c r="AM755" t="e">
        <f>MIN(100, MAX(0, (INDEX(出力表!D:D,13))*AK755/MAX(AL755, Settings!B3)))</f>
        <v>#VALUE!</v>
      </c>
      <c r="AN755">
        <f>IF(ISNUMBER(F755), INDEX(出力表!B:B,2)*F755, 0)+IF(ISNUMBER(I755), INDEX(出力表!B:B,3)*I755, 0)+IF(ISNUMBER(L755), INDEX(出力表!B:B,4)*L755, 0)+IF(ISNUMBER(O755), INDEX(出力表!B:B,5)*O755, 0)+IF(ISNUMBER(R755), INDEX(出力表!B:B,6)*R755, 0)+IF(ISNUMBER(U755), INDEX(出力表!B:B,7)*U755, 0)+IF(ISNUMBER(X755), INDEX(出力表!B:B,8)*X755, 0)+IF(ISNUMBER(AA755), INDEX(出力表!B:B,9)*AA755, 0)+IF(ISNUMBER(AD755), INDEX(出力表!B:B,10)*AD755, 0)+IF(ISNUMBER(AG755), INDEX(出力表!B:B,11)*AG755, 0)+IF(ISNUMBER(AJ755), INDEX(出力表!B:B,12)*AJ755, 0)+IF(ISNUMBER(AM755), INDEX(出力表!B:B,13)*AM755, 0)</f>
        <v>0</v>
      </c>
      <c r="AO755">
        <f>IF(ISNUMBER(F755), INDEX(出力表!B:B,2), 0)+IF(ISNUMBER(I755), INDEX(出力表!B:B,3), 0)+IF(ISNUMBER(L755), INDEX(出力表!B:B,4), 0)+IF(ISNUMBER(O755), INDEX(出力表!B:B,5), 0)+IF(ISNUMBER(R755), INDEX(出力表!B:B,6), 0)+IF(ISNUMBER(U755), INDEX(出力表!B:B,7), 0)+IF(ISNUMBER(X755), INDEX(出力表!B:B,8), 0)+IF(ISNUMBER(AA755), INDEX(出力表!B:B,9), 0)+IF(ISNUMBER(AD755), INDEX(出力表!B:B,10), 0)+IF(ISNUMBER(AG755), INDEX(出力表!B:B,11), 0)+IF(ISNUMBER(AJ755), INDEX(出力表!B:B,12), 0)+IF(ISNUMBER(AM755), INDEX(出力表!B:B,13), 0)</f>
        <v>0</v>
      </c>
      <c r="AP755" t="str">
        <f t="shared" si="11"/>
        <v/>
      </c>
    </row>
    <row r="756" spans="1:42" x14ac:dyDescent="0.2">
      <c r="A756">
        <v>755</v>
      </c>
      <c r="B756">
        <f>IF(UPPER(Settings!B4)="TRUE", 乱数表!$Z756*Settings!B10, 0)</f>
        <v>-7.2302275951580258E-3</v>
      </c>
      <c r="C756">
        <f>IF(UPPER(Settings!B4)="TRUE", 乱数表!$AA756*Settings!B11, 0)</f>
        <v>-8.5432316756620011E-2</v>
      </c>
      <c r="D756">
        <f>MIN(100, MAX(0, 100*BETAINV(乱数表!$B756, MAX(0.00000001, (1/(1+EXP(-(INDEX(係数表!G:G,2) + $B756))))*(EXP(INDEX(係数表!H:H,2) + INDEX(係数表!I:I,2)*LN(INDEX(出力表!C:C,2)+1)))), MAX(0.00000001, (1-(1/(1+EXP(-(INDEX(係数表!G:G,2) + $B756)))))*(EXP(INDEX(係数表!H:H,2) + INDEX(係数表!I:I,2)*LN(INDEX(出力表!C:C,2)+1)))))))</f>
        <v>96.660053313682724</v>
      </c>
      <c r="E756" t="e">
        <f>MIN(100, MAX(0, (100*(INDEX(出力表!D:D,2))/(EXP(INDEX(係数表!B:B,2) + $C756) + (INDEX(出力表!D:D,2)))) + (乱数表!$N756*(Settings!B12/(((INDEX(出力表!D:D,2))+1)^INDEX(係数表!E:E,2)*INDEX(係数表!F:F,2))))))</f>
        <v>#VALUE!</v>
      </c>
      <c r="F756" t="e">
        <f>MIN(100, MAX(0, (INDEX(出力表!D:D,2))*D756/MAX(E756, Settings!B3)))</f>
        <v>#VALUE!</v>
      </c>
      <c r="G756">
        <f>MIN(100, MAX(0, 100*BETAINV(乱数表!$C756, MAX(0.00000001, (1/(1+EXP(-(INDEX(係数表!G:G,3) + $B756))))*(EXP(INDEX(係数表!H:H,3) + INDEX(係数表!I:I,3)*LN(INDEX(出力表!C:C,3)+1)))), MAX(0.00000001, (1-(1/(1+EXP(-(INDEX(係数表!G:G,3) + $B756)))))*(EXP(INDEX(係数表!H:H,3) + INDEX(係数表!I:I,3)*LN(INDEX(出力表!C:C,3)+1)))))))</f>
        <v>99.917900754461414</v>
      </c>
      <c r="H756" t="e">
        <f>MIN(100, MAX(0, (100*(INDEX(出力表!D:D,3))/(EXP(INDEX(係数表!B:B,3) + $C756) + (INDEX(出力表!D:D,3)))) + (乱数表!$O756*(Settings!B12/(((INDEX(出力表!D:D,3))+1)^INDEX(係数表!E:E,3)*INDEX(係数表!F:F,3))))))</f>
        <v>#VALUE!</v>
      </c>
      <c r="I756" t="e">
        <f>MIN(100, MAX(0, (INDEX(出力表!D:D,3))*G756/MAX(H756, Settings!B3)))</f>
        <v>#VALUE!</v>
      </c>
      <c r="J756">
        <f>MIN(100, MAX(0, 100*BETAINV(乱数表!$D756, MAX(0.00000001, (1/(1+EXP(-(INDEX(係数表!G:G,4) + $B756))))*(EXP(INDEX(係数表!H:H,4) + INDEX(係数表!I:I,4)*LN(INDEX(出力表!C:C,4)+1)))), MAX(0.00000001, (1-(1/(1+EXP(-(INDEX(係数表!G:G,4) + $B756)))))*(EXP(INDEX(係数表!H:H,4) + INDEX(係数表!I:I,4)*LN(INDEX(出力表!C:C,4)+1)))))))</f>
        <v>83.270338904303088</v>
      </c>
      <c r="K756" t="e">
        <f>MIN(100, MAX(0, (100*(INDEX(出力表!D:D,4))/(EXP(INDEX(係数表!B:B,4) + $C756) + (INDEX(出力表!D:D,4)))) + (乱数表!$P756*(Settings!B12/(((INDEX(出力表!D:D,4))+1)^INDEX(係数表!E:E,4)*INDEX(係数表!F:F,4))))))</f>
        <v>#VALUE!</v>
      </c>
      <c r="L756" t="e">
        <f>MIN(100, MAX(0, (INDEX(出力表!D:D,4))*J756/MAX(K756, Settings!B3)))</f>
        <v>#VALUE!</v>
      </c>
      <c r="M756">
        <f>MIN(100, MAX(0, 100*BETAINV(乱数表!$E756, MAX(0.00000001, (1/(1+EXP(-(INDEX(係数表!G:G,5) + $B756))))*(EXP(INDEX(係数表!H:H,5) + INDEX(係数表!I:I,5)*LN(INDEX(出力表!C:C,5)+1)))), MAX(0.00000001, (1-(1/(1+EXP(-(INDEX(係数表!G:G,5) + $B756)))))*(EXP(INDEX(係数表!H:H,5) + INDEX(係数表!I:I,5)*LN(INDEX(出力表!C:C,5)+1)))))))</f>
        <v>49.149674345074288</v>
      </c>
      <c r="N756" t="e">
        <f>MIN(100, MAX(0, (100*(INDEX(出力表!D:D,5))/(EXP(INDEX(係数表!B:B,5) + $C756) + (INDEX(出力表!D:D,5)))) + (乱数表!$Q756*(Settings!B12/(((INDEX(出力表!D:D,5))+1)^INDEX(係数表!E:E,5)*INDEX(係数表!F:F,5))))))</f>
        <v>#VALUE!</v>
      </c>
      <c r="O756" t="e">
        <f>MIN(100, MAX(0, (INDEX(出力表!D:D,5))*M756/MAX(N756, Settings!B3)))</f>
        <v>#VALUE!</v>
      </c>
      <c r="P756">
        <f>MIN(100, MAX(0, 100*BETAINV(乱数表!$F756, MAX(0.00000001, (1/(1+EXP(-(INDEX(係数表!G:G,6) + $B756))))*(EXP(INDEX(係数表!H:H,6) + INDEX(係数表!I:I,6)*LN(INDEX(出力表!C:C,6)+1)))), MAX(0.00000001, (1-(1/(1+EXP(-(INDEX(係数表!G:G,6) + $B756)))))*(EXP(INDEX(係数表!H:H,6) + INDEX(係数表!I:I,6)*LN(INDEX(出力表!C:C,6)+1)))))))</f>
        <v>99.97397472090887</v>
      </c>
      <c r="Q756" t="e">
        <f>MIN(100, MAX(0, (100*(INDEX(出力表!D:D,6))/(EXP(INDEX(係数表!B:B,6) + $C756) + (INDEX(出力表!D:D,6)))) + (乱数表!$R756*(Settings!B12/(((INDEX(出力表!D:D,6))+1)^INDEX(係数表!E:E,6)*INDEX(係数表!F:F,6))))))</f>
        <v>#VALUE!</v>
      </c>
      <c r="R756" t="e">
        <f>MIN(100, MAX(0, (INDEX(出力表!D:D,6))*P756/MAX(Q756, Settings!B3)))</f>
        <v>#VALUE!</v>
      </c>
      <c r="S756">
        <f>MIN(100, MAX(0, 100*BETAINV(乱数表!$G756, MAX(0.00000001, (1/(1+EXP(-(INDEX(係数表!G:G,7) + $B756))))*(EXP(INDEX(係数表!H:H,7) + INDEX(係数表!I:I,7)*LN(INDEX(出力表!C:C,7)+1)))), MAX(0.00000001, (1-(1/(1+EXP(-(INDEX(係数表!G:G,7) + $B756)))))*(EXP(INDEX(係数表!H:H,7) + INDEX(係数表!I:I,7)*LN(INDEX(出力表!C:C,7)+1)))))))</f>
        <v>96.740993934370081</v>
      </c>
      <c r="T756" t="e">
        <f>MIN(100, MAX(0, (100*(INDEX(出力表!D:D,7))/(EXP(INDEX(係数表!B:B,7) + $C756) + (INDEX(出力表!D:D,7)))) + (乱数表!$S756*(Settings!B12/(((INDEX(出力表!D:D,7))+1)^INDEX(係数表!E:E,7)*INDEX(係数表!F:F,7))))))</f>
        <v>#VALUE!</v>
      </c>
      <c r="U756" t="e">
        <f>MIN(100, MAX(0, (INDEX(出力表!D:D,7))*S756/MAX(T756, Settings!B3)))</f>
        <v>#VALUE!</v>
      </c>
      <c r="V756">
        <f>MIN(100, MAX(0, 100*BETAINV(乱数表!$H756, MAX(0.00000001, (1/(1+EXP(-(INDEX(係数表!G:G,8) + $B756))))*(EXP(INDEX(係数表!H:H,8) + INDEX(係数表!I:I,8)*LN(INDEX(出力表!C:C,8)+1)))), MAX(0.00000001, (1-(1/(1+EXP(-(INDEX(係数表!G:G,8) + $B756)))))*(EXP(INDEX(係数表!H:H,8) + INDEX(係数表!I:I,8)*LN(INDEX(出力表!C:C,8)+1)))))))</f>
        <v>96.321525401945294</v>
      </c>
      <c r="W756" t="e">
        <f>MIN(100, MAX(0, (100*(INDEX(出力表!D:D,8))/(EXP(INDEX(係数表!B:B,8) + $C756) + (INDEX(出力表!D:D,8)))) + (乱数表!$T756*(Settings!B12/(((INDEX(出力表!D:D,8))+1)^INDEX(係数表!E:E,8)*INDEX(係数表!F:F,8))))))</f>
        <v>#VALUE!</v>
      </c>
      <c r="X756" t="e">
        <f>MIN(100, MAX(0, (INDEX(出力表!D:D,8))*V756/MAX(W756, Settings!B3)))</f>
        <v>#VALUE!</v>
      </c>
      <c r="Y756">
        <f>MIN(100, MAX(0, 100*BETAINV(乱数表!$I756, MAX(0.00000001, (1/(1+EXP(-(INDEX(係数表!G:G,9) + $B756))))*(EXP(INDEX(係数表!H:H,9) + INDEX(係数表!I:I,9)*LN(INDEX(出力表!C:C,9)+1)))), MAX(0.00000001, (1-(1/(1+EXP(-(INDEX(係数表!G:G,9) + $B756)))))*(EXP(INDEX(係数表!H:H,9) + INDEX(係数表!I:I,9)*LN(INDEX(出力表!C:C,9)+1)))))))</f>
        <v>89.955508036380863</v>
      </c>
      <c r="Z756" t="e">
        <f>MIN(100, MAX(0, (100*(INDEX(出力表!D:D,9))/(EXP(INDEX(係数表!B:B,9) + $C756) + (INDEX(出力表!D:D,9)))) + (乱数表!$U756*(Settings!B12/(((INDEX(出力表!D:D,9))+1)^INDEX(係数表!E:E,9)*INDEX(係数表!F:F,9))))))</f>
        <v>#VALUE!</v>
      </c>
      <c r="AA756" t="e">
        <f>MIN(100, MAX(0, (INDEX(出力表!D:D,9))*Y756/MAX(Z756, Settings!B3)))</f>
        <v>#VALUE!</v>
      </c>
      <c r="AB756">
        <f>MIN(100, MAX(0, 100*BETAINV(乱数表!$J756, MAX(0.00000001, (1/(1+EXP(-(INDEX(係数表!G:G,10) + $B756))))*(EXP(INDEX(係数表!H:H,10) + INDEX(係数表!I:I,10)*LN(INDEX(出力表!C:C,10)+1)))), MAX(0.00000001, (1-(1/(1+EXP(-(INDEX(係数表!G:G,10) + $B756)))))*(EXP(INDEX(係数表!H:H,10) + INDEX(係数表!I:I,10)*LN(INDEX(出力表!C:C,10)+1)))))))</f>
        <v>99.999950240463093</v>
      </c>
      <c r="AC756" t="e">
        <f>MIN(100, MAX(0, (100*(INDEX(出力表!D:D,10))/(EXP(INDEX(係数表!B:B,10) + $C756) + (INDEX(出力表!D:D,10)))) + (乱数表!$V756*(Settings!B12/(((INDEX(出力表!D:D,10))+1)^INDEX(係数表!E:E,10)*INDEX(係数表!F:F,10))))))</f>
        <v>#VALUE!</v>
      </c>
      <c r="AD756" t="e">
        <f>MIN(100, MAX(0, (INDEX(出力表!D:D,10))*AB756/MAX(AC756, Settings!B3)))</f>
        <v>#VALUE!</v>
      </c>
      <c r="AE756">
        <f>MIN(100, MAX(0, 100*BETAINV(乱数表!$K756, MAX(0.00000001, (1/(1+EXP(-(INDEX(係数表!G:G,11) + $B756))))*(EXP(INDEX(係数表!H:H,11) + INDEX(係数表!I:I,11)*LN(INDEX(出力表!C:C,11)+1)))), MAX(0.00000001, (1-(1/(1+EXP(-(INDEX(係数表!G:G,11) + $B756)))))*(EXP(INDEX(係数表!H:H,11) + INDEX(係数表!I:I,11)*LN(INDEX(出力表!C:C,11)+1)))))))</f>
        <v>79.996097981536565</v>
      </c>
      <c r="AF756" t="e">
        <f>MIN(100, MAX(0, (100*(INDEX(出力表!D:D,11))/(EXP(INDEX(係数表!B:B,11) + $C756) + (INDEX(出力表!D:D,11)))) + (乱数表!$W756*(Settings!B12/(((INDEX(出力表!D:D,11))+1)^INDEX(係数表!E:E,11)*INDEX(係数表!F:F,11))))))</f>
        <v>#VALUE!</v>
      </c>
      <c r="AG756" t="e">
        <f>MIN(100, MAX(0, (INDEX(出力表!D:D,11))*AE756/MAX(AF756, Settings!B3)))</f>
        <v>#VALUE!</v>
      </c>
      <c r="AH756">
        <f>MIN(100, MAX(0, 100*BETAINV(乱数表!$L756, MAX(0.00000001, (1/(1+EXP(-(INDEX(係数表!G:G,12) + $B756))))*(EXP(INDEX(係数表!H:H,12) + INDEX(係数表!I:I,12)*LN(INDEX(出力表!C:C,12)+1)))), MAX(0.00000001, (1-(1/(1+EXP(-(INDEX(係数表!G:G,12) + $B756)))))*(EXP(INDEX(係数表!H:H,12) + INDEX(係数表!I:I,12)*LN(INDEX(出力表!C:C,12)+1)))))))</f>
        <v>89.88053963241974</v>
      </c>
      <c r="AI756" t="e">
        <f>MIN(100, MAX(0, (100*(INDEX(出力表!D:D,12))/(EXP(INDEX(係数表!B:B,12) + $C756) + (INDEX(出力表!D:D,12)))) + (乱数表!$X756*(Settings!B12/(((INDEX(出力表!D:D,12))+1)^INDEX(係数表!E:E,12)*INDEX(係数表!F:F,12))))))</f>
        <v>#VALUE!</v>
      </c>
      <c r="AJ756" t="e">
        <f>MIN(100, MAX(0, (INDEX(出力表!D:D,12))*AH756/MAX(AI756, Settings!B3)))</f>
        <v>#VALUE!</v>
      </c>
      <c r="AK756">
        <f>MIN(100, MAX(0, 100*BETAINV(乱数表!$M756, MAX(0.00000001, (1/(1+EXP(-(INDEX(係数表!G:G,13) + $B756))))*(EXP(INDEX(係数表!H:H,13) + INDEX(係数表!I:I,13)*LN(INDEX(出力表!C:C,13)+1)))), MAX(0.00000001, (1-(1/(1+EXP(-(INDEX(係数表!G:G,13) + $B756)))))*(EXP(INDEX(係数表!H:H,13) + INDEX(係数表!I:I,13)*LN(INDEX(出力表!C:C,13)+1)))))))</f>
        <v>86.210976216201345</v>
      </c>
      <c r="AL756" t="e">
        <f>MIN(100, MAX(0, (100*(INDEX(出力表!D:D,13))/(EXP(INDEX(係数表!B:B,13) + $C756) + (INDEX(出力表!D:D,13)))) + (乱数表!$Y756*(Settings!B12/(((INDEX(出力表!D:D,13))+1)^INDEX(係数表!E:E,13)*INDEX(係数表!F:F,13))))))</f>
        <v>#VALUE!</v>
      </c>
      <c r="AM756" t="e">
        <f>MIN(100, MAX(0, (INDEX(出力表!D:D,13))*AK756/MAX(AL756, Settings!B3)))</f>
        <v>#VALUE!</v>
      </c>
      <c r="AN756">
        <f>IF(ISNUMBER(F756), INDEX(出力表!B:B,2)*F756, 0)+IF(ISNUMBER(I756), INDEX(出力表!B:B,3)*I756, 0)+IF(ISNUMBER(L756), INDEX(出力表!B:B,4)*L756, 0)+IF(ISNUMBER(O756), INDEX(出力表!B:B,5)*O756, 0)+IF(ISNUMBER(R756), INDEX(出力表!B:B,6)*R756, 0)+IF(ISNUMBER(U756), INDEX(出力表!B:B,7)*U756, 0)+IF(ISNUMBER(X756), INDEX(出力表!B:B,8)*X756, 0)+IF(ISNUMBER(AA756), INDEX(出力表!B:B,9)*AA756, 0)+IF(ISNUMBER(AD756), INDEX(出力表!B:B,10)*AD756, 0)+IF(ISNUMBER(AG756), INDEX(出力表!B:B,11)*AG756, 0)+IF(ISNUMBER(AJ756), INDEX(出力表!B:B,12)*AJ756, 0)+IF(ISNUMBER(AM756), INDEX(出力表!B:B,13)*AM756, 0)</f>
        <v>0</v>
      </c>
      <c r="AO756">
        <f>IF(ISNUMBER(F756), INDEX(出力表!B:B,2), 0)+IF(ISNUMBER(I756), INDEX(出力表!B:B,3), 0)+IF(ISNUMBER(L756), INDEX(出力表!B:B,4), 0)+IF(ISNUMBER(O756), INDEX(出力表!B:B,5), 0)+IF(ISNUMBER(R756), INDEX(出力表!B:B,6), 0)+IF(ISNUMBER(U756), INDEX(出力表!B:B,7), 0)+IF(ISNUMBER(X756), INDEX(出力表!B:B,8), 0)+IF(ISNUMBER(AA756), INDEX(出力表!B:B,9), 0)+IF(ISNUMBER(AD756), INDEX(出力表!B:B,10), 0)+IF(ISNUMBER(AG756), INDEX(出力表!B:B,11), 0)+IF(ISNUMBER(AJ756), INDEX(出力表!B:B,12), 0)+IF(ISNUMBER(AM756), INDEX(出力表!B:B,13), 0)</f>
        <v>0</v>
      </c>
      <c r="AP756" t="str">
        <f t="shared" si="11"/>
        <v/>
      </c>
    </row>
    <row r="757" spans="1:42" x14ac:dyDescent="0.2">
      <c r="A757">
        <v>756</v>
      </c>
      <c r="B757">
        <f>IF(UPPER(Settings!B4)="TRUE", 乱数表!$Z757*Settings!B10, 0)</f>
        <v>2.1436896868173169E-2</v>
      </c>
      <c r="C757">
        <f>IF(UPPER(Settings!B4)="TRUE", 乱数表!$AA757*Settings!B11, 0)</f>
        <v>-0.1330900183530262</v>
      </c>
      <c r="D757">
        <f>MIN(100, MAX(0, 100*BETAINV(乱数表!$B757, MAX(0.00000001, (1/(1+EXP(-(INDEX(係数表!G:G,2) + $B757))))*(EXP(INDEX(係数表!H:H,2) + INDEX(係数表!I:I,2)*LN(INDEX(出力表!C:C,2)+1)))), MAX(0.00000001, (1-(1/(1+EXP(-(INDEX(係数表!G:G,2) + $B757)))))*(EXP(INDEX(係数表!H:H,2) + INDEX(係数表!I:I,2)*LN(INDEX(出力表!C:C,2)+1)))))))</f>
        <v>95.489605696012006</v>
      </c>
      <c r="E757" t="e">
        <f>MIN(100, MAX(0, (100*(INDEX(出力表!D:D,2))/(EXP(INDEX(係数表!B:B,2) + $C757) + (INDEX(出力表!D:D,2)))) + (乱数表!$N757*(Settings!B12/(((INDEX(出力表!D:D,2))+1)^INDEX(係数表!E:E,2)*INDEX(係数表!F:F,2))))))</f>
        <v>#VALUE!</v>
      </c>
      <c r="F757" t="e">
        <f>MIN(100, MAX(0, (INDEX(出力表!D:D,2))*D757/MAX(E757, Settings!B3)))</f>
        <v>#VALUE!</v>
      </c>
      <c r="G757">
        <f>MIN(100, MAX(0, 100*BETAINV(乱数表!$C757, MAX(0.00000001, (1/(1+EXP(-(INDEX(係数表!G:G,3) + $B757))))*(EXP(INDEX(係数表!H:H,3) + INDEX(係数表!I:I,3)*LN(INDEX(出力表!C:C,3)+1)))), MAX(0.00000001, (1-(1/(1+EXP(-(INDEX(係数表!G:G,3) + $B757)))))*(EXP(INDEX(係数表!H:H,3) + INDEX(係数表!I:I,3)*LN(INDEX(出力表!C:C,3)+1)))))))</f>
        <v>92.045307546595538</v>
      </c>
      <c r="H757" t="e">
        <f>MIN(100, MAX(0, (100*(INDEX(出力表!D:D,3))/(EXP(INDEX(係数表!B:B,3) + $C757) + (INDEX(出力表!D:D,3)))) + (乱数表!$O757*(Settings!B12/(((INDEX(出力表!D:D,3))+1)^INDEX(係数表!E:E,3)*INDEX(係数表!F:F,3))))))</f>
        <v>#VALUE!</v>
      </c>
      <c r="I757" t="e">
        <f>MIN(100, MAX(0, (INDEX(出力表!D:D,3))*G757/MAX(H757, Settings!B3)))</f>
        <v>#VALUE!</v>
      </c>
      <c r="J757">
        <f>MIN(100, MAX(0, 100*BETAINV(乱数表!$D757, MAX(0.00000001, (1/(1+EXP(-(INDEX(係数表!G:G,4) + $B757))))*(EXP(INDEX(係数表!H:H,4) + INDEX(係数表!I:I,4)*LN(INDEX(出力表!C:C,4)+1)))), MAX(0.00000001, (1-(1/(1+EXP(-(INDEX(係数表!G:G,4) + $B757)))))*(EXP(INDEX(係数表!H:H,4) + INDEX(係数表!I:I,4)*LN(INDEX(出力表!C:C,4)+1)))))))</f>
        <v>90.474047021904653</v>
      </c>
      <c r="K757" t="e">
        <f>MIN(100, MAX(0, (100*(INDEX(出力表!D:D,4))/(EXP(INDEX(係数表!B:B,4) + $C757) + (INDEX(出力表!D:D,4)))) + (乱数表!$P757*(Settings!B12/(((INDEX(出力表!D:D,4))+1)^INDEX(係数表!E:E,4)*INDEX(係数表!F:F,4))))))</f>
        <v>#VALUE!</v>
      </c>
      <c r="L757" t="e">
        <f>MIN(100, MAX(0, (INDEX(出力表!D:D,4))*J757/MAX(K757, Settings!B3)))</f>
        <v>#VALUE!</v>
      </c>
      <c r="M757">
        <f>MIN(100, MAX(0, 100*BETAINV(乱数表!$E757, MAX(0.00000001, (1/(1+EXP(-(INDEX(係数表!G:G,5) + $B757))))*(EXP(INDEX(係数表!H:H,5) + INDEX(係数表!I:I,5)*LN(INDEX(出力表!C:C,5)+1)))), MAX(0.00000001, (1-(1/(1+EXP(-(INDEX(係数表!G:G,5) + $B757)))))*(EXP(INDEX(係数表!H:H,5) + INDEX(係数表!I:I,5)*LN(INDEX(出力表!C:C,5)+1)))))))</f>
        <v>95.045221325379643</v>
      </c>
      <c r="N757" t="e">
        <f>MIN(100, MAX(0, (100*(INDEX(出力表!D:D,5))/(EXP(INDEX(係数表!B:B,5) + $C757) + (INDEX(出力表!D:D,5)))) + (乱数表!$Q757*(Settings!B12/(((INDEX(出力表!D:D,5))+1)^INDEX(係数表!E:E,5)*INDEX(係数表!F:F,5))))))</f>
        <v>#VALUE!</v>
      </c>
      <c r="O757" t="e">
        <f>MIN(100, MAX(0, (INDEX(出力表!D:D,5))*M757/MAX(N757, Settings!B3)))</f>
        <v>#VALUE!</v>
      </c>
      <c r="P757">
        <f>MIN(100, MAX(0, 100*BETAINV(乱数表!$F757, MAX(0.00000001, (1/(1+EXP(-(INDEX(係数表!G:G,6) + $B757))))*(EXP(INDEX(係数表!H:H,6) + INDEX(係数表!I:I,6)*LN(INDEX(出力表!C:C,6)+1)))), MAX(0.00000001, (1-(1/(1+EXP(-(INDEX(係数表!G:G,6) + $B757)))))*(EXP(INDEX(係数表!H:H,6) + INDEX(係数表!I:I,6)*LN(INDEX(出力表!C:C,6)+1)))))))</f>
        <v>93.946753412724547</v>
      </c>
      <c r="Q757" t="e">
        <f>MIN(100, MAX(0, (100*(INDEX(出力表!D:D,6))/(EXP(INDEX(係数表!B:B,6) + $C757) + (INDEX(出力表!D:D,6)))) + (乱数表!$R757*(Settings!B12/(((INDEX(出力表!D:D,6))+1)^INDEX(係数表!E:E,6)*INDEX(係数表!F:F,6))))))</f>
        <v>#VALUE!</v>
      </c>
      <c r="R757" t="e">
        <f>MIN(100, MAX(0, (INDEX(出力表!D:D,6))*P757/MAX(Q757, Settings!B3)))</f>
        <v>#VALUE!</v>
      </c>
      <c r="S757">
        <f>MIN(100, MAX(0, 100*BETAINV(乱数表!$G757, MAX(0.00000001, (1/(1+EXP(-(INDEX(係数表!G:G,7) + $B757))))*(EXP(INDEX(係数表!H:H,7) + INDEX(係数表!I:I,7)*LN(INDEX(出力表!C:C,7)+1)))), MAX(0.00000001, (1-(1/(1+EXP(-(INDEX(係数表!G:G,7) + $B757)))))*(EXP(INDEX(係数表!H:H,7) + INDEX(係数表!I:I,7)*LN(INDEX(出力表!C:C,7)+1)))))))</f>
        <v>98.477510465407363</v>
      </c>
      <c r="T757" t="e">
        <f>MIN(100, MAX(0, (100*(INDEX(出力表!D:D,7))/(EXP(INDEX(係数表!B:B,7) + $C757) + (INDEX(出力表!D:D,7)))) + (乱数表!$S757*(Settings!B12/(((INDEX(出力表!D:D,7))+1)^INDEX(係数表!E:E,7)*INDEX(係数表!F:F,7))))))</f>
        <v>#VALUE!</v>
      </c>
      <c r="U757" t="e">
        <f>MIN(100, MAX(0, (INDEX(出力表!D:D,7))*S757/MAX(T757, Settings!B3)))</f>
        <v>#VALUE!</v>
      </c>
      <c r="V757">
        <f>MIN(100, MAX(0, 100*BETAINV(乱数表!$H757, MAX(0.00000001, (1/(1+EXP(-(INDEX(係数表!G:G,8) + $B757))))*(EXP(INDEX(係数表!H:H,8) + INDEX(係数表!I:I,8)*LN(INDEX(出力表!C:C,8)+1)))), MAX(0.00000001, (1-(1/(1+EXP(-(INDEX(係数表!G:G,8) + $B757)))))*(EXP(INDEX(係数表!H:H,8) + INDEX(係数表!I:I,8)*LN(INDEX(出力表!C:C,8)+1)))))))</f>
        <v>74.733090427466905</v>
      </c>
      <c r="W757" t="e">
        <f>MIN(100, MAX(0, (100*(INDEX(出力表!D:D,8))/(EXP(INDEX(係数表!B:B,8) + $C757) + (INDEX(出力表!D:D,8)))) + (乱数表!$T757*(Settings!B12/(((INDEX(出力表!D:D,8))+1)^INDEX(係数表!E:E,8)*INDEX(係数表!F:F,8))))))</f>
        <v>#VALUE!</v>
      </c>
      <c r="X757" t="e">
        <f>MIN(100, MAX(0, (INDEX(出力表!D:D,8))*V757/MAX(W757, Settings!B3)))</f>
        <v>#VALUE!</v>
      </c>
      <c r="Y757">
        <f>MIN(100, MAX(0, 100*BETAINV(乱数表!$I757, MAX(0.00000001, (1/(1+EXP(-(INDEX(係数表!G:G,9) + $B757))))*(EXP(INDEX(係数表!H:H,9) + INDEX(係数表!I:I,9)*LN(INDEX(出力表!C:C,9)+1)))), MAX(0.00000001, (1-(1/(1+EXP(-(INDEX(係数表!G:G,9) + $B757)))))*(EXP(INDEX(係数表!H:H,9) + INDEX(係数表!I:I,9)*LN(INDEX(出力表!C:C,9)+1)))))))</f>
        <v>98.321571266699976</v>
      </c>
      <c r="Z757" t="e">
        <f>MIN(100, MAX(0, (100*(INDEX(出力表!D:D,9))/(EXP(INDEX(係数表!B:B,9) + $C757) + (INDEX(出力表!D:D,9)))) + (乱数表!$U757*(Settings!B12/(((INDEX(出力表!D:D,9))+1)^INDEX(係数表!E:E,9)*INDEX(係数表!F:F,9))))))</f>
        <v>#VALUE!</v>
      </c>
      <c r="AA757" t="e">
        <f>MIN(100, MAX(0, (INDEX(出力表!D:D,9))*Y757/MAX(Z757, Settings!B3)))</f>
        <v>#VALUE!</v>
      </c>
      <c r="AB757">
        <f>MIN(100, MAX(0, 100*BETAINV(乱数表!$J757, MAX(0.00000001, (1/(1+EXP(-(INDEX(係数表!G:G,10) + $B757))))*(EXP(INDEX(係数表!H:H,10) + INDEX(係数表!I:I,10)*LN(INDEX(出力表!C:C,10)+1)))), MAX(0.00000001, (1-(1/(1+EXP(-(INDEX(係数表!G:G,10) + $B757)))))*(EXP(INDEX(係数表!H:H,10) + INDEX(係数表!I:I,10)*LN(INDEX(出力表!C:C,10)+1)))))))</f>
        <v>83.702673594786489</v>
      </c>
      <c r="AC757" t="e">
        <f>MIN(100, MAX(0, (100*(INDEX(出力表!D:D,10))/(EXP(INDEX(係数表!B:B,10) + $C757) + (INDEX(出力表!D:D,10)))) + (乱数表!$V757*(Settings!B12/(((INDEX(出力表!D:D,10))+1)^INDEX(係数表!E:E,10)*INDEX(係数表!F:F,10))))))</f>
        <v>#VALUE!</v>
      </c>
      <c r="AD757" t="e">
        <f>MIN(100, MAX(0, (INDEX(出力表!D:D,10))*AB757/MAX(AC757, Settings!B3)))</f>
        <v>#VALUE!</v>
      </c>
      <c r="AE757">
        <f>MIN(100, MAX(0, 100*BETAINV(乱数表!$K757, MAX(0.00000001, (1/(1+EXP(-(INDEX(係数表!G:G,11) + $B757))))*(EXP(INDEX(係数表!H:H,11) + INDEX(係数表!I:I,11)*LN(INDEX(出力表!C:C,11)+1)))), MAX(0.00000001, (1-(1/(1+EXP(-(INDEX(係数表!G:G,11) + $B757)))))*(EXP(INDEX(係数表!H:H,11) + INDEX(係数表!I:I,11)*LN(INDEX(出力表!C:C,11)+1)))))))</f>
        <v>99.627131623346003</v>
      </c>
      <c r="AF757" t="e">
        <f>MIN(100, MAX(0, (100*(INDEX(出力表!D:D,11))/(EXP(INDEX(係数表!B:B,11) + $C757) + (INDEX(出力表!D:D,11)))) + (乱数表!$W757*(Settings!B12/(((INDEX(出力表!D:D,11))+1)^INDEX(係数表!E:E,11)*INDEX(係数表!F:F,11))))))</f>
        <v>#VALUE!</v>
      </c>
      <c r="AG757" t="e">
        <f>MIN(100, MAX(0, (INDEX(出力表!D:D,11))*AE757/MAX(AF757, Settings!B3)))</f>
        <v>#VALUE!</v>
      </c>
      <c r="AH757">
        <f>MIN(100, MAX(0, 100*BETAINV(乱数表!$L757, MAX(0.00000001, (1/(1+EXP(-(INDEX(係数表!G:G,12) + $B757))))*(EXP(INDEX(係数表!H:H,12) + INDEX(係数表!I:I,12)*LN(INDEX(出力表!C:C,12)+1)))), MAX(0.00000001, (1-(1/(1+EXP(-(INDEX(係数表!G:G,12) + $B757)))))*(EXP(INDEX(係数表!H:H,12) + INDEX(係数表!I:I,12)*LN(INDEX(出力表!C:C,12)+1)))))))</f>
        <v>97.185595901251958</v>
      </c>
      <c r="AI757" t="e">
        <f>MIN(100, MAX(0, (100*(INDEX(出力表!D:D,12))/(EXP(INDEX(係数表!B:B,12) + $C757) + (INDEX(出力表!D:D,12)))) + (乱数表!$X757*(Settings!B12/(((INDEX(出力表!D:D,12))+1)^INDEX(係数表!E:E,12)*INDEX(係数表!F:F,12))))))</f>
        <v>#VALUE!</v>
      </c>
      <c r="AJ757" t="e">
        <f>MIN(100, MAX(0, (INDEX(出力表!D:D,12))*AH757/MAX(AI757, Settings!B3)))</f>
        <v>#VALUE!</v>
      </c>
      <c r="AK757">
        <f>MIN(100, MAX(0, 100*BETAINV(乱数表!$M757, MAX(0.00000001, (1/(1+EXP(-(INDEX(係数表!G:G,13) + $B757))))*(EXP(INDEX(係数表!H:H,13) + INDEX(係数表!I:I,13)*LN(INDEX(出力表!C:C,13)+1)))), MAX(0.00000001, (1-(1/(1+EXP(-(INDEX(係数表!G:G,13) + $B757)))))*(EXP(INDEX(係数表!H:H,13) + INDEX(係数表!I:I,13)*LN(INDEX(出力表!C:C,13)+1)))))))</f>
        <v>98.238497817748609</v>
      </c>
      <c r="AL757" t="e">
        <f>MIN(100, MAX(0, (100*(INDEX(出力表!D:D,13))/(EXP(INDEX(係数表!B:B,13) + $C757) + (INDEX(出力表!D:D,13)))) + (乱数表!$Y757*(Settings!B12/(((INDEX(出力表!D:D,13))+1)^INDEX(係数表!E:E,13)*INDEX(係数表!F:F,13))))))</f>
        <v>#VALUE!</v>
      </c>
      <c r="AM757" t="e">
        <f>MIN(100, MAX(0, (INDEX(出力表!D:D,13))*AK757/MAX(AL757, Settings!B3)))</f>
        <v>#VALUE!</v>
      </c>
      <c r="AN757">
        <f>IF(ISNUMBER(F757), INDEX(出力表!B:B,2)*F757, 0)+IF(ISNUMBER(I757), INDEX(出力表!B:B,3)*I757, 0)+IF(ISNUMBER(L757), INDEX(出力表!B:B,4)*L757, 0)+IF(ISNUMBER(O757), INDEX(出力表!B:B,5)*O757, 0)+IF(ISNUMBER(R757), INDEX(出力表!B:B,6)*R757, 0)+IF(ISNUMBER(U757), INDEX(出力表!B:B,7)*U757, 0)+IF(ISNUMBER(X757), INDEX(出力表!B:B,8)*X757, 0)+IF(ISNUMBER(AA757), INDEX(出力表!B:B,9)*AA757, 0)+IF(ISNUMBER(AD757), INDEX(出力表!B:B,10)*AD757, 0)+IF(ISNUMBER(AG757), INDEX(出力表!B:B,11)*AG757, 0)+IF(ISNUMBER(AJ757), INDEX(出力表!B:B,12)*AJ757, 0)+IF(ISNUMBER(AM757), INDEX(出力表!B:B,13)*AM757, 0)</f>
        <v>0</v>
      </c>
      <c r="AO757">
        <f>IF(ISNUMBER(F757), INDEX(出力表!B:B,2), 0)+IF(ISNUMBER(I757), INDEX(出力表!B:B,3), 0)+IF(ISNUMBER(L757), INDEX(出力表!B:B,4), 0)+IF(ISNUMBER(O757), INDEX(出力表!B:B,5), 0)+IF(ISNUMBER(R757), INDEX(出力表!B:B,6), 0)+IF(ISNUMBER(U757), INDEX(出力表!B:B,7), 0)+IF(ISNUMBER(X757), INDEX(出力表!B:B,8), 0)+IF(ISNUMBER(AA757), INDEX(出力表!B:B,9), 0)+IF(ISNUMBER(AD757), INDEX(出力表!B:B,10), 0)+IF(ISNUMBER(AG757), INDEX(出力表!B:B,11), 0)+IF(ISNUMBER(AJ757), INDEX(出力表!B:B,12), 0)+IF(ISNUMBER(AM757), INDEX(出力表!B:B,13), 0)</f>
        <v>0</v>
      </c>
      <c r="AP757" t="str">
        <f t="shared" si="11"/>
        <v/>
      </c>
    </row>
    <row r="758" spans="1:42" x14ac:dyDescent="0.2">
      <c r="A758">
        <v>757</v>
      </c>
      <c r="B758">
        <f>IF(UPPER(Settings!B4)="TRUE", 乱数表!$Z758*Settings!B10, 0)</f>
        <v>0.20444048428165848</v>
      </c>
      <c r="C758">
        <f>IF(UPPER(Settings!B4)="TRUE", 乱数表!$AA758*Settings!B11, 0)</f>
        <v>-3.9357759797390035E-2</v>
      </c>
      <c r="D758">
        <f>MIN(100, MAX(0, 100*BETAINV(乱数表!$B758, MAX(0.00000001, (1/(1+EXP(-(INDEX(係数表!G:G,2) + $B758))))*(EXP(INDEX(係数表!H:H,2) + INDEX(係数表!I:I,2)*LN(INDEX(出力表!C:C,2)+1)))), MAX(0.00000001, (1-(1/(1+EXP(-(INDEX(係数表!G:G,2) + $B758)))))*(EXP(INDEX(係数表!H:H,2) + INDEX(係数表!I:I,2)*LN(INDEX(出力表!C:C,2)+1)))))))</f>
        <v>96.926687328972051</v>
      </c>
      <c r="E758" t="e">
        <f>MIN(100, MAX(0, (100*(INDEX(出力表!D:D,2))/(EXP(INDEX(係数表!B:B,2) + $C758) + (INDEX(出力表!D:D,2)))) + (乱数表!$N758*(Settings!B12/(((INDEX(出力表!D:D,2))+1)^INDEX(係数表!E:E,2)*INDEX(係数表!F:F,2))))))</f>
        <v>#VALUE!</v>
      </c>
      <c r="F758" t="e">
        <f>MIN(100, MAX(0, (INDEX(出力表!D:D,2))*D758/MAX(E758, Settings!B3)))</f>
        <v>#VALUE!</v>
      </c>
      <c r="G758">
        <f>MIN(100, MAX(0, 100*BETAINV(乱数表!$C758, MAX(0.00000001, (1/(1+EXP(-(INDEX(係数表!G:G,3) + $B758))))*(EXP(INDEX(係数表!H:H,3) + INDEX(係数表!I:I,3)*LN(INDEX(出力表!C:C,3)+1)))), MAX(0.00000001, (1-(1/(1+EXP(-(INDEX(係数表!G:G,3) + $B758)))))*(EXP(INDEX(係数表!H:H,3) + INDEX(係数表!I:I,3)*LN(INDEX(出力表!C:C,3)+1)))))))</f>
        <v>99.749000640372614</v>
      </c>
      <c r="H758" t="e">
        <f>MIN(100, MAX(0, (100*(INDEX(出力表!D:D,3))/(EXP(INDEX(係数表!B:B,3) + $C758) + (INDEX(出力表!D:D,3)))) + (乱数表!$O758*(Settings!B12/(((INDEX(出力表!D:D,3))+1)^INDEX(係数表!E:E,3)*INDEX(係数表!F:F,3))))))</f>
        <v>#VALUE!</v>
      </c>
      <c r="I758" t="e">
        <f>MIN(100, MAX(0, (INDEX(出力表!D:D,3))*G758/MAX(H758, Settings!B3)))</f>
        <v>#VALUE!</v>
      </c>
      <c r="J758">
        <f>MIN(100, MAX(0, 100*BETAINV(乱数表!$D758, MAX(0.00000001, (1/(1+EXP(-(INDEX(係数表!G:G,4) + $B758))))*(EXP(INDEX(係数表!H:H,4) + INDEX(係数表!I:I,4)*LN(INDEX(出力表!C:C,4)+1)))), MAX(0.00000001, (1-(1/(1+EXP(-(INDEX(係数表!G:G,4) + $B758)))))*(EXP(INDEX(係数表!H:H,4) + INDEX(係数表!I:I,4)*LN(INDEX(出力表!C:C,4)+1)))))))</f>
        <v>72.995840007152012</v>
      </c>
      <c r="K758" t="e">
        <f>MIN(100, MAX(0, (100*(INDEX(出力表!D:D,4))/(EXP(INDEX(係数表!B:B,4) + $C758) + (INDEX(出力表!D:D,4)))) + (乱数表!$P758*(Settings!B12/(((INDEX(出力表!D:D,4))+1)^INDEX(係数表!E:E,4)*INDEX(係数表!F:F,4))))))</f>
        <v>#VALUE!</v>
      </c>
      <c r="L758" t="e">
        <f>MIN(100, MAX(0, (INDEX(出力表!D:D,4))*J758/MAX(K758, Settings!B3)))</f>
        <v>#VALUE!</v>
      </c>
      <c r="M758">
        <f>MIN(100, MAX(0, 100*BETAINV(乱数表!$E758, MAX(0.00000001, (1/(1+EXP(-(INDEX(係数表!G:G,5) + $B758))))*(EXP(INDEX(係数表!H:H,5) + INDEX(係数表!I:I,5)*LN(INDEX(出力表!C:C,5)+1)))), MAX(0.00000001, (1-(1/(1+EXP(-(INDEX(係数表!G:G,5) + $B758)))))*(EXP(INDEX(係数表!H:H,5) + INDEX(係数表!I:I,5)*LN(INDEX(出力表!C:C,5)+1)))))))</f>
        <v>97.101534817478978</v>
      </c>
      <c r="N758" t="e">
        <f>MIN(100, MAX(0, (100*(INDEX(出力表!D:D,5))/(EXP(INDEX(係数表!B:B,5) + $C758) + (INDEX(出力表!D:D,5)))) + (乱数表!$Q758*(Settings!B12/(((INDEX(出力表!D:D,5))+1)^INDEX(係数表!E:E,5)*INDEX(係数表!F:F,5))))))</f>
        <v>#VALUE!</v>
      </c>
      <c r="O758" t="e">
        <f>MIN(100, MAX(0, (INDEX(出力表!D:D,5))*M758/MAX(N758, Settings!B3)))</f>
        <v>#VALUE!</v>
      </c>
      <c r="P758">
        <f>MIN(100, MAX(0, 100*BETAINV(乱数表!$F758, MAX(0.00000001, (1/(1+EXP(-(INDEX(係数表!G:G,6) + $B758))))*(EXP(INDEX(係数表!H:H,6) + INDEX(係数表!I:I,6)*LN(INDEX(出力表!C:C,6)+1)))), MAX(0.00000001, (1-(1/(1+EXP(-(INDEX(係数表!G:G,6) + $B758)))))*(EXP(INDEX(係数表!H:H,6) + INDEX(係数表!I:I,6)*LN(INDEX(出力表!C:C,6)+1)))))))</f>
        <v>99.077541247238585</v>
      </c>
      <c r="Q758" t="e">
        <f>MIN(100, MAX(0, (100*(INDEX(出力表!D:D,6))/(EXP(INDEX(係数表!B:B,6) + $C758) + (INDEX(出力表!D:D,6)))) + (乱数表!$R758*(Settings!B12/(((INDEX(出力表!D:D,6))+1)^INDEX(係数表!E:E,6)*INDEX(係数表!F:F,6))))))</f>
        <v>#VALUE!</v>
      </c>
      <c r="R758" t="e">
        <f>MIN(100, MAX(0, (INDEX(出力表!D:D,6))*P758/MAX(Q758, Settings!B3)))</f>
        <v>#VALUE!</v>
      </c>
      <c r="S758">
        <f>MIN(100, MAX(0, 100*BETAINV(乱数表!$G758, MAX(0.00000001, (1/(1+EXP(-(INDEX(係数表!G:G,7) + $B758))))*(EXP(INDEX(係数表!H:H,7) + INDEX(係数表!I:I,7)*LN(INDEX(出力表!C:C,7)+1)))), MAX(0.00000001, (1-(1/(1+EXP(-(INDEX(係数表!G:G,7) + $B758)))))*(EXP(INDEX(係数表!H:H,7) + INDEX(係数表!I:I,7)*LN(INDEX(出力表!C:C,7)+1)))))))</f>
        <v>89.182410983374609</v>
      </c>
      <c r="T758" t="e">
        <f>MIN(100, MAX(0, (100*(INDEX(出力表!D:D,7))/(EXP(INDEX(係数表!B:B,7) + $C758) + (INDEX(出力表!D:D,7)))) + (乱数表!$S758*(Settings!B12/(((INDEX(出力表!D:D,7))+1)^INDEX(係数表!E:E,7)*INDEX(係数表!F:F,7))))))</f>
        <v>#VALUE!</v>
      </c>
      <c r="U758" t="e">
        <f>MIN(100, MAX(0, (INDEX(出力表!D:D,7))*S758/MAX(T758, Settings!B3)))</f>
        <v>#VALUE!</v>
      </c>
      <c r="V758">
        <f>MIN(100, MAX(0, 100*BETAINV(乱数表!$H758, MAX(0.00000001, (1/(1+EXP(-(INDEX(係数表!G:G,8) + $B758))))*(EXP(INDEX(係数表!H:H,8) + INDEX(係数表!I:I,8)*LN(INDEX(出力表!C:C,8)+1)))), MAX(0.00000001, (1-(1/(1+EXP(-(INDEX(係数表!G:G,8) + $B758)))))*(EXP(INDEX(係数表!H:H,8) + INDEX(係数表!I:I,8)*LN(INDEX(出力表!C:C,8)+1)))))))</f>
        <v>99.167170193441237</v>
      </c>
      <c r="W758" t="e">
        <f>MIN(100, MAX(0, (100*(INDEX(出力表!D:D,8))/(EXP(INDEX(係数表!B:B,8) + $C758) + (INDEX(出力表!D:D,8)))) + (乱数表!$T758*(Settings!B12/(((INDEX(出力表!D:D,8))+1)^INDEX(係数表!E:E,8)*INDEX(係数表!F:F,8))))))</f>
        <v>#VALUE!</v>
      </c>
      <c r="X758" t="e">
        <f>MIN(100, MAX(0, (INDEX(出力表!D:D,8))*V758/MAX(W758, Settings!B3)))</f>
        <v>#VALUE!</v>
      </c>
      <c r="Y758">
        <f>MIN(100, MAX(0, 100*BETAINV(乱数表!$I758, MAX(0.00000001, (1/(1+EXP(-(INDEX(係数表!G:G,9) + $B758))))*(EXP(INDEX(係数表!H:H,9) + INDEX(係数表!I:I,9)*LN(INDEX(出力表!C:C,9)+1)))), MAX(0.00000001, (1-(1/(1+EXP(-(INDEX(係数表!G:G,9) + $B758)))))*(EXP(INDEX(係数表!H:H,9) + INDEX(係数表!I:I,9)*LN(INDEX(出力表!C:C,9)+1)))))))</f>
        <v>94.995282581686439</v>
      </c>
      <c r="Z758" t="e">
        <f>MIN(100, MAX(0, (100*(INDEX(出力表!D:D,9))/(EXP(INDEX(係数表!B:B,9) + $C758) + (INDEX(出力表!D:D,9)))) + (乱数表!$U758*(Settings!B12/(((INDEX(出力表!D:D,9))+1)^INDEX(係数表!E:E,9)*INDEX(係数表!F:F,9))))))</f>
        <v>#VALUE!</v>
      </c>
      <c r="AA758" t="e">
        <f>MIN(100, MAX(0, (INDEX(出力表!D:D,9))*Y758/MAX(Z758, Settings!B3)))</f>
        <v>#VALUE!</v>
      </c>
      <c r="AB758">
        <f>MIN(100, MAX(0, 100*BETAINV(乱数表!$J758, MAX(0.00000001, (1/(1+EXP(-(INDEX(係数表!G:G,10) + $B758))))*(EXP(INDEX(係数表!H:H,10) + INDEX(係数表!I:I,10)*LN(INDEX(出力表!C:C,10)+1)))), MAX(0.00000001, (1-(1/(1+EXP(-(INDEX(係数表!G:G,10) + $B758)))))*(EXP(INDEX(係数表!H:H,10) + INDEX(係数表!I:I,10)*LN(INDEX(出力表!C:C,10)+1)))))))</f>
        <v>94.975686996169713</v>
      </c>
      <c r="AC758" t="e">
        <f>MIN(100, MAX(0, (100*(INDEX(出力表!D:D,10))/(EXP(INDEX(係数表!B:B,10) + $C758) + (INDEX(出力表!D:D,10)))) + (乱数表!$V758*(Settings!B12/(((INDEX(出力表!D:D,10))+1)^INDEX(係数表!E:E,10)*INDEX(係数表!F:F,10))))))</f>
        <v>#VALUE!</v>
      </c>
      <c r="AD758" t="e">
        <f>MIN(100, MAX(0, (INDEX(出力表!D:D,10))*AB758/MAX(AC758, Settings!B3)))</f>
        <v>#VALUE!</v>
      </c>
      <c r="AE758">
        <f>MIN(100, MAX(0, 100*BETAINV(乱数表!$K758, MAX(0.00000001, (1/(1+EXP(-(INDEX(係数表!G:G,11) + $B758))))*(EXP(INDEX(係数表!H:H,11) + INDEX(係数表!I:I,11)*LN(INDEX(出力表!C:C,11)+1)))), MAX(0.00000001, (1-(1/(1+EXP(-(INDEX(係数表!G:G,11) + $B758)))))*(EXP(INDEX(係数表!H:H,11) + INDEX(係数表!I:I,11)*LN(INDEX(出力表!C:C,11)+1)))))))</f>
        <v>95.49988810664874</v>
      </c>
      <c r="AF758" t="e">
        <f>MIN(100, MAX(0, (100*(INDEX(出力表!D:D,11))/(EXP(INDEX(係数表!B:B,11) + $C758) + (INDEX(出力表!D:D,11)))) + (乱数表!$W758*(Settings!B12/(((INDEX(出力表!D:D,11))+1)^INDEX(係数表!E:E,11)*INDEX(係数表!F:F,11))))))</f>
        <v>#VALUE!</v>
      </c>
      <c r="AG758" t="e">
        <f>MIN(100, MAX(0, (INDEX(出力表!D:D,11))*AE758/MAX(AF758, Settings!B3)))</f>
        <v>#VALUE!</v>
      </c>
      <c r="AH758">
        <f>MIN(100, MAX(0, 100*BETAINV(乱数表!$L758, MAX(0.00000001, (1/(1+EXP(-(INDEX(係数表!G:G,12) + $B758))))*(EXP(INDEX(係数表!H:H,12) + INDEX(係数表!I:I,12)*LN(INDEX(出力表!C:C,12)+1)))), MAX(0.00000001, (1-(1/(1+EXP(-(INDEX(係数表!G:G,12) + $B758)))))*(EXP(INDEX(係数表!H:H,12) + INDEX(係数表!I:I,12)*LN(INDEX(出力表!C:C,12)+1)))))))</f>
        <v>74.891507719683531</v>
      </c>
      <c r="AI758" t="e">
        <f>MIN(100, MAX(0, (100*(INDEX(出力表!D:D,12))/(EXP(INDEX(係数表!B:B,12) + $C758) + (INDEX(出力表!D:D,12)))) + (乱数表!$X758*(Settings!B12/(((INDEX(出力表!D:D,12))+1)^INDEX(係数表!E:E,12)*INDEX(係数表!F:F,12))))))</f>
        <v>#VALUE!</v>
      </c>
      <c r="AJ758" t="e">
        <f>MIN(100, MAX(0, (INDEX(出力表!D:D,12))*AH758/MAX(AI758, Settings!B3)))</f>
        <v>#VALUE!</v>
      </c>
      <c r="AK758">
        <f>MIN(100, MAX(0, 100*BETAINV(乱数表!$M758, MAX(0.00000001, (1/(1+EXP(-(INDEX(係数表!G:G,13) + $B758))))*(EXP(INDEX(係数表!H:H,13) + INDEX(係数表!I:I,13)*LN(INDEX(出力表!C:C,13)+1)))), MAX(0.00000001, (1-(1/(1+EXP(-(INDEX(係数表!G:G,13) + $B758)))))*(EXP(INDEX(係数表!H:H,13) + INDEX(係数表!I:I,13)*LN(INDEX(出力表!C:C,13)+1)))))))</f>
        <v>99.703439212489869</v>
      </c>
      <c r="AL758" t="e">
        <f>MIN(100, MAX(0, (100*(INDEX(出力表!D:D,13))/(EXP(INDEX(係数表!B:B,13) + $C758) + (INDEX(出力表!D:D,13)))) + (乱数表!$Y758*(Settings!B12/(((INDEX(出力表!D:D,13))+1)^INDEX(係数表!E:E,13)*INDEX(係数表!F:F,13))))))</f>
        <v>#VALUE!</v>
      </c>
      <c r="AM758" t="e">
        <f>MIN(100, MAX(0, (INDEX(出力表!D:D,13))*AK758/MAX(AL758, Settings!B3)))</f>
        <v>#VALUE!</v>
      </c>
      <c r="AN758">
        <f>IF(ISNUMBER(F758), INDEX(出力表!B:B,2)*F758, 0)+IF(ISNUMBER(I758), INDEX(出力表!B:B,3)*I758, 0)+IF(ISNUMBER(L758), INDEX(出力表!B:B,4)*L758, 0)+IF(ISNUMBER(O758), INDEX(出力表!B:B,5)*O758, 0)+IF(ISNUMBER(R758), INDEX(出力表!B:B,6)*R758, 0)+IF(ISNUMBER(U758), INDEX(出力表!B:B,7)*U758, 0)+IF(ISNUMBER(X758), INDEX(出力表!B:B,8)*X758, 0)+IF(ISNUMBER(AA758), INDEX(出力表!B:B,9)*AA758, 0)+IF(ISNUMBER(AD758), INDEX(出力表!B:B,10)*AD758, 0)+IF(ISNUMBER(AG758), INDEX(出力表!B:B,11)*AG758, 0)+IF(ISNUMBER(AJ758), INDEX(出力表!B:B,12)*AJ758, 0)+IF(ISNUMBER(AM758), INDEX(出力表!B:B,13)*AM758, 0)</f>
        <v>0</v>
      </c>
      <c r="AO758">
        <f>IF(ISNUMBER(F758), INDEX(出力表!B:B,2), 0)+IF(ISNUMBER(I758), INDEX(出力表!B:B,3), 0)+IF(ISNUMBER(L758), INDEX(出力表!B:B,4), 0)+IF(ISNUMBER(O758), INDEX(出力表!B:B,5), 0)+IF(ISNUMBER(R758), INDEX(出力表!B:B,6), 0)+IF(ISNUMBER(U758), INDEX(出力表!B:B,7), 0)+IF(ISNUMBER(X758), INDEX(出力表!B:B,8), 0)+IF(ISNUMBER(AA758), INDEX(出力表!B:B,9), 0)+IF(ISNUMBER(AD758), INDEX(出力表!B:B,10), 0)+IF(ISNUMBER(AG758), INDEX(出力表!B:B,11), 0)+IF(ISNUMBER(AJ758), INDEX(出力表!B:B,12), 0)+IF(ISNUMBER(AM758), INDEX(出力表!B:B,13), 0)</f>
        <v>0</v>
      </c>
      <c r="AP758" t="str">
        <f t="shared" si="11"/>
        <v/>
      </c>
    </row>
    <row r="759" spans="1:42" x14ac:dyDescent="0.2">
      <c r="A759">
        <v>758</v>
      </c>
      <c r="B759">
        <f>IF(UPPER(Settings!B4)="TRUE", 乱数表!$Z759*Settings!B10, 0)</f>
        <v>0.596812659198239</v>
      </c>
      <c r="C759">
        <f>IF(UPPER(Settings!B4)="TRUE", 乱数表!$AA759*Settings!B11, 0)</f>
        <v>-6.5347717805998573E-2</v>
      </c>
      <c r="D759">
        <f>MIN(100, MAX(0, 100*BETAINV(乱数表!$B759, MAX(0.00000001, (1/(1+EXP(-(INDEX(係数表!G:G,2) + $B759))))*(EXP(INDEX(係数表!H:H,2) + INDEX(係数表!I:I,2)*LN(INDEX(出力表!C:C,2)+1)))), MAX(0.00000001, (1-(1/(1+EXP(-(INDEX(係数表!G:G,2) + $B759)))))*(EXP(INDEX(係数表!H:H,2) + INDEX(係数表!I:I,2)*LN(INDEX(出力表!C:C,2)+1)))))))</f>
        <v>99.997145869572364</v>
      </c>
      <c r="E759" t="e">
        <f>MIN(100, MAX(0, (100*(INDEX(出力表!D:D,2))/(EXP(INDEX(係数表!B:B,2) + $C759) + (INDEX(出力表!D:D,2)))) + (乱数表!$N759*(Settings!B12/(((INDEX(出力表!D:D,2))+1)^INDEX(係数表!E:E,2)*INDEX(係数表!F:F,2))))))</f>
        <v>#VALUE!</v>
      </c>
      <c r="F759" t="e">
        <f>MIN(100, MAX(0, (INDEX(出力表!D:D,2))*D759/MAX(E759, Settings!B3)))</f>
        <v>#VALUE!</v>
      </c>
      <c r="G759">
        <f>MIN(100, MAX(0, 100*BETAINV(乱数表!$C759, MAX(0.00000001, (1/(1+EXP(-(INDEX(係数表!G:G,3) + $B759))))*(EXP(INDEX(係数表!H:H,3) + INDEX(係数表!I:I,3)*LN(INDEX(出力表!C:C,3)+1)))), MAX(0.00000001, (1-(1/(1+EXP(-(INDEX(係数表!G:G,3) + $B759)))))*(EXP(INDEX(係数表!H:H,3) + INDEX(係数表!I:I,3)*LN(INDEX(出力表!C:C,3)+1)))))))</f>
        <v>95.070247514424864</v>
      </c>
      <c r="H759" t="e">
        <f>MIN(100, MAX(0, (100*(INDEX(出力表!D:D,3))/(EXP(INDEX(係数表!B:B,3) + $C759) + (INDEX(出力表!D:D,3)))) + (乱数表!$O759*(Settings!B12/(((INDEX(出力表!D:D,3))+1)^INDEX(係数表!E:E,3)*INDEX(係数表!F:F,3))))))</f>
        <v>#VALUE!</v>
      </c>
      <c r="I759" t="e">
        <f>MIN(100, MAX(0, (INDEX(出力表!D:D,3))*G759/MAX(H759, Settings!B3)))</f>
        <v>#VALUE!</v>
      </c>
      <c r="J759">
        <f>MIN(100, MAX(0, 100*BETAINV(乱数表!$D759, MAX(0.00000001, (1/(1+EXP(-(INDEX(係数表!G:G,4) + $B759))))*(EXP(INDEX(係数表!H:H,4) + INDEX(係数表!I:I,4)*LN(INDEX(出力表!C:C,4)+1)))), MAX(0.00000001, (1-(1/(1+EXP(-(INDEX(係数表!G:G,4) + $B759)))))*(EXP(INDEX(係数表!H:H,4) + INDEX(係数表!I:I,4)*LN(INDEX(出力表!C:C,4)+1)))))))</f>
        <v>99.988547183717941</v>
      </c>
      <c r="K759" t="e">
        <f>MIN(100, MAX(0, (100*(INDEX(出力表!D:D,4))/(EXP(INDEX(係数表!B:B,4) + $C759) + (INDEX(出力表!D:D,4)))) + (乱数表!$P759*(Settings!B12/(((INDEX(出力表!D:D,4))+1)^INDEX(係数表!E:E,4)*INDEX(係数表!F:F,4))))))</f>
        <v>#VALUE!</v>
      </c>
      <c r="L759" t="e">
        <f>MIN(100, MAX(0, (INDEX(出力表!D:D,4))*J759/MAX(K759, Settings!B3)))</f>
        <v>#VALUE!</v>
      </c>
      <c r="M759">
        <f>MIN(100, MAX(0, 100*BETAINV(乱数表!$E759, MAX(0.00000001, (1/(1+EXP(-(INDEX(係数表!G:G,5) + $B759))))*(EXP(INDEX(係数表!H:H,5) + INDEX(係数表!I:I,5)*LN(INDEX(出力表!C:C,5)+1)))), MAX(0.00000001, (1-(1/(1+EXP(-(INDEX(係数表!G:G,5) + $B759)))))*(EXP(INDEX(係数表!H:H,5) + INDEX(係数表!I:I,5)*LN(INDEX(出力表!C:C,5)+1)))))))</f>
        <v>41.561913057117437</v>
      </c>
      <c r="N759" t="e">
        <f>MIN(100, MAX(0, (100*(INDEX(出力表!D:D,5))/(EXP(INDEX(係数表!B:B,5) + $C759) + (INDEX(出力表!D:D,5)))) + (乱数表!$Q759*(Settings!B12/(((INDEX(出力表!D:D,5))+1)^INDEX(係数表!E:E,5)*INDEX(係数表!F:F,5))))))</f>
        <v>#VALUE!</v>
      </c>
      <c r="O759" t="e">
        <f>MIN(100, MAX(0, (INDEX(出力表!D:D,5))*M759/MAX(N759, Settings!B3)))</f>
        <v>#VALUE!</v>
      </c>
      <c r="P759">
        <f>MIN(100, MAX(0, 100*BETAINV(乱数表!$F759, MAX(0.00000001, (1/(1+EXP(-(INDEX(係数表!G:G,6) + $B759))))*(EXP(INDEX(係数表!H:H,6) + INDEX(係数表!I:I,6)*LN(INDEX(出力表!C:C,6)+1)))), MAX(0.00000001, (1-(1/(1+EXP(-(INDEX(係数表!G:G,6) + $B759)))))*(EXP(INDEX(係数表!H:H,6) + INDEX(係数表!I:I,6)*LN(INDEX(出力表!C:C,6)+1)))))))</f>
        <v>98.498054371034854</v>
      </c>
      <c r="Q759" t="e">
        <f>MIN(100, MAX(0, (100*(INDEX(出力表!D:D,6))/(EXP(INDEX(係数表!B:B,6) + $C759) + (INDEX(出力表!D:D,6)))) + (乱数表!$R759*(Settings!B12/(((INDEX(出力表!D:D,6))+1)^INDEX(係数表!E:E,6)*INDEX(係数表!F:F,6))))))</f>
        <v>#VALUE!</v>
      </c>
      <c r="R759" t="e">
        <f>MIN(100, MAX(0, (INDEX(出力表!D:D,6))*P759/MAX(Q759, Settings!B3)))</f>
        <v>#VALUE!</v>
      </c>
      <c r="S759">
        <f>MIN(100, MAX(0, 100*BETAINV(乱数表!$G759, MAX(0.00000001, (1/(1+EXP(-(INDEX(係数表!G:G,7) + $B759))))*(EXP(INDEX(係数表!H:H,7) + INDEX(係数表!I:I,7)*LN(INDEX(出力表!C:C,7)+1)))), MAX(0.00000001, (1-(1/(1+EXP(-(INDEX(係数表!G:G,7) + $B759)))))*(EXP(INDEX(係数表!H:H,7) + INDEX(係数表!I:I,7)*LN(INDEX(出力表!C:C,7)+1)))))))</f>
        <v>96.036126544070314</v>
      </c>
      <c r="T759" t="e">
        <f>MIN(100, MAX(0, (100*(INDEX(出力表!D:D,7))/(EXP(INDEX(係数表!B:B,7) + $C759) + (INDEX(出力表!D:D,7)))) + (乱数表!$S759*(Settings!B12/(((INDEX(出力表!D:D,7))+1)^INDEX(係数表!E:E,7)*INDEX(係数表!F:F,7))))))</f>
        <v>#VALUE!</v>
      </c>
      <c r="U759" t="e">
        <f>MIN(100, MAX(0, (INDEX(出力表!D:D,7))*S759/MAX(T759, Settings!B3)))</f>
        <v>#VALUE!</v>
      </c>
      <c r="V759">
        <f>MIN(100, MAX(0, 100*BETAINV(乱数表!$H759, MAX(0.00000001, (1/(1+EXP(-(INDEX(係数表!G:G,8) + $B759))))*(EXP(INDEX(係数表!H:H,8) + INDEX(係数表!I:I,8)*LN(INDEX(出力表!C:C,8)+1)))), MAX(0.00000001, (1-(1/(1+EXP(-(INDEX(係数表!G:G,8) + $B759)))))*(EXP(INDEX(係数表!H:H,8) + INDEX(係数表!I:I,8)*LN(INDEX(出力表!C:C,8)+1)))))))</f>
        <v>87.187083891226152</v>
      </c>
      <c r="W759" t="e">
        <f>MIN(100, MAX(0, (100*(INDEX(出力表!D:D,8))/(EXP(INDEX(係数表!B:B,8) + $C759) + (INDEX(出力表!D:D,8)))) + (乱数表!$T759*(Settings!B12/(((INDEX(出力表!D:D,8))+1)^INDEX(係数表!E:E,8)*INDEX(係数表!F:F,8))))))</f>
        <v>#VALUE!</v>
      </c>
      <c r="X759" t="e">
        <f>MIN(100, MAX(0, (INDEX(出力表!D:D,8))*V759/MAX(W759, Settings!B3)))</f>
        <v>#VALUE!</v>
      </c>
      <c r="Y759">
        <f>MIN(100, MAX(0, 100*BETAINV(乱数表!$I759, MAX(0.00000001, (1/(1+EXP(-(INDEX(係数表!G:G,9) + $B759))))*(EXP(INDEX(係数表!H:H,9) + INDEX(係数表!I:I,9)*LN(INDEX(出力表!C:C,9)+1)))), MAX(0.00000001, (1-(1/(1+EXP(-(INDEX(係数表!G:G,9) + $B759)))))*(EXP(INDEX(係数表!H:H,9) + INDEX(係数表!I:I,9)*LN(INDEX(出力表!C:C,9)+1)))))))</f>
        <v>98.845751300891877</v>
      </c>
      <c r="Z759" t="e">
        <f>MIN(100, MAX(0, (100*(INDEX(出力表!D:D,9))/(EXP(INDEX(係数表!B:B,9) + $C759) + (INDEX(出力表!D:D,9)))) + (乱数表!$U759*(Settings!B12/(((INDEX(出力表!D:D,9))+1)^INDEX(係数表!E:E,9)*INDEX(係数表!F:F,9))))))</f>
        <v>#VALUE!</v>
      </c>
      <c r="AA759" t="e">
        <f>MIN(100, MAX(0, (INDEX(出力表!D:D,9))*Y759/MAX(Z759, Settings!B3)))</f>
        <v>#VALUE!</v>
      </c>
      <c r="AB759">
        <f>MIN(100, MAX(0, 100*BETAINV(乱数表!$J759, MAX(0.00000001, (1/(1+EXP(-(INDEX(係数表!G:G,10) + $B759))))*(EXP(INDEX(係数表!H:H,10) + INDEX(係数表!I:I,10)*LN(INDEX(出力表!C:C,10)+1)))), MAX(0.00000001, (1-(1/(1+EXP(-(INDEX(係数表!G:G,10) + $B759)))))*(EXP(INDEX(係数表!H:H,10) + INDEX(係数表!I:I,10)*LN(INDEX(出力表!C:C,10)+1)))))))</f>
        <v>92.940498062566547</v>
      </c>
      <c r="AC759" t="e">
        <f>MIN(100, MAX(0, (100*(INDEX(出力表!D:D,10))/(EXP(INDEX(係数表!B:B,10) + $C759) + (INDEX(出力表!D:D,10)))) + (乱数表!$V759*(Settings!B12/(((INDEX(出力表!D:D,10))+1)^INDEX(係数表!E:E,10)*INDEX(係数表!F:F,10))))))</f>
        <v>#VALUE!</v>
      </c>
      <c r="AD759" t="e">
        <f>MIN(100, MAX(0, (INDEX(出力表!D:D,10))*AB759/MAX(AC759, Settings!B3)))</f>
        <v>#VALUE!</v>
      </c>
      <c r="AE759">
        <f>MIN(100, MAX(0, 100*BETAINV(乱数表!$K759, MAX(0.00000001, (1/(1+EXP(-(INDEX(係数表!G:G,11) + $B759))))*(EXP(INDEX(係数表!H:H,11) + INDEX(係数表!I:I,11)*LN(INDEX(出力表!C:C,11)+1)))), MAX(0.00000001, (1-(1/(1+EXP(-(INDEX(係数表!G:G,11) + $B759)))))*(EXP(INDEX(係数表!H:H,11) + INDEX(係数表!I:I,11)*LN(INDEX(出力表!C:C,11)+1)))))))</f>
        <v>99.679404232572864</v>
      </c>
      <c r="AF759" t="e">
        <f>MIN(100, MAX(0, (100*(INDEX(出力表!D:D,11))/(EXP(INDEX(係数表!B:B,11) + $C759) + (INDEX(出力表!D:D,11)))) + (乱数表!$W759*(Settings!B12/(((INDEX(出力表!D:D,11))+1)^INDEX(係数表!E:E,11)*INDEX(係数表!F:F,11))))))</f>
        <v>#VALUE!</v>
      </c>
      <c r="AG759" t="e">
        <f>MIN(100, MAX(0, (INDEX(出力表!D:D,11))*AE759/MAX(AF759, Settings!B3)))</f>
        <v>#VALUE!</v>
      </c>
      <c r="AH759">
        <f>MIN(100, MAX(0, 100*BETAINV(乱数表!$L759, MAX(0.00000001, (1/(1+EXP(-(INDEX(係数表!G:G,12) + $B759))))*(EXP(INDEX(係数表!H:H,12) + INDEX(係数表!I:I,12)*LN(INDEX(出力表!C:C,12)+1)))), MAX(0.00000001, (1-(1/(1+EXP(-(INDEX(係数表!G:G,12) + $B759)))))*(EXP(INDEX(係数表!H:H,12) + INDEX(係数表!I:I,12)*LN(INDEX(出力表!C:C,12)+1)))))))</f>
        <v>93.418440007764431</v>
      </c>
      <c r="AI759" t="e">
        <f>MIN(100, MAX(0, (100*(INDEX(出力表!D:D,12))/(EXP(INDEX(係数表!B:B,12) + $C759) + (INDEX(出力表!D:D,12)))) + (乱数表!$X759*(Settings!B12/(((INDEX(出力表!D:D,12))+1)^INDEX(係数表!E:E,12)*INDEX(係数表!F:F,12))))))</f>
        <v>#VALUE!</v>
      </c>
      <c r="AJ759" t="e">
        <f>MIN(100, MAX(0, (INDEX(出力表!D:D,12))*AH759/MAX(AI759, Settings!B3)))</f>
        <v>#VALUE!</v>
      </c>
      <c r="AK759">
        <f>MIN(100, MAX(0, 100*BETAINV(乱数表!$M759, MAX(0.00000001, (1/(1+EXP(-(INDEX(係数表!G:G,13) + $B759))))*(EXP(INDEX(係数表!H:H,13) + INDEX(係数表!I:I,13)*LN(INDEX(出力表!C:C,13)+1)))), MAX(0.00000001, (1-(1/(1+EXP(-(INDEX(係数表!G:G,13) + $B759)))))*(EXP(INDEX(係数表!H:H,13) + INDEX(係数表!I:I,13)*LN(INDEX(出力表!C:C,13)+1)))))))</f>
        <v>86.607651920025603</v>
      </c>
      <c r="AL759" t="e">
        <f>MIN(100, MAX(0, (100*(INDEX(出力表!D:D,13))/(EXP(INDEX(係数表!B:B,13) + $C759) + (INDEX(出力表!D:D,13)))) + (乱数表!$Y759*(Settings!B12/(((INDEX(出力表!D:D,13))+1)^INDEX(係数表!E:E,13)*INDEX(係数表!F:F,13))))))</f>
        <v>#VALUE!</v>
      </c>
      <c r="AM759" t="e">
        <f>MIN(100, MAX(0, (INDEX(出力表!D:D,13))*AK759/MAX(AL759, Settings!B3)))</f>
        <v>#VALUE!</v>
      </c>
      <c r="AN759">
        <f>IF(ISNUMBER(F759), INDEX(出力表!B:B,2)*F759, 0)+IF(ISNUMBER(I759), INDEX(出力表!B:B,3)*I759, 0)+IF(ISNUMBER(L759), INDEX(出力表!B:B,4)*L759, 0)+IF(ISNUMBER(O759), INDEX(出力表!B:B,5)*O759, 0)+IF(ISNUMBER(R759), INDEX(出力表!B:B,6)*R759, 0)+IF(ISNUMBER(U759), INDEX(出力表!B:B,7)*U759, 0)+IF(ISNUMBER(X759), INDEX(出力表!B:B,8)*X759, 0)+IF(ISNUMBER(AA759), INDEX(出力表!B:B,9)*AA759, 0)+IF(ISNUMBER(AD759), INDEX(出力表!B:B,10)*AD759, 0)+IF(ISNUMBER(AG759), INDEX(出力表!B:B,11)*AG759, 0)+IF(ISNUMBER(AJ759), INDEX(出力表!B:B,12)*AJ759, 0)+IF(ISNUMBER(AM759), INDEX(出力表!B:B,13)*AM759, 0)</f>
        <v>0</v>
      </c>
      <c r="AO759">
        <f>IF(ISNUMBER(F759), INDEX(出力表!B:B,2), 0)+IF(ISNUMBER(I759), INDEX(出力表!B:B,3), 0)+IF(ISNUMBER(L759), INDEX(出力表!B:B,4), 0)+IF(ISNUMBER(O759), INDEX(出力表!B:B,5), 0)+IF(ISNUMBER(R759), INDEX(出力表!B:B,6), 0)+IF(ISNUMBER(U759), INDEX(出力表!B:B,7), 0)+IF(ISNUMBER(X759), INDEX(出力表!B:B,8), 0)+IF(ISNUMBER(AA759), INDEX(出力表!B:B,9), 0)+IF(ISNUMBER(AD759), INDEX(出力表!B:B,10), 0)+IF(ISNUMBER(AG759), INDEX(出力表!B:B,11), 0)+IF(ISNUMBER(AJ759), INDEX(出力表!B:B,12), 0)+IF(ISNUMBER(AM759), INDEX(出力表!B:B,13), 0)</f>
        <v>0</v>
      </c>
      <c r="AP759" t="str">
        <f t="shared" si="11"/>
        <v/>
      </c>
    </row>
    <row r="760" spans="1:42" x14ac:dyDescent="0.2">
      <c r="A760">
        <v>759</v>
      </c>
      <c r="B760">
        <f>IF(UPPER(Settings!B4)="TRUE", 乱数表!$Z760*Settings!B10, 0)</f>
        <v>-0.74649614903267425</v>
      </c>
      <c r="C760">
        <f>IF(UPPER(Settings!B4)="TRUE", 乱数表!$AA760*Settings!B11, 0)</f>
        <v>-5.8014229838539072E-2</v>
      </c>
      <c r="D760">
        <f>MIN(100, MAX(0, 100*BETAINV(乱数表!$B760, MAX(0.00000001, (1/(1+EXP(-(INDEX(係数表!G:G,2) + $B760))))*(EXP(INDEX(係数表!H:H,2) + INDEX(係数表!I:I,2)*LN(INDEX(出力表!C:C,2)+1)))), MAX(0.00000001, (1-(1/(1+EXP(-(INDEX(係数表!G:G,2) + $B760)))))*(EXP(INDEX(係数表!H:H,2) + INDEX(係数表!I:I,2)*LN(INDEX(出力表!C:C,2)+1)))))))</f>
        <v>44.386197919518729</v>
      </c>
      <c r="E760" t="e">
        <f>MIN(100, MAX(0, (100*(INDEX(出力表!D:D,2))/(EXP(INDEX(係数表!B:B,2) + $C760) + (INDEX(出力表!D:D,2)))) + (乱数表!$N760*(Settings!B12/(((INDEX(出力表!D:D,2))+1)^INDEX(係数表!E:E,2)*INDEX(係数表!F:F,2))))))</f>
        <v>#VALUE!</v>
      </c>
      <c r="F760" t="e">
        <f>MIN(100, MAX(0, (INDEX(出力表!D:D,2))*D760/MAX(E760, Settings!B3)))</f>
        <v>#VALUE!</v>
      </c>
      <c r="G760">
        <f>MIN(100, MAX(0, 100*BETAINV(乱数表!$C760, MAX(0.00000001, (1/(1+EXP(-(INDEX(係数表!G:G,3) + $B760))))*(EXP(INDEX(係数表!H:H,3) + INDEX(係数表!I:I,3)*LN(INDEX(出力表!C:C,3)+1)))), MAX(0.00000001, (1-(1/(1+EXP(-(INDEX(係数表!G:G,3) + $B760)))))*(EXP(INDEX(係数表!H:H,3) + INDEX(係数表!I:I,3)*LN(INDEX(出力表!C:C,3)+1)))))))</f>
        <v>76.72717889027976</v>
      </c>
      <c r="H760" t="e">
        <f>MIN(100, MAX(0, (100*(INDEX(出力表!D:D,3))/(EXP(INDEX(係数表!B:B,3) + $C760) + (INDEX(出力表!D:D,3)))) + (乱数表!$O760*(Settings!B12/(((INDEX(出力表!D:D,3))+1)^INDEX(係数表!E:E,3)*INDEX(係数表!F:F,3))))))</f>
        <v>#VALUE!</v>
      </c>
      <c r="I760" t="e">
        <f>MIN(100, MAX(0, (INDEX(出力表!D:D,3))*G760/MAX(H760, Settings!B3)))</f>
        <v>#VALUE!</v>
      </c>
      <c r="J760">
        <f>MIN(100, MAX(0, 100*BETAINV(乱数表!$D760, MAX(0.00000001, (1/(1+EXP(-(INDEX(係数表!G:G,4) + $B760))))*(EXP(INDEX(係数表!H:H,4) + INDEX(係数表!I:I,4)*LN(INDEX(出力表!C:C,4)+1)))), MAX(0.00000001, (1-(1/(1+EXP(-(INDEX(係数表!G:G,4) + $B760)))))*(EXP(INDEX(係数表!H:H,4) + INDEX(係数表!I:I,4)*LN(INDEX(出力表!C:C,4)+1)))))))</f>
        <v>90.098150206797243</v>
      </c>
      <c r="K760" t="e">
        <f>MIN(100, MAX(0, (100*(INDEX(出力表!D:D,4))/(EXP(INDEX(係数表!B:B,4) + $C760) + (INDEX(出力表!D:D,4)))) + (乱数表!$P760*(Settings!B12/(((INDEX(出力表!D:D,4))+1)^INDEX(係数表!E:E,4)*INDEX(係数表!F:F,4))))))</f>
        <v>#VALUE!</v>
      </c>
      <c r="L760" t="e">
        <f>MIN(100, MAX(0, (INDEX(出力表!D:D,4))*J760/MAX(K760, Settings!B3)))</f>
        <v>#VALUE!</v>
      </c>
      <c r="M760">
        <f>MIN(100, MAX(0, 100*BETAINV(乱数表!$E760, MAX(0.00000001, (1/(1+EXP(-(INDEX(係数表!G:G,5) + $B760))))*(EXP(INDEX(係数表!H:H,5) + INDEX(係数表!I:I,5)*LN(INDEX(出力表!C:C,5)+1)))), MAX(0.00000001, (1-(1/(1+EXP(-(INDEX(係数表!G:G,5) + $B760)))))*(EXP(INDEX(係数表!H:H,5) + INDEX(係数表!I:I,5)*LN(INDEX(出力表!C:C,5)+1)))))))</f>
        <v>91.322370813023369</v>
      </c>
      <c r="N760" t="e">
        <f>MIN(100, MAX(0, (100*(INDEX(出力表!D:D,5))/(EXP(INDEX(係数表!B:B,5) + $C760) + (INDEX(出力表!D:D,5)))) + (乱数表!$Q760*(Settings!B12/(((INDEX(出力表!D:D,5))+1)^INDEX(係数表!E:E,5)*INDEX(係数表!F:F,5))))))</f>
        <v>#VALUE!</v>
      </c>
      <c r="O760" t="e">
        <f>MIN(100, MAX(0, (INDEX(出力表!D:D,5))*M760/MAX(N760, Settings!B3)))</f>
        <v>#VALUE!</v>
      </c>
      <c r="P760">
        <f>MIN(100, MAX(0, 100*BETAINV(乱数表!$F760, MAX(0.00000001, (1/(1+EXP(-(INDEX(係数表!G:G,6) + $B760))))*(EXP(INDEX(係数表!H:H,6) + INDEX(係数表!I:I,6)*LN(INDEX(出力表!C:C,6)+1)))), MAX(0.00000001, (1-(1/(1+EXP(-(INDEX(係数表!G:G,6) + $B760)))))*(EXP(INDEX(係数表!H:H,6) + INDEX(係数表!I:I,6)*LN(INDEX(出力表!C:C,6)+1)))))))</f>
        <v>46.258777721677276</v>
      </c>
      <c r="Q760" t="e">
        <f>MIN(100, MAX(0, (100*(INDEX(出力表!D:D,6))/(EXP(INDEX(係数表!B:B,6) + $C760) + (INDEX(出力表!D:D,6)))) + (乱数表!$R760*(Settings!B12/(((INDEX(出力表!D:D,6))+1)^INDEX(係数表!E:E,6)*INDEX(係数表!F:F,6))))))</f>
        <v>#VALUE!</v>
      </c>
      <c r="R760" t="e">
        <f>MIN(100, MAX(0, (INDEX(出力表!D:D,6))*P760/MAX(Q760, Settings!B3)))</f>
        <v>#VALUE!</v>
      </c>
      <c r="S760">
        <f>MIN(100, MAX(0, 100*BETAINV(乱数表!$G760, MAX(0.00000001, (1/(1+EXP(-(INDEX(係数表!G:G,7) + $B760))))*(EXP(INDEX(係数表!H:H,7) + INDEX(係数表!I:I,7)*LN(INDEX(出力表!C:C,7)+1)))), MAX(0.00000001, (1-(1/(1+EXP(-(INDEX(係数表!G:G,7) + $B760)))))*(EXP(INDEX(係数表!H:H,7) + INDEX(係数表!I:I,7)*LN(INDEX(出力表!C:C,7)+1)))))))</f>
        <v>37.522380453600739</v>
      </c>
      <c r="T760" t="e">
        <f>MIN(100, MAX(0, (100*(INDEX(出力表!D:D,7))/(EXP(INDEX(係数表!B:B,7) + $C760) + (INDEX(出力表!D:D,7)))) + (乱数表!$S760*(Settings!B12/(((INDEX(出力表!D:D,7))+1)^INDEX(係数表!E:E,7)*INDEX(係数表!F:F,7))))))</f>
        <v>#VALUE!</v>
      </c>
      <c r="U760" t="e">
        <f>MIN(100, MAX(0, (INDEX(出力表!D:D,7))*S760/MAX(T760, Settings!B3)))</f>
        <v>#VALUE!</v>
      </c>
      <c r="V760">
        <f>MIN(100, MAX(0, 100*BETAINV(乱数表!$H760, MAX(0.00000001, (1/(1+EXP(-(INDEX(係数表!G:G,8) + $B760))))*(EXP(INDEX(係数表!H:H,8) + INDEX(係数表!I:I,8)*LN(INDEX(出力表!C:C,8)+1)))), MAX(0.00000001, (1-(1/(1+EXP(-(INDEX(係数表!G:G,8) + $B760)))))*(EXP(INDEX(係数表!H:H,8) + INDEX(係数表!I:I,8)*LN(INDEX(出力表!C:C,8)+1)))))))</f>
        <v>96.224080386579402</v>
      </c>
      <c r="W760" t="e">
        <f>MIN(100, MAX(0, (100*(INDEX(出力表!D:D,8))/(EXP(INDEX(係数表!B:B,8) + $C760) + (INDEX(出力表!D:D,8)))) + (乱数表!$T760*(Settings!B12/(((INDEX(出力表!D:D,8))+1)^INDEX(係数表!E:E,8)*INDEX(係数表!F:F,8))))))</f>
        <v>#VALUE!</v>
      </c>
      <c r="X760" t="e">
        <f>MIN(100, MAX(0, (INDEX(出力表!D:D,8))*V760/MAX(W760, Settings!B3)))</f>
        <v>#VALUE!</v>
      </c>
      <c r="Y760">
        <f>MIN(100, MAX(0, 100*BETAINV(乱数表!$I760, MAX(0.00000001, (1/(1+EXP(-(INDEX(係数表!G:G,9) + $B760))))*(EXP(INDEX(係数表!H:H,9) + INDEX(係数表!I:I,9)*LN(INDEX(出力表!C:C,9)+1)))), MAX(0.00000001, (1-(1/(1+EXP(-(INDEX(係数表!G:G,9) + $B760)))))*(EXP(INDEX(係数表!H:H,9) + INDEX(係数表!I:I,9)*LN(INDEX(出力表!C:C,9)+1)))))))</f>
        <v>58.844095542973228</v>
      </c>
      <c r="Z760" t="e">
        <f>MIN(100, MAX(0, (100*(INDEX(出力表!D:D,9))/(EXP(INDEX(係数表!B:B,9) + $C760) + (INDEX(出力表!D:D,9)))) + (乱数表!$U760*(Settings!B12/(((INDEX(出力表!D:D,9))+1)^INDEX(係数表!E:E,9)*INDEX(係数表!F:F,9))))))</f>
        <v>#VALUE!</v>
      </c>
      <c r="AA760" t="e">
        <f>MIN(100, MAX(0, (INDEX(出力表!D:D,9))*Y760/MAX(Z760, Settings!B3)))</f>
        <v>#VALUE!</v>
      </c>
      <c r="AB760">
        <f>MIN(100, MAX(0, 100*BETAINV(乱数表!$J760, MAX(0.00000001, (1/(1+EXP(-(INDEX(係数表!G:G,10) + $B760))))*(EXP(INDEX(係数表!H:H,10) + INDEX(係数表!I:I,10)*LN(INDEX(出力表!C:C,10)+1)))), MAX(0.00000001, (1-(1/(1+EXP(-(INDEX(係数表!G:G,10) + $B760)))))*(EXP(INDEX(係数表!H:H,10) + INDEX(係数表!I:I,10)*LN(INDEX(出力表!C:C,10)+1)))))))</f>
        <v>47.299754552406775</v>
      </c>
      <c r="AC760" t="e">
        <f>MIN(100, MAX(0, (100*(INDEX(出力表!D:D,10))/(EXP(INDEX(係数表!B:B,10) + $C760) + (INDEX(出力表!D:D,10)))) + (乱数表!$V760*(Settings!B12/(((INDEX(出力表!D:D,10))+1)^INDEX(係数表!E:E,10)*INDEX(係数表!F:F,10))))))</f>
        <v>#VALUE!</v>
      </c>
      <c r="AD760" t="e">
        <f>MIN(100, MAX(0, (INDEX(出力表!D:D,10))*AB760/MAX(AC760, Settings!B3)))</f>
        <v>#VALUE!</v>
      </c>
      <c r="AE760">
        <f>MIN(100, MAX(0, 100*BETAINV(乱数表!$K760, MAX(0.00000001, (1/(1+EXP(-(INDEX(係数表!G:G,11) + $B760))))*(EXP(INDEX(係数表!H:H,11) + INDEX(係数表!I:I,11)*LN(INDEX(出力表!C:C,11)+1)))), MAX(0.00000001, (1-(1/(1+EXP(-(INDEX(係数表!G:G,11) + $B760)))))*(EXP(INDEX(係数表!H:H,11) + INDEX(係数表!I:I,11)*LN(INDEX(出力表!C:C,11)+1)))))))</f>
        <v>83.05617194709798</v>
      </c>
      <c r="AF760" t="e">
        <f>MIN(100, MAX(0, (100*(INDEX(出力表!D:D,11))/(EXP(INDEX(係数表!B:B,11) + $C760) + (INDEX(出力表!D:D,11)))) + (乱数表!$W760*(Settings!B12/(((INDEX(出力表!D:D,11))+1)^INDEX(係数表!E:E,11)*INDEX(係数表!F:F,11))))))</f>
        <v>#VALUE!</v>
      </c>
      <c r="AG760" t="e">
        <f>MIN(100, MAX(0, (INDEX(出力表!D:D,11))*AE760/MAX(AF760, Settings!B3)))</f>
        <v>#VALUE!</v>
      </c>
      <c r="AH760">
        <f>MIN(100, MAX(0, 100*BETAINV(乱数表!$L760, MAX(0.00000001, (1/(1+EXP(-(INDEX(係数表!G:G,12) + $B760))))*(EXP(INDEX(係数表!H:H,12) + INDEX(係数表!I:I,12)*LN(INDEX(出力表!C:C,12)+1)))), MAX(0.00000001, (1-(1/(1+EXP(-(INDEX(係数表!G:G,12) + $B760)))))*(EXP(INDEX(係数表!H:H,12) + INDEX(係数表!I:I,12)*LN(INDEX(出力表!C:C,12)+1)))))))</f>
        <v>49.883035901005265</v>
      </c>
      <c r="AI760" t="e">
        <f>MIN(100, MAX(0, (100*(INDEX(出力表!D:D,12))/(EXP(INDEX(係数表!B:B,12) + $C760) + (INDEX(出力表!D:D,12)))) + (乱数表!$X760*(Settings!B12/(((INDEX(出力表!D:D,12))+1)^INDEX(係数表!E:E,12)*INDEX(係数表!F:F,12))))))</f>
        <v>#VALUE!</v>
      </c>
      <c r="AJ760" t="e">
        <f>MIN(100, MAX(0, (INDEX(出力表!D:D,12))*AH760/MAX(AI760, Settings!B3)))</f>
        <v>#VALUE!</v>
      </c>
      <c r="AK760">
        <f>MIN(100, MAX(0, 100*BETAINV(乱数表!$M760, MAX(0.00000001, (1/(1+EXP(-(INDEX(係数表!G:G,13) + $B760))))*(EXP(INDEX(係数表!H:H,13) + INDEX(係数表!I:I,13)*LN(INDEX(出力表!C:C,13)+1)))), MAX(0.00000001, (1-(1/(1+EXP(-(INDEX(係数表!G:G,13) + $B760)))))*(EXP(INDEX(係数表!H:H,13) + INDEX(係数表!I:I,13)*LN(INDEX(出力表!C:C,13)+1)))))))</f>
        <v>98.700500455024923</v>
      </c>
      <c r="AL760" t="e">
        <f>MIN(100, MAX(0, (100*(INDEX(出力表!D:D,13))/(EXP(INDEX(係数表!B:B,13) + $C760) + (INDEX(出力表!D:D,13)))) + (乱数表!$Y760*(Settings!B12/(((INDEX(出力表!D:D,13))+1)^INDEX(係数表!E:E,13)*INDEX(係数表!F:F,13))))))</f>
        <v>#VALUE!</v>
      </c>
      <c r="AM760" t="e">
        <f>MIN(100, MAX(0, (INDEX(出力表!D:D,13))*AK760/MAX(AL760, Settings!B3)))</f>
        <v>#VALUE!</v>
      </c>
      <c r="AN760">
        <f>IF(ISNUMBER(F760), INDEX(出力表!B:B,2)*F760, 0)+IF(ISNUMBER(I760), INDEX(出力表!B:B,3)*I760, 0)+IF(ISNUMBER(L760), INDEX(出力表!B:B,4)*L760, 0)+IF(ISNUMBER(O760), INDEX(出力表!B:B,5)*O760, 0)+IF(ISNUMBER(R760), INDEX(出力表!B:B,6)*R760, 0)+IF(ISNUMBER(U760), INDEX(出力表!B:B,7)*U760, 0)+IF(ISNUMBER(X760), INDEX(出力表!B:B,8)*X760, 0)+IF(ISNUMBER(AA760), INDEX(出力表!B:B,9)*AA760, 0)+IF(ISNUMBER(AD760), INDEX(出力表!B:B,10)*AD760, 0)+IF(ISNUMBER(AG760), INDEX(出力表!B:B,11)*AG760, 0)+IF(ISNUMBER(AJ760), INDEX(出力表!B:B,12)*AJ760, 0)+IF(ISNUMBER(AM760), INDEX(出力表!B:B,13)*AM760, 0)</f>
        <v>0</v>
      </c>
      <c r="AO760">
        <f>IF(ISNUMBER(F760), INDEX(出力表!B:B,2), 0)+IF(ISNUMBER(I760), INDEX(出力表!B:B,3), 0)+IF(ISNUMBER(L760), INDEX(出力表!B:B,4), 0)+IF(ISNUMBER(O760), INDEX(出力表!B:B,5), 0)+IF(ISNUMBER(R760), INDEX(出力表!B:B,6), 0)+IF(ISNUMBER(U760), INDEX(出力表!B:B,7), 0)+IF(ISNUMBER(X760), INDEX(出力表!B:B,8), 0)+IF(ISNUMBER(AA760), INDEX(出力表!B:B,9), 0)+IF(ISNUMBER(AD760), INDEX(出力表!B:B,10), 0)+IF(ISNUMBER(AG760), INDEX(出力表!B:B,11), 0)+IF(ISNUMBER(AJ760), INDEX(出力表!B:B,12), 0)+IF(ISNUMBER(AM760), INDEX(出力表!B:B,13), 0)</f>
        <v>0</v>
      </c>
      <c r="AP760" t="str">
        <f t="shared" si="11"/>
        <v/>
      </c>
    </row>
    <row r="761" spans="1:42" x14ac:dyDescent="0.2">
      <c r="A761">
        <v>760</v>
      </c>
      <c r="B761">
        <f>IF(UPPER(Settings!B4)="TRUE", 乱数表!$Z761*Settings!B10, 0)</f>
        <v>-0.53492402368974934</v>
      </c>
      <c r="C761">
        <f>IF(UPPER(Settings!B4)="TRUE", 乱数表!$AA761*Settings!B11, 0)</f>
        <v>9.3801664023099321E-2</v>
      </c>
      <c r="D761">
        <f>MIN(100, MAX(0, 100*BETAINV(乱数表!$B761, MAX(0.00000001, (1/(1+EXP(-(INDEX(係数表!G:G,2) + $B761))))*(EXP(INDEX(係数表!H:H,2) + INDEX(係数表!I:I,2)*LN(INDEX(出力表!C:C,2)+1)))), MAX(0.00000001, (1-(1/(1+EXP(-(INDEX(係数表!G:G,2) + $B761)))))*(EXP(INDEX(係数表!H:H,2) + INDEX(係数表!I:I,2)*LN(INDEX(出力表!C:C,2)+1)))))))</f>
        <v>73.677720650451732</v>
      </c>
      <c r="E761" t="e">
        <f>MIN(100, MAX(0, (100*(INDEX(出力表!D:D,2))/(EXP(INDEX(係数表!B:B,2) + $C761) + (INDEX(出力表!D:D,2)))) + (乱数表!$N761*(Settings!B12/(((INDEX(出力表!D:D,2))+1)^INDEX(係数表!E:E,2)*INDEX(係数表!F:F,2))))))</f>
        <v>#VALUE!</v>
      </c>
      <c r="F761" t="e">
        <f>MIN(100, MAX(0, (INDEX(出力表!D:D,2))*D761/MAX(E761, Settings!B3)))</f>
        <v>#VALUE!</v>
      </c>
      <c r="G761">
        <f>MIN(100, MAX(0, 100*BETAINV(乱数表!$C761, MAX(0.00000001, (1/(1+EXP(-(INDEX(係数表!G:G,3) + $B761))))*(EXP(INDEX(係数表!H:H,3) + INDEX(係数表!I:I,3)*LN(INDEX(出力表!C:C,3)+1)))), MAX(0.00000001, (1-(1/(1+EXP(-(INDEX(係数表!G:G,3) + $B761)))))*(EXP(INDEX(係数表!H:H,3) + INDEX(係数表!I:I,3)*LN(INDEX(出力表!C:C,3)+1)))))))</f>
        <v>98.464477412502944</v>
      </c>
      <c r="H761" t="e">
        <f>MIN(100, MAX(0, (100*(INDEX(出力表!D:D,3))/(EXP(INDEX(係数表!B:B,3) + $C761) + (INDEX(出力表!D:D,3)))) + (乱数表!$O761*(Settings!B12/(((INDEX(出力表!D:D,3))+1)^INDEX(係数表!E:E,3)*INDEX(係数表!F:F,3))))))</f>
        <v>#VALUE!</v>
      </c>
      <c r="I761" t="e">
        <f>MIN(100, MAX(0, (INDEX(出力表!D:D,3))*G761/MAX(H761, Settings!B3)))</f>
        <v>#VALUE!</v>
      </c>
      <c r="J761">
        <f>MIN(100, MAX(0, 100*BETAINV(乱数表!$D761, MAX(0.00000001, (1/(1+EXP(-(INDEX(係数表!G:G,4) + $B761))))*(EXP(INDEX(係数表!H:H,4) + INDEX(係数表!I:I,4)*LN(INDEX(出力表!C:C,4)+1)))), MAX(0.00000001, (1-(1/(1+EXP(-(INDEX(係数表!G:G,4) + $B761)))))*(EXP(INDEX(係数表!H:H,4) + INDEX(係数表!I:I,4)*LN(INDEX(出力表!C:C,4)+1)))))))</f>
        <v>82.454003528015718</v>
      </c>
      <c r="K761" t="e">
        <f>MIN(100, MAX(0, (100*(INDEX(出力表!D:D,4))/(EXP(INDEX(係数表!B:B,4) + $C761) + (INDEX(出力表!D:D,4)))) + (乱数表!$P761*(Settings!B12/(((INDEX(出力表!D:D,4))+1)^INDEX(係数表!E:E,4)*INDEX(係数表!F:F,4))))))</f>
        <v>#VALUE!</v>
      </c>
      <c r="L761" t="e">
        <f>MIN(100, MAX(0, (INDEX(出力表!D:D,4))*J761/MAX(K761, Settings!B3)))</f>
        <v>#VALUE!</v>
      </c>
      <c r="M761">
        <f>MIN(100, MAX(0, 100*BETAINV(乱数表!$E761, MAX(0.00000001, (1/(1+EXP(-(INDEX(係数表!G:G,5) + $B761))))*(EXP(INDEX(係数表!H:H,5) + INDEX(係数表!I:I,5)*LN(INDEX(出力表!C:C,5)+1)))), MAX(0.00000001, (1-(1/(1+EXP(-(INDEX(係数表!G:G,5) + $B761)))))*(EXP(INDEX(係数表!H:H,5) + INDEX(係数表!I:I,5)*LN(INDEX(出力表!C:C,5)+1)))))))</f>
        <v>45.828919612171156</v>
      </c>
      <c r="N761" t="e">
        <f>MIN(100, MAX(0, (100*(INDEX(出力表!D:D,5))/(EXP(INDEX(係数表!B:B,5) + $C761) + (INDEX(出力表!D:D,5)))) + (乱数表!$Q761*(Settings!B12/(((INDEX(出力表!D:D,5))+1)^INDEX(係数表!E:E,5)*INDEX(係数表!F:F,5))))))</f>
        <v>#VALUE!</v>
      </c>
      <c r="O761" t="e">
        <f>MIN(100, MAX(0, (INDEX(出力表!D:D,5))*M761/MAX(N761, Settings!B3)))</f>
        <v>#VALUE!</v>
      </c>
      <c r="P761">
        <f>MIN(100, MAX(0, 100*BETAINV(乱数表!$F761, MAX(0.00000001, (1/(1+EXP(-(INDEX(係数表!G:G,6) + $B761))))*(EXP(INDEX(係数表!H:H,6) + INDEX(係数表!I:I,6)*LN(INDEX(出力表!C:C,6)+1)))), MAX(0.00000001, (1-(1/(1+EXP(-(INDEX(係数表!G:G,6) + $B761)))))*(EXP(INDEX(係数表!H:H,6) + INDEX(係数表!I:I,6)*LN(INDEX(出力表!C:C,6)+1)))))))</f>
        <v>83.016305166489232</v>
      </c>
      <c r="Q761" t="e">
        <f>MIN(100, MAX(0, (100*(INDEX(出力表!D:D,6))/(EXP(INDEX(係数表!B:B,6) + $C761) + (INDEX(出力表!D:D,6)))) + (乱数表!$R761*(Settings!B12/(((INDEX(出力表!D:D,6))+1)^INDEX(係数表!E:E,6)*INDEX(係数表!F:F,6))))))</f>
        <v>#VALUE!</v>
      </c>
      <c r="R761" t="e">
        <f>MIN(100, MAX(0, (INDEX(出力表!D:D,6))*P761/MAX(Q761, Settings!B3)))</f>
        <v>#VALUE!</v>
      </c>
      <c r="S761">
        <f>MIN(100, MAX(0, 100*BETAINV(乱数表!$G761, MAX(0.00000001, (1/(1+EXP(-(INDEX(係数表!G:G,7) + $B761))))*(EXP(INDEX(係数表!H:H,7) + INDEX(係数表!I:I,7)*LN(INDEX(出力表!C:C,7)+1)))), MAX(0.00000001, (1-(1/(1+EXP(-(INDEX(係数表!G:G,7) + $B761)))))*(EXP(INDEX(係数表!H:H,7) + INDEX(係数表!I:I,7)*LN(INDEX(出力表!C:C,7)+1)))))))</f>
        <v>85.261294749169181</v>
      </c>
      <c r="T761" t="e">
        <f>MIN(100, MAX(0, (100*(INDEX(出力表!D:D,7))/(EXP(INDEX(係数表!B:B,7) + $C761) + (INDEX(出力表!D:D,7)))) + (乱数表!$S761*(Settings!B12/(((INDEX(出力表!D:D,7))+1)^INDEX(係数表!E:E,7)*INDEX(係数表!F:F,7))))))</f>
        <v>#VALUE!</v>
      </c>
      <c r="U761" t="e">
        <f>MIN(100, MAX(0, (INDEX(出力表!D:D,7))*S761/MAX(T761, Settings!B3)))</f>
        <v>#VALUE!</v>
      </c>
      <c r="V761">
        <f>MIN(100, MAX(0, 100*BETAINV(乱数表!$H761, MAX(0.00000001, (1/(1+EXP(-(INDEX(係数表!G:G,8) + $B761))))*(EXP(INDEX(係数表!H:H,8) + INDEX(係数表!I:I,8)*LN(INDEX(出力表!C:C,8)+1)))), MAX(0.00000001, (1-(1/(1+EXP(-(INDEX(係数表!G:G,8) + $B761)))))*(EXP(INDEX(係数表!H:H,8) + INDEX(係数表!I:I,8)*LN(INDEX(出力表!C:C,8)+1)))))))</f>
        <v>53.720845192498047</v>
      </c>
      <c r="W761" t="e">
        <f>MIN(100, MAX(0, (100*(INDEX(出力表!D:D,8))/(EXP(INDEX(係数表!B:B,8) + $C761) + (INDEX(出力表!D:D,8)))) + (乱数表!$T761*(Settings!B12/(((INDEX(出力表!D:D,8))+1)^INDEX(係数表!E:E,8)*INDEX(係数表!F:F,8))))))</f>
        <v>#VALUE!</v>
      </c>
      <c r="X761" t="e">
        <f>MIN(100, MAX(0, (INDEX(出力表!D:D,8))*V761/MAX(W761, Settings!B3)))</f>
        <v>#VALUE!</v>
      </c>
      <c r="Y761">
        <f>MIN(100, MAX(0, 100*BETAINV(乱数表!$I761, MAX(0.00000001, (1/(1+EXP(-(INDEX(係数表!G:G,9) + $B761))))*(EXP(INDEX(係数表!H:H,9) + INDEX(係数表!I:I,9)*LN(INDEX(出力表!C:C,9)+1)))), MAX(0.00000001, (1-(1/(1+EXP(-(INDEX(係数表!G:G,9) + $B761)))))*(EXP(INDEX(係数表!H:H,9) + INDEX(係数表!I:I,9)*LN(INDEX(出力表!C:C,9)+1)))))))</f>
        <v>71.476031700394358</v>
      </c>
      <c r="Z761" t="e">
        <f>MIN(100, MAX(0, (100*(INDEX(出力表!D:D,9))/(EXP(INDEX(係数表!B:B,9) + $C761) + (INDEX(出力表!D:D,9)))) + (乱数表!$U761*(Settings!B12/(((INDEX(出力表!D:D,9))+1)^INDEX(係数表!E:E,9)*INDEX(係数表!F:F,9))))))</f>
        <v>#VALUE!</v>
      </c>
      <c r="AA761" t="e">
        <f>MIN(100, MAX(0, (INDEX(出力表!D:D,9))*Y761/MAX(Z761, Settings!B3)))</f>
        <v>#VALUE!</v>
      </c>
      <c r="AB761">
        <f>MIN(100, MAX(0, 100*BETAINV(乱数表!$J761, MAX(0.00000001, (1/(1+EXP(-(INDEX(係数表!G:G,10) + $B761))))*(EXP(INDEX(係数表!H:H,10) + INDEX(係数表!I:I,10)*LN(INDEX(出力表!C:C,10)+1)))), MAX(0.00000001, (1-(1/(1+EXP(-(INDEX(係数表!G:G,10) + $B761)))))*(EXP(INDEX(係数表!H:H,10) + INDEX(係数表!I:I,10)*LN(INDEX(出力表!C:C,10)+1)))))))</f>
        <v>99.555821797615991</v>
      </c>
      <c r="AC761" t="e">
        <f>MIN(100, MAX(0, (100*(INDEX(出力表!D:D,10))/(EXP(INDEX(係数表!B:B,10) + $C761) + (INDEX(出力表!D:D,10)))) + (乱数表!$V761*(Settings!B12/(((INDEX(出力表!D:D,10))+1)^INDEX(係数表!E:E,10)*INDEX(係数表!F:F,10))))))</f>
        <v>#VALUE!</v>
      </c>
      <c r="AD761" t="e">
        <f>MIN(100, MAX(0, (INDEX(出力表!D:D,10))*AB761/MAX(AC761, Settings!B3)))</f>
        <v>#VALUE!</v>
      </c>
      <c r="AE761">
        <f>MIN(100, MAX(0, 100*BETAINV(乱数表!$K761, MAX(0.00000001, (1/(1+EXP(-(INDEX(係数表!G:G,11) + $B761))))*(EXP(INDEX(係数表!H:H,11) + INDEX(係数表!I:I,11)*LN(INDEX(出力表!C:C,11)+1)))), MAX(0.00000001, (1-(1/(1+EXP(-(INDEX(係数表!G:G,11) + $B761)))))*(EXP(INDEX(係数表!H:H,11) + INDEX(係数表!I:I,11)*LN(INDEX(出力表!C:C,11)+1)))))))</f>
        <v>86.414337680858779</v>
      </c>
      <c r="AF761" t="e">
        <f>MIN(100, MAX(0, (100*(INDEX(出力表!D:D,11))/(EXP(INDEX(係数表!B:B,11) + $C761) + (INDEX(出力表!D:D,11)))) + (乱数表!$W761*(Settings!B12/(((INDEX(出力表!D:D,11))+1)^INDEX(係数表!E:E,11)*INDEX(係数表!F:F,11))))))</f>
        <v>#VALUE!</v>
      </c>
      <c r="AG761" t="e">
        <f>MIN(100, MAX(0, (INDEX(出力表!D:D,11))*AE761/MAX(AF761, Settings!B3)))</f>
        <v>#VALUE!</v>
      </c>
      <c r="AH761">
        <f>MIN(100, MAX(0, 100*BETAINV(乱数表!$L761, MAX(0.00000001, (1/(1+EXP(-(INDEX(係数表!G:G,12) + $B761))))*(EXP(INDEX(係数表!H:H,12) + INDEX(係数表!I:I,12)*LN(INDEX(出力表!C:C,12)+1)))), MAX(0.00000001, (1-(1/(1+EXP(-(INDEX(係数表!G:G,12) + $B761)))))*(EXP(INDEX(係数表!H:H,12) + INDEX(係数表!I:I,12)*LN(INDEX(出力表!C:C,12)+1)))))))</f>
        <v>87.889233776405078</v>
      </c>
      <c r="AI761" t="e">
        <f>MIN(100, MAX(0, (100*(INDEX(出力表!D:D,12))/(EXP(INDEX(係数表!B:B,12) + $C761) + (INDEX(出力表!D:D,12)))) + (乱数表!$X761*(Settings!B12/(((INDEX(出力表!D:D,12))+1)^INDEX(係数表!E:E,12)*INDEX(係数表!F:F,12))))))</f>
        <v>#VALUE!</v>
      </c>
      <c r="AJ761" t="e">
        <f>MIN(100, MAX(0, (INDEX(出力表!D:D,12))*AH761/MAX(AI761, Settings!B3)))</f>
        <v>#VALUE!</v>
      </c>
      <c r="AK761">
        <f>MIN(100, MAX(0, 100*BETAINV(乱数表!$M761, MAX(0.00000001, (1/(1+EXP(-(INDEX(係数表!G:G,13) + $B761))))*(EXP(INDEX(係数表!H:H,13) + INDEX(係数表!I:I,13)*LN(INDEX(出力表!C:C,13)+1)))), MAX(0.00000001, (1-(1/(1+EXP(-(INDEX(係数表!G:G,13) + $B761)))))*(EXP(INDEX(係数表!H:H,13) + INDEX(係数表!I:I,13)*LN(INDEX(出力表!C:C,13)+1)))))))</f>
        <v>99.983542171558398</v>
      </c>
      <c r="AL761" t="e">
        <f>MIN(100, MAX(0, (100*(INDEX(出力表!D:D,13))/(EXP(INDEX(係数表!B:B,13) + $C761) + (INDEX(出力表!D:D,13)))) + (乱数表!$Y761*(Settings!B12/(((INDEX(出力表!D:D,13))+1)^INDEX(係数表!E:E,13)*INDEX(係数表!F:F,13))))))</f>
        <v>#VALUE!</v>
      </c>
      <c r="AM761" t="e">
        <f>MIN(100, MAX(0, (INDEX(出力表!D:D,13))*AK761/MAX(AL761, Settings!B3)))</f>
        <v>#VALUE!</v>
      </c>
      <c r="AN761">
        <f>IF(ISNUMBER(F761), INDEX(出力表!B:B,2)*F761, 0)+IF(ISNUMBER(I761), INDEX(出力表!B:B,3)*I761, 0)+IF(ISNUMBER(L761), INDEX(出力表!B:B,4)*L761, 0)+IF(ISNUMBER(O761), INDEX(出力表!B:B,5)*O761, 0)+IF(ISNUMBER(R761), INDEX(出力表!B:B,6)*R761, 0)+IF(ISNUMBER(U761), INDEX(出力表!B:B,7)*U761, 0)+IF(ISNUMBER(X761), INDEX(出力表!B:B,8)*X761, 0)+IF(ISNUMBER(AA761), INDEX(出力表!B:B,9)*AA761, 0)+IF(ISNUMBER(AD761), INDEX(出力表!B:B,10)*AD761, 0)+IF(ISNUMBER(AG761), INDEX(出力表!B:B,11)*AG761, 0)+IF(ISNUMBER(AJ761), INDEX(出力表!B:B,12)*AJ761, 0)+IF(ISNUMBER(AM761), INDEX(出力表!B:B,13)*AM761, 0)</f>
        <v>0</v>
      </c>
      <c r="AO761">
        <f>IF(ISNUMBER(F761), INDEX(出力表!B:B,2), 0)+IF(ISNUMBER(I761), INDEX(出力表!B:B,3), 0)+IF(ISNUMBER(L761), INDEX(出力表!B:B,4), 0)+IF(ISNUMBER(O761), INDEX(出力表!B:B,5), 0)+IF(ISNUMBER(R761), INDEX(出力表!B:B,6), 0)+IF(ISNUMBER(U761), INDEX(出力表!B:B,7), 0)+IF(ISNUMBER(X761), INDEX(出力表!B:B,8), 0)+IF(ISNUMBER(AA761), INDEX(出力表!B:B,9), 0)+IF(ISNUMBER(AD761), INDEX(出力表!B:B,10), 0)+IF(ISNUMBER(AG761), INDEX(出力表!B:B,11), 0)+IF(ISNUMBER(AJ761), INDEX(出力表!B:B,12), 0)+IF(ISNUMBER(AM761), INDEX(出力表!B:B,13), 0)</f>
        <v>0</v>
      </c>
      <c r="AP761" t="str">
        <f t="shared" si="11"/>
        <v/>
      </c>
    </row>
    <row r="762" spans="1:42" x14ac:dyDescent="0.2">
      <c r="A762">
        <v>761</v>
      </c>
      <c r="B762">
        <f>IF(UPPER(Settings!B4)="TRUE", 乱数表!$Z762*Settings!B10, 0)</f>
        <v>-0.75636627715806992</v>
      </c>
      <c r="C762">
        <f>IF(UPPER(Settings!B4)="TRUE", 乱数表!$AA762*Settings!B11, 0)</f>
        <v>8.5369049414513051E-2</v>
      </c>
      <c r="D762">
        <f>MIN(100, MAX(0, 100*BETAINV(乱数表!$B762, MAX(0.00000001, (1/(1+EXP(-(INDEX(係数表!G:G,2) + $B762))))*(EXP(INDEX(係数表!H:H,2) + INDEX(係数表!I:I,2)*LN(INDEX(出力表!C:C,2)+1)))), MAX(0.00000001, (1-(1/(1+EXP(-(INDEX(係数表!G:G,2) + $B762)))))*(EXP(INDEX(係数表!H:H,2) + INDEX(係数表!I:I,2)*LN(INDEX(出力表!C:C,2)+1)))))))</f>
        <v>86.753743980337831</v>
      </c>
      <c r="E762" t="e">
        <f>MIN(100, MAX(0, (100*(INDEX(出力表!D:D,2))/(EXP(INDEX(係数表!B:B,2) + $C762) + (INDEX(出力表!D:D,2)))) + (乱数表!$N762*(Settings!B12/(((INDEX(出力表!D:D,2))+1)^INDEX(係数表!E:E,2)*INDEX(係数表!F:F,2))))))</f>
        <v>#VALUE!</v>
      </c>
      <c r="F762" t="e">
        <f>MIN(100, MAX(0, (INDEX(出力表!D:D,2))*D762/MAX(E762, Settings!B3)))</f>
        <v>#VALUE!</v>
      </c>
      <c r="G762">
        <f>MIN(100, MAX(0, 100*BETAINV(乱数表!$C762, MAX(0.00000001, (1/(1+EXP(-(INDEX(係数表!G:G,3) + $B762))))*(EXP(INDEX(係数表!H:H,3) + INDEX(係数表!I:I,3)*LN(INDEX(出力表!C:C,3)+1)))), MAX(0.00000001, (1-(1/(1+EXP(-(INDEX(係数表!G:G,3) + $B762)))))*(EXP(INDEX(係数表!H:H,3) + INDEX(係数表!I:I,3)*LN(INDEX(出力表!C:C,3)+1)))))))</f>
        <v>87.450173879234157</v>
      </c>
      <c r="H762" t="e">
        <f>MIN(100, MAX(0, (100*(INDEX(出力表!D:D,3))/(EXP(INDEX(係数表!B:B,3) + $C762) + (INDEX(出力表!D:D,3)))) + (乱数表!$O762*(Settings!B12/(((INDEX(出力表!D:D,3))+1)^INDEX(係数表!E:E,3)*INDEX(係数表!F:F,3))))))</f>
        <v>#VALUE!</v>
      </c>
      <c r="I762" t="e">
        <f>MIN(100, MAX(0, (INDEX(出力表!D:D,3))*G762/MAX(H762, Settings!B3)))</f>
        <v>#VALUE!</v>
      </c>
      <c r="J762">
        <f>MIN(100, MAX(0, 100*BETAINV(乱数表!$D762, MAX(0.00000001, (1/(1+EXP(-(INDEX(係数表!G:G,4) + $B762))))*(EXP(INDEX(係数表!H:H,4) + INDEX(係数表!I:I,4)*LN(INDEX(出力表!C:C,4)+1)))), MAX(0.00000001, (1-(1/(1+EXP(-(INDEX(係数表!G:G,4) + $B762)))))*(EXP(INDEX(係数表!H:H,4) + INDEX(係数表!I:I,4)*LN(INDEX(出力表!C:C,4)+1)))))))</f>
        <v>87.549307113018287</v>
      </c>
      <c r="K762" t="e">
        <f>MIN(100, MAX(0, (100*(INDEX(出力表!D:D,4))/(EXP(INDEX(係数表!B:B,4) + $C762) + (INDEX(出力表!D:D,4)))) + (乱数表!$P762*(Settings!B12/(((INDEX(出力表!D:D,4))+1)^INDEX(係数表!E:E,4)*INDEX(係数表!F:F,4))))))</f>
        <v>#VALUE!</v>
      </c>
      <c r="L762" t="e">
        <f>MIN(100, MAX(0, (INDEX(出力表!D:D,4))*J762/MAX(K762, Settings!B3)))</f>
        <v>#VALUE!</v>
      </c>
      <c r="M762">
        <f>MIN(100, MAX(0, 100*BETAINV(乱数表!$E762, MAX(0.00000001, (1/(1+EXP(-(INDEX(係数表!G:G,5) + $B762))))*(EXP(INDEX(係数表!H:H,5) + INDEX(係数表!I:I,5)*LN(INDEX(出力表!C:C,5)+1)))), MAX(0.00000001, (1-(1/(1+EXP(-(INDEX(係数表!G:G,5) + $B762)))))*(EXP(INDEX(係数表!H:H,5) + INDEX(係数表!I:I,5)*LN(INDEX(出力表!C:C,5)+1)))))))</f>
        <v>80.01152833410238</v>
      </c>
      <c r="N762" t="e">
        <f>MIN(100, MAX(0, (100*(INDEX(出力表!D:D,5))/(EXP(INDEX(係数表!B:B,5) + $C762) + (INDEX(出力表!D:D,5)))) + (乱数表!$Q762*(Settings!B12/(((INDEX(出力表!D:D,5))+1)^INDEX(係数表!E:E,5)*INDEX(係数表!F:F,5))))))</f>
        <v>#VALUE!</v>
      </c>
      <c r="O762" t="e">
        <f>MIN(100, MAX(0, (INDEX(出力表!D:D,5))*M762/MAX(N762, Settings!B3)))</f>
        <v>#VALUE!</v>
      </c>
      <c r="P762">
        <f>MIN(100, MAX(0, 100*BETAINV(乱数表!$F762, MAX(0.00000001, (1/(1+EXP(-(INDEX(係数表!G:G,6) + $B762))))*(EXP(INDEX(係数表!H:H,6) + INDEX(係数表!I:I,6)*LN(INDEX(出力表!C:C,6)+1)))), MAX(0.00000001, (1-(1/(1+EXP(-(INDEX(係数表!G:G,6) + $B762)))))*(EXP(INDEX(係数表!H:H,6) + INDEX(係数表!I:I,6)*LN(INDEX(出力表!C:C,6)+1)))))))</f>
        <v>56.085090209387133</v>
      </c>
      <c r="Q762" t="e">
        <f>MIN(100, MAX(0, (100*(INDEX(出力表!D:D,6))/(EXP(INDEX(係数表!B:B,6) + $C762) + (INDEX(出力表!D:D,6)))) + (乱数表!$R762*(Settings!B12/(((INDEX(出力表!D:D,6))+1)^INDEX(係数表!E:E,6)*INDEX(係数表!F:F,6))))))</f>
        <v>#VALUE!</v>
      </c>
      <c r="R762" t="e">
        <f>MIN(100, MAX(0, (INDEX(出力表!D:D,6))*P762/MAX(Q762, Settings!B3)))</f>
        <v>#VALUE!</v>
      </c>
      <c r="S762">
        <f>MIN(100, MAX(0, 100*BETAINV(乱数表!$G762, MAX(0.00000001, (1/(1+EXP(-(INDEX(係数表!G:G,7) + $B762))))*(EXP(INDEX(係数表!H:H,7) + INDEX(係数表!I:I,7)*LN(INDEX(出力表!C:C,7)+1)))), MAX(0.00000001, (1-(1/(1+EXP(-(INDEX(係数表!G:G,7) + $B762)))))*(EXP(INDEX(係数表!H:H,7) + INDEX(係数表!I:I,7)*LN(INDEX(出力表!C:C,7)+1)))))))</f>
        <v>56.727216234556089</v>
      </c>
      <c r="T762" t="e">
        <f>MIN(100, MAX(0, (100*(INDEX(出力表!D:D,7))/(EXP(INDEX(係数表!B:B,7) + $C762) + (INDEX(出力表!D:D,7)))) + (乱数表!$S762*(Settings!B12/(((INDEX(出力表!D:D,7))+1)^INDEX(係数表!E:E,7)*INDEX(係数表!F:F,7))))))</f>
        <v>#VALUE!</v>
      </c>
      <c r="U762" t="e">
        <f>MIN(100, MAX(0, (INDEX(出力表!D:D,7))*S762/MAX(T762, Settings!B3)))</f>
        <v>#VALUE!</v>
      </c>
      <c r="V762">
        <f>MIN(100, MAX(0, 100*BETAINV(乱数表!$H762, MAX(0.00000001, (1/(1+EXP(-(INDEX(係数表!G:G,8) + $B762))))*(EXP(INDEX(係数表!H:H,8) + INDEX(係数表!I:I,8)*LN(INDEX(出力表!C:C,8)+1)))), MAX(0.00000001, (1-(1/(1+EXP(-(INDEX(係数表!G:G,8) + $B762)))))*(EXP(INDEX(係数表!H:H,8) + INDEX(係数表!I:I,8)*LN(INDEX(出力表!C:C,8)+1)))))))</f>
        <v>91.958039951226141</v>
      </c>
      <c r="W762" t="e">
        <f>MIN(100, MAX(0, (100*(INDEX(出力表!D:D,8))/(EXP(INDEX(係数表!B:B,8) + $C762) + (INDEX(出力表!D:D,8)))) + (乱数表!$T762*(Settings!B12/(((INDEX(出力表!D:D,8))+1)^INDEX(係数表!E:E,8)*INDEX(係数表!F:F,8))))))</f>
        <v>#VALUE!</v>
      </c>
      <c r="X762" t="e">
        <f>MIN(100, MAX(0, (INDEX(出力表!D:D,8))*V762/MAX(W762, Settings!B3)))</f>
        <v>#VALUE!</v>
      </c>
      <c r="Y762">
        <f>MIN(100, MAX(0, 100*BETAINV(乱数表!$I762, MAX(0.00000001, (1/(1+EXP(-(INDEX(係数表!G:G,9) + $B762))))*(EXP(INDEX(係数表!H:H,9) + INDEX(係数表!I:I,9)*LN(INDEX(出力表!C:C,9)+1)))), MAX(0.00000001, (1-(1/(1+EXP(-(INDEX(係数表!G:G,9) + $B762)))))*(EXP(INDEX(係数表!H:H,9) + INDEX(係数表!I:I,9)*LN(INDEX(出力表!C:C,9)+1)))))))</f>
        <v>76.755283061617192</v>
      </c>
      <c r="Z762" t="e">
        <f>MIN(100, MAX(0, (100*(INDEX(出力表!D:D,9))/(EXP(INDEX(係数表!B:B,9) + $C762) + (INDEX(出力表!D:D,9)))) + (乱数表!$U762*(Settings!B12/(((INDEX(出力表!D:D,9))+1)^INDEX(係数表!E:E,9)*INDEX(係数表!F:F,9))))))</f>
        <v>#VALUE!</v>
      </c>
      <c r="AA762" t="e">
        <f>MIN(100, MAX(0, (INDEX(出力表!D:D,9))*Y762/MAX(Z762, Settings!B3)))</f>
        <v>#VALUE!</v>
      </c>
      <c r="AB762">
        <f>MIN(100, MAX(0, 100*BETAINV(乱数表!$J762, MAX(0.00000001, (1/(1+EXP(-(INDEX(係数表!G:G,10) + $B762))))*(EXP(INDEX(係数表!H:H,10) + INDEX(係数表!I:I,10)*LN(INDEX(出力表!C:C,10)+1)))), MAX(0.00000001, (1-(1/(1+EXP(-(INDEX(係数表!G:G,10) + $B762)))))*(EXP(INDEX(係数表!H:H,10) + INDEX(係数表!I:I,10)*LN(INDEX(出力表!C:C,10)+1)))))))</f>
        <v>50.840392984208073</v>
      </c>
      <c r="AC762" t="e">
        <f>MIN(100, MAX(0, (100*(INDEX(出力表!D:D,10))/(EXP(INDEX(係数表!B:B,10) + $C762) + (INDEX(出力表!D:D,10)))) + (乱数表!$V762*(Settings!B12/(((INDEX(出力表!D:D,10))+1)^INDEX(係数表!E:E,10)*INDEX(係数表!F:F,10))))))</f>
        <v>#VALUE!</v>
      </c>
      <c r="AD762" t="e">
        <f>MIN(100, MAX(0, (INDEX(出力表!D:D,10))*AB762/MAX(AC762, Settings!B3)))</f>
        <v>#VALUE!</v>
      </c>
      <c r="AE762">
        <f>MIN(100, MAX(0, 100*BETAINV(乱数表!$K762, MAX(0.00000001, (1/(1+EXP(-(INDEX(係数表!G:G,11) + $B762))))*(EXP(INDEX(係数表!H:H,11) + INDEX(係数表!I:I,11)*LN(INDEX(出力表!C:C,11)+1)))), MAX(0.00000001, (1-(1/(1+EXP(-(INDEX(係数表!G:G,11) + $B762)))))*(EXP(INDEX(係数表!H:H,11) + INDEX(係数表!I:I,11)*LN(INDEX(出力表!C:C,11)+1)))))))</f>
        <v>33.648161472755319</v>
      </c>
      <c r="AF762" t="e">
        <f>MIN(100, MAX(0, (100*(INDEX(出力表!D:D,11))/(EXP(INDEX(係数表!B:B,11) + $C762) + (INDEX(出力表!D:D,11)))) + (乱数表!$W762*(Settings!B12/(((INDEX(出力表!D:D,11))+1)^INDEX(係数表!E:E,11)*INDEX(係数表!F:F,11))))))</f>
        <v>#VALUE!</v>
      </c>
      <c r="AG762" t="e">
        <f>MIN(100, MAX(0, (INDEX(出力表!D:D,11))*AE762/MAX(AF762, Settings!B3)))</f>
        <v>#VALUE!</v>
      </c>
      <c r="AH762">
        <f>MIN(100, MAX(0, 100*BETAINV(乱数表!$L762, MAX(0.00000001, (1/(1+EXP(-(INDEX(係数表!G:G,12) + $B762))))*(EXP(INDEX(係数表!H:H,12) + INDEX(係数表!I:I,12)*LN(INDEX(出力表!C:C,12)+1)))), MAX(0.00000001, (1-(1/(1+EXP(-(INDEX(係数表!G:G,12) + $B762)))))*(EXP(INDEX(係数表!H:H,12) + INDEX(係数表!I:I,12)*LN(INDEX(出力表!C:C,12)+1)))))))</f>
        <v>82.397824440649032</v>
      </c>
      <c r="AI762" t="e">
        <f>MIN(100, MAX(0, (100*(INDEX(出力表!D:D,12))/(EXP(INDEX(係数表!B:B,12) + $C762) + (INDEX(出力表!D:D,12)))) + (乱数表!$X762*(Settings!B12/(((INDEX(出力表!D:D,12))+1)^INDEX(係数表!E:E,12)*INDEX(係数表!F:F,12))))))</f>
        <v>#VALUE!</v>
      </c>
      <c r="AJ762" t="e">
        <f>MIN(100, MAX(0, (INDEX(出力表!D:D,12))*AH762/MAX(AI762, Settings!B3)))</f>
        <v>#VALUE!</v>
      </c>
      <c r="AK762">
        <f>MIN(100, MAX(0, 100*BETAINV(乱数表!$M762, MAX(0.00000001, (1/(1+EXP(-(INDEX(係数表!G:G,13) + $B762))))*(EXP(INDEX(係数表!H:H,13) + INDEX(係数表!I:I,13)*LN(INDEX(出力表!C:C,13)+1)))), MAX(0.00000001, (1-(1/(1+EXP(-(INDEX(係数表!G:G,13) + $B762)))))*(EXP(INDEX(係数表!H:H,13) + INDEX(係数表!I:I,13)*LN(INDEX(出力表!C:C,13)+1)))))))</f>
        <v>97.801438934168615</v>
      </c>
      <c r="AL762" t="e">
        <f>MIN(100, MAX(0, (100*(INDEX(出力表!D:D,13))/(EXP(INDEX(係数表!B:B,13) + $C762) + (INDEX(出力表!D:D,13)))) + (乱数表!$Y762*(Settings!B12/(((INDEX(出力表!D:D,13))+1)^INDEX(係数表!E:E,13)*INDEX(係数表!F:F,13))))))</f>
        <v>#VALUE!</v>
      </c>
      <c r="AM762" t="e">
        <f>MIN(100, MAX(0, (INDEX(出力表!D:D,13))*AK762/MAX(AL762, Settings!B3)))</f>
        <v>#VALUE!</v>
      </c>
      <c r="AN762">
        <f>IF(ISNUMBER(F762), INDEX(出力表!B:B,2)*F762, 0)+IF(ISNUMBER(I762), INDEX(出力表!B:B,3)*I762, 0)+IF(ISNUMBER(L762), INDEX(出力表!B:B,4)*L762, 0)+IF(ISNUMBER(O762), INDEX(出力表!B:B,5)*O762, 0)+IF(ISNUMBER(R762), INDEX(出力表!B:B,6)*R762, 0)+IF(ISNUMBER(U762), INDEX(出力表!B:B,7)*U762, 0)+IF(ISNUMBER(X762), INDEX(出力表!B:B,8)*X762, 0)+IF(ISNUMBER(AA762), INDEX(出力表!B:B,9)*AA762, 0)+IF(ISNUMBER(AD762), INDEX(出力表!B:B,10)*AD762, 0)+IF(ISNUMBER(AG762), INDEX(出力表!B:B,11)*AG762, 0)+IF(ISNUMBER(AJ762), INDEX(出力表!B:B,12)*AJ762, 0)+IF(ISNUMBER(AM762), INDEX(出力表!B:B,13)*AM762, 0)</f>
        <v>0</v>
      </c>
      <c r="AO762">
        <f>IF(ISNUMBER(F762), INDEX(出力表!B:B,2), 0)+IF(ISNUMBER(I762), INDEX(出力表!B:B,3), 0)+IF(ISNUMBER(L762), INDEX(出力表!B:B,4), 0)+IF(ISNUMBER(O762), INDEX(出力表!B:B,5), 0)+IF(ISNUMBER(R762), INDEX(出力表!B:B,6), 0)+IF(ISNUMBER(U762), INDEX(出力表!B:B,7), 0)+IF(ISNUMBER(X762), INDEX(出力表!B:B,8), 0)+IF(ISNUMBER(AA762), INDEX(出力表!B:B,9), 0)+IF(ISNUMBER(AD762), INDEX(出力表!B:B,10), 0)+IF(ISNUMBER(AG762), INDEX(出力表!B:B,11), 0)+IF(ISNUMBER(AJ762), INDEX(出力表!B:B,12), 0)+IF(ISNUMBER(AM762), INDEX(出力表!B:B,13), 0)</f>
        <v>0</v>
      </c>
      <c r="AP762" t="str">
        <f t="shared" si="11"/>
        <v/>
      </c>
    </row>
    <row r="763" spans="1:42" x14ac:dyDescent="0.2">
      <c r="A763">
        <v>762</v>
      </c>
      <c r="B763">
        <f>IF(UPPER(Settings!B4)="TRUE", 乱数表!$Z763*Settings!B10, 0)</f>
        <v>-0.46353371173348873</v>
      </c>
      <c r="C763">
        <f>IF(UPPER(Settings!B4)="TRUE", 乱数表!$AA763*Settings!B11, 0)</f>
        <v>2.8947236550354853E-2</v>
      </c>
      <c r="D763">
        <f>MIN(100, MAX(0, 100*BETAINV(乱数表!$B763, MAX(0.00000001, (1/(1+EXP(-(INDEX(係数表!G:G,2) + $B763))))*(EXP(INDEX(係数表!H:H,2) + INDEX(係数表!I:I,2)*LN(INDEX(出力表!C:C,2)+1)))), MAX(0.00000001, (1-(1/(1+EXP(-(INDEX(係数表!G:G,2) + $B763)))))*(EXP(INDEX(係数表!H:H,2) + INDEX(係数表!I:I,2)*LN(INDEX(出力表!C:C,2)+1)))))))</f>
        <v>77.613260215906422</v>
      </c>
      <c r="E763" t="e">
        <f>MIN(100, MAX(0, (100*(INDEX(出力表!D:D,2))/(EXP(INDEX(係数表!B:B,2) + $C763) + (INDEX(出力表!D:D,2)))) + (乱数表!$N763*(Settings!B12/(((INDEX(出力表!D:D,2))+1)^INDEX(係数表!E:E,2)*INDEX(係数表!F:F,2))))))</f>
        <v>#VALUE!</v>
      </c>
      <c r="F763" t="e">
        <f>MIN(100, MAX(0, (INDEX(出力表!D:D,2))*D763/MAX(E763, Settings!B3)))</f>
        <v>#VALUE!</v>
      </c>
      <c r="G763">
        <f>MIN(100, MAX(0, 100*BETAINV(乱数表!$C763, MAX(0.00000001, (1/(1+EXP(-(INDEX(係数表!G:G,3) + $B763))))*(EXP(INDEX(係数表!H:H,3) + INDEX(係数表!I:I,3)*LN(INDEX(出力表!C:C,3)+1)))), MAX(0.00000001, (1-(1/(1+EXP(-(INDEX(係数表!G:G,3) + $B763)))))*(EXP(INDEX(係数表!H:H,3) + INDEX(係数表!I:I,3)*LN(INDEX(出力表!C:C,3)+1)))))))</f>
        <v>35.187183340882505</v>
      </c>
      <c r="H763" t="e">
        <f>MIN(100, MAX(0, (100*(INDEX(出力表!D:D,3))/(EXP(INDEX(係数表!B:B,3) + $C763) + (INDEX(出力表!D:D,3)))) + (乱数表!$O763*(Settings!B12/(((INDEX(出力表!D:D,3))+1)^INDEX(係数表!E:E,3)*INDEX(係数表!F:F,3))))))</f>
        <v>#VALUE!</v>
      </c>
      <c r="I763" t="e">
        <f>MIN(100, MAX(0, (INDEX(出力表!D:D,3))*G763/MAX(H763, Settings!B3)))</f>
        <v>#VALUE!</v>
      </c>
      <c r="J763">
        <f>MIN(100, MAX(0, 100*BETAINV(乱数表!$D763, MAX(0.00000001, (1/(1+EXP(-(INDEX(係数表!G:G,4) + $B763))))*(EXP(INDEX(係数表!H:H,4) + INDEX(係数表!I:I,4)*LN(INDEX(出力表!C:C,4)+1)))), MAX(0.00000001, (1-(1/(1+EXP(-(INDEX(係数表!G:G,4) + $B763)))))*(EXP(INDEX(係数表!H:H,4) + INDEX(係数表!I:I,4)*LN(INDEX(出力表!C:C,4)+1)))))))</f>
        <v>74.370133823109668</v>
      </c>
      <c r="K763" t="e">
        <f>MIN(100, MAX(0, (100*(INDEX(出力表!D:D,4))/(EXP(INDEX(係数表!B:B,4) + $C763) + (INDEX(出力表!D:D,4)))) + (乱数表!$P763*(Settings!B12/(((INDEX(出力表!D:D,4))+1)^INDEX(係数表!E:E,4)*INDEX(係数表!F:F,4))))))</f>
        <v>#VALUE!</v>
      </c>
      <c r="L763" t="e">
        <f>MIN(100, MAX(0, (INDEX(出力表!D:D,4))*J763/MAX(K763, Settings!B3)))</f>
        <v>#VALUE!</v>
      </c>
      <c r="M763">
        <f>MIN(100, MAX(0, 100*BETAINV(乱数表!$E763, MAX(0.00000001, (1/(1+EXP(-(INDEX(係数表!G:G,5) + $B763))))*(EXP(INDEX(係数表!H:H,5) + INDEX(係数表!I:I,5)*LN(INDEX(出力表!C:C,5)+1)))), MAX(0.00000001, (1-(1/(1+EXP(-(INDEX(係数表!G:G,5) + $B763)))))*(EXP(INDEX(係数表!H:H,5) + INDEX(係数表!I:I,5)*LN(INDEX(出力表!C:C,5)+1)))))))</f>
        <v>99.098178072468784</v>
      </c>
      <c r="N763" t="e">
        <f>MIN(100, MAX(0, (100*(INDEX(出力表!D:D,5))/(EXP(INDEX(係数表!B:B,5) + $C763) + (INDEX(出力表!D:D,5)))) + (乱数表!$Q763*(Settings!B12/(((INDEX(出力表!D:D,5))+1)^INDEX(係数表!E:E,5)*INDEX(係数表!F:F,5))))))</f>
        <v>#VALUE!</v>
      </c>
      <c r="O763" t="e">
        <f>MIN(100, MAX(0, (INDEX(出力表!D:D,5))*M763/MAX(N763, Settings!B3)))</f>
        <v>#VALUE!</v>
      </c>
      <c r="P763">
        <f>MIN(100, MAX(0, 100*BETAINV(乱数表!$F763, MAX(0.00000001, (1/(1+EXP(-(INDEX(係数表!G:G,6) + $B763))))*(EXP(INDEX(係数表!H:H,6) + INDEX(係数表!I:I,6)*LN(INDEX(出力表!C:C,6)+1)))), MAX(0.00000001, (1-(1/(1+EXP(-(INDEX(係数表!G:G,6) + $B763)))))*(EXP(INDEX(係数表!H:H,6) + INDEX(係数表!I:I,6)*LN(INDEX(出力表!C:C,6)+1)))))))</f>
        <v>87.928002316395578</v>
      </c>
      <c r="Q763" t="e">
        <f>MIN(100, MAX(0, (100*(INDEX(出力表!D:D,6))/(EXP(INDEX(係数表!B:B,6) + $C763) + (INDEX(出力表!D:D,6)))) + (乱数表!$R763*(Settings!B12/(((INDEX(出力表!D:D,6))+1)^INDEX(係数表!E:E,6)*INDEX(係数表!F:F,6))))))</f>
        <v>#VALUE!</v>
      </c>
      <c r="R763" t="e">
        <f>MIN(100, MAX(0, (INDEX(出力表!D:D,6))*P763/MAX(Q763, Settings!B3)))</f>
        <v>#VALUE!</v>
      </c>
      <c r="S763">
        <f>MIN(100, MAX(0, 100*BETAINV(乱数表!$G763, MAX(0.00000001, (1/(1+EXP(-(INDEX(係数表!G:G,7) + $B763))))*(EXP(INDEX(係数表!H:H,7) + INDEX(係数表!I:I,7)*LN(INDEX(出力表!C:C,7)+1)))), MAX(0.00000001, (1-(1/(1+EXP(-(INDEX(係数表!G:G,7) + $B763)))))*(EXP(INDEX(係数表!H:H,7) + INDEX(係数表!I:I,7)*LN(INDEX(出力表!C:C,7)+1)))))))</f>
        <v>96.251903390736004</v>
      </c>
      <c r="T763" t="e">
        <f>MIN(100, MAX(0, (100*(INDEX(出力表!D:D,7))/(EXP(INDEX(係数表!B:B,7) + $C763) + (INDEX(出力表!D:D,7)))) + (乱数表!$S763*(Settings!B12/(((INDEX(出力表!D:D,7))+1)^INDEX(係数表!E:E,7)*INDEX(係数表!F:F,7))))))</f>
        <v>#VALUE!</v>
      </c>
      <c r="U763" t="e">
        <f>MIN(100, MAX(0, (INDEX(出力表!D:D,7))*S763/MAX(T763, Settings!B3)))</f>
        <v>#VALUE!</v>
      </c>
      <c r="V763">
        <f>MIN(100, MAX(0, 100*BETAINV(乱数表!$H763, MAX(0.00000001, (1/(1+EXP(-(INDEX(係数表!G:G,8) + $B763))))*(EXP(INDEX(係数表!H:H,8) + INDEX(係数表!I:I,8)*LN(INDEX(出力表!C:C,8)+1)))), MAX(0.00000001, (1-(1/(1+EXP(-(INDEX(係数表!G:G,8) + $B763)))))*(EXP(INDEX(係数表!H:H,8) + INDEX(係数表!I:I,8)*LN(INDEX(出力表!C:C,8)+1)))))))</f>
        <v>55.358520923392149</v>
      </c>
      <c r="W763" t="e">
        <f>MIN(100, MAX(0, (100*(INDEX(出力表!D:D,8))/(EXP(INDEX(係数表!B:B,8) + $C763) + (INDEX(出力表!D:D,8)))) + (乱数表!$T763*(Settings!B12/(((INDEX(出力表!D:D,8))+1)^INDEX(係数表!E:E,8)*INDEX(係数表!F:F,8))))))</f>
        <v>#VALUE!</v>
      </c>
      <c r="X763" t="e">
        <f>MIN(100, MAX(0, (INDEX(出力表!D:D,8))*V763/MAX(W763, Settings!B3)))</f>
        <v>#VALUE!</v>
      </c>
      <c r="Y763">
        <f>MIN(100, MAX(0, 100*BETAINV(乱数表!$I763, MAX(0.00000001, (1/(1+EXP(-(INDEX(係数表!G:G,9) + $B763))))*(EXP(INDEX(係数表!H:H,9) + INDEX(係数表!I:I,9)*LN(INDEX(出力表!C:C,9)+1)))), MAX(0.00000001, (1-(1/(1+EXP(-(INDEX(係数表!G:G,9) + $B763)))))*(EXP(INDEX(係数表!H:H,9) + INDEX(係数表!I:I,9)*LN(INDEX(出力表!C:C,9)+1)))))))</f>
        <v>98.449831758108289</v>
      </c>
      <c r="Z763" t="e">
        <f>MIN(100, MAX(0, (100*(INDEX(出力表!D:D,9))/(EXP(INDEX(係数表!B:B,9) + $C763) + (INDEX(出力表!D:D,9)))) + (乱数表!$U763*(Settings!B12/(((INDEX(出力表!D:D,9))+1)^INDEX(係数表!E:E,9)*INDEX(係数表!F:F,9))))))</f>
        <v>#VALUE!</v>
      </c>
      <c r="AA763" t="e">
        <f>MIN(100, MAX(0, (INDEX(出力表!D:D,9))*Y763/MAX(Z763, Settings!B3)))</f>
        <v>#VALUE!</v>
      </c>
      <c r="AB763">
        <f>MIN(100, MAX(0, 100*BETAINV(乱数表!$J763, MAX(0.00000001, (1/(1+EXP(-(INDEX(係数表!G:G,10) + $B763))))*(EXP(INDEX(係数表!H:H,10) + INDEX(係数表!I:I,10)*LN(INDEX(出力表!C:C,10)+1)))), MAX(0.00000001, (1-(1/(1+EXP(-(INDEX(係数表!G:G,10) + $B763)))))*(EXP(INDEX(係数表!H:H,10) + INDEX(係数表!I:I,10)*LN(INDEX(出力表!C:C,10)+1)))))))</f>
        <v>87.561859198836146</v>
      </c>
      <c r="AC763" t="e">
        <f>MIN(100, MAX(0, (100*(INDEX(出力表!D:D,10))/(EXP(INDEX(係数表!B:B,10) + $C763) + (INDEX(出力表!D:D,10)))) + (乱数表!$V763*(Settings!B12/(((INDEX(出力表!D:D,10))+1)^INDEX(係数表!E:E,10)*INDEX(係数表!F:F,10))))))</f>
        <v>#VALUE!</v>
      </c>
      <c r="AD763" t="e">
        <f>MIN(100, MAX(0, (INDEX(出力表!D:D,10))*AB763/MAX(AC763, Settings!B3)))</f>
        <v>#VALUE!</v>
      </c>
      <c r="AE763">
        <f>MIN(100, MAX(0, 100*BETAINV(乱数表!$K763, MAX(0.00000001, (1/(1+EXP(-(INDEX(係数表!G:G,11) + $B763))))*(EXP(INDEX(係数表!H:H,11) + INDEX(係数表!I:I,11)*LN(INDEX(出力表!C:C,11)+1)))), MAX(0.00000001, (1-(1/(1+EXP(-(INDEX(係数表!G:G,11) + $B763)))))*(EXP(INDEX(係数表!H:H,11) + INDEX(係数表!I:I,11)*LN(INDEX(出力表!C:C,11)+1)))))))</f>
        <v>87.199363592932087</v>
      </c>
      <c r="AF763" t="e">
        <f>MIN(100, MAX(0, (100*(INDEX(出力表!D:D,11))/(EXP(INDEX(係数表!B:B,11) + $C763) + (INDEX(出力表!D:D,11)))) + (乱数表!$W763*(Settings!B12/(((INDEX(出力表!D:D,11))+1)^INDEX(係数表!E:E,11)*INDEX(係数表!F:F,11))))))</f>
        <v>#VALUE!</v>
      </c>
      <c r="AG763" t="e">
        <f>MIN(100, MAX(0, (INDEX(出力表!D:D,11))*AE763/MAX(AF763, Settings!B3)))</f>
        <v>#VALUE!</v>
      </c>
      <c r="AH763">
        <f>MIN(100, MAX(0, 100*BETAINV(乱数表!$L763, MAX(0.00000001, (1/(1+EXP(-(INDEX(係数表!G:G,12) + $B763))))*(EXP(INDEX(係数表!H:H,12) + INDEX(係数表!I:I,12)*LN(INDEX(出力表!C:C,12)+1)))), MAX(0.00000001, (1-(1/(1+EXP(-(INDEX(係数表!G:G,12) + $B763)))))*(EXP(INDEX(係数表!H:H,12) + INDEX(係数表!I:I,12)*LN(INDEX(出力表!C:C,12)+1)))))))</f>
        <v>95.281357021987986</v>
      </c>
      <c r="AI763" t="e">
        <f>MIN(100, MAX(0, (100*(INDEX(出力表!D:D,12))/(EXP(INDEX(係数表!B:B,12) + $C763) + (INDEX(出力表!D:D,12)))) + (乱数表!$X763*(Settings!B12/(((INDEX(出力表!D:D,12))+1)^INDEX(係数表!E:E,12)*INDEX(係数表!F:F,12))))))</f>
        <v>#VALUE!</v>
      </c>
      <c r="AJ763" t="e">
        <f>MIN(100, MAX(0, (INDEX(出力表!D:D,12))*AH763/MAX(AI763, Settings!B3)))</f>
        <v>#VALUE!</v>
      </c>
      <c r="AK763">
        <f>MIN(100, MAX(0, 100*BETAINV(乱数表!$M763, MAX(0.00000001, (1/(1+EXP(-(INDEX(係数表!G:G,13) + $B763))))*(EXP(INDEX(係数表!H:H,13) + INDEX(係数表!I:I,13)*LN(INDEX(出力表!C:C,13)+1)))), MAX(0.00000001, (1-(1/(1+EXP(-(INDEX(係数表!G:G,13) + $B763)))))*(EXP(INDEX(係数表!H:H,13) + INDEX(係数表!I:I,13)*LN(INDEX(出力表!C:C,13)+1)))))))</f>
        <v>96.712820888435886</v>
      </c>
      <c r="AL763" t="e">
        <f>MIN(100, MAX(0, (100*(INDEX(出力表!D:D,13))/(EXP(INDEX(係数表!B:B,13) + $C763) + (INDEX(出力表!D:D,13)))) + (乱数表!$Y763*(Settings!B12/(((INDEX(出力表!D:D,13))+1)^INDEX(係数表!E:E,13)*INDEX(係数表!F:F,13))))))</f>
        <v>#VALUE!</v>
      </c>
      <c r="AM763" t="e">
        <f>MIN(100, MAX(0, (INDEX(出力表!D:D,13))*AK763/MAX(AL763, Settings!B3)))</f>
        <v>#VALUE!</v>
      </c>
      <c r="AN763">
        <f>IF(ISNUMBER(F763), INDEX(出力表!B:B,2)*F763, 0)+IF(ISNUMBER(I763), INDEX(出力表!B:B,3)*I763, 0)+IF(ISNUMBER(L763), INDEX(出力表!B:B,4)*L763, 0)+IF(ISNUMBER(O763), INDEX(出力表!B:B,5)*O763, 0)+IF(ISNUMBER(R763), INDEX(出力表!B:B,6)*R763, 0)+IF(ISNUMBER(U763), INDEX(出力表!B:B,7)*U763, 0)+IF(ISNUMBER(X763), INDEX(出力表!B:B,8)*X763, 0)+IF(ISNUMBER(AA763), INDEX(出力表!B:B,9)*AA763, 0)+IF(ISNUMBER(AD763), INDEX(出力表!B:B,10)*AD763, 0)+IF(ISNUMBER(AG763), INDEX(出力表!B:B,11)*AG763, 0)+IF(ISNUMBER(AJ763), INDEX(出力表!B:B,12)*AJ763, 0)+IF(ISNUMBER(AM763), INDEX(出力表!B:B,13)*AM763, 0)</f>
        <v>0</v>
      </c>
      <c r="AO763">
        <f>IF(ISNUMBER(F763), INDEX(出力表!B:B,2), 0)+IF(ISNUMBER(I763), INDEX(出力表!B:B,3), 0)+IF(ISNUMBER(L763), INDEX(出力表!B:B,4), 0)+IF(ISNUMBER(O763), INDEX(出力表!B:B,5), 0)+IF(ISNUMBER(R763), INDEX(出力表!B:B,6), 0)+IF(ISNUMBER(U763), INDEX(出力表!B:B,7), 0)+IF(ISNUMBER(X763), INDEX(出力表!B:B,8), 0)+IF(ISNUMBER(AA763), INDEX(出力表!B:B,9), 0)+IF(ISNUMBER(AD763), INDEX(出力表!B:B,10), 0)+IF(ISNUMBER(AG763), INDEX(出力表!B:B,11), 0)+IF(ISNUMBER(AJ763), INDEX(出力表!B:B,12), 0)+IF(ISNUMBER(AM763), INDEX(出力表!B:B,13), 0)</f>
        <v>0</v>
      </c>
      <c r="AP763" t="str">
        <f t="shared" si="11"/>
        <v/>
      </c>
    </row>
    <row r="764" spans="1:42" x14ac:dyDescent="0.2">
      <c r="A764">
        <v>763</v>
      </c>
      <c r="B764">
        <f>IF(UPPER(Settings!B4)="TRUE", 乱数表!$Z764*Settings!B10, 0)</f>
        <v>0.3090390130382592</v>
      </c>
      <c r="C764">
        <f>IF(UPPER(Settings!B4)="TRUE", 乱数表!$AA764*Settings!B11, 0)</f>
        <v>2.5197352763918348E-2</v>
      </c>
      <c r="D764">
        <f>MIN(100, MAX(0, 100*BETAINV(乱数表!$B764, MAX(0.00000001, (1/(1+EXP(-(INDEX(係数表!G:G,2) + $B764))))*(EXP(INDEX(係数表!H:H,2) + INDEX(係数表!I:I,2)*LN(INDEX(出力表!C:C,2)+1)))), MAX(0.00000001, (1-(1/(1+EXP(-(INDEX(係数表!G:G,2) + $B764)))))*(EXP(INDEX(係数表!H:H,2) + INDEX(係数表!I:I,2)*LN(INDEX(出力表!C:C,2)+1)))))))</f>
        <v>98.595434456727517</v>
      </c>
      <c r="E764" t="e">
        <f>MIN(100, MAX(0, (100*(INDEX(出力表!D:D,2))/(EXP(INDEX(係数表!B:B,2) + $C764) + (INDEX(出力表!D:D,2)))) + (乱数表!$N764*(Settings!B12/(((INDEX(出力表!D:D,2))+1)^INDEX(係数表!E:E,2)*INDEX(係数表!F:F,2))))))</f>
        <v>#VALUE!</v>
      </c>
      <c r="F764" t="e">
        <f>MIN(100, MAX(0, (INDEX(出力表!D:D,2))*D764/MAX(E764, Settings!B3)))</f>
        <v>#VALUE!</v>
      </c>
      <c r="G764">
        <f>MIN(100, MAX(0, 100*BETAINV(乱数表!$C764, MAX(0.00000001, (1/(1+EXP(-(INDEX(係数表!G:G,3) + $B764))))*(EXP(INDEX(係数表!H:H,3) + INDEX(係数表!I:I,3)*LN(INDEX(出力表!C:C,3)+1)))), MAX(0.00000001, (1-(1/(1+EXP(-(INDEX(係数表!G:G,3) + $B764)))))*(EXP(INDEX(係数表!H:H,3) + INDEX(係数表!I:I,3)*LN(INDEX(出力表!C:C,3)+1)))))))</f>
        <v>79.286279247422371</v>
      </c>
      <c r="H764" t="e">
        <f>MIN(100, MAX(0, (100*(INDEX(出力表!D:D,3))/(EXP(INDEX(係数表!B:B,3) + $C764) + (INDEX(出力表!D:D,3)))) + (乱数表!$O764*(Settings!B12/(((INDEX(出力表!D:D,3))+1)^INDEX(係数表!E:E,3)*INDEX(係数表!F:F,3))))))</f>
        <v>#VALUE!</v>
      </c>
      <c r="I764" t="e">
        <f>MIN(100, MAX(0, (INDEX(出力表!D:D,3))*G764/MAX(H764, Settings!B3)))</f>
        <v>#VALUE!</v>
      </c>
      <c r="J764">
        <f>MIN(100, MAX(0, 100*BETAINV(乱数表!$D764, MAX(0.00000001, (1/(1+EXP(-(INDEX(係数表!G:G,4) + $B764))))*(EXP(INDEX(係数表!H:H,4) + INDEX(係数表!I:I,4)*LN(INDEX(出力表!C:C,4)+1)))), MAX(0.00000001, (1-(1/(1+EXP(-(INDEX(係数表!G:G,4) + $B764)))))*(EXP(INDEX(係数表!H:H,4) + INDEX(係数表!I:I,4)*LN(INDEX(出力表!C:C,4)+1)))))))</f>
        <v>98.177853718618195</v>
      </c>
      <c r="K764" t="e">
        <f>MIN(100, MAX(0, (100*(INDEX(出力表!D:D,4))/(EXP(INDEX(係数表!B:B,4) + $C764) + (INDEX(出力表!D:D,4)))) + (乱数表!$P764*(Settings!B12/(((INDEX(出力表!D:D,4))+1)^INDEX(係数表!E:E,4)*INDEX(係数表!F:F,4))))))</f>
        <v>#VALUE!</v>
      </c>
      <c r="L764" t="e">
        <f>MIN(100, MAX(0, (INDEX(出力表!D:D,4))*J764/MAX(K764, Settings!B3)))</f>
        <v>#VALUE!</v>
      </c>
      <c r="M764">
        <f>MIN(100, MAX(0, 100*BETAINV(乱数表!$E764, MAX(0.00000001, (1/(1+EXP(-(INDEX(係数表!G:G,5) + $B764))))*(EXP(INDEX(係数表!H:H,5) + INDEX(係数表!I:I,5)*LN(INDEX(出力表!C:C,5)+1)))), MAX(0.00000001, (1-(1/(1+EXP(-(INDEX(係数表!G:G,5) + $B764)))))*(EXP(INDEX(係数表!H:H,5) + INDEX(係数表!I:I,5)*LN(INDEX(出力表!C:C,5)+1)))))))</f>
        <v>66.24231571298786</v>
      </c>
      <c r="N764" t="e">
        <f>MIN(100, MAX(0, (100*(INDEX(出力表!D:D,5))/(EXP(INDEX(係数表!B:B,5) + $C764) + (INDEX(出力表!D:D,5)))) + (乱数表!$Q764*(Settings!B12/(((INDEX(出力表!D:D,5))+1)^INDEX(係数表!E:E,5)*INDEX(係数表!F:F,5))))))</f>
        <v>#VALUE!</v>
      </c>
      <c r="O764" t="e">
        <f>MIN(100, MAX(0, (INDEX(出力表!D:D,5))*M764/MAX(N764, Settings!B3)))</f>
        <v>#VALUE!</v>
      </c>
      <c r="P764">
        <f>MIN(100, MAX(0, 100*BETAINV(乱数表!$F764, MAX(0.00000001, (1/(1+EXP(-(INDEX(係数表!G:G,6) + $B764))))*(EXP(INDEX(係数表!H:H,6) + INDEX(係数表!I:I,6)*LN(INDEX(出力表!C:C,6)+1)))), MAX(0.00000001, (1-(1/(1+EXP(-(INDEX(係数表!G:G,6) + $B764)))))*(EXP(INDEX(係数表!H:H,6) + INDEX(係数表!I:I,6)*LN(INDEX(出力表!C:C,6)+1)))))))</f>
        <v>64.546502696503296</v>
      </c>
      <c r="Q764" t="e">
        <f>MIN(100, MAX(0, (100*(INDEX(出力表!D:D,6))/(EXP(INDEX(係数表!B:B,6) + $C764) + (INDEX(出力表!D:D,6)))) + (乱数表!$R764*(Settings!B12/(((INDEX(出力表!D:D,6))+1)^INDEX(係数表!E:E,6)*INDEX(係数表!F:F,6))))))</f>
        <v>#VALUE!</v>
      </c>
      <c r="R764" t="e">
        <f>MIN(100, MAX(0, (INDEX(出力表!D:D,6))*P764/MAX(Q764, Settings!B3)))</f>
        <v>#VALUE!</v>
      </c>
      <c r="S764">
        <f>MIN(100, MAX(0, 100*BETAINV(乱数表!$G764, MAX(0.00000001, (1/(1+EXP(-(INDEX(係数表!G:G,7) + $B764))))*(EXP(INDEX(係数表!H:H,7) + INDEX(係数表!I:I,7)*LN(INDEX(出力表!C:C,7)+1)))), MAX(0.00000001, (1-(1/(1+EXP(-(INDEX(係数表!G:G,7) + $B764)))))*(EXP(INDEX(係数表!H:H,7) + INDEX(係数表!I:I,7)*LN(INDEX(出力表!C:C,7)+1)))))))</f>
        <v>93.665820875188686</v>
      </c>
      <c r="T764" t="e">
        <f>MIN(100, MAX(0, (100*(INDEX(出力表!D:D,7))/(EXP(INDEX(係数表!B:B,7) + $C764) + (INDEX(出力表!D:D,7)))) + (乱数表!$S764*(Settings!B12/(((INDEX(出力表!D:D,7))+1)^INDEX(係数表!E:E,7)*INDEX(係数表!F:F,7))))))</f>
        <v>#VALUE!</v>
      </c>
      <c r="U764" t="e">
        <f>MIN(100, MAX(0, (INDEX(出力表!D:D,7))*S764/MAX(T764, Settings!B3)))</f>
        <v>#VALUE!</v>
      </c>
      <c r="V764">
        <f>MIN(100, MAX(0, 100*BETAINV(乱数表!$H764, MAX(0.00000001, (1/(1+EXP(-(INDEX(係数表!G:G,8) + $B764))))*(EXP(INDEX(係数表!H:H,8) + INDEX(係数表!I:I,8)*LN(INDEX(出力表!C:C,8)+1)))), MAX(0.00000001, (1-(1/(1+EXP(-(INDEX(係数表!G:G,8) + $B764)))))*(EXP(INDEX(係数表!H:H,8) + INDEX(係数表!I:I,8)*LN(INDEX(出力表!C:C,8)+1)))))))</f>
        <v>77.711125015627502</v>
      </c>
      <c r="W764" t="e">
        <f>MIN(100, MAX(0, (100*(INDEX(出力表!D:D,8))/(EXP(INDEX(係数表!B:B,8) + $C764) + (INDEX(出力表!D:D,8)))) + (乱数表!$T764*(Settings!B12/(((INDEX(出力表!D:D,8))+1)^INDEX(係数表!E:E,8)*INDEX(係数表!F:F,8))))))</f>
        <v>#VALUE!</v>
      </c>
      <c r="X764" t="e">
        <f>MIN(100, MAX(0, (INDEX(出力表!D:D,8))*V764/MAX(W764, Settings!B3)))</f>
        <v>#VALUE!</v>
      </c>
      <c r="Y764">
        <f>MIN(100, MAX(0, 100*BETAINV(乱数表!$I764, MAX(0.00000001, (1/(1+EXP(-(INDEX(係数表!G:G,9) + $B764))))*(EXP(INDEX(係数表!H:H,9) + INDEX(係数表!I:I,9)*LN(INDEX(出力表!C:C,9)+1)))), MAX(0.00000001, (1-(1/(1+EXP(-(INDEX(係数表!G:G,9) + $B764)))))*(EXP(INDEX(係数表!H:H,9) + INDEX(係数表!I:I,9)*LN(INDEX(出力表!C:C,9)+1)))))))</f>
        <v>82.578982711278087</v>
      </c>
      <c r="Z764" t="e">
        <f>MIN(100, MAX(0, (100*(INDEX(出力表!D:D,9))/(EXP(INDEX(係数表!B:B,9) + $C764) + (INDEX(出力表!D:D,9)))) + (乱数表!$U764*(Settings!B12/(((INDEX(出力表!D:D,9))+1)^INDEX(係数表!E:E,9)*INDEX(係数表!F:F,9))))))</f>
        <v>#VALUE!</v>
      </c>
      <c r="AA764" t="e">
        <f>MIN(100, MAX(0, (INDEX(出力表!D:D,9))*Y764/MAX(Z764, Settings!B3)))</f>
        <v>#VALUE!</v>
      </c>
      <c r="AB764">
        <f>MIN(100, MAX(0, 100*BETAINV(乱数表!$J764, MAX(0.00000001, (1/(1+EXP(-(INDEX(係数表!G:G,10) + $B764))))*(EXP(INDEX(係数表!H:H,10) + INDEX(係数表!I:I,10)*LN(INDEX(出力表!C:C,10)+1)))), MAX(0.00000001, (1-(1/(1+EXP(-(INDEX(係数表!G:G,10) + $B764)))))*(EXP(INDEX(係数表!H:H,10) + INDEX(係数表!I:I,10)*LN(INDEX(出力表!C:C,10)+1)))))))</f>
        <v>85.326819980220677</v>
      </c>
      <c r="AC764" t="e">
        <f>MIN(100, MAX(0, (100*(INDEX(出力表!D:D,10))/(EXP(INDEX(係数表!B:B,10) + $C764) + (INDEX(出力表!D:D,10)))) + (乱数表!$V764*(Settings!B12/(((INDEX(出力表!D:D,10))+1)^INDEX(係数表!E:E,10)*INDEX(係数表!F:F,10))))))</f>
        <v>#VALUE!</v>
      </c>
      <c r="AD764" t="e">
        <f>MIN(100, MAX(0, (INDEX(出力表!D:D,10))*AB764/MAX(AC764, Settings!B3)))</f>
        <v>#VALUE!</v>
      </c>
      <c r="AE764">
        <f>MIN(100, MAX(0, 100*BETAINV(乱数表!$K764, MAX(0.00000001, (1/(1+EXP(-(INDEX(係数表!G:G,11) + $B764))))*(EXP(INDEX(係数表!H:H,11) + INDEX(係数表!I:I,11)*LN(INDEX(出力表!C:C,11)+1)))), MAX(0.00000001, (1-(1/(1+EXP(-(INDEX(係数表!G:G,11) + $B764)))))*(EXP(INDEX(係数表!H:H,11) + INDEX(係数表!I:I,11)*LN(INDEX(出力表!C:C,11)+1)))))))</f>
        <v>93.884493153776845</v>
      </c>
      <c r="AF764" t="e">
        <f>MIN(100, MAX(0, (100*(INDEX(出力表!D:D,11))/(EXP(INDEX(係数表!B:B,11) + $C764) + (INDEX(出力表!D:D,11)))) + (乱数表!$W764*(Settings!B12/(((INDEX(出力表!D:D,11))+1)^INDEX(係数表!E:E,11)*INDEX(係数表!F:F,11))))))</f>
        <v>#VALUE!</v>
      </c>
      <c r="AG764" t="e">
        <f>MIN(100, MAX(0, (INDEX(出力表!D:D,11))*AE764/MAX(AF764, Settings!B3)))</f>
        <v>#VALUE!</v>
      </c>
      <c r="AH764">
        <f>MIN(100, MAX(0, 100*BETAINV(乱数表!$L764, MAX(0.00000001, (1/(1+EXP(-(INDEX(係数表!G:G,12) + $B764))))*(EXP(INDEX(係数表!H:H,12) + INDEX(係数表!I:I,12)*LN(INDEX(出力表!C:C,12)+1)))), MAX(0.00000001, (1-(1/(1+EXP(-(INDEX(係数表!G:G,12) + $B764)))))*(EXP(INDEX(係数表!H:H,12) + INDEX(係数表!I:I,12)*LN(INDEX(出力表!C:C,12)+1)))))))</f>
        <v>92.270377822145306</v>
      </c>
      <c r="AI764" t="e">
        <f>MIN(100, MAX(0, (100*(INDEX(出力表!D:D,12))/(EXP(INDEX(係数表!B:B,12) + $C764) + (INDEX(出力表!D:D,12)))) + (乱数表!$X764*(Settings!B12/(((INDEX(出力表!D:D,12))+1)^INDEX(係数表!E:E,12)*INDEX(係数表!F:F,12))))))</f>
        <v>#VALUE!</v>
      </c>
      <c r="AJ764" t="e">
        <f>MIN(100, MAX(0, (INDEX(出力表!D:D,12))*AH764/MAX(AI764, Settings!B3)))</f>
        <v>#VALUE!</v>
      </c>
      <c r="AK764">
        <f>MIN(100, MAX(0, 100*BETAINV(乱数表!$M764, MAX(0.00000001, (1/(1+EXP(-(INDEX(係数表!G:G,13) + $B764))))*(EXP(INDEX(係数表!H:H,13) + INDEX(係数表!I:I,13)*LN(INDEX(出力表!C:C,13)+1)))), MAX(0.00000001, (1-(1/(1+EXP(-(INDEX(係数表!G:G,13) + $B764)))))*(EXP(INDEX(係数表!H:H,13) + INDEX(係数表!I:I,13)*LN(INDEX(出力表!C:C,13)+1)))))))</f>
        <v>98.70003275502927</v>
      </c>
      <c r="AL764" t="e">
        <f>MIN(100, MAX(0, (100*(INDEX(出力表!D:D,13))/(EXP(INDEX(係数表!B:B,13) + $C764) + (INDEX(出力表!D:D,13)))) + (乱数表!$Y764*(Settings!B12/(((INDEX(出力表!D:D,13))+1)^INDEX(係数表!E:E,13)*INDEX(係数表!F:F,13))))))</f>
        <v>#VALUE!</v>
      </c>
      <c r="AM764" t="e">
        <f>MIN(100, MAX(0, (INDEX(出力表!D:D,13))*AK764/MAX(AL764, Settings!B3)))</f>
        <v>#VALUE!</v>
      </c>
      <c r="AN764">
        <f>IF(ISNUMBER(F764), INDEX(出力表!B:B,2)*F764, 0)+IF(ISNUMBER(I764), INDEX(出力表!B:B,3)*I764, 0)+IF(ISNUMBER(L764), INDEX(出力表!B:B,4)*L764, 0)+IF(ISNUMBER(O764), INDEX(出力表!B:B,5)*O764, 0)+IF(ISNUMBER(R764), INDEX(出力表!B:B,6)*R764, 0)+IF(ISNUMBER(U764), INDEX(出力表!B:B,7)*U764, 0)+IF(ISNUMBER(X764), INDEX(出力表!B:B,8)*X764, 0)+IF(ISNUMBER(AA764), INDEX(出力表!B:B,9)*AA764, 0)+IF(ISNUMBER(AD764), INDEX(出力表!B:B,10)*AD764, 0)+IF(ISNUMBER(AG764), INDEX(出力表!B:B,11)*AG764, 0)+IF(ISNUMBER(AJ764), INDEX(出力表!B:B,12)*AJ764, 0)+IF(ISNUMBER(AM764), INDEX(出力表!B:B,13)*AM764, 0)</f>
        <v>0</v>
      </c>
      <c r="AO764">
        <f>IF(ISNUMBER(F764), INDEX(出力表!B:B,2), 0)+IF(ISNUMBER(I764), INDEX(出力表!B:B,3), 0)+IF(ISNUMBER(L764), INDEX(出力表!B:B,4), 0)+IF(ISNUMBER(O764), INDEX(出力表!B:B,5), 0)+IF(ISNUMBER(R764), INDEX(出力表!B:B,6), 0)+IF(ISNUMBER(U764), INDEX(出力表!B:B,7), 0)+IF(ISNUMBER(X764), INDEX(出力表!B:B,8), 0)+IF(ISNUMBER(AA764), INDEX(出力表!B:B,9), 0)+IF(ISNUMBER(AD764), INDEX(出力表!B:B,10), 0)+IF(ISNUMBER(AG764), INDEX(出力表!B:B,11), 0)+IF(ISNUMBER(AJ764), INDEX(出力表!B:B,12), 0)+IF(ISNUMBER(AM764), INDEX(出力表!B:B,13), 0)</f>
        <v>0</v>
      </c>
      <c r="AP764" t="str">
        <f t="shared" si="11"/>
        <v/>
      </c>
    </row>
    <row r="765" spans="1:42" x14ac:dyDescent="0.2">
      <c r="A765">
        <v>764</v>
      </c>
      <c r="B765">
        <f>IF(UPPER(Settings!B4)="TRUE", 乱数表!$Z765*Settings!B10, 0)</f>
        <v>0.15373401682565871</v>
      </c>
      <c r="C765">
        <f>IF(UPPER(Settings!B4)="TRUE", 乱数表!$AA765*Settings!B11, 0)</f>
        <v>-0.11277163885184968</v>
      </c>
      <c r="D765">
        <f>MIN(100, MAX(0, 100*BETAINV(乱数表!$B765, MAX(0.00000001, (1/(1+EXP(-(INDEX(係数表!G:G,2) + $B765))))*(EXP(INDEX(係数表!H:H,2) + INDEX(係数表!I:I,2)*LN(INDEX(出力表!C:C,2)+1)))), MAX(0.00000001, (1-(1/(1+EXP(-(INDEX(係数表!G:G,2) + $B765)))))*(EXP(INDEX(係数表!H:H,2) + INDEX(係数表!I:I,2)*LN(INDEX(出力表!C:C,2)+1)))))))</f>
        <v>96.350973335817116</v>
      </c>
      <c r="E765" t="e">
        <f>MIN(100, MAX(0, (100*(INDEX(出力表!D:D,2))/(EXP(INDEX(係数表!B:B,2) + $C765) + (INDEX(出力表!D:D,2)))) + (乱数表!$N765*(Settings!B12/(((INDEX(出力表!D:D,2))+1)^INDEX(係数表!E:E,2)*INDEX(係数表!F:F,2))))))</f>
        <v>#VALUE!</v>
      </c>
      <c r="F765" t="e">
        <f>MIN(100, MAX(0, (INDEX(出力表!D:D,2))*D765/MAX(E765, Settings!B3)))</f>
        <v>#VALUE!</v>
      </c>
      <c r="G765">
        <f>MIN(100, MAX(0, 100*BETAINV(乱数表!$C765, MAX(0.00000001, (1/(1+EXP(-(INDEX(係数表!G:G,3) + $B765))))*(EXP(INDEX(係数表!H:H,3) + INDEX(係数表!I:I,3)*LN(INDEX(出力表!C:C,3)+1)))), MAX(0.00000001, (1-(1/(1+EXP(-(INDEX(係数表!G:G,3) + $B765)))))*(EXP(INDEX(係数表!H:H,3) + INDEX(係数表!I:I,3)*LN(INDEX(出力表!C:C,3)+1)))))))</f>
        <v>93.414123765663078</v>
      </c>
      <c r="H765" t="e">
        <f>MIN(100, MAX(0, (100*(INDEX(出力表!D:D,3))/(EXP(INDEX(係数表!B:B,3) + $C765) + (INDEX(出力表!D:D,3)))) + (乱数表!$O765*(Settings!B12/(((INDEX(出力表!D:D,3))+1)^INDEX(係数表!E:E,3)*INDEX(係数表!F:F,3))))))</f>
        <v>#VALUE!</v>
      </c>
      <c r="I765" t="e">
        <f>MIN(100, MAX(0, (INDEX(出力表!D:D,3))*G765/MAX(H765, Settings!B3)))</f>
        <v>#VALUE!</v>
      </c>
      <c r="J765">
        <f>MIN(100, MAX(0, 100*BETAINV(乱数表!$D765, MAX(0.00000001, (1/(1+EXP(-(INDEX(係数表!G:G,4) + $B765))))*(EXP(INDEX(係数表!H:H,4) + INDEX(係数表!I:I,4)*LN(INDEX(出力表!C:C,4)+1)))), MAX(0.00000001, (1-(1/(1+EXP(-(INDEX(係数表!G:G,4) + $B765)))))*(EXP(INDEX(係数表!H:H,4) + INDEX(係数表!I:I,4)*LN(INDEX(出力表!C:C,4)+1)))))))</f>
        <v>89.75845008050463</v>
      </c>
      <c r="K765" t="e">
        <f>MIN(100, MAX(0, (100*(INDEX(出力表!D:D,4))/(EXP(INDEX(係数表!B:B,4) + $C765) + (INDEX(出力表!D:D,4)))) + (乱数表!$P765*(Settings!B12/(((INDEX(出力表!D:D,4))+1)^INDEX(係数表!E:E,4)*INDEX(係数表!F:F,4))))))</f>
        <v>#VALUE!</v>
      </c>
      <c r="L765" t="e">
        <f>MIN(100, MAX(0, (INDEX(出力表!D:D,4))*J765/MAX(K765, Settings!B3)))</f>
        <v>#VALUE!</v>
      </c>
      <c r="M765">
        <f>MIN(100, MAX(0, 100*BETAINV(乱数表!$E765, MAX(0.00000001, (1/(1+EXP(-(INDEX(係数表!G:G,5) + $B765))))*(EXP(INDEX(係数表!H:H,5) + INDEX(係数表!I:I,5)*LN(INDEX(出力表!C:C,5)+1)))), MAX(0.00000001, (1-(1/(1+EXP(-(INDEX(係数表!G:G,5) + $B765)))))*(EXP(INDEX(係数表!H:H,5) + INDEX(係数表!I:I,5)*LN(INDEX(出力表!C:C,5)+1)))))))</f>
        <v>99.96134316535364</v>
      </c>
      <c r="N765" t="e">
        <f>MIN(100, MAX(0, (100*(INDEX(出力表!D:D,5))/(EXP(INDEX(係数表!B:B,5) + $C765) + (INDEX(出力表!D:D,5)))) + (乱数表!$Q765*(Settings!B12/(((INDEX(出力表!D:D,5))+1)^INDEX(係数表!E:E,5)*INDEX(係数表!F:F,5))))))</f>
        <v>#VALUE!</v>
      </c>
      <c r="O765" t="e">
        <f>MIN(100, MAX(0, (INDEX(出力表!D:D,5))*M765/MAX(N765, Settings!B3)))</f>
        <v>#VALUE!</v>
      </c>
      <c r="P765">
        <f>MIN(100, MAX(0, 100*BETAINV(乱数表!$F765, MAX(0.00000001, (1/(1+EXP(-(INDEX(係数表!G:G,6) + $B765))))*(EXP(INDEX(係数表!H:H,6) + INDEX(係数表!I:I,6)*LN(INDEX(出力表!C:C,6)+1)))), MAX(0.00000001, (1-(1/(1+EXP(-(INDEX(係数表!G:G,6) + $B765)))))*(EXP(INDEX(係数表!H:H,6) + INDEX(係数表!I:I,6)*LN(INDEX(出力表!C:C,6)+1)))))))</f>
        <v>98.43564139660586</v>
      </c>
      <c r="Q765" t="e">
        <f>MIN(100, MAX(0, (100*(INDEX(出力表!D:D,6))/(EXP(INDEX(係数表!B:B,6) + $C765) + (INDEX(出力表!D:D,6)))) + (乱数表!$R765*(Settings!B12/(((INDEX(出力表!D:D,6))+1)^INDEX(係数表!E:E,6)*INDEX(係数表!F:F,6))))))</f>
        <v>#VALUE!</v>
      </c>
      <c r="R765" t="e">
        <f>MIN(100, MAX(0, (INDEX(出力表!D:D,6))*P765/MAX(Q765, Settings!B3)))</f>
        <v>#VALUE!</v>
      </c>
      <c r="S765">
        <f>MIN(100, MAX(0, 100*BETAINV(乱数表!$G765, MAX(0.00000001, (1/(1+EXP(-(INDEX(係数表!G:G,7) + $B765))))*(EXP(INDEX(係数表!H:H,7) + INDEX(係数表!I:I,7)*LN(INDEX(出力表!C:C,7)+1)))), MAX(0.00000001, (1-(1/(1+EXP(-(INDEX(係数表!G:G,7) + $B765)))))*(EXP(INDEX(係数表!H:H,7) + INDEX(係数表!I:I,7)*LN(INDEX(出力表!C:C,7)+1)))))))</f>
        <v>99.934331625903553</v>
      </c>
      <c r="T765" t="e">
        <f>MIN(100, MAX(0, (100*(INDEX(出力表!D:D,7))/(EXP(INDEX(係数表!B:B,7) + $C765) + (INDEX(出力表!D:D,7)))) + (乱数表!$S765*(Settings!B12/(((INDEX(出力表!D:D,7))+1)^INDEX(係数表!E:E,7)*INDEX(係数表!F:F,7))))))</f>
        <v>#VALUE!</v>
      </c>
      <c r="U765" t="e">
        <f>MIN(100, MAX(0, (INDEX(出力表!D:D,7))*S765/MAX(T765, Settings!B3)))</f>
        <v>#VALUE!</v>
      </c>
      <c r="V765">
        <f>MIN(100, MAX(0, 100*BETAINV(乱数表!$H765, MAX(0.00000001, (1/(1+EXP(-(INDEX(係数表!G:G,8) + $B765))))*(EXP(INDEX(係数表!H:H,8) + INDEX(係数表!I:I,8)*LN(INDEX(出力表!C:C,8)+1)))), MAX(0.00000001, (1-(1/(1+EXP(-(INDEX(係数表!G:G,8) + $B765)))))*(EXP(INDEX(係数表!H:H,8) + INDEX(係数表!I:I,8)*LN(INDEX(出力表!C:C,8)+1)))))))</f>
        <v>80.382844079076293</v>
      </c>
      <c r="W765" t="e">
        <f>MIN(100, MAX(0, (100*(INDEX(出力表!D:D,8))/(EXP(INDEX(係数表!B:B,8) + $C765) + (INDEX(出力表!D:D,8)))) + (乱数表!$T765*(Settings!B12/(((INDEX(出力表!D:D,8))+1)^INDEX(係数表!E:E,8)*INDEX(係数表!F:F,8))))))</f>
        <v>#VALUE!</v>
      </c>
      <c r="X765" t="e">
        <f>MIN(100, MAX(0, (INDEX(出力表!D:D,8))*V765/MAX(W765, Settings!B3)))</f>
        <v>#VALUE!</v>
      </c>
      <c r="Y765">
        <f>MIN(100, MAX(0, 100*BETAINV(乱数表!$I765, MAX(0.00000001, (1/(1+EXP(-(INDEX(係数表!G:G,9) + $B765))))*(EXP(INDEX(係数表!H:H,9) + INDEX(係数表!I:I,9)*LN(INDEX(出力表!C:C,9)+1)))), MAX(0.00000001, (1-(1/(1+EXP(-(INDEX(係数表!G:G,9) + $B765)))))*(EXP(INDEX(係数表!H:H,9) + INDEX(係数表!I:I,9)*LN(INDEX(出力表!C:C,9)+1)))))))</f>
        <v>82.142589791148609</v>
      </c>
      <c r="Z765" t="e">
        <f>MIN(100, MAX(0, (100*(INDEX(出力表!D:D,9))/(EXP(INDEX(係数表!B:B,9) + $C765) + (INDEX(出力表!D:D,9)))) + (乱数表!$U765*(Settings!B12/(((INDEX(出力表!D:D,9))+1)^INDEX(係数表!E:E,9)*INDEX(係数表!F:F,9))))))</f>
        <v>#VALUE!</v>
      </c>
      <c r="AA765" t="e">
        <f>MIN(100, MAX(0, (INDEX(出力表!D:D,9))*Y765/MAX(Z765, Settings!B3)))</f>
        <v>#VALUE!</v>
      </c>
      <c r="AB765">
        <f>MIN(100, MAX(0, 100*BETAINV(乱数表!$J765, MAX(0.00000001, (1/(1+EXP(-(INDEX(係数表!G:G,10) + $B765))))*(EXP(INDEX(係数表!H:H,10) + INDEX(係数表!I:I,10)*LN(INDEX(出力表!C:C,10)+1)))), MAX(0.00000001, (1-(1/(1+EXP(-(INDEX(係数表!G:G,10) + $B765)))))*(EXP(INDEX(係数表!H:H,10) + INDEX(係数表!I:I,10)*LN(INDEX(出力表!C:C,10)+1)))))))</f>
        <v>99.998270482682102</v>
      </c>
      <c r="AC765" t="e">
        <f>MIN(100, MAX(0, (100*(INDEX(出力表!D:D,10))/(EXP(INDEX(係数表!B:B,10) + $C765) + (INDEX(出力表!D:D,10)))) + (乱数表!$V765*(Settings!B12/(((INDEX(出力表!D:D,10))+1)^INDEX(係数表!E:E,10)*INDEX(係数表!F:F,10))))))</f>
        <v>#VALUE!</v>
      </c>
      <c r="AD765" t="e">
        <f>MIN(100, MAX(0, (INDEX(出力表!D:D,10))*AB765/MAX(AC765, Settings!B3)))</f>
        <v>#VALUE!</v>
      </c>
      <c r="AE765">
        <f>MIN(100, MAX(0, 100*BETAINV(乱数表!$K765, MAX(0.00000001, (1/(1+EXP(-(INDEX(係数表!G:G,11) + $B765))))*(EXP(INDEX(係数表!H:H,11) + INDEX(係数表!I:I,11)*LN(INDEX(出力表!C:C,11)+1)))), MAX(0.00000001, (1-(1/(1+EXP(-(INDEX(係数表!G:G,11) + $B765)))))*(EXP(INDEX(係数表!H:H,11) + INDEX(係数表!I:I,11)*LN(INDEX(出力表!C:C,11)+1)))))))</f>
        <v>90.081419302105431</v>
      </c>
      <c r="AF765" t="e">
        <f>MIN(100, MAX(0, (100*(INDEX(出力表!D:D,11))/(EXP(INDEX(係数表!B:B,11) + $C765) + (INDEX(出力表!D:D,11)))) + (乱数表!$W765*(Settings!B12/(((INDEX(出力表!D:D,11))+1)^INDEX(係数表!E:E,11)*INDEX(係数表!F:F,11))))))</f>
        <v>#VALUE!</v>
      </c>
      <c r="AG765" t="e">
        <f>MIN(100, MAX(0, (INDEX(出力表!D:D,11))*AE765/MAX(AF765, Settings!B3)))</f>
        <v>#VALUE!</v>
      </c>
      <c r="AH765">
        <f>MIN(100, MAX(0, 100*BETAINV(乱数表!$L765, MAX(0.00000001, (1/(1+EXP(-(INDEX(係数表!G:G,12) + $B765))))*(EXP(INDEX(係数表!H:H,12) + INDEX(係数表!I:I,12)*LN(INDEX(出力表!C:C,12)+1)))), MAX(0.00000001, (1-(1/(1+EXP(-(INDEX(係数表!G:G,12) + $B765)))))*(EXP(INDEX(係数表!H:H,12) + INDEX(係数表!I:I,12)*LN(INDEX(出力表!C:C,12)+1)))))))</f>
        <v>97.944526386655468</v>
      </c>
      <c r="AI765" t="e">
        <f>MIN(100, MAX(0, (100*(INDEX(出力表!D:D,12))/(EXP(INDEX(係数表!B:B,12) + $C765) + (INDEX(出力表!D:D,12)))) + (乱数表!$X765*(Settings!B12/(((INDEX(出力表!D:D,12))+1)^INDEX(係数表!E:E,12)*INDEX(係数表!F:F,12))))))</f>
        <v>#VALUE!</v>
      </c>
      <c r="AJ765" t="e">
        <f>MIN(100, MAX(0, (INDEX(出力表!D:D,12))*AH765/MAX(AI765, Settings!B3)))</f>
        <v>#VALUE!</v>
      </c>
      <c r="AK765">
        <f>MIN(100, MAX(0, 100*BETAINV(乱数表!$M765, MAX(0.00000001, (1/(1+EXP(-(INDEX(係数表!G:G,13) + $B765))))*(EXP(INDEX(係数表!H:H,13) + INDEX(係数表!I:I,13)*LN(INDEX(出力表!C:C,13)+1)))), MAX(0.00000001, (1-(1/(1+EXP(-(INDEX(係数表!G:G,13) + $B765)))))*(EXP(INDEX(係数表!H:H,13) + INDEX(係数表!I:I,13)*LN(INDEX(出力表!C:C,13)+1)))))))</f>
        <v>99.889732595300757</v>
      </c>
      <c r="AL765" t="e">
        <f>MIN(100, MAX(0, (100*(INDEX(出力表!D:D,13))/(EXP(INDEX(係数表!B:B,13) + $C765) + (INDEX(出力表!D:D,13)))) + (乱数表!$Y765*(Settings!B12/(((INDEX(出力表!D:D,13))+1)^INDEX(係数表!E:E,13)*INDEX(係数表!F:F,13))))))</f>
        <v>#VALUE!</v>
      </c>
      <c r="AM765" t="e">
        <f>MIN(100, MAX(0, (INDEX(出力表!D:D,13))*AK765/MAX(AL765, Settings!B3)))</f>
        <v>#VALUE!</v>
      </c>
      <c r="AN765">
        <f>IF(ISNUMBER(F765), INDEX(出力表!B:B,2)*F765, 0)+IF(ISNUMBER(I765), INDEX(出力表!B:B,3)*I765, 0)+IF(ISNUMBER(L765), INDEX(出力表!B:B,4)*L765, 0)+IF(ISNUMBER(O765), INDEX(出力表!B:B,5)*O765, 0)+IF(ISNUMBER(R765), INDEX(出力表!B:B,6)*R765, 0)+IF(ISNUMBER(U765), INDEX(出力表!B:B,7)*U765, 0)+IF(ISNUMBER(X765), INDEX(出力表!B:B,8)*X765, 0)+IF(ISNUMBER(AA765), INDEX(出力表!B:B,9)*AA765, 0)+IF(ISNUMBER(AD765), INDEX(出力表!B:B,10)*AD765, 0)+IF(ISNUMBER(AG765), INDEX(出力表!B:B,11)*AG765, 0)+IF(ISNUMBER(AJ765), INDEX(出力表!B:B,12)*AJ765, 0)+IF(ISNUMBER(AM765), INDEX(出力表!B:B,13)*AM765, 0)</f>
        <v>0</v>
      </c>
      <c r="AO765">
        <f>IF(ISNUMBER(F765), INDEX(出力表!B:B,2), 0)+IF(ISNUMBER(I765), INDEX(出力表!B:B,3), 0)+IF(ISNUMBER(L765), INDEX(出力表!B:B,4), 0)+IF(ISNUMBER(O765), INDEX(出力表!B:B,5), 0)+IF(ISNUMBER(R765), INDEX(出力表!B:B,6), 0)+IF(ISNUMBER(U765), INDEX(出力表!B:B,7), 0)+IF(ISNUMBER(X765), INDEX(出力表!B:B,8), 0)+IF(ISNUMBER(AA765), INDEX(出力表!B:B,9), 0)+IF(ISNUMBER(AD765), INDEX(出力表!B:B,10), 0)+IF(ISNUMBER(AG765), INDEX(出力表!B:B,11), 0)+IF(ISNUMBER(AJ765), INDEX(出力表!B:B,12), 0)+IF(ISNUMBER(AM765), INDEX(出力表!B:B,13), 0)</f>
        <v>0</v>
      </c>
      <c r="AP765" t="str">
        <f t="shared" si="11"/>
        <v/>
      </c>
    </row>
    <row r="766" spans="1:42" x14ac:dyDescent="0.2">
      <c r="A766">
        <v>765</v>
      </c>
      <c r="B766">
        <f>IF(UPPER(Settings!B4)="TRUE", 乱数表!$Z766*Settings!B10, 0)</f>
        <v>9.5981912502419164E-2</v>
      </c>
      <c r="C766">
        <f>IF(UPPER(Settings!B4)="TRUE", 乱数表!$AA766*Settings!B11, 0)</f>
        <v>0.12601130947646236</v>
      </c>
      <c r="D766">
        <f>MIN(100, MAX(0, 100*BETAINV(乱数表!$B766, MAX(0.00000001, (1/(1+EXP(-(INDEX(係数表!G:G,2) + $B766))))*(EXP(INDEX(係数表!H:H,2) + INDEX(係数表!I:I,2)*LN(INDEX(出力表!C:C,2)+1)))), MAX(0.00000001, (1-(1/(1+EXP(-(INDEX(係数表!G:G,2) + $B766)))))*(EXP(INDEX(係数表!H:H,2) + INDEX(係数表!I:I,2)*LN(INDEX(出力表!C:C,2)+1)))))))</f>
        <v>97.510733752717684</v>
      </c>
      <c r="E766" t="e">
        <f>MIN(100, MAX(0, (100*(INDEX(出力表!D:D,2))/(EXP(INDEX(係数表!B:B,2) + $C766) + (INDEX(出力表!D:D,2)))) + (乱数表!$N766*(Settings!B12/(((INDEX(出力表!D:D,2))+1)^INDEX(係数表!E:E,2)*INDEX(係数表!F:F,2))))))</f>
        <v>#VALUE!</v>
      </c>
      <c r="F766" t="e">
        <f>MIN(100, MAX(0, (INDEX(出力表!D:D,2))*D766/MAX(E766, Settings!B3)))</f>
        <v>#VALUE!</v>
      </c>
      <c r="G766">
        <f>MIN(100, MAX(0, 100*BETAINV(乱数表!$C766, MAX(0.00000001, (1/(1+EXP(-(INDEX(係数表!G:G,3) + $B766))))*(EXP(INDEX(係数表!H:H,3) + INDEX(係数表!I:I,3)*LN(INDEX(出力表!C:C,3)+1)))), MAX(0.00000001, (1-(1/(1+EXP(-(INDEX(係数表!G:G,3) + $B766)))))*(EXP(INDEX(係数表!H:H,3) + INDEX(係数表!I:I,3)*LN(INDEX(出力表!C:C,3)+1)))))))</f>
        <v>90.512740119976812</v>
      </c>
      <c r="H766" t="e">
        <f>MIN(100, MAX(0, (100*(INDEX(出力表!D:D,3))/(EXP(INDEX(係数表!B:B,3) + $C766) + (INDEX(出力表!D:D,3)))) + (乱数表!$O766*(Settings!B12/(((INDEX(出力表!D:D,3))+1)^INDEX(係数表!E:E,3)*INDEX(係数表!F:F,3))))))</f>
        <v>#VALUE!</v>
      </c>
      <c r="I766" t="e">
        <f>MIN(100, MAX(0, (INDEX(出力表!D:D,3))*G766/MAX(H766, Settings!B3)))</f>
        <v>#VALUE!</v>
      </c>
      <c r="J766">
        <f>MIN(100, MAX(0, 100*BETAINV(乱数表!$D766, MAX(0.00000001, (1/(1+EXP(-(INDEX(係数表!G:G,4) + $B766))))*(EXP(INDEX(係数表!H:H,4) + INDEX(係数表!I:I,4)*LN(INDEX(出力表!C:C,4)+1)))), MAX(0.00000001, (1-(1/(1+EXP(-(INDEX(係数表!G:G,4) + $B766)))))*(EXP(INDEX(係数表!H:H,4) + INDEX(係数表!I:I,4)*LN(INDEX(出力表!C:C,4)+1)))))))</f>
        <v>97.111283460292128</v>
      </c>
      <c r="K766" t="e">
        <f>MIN(100, MAX(0, (100*(INDEX(出力表!D:D,4))/(EXP(INDEX(係数表!B:B,4) + $C766) + (INDEX(出力表!D:D,4)))) + (乱数表!$P766*(Settings!B12/(((INDEX(出力表!D:D,4))+1)^INDEX(係数表!E:E,4)*INDEX(係数表!F:F,4))))))</f>
        <v>#VALUE!</v>
      </c>
      <c r="L766" t="e">
        <f>MIN(100, MAX(0, (INDEX(出力表!D:D,4))*J766/MAX(K766, Settings!B3)))</f>
        <v>#VALUE!</v>
      </c>
      <c r="M766">
        <f>MIN(100, MAX(0, 100*BETAINV(乱数表!$E766, MAX(0.00000001, (1/(1+EXP(-(INDEX(係数表!G:G,5) + $B766))))*(EXP(INDEX(係数表!H:H,5) + INDEX(係数表!I:I,5)*LN(INDEX(出力表!C:C,5)+1)))), MAX(0.00000001, (1-(1/(1+EXP(-(INDEX(係数表!G:G,5) + $B766)))))*(EXP(INDEX(係数表!H:H,5) + INDEX(係数表!I:I,5)*LN(INDEX(出力表!C:C,5)+1)))))))</f>
        <v>98.775416183934325</v>
      </c>
      <c r="N766" t="e">
        <f>MIN(100, MAX(0, (100*(INDEX(出力表!D:D,5))/(EXP(INDEX(係数表!B:B,5) + $C766) + (INDEX(出力表!D:D,5)))) + (乱数表!$Q766*(Settings!B12/(((INDEX(出力表!D:D,5))+1)^INDEX(係数表!E:E,5)*INDEX(係数表!F:F,5))))))</f>
        <v>#VALUE!</v>
      </c>
      <c r="O766" t="e">
        <f>MIN(100, MAX(0, (INDEX(出力表!D:D,5))*M766/MAX(N766, Settings!B3)))</f>
        <v>#VALUE!</v>
      </c>
      <c r="P766">
        <f>MIN(100, MAX(0, 100*BETAINV(乱数表!$F766, MAX(0.00000001, (1/(1+EXP(-(INDEX(係数表!G:G,6) + $B766))))*(EXP(INDEX(係数表!H:H,6) + INDEX(係数表!I:I,6)*LN(INDEX(出力表!C:C,6)+1)))), MAX(0.00000001, (1-(1/(1+EXP(-(INDEX(係数表!G:G,6) + $B766)))))*(EXP(INDEX(係数表!H:H,6) + INDEX(係数表!I:I,6)*LN(INDEX(出力表!C:C,6)+1)))))))</f>
        <v>28.37331031251815</v>
      </c>
      <c r="Q766" t="e">
        <f>MIN(100, MAX(0, (100*(INDEX(出力表!D:D,6))/(EXP(INDEX(係数表!B:B,6) + $C766) + (INDEX(出力表!D:D,6)))) + (乱数表!$R766*(Settings!B12/(((INDEX(出力表!D:D,6))+1)^INDEX(係数表!E:E,6)*INDEX(係数表!F:F,6))))))</f>
        <v>#VALUE!</v>
      </c>
      <c r="R766" t="e">
        <f>MIN(100, MAX(0, (INDEX(出力表!D:D,6))*P766/MAX(Q766, Settings!B3)))</f>
        <v>#VALUE!</v>
      </c>
      <c r="S766">
        <f>MIN(100, MAX(0, 100*BETAINV(乱数表!$G766, MAX(0.00000001, (1/(1+EXP(-(INDEX(係数表!G:G,7) + $B766))))*(EXP(INDEX(係数表!H:H,7) + INDEX(係数表!I:I,7)*LN(INDEX(出力表!C:C,7)+1)))), MAX(0.00000001, (1-(1/(1+EXP(-(INDEX(係数表!G:G,7) + $B766)))))*(EXP(INDEX(係数表!H:H,7) + INDEX(係数表!I:I,7)*LN(INDEX(出力表!C:C,7)+1)))))))</f>
        <v>98.430510163362158</v>
      </c>
      <c r="T766" t="e">
        <f>MIN(100, MAX(0, (100*(INDEX(出力表!D:D,7))/(EXP(INDEX(係数表!B:B,7) + $C766) + (INDEX(出力表!D:D,7)))) + (乱数表!$S766*(Settings!B12/(((INDEX(出力表!D:D,7))+1)^INDEX(係数表!E:E,7)*INDEX(係数表!F:F,7))))))</f>
        <v>#VALUE!</v>
      </c>
      <c r="U766" t="e">
        <f>MIN(100, MAX(0, (INDEX(出力表!D:D,7))*S766/MAX(T766, Settings!B3)))</f>
        <v>#VALUE!</v>
      </c>
      <c r="V766">
        <f>MIN(100, MAX(0, 100*BETAINV(乱数表!$H766, MAX(0.00000001, (1/(1+EXP(-(INDEX(係数表!G:G,8) + $B766))))*(EXP(INDEX(係数表!H:H,8) + INDEX(係数表!I:I,8)*LN(INDEX(出力表!C:C,8)+1)))), MAX(0.00000001, (1-(1/(1+EXP(-(INDEX(係数表!G:G,8) + $B766)))))*(EXP(INDEX(係数表!H:H,8) + INDEX(係数表!I:I,8)*LN(INDEX(出力表!C:C,8)+1)))))))</f>
        <v>95.016009858566036</v>
      </c>
      <c r="W766" t="e">
        <f>MIN(100, MAX(0, (100*(INDEX(出力表!D:D,8))/(EXP(INDEX(係数表!B:B,8) + $C766) + (INDEX(出力表!D:D,8)))) + (乱数表!$T766*(Settings!B12/(((INDEX(出力表!D:D,8))+1)^INDEX(係数表!E:E,8)*INDEX(係数表!F:F,8))))))</f>
        <v>#VALUE!</v>
      </c>
      <c r="X766" t="e">
        <f>MIN(100, MAX(0, (INDEX(出力表!D:D,8))*V766/MAX(W766, Settings!B3)))</f>
        <v>#VALUE!</v>
      </c>
      <c r="Y766">
        <f>MIN(100, MAX(0, 100*BETAINV(乱数表!$I766, MAX(0.00000001, (1/(1+EXP(-(INDEX(係数表!G:G,9) + $B766))))*(EXP(INDEX(係数表!H:H,9) + INDEX(係数表!I:I,9)*LN(INDEX(出力表!C:C,9)+1)))), MAX(0.00000001, (1-(1/(1+EXP(-(INDEX(係数表!G:G,9) + $B766)))))*(EXP(INDEX(係数表!H:H,9) + INDEX(係数表!I:I,9)*LN(INDEX(出力表!C:C,9)+1)))))))</f>
        <v>93.996450482044963</v>
      </c>
      <c r="Z766" t="e">
        <f>MIN(100, MAX(0, (100*(INDEX(出力表!D:D,9))/(EXP(INDEX(係数表!B:B,9) + $C766) + (INDEX(出力表!D:D,9)))) + (乱数表!$U766*(Settings!B12/(((INDEX(出力表!D:D,9))+1)^INDEX(係数表!E:E,9)*INDEX(係数表!F:F,9))))))</f>
        <v>#VALUE!</v>
      </c>
      <c r="AA766" t="e">
        <f>MIN(100, MAX(0, (INDEX(出力表!D:D,9))*Y766/MAX(Z766, Settings!B3)))</f>
        <v>#VALUE!</v>
      </c>
      <c r="AB766">
        <f>MIN(100, MAX(0, 100*BETAINV(乱数表!$J766, MAX(0.00000001, (1/(1+EXP(-(INDEX(係数表!G:G,10) + $B766))))*(EXP(INDEX(係数表!H:H,10) + INDEX(係数表!I:I,10)*LN(INDEX(出力表!C:C,10)+1)))), MAX(0.00000001, (1-(1/(1+EXP(-(INDEX(係数表!G:G,10) + $B766)))))*(EXP(INDEX(係数表!H:H,10) + INDEX(係数表!I:I,10)*LN(INDEX(出力表!C:C,10)+1)))))))</f>
        <v>99.947681114619598</v>
      </c>
      <c r="AC766" t="e">
        <f>MIN(100, MAX(0, (100*(INDEX(出力表!D:D,10))/(EXP(INDEX(係数表!B:B,10) + $C766) + (INDEX(出力表!D:D,10)))) + (乱数表!$V766*(Settings!B12/(((INDEX(出力表!D:D,10))+1)^INDEX(係数表!E:E,10)*INDEX(係数表!F:F,10))))))</f>
        <v>#VALUE!</v>
      </c>
      <c r="AD766" t="e">
        <f>MIN(100, MAX(0, (INDEX(出力表!D:D,10))*AB766/MAX(AC766, Settings!B3)))</f>
        <v>#VALUE!</v>
      </c>
      <c r="AE766">
        <f>MIN(100, MAX(0, 100*BETAINV(乱数表!$K766, MAX(0.00000001, (1/(1+EXP(-(INDEX(係数表!G:G,11) + $B766))))*(EXP(INDEX(係数表!H:H,11) + INDEX(係数表!I:I,11)*LN(INDEX(出力表!C:C,11)+1)))), MAX(0.00000001, (1-(1/(1+EXP(-(INDEX(係数表!G:G,11) + $B766)))))*(EXP(INDEX(係数表!H:H,11) + INDEX(係数表!I:I,11)*LN(INDEX(出力表!C:C,11)+1)))))))</f>
        <v>46.227756730763339</v>
      </c>
      <c r="AF766" t="e">
        <f>MIN(100, MAX(0, (100*(INDEX(出力表!D:D,11))/(EXP(INDEX(係数表!B:B,11) + $C766) + (INDEX(出力表!D:D,11)))) + (乱数表!$W766*(Settings!B12/(((INDEX(出力表!D:D,11))+1)^INDEX(係数表!E:E,11)*INDEX(係数表!F:F,11))))))</f>
        <v>#VALUE!</v>
      </c>
      <c r="AG766" t="e">
        <f>MIN(100, MAX(0, (INDEX(出力表!D:D,11))*AE766/MAX(AF766, Settings!B3)))</f>
        <v>#VALUE!</v>
      </c>
      <c r="AH766">
        <f>MIN(100, MAX(0, 100*BETAINV(乱数表!$L766, MAX(0.00000001, (1/(1+EXP(-(INDEX(係数表!G:G,12) + $B766))))*(EXP(INDEX(係数表!H:H,12) + INDEX(係数表!I:I,12)*LN(INDEX(出力表!C:C,12)+1)))), MAX(0.00000001, (1-(1/(1+EXP(-(INDEX(係数表!G:G,12) + $B766)))))*(EXP(INDEX(係数表!H:H,12) + INDEX(係数表!I:I,12)*LN(INDEX(出力表!C:C,12)+1)))))))</f>
        <v>99.826410757545318</v>
      </c>
      <c r="AI766" t="e">
        <f>MIN(100, MAX(0, (100*(INDEX(出力表!D:D,12))/(EXP(INDEX(係数表!B:B,12) + $C766) + (INDEX(出力表!D:D,12)))) + (乱数表!$X766*(Settings!B12/(((INDEX(出力表!D:D,12))+1)^INDEX(係数表!E:E,12)*INDEX(係数表!F:F,12))))))</f>
        <v>#VALUE!</v>
      </c>
      <c r="AJ766" t="e">
        <f>MIN(100, MAX(0, (INDEX(出力表!D:D,12))*AH766/MAX(AI766, Settings!B3)))</f>
        <v>#VALUE!</v>
      </c>
      <c r="AK766">
        <f>MIN(100, MAX(0, 100*BETAINV(乱数表!$M766, MAX(0.00000001, (1/(1+EXP(-(INDEX(係数表!G:G,13) + $B766))))*(EXP(INDEX(係数表!H:H,13) + INDEX(係数表!I:I,13)*LN(INDEX(出力表!C:C,13)+1)))), MAX(0.00000001, (1-(1/(1+EXP(-(INDEX(係数表!G:G,13) + $B766)))))*(EXP(INDEX(係数表!H:H,13) + INDEX(係数表!I:I,13)*LN(INDEX(出力表!C:C,13)+1)))))))</f>
        <v>98.28097747830769</v>
      </c>
      <c r="AL766" t="e">
        <f>MIN(100, MAX(0, (100*(INDEX(出力表!D:D,13))/(EXP(INDEX(係数表!B:B,13) + $C766) + (INDEX(出力表!D:D,13)))) + (乱数表!$Y766*(Settings!B12/(((INDEX(出力表!D:D,13))+1)^INDEX(係数表!E:E,13)*INDEX(係数表!F:F,13))))))</f>
        <v>#VALUE!</v>
      </c>
      <c r="AM766" t="e">
        <f>MIN(100, MAX(0, (INDEX(出力表!D:D,13))*AK766/MAX(AL766, Settings!B3)))</f>
        <v>#VALUE!</v>
      </c>
      <c r="AN766">
        <f>IF(ISNUMBER(F766), INDEX(出力表!B:B,2)*F766, 0)+IF(ISNUMBER(I766), INDEX(出力表!B:B,3)*I766, 0)+IF(ISNUMBER(L766), INDEX(出力表!B:B,4)*L766, 0)+IF(ISNUMBER(O766), INDEX(出力表!B:B,5)*O766, 0)+IF(ISNUMBER(R766), INDEX(出力表!B:B,6)*R766, 0)+IF(ISNUMBER(U766), INDEX(出力表!B:B,7)*U766, 0)+IF(ISNUMBER(X766), INDEX(出力表!B:B,8)*X766, 0)+IF(ISNUMBER(AA766), INDEX(出力表!B:B,9)*AA766, 0)+IF(ISNUMBER(AD766), INDEX(出力表!B:B,10)*AD766, 0)+IF(ISNUMBER(AG766), INDEX(出力表!B:B,11)*AG766, 0)+IF(ISNUMBER(AJ766), INDEX(出力表!B:B,12)*AJ766, 0)+IF(ISNUMBER(AM766), INDEX(出力表!B:B,13)*AM766, 0)</f>
        <v>0</v>
      </c>
      <c r="AO766">
        <f>IF(ISNUMBER(F766), INDEX(出力表!B:B,2), 0)+IF(ISNUMBER(I766), INDEX(出力表!B:B,3), 0)+IF(ISNUMBER(L766), INDEX(出力表!B:B,4), 0)+IF(ISNUMBER(O766), INDEX(出力表!B:B,5), 0)+IF(ISNUMBER(R766), INDEX(出力表!B:B,6), 0)+IF(ISNUMBER(U766), INDEX(出力表!B:B,7), 0)+IF(ISNUMBER(X766), INDEX(出力表!B:B,8), 0)+IF(ISNUMBER(AA766), INDEX(出力表!B:B,9), 0)+IF(ISNUMBER(AD766), INDEX(出力表!B:B,10), 0)+IF(ISNUMBER(AG766), INDEX(出力表!B:B,11), 0)+IF(ISNUMBER(AJ766), INDEX(出力表!B:B,12), 0)+IF(ISNUMBER(AM766), INDEX(出力表!B:B,13), 0)</f>
        <v>0</v>
      </c>
      <c r="AP766" t="str">
        <f t="shared" si="11"/>
        <v/>
      </c>
    </row>
    <row r="767" spans="1:42" x14ac:dyDescent="0.2">
      <c r="A767">
        <v>766</v>
      </c>
      <c r="B767">
        <f>IF(UPPER(Settings!B4)="TRUE", 乱数表!$Z767*Settings!B10, 0)</f>
        <v>4.8240979072237559E-2</v>
      </c>
      <c r="C767">
        <f>IF(UPPER(Settings!B4)="TRUE", 乱数表!$AA767*Settings!B11, 0)</f>
        <v>1.0151862027427558E-2</v>
      </c>
      <c r="D767">
        <f>MIN(100, MAX(0, 100*BETAINV(乱数表!$B767, MAX(0.00000001, (1/(1+EXP(-(INDEX(係数表!G:G,2) + $B767))))*(EXP(INDEX(係数表!H:H,2) + INDEX(係数表!I:I,2)*LN(INDEX(出力表!C:C,2)+1)))), MAX(0.00000001, (1-(1/(1+EXP(-(INDEX(係数表!G:G,2) + $B767)))))*(EXP(INDEX(係数表!H:H,2) + INDEX(係数表!I:I,2)*LN(INDEX(出力表!C:C,2)+1)))))))</f>
        <v>79.079117603802388</v>
      </c>
      <c r="E767" t="e">
        <f>MIN(100, MAX(0, (100*(INDEX(出力表!D:D,2))/(EXP(INDEX(係数表!B:B,2) + $C767) + (INDEX(出力表!D:D,2)))) + (乱数表!$N767*(Settings!B12/(((INDEX(出力表!D:D,2))+1)^INDEX(係数表!E:E,2)*INDEX(係数表!F:F,2))))))</f>
        <v>#VALUE!</v>
      </c>
      <c r="F767" t="e">
        <f>MIN(100, MAX(0, (INDEX(出力表!D:D,2))*D767/MAX(E767, Settings!B3)))</f>
        <v>#VALUE!</v>
      </c>
      <c r="G767">
        <f>MIN(100, MAX(0, 100*BETAINV(乱数表!$C767, MAX(0.00000001, (1/(1+EXP(-(INDEX(係数表!G:G,3) + $B767))))*(EXP(INDEX(係数表!H:H,3) + INDEX(係数表!I:I,3)*LN(INDEX(出力表!C:C,3)+1)))), MAX(0.00000001, (1-(1/(1+EXP(-(INDEX(係数表!G:G,3) + $B767)))))*(EXP(INDEX(係数表!H:H,3) + INDEX(係数表!I:I,3)*LN(INDEX(出力表!C:C,3)+1)))))))</f>
        <v>99.994611939409594</v>
      </c>
      <c r="H767" t="e">
        <f>MIN(100, MAX(0, (100*(INDEX(出力表!D:D,3))/(EXP(INDEX(係数表!B:B,3) + $C767) + (INDEX(出力表!D:D,3)))) + (乱数表!$O767*(Settings!B12/(((INDEX(出力表!D:D,3))+1)^INDEX(係数表!E:E,3)*INDEX(係数表!F:F,3))))))</f>
        <v>#VALUE!</v>
      </c>
      <c r="I767" t="e">
        <f>MIN(100, MAX(0, (INDEX(出力表!D:D,3))*G767/MAX(H767, Settings!B3)))</f>
        <v>#VALUE!</v>
      </c>
      <c r="J767">
        <f>MIN(100, MAX(0, 100*BETAINV(乱数表!$D767, MAX(0.00000001, (1/(1+EXP(-(INDEX(係数表!G:G,4) + $B767))))*(EXP(INDEX(係数表!H:H,4) + INDEX(係数表!I:I,4)*LN(INDEX(出力表!C:C,4)+1)))), MAX(0.00000001, (1-(1/(1+EXP(-(INDEX(係数表!G:G,4) + $B767)))))*(EXP(INDEX(係数表!H:H,4) + INDEX(係数表!I:I,4)*LN(INDEX(出力表!C:C,4)+1)))))))</f>
        <v>89.809563644481869</v>
      </c>
      <c r="K767" t="e">
        <f>MIN(100, MAX(0, (100*(INDEX(出力表!D:D,4))/(EXP(INDEX(係数表!B:B,4) + $C767) + (INDEX(出力表!D:D,4)))) + (乱数表!$P767*(Settings!B12/(((INDEX(出力表!D:D,4))+1)^INDEX(係数表!E:E,4)*INDEX(係数表!F:F,4))))))</f>
        <v>#VALUE!</v>
      </c>
      <c r="L767" t="e">
        <f>MIN(100, MAX(0, (INDEX(出力表!D:D,4))*J767/MAX(K767, Settings!B3)))</f>
        <v>#VALUE!</v>
      </c>
      <c r="M767">
        <f>MIN(100, MAX(0, 100*BETAINV(乱数表!$E767, MAX(0.00000001, (1/(1+EXP(-(INDEX(係数表!G:G,5) + $B767))))*(EXP(INDEX(係数表!H:H,5) + INDEX(係数表!I:I,5)*LN(INDEX(出力表!C:C,5)+1)))), MAX(0.00000001, (1-(1/(1+EXP(-(INDEX(係数表!G:G,5) + $B767)))))*(EXP(INDEX(係数表!H:H,5) + INDEX(係数表!I:I,5)*LN(INDEX(出力表!C:C,5)+1)))))))</f>
        <v>99.38380748868579</v>
      </c>
      <c r="N767" t="e">
        <f>MIN(100, MAX(0, (100*(INDEX(出力表!D:D,5))/(EXP(INDEX(係数表!B:B,5) + $C767) + (INDEX(出力表!D:D,5)))) + (乱数表!$Q767*(Settings!B12/(((INDEX(出力表!D:D,5))+1)^INDEX(係数表!E:E,5)*INDEX(係数表!F:F,5))))))</f>
        <v>#VALUE!</v>
      </c>
      <c r="O767" t="e">
        <f>MIN(100, MAX(0, (INDEX(出力表!D:D,5))*M767/MAX(N767, Settings!B3)))</f>
        <v>#VALUE!</v>
      </c>
      <c r="P767">
        <f>MIN(100, MAX(0, 100*BETAINV(乱数表!$F767, MAX(0.00000001, (1/(1+EXP(-(INDEX(係数表!G:G,6) + $B767))))*(EXP(INDEX(係数表!H:H,6) + INDEX(係数表!I:I,6)*LN(INDEX(出力表!C:C,6)+1)))), MAX(0.00000001, (1-(1/(1+EXP(-(INDEX(係数表!G:G,6) + $B767)))))*(EXP(INDEX(係数表!H:H,6) + INDEX(係数表!I:I,6)*LN(INDEX(出力表!C:C,6)+1)))))))</f>
        <v>65.723201936724607</v>
      </c>
      <c r="Q767" t="e">
        <f>MIN(100, MAX(0, (100*(INDEX(出力表!D:D,6))/(EXP(INDEX(係数表!B:B,6) + $C767) + (INDEX(出力表!D:D,6)))) + (乱数表!$R767*(Settings!B12/(((INDEX(出力表!D:D,6))+1)^INDEX(係数表!E:E,6)*INDEX(係数表!F:F,6))))))</f>
        <v>#VALUE!</v>
      </c>
      <c r="R767" t="e">
        <f>MIN(100, MAX(0, (INDEX(出力表!D:D,6))*P767/MAX(Q767, Settings!B3)))</f>
        <v>#VALUE!</v>
      </c>
      <c r="S767">
        <f>MIN(100, MAX(0, 100*BETAINV(乱数表!$G767, MAX(0.00000001, (1/(1+EXP(-(INDEX(係数表!G:G,7) + $B767))))*(EXP(INDEX(係数表!H:H,7) + INDEX(係数表!I:I,7)*LN(INDEX(出力表!C:C,7)+1)))), MAX(0.00000001, (1-(1/(1+EXP(-(INDEX(係数表!G:G,7) + $B767)))))*(EXP(INDEX(係数表!H:H,7) + INDEX(係数表!I:I,7)*LN(INDEX(出力表!C:C,7)+1)))))))</f>
        <v>91.610243237883353</v>
      </c>
      <c r="T767" t="e">
        <f>MIN(100, MAX(0, (100*(INDEX(出力表!D:D,7))/(EXP(INDEX(係数表!B:B,7) + $C767) + (INDEX(出力表!D:D,7)))) + (乱数表!$S767*(Settings!B12/(((INDEX(出力表!D:D,7))+1)^INDEX(係数表!E:E,7)*INDEX(係数表!F:F,7))))))</f>
        <v>#VALUE!</v>
      </c>
      <c r="U767" t="e">
        <f>MIN(100, MAX(0, (INDEX(出力表!D:D,7))*S767/MAX(T767, Settings!B3)))</f>
        <v>#VALUE!</v>
      </c>
      <c r="V767">
        <f>MIN(100, MAX(0, 100*BETAINV(乱数表!$H767, MAX(0.00000001, (1/(1+EXP(-(INDEX(係数表!G:G,8) + $B767))))*(EXP(INDEX(係数表!H:H,8) + INDEX(係数表!I:I,8)*LN(INDEX(出力表!C:C,8)+1)))), MAX(0.00000001, (1-(1/(1+EXP(-(INDEX(係数表!G:G,8) + $B767)))))*(EXP(INDEX(係数表!H:H,8) + INDEX(係数表!I:I,8)*LN(INDEX(出力表!C:C,8)+1)))))))</f>
        <v>96.660968423349061</v>
      </c>
      <c r="W767" t="e">
        <f>MIN(100, MAX(0, (100*(INDEX(出力表!D:D,8))/(EXP(INDEX(係数表!B:B,8) + $C767) + (INDEX(出力表!D:D,8)))) + (乱数表!$T767*(Settings!B12/(((INDEX(出力表!D:D,8))+1)^INDEX(係数表!E:E,8)*INDEX(係数表!F:F,8))))))</f>
        <v>#VALUE!</v>
      </c>
      <c r="X767" t="e">
        <f>MIN(100, MAX(0, (INDEX(出力表!D:D,8))*V767/MAX(W767, Settings!B3)))</f>
        <v>#VALUE!</v>
      </c>
      <c r="Y767">
        <f>MIN(100, MAX(0, 100*BETAINV(乱数表!$I767, MAX(0.00000001, (1/(1+EXP(-(INDEX(係数表!G:G,9) + $B767))))*(EXP(INDEX(係数表!H:H,9) + INDEX(係数表!I:I,9)*LN(INDEX(出力表!C:C,9)+1)))), MAX(0.00000001, (1-(1/(1+EXP(-(INDEX(係数表!G:G,9) + $B767)))))*(EXP(INDEX(係数表!H:H,9) + INDEX(係数表!I:I,9)*LN(INDEX(出力表!C:C,9)+1)))))))</f>
        <v>59.411469555013682</v>
      </c>
      <c r="Z767" t="e">
        <f>MIN(100, MAX(0, (100*(INDEX(出力表!D:D,9))/(EXP(INDEX(係数表!B:B,9) + $C767) + (INDEX(出力表!D:D,9)))) + (乱数表!$U767*(Settings!B12/(((INDEX(出力表!D:D,9))+1)^INDEX(係数表!E:E,9)*INDEX(係数表!F:F,9))))))</f>
        <v>#VALUE!</v>
      </c>
      <c r="AA767" t="e">
        <f>MIN(100, MAX(0, (INDEX(出力表!D:D,9))*Y767/MAX(Z767, Settings!B3)))</f>
        <v>#VALUE!</v>
      </c>
      <c r="AB767">
        <f>MIN(100, MAX(0, 100*BETAINV(乱数表!$J767, MAX(0.00000001, (1/(1+EXP(-(INDEX(係数表!G:G,10) + $B767))))*(EXP(INDEX(係数表!H:H,10) + INDEX(係数表!I:I,10)*LN(INDEX(出力表!C:C,10)+1)))), MAX(0.00000001, (1-(1/(1+EXP(-(INDEX(係数表!G:G,10) + $B767)))))*(EXP(INDEX(係数表!H:H,10) + INDEX(係数表!I:I,10)*LN(INDEX(出力表!C:C,10)+1)))))))</f>
        <v>95.35805603890222</v>
      </c>
      <c r="AC767" t="e">
        <f>MIN(100, MAX(0, (100*(INDEX(出力表!D:D,10))/(EXP(INDEX(係数表!B:B,10) + $C767) + (INDEX(出力表!D:D,10)))) + (乱数表!$V767*(Settings!B12/(((INDEX(出力表!D:D,10))+1)^INDEX(係数表!E:E,10)*INDEX(係数表!F:F,10))))))</f>
        <v>#VALUE!</v>
      </c>
      <c r="AD767" t="e">
        <f>MIN(100, MAX(0, (INDEX(出力表!D:D,10))*AB767/MAX(AC767, Settings!B3)))</f>
        <v>#VALUE!</v>
      </c>
      <c r="AE767">
        <f>MIN(100, MAX(0, 100*BETAINV(乱数表!$K767, MAX(0.00000001, (1/(1+EXP(-(INDEX(係数表!G:G,11) + $B767))))*(EXP(INDEX(係数表!H:H,11) + INDEX(係数表!I:I,11)*LN(INDEX(出力表!C:C,11)+1)))), MAX(0.00000001, (1-(1/(1+EXP(-(INDEX(係数表!G:G,11) + $B767)))))*(EXP(INDEX(係数表!H:H,11) + INDEX(係数表!I:I,11)*LN(INDEX(出力表!C:C,11)+1)))))))</f>
        <v>98.429743819337759</v>
      </c>
      <c r="AF767" t="e">
        <f>MIN(100, MAX(0, (100*(INDEX(出力表!D:D,11))/(EXP(INDEX(係数表!B:B,11) + $C767) + (INDEX(出力表!D:D,11)))) + (乱数表!$W767*(Settings!B12/(((INDEX(出力表!D:D,11))+1)^INDEX(係数表!E:E,11)*INDEX(係数表!F:F,11))))))</f>
        <v>#VALUE!</v>
      </c>
      <c r="AG767" t="e">
        <f>MIN(100, MAX(0, (INDEX(出力表!D:D,11))*AE767/MAX(AF767, Settings!B3)))</f>
        <v>#VALUE!</v>
      </c>
      <c r="AH767">
        <f>MIN(100, MAX(0, 100*BETAINV(乱数表!$L767, MAX(0.00000001, (1/(1+EXP(-(INDEX(係数表!G:G,12) + $B767))))*(EXP(INDEX(係数表!H:H,12) + INDEX(係数表!I:I,12)*LN(INDEX(出力表!C:C,12)+1)))), MAX(0.00000001, (1-(1/(1+EXP(-(INDEX(係数表!G:G,12) + $B767)))))*(EXP(INDEX(係数表!H:H,12) + INDEX(係数表!I:I,12)*LN(INDEX(出力表!C:C,12)+1)))))))</f>
        <v>88.939819635148581</v>
      </c>
      <c r="AI767" t="e">
        <f>MIN(100, MAX(0, (100*(INDEX(出力表!D:D,12))/(EXP(INDEX(係数表!B:B,12) + $C767) + (INDEX(出力表!D:D,12)))) + (乱数表!$X767*(Settings!B12/(((INDEX(出力表!D:D,12))+1)^INDEX(係数表!E:E,12)*INDEX(係数表!F:F,12))))))</f>
        <v>#VALUE!</v>
      </c>
      <c r="AJ767" t="e">
        <f>MIN(100, MAX(0, (INDEX(出力表!D:D,12))*AH767/MAX(AI767, Settings!B3)))</f>
        <v>#VALUE!</v>
      </c>
      <c r="AK767">
        <f>MIN(100, MAX(0, 100*BETAINV(乱数表!$M767, MAX(0.00000001, (1/(1+EXP(-(INDEX(係数表!G:G,13) + $B767))))*(EXP(INDEX(係数表!H:H,13) + INDEX(係数表!I:I,13)*LN(INDEX(出力表!C:C,13)+1)))), MAX(0.00000001, (1-(1/(1+EXP(-(INDEX(係数表!G:G,13) + $B767)))))*(EXP(INDEX(係数表!H:H,13) + INDEX(係数表!I:I,13)*LN(INDEX(出力表!C:C,13)+1)))))))</f>
        <v>98.505883088661861</v>
      </c>
      <c r="AL767" t="e">
        <f>MIN(100, MAX(0, (100*(INDEX(出力表!D:D,13))/(EXP(INDEX(係数表!B:B,13) + $C767) + (INDEX(出力表!D:D,13)))) + (乱数表!$Y767*(Settings!B12/(((INDEX(出力表!D:D,13))+1)^INDEX(係数表!E:E,13)*INDEX(係数表!F:F,13))))))</f>
        <v>#VALUE!</v>
      </c>
      <c r="AM767" t="e">
        <f>MIN(100, MAX(0, (INDEX(出力表!D:D,13))*AK767/MAX(AL767, Settings!B3)))</f>
        <v>#VALUE!</v>
      </c>
      <c r="AN767">
        <f>IF(ISNUMBER(F767), INDEX(出力表!B:B,2)*F767, 0)+IF(ISNUMBER(I767), INDEX(出力表!B:B,3)*I767, 0)+IF(ISNUMBER(L767), INDEX(出力表!B:B,4)*L767, 0)+IF(ISNUMBER(O767), INDEX(出力表!B:B,5)*O767, 0)+IF(ISNUMBER(R767), INDEX(出力表!B:B,6)*R767, 0)+IF(ISNUMBER(U767), INDEX(出力表!B:B,7)*U767, 0)+IF(ISNUMBER(X767), INDEX(出力表!B:B,8)*X767, 0)+IF(ISNUMBER(AA767), INDEX(出力表!B:B,9)*AA767, 0)+IF(ISNUMBER(AD767), INDEX(出力表!B:B,10)*AD767, 0)+IF(ISNUMBER(AG767), INDEX(出力表!B:B,11)*AG767, 0)+IF(ISNUMBER(AJ767), INDEX(出力表!B:B,12)*AJ767, 0)+IF(ISNUMBER(AM767), INDEX(出力表!B:B,13)*AM767, 0)</f>
        <v>0</v>
      </c>
      <c r="AO767">
        <f>IF(ISNUMBER(F767), INDEX(出力表!B:B,2), 0)+IF(ISNUMBER(I767), INDEX(出力表!B:B,3), 0)+IF(ISNUMBER(L767), INDEX(出力表!B:B,4), 0)+IF(ISNUMBER(O767), INDEX(出力表!B:B,5), 0)+IF(ISNUMBER(R767), INDEX(出力表!B:B,6), 0)+IF(ISNUMBER(U767), INDEX(出力表!B:B,7), 0)+IF(ISNUMBER(X767), INDEX(出力表!B:B,8), 0)+IF(ISNUMBER(AA767), INDEX(出力表!B:B,9), 0)+IF(ISNUMBER(AD767), INDEX(出力表!B:B,10), 0)+IF(ISNUMBER(AG767), INDEX(出力表!B:B,11), 0)+IF(ISNUMBER(AJ767), INDEX(出力表!B:B,12), 0)+IF(ISNUMBER(AM767), INDEX(出力表!B:B,13), 0)</f>
        <v>0</v>
      </c>
      <c r="AP767" t="str">
        <f t="shared" si="11"/>
        <v/>
      </c>
    </row>
    <row r="768" spans="1:42" x14ac:dyDescent="0.2">
      <c r="A768">
        <v>767</v>
      </c>
      <c r="B768">
        <f>IF(UPPER(Settings!B4)="TRUE", 乱数表!$Z768*Settings!B10, 0)</f>
        <v>-0.30029525257165895</v>
      </c>
      <c r="C768">
        <f>IF(UPPER(Settings!B4)="TRUE", 乱数表!$AA768*Settings!B11, 0)</f>
        <v>-9.4577697388170665E-2</v>
      </c>
      <c r="D768">
        <f>MIN(100, MAX(0, 100*BETAINV(乱数表!$B768, MAX(0.00000001, (1/(1+EXP(-(INDEX(係数表!G:G,2) + $B768))))*(EXP(INDEX(係数表!H:H,2) + INDEX(係数表!I:I,2)*LN(INDEX(出力表!C:C,2)+1)))), MAX(0.00000001, (1-(1/(1+EXP(-(INDEX(係数表!G:G,2) + $B768)))))*(EXP(INDEX(係数表!H:H,2) + INDEX(係数表!I:I,2)*LN(INDEX(出力表!C:C,2)+1)))))))</f>
        <v>72.924554346302529</v>
      </c>
      <c r="E768" t="e">
        <f>MIN(100, MAX(0, (100*(INDEX(出力表!D:D,2))/(EXP(INDEX(係数表!B:B,2) + $C768) + (INDEX(出力表!D:D,2)))) + (乱数表!$N768*(Settings!B12/(((INDEX(出力表!D:D,2))+1)^INDEX(係数表!E:E,2)*INDEX(係数表!F:F,2))))))</f>
        <v>#VALUE!</v>
      </c>
      <c r="F768" t="e">
        <f>MIN(100, MAX(0, (INDEX(出力表!D:D,2))*D768/MAX(E768, Settings!B3)))</f>
        <v>#VALUE!</v>
      </c>
      <c r="G768">
        <f>MIN(100, MAX(0, 100*BETAINV(乱数表!$C768, MAX(0.00000001, (1/(1+EXP(-(INDEX(係数表!G:G,3) + $B768))))*(EXP(INDEX(係数表!H:H,3) + INDEX(係数表!I:I,3)*LN(INDEX(出力表!C:C,3)+1)))), MAX(0.00000001, (1-(1/(1+EXP(-(INDEX(係数表!G:G,3) + $B768)))))*(EXP(INDEX(係数表!H:H,3) + INDEX(係数表!I:I,3)*LN(INDEX(出力表!C:C,3)+1)))))))</f>
        <v>98.467915164613288</v>
      </c>
      <c r="H768" t="e">
        <f>MIN(100, MAX(0, (100*(INDEX(出力表!D:D,3))/(EXP(INDEX(係数表!B:B,3) + $C768) + (INDEX(出力表!D:D,3)))) + (乱数表!$O768*(Settings!B12/(((INDEX(出力表!D:D,3))+1)^INDEX(係数表!E:E,3)*INDEX(係数表!F:F,3))))))</f>
        <v>#VALUE!</v>
      </c>
      <c r="I768" t="e">
        <f>MIN(100, MAX(0, (INDEX(出力表!D:D,3))*G768/MAX(H768, Settings!B3)))</f>
        <v>#VALUE!</v>
      </c>
      <c r="J768">
        <f>MIN(100, MAX(0, 100*BETAINV(乱数表!$D768, MAX(0.00000001, (1/(1+EXP(-(INDEX(係数表!G:G,4) + $B768))))*(EXP(INDEX(係数表!H:H,4) + INDEX(係数表!I:I,4)*LN(INDEX(出力表!C:C,4)+1)))), MAX(0.00000001, (1-(1/(1+EXP(-(INDEX(係数表!G:G,4) + $B768)))))*(EXP(INDEX(係数表!H:H,4) + INDEX(係数表!I:I,4)*LN(INDEX(出力表!C:C,4)+1)))))))</f>
        <v>94.806023832363977</v>
      </c>
      <c r="K768" t="e">
        <f>MIN(100, MAX(0, (100*(INDEX(出力表!D:D,4))/(EXP(INDEX(係数表!B:B,4) + $C768) + (INDEX(出力表!D:D,4)))) + (乱数表!$P768*(Settings!B12/(((INDEX(出力表!D:D,4))+1)^INDEX(係数表!E:E,4)*INDEX(係数表!F:F,4))))))</f>
        <v>#VALUE!</v>
      </c>
      <c r="L768" t="e">
        <f>MIN(100, MAX(0, (INDEX(出力表!D:D,4))*J768/MAX(K768, Settings!B3)))</f>
        <v>#VALUE!</v>
      </c>
      <c r="M768">
        <f>MIN(100, MAX(0, 100*BETAINV(乱数表!$E768, MAX(0.00000001, (1/(1+EXP(-(INDEX(係数表!G:G,5) + $B768))))*(EXP(INDEX(係数表!H:H,5) + INDEX(係数表!I:I,5)*LN(INDEX(出力表!C:C,5)+1)))), MAX(0.00000001, (1-(1/(1+EXP(-(INDEX(係数表!G:G,5) + $B768)))))*(EXP(INDEX(係数表!H:H,5) + INDEX(係数表!I:I,5)*LN(INDEX(出力表!C:C,5)+1)))))))</f>
        <v>73.936579031700361</v>
      </c>
      <c r="N768" t="e">
        <f>MIN(100, MAX(0, (100*(INDEX(出力表!D:D,5))/(EXP(INDEX(係数表!B:B,5) + $C768) + (INDEX(出力表!D:D,5)))) + (乱数表!$Q768*(Settings!B12/(((INDEX(出力表!D:D,5))+1)^INDEX(係数表!E:E,5)*INDEX(係数表!F:F,5))))))</f>
        <v>#VALUE!</v>
      </c>
      <c r="O768" t="e">
        <f>MIN(100, MAX(0, (INDEX(出力表!D:D,5))*M768/MAX(N768, Settings!B3)))</f>
        <v>#VALUE!</v>
      </c>
      <c r="P768">
        <f>MIN(100, MAX(0, 100*BETAINV(乱数表!$F768, MAX(0.00000001, (1/(1+EXP(-(INDEX(係数表!G:G,6) + $B768))))*(EXP(INDEX(係数表!H:H,6) + INDEX(係数表!I:I,6)*LN(INDEX(出力表!C:C,6)+1)))), MAX(0.00000001, (1-(1/(1+EXP(-(INDEX(係数表!G:G,6) + $B768)))))*(EXP(INDEX(係数表!H:H,6) + INDEX(係数表!I:I,6)*LN(INDEX(出力表!C:C,6)+1)))))))</f>
        <v>98.854679407429799</v>
      </c>
      <c r="Q768" t="e">
        <f>MIN(100, MAX(0, (100*(INDEX(出力表!D:D,6))/(EXP(INDEX(係数表!B:B,6) + $C768) + (INDEX(出力表!D:D,6)))) + (乱数表!$R768*(Settings!B12/(((INDEX(出力表!D:D,6))+1)^INDEX(係数表!E:E,6)*INDEX(係数表!F:F,6))))))</f>
        <v>#VALUE!</v>
      </c>
      <c r="R768" t="e">
        <f>MIN(100, MAX(0, (INDEX(出力表!D:D,6))*P768/MAX(Q768, Settings!B3)))</f>
        <v>#VALUE!</v>
      </c>
      <c r="S768">
        <f>MIN(100, MAX(0, 100*BETAINV(乱数表!$G768, MAX(0.00000001, (1/(1+EXP(-(INDEX(係数表!G:G,7) + $B768))))*(EXP(INDEX(係数表!H:H,7) + INDEX(係数表!I:I,7)*LN(INDEX(出力表!C:C,7)+1)))), MAX(0.00000001, (1-(1/(1+EXP(-(INDEX(係数表!G:G,7) + $B768)))))*(EXP(INDEX(係数表!H:H,7) + INDEX(係数表!I:I,7)*LN(INDEX(出力表!C:C,7)+1)))))))</f>
        <v>97.387223425191436</v>
      </c>
      <c r="T768" t="e">
        <f>MIN(100, MAX(0, (100*(INDEX(出力表!D:D,7))/(EXP(INDEX(係数表!B:B,7) + $C768) + (INDEX(出力表!D:D,7)))) + (乱数表!$S768*(Settings!B12/(((INDEX(出力表!D:D,7))+1)^INDEX(係数表!E:E,7)*INDEX(係数表!F:F,7))))))</f>
        <v>#VALUE!</v>
      </c>
      <c r="U768" t="e">
        <f>MIN(100, MAX(0, (INDEX(出力表!D:D,7))*S768/MAX(T768, Settings!B3)))</f>
        <v>#VALUE!</v>
      </c>
      <c r="V768">
        <f>MIN(100, MAX(0, 100*BETAINV(乱数表!$H768, MAX(0.00000001, (1/(1+EXP(-(INDEX(係数表!G:G,8) + $B768))))*(EXP(INDEX(係数表!H:H,8) + INDEX(係数表!I:I,8)*LN(INDEX(出力表!C:C,8)+1)))), MAX(0.00000001, (1-(1/(1+EXP(-(INDEX(係数表!G:G,8) + $B768)))))*(EXP(INDEX(係数表!H:H,8) + INDEX(係数表!I:I,8)*LN(INDEX(出力表!C:C,8)+1)))))))</f>
        <v>81.356195701226156</v>
      </c>
      <c r="W768" t="e">
        <f>MIN(100, MAX(0, (100*(INDEX(出力表!D:D,8))/(EXP(INDEX(係数表!B:B,8) + $C768) + (INDEX(出力表!D:D,8)))) + (乱数表!$T768*(Settings!B12/(((INDEX(出力表!D:D,8))+1)^INDEX(係数表!E:E,8)*INDEX(係数表!F:F,8))))))</f>
        <v>#VALUE!</v>
      </c>
      <c r="X768" t="e">
        <f>MIN(100, MAX(0, (INDEX(出力表!D:D,8))*V768/MAX(W768, Settings!B3)))</f>
        <v>#VALUE!</v>
      </c>
      <c r="Y768">
        <f>MIN(100, MAX(0, 100*BETAINV(乱数表!$I768, MAX(0.00000001, (1/(1+EXP(-(INDEX(係数表!G:G,9) + $B768))))*(EXP(INDEX(係数表!H:H,9) + INDEX(係数表!I:I,9)*LN(INDEX(出力表!C:C,9)+1)))), MAX(0.00000001, (1-(1/(1+EXP(-(INDEX(係数表!G:G,9) + $B768)))))*(EXP(INDEX(係数表!H:H,9) + INDEX(係数表!I:I,9)*LN(INDEX(出力表!C:C,9)+1)))))))</f>
        <v>43.542441799114961</v>
      </c>
      <c r="Z768" t="e">
        <f>MIN(100, MAX(0, (100*(INDEX(出力表!D:D,9))/(EXP(INDEX(係数表!B:B,9) + $C768) + (INDEX(出力表!D:D,9)))) + (乱数表!$U768*(Settings!B12/(((INDEX(出力表!D:D,9))+1)^INDEX(係数表!E:E,9)*INDEX(係数表!F:F,9))))))</f>
        <v>#VALUE!</v>
      </c>
      <c r="AA768" t="e">
        <f>MIN(100, MAX(0, (INDEX(出力表!D:D,9))*Y768/MAX(Z768, Settings!B3)))</f>
        <v>#VALUE!</v>
      </c>
      <c r="AB768">
        <f>MIN(100, MAX(0, 100*BETAINV(乱数表!$J768, MAX(0.00000001, (1/(1+EXP(-(INDEX(係数表!G:G,10) + $B768))))*(EXP(INDEX(係数表!H:H,10) + INDEX(係数表!I:I,10)*LN(INDEX(出力表!C:C,10)+1)))), MAX(0.00000001, (1-(1/(1+EXP(-(INDEX(係数表!G:G,10) + $B768)))))*(EXP(INDEX(係数表!H:H,10) + INDEX(係数表!I:I,10)*LN(INDEX(出力表!C:C,10)+1)))))))</f>
        <v>99.831730558991367</v>
      </c>
      <c r="AC768" t="e">
        <f>MIN(100, MAX(0, (100*(INDEX(出力表!D:D,10))/(EXP(INDEX(係数表!B:B,10) + $C768) + (INDEX(出力表!D:D,10)))) + (乱数表!$V768*(Settings!B12/(((INDEX(出力表!D:D,10))+1)^INDEX(係数表!E:E,10)*INDEX(係数表!F:F,10))))))</f>
        <v>#VALUE!</v>
      </c>
      <c r="AD768" t="e">
        <f>MIN(100, MAX(0, (INDEX(出力表!D:D,10))*AB768/MAX(AC768, Settings!B3)))</f>
        <v>#VALUE!</v>
      </c>
      <c r="AE768">
        <f>MIN(100, MAX(0, 100*BETAINV(乱数表!$K768, MAX(0.00000001, (1/(1+EXP(-(INDEX(係数表!G:G,11) + $B768))))*(EXP(INDEX(係数表!H:H,11) + INDEX(係数表!I:I,11)*LN(INDEX(出力表!C:C,11)+1)))), MAX(0.00000001, (1-(1/(1+EXP(-(INDEX(係数表!G:G,11) + $B768)))))*(EXP(INDEX(係数表!H:H,11) + INDEX(係数表!I:I,11)*LN(INDEX(出力表!C:C,11)+1)))))))</f>
        <v>42.044212184587359</v>
      </c>
      <c r="AF768" t="e">
        <f>MIN(100, MAX(0, (100*(INDEX(出力表!D:D,11))/(EXP(INDEX(係数表!B:B,11) + $C768) + (INDEX(出力表!D:D,11)))) + (乱数表!$W768*(Settings!B12/(((INDEX(出力表!D:D,11))+1)^INDEX(係数表!E:E,11)*INDEX(係数表!F:F,11))))))</f>
        <v>#VALUE!</v>
      </c>
      <c r="AG768" t="e">
        <f>MIN(100, MAX(0, (INDEX(出力表!D:D,11))*AE768/MAX(AF768, Settings!B3)))</f>
        <v>#VALUE!</v>
      </c>
      <c r="AH768">
        <f>MIN(100, MAX(0, 100*BETAINV(乱数表!$L768, MAX(0.00000001, (1/(1+EXP(-(INDEX(係数表!G:G,12) + $B768))))*(EXP(INDEX(係数表!H:H,12) + INDEX(係数表!I:I,12)*LN(INDEX(出力表!C:C,12)+1)))), MAX(0.00000001, (1-(1/(1+EXP(-(INDEX(係数表!G:G,12) + $B768)))))*(EXP(INDEX(係数表!H:H,12) + INDEX(係数表!I:I,12)*LN(INDEX(出力表!C:C,12)+1)))))))</f>
        <v>89.926734395847575</v>
      </c>
      <c r="AI768" t="e">
        <f>MIN(100, MAX(0, (100*(INDEX(出力表!D:D,12))/(EXP(INDEX(係数表!B:B,12) + $C768) + (INDEX(出力表!D:D,12)))) + (乱数表!$X768*(Settings!B12/(((INDEX(出力表!D:D,12))+1)^INDEX(係数表!E:E,12)*INDEX(係数表!F:F,12))))))</f>
        <v>#VALUE!</v>
      </c>
      <c r="AJ768" t="e">
        <f>MIN(100, MAX(0, (INDEX(出力表!D:D,12))*AH768/MAX(AI768, Settings!B3)))</f>
        <v>#VALUE!</v>
      </c>
      <c r="AK768">
        <f>MIN(100, MAX(0, 100*BETAINV(乱数表!$M768, MAX(0.00000001, (1/(1+EXP(-(INDEX(係数表!G:G,13) + $B768))))*(EXP(INDEX(係数表!H:H,13) + INDEX(係数表!I:I,13)*LN(INDEX(出力表!C:C,13)+1)))), MAX(0.00000001, (1-(1/(1+EXP(-(INDEX(係数表!G:G,13) + $B768)))))*(EXP(INDEX(係数表!H:H,13) + INDEX(係数表!I:I,13)*LN(INDEX(出力表!C:C,13)+1)))))))</f>
        <v>83.891420417549838</v>
      </c>
      <c r="AL768" t="e">
        <f>MIN(100, MAX(0, (100*(INDEX(出力表!D:D,13))/(EXP(INDEX(係数表!B:B,13) + $C768) + (INDEX(出力表!D:D,13)))) + (乱数表!$Y768*(Settings!B12/(((INDEX(出力表!D:D,13))+1)^INDEX(係数表!E:E,13)*INDEX(係数表!F:F,13))))))</f>
        <v>#VALUE!</v>
      </c>
      <c r="AM768" t="e">
        <f>MIN(100, MAX(0, (INDEX(出力表!D:D,13))*AK768/MAX(AL768, Settings!B3)))</f>
        <v>#VALUE!</v>
      </c>
      <c r="AN768">
        <f>IF(ISNUMBER(F768), INDEX(出力表!B:B,2)*F768, 0)+IF(ISNUMBER(I768), INDEX(出力表!B:B,3)*I768, 0)+IF(ISNUMBER(L768), INDEX(出力表!B:B,4)*L768, 0)+IF(ISNUMBER(O768), INDEX(出力表!B:B,5)*O768, 0)+IF(ISNUMBER(R768), INDEX(出力表!B:B,6)*R768, 0)+IF(ISNUMBER(U768), INDEX(出力表!B:B,7)*U768, 0)+IF(ISNUMBER(X768), INDEX(出力表!B:B,8)*X768, 0)+IF(ISNUMBER(AA768), INDEX(出力表!B:B,9)*AA768, 0)+IF(ISNUMBER(AD768), INDEX(出力表!B:B,10)*AD768, 0)+IF(ISNUMBER(AG768), INDEX(出力表!B:B,11)*AG768, 0)+IF(ISNUMBER(AJ768), INDEX(出力表!B:B,12)*AJ768, 0)+IF(ISNUMBER(AM768), INDEX(出力表!B:B,13)*AM768, 0)</f>
        <v>0</v>
      </c>
      <c r="AO768">
        <f>IF(ISNUMBER(F768), INDEX(出力表!B:B,2), 0)+IF(ISNUMBER(I768), INDEX(出力表!B:B,3), 0)+IF(ISNUMBER(L768), INDEX(出力表!B:B,4), 0)+IF(ISNUMBER(O768), INDEX(出力表!B:B,5), 0)+IF(ISNUMBER(R768), INDEX(出力表!B:B,6), 0)+IF(ISNUMBER(U768), INDEX(出力表!B:B,7), 0)+IF(ISNUMBER(X768), INDEX(出力表!B:B,8), 0)+IF(ISNUMBER(AA768), INDEX(出力表!B:B,9), 0)+IF(ISNUMBER(AD768), INDEX(出力表!B:B,10), 0)+IF(ISNUMBER(AG768), INDEX(出力表!B:B,11), 0)+IF(ISNUMBER(AJ768), INDEX(出力表!B:B,12), 0)+IF(ISNUMBER(AM768), INDEX(出力表!B:B,13), 0)</f>
        <v>0</v>
      </c>
      <c r="AP768" t="str">
        <f t="shared" si="11"/>
        <v/>
      </c>
    </row>
    <row r="769" spans="1:42" x14ac:dyDescent="0.2">
      <c r="A769">
        <v>768</v>
      </c>
      <c r="B769">
        <f>IF(UPPER(Settings!B4)="TRUE", 乱数表!$Z769*Settings!B10, 0)</f>
        <v>-3.5958232756950419E-2</v>
      </c>
      <c r="C769">
        <f>IF(UPPER(Settings!B4)="TRUE", 乱数表!$AA769*Settings!B11, 0)</f>
        <v>0.11254820741429165</v>
      </c>
      <c r="D769">
        <f>MIN(100, MAX(0, 100*BETAINV(乱数表!$B769, MAX(0.00000001, (1/(1+EXP(-(INDEX(係数表!G:G,2) + $B769))))*(EXP(INDEX(係数表!H:H,2) + INDEX(係数表!I:I,2)*LN(INDEX(出力表!C:C,2)+1)))), MAX(0.00000001, (1-(1/(1+EXP(-(INDEX(係数表!G:G,2) + $B769)))))*(EXP(INDEX(係数表!H:H,2) + INDEX(係数表!I:I,2)*LN(INDEX(出力表!C:C,2)+1)))))))</f>
        <v>92.843683436952787</v>
      </c>
      <c r="E769" t="e">
        <f>MIN(100, MAX(0, (100*(INDEX(出力表!D:D,2))/(EXP(INDEX(係数表!B:B,2) + $C769) + (INDEX(出力表!D:D,2)))) + (乱数表!$N769*(Settings!B12/(((INDEX(出力表!D:D,2))+1)^INDEX(係数表!E:E,2)*INDEX(係数表!F:F,2))))))</f>
        <v>#VALUE!</v>
      </c>
      <c r="F769" t="e">
        <f>MIN(100, MAX(0, (INDEX(出力表!D:D,2))*D769/MAX(E769, Settings!B3)))</f>
        <v>#VALUE!</v>
      </c>
      <c r="G769">
        <f>MIN(100, MAX(0, 100*BETAINV(乱数表!$C769, MAX(0.00000001, (1/(1+EXP(-(INDEX(係数表!G:G,3) + $B769))))*(EXP(INDEX(係数表!H:H,3) + INDEX(係数表!I:I,3)*LN(INDEX(出力表!C:C,3)+1)))), MAX(0.00000001, (1-(1/(1+EXP(-(INDEX(係数表!G:G,3) + $B769)))))*(EXP(INDEX(係数表!H:H,3) + INDEX(係数表!I:I,3)*LN(INDEX(出力表!C:C,3)+1)))))))</f>
        <v>85.156467640065486</v>
      </c>
      <c r="H769" t="e">
        <f>MIN(100, MAX(0, (100*(INDEX(出力表!D:D,3))/(EXP(INDEX(係数表!B:B,3) + $C769) + (INDEX(出力表!D:D,3)))) + (乱数表!$O769*(Settings!B12/(((INDEX(出力表!D:D,3))+1)^INDEX(係数表!E:E,3)*INDEX(係数表!F:F,3))))))</f>
        <v>#VALUE!</v>
      </c>
      <c r="I769" t="e">
        <f>MIN(100, MAX(0, (INDEX(出力表!D:D,3))*G769/MAX(H769, Settings!B3)))</f>
        <v>#VALUE!</v>
      </c>
      <c r="J769">
        <f>MIN(100, MAX(0, 100*BETAINV(乱数表!$D769, MAX(0.00000001, (1/(1+EXP(-(INDEX(係数表!G:G,4) + $B769))))*(EXP(INDEX(係数表!H:H,4) + INDEX(係数表!I:I,4)*LN(INDEX(出力表!C:C,4)+1)))), MAX(0.00000001, (1-(1/(1+EXP(-(INDEX(係数表!G:G,4) + $B769)))))*(EXP(INDEX(係数表!H:H,4) + INDEX(係数表!I:I,4)*LN(INDEX(出力表!C:C,4)+1)))))))</f>
        <v>82.227337920021824</v>
      </c>
      <c r="K769" t="e">
        <f>MIN(100, MAX(0, (100*(INDEX(出力表!D:D,4))/(EXP(INDEX(係数表!B:B,4) + $C769) + (INDEX(出力表!D:D,4)))) + (乱数表!$P769*(Settings!B12/(((INDEX(出力表!D:D,4))+1)^INDEX(係数表!E:E,4)*INDEX(係数表!F:F,4))))))</f>
        <v>#VALUE!</v>
      </c>
      <c r="L769" t="e">
        <f>MIN(100, MAX(0, (INDEX(出力表!D:D,4))*J769/MAX(K769, Settings!B3)))</f>
        <v>#VALUE!</v>
      </c>
      <c r="M769">
        <f>MIN(100, MAX(0, 100*BETAINV(乱数表!$E769, MAX(0.00000001, (1/(1+EXP(-(INDEX(係数表!G:G,5) + $B769))))*(EXP(INDEX(係数表!H:H,5) + INDEX(係数表!I:I,5)*LN(INDEX(出力表!C:C,5)+1)))), MAX(0.00000001, (1-(1/(1+EXP(-(INDEX(係数表!G:G,5) + $B769)))))*(EXP(INDEX(係数表!H:H,5) + INDEX(係数表!I:I,5)*LN(INDEX(出力表!C:C,5)+1)))))))</f>
        <v>99.997257984710259</v>
      </c>
      <c r="N769" t="e">
        <f>MIN(100, MAX(0, (100*(INDEX(出力表!D:D,5))/(EXP(INDEX(係数表!B:B,5) + $C769) + (INDEX(出力表!D:D,5)))) + (乱数表!$Q769*(Settings!B12/(((INDEX(出力表!D:D,5))+1)^INDEX(係数表!E:E,5)*INDEX(係数表!F:F,5))))))</f>
        <v>#VALUE!</v>
      </c>
      <c r="O769" t="e">
        <f>MIN(100, MAX(0, (INDEX(出力表!D:D,5))*M769/MAX(N769, Settings!B3)))</f>
        <v>#VALUE!</v>
      </c>
      <c r="P769">
        <f>MIN(100, MAX(0, 100*BETAINV(乱数表!$F769, MAX(0.00000001, (1/(1+EXP(-(INDEX(係数表!G:G,6) + $B769))))*(EXP(INDEX(係数表!H:H,6) + INDEX(係数表!I:I,6)*LN(INDEX(出力表!C:C,6)+1)))), MAX(0.00000001, (1-(1/(1+EXP(-(INDEX(係数表!G:G,6) + $B769)))))*(EXP(INDEX(係数表!H:H,6) + INDEX(係数表!I:I,6)*LN(INDEX(出力表!C:C,6)+1)))))))</f>
        <v>99.94891780797505</v>
      </c>
      <c r="Q769" t="e">
        <f>MIN(100, MAX(0, (100*(INDEX(出力表!D:D,6))/(EXP(INDEX(係数表!B:B,6) + $C769) + (INDEX(出力表!D:D,6)))) + (乱数表!$R769*(Settings!B12/(((INDEX(出力表!D:D,6))+1)^INDEX(係数表!E:E,6)*INDEX(係数表!F:F,6))))))</f>
        <v>#VALUE!</v>
      </c>
      <c r="R769" t="e">
        <f>MIN(100, MAX(0, (INDEX(出力表!D:D,6))*P769/MAX(Q769, Settings!B3)))</f>
        <v>#VALUE!</v>
      </c>
      <c r="S769">
        <f>MIN(100, MAX(0, 100*BETAINV(乱数表!$G769, MAX(0.00000001, (1/(1+EXP(-(INDEX(係数表!G:G,7) + $B769))))*(EXP(INDEX(係数表!H:H,7) + INDEX(係数表!I:I,7)*LN(INDEX(出力表!C:C,7)+1)))), MAX(0.00000001, (1-(1/(1+EXP(-(INDEX(係数表!G:G,7) + $B769)))))*(EXP(INDEX(係数表!H:H,7) + INDEX(係数表!I:I,7)*LN(INDEX(出力表!C:C,7)+1)))))))</f>
        <v>87.843953376547404</v>
      </c>
      <c r="T769" t="e">
        <f>MIN(100, MAX(0, (100*(INDEX(出力表!D:D,7))/(EXP(INDEX(係数表!B:B,7) + $C769) + (INDEX(出力表!D:D,7)))) + (乱数表!$S769*(Settings!B12/(((INDEX(出力表!D:D,7))+1)^INDEX(係数表!E:E,7)*INDEX(係数表!F:F,7))))))</f>
        <v>#VALUE!</v>
      </c>
      <c r="U769" t="e">
        <f>MIN(100, MAX(0, (INDEX(出力表!D:D,7))*S769/MAX(T769, Settings!B3)))</f>
        <v>#VALUE!</v>
      </c>
      <c r="V769">
        <f>MIN(100, MAX(0, 100*BETAINV(乱数表!$H769, MAX(0.00000001, (1/(1+EXP(-(INDEX(係数表!G:G,8) + $B769))))*(EXP(INDEX(係数表!H:H,8) + INDEX(係数表!I:I,8)*LN(INDEX(出力表!C:C,8)+1)))), MAX(0.00000001, (1-(1/(1+EXP(-(INDEX(係数表!G:G,8) + $B769)))))*(EXP(INDEX(係数表!H:H,8) + INDEX(係数表!I:I,8)*LN(INDEX(出力表!C:C,8)+1)))))))</f>
        <v>92.768732818827232</v>
      </c>
      <c r="W769" t="e">
        <f>MIN(100, MAX(0, (100*(INDEX(出力表!D:D,8))/(EXP(INDEX(係数表!B:B,8) + $C769) + (INDEX(出力表!D:D,8)))) + (乱数表!$T769*(Settings!B12/(((INDEX(出力表!D:D,8))+1)^INDEX(係数表!E:E,8)*INDEX(係数表!F:F,8))))))</f>
        <v>#VALUE!</v>
      </c>
      <c r="X769" t="e">
        <f>MIN(100, MAX(0, (INDEX(出力表!D:D,8))*V769/MAX(W769, Settings!B3)))</f>
        <v>#VALUE!</v>
      </c>
      <c r="Y769">
        <f>MIN(100, MAX(0, 100*BETAINV(乱数表!$I769, MAX(0.00000001, (1/(1+EXP(-(INDEX(係数表!G:G,9) + $B769))))*(EXP(INDEX(係数表!H:H,9) + INDEX(係数表!I:I,9)*LN(INDEX(出力表!C:C,9)+1)))), MAX(0.00000001, (1-(1/(1+EXP(-(INDEX(係数表!G:G,9) + $B769)))))*(EXP(INDEX(係数表!H:H,9) + INDEX(係数表!I:I,9)*LN(INDEX(出力表!C:C,9)+1)))))))</f>
        <v>96.442280693288552</v>
      </c>
      <c r="Z769" t="e">
        <f>MIN(100, MAX(0, (100*(INDEX(出力表!D:D,9))/(EXP(INDEX(係数表!B:B,9) + $C769) + (INDEX(出力表!D:D,9)))) + (乱数表!$U769*(Settings!B12/(((INDEX(出力表!D:D,9))+1)^INDEX(係数表!E:E,9)*INDEX(係数表!F:F,9))))))</f>
        <v>#VALUE!</v>
      </c>
      <c r="AA769" t="e">
        <f>MIN(100, MAX(0, (INDEX(出力表!D:D,9))*Y769/MAX(Z769, Settings!B3)))</f>
        <v>#VALUE!</v>
      </c>
      <c r="AB769">
        <f>MIN(100, MAX(0, 100*BETAINV(乱数表!$J769, MAX(0.00000001, (1/(1+EXP(-(INDEX(係数表!G:G,10) + $B769))))*(EXP(INDEX(係数表!H:H,10) + INDEX(係数表!I:I,10)*LN(INDEX(出力表!C:C,10)+1)))), MAX(0.00000001, (1-(1/(1+EXP(-(INDEX(係数表!G:G,10) + $B769)))))*(EXP(INDEX(係数表!H:H,10) + INDEX(係数表!I:I,10)*LN(INDEX(出力表!C:C,10)+1)))))))</f>
        <v>98.10709364238059</v>
      </c>
      <c r="AC769" t="e">
        <f>MIN(100, MAX(0, (100*(INDEX(出力表!D:D,10))/(EXP(INDEX(係数表!B:B,10) + $C769) + (INDEX(出力表!D:D,10)))) + (乱数表!$V769*(Settings!B12/(((INDEX(出力表!D:D,10))+1)^INDEX(係数表!E:E,10)*INDEX(係数表!F:F,10))))))</f>
        <v>#VALUE!</v>
      </c>
      <c r="AD769" t="e">
        <f>MIN(100, MAX(0, (INDEX(出力表!D:D,10))*AB769/MAX(AC769, Settings!B3)))</f>
        <v>#VALUE!</v>
      </c>
      <c r="AE769">
        <f>MIN(100, MAX(0, 100*BETAINV(乱数表!$K769, MAX(0.00000001, (1/(1+EXP(-(INDEX(係数表!G:G,11) + $B769))))*(EXP(INDEX(係数表!H:H,11) + INDEX(係数表!I:I,11)*LN(INDEX(出力表!C:C,11)+1)))), MAX(0.00000001, (1-(1/(1+EXP(-(INDEX(係数表!G:G,11) + $B769)))))*(EXP(INDEX(係数表!H:H,11) + INDEX(係数表!I:I,11)*LN(INDEX(出力表!C:C,11)+1)))))))</f>
        <v>93.274269607356857</v>
      </c>
      <c r="AF769" t="e">
        <f>MIN(100, MAX(0, (100*(INDEX(出力表!D:D,11))/(EXP(INDEX(係数表!B:B,11) + $C769) + (INDEX(出力表!D:D,11)))) + (乱数表!$W769*(Settings!B12/(((INDEX(出力表!D:D,11))+1)^INDEX(係数表!E:E,11)*INDEX(係数表!F:F,11))))))</f>
        <v>#VALUE!</v>
      </c>
      <c r="AG769" t="e">
        <f>MIN(100, MAX(0, (INDEX(出力表!D:D,11))*AE769/MAX(AF769, Settings!B3)))</f>
        <v>#VALUE!</v>
      </c>
      <c r="AH769">
        <f>MIN(100, MAX(0, 100*BETAINV(乱数表!$L769, MAX(0.00000001, (1/(1+EXP(-(INDEX(係数表!G:G,12) + $B769))))*(EXP(INDEX(係数表!H:H,12) + INDEX(係数表!I:I,12)*LN(INDEX(出力表!C:C,12)+1)))), MAX(0.00000001, (1-(1/(1+EXP(-(INDEX(係数表!G:G,12) + $B769)))))*(EXP(INDEX(係数表!H:H,12) + INDEX(係数表!I:I,12)*LN(INDEX(出力表!C:C,12)+1)))))))</f>
        <v>82.640837928519872</v>
      </c>
      <c r="AI769" t="e">
        <f>MIN(100, MAX(0, (100*(INDEX(出力表!D:D,12))/(EXP(INDEX(係数表!B:B,12) + $C769) + (INDEX(出力表!D:D,12)))) + (乱数表!$X769*(Settings!B12/(((INDEX(出力表!D:D,12))+1)^INDEX(係数表!E:E,12)*INDEX(係数表!F:F,12))))))</f>
        <v>#VALUE!</v>
      </c>
      <c r="AJ769" t="e">
        <f>MIN(100, MAX(0, (INDEX(出力表!D:D,12))*AH769/MAX(AI769, Settings!B3)))</f>
        <v>#VALUE!</v>
      </c>
      <c r="AK769">
        <f>MIN(100, MAX(0, 100*BETAINV(乱数表!$M769, MAX(0.00000001, (1/(1+EXP(-(INDEX(係数表!G:G,13) + $B769))))*(EXP(INDEX(係数表!H:H,13) + INDEX(係数表!I:I,13)*LN(INDEX(出力表!C:C,13)+1)))), MAX(0.00000001, (1-(1/(1+EXP(-(INDEX(係数表!G:G,13) + $B769)))))*(EXP(INDEX(係数表!H:H,13) + INDEX(係数表!I:I,13)*LN(INDEX(出力表!C:C,13)+1)))))))</f>
        <v>99.274814474483733</v>
      </c>
      <c r="AL769" t="e">
        <f>MIN(100, MAX(0, (100*(INDEX(出力表!D:D,13))/(EXP(INDEX(係数表!B:B,13) + $C769) + (INDEX(出力表!D:D,13)))) + (乱数表!$Y769*(Settings!B12/(((INDEX(出力表!D:D,13))+1)^INDEX(係数表!E:E,13)*INDEX(係数表!F:F,13))))))</f>
        <v>#VALUE!</v>
      </c>
      <c r="AM769" t="e">
        <f>MIN(100, MAX(0, (INDEX(出力表!D:D,13))*AK769/MAX(AL769, Settings!B3)))</f>
        <v>#VALUE!</v>
      </c>
      <c r="AN769">
        <f>IF(ISNUMBER(F769), INDEX(出力表!B:B,2)*F769, 0)+IF(ISNUMBER(I769), INDEX(出力表!B:B,3)*I769, 0)+IF(ISNUMBER(L769), INDEX(出力表!B:B,4)*L769, 0)+IF(ISNUMBER(O769), INDEX(出力表!B:B,5)*O769, 0)+IF(ISNUMBER(R769), INDEX(出力表!B:B,6)*R769, 0)+IF(ISNUMBER(U769), INDEX(出力表!B:B,7)*U769, 0)+IF(ISNUMBER(X769), INDEX(出力表!B:B,8)*X769, 0)+IF(ISNUMBER(AA769), INDEX(出力表!B:B,9)*AA769, 0)+IF(ISNUMBER(AD769), INDEX(出力表!B:B,10)*AD769, 0)+IF(ISNUMBER(AG769), INDEX(出力表!B:B,11)*AG769, 0)+IF(ISNUMBER(AJ769), INDEX(出力表!B:B,12)*AJ769, 0)+IF(ISNUMBER(AM769), INDEX(出力表!B:B,13)*AM769, 0)</f>
        <v>0</v>
      </c>
      <c r="AO769">
        <f>IF(ISNUMBER(F769), INDEX(出力表!B:B,2), 0)+IF(ISNUMBER(I769), INDEX(出力表!B:B,3), 0)+IF(ISNUMBER(L769), INDEX(出力表!B:B,4), 0)+IF(ISNUMBER(O769), INDEX(出力表!B:B,5), 0)+IF(ISNUMBER(R769), INDEX(出力表!B:B,6), 0)+IF(ISNUMBER(U769), INDEX(出力表!B:B,7), 0)+IF(ISNUMBER(X769), INDEX(出力表!B:B,8), 0)+IF(ISNUMBER(AA769), INDEX(出力表!B:B,9), 0)+IF(ISNUMBER(AD769), INDEX(出力表!B:B,10), 0)+IF(ISNUMBER(AG769), INDEX(出力表!B:B,11), 0)+IF(ISNUMBER(AJ769), INDEX(出力表!B:B,12), 0)+IF(ISNUMBER(AM769), INDEX(出力表!B:B,13), 0)</f>
        <v>0</v>
      </c>
      <c r="AP769" t="str">
        <f t="shared" si="11"/>
        <v/>
      </c>
    </row>
    <row r="770" spans="1:42" x14ac:dyDescent="0.2">
      <c r="A770">
        <v>769</v>
      </c>
      <c r="B770">
        <f>IF(UPPER(Settings!B4)="TRUE", 乱数表!$Z770*Settings!B10, 0)</f>
        <v>0.10802142636961598</v>
      </c>
      <c r="C770">
        <f>IF(UPPER(Settings!B4)="TRUE", 乱数表!$AA770*Settings!B11, 0)</f>
        <v>0.12957885812000486</v>
      </c>
      <c r="D770">
        <f>MIN(100, MAX(0, 100*BETAINV(乱数表!$B770, MAX(0.00000001, (1/(1+EXP(-(INDEX(係数表!G:G,2) + $B770))))*(EXP(INDEX(係数表!H:H,2) + INDEX(係数表!I:I,2)*LN(INDEX(出力表!C:C,2)+1)))), MAX(0.00000001, (1-(1/(1+EXP(-(INDEX(係数表!G:G,2) + $B770)))))*(EXP(INDEX(係数表!H:H,2) + INDEX(係数表!I:I,2)*LN(INDEX(出力表!C:C,2)+1)))))))</f>
        <v>98.914046366754633</v>
      </c>
      <c r="E770" t="e">
        <f>MIN(100, MAX(0, (100*(INDEX(出力表!D:D,2))/(EXP(INDEX(係数表!B:B,2) + $C770) + (INDEX(出力表!D:D,2)))) + (乱数表!$N770*(Settings!B12/(((INDEX(出力表!D:D,2))+1)^INDEX(係数表!E:E,2)*INDEX(係数表!F:F,2))))))</f>
        <v>#VALUE!</v>
      </c>
      <c r="F770" t="e">
        <f>MIN(100, MAX(0, (INDEX(出力表!D:D,2))*D770/MAX(E770, Settings!B3)))</f>
        <v>#VALUE!</v>
      </c>
      <c r="G770">
        <f>MIN(100, MAX(0, 100*BETAINV(乱数表!$C770, MAX(0.00000001, (1/(1+EXP(-(INDEX(係数表!G:G,3) + $B770))))*(EXP(INDEX(係数表!H:H,3) + INDEX(係数表!I:I,3)*LN(INDEX(出力表!C:C,3)+1)))), MAX(0.00000001, (1-(1/(1+EXP(-(INDEX(係数表!G:G,3) + $B770)))))*(EXP(INDEX(係数表!H:H,3) + INDEX(係数表!I:I,3)*LN(INDEX(出力表!C:C,3)+1)))))))</f>
        <v>97.556700793516882</v>
      </c>
      <c r="H770" t="e">
        <f>MIN(100, MAX(0, (100*(INDEX(出力表!D:D,3))/(EXP(INDEX(係数表!B:B,3) + $C770) + (INDEX(出力表!D:D,3)))) + (乱数表!$O770*(Settings!B12/(((INDEX(出力表!D:D,3))+1)^INDEX(係数表!E:E,3)*INDEX(係数表!F:F,3))))))</f>
        <v>#VALUE!</v>
      </c>
      <c r="I770" t="e">
        <f>MIN(100, MAX(0, (INDEX(出力表!D:D,3))*G770/MAX(H770, Settings!B3)))</f>
        <v>#VALUE!</v>
      </c>
      <c r="J770">
        <f>MIN(100, MAX(0, 100*BETAINV(乱数表!$D770, MAX(0.00000001, (1/(1+EXP(-(INDEX(係数表!G:G,4) + $B770))))*(EXP(INDEX(係数表!H:H,4) + INDEX(係数表!I:I,4)*LN(INDEX(出力表!C:C,4)+1)))), MAX(0.00000001, (1-(1/(1+EXP(-(INDEX(係数表!G:G,4) + $B770)))))*(EXP(INDEX(係数表!H:H,4) + INDEX(係数表!I:I,4)*LN(INDEX(出力表!C:C,4)+1)))))))</f>
        <v>98.206534235235935</v>
      </c>
      <c r="K770" t="e">
        <f>MIN(100, MAX(0, (100*(INDEX(出力表!D:D,4))/(EXP(INDEX(係数表!B:B,4) + $C770) + (INDEX(出力表!D:D,4)))) + (乱数表!$P770*(Settings!B12/(((INDEX(出力表!D:D,4))+1)^INDEX(係数表!E:E,4)*INDEX(係数表!F:F,4))))))</f>
        <v>#VALUE!</v>
      </c>
      <c r="L770" t="e">
        <f>MIN(100, MAX(0, (INDEX(出力表!D:D,4))*J770/MAX(K770, Settings!B3)))</f>
        <v>#VALUE!</v>
      </c>
      <c r="M770">
        <f>MIN(100, MAX(0, 100*BETAINV(乱数表!$E770, MAX(0.00000001, (1/(1+EXP(-(INDEX(係数表!G:G,5) + $B770))))*(EXP(INDEX(係数表!H:H,5) + INDEX(係数表!I:I,5)*LN(INDEX(出力表!C:C,5)+1)))), MAX(0.00000001, (1-(1/(1+EXP(-(INDEX(係数表!G:G,5) + $B770)))))*(EXP(INDEX(係数表!H:H,5) + INDEX(係数表!I:I,5)*LN(INDEX(出力表!C:C,5)+1)))))))</f>
        <v>97.869911275575177</v>
      </c>
      <c r="N770" t="e">
        <f>MIN(100, MAX(0, (100*(INDEX(出力表!D:D,5))/(EXP(INDEX(係数表!B:B,5) + $C770) + (INDEX(出力表!D:D,5)))) + (乱数表!$Q770*(Settings!B12/(((INDEX(出力表!D:D,5))+1)^INDEX(係数表!E:E,5)*INDEX(係数表!F:F,5))))))</f>
        <v>#VALUE!</v>
      </c>
      <c r="O770" t="e">
        <f>MIN(100, MAX(0, (INDEX(出力表!D:D,5))*M770/MAX(N770, Settings!B3)))</f>
        <v>#VALUE!</v>
      </c>
      <c r="P770">
        <f>MIN(100, MAX(0, 100*BETAINV(乱数表!$F770, MAX(0.00000001, (1/(1+EXP(-(INDEX(係数表!G:G,6) + $B770))))*(EXP(INDEX(係数表!H:H,6) + INDEX(係数表!I:I,6)*LN(INDEX(出力表!C:C,6)+1)))), MAX(0.00000001, (1-(1/(1+EXP(-(INDEX(係数表!G:G,6) + $B770)))))*(EXP(INDEX(係数表!H:H,6) + INDEX(係数表!I:I,6)*LN(INDEX(出力表!C:C,6)+1)))))))</f>
        <v>86.398330902127725</v>
      </c>
      <c r="Q770" t="e">
        <f>MIN(100, MAX(0, (100*(INDEX(出力表!D:D,6))/(EXP(INDEX(係数表!B:B,6) + $C770) + (INDEX(出力表!D:D,6)))) + (乱数表!$R770*(Settings!B12/(((INDEX(出力表!D:D,6))+1)^INDEX(係数表!E:E,6)*INDEX(係数表!F:F,6))))))</f>
        <v>#VALUE!</v>
      </c>
      <c r="R770" t="e">
        <f>MIN(100, MAX(0, (INDEX(出力表!D:D,6))*P770/MAX(Q770, Settings!B3)))</f>
        <v>#VALUE!</v>
      </c>
      <c r="S770">
        <f>MIN(100, MAX(0, 100*BETAINV(乱数表!$G770, MAX(0.00000001, (1/(1+EXP(-(INDEX(係数表!G:G,7) + $B770))))*(EXP(INDEX(係数表!H:H,7) + INDEX(係数表!I:I,7)*LN(INDEX(出力表!C:C,7)+1)))), MAX(0.00000001, (1-(1/(1+EXP(-(INDEX(係数表!G:G,7) + $B770)))))*(EXP(INDEX(係数表!H:H,7) + INDEX(係数表!I:I,7)*LN(INDEX(出力表!C:C,7)+1)))))))</f>
        <v>90.420062516448226</v>
      </c>
      <c r="T770" t="e">
        <f>MIN(100, MAX(0, (100*(INDEX(出力表!D:D,7))/(EXP(INDEX(係数表!B:B,7) + $C770) + (INDEX(出力表!D:D,7)))) + (乱数表!$S770*(Settings!B12/(((INDEX(出力表!D:D,7))+1)^INDEX(係数表!E:E,7)*INDEX(係数表!F:F,7))))))</f>
        <v>#VALUE!</v>
      </c>
      <c r="U770" t="e">
        <f>MIN(100, MAX(0, (INDEX(出力表!D:D,7))*S770/MAX(T770, Settings!B3)))</f>
        <v>#VALUE!</v>
      </c>
      <c r="V770">
        <f>MIN(100, MAX(0, 100*BETAINV(乱数表!$H770, MAX(0.00000001, (1/(1+EXP(-(INDEX(係数表!G:G,8) + $B770))))*(EXP(INDEX(係数表!H:H,8) + INDEX(係数表!I:I,8)*LN(INDEX(出力表!C:C,8)+1)))), MAX(0.00000001, (1-(1/(1+EXP(-(INDEX(係数表!G:G,8) + $B770)))))*(EXP(INDEX(係数表!H:H,8) + INDEX(係数表!I:I,8)*LN(INDEX(出力表!C:C,8)+1)))))))</f>
        <v>93.503514593500853</v>
      </c>
      <c r="W770" t="e">
        <f>MIN(100, MAX(0, (100*(INDEX(出力表!D:D,8))/(EXP(INDEX(係数表!B:B,8) + $C770) + (INDEX(出力表!D:D,8)))) + (乱数表!$T770*(Settings!B12/(((INDEX(出力表!D:D,8))+1)^INDEX(係数表!E:E,8)*INDEX(係数表!F:F,8))))))</f>
        <v>#VALUE!</v>
      </c>
      <c r="X770" t="e">
        <f>MIN(100, MAX(0, (INDEX(出力表!D:D,8))*V770/MAX(W770, Settings!B3)))</f>
        <v>#VALUE!</v>
      </c>
      <c r="Y770">
        <f>MIN(100, MAX(0, 100*BETAINV(乱数表!$I770, MAX(0.00000001, (1/(1+EXP(-(INDEX(係数表!G:G,9) + $B770))))*(EXP(INDEX(係数表!H:H,9) + INDEX(係数表!I:I,9)*LN(INDEX(出力表!C:C,9)+1)))), MAX(0.00000001, (1-(1/(1+EXP(-(INDEX(係数表!G:G,9) + $B770)))))*(EXP(INDEX(係数表!H:H,9) + INDEX(係数表!I:I,9)*LN(INDEX(出力表!C:C,9)+1)))))))</f>
        <v>94.746498403258826</v>
      </c>
      <c r="Z770" t="e">
        <f>MIN(100, MAX(0, (100*(INDEX(出力表!D:D,9))/(EXP(INDEX(係数表!B:B,9) + $C770) + (INDEX(出力表!D:D,9)))) + (乱数表!$U770*(Settings!B12/(((INDEX(出力表!D:D,9))+1)^INDEX(係数表!E:E,9)*INDEX(係数表!F:F,9))))))</f>
        <v>#VALUE!</v>
      </c>
      <c r="AA770" t="e">
        <f>MIN(100, MAX(0, (INDEX(出力表!D:D,9))*Y770/MAX(Z770, Settings!B3)))</f>
        <v>#VALUE!</v>
      </c>
      <c r="AB770">
        <f>MIN(100, MAX(0, 100*BETAINV(乱数表!$J770, MAX(0.00000001, (1/(1+EXP(-(INDEX(係数表!G:G,10) + $B770))))*(EXP(INDEX(係数表!H:H,10) + INDEX(係数表!I:I,10)*LN(INDEX(出力表!C:C,10)+1)))), MAX(0.00000001, (1-(1/(1+EXP(-(INDEX(係数表!G:G,10) + $B770)))))*(EXP(INDEX(係数表!H:H,10) + INDEX(係数表!I:I,10)*LN(INDEX(出力表!C:C,10)+1)))))))</f>
        <v>98.122083125665213</v>
      </c>
      <c r="AC770" t="e">
        <f>MIN(100, MAX(0, (100*(INDEX(出力表!D:D,10))/(EXP(INDEX(係数表!B:B,10) + $C770) + (INDEX(出力表!D:D,10)))) + (乱数表!$V770*(Settings!B12/(((INDEX(出力表!D:D,10))+1)^INDEX(係数表!E:E,10)*INDEX(係数表!F:F,10))))))</f>
        <v>#VALUE!</v>
      </c>
      <c r="AD770" t="e">
        <f>MIN(100, MAX(0, (INDEX(出力表!D:D,10))*AB770/MAX(AC770, Settings!B3)))</f>
        <v>#VALUE!</v>
      </c>
      <c r="AE770">
        <f>MIN(100, MAX(0, 100*BETAINV(乱数表!$K770, MAX(0.00000001, (1/(1+EXP(-(INDEX(係数表!G:G,11) + $B770))))*(EXP(INDEX(係数表!H:H,11) + INDEX(係数表!I:I,11)*LN(INDEX(出力表!C:C,11)+1)))), MAX(0.00000001, (1-(1/(1+EXP(-(INDEX(係数表!G:G,11) + $B770)))))*(EXP(INDEX(係数表!H:H,11) + INDEX(係数表!I:I,11)*LN(INDEX(出力表!C:C,11)+1)))))))</f>
        <v>96.30193309557761</v>
      </c>
      <c r="AF770" t="e">
        <f>MIN(100, MAX(0, (100*(INDEX(出力表!D:D,11))/(EXP(INDEX(係数表!B:B,11) + $C770) + (INDEX(出力表!D:D,11)))) + (乱数表!$W770*(Settings!B12/(((INDEX(出力表!D:D,11))+1)^INDEX(係数表!E:E,11)*INDEX(係数表!F:F,11))))))</f>
        <v>#VALUE!</v>
      </c>
      <c r="AG770" t="e">
        <f>MIN(100, MAX(0, (INDEX(出力表!D:D,11))*AE770/MAX(AF770, Settings!B3)))</f>
        <v>#VALUE!</v>
      </c>
      <c r="AH770">
        <f>MIN(100, MAX(0, 100*BETAINV(乱数表!$L770, MAX(0.00000001, (1/(1+EXP(-(INDEX(係数表!G:G,12) + $B770))))*(EXP(INDEX(係数表!H:H,12) + INDEX(係数表!I:I,12)*LN(INDEX(出力表!C:C,12)+1)))), MAX(0.00000001, (1-(1/(1+EXP(-(INDEX(係数表!G:G,12) + $B770)))))*(EXP(INDEX(係数表!H:H,12) + INDEX(係数表!I:I,12)*LN(INDEX(出力表!C:C,12)+1)))))))</f>
        <v>96.869825433570611</v>
      </c>
      <c r="AI770" t="e">
        <f>MIN(100, MAX(0, (100*(INDEX(出力表!D:D,12))/(EXP(INDEX(係数表!B:B,12) + $C770) + (INDEX(出力表!D:D,12)))) + (乱数表!$X770*(Settings!B12/(((INDEX(出力表!D:D,12))+1)^INDEX(係数表!E:E,12)*INDEX(係数表!F:F,12))))))</f>
        <v>#VALUE!</v>
      </c>
      <c r="AJ770" t="e">
        <f>MIN(100, MAX(0, (INDEX(出力表!D:D,12))*AH770/MAX(AI770, Settings!B3)))</f>
        <v>#VALUE!</v>
      </c>
      <c r="AK770">
        <f>MIN(100, MAX(0, 100*BETAINV(乱数表!$M770, MAX(0.00000001, (1/(1+EXP(-(INDEX(係数表!G:G,13) + $B770))))*(EXP(INDEX(係数表!H:H,13) + INDEX(係数表!I:I,13)*LN(INDEX(出力表!C:C,13)+1)))), MAX(0.00000001, (1-(1/(1+EXP(-(INDEX(係数表!G:G,13) + $B770)))))*(EXP(INDEX(係数表!H:H,13) + INDEX(係数表!I:I,13)*LN(INDEX(出力表!C:C,13)+1)))))))</f>
        <v>99.097864632858006</v>
      </c>
      <c r="AL770" t="e">
        <f>MIN(100, MAX(0, (100*(INDEX(出力表!D:D,13))/(EXP(INDEX(係数表!B:B,13) + $C770) + (INDEX(出力表!D:D,13)))) + (乱数表!$Y770*(Settings!B12/(((INDEX(出力表!D:D,13))+1)^INDEX(係数表!E:E,13)*INDEX(係数表!F:F,13))))))</f>
        <v>#VALUE!</v>
      </c>
      <c r="AM770" t="e">
        <f>MIN(100, MAX(0, (INDEX(出力表!D:D,13))*AK770/MAX(AL770, Settings!B3)))</f>
        <v>#VALUE!</v>
      </c>
      <c r="AN770">
        <f>IF(ISNUMBER(F770), INDEX(出力表!B:B,2)*F770, 0)+IF(ISNUMBER(I770), INDEX(出力表!B:B,3)*I770, 0)+IF(ISNUMBER(L770), INDEX(出力表!B:B,4)*L770, 0)+IF(ISNUMBER(O770), INDEX(出力表!B:B,5)*O770, 0)+IF(ISNUMBER(R770), INDEX(出力表!B:B,6)*R770, 0)+IF(ISNUMBER(U770), INDEX(出力表!B:B,7)*U770, 0)+IF(ISNUMBER(X770), INDEX(出力表!B:B,8)*X770, 0)+IF(ISNUMBER(AA770), INDEX(出力表!B:B,9)*AA770, 0)+IF(ISNUMBER(AD770), INDEX(出力表!B:B,10)*AD770, 0)+IF(ISNUMBER(AG770), INDEX(出力表!B:B,11)*AG770, 0)+IF(ISNUMBER(AJ770), INDEX(出力表!B:B,12)*AJ770, 0)+IF(ISNUMBER(AM770), INDEX(出力表!B:B,13)*AM770, 0)</f>
        <v>0</v>
      </c>
      <c r="AO770">
        <f>IF(ISNUMBER(F770), INDEX(出力表!B:B,2), 0)+IF(ISNUMBER(I770), INDEX(出力表!B:B,3), 0)+IF(ISNUMBER(L770), INDEX(出力表!B:B,4), 0)+IF(ISNUMBER(O770), INDEX(出力表!B:B,5), 0)+IF(ISNUMBER(R770), INDEX(出力表!B:B,6), 0)+IF(ISNUMBER(U770), INDEX(出力表!B:B,7), 0)+IF(ISNUMBER(X770), INDEX(出力表!B:B,8), 0)+IF(ISNUMBER(AA770), INDEX(出力表!B:B,9), 0)+IF(ISNUMBER(AD770), INDEX(出力表!B:B,10), 0)+IF(ISNUMBER(AG770), INDEX(出力表!B:B,11), 0)+IF(ISNUMBER(AJ770), INDEX(出力表!B:B,12), 0)+IF(ISNUMBER(AM770), INDEX(出力表!B:B,13), 0)</f>
        <v>0</v>
      </c>
      <c r="AP770" t="str">
        <f t="shared" si="11"/>
        <v/>
      </c>
    </row>
    <row r="771" spans="1:42" x14ac:dyDescent="0.2">
      <c r="A771">
        <v>770</v>
      </c>
      <c r="B771">
        <f>IF(UPPER(Settings!B4)="TRUE", 乱数表!$Z771*Settings!B10, 0)</f>
        <v>0.49104032485553606</v>
      </c>
      <c r="C771">
        <f>IF(UPPER(Settings!B4)="TRUE", 乱数表!$AA771*Settings!B11, 0)</f>
        <v>0.10520707376696425</v>
      </c>
      <c r="D771">
        <f>MIN(100, MAX(0, 100*BETAINV(乱数表!$B771, MAX(0.00000001, (1/(1+EXP(-(INDEX(係数表!G:G,2) + $B771))))*(EXP(INDEX(係数表!H:H,2) + INDEX(係数表!I:I,2)*LN(INDEX(出力表!C:C,2)+1)))), MAX(0.00000001, (1-(1/(1+EXP(-(INDEX(係数表!G:G,2) + $B771)))))*(EXP(INDEX(係数表!H:H,2) + INDEX(係数表!I:I,2)*LN(INDEX(出力表!C:C,2)+1)))))))</f>
        <v>99.606836803694577</v>
      </c>
      <c r="E771" t="e">
        <f>MIN(100, MAX(0, (100*(INDEX(出力表!D:D,2))/(EXP(INDEX(係数表!B:B,2) + $C771) + (INDEX(出力表!D:D,2)))) + (乱数表!$N771*(Settings!B12/(((INDEX(出力表!D:D,2))+1)^INDEX(係数表!E:E,2)*INDEX(係数表!F:F,2))))))</f>
        <v>#VALUE!</v>
      </c>
      <c r="F771" t="e">
        <f>MIN(100, MAX(0, (INDEX(出力表!D:D,2))*D771/MAX(E771, Settings!B3)))</f>
        <v>#VALUE!</v>
      </c>
      <c r="G771">
        <f>MIN(100, MAX(0, 100*BETAINV(乱数表!$C771, MAX(0.00000001, (1/(1+EXP(-(INDEX(係数表!G:G,3) + $B771))))*(EXP(INDEX(係数表!H:H,3) + INDEX(係数表!I:I,3)*LN(INDEX(出力表!C:C,3)+1)))), MAX(0.00000001, (1-(1/(1+EXP(-(INDEX(係数表!G:G,3) + $B771)))))*(EXP(INDEX(係数表!H:H,3) + INDEX(係数表!I:I,3)*LN(INDEX(出力表!C:C,3)+1)))))))</f>
        <v>99.957573301747601</v>
      </c>
      <c r="H771" t="e">
        <f>MIN(100, MAX(0, (100*(INDEX(出力表!D:D,3))/(EXP(INDEX(係数表!B:B,3) + $C771) + (INDEX(出力表!D:D,3)))) + (乱数表!$O771*(Settings!B12/(((INDEX(出力表!D:D,3))+1)^INDEX(係数表!E:E,3)*INDEX(係数表!F:F,3))))))</f>
        <v>#VALUE!</v>
      </c>
      <c r="I771" t="e">
        <f>MIN(100, MAX(0, (INDEX(出力表!D:D,3))*G771/MAX(H771, Settings!B3)))</f>
        <v>#VALUE!</v>
      </c>
      <c r="J771">
        <f>MIN(100, MAX(0, 100*BETAINV(乱数表!$D771, MAX(0.00000001, (1/(1+EXP(-(INDEX(係数表!G:G,4) + $B771))))*(EXP(INDEX(係数表!H:H,4) + INDEX(係数表!I:I,4)*LN(INDEX(出力表!C:C,4)+1)))), MAX(0.00000001, (1-(1/(1+EXP(-(INDEX(係数表!G:G,4) + $B771)))))*(EXP(INDEX(係数表!H:H,4) + INDEX(係数表!I:I,4)*LN(INDEX(出力表!C:C,4)+1)))))))</f>
        <v>97.910256990487341</v>
      </c>
      <c r="K771" t="e">
        <f>MIN(100, MAX(0, (100*(INDEX(出力表!D:D,4))/(EXP(INDEX(係数表!B:B,4) + $C771) + (INDEX(出力表!D:D,4)))) + (乱数表!$P771*(Settings!B12/(((INDEX(出力表!D:D,4))+1)^INDEX(係数表!E:E,4)*INDEX(係数表!F:F,4))))))</f>
        <v>#VALUE!</v>
      </c>
      <c r="L771" t="e">
        <f>MIN(100, MAX(0, (INDEX(出力表!D:D,4))*J771/MAX(K771, Settings!B3)))</f>
        <v>#VALUE!</v>
      </c>
      <c r="M771">
        <f>MIN(100, MAX(0, 100*BETAINV(乱数表!$E771, MAX(0.00000001, (1/(1+EXP(-(INDEX(係数表!G:G,5) + $B771))))*(EXP(INDEX(係数表!H:H,5) + INDEX(係数表!I:I,5)*LN(INDEX(出力表!C:C,5)+1)))), MAX(0.00000001, (1-(1/(1+EXP(-(INDEX(係数表!G:G,5) + $B771)))))*(EXP(INDEX(係数表!H:H,5) + INDEX(係数表!I:I,5)*LN(INDEX(出力表!C:C,5)+1)))))))</f>
        <v>91.036972046378082</v>
      </c>
      <c r="N771" t="e">
        <f>MIN(100, MAX(0, (100*(INDEX(出力表!D:D,5))/(EXP(INDEX(係数表!B:B,5) + $C771) + (INDEX(出力表!D:D,5)))) + (乱数表!$Q771*(Settings!B12/(((INDEX(出力表!D:D,5))+1)^INDEX(係数表!E:E,5)*INDEX(係数表!F:F,5))))))</f>
        <v>#VALUE!</v>
      </c>
      <c r="O771" t="e">
        <f>MIN(100, MAX(0, (INDEX(出力表!D:D,5))*M771/MAX(N771, Settings!B3)))</f>
        <v>#VALUE!</v>
      </c>
      <c r="P771">
        <f>MIN(100, MAX(0, 100*BETAINV(乱数表!$F771, MAX(0.00000001, (1/(1+EXP(-(INDEX(係数表!G:G,6) + $B771))))*(EXP(INDEX(係数表!H:H,6) + INDEX(係数表!I:I,6)*LN(INDEX(出力表!C:C,6)+1)))), MAX(0.00000001, (1-(1/(1+EXP(-(INDEX(係数表!G:G,6) + $B771)))))*(EXP(INDEX(係数表!H:H,6) + INDEX(係数表!I:I,6)*LN(INDEX(出力表!C:C,6)+1)))))))</f>
        <v>98.736722573216269</v>
      </c>
      <c r="Q771" t="e">
        <f>MIN(100, MAX(0, (100*(INDEX(出力表!D:D,6))/(EXP(INDEX(係数表!B:B,6) + $C771) + (INDEX(出力表!D:D,6)))) + (乱数表!$R771*(Settings!B12/(((INDEX(出力表!D:D,6))+1)^INDEX(係数表!E:E,6)*INDEX(係数表!F:F,6))))))</f>
        <v>#VALUE!</v>
      </c>
      <c r="R771" t="e">
        <f>MIN(100, MAX(0, (INDEX(出力表!D:D,6))*P771/MAX(Q771, Settings!B3)))</f>
        <v>#VALUE!</v>
      </c>
      <c r="S771">
        <f>MIN(100, MAX(0, 100*BETAINV(乱数表!$G771, MAX(0.00000001, (1/(1+EXP(-(INDEX(係数表!G:G,7) + $B771))))*(EXP(INDEX(係数表!H:H,7) + INDEX(係数表!I:I,7)*LN(INDEX(出力表!C:C,7)+1)))), MAX(0.00000001, (1-(1/(1+EXP(-(INDEX(係数表!G:G,7) + $B771)))))*(EXP(INDEX(係数表!H:H,7) + INDEX(係数表!I:I,7)*LN(INDEX(出力表!C:C,7)+1)))))))</f>
        <v>99.20340716852354</v>
      </c>
      <c r="T771" t="e">
        <f>MIN(100, MAX(0, (100*(INDEX(出力表!D:D,7))/(EXP(INDEX(係数表!B:B,7) + $C771) + (INDEX(出力表!D:D,7)))) + (乱数表!$S771*(Settings!B12/(((INDEX(出力表!D:D,7))+1)^INDEX(係数表!E:E,7)*INDEX(係数表!F:F,7))))))</f>
        <v>#VALUE!</v>
      </c>
      <c r="U771" t="e">
        <f>MIN(100, MAX(0, (INDEX(出力表!D:D,7))*S771/MAX(T771, Settings!B3)))</f>
        <v>#VALUE!</v>
      </c>
      <c r="V771">
        <f>MIN(100, MAX(0, 100*BETAINV(乱数表!$H771, MAX(0.00000001, (1/(1+EXP(-(INDEX(係数表!G:G,8) + $B771))))*(EXP(INDEX(係数表!H:H,8) + INDEX(係数表!I:I,8)*LN(INDEX(出力表!C:C,8)+1)))), MAX(0.00000001, (1-(1/(1+EXP(-(INDEX(係数表!G:G,8) + $B771)))))*(EXP(INDEX(係数表!H:H,8) + INDEX(係数表!I:I,8)*LN(INDEX(出力表!C:C,8)+1)))))))</f>
        <v>91.767638737319373</v>
      </c>
      <c r="W771" t="e">
        <f>MIN(100, MAX(0, (100*(INDEX(出力表!D:D,8))/(EXP(INDEX(係数表!B:B,8) + $C771) + (INDEX(出力表!D:D,8)))) + (乱数表!$T771*(Settings!B12/(((INDEX(出力表!D:D,8))+1)^INDEX(係数表!E:E,8)*INDEX(係数表!F:F,8))))))</f>
        <v>#VALUE!</v>
      </c>
      <c r="X771" t="e">
        <f>MIN(100, MAX(0, (INDEX(出力表!D:D,8))*V771/MAX(W771, Settings!B3)))</f>
        <v>#VALUE!</v>
      </c>
      <c r="Y771">
        <f>MIN(100, MAX(0, 100*BETAINV(乱数表!$I771, MAX(0.00000001, (1/(1+EXP(-(INDEX(係数表!G:G,9) + $B771))))*(EXP(INDEX(係数表!H:H,9) + INDEX(係数表!I:I,9)*LN(INDEX(出力表!C:C,9)+1)))), MAX(0.00000001, (1-(1/(1+EXP(-(INDEX(係数表!G:G,9) + $B771)))))*(EXP(INDEX(係数表!H:H,9) + INDEX(係数表!I:I,9)*LN(INDEX(出力表!C:C,9)+1)))))))</f>
        <v>99.174405890452519</v>
      </c>
      <c r="Z771" t="e">
        <f>MIN(100, MAX(0, (100*(INDEX(出力表!D:D,9))/(EXP(INDEX(係数表!B:B,9) + $C771) + (INDEX(出力表!D:D,9)))) + (乱数表!$U771*(Settings!B12/(((INDEX(出力表!D:D,9))+1)^INDEX(係数表!E:E,9)*INDEX(係数表!F:F,9))))))</f>
        <v>#VALUE!</v>
      </c>
      <c r="AA771" t="e">
        <f>MIN(100, MAX(0, (INDEX(出力表!D:D,9))*Y771/MAX(Z771, Settings!B3)))</f>
        <v>#VALUE!</v>
      </c>
      <c r="AB771">
        <f>MIN(100, MAX(0, 100*BETAINV(乱数表!$J771, MAX(0.00000001, (1/(1+EXP(-(INDEX(係数表!G:G,10) + $B771))))*(EXP(INDEX(係数表!H:H,10) + INDEX(係数表!I:I,10)*LN(INDEX(出力表!C:C,10)+1)))), MAX(0.00000001, (1-(1/(1+EXP(-(INDEX(係数表!G:G,10) + $B771)))))*(EXP(INDEX(係数表!H:H,10) + INDEX(係数表!I:I,10)*LN(INDEX(出力表!C:C,10)+1)))))))</f>
        <v>89.666403802622483</v>
      </c>
      <c r="AC771" t="e">
        <f>MIN(100, MAX(0, (100*(INDEX(出力表!D:D,10))/(EXP(INDEX(係数表!B:B,10) + $C771) + (INDEX(出力表!D:D,10)))) + (乱数表!$V771*(Settings!B12/(((INDEX(出力表!D:D,10))+1)^INDEX(係数表!E:E,10)*INDEX(係数表!F:F,10))))))</f>
        <v>#VALUE!</v>
      </c>
      <c r="AD771" t="e">
        <f>MIN(100, MAX(0, (INDEX(出力表!D:D,10))*AB771/MAX(AC771, Settings!B3)))</f>
        <v>#VALUE!</v>
      </c>
      <c r="AE771">
        <f>MIN(100, MAX(0, 100*BETAINV(乱数表!$K771, MAX(0.00000001, (1/(1+EXP(-(INDEX(係数表!G:G,11) + $B771))))*(EXP(INDEX(係数表!H:H,11) + INDEX(係数表!I:I,11)*LN(INDEX(出力表!C:C,11)+1)))), MAX(0.00000001, (1-(1/(1+EXP(-(INDEX(係数表!G:G,11) + $B771)))))*(EXP(INDEX(係数表!H:H,11) + INDEX(係数表!I:I,11)*LN(INDEX(出力表!C:C,11)+1)))))))</f>
        <v>94.216529559088457</v>
      </c>
      <c r="AF771" t="e">
        <f>MIN(100, MAX(0, (100*(INDEX(出力表!D:D,11))/(EXP(INDEX(係数表!B:B,11) + $C771) + (INDEX(出力表!D:D,11)))) + (乱数表!$W771*(Settings!B12/(((INDEX(出力表!D:D,11))+1)^INDEX(係数表!E:E,11)*INDEX(係数表!F:F,11))))))</f>
        <v>#VALUE!</v>
      </c>
      <c r="AG771" t="e">
        <f>MIN(100, MAX(0, (INDEX(出力表!D:D,11))*AE771/MAX(AF771, Settings!B3)))</f>
        <v>#VALUE!</v>
      </c>
      <c r="AH771">
        <f>MIN(100, MAX(0, 100*BETAINV(乱数表!$L771, MAX(0.00000001, (1/(1+EXP(-(INDEX(係数表!G:G,12) + $B771))))*(EXP(INDEX(係数表!H:H,12) + INDEX(係数表!I:I,12)*LN(INDEX(出力表!C:C,12)+1)))), MAX(0.00000001, (1-(1/(1+EXP(-(INDEX(係数表!G:G,12) + $B771)))))*(EXP(INDEX(係数表!H:H,12) + INDEX(係数表!I:I,12)*LN(INDEX(出力表!C:C,12)+1)))))))</f>
        <v>99.574161549307206</v>
      </c>
      <c r="AI771" t="e">
        <f>MIN(100, MAX(0, (100*(INDEX(出力表!D:D,12))/(EXP(INDEX(係数表!B:B,12) + $C771) + (INDEX(出力表!D:D,12)))) + (乱数表!$X771*(Settings!B12/(((INDEX(出力表!D:D,12))+1)^INDEX(係数表!E:E,12)*INDEX(係数表!F:F,12))))))</f>
        <v>#VALUE!</v>
      </c>
      <c r="AJ771" t="e">
        <f>MIN(100, MAX(0, (INDEX(出力表!D:D,12))*AH771/MAX(AI771, Settings!B3)))</f>
        <v>#VALUE!</v>
      </c>
      <c r="AK771">
        <f>MIN(100, MAX(0, 100*BETAINV(乱数表!$M771, MAX(0.00000001, (1/(1+EXP(-(INDEX(係数表!G:G,13) + $B771))))*(EXP(INDEX(係数表!H:H,13) + INDEX(係数表!I:I,13)*LN(INDEX(出力表!C:C,13)+1)))), MAX(0.00000001, (1-(1/(1+EXP(-(INDEX(係数表!G:G,13) + $B771)))))*(EXP(INDEX(係数表!H:H,13) + INDEX(係数表!I:I,13)*LN(INDEX(出力表!C:C,13)+1)))))))</f>
        <v>92.769647352288757</v>
      </c>
      <c r="AL771" t="e">
        <f>MIN(100, MAX(0, (100*(INDEX(出力表!D:D,13))/(EXP(INDEX(係数表!B:B,13) + $C771) + (INDEX(出力表!D:D,13)))) + (乱数表!$Y771*(Settings!B12/(((INDEX(出力表!D:D,13))+1)^INDEX(係数表!E:E,13)*INDEX(係数表!F:F,13))))))</f>
        <v>#VALUE!</v>
      </c>
      <c r="AM771" t="e">
        <f>MIN(100, MAX(0, (INDEX(出力表!D:D,13))*AK771/MAX(AL771, Settings!B3)))</f>
        <v>#VALUE!</v>
      </c>
      <c r="AN771">
        <f>IF(ISNUMBER(F771), INDEX(出力表!B:B,2)*F771, 0)+IF(ISNUMBER(I771), INDEX(出力表!B:B,3)*I771, 0)+IF(ISNUMBER(L771), INDEX(出力表!B:B,4)*L771, 0)+IF(ISNUMBER(O771), INDEX(出力表!B:B,5)*O771, 0)+IF(ISNUMBER(R771), INDEX(出力表!B:B,6)*R771, 0)+IF(ISNUMBER(U771), INDEX(出力表!B:B,7)*U771, 0)+IF(ISNUMBER(X771), INDEX(出力表!B:B,8)*X771, 0)+IF(ISNUMBER(AA771), INDEX(出力表!B:B,9)*AA771, 0)+IF(ISNUMBER(AD771), INDEX(出力表!B:B,10)*AD771, 0)+IF(ISNUMBER(AG771), INDEX(出力表!B:B,11)*AG771, 0)+IF(ISNUMBER(AJ771), INDEX(出力表!B:B,12)*AJ771, 0)+IF(ISNUMBER(AM771), INDEX(出力表!B:B,13)*AM771, 0)</f>
        <v>0</v>
      </c>
      <c r="AO771">
        <f>IF(ISNUMBER(F771), INDEX(出力表!B:B,2), 0)+IF(ISNUMBER(I771), INDEX(出力表!B:B,3), 0)+IF(ISNUMBER(L771), INDEX(出力表!B:B,4), 0)+IF(ISNUMBER(O771), INDEX(出力表!B:B,5), 0)+IF(ISNUMBER(R771), INDEX(出力表!B:B,6), 0)+IF(ISNUMBER(U771), INDEX(出力表!B:B,7), 0)+IF(ISNUMBER(X771), INDEX(出力表!B:B,8), 0)+IF(ISNUMBER(AA771), INDEX(出力表!B:B,9), 0)+IF(ISNUMBER(AD771), INDEX(出力表!B:B,10), 0)+IF(ISNUMBER(AG771), INDEX(出力表!B:B,11), 0)+IF(ISNUMBER(AJ771), INDEX(出力表!B:B,12), 0)+IF(ISNUMBER(AM771), INDEX(出力表!B:B,13), 0)</f>
        <v>0</v>
      </c>
      <c r="AP771" t="str">
        <f t="shared" ref="AP771:AP834" si="12">IF(AO771&gt;0, AN771/AO771, "")</f>
        <v/>
      </c>
    </row>
    <row r="772" spans="1:42" x14ac:dyDescent="0.2">
      <c r="A772">
        <v>771</v>
      </c>
      <c r="B772">
        <f>IF(UPPER(Settings!B4)="TRUE", 乱数表!$Z772*Settings!B10, 0)</f>
        <v>-0.32552107227101457</v>
      </c>
      <c r="C772">
        <f>IF(UPPER(Settings!B4)="TRUE", 乱数表!$AA772*Settings!B11, 0)</f>
        <v>3.7465331873540071E-2</v>
      </c>
      <c r="D772">
        <f>MIN(100, MAX(0, 100*BETAINV(乱数表!$B772, MAX(0.00000001, (1/(1+EXP(-(INDEX(係数表!G:G,2) + $B772))))*(EXP(INDEX(係数表!H:H,2) + INDEX(係数表!I:I,2)*LN(INDEX(出力表!C:C,2)+1)))), MAX(0.00000001, (1-(1/(1+EXP(-(INDEX(係数表!G:G,2) + $B772)))))*(EXP(INDEX(係数表!H:H,2) + INDEX(係数表!I:I,2)*LN(INDEX(出力表!C:C,2)+1)))))))</f>
        <v>99.682497737550491</v>
      </c>
      <c r="E772" t="e">
        <f>MIN(100, MAX(0, (100*(INDEX(出力表!D:D,2))/(EXP(INDEX(係数表!B:B,2) + $C772) + (INDEX(出力表!D:D,2)))) + (乱数表!$N772*(Settings!B12/(((INDEX(出力表!D:D,2))+1)^INDEX(係数表!E:E,2)*INDEX(係数表!F:F,2))))))</f>
        <v>#VALUE!</v>
      </c>
      <c r="F772" t="e">
        <f>MIN(100, MAX(0, (INDEX(出力表!D:D,2))*D772/MAX(E772, Settings!B3)))</f>
        <v>#VALUE!</v>
      </c>
      <c r="G772">
        <f>MIN(100, MAX(0, 100*BETAINV(乱数表!$C772, MAX(0.00000001, (1/(1+EXP(-(INDEX(係数表!G:G,3) + $B772))))*(EXP(INDEX(係数表!H:H,3) + INDEX(係数表!I:I,3)*LN(INDEX(出力表!C:C,3)+1)))), MAX(0.00000001, (1-(1/(1+EXP(-(INDEX(係数表!G:G,3) + $B772)))))*(EXP(INDEX(係数表!H:H,3) + INDEX(係数表!I:I,3)*LN(INDEX(出力表!C:C,3)+1)))))))</f>
        <v>93.230574647539783</v>
      </c>
      <c r="H772" t="e">
        <f>MIN(100, MAX(0, (100*(INDEX(出力表!D:D,3))/(EXP(INDEX(係数表!B:B,3) + $C772) + (INDEX(出力表!D:D,3)))) + (乱数表!$O772*(Settings!B12/(((INDEX(出力表!D:D,3))+1)^INDEX(係数表!E:E,3)*INDEX(係数表!F:F,3))))))</f>
        <v>#VALUE!</v>
      </c>
      <c r="I772" t="e">
        <f>MIN(100, MAX(0, (INDEX(出力表!D:D,3))*G772/MAX(H772, Settings!B3)))</f>
        <v>#VALUE!</v>
      </c>
      <c r="J772">
        <f>MIN(100, MAX(0, 100*BETAINV(乱数表!$D772, MAX(0.00000001, (1/(1+EXP(-(INDEX(係数表!G:G,4) + $B772))))*(EXP(INDEX(係数表!H:H,4) + INDEX(係数表!I:I,4)*LN(INDEX(出力表!C:C,4)+1)))), MAX(0.00000001, (1-(1/(1+EXP(-(INDEX(係数表!G:G,4) + $B772)))))*(EXP(INDEX(係数表!H:H,4) + INDEX(係数表!I:I,4)*LN(INDEX(出力表!C:C,4)+1)))))))</f>
        <v>41.65322004811722</v>
      </c>
      <c r="K772" t="e">
        <f>MIN(100, MAX(0, (100*(INDEX(出力表!D:D,4))/(EXP(INDEX(係数表!B:B,4) + $C772) + (INDEX(出力表!D:D,4)))) + (乱数表!$P772*(Settings!B12/(((INDEX(出力表!D:D,4))+1)^INDEX(係数表!E:E,4)*INDEX(係数表!F:F,4))))))</f>
        <v>#VALUE!</v>
      </c>
      <c r="L772" t="e">
        <f>MIN(100, MAX(0, (INDEX(出力表!D:D,4))*J772/MAX(K772, Settings!B3)))</f>
        <v>#VALUE!</v>
      </c>
      <c r="M772">
        <f>MIN(100, MAX(0, 100*BETAINV(乱数表!$E772, MAX(0.00000001, (1/(1+EXP(-(INDEX(係数表!G:G,5) + $B772))))*(EXP(INDEX(係数表!H:H,5) + INDEX(係数表!I:I,5)*LN(INDEX(出力表!C:C,5)+1)))), MAX(0.00000001, (1-(1/(1+EXP(-(INDEX(係数表!G:G,5) + $B772)))))*(EXP(INDEX(係数表!H:H,5) + INDEX(係数表!I:I,5)*LN(INDEX(出力表!C:C,5)+1)))))))</f>
        <v>97.471528758991951</v>
      </c>
      <c r="N772" t="e">
        <f>MIN(100, MAX(0, (100*(INDEX(出力表!D:D,5))/(EXP(INDEX(係数表!B:B,5) + $C772) + (INDEX(出力表!D:D,5)))) + (乱数表!$Q772*(Settings!B12/(((INDEX(出力表!D:D,5))+1)^INDEX(係数表!E:E,5)*INDEX(係数表!F:F,5))))))</f>
        <v>#VALUE!</v>
      </c>
      <c r="O772" t="e">
        <f>MIN(100, MAX(0, (INDEX(出力表!D:D,5))*M772/MAX(N772, Settings!B3)))</f>
        <v>#VALUE!</v>
      </c>
      <c r="P772">
        <f>MIN(100, MAX(0, 100*BETAINV(乱数表!$F772, MAX(0.00000001, (1/(1+EXP(-(INDEX(係数表!G:G,6) + $B772))))*(EXP(INDEX(係数表!H:H,6) + INDEX(係数表!I:I,6)*LN(INDEX(出力表!C:C,6)+1)))), MAX(0.00000001, (1-(1/(1+EXP(-(INDEX(係数表!G:G,6) + $B772)))))*(EXP(INDEX(係数表!H:H,6) + INDEX(係数表!I:I,6)*LN(INDEX(出力表!C:C,6)+1)))))))</f>
        <v>93.083524190659489</v>
      </c>
      <c r="Q772" t="e">
        <f>MIN(100, MAX(0, (100*(INDEX(出力表!D:D,6))/(EXP(INDEX(係数表!B:B,6) + $C772) + (INDEX(出力表!D:D,6)))) + (乱数表!$R772*(Settings!B12/(((INDEX(出力表!D:D,6))+1)^INDEX(係数表!E:E,6)*INDEX(係数表!F:F,6))))))</f>
        <v>#VALUE!</v>
      </c>
      <c r="R772" t="e">
        <f>MIN(100, MAX(0, (INDEX(出力表!D:D,6))*P772/MAX(Q772, Settings!B3)))</f>
        <v>#VALUE!</v>
      </c>
      <c r="S772">
        <f>MIN(100, MAX(0, 100*BETAINV(乱数表!$G772, MAX(0.00000001, (1/(1+EXP(-(INDEX(係数表!G:G,7) + $B772))))*(EXP(INDEX(係数表!H:H,7) + INDEX(係数表!I:I,7)*LN(INDEX(出力表!C:C,7)+1)))), MAX(0.00000001, (1-(1/(1+EXP(-(INDEX(係数表!G:G,7) + $B772)))))*(EXP(INDEX(係数表!H:H,7) + INDEX(係数表!I:I,7)*LN(INDEX(出力表!C:C,7)+1)))))))</f>
        <v>86.538071278433165</v>
      </c>
      <c r="T772" t="e">
        <f>MIN(100, MAX(0, (100*(INDEX(出力表!D:D,7))/(EXP(INDEX(係数表!B:B,7) + $C772) + (INDEX(出力表!D:D,7)))) + (乱数表!$S772*(Settings!B12/(((INDEX(出力表!D:D,7))+1)^INDEX(係数表!E:E,7)*INDEX(係数表!F:F,7))))))</f>
        <v>#VALUE!</v>
      </c>
      <c r="U772" t="e">
        <f>MIN(100, MAX(0, (INDEX(出力表!D:D,7))*S772/MAX(T772, Settings!B3)))</f>
        <v>#VALUE!</v>
      </c>
      <c r="V772">
        <f>MIN(100, MAX(0, 100*BETAINV(乱数表!$H772, MAX(0.00000001, (1/(1+EXP(-(INDEX(係数表!G:G,8) + $B772))))*(EXP(INDEX(係数表!H:H,8) + INDEX(係数表!I:I,8)*LN(INDEX(出力表!C:C,8)+1)))), MAX(0.00000001, (1-(1/(1+EXP(-(INDEX(係数表!G:G,8) + $B772)))))*(EXP(INDEX(係数表!H:H,8) + INDEX(係数表!I:I,8)*LN(INDEX(出力表!C:C,8)+1)))))))</f>
        <v>97.268014812380414</v>
      </c>
      <c r="W772" t="e">
        <f>MIN(100, MAX(0, (100*(INDEX(出力表!D:D,8))/(EXP(INDEX(係数表!B:B,8) + $C772) + (INDEX(出力表!D:D,8)))) + (乱数表!$T772*(Settings!B12/(((INDEX(出力表!D:D,8))+1)^INDEX(係数表!E:E,8)*INDEX(係数表!F:F,8))))))</f>
        <v>#VALUE!</v>
      </c>
      <c r="X772" t="e">
        <f>MIN(100, MAX(0, (INDEX(出力表!D:D,8))*V772/MAX(W772, Settings!B3)))</f>
        <v>#VALUE!</v>
      </c>
      <c r="Y772">
        <f>MIN(100, MAX(0, 100*BETAINV(乱数表!$I772, MAX(0.00000001, (1/(1+EXP(-(INDEX(係数表!G:G,9) + $B772))))*(EXP(INDEX(係数表!H:H,9) + INDEX(係数表!I:I,9)*LN(INDEX(出力表!C:C,9)+1)))), MAX(0.00000001, (1-(1/(1+EXP(-(INDEX(係数表!G:G,9) + $B772)))))*(EXP(INDEX(係数表!H:H,9) + INDEX(係数表!I:I,9)*LN(INDEX(出力表!C:C,9)+1)))))))</f>
        <v>72.168971206211239</v>
      </c>
      <c r="Z772" t="e">
        <f>MIN(100, MAX(0, (100*(INDEX(出力表!D:D,9))/(EXP(INDEX(係数表!B:B,9) + $C772) + (INDEX(出力表!D:D,9)))) + (乱数表!$U772*(Settings!B12/(((INDEX(出力表!D:D,9))+1)^INDEX(係数表!E:E,9)*INDEX(係数表!F:F,9))))))</f>
        <v>#VALUE!</v>
      </c>
      <c r="AA772" t="e">
        <f>MIN(100, MAX(0, (INDEX(出力表!D:D,9))*Y772/MAX(Z772, Settings!B3)))</f>
        <v>#VALUE!</v>
      </c>
      <c r="AB772">
        <f>MIN(100, MAX(0, 100*BETAINV(乱数表!$J772, MAX(0.00000001, (1/(1+EXP(-(INDEX(係数表!G:G,10) + $B772))))*(EXP(INDEX(係数表!H:H,10) + INDEX(係数表!I:I,10)*LN(INDEX(出力表!C:C,10)+1)))), MAX(0.00000001, (1-(1/(1+EXP(-(INDEX(係数表!G:G,10) + $B772)))))*(EXP(INDEX(係数表!H:H,10) + INDEX(係数表!I:I,10)*LN(INDEX(出力表!C:C,10)+1)))))))</f>
        <v>94.352481056733254</v>
      </c>
      <c r="AC772" t="e">
        <f>MIN(100, MAX(0, (100*(INDEX(出力表!D:D,10))/(EXP(INDEX(係数表!B:B,10) + $C772) + (INDEX(出力表!D:D,10)))) + (乱数表!$V772*(Settings!B12/(((INDEX(出力表!D:D,10))+1)^INDEX(係数表!E:E,10)*INDEX(係数表!F:F,10))))))</f>
        <v>#VALUE!</v>
      </c>
      <c r="AD772" t="e">
        <f>MIN(100, MAX(0, (INDEX(出力表!D:D,10))*AB772/MAX(AC772, Settings!B3)))</f>
        <v>#VALUE!</v>
      </c>
      <c r="AE772">
        <f>MIN(100, MAX(0, 100*BETAINV(乱数表!$K772, MAX(0.00000001, (1/(1+EXP(-(INDEX(係数表!G:G,11) + $B772))))*(EXP(INDEX(係数表!H:H,11) + INDEX(係数表!I:I,11)*LN(INDEX(出力表!C:C,11)+1)))), MAX(0.00000001, (1-(1/(1+EXP(-(INDEX(係数表!G:G,11) + $B772)))))*(EXP(INDEX(係数表!H:H,11) + INDEX(係数表!I:I,11)*LN(INDEX(出力表!C:C,11)+1)))))))</f>
        <v>92.238290534946103</v>
      </c>
      <c r="AF772" t="e">
        <f>MIN(100, MAX(0, (100*(INDEX(出力表!D:D,11))/(EXP(INDEX(係数表!B:B,11) + $C772) + (INDEX(出力表!D:D,11)))) + (乱数表!$W772*(Settings!B12/(((INDEX(出力表!D:D,11))+1)^INDEX(係数表!E:E,11)*INDEX(係数表!F:F,11))))))</f>
        <v>#VALUE!</v>
      </c>
      <c r="AG772" t="e">
        <f>MIN(100, MAX(0, (INDEX(出力表!D:D,11))*AE772/MAX(AF772, Settings!B3)))</f>
        <v>#VALUE!</v>
      </c>
      <c r="AH772">
        <f>MIN(100, MAX(0, 100*BETAINV(乱数表!$L772, MAX(0.00000001, (1/(1+EXP(-(INDEX(係数表!G:G,12) + $B772))))*(EXP(INDEX(係数表!H:H,12) + INDEX(係数表!I:I,12)*LN(INDEX(出力表!C:C,12)+1)))), MAX(0.00000001, (1-(1/(1+EXP(-(INDEX(係数表!G:G,12) + $B772)))))*(EXP(INDEX(係数表!H:H,12) + INDEX(係数表!I:I,12)*LN(INDEX(出力表!C:C,12)+1)))))))</f>
        <v>57.454907564157395</v>
      </c>
      <c r="AI772" t="e">
        <f>MIN(100, MAX(0, (100*(INDEX(出力表!D:D,12))/(EXP(INDEX(係数表!B:B,12) + $C772) + (INDEX(出力表!D:D,12)))) + (乱数表!$X772*(Settings!B12/(((INDEX(出力表!D:D,12))+1)^INDEX(係数表!E:E,12)*INDEX(係数表!F:F,12))))))</f>
        <v>#VALUE!</v>
      </c>
      <c r="AJ772" t="e">
        <f>MIN(100, MAX(0, (INDEX(出力表!D:D,12))*AH772/MAX(AI772, Settings!B3)))</f>
        <v>#VALUE!</v>
      </c>
      <c r="AK772">
        <f>MIN(100, MAX(0, 100*BETAINV(乱数表!$M772, MAX(0.00000001, (1/(1+EXP(-(INDEX(係数表!G:G,13) + $B772))))*(EXP(INDEX(係数表!H:H,13) + INDEX(係数表!I:I,13)*LN(INDEX(出力表!C:C,13)+1)))), MAX(0.00000001, (1-(1/(1+EXP(-(INDEX(係数表!G:G,13) + $B772)))))*(EXP(INDEX(係数表!H:H,13) + INDEX(係数表!I:I,13)*LN(INDEX(出力表!C:C,13)+1)))))))</f>
        <v>99.587873795784105</v>
      </c>
      <c r="AL772" t="e">
        <f>MIN(100, MAX(0, (100*(INDEX(出力表!D:D,13))/(EXP(INDEX(係数表!B:B,13) + $C772) + (INDEX(出力表!D:D,13)))) + (乱数表!$Y772*(Settings!B12/(((INDEX(出力表!D:D,13))+1)^INDEX(係数表!E:E,13)*INDEX(係数表!F:F,13))))))</f>
        <v>#VALUE!</v>
      </c>
      <c r="AM772" t="e">
        <f>MIN(100, MAX(0, (INDEX(出力表!D:D,13))*AK772/MAX(AL772, Settings!B3)))</f>
        <v>#VALUE!</v>
      </c>
      <c r="AN772">
        <f>IF(ISNUMBER(F772), INDEX(出力表!B:B,2)*F772, 0)+IF(ISNUMBER(I772), INDEX(出力表!B:B,3)*I772, 0)+IF(ISNUMBER(L772), INDEX(出力表!B:B,4)*L772, 0)+IF(ISNUMBER(O772), INDEX(出力表!B:B,5)*O772, 0)+IF(ISNUMBER(R772), INDEX(出力表!B:B,6)*R772, 0)+IF(ISNUMBER(U772), INDEX(出力表!B:B,7)*U772, 0)+IF(ISNUMBER(X772), INDEX(出力表!B:B,8)*X772, 0)+IF(ISNUMBER(AA772), INDEX(出力表!B:B,9)*AA772, 0)+IF(ISNUMBER(AD772), INDEX(出力表!B:B,10)*AD772, 0)+IF(ISNUMBER(AG772), INDEX(出力表!B:B,11)*AG772, 0)+IF(ISNUMBER(AJ772), INDEX(出力表!B:B,12)*AJ772, 0)+IF(ISNUMBER(AM772), INDEX(出力表!B:B,13)*AM772, 0)</f>
        <v>0</v>
      </c>
      <c r="AO772">
        <f>IF(ISNUMBER(F772), INDEX(出力表!B:B,2), 0)+IF(ISNUMBER(I772), INDEX(出力表!B:B,3), 0)+IF(ISNUMBER(L772), INDEX(出力表!B:B,4), 0)+IF(ISNUMBER(O772), INDEX(出力表!B:B,5), 0)+IF(ISNUMBER(R772), INDEX(出力表!B:B,6), 0)+IF(ISNUMBER(U772), INDEX(出力表!B:B,7), 0)+IF(ISNUMBER(X772), INDEX(出力表!B:B,8), 0)+IF(ISNUMBER(AA772), INDEX(出力表!B:B,9), 0)+IF(ISNUMBER(AD772), INDEX(出力表!B:B,10), 0)+IF(ISNUMBER(AG772), INDEX(出力表!B:B,11), 0)+IF(ISNUMBER(AJ772), INDEX(出力表!B:B,12), 0)+IF(ISNUMBER(AM772), INDEX(出力表!B:B,13), 0)</f>
        <v>0</v>
      </c>
      <c r="AP772" t="str">
        <f t="shared" si="12"/>
        <v/>
      </c>
    </row>
    <row r="773" spans="1:42" x14ac:dyDescent="0.2">
      <c r="A773">
        <v>772</v>
      </c>
      <c r="B773">
        <f>IF(UPPER(Settings!B4)="TRUE", 乱数表!$Z773*Settings!B10, 0)</f>
        <v>0.48707640165687366</v>
      </c>
      <c r="C773">
        <f>IF(UPPER(Settings!B4)="TRUE", 乱数表!$AA773*Settings!B11, 0)</f>
        <v>-8.1519775100366287E-2</v>
      </c>
      <c r="D773">
        <f>MIN(100, MAX(0, 100*BETAINV(乱数表!$B773, MAX(0.00000001, (1/(1+EXP(-(INDEX(係数表!G:G,2) + $B773))))*(EXP(INDEX(係数表!H:H,2) + INDEX(係数表!I:I,2)*LN(INDEX(出力表!C:C,2)+1)))), MAX(0.00000001, (1-(1/(1+EXP(-(INDEX(係数表!G:G,2) + $B773)))))*(EXP(INDEX(係数表!H:H,2) + INDEX(係数表!I:I,2)*LN(INDEX(出力表!C:C,2)+1)))))))</f>
        <v>99.956623756213745</v>
      </c>
      <c r="E773" t="e">
        <f>MIN(100, MAX(0, (100*(INDEX(出力表!D:D,2))/(EXP(INDEX(係数表!B:B,2) + $C773) + (INDEX(出力表!D:D,2)))) + (乱数表!$N773*(Settings!B12/(((INDEX(出力表!D:D,2))+1)^INDEX(係数表!E:E,2)*INDEX(係数表!F:F,2))))))</f>
        <v>#VALUE!</v>
      </c>
      <c r="F773" t="e">
        <f>MIN(100, MAX(0, (INDEX(出力表!D:D,2))*D773/MAX(E773, Settings!B3)))</f>
        <v>#VALUE!</v>
      </c>
      <c r="G773">
        <f>MIN(100, MAX(0, 100*BETAINV(乱数表!$C773, MAX(0.00000001, (1/(1+EXP(-(INDEX(係数表!G:G,3) + $B773))))*(EXP(INDEX(係数表!H:H,3) + INDEX(係数表!I:I,3)*LN(INDEX(出力表!C:C,3)+1)))), MAX(0.00000001, (1-(1/(1+EXP(-(INDEX(係数表!G:G,3) + $B773)))))*(EXP(INDEX(係数表!H:H,3) + INDEX(係数表!I:I,3)*LN(INDEX(出力表!C:C,3)+1)))))))</f>
        <v>98.521072525003746</v>
      </c>
      <c r="H773" t="e">
        <f>MIN(100, MAX(0, (100*(INDEX(出力表!D:D,3))/(EXP(INDEX(係数表!B:B,3) + $C773) + (INDEX(出力表!D:D,3)))) + (乱数表!$O773*(Settings!B12/(((INDEX(出力表!D:D,3))+1)^INDEX(係数表!E:E,3)*INDEX(係数表!F:F,3))))))</f>
        <v>#VALUE!</v>
      </c>
      <c r="I773" t="e">
        <f>MIN(100, MAX(0, (INDEX(出力表!D:D,3))*G773/MAX(H773, Settings!B3)))</f>
        <v>#VALUE!</v>
      </c>
      <c r="J773">
        <f>MIN(100, MAX(0, 100*BETAINV(乱数表!$D773, MAX(0.00000001, (1/(1+EXP(-(INDEX(係数表!G:G,4) + $B773))))*(EXP(INDEX(係数表!H:H,4) + INDEX(係数表!I:I,4)*LN(INDEX(出力表!C:C,4)+1)))), MAX(0.00000001, (1-(1/(1+EXP(-(INDEX(係数表!G:G,4) + $B773)))))*(EXP(INDEX(係数表!H:H,4) + INDEX(係数表!I:I,4)*LN(INDEX(出力表!C:C,4)+1)))))))</f>
        <v>93.223536781111889</v>
      </c>
      <c r="K773" t="e">
        <f>MIN(100, MAX(0, (100*(INDEX(出力表!D:D,4))/(EXP(INDEX(係数表!B:B,4) + $C773) + (INDEX(出力表!D:D,4)))) + (乱数表!$P773*(Settings!B12/(((INDEX(出力表!D:D,4))+1)^INDEX(係数表!E:E,4)*INDEX(係数表!F:F,4))))))</f>
        <v>#VALUE!</v>
      </c>
      <c r="L773" t="e">
        <f>MIN(100, MAX(0, (INDEX(出力表!D:D,4))*J773/MAX(K773, Settings!B3)))</f>
        <v>#VALUE!</v>
      </c>
      <c r="M773">
        <f>MIN(100, MAX(0, 100*BETAINV(乱数表!$E773, MAX(0.00000001, (1/(1+EXP(-(INDEX(係数表!G:G,5) + $B773))))*(EXP(INDEX(係数表!H:H,5) + INDEX(係数表!I:I,5)*LN(INDEX(出力表!C:C,5)+1)))), MAX(0.00000001, (1-(1/(1+EXP(-(INDEX(係数表!G:G,5) + $B773)))))*(EXP(INDEX(係数表!H:H,5) + INDEX(係数表!I:I,5)*LN(INDEX(出力表!C:C,5)+1)))))))</f>
        <v>99.997336114240113</v>
      </c>
      <c r="N773" t="e">
        <f>MIN(100, MAX(0, (100*(INDEX(出力表!D:D,5))/(EXP(INDEX(係数表!B:B,5) + $C773) + (INDEX(出力表!D:D,5)))) + (乱数表!$Q773*(Settings!B12/(((INDEX(出力表!D:D,5))+1)^INDEX(係数表!E:E,5)*INDEX(係数表!F:F,5))))))</f>
        <v>#VALUE!</v>
      </c>
      <c r="O773" t="e">
        <f>MIN(100, MAX(0, (INDEX(出力表!D:D,5))*M773/MAX(N773, Settings!B3)))</f>
        <v>#VALUE!</v>
      </c>
      <c r="P773">
        <f>MIN(100, MAX(0, 100*BETAINV(乱数表!$F773, MAX(0.00000001, (1/(1+EXP(-(INDEX(係数表!G:G,6) + $B773))))*(EXP(INDEX(係数表!H:H,6) + INDEX(係数表!I:I,6)*LN(INDEX(出力表!C:C,6)+1)))), MAX(0.00000001, (1-(1/(1+EXP(-(INDEX(係数表!G:G,6) + $B773)))))*(EXP(INDEX(係数表!H:H,6) + INDEX(係数表!I:I,6)*LN(INDEX(出力表!C:C,6)+1)))))))</f>
        <v>98.410589988417343</v>
      </c>
      <c r="Q773" t="e">
        <f>MIN(100, MAX(0, (100*(INDEX(出力表!D:D,6))/(EXP(INDEX(係数表!B:B,6) + $C773) + (INDEX(出力表!D:D,6)))) + (乱数表!$R773*(Settings!B12/(((INDEX(出力表!D:D,6))+1)^INDEX(係数表!E:E,6)*INDEX(係数表!F:F,6))))))</f>
        <v>#VALUE!</v>
      </c>
      <c r="R773" t="e">
        <f>MIN(100, MAX(0, (INDEX(出力表!D:D,6))*P773/MAX(Q773, Settings!B3)))</f>
        <v>#VALUE!</v>
      </c>
      <c r="S773">
        <f>MIN(100, MAX(0, 100*BETAINV(乱数表!$G773, MAX(0.00000001, (1/(1+EXP(-(INDEX(係数表!G:G,7) + $B773))))*(EXP(INDEX(係数表!H:H,7) + INDEX(係数表!I:I,7)*LN(INDEX(出力表!C:C,7)+1)))), MAX(0.00000001, (1-(1/(1+EXP(-(INDEX(係数表!G:G,7) + $B773)))))*(EXP(INDEX(係数表!H:H,7) + INDEX(係数表!I:I,7)*LN(INDEX(出力表!C:C,7)+1)))))))</f>
        <v>99.439875613554989</v>
      </c>
      <c r="T773" t="e">
        <f>MIN(100, MAX(0, (100*(INDEX(出力表!D:D,7))/(EXP(INDEX(係数表!B:B,7) + $C773) + (INDEX(出力表!D:D,7)))) + (乱数表!$S773*(Settings!B12/(((INDEX(出力表!D:D,7))+1)^INDEX(係数表!E:E,7)*INDEX(係数表!F:F,7))))))</f>
        <v>#VALUE!</v>
      </c>
      <c r="U773" t="e">
        <f>MIN(100, MAX(0, (INDEX(出力表!D:D,7))*S773/MAX(T773, Settings!B3)))</f>
        <v>#VALUE!</v>
      </c>
      <c r="V773">
        <f>MIN(100, MAX(0, 100*BETAINV(乱数表!$H773, MAX(0.00000001, (1/(1+EXP(-(INDEX(係数表!G:G,8) + $B773))))*(EXP(INDEX(係数表!H:H,8) + INDEX(係数表!I:I,8)*LN(INDEX(出力表!C:C,8)+1)))), MAX(0.00000001, (1-(1/(1+EXP(-(INDEX(係数表!G:G,8) + $B773)))))*(EXP(INDEX(係数表!H:H,8) + INDEX(係数表!I:I,8)*LN(INDEX(出力表!C:C,8)+1)))))))</f>
        <v>99.943288817562816</v>
      </c>
      <c r="W773" t="e">
        <f>MIN(100, MAX(0, (100*(INDEX(出力表!D:D,8))/(EXP(INDEX(係数表!B:B,8) + $C773) + (INDEX(出力表!D:D,8)))) + (乱数表!$T773*(Settings!B12/(((INDEX(出力表!D:D,8))+1)^INDEX(係数表!E:E,8)*INDEX(係数表!F:F,8))))))</f>
        <v>#VALUE!</v>
      </c>
      <c r="X773" t="e">
        <f>MIN(100, MAX(0, (INDEX(出力表!D:D,8))*V773/MAX(W773, Settings!B3)))</f>
        <v>#VALUE!</v>
      </c>
      <c r="Y773">
        <f>MIN(100, MAX(0, 100*BETAINV(乱数表!$I773, MAX(0.00000001, (1/(1+EXP(-(INDEX(係数表!G:G,9) + $B773))))*(EXP(INDEX(係数表!H:H,9) + INDEX(係数表!I:I,9)*LN(INDEX(出力表!C:C,9)+1)))), MAX(0.00000001, (1-(1/(1+EXP(-(INDEX(係数表!G:G,9) + $B773)))))*(EXP(INDEX(係数表!H:H,9) + INDEX(係数表!I:I,9)*LN(INDEX(出力表!C:C,9)+1)))))))</f>
        <v>99.516629014358998</v>
      </c>
      <c r="Z773" t="e">
        <f>MIN(100, MAX(0, (100*(INDEX(出力表!D:D,9))/(EXP(INDEX(係数表!B:B,9) + $C773) + (INDEX(出力表!D:D,9)))) + (乱数表!$U773*(Settings!B12/(((INDEX(出力表!D:D,9))+1)^INDEX(係数表!E:E,9)*INDEX(係数表!F:F,9))))))</f>
        <v>#VALUE!</v>
      </c>
      <c r="AA773" t="e">
        <f>MIN(100, MAX(0, (INDEX(出力表!D:D,9))*Y773/MAX(Z773, Settings!B3)))</f>
        <v>#VALUE!</v>
      </c>
      <c r="AB773">
        <f>MIN(100, MAX(0, 100*BETAINV(乱数表!$J773, MAX(0.00000001, (1/(1+EXP(-(INDEX(係数表!G:G,10) + $B773))))*(EXP(INDEX(係数表!H:H,10) + INDEX(係数表!I:I,10)*LN(INDEX(出力表!C:C,10)+1)))), MAX(0.00000001, (1-(1/(1+EXP(-(INDEX(係数表!G:G,10) + $B773)))))*(EXP(INDEX(係数表!H:H,10) + INDEX(係数表!I:I,10)*LN(INDEX(出力表!C:C,10)+1)))))))</f>
        <v>99.977935010620428</v>
      </c>
      <c r="AC773" t="e">
        <f>MIN(100, MAX(0, (100*(INDEX(出力表!D:D,10))/(EXP(INDEX(係数表!B:B,10) + $C773) + (INDEX(出力表!D:D,10)))) + (乱数表!$V773*(Settings!B12/(((INDEX(出力表!D:D,10))+1)^INDEX(係数表!E:E,10)*INDEX(係数表!F:F,10))))))</f>
        <v>#VALUE!</v>
      </c>
      <c r="AD773" t="e">
        <f>MIN(100, MAX(0, (INDEX(出力表!D:D,10))*AB773/MAX(AC773, Settings!B3)))</f>
        <v>#VALUE!</v>
      </c>
      <c r="AE773">
        <f>MIN(100, MAX(0, 100*BETAINV(乱数表!$K773, MAX(0.00000001, (1/(1+EXP(-(INDEX(係数表!G:G,11) + $B773))))*(EXP(INDEX(係数表!H:H,11) + INDEX(係数表!I:I,11)*LN(INDEX(出力表!C:C,11)+1)))), MAX(0.00000001, (1-(1/(1+EXP(-(INDEX(係数表!G:G,11) + $B773)))))*(EXP(INDEX(係数表!H:H,11) + INDEX(係数表!I:I,11)*LN(INDEX(出力表!C:C,11)+1)))))))</f>
        <v>99.29230917975255</v>
      </c>
      <c r="AF773" t="e">
        <f>MIN(100, MAX(0, (100*(INDEX(出力表!D:D,11))/(EXP(INDEX(係数表!B:B,11) + $C773) + (INDEX(出力表!D:D,11)))) + (乱数表!$W773*(Settings!B12/(((INDEX(出力表!D:D,11))+1)^INDEX(係数表!E:E,11)*INDEX(係数表!F:F,11))))))</f>
        <v>#VALUE!</v>
      </c>
      <c r="AG773" t="e">
        <f>MIN(100, MAX(0, (INDEX(出力表!D:D,11))*AE773/MAX(AF773, Settings!B3)))</f>
        <v>#VALUE!</v>
      </c>
      <c r="AH773">
        <f>MIN(100, MAX(0, 100*BETAINV(乱数表!$L773, MAX(0.00000001, (1/(1+EXP(-(INDEX(係数表!G:G,12) + $B773))))*(EXP(INDEX(係数表!H:H,12) + INDEX(係数表!I:I,12)*LN(INDEX(出力表!C:C,12)+1)))), MAX(0.00000001, (1-(1/(1+EXP(-(INDEX(係数表!G:G,12) + $B773)))))*(EXP(INDEX(係数表!H:H,12) + INDEX(係数表!I:I,12)*LN(INDEX(出力表!C:C,12)+1)))))))</f>
        <v>99.963617805568788</v>
      </c>
      <c r="AI773" t="e">
        <f>MIN(100, MAX(0, (100*(INDEX(出力表!D:D,12))/(EXP(INDEX(係数表!B:B,12) + $C773) + (INDEX(出力表!D:D,12)))) + (乱数表!$X773*(Settings!B12/(((INDEX(出力表!D:D,12))+1)^INDEX(係数表!E:E,12)*INDEX(係数表!F:F,12))))))</f>
        <v>#VALUE!</v>
      </c>
      <c r="AJ773" t="e">
        <f>MIN(100, MAX(0, (INDEX(出力表!D:D,12))*AH773/MAX(AI773, Settings!B3)))</f>
        <v>#VALUE!</v>
      </c>
      <c r="AK773">
        <f>MIN(100, MAX(0, 100*BETAINV(乱数表!$M773, MAX(0.00000001, (1/(1+EXP(-(INDEX(係数表!G:G,13) + $B773))))*(EXP(INDEX(係数表!H:H,13) + INDEX(係数表!I:I,13)*LN(INDEX(出力表!C:C,13)+1)))), MAX(0.00000001, (1-(1/(1+EXP(-(INDEX(係数表!G:G,13) + $B773)))))*(EXP(INDEX(係数表!H:H,13) + INDEX(係数表!I:I,13)*LN(INDEX(出力表!C:C,13)+1)))))))</f>
        <v>85.769756297357091</v>
      </c>
      <c r="AL773" t="e">
        <f>MIN(100, MAX(0, (100*(INDEX(出力表!D:D,13))/(EXP(INDEX(係数表!B:B,13) + $C773) + (INDEX(出力表!D:D,13)))) + (乱数表!$Y773*(Settings!B12/(((INDEX(出力表!D:D,13))+1)^INDEX(係数表!E:E,13)*INDEX(係数表!F:F,13))))))</f>
        <v>#VALUE!</v>
      </c>
      <c r="AM773" t="e">
        <f>MIN(100, MAX(0, (INDEX(出力表!D:D,13))*AK773/MAX(AL773, Settings!B3)))</f>
        <v>#VALUE!</v>
      </c>
      <c r="AN773">
        <f>IF(ISNUMBER(F773), INDEX(出力表!B:B,2)*F773, 0)+IF(ISNUMBER(I773), INDEX(出力表!B:B,3)*I773, 0)+IF(ISNUMBER(L773), INDEX(出力表!B:B,4)*L773, 0)+IF(ISNUMBER(O773), INDEX(出力表!B:B,5)*O773, 0)+IF(ISNUMBER(R773), INDEX(出力表!B:B,6)*R773, 0)+IF(ISNUMBER(U773), INDEX(出力表!B:B,7)*U773, 0)+IF(ISNUMBER(X773), INDEX(出力表!B:B,8)*X773, 0)+IF(ISNUMBER(AA773), INDEX(出力表!B:B,9)*AA773, 0)+IF(ISNUMBER(AD773), INDEX(出力表!B:B,10)*AD773, 0)+IF(ISNUMBER(AG773), INDEX(出力表!B:B,11)*AG773, 0)+IF(ISNUMBER(AJ773), INDEX(出力表!B:B,12)*AJ773, 0)+IF(ISNUMBER(AM773), INDEX(出力表!B:B,13)*AM773, 0)</f>
        <v>0</v>
      </c>
      <c r="AO773">
        <f>IF(ISNUMBER(F773), INDEX(出力表!B:B,2), 0)+IF(ISNUMBER(I773), INDEX(出力表!B:B,3), 0)+IF(ISNUMBER(L773), INDEX(出力表!B:B,4), 0)+IF(ISNUMBER(O773), INDEX(出力表!B:B,5), 0)+IF(ISNUMBER(R773), INDEX(出力表!B:B,6), 0)+IF(ISNUMBER(U773), INDEX(出力表!B:B,7), 0)+IF(ISNUMBER(X773), INDEX(出力表!B:B,8), 0)+IF(ISNUMBER(AA773), INDEX(出力表!B:B,9), 0)+IF(ISNUMBER(AD773), INDEX(出力表!B:B,10), 0)+IF(ISNUMBER(AG773), INDEX(出力表!B:B,11), 0)+IF(ISNUMBER(AJ773), INDEX(出力表!B:B,12), 0)+IF(ISNUMBER(AM773), INDEX(出力表!B:B,13), 0)</f>
        <v>0</v>
      </c>
      <c r="AP773" t="str">
        <f t="shared" si="12"/>
        <v/>
      </c>
    </row>
    <row r="774" spans="1:42" x14ac:dyDescent="0.2">
      <c r="A774">
        <v>773</v>
      </c>
      <c r="B774">
        <f>IF(UPPER(Settings!B4)="TRUE", 乱数表!$Z774*Settings!B10, 0)</f>
        <v>0.27694873026582578</v>
      </c>
      <c r="C774">
        <f>IF(UPPER(Settings!B4)="TRUE", 乱数表!$AA774*Settings!B11, 0)</f>
        <v>-0.11206399575723679</v>
      </c>
      <c r="D774">
        <f>MIN(100, MAX(0, 100*BETAINV(乱数表!$B774, MAX(0.00000001, (1/(1+EXP(-(INDEX(係数表!G:G,2) + $B774))))*(EXP(INDEX(係数表!H:H,2) + INDEX(係数表!I:I,2)*LN(INDEX(出力表!C:C,2)+1)))), MAX(0.00000001, (1-(1/(1+EXP(-(INDEX(係数表!G:G,2) + $B774)))))*(EXP(INDEX(係数表!H:H,2) + INDEX(係数表!I:I,2)*LN(INDEX(出力表!C:C,2)+1)))))))</f>
        <v>99.322118222720718</v>
      </c>
      <c r="E774" t="e">
        <f>MIN(100, MAX(0, (100*(INDEX(出力表!D:D,2))/(EXP(INDEX(係数表!B:B,2) + $C774) + (INDEX(出力表!D:D,2)))) + (乱数表!$N774*(Settings!B12/(((INDEX(出力表!D:D,2))+1)^INDEX(係数表!E:E,2)*INDEX(係数表!F:F,2))))))</f>
        <v>#VALUE!</v>
      </c>
      <c r="F774" t="e">
        <f>MIN(100, MAX(0, (INDEX(出力表!D:D,2))*D774/MAX(E774, Settings!B3)))</f>
        <v>#VALUE!</v>
      </c>
      <c r="G774">
        <f>MIN(100, MAX(0, 100*BETAINV(乱数表!$C774, MAX(0.00000001, (1/(1+EXP(-(INDEX(係数表!G:G,3) + $B774))))*(EXP(INDEX(係数表!H:H,3) + INDEX(係数表!I:I,3)*LN(INDEX(出力表!C:C,3)+1)))), MAX(0.00000001, (1-(1/(1+EXP(-(INDEX(係数表!G:G,3) + $B774)))))*(EXP(INDEX(係数表!H:H,3) + INDEX(係数表!I:I,3)*LN(INDEX(出力表!C:C,3)+1)))))))</f>
        <v>77.20677455196747</v>
      </c>
      <c r="H774" t="e">
        <f>MIN(100, MAX(0, (100*(INDEX(出力表!D:D,3))/(EXP(INDEX(係数表!B:B,3) + $C774) + (INDEX(出力表!D:D,3)))) + (乱数表!$O774*(Settings!B12/(((INDEX(出力表!D:D,3))+1)^INDEX(係数表!E:E,3)*INDEX(係数表!F:F,3))))))</f>
        <v>#VALUE!</v>
      </c>
      <c r="I774" t="e">
        <f>MIN(100, MAX(0, (INDEX(出力表!D:D,3))*G774/MAX(H774, Settings!B3)))</f>
        <v>#VALUE!</v>
      </c>
      <c r="J774">
        <f>MIN(100, MAX(0, 100*BETAINV(乱数表!$D774, MAX(0.00000001, (1/(1+EXP(-(INDEX(係数表!G:G,4) + $B774))))*(EXP(INDEX(係数表!H:H,4) + INDEX(係数表!I:I,4)*LN(INDEX(出力表!C:C,4)+1)))), MAX(0.00000001, (1-(1/(1+EXP(-(INDEX(係数表!G:G,4) + $B774)))))*(EXP(INDEX(係数表!H:H,4) + INDEX(係数表!I:I,4)*LN(INDEX(出力表!C:C,4)+1)))))))</f>
        <v>93.473014300343166</v>
      </c>
      <c r="K774" t="e">
        <f>MIN(100, MAX(0, (100*(INDEX(出力表!D:D,4))/(EXP(INDEX(係数表!B:B,4) + $C774) + (INDEX(出力表!D:D,4)))) + (乱数表!$P774*(Settings!B12/(((INDEX(出力表!D:D,4))+1)^INDEX(係数表!E:E,4)*INDEX(係数表!F:F,4))))))</f>
        <v>#VALUE!</v>
      </c>
      <c r="L774" t="e">
        <f>MIN(100, MAX(0, (INDEX(出力表!D:D,4))*J774/MAX(K774, Settings!B3)))</f>
        <v>#VALUE!</v>
      </c>
      <c r="M774">
        <f>MIN(100, MAX(0, 100*BETAINV(乱数表!$E774, MAX(0.00000001, (1/(1+EXP(-(INDEX(係数表!G:G,5) + $B774))))*(EXP(INDEX(係数表!H:H,5) + INDEX(係数表!I:I,5)*LN(INDEX(出力表!C:C,5)+1)))), MAX(0.00000001, (1-(1/(1+EXP(-(INDEX(係数表!G:G,5) + $B774)))))*(EXP(INDEX(係数表!H:H,5) + INDEX(係数表!I:I,5)*LN(INDEX(出力表!C:C,5)+1)))))))</f>
        <v>99.897483736403345</v>
      </c>
      <c r="N774" t="e">
        <f>MIN(100, MAX(0, (100*(INDEX(出力表!D:D,5))/(EXP(INDEX(係数表!B:B,5) + $C774) + (INDEX(出力表!D:D,5)))) + (乱数表!$Q774*(Settings!B12/(((INDEX(出力表!D:D,5))+1)^INDEX(係数表!E:E,5)*INDEX(係数表!F:F,5))))))</f>
        <v>#VALUE!</v>
      </c>
      <c r="O774" t="e">
        <f>MIN(100, MAX(0, (INDEX(出力表!D:D,5))*M774/MAX(N774, Settings!B3)))</f>
        <v>#VALUE!</v>
      </c>
      <c r="P774">
        <f>MIN(100, MAX(0, 100*BETAINV(乱数表!$F774, MAX(0.00000001, (1/(1+EXP(-(INDEX(係数表!G:G,6) + $B774))))*(EXP(INDEX(係数表!H:H,6) + INDEX(係数表!I:I,6)*LN(INDEX(出力表!C:C,6)+1)))), MAX(0.00000001, (1-(1/(1+EXP(-(INDEX(係数表!G:G,6) + $B774)))))*(EXP(INDEX(係数表!H:H,6) + INDEX(係数表!I:I,6)*LN(INDEX(出力表!C:C,6)+1)))))))</f>
        <v>99.811312281451237</v>
      </c>
      <c r="Q774" t="e">
        <f>MIN(100, MAX(0, (100*(INDEX(出力表!D:D,6))/(EXP(INDEX(係数表!B:B,6) + $C774) + (INDEX(出力表!D:D,6)))) + (乱数表!$R774*(Settings!B12/(((INDEX(出力表!D:D,6))+1)^INDEX(係数表!E:E,6)*INDEX(係数表!F:F,6))))))</f>
        <v>#VALUE!</v>
      </c>
      <c r="R774" t="e">
        <f>MIN(100, MAX(0, (INDEX(出力表!D:D,6))*P774/MAX(Q774, Settings!B3)))</f>
        <v>#VALUE!</v>
      </c>
      <c r="S774">
        <f>MIN(100, MAX(0, 100*BETAINV(乱数表!$G774, MAX(0.00000001, (1/(1+EXP(-(INDEX(係数表!G:G,7) + $B774))))*(EXP(INDEX(係数表!H:H,7) + INDEX(係数表!I:I,7)*LN(INDEX(出力表!C:C,7)+1)))), MAX(0.00000001, (1-(1/(1+EXP(-(INDEX(係数表!G:G,7) + $B774)))))*(EXP(INDEX(係数表!H:H,7) + INDEX(係数表!I:I,7)*LN(INDEX(出力表!C:C,7)+1)))))))</f>
        <v>94.103171199680347</v>
      </c>
      <c r="T774" t="e">
        <f>MIN(100, MAX(0, (100*(INDEX(出力表!D:D,7))/(EXP(INDEX(係数表!B:B,7) + $C774) + (INDEX(出力表!D:D,7)))) + (乱数表!$S774*(Settings!B12/(((INDEX(出力表!D:D,7))+1)^INDEX(係数表!E:E,7)*INDEX(係数表!F:F,7))))))</f>
        <v>#VALUE!</v>
      </c>
      <c r="U774" t="e">
        <f>MIN(100, MAX(0, (INDEX(出力表!D:D,7))*S774/MAX(T774, Settings!B3)))</f>
        <v>#VALUE!</v>
      </c>
      <c r="V774">
        <f>MIN(100, MAX(0, 100*BETAINV(乱数表!$H774, MAX(0.00000001, (1/(1+EXP(-(INDEX(係数表!G:G,8) + $B774))))*(EXP(INDEX(係数表!H:H,8) + INDEX(係数表!I:I,8)*LN(INDEX(出力表!C:C,8)+1)))), MAX(0.00000001, (1-(1/(1+EXP(-(INDEX(係数表!G:G,8) + $B774)))))*(EXP(INDEX(係数表!H:H,8) + INDEX(係数表!I:I,8)*LN(INDEX(出力表!C:C,8)+1)))))))</f>
        <v>97.313859200747274</v>
      </c>
      <c r="W774" t="e">
        <f>MIN(100, MAX(0, (100*(INDEX(出力表!D:D,8))/(EXP(INDEX(係数表!B:B,8) + $C774) + (INDEX(出力表!D:D,8)))) + (乱数表!$T774*(Settings!B12/(((INDEX(出力表!D:D,8))+1)^INDEX(係数表!E:E,8)*INDEX(係数表!F:F,8))))))</f>
        <v>#VALUE!</v>
      </c>
      <c r="X774" t="e">
        <f>MIN(100, MAX(0, (INDEX(出力表!D:D,8))*V774/MAX(W774, Settings!B3)))</f>
        <v>#VALUE!</v>
      </c>
      <c r="Y774">
        <f>MIN(100, MAX(0, 100*BETAINV(乱数表!$I774, MAX(0.00000001, (1/(1+EXP(-(INDEX(係数表!G:G,9) + $B774))))*(EXP(INDEX(係数表!H:H,9) + INDEX(係数表!I:I,9)*LN(INDEX(出力表!C:C,9)+1)))), MAX(0.00000001, (1-(1/(1+EXP(-(INDEX(係数表!G:G,9) + $B774)))))*(EXP(INDEX(係数表!H:H,9) + INDEX(係数表!I:I,9)*LN(INDEX(出力表!C:C,9)+1)))))))</f>
        <v>99.210259321830648</v>
      </c>
      <c r="Z774" t="e">
        <f>MIN(100, MAX(0, (100*(INDEX(出力表!D:D,9))/(EXP(INDEX(係数表!B:B,9) + $C774) + (INDEX(出力表!D:D,9)))) + (乱数表!$U774*(Settings!B12/(((INDEX(出力表!D:D,9))+1)^INDEX(係数表!E:E,9)*INDEX(係数表!F:F,9))))))</f>
        <v>#VALUE!</v>
      </c>
      <c r="AA774" t="e">
        <f>MIN(100, MAX(0, (INDEX(出力表!D:D,9))*Y774/MAX(Z774, Settings!B3)))</f>
        <v>#VALUE!</v>
      </c>
      <c r="AB774">
        <f>MIN(100, MAX(0, 100*BETAINV(乱数表!$J774, MAX(0.00000001, (1/(1+EXP(-(INDEX(係数表!G:G,10) + $B774))))*(EXP(INDEX(係数表!H:H,10) + INDEX(係数表!I:I,10)*LN(INDEX(出力表!C:C,10)+1)))), MAX(0.00000001, (1-(1/(1+EXP(-(INDEX(係数表!G:G,10) + $B774)))))*(EXP(INDEX(係数表!H:H,10) + INDEX(係数表!I:I,10)*LN(INDEX(出力表!C:C,10)+1)))))))</f>
        <v>90.71620600581943</v>
      </c>
      <c r="AC774" t="e">
        <f>MIN(100, MAX(0, (100*(INDEX(出力表!D:D,10))/(EXP(INDEX(係数表!B:B,10) + $C774) + (INDEX(出力表!D:D,10)))) + (乱数表!$V774*(Settings!B12/(((INDEX(出力表!D:D,10))+1)^INDEX(係数表!E:E,10)*INDEX(係数表!F:F,10))))))</f>
        <v>#VALUE!</v>
      </c>
      <c r="AD774" t="e">
        <f>MIN(100, MAX(0, (INDEX(出力表!D:D,10))*AB774/MAX(AC774, Settings!B3)))</f>
        <v>#VALUE!</v>
      </c>
      <c r="AE774">
        <f>MIN(100, MAX(0, 100*BETAINV(乱数表!$K774, MAX(0.00000001, (1/(1+EXP(-(INDEX(係数表!G:G,11) + $B774))))*(EXP(INDEX(係数表!H:H,11) + INDEX(係数表!I:I,11)*LN(INDEX(出力表!C:C,11)+1)))), MAX(0.00000001, (1-(1/(1+EXP(-(INDEX(係数表!G:G,11) + $B774)))))*(EXP(INDEX(係数表!H:H,11) + INDEX(係数表!I:I,11)*LN(INDEX(出力表!C:C,11)+1)))))))</f>
        <v>99.578132001853831</v>
      </c>
      <c r="AF774" t="e">
        <f>MIN(100, MAX(0, (100*(INDEX(出力表!D:D,11))/(EXP(INDEX(係数表!B:B,11) + $C774) + (INDEX(出力表!D:D,11)))) + (乱数表!$W774*(Settings!B12/(((INDEX(出力表!D:D,11))+1)^INDEX(係数表!E:E,11)*INDEX(係数表!F:F,11))))))</f>
        <v>#VALUE!</v>
      </c>
      <c r="AG774" t="e">
        <f>MIN(100, MAX(0, (INDEX(出力表!D:D,11))*AE774/MAX(AF774, Settings!B3)))</f>
        <v>#VALUE!</v>
      </c>
      <c r="AH774">
        <f>MIN(100, MAX(0, 100*BETAINV(乱数表!$L774, MAX(0.00000001, (1/(1+EXP(-(INDEX(係数表!G:G,12) + $B774))))*(EXP(INDEX(係数表!H:H,12) + INDEX(係数表!I:I,12)*LN(INDEX(出力表!C:C,12)+1)))), MAX(0.00000001, (1-(1/(1+EXP(-(INDEX(係数表!G:G,12) + $B774)))))*(EXP(INDEX(係数表!H:H,12) + INDEX(係数表!I:I,12)*LN(INDEX(出力表!C:C,12)+1)))))))</f>
        <v>95.460344677079348</v>
      </c>
      <c r="AI774" t="e">
        <f>MIN(100, MAX(0, (100*(INDEX(出力表!D:D,12))/(EXP(INDEX(係数表!B:B,12) + $C774) + (INDEX(出力表!D:D,12)))) + (乱数表!$X774*(Settings!B12/(((INDEX(出力表!D:D,12))+1)^INDEX(係数表!E:E,12)*INDEX(係数表!F:F,12))))))</f>
        <v>#VALUE!</v>
      </c>
      <c r="AJ774" t="e">
        <f>MIN(100, MAX(0, (INDEX(出力表!D:D,12))*AH774/MAX(AI774, Settings!B3)))</f>
        <v>#VALUE!</v>
      </c>
      <c r="AK774">
        <f>MIN(100, MAX(0, 100*BETAINV(乱数表!$M774, MAX(0.00000001, (1/(1+EXP(-(INDEX(係数表!G:G,13) + $B774))))*(EXP(INDEX(係数表!H:H,13) + INDEX(係数表!I:I,13)*LN(INDEX(出力表!C:C,13)+1)))), MAX(0.00000001, (1-(1/(1+EXP(-(INDEX(係数表!G:G,13) + $B774)))))*(EXP(INDEX(係数表!H:H,13) + INDEX(係数表!I:I,13)*LN(INDEX(出力表!C:C,13)+1)))))))</f>
        <v>87.950251810828249</v>
      </c>
      <c r="AL774" t="e">
        <f>MIN(100, MAX(0, (100*(INDEX(出力表!D:D,13))/(EXP(INDEX(係数表!B:B,13) + $C774) + (INDEX(出力表!D:D,13)))) + (乱数表!$Y774*(Settings!B12/(((INDEX(出力表!D:D,13))+1)^INDEX(係数表!E:E,13)*INDEX(係数表!F:F,13))))))</f>
        <v>#VALUE!</v>
      </c>
      <c r="AM774" t="e">
        <f>MIN(100, MAX(0, (INDEX(出力表!D:D,13))*AK774/MAX(AL774, Settings!B3)))</f>
        <v>#VALUE!</v>
      </c>
      <c r="AN774">
        <f>IF(ISNUMBER(F774), INDEX(出力表!B:B,2)*F774, 0)+IF(ISNUMBER(I774), INDEX(出力表!B:B,3)*I774, 0)+IF(ISNUMBER(L774), INDEX(出力表!B:B,4)*L774, 0)+IF(ISNUMBER(O774), INDEX(出力表!B:B,5)*O774, 0)+IF(ISNUMBER(R774), INDEX(出力表!B:B,6)*R774, 0)+IF(ISNUMBER(U774), INDEX(出力表!B:B,7)*U774, 0)+IF(ISNUMBER(X774), INDEX(出力表!B:B,8)*X774, 0)+IF(ISNUMBER(AA774), INDEX(出力表!B:B,9)*AA774, 0)+IF(ISNUMBER(AD774), INDEX(出力表!B:B,10)*AD774, 0)+IF(ISNUMBER(AG774), INDEX(出力表!B:B,11)*AG774, 0)+IF(ISNUMBER(AJ774), INDEX(出力表!B:B,12)*AJ774, 0)+IF(ISNUMBER(AM774), INDEX(出力表!B:B,13)*AM774, 0)</f>
        <v>0</v>
      </c>
      <c r="AO774">
        <f>IF(ISNUMBER(F774), INDEX(出力表!B:B,2), 0)+IF(ISNUMBER(I774), INDEX(出力表!B:B,3), 0)+IF(ISNUMBER(L774), INDEX(出力表!B:B,4), 0)+IF(ISNUMBER(O774), INDEX(出力表!B:B,5), 0)+IF(ISNUMBER(R774), INDEX(出力表!B:B,6), 0)+IF(ISNUMBER(U774), INDEX(出力表!B:B,7), 0)+IF(ISNUMBER(X774), INDEX(出力表!B:B,8), 0)+IF(ISNUMBER(AA774), INDEX(出力表!B:B,9), 0)+IF(ISNUMBER(AD774), INDEX(出力表!B:B,10), 0)+IF(ISNUMBER(AG774), INDEX(出力表!B:B,11), 0)+IF(ISNUMBER(AJ774), INDEX(出力表!B:B,12), 0)+IF(ISNUMBER(AM774), INDEX(出力表!B:B,13), 0)</f>
        <v>0</v>
      </c>
      <c r="AP774" t="str">
        <f t="shared" si="12"/>
        <v/>
      </c>
    </row>
    <row r="775" spans="1:42" x14ac:dyDescent="0.2">
      <c r="A775">
        <v>774</v>
      </c>
      <c r="B775">
        <f>IF(UPPER(Settings!B4)="TRUE", 乱数表!$Z775*Settings!B10, 0)</f>
        <v>0.2835370891473144</v>
      </c>
      <c r="C775">
        <f>IF(UPPER(Settings!B4)="TRUE", 乱数表!$AA775*Settings!B11, 0)</f>
        <v>0.12570259622729152</v>
      </c>
      <c r="D775">
        <f>MIN(100, MAX(0, 100*BETAINV(乱数表!$B775, MAX(0.00000001, (1/(1+EXP(-(INDEX(係数表!G:G,2) + $B775))))*(EXP(INDEX(係数表!H:H,2) + INDEX(係数表!I:I,2)*LN(INDEX(出力表!C:C,2)+1)))), MAX(0.00000001, (1-(1/(1+EXP(-(INDEX(係数表!G:G,2) + $B775)))))*(EXP(INDEX(係数表!H:H,2) + INDEX(係数表!I:I,2)*LN(INDEX(出力表!C:C,2)+1)))))))</f>
        <v>99.85994547066062</v>
      </c>
      <c r="E775" t="e">
        <f>MIN(100, MAX(0, (100*(INDEX(出力表!D:D,2))/(EXP(INDEX(係数表!B:B,2) + $C775) + (INDEX(出力表!D:D,2)))) + (乱数表!$N775*(Settings!B12/(((INDEX(出力表!D:D,2))+1)^INDEX(係数表!E:E,2)*INDEX(係数表!F:F,2))))))</f>
        <v>#VALUE!</v>
      </c>
      <c r="F775" t="e">
        <f>MIN(100, MAX(0, (INDEX(出力表!D:D,2))*D775/MAX(E775, Settings!B3)))</f>
        <v>#VALUE!</v>
      </c>
      <c r="G775">
        <f>MIN(100, MAX(0, 100*BETAINV(乱数表!$C775, MAX(0.00000001, (1/(1+EXP(-(INDEX(係数表!G:G,3) + $B775))))*(EXP(INDEX(係数表!H:H,3) + INDEX(係数表!I:I,3)*LN(INDEX(出力表!C:C,3)+1)))), MAX(0.00000001, (1-(1/(1+EXP(-(INDEX(係数表!G:G,3) + $B775)))))*(EXP(INDEX(係数表!H:H,3) + INDEX(係数表!I:I,3)*LN(INDEX(出力表!C:C,3)+1)))))))</f>
        <v>96.914998663033927</v>
      </c>
      <c r="H775" t="e">
        <f>MIN(100, MAX(0, (100*(INDEX(出力表!D:D,3))/(EXP(INDEX(係数表!B:B,3) + $C775) + (INDEX(出力表!D:D,3)))) + (乱数表!$O775*(Settings!B12/(((INDEX(出力表!D:D,3))+1)^INDEX(係数表!E:E,3)*INDEX(係数表!F:F,3))))))</f>
        <v>#VALUE!</v>
      </c>
      <c r="I775" t="e">
        <f>MIN(100, MAX(0, (INDEX(出力表!D:D,3))*G775/MAX(H775, Settings!B3)))</f>
        <v>#VALUE!</v>
      </c>
      <c r="J775">
        <f>MIN(100, MAX(0, 100*BETAINV(乱数表!$D775, MAX(0.00000001, (1/(1+EXP(-(INDEX(係数表!G:G,4) + $B775))))*(EXP(INDEX(係数表!H:H,4) + INDEX(係数表!I:I,4)*LN(INDEX(出力表!C:C,4)+1)))), MAX(0.00000001, (1-(1/(1+EXP(-(INDEX(係数表!G:G,4) + $B775)))))*(EXP(INDEX(係数表!H:H,4) + INDEX(係数表!I:I,4)*LN(INDEX(出力表!C:C,4)+1)))))))</f>
        <v>92.379160298696661</v>
      </c>
      <c r="K775" t="e">
        <f>MIN(100, MAX(0, (100*(INDEX(出力表!D:D,4))/(EXP(INDEX(係数表!B:B,4) + $C775) + (INDEX(出力表!D:D,4)))) + (乱数表!$P775*(Settings!B12/(((INDEX(出力表!D:D,4))+1)^INDEX(係数表!E:E,4)*INDEX(係数表!F:F,4))))))</f>
        <v>#VALUE!</v>
      </c>
      <c r="L775" t="e">
        <f>MIN(100, MAX(0, (INDEX(出力表!D:D,4))*J775/MAX(K775, Settings!B3)))</f>
        <v>#VALUE!</v>
      </c>
      <c r="M775">
        <f>MIN(100, MAX(0, 100*BETAINV(乱数表!$E775, MAX(0.00000001, (1/(1+EXP(-(INDEX(係数表!G:G,5) + $B775))))*(EXP(INDEX(係数表!H:H,5) + INDEX(係数表!I:I,5)*LN(INDEX(出力表!C:C,5)+1)))), MAX(0.00000001, (1-(1/(1+EXP(-(INDEX(係数表!G:G,5) + $B775)))))*(EXP(INDEX(係数表!H:H,5) + INDEX(係数表!I:I,5)*LN(INDEX(出力表!C:C,5)+1)))))))</f>
        <v>76.47276401626813</v>
      </c>
      <c r="N775" t="e">
        <f>MIN(100, MAX(0, (100*(INDEX(出力表!D:D,5))/(EXP(INDEX(係数表!B:B,5) + $C775) + (INDEX(出力表!D:D,5)))) + (乱数表!$Q775*(Settings!B12/(((INDEX(出力表!D:D,5))+1)^INDEX(係数表!E:E,5)*INDEX(係数表!F:F,5))))))</f>
        <v>#VALUE!</v>
      </c>
      <c r="O775" t="e">
        <f>MIN(100, MAX(0, (INDEX(出力表!D:D,5))*M775/MAX(N775, Settings!B3)))</f>
        <v>#VALUE!</v>
      </c>
      <c r="P775">
        <f>MIN(100, MAX(0, 100*BETAINV(乱数表!$F775, MAX(0.00000001, (1/(1+EXP(-(INDEX(係数表!G:G,6) + $B775))))*(EXP(INDEX(係数表!H:H,6) + INDEX(係数表!I:I,6)*LN(INDEX(出力表!C:C,6)+1)))), MAX(0.00000001, (1-(1/(1+EXP(-(INDEX(係数表!G:G,6) + $B775)))))*(EXP(INDEX(係数表!H:H,6) + INDEX(係数表!I:I,6)*LN(INDEX(出力表!C:C,6)+1)))))))</f>
        <v>99.289532548937899</v>
      </c>
      <c r="Q775" t="e">
        <f>MIN(100, MAX(0, (100*(INDEX(出力表!D:D,6))/(EXP(INDEX(係数表!B:B,6) + $C775) + (INDEX(出力表!D:D,6)))) + (乱数表!$R775*(Settings!B12/(((INDEX(出力表!D:D,6))+1)^INDEX(係数表!E:E,6)*INDEX(係数表!F:F,6))))))</f>
        <v>#VALUE!</v>
      </c>
      <c r="R775" t="e">
        <f>MIN(100, MAX(0, (INDEX(出力表!D:D,6))*P775/MAX(Q775, Settings!B3)))</f>
        <v>#VALUE!</v>
      </c>
      <c r="S775">
        <f>MIN(100, MAX(0, 100*BETAINV(乱数表!$G775, MAX(0.00000001, (1/(1+EXP(-(INDEX(係数表!G:G,7) + $B775))))*(EXP(INDEX(係数表!H:H,7) + INDEX(係数表!I:I,7)*LN(INDEX(出力表!C:C,7)+1)))), MAX(0.00000001, (1-(1/(1+EXP(-(INDEX(係数表!G:G,7) + $B775)))))*(EXP(INDEX(係数表!H:H,7) + INDEX(係数表!I:I,7)*LN(INDEX(出力表!C:C,7)+1)))))))</f>
        <v>98.43638773977797</v>
      </c>
      <c r="T775" t="e">
        <f>MIN(100, MAX(0, (100*(INDEX(出力表!D:D,7))/(EXP(INDEX(係数表!B:B,7) + $C775) + (INDEX(出力表!D:D,7)))) + (乱数表!$S775*(Settings!B12/(((INDEX(出力表!D:D,7))+1)^INDEX(係数表!E:E,7)*INDEX(係数表!F:F,7))))))</f>
        <v>#VALUE!</v>
      </c>
      <c r="U775" t="e">
        <f>MIN(100, MAX(0, (INDEX(出力表!D:D,7))*S775/MAX(T775, Settings!B3)))</f>
        <v>#VALUE!</v>
      </c>
      <c r="V775">
        <f>MIN(100, MAX(0, 100*BETAINV(乱数表!$H775, MAX(0.00000001, (1/(1+EXP(-(INDEX(係数表!G:G,8) + $B775))))*(EXP(INDEX(係数表!H:H,8) + INDEX(係数表!I:I,8)*LN(INDEX(出力表!C:C,8)+1)))), MAX(0.00000001, (1-(1/(1+EXP(-(INDEX(係数表!G:G,8) + $B775)))))*(EXP(INDEX(係数表!H:H,8) + INDEX(係数表!I:I,8)*LN(INDEX(出力表!C:C,8)+1)))))))</f>
        <v>87.697376480142395</v>
      </c>
      <c r="W775" t="e">
        <f>MIN(100, MAX(0, (100*(INDEX(出力表!D:D,8))/(EXP(INDEX(係数表!B:B,8) + $C775) + (INDEX(出力表!D:D,8)))) + (乱数表!$T775*(Settings!B12/(((INDEX(出力表!D:D,8))+1)^INDEX(係数表!E:E,8)*INDEX(係数表!F:F,8))))))</f>
        <v>#VALUE!</v>
      </c>
      <c r="X775" t="e">
        <f>MIN(100, MAX(0, (INDEX(出力表!D:D,8))*V775/MAX(W775, Settings!B3)))</f>
        <v>#VALUE!</v>
      </c>
      <c r="Y775">
        <f>MIN(100, MAX(0, 100*BETAINV(乱数表!$I775, MAX(0.00000001, (1/(1+EXP(-(INDEX(係数表!G:G,9) + $B775))))*(EXP(INDEX(係数表!H:H,9) + INDEX(係数表!I:I,9)*LN(INDEX(出力表!C:C,9)+1)))), MAX(0.00000001, (1-(1/(1+EXP(-(INDEX(係数表!G:G,9) + $B775)))))*(EXP(INDEX(係数表!H:H,9) + INDEX(係数表!I:I,9)*LN(INDEX(出力表!C:C,9)+1)))))))</f>
        <v>78.366718237425914</v>
      </c>
      <c r="Z775" t="e">
        <f>MIN(100, MAX(0, (100*(INDEX(出力表!D:D,9))/(EXP(INDEX(係数表!B:B,9) + $C775) + (INDEX(出力表!D:D,9)))) + (乱数表!$U775*(Settings!B12/(((INDEX(出力表!D:D,9))+1)^INDEX(係数表!E:E,9)*INDEX(係数表!F:F,9))))))</f>
        <v>#VALUE!</v>
      </c>
      <c r="AA775" t="e">
        <f>MIN(100, MAX(0, (INDEX(出力表!D:D,9))*Y775/MAX(Z775, Settings!B3)))</f>
        <v>#VALUE!</v>
      </c>
      <c r="AB775">
        <f>MIN(100, MAX(0, 100*BETAINV(乱数表!$J775, MAX(0.00000001, (1/(1+EXP(-(INDEX(係数表!G:G,10) + $B775))))*(EXP(INDEX(係数表!H:H,10) + INDEX(係数表!I:I,10)*LN(INDEX(出力表!C:C,10)+1)))), MAX(0.00000001, (1-(1/(1+EXP(-(INDEX(係数表!G:G,10) + $B775)))))*(EXP(INDEX(係数表!H:H,10) + INDEX(係数表!I:I,10)*LN(INDEX(出力表!C:C,10)+1)))))))</f>
        <v>93.127787518074499</v>
      </c>
      <c r="AC775" t="e">
        <f>MIN(100, MAX(0, (100*(INDEX(出力表!D:D,10))/(EXP(INDEX(係数表!B:B,10) + $C775) + (INDEX(出力表!D:D,10)))) + (乱数表!$V775*(Settings!B12/(((INDEX(出力表!D:D,10))+1)^INDEX(係数表!E:E,10)*INDEX(係数表!F:F,10))))))</f>
        <v>#VALUE!</v>
      </c>
      <c r="AD775" t="e">
        <f>MIN(100, MAX(0, (INDEX(出力表!D:D,10))*AB775/MAX(AC775, Settings!B3)))</f>
        <v>#VALUE!</v>
      </c>
      <c r="AE775">
        <f>MIN(100, MAX(0, 100*BETAINV(乱数表!$K775, MAX(0.00000001, (1/(1+EXP(-(INDEX(係数表!G:G,11) + $B775))))*(EXP(INDEX(係数表!H:H,11) + INDEX(係数表!I:I,11)*LN(INDEX(出力表!C:C,11)+1)))), MAX(0.00000001, (1-(1/(1+EXP(-(INDEX(係数表!G:G,11) + $B775)))))*(EXP(INDEX(係数表!H:H,11) + INDEX(係数表!I:I,11)*LN(INDEX(出力表!C:C,11)+1)))))))</f>
        <v>89.467331649724045</v>
      </c>
      <c r="AF775" t="e">
        <f>MIN(100, MAX(0, (100*(INDEX(出力表!D:D,11))/(EXP(INDEX(係数表!B:B,11) + $C775) + (INDEX(出力表!D:D,11)))) + (乱数表!$W775*(Settings!B12/(((INDEX(出力表!D:D,11))+1)^INDEX(係数表!E:E,11)*INDEX(係数表!F:F,11))))))</f>
        <v>#VALUE!</v>
      </c>
      <c r="AG775" t="e">
        <f>MIN(100, MAX(0, (INDEX(出力表!D:D,11))*AE775/MAX(AF775, Settings!B3)))</f>
        <v>#VALUE!</v>
      </c>
      <c r="AH775">
        <f>MIN(100, MAX(0, 100*BETAINV(乱数表!$L775, MAX(0.00000001, (1/(1+EXP(-(INDEX(係数表!G:G,12) + $B775))))*(EXP(INDEX(係数表!H:H,12) + INDEX(係数表!I:I,12)*LN(INDEX(出力表!C:C,12)+1)))), MAX(0.00000001, (1-(1/(1+EXP(-(INDEX(係数表!G:G,12) + $B775)))))*(EXP(INDEX(係数表!H:H,12) + INDEX(係数表!I:I,12)*LN(INDEX(出力表!C:C,12)+1)))))))</f>
        <v>96.067418189168976</v>
      </c>
      <c r="AI775" t="e">
        <f>MIN(100, MAX(0, (100*(INDEX(出力表!D:D,12))/(EXP(INDEX(係数表!B:B,12) + $C775) + (INDEX(出力表!D:D,12)))) + (乱数表!$X775*(Settings!B12/(((INDEX(出力表!D:D,12))+1)^INDEX(係数表!E:E,12)*INDEX(係数表!F:F,12))))))</f>
        <v>#VALUE!</v>
      </c>
      <c r="AJ775" t="e">
        <f>MIN(100, MAX(0, (INDEX(出力表!D:D,12))*AH775/MAX(AI775, Settings!B3)))</f>
        <v>#VALUE!</v>
      </c>
      <c r="AK775">
        <f>MIN(100, MAX(0, 100*BETAINV(乱数表!$M775, MAX(0.00000001, (1/(1+EXP(-(INDEX(係数表!G:G,13) + $B775))))*(EXP(INDEX(係数表!H:H,13) + INDEX(係数表!I:I,13)*LN(INDEX(出力表!C:C,13)+1)))), MAX(0.00000001, (1-(1/(1+EXP(-(INDEX(係数表!G:G,13) + $B775)))))*(EXP(INDEX(係数表!H:H,13) + INDEX(係数表!I:I,13)*LN(INDEX(出力表!C:C,13)+1)))))))</f>
        <v>99.995422155787011</v>
      </c>
      <c r="AL775" t="e">
        <f>MIN(100, MAX(0, (100*(INDEX(出力表!D:D,13))/(EXP(INDEX(係数表!B:B,13) + $C775) + (INDEX(出力表!D:D,13)))) + (乱数表!$Y775*(Settings!B12/(((INDEX(出力表!D:D,13))+1)^INDEX(係数表!E:E,13)*INDEX(係数表!F:F,13))))))</f>
        <v>#VALUE!</v>
      </c>
      <c r="AM775" t="e">
        <f>MIN(100, MAX(0, (INDEX(出力表!D:D,13))*AK775/MAX(AL775, Settings!B3)))</f>
        <v>#VALUE!</v>
      </c>
      <c r="AN775">
        <f>IF(ISNUMBER(F775), INDEX(出力表!B:B,2)*F775, 0)+IF(ISNUMBER(I775), INDEX(出力表!B:B,3)*I775, 0)+IF(ISNUMBER(L775), INDEX(出力表!B:B,4)*L775, 0)+IF(ISNUMBER(O775), INDEX(出力表!B:B,5)*O775, 0)+IF(ISNUMBER(R775), INDEX(出力表!B:B,6)*R775, 0)+IF(ISNUMBER(U775), INDEX(出力表!B:B,7)*U775, 0)+IF(ISNUMBER(X775), INDEX(出力表!B:B,8)*X775, 0)+IF(ISNUMBER(AA775), INDEX(出力表!B:B,9)*AA775, 0)+IF(ISNUMBER(AD775), INDEX(出力表!B:B,10)*AD775, 0)+IF(ISNUMBER(AG775), INDEX(出力表!B:B,11)*AG775, 0)+IF(ISNUMBER(AJ775), INDEX(出力表!B:B,12)*AJ775, 0)+IF(ISNUMBER(AM775), INDEX(出力表!B:B,13)*AM775, 0)</f>
        <v>0</v>
      </c>
      <c r="AO775">
        <f>IF(ISNUMBER(F775), INDEX(出力表!B:B,2), 0)+IF(ISNUMBER(I775), INDEX(出力表!B:B,3), 0)+IF(ISNUMBER(L775), INDEX(出力表!B:B,4), 0)+IF(ISNUMBER(O775), INDEX(出力表!B:B,5), 0)+IF(ISNUMBER(R775), INDEX(出力表!B:B,6), 0)+IF(ISNUMBER(U775), INDEX(出力表!B:B,7), 0)+IF(ISNUMBER(X775), INDEX(出力表!B:B,8), 0)+IF(ISNUMBER(AA775), INDEX(出力表!B:B,9), 0)+IF(ISNUMBER(AD775), INDEX(出力表!B:B,10), 0)+IF(ISNUMBER(AG775), INDEX(出力表!B:B,11), 0)+IF(ISNUMBER(AJ775), INDEX(出力表!B:B,12), 0)+IF(ISNUMBER(AM775), INDEX(出力表!B:B,13), 0)</f>
        <v>0</v>
      </c>
      <c r="AP775" t="str">
        <f t="shared" si="12"/>
        <v/>
      </c>
    </row>
    <row r="776" spans="1:42" x14ac:dyDescent="0.2">
      <c r="A776">
        <v>775</v>
      </c>
      <c r="B776">
        <f>IF(UPPER(Settings!B4)="TRUE", 乱数表!$Z776*Settings!B10, 0)</f>
        <v>-1.2207859693690063E-2</v>
      </c>
      <c r="C776">
        <f>IF(UPPER(Settings!B4)="TRUE", 乱数表!$AA776*Settings!B11, 0)</f>
        <v>3.1810751901955606E-2</v>
      </c>
      <c r="D776">
        <f>MIN(100, MAX(0, 100*BETAINV(乱数表!$B776, MAX(0.00000001, (1/(1+EXP(-(INDEX(係数表!G:G,2) + $B776))))*(EXP(INDEX(係数表!H:H,2) + INDEX(係数表!I:I,2)*LN(INDEX(出力表!C:C,2)+1)))), MAX(0.00000001, (1-(1/(1+EXP(-(INDEX(係数表!G:G,2) + $B776)))))*(EXP(INDEX(係数表!H:H,2) + INDEX(係数表!I:I,2)*LN(INDEX(出力表!C:C,2)+1)))))))</f>
        <v>76.305865238007755</v>
      </c>
      <c r="E776" t="e">
        <f>MIN(100, MAX(0, (100*(INDEX(出力表!D:D,2))/(EXP(INDEX(係数表!B:B,2) + $C776) + (INDEX(出力表!D:D,2)))) + (乱数表!$N776*(Settings!B12/(((INDEX(出力表!D:D,2))+1)^INDEX(係数表!E:E,2)*INDEX(係数表!F:F,2))))))</f>
        <v>#VALUE!</v>
      </c>
      <c r="F776" t="e">
        <f>MIN(100, MAX(0, (INDEX(出力表!D:D,2))*D776/MAX(E776, Settings!B3)))</f>
        <v>#VALUE!</v>
      </c>
      <c r="G776">
        <f>MIN(100, MAX(0, 100*BETAINV(乱数表!$C776, MAX(0.00000001, (1/(1+EXP(-(INDEX(係数表!G:G,3) + $B776))))*(EXP(INDEX(係数表!H:H,3) + INDEX(係数表!I:I,3)*LN(INDEX(出力表!C:C,3)+1)))), MAX(0.00000001, (1-(1/(1+EXP(-(INDEX(係数表!G:G,3) + $B776)))))*(EXP(INDEX(係数表!H:H,3) + INDEX(係数表!I:I,3)*LN(INDEX(出力表!C:C,3)+1)))))))</f>
        <v>81.558320468742309</v>
      </c>
      <c r="H776" t="e">
        <f>MIN(100, MAX(0, (100*(INDEX(出力表!D:D,3))/(EXP(INDEX(係数表!B:B,3) + $C776) + (INDEX(出力表!D:D,3)))) + (乱数表!$O776*(Settings!B12/(((INDEX(出力表!D:D,3))+1)^INDEX(係数表!E:E,3)*INDEX(係数表!F:F,3))))))</f>
        <v>#VALUE!</v>
      </c>
      <c r="I776" t="e">
        <f>MIN(100, MAX(0, (INDEX(出力表!D:D,3))*G776/MAX(H776, Settings!B3)))</f>
        <v>#VALUE!</v>
      </c>
      <c r="J776">
        <f>MIN(100, MAX(0, 100*BETAINV(乱数表!$D776, MAX(0.00000001, (1/(1+EXP(-(INDEX(係数表!G:G,4) + $B776))))*(EXP(INDEX(係数表!H:H,4) + INDEX(係数表!I:I,4)*LN(INDEX(出力表!C:C,4)+1)))), MAX(0.00000001, (1-(1/(1+EXP(-(INDEX(係数表!G:G,4) + $B776)))))*(EXP(INDEX(係数表!H:H,4) + INDEX(係数表!I:I,4)*LN(INDEX(出力表!C:C,4)+1)))))))</f>
        <v>93.364227047457305</v>
      </c>
      <c r="K776" t="e">
        <f>MIN(100, MAX(0, (100*(INDEX(出力表!D:D,4))/(EXP(INDEX(係数表!B:B,4) + $C776) + (INDEX(出力表!D:D,4)))) + (乱数表!$P776*(Settings!B12/(((INDEX(出力表!D:D,4))+1)^INDEX(係数表!E:E,4)*INDEX(係数表!F:F,4))))))</f>
        <v>#VALUE!</v>
      </c>
      <c r="L776" t="e">
        <f>MIN(100, MAX(0, (INDEX(出力表!D:D,4))*J776/MAX(K776, Settings!B3)))</f>
        <v>#VALUE!</v>
      </c>
      <c r="M776">
        <f>MIN(100, MAX(0, 100*BETAINV(乱数表!$E776, MAX(0.00000001, (1/(1+EXP(-(INDEX(係数表!G:G,5) + $B776))))*(EXP(INDEX(係数表!H:H,5) + INDEX(係数表!I:I,5)*LN(INDEX(出力表!C:C,5)+1)))), MAX(0.00000001, (1-(1/(1+EXP(-(INDEX(係数表!G:G,5) + $B776)))))*(EXP(INDEX(係数表!H:H,5) + INDEX(係数表!I:I,5)*LN(INDEX(出力表!C:C,5)+1)))))))</f>
        <v>60.073966963375902</v>
      </c>
      <c r="N776" t="e">
        <f>MIN(100, MAX(0, (100*(INDEX(出力表!D:D,5))/(EXP(INDEX(係数表!B:B,5) + $C776) + (INDEX(出力表!D:D,5)))) + (乱数表!$Q776*(Settings!B12/(((INDEX(出力表!D:D,5))+1)^INDEX(係数表!E:E,5)*INDEX(係数表!F:F,5))))))</f>
        <v>#VALUE!</v>
      </c>
      <c r="O776" t="e">
        <f>MIN(100, MAX(0, (INDEX(出力表!D:D,5))*M776/MAX(N776, Settings!B3)))</f>
        <v>#VALUE!</v>
      </c>
      <c r="P776">
        <f>MIN(100, MAX(0, 100*BETAINV(乱数表!$F776, MAX(0.00000001, (1/(1+EXP(-(INDEX(係数表!G:G,6) + $B776))))*(EXP(INDEX(係数表!H:H,6) + INDEX(係数表!I:I,6)*LN(INDEX(出力表!C:C,6)+1)))), MAX(0.00000001, (1-(1/(1+EXP(-(INDEX(係数表!G:G,6) + $B776)))))*(EXP(INDEX(係数表!H:H,6) + INDEX(係数表!I:I,6)*LN(INDEX(出力表!C:C,6)+1)))))))</f>
        <v>84.157074364460243</v>
      </c>
      <c r="Q776" t="e">
        <f>MIN(100, MAX(0, (100*(INDEX(出力表!D:D,6))/(EXP(INDEX(係数表!B:B,6) + $C776) + (INDEX(出力表!D:D,6)))) + (乱数表!$R776*(Settings!B12/(((INDEX(出力表!D:D,6))+1)^INDEX(係数表!E:E,6)*INDEX(係数表!F:F,6))))))</f>
        <v>#VALUE!</v>
      </c>
      <c r="R776" t="e">
        <f>MIN(100, MAX(0, (INDEX(出力表!D:D,6))*P776/MAX(Q776, Settings!B3)))</f>
        <v>#VALUE!</v>
      </c>
      <c r="S776">
        <f>MIN(100, MAX(0, 100*BETAINV(乱数表!$G776, MAX(0.00000001, (1/(1+EXP(-(INDEX(係数表!G:G,7) + $B776))))*(EXP(INDEX(係数表!H:H,7) + INDEX(係数表!I:I,7)*LN(INDEX(出力表!C:C,7)+1)))), MAX(0.00000001, (1-(1/(1+EXP(-(INDEX(係数表!G:G,7) + $B776)))))*(EXP(INDEX(係数表!H:H,7) + INDEX(係数表!I:I,7)*LN(INDEX(出力表!C:C,7)+1)))))))</f>
        <v>93.603193798663696</v>
      </c>
      <c r="T776" t="e">
        <f>MIN(100, MAX(0, (100*(INDEX(出力表!D:D,7))/(EXP(INDEX(係数表!B:B,7) + $C776) + (INDEX(出力表!D:D,7)))) + (乱数表!$S776*(Settings!B12/(((INDEX(出力表!D:D,7))+1)^INDEX(係数表!E:E,7)*INDEX(係数表!F:F,7))))))</f>
        <v>#VALUE!</v>
      </c>
      <c r="U776" t="e">
        <f>MIN(100, MAX(0, (INDEX(出力表!D:D,7))*S776/MAX(T776, Settings!B3)))</f>
        <v>#VALUE!</v>
      </c>
      <c r="V776">
        <f>MIN(100, MAX(0, 100*BETAINV(乱数表!$H776, MAX(0.00000001, (1/(1+EXP(-(INDEX(係数表!G:G,8) + $B776))))*(EXP(INDEX(係数表!H:H,8) + INDEX(係数表!I:I,8)*LN(INDEX(出力表!C:C,8)+1)))), MAX(0.00000001, (1-(1/(1+EXP(-(INDEX(係数表!G:G,8) + $B776)))))*(EXP(INDEX(係数表!H:H,8) + INDEX(係数表!I:I,8)*LN(INDEX(出力表!C:C,8)+1)))))))</f>
        <v>93.990180411034331</v>
      </c>
      <c r="W776" t="e">
        <f>MIN(100, MAX(0, (100*(INDEX(出力表!D:D,8))/(EXP(INDEX(係数表!B:B,8) + $C776) + (INDEX(出力表!D:D,8)))) + (乱数表!$T776*(Settings!B12/(((INDEX(出力表!D:D,8))+1)^INDEX(係数表!E:E,8)*INDEX(係数表!F:F,8))))))</f>
        <v>#VALUE!</v>
      </c>
      <c r="X776" t="e">
        <f>MIN(100, MAX(0, (INDEX(出力表!D:D,8))*V776/MAX(W776, Settings!B3)))</f>
        <v>#VALUE!</v>
      </c>
      <c r="Y776">
        <f>MIN(100, MAX(0, 100*BETAINV(乱数表!$I776, MAX(0.00000001, (1/(1+EXP(-(INDEX(係数表!G:G,9) + $B776))))*(EXP(INDEX(係数表!H:H,9) + INDEX(係数表!I:I,9)*LN(INDEX(出力表!C:C,9)+1)))), MAX(0.00000001, (1-(1/(1+EXP(-(INDEX(係数表!G:G,9) + $B776)))))*(EXP(INDEX(係数表!H:H,9) + INDEX(係数表!I:I,9)*LN(INDEX(出力表!C:C,9)+1)))))))</f>
        <v>44.685708723540785</v>
      </c>
      <c r="Z776" t="e">
        <f>MIN(100, MAX(0, (100*(INDEX(出力表!D:D,9))/(EXP(INDEX(係数表!B:B,9) + $C776) + (INDEX(出力表!D:D,9)))) + (乱数表!$U776*(Settings!B12/(((INDEX(出力表!D:D,9))+1)^INDEX(係数表!E:E,9)*INDEX(係数表!F:F,9))))))</f>
        <v>#VALUE!</v>
      </c>
      <c r="AA776" t="e">
        <f>MIN(100, MAX(0, (INDEX(出力表!D:D,9))*Y776/MAX(Z776, Settings!B3)))</f>
        <v>#VALUE!</v>
      </c>
      <c r="AB776">
        <f>MIN(100, MAX(0, 100*BETAINV(乱数表!$J776, MAX(0.00000001, (1/(1+EXP(-(INDEX(係数表!G:G,10) + $B776))))*(EXP(INDEX(係数表!H:H,10) + INDEX(係数表!I:I,10)*LN(INDEX(出力表!C:C,10)+1)))), MAX(0.00000001, (1-(1/(1+EXP(-(INDEX(係数表!G:G,10) + $B776)))))*(EXP(INDEX(係数表!H:H,10) + INDEX(係数表!I:I,10)*LN(INDEX(出力表!C:C,10)+1)))))))</f>
        <v>84.253350706814572</v>
      </c>
      <c r="AC776" t="e">
        <f>MIN(100, MAX(0, (100*(INDEX(出力表!D:D,10))/(EXP(INDEX(係数表!B:B,10) + $C776) + (INDEX(出力表!D:D,10)))) + (乱数表!$V776*(Settings!B12/(((INDEX(出力表!D:D,10))+1)^INDEX(係数表!E:E,10)*INDEX(係数表!F:F,10))))))</f>
        <v>#VALUE!</v>
      </c>
      <c r="AD776" t="e">
        <f>MIN(100, MAX(0, (INDEX(出力表!D:D,10))*AB776/MAX(AC776, Settings!B3)))</f>
        <v>#VALUE!</v>
      </c>
      <c r="AE776">
        <f>MIN(100, MAX(0, 100*BETAINV(乱数表!$K776, MAX(0.00000001, (1/(1+EXP(-(INDEX(係数表!G:G,11) + $B776))))*(EXP(INDEX(係数表!H:H,11) + INDEX(係数表!I:I,11)*LN(INDEX(出力表!C:C,11)+1)))), MAX(0.00000001, (1-(1/(1+EXP(-(INDEX(係数表!G:G,11) + $B776)))))*(EXP(INDEX(係数表!H:H,11) + INDEX(係数表!I:I,11)*LN(INDEX(出力表!C:C,11)+1)))))))</f>
        <v>95.809606747398846</v>
      </c>
      <c r="AF776" t="e">
        <f>MIN(100, MAX(0, (100*(INDEX(出力表!D:D,11))/(EXP(INDEX(係数表!B:B,11) + $C776) + (INDEX(出力表!D:D,11)))) + (乱数表!$W776*(Settings!B12/(((INDEX(出力表!D:D,11))+1)^INDEX(係数表!E:E,11)*INDEX(係数表!F:F,11))))))</f>
        <v>#VALUE!</v>
      </c>
      <c r="AG776" t="e">
        <f>MIN(100, MAX(0, (INDEX(出力表!D:D,11))*AE776/MAX(AF776, Settings!B3)))</f>
        <v>#VALUE!</v>
      </c>
      <c r="AH776">
        <f>MIN(100, MAX(0, 100*BETAINV(乱数表!$L776, MAX(0.00000001, (1/(1+EXP(-(INDEX(係数表!G:G,12) + $B776))))*(EXP(INDEX(係数表!H:H,12) + INDEX(係数表!I:I,12)*LN(INDEX(出力表!C:C,12)+1)))), MAX(0.00000001, (1-(1/(1+EXP(-(INDEX(係数表!G:G,12) + $B776)))))*(EXP(INDEX(係数表!H:H,12) + INDEX(係数表!I:I,12)*LN(INDEX(出力表!C:C,12)+1)))))))</f>
        <v>92.309209886471407</v>
      </c>
      <c r="AI776" t="e">
        <f>MIN(100, MAX(0, (100*(INDEX(出力表!D:D,12))/(EXP(INDEX(係数表!B:B,12) + $C776) + (INDEX(出力表!D:D,12)))) + (乱数表!$X776*(Settings!B12/(((INDEX(出力表!D:D,12))+1)^INDEX(係数表!E:E,12)*INDEX(係数表!F:F,12))))))</f>
        <v>#VALUE!</v>
      </c>
      <c r="AJ776" t="e">
        <f>MIN(100, MAX(0, (INDEX(出力表!D:D,12))*AH776/MAX(AI776, Settings!B3)))</f>
        <v>#VALUE!</v>
      </c>
      <c r="AK776">
        <f>MIN(100, MAX(0, 100*BETAINV(乱数表!$M776, MAX(0.00000001, (1/(1+EXP(-(INDEX(係数表!G:G,13) + $B776))))*(EXP(INDEX(係数表!H:H,13) + INDEX(係数表!I:I,13)*LN(INDEX(出力表!C:C,13)+1)))), MAX(0.00000001, (1-(1/(1+EXP(-(INDEX(係数表!G:G,13) + $B776)))))*(EXP(INDEX(係数表!H:H,13) + INDEX(係数表!I:I,13)*LN(INDEX(出力表!C:C,13)+1)))))))</f>
        <v>99.896252988066493</v>
      </c>
      <c r="AL776" t="e">
        <f>MIN(100, MAX(0, (100*(INDEX(出力表!D:D,13))/(EXP(INDEX(係数表!B:B,13) + $C776) + (INDEX(出力表!D:D,13)))) + (乱数表!$Y776*(Settings!B12/(((INDEX(出力表!D:D,13))+1)^INDEX(係数表!E:E,13)*INDEX(係数表!F:F,13))))))</f>
        <v>#VALUE!</v>
      </c>
      <c r="AM776" t="e">
        <f>MIN(100, MAX(0, (INDEX(出力表!D:D,13))*AK776/MAX(AL776, Settings!B3)))</f>
        <v>#VALUE!</v>
      </c>
      <c r="AN776">
        <f>IF(ISNUMBER(F776), INDEX(出力表!B:B,2)*F776, 0)+IF(ISNUMBER(I776), INDEX(出力表!B:B,3)*I776, 0)+IF(ISNUMBER(L776), INDEX(出力表!B:B,4)*L776, 0)+IF(ISNUMBER(O776), INDEX(出力表!B:B,5)*O776, 0)+IF(ISNUMBER(R776), INDEX(出力表!B:B,6)*R776, 0)+IF(ISNUMBER(U776), INDEX(出力表!B:B,7)*U776, 0)+IF(ISNUMBER(X776), INDEX(出力表!B:B,8)*X776, 0)+IF(ISNUMBER(AA776), INDEX(出力表!B:B,9)*AA776, 0)+IF(ISNUMBER(AD776), INDEX(出力表!B:B,10)*AD776, 0)+IF(ISNUMBER(AG776), INDEX(出力表!B:B,11)*AG776, 0)+IF(ISNUMBER(AJ776), INDEX(出力表!B:B,12)*AJ776, 0)+IF(ISNUMBER(AM776), INDEX(出力表!B:B,13)*AM776, 0)</f>
        <v>0</v>
      </c>
      <c r="AO776">
        <f>IF(ISNUMBER(F776), INDEX(出力表!B:B,2), 0)+IF(ISNUMBER(I776), INDEX(出力表!B:B,3), 0)+IF(ISNUMBER(L776), INDEX(出力表!B:B,4), 0)+IF(ISNUMBER(O776), INDEX(出力表!B:B,5), 0)+IF(ISNUMBER(R776), INDEX(出力表!B:B,6), 0)+IF(ISNUMBER(U776), INDEX(出力表!B:B,7), 0)+IF(ISNUMBER(X776), INDEX(出力表!B:B,8), 0)+IF(ISNUMBER(AA776), INDEX(出力表!B:B,9), 0)+IF(ISNUMBER(AD776), INDEX(出力表!B:B,10), 0)+IF(ISNUMBER(AG776), INDEX(出力表!B:B,11), 0)+IF(ISNUMBER(AJ776), INDEX(出力表!B:B,12), 0)+IF(ISNUMBER(AM776), INDEX(出力表!B:B,13), 0)</f>
        <v>0</v>
      </c>
      <c r="AP776" t="str">
        <f t="shared" si="12"/>
        <v/>
      </c>
    </row>
    <row r="777" spans="1:42" x14ac:dyDescent="0.2">
      <c r="A777">
        <v>776</v>
      </c>
      <c r="B777">
        <f>IF(UPPER(Settings!B4)="TRUE", 乱数表!$Z777*Settings!B10, 0)</f>
        <v>-0.60563287871691773</v>
      </c>
      <c r="C777">
        <f>IF(UPPER(Settings!B4)="TRUE", 乱数表!$AA777*Settings!B11, 0)</f>
        <v>-2.8458006197351119E-2</v>
      </c>
      <c r="D777">
        <f>MIN(100, MAX(0, 100*BETAINV(乱数表!$B777, MAX(0.00000001, (1/(1+EXP(-(INDEX(係数表!G:G,2) + $B777))))*(EXP(INDEX(係数表!H:H,2) + INDEX(係数表!I:I,2)*LN(INDEX(出力表!C:C,2)+1)))), MAX(0.00000001, (1-(1/(1+EXP(-(INDEX(係数表!G:G,2) + $B777)))))*(EXP(INDEX(係数表!H:H,2) + INDEX(係数表!I:I,2)*LN(INDEX(出力表!C:C,2)+1)))))))</f>
        <v>75.835772276592877</v>
      </c>
      <c r="E777" t="e">
        <f>MIN(100, MAX(0, (100*(INDEX(出力表!D:D,2))/(EXP(INDEX(係数表!B:B,2) + $C777) + (INDEX(出力表!D:D,2)))) + (乱数表!$N777*(Settings!B12/(((INDEX(出力表!D:D,2))+1)^INDEX(係数表!E:E,2)*INDEX(係数表!F:F,2))))))</f>
        <v>#VALUE!</v>
      </c>
      <c r="F777" t="e">
        <f>MIN(100, MAX(0, (INDEX(出力表!D:D,2))*D777/MAX(E777, Settings!B3)))</f>
        <v>#VALUE!</v>
      </c>
      <c r="G777">
        <f>MIN(100, MAX(0, 100*BETAINV(乱数表!$C777, MAX(0.00000001, (1/(1+EXP(-(INDEX(係数表!G:G,3) + $B777))))*(EXP(INDEX(係数表!H:H,3) + INDEX(係数表!I:I,3)*LN(INDEX(出力表!C:C,3)+1)))), MAX(0.00000001, (1-(1/(1+EXP(-(INDEX(係数表!G:G,3) + $B777)))))*(EXP(INDEX(係数表!H:H,3) + INDEX(係数表!I:I,3)*LN(INDEX(出力表!C:C,3)+1)))))))</f>
        <v>80.237238490339422</v>
      </c>
      <c r="H777" t="e">
        <f>MIN(100, MAX(0, (100*(INDEX(出力表!D:D,3))/(EXP(INDEX(係数表!B:B,3) + $C777) + (INDEX(出力表!D:D,3)))) + (乱数表!$O777*(Settings!B12/(((INDEX(出力表!D:D,3))+1)^INDEX(係数表!E:E,3)*INDEX(係数表!F:F,3))))))</f>
        <v>#VALUE!</v>
      </c>
      <c r="I777" t="e">
        <f>MIN(100, MAX(0, (INDEX(出力表!D:D,3))*G777/MAX(H777, Settings!B3)))</f>
        <v>#VALUE!</v>
      </c>
      <c r="J777">
        <f>MIN(100, MAX(0, 100*BETAINV(乱数表!$D777, MAX(0.00000001, (1/(1+EXP(-(INDEX(係数表!G:G,4) + $B777))))*(EXP(INDEX(係数表!H:H,4) + INDEX(係数表!I:I,4)*LN(INDEX(出力表!C:C,4)+1)))), MAX(0.00000001, (1-(1/(1+EXP(-(INDEX(係数表!G:G,4) + $B777)))))*(EXP(INDEX(係数表!H:H,4) + INDEX(係数表!I:I,4)*LN(INDEX(出力表!C:C,4)+1)))))))</f>
        <v>96.204059105936992</v>
      </c>
      <c r="K777" t="e">
        <f>MIN(100, MAX(0, (100*(INDEX(出力表!D:D,4))/(EXP(INDEX(係数表!B:B,4) + $C777) + (INDEX(出力表!D:D,4)))) + (乱数表!$P777*(Settings!B12/(((INDEX(出力表!D:D,4))+1)^INDEX(係数表!E:E,4)*INDEX(係数表!F:F,4))))))</f>
        <v>#VALUE!</v>
      </c>
      <c r="L777" t="e">
        <f>MIN(100, MAX(0, (INDEX(出力表!D:D,4))*J777/MAX(K777, Settings!B3)))</f>
        <v>#VALUE!</v>
      </c>
      <c r="M777">
        <f>MIN(100, MAX(0, 100*BETAINV(乱数表!$E777, MAX(0.00000001, (1/(1+EXP(-(INDEX(係数表!G:G,5) + $B777))))*(EXP(INDEX(係数表!H:H,5) + INDEX(係数表!I:I,5)*LN(INDEX(出力表!C:C,5)+1)))), MAX(0.00000001, (1-(1/(1+EXP(-(INDEX(係数表!G:G,5) + $B777)))))*(EXP(INDEX(係数表!H:H,5) + INDEX(係数表!I:I,5)*LN(INDEX(出力表!C:C,5)+1)))))))</f>
        <v>95.375704338461304</v>
      </c>
      <c r="N777" t="e">
        <f>MIN(100, MAX(0, (100*(INDEX(出力表!D:D,5))/(EXP(INDEX(係数表!B:B,5) + $C777) + (INDEX(出力表!D:D,5)))) + (乱数表!$Q777*(Settings!B12/(((INDEX(出力表!D:D,5))+1)^INDEX(係数表!E:E,5)*INDEX(係数表!F:F,5))))))</f>
        <v>#VALUE!</v>
      </c>
      <c r="O777" t="e">
        <f>MIN(100, MAX(0, (INDEX(出力表!D:D,5))*M777/MAX(N777, Settings!B3)))</f>
        <v>#VALUE!</v>
      </c>
      <c r="P777">
        <f>MIN(100, MAX(0, 100*BETAINV(乱数表!$F777, MAX(0.00000001, (1/(1+EXP(-(INDEX(係数表!G:G,6) + $B777))))*(EXP(INDEX(係数表!H:H,6) + INDEX(係数表!I:I,6)*LN(INDEX(出力表!C:C,6)+1)))), MAX(0.00000001, (1-(1/(1+EXP(-(INDEX(係数表!G:G,6) + $B777)))))*(EXP(INDEX(係数表!H:H,6) + INDEX(係数表!I:I,6)*LN(INDEX(出力表!C:C,6)+1)))))))</f>
        <v>44.996937817003833</v>
      </c>
      <c r="Q777" t="e">
        <f>MIN(100, MAX(0, (100*(INDEX(出力表!D:D,6))/(EXP(INDEX(係数表!B:B,6) + $C777) + (INDEX(出力表!D:D,6)))) + (乱数表!$R777*(Settings!B12/(((INDEX(出力表!D:D,6))+1)^INDEX(係数表!E:E,6)*INDEX(係数表!F:F,6))))))</f>
        <v>#VALUE!</v>
      </c>
      <c r="R777" t="e">
        <f>MIN(100, MAX(0, (INDEX(出力表!D:D,6))*P777/MAX(Q777, Settings!B3)))</f>
        <v>#VALUE!</v>
      </c>
      <c r="S777">
        <f>MIN(100, MAX(0, 100*BETAINV(乱数表!$G777, MAX(0.00000001, (1/(1+EXP(-(INDEX(係数表!G:G,7) + $B777))))*(EXP(INDEX(係数表!H:H,7) + INDEX(係数表!I:I,7)*LN(INDEX(出力表!C:C,7)+1)))), MAX(0.00000001, (1-(1/(1+EXP(-(INDEX(係数表!G:G,7) + $B777)))))*(EXP(INDEX(係数表!H:H,7) + INDEX(係数表!I:I,7)*LN(INDEX(出力表!C:C,7)+1)))))))</f>
        <v>97.847448106150381</v>
      </c>
      <c r="T777" t="e">
        <f>MIN(100, MAX(0, (100*(INDEX(出力表!D:D,7))/(EXP(INDEX(係数表!B:B,7) + $C777) + (INDEX(出力表!D:D,7)))) + (乱数表!$S777*(Settings!B12/(((INDEX(出力表!D:D,7))+1)^INDEX(係数表!E:E,7)*INDEX(係数表!F:F,7))))))</f>
        <v>#VALUE!</v>
      </c>
      <c r="U777" t="e">
        <f>MIN(100, MAX(0, (INDEX(出力表!D:D,7))*S777/MAX(T777, Settings!B3)))</f>
        <v>#VALUE!</v>
      </c>
      <c r="V777">
        <f>MIN(100, MAX(0, 100*BETAINV(乱数表!$H777, MAX(0.00000001, (1/(1+EXP(-(INDEX(係数表!G:G,8) + $B777))))*(EXP(INDEX(係数表!H:H,8) + INDEX(係数表!I:I,8)*LN(INDEX(出力表!C:C,8)+1)))), MAX(0.00000001, (1-(1/(1+EXP(-(INDEX(係数表!G:G,8) + $B777)))))*(EXP(INDEX(係数表!H:H,8) + INDEX(係数表!I:I,8)*LN(INDEX(出力表!C:C,8)+1)))))))</f>
        <v>89.676844349946407</v>
      </c>
      <c r="W777" t="e">
        <f>MIN(100, MAX(0, (100*(INDEX(出力表!D:D,8))/(EXP(INDEX(係数表!B:B,8) + $C777) + (INDEX(出力表!D:D,8)))) + (乱数表!$T777*(Settings!B12/(((INDEX(出力表!D:D,8))+1)^INDEX(係数表!E:E,8)*INDEX(係数表!F:F,8))))))</f>
        <v>#VALUE!</v>
      </c>
      <c r="X777" t="e">
        <f>MIN(100, MAX(0, (INDEX(出力表!D:D,8))*V777/MAX(W777, Settings!B3)))</f>
        <v>#VALUE!</v>
      </c>
      <c r="Y777">
        <f>MIN(100, MAX(0, 100*BETAINV(乱数表!$I777, MAX(0.00000001, (1/(1+EXP(-(INDEX(係数表!G:G,9) + $B777))))*(EXP(INDEX(係数表!H:H,9) + INDEX(係数表!I:I,9)*LN(INDEX(出力表!C:C,9)+1)))), MAX(0.00000001, (1-(1/(1+EXP(-(INDEX(係数表!G:G,9) + $B777)))))*(EXP(INDEX(係数表!H:H,9) + INDEX(係数表!I:I,9)*LN(INDEX(出力表!C:C,9)+1)))))))</f>
        <v>70.93101206176803</v>
      </c>
      <c r="Z777" t="e">
        <f>MIN(100, MAX(0, (100*(INDEX(出力表!D:D,9))/(EXP(INDEX(係数表!B:B,9) + $C777) + (INDEX(出力表!D:D,9)))) + (乱数表!$U777*(Settings!B12/(((INDEX(出力表!D:D,9))+1)^INDEX(係数表!E:E,9)*INDEX(係数表!F:F,9))))))</f>
        <v>#VALUE!</v>
      </c>
      <c r="AA777" t="e">
        <f>MIN(100, MAX(0, (INDEX(出力表!D:D,9))*Y777/MAX(Z777, Settings!B3)))</f>
        <v>#VALUE!</v>
      </c>
      <c r="AB777">
        <f>MIN(100, MAX(0, 100*BETAINV(乱数表!$J777, MAX(0.00000001, (1/(1+EXP(-(INDEX(係数表!G:G,10) + $B777))))*(EXP(INDEX(係数表!H:H,10) + INDEX(係数表!I:I,10)*LN(INDEX(出力表!C:C,10)+1)))), MAX(0.00000001, (1-(1/(1+EXP(-(INDEX(係数表!G:G,10) + $B777)))))*(EXP(INDEX(係数表!H:H,10) + INDEX(係数表!I:I,10)*LN(INDEX(出力表!C:C,10)+1)))))))</f>
        <v>93.395092695447914</v>
      </c>
      <c r="AC777" t="e">
        <f>MIN(100, MAX(0, (100*(INDEX(出力表!D:D,10))/(EXP(INDEX(係数表!B:B,10) + $C777) + (INDEX(出力表!D:D,10)))) + (乱数表!$V777*(Settings!B12/(((INDEX(出力表!D:D,10))+1)^INDEX(係数表!E:E,10)*INDEX(係数表!F:F,10))))))</f>
        <v>#VALUE!</v>
      </c>
      <c r="AD777" t="e">
        <f>MIN(100, MAX(0, (INDEX(出力表!D:D,10))*AB777/MAX(AC777, Settings!B3)))</f>
        <v>#VALUE!</v>
      </c>
      <c r="AE777">
        <f>MIN(100, MAX(0, 100*BETAINV(乱数表!$K777, MAX(0.00000001, (1/(1+EXP(-(INDEX(係数表!G:G,11) + $B777))))*(EXP(INDEX(係数表!H:H,11) + INDEX(係数表!I:I,11)*LN(INDEX(出力表!C:C,11)+1)))), MAX(0.00000001, (1-(1/(1+EXP(-(INDEX(係数表!G:G,11) + $B777)))))*(EXP(INDEX(係数表!H:H,11) + INDEX(係数表!I:I,11)*LN(INDEX(出力表!C:C,11)+1)))))))</f>
        <v>86.659891722306199</v>
      </c>
      <c r="AF777" t="e">
        <f>MIN(100, MAX(0, (100*(INDEX(出力表!D:D,11))/(EXP(INDEX(係数表!B:B,11) + $C777) + (INDEX(出力表!D:D,11)))) + (乱数表!$W777*(Settings!B12/(((INDEX(出力表!D:D,11))+1)^INDEX(係数表!E:E,11)*INDEX(係数表!F:F,11))))))</f>
        <v>#VALUE!</v>
      </c>
      <c r="AG777" t="e">
        <f>MIN(100, MAX(0, (INDEX(出力表!D:D,11))*AE777/MAX(AF777, Settings!B3)))</f>
        <v>#VALUE!</v>
      </c>
      <c r="AH777">
        <f>MIN(100, MAX(0, 100*BETAINV(乱数表!$L777, MAX(0.00000001, (1/(1+EXP(-(INDEX(係数表!G:G,12) + $B777))))*(EXP(INDEX(係数表!H:H,12) + INDEX(係数表!I:I,12)*LN(INDEX(出力表!C:C,12)+1)))), MAX(0.00000001, (1-(1/(1+EXP(-(INDEX(係数表!G:G,12) + $B777)))))*(EXP(INDEX(係数表!H:H,12) + INDEX(係数表!I:I,12)*LN(INDEX(出力表!C:C,12)+1)))))))</f>
        <v>66.593009995723477</v>
      </c>
      <c r="AI777" t="e">
        <f>MIN(100, MAX(0, (100*(INDEX(出力表!D:D,12))/(EXP(INDEX(係数表!B:B,12) + $C777) + (INDEX(出力表!D:D,12)))) + (乱数表!$X777*(Settings!B12/(((INDEX(出力表!D:D,12))+1)^INDEX(係数表!E:E,12)*INDEX(係数表!F:F,12))))))</f>
        <v>#VALUE!</v>
      </c>
      <c r="AJ777" t="e">
        <f>MIN(100, MAX(0, (INDEX(出力表!D:D,12))*AH777/MAX(AI777, Settings!B3)))</f>
        <v>#VALUE!</v>
      </c>
      <c r="AK777">
        <f>MIN(100, MAX(0, 100*BETAINV(乱数表!$M777, MAX(0.00000001, (1/(1+EXP(-(INDEX(係数表!G:G,13) + $B777))))*(EXP(INDEX(係数表!H:H,13) + INDEX(係数表!I:I,13)*LN(INDEX(出力表!C:C,13)+1)))), MAX(0.00000001, (1-(1/(1+EXP(-(INDEX(係数表!G:G,13) + $B777)))))*(EXP(INDEX(係数表!H:H,13) + INDEX(係数表!I:I,13)*LN(INDEX(出力表!C:C,13)+1)))))))</f>
        <v>83.796149920950555</v>
      </c>
      <c r="AL777" t="e">
        <f>MIN(100, MAX(0, (100*(INDEX(出力表!D:D,13))/(EXP(INDEX(係数表!B:B,13) + $C777) + (INDEX(出力表!D:D,13)))) + (乱数表!$Y777*(Settings!B12/(((INDEX(出力表!D:D,13))+1)^INDEX(係数表!E:E,13)*INDEX(係数表!F:F,13))))))</f>
        <v>#VALUE!</v>
      </c>
      <c r="AM777" t="e">
        <f>MIN(100, MAX(0, (INDEX(出力表!D:D,13))*AK777/MAX(AL777, Settings!B3)))</f>
        <v>#VALUE!</v>
      </c>
      <c r="AN777">
        <f>IF(ISNUMBER(F777), INDEX(出力表!B:B,2)*F777, 0)+IF(ISNUMBER(I777), INDEX(出力表!B:B,3)*I777, 0)+IF(ISNUMBER(L777), INDEX(出力表!B:B,4)*L777, 0)+IF(ISNUMBER(O777), INDEX(出力表!B:B,5)*O777, 0)+IF(ISNUMBER(R777), INDEX(出力表!B:B,6)*R777, 0)+IF(ISNUMBER(U777), INDEX(出力表!B:B,7)*U777, 0)+IF(ISNUMBER(X777), INDEX(出力表!B:B,8)*X777, 0)+IF(ISNUMBER(AA777), INDEX(出力表!B:B,9)*AA777, 0)+IF(ISNUMBER(AD777), INDEX(出力表!B:B,10)*AD777, 0)+IF(ISNUMBER(AG777), INDEX(出力表!B:B,11)*AG777, 0)+IF(ISNUMBER(AJ777), INDEX(出力表!B:B,12)*AJ777, 0)+IF(ISNUMBER(AM777), INDEX(出力表!B:B,13)*AM777, 0)</f>
        <v>0</v>
      </c>
      <c r="AO777">
        <f>IF(ISNUMBER(F777), INDEX(出力表!B:B,2), 0)+IF(ISNUMBER(I777), INDEX(出力表!B:B,3), 0)+IF(ISNUMBER(L777), INDEX(出力表!B:B,4), 0)+IF(ISNUMBER(O777), INDEX(出力表!B:B,5), 0)+IF(ISNUMBER(R777), INDEX(出力表!B:B,6), 0)+IF(ISNUMBER(U777), INDEX(出力表!B:B,7), 0)+IF(ISNUMBER(X777), INDEX(出力表!B:B,8), 0)+IF(ISNUMBER(AA777), INDEX(出力表!B:B,9), 0)+IF(ISNUMBER(AD777), INDEX(出力表!B:B,10), 0)+IF(ISNUMBER(AG777), INDEX(出力表!B:B,11), 0)+IF(ISNUMBER(AJ777), INDEX(出力表!B:B,12), 0)+IF(ISNUMBER(AM777), INDEX(出力表!B:B,13), 0)</f>
        <v>0</v>
      </c>
      <c r="AP777" t="str">
        <f t="shared" si="12"/>
        <v/>
      </c>
    </row>
    <row r="778" spans="1:42" x14ac:dyDescent="0.2">
      <c r="A778">
        <v>777</v>
      </c>
      <c r="B778">
        <f>IF(UPPER(Settings!B4)="TRUE", 乱数表!$Z778*Settings!B10, 0)</f>
        <v>0.18435009899736088</v>
      </c>
      <c r="C778">
        <f>IF(UPPER(Settings!B4)="TRUE", 乱数表!$AA778*Settings!B11, 0)</f>
        <v>-5.6487861026945051E-2</v>
      </c>
      <c r="D778">
        <f>MIN(100, MAX(0, 100*BETAINV(乱数表!$B778, MAX(0.00000001, (1/(1+EXP(-(INDEX(係数表!G:G,2) + $B778))))*(EXP(INDEX(係数表!H:H,2) + INDEX(係数表!I:I,2)*LN(INDEX(出力表!C:C,2)+1)))), MAX(0.00000001, (1-(1/(1+EXP(-(INDEX(係数表!G:G,2) + $B778)))))*(EXP(INDEX(係数表!H:H,2) + INDEX(係数表!I:I,2)*LN(INDEX(出力表!C:C,2)+1)))))))</f>
        <v>92.490575781191993</v>
      </c>
      <c r="E778" t="e">
        <f>MIN(100, MAX(0, (100*(INDEX(出力表!D:D,2))/(EXP(INDEX(係数表!B:B,2) + $C778) + (INDEX(出力表!D:D,2)))) + (乱数表!$N778*(Settings!B12/(((INDEX(出力表!D:D,2))+1)^INDEX(係数表!E:E,2)*INDEX(係数表!F:F,2))))))</f>
        <v>#VALUE!</v>
      </c>
      <c r="F778" t="e">
        <f>MIN(100, MAX(0, (INDEX(出力表!D:D,2))*D778/MAX(E778, Settings!B3)))</f>
        <v>#VALUE!</v>
      </c>
      <c r="G778">
        <f>MIN(100, MAX(0, 100*BETAINV(乱数表!$C778, MAX(0.00000001, (1/(1+EXP(-(INDEX(係数表!G:G,3) + $B778))))*(EXP(INDEX(係数表!H:H,3) + INDEX(係数表!I:I,3)*LN(INDEX(出力表!C:C,3)+1)))), MAX(0.00000001, (1-(1/(1+EXP(-(INDEX(係数表!G:G,3) + $B778)))))*(EXP(INDEX(係数表!H:H,3) + INDEX(係数表!I:I,3)*LN(INDEX(出力表!C:C,3)+1)))))))</f>
        <v>81.65941868965723</v>
      </c>
      <c r="H778" t="e">
        <f>MIN(100, MAX(0, (100*(INDEX(出力表!D:D,3))/(EXP(INDEX(係数表!B:B,3) + $C778) + (INDEX(出力表!D:D,3)))) + (乱数表!$O778*(Settings!B12/(((INDEX(出力表!D:D,3))+1)^INDEX(係数表!E:E,3)*INDEX(係数表!F:F,3))))))</f>
        <v>#VALUE!</v>
      </c>
      <c r="I778" t="e">
        <f>MIN(100, MAX(0, (INDEX(出力表!D:D,3))*G778/MAX(H778, Settings!B3)))</f>
        <v>#VALUE!</v>
      </c>
      <c r="J778">
        <f>MIN(100, MAX(0, 100*BETAINV(乱数表!$D778, MAX(0.00000001, (1/(1+EXP(-(INDEX(係数表!G:G,4) + $B778))))*(EXP(INDEX(係数表!H:H,4) + INDEX(係数表!I:I,4)*LN(INDEX(出力表!C:C,4)+1)))), MAX(0.00000001, (1-(1/(1+EXP(-(INDEX(係数表!G:G,4) + $B778)))))*(EXP(INDEX(係数表!H:H,4) + INDEX(係数表!I:I,4)*LN(INDEX(出力表!C:C,4)+1)))))))</f>
        <v>98.830584238491269</v>
      </c>
      <c r="K778" t="e">
        <f>MIN(100, MAX(0, (100*(INDEX(出力表!D:D,4))/(EXP(INDEX(係数表!B:B,4) + $C778) + (INDEX(出力表!D:D,4)))) + (乱数表!$P778*(Settings!B12/(((INDEX(出力表!D:D,4))+1)^INDEX(係数表!E:E,4)*INDEX(係数表!F:F,4))))))</f>
        <v>#VALUE!</v>
      </c>
      <c r="L778" t="e">
        <f>MIN(100, MAX(0, (INDEX(出力表!D:D,4))*J778/MAX(K778, Settings!B3)))</f>
        <v>#VALUE!</v>
      </c>
      <c r="M778">
        <f>MIN(100, MAX(0, 100*BETAINV(乱数表!$E778, MAX(0.00000001, (1/(1+EXP(-(INDEX(係数表!G:G,5) + $B778))))*(EXP(INDEX(係数表!H:H,5) + INDEX(係数表!I:I,5)*LN(INDEX(出力表!C:C,5)+1)))), MAX(0.00000001, (1-(1/(1+EXP(-(INDEX(係数表!G:G,5) + $B778)))))*(EXP(INDEX(係数表!H:H,5) + INDEX(係数表!I:I,5)*LN(INDEX(出力表!C:C,5)+1)))))))</f>
        <v>99.672236911127925</v>
      </c>
      <c r="N778" t="e">
        <f>MIN(100, MAX(0, (100*(INDEX(出力表!D:D,5))/(EXP(INDEX(係数表!B:B,5) + $C778) + (INDEX(出力表!D:D,5)))) + (乱数表!$Q778*(Settings!B12/(((INDEX(出力表!D:D,5))+1)^INDEX(係数表!E:E,5)*INDEX(係数表!F:F,5))))))</f>
        <v>#VALUE!</v>
      </c>
      <c r="O778" t="e">
        <f>MIN(100, MAX(0, (INDEX(出力表!D:D,5))*M778/MAX(N778, Settings!B3)))</f>
        <v>#VALUE!</v>
      </c>
      <c r="P778">
        <f>MIN(100, MAX(0, 100*BETAINV(乱数表!$F778, MAX(0.00000001, (1/(1+EXP(-(INDEX(係数表!G:G,6) + $B778))))*(EXP(INDEX(係数表!H:H,6) + INDEX(係数表!I:I,6)*LN(INDEX(出力表!C:C,6)+1)))), MAX(0.00000001, (1-(1/(1+EXP(-(INDEX(係数表!G:G,6) + $B778)))))*(EXP(INDEX(係数表!H:H,6) + INDEX(係数表!I:I,6)*LN(INDEX(出力表!C:C,6)+1)))))))</f>
        <v>92.775540237850109</v>
      </c>
      <c r="Q778" t="e">
        <f>MIN(100, MAX(0, (100*(INDEX(出力表!D:D,6))/(EXP(INDEX(係数表!B:B,6) + $C778) + (INDEX(出力表!D:D,6)))) + (乱数表!$R778*(Settings!B12/(((INDEX(出力表!D:D,6))+1)^INDEX(係数表!E:E,6)*INDEX(係数表!F:F,6))))))</f>
        <v>#VALUE!</v>
      </c>
      <c r="R778" t="e">
        <f>MIN(100, MAX(0, (INDEX(出力表!D:D,6))*P778/MAX(Q778, Settings!B3)))</f>
        <v>#VALUE!</v>
      </c>
      <c r="S778">
        <f>MIN(100, MAX(0, 100*BETAINV(乱数表!$G778, MAX(0.00000001, (1/(1+EXP(-(INDEX(係数表!G:G,7) + $B778))))*(EXP(INDEX(係数表!H:H,7) + INDEX(係数表!I:I,7)*LN(INDEX(出力表!C:C,7)+1)))), MAX(0.00000001, (1-(1/(1+EXP(-(INDEX(係数表!G:G,7) + $B778)))))*(EXP(INDEX(係数表!H:H,7) + INDEX(係数表!I:I,7)*LN(INDEX(出力表!C:C,7)+1)))))))</f>
        <v>99.947181250318707</v>
      </c>
      <c r="T778" t="e">
        <f>MIN(100, MAX(0, (100*(INDEX(出力表!D:D,7))/(EXP(INDEX(係数表!B:B,7) + $C778) + (INDEX(出力表!D:D,7)))) + (乱数表!$S778*(Settings!B12/(((INDEX(出力表!D:D,7))+1)^INDEX(係数表!E:E,7)*INDEX(係数表!F:F,7))))))</f>
        <v>#VALUE!</v>
      </c>
      <c r="U778" t="e">
        <f>MIN(100, MAX(0, (INDEX(出力表!D:D,7))*S778/MAX(T778, Settings!B3)))</f>
        <v>#VALUE!</v>
      </c>
      <c r="V778">
        <f>MIN(100, MAX(0, 100*BETAINV(乱数表!$H778, MAX(0.00000001, (1/(1+EXP(-(INDEX(係数表!G:G,8) + $B778))))*(EXP(INDEX(係数表!H:H,8) + INDEX(係数表!I:I,8)*LN(INDEX(出力表!C:C,8)+1)))), MAX(0.00000001, (1-(1/(1+EXP(-(INDEX(係数表!G:G,8) + $B778)))))*(EXP(INDEX(係数表!H:H,8) + INDEX(係数表!I:I,8)*LN(INDEX(出力表!C:C,8)+1)))))))</f>
        <v>92.999875166324756</v>
      </c>
      <c r="W778" t="e">
        <f>MIN(100, MAX(0, (100*(INDEX(出力表!D:D,8))/(EXP(INDEX(係数表!B:B,8) + $C778) + (INDEX(出力表!D:D,8)))) + (乱数表!$T778*(Settings!B12/(((INDEX(出力表!D:D,8))+1)^INDEX(係数表!E:E,8)*INDEX(係数表!F:F,8))))))</f>
        <v>#VALUE!</v>
      </c>
      <c r="X778" t="e">
        <f>MIN(100, MAX(0, (INDEX(出力表!D:D,8))*V778/MAX(W778, Settings!B3)))</f>
        <v>#VALUE!</v>
      </c>
      <c r="Y778">
        <f>MIN(100, MAX(0, 100*BETAINV(乱数表!$I778, MAX(0.00000001, (1/(1+EXP(-(INDEX(係数表!G:G,9) + $B778))))*(EXP(INDEX(係数表!H:H,9) + INDEX(係数表!I:I,9)*LN(INDEX(出力表!C:C,9)+1)))), MAX(0.00000001, (1-(1/(1+EXP(-(INDEX(係数表!G:G,9) + $B778)))))*(EXP(INDEX(係数表!H:H,9) + INDEX(係数表!I:I,9)*LN(INDEX(出力表!C:C,9)+1)))))))</f>
        <v>93.015652004731919</v>
      </c>
      <c r="Z778" t="e">
        <f>MIN(100, MAX(0, (100*(INDEX(出力表!D:D,9))/(EXP(INDEX(係数表!B:B,9) + $C778) + (INDEX(出力表!D:D,9)))) + (乱数表!$U778*(Settings!B12/(((INDEX(出力表!D:D,9))+1)^INDEX(係数表!E:E,9)*INDEX(係数表!F:F,9))))))</f>
        <v>#VALUE!</v>
      </c>
      <c r="AA778" t="e">
        <f>MIN(100, MAX(0, (INDEX(出力表!D:D,9))*Y778/MAX(Z778, Settings!B3)))</f>
        <v>#VALUE!</v>
      </c>
      <c r="AB778">
        <f>MIN(100, MAX(0, 100*BETAINV(乱数表!$J778, MAX(0.00000001, (1/(1+EXP(-(INDEX(係数表!G:G,10) + $B778))))*(EXP(INDEX(係数表!H:H,10) + INDEX(係数表!I:I,10)*LN(INDEX(出力表!C:C,10)+1)))), MAX(0.00000001, (1-(1/(1+EXP(-(INDEX(係数表!G:G,10) + $B778)))))*(EXP(INDEX(係数表!H:H,10) + INDEX(係数表!I:I,10)*LN(INDEX(出力表!C:C,10)+1)))))))</f>
        <v>86.449236648749505</v>
      </c>
      <c r="AC778" t="e">
        <f>MIN(100, MAX(0, (100*(INDEX(出力表!D:D,10))/(EXP(INDEX(係数表!B:B,10) + $C778) + (INDEX(出力表!D:D,10)))) + (乱数表!$V778*(Settings!B12/(((INDEX(出力表!D:D,10))+1)^INDEX(係数表!E:E,10)*INDEX(係数表!F:F,10))))))</f>
        <v>#VALUE!</v>
      </c>
      <c r="AD778" t="e">
        <f>MIN(100, MAX(0, (INDEX(出力表!D:D,10))*AB778/MAX(AC778, Settings!B3)))</f>
        <v>#VALUE!</v>
      </c>
      <c r="AE778">
        <f>MIN(100, MAX(0, 100*BETAINV(乱数表!$K778, MAX(0.00000001, (1/(1+EXP(-(INDEX(係数表!G:G,11) + $B778))))*(EXP(INDEX(係数表!H:H,11) + INDEX(係数表!I:I,11)*LN(INDEX(出力表!C:C,11)+1)))), MAX(0.00000001, (1-(1/(1+EXP(-(INDEX(係数表!G:G,11) + $B778)))))*(EXP(INDEX(係数表!H:H,11) + INDEX(係数表!I:I,11)*LN(INDEX(出力表!C:C,11)+1)))))))</f>
        <v>83.904303635865119</v>
      </c>
      <c r="AF778" t="e">
        <f>MIN(100, MAX(0, (100*(INDEX(出力表!D:D,11))/(EXP(INDEX(係数表!B:B,11) + $C778) + (INDEX(出力表!D:D,11)))) + (乱数表!$W778*(Settings!B12/(((INDEX(出力表!D:D,11))+1)^INDEX(係数表!E:E,11)*INDEX(係数表!F:F,11))))))</f>
        <v>#VALUE!</v>
      </c>
      <c r="AG778" t="e">
        <f>MIN(100, MAX(0, (INDEX(出力表!D:D,11))*AE778/MAX(AF778, Settings!B3)))</f>
        <v>#VALUE!</v>
      </c>
      <c r="AH778">
        <f>MIN(100, MAX(0, 100*BETAINV(乱数表!$L778, MAX(0.00000001, (1/(1+EXP(-(INDEX(係数表!G:G,12) + $B778))))*(EXP(INDEX(係数表!H:H,12) + INDEX(係数表!I:I,12)*LN(INDEX(出力表!C:C,12)+1)))), MAX(0.00000001, (1-(1/(1+EXP(-(INDEX(係数表!G:G,12) + $B778)))))*(EXP(INDEX(係数表!H:H,12) + INDEX(係数表!I:I,12)*LN(INDEX(出力表!C:C,12)+1)))))))</f>
        <v>72.82109035981297</v>
      </c>
      <c r="AI778" t="e">
        <f>MIN(100, MAX(0, (100*(INDEX(出力表!D:D,12))/(EXP(INDEX(係数表!B:B,12) + $C778) + (INDEX(出力表!D:D,12)))) + (乱数表!$X778*(Settings!B12/(((INDEX(出力表!D:D,12))+1)^INDEX(係数表!E:E,12)*INDEX(係数表!F:F,12))))))</f>
        <v>#VALUE!</v>
      </c>
      <c r="AJ778" t="e">
        <f>MIN(100, MAX(0, (INDEX(出力表!D:D,12))*AH778/MAX(AI778, Settings!B3)))</f>
        <v>#VALUE!</v>
      </c>
      <c r="AK778">
        <f>MIN(100, MAX(0, 100*BETAINV(乱数表!$M778, MAX(0.00000001, (1/(1+EXP(-(INDEX(係数表!G:G,13) + $B778))))*(EXP(INDEX(係数表!H:H,13) + INDEX(係数表!I:I,13)*LN(INDEX(出力表!C:C,13)+1)))), MAX(0.00000001, (1-(1/(1+EXP(-(INDEX(係数表!G:G,13) + $B778)))))*(EXP(INDEX(係数表!H:H,13) + INDEX(係数表!I:I,13)*LN(INDEX(出力表!C:C,13)+1)))))))</f>
        <v>92.159445115805312</v>
      </c>
      <c r="AL778" t="e">
        <f>MIN(100, MAX(0, (100*(INDEX(出力表!D:D,13))/(EXP(INDEX(係数表!B:B,13) + $C778) + (INDEX(出力表!D:D,13)))) + (乱数表!$Y778*(Settings!B12/(((INDEX(出力表!D:D,13))+1)^INDEX(係数表!E:E,13)*INDEX(係数表!F:F,13))))))</f>
        <v>#VALUE!</v>
      </c>
      <c r="AM778" t="e">
        <f>MIN(100, MAX(0, (INDEX(出力表!D:D,13))*AK778/MAX(AL778, Settings!B3)))</f>
        <v>#VALUE!</v>
      </c>
      <c r="AN778">
        <f>IF(ISNUMBER(F778), INDEX(出力表!B:B,2)*F778, 0)+IF(ISNUMBER(I778), INDEX(出力表!B:B,3)*I778, 0)+IF(ISNUMBER(L778), INDEX(出力表!B:B,4)*L778, 0)+IF(ISNUMBER(O778), INDEX(出力表!B:B,5)*O778, 0)+IF(ISNUMBER(R778), INDEX(出力表!B:B,6)*R778, 0)+IF(ISNUMBER(U778), INDEX(出力表!B:B,7)*U778, 0)+IF(ISNUMBER(X778), INDEX(出力表!B:B,8)*X778, 0)+IF(ISNUMBER(AA778), INDEX(出力表!B:B,9)*AA778, 0)+IF(ISNUMBER(AD778), INDEX(出力表!B:B,10)*AD778, 0)+IF(ISNUMBER(AG778), INDEX(出力表!B:B,11)*AG778, 0)+IF(ISNUMBER(AJ778), INDEX(出力表!B:B,12)*AJ778, 0)+IF(ISNUMBER(AM778), INDEX(出力表!B:B,13)*AM778, 0)</f>
        <v>0</v>
      </c>
      <c r="AO778">
        <f>IF(ISNUMBER(F778), INDEX(出力表!B:B,2), 0)+IF(ISNUMBER(I778), INDEX(出力表!B:B,3), 0)+IF(ISNUMBER(L778), INDEX(出力表!B:B,4), 0)+IF(ISNUMBER(O778), INDEX(出力表!B:B,5), 0)+IF(ISNUMBER(R778), INDEX(出力表!B:B,6), 0)+IF(ISNUMBER(U778), INDEX(出力表!B:B,7), 0)+IF(ISNUMBER(X778), INDEX(出力表!B:B,8), 0)+IF(ISNUMBER(AA778), INDEX(出力表!B:B,9), 0)+IF(ISNUMBER(AD778), INDEX(出力表!B:B,10), 0)+IF(ISNUMBER(AG778), INDEX(出力表!B:B,11), 0)+IF(ISNUMBER(AJ778), INDEX(出力表!B:B,12), 0)+IF(ISNUMBER(AM778), INDEX(出力表!B:B,13), 0)</f>
        <v>0</v>
      </c>
      <c r="AP778" t="str">
        <f t="shared" si="12"/>
        <v/>
      </c>
    </row>
    <row r="779" spans="1:42" x14ac:dyDescent="0.2">
      <c r="A779">
        <v>778</v>
      </c>
      <c r="B779">
        <f>IF(UPPER(Settings!B4)="TRUE", 乱数表!$Z779*Settings!B10, 0)</f>
        <v>-0.31652584664867628</v>
      </c>
      <c r="C779">
        <f>IF(UPPER(Settings!B4)="TRUE", 乱数表!$AA779*Settings!B11, 0)</f>
        <v>8.2490282314220786E-2</v>
      </c>
      <c r="D779">
        <f>MIN(100, MAX(0, 100*BETAINV(乱数表!$B779, MAX(0.00000001, (1/(1+EXP(-(INDEX(係数表!G:G,2) + $B779))))*(EXP(INDEX(係数表!H:H,2) + INDEX(係数表!I:I,2)*LN(INDEX(出力表!C:C,2)+1)))), MAX(0.00000001, (1-(1/(1+EXP(-(INDEX(係数表!G:G,2) + $B779)))))*(EXP(INDEX(係数表!H:H,2) + INDEX(係数表!I:I,2)*LN(INDEX(出力表!C:C,2)+1)))))))</f>
        <v>89.199390980371433</v>
      </c>
      <c r="E779" t="e">
        <f>MIN(100, MAX(0, (100*(INDEX(出力表!D:D,2))/(EXP(INDEX(係数表!B:B,2) + $C779) + (INDEX(出力表!D:D,2)))) + (乱数表!$N779*(Settings!B12/(((INDEX(出力表!D:D,2))+1)^INDEX(係数表!E:E,2)*INDEX(係数表!F:F,2))))))</f>
        <v>#VALUE!</v>
      </c>
      <c r="F779" t="e">
        <f>MIN(100, MAX(0, (INDEX(出力表!D:D,2))*D779/MAX(E779, Settings!B3)))</f>
        <v>#VALUE!</v>
      </c>
      <c r="G779">
        <f>MIN(100, MAX(0, 100*BETAINV(乱数表!$C779, MAX(0.00000001, (1/(1+EXP(-(INDEX(係数表!G:G,3) + $B779))))*(EXP(INDEX(係数表!H:H,3) + INDEX(係数表!I:I,3)*LN(INDEX(出力表!C:C,3)+1)))), MAX(0.00000001, (1-(1/(1+EXP(-(INDEX(係数表!G:G,3) + $B779)))))*(EXP(INDEX(係数表!H:H,3) + INDEX(係数表!I:I,3)*LN(INDEX(出力表!C:C,3)+1)))))))</f>
        <v>74.486322283238835</v>
      </c>
      <c r="H779" t="e">
        <f>MIN(100, MAX(0, (100*(INDEX(出力表!D:D,3))/(EXP(INDEX(係数表!B:B,3) + $C779) + (INDEX(出力表!D:D,3)))) + (乱数表!$O779*(Settings!B12/(((INDEX(出力表!D:D,3))+1)^INDEX(係数表!E:E,3)*INDEX(係数表!F:F,3))))))</f>
        <v>#VALUE!</v>
      </c>
      <c r="I779" t="e">
        <f>MIN(100, MAX(0, (INDEX(出力表!D:D,3))*G779/MAX(H779, Settings!B3)))</f>
        <v>#VALUE!</v>
      </c>
      <c r="J779">
        <f>MIN(100, MAX(0, 100*BETAINV(乱数表!$D779, MAX(0.00000001, (1/(1+EXP(-(INDEX(係数表!G:G,4) + $B779))))*(EXP(INDEX(係数表!H:H,4) + INDEX(係数表!I:I,4)*LN(INDEX(出力表!C:C,4)+1)))), MAX(0.00000001, (1-(1/(1+EXP(-(INDEX(係数表!G:G,4) + $B779)))))*(EXP(INDEX(係数表!H:H,4) + INDEX(係数表!I:I,4)*LN(INDEX(出力表!C:C,4)+1)))))))</f>
        <v>53.721870778533507</v>
      </c>
      <c r="K779" t="e">
        <f>MIN(100, MAX(0, (100*(INDEX(出力表!D:D,4))/(EXP(INDEX(係数表!B:B,4) + $C779) + (INDEX(出力表!D:D,4)))) + (乱数表!$P779*(Settings!B12/(((INDEX(出力表!D:D,4))+1)^INDEX(係数表!E:E,4)*INDEX(係数表!F:F,4))))))</f>
        <v>#VALUE!</v>
      </c>
      <c r="L779" t="e">
        <f>MIN(100, MAX(0, (INDEX(出力表!D:D,4))*J779/MAX(K779, Settings!B3)))</f>
        <v>#VALUE!</v>
      </c>
      <c r="M779">
        <f>MIN(100, MAX(0, 100*BETAINV(乱数表!$E779, MAX(0.00000001, (1/(1+EXP(-(INDEX(係数表!G:G,5) + $B779))))*(EXP(INDEX(係数表!H:H,5) + INDEX(係数表!I:I,5)*LN(INDEX(出力表!C:C,5)+1)))), MAX(0.00000001, (1-(1/(1+EXP(-(INDEX(係数表!G:G,5) + $B779)))))*(EXP(INDEX(係数表!H:H,5) + INDEX(係数表!I:I,5)*LN(INDEX(出力表!C:C,5)+1)))))))</f>
        <v>50.143998066030029</v>
      </c>
      <c r="N779" t="e">
        <f>MIN(100, MAX(0, (100*(INDEX(出力表!D:D,5))/(EXP(INDEX(係数表!B:B,5) + $C779) + (INDEX(出力表!D:D,5)))) + (乱数表!$Q779*(Settings!B12/(((INDEX(出力表!D:D,5))+1)^INDEX(係数表!E:E,5)*INDEX(係数表!F:F,5))))))</f>
        <v>#VALUE!</v>
      </c>
      <c r="O779" t="e">
        <f>MIN(100, MAX(0, (INDEX(出力表!D:D,5))*M779/MAX(N779, Settings!B3)))</f>
        <v>#VALUE!</v>
      </c>
      <c r="P779">
        <f>MIN(100, MAX(0, 100*BETAINV(乱数表!$F779, MAX(0.00000001, (1/(1+EXP(-(INDEX(係数表!G:G,6) + $B779))))*(EXP(INDEX(係数表!H:H,6) + INDEX(係数表!I:I,6)*LN(INDEX(出力表!C:C,6)+1)))), MAX(0.00000001, (1-(1/(1+EXP(-(INDEX(係数表!G:G,6) + $B779)))))*(EXP(INDEX(係数表!H:H,6) + INDEX(係数表!I:I,6)*LN(INDEX(出力表!C:C,6)+1)))))))</f>
        <v>84.978021361650562</v>
      </c>
      <c r="Q779" t="e">
        <f>MIN(100, MAX(0, (100*(INDEX(出力表!D:D,6))/(EXP(INDEX(係数表!B:B,6) + $C779) + (INDEX(出力表!D:D,6)))) + (乱数表!$R779*(Settings!B12/(((INDEX(出力表!D:D,6))+1)^INDEX(係数表!E:E,6)*INDEX(係数表!F:F,6))))))</f>
        <v>#VALUE!</v>
      </c>
      <c r="R779" t="e">
        <f>MIN(100, MAX(0, (INDEX(出力表!D:D,6))*P779/MAX(Q779, Settings!B3)))</f>
        <v>#VALUE!</v>
      </c>
      <c r="S779">
        <f>MIN(100, MAX(0, 100*BETAINV(乱数表!$G779, MAX(0.00000001, (1/(1+EXP(-(INDEX(係数表!G:G,7) + $B779))))*(EXP(INDEX(係数表!H:H,7) + INDEX(係数表!I:I,7)*LN(INDEX(出力表!C:C,7)+1)))), MAX(0.00000001, (1-(1/(1+EXP(-(INDEX(係数表!G:G,7) + $B779)))))*(EXP(INDEX(係数表!H:H,7) + INDEX(係数表!I:I,7)*LN(INDEX(出力表!C:C,7)+1)))))))</f>
        <v>99.731318976780912</v>
      </c>
      <c r="T779" t="e">
        <f>MIN(100, MAX(0, (100*(INDEX(出力表!D:D,7))/(EXP(INDEX(係数表!B:B,7) + $C779) + (INDEX(出力表!D:D,7)))) + (乱数表!$S779*(Settings!B12/(((INDEX(出力表!D:D,7))+1)^INDEX(係数表!E:E,7)*INDEX(係数表!F:F,7))))))</f>
        <v>#VALUE!</v>
      </c>
      <c r="U779" t="e">
        <f>MIN(100, MAX(0, (INDEX(出力表!D:D,7))*S779/MAX(T779, Settings!B3)))</f>
        <v>#VALUE!</v>
      </c>
      <c r="V779">
        <f>MIN(100, MAX(0, 100*BETAINV(乱数表!$H779, MAX(0.00000001, (1/(1+EXP(-(INDEX(係数表!G:G,8) + $B779))))*(EXP(INDEX(係数表!H:H,8) + INDEX(係数表!I:I,8)*LN(INDEX(出力表!C:C,8)+1)))), MAX(0.00000001, (1-(1/(1+EXP(-(INDEX(係数表!G:G,8) + $B779)))))*(EXP(INDEX(係数表!H:H,8) + INDEX(係数表!I:I,8)*LN(INDEX(出力表!C:C,8)+1)))))))</f>
        <v>92.546214278241536</v>
      </c>
      <c r="W779" t="e">
        <f>MIN(100, MAX(0, (100*(INDEX(出力表!D:D,8))/(EXP(INDEX(係数表!B:B,8) + $C779) + (INDEX(出力表!D:D,8)))) + (乱数表!$T779*(Settings!B12/(((INDEX(出力表!D:D,8))+1)^INDEX(係数表!E:E,8)*INDEX(係数表!F:F,8))))))</f>
        <v>#VALUE!</v>
      </c>
      <c r="X779" t="e">
        <f>MIN(100, MAX(0, (INDEX(出力表!D:D,8))*V779/MAX(W779, Settings!B3)))</f>
        <v>#VALUE!</v>
      </c>
      <c r="Y779">
        <f>MIN(100, MAX(0, 100*BETAINV(乱数表!$I779, MAX(0.00000001, (1/(1+EXP(-(INDEX(係数表!G:G,9) + $B779))))*(EXP(INDEX(係数表!H:H,9) + INDEX(係数表!I:I,9)*LN(INDEX(出力表!C:C,9)+1)))), MAX(0.00000001, (1-(1/(1+EXP(-(INDEX(係数表!G:G,9) + $B779)))))*(EXP(INDEX(係数表!H:H,9) + INDEX(係数表!I:I,9)*LN(INDEX(出力表!C:C,9)+1)))))))</f>
        <v>99.937385575708092</v>
      </c>
      <c r="Z779" t="e">
        <f>MIN(100, MAX(0, (100*(INDEX(出力表!D:D,9))/(EXP(INDEX(係数表!B:B,9) + $C779) + (INDEX(出力表!D:D,9)))) + (乱数表!$U779*(Settings!B12/(((INDEX(出力表!D:D,9))+1)^INDEX(係数表!E:E,9)*INDEX(係数表!F:F,9))))))</f>
        <v>#VALUE!</v>
      </c>
      <c r="AA779" t="e">
        <f>MIN(100, MAX(0, (INDEX(出力表!D:D,9))*Y779/MAX(Z779, Settings!B3)))</f>
        <v>#VALUE!</v>
      </c>
      <c r="AB779">
        <f>MIN(100, MAX(0, 100*BETAINV(乱数表!$J779, MAX(0.00000001, (1/(1+EXP(-(INDEX(係数表!G:G,10) + $B779))))*(EXP(INDEX(係数表!H:H,10) + INDEX(係数表!I:I,10)*LN(INDEX(出力表!C:C,10)+1)))), MAX(0.00000001, (1-(1/(1+EXP(-(INDEX(係数表!G:G,10) + $B779)))))*(EXP(INDEX(係数表!H:H,10) + INDEX(係数表!I:I,10)*LN(INDEX(出力表!C:C,10)+1)))))))</f>
        <v>64.092178381486832</v>
      </c>
      <c r="AC779" t="e">
        <f>MIN(100, MAX(0, (100*(INDEX(出力表!D:D,10))/(EXP(INDEX(係数表!B:B,10) + $C779) + (INDEX(出力表!D:D,10)))) + (乱数表!$V779*(Settings!B12/(((INDEX(出力表!D:D,10))+1)^INDEX(係数表!E:E,10)*INDEX(係数表!F:F,10))))))</f>
        <v>#VALUE!</v>
      </c>
      <c r="AD779" t="e">
        <f>MIN(100, MAX(0, (INDEX(出力表!D:D,10))*AB779/MAX(AC779, Settings!B3)))</f>
        <v>#VALUE!</v>
      </c>
      <c r="AE779">
        <f>MIN(100, MAX(0, 100*BETAINV(乱数表!$K779, MAX(0.00000001, (1/(1+EXP(-(INDEX(係数表!G:G,11) + $B779))))*(EXP(INDEX(係数表!H:H,11) + INDEX(係数表!I:I,11)*LN(INDEX(出力表!C:C,11)+1)))), MAX(0.00000001, (1-(1/(1+EXP(-(INDEX(係数表!G:G,11) + $B779)))))*(EXP(INDEX(係数表!H:H,11) + INDEX(係数表!I:I,11)*LN(INDEX(出力表!C:C,11)+1)))))))</f>
        <v>95.617049466542156</v>
      </c>
      <c r="AF779" t="e">
        <f>MIN(100, MAX(0, (100*(INDEX(出力表!D:D,11))/(EXP(INDEX(係数表!B:B,11) + $C779) + (INDEX(出力表!D:D,11)))) + (乱数表!$W779*(Settings!B12/(((INDEX(出力表!D:D,11))+1)^INDEX(係数表!E:E,11)*INDEX(係数表!F:F,11))))))</f>
        <v>#VALUE!</v>
      </c>
      <c r="AG779" t="e">
        <f>MIN(100, MAX(0, (INDEX(出力表!D:D,11))*AE779/MAX(AF779, Settings!B3)))</f>
        <v>#VALUE!</v>
      </c>
      <c r="AH779">
        <f>MIN(100, MAX(0, 100*BETAINV(乱数表!$L779, MAX(0.00000001, (1/(1+EXP(-(INDEX(係数表!G:G,12) + $B779))))*(EXP(INDEX(係数表!H:H,12) + INDEX(係数表!I:I,12)*LN(INDEX(出力表!C:C,12)+1)))), MAX(0.00000001, (1-(1/(1+EXP(-(INDEX(係数表!G:G,12) + $B779)))))*(EXP(INDEX(係数表!H:H,12) + INDEX(係数表!I:I,12)*LN(INDEX(出力表!C:C,12)+1)))))))</f>
        <v>38.544423069026806</v>
      </c>
      <c r="AI779" t="e">
        <f>MIN(100, MAX(0, (100*(INDEX(出力表!D:D,12))/(EXP(INDEX(係数表!B:B,12) + $C779) + (INDEX(出力表!D:D,12)))) + (乱数表!$X779*(Settings!B12/(((INDEX(出力表!D:D,12))+1)^INDEX(係数表!E:E,12)*INDEX(係数表!F:F,12))))))</f>
        <v>#VALUE!</v>
      </c>
      <c r="AJ779" t="e">
        <f>MIN(100, MAX(0, (INDEX(出力表!D:D,12))*AH779/MAX(AI779, Settings!B3)))</f>
        <v>#VALUE!</v>
      </c>
      <c r="AK779">
        <f>MIN(100, MAX(0, 100*BETAINV(乱数表!$M779, MAX(0.00000001, (1/(1+EXP(-(INDEX(係数表!G:G,13) + $B779))))*(EXP(INDEX(係数表!H:H,13) + INDEX(係数表!I:I,13)*LN(INDEX(出力表!C:C,13)+1)))), MAX(0.00000001, (1-(1/(1+EXP(-(INDEX(係数表!G:G,13) + $B779)))))*(EXP(INDEX(係数表!H:H,13) + INDEX(係数表!I:I,13)*LN(INDEX(出力表!C:C,13)+1)))))))</f>
        <v>95.528752566499094</v>
      </c>
      <c r="AL779" t="e">
        <f>MIN(100, MAX(0, (100*(INDEX(出力表!D:D,13))/(EXP(INDEX(係数表!B:B,13) + $C779) + (INDEX(出力表!D:D,13)))) + (乱数表!$Y779*(Settings!B12/(((INDEX(出力表!D:D,13))+1)^INDEX(係数表!E:E,13)*INDEX(係数表!F:F,13))))))</f>
        <v>#VALUE!</v>
      </c>
      <c r="AM779" t="e">
        <f>MIN(100, MAX(0, (INDEX(出力表!D:D,13))*AK779/MAX(AL779, Settings!B3)))</f>
        <v>#VALUE!</v>
      </c>
      <c r="AN779">
        <f>IF(ISNUMBER(F779), INDEX(出力表!B:B,2)*F779, 0)+IF(ISNUMBER(I779), INDEX(出力表!B:B,3)*I779, 0)+IF(ISNUMBER(L779), INDEX(出力表!B:B,4)*L779, 0)+IF(ISNUMBER(O779), INDEX(出力表!B:B,5)*O779, 0)+IF(ISNUMBER(R779), INDEX(出力表!B:B,6)*R779, 0)+IF(ISNUMBER(U779), INDEX(出力表!B:B,7)*U779, 0)+IF(ISNUMBER(X779), INDEX(出力表!B:B,8)*X779, 0)+IF(ISNUMBER(AA779), INDEX(出力表!B:B,9)*AA779, 0)+IF(ISNUMBER(AD779), INDEX(出力表!B:B,10)*AD779, 0)+IF(ISNUMBER(AG779), INDEX(出力表!B:B,11)*AG779, 0)+IF(ISNUMBER(AJ779), INDEX(出力表!B:B,12)*AJ779, 0)+IF(ISNUMBER(AM779), INDEX(出力表!B:B,13)*AM779, 0)</f>
        <v>0</v>
      </c>
      <c r="AO779">
        <f>IF(ISNUMBER(F779), INDEX(出力表!B:B,2), 0)+IF(ISNUMBER(I779), INDEX(出力表!B:B,3), 0)+IF(ISNUMBER(L779), INDEX(出力表!B:B,4), 0)+IF(ISNUMBER(O779), INDEX(出力表!B:B,5), 0)+IF(ISNUMBER(R779), INDEX(出力表!B:B,6), 0)+IF(ISNUMBER(U779), INDEX(出力表!B:B,7), 0)+IF(ISNUMBER(X779), INDEX(出力表!B:B,8), 0)+IF(ISNUMBER(AA779), INDEX(出力表!B:B,9), 0)+IF(ISNUMBER(AD779), INDEX(出力表!B:B,10), 0)+IF(ISNUMBER(AG779), INDEX(出力表!B:B,11), 0)+IF(ISNUMBER(AJ779), INDEX(出力表!B:B,12), 0)+IF(ISNUMBER(AM779), INDEX(出力表!B:B,13), 0)</f>
        <v>0</v>
      </c>
      <c r="AP779" t="str">
        <f t="shared" si="12"/>
        <v/>
      </c>
    </row>
    <row r="780" spans="1:42" x14ac:dyDescent="0.2">
      <c r="A780">
        <v>779</v>
      </c>
      <c r="B780">
        <f>IF(UPPER(Settings!B4)="TRUE", 乱数表!$Z780*Settings!B10, 0)</f>
        <v>-9.6784050196105129E-2</v>
      </c>
      <c r="C780">
        <f>IF(UPPER(Settings!B4)="TRUE", 乱数表!$AA780*Settings!B11, 0)</f>
        <v>-7.4459407007507861E-2</v>
      </c>
      <c r="D780">
        <f>MIN(100, MAX(0, 100*BETAINV(乱数表!$B780, MAX(0.00000001, (1/(1+EXP(-(INDEX(係数表!G:G,2) + $B780))))*(EXP(INDEX(係数表!H:H,2) + INDEX(係数表!I:I,2)*LN(INDEX(出力表!C:C,2)+1)))), MAX(0.00000001, (1-(1/(1+EXP(-(INDEX(係数表!G:G,2) + $B780)))))*(EXP(INDEX(係数表!H:H,2) + INDEX(係数表!I:I,2)*LN(INDEX(出力表!C:C,2)+1)))))))</f>
        <v>97.41028025832135</v>
      </c>
      <c r="E780" t="e">
        <f>MIN(100, MAX(0, (100*(INDEX(出力表!D:D,2))/(EXP(INDEX(係数表!B:B,2) + $C780) + (INDEX(出力表!D:D,2)))) + (乱数表!$N780*(Settings!B12/(((INDEX(出力表!D:D,2))+1)^INDEX(係数表!E:E,2)*INDEX(係数表!F:F,2))))))</f>
        <v>#VALUE!</v>
      </c>
      <c r="F780" t="e">
        <f>MIN(100, MAX(0, (INDEX(出力表!D:D,2))*D780/MAX(E780, Settings!B3)))</f>
        <v>#VALUE!</v>
      </c>
      <c r="G780">
        <f>MIN(100, MAX(0, 100*BETAINV(乱数表!$C780, MAX(0.00000001, (1/(1+EXP(-(INDEX(係数表!G:G,3) + $B780))))*(EXP(INDEX(係数表!H:H,3) + INDEX(係数表!I:I,3)*LN(INDEX(出力表!C:C,3)+1)))), MAX(0.00000001, (1-(1/(1+EXP(-(INDEX(係数表!G:G,3) + $B780)))))*(EXP(INDEX(係数表!H:H,3) + INDEX(係数表!I:I,3)*LN(INDEX(出力表!C:C,3)+1)))))))</f>
        <v>94.987934992059394</v>
      </c>
      <c r="H780" t="e">
        <f>MIN(100, MAX(0, (100*(INDEX(出力表!D:D,3))/(EXP(INDEX(係数表!B:B,3) + $C780) + (INDEX(出力表!D:D,3)))) + (乱数表!$O780*(Settings!B12/(((INDEX(出力表!D:D,3))+1)^INDEX(係数表!E:E,3)*INDEX(係数表!F:F,3))))))</f>
        <v>#VALUE!</v>
      </c>
      <c r="I780" t="e">
        <f>MIN(100, MAX(0, (INDEX(出力表!D:D,3))*G780/MAX(H780, Settings!B3)))</f>
        <v>#VALUE!</v>
      </c>
      <c r="J780">
        <f>MIN(100, MAX(0, 100*BETAINV(乱数表!$D780, MAX(0.00000001, (1/(1+EXP(-(INDEX(係数表!G:G,4) + $B780))))*(EXP(INDEX(係数表!H:H,4) + INDEX(係数表!I:I,4)*LN(INDEX(出力表!C:C,4)+1)))), MAX(0.00000001, (1-(1/(1+EXP(-(INDEX(係数表!G:G,4) + $B780)))))*(EXP(INDEX(係数表!H:H,4) + INDEX(係数表!I:I,4)*LN(INDEX(出力表!C:C,4)+1)))))))</f>
        <v>66.942646085652825</v>
      </c>
      <c r="K780" t="e">
        <f>MIN(100, MAX(0, (100*(INDEX(出力表!D:D,4))/(EXP(INDEX(係数表!B:B,4) + $C780) + (INDEX(出力表!D:D,4)))) + (乱数表!$P780*(Settings!B12/(((INDEX(出力表!D:D,4))+1)^INDEX(係数表!E:E,4)*INDEX(係数表!F:F,4))))))</f>
        <v>#VALUE!</v>
      </c>
      <c r="L780" t="e">
        <f>MIN(100, MAX(0, (INDEX(出力表!D:D,4))*J780/MAX(K780, Settings!B3)))</f>
        <v>#VALUE!</v>
      </c>
      <c r="M780">
        <f>MIN(100, MAX(0, 100*BETAINV(乱数表!$E780, MAX(0.00000001, (1/(1+EXP(-(INDEX(係数表!G:G,5) + $B780))))*(EXP(INDEX(係数表!H:H,5) + INDEX(係数表!I:I,5)*LN(INDEX(出力表!C:C,5)+1)))), MAX(0.00000001, (1-(1/(1+EXP(-(INDEX(係数表!G:G,5) + $B780)))))*(EXP(INDEX(係数表!H:H,5) + INDEX(係数表!I:I,5)*LN(INDEX(出力表!C:C,5)+1)))))))</f>
        <v>78.430943419236812</v>
      </c>
      <c r="N780" t="e">
        <f>MIN(100, MAX(0, (100*(INDEX(出力表!D:D,5))/(EXP(INDEX(係数表!B:B,5) + $C780) + (INDEX(出力表!D:D,5)))) + (乱数表!$Q780*(Settings!B12/(((INDEX(出力表!D:D,5))+1)^INDEX(係数表!E:E,5)*INDEX(係数表!F:F,5))))))</f>
        <v>#VALUE!</v>
      </c>
      <c r="O780" t="e">
        <f>MIN(100, MAX(0, (INDEX(出力表!D:D,5))*M780/MAX(N780, Settings!B3)))</f>
        <v>#VALUE!</v>
      </c>
      <c r="P780">
        <f>MIN(100, MAX(0, 100*BETAINV(乱数表!$F780, MAX(0.00000001, (1/(1+EXP(-(INDEX(係数表!G:G,6) + $B780))))*(EXP(INDEX(係数表!H:H,6) + INDEX(係数表!I:I,6)*LN(INDEX(出力表!C:C,6)+1)))), MAX(0.00000001, (1-(1/(1+EXP(-(INDEX(係数表!G:G,6) + $B780)))))*(EXP(INDEX(係数表!H:H,6) + INDEX(係数表!I:I,6)*LN(INDEX(出力表!C:C,6)+1)))))))</f>
        <v>95.005270738163119</v>
      </c>
      <c r="Q780" t="e">
        <f>MIN(100, MAX(0, (100*(INDEX(出力表!D:D,6))/(EXP(INDEX(係数表!B:B,6) + $C780) + (INDEX(出力表!D:D,6)))) + (乱数表!$R780*(Settings!B12/(((INDEX(出力表!D:D,6))+1)^INDEX(係数表!E:E,6)*INDEX(係数表!F:F,6))))))</f>
        <v>#VALUE!</v>
      </c>
      <c r="R780" t="e">
        <f>MIN(100, MAX(0, (INDEX(出力表!D:D,6))*P780/MAX(Q780, Settings!B3)))</f>
        <v>#VALUE!</v>
      </c>
      <c r="S780">
        <f>MIN(100, MAX(0, 100*BETAINV(乱数表!$G780, MAX(0.00000001, (1/(1+EXP(-(INDEX(係数表!G:G,7) + $B780))))*(EXP(INDEX(係数表!H:H,7) + INDEX(係数表!I:I,7)*LN(INDEX(出力表!C:C,7)+1)))), MAX(0.00000001, (1-(1/(1+EXP(-(INDEX(係数表!G:G,7) + $B780)))))*(EXP(INDEX(係数表!H:H,7) + INDEX(係数表!I:I,7)*LN(INDEX(出力表!C:C,7)+1)))))))</f>
        <v>79.486092740328914</v>
      </c>
      <c r="T780" t="e">
        <f>MIN(100, MAX(0, (100*(INDEX(出力表!D:D,7))/(EXP(INDEX(係数表!B:B,7) + $C780) + (INDEX(出力表!D:D,7)))) + (乱数表!$S780*(Settings!B12/(((INDEX(出力表!D:D,7))+1)^INDEX(係数表!E:E,7)*INDEX(係数表!F:F,7))))))</f>
        <v>#VALUE!</v>
      </c>
      <c r="U780" t="e">
        <f>MIN(100, MAX(0, (INDEX(出力表!D:D,7))*S780/MAX(T780, Settings!B3)))</f>
        <v>#VALUE!</v>
      </c>
      <c r="V780">
        <f>MIN(100, MAX(0, 100*BETAINV(乱数表!$H780, MAX(0.00000001, (1/(1+EXP(-(INDEX(係数表!G:G,8) + $B780))))*(EXP(INDEX(係数表!H:H,8) + INDEX(係数表!I:I,8)*LN(INDEX(出力表!C:C,8)+1)))), MAX(0.00000001, (1-(1/(1+EXP(-(INDEX(係数表!G:G,8) + $B780)))))*(EXP(INDEX(係数表!H:H,8) + INDEX(係数表!I:I,8)*LN(INDEX(出力表!C:C,8)+1)))))))</f>
        <v>95.446596068072751</v>
      </c>
      <c r="W780" t="e">
        <f>MIN(100, MAX(0, (100*(INDEX(出力表!D:D,8))/(EXP(INDEX(係数表!B:B,8) + $C780) + (INDEX(出力表!D:D,8)))) + (乱数表!$T780*(Settings!B12/(((INDEX(出力表!D:D,8))+1)^INDEX(係数表!E:E,8)*INDEX(係数表!F:F,8))))))</f>
        <v>#VALUE!</v>
      </c>
      <c r="X780" t="e">
        <f>MIN(100, MAX(0, (INDEX(出力表!D:D,8))*V780/MAX(W780, Settings!B3)))</f>
        <v>#VALUE!</v>
      </c>
      <c r="Y780">
        <f>MIN(100, MAX(0, 100*BETAINV(乱数表!$I780, MAX(0.00000001, (1/(1+EXP(-(INDEX(係数表!G:G,9) + $B780))))*(EXP(INDEX(係数表!H:H,9) + INDEX(係数表!I:I,9)*LN(INDEX(出力表!C:C,9)+1)))), MAX(0.00000001, (1-(1/(1+EXP(-(INDEX(係数表!G:G,9) + $B780)))))*(EXP(INDEX(係数表!H:H,9) + INDEX(係数表!I:I,9)*LN(INDEX(出力表!C:C,9)+1)))))))</f>
        <v>85.24582472503792</v>
      </c>
      <c r="Z780" t="e">
        <f>MIN(100, MAX(0, (100*(INDEX(出力表!D:D,9))/(EXP(INDEX(係数表!B:B,9) + $C780) + (INDEX(出力表!D:D,9)))) + (乱数表!$U780*(Settings!B12/(((INDEX(出力表!D:D,9))+1)^INDEX(係数表!E:E,9)*INDEX(係数表!F:F,9))))))</f>
        <v>#VALUE!</v>
      </c>
      <c r="AA780" t="e">
        <f>MIN(100, MAX(0, (INDEX(出力表!D:D,9))*Y780/MAX(Z780, Settings!B3)))</f>
        <v>#VALUE!</v>
      </c>
      <c r="AB780">
        <f>MIN(100, MAX(0, 100*BETAINV(乱数表!$J780, MAX(0.00000001, (1/(1+EXP(-(INDEX(係数表!G:G,10) + $B780))))*(EXP(INDEX(係数表!H:H,10) + INDEX(係数表!I:I,10)*LN(INDEX(出力表!C:C,10)+1)))), MAX(0.00000001, (1-(1/(1+EXP(-(INDEX(係数表!G:G,10) + $B780)))))*(EXP(INDEX(係数表!H:H,10) + INDEX(係数表!I:I,10)*LN(INDEX(出力表!C:C,10)+1)))))))</f>
        <v>78.761304266694026</v>
      </c>
      <c r="AC780" t="e">
        <f>MIN(100, MAX(0, (100*(INDEX(出力表!D:D,10))/(EXP(INDEX(係数表!B:B,10) + $C780) + (INDEX(出力表!D:D,10)))) + (乱数表!$V780*(Settings!B12/(((INDEX(出力表!D:D,10))+1)^INDEX(係数表!E:E,10)*INDEX(係数表!F:F,10))))))</f>
        <v>#VALUE!</v>
      </c>
      <c r="AD780" t="e">
        <f>MIN(100, MAX(0, (INDEX(出力表!D:D,10))*AB780/MAX(AC780, Settings!B3)))</f>
        <v>#VALUE!</v>
      </c>
      <c r="AE780">
        <f>MIN(100, MAX(0, 100*BETAINV(乱数表!$K780, MAX(0.00000001, (1/(1+EXP(-(INDEX(係数表!G:G,11) + $B780))))*(EXP(INDEX(係数表!H:H,11) + INDEX(係数表!I:I,11)*LN(INDEX(出力表!C:C,11)+1)))), MAX(0.00000001, (1-(1/(1+EXP(-(INDEX(係数表!G:G,11) + $B780)))))*(EXP(INDEX(係数表!H:H,11) + INDEX(係数表!I:I,11)*LN(INDEX(出力表!C:C,11)+1)))))))</f>
        <v>76.18869653588672</v>
      </c>
      <c r="AF780" t="e">
        <f>MIN(100, MAX(0, (100*(INDEX(出力表!D:D,11))/(EXP(INDEX(係数表!B:B,11) + $C780) + (INDEX(出力表!D:D,11)))) + (乱数表!$W780*(Settings!B12/(((INDEX(出力表!D:D,11))+1)^INDEX(係数表!E:E,11)*INDEX(係数表!F:F,11))))))</f>
        <v>#VALUE!</v>
      </c>
      <c r="AG780" t="e">
        <f>MIN(100, MAX(0, (INDEX(出力表!D:D,11))*AE780/MAX(AF780, Settings!B3)))</f>
        <v>#VALUE!</v>
      </c>
      <c r="AH780">
        <f>MIN(100, MAX(0, 100*BETAINV(乱数表!$L780, MAX(0.00000001, (1/(1+EXP(-(INDEX(係数表!G:G,12) + $B780))))*(EXP(INDEX(係数表!H:H,12) + INDEX(係数表!I:I,12)*LN(INDEX(出力表!C:C,12)+1)))), MAX(0.00000001, (1-(1/(1+EXP(-(INDEX(係数表!G:G,12) + $B780)))))*(EXP(INDEX(係数表!H:H,12) + INDEX(係数表!I:I,12)*LN(INDEX(出力表!C:C,12)+1)))))))</f>
        <v>79.71373816356126</v>
      </c>
      <c r="AI780" t="e">
        <f>MIN(100, MAX(0, (100*(INDEX(出力表!D:D,12))/(EXP(INDEX(係数表!B:B,12) + $C780) + (INDEX(出力表!D:D,12)))) + (乱数表!$X780*(Settings!B12/(((INDEX(出力表!D:D,12))+1)^INDEX(係数表!E:E,12)*INDEX(係数表!F:F,12))))))</f>
        <v>#VALUE!</v>
      </c>
      <c r="AJ780" t="e">
        <f>MIN(100, MAX(0, (INDEX(出力表!D:D,12))*AH780/MAX(AI780, Settings!B3)))</f>
        <v>#VALUE!</v>
      </c>
      <c r="AK780">
        <f>MIN(100, MAX(0, 100*BETAINV(乱数表!$M780, MAX(0.00000001, (1/(1+EXP(-(INDEX(係数表!G:G,13) + $B780))))*(EXP(INDEX(係数表!H:H,13) + INDEX(係数表!I:I,13)*LN(INDEX(出力表!C:C,13)+1)))), MAX(0.00000001, (1-(1/(1+EXP(-(INDEX(係数表!G:G,13) + $B780)))))*(EXP(INDEX(係数表!H:H,13) + INDEX(係数表!I:I,13)*LN(INDEX(出力表!C:C,13)+1)))))))</f>
        <v>98.892514219037906</v>
      </c>
      <c r="AL780" t="e">
        <f>MIN(100, MAX(0, (100*(INDEX(出力表!D:D,13))/(EXP(INDEX(係数表!B:B,13) + $C780) + (INDEX(出力表!D:D,13)))) + (乱数表!$Y780*(Settings!B12/(((INDEX(出力表!D:D,13))+1)^INDEX(係数表!E:E,13)*INDEX(係数表!F:F,13))))))</f>
        <v>#VALUE!</v>
      </c>
      <c r="AM780" t="e">
        <f>MIN(100, MAX(0, (INDEX(出力表!D:D,13))*AK780/MAX(AL780, Settings!B3)))</f>
        <v>#VALUE!</v>
      </c>
      <c r="AN780">
        <f>IF(ISNUMBER(F780), INDEX(出力表!B:B,2)*F780, 0)+IF(ISNUMBER(I780), INDEX(出力表!B:B,3)*I780, 0)+IF(ISNUMBER(L780), INDEX(出力表!B:B,4)*L780, 0)+IF(ISNUMBER(O780), INDEX(出力表!B:B,5)*O780, 0)+IF(ISNUMBER(R780), INDEX(出力表!B:B,6)*R780, 0)+IF(ISNUMBER(U780), INDEX(出力表!B:B,7)*U780, 0)+IF(ISNUMBER(X780), INDEX(出力表!B:B,8)*X780, 0)+IF(ISNUMBER(AA780), INDEX(出力表!B:B,9)*AA780, 0)+IF(ISNUMBER(AD780), INDEX(出力表!B:B,10)*AD780, 0)+IF(ISNUMBER(AG780), INDEX(出力表!B:B,11)*AG780, 0)+IF(ISNUMBER(AJ780), INDEX(出力表!B:B,12)*AJ780, 0)+IF(ISNUMBER(AM780), INDEX(出力表!B:B,13)*AM780, 0)</f>
        <v>0</v>
      </c>
      <c r="AO780">
        <f>IF(ISNUMBER(F780), INDEX(出力表!B:B,2), 0)+IF(ISNUMBER(I780), INDEX(出力表!B:B,3), 0)+IF(ISNUMBER(L780), INDEX(出力表!B:B,4), 0)+IF(ISNUMBER(O780), INDEX(出力表!B:B,5), 0)+IF(ISNUMBER(R780), INDEX(出力表!B:B,6), 0)+IF(ISNUMBER(U780), INDEX(出力表!B:B,7), 0)+IF(ISNUMBER(X780), INDEX(出力表!B:B,8), 0)+IF(ISNUMBER(AA780), INDEX(出力表!B:B,9), 0)+IF(ISNUMBER(AD780), INDEX(出力表!B:B,10), 0)+IF(ISNUMBER(AG780), INDEX(出力表!B:B,11), 0)+IF(ISNUMBER(AJ780), INDEX(出力表!B:B,12), 0)+IF(ISNUMBER(AM780), INDEX(出力表!B:B,13), 0)</f>
        <v>0</v>
      </c>
      <c r="AP780" t="str">
        <f t="shared" si="12"/>
        <v/>
      </c>
    </row>
    <row r="781" spans="1:42" x14ac:dyDescent="0.2">
      <c r="A781">
        <v>780</v>
      </c>
      <c r="B781">
        <f>IF(UPPER(Settings!B4)="TRUE", 乱数表!$Z781*Settings!B10, 0)</f>
        <v>0.81831355019701757</v>
      </c>
      <c r="C781">
        <f>IF(UPPER(Settings!B4)="TRUE", 乱数表!$AA781*Settings!B11, 0)</f>
        <v>8.3537620547876085E-2</v>
      </c>
      <c r="D781">
        <f>MIN(100, MAX(0, 100*BETAINV(乱数表!$B781, MAX(0.00000001, (1/(1+EXP(-(INDEX(係数表!G:G,2) + $B781))))*(EXP(INDEX(係数表!H:H,2) + INDEX(係数表!I:I,2)*LN(INDEX(出力表!C:C,2)+1)))), MAX(0.00000001, (1-(1/(1+EXP(-(INDEX(係数表!G:G,2) + $B781)))))*(EXP(INDEX(係数表!H:H,2) + INDEX(係数表!I:I,2)*LN(INDEX(出力表!C:C,2)+1)))))))</f>
        <v>99.994981856043239</v>
      </c>
      <c r="E781" t="e">
        <f>MIN(100, MAX(0, (100*(INDEX(出力表!D:D,2))/(EXP(INDEX(係数表!B:B,2) + $C781) + (INDEX(出力表!D:D,2)))) + (乱数表!$N781*(Settings!B12/(((INDEX(出力表!D:D,2))+1)^INDEX(係数表!E:E,2)*INDEX(係数表!F:F,2))))))</f>
        <v>#VALUE!</v>
      </c>
      <c r="F781" t="e">
        <f>MIN(100, MAX(0, (INDEX(出力表!D:D,2))*D781/MAX(E781, Settings!B3)))</f>
        <v>#VALUE!</v>
      </c>
      <c r="G781">
        <f>MIN(100, MAX(0, 100*BETAINV(乱数表!$C781, MAX(0.00000001, (1/(1+EXP(-(INDEX(係数表!G:G,3) + $B781))))*(EXP(INDEX(係数表!H:H,3) + INDEX(係数表!I:I,3)*LN(INDEX(出力表!C:C,3)+1)))), MAX(0.00000001, (1-(1/(1+EXP(-(INDEX(係数表!G:G,3) + $B781)))))*(EXP(INDEX(係数表!H:H,3) + INDEX(係数表!I:I,3)*LN(INDEX(出力表!C:C,3)+1)))))))</f>
        <v>97.952739441959608</v>
      </c>
      <c r="H781" t="e">
        <f>MIN(100, MAX(0, (100*(INDEX(出力表!D:D,3))/(EXP(INDEX(係数表!B:B,3) + $C781) + (INDEX(出力表!D:D,3)))) + (乱数表!$O781*(Settings!B12/(((INDEX(出力表!D:D,3))+1)^INDEX(係数表!E:E,3)*INDEX(係数表!F:F,3))))))</f>
        <v>#VALUE!</v>
      </c>
      <c r="I781" t="e">
        <f>MIN(100, MAX(0, (INDEX(出力表!D:D,3))*G781/MAX(H781, Settings!B3)))</f>
        <v>#VALUE!</v>
      </c>
      <c r="J781">
        <f>MIN(100, MAX(0, 100*BETAINV(乱数表!$D781, MAX(0.00000001, (1/(1+EXP(-(INDEX(係数表!G:G,4) + $B781))))*(EXP(INDEX(係数表!H:H,4) + INDEX(係数表!I:I,4)*LN(INDEX(出力表!C:C,4)+1)))), MAX(0.00000001, (1-(1/(1+EXP(-(INDEX(係数表!G:G,4) + $B781)))))*(EXP(INDEX(係数表!H:H,4) + INDEX(係数表!I:I,4)*LN(INDEX(出力表!C:C,4)+1)))))))</f>
        <v>94.64500024052694</v>
      </c>
      <c r="K781" t="e">
        <f>MIN(100, MAX(0, (100*(INDEX(出力表!D:D,4))/(EXP(INDEX(係数表!B:B,4) + $C781) + (INDEX(出力表!D:D,4)))) + (乱数表!$P781*(Settings!B12/(((INDEX(出力表!D:D,4))+1)^INDEX(係数表!E:E,4)*INDEX(係数表!F:F,4))))))</f>
        <v>#VALUE!</v>
      </c>
      <c r="L781" t="e">
        <f>MIN(100, MAX(0, (INDEX(出力表!D:D,4))*J781/MAX(K781, Settings!B3)))</f>
        <v>#VALUE!</v>
      </c>
      <c r="M781">
        <f>MIN(100, MAX(0, 100*BETAINV(乱数表!$E781, MAX(0.00000001, (1/(1+EXP(-(INDEX(係数表!G:G,5) + $B781))))*(EXP(INDEX(係数表!H:H,5) + INDEX(係数表!I:I,5)*LN(INDEX(出力表!C:C,5)+1)))), MAX(0.00000001, (1-(1/(1+EXP(-(INDEX(係数表!G:G,5) + $B781)))))*(EXP(INDEX(係数表!H:H,5) + INDEX(係数表!I:I,5)*LN(INDEX(出力表!C:C,5)+1)))))))</f>
        <v>99.823115728090357</v>
      </c>
      <c r="N781" t="e">
        <f>MIN(100, MAX(0, (100*(INDEX(出力表!D:D,5))/(EXP(INDEX(係数表!B:B,5) + $C781) + (INDEX(出力表!D:D,5)))) + (乱数表!$Q781*(Settings!B12/(((INDEX(出力表!D:D,5))+1)^INDEX(係数表!E:E,5)*INDEX(係数表!F:F,5))))))</f>
        <v>#VALUE!</v>
      </c>
      <c r="O781" t="e">
        <f>MIN(100, MAX(0, (INDEX(出力表!D:D,5))*M781/MAX(N781, Settings!B3)))</f>
        <v>#VALUE!</v>
      </c>
      <c r="P781">
        <f>MIN(100, MAX(0, 100*BETAINV(乱数表!$F781, MAX(0.00000001, (1/(1+EXP(-(INDEX(係数表!G:G,6) + $B781))))*(EXP(INDEX(係数表!H:H,6) + INDEX(係数表!I:I,6)*LN(INDEX(出力表!C:C,6)+1)))), MAX(0.00000001, (1-(1/(1+EXP(-(INDEX(係数表!G:G,6) + $B781)))))*(EXP(INDEX(係数表!H:H,6) + INDEX(係数表!I:I,6)*LN(INDEX(出力表!C:C,6)+1)))))))</f>
        <v>99.872021164348851</v>
      </c>
      <c r="Q781" t="e">
        <f>MIN(100, MAX(0, (100*(INDEX(出力表!D:D,6))/(EXP(INDEX(係数表!B:B,6) + $C781) + (INDEX(出力表!D:D,6)))) + (乱数表!$R781*(Settings!B12/(((INDEX(出力表!D:D,6))+1)^INDEX(係数表!E:E,6)*INDEX(係数表!F:F,6))))))</f>
        <v>#VALUE!</v>
      </c>
      <c r="R781" t="e">
        <f>MIN(100, MAX(0, (INDEX(出力表!D:D,6))*P781/MAX(Q781, Settings!B3)))</f>
        <v>#VALUE!</v>
      </c>
      <c r="S781">
        <f>MIN(100, MAX(0, 100*BETAINV(乱数表!$G781, MAX(0.00000001, (1/(1+EXP(-(INDEX(係数表!G:G,7) + $B781))))*(EXP(INDEX(係数表!H:H,7) + INDEX(係数表!I:I,7)*LN(INDEX(出力表!C:C,7)+1)))), MAX(0.00000001, (1-(1/(1+EXP(-(INDEX(係数表!G:G,7) + $B781)))))*(EXP(INDEX(係数表!H:H,7) + INDEX(係数表!I:I,7)*LN(INDEX(出力表!C:C,7)+1)))))))</f>
        <v>97.912879903927092</v>
      </c>
      <c r="T781" t="e">
        <f>MIN(100, MAX(0, (100*(INDEX(出力表!D:D,7))/(EXP(INDEX(係数表!B:B,7) + $C781) + (INDEX(出力表!D:D,7)))) + (乱数表!$S781*(Settings!B12/(((INDEX(出力表!D:D,7))+1)^INDEX(係数表!E:E,7)*INDEX(係数表!F:F,7))))))</f>
        <v>#VALUE!</v>
      </c>
      <c r="U781" t="e">
        <f>MIN(100, MAX(0, (INDEX(出力表!D:D,7))*S781/MAX(T781, Settings!B3)))</f>
        <v>#VALUE!</v>
      </c>
      <c r="V781">
        <f>MIN(100, MAX(0, 100*BETAINV(乱数表!$H781, MAX(0.00000001, (1/(1+EXP(-(INDEX(係数表!G:G,8) + $B781))))*(EXP(INDEX(係数表!H:H,8) + INDEX(係数表!I:I,8)*LN(INDEX(出力表!C:C,8)+1)))), MAX(0.00000001, (1-(1/(1+EXP(-(INDEX(係数表!G:G,8) + $B781)))))*(EXP(INDEX(係数表!H:H,8) + INDEX(係数表!I:I,8)*LN(INDEX(出力表!C:C,8)+1)))))))</f>
        <v>99.988513300661452</v>
      </c>
      <c r="W781" t="e">
        <f>MIN(100, MAX(0, (100*(INDEX(出力表!D:D,8))/(EXP(INDEX(係数表!B:B,8) + $C781) + (INDEX(出力表!D:D,8)))) + (乱数表!$T781*(Settings!B12/(((INDEX(出力表!D:D,8))+1)^INDEX(係数表!E:E,8)*INDEX(係数表!F:F,8))))))</f>
        <v>#VALUE!</v>
      </c>
      <c r="X781" t="e">
        <f>MIN(100, MAX(0, (INDEX(出力表!D:D,8))*V781/MAX(W781, Settings!B3)))</f>
        <v>#VALUE!</v>
      </c>
      <c r="Y781">
        <f>MIN(100, MAX(0, 100*BETAINV(乱数表!$I781, MAX(0.00000001, (1/(1+EXP(-(INDEX(係数表!G:G,9) + $B781))))*(EXP(INDEX(係数表!H:H,9) + INDEX(係数表!I:I,9)*LN(INDEX(出力表!C:C,9)+1)))), MAX(0.00000001, (1-(1/(1+EXP(-(INDEX(係数表!G:G,9) + $B781)))))*(EXP(INDEX(係数表!H:H,9) + INDEX(係数表!I:I,9)*LN(INDEX(出力表!C:C,9)+1)))))))</f>
        <v>95.949920774083296</v>
      </c>
      <c r="Z781" t="e">
        <f>MIN(100, MAX(0, (100*(INDEX(出力表!D:D,9))/(EXP(INDEX(係数表!B:B,9) + $C781) + (INDEX(出力表!D:D,9)))) + (乱数表!$U781*(Settings!B12/(((INDEX(出力表!D:D,9))+1)^INDEX(係数表!E:E,9)*INDEX(係数表!F:F,9))))))</f>
        <v>#VALUE!</v>
      </c>
      <c r="AA781" t="e">
        <f>MIN(100, MAX(0, (INDEX(出力表!D:D,9))*Y781/MAX(Z781, Settings!B3)))</f>
        <v>#VALUE!</v>
      </c>
      <c r="AB781">
        <f>MIN(100, MAX(0, 100*BETAINV(乱数表!$J781, MAX(0.00000001, (1/(1+EXP(-(INDEX(係数表!G:G,10) + $B781))))*(EXP(INDEX(係数表!H:H,10) + INDEX(係数表!I:I,10)*LN(INDEX(出力表!C:C,10)+1)))), MAX(0.00000001, (1-(1/(1+EXP(-(INDEX(係数表!G:G,10) + $B781)))))*(EXP(INDEX(係数表!H:H,10) + INDEX(係数表!I:I,10)*LN(INDEX(出力表!C:C,10)+1)))))))</f>
        <v>99.951205056031199</v>
      </c>
      <c r="AC781" t="e">
        <f>MIN(100, MAX(0, (100*(INDEX(出力表!D:D,10))/(EXP(INDEX(係数表!B:B,10) + $C781) + (INDEX(出力表!D:D,10)))) + (乱数表!$V781*(Settings!B12/(((INDEX(出力表!D:D,10))+1)^INDEX(係数表!E:E,10)*INDEX(係数表!F:F,10))))))</f>
        <v>#VALUE!</v>
      </c>
      <c r="AD781" t="e">
        <f>MIN(100, MAX(0, (INDEX(出力表!D:D,10))*AB781/MAX(AC781, Settings!B3)))</f>
        <v>#VALUE!</v>
      </c>
      <c r="AE781">
        <f>MIN(100, MAX(0, 100*BETAINV(乱数表!$K781, MAX(0.00000001, (1/(1+EXP(-(INDEX(係数表!G:G,11) + $B781))))*(EXP(INDEX(係数表!H:H,11) + INDEX(係数表!I:I,11)*LN(INDEX(出力表!C:C,11)+1)))), MAX(0.00000001, (1-(1/(1+EXP(-(INDEX(係数表!G:G,11) + $B781)))))*(EXP(INDEX(係数表!H:H,11) + INDEX(係数表!I:I,11)*LN(INDEX(出力表!C:C,11)+1)))))))</f>
        <v>99.144072585975067</v>
      </c>
      <c r="AF781" t="e">
        <f>MIN(100, MAX(0, (100*(INDEX(出力表!D:D,11))/(EXP(INDEX(係数表!B:B,11) + $C781) + (INDEX(出力表!D:D,11)))) + (乱数表!$W781*(Settings!B12/(((INDEX(出力表!D:D,11))+1)^INDEX(係数表!E:E,11)*INDEX(係数表!F:F,11))))))</f>
        <v>#VALUE!</v>
      </c>
      <c r="AG781" t="e">
        <f>MIN(100, MAX(0, (INDEX(出力表!D:D,11))*AE781/MAX(AF781, Settings!B3)))</f>
        <v>#VALUE!</v>
      </c>
      <c r="AH781">
        <f>MIN(100, MAX(0, 100*BETAINV(乱数表!$L781, MAX(0.00000001, (1/(1+EXP(-(INDEX(係数表!G:G,12) + $B781))))*(EXP(INDEX(係数表!H:H,12) + INDEX(係数表!I:I,12)*LN(INDEX(出力表!C:C,12)+1)))), MAX(0.00000001, (1-(1/(1+EXP(-(INDEX(係数表!G:G,12) + $B781)))))*(EXP(INDEX(係数表!H:H,12) + INDEX(係数表!I:I,12)*LN(INDEX(出力表!C:C,12)+1)))))))</f>
        <v>89.353143958638455</v>
      </c>
      <c r="AI781" t="e">
        <f>MIN(100, MAX(0, (100*(INDEX(出力表!D:D,12))/(EXP(INDEX(係数表!B:B,12) + $C781) + (INDEX(出力表!D:D,12)))) + (乱数表!$X781*(Settings!B12/(((INDEX(出力表!D:D,12))+1)^INDEX(係数表!E:E,12)*INDEX(係数表!F:F,12))))))</f>
        <v>#VALUE!</v>
      </c>
      <c r="AJ781" t="e">
        <f>MIN(100, MAX(0, (INDEX(出力表!D:D,12))*AH781/MAX(AI781, Settings!B3)))</f>
        <v>#VALUE!</v>
      </c>
      <c r="AK781">
        <f>MIN(100, MAX(0, 100*BETAINV(乱数表!$M781, MAX(0.00000001, (1/(1+EXP(-(INDEX(係数表!G:G,13) + $B781))))*(EXP(INDEX(係数表!H:H,13) + INDEX(係数表!I:I,13)*LN(INDEX(出力表!C:C,13)+1)))), MAX(0.00000001, (1-(1/(1+EXP(-(INDEX(係数表!G:G,13) + $B781)))))*(EXP(INDEX(係数表!H:H,13) + INDEX(係数表!I:I,13)*LN(INDEX(出力表!C:C,13)+1)))))))</f>
        <v>99.999753330827829</v>
      </c>
      <c r="AL781" t="e">
        <f>MIN(100, MAX(0, (100*(INDEX(出力表!D:D,13))/(EXP(INDEX(係数表!B:B,13) + $C781) + (INDEX(出力表!D:D,13)))) + (乱数表!$Y781*(Settings!B12/(((INDEX(出力表!D:D,13))+1)^INDEX(係数表!E:E,13)*INDEX(係数表!F:F,13))))))</f>
        <v>#VALUE!</v>
      </c>
      <c r="AM781" t="e">
        <f>MIN(100, MAX(0, (INDEX(出力表!D:D,13))*AK781/MAX(AL781, Settings!B3)))</f>
        <v>#VALUE!</v>
      </c>
      <c r="AN781">
        <f>IF(ISNUMBER(F781), INDEX(出力表!B:B,2)*F781, 0)+IF(ISNUMBER(I781), INDEX(出力表!B:B,3)*I781, 0)+IF(ISNUMBER(L781), INDEX(出力表!B:B,4)*L781, 0)+IF(ISNUMBER(O781), INDEX(出力表!B:B,5)*O781, 0)+IF(ISNUMBER(R781), INDEX(出力表!B:B,6)*R781, 0)+IF(ISNUMBER(U781), INDEX(出力表!B:B,7)*U781, 0)+IF(ISNUMBER(X781), INDEX(出力表!B:B,8)*X781, 0)+IF(ISNUMBER(AA781), INDEX(出力表!B:B,9)*AA781, 0)+IF(ISNUMBER(AD781), INDEX(出力表!B:B,10)*AD781, 0)+IF(ISNUMBER(AG781), INDEX(出力表!B:B,11)*AG781, 0)+IF(ISNUMBER(AJ781), INDEX(出力表!B:B,12)*AJ781, 0)+IF(ISNUMBER(AM781), INDEX(出力表!B:B,13)*AM781, 0)</f>
        <v>0</v>
      </c>
      <c r="AO781">
        <f>IF(ISNUMBER(F781), INDEX(出力表!B:B,2), 0)+IF(ISNUMBER(I781), INDEX(出力表!B:B,3), 0)+IF(ISNUMBER(L781), INDEX(出力表!B:B,4), 0)+IF(ISNUMBER(O781), INDEX(出力表!B:B,5), 0)+IF(ISNUMBER(R781), INDEX(出力表!B:B,6), 0)+IF(ISNUMBER(U781), INDEX(出力表!B:B,7), 0)+IF(ISNUMBER(X781), INDEX(出力表!B:B,8), 0)+IF(ISNUMBER(AA781), INDEX(出力表!B:B,9), 0)+IF(ISNUMBER(AD781), INDEX(出力表!B:B,10), 0)+IF(ISNUMBER(AG781), INDEX(出力表!B:B,11), 0)+IF(ISNUMBER(AJ781), INDEX(出力表!B:B,12), 0)+IF(ISNUMBER(AM781), INDEX(出力表!B:B,13), 0)</f>
        <v>0</v>
      </c>
      <c r="AP781" t="str">
        <f t="shared" si="12"/>
        <v/>
      </c>
    </row>
    <row r="782" spans="1:42" x14ac:dyDescent="0.2">
      <c r="A782">
        <v>781</v>
      </c>
      <c r="B782">
        <f>IF(UPPER(Settings!B4)="TRUE", 乱数表!$Z782*Settings!B10, 0)</f>
        <v>-0.74774687937469653</v>
      </c>
      <c r="C782">
        <f>IF(UPPER(Settings!B4)="TRUE", 乱数表!$AA782*Settings!B11, 0)</f>
        <v>8.7906790762119574E-2</v>
      </c>
      <c r="D782">
        <f>MIN(100, MAX(0, 100*BETAINV(乱数表!$B782, MAX(0.00000001, (1/(1+EXP(-(INDEX(係数表!G:G,2) + $B782))))*(EXP(INDEX(係数表!H:H,2) + INDEX(係数表!I:I,2)*LN(INDEX(出力表!C:C,2)+1)))), MAX(0.00000001, (1-(1/(1+EXP(-(INDEX(係数表!G:G,2) + $B782)))))*(EXP(INDEX(係数表!H:H,2) + INDEX(係数表!I:I,2)*LN(INDEX(出力表!C:C,2)+1)))))))</f>
        <v>73.436937126435637</v>
      </c>
      <c r="E782" t="e">
        <f>MIN(100, MAX(0, (100*(INDEX(出力表!D:D,2))/(EXP(INDEX(係数表!B:B,2) + $C782) + (INDEX(出力表!D:D,2)))) + (乱数表!$N782*(Settings!B12/(((INDEX(出力表!D:D,2))+1)^INDEX(係数表!E:E,2)*INDEX(係数表!F:F,2))))))</f>
        <v>#VALUE!</v>
      </c>
      <c r="F782" t="e">
        <f>MIN(100, MAX(0, (INDEX(出力表!D:D,2))*D782/MAX(E782, Settings!B3)))</f>
        <v>#VALUE!</v>
      </c>
      <c r="G782">
        <f>MIN(100, MAX(0, 100*BETAINV(乱数表!$C782, MAX(0.00000001, (1/(1+EXP(-(INDEX(係数表!G:G,3) + $B782))))*(EXP(INDEX(係数表!H:H,3) + INDEX(係数表!I:I,3)*LN(INDEX(出力表!C:C,3)+1)))), MAX(0.00000001, (1-(1/(1+EXP(-(INDEX(係数表!G:G,3) + $B782)))))*(EXP(INDEX(係数表!H:H,3) + INDEX(係数表!I:I,3)*LN(INDEX(出力表!C:C,3)+1)))))))</f>
        <v>56.271658590453377</v>
      </c>
      <c r="H782" t="e">
        <f>MIN(100, MAX(0, (100*(INDEX(出力表!D:D,3))/(EXP(INDEX(係数表!B:B,3) + $C782) + (INDEX(出力表!D:D,3)))) + (乱数表!$O782*(Settings!B12/(((INDEX(出力表!D:D,3))+1)^INDEX(係数表!E:E,3)*INDEX(係数表!F:F,3))))))</f>
        <v>#VALUE!</v>
      </c>
      <c r="I782" t="e">
        <f>MIN(100, MAX(0, (INDEX(出力表!D:D,3))*G782/MAX(H782, Settings!B3)))</f>
        <v>#VALUE!</v>
      </c>
      <c r="J782">
        <f>MIN(100, MAX(0, 100*BETAINV(乱数表!$D782, MAX(0.00000001, (1/(1+EXP(-(INDEX(係数表!G:G,4) + $B782))))*(EXP(INDEX(係数表!H:H,4) + INDEX(係数表!I:I,4)*LN(INDEX(出力表!C:C,4)+1)))), MAX(0.00000001, (1-(1/(1+EXP(-(INDEX(係数表!G:G,4) + $B782)))))*(EXP(INDEX(係数表!H:H,4) + INDEX(係数表!I:I,4)*LN(INDEX(出力表!C:C,4)+1)))))))</f>
        <v>69.259380704052759</v>
      </c>
      <c r="K782" t="e">
        <f>MIN(100, MAX(0, (100*(INDEX(出力表!D:D,4))/(EXP(INDEX(係数表!B:B,4) + $C782) + (INDEX(出力表!D:D,4)))) + (乱数表!$P782*(Settings!B12/(((INDEX(出力表!D:D,4))+1)^INDEX(係数表!E:E,4)*INDEX(係数表!F:F,4))))))</f>
        <v>#VALUE!</v>
      </c>
      <c r="L782" t="e">
        <f>MIN(100, MAX(0, (INDEX(出力表!D:D,4))*J782/MAX(K782, Settings!B3)))</f>
        <v>#VALUE!</v>
      </c>
      <c r="M782">
        <f>MIN(100, MAX(0, 100*BETAINV(乱数表!$E782, MAX(0.00000001, (1/(1+EXP(-(INDEX(係数表!G:G,5) + $B782))))*(EXP(INDEX(係数表!H:H,5) + INDEX(係数表!I:I,5)*LN(INDEX(出力表!C:C,5)+1)))), MAX(0.00000001, (1-(1/(1+EXP(-(INDEX(係数表!G:G,5) + $B782)))))*(EXP(INDEX(係数表!H:H,5) + INDEX(係数表!I:I,5)*LN(INDEX(出力表!C:C,5)+1)))))))</f>
        <v>50.849044731571183</v>
      </c>
      <c r="N782" t="e">
        <f>MIN(100, MAX(0, (100*(INDEX(出力表!D:D,5))/(EXP(INDEX(係数表!B:B,5) + $C782) + (INDEX(出力表!D:D,5)))) + (乱数表!$Q782*(Settings!B12/(((INDEX(出力表!D:D,5))+1)^INDEX(係数表!E:E,5)*INDEX(係数表!F:F,5))))))</f>
        <v>#VALUE!</v>
      </c>
      <c r="O782" t="e">
        <f>MIN(100, MAX(0, (INDEX(出力表!D:D,5))*M782/MAX(N782, Settings!B3)))</f>
        <v>#VALUE!</v>
      </c>
      <c r="P782">
        <f>MIN(100, MAX(0, 100*BETAINV(乱数表!$F782, MAX(0.00000001, (1/(1+EXP(-(INDEX(係数表!G:G,6) + $B782))))*(EXP(INDEX(係数表!H:H,6) + INDEX(係数表!I:I,6)*LN(INDEX(出力表!C:C,6)+1)))), MAX(0.00000001, (1-(1/(1+EXP(-(INDEX(係数表!G:G,6) + $B782)))))*(EXP(INDEX(係数表!H:H,6) + INDEX(係数表!I:I,6)*LN(INDEX(出力表!C:C,6)+1)))))))</f>
        <v>84.415771124135347</v>
      </c>
      <c r="Q782" t="e">
        <f>MIN(100, MAX(0, (100*(INDEX(出力表!D:D,6))/(EXP(INDEX(係数表!B:B,6) + $C782) + (INDEX(出力表!D:D,6)))) + (乱数表!$R782*(Settings!B12/(((INDEX(出力表!D:D,6))+1)^INDEX(係数表!E:E,6)*INDEX(係数表!F:F,6))))))</f>
        <v>#VALUE!</v>
      </c>
      <c r="R782" t="e">
        <f>MIN(100, MAX(0, (INDEX(出力表!D:D,6))*P782/MAX(Q782, Settings!B3)))</f>
        <v>#VALUE!</v>
      </c>
      <c r="S782">
        <f>MIN(100, MAX(0, 100*BETAINV(乱数表!$G782, MAX(0.00000001, (1/(1+EXP(-(INDEX(係数表!G:G,7) + $B782))))*(EXP(INDEX(係数表!H:H,7) + INDEX(係数表!I:I,7)*LN(INDEX(出力表!C:C,7)+1)))), MAX(0.00000001, (1-(1/(1+EXP(-(INDEX(係数表!G:G,7) + $B782)))))*(EXP(INDEX(係数表!H:H,7) + INDEX(係数表!I:I,7)*LN(INDEX(出力表!C:C,7)+1)))))))</f>
        <v>77.613265928526772</v>
      </c>
      <c r="T782" t="e">
        <f>MIN(100, MAX(0, (100*(INDEX(出力表!D:D,7))/(EXP(INDEX(係数表!B:B,7) + $C782) + (INDEX(出力表!D:D,7)))) + (乱数表!$S782*(Settings!B12/(((INDEX(出力表!D:D,7))+1)^INDEX(係数表!E:E,7)*INDEX(係数表!F:F,7))))))</f>
        <v>#VALUE!</v>
      </c>
      <c r="U782" t="e">
        <f>MIN(100, MAX(0, (INDEX(出力表!D:D,7))*S782/MAX(T782, Settings!B3)))</f>
        <v>#VALUE!</v>
      </c>
      <c r="V782">
        <f>MIN(100, MAX(0, 100*BETAINV(乱数表!$H782, MAX(0.00000001, (1/(1+EXP(-(INDEX(係数表!G:G,8) + $B782))))*(EXP(INDEX(係数表!H:H,8) + INDEX(係数表!I:I,8)*LN(INDEX(出力表!C:C,8)+1)))), MAX(0.00000001, (1-(1/(1+EXP(-(INDEX(係数表!G:G,8) + $B782)))))*(EXP(INDEX(係数表!H:H,8) + INDEX(係数表!I:I,8)*LN(INDEX(出力表!C:C,8)+1)))))))</f>
        <v>52.677527928144443</v>
      </c>
      <c r="W782" t="e">
        <f>MIN(100, MAX(0, (100*(INDEX(出力表!D:D,8))/(EXP(INDEX(係数表!B:B,8) + $C782) + (INDEX(出力表!D:D,8)))) + (乱数表!$T782*(Settings!B12/(((INDEX(出力表!D:D,8))+1)^INDEX(係数表!E:E,8)*INDEX(係数表!F:F,8))))))</f>
        <v>#VALUE!</v>
      </c>
      <c r="X782" t="e">
        <f>MIN(100, MAX(0, (INDEX(出力表!D:D,8))*V782/MAX(W782, Settings!B3)))</f>
        <v>#VALUE!</v>
      </c>
      <c r="Y782">
        <f>MIN(100, MAX(0, 100*BETAINV(乱数表!$I782, MAX(0.00000001, (1/(1+EXP(-(INDEX(係数表!G:G,9) + $B782))))*(EXP(INDEX(係数表!H:H,9) + INDEX(係数表!I:I,9)*LN(INDEX(出力表!C:C,9)+1)))), MAX(0.00000001, (1-(1/(1+EXP(-(INDEX(係数表!G:G,9) + $B782)))))*(EXP(INDEX(係数表!H:H,9) + INDEX(係数表!I:I,9)*LN(INDEX(出力表!C:C,9)+1)))))))</f>
        <v>91.689093832441486</v>
      </c>
      <c r="Z782" t="e">
        <f>MIN(100, MAX(0, (100*(INDEX(出力表!D:D,9))/(EXP(INDEX(係数表!B:B,9) + $C782) + (INDEX(出力表!D:D,9)))) + (乱数表!$U782*(Settings!B12/(((INDEX(出力表!D:D,9))+1)^INDEX(係数表!E:E,9)*INDEX(係数表!F:F,9))))))</f>
        <v>#VALUE!</v>
      </c>
      <c r="AA782" t="e">
        <f>MIN(100, MAX(0, (INDEX(出力表!D:D,9))*Y782/MAX(Z782, Settings!B3)))</f>
        <v>#VALUE!</v>
      </c>
      <c r="AB782">
        <f>MIN(100, MAX(0, 100*BETAINV(乱数表!$J782, MAX(0.00000001, (1/(1+EXP(-(INDEX(係数表!G:G,10) + $B782))))*(EXP(INDEX(係数表!H:H,10) + INDEX(係数表!I:I,10)*LN(INDEX(出力表!C:C,10)+1)))), MAX(0.00000001, (1-(1/(1+EXP(-(INDEX(係数表!G:G,10) + $B782)))))*(EXP(INDEX(係数表!H:H,10) + INDEX(係数表!I:I,10)*LN(INDEX(出力表!C:C,10)+1)))))))</f>
        <v>73.225893290763963</v>
      </c>
      <c r="AC782" t="e">
        <f>MIN(100, MAX(0, (100*(INDEX(出力表!D:D,10))/(EXP(INDEX(係数表!B:B,10) + $C782) + (INDEX(出力表!D:D,10)))) + (乱数表!$V782*(Settings!B12/(((INDEX(出力表!D:D,10))+1)^INDEX(係数表!E:E,10)*INDEX(係数表!F:F,10))))))</f>
        <v>#VALUE!</v>
      </c>
      <c r="AD782" t="e">
        <f>MIN(100, MAX(0, (INDEX(出力表!D:D,10))*AB782/MAX(AC782, Settings!B3)))</f>
        <v>#VALUE!</v>
      </c>
      <c r="AE782">
        <f>MIN(100, MAX(0, 100*BETAINV(乱数表!$K782, MAX(0.00000001, (1/(1+EXP(-(INDEX(係数表!G:G,11) + $B782))))*(EXP(INDEX(係数表!H:H,11) + INDEX(係数表!I:I,11)*LN(INDEX(出力表!C:C,11)+1)))), MAX(0.00000001, (1-(1/(1+EXP(-(INDEX(係数表!G:G,11) + $B782)))))*(EXP(INDEX(係数表!H:H,11) + INDEX(係数表!I:I,11)*LN(INDEX(出力表!C:C,11)+1)))))))</f>
        <v>92.128525370233532</v>
      </c>
      <c r="AF782" t="e">
        <f>MIN(100, MAX(0, (100*(INDEX(出力表!D:D,11))/(EXP(INDEX(係数表!B:B,11) + $C782) + (INDEX(出力表!D:D,11)))) + (乱数表!$W782*(Settings!B12/(((INDEX(出力表!D:D,11))+1)^INDEX(係数表!E:E,11)*INDEX(係数表!F:F,11))))))</f>
        <v>#VALUE!</v>
      </c>
      <c r="AG782" t="e">
        <f>MIN(100, MAX(0, (INDEX(出力表!D:D,11))*AE782/MAX(AF782, Settings!B3)))</f>
        <v>#VALUE!</v>
      </c>
      <c r="AH782">
        <f>MIN(100, MAX(0, 100*BETAINV(乱数表!$L782, MAX(0.00000001, (1/(1+EXP(-(INDEX(係数表!G:G,12) + $B782))))*(EXP(INDEX(係数表!H:H,12) + INDEX(係数表!I:I,12)*LN(INDEX(出力表!C:C,12)+1)))), MAX(0.00000001, (1-(1/(1+EXP(-(INDEX(係数表!G:G,12) + $B782)))))*(EXP(INDEX(係数表!H:H,12) + INDEX(係数表!I:I,12)*LN(INDEX(出力表!C:C,12)+1)))))))</f>
        <v>67.703680472871412</v>
      </c>
      <c r="AI782" t="e">
        <f>MIN(100, MAX(0, (100*(INDEX(出力表!D:D,12))/(EXP(INDEX(係数表!B:B,12) + $C782) + (INDEX(出力表!D:D,12)))) + (乱数表!$X782*(Settings!B12/(((INDEX(出力表!D:D,12))+1)^INDEX(係数表!E:E,12)*INDEX(係数表!F:F,12))))))</f>
        <v>#VALUE!</v>
      </c>
      <c r="AJ782" t="e">
        <f>MIN(100, MAX(0, (INDEX(出力表!D:D,12))*AH782/MAX(AI782, Settings!B3)))</f>
        <v>#VALUE!</v>
      </c>
      <c r="AK782">
        <f>MIN(100, MAX(0, 100*BETAINV(乱数表!$M782, MAX(0.00000001, (1/(1+EXP(-(INDEX(係数表!G:G,13) + $B782))))*(EXP(INDEX(係数表!H:H,13) + INDEX(係数表!I:I,13)*LN(INDEX(出力表!C:C,13)+1)))), MAX(0.00000001, (1-(1/(1+EXP(-(INDEX(係数表!G:G,13) + $B782)))))*(EXP(INDEX(係数表!H:H,13) + INDEX(係数表!I:I,13)*LN(INDEX(出力表!C:C,13)+1)))))))</f>
        <v>60.170568531503001</v>
      </c>
      <c r="AL782" t="e">
        <f>MIN(100, MAX(0, (100*(INDEX(出力表!D:D,13))/(EXP(INDEX(係数表!B:B,13) + $C782) + (INDEX(出力表!D:D,13)))) + (乱数表!$Y782*(Settings!B12/(((INDEX(出力表!D:D,13))+1)^INDEX(係数表!E:E,13)*INDEX(係数表!F:F,13))))))</f>
        <v>#VALUE!</v>
      </c>
      <c r="AM782" t="e">
        <f>MIN(100, MAX(0, (INDEX(出力表!D:D,13))*AK782/MAX(AL782, Settings!B3)))</f>
        <v>#VALUE!</v>
      </c>
      <c r="AN782">
        <f>IF(ISNUMBER(F782), INDEX(出力表!B:B,2)*F782, 0)+IF(ISNUMBER(I782), INDEX(出力表!B:B,3)*I782, 0)+IF(ISNUMBER(L782), INDEX(出力表!B:B,4)*L782, 0)+IF(ISNUMBER(O782), INDEX(出力表!B:B,5)*O782, 0)+IF(ISNUMBER(R782), INDEX(出力表!B:B,6)*R782, 0)+IF(ISNUMBER(U782), INDEX(出力表!B:B,7)*U782, 0)+IF(ISNUMBER(X782), INDEX(出力表!B:B,8)*X782, 0)+IF(ISNUMBER(AA782), INDEX(出力表!B:B,9)*AA782, 0)+IF(ISNUMBER(AD782), INDEX(出力表!B:B,10)*AD782, 0)+IF(ISNUMBER(AG782), INDEX(出力表!B:B,11)*AG782, 0)+IF(ISNUMBER(AJ782), INDEX(出力表!B:B,12)*AJ782, 0)+IF(ISNUMBER(AM782), INDEX(出力表!B:B,13)*AM782, 0)</f>
        <v>0</v>
      </c>
      <c r="AO782">
        <f>IF(ISNUMBER(F782), INDEX(出力表!B:B,2), 0)+IF(ISNUMBER(I782), INDEX(出力表!B:B,3), 0)+IF(ISNUMBER(L782), INDEX(出力表!B:B,4), 0)+IF(ISNUMBER(O782), INDEX(出力表!B:B,5), 0)+IF(ISNUMBER(R782), INDEX(出力表!B:B,6), 0)+IF(ISNUMBER(U782), INDEX(出力表!B:B,7), 0)+IF(ISNUMBER(X782), INDEX(出力表!B:B,8), 0)+IF(ISNUMBER(AA782), INDEX(出力表!B:B,9), 0)+IF(ISNUMBER(AD782), INDEX(出力表!B:B,10), 0)+IF(ISNUMBER(AG782), INDEX(出力表!B:B,11), 0)+IF(ISNUMBER(AJ782), INDEX(出力表!B:B,12), 0)+IF(ISNUMBER(AM782), INDEX(出力表!B:B,13), 0)</f>
        <v>0</v>
      </c>
      <c r="AP782" t="str">
        <f t="shared" si="12"/>
        <v/>
      </c>
    </row>
    <row r="783" spans="1:42" x14ac:dyDescent="0.2">
      <c r="A783">
        <v>782</v>
      </c>
      <c r="B783">
        <f>IF(UPPER(Settings!B4)="TRUE", 乱数表!$Z783*Settings!B10, 0)</f>
        <v>0.13946291307564435</v>
      </c>
      <c r="C783">
        <f>IF(UPPER(Settings!B4)="TRUE", 乱数表!$AA783*Settings!B11, 0)</f>
        <v>-1.6933884675297706E-2</v>
      </c>
      <c r="D783">
        <f>MIN(100, MAX(0, 100*BETAINV(乱数表!$B783, MAX(0.00000001, (1/(1+EXP(-(INDEX(係数表!G:G,2) + $B783))))*(EXP(INDEX(係数表!H:H,2) + INDEX(係数表!I:I,2)*LN(INDEX(出力表!C:C,2)+1)))), MAX(0.00000001, (1-(1/(1+EXP(-(INDEX(係数表!G:G,2) + $B783)))))*(EXP(INDEX(係数表!H:H,2) + INDEX(係数表!I:I,2)*LN(INDEX(出力表!C:C,2)+1)))))))</f>
        <v>99.774387978946976</v>
      </c>
      <c r="E783" t="e">
        <f>MIN(100, MAX(0, (100*(INDEX(出力表!D:D,2))/(EXP(INDEX(係数表!B:B,2) + $C783) + (INDEX(出力表!D:D,2)))) + (乱数表!$N783*(Settings!B12/(((INDEX(出力表!D:D,2))+1)^INDEX(係数表!E:E,2)*INDEX(係数表!F:F,2))))))</f>
        <v>#VALUE!</v>
      </c>
      <c r="F783" t="e">
        <f>MIN(100, MAX(0, (INDEX(出力表!D:D,2))*D783/MAX(E783, Settings!B3)))</f>
        <v>#VALUE!</v>
      </c>
      <c r="G783">
        <f>MIN(100, MAX(0, 100*BETAINV(乱数表!$C783, MAX(0.00000001, (1/(1+EXP(-(INDEX(係数表!G:G,3) + $B783))))*(EXP(INDEX(係数表!H:H,3) + INDEX(係数表!I:I,3)*LN(INDEX(出力表!C:C,3)+1)))), MAX(0.00000001, (1-(1/(1+EXP(-(INDEX(係数表!G:G,3) + $B783)))))*(EXP(INDEX(係数表!H:H,3) + INDEX(係数表!I:I,3)*LN(INDEX(出力表!C:C,3)+1)))))))</f>
        <v>84.092243460749756</v>
      </c>
      <c r="H783" t="e">
        <f>MIN(100, MAX(0, (100*(INDEX(出力表!D:D,3))/(EXP(INDEX(係数表!B:B,3) + $C783) + (INDEX(出力表!D:D,3)))) + (乱数表!$O783*(Settings!B12/(((INDEX(出力表!D:D,3))+1)^INDEX(係数表!E:E,3)*INDEX(係数表!F:F,3))))))</f>
        <v>#VALUE!</v>
      </c>
      <c r="I783" t="e">
        <f>MIN(100, MAX(0, (INDEX(出力表!D:D,3))*G783/MAX(H783, Settings!B3)))</f>
        <v>#VALUE!</v>
      </c>
      <c r="J783">
        <f>MIN(100, MAX(0, 100*BETAINV(乱数表!$D783, MAX(0.00000001, (1/(1+EXP(-(INDEX(係数表!G:G,4) + $B783))))*(EXP(INDEX(係数表!H:H,4) + INDEX(係数表!I:I,4)*LN(INDEX(出力表!C:C,4)+1)))), MAX(0.00000001, (1-(1/(1+EXP(-(INDEX(係数表!G:G,4) + $B783)))))*(EXP(INDEX(係数表!H:H,4) + INDEX(係数表!I:I,4)*LN(INDEX(出力表!C:C,4)+1)))))))</f>
        <v>98.268338159279011</v>
      </c>
      <c r="K783" t="e">
        <f>MIN(100, MAX(0, (100*(INDEX(出力表!D:D,4))/(EXP(INDEX(係数表!B:B,4) + $C783) + (INDEX(出力表!D:D,4)))) + (乱数表!$P783*(Settings!B12/(((INDEX(出力表!D:D,4))+1)^INDEX(係数表!E:E,4)*INDEX(係数表!F:F,4))))))</f>
        <v>#VALUE!</v>
      </c>
      <c r="L783" t="e">
        <f>MIN(100, MAX(0, (INDEX(出力表!D:D,4))*J783/MAX(K783, Settings!B3)))</f>
        <v>#VALUE!</v>
      </c>
      <c r="M783">
        <f>MIN(100, MAX(0, 100*BETAINV(乱数表!$E783, MAX(0.00000001, (1/(1+EXP(-(INDEX(係数表!G:G,5) + $B783))))*(EXP(INDEX(係数表!H:H,5) + INDEX(係数表!I:I,5)*LN(INDEX(出力表!C:C,5)+1)))), MAX(0.00000001, (1-(1/(1+EXP(-(INDEX(係数表!G:G,5) + $B783)))))*(EXP(INDEX(係数表!H:H,5) + INDEX(係数表!I:I,5)*LN(INDEX(出力表!C:C,5)+1)))))))</f>
        <v>46.96310657838567</v>
      </c>
      <c r="N783" t="e">
        <f>MIN(100, MAX(0, (100*(INDEX(出力表!D:D,5))/(EXP(INDEX(係数表!B:B,5) + $C783) + (INDEX(出力表!D:D,5)))) + (乱数表!$Q783*(Settings!B12/(((INDEX(出力表!D:D,5))+1)^INDEX(係数表!E:E,5)*INDEX(係数表!F:F,5))))))</f>
        <v>#VALUE!</v>
      </c>
      <c r="O783" t="e">
        <f>MIN(100, MAX(0, (INDEX(出力表!D:D,5))*M783/MAX(N783, Settings!B3)))</f>
        <v>#VALUE!</v>
      </c>
      <c r="P783">
        <f>MIN(100, MAX(0, 100*BETAINV(乱数表!$F783, MAX(0.00000001, (1/(1+EXP(-(INDEX(係数表!G:G,6) + $B783))))*(EXP(INDEX(係数表!H:H,6) + INDEX(係数表!I:I,6)*LN(INDEX(出力表!C:C,6)+1)))), MAX(0.00000001, (1-(1/(1+EXP(-(INDEX(係数表!G:G,6) + $B783)))))*(EXP(INDEX(係数表!H:H,6) + INDEX(係数表!I:I,6)*LN(INDEX(出力表!C:C,6)+1)))))))</f>
        <v>92.783877419570686</v>
      </c>
      <c r="Q783" t="e">
        <f>MIN(100, MAX(0, (100*(INDEX(出力表!D:D,6))/(EXP(INDEX(係数表!B:B,6) + $C783) + (INDEX(出力表!D:D,6)))) + (乱数表!$R783*(Settings!B12/(((INDEX(出力表!D:D,6))+1)^INDEX(係数表!E:E,6)*INDEX(係数表!F:F,6))))))</f>
        <v>#VALUE!</v>
      </c>
      <c r="R783" t="e">
        <f>MIN(100, MAX(0, (INDEX(出力表!D:D,6))*P783/MAX(Q783, Settings!B3)))</f>
        <v>#VALUE!</v>
      </c>
      <c r="S783">
        <f>MIN(100, MAX(0, 100*BETAINV(乱数表!$G783, MAX(0.00000001, (1/(1+EXP(-(INDEX(係数表!G:G,7) + $B783))))*(EXP(INDEX(係数表!H:H,7) + INDEX(係数表!I:I,7)*LN(INDEX(出力表!C:C,7)+1)))), MAX(0.00000001, (1-(1/(1+EXP(-(INDEX(係数表!G:G,7) + $B783)))))*(EXP(INDEX(係数表!H:H,7) + INDEX(係数表!I:I,7)*LN(INDEX(出力表!C:C,7)+1)))))))</f>
        <v>77.728932822749243</v>
      </c>
      <c r="T783" t="e">
        <f>MIN(100, MAX(0, (100*(INDEX(出力表!D:D,7))/(EXP(INDEX(係数表!B:B,7) + $C783) + (INDEX(出力表!D:D,7)))) + (乱数表!$S783*(Settings!B12/(((INDEX(出力表!D:D,7))+1)^INDEX(係数表!E:E,7)*INDEX(係数表!F:F,7))))))</f>
        <v>#VALUE!</v>
      </c>
      <c r="U783" t="e">
        <f>MIN(100, MAX(0, (INDEX(出力表!D:D,7))*S783/MAX(T783, Settings!B3)))</f>
        <v>#VALUE!</v>
      </c>
      <c r="V783">
        <f>MIN(100, MAX(0, 100*BETAINV(乱数表!$H783, MAX(0.00000001, (1/(1+EXP(-(INDEX(係数表!G:G,8) + $B783))))*(EXP(INDEX(係数表!H:H,8) + INDEX(係数表!I:I,8)*LN(INDEX(出力表!C:C,8)+1)))), MAX(0.00000001, (1-(1/(1+EXP(-(INDEX(係数表!G:G,8) + $B783)))))*(EXP(INDEX(係数表!H:H,8) + INDEX(係数表!I:I,8)*LN(INDEX(出力表!C:C,8)+1)))))))</f>
        <v>99.510687897672994</v>
      </c>
      <c r="W783" t="e">
        <f>MIN(100, MAX(0, (100*(INDEX(出力表!D:D,8))/(EXP(INDEX(係数表!B:B,8) + $C783) + (INDEX(出力表!D:D,8)))) + (乱数表!$T783*(Settings!B12/(((INDEX(出力表!D:D,8))+1)^INDEX(係数表!E:E,8)*INDEX(係数表!F:F,8))))))</f>
        <v>#VALUE!</v>
      </c>
      <c r="X783" t="e">
        <f>MIN(100, MAX(0, (INDEX(出力表!D:D,8))*V783/MAX(W783, Settings!B3)))</f>
        <v>#VALUE!</v>
      </c>
      <c r="Y783">
        <f>MIN(100, MAX(0, 100*BETAINV(乱数表!$I783, MAX(0.00000001, (1/(1+EXP(-(INDEX(係数表!G:G,9) + $B783))))*(EXP(INDEX(係数表!H:H,9) + INDEX(係数表!I:I,9)*LN(INDEX(出力表!C:C,9)+1)))), MAX(0.00000001, (1-(1/(1+EXP(-(INDEX(係数表!G:G,9) + $B783)))))*(EXP(INDEX(係数表!H:H,9) + INDEX(係数表!I:I,9)*LN(INDEX(出力表!C:C,9)+1)))))))</f>
        <v>98.927359709601461</v>
      </c>
      <c r="Z783" t="e">
        <f>MIN(100, MAX(0, (100*(INDEX(出力表!D:D,9))/(EXP(INDEX(係数表!B:B,9) + $C783) + (INDEX(出力表!D:D,9)))) + (乱数表!$U783*(Settings!B12/(((INDEX(出力表!D:D,9))+1)^INDEX(係数表!E:E,9)*INDEX(係数表!F:F,9))))))</f>
        <v>#VALUE!</v>
      </c>
      <c r="AA783" t="e">
        <f>MIN(100, MAX(0, (INDEX(出力表!D:D,9))*Y783/MAX(Z783, Settings!B3)))</f>
        <v>#VALUE!</v>
      </c>
      <c r="AB783">
        <f>MIN(100, MAX(0, 100*BETAINV(乱数表!$J783, MAX(0.00000001, (1/(1+EXP(-(INDEX(係数表!G:G,10) + $B783))))*(EXP(INDEX(係数表!H:H,10) + INDEX(係数表!I:I,10)*LN(INDEX(出力表!C:C,10)+1)))), MAX(0.00000001, (1-(1/(1+EXP(-(INDEX(係数表!G:G,10) + $B783)))))*(EXP(INDEX(係数表!H:H,10) + INDEX(係数表!I:I,10)*LN(INDEX(出力表!C:C,10)+1)))))))</f>
        <v>98.427889123987669</v>
      </c>
      <c r="AC783" t="e">
        <f>MIN(100, MAX(0, (100*(INDEX(出力表!D:D,10))/(EXP(INDEX(係数表!B:B,10) + $C783) + (INDEX(出力表!D:D,10)))) + (乱数表!$V783*(Settings!B12/(((INDEX(出力表!D:D,10))+1)^INDEX(係数表!E:E,10)*INDEX(係数表!F:F,10))))))</f>
        <v>#VALUE!</v>
      </c>
      <c r="AD783" t="e">
        <f>MIN(100, MAX(0, (INDEX(出力表!D:D,10))*AB783/MAX(AC783, Settings!B3)))</f>
        <v>#VALUE!</v>
      </c>
      <c r="AE783">
        <f>MIN(100, MAX(0, 100*BETAINV(乱数表!$K783, MAX(0.00000001, (1/(1+EXP(-(INDEX(係数表!G:G,11) + $B783))))*(EXP(INDEX(係数表!H:H,11) + INDEX(係数表!I:I,11)*LN(INDEX(出力表!C:C,11)+1)))), MAX(0.00000001, (1-(1/(1+EXP(-(INDEX(係数表!G:G,11) + $B783)))))*(EXP(INDEX(係数表!H:H,11) + INDEX(係数表!I:I,11)*LN(INDEX(出力表!C:C,11)+1)))))))</f>
        <v>61.585018840233332</v>
      </c>
      <c r="AF783" t="e">
        <f>MIN(100, MAX(0, (100*(INDEX(出力表!D:D,11))/(EXP(INDEX(係数表!B:B,11) + $C783) + (INDEX(出力表!D:D,11)))) + (乱数表!$W783*(Settings!B12/(((INDEX(出力表!D:D,11))+1)^INDEX(係数表!E:E,11)*INDEX(係数表!F:F,11))))))</f>
        <v>#VALUE!</v>
      </c>
      <c r="AG783" t="e">
        <f>MIN(100, MAX(0, (INDEX(出力表!D:D,11))*AE783/MAX(AF783, Settings!B3)))</f>
        <v>#VALUE!</v>
      </c>
      <c r="AH783">
        <f>MIN(100, MAX(0, 100*BETAINV(乱数表!$L783, MAX(0.00000001, (1/(1+EXP(-(INDEX(係数表!G:G,12) + $B783))))*(EXP(INDEX(係数表!H:H,12) + INDEX(係数表!I:I,12)*LN(INDEX(出力表!C:C,12)+1)))), MAX(0.00000001, (1-(1/(1+EXP(-(INDEX(係数表!G:G,12) + $B783)))))*(EXP(INDEX(係数表!H:H,12) + INDEX(係数表!I:I,12)*LN(INDEX(出力表!C:C,12)+1)))))))</f>
        <v>87.868216850478632</v>
      </c>
      <c r="AI783" t="e">
        <f>MIN(100, MAX(0, (100*(INDEX(出力表!D:D,12))/(EXP(INDEX(係数表!B:B,12) + $C783) + (INDEX(出力表!D:D,12)))) + (乱数表!$X783*(Settings!B12/(((INDEX(出力表!D:D,12))+1)^INDEX(係数表!E:E,12)*INDEX(係数表!F:F,12))))))</f>
        <v>#VALUE!</v>
      </c>
      <c r="AJ783" t="e">
        <f>MIN(100, MAX(0, (INDEX(出力表!D:D,12))*AH783/MAX(AI783, Settings!B3)))</f>
        <v>#VALUE!</v>
      </c>
      <c r="AK783">
        <f>MIN(100, MAX(0, 100*BETAINV(乱数表!$M783, MAX(0.00000001, (1/(1+EXP(-(INDEX(係数表!G:G,13) + $B783))))*(EXP(INDEX(係数表!H:H,13) + INDEX(係数表!I:I,13)*LN(INDEX(出力表!C:C,13)+1)))), MAX(0.00000001, (1-(1/(1+EXP(-(INDEX(係数表!G:G,13) + $B783)))))*(EXP(INDEX(係数表!H:H,13) + INDEX(係数表!I:I,13)*LN(INDEX(出力表!C:C,13)+1)))))))</f>
        <v>88.84588781182002</v>
      </c>
      <c r="AL783" t="e">
        <f>MIN(100, MAX(0, (100*(INDEX(出力表!D:D,13))/(EXP(INDEX(係数表!B:B,13) + $C783) + (INDEX(出力表!D:D,13)))) + (乱数表!$Y783*(Settings!B12/(((INDEX(出力表!D:D,13))+1)^INDEX(係数表!E:E,13)*INDEX(係数表!F:F,13))))))</f>
        <v>#VALUE!</v>
      </c>
      <c r="AM783" t="e">
        <f>MIN(100, MAX(0, (INDEX(出力表!D:D,13))*AK783/MAX(AL783, Settings!B3)))</f>
        <v>#VALUE!</v>
      </c>
      <c r="AN783">
        <f>IF(ISNUMBER(F783), INDEX(出力表!B:B,2)*F783, 0)+IF(ISNUMBER(I783), INDEX(出力表!B:B,3)*I783, 0)+IF(ISNUMBER(L783), INDEX(出力表!B:B,4)*L783, 0)+IF(ISNUMBER(O783), INDEX(出力表!B:B,5)*O783, 0)+IF(ISNUMBER(R783), INDEX(出力表!B:B,6)*R783, 0)+IF(ISNUMBER(U783), INDEX(出力表!B:B,7)*U783, 0)+IF(ISNUMBER(X783), INDEX(出力表!B:B,8)*X783, 0)+IF(ISNUMBER(AA783), INDEX(出力表!B:B,9)*AA783, 0)+IF(ISNUMBER(AD783), INDEX(出力表!B:B,10)*AD783, 0)+IF(ISNUMBER(AG783), INDEX(出力表!B:B,11)*AG783, 0)+IF(ISNUMBER(AJ783), INDEX(出力表!B:B,12)*AJ783, 0)+IF(ISNUMBER(AM783), INDEX(出力表!B:B,13)*AM783, 0)</f>
        <v>0</v>
      </c>
      <c r="AO783">
        <f>IF(ISNUMBER(F783), INDEX(出力表!B:B,2), 0)+IF(ISNUMBER(I783), INDEX(出力表!B:B,3), 0)+IF(ISNUMBER(L783), INDEX(出力表!B:B,4), 0)+IF(ISNUMBER(O783), INDEX(出力表!B:B,5), 0)+IF(ISNUMBER(R783), INDEX(出力表!B:B,6), 0)+IF(ISNUMBER(U783), INDEX(出力表!B:B,7), 0)+IF(ISNUMBER(X783), INDEX(出力表!B:B,8), 0)+IF(ISNUMBER(AA783), INDEX(出力表!B:B,9), 0)+IF(ISNUMBER(AD783), INDEX(出力表!B:B,10), 0)+IF(ISNUMBER(AG783), INDEX(出力表!B:B,11), 0)+IF(ISNUMBER(AJ783), INDEX(出力表!B:B,12), 0)+IF(ISNUMBER(AM783), INDEX(出力表!B:B,13), 0)</f>
        <v>0</v>
      </c>
      <c r="AP783" t="str">
        <f t="shared" si="12"/>
        <v/>
      </c>
    </row>
    <row r="784" spans="1:42" x14ac:dyDescent="0.2">
      <c r="A784">
        <v>783</v>
      </c>
      <c r="B784">
        <f>IF(UPPER(Settings!B4)="TRUE", 乱数表!$Z784*Settings!B10, 0)</f>
        <v>1.2774973521115758</v>
      </c>
      <c r="C784">
        <f>IF(UPPER(Settings!B4)="TRUE", 乱数表!$AA784*Settings!B11, 0)</f>
        <v>3.9348649614698882E-2</v>
      </c>
      <c r="D784">
        <f>MIN(100, MAX(0, 100*BETAINV(乱数表!$B784, MAX(0.00000001, (1/(1+EXP(-(INDEX(係数表!G:G,2) + $B784))))*(EXP(INDEX(係数表!H:H,2) + INDEX(係数表!I:I,2)*LN(INDEX(出力表!C:C,2)+1)))), MAX(0.00000001, (1-(1/(1+EXP(-(INDEX(係数表!G:G,2) + $B784)))))*(EXP(INDEX(係数表!H:H,2) + INDEX(係数表!I:I,2)*LN(INDEX(出力表!C:C,2)+1)))))))</f>
        <v>68.854750953118526</v>
      </c>
      <c r="E784" t="e">
        <f>MIN(100, MAX(0, (100*(INDEX(出力表!D:D,2))/(EXP(INDEX(係数表!B:B,2) + $C784) + (INDEX(出力表!D:D,2)))) + (乱数表!$N784*(Settings!B12/(((INDEX(出力表!D:D,2))+1)^INDEX(係数表!E:E,2)*INDEX(係数表!F:F,2))))))</f>
        <v>#VALUE!</v>
      </c>
      <c r="F784" t="e">
        <f>MIN(100, MAX(0, (INDEX(出力表!D:D,2))*D784/MAX(E784, Settings!B3)))</f>
        <v>#VALUE!</v>
      </c>
      <c r="G784">
        <f>MIN(100, MAX(0, 100*BETAINV(乱数表!$C784, MAX(0.00000001, (1/(1+EXP(-(INDEX(係数表!G:G,3) + $B784))))*(EXP(INDEX(係数表!H:H,3) + INDEX(係数表!I:I,3)*LN(INDEX(出力表!C:C,3)+1)))), MAX(0.00000001, (1-(1/(1+EXP(-(INDEX(係数表!G:G,3) + $B784)))))*(EXP(INDEX(係数表!H:H,3) + INDEX(係数表!I:I,3)*LN(INDEX(出力表!C:C,3)+1)))))))</f>
        <v>99.979250929623163</v>
      </c>
      <c r="H784" t="e">
        <f>MIN(100, MAX(0, (100*(INDEX(出力表!D:D,3))/(EXP(INDEX(係数表!B:B,3) + $C784) + (INDEX(出力表!D:D,3)))) + (乱数表!$O784*(Settings!B12/(((INDEX(出力表!D:D,3))+1)^INDEX(係数表!E:E,3)*INDEX(係数表!F:F,3))))))</f>
        <v>#VALUE!</v>
      </c>
      <c r="I784" t="e">
        <f>MIN(100, MAX(0, (INDEX(出力表!D:D,3))*G784/MAX(H784, Settings!B3)))</f>
        <v>#VALUE!</v>
      </c>
      <c r="J784">
        <f>MIN(100, MAX(0, 100*BETAINV(乱数表!$D784, MAX(0.00000001, (1/(1+EXP(-(INDEX(係数表!G:G,4) + $B784))))*(EXP(INDEX(係数表!H:H,4) + INDEX(係数表!I:I,4)*LN(INDEX(出力表!C:C,4)+1)))), MAX(0.00000001, (1-(1/(1+EXP(-(INDEX(係数表!G:G,4) + $B784)))))*(EXP(INDEX(係数表!H:H,4) + INDEX(係数表!I:I,4)*LN(INDEX(出力表!C:C,4)+1)))))))</f>
        <v>91.05854812857352</v>
      </c>
      <c r="K784" t="e">
        <f>MIN(100, MAX(0, (100*(INDEX(出力表!D:D,4))/(EXP(INDEX(係数表!B:B,4) + $C784) + (INDEX(出力表!D:D,4)))) + (乱数表!$P784*(Settings!B12/(((INDEX(出力表!D:D,4))+1)^INDEX(係数表!E:E,4)*INDEX(係数表!F:F,4))))))</f>
        <v>#VALUE!</v>
      </c>
      <c r="L784" t="e">
        <f>MIN(100, MAX(0, (INDEX(出力表!D:D,4))*J784/MAX(K784, Settings!B3)))</f>
        <v>#VALUE!</v>
      </c>
      <c r="M784">
        <f>MIN(100, MAX(0, 100*BETAINV(乱数表!$E784, MAX(0.00000001, (1/(1+EXP(-(INDEX(係数表!G:G,5) + $B784))))*(EXP(INDEX(係数表!H:H,5) + INDEX(係数表!I:I,5)*LN(INDEX(出力表!C:C,5)+1)))), MAX(0.00000001, (1-(1/(1+EXP(-(INDEX(係数表!G:G,5) + $B784)))))*(EXP(INDEX(係数表!H:H,5) + INDEX(係数表!I:I,5)*LN(INDEX(出力表!C:C,5)+1)))))))</f>
        <v>99.999982890478364</v>
      </c>
      <c r="N784" t="e">
        <f>MIN(100, MAX(0, (100*(INDEX(出力表!D:D,5))/(EXP(INDEX(係数表!B:B,5) + $C784) + (INDEX(出力表!D:D,5)))) + (乱数表!$Q784*(Settings!B12/(((INDEX(出力表!D:D,5))+1)^INDEX(係数表!E:E,5)*INDEX(係数表!F:F,5))))))</f>
        <v>#VALUE!</v>
      </c>
      <c r="O784" t="e">
        <f>MIN(100, MAX(0, (INDEX(出力表!D:D,5))*M784/MAX(N784, Settings!B3)))</f>
        <v>#VALUE!</v>
      </c>
      <c r="P784">
        <f>MIN(100, MAX(0, 100*BETAINV(乱数表!$F784, MAX(0.00000001, (1/(1+EXP(-(INDEX(係数表!G:G,6) + $B784))))*(EXP(INDEX(係数表!H:H,6) + INDEX(係数表!I:I,6)*LN(INDEX(出力表!C:C,6)+1)))), MAX(0.00000001, (1-(1/(1+EXP(-(INDEX(係数表!G:G,6) + $B784)))))*(EXP(INDEX(係数表!H:H,6) + INDEX(係数表!I:I,6)*LN(INDEX(出力表!C:C,6)+1)))))))</f>
        <v>95.370227856831917</v>
      </c>
      <c r="Q784" t="e">
        <f>MIN(100, MAX(0, (100*(INDEX(出力表!D:D,6))/(EXP(INDEX(係数表!B:B,6) + $C784) + (INDEX(出力表!D:D,6)))) + (乱数表!$R784*(Settings!B12/(((INDEX(出力表!D:D,6))+1)^INDEX(係数表!E:E,6)*INDEX(係数表!F:F,6))))))</f>
        <v>#VALUE!</v>
      </c>
      <c r="R784" t="e">
        <f>MIN(100, MAX(0, (INDEX(出力表!D:D,6))*P784/MAX(Q784, Settings!B3)))</f>
        <v>#VALUE!</v>
      </c>
      <c r="S784">
        <f>MIN(100, MAX(0, 100*BETAINV(乱数表!$G784, MAX(0.00000001, (1/(1+EXP(-(INDEX(係数表!G:G,7) + $B784))))*(EXP(INDEX(係数表!H:H,7) + INDEX(係数表!I:I,7)*LN(INDEX(出力表!C:C,7)+1)))), MAX(0.00000001, (1-(1/(1+EXP(-(INDEX(係数表!G:G,7) + $B784)))))*(EXP(INDEX(係数表!H:H,7) + INDEX(係数表!I:I,7)*LN(INDEX(出力表!C:C,7)+1)))))))</f>
        <v>99.822466018846612</v>
      </c>
      <c r="T784" t="e">
        <f>MIN(100, MAX(0, (100*(INDEX(出力表!D:D,7))/(EXP(INDEX(係数表!B:B,7) + $C784) + (INDEX(出力表!D:D,7)))) + (乱数表!$S784*(Settings!B12/(((INDEX(出力表!D:D,7))+1)^INDEX(係数表!E:E,7)*INDEX(係数表!F:F,7))))))</f>
        <v>#VALUE!</v>
      </c>
      <c r="U784" t="e">
        <f>MIN(100, MAX(0, (INDEX(出力表!D:D,7))*S784/MAX(T784, Settings!B3)))</f>
        <v>#VALUE!</v>
      </c>
      <c r="V784">
        <f>MIN(100, MAX(0, 100*BETAINV(乱数表!$H784, MAX(0.00000001, (1/(1+EXP(-(INDEX(係数表!G:G,8) + $B784))))*(EXP(INDEX(係数表!H:H,8) + INDEX(係数表!I:I,8)*LN(INDEX(出力表!C:C,8)+1)))), MAX(0.00000001, (1-(1/(1+EXP(-(INDEX(係数表!G:G,8) + $B784)))))*(EXP(INDEX(係数表!H:H,8) + INDEX(係数表!I:I,8)*LN(INDEX(出力表!C:C,8)+1)))))))</f>
        <v>98.296190754973807</v>
      </c>
      <c r="W784" t="e">
        <f>MIN(100, MAX(0, (100*(INDEX(出力表!D:D,8))/(EXP(INDEX(係数表!B:B,8) + $C784) + (INDEX(出力表!D:D,8)))) + (乱数表!$T784*(Settings!B12/(((INDEX(出力表!D:D,8))+1)^INDEX(係数表!E:E,8)*INDEX(係数表!F:F,8))))))</f>
        <v>#VALUE!</v>
      </c>
      <c r="X784" t="e">
        <f>MIN(100, MAX(0, (INDEX(出力表!D:D,8))*V784/MAX(W784, Settings!B3)))</f>
        <v>#VALUE!</v>
      </c>
      <c r="Y784">
        <f>MIN(100, MAX(0, 100*BETAINV(乱数表!$I784, MAX(0.00000001, (1/(1+EXP(-(INDEX(係数表!G:G,9) + $B784))))*(EXP(INDEX(係数表!H:H,9) + INDEX(係数表!I:I,9)*LN(INDEX(出力表!C:C,9)+1)))), MAX(0.00000001, (1-(1/(1+EXP(-(INDEX(係数表!G:G,9) + $B784)))))*(EXP(INDEX(係数表!H:H,9) + INDEX(係数表!I:I,9)*LN(INDEX(出力表!C:C,9)+1)))))))</f>
        <v>78.054813795219502</v>
      </c>
      <c r="Z784" t="e">
        <f>MIN(100, MAX(0, (100*(INDEX(出力表!D:D,9))/(EXP(INDEX(係数表!B:B,9) + $C784) + (INDEX(出力表!D:D,9)))) + (乱数表!$U784*(Settings!B12/(((INDEX(出力表!D:D,9))+1)^INDEX(係数表!E:E,9)*INDEX(係数表!F:F,9))))))</f>
        <v>#VALUE!</v>
      </c>
      <c r="AA784" t="e">
        <f>MIN(100, MAX(0, (INDEX(出力表!D:D,9))*Y784/MAX(Z784, Settings!B3)))</f>
        <v>#VALUE!</v>
      </c>
      <c r="AB784">
        <f>MIN(100, MAX(0, 100*BETAINV(乱数表!$J784, MAX(0.00000001, (1/(1+EXP(-(INDEX(係数表!G:G,10) + $B784))))*(EXP(INDEX(係数表!H:H,10) + INDEX(係数表!I:I,10)*LN(INDEX(出力表!C:C,10)+1)))), MAX(0.00000001, (1-(1/(1+EXP(-(INDEX(係数表!G:G,10) + $B784)))))*(EXP(INDEX(係数表!H:H,10) + INDEX(係数表!I:I,10)*LN(INDEX(出力表!C:C,10)+1)))))))</f>
        <v>97.952603123669235</v>
      </c>
      <c r="AC784" t="e">
        <f>MIN(100, MAX(0, (100*(INDEX(出力表!D:D,10))/(EXP(INDEX(係数表!B:B,10) + $C784) + (INDEX(出力表!D:D,10)))) + (乱数表!$V784*(Settings!B12/(((INDEX(出力表!D:D,10))+1)^INDEX(係数表!E:E,10)*INDEX(係数表!F:F,10))))))</f>
        <v>#VALUE!</v>
      </c>
      <c r="AD784" t="e">
        <f>MIN(100, MAX(0, (INDEX(出力表!D:D,10))*AB784/MAX(AC784, Settings!B3)))</f>
        <v>#VALUE!</v>
      </c>
      <c r="AE784">
        <f>MIN(100, MAX(0, 100*BETAINV(乱数表!$K784, MAX(0.00000001, (1/(1+EXP(-(INDEX(係数表!G:G,11) + $B784))))*(EXP(INDEX(係数表!H:H,11) + INDEX(係数表!I:I,11)*LN(INDEX(出力表!C:C,11)+1)))), MAX(0.00000001, (1-(1/(1+EXP(-(INDEX(係数表!G:G,11) + $B784)))))*(EXP(INDEX(係数表!H:H,11) + INDEX(係数表!I:I,11)*LN(INDEX(出力表!C:C,11)+1)))))))</f>
        <v>99.99998981111456</v>
      </c>
      <c r="AF784" t="e">
        <f>MIN(100, MAX(0, (100*(INDEX(出力表!D:D,11))/(EXP(INDEX(係数表!B:B,11) + $C784) + (INDEX(出力表!D:D,11)))) + (乱数表!$W784*(Settings!B12/(((INDEX(出力表!D:D,11))+1)^INDEX(係数表!E:E,11)*INDEX(係数表!F:F,11))))))</f>
        <v>#VALUE!</v>
      </c>
      <c r="AG784" t="e">
        <f>MIN(100, MAX(0, (INDEX(出力表!D:D,11))*AE784/MAX(AF784, Settings!B3)))</f>
        <v>#VALUE!</v>
      </c>
      <c r="AH784">
        <f>MIN(100, MAX(0, 100*BETAINV(乱数表!$L784, MAX(0.00000001, (1/(1+EXP(-(INDEX(係数表!G:G,12) + $B784))))*(EXP(INDEX(係数表!H:H,12) + INDEX(係数表!I:I,12)*LN(INDEX(出力表!C:C,12)+1)))), MAX(0.00000001, (1-(1/(1+EXP(-(INDEX(係数表!G:G,12) + $B784)))))*(EXP(INDEX(係数表!H:H,12) + INDEX(係数表!I:I,12)*LN(INDEX(出力表!C:C,12)+1)))))))</f>
        <v>99.999899108212389</v>
      </c>
      <c r="AI784" t="e">
        <f>MIN(100, MAX(0, (100*(INDEX(出力表!D:D,12))/(EXP(INDEX(係数表!B:B,12) + $C784) + (INDEX(出力表!D:D,12)))) + (乱数表!$X784*(Settings!B12/(((INDEX(出力表!D:D,12))+1)^INDEX(係数表!E:E,12)*INDEX(係数表!F:F,12))))))</f>
        <v>#VALUE!</v>
      </c>
      <c r="AJ784" t="e">
        <f>MIN(100, MAX(0, (INDEX(出力表!D:D,12))*AH784/MAX(AI784, Settings!B3)))</f>
        <v>#VALUE!</v>
      </c>
      <c r="AK784">
        <f>MIN(100, MAX(0, 100*BETAINV(乱数表!$M784, MAX(0.00000001, (1/(1+EXP(-(INDEX(係数表!G:G,13) + $B784))))*(EXP(INDEX(係数表!H:H,13) + INDEX(係数表!I:I,13)*LN(INDEX(出力表!C:C,13)+1)))), MAX(0.00000001, (1-(1/(1+EXP(-(INDEX(係数表!G:G,13) + $B784)))))*(EXP(INDEX(係数表!H:H,13) + INDEX(係数表!I:I,13)*LN(INDEX(出力表!C:C,13)+1)))))))</f>
        <v>99.995445653347815</v>
      </c>
      <c r="AL784" t="e">
        <f>MIN(100, MAX(0, (100*(INDEX(出力表!D:D,13))/(EXP(INDEX(係数表!B:B,13) + $C784) + (INDEX(出力表!D:D,13)))) + (乱数表!$Y784*(Settings!B12/(((INDEX(出力表!D:D,13))+1)^INDEX(係数表!E:E,13)*INDEX(係数表!F:F,13))))))</f>
        <v>#VALUE!</v>
      </c>
      <c r="AM784" t="e">
        <f>MIN(100, MAX(0, (INDEX(出力表!D:D,13))*AK784/MAX(AL784, Settings!B3)))</f>
        <v>#VALUE!</v>
      </c>
      <c r="AN784">
        <f>IF(ISNUMBER(F784), INDEX(出力表!B:B,2)*F784, 0)+IF(ISNUMBER(I784), INDEX(出力表!B:B,3)*I784, 0)+IF(ISNUMBER(L784), INDEX(出力表!B:B,4)*L784, 0)+IF(ISNUMBER(O784), INDEX(出力表!B:B,5)*O784, 0)+IF(ISNUMBER(R784), INDEX(出力表!B:B,6)*R784, 0)+IF(ISNUMBER(U784), INDEX(出力表!B:B,7)*U784, 0)+IF(ISNUMBER(X784), INDEX(出力表!B:B,8)*X784, 0)+IF(ISNUMBER(AA784), INDEX(出力表!B:B,9)*AA784, 0)+IF(ISNUMBER(AD784), INDEX(出力表!B:B,10)*AD784, 0)+IF(ISNUMBER(AG784), INDEX(出力表!B:B,11)*AG784, 0)+IF(ISNUMBER(AJ784), INDEX(出力表!B:B,12)*AJ784, 0)+IF(ISNUMBER(AM784), INDEX(出力表!B:B,13)*AM784, 0)</f>
        <v>0</v>
      </c>
      <c r="AO784">
        <f>IF(ISNUMBER(F784), INDEX(出力表!B:B,2), 0)+IF(ISNUMBER(I784), INDEX(出力表!B:B,3), 0)+IF(ISNUMBER(L784), INDEX(出力表!B:B,4), 0)+IF(ISNUMBER(O784), INDEX(出力表!B:B,5), 0)+IF(ISNUMBER(R784), INDEX(出力表!B:B,6), 0)+IF(ISNUMBER(U784), INDEX(出力表!B:B,7), 0)+IF(ISNUMBER(X784), INDEX(出力表!B:B,8), 0)+IF(ISNUMBER(AA784), INDEX(出力表!B:B,9), 0)+IF(ISNUMBER(AD784), INDEX(出力表!B:B,10), 0)+IF(ISNUMBER(AG784), INDEX(出力表!B:B,11), 0)+IF(ISNUMBER(AJ784), INDEX(出力表!B:B,12), 0)+IF(ISNUMBER(AM784), INDEX(出力表!B:B,13), 0)</f>
        <v>0</v>
      </c>
      <c r="AP784" t="str">
        <f t="shared" si="12"/>
        <v/>
      </c>
    </row>
    <row r="785" spans="1:42" x14ac:dyDescent="0.2">
      <c r="A785">
        <v>784</v>
      </c>
      <c r="B785">
        <f>IF(UPPER(Settings!B4)="TRUE", 乱数表!$Z785*Settings!B10, 0)</f>
        <v>0.84257313266309497</v>
      </c>
      <c r="C785">
        <f>IF(UPPER(Settings!B4)="TRUE", 乱数表!$AA785*Settings!B11, 0)</f>
        <v>9.6620071584474845E-2</v>
      </c>
      <c r="D785">
        <f>MIN(100, MAX(0, 100*BETAINV(乱数表!$B785, MAX(0.00000001, (1/(1+EXP(-(INDEX(係数表!G:G,2) + $B785))))*(EXP(INDEX(係数表!H:H,2) + INDEX(係数表!I:I,2)*LN(INDEX(出力表!C:C,2)+1)))), MAX(0.00000001, (1-(1/(1+EXP(-(INDEX(係数表!G:G,2) + $B785)))))*(EXP(INDEX(係数表!H:H,2) + INDEX(係数表!I:I,2)*LN(INDEX(出力表!C:C,2)+1)))))))</f>
        <v>99.919844436488376</v>
      </c>
      <c r="E785" t="e">
        <f>MIN(100, MAX(0, (100*(INDEX(出力表!D:D,2))/(EXP(INDEX(係数表!B:B,2) + $C785) + (INDEX(出力表!D:D,2)))) + (乱数表!$N785*(Settings!B12/(((INDEX(出力表!D:D,2))+1)^INDEX(係数表!E:E,2)*INDEX(係数表!F:F,2))))))</f>
        <v>#VALUE!</v>
      </c>
      <c r="F785" t="e">
        <f>MIN(100, MAX(0, (INDEX(出力表!D:D,2))*D785/MAX(E785, Settings!B3)))</f>
        <v>#VALUE!</v>
      </c>
      <c r="G785">
        <f>MIN(100, MAX(0, 100*BETAINV(乱数表!$C785, MAX(0.00000001, (1/(1+EXP(-(INDEX(係数表!G:G,3) + $B785))))*(EXP(INDEX(係数表!H:H,3) + INDEX(係数表!I:I,3)*LN(INDEX(出力表!C:C,3)+1)))), MAX(0.00000001, (1-(1/(1+EXP(-(INDEX(係数表!G:G,3) + $B785)))))*(EXP(INDEX(係数表!H:H,3) + INDEX(係数表!I:I,3)*LN(INDEX(出力表!C:C,3)+1)))))))</f>
        <v>99.378989014058632</v>
      </c>
      <c r="H785" t="e">
        <f>MIN(100, MAX(0, (100*(INDEX(出力表!D:D,3))/(EXP(INDEX(係数表!B:B,3) + $C785) + (INDEX(出力表!D:D,3)))) + (乱数表!$O785*(Settings!B12/(((INDEX(出力表!D:D,3))+1)^INDEX(係数表!E:E,3)*INDEX(係数表!F:F,3))))))</f>
        <v>#VALUE!</v>
      </c>
      <c r="I785" t="e">
        <f>MIN(100, MAX(0, (INDEX(出力表!D:D,3))*G785/MAX(H785, Settings!B3)))</f>
        <v>#VALUE!</v>
      </c>
      <c r="J785">
        <f>MIN(100, MAX(0, 100*BETAINV(乱数表!$D785, MAX(0.00000001, (1/(1+EXP(-(INDEX(係数表!G:G,4) + $B785))))*(EXP(INDEX(係数表!H:H,4) + INDEX(係数表!I:I,4)*LN(INDEX(出力表!C:C,4)+1)))), MAX(0.00000001, (1-(1/(1+EXP(-(INDEX(係数表!G:G,4) + $B785)))))*(EXP(INDEX(係数表!H:H,4) + INDEX(係数表!I:I,4)*LN(INDEX(出力表!C:C,4)+1)))))))</f>
        <v>99.999983096157976</v>
      </c>
      <c r="K785" t="e">
        <f>MIN(100, MAX(0, (100*(INDEX(出力表!D:D,4))/(EXP(INDEX(係数表!B:B,4) + $C785) + (INDEX(出力表!D:D,4)))) + (乱数表!$P785*(Settings!B12/(((INDEX(出力表!D:D,4))+1)^INDEX(係数表!E:E,4)*INDEX(係数表!F:F,4))))))</f>
        <v>#VALUE!</v>
      </c>
      <c r="L785" t="e">
        <f>MIN(100, MAX(0, (INDEX(出力表!D:D,4))*J785/MAX(K785, Settings!B3)))</f>
        <v>#VALUE!</v>
      </c>
      <c r="M785">
        <f>MIN(100, MAX(0, 100*BETAINV(乱数表!$E785, MAX(0.00000001, (1/(1+EXP(-(INDEX(係数表!G:G,5) + $B785))))*(EXP(INDEX(係数表!H:H,5) + INDEX(係数表!I:I,5)*LN(INDEX(出力表!C:C,5)+1)))), MAX(0.00000001, (1-(1/(1+EXP(-(INDEX(係数表!G:G,5) + $B785)))))*(EXP(INDEX(係数表!H:H,5) + INDEX(係数表!I:I,5)*LN(INDEX(出力表!C:C,5)+1)))))))</f>
        <v>72.715953618161521</v>
      </c>
      <c r="N785" t="e">
        <f>MIN(100, MAX(0, (100*(INDEX(出力表!D:D,5))/(EXP(INDEX(係数表!B:B,5) + $C785) + (INDEX(出力表!D:D,5)))) + (乱数表!$Q785*(Settings!B12/(((INDEX(出力表!D:D,5))+1)^INDEX(係数表!E:E,5)*INDEX(係数表!F:F,5))))))</f>
        <v>#VALUE!</v>
      </c>
      <c r="O785" t="e">
        <f>MIN(100, MAX(0, (INDEX(出力表!D:D,5))*M785/MAX(N785, Settings!B3)))</f>
        <v>#VALUE!</v>
      </c>
      <c r="P785">
        <f>MIN(100, MAX(0, 100*BETAINV(乱数表!$F785, MAX(0.00000001, (1/(1+EXP(-(INDEX(係数表!G:G,6) + $B785))))*(EXP(INDEX(係数表!H:H,6) + INDEX(係数表!I:I,6)*LN(INDEX(出力表!C:C,6)+1)))), MAX(0.00000001, (1-(1/(1+EXP(-(INDEX(係数表!G:G,6) + $B785)))))*(EXP(INDEX(係数表!H:H,6) + INDEX(係数表!I:I,6)*LN(INDEX(出力表!C:C,6)+1)))))))</f>
        <v>98.026026528226794</v>
      </c>
      <c r="Q785" t="e">
        <f>MIN(100, MAX(0, (100*(INDEX(出力表!D:D,6))/(EXP(INDEX(係数表!B:B,6) + $C785) + (INDEX(出力表!D:D,6)))) + (乱数表!$R785*(Settings!B12/(((INDEX(出力表!D:D,6))+1)^INDEX(係数表!E:E,6)*INDEX(係数表!F:F,6))))))</f>
        <v>#VALUE!</v>
      </c>
      <c r="R785" t="e">
        <f>MIN(100, MAX(0, (INDEX(出力表!D:D,6))*P785/MAX(Q785, Settings!B3)))</f>
        <v>#VALUE!</v>
      </c>
      <c r="S785">
        <f>MIN(100, MAX(0, 100*BETAINV(乱数表!$G785, MAX(0.00000001, (1/(1+EXP(-(INDEX(係数表!G:G,7) + $B785))))*(EXP(INDEX(係数表!H:H,7) + INDEX(係数表!I:I,7)*LN(INDEX(出力表!C:C,7)+1)))), MAX(0.00000001, (1-(1/(1+EXP(-(INDEX(係数表!G:G,7) + $B785)))))*(EXP(INDEX(係数表!H:H,7) + INDEX(係数表!I:I,7)*LN(INDEX(出力表!C:C,7)+1)))))))</f>
        <v>99.999590750385778</v>
      </c>
      <c r="T785" t="e">
        <f>MIN(100, MAX(0, (100*(INDEX(出力表!D:D,7))/(EXP(INDEX(係数表!B:B,7) + $C785) + (INDEX(出力表!D:D,7)))) + (乱数表!$S785*(Settings!B12/(((INDEX(出力表!D:D,7))+1)^INDEX(係数表!E:E,7)*INDEX(係数表!F:F,7))))))</f>
        <v>#VALUE!</v>
      </c>
      <c r="U785" t="e">
        <f>MIN(100, MAX(0, (INDEX(出力表!D:D,7))*S785/MAX(T785, Settings!B3)))</f>
        <v>#VALUE!</v>
      </c>
      <c r="V785">
        <f>MIN(100, MAX(0, 100*BETAINV(乱数表!$H785, MAX(0.00000001, (1/(1+EXP(-(INDEX(係数表!G:G,8) + $B785))))*(EXP(INDEX(係数表!H:H,8) + INDEX(係数表!I:I,8)*LN(INDEX(出力表!C:C,8)+1)))), MAX(0.00000001, (1-(1/(1+EXP(-(INDEX(係数表!G:G,8) + $B785)))))*(EXP(INDEX(係数表!H:H,8) + INDEX(係数表!I:I,8)*LN(INDEX(出力表!C:C,8)+1)))))))</f>
        <v>99.97276585985648</v>
      </c>
      <c r="W785" t="e">
        <f>MIN(100, MAX(0, (100*(INDEX(出力表!D:D,8))/(EXP(INDEX(係数表!B:B,8) + $C785) + (INDEX(出力表!D:D,8)))) + (乱数表!$T785*(Settings!B12/(((INDEX(出力表!D:D,8))+1)^INDEX(係数表!E:E,8)*INDEX(係数表!F:F,8))))))</f>
        <v>#VALUE!</v>
      </c>
      <c r="X785" t="e">
        <f>MIN(100, MAX(0, (INDEX(出力表!D:D,8))*V785/MAX(W785, Settings!B3)))</f>
        <v>#VALUE!</v>
      </c>
      <c r="Y785">
        <f>MIN(100, MAX(0, 100*BETAINV(乱数表!$I785, MAX(0.00000001, (1/(1+EXP(-(INDEX(係数表!G:G,9) + $B785))))*(EXP(INDEX(係数表!H:H,9) + INDEX(係数表!I:I,9)*LN(INDEX(出力表!C:C,9)+1)))), MAX(0.00000001, (1-(1/(1+EXP(-(INDEX(係数表!G:G,9) + $B785)))))*(EXP(INDEX(係数表!H:H,9) + INDEX(係数表!I:I,9)*LN(INDEX(出力表!C:C,9)+1)))))))</f>
        <v>97.205486114305657</v>
      </c>
      <c r="Z785" t="e">
        <f>MIN(100, MAX(0, (100*(INDEX(出力表!D:D,9))/(EXP(INDEX(係数表!B:B,9) + $C785) + (INDEX(出力表!D:D,9)))) + (乱数表!$U785*(Settings!B12/(((INDEX(出力表!D:D,9))+1)^INDEX(係数表!E:E,9)*INDEX(係数表!F:F,9))))))</f>
        <v>#VALUE!</v>
      </c>
      <c r="AA785" t="e">
        <f>MIN(100, MAX(0, (INDEX(出力表!D:D,9))*Y785/MAX(Z785, Settings!B3)))</f>
        <v>#VALUE!</v>
      </c>
      <c r="AB785">
        <f>MIN(100, MAX(0, 100*BETAINV(乱数表!$J785, MAX(0.00000001, (1/(1+EXP(-(INDEX(係数表!G:G,10) + $B785))))*(EXP(INDEX(係数表!H:H,10) + INDEX(係数表!I:I,10)*LN(INDEX(出力表!C:C,10)+1)))), MAX(0.00000001, (1-(1/(1+EXP(-(INDEX(係数表!G:G,10) + $B785)))))*(EXP(INDEX(係数表!H:H,10) + INDEX(係数表!I:I,10)*LN(INDEX(出力表!C:C,10)+1)))))))</f>
        <v>57.192143821384448</v>
      </c>
      <c r="AC785" t="e">
        <f>MIN(100, MAX(0, (100*(INDEX(出力表!D:D,10))/(EXP(INDEX(係数表!B:B,10) + $C785) + (INDEX(出力表!D:D,10)))) + (乱数表!$V785*(Settings!B12/(((INDEX(出力表!D:D,10))+1)^INDEX(係数表!E:E,10)*INDEX(係数表!F:F,10))))))</f>
        <v>#VALUE!</v>
      </c>
      <c r="AD785" t="e">
        <f>MIN(100, MAX(0, (INDEX(出力表!D:D,10))*AB785/MAX(AC785, Settings!B3)))</f>
        <v>#VALUE!</v>
      </c>
      <c r="AE785">
        <f>MIN(100, MAX(0, 100*BETAINV(乱数表!$K785, MAX(0.00000001, (1/(1+EXP(-(INDEX(係数表!G:G,11) + $B785))))*(EXP(INDEX(係数表!H:H,11) + INDEX(係数表!I:I,11)*LN(INDEX(出力表!C:C,11)+1)))), MAX(0.00000001, (1-(1/(1+EXP(-(INDEX(係数表!G:G,11) + $B785)))))*(EXP(INDEX(係数表!H:H,11) + INDEX(係数表!I:I,11)*LN(INDEX(出力表!C:C,11)+1)))))))</f>
        <v>98.178694057863751</v>
      </c>
      <c r="AF785" t="e">
        <f>MIN(100, MAX(0, (100*(INDEX(出力表!D:D,11))/(EXP(INDEX(係数表!B:B,11) + $C785) + (INDEX(出力表!D:D,11)))) + (乱数表!$W785*(Settings!B12/(((INDEX(出力表!D:D,11))+1)^INDEX(係数表!E:E,11)*INDEX(係数表!F:F,11))))))</f>
        <v>#VALUE!</v>
      </c>
      <c r="AG785" t="e">
        <f>MIN(100, MAX(0, (INDEX(出力表!D:D,11))*AE785/MAX(AF785, Settings!B3)))</f>
        <v>#VALUE!</v>
      </c>
      <c r="AH785">
        <f>MIN(100, MAX(0, 100*BETAINV(乱数表!$L785, MAX(0.00000001, (1/(1+EXP(-(INDEX(係数表!G:G,12) + $B785))))*(EXP(INDEX(係数表!H:H,12) + INDEX(係数表!I:I,12)*LN(INDEX(出力表!C:C,12)+1)))), MAX(0.00000001, (1-(1/(1+EXP(-(INDEX(係数表!G:G,12) + $B785)))))*(EXP(INDEX(係数表!H:H,12) + INDEX(係数表!I:I,12)*LN(INDEX(出力表!C:C,12)+1)))))))</f>
        <v>99.999651029834851</v>
      </c>
      <c r="AI785" t="e">
        <f>MIN(100, MAX(0, (100*(INDEX(出力表!D:D,12))/(EXP(INDEX(係数表!B:B,12) + $C785) + (INDEX(出力表!D:D,12)))) + (乱数表!$X785*(Settings!B12/(((INDEX(出力表!D:D,12))+1)^INDEX(係数表!E:E,12)*INDEX(係数表!F:F,12))))))</f>
        <v>#VALUE!</v>
      </c>
      <c r="AJ785" t="e">
        <f>MIN(100, MAX(0, (INDEX(出力表!D:D,12))*AH785/MAX(AI785, Settings!B3)))</f>
        <v>#VALUE!</v>
      </c>
      <c r="AK785">
        <f>MIN(100, MAX(0, 100*BETAINV(乱数表!$M785, MAX(0.00000001, (1/(1+EXP(-(INDEX(係数表!G:G,13) + $B785))))*(EXP(INDEX(係数表!H:H,13) + INDEX(係数表!I:I,13)*LN(INDEX(出力表!C:C,13)+1)))), MAX(0.00000001, (1-(1/(1+EXP(-(INDEX(係数表!G:G,13) + $B785)))))*(EXP(INDEX(係数表!H:H,13) + INDEX(係数表!I:I,13)*LN(INDEX(出力表!C:C,13)+1)))))))</f>
        <v>99.996391638548516</v>
      </c>
      <c r="AL785" t="e">
        <f>MIN(100, MAX(0, (100*(INDEX(出力表!D:D,13))/(EXP(INDEX(係数表!B:B,13) + $C785) + (INDEX(出力表!D:D,13)))) + (乱数表!$Y785*(Settings!B12/(((INDEX(出力表!D:D,13))+1)^INDEX(係数表!E:E,13)*INDEX(係数表!F:F,13))))))</f>
        <v>#VALUE!</v>
      </c>
      <c r="AM785" t="e">
        <f>MIN(100, MAX(0, (INDEX(出力表!D:D,13))*AK785/MAX(AL785, Settings!B3)))</f>
        <v>#VALUE!</v>
      </c>
      <c r="AN785">
        <f>IF(ISNUMBER(F785), INDEX(出力表!B:B,2)*F785, 0)+IF(ISNUMBER(I785), INDEX(出力表!B:B,3)*I785, 0)+IF(ISNUMBER(L785), INDEX(出力表!B:B,4)*L785, 0)+IF(ISNUMBER(O785), INDEX(出力表!B:B,5)*O785, 0)+IF(ISNUMBER(R785), INDEX(出力表!B:B,6)*R785, 0)+IF(ISNUMBER(U785), INDEX(出力表!B:B,7)*U785, 0)+IF(ISNUMBER(X785), INDEX(出力表!B:B,8)*X785, 0)+IF(ISNUMBER(AA785), INDEX(出力表!B:B,9)*AA785, 0)+IF(ISNUMBER(AD785), INDEX(出力表!B:B,10)*AD785, 0)+IF(ISNUMBER(AG785), INDEX(出力表!B:B,11)*AG785, 0)+IF(ISNUMBER(AJ785), INDEX(出力表!B:B,12)*AJ785, 0)+IF(ISNUMBER(AM785), INDEX(出力表!B:B,13)*AM785, 0)</f>
        <v>0</v>
      </c>
      <c r="AO785">
        <f>IF(ISNUMBER(F785), INDEX(出力表!B:B,2), 0)+IF(ISNUMBER(I785), INDEX(出力表!B:B,3), 0)+IF(ISNUMBER(L785), INDEX(出力表!B:B,4), 0)+IF(ISNUMBER(O785), INDEX(出力表!B:B,5), 0)+IF(ISNUMBER(R785), INDEX(出力表!B:B,6), 0)+IF(ISNUMBER(U785), INDEX(出力表!B:B,7), 0)+IF(ISNUMBER(X785), INDEX(出力表!B:B,8), 0)+IF(ISNUMBER(AA785), INDEX(出力表!B:B,9), 0)+IF(ISNUMBER(AD785), INDEX(出力表!B:B,10), 0)+IF(ISNUMBER(AG785), INDEX(出力表!B:B,11), 0)+IF(ISNUMBER(AJ785), INDEX(出力表!B:B,12), 0)+IF(ISNUMBER(AM785), INDEX(出力表!B:B,13), 0)</f>
        <v>0</v>
      </c>
      <c r="AP785" t="str">
        <f t="shared" si="12"/>
        <v/>
      </c>
    </row>
    <row r="786" spans="1:42" x14ac:dyDescent="0.2">
      <c r="A786">
        <v>785</v>
      </c>
      <c r="B786">
        <f>IF(UPPER(Settings!B4)="TRUE", 乱数表!$Z786*Settings!B10, 0)</f>
        <v>-0.98688382432637445</v>
      </c>
      <c r="C786">
        <f>IF(UPPER(Settings!B4)="TRUE", 乱数表!$AA786*Settings!B11, 0)</f>
        <v>3.7929524651767514E-2</v>
      </c>
      <c r="D786">
        <f>MIN(100, MAX(0, 100*BETAINV(乱数表!$B786, MAX(0.00000001, (1/(1+EXP(-(INDEX(係数表!G:G,2) + $B786))))*(EXP(INDEX(係数表!H:H,2) + INDEX(係数表!I:I,2)*LN(INDEX(出力表!C:C,2)+1)))), MAX(0.00000001, (1-(1/(1+EXP(-(INDEX(係数表!G:G,2) + $B786)))))*(EXP(INDEX(係数表!H:H,2) + INDEX(係数表!I:I,2)*LN(INDEX(出力表!C:C,2)+1)))))))</f>
        <v>94.150766037962967</v>
      </c>
      <c r="E786" t="e">
        <f>MIN(100, MAX(0, (100*(INDEX(出力表!D:D,2))/(EXP(INDEX(係数表!B:B,2) + $C786) + (INDEX(出力表!D:D,2)))) + (乱数表!$N786*(Settings!B12/(((INDEX(出力表!D:D,2))+1)^INDEX(係数表!E:E,2)*INDEX(係数表!F:F,2))))))</f>
        <v>#VALUE!</v>
      </c>
      <c r="F786" t="e">
        <f>MIN(100, MAX(0, (INDEX(出力表!D:D,2))*D786/MAX(E786, Settings!B3)))</f>
        <v>#VALUE!</v>
      </c>
      <c r="G786">
        <f>MIN(100, MAX(0, 100*BETAINV(乱数表!$C786, MAX(0.00000001, (1/(1+EXP(-(INDEX(係数表!G:G,3) + $B786))))*(EXP(INDEX(係数表!H:H,3) + INDEX(係数表!I:I,3)*LN(INDEX(出力表!C:C,3)+1)))), MAX(0.00000001, (1-(1/(1+EXP(-(INDEX(係数表!G:G,3) + $B786)))))*(EXP(INDEX(係数表!H:H,3) + INDEX(係数表!I:I,3)*LN(INDEX(出力表!C:C,3)+1)))))))</f>
        <v>46.957052986547701</v>
      </c>
      <c r="H786" t="e">
        <f>MIN(100, MAX(0, (100*(INDEX(出力表!D:D,3))/(EXP(INDEX(係数表!B:B,3) + $C786) + (INDEX(出力表!D:D,3)))) + (乱数表!$O786*(Settings!B12/(((INDEX(出力表!D:D,3))+1)^INDEX(係数表!E:E,3)*INDEX(係数表!F:F,3))))))</f>
        <v>#VALUE!</v>
      </c>
      <c r="I786" t="e">
        <f>MIN(100, MAX(0, (INDEX(出力表!D:D,3))*G786/MAX(H786, Settings!B3)))</f>
        <v>#VALUE!</v>
      </c>
      <c r="J786">
        <f>MIN(100, MAX(0, 100*BETAINV(乱数表!$D786, MAX(0.00000001, (1/(1+EXP(-(INDEX(係数表!G:G,4) + $B786))))*(EXP(INDEX(係数表!H:H,4) + INDEX(係数表!I:I,4)*LN(INDEX(出力表!C:C,4)+1)))), MAX(0.00000001, (1-(1/(1+EXP(-(INDEX(係数表!G:G,4) + $B786)))))*(EXP(INDEX(係数表!H:H,4) + INDEX(係数表!I:I,4)*LN(INDEX(出力表!C:C,4)+1)))))))</f>
        <v>91.860431320128384</v>
      </c>
      <c r="K786" t="e">
        <f>MIN(100, MAX(0, (100*(INDEX(出力表!D:D,4))/(EXP(INDEX(係数表!B:B,4) + $C786) + (INDEX(出力表!D:D,4)))) + (乱数表!$P786*(Settings!B12/(((INDEX(出力表!D:D,4))+1)^INDEX(係数表!E:E,4)*INDEX(係数表!F:F,4))))))</f>
        <v>#VALUE!</v>
      </c>
      <c r="L786" t="e">
        <f>MIN(100, MAX(0, (INDEX(出力表!D:D,4))*J786/MAX(K786, Settings!B3)))</f>
        <v>#VALUE!</v>
      </c>
      <c r="M786">
        <f>MIN(100, MAX(0, 100*BETAINV(乱数表!$E786, MAX(0.00000001, (1/(1+EXP(-(INDEX(係数表!G:G,5) + $B786))))*(EXP(INDEX(係数表!H:H,5) + INDEX(係数表!I:I,5)*LN(INDEX(出力表!C:C,5)+1)))), MAX(0.00000001, (1-(1/(1+EXP(-(INDEX(係数表!G:G,5) + $B786)))))*(EXP(INDEX(係数表!H:H,5) + INDEX(係数表!I:I,5)*LN(INDEX(出力表!C:C,5)+1)))))))</f>
        <v>93.457513583642424</v>
      </c>
      <c r="N786" t="e">
        <f>MIN(100, MAX(0, (100*(INDEX(出力表!D:D,5))/(EXP(INDEX(係数表!B:B,5) + $C786) + (INDEX(出力表!D:D,5)))) + (乱数表!$Q786*(Settings!B12/(((INDEX(出力表!D:D,5))+1)^INDEX(係数表!E:E,5)*INDEX(係数表!F:F,5))))))</f>
        <v>#VALUE!</v>
      </c>
      <c r="O786" t="e">
        <f>MIN(100, MAX(0, (INDEX(出力表!D:D,5))*M786/MAX(N786, Settings!B3)))</f>
        <v>#VALUE!</v>
      </c>
      <c r="P786">
        <f>MIN(100, MAX(0, 100*BETAINV(乱数表!$F786, MAX(0.00000001, (1/(1+EXP(-(INDEX(係数表!G:G,6) + $B786))))*(EXP(INDEX(係数表!H:H,6) + INDEX(係数表!I:I,6)*LN(INDEX(出力表!C:C,6)+1)))), MAX(0.00000001, (1-(1/(1+EXP(-(INDEX(係数表!G:G,6) + $B786)))))*(EXP(INDEX(係数表!H:H,6) + INDEX(係数表!I:I,6)*LN(INDEX(出力表!C:C,6)+1)))))))</f>
        <v>88.013696416653559</v>
      </c>
      <c r="Q786" t="e">
        <f>MIN(100, MAX(0, (100*(INDEX(出力表!D:D,6))/(EXP(INDEX(係数表!B:B,6) + $C786) + (INDEX(出力表!D:D,6)))) + (乱数表!$R786*(Settings!B12/(((INDEX(出力表!D:D,6))+1)^INDEX(係数表!E:E,6)*INDEX(係数表!F:F,6))))))</f>
        <v>#VALUE!</v>
      </c>
      <c r="R786" t="e">
        <f>MIN(100, MAX(0, (INDEX(出力表!D:D,6))*P786/MAX(Q786, Settings!B3)))</f>
        <v>#VALUE!</v>
      </c>
      <c r="S786">
        <f>MIN(100, MAX(0, 100*BETAINV(乱数表!$G786, MAX(0.00000001, (1/(1+EXP(-(INDEX(係数表!G:G,7) + $B786))))*(EXP(INDEX(係数表!H:H,7) + INDEX(係数表!I:I,7)*LN(INDEX(出力表!C:C,7)+1)))), MAX(0.00000001, (1-(1/(1+EXP(-(INDEX(係数表!G:G,7) + $B786)))))*(EXP(INDEX(係数表!H:H,7) + INDEX(係数表!I:I,7)*LN(INDEX(出力表!C:C,7)+1)))))))</f>
        <v>44.255157017097481</v>
      </c>
      <c r="T786" t="e">
        <f>MIN(100, MAX(0, (100*(INDEX(出力表!D:D,7))/(EXP(INDEX(係数表!B:B,7) + $C786) + (INDEX(出力表!D:D,7)))) + (乱数表!$S786*(Settings!B12/(((INDEX(出力表!D:D,7))+1)^INDEX(係数表!E:E,7)*INDEX(係数表!F:F,7))))))</f>
        <v>#VALUE!</v>
      </c>
      <c r="U786" t="e">
        <f>MIN(100, MAX(0, (INDEX(出力表!D:D,7))*S786/MAX(T786, Settings!B3)))</f>
        <v>#VALUE!</v>
      </c>
      <c r="V786">
        <f>MIN(100, MAX(0, 100*BETAINV(乱数表!$H786, MAX(0.00000001, (1/(1+EXP(-(INDEX(係数表!G:G,8) + $B786))))*(EXP(INDEX(係数表!H:H,8) + INDEX(係数表!I:I,8)*LN(INDEX(出力表!C:C,8)+1)))), MAX(0.00000001, (1-(1/(1+EXP(-(INDEX(係数表!G:G,8) + $B786)))))*(EXP(INDEX(係数表!H:H,8) + INDEX(係数表!I:I,8)*LN(INDEX(出力表!C:C,8)+1)))))))</f>
        <v>96.543462000642052</v>
      </c>
      <c r="W786" t="e">
        <f>MIN(100, MAX(0, (100*(INDEX(出力表!D:D,8))/(EXP(INDEX(係数表!B:B,8) + $C786) + (INDEX(出力表!D:D,8)))) + (乱数表!$T786*(Settings!B12/(((INDEX(出力表!D:D,8))+1)^INDEX(係数表!E:E,8)*INDEX(係数表!F:F,8))))))</f>
        <v>#VALUE!</v>
      </c>
      <c r="X786" t="e">
        <f>MIN(100, MAX(0, (INDEX(出力表!D:D,8))*V786/MAX(W786, Settings!B3)))</f>
        <v>#VALUE!</v>
      </c>
      <c r="Y786">
        <f>MIN(100, MAX(0, 100*BETAINV(乱数表!$I786, MAX(0.00000001, (1/(1+EXP(-(INDEX(係数表!G:G,9) + $B786))))*(EXP(INDEX(係数表!H:H,9) + INDEX(係数表!I:I,9)*LN(INDEX(出力表!C:C,9)+1)))), MAX(0.00000001, (1-(1/(1+EXP(-(INDEX(係数表!G:G,9) + $B786)))))*(EXP(INDEX(係数表!H:H,9) + INDEX(係数表!I:I,9)*LN(INDEX(出力表!C:C,9)+1)))))))</f>
        <v>57.952781895344465</v>
      </c>
      <c r="Z786" t="e">
        <f>MIN(100, MAX(0, (100*(INDEX(出力表!D:D,9))/(EXP(INDEX(係数表!B:B,9) + $C786) + (INDEX(出力表!D:D,9)))) + (乱数表!$U786*(Settings!B12/(((INDEX(出力表!D:D,9))+1)^INDEX(係数表!E:E,9)*INDEX(係数表!F:F,9))))))</f>
        <v>#VALUE!</v>
      </c>
      <c r="AA786" t="e">
        <f>MIN(100, MAX(0, (INDEX(出力表!D:D,9))*Y786/MAX(Z786, Settings!B3)))</f>
        <v>#VALUE!</v>
      </c>
      <c r="AB786">
        <f>MIN(100, MAX(0, 100*BETAINV(乱数表!$J786, MAX(0.00000001, (1/(1+EXP(-(INDEX(係数表!G:G,10) + $B786))))*(EXP(INDEX(係数表!H:H,10) + INDEX(係数表!I:I,10)*LN(INDEX(出力表!C:C,10)+1)))), MAX(0.00000001, (1-(1/(1+EXP(-(INDEX(係数表!G:G,10) + $B786)))))*(EXP(INDEX(係数表!H:H,10) + INDEX(係数表!I:I,10)*LN(INDEX(出力表!C:C,10)+1)))))))</f>
        <v>88.449115223958287</v>
      </c>
      <c r="AC786" t="e">
        <f>MIN(100, MAX(0, (100*(INDEX(出力表!D:D,10))/(EXP(INDEX(係数表!B:B,10) + $C786) + (INDEX(出力表!D:D,10)))) + (乱数表!$V786*(Settings!B12/(((INDEX(出力表!D:D,10))+1)^INDEX(係数表!E:E,10)*INDEX(係数表!F:F,10))))))</f>
        <v>#VALUE!</v>
      </c>
      <c r="AD786" t="e">
        <f>MIN(100, MAX(0, (INDEX(出力表!D:D,10))*AB786/MAX(AC786, Settings!B3)))</f>
        <v>#VALUE!</v>
      </c>
      <c r="AE786">
        <f>MIN(100, MAX(0, 100*BETAINV(乱数表!$K786, MAX(0.00000001, (1/(1+EXP(-(INDEX(係数表!G:G,11) + $B786))))*(EXP(INDEX(係数表!H:H,11) + INDEX(係数表!I:I,11)*LN(INDEX(出力表!C:C,11)+1)))), MAX(0.00000001, (1-(1/(1+EXP(-(INDEX(係数表!G:G,11) + $B786)))))*(EXP(INDEX(係数表!H:H,11) + INDEX(係数表!I:I,11)*LN(INDEX(出力表!C:C,11)+1)))))))</f>
        <v>88.608152494379794</v>
      </c>
      <c r="AF786" t="e">
        <f>MIN(100, MAX(0, (100*(INDEX(出力表!D:D,11))/(EXP(INDEX(係数表!B:B,11) + $C786) + (INDEX(出力表!D:D,11)))) + (乱数表!$W786*(Settings!B12/(((INDEX(出力表!D:D,11))+1)^INDEX(係数表!E:E,11)*INDEX(係数表!F:F,11))))))</f>
        <v>#VALUE!</v>
      </c>
      <c r="AG786" t="e">
        <f>MIN(100, MAX(0, (INDEX(出力表!D:D,11))*AE786/MAX(AF786, Settings!B3)))</f>
        <v>#VALUE!</v>
      </c>
      <c r="AH786">
        <f>MIN(100, MAX(0, 100*BETAINV(乱数表!$L786, MAX(0.00000001, (1/(1+EXP(-(INDEX(係数表!G:G,12) + $B786))))*(EXP(INDEX(係数表!H:H,12) + INDEX(係数表!I:I,12)*LN(INDEX(出力表!C:C,12)+1)))), MAX(0.00000001, (1-(1/(1+EXP(-(INDEX(係数表!G:G,12) + $B786)))))*(EXP(INDEX(係数表!H:H,12) + INDEX(係数表!I:I,12)*LN(INDEX(出力表!C:C,12)+1)))))))</f>
        <v>90.4661532219299</v>
      </c>
      <c r="AI786" t="e">
        <f>MIN(100, MAX(0, (100*(INDEX(出力表!D:D,12))/(EXP(INDEX(係数表!B:B,12) + $C786) + (INDEX(出力表!D:D,12)))) + (乱数表!$X786*(Settings!B12/(((INDEX(出力表!D:D,12))+1)^INDEX(係数表!E:E,12)*INDEX(係数表!F:F,12))))))</f>
        <v>#VALUE!</v>
      </c>
      <c r="AJ786" t="e">
        <f>MIN(100, MAX(0, (INDEX(出力表!D:D,12))*AH786/MAX(AI786, Settings!B3)))</f>
        <v>#VALUE!</v>
      </c>
      <c r="AK786">
        <f>MIN(100, MAX(0, 100*BETAINV(乱数表!$M786, MAX(0.00000001, (1/(1+EXP(-(INDEX(係数表!G:G,13) + $B786))))*(EXP(INDEX(係数表!H:H,13) + INDEX(係数表!I:I,13)*LN(INDEX(出力表!C:C,13)+1)))), MAX(0.00000001, (1-(1/(1+EXP(-(INDEX(係数表!G:G,13) + $B786)))))*(EXP(INDEX(係数表!H:H,13) + INDEX(係数表!I:I,13)*LN(INDEX(出力表!C:C,13)+1)))))))</f>
        <v>98.455384191273666</v>
      </c>
      <c r="AL786" t="e">
        <f>MIN(100, MAX(0, (100*(INDEX(出力表!D:D,13))/(EXP(INDEX(係数表!B:B,13) + $C786) + (INDEX(出力表!D:D,13)))) + (乱数表!$Y786*(Settings!B12/(((INDEX(出力表!D:D,13))+1)^INDEX(係数表!E:E,13)*INDEX(係数表!F:F,13))))))</f>
        <v>#VALUE!</v>
      </c>
      <c r="AM786" t="e">
        <f>MIN(100, MAX(0, (INDEX(出力表!D:D,13))*AK786/MAX(AL786, Settings!B3)))</f>
        <v>#VALUE!</v>
      </c>
      <c r="AN786">
        <f>IF(ISNUMBER(F786), INDEX(出力表!B:B,2)*F786, 0)+IF(ISNUMBER(I786), INDEX(出力表!B:B,3)*I786, 0)+IF(ISNUMBER(L786), INDEX(出力表!B:B,4)*L786, 0)+IF(ISNUMBER(O786), INDEX(出力表!B:B,5)*O786, 0)+IF(ISNUMBER(R786), INDEX(出力表!B:B,6)*R786, 0)+IF(ISNUMBER(U786), INDEX(出力表!B:B,7)*U786, 0)+IF(ISNUMBER(X786), INDEX(出力表!B:B,8)*X786, 0)+IF(ISNUMBER(AA786), INDEX(出力表!B:B,9)*AA786, 0)+IF(ISNUMBER(AD786), INDEX(出力表!B:B,10)*AD786, 0)+IF(ISNUMBER(AG786), INDEX(出力表!B:B,11)*AG786, 0)+IF(ISNUMBER(AJ786), INDEX(出力表!B:B,12)*AJ786, 0)+IF(ISNUMBER(AM786), INDEX(出力表!B:B,13)*AM786, 0)</f>
        <v>0</v>
      </c>
      <c r="AO786">
        <f>IF(ISNUMBER(F786), INDEX(出力表!B:B,2), 0)+IF(ISNUMBER(I786), INDEX(出力表!B:B,3), 0)+IF(ISNUMBER(L786), INDEX(出力表!B:B,4), 0)+IF(ISNUMBER(O786), INDEX(出力表!B:B,5), 0)+IF(ISNUMBER(R786), INDEX(出力表!B:B,6), 0)+IF(ISNUMBER(U786), INDEX(出力表!B:B,7), 0)+IF(ISNUMBER(X786), INDEX(出力表!B:B,8), 0)+IF(ISNUMBER(AA786), INDEX(出力表!B:B,9), 0)+IF(ISNUMBER(AD786), INDEX(出力表!B:B,10), 0)+IF(ISNUMBER(AG786), INDEX(出力表!B:B,11), 0)+IF(ISNUMBER(AJ786), INDEX(出力表!B:B,12), 0)+IF(ISNUMBER(AM786), INDEX(出力表!B:B,13), 0)</f>
        <v>0</v>
      </c>
      <c r="AP786" t="str">
        <f t="shared" si="12"/>
        <v/>
      </c>
    </row>
    <row r="787" spans="1:42" x14ac:dyDescent="0.2">
      <c r="A787">
        <v>786</v>
      </c>
      <c r="B787">
        <f>IF(UPPER(Settings!B4)="TRUE", 乱数表!$Z787*Settings!B10, 0)</f>
        <v>-0.39505718817767027</v>
      </c>
      <c r="C787">
        <f>IF(UPPER(Settings!B4)="TRUE", 乱数表!$AA787*Settings!B11, 0)</f>
        <v>7.588005985999546E-3</v>
      </c>
      <c r="D787">
        <f>MIN(100, MAX(0, 100*BETAINV(乱数表!$B787, MAX(0.00000001, (1/(1+EXP(-(INDEX(係数表!G:G,2) + $B787))))*(EXP(INDEX(係数表!H:H,2) + INDEX(係数表!I:I,2)*LN(INDEX(出力表!C:C,2)+1)))), MAX(0.00000001, (1-(1/(1+EXP(-(INDEX(係数表!G:G,2) + $B787)))))*(EXP(INDEX(係数表!H:H,2) + INDEX(係数表!I:I,2)*LN(INDEX(出力表!C:C,2)+1)))))))</f>
        <v>90.148823759238383</v>
      </c>
      <c r="E787" t="e">
        <f>MIN(100, MAX(0, (100*(INDEX(出力表!D:D,2))/(EXP(INDEX(係数表!B:B,2) + $C787) + (INDEX(出力表!D:D,2)))) + (乱数表!$N787*(Settings!B12/(((INDEX(出力表!D:D,2))+1)^INDEX(係数表!E:E,2)*INDEX(係数表!F:F,2))))))</f>
        <v>#VALUE!</v>
      </c>
      <c r="F787" t="e">
        <f>MIN(100, MAX(0, (INDEX(出力表!D:D,2))*D787/MAX(E787, Settings!B3)))</f>
        <v>#VALUE!</v>
      </c>
      <c r="G787">
        <f>MIN(100, MAX(0, 100*BETAINV(乱数表!$C787, MAX(0.00000001, (1/(1+EXP(-(INDEX(係数表!G:G,3) + $B787))))*(EXP(INDEX(係数表!H:H,3) + INDEX(係数表!I:I,3)*LN(INDEX(出力表!C:C,3)+1)))), MAX(0.00000001, (1-(1/(1+EXP(-(INDEX(係数表!G:G,3) + $B787)))))*(EXP(INDEX(係数表!H:H,3) + INDEX(係数表!I:I,3)*LN(INDEX(出力表!C:C,3)+1)))))))</f>
        <v>52.1502850947968</v>
      </c>
      <c r="H787" t="e">
        <f>MIN(100, MAX(0, (100*(INDEX(出力表!D:D,3))/(EXP(INDEX(係数表!B:B,3) + $C787) + (INDEX(出力表!D:D,3)))) + (乱数表!$O787*(Settings!B12/(((INDEX(出力表!D:D,3))+1)^INDEX(係数表!E:E,3)*INDEX(係数表!F:F,3))))))</f>
        <v>#VALUE!</v>
      </c>
      <c r="I787" t="e">
        <f>MIN(100, MAX(0, (INDEX(出力表!D:D,3))*G787/MAX(H787, Settings!B3)))</f>
        <v>#VALUE!</v>
      </c>
      <c r="J787">
        <f>MIN(100, MAX(0, 100*BETAINV(乱数表!$D787, MAX(0.00000001, (1/(1+EXP(-(INDEX(係数表!G:G,4) + $B787))))*(EXP(INDEX(係数表!H:H,4) + INDEX(係数表!I:I,4)*LN(INDEX(出力表!C:C,4)+1)))), MAX(0.00000001, (1-(1/(1+EXP(-(INDEX(係数表!G:G,4) + $B787)))))*(EXP(INDEX(係数表!H:H,4) + INDEX(係数表!I:I,4)*LN(INDEX(出力表!C:C,4)+1)))))))</f>
        <v>89.794982119466439</v>
      </c>
      <c r="K787" t="e">
        <f>MIN(100, MAX(0, (100*(INDEX(出力表!D:D,4))/(EXP(INDEX(係数表!B:B,4) + $C787) + (INDEX(出力表!D:D,4)))) + (乱数表!$P787*(Settings!B12/(((INDEX(出力表!D:D,4))+1)^INDEX(係数表!E:E,4)*INDEX(係数表!F:F,4))))))</f>
        <v>#VALUE!</v>
      </c>
      <c r="L787" t="e">
        <f>MIN(100, MAX(0, (INDEX(出力表!D:D,4))*J787/MAX(K787, Settings!B3)))</f>
        <v>#VALUE!</v>
      </c>
      <c r="M787">
        <f>MIN(100, MAX(0, 100*BETAINV(乱数表!$E787, MAX(0.00000001, (1/(1+EXP(-(INDEX(係数表!G:G,5) + $B787))))*(EXP(INDEX(係数表!H:H,5) + INDEX(係数表!I:I,5)*LN(INDEX(出力表!C:C,5)+1)))), MAX(0.00000001, (1-(1/(1+EXP(-(INDEX(係数表!G:G,5) + $B787)))))*(EXP(INDEX(係数表!H:H,5) + INDEX(係数表!I:I,5)*LN(INDEX(出力表!C:C,5)+1)))))))</f>
        <v>62.138189974045751</v>
      </c>
      <c r="N787" t="e">
        <f>MIN(100, MAX(0, (100*(INDEX(出力表!D:D,5))/(EXP(INDEX(係数表!B:B,5) + $C787) + (INDEX(出力表!D:D,5)))) + (乱数表!$Q787*(Settings!B12/(((INDEX(出力表!D:D,5))+1)^INDEX(係数表!E:E,5)*INDEX(係数表!F:F,5))))))</f>
        <v>#VALUE!</v>
      </c>
      <c r="O787" t="e">
        <f>MIN(100, MAX(0, (INDEX(出力表!D:D,5))*M787/MAX(N787, Settings!B3)))</f>
        <v>#VALUE!</v>
      </c>
      <c r="P787">
        <f>MIN(100, MAX(0, 100*BETAINV(乱数表!$F787, MAX(0.00000001, (1/(1+EXP(-(INDEX(係数表!G:G,6) + $B787))))*(EXP(INDEX(係数表!H:H,6) + INDEX(係数表!I:I,6)*LN(INDEX(出力表!C:C,6)+1)))), MAX(0.00000001, (1-(1/(1+EXP(-(INDEX(係数表!G:G,6) + $B787)))))*(EXP(INDEX(係数表!H:H,6) + INDEX(係数表!I:I,6)*LN(INDEX(出力表!C:C,6)+1)))))))</f>
        <v>74.017748499114475</v>
      </c>
      <c r="Q787" t="e">
        <f>MIN(100, MAX(0, (100*(INDEX(出力表!D:D,6))/(EXP(INDEX(係数表!B:B,6) + $C787) + (INDEX(出力表!D:D,6)))) + (乱数表!$R787*(Settings!B12/(((INDEX(出力表!D:D,6))+1)^INDEX(係数表!E:E,6)*INDEX(係数表!F:F,6))))))</f>
        <v>#VALUE!</v>
      </c>
      <c r="R787" t="e">
        <f>MIN(100, MAX(0, (INDEX(出力表!D:D,6))*P787/MAX(Q787, Settings!B3)))</f>
        <v>#VALUE!</v>
      </c>
      <c r="S787">
        <f>MIN(100, MAX(0, 100*BETAINV(乱数表!$G787, MAX(0.00000001, (1/(1+EXP(-(INDEX(係数表!G:G,7) + $B787))))*(EXP(INDEX(係数表!H:H,7) + INDEX(係数表!I:I,7)*LN(INDEX(出力表!C:C,7)+1)))), MAX(0.00000001, (1-(1/(1+EXP(-(INDEX(係数表!G:G,7) + $B787)))))*(EXP(INDEX(係数表!H:H,7) + INDEX(係数表!I:I,7)*LN(INDEX(出力表!C:C,7)+1)))))))</f>
        <v>93.134995088049493</v>
      </c>
      <c r="T787" t="e">
        <f>MIN(100, MAX(0, (100*(INDEX(出力表!D:D,7))/(EXP(INDEX(係数表!B:B,7) + $C787) + (INDEX(出力表!D:D,7)))) + (乱数表!$S787*(Settings!B12/(((INDEX(出力表!D:D,7))+1)^INDEX(係数表!E:E,7)*INDEX(係数表!F:F,7))))))</f>
        <v>#VALUE!</v>
      </c>
      <c r="U787" t="e">
        <f>MIN(100, MAX(0, (INDEX(出力表!D:D,7))*S787/MAX(T787, Settings!B3)))</f>
        <v>#VALUE!</v>
      </c>
      <c r="V787">
        <f>MIN(100, MAX(0, 100*BETAINV(乱数表!$H787, MAX(0.00000001, (1/(1+EXP(-(INDEX(係数表!G:G,8) + $B787))))*(EXP(INDEX(係数表!H:H,8) + INDEX(係数表!I:I,8)*LN(INDEX(出力表!C:C,8)+1)))), MAX(0.00000001, (1-(1/(1+EXP(-(INDEX(係数表!G:G,8) + $B787)))))*(EXP(INDEX(係数表!H:H,8) + INDEX(係数表!I:I,8)*LN(INDEX(出力表!C:C,8)+1)))))))</f>
        <v>70.661882534487049</v>
      </c>
      <c r="W787" t="e">
        <f>MIN(100, MAX(0, (100*(INDEX(出力表!D:D,8))/(EXP(INDEX(係数表!B:B,8) + $C787) + (INDEX(出力表!D:D,8)))) + (乱数表!$T787*(Settings!B12/(((INDEX(出力表!D:D,8))+1)^INDEX(係数表!E:E,8)*INDEX(係数表!F:F,8))))))</f>
        <v>#VALUE!</v>
      </c>
      <c r="X787" t="e">
        <f>MIN(100, MAX(0, (INDEX(出力表!D:D,8))*V787/MAX(W787, Settings!B3)))</f>
        <v>#VALUE!</v>
      </c>
      <c r="Y787">
        <f>MIN(100, MAX(0, 100*BETAINV(乱数表!$I787, MAX(0.00000001, (1/(1+EXP(-(INDEX(係数表!G:G,9) + $B787))))*(EXP(INDEX(係数表!H:H,9) + INDEX(係数表!I:I,9)*LN(INDEX(出力表!C:C,9)+1)))), MAX(0.00000001, (1-(1/(1+EXP(-(INDEX(係数表!G:G,9) + $B787)))))*(EXP(INDEX(係数表!H:H,9) + INDEX(係数表!I:I,9)*LN(INDEX(出力表!C:C,9)+1)))))))</f>
        <v>73.864200064800627</v>
      </c>
      <c r="Z787" t="e">
        <f>MIN(100, MAX(0, (100*(INDEX(出力表!D:D,9))/(EXP(INDEX(係数表!B:B,9) + $C787) + (INDEX(出力表!D:D,9)))) + (乱数表!$U787*(Settings!B12/(((INDEX(出力表!D:D,9))+1)^INDEX(係数表!E:E,9)*INDEX(係数表!F:F,9))))))</f>
        <v>#VALUE!</v>
      </c>
      <c r="AA787" t="e">
        <f>MIN(100, MAX(0, (INDEX(出力表!D:D,9))*Y787/MAX(Z787, Settings!B3)))</f>
        <v>#VALUE!</v>
      </c>
      <c r="AB787">
        <f>MIN(100, MAX(0, 100*BETAINV(乱数表!$J787, MAX(0.00000001, (1/(1+EXP(-(INDEX(係数表!G:G,10) + $B787))))*(EXP(INDEX(係数表!H:H,10) + INDEX(係数表!I:I,10)*LN(INDEX(出力表!C:C,10)+1)))), MAX(0.00000001, (1-(1/(1+EXP(-(INDEX(係数表!G:G,10) + $B787)))))*(EXP(INDEX(係数表!H:H,10) + INDEX(係数表!I:I,10)*LN(INDEX(出力表!C:C,10)+1)))))))</f>
        <v>74.421290393711089</v>
      </c>
      <c r="AC787" t="e">
        <f>MIN(100, MAX(0, (100*(INDEX(出力表!D:D,10))/(EXP(INDEX(係数表!B:B,10) + $C787) + (INDEX(出力表!D:D,10)))) + (乱数表!$V787*(Settings!B12/(((INDEX(出力表!D:D,10))+1)^INDEX(係数表!E:E,10)*INDEX(係数表!F:F,10))))))</f>
        <v>#VALUE!</v>
      </c>
      <c r="AD787" t="e">
        <f>MIN(100, MAX(0, (INDEX(出力表!D:D,10))*AB787/MAX(AC787, Settings!B3)))</f>
        <v>#VALUE!</v>
      </c>
      <c r="AE787">
        <f>MIN(100, MAX(0, 100*BETAINV(乱数表!$K787, MAX(0.00000001, (1/(1+EXP(-(INDEX(係数表!G:G,11) + $B787))))*(EXP(INDEX(係数表!H:H,11) + INDEX(係数表!I:I,11)*LN(INDEX(出力表!C:C,11)+1)))), MAX(0.00000001, (1-(1/(1+EXP(-(INDEX(係数表!G:G,11) + $B787)))))*(EXP(INDEX(係数表!H:H,11) + INDEX(係数表!I:I,11)*LN(INDEX(出力表!C:C,11)+1)))))))</f>
        <v>86.213465291726493</v>
      </c>
      <c r="AF787" t="e">
        <f>MIN(100, MAX(0, (100*(INDEX(出力表!D:D,11))/(EXP(INDEX(係数表!B:B,11) + $C787) + (INDEX(出力表!D:D,11)))) + (乱数表!$W787*(Settings!B12/(((INDEX(出力表!D:D,11))+1)^INDEX(係数表!E:E,11)*INDEX(係数表!F:F,11))))))</f>
        <v>#VALUE!</v>
      </c>
      <c r="AG787" t="e">
        <f>MIN(100, MAX(0, (INDEX(出力表!D:D,11))*AE787/MAX(AF787, Settings!B3)))</f>
        <v>#VALUE!</v>
      </c>
      <c r="AH787">
        <f>MIN(100, MAX(0, 100*BETAINV(乱数表!$L787, MAX(0.00000001, (1/(1+EXP(-(INDEX(係数表!G:G,12) + $B787))))*(EXP(INDEX(係数表!H:H,12) + INDEX(係数表!I:I,12)*LN(INDEX(出力表!C:C,12)+1)))), MAX(0.00000001, (1-(1/(1+EXP(-(INDEX(係数表!G:G,12) + $B787)))))*(EXP(INDEX(係数表!H:H,12) + INDEX(係数表!I:I,12)*LN(INDEX(出力表!C:C,12)+1)))))))</f>
        <v>93.435025796792857</v>
      </c>
      <c r="AI787" t="e">
        <f>MIN(100, MAX(0, (100*(INDEX(出力表!D:D,12))/(EXP(INDEX(係数表!B:B,12) + $C787) + (INDEX(出力表!D:D,12)))) + (乱数表!$X787*(Settings!B12/(((INDEX(出力表!D:D,12))+1)^INDEX(係数表!E:E,12)*INDEX(係数表!F:F,12))))))</f>
        <v>#VALUE!</v>
      </c>
      <c r="AJ787" t="e">
        <f>MIN(100, MAX(0, (INDEX(出力表!D:D,12))*AH787/MAX(AI787, Settings!B3)))</f>
        <v>#VALUE!</v>
      </c>
      <c r="AK787">
        <f>MIN(100, MAX(0, 100*BETAINV(乱数表!$M787, MAX(0.00000001, (1/(1+EXP(-(INDEX(係数表!G:G,13) + $B787))))*(EXP(INDEX(係数表!H:H,13) + INDEX(係数表!I:I,13)*LN(INDEX(出力表!C:C,13)+1)))), MAX(0.00000001, (1-(1/(1+EXP(-(INDEX(係数表!G:G,13) + $B787)))))*(EXP(INDEX(係数表!H:H,13) + INDEX(係数表!I:I,13)*LN(INDEX(出力表!C:C,13)+1)))))))</f>
        <v>86.348042780804278</v>
      </c>
      <c r="AL787" t="e">
        <f>MIN(100, MAX(0, (100*(INDEX(出力表!D:D,13))/(EXP(INDEX(係数表!B:B,13) + $C787) + (INDEX(出力表!D:D,13)))) + (乱数表!$Y787*(Settings!B12/(((INDEX(出力表!D:D,13))+1)^INDEX(係数表!E:E,13)*INDEX(係数表!F:F,13))))))</f>
        <v>#VALUE!</v>
      </c>
      <c r="AM787" t="e">
        <f>MIN(100, MAX(0, (INDEX(出力表!D:D,13))*AK787/MAX(AL787, Settings!B3)))</f>
        <v>#VALUE!</v>
      </c>
      <c r="AN787">
        <f>IF(ISNUMBER(F787), INDEX(出力表!B:B,2)*F787, 0)+IF(ISNUMBER(I787), INDEX(出力表!B:B,3)*I787, 0)+IF(ISNUMBER(L787), INDEX(出力表!B:B,4)*L787, 0)+IF(ISNUMBER(O787), INDEX(出力表!B:B,5)*O787, 0)+IF(ISNUMBER(R787), INDEX(出力表!B:B,6)*R787, 0)+IF(ISNUMBER(U787), INDEX(出力表!B:B,7)*U787, 0)+IF(ISNUMBER(X787), INDEX(出力表!B:B,8)*X787, 0)+IF(ISNUMBER(AA787), INDEX(出力表!B:B,9)*AA787, 0)+IF(ISNUMBER(AD787), INDEX(出力表!B:B,10)*AD787, 0)+IF(ISNUMBER(AG787), INDEX(出力表!B:B,11)*AG787, 0)+IF(ISNUMBER(AJ787), INDEX(出力表!B:B,12)*AJ787, 0)+IF(ISNUMBER(AM787), INDEX(出力表!B:B,13)*AM787, 0)</f>
        <v>0</v>
      </c>
      <c r="AO787">
        <f>IF(ISNUMBER(F787), INDEX(出力表!B:B,2), 0)+IF(ISNUMBER(I787), INDEX(出力表!B:B,3), 0)+IF(ISNUMBER(L787), INDEX(出力表!B:B,4), 0)+IF(ISNUMBER(O787), INDEX(出力表!B:B,5), 0)+IF(ISNUMBER(R787), INDEX(出力表!B:B,6), 0)+IF(ISNUMBER(U787), INDEX(出力表!B:B,7), 0)+IF(ISNUMBER(X787), INDEX(出力表!B:B,8), 0)+IF(ISNUMBER(AA787), INDEX(出力表!B:B,9), 0)+IF(ISNUMBER(AD787), INDEX(出力表!B:B,10), 0)+IF(ISNUMBER(AG787), INDEX(出力表!B:B,11), 0)+IF(ISNUMBER(AJ787), INDEX(出力表!B:B,12), 0)+IF(ISNUMBER(AM787), INDEX(出力表!B:B,13), 0)</f>
        <v>0</v>
      </c>
      <c r="AP787" t="str">
        <f t="shared" si="12"/>
        <v/>
      </c>
    </row>
    <row r="788" spans="1:42" x14ac:dyDescent="0.2">
      <c r="A788">
        <v>787</v>
      </c>
      <c r="B788">
        <f>IF(UPPER(Settings!B4)="TRUE", 乱数表!$Z788*Settings!B10, 0)</f>
        <v>-0.90679600640979674</v>
      </c>
      <c r="C788">
        <f>IF(UPPER(Settings!B4)="TRUE", 乱数表!$AA788*Settings!B11, 0)</f>
        <v>-0.10716195679133657</v>
      </c>
      <c r="D788">
        <f>MIN(100, MAX(0, 100*BETAINV(乱数表!$B788, MAX(0.00000001, (1/(1+EXP(-(INDEX(係数表!G:G,2) + $B788))))*(EXP(INDEX(係数表!H:H,2) + INDEX(係数表!I:I,2)*LN(INDEX(出力表!C:C,2)+1)))), MAX(0.00000001, (1-(1/(1+EXP(-(INDEX(係数表!G:G,2) + $B788)))))*(EXP(INDEX(係数表!H:H,2) + INDEX(係数表!I:I,2)*LN(INDEX(出力表!C:C,2)+1)))))))</f>
        <v>65.462431113363607</v>
      </c>
      <c r="E788" t="e">
        <f>MIN(100, MAX(0, (100*(INDEX(出力表!D:D,2))/(EXP(INDEX(係数表!B:B,2) + $C788) + (INDEX(出力表!D:D,2)))) + (乱数表!$N788*(Settings!B12/(((INDEX(出力表!D:D,2))+1)^INDEX(係数表!E:E,2)*INDEX(係数表!F:F,2))))))</f>
        <v>#VALUE!</v>
      </c>
      <c r="F788" t="e">
        <f>MIN(100, MAX(0, (INDEX(出力表!D:D,2))*D788/MAX(E788, Settings!B3)))</f>
        <v>#VALUE!</v>
      </c>
      <c r="G788">
        <f>MIN(100, MAX(0, 100*BETAINV(乱数表!$C788, MAX(0.00000001, (1/(1+EXP(-(INDEX(係数表!G:G,3) + $B788))))*(EXP(INDEX(係数表!H:H,3) + INDEX(係数表!I:I,3)*LN(INDEX(出力表!C:C,3)+1)))), MAX(0.00000001, (1-(1/(1+EXP(-(INDEX(係数表!G:G,3) + $B788)))))*(EXP(INDEX(係数表!H:H,3) + INDEX(係数表!I:I,3)*LN(INDEX(出力表!C:C,3)+1)))))))</f>
        <v>97.768047279997191</v>
      </c>
      <c r="H788" t="e">
        <f>MIN(100, MAX(0, (100*(INDEX(出力表!D:D,3))/(EXP(INDEX(係数表!B:B,3) + $C788) + (INDEX(出力表!D:D,3)))) + (乱数表!$O788*(Settings!B12/(((INDEX(出力表!D:D,3))+1)^INDEX(係数表!E:E,3)*INDEX(係数表!F:F,3))))))</f>
        <v>#VALUE!</v>
      </c>
      <c r="I788" t="e">
        <f>MIN(100, MAX(0, (INDEX(出力表!D:D,3))*G788/MAX(H788, Settings!B3)))</f>
        <v>#VALUE!</v>
      </c>
      <c r="J788">
        <f>MIN(100, MAX(0, 100*BETAINV(乱数表!$D788, MAX(0.00000001, (1/(1+EXP(-(INDEX(係数表!G:G,4) + $B788))))*(EXP(INDEX(係数表!H:H,4) + INDEX(係数表!I:I,4)*LN(INDEX(出力表!C:C,4)+1)))), MAX(0.00000001, (1-(1/(1+EXP(-(INDEX(係数表!G:G,4) + $B788)))))*(EXP(INDEX(係数表!H:H,4) + INDEX(係数表!I:I,4)*LN(INDEX(出力表!C:C,4)+1)))))))</f>
        <v>94.833428571521878</v>
      </c>
      <c r="K788" t="e">
        <f>MIN(100, MAX(0, (100*(INDEX(出力表!D:D,4))/(EXP(INDEX(係数表!B:B,4) + $C788) + (INDEX(出力表!D:D,4)))) + (乱数表!$P788*(Settings!B12/(((INDEX(出力表!D:D,4))+1)^INDEX(係数表!E:E,4)*INDEX(係数表!F:F,4))))))</f>
        <v>#VALUE!</v>
      </c>
      <c r="L788" t="e">
        <f>MIN(100, MAX(0, (INDEX(出力表!D:D,4))*J788/MAX(K788, Settings!B3)))</f>
        <v>#VALUE!</v>
      </c>
      <c r="M788">
        <f>MIN(100, MAX(0, 100*BETAINV(乱数表!$E788, MAX(0.00000001, (1/(1+EXP(-(INDEX(係数表!G:G,5) + $B788))))*(EXP(INDEX(係数表!H:H,5) + INDEX(係数表!I:I,5)*LN(INDEX(出力表!C:C,5)+1)))), MAX(0.00000001, (1-(1/(1+EXP(-(INDEX(係数表!G:G,5) + $B788)))))*(EXP(INDEX(係数表!H:H,5) + INDEX(係数表!I:I,5)*LN(INDEX(出力表!C:C,5)+1)))))))</f>
        <v>72.742790344601289</v>
      </c>
      <c r="N788" t="e">
        <f>MIN(100, MAX(0, (100*(INDEX(出力表!D:D,5))/(EXP(INDEX(係数表!B:B,5) + $C788) + (INDEX(出力表!D:D,5)))) + (乱数表!$Q788*(Settings!B12/(((INDEX(出力表!D:D,5))+1)^INDEX(係数表!E:E,5)*INDEX(係数表!F:F,5))))))</f>
        <v>#VALUE!</v>
      </c>
      <c r="O788" t="e">
        <f>MIN(100, MAX(0, (INDEX(出力表!D:D,5))*M788/MAX(N788, Settings!B3)))</f>
        <v>#VALUE!</v>
      </c>
      <c r="P788">
        <f>MIN(100, MAX(0, 100*BETAINV(乱数表!$F788, MAX(0.00000001, (1/(1+EXP(-(INDEX(係数表!G:G,6) + $B788))))*(EXP(INDEX(係数表!H:H,6) + INDEX(係数表!I:I,6)*LN(INDEX(出力表!C:C,6)+1)))), MAX(0.00000001, (1-(1/(1+EXP(-(INDEX(係数表!G:G,6) + $B788)))))*(EXP(INDEX(係数表!H:H,6) + INDEX(係数表!I:I,6)*LN(INDEX(出力表!C:C,6)+1)))))))</f>
        <v>86.680780961943512</v>
      </c>
      <c r="Q788" t="e">
        <f>MIN(100, MAX(0, (100*(INDEX(出力表!D:D,6))/(EXP(INDEX(係数表!B:B,6) + $C788) + (INDEX(出力表!D:D,6)))) + (乱数表!$R788*(Settings!B12/(((INDEX(出力表!D:D,6))+1)^INDEX(係数表!E:E,6)*INDEX(係数表!F:F,6))))))</f>
        <v>#VALUE!</v>
      </c>
      <c r="R788" t="e">
        <f>MIN(100, MAX(0, (INDEX(出力表!D:D,6))*P788/MAX(Q788, Settings!B3)))</f>
        <v>#VALUE!</v>
      </c>
      <c r="S788">
        <f>MIN(100, MAX(0, 100*BETAINV(乱数表!$G788, MAX(0.00000001, (1/(1+EXP(-(INDEX(係数表!G:G,7) + $B788))))*(EXP(INDEX(係数表!H:H,7) + INDEX(係数表!I:I,7)*LN(INDEX(出力表!C:C,7)+1)))), MAX(0.00000001, (1-(1/(1+EXP(-(INDEX(係数表!G:G,7) + $B788)))))*(EXP(INDEX(係数表!H:H,7) + INDEX(係数表!I:I,7)*LN(INDEX(出力表!C:C,7)+1)))))))</f>
        <v>56.854092628748475</v>
      </c>
      <c r="T788" t="e">
        <f>MIN(100, MAX(0, (100*(INDEX(出力表!D:D,7))/(EXP(INDEX(係数表!B:B,7) + $C788) + (INDEX(出力表!D:D,7)))) + (乱数表!$S788*(Settings!B12/(((INDEX(出力表!D:D,7))+1)^INDEX(係数表!E:E,7)*INDEX(係数表!F:F,7))))))</f>
        <v>#VALUE!</v>
      </c>
      <c r="U788" t="e">
        <f>MIN(100, MAX(0, (INDEX(出力表!D:D,7))*S788/MAX(T788, Settings!B3)))</f>
        <v>#VALUE!</v>
      </c>
      <c r="V788">
        <f>MIN(100, MAX(0, 100*BETAINV(乱数表!$H788, MAX(0.00000001, (1/(1+EXP(-(INDEX(係数表!G:G,8) + $B788))))*(EXP(INDEX(係数表!H:H,8) + INDEX(係数表!I:I,8)*LN(INDEX(出力表!C:C,8)+1)))), MAX(0.00000001, (1-(1/(1+EXP(-(INDEX(係数表!G:G,8) + $B788)))))*(EXP(INDEX(係数表!H:H,8) + INDEX(係数表!I:I,8)*LN(INDEX(出力表!C:C,8)+1)))))))</f>
        <v>87.787207071782277</v>
      </c>
      <c r="W788" t="e">
        <f>MIN(100, MAX(0, (100*(INDEX(出力表!D:D,8))/(EXP(INDEX(係数表!B:B,8) + $C788) + (INDEX(出力表!D:D,8)))) + (乱数表!$T788*(Settings!B12/(((INDEX(出力表!D:D,8))+1)^INDEX(係数表!E:E,8)*INDEX(係数表!F:F,8))))))</f>
        <v>#VALUE!</v>
      </c>
      <c r="X788" t="e">
        <f>MIN(100, MAX(0, (INDEX(出力表!D:D,8))*V788/MAX(W788, Settings!B3)))</f>
        <v>#VALUE!</v>
      </c>
      <c r="Y788">
        <f>MIN(100, MAX(0, 100*BETAINV(乱数表!$I788, MAX(0.00000001, (1/(1+EXP(-(INDEX(係数表!G:G,9) + $B788))))*(EXP(INDEX(係数表!H:H,9) + INDEX(係数表!I:I,9)*LN(INDEX(出力表!C:C,9)+1)))), MAX(0.00000001, (1-(1/(1+EXP(-(INDEX(係数表!G:G,9) + $B788)))))*(EXP(INDEX(係数表!H:H,9) + INDEX(係数表!I:I,9)*LN(INDEX(出力表!C:C,9)+1)))))))</f>
        <v>86.223162301538963</v>
      </c>
      <c r="Z788" t="e">
        <f>MIN(100, MAX(0, (100*(INDEX(出力表!D:D,9))/(EXP(INDEX(係数表!B:B,9) + $C788) + (INDEX(出力表!D:D,9)))) + (乱数表!$U788*(Settings!B12/(((INDEX(出力表!D:D,9))+1)^INDEX(係数表!E:E,9)*INDEX(係数表!F:F,9))))))</f>
        <v>#VALUE!</v>
      </c>
      <c r="AA788" t="e">
        <f>MIN(100, MAX(0, (INDEX(出力表!D:D,9))*Y788/MAX(Z788, Settings!B3)))</f>
        <v>#VALUE!</v>
      </c>
      <c r="AB788">
        <f>MIN(100, MAX(0, 100*BETAINV(乱数表!$J788, MAX(0.00000001, (1/(1+EXP(-(INDEX(係数表!G:G,10) + $B788))))*(EXP(INDEX(係数表!H:H,10) + INDEX(係数表!I:I,10)*LN(INDEX(出力表!C:C,10)+1)))), MAX(0.00000001, (1-(1/(1+EXP(-(INDEX(係数表!G:G,10) + $B788)))))*(EXP(INDEX(係数表!H:H,10) + INDEX(係数表!I:I,10)*LN(INDEX(出力表!C:C,10)+1)))))))</f>
        <v>92.557850903862587</v>
      </c>
      <c r="AC788" t="e">
        <f>MIN(100, MAX(0, (100*(INDEX(出力表!D:D,10))/(EXP(INDEX(係数表!B:B,10) + $C788) + (INDEX(出力表!D:D,10)))) + (乱数表!$V788*(Settings!B12/(((INDEX(出力表!D:D,10))+1)^INDEX(係数表!E:E,10)*INDEX(係数表!F:F,10))))))</f>
        <v>#VALUE!</v>
      </c>
      <c r="AD788" t="e">
        <f>MIN(100, MAX(0, (INDEX(出力表!D:D,10))*AB788/MAX(AC788, Settings!B3)))</f>
        <v>#VALUE!</v>
      </c>
      <c r="AE788">
        <f>MIN(100, MAX(0, 100*BETAINV(乱数表!$K788, MAX(0.00000001, (1/(1+EXP(-(INDEX(係数表!G:G,11) + $B788))))*(EXP(INDEX(係数表!H:H,11) + INDEX(係数表!I:I,11)*LN(INDEX(出力表!C:C,11)+1)))), MAX(0.00000001, (1-(1/(1+EXP(-(INDEX(係数表!G:G,11) + $B788)))))*(EXP(INDEX(係数表!H:H,11) + INDEX(係数表!I:I,11)*LN(INDEX(出力表!C:C,11)+1)))))))</f>
        <v>80.720341048252607</v>
      </c>
      <c r="AF788" t="e">
        <f>MIN(100, MAX(0, (100*(INDEX(出力表!D:D,11))/(EXP(INDEX(係数表!B:B,11) + $C788) + (INDEX(出力表!D:D,11)))) + (乱数表!$W788*(Settings!B12/(((INDEX(出力表!D:D,11))+1)^INDEX(係数表!E:E,11)*INDEX(係数表!F:F,11))))))</f>
        <v>#VALUE!</v>
      </c>
      <c r="AG788" t="e">
        <f>MIN(100, MAX(0, (INDEX(出力表!D:D,11))*AE788/MAX(AF788, Settings!B3)))</f>
        <v>#VALUE!</v>
      </c>
      <c r="AH788">
        <f>MIN(100, MAX(0, 100*BETAINV(乱数表!$L788, MAX(0.00000001, (1/(1+EXP(-(INDEX(係数表!G:G,12) + $B788))))*(EXP(INDEX(係数表!H:H,12) + INDEX(係数表!I:I,12)*LN(INDEX(出力表!C:C,12)+1)))), MAX(0.00000001, (1-(1/(1+EXP(-(INDEX(係数表!G:G,12) + $B788)))))*(EXP(INDEX(係数表!H:H,12) + INDEX(係数表!I:I,12)*LN(INDEX(出力表!C:C,12)+1)))))))</f>
        <v>93.060866991185691</v>
      </c>
      <c r="AI788" t="e">
        <f>MIN(100, MAX(0, (100*(INDEX(出力表!D:D,12))/(EXP(INDEX(係数表!B:B,12) + $C788) + (INDEX(出力表!D:D,12)))) + (乱数表!$X788*(Settings!B12/(((INDEX(出力表!D:D,12))+1)^INDEX(係数表!E:E,12)*INDEX(係数表!F:F,12))))))</f>
        <v>#VALUE!</v>
      </c>
      <c r="AJ788" t="e">
        <f>MIN(100, MAX(0, (INDEX(出力表!D:D,12))*AH788/MAX(AI788, Settings!B3)))</f>
        <v>#VALUE!</v>
      </c>
      <c r="AK788">
        <f>MIN(100, MAX(0, 100*BETAINV(乱数表!$M788, MAX(0.00000001, (1/(1+EXP(-(INDEX(係数表!G:G,13) + $B788))))*(EXP(INDEX(係数表!H:H,13) + INDEX(係数表!I:I,13)*LN(INDEX(出力表!C:C,13)+1)))), MAX(0.00000001, (1-(1/(1+EXP(-(INDEX(係数表!G:G,13) + $B788)))))*(EXP(INDEX(係数表!H:H,13) + INDEX(係数表!I:I,13)*LN(INDEX(出力表!C:C,13)+1)))))))</f>
        <v>86.437724723342981</v>
      </c>
      <c r="AL788" t="e">
        <f>MIN(100, MAX(0, (100*(INDEX(出力表!D:D,13))/(EXP(INDEX(係数表!B:B,13) + $C788) + (INDEX(出力表!D:D,13)))) + (乱数表!$Y788*(Settings!B12/(((INDEX(出力表!D:D,13))+1)^INDEX(係数表!E:E,13)*INDEX(係数表!F:F,13))))))</f>
        <v>#VALUE!</v>
      </c>
      <c r="AM788" t="e">
        <f>MIN(100, MAX(0, (INDEX(出力表!D:D,13))*AK788/MAX(AL788, Settings!B3)))</f>
        <v>#VALUE!</v>
      </c>
      <c r="AN788">
        <f>IF(ISNUMBER(F788), INDEX(出力表!B:B,2)*F788, 0)+IF(ISNUMBER(I788), INDEX(出力表!B:B,3)*I788, 0)+IF(ISNUMBER(L788), INDEX(出力表!B:B,4)*L788, 0)+IF(ISNUMBER(O788), INDEX(出力表!B:B,5)*O788, 0)+IF(ISNUMBER(R788), INDEX(出力表!B:B,6)*R788, 0)+IF(ISNUMBER(U788), INDEX(出力表!B:B,7)*U788, 0)+IF(ISNUMBER(X788), INDEX(出力表!B:B,8)*X788, 0)+IF(ISNUMBER(AA788), INDEX(出力表!B:B,9)*AA788, 0)+IF(ISNUMBER(AD788), INDEX(出力表!B:B,10)*AD788, 0)+IF(ISNUMBER(AG788), INDEX(出力表!B:B,11)*AG788, 0)+IF(ISNUMBER(AJ788), INDEX(出力表!B:B,12)*AJ788, 0)+IF(ISNUMBER(AM788), INDEX(出力表!B:B,13)*AM788, 0)</f>
        <v>0</v>
      </c>
      <c r="AO788">
        <f>IF(ISNUMBER(F788), INDEX(出力表!B:B,2), 0)+IF(ISNUMBER(I788), INDEX(出力表!B:B,3), 0)+IF(ISNUMBER(L788), INDEX(出力表!B:B,4), 0)+IF(ISNUMBER(O788), INDEX(出力表!B:B,5), 0)+IF(ISNUMBER(R788), INDEX(出力表!B:B,6), 0)+IF(ISNUMBER(U788), INDEX(出力表!B:B,7), 0)+IF(ISNUMBER(X788), INDEX(出力表!B:B,8), 0)+IF(ISNUMBER(AA788), INDEX(出力表!B:B,9), 0)+IF(ISNUMBER(AD788), INDEX(出力表!B:B,10), 0)+IF(ISNUMBER(AG788), INDEX(出力表!B:B,11), 0)+IF(ISNUMBER(AJ788), INDEX(出力表!B:B,12), 0)+IF(ISNUMBER(AM788), INDEX(出力表!B:B,13), 0)</f>
        <v>0</v>
      </c>
      <c r="AP788" t="str">
        <f t="shared" si="12"/>
        <v/>
      </c>
    </row>
    <row r="789" spans="1:42" x14ac:dyDescent="0.2">
      <c r="A789">
        <v>788</v>
      </c>
      <c r="B789">
        <f>IF(UPPER(Settings!B4)="TRUE", 乱数表!$Z789*Settings!B10, 0)</f>
        <v>9.9280248750802297E-2</v>
      </c>
      <c r="C789">
        <f>IF(UPPER(Settings!B4)="TRUE", 乱数表!$AA789*Settings!B11, 0)</f>
        <v>-4.3635955309906473E-2</v>
      </c>
      <c r="D789">
        <f>MIN(100, MAX(0, 100*BETAINV(乱数表!$B789, MAX(0.00000001, (1/(1+EXP(-(INDEX(係数表!G:G,2) + $B789))))*(EXP(INDEX(係数表!H:H,2) + INDEX(係数表!I:I,2)*LN(INDEX(出力表!C:C,2)+1)))), MAX(0.00000001, (1-(1/(1+EXP(-(INDEX(係数表!G:G,2) + $B789)))))*(EXP(INDEX(係数表!H:H,2) + INDEX(係数表!I:I,2)*LN(INDEX(出力表!C:C,2)+1)))))))</f>
        <v>52.985553491566996</v>
      </c>
      <c r="E789" t="e">
        <f>MIN(100, MAX(0, (100*(INDEX(出力表!D:D,2))/(EXP(INDEX(係数表!B:B,2) + $C789) + (INDEX(出力表!D:D,2)))) + (乱数表!$N789*(Settings!B12/(((INDEX(出力表!D:D,2))+1)^INDEX(係数表!E:E,2)*INDEX(係数表!F:F,2))))))</f>
        <v>#VALUE!</v>
      </c>
      <c r="F789" t="e">
        <f>MIN(100, MAX(0, (INDEX(出力表!D:D,2))*D789/MAX(E789, Settings!B3)))</f>
        <v>#VALUE!</v>
      </c>
      <c r="G789">
        <f>MIN(100, MAX(0, 100*BETAINV(乱数表!$C789, MAX(0.00000001, (1/(1+EXP(-(INDEX(係数表!G:G,3) + $B789))))*(EXP(INDEX(係数表!H:H,3) + INDEX(係数表!I:I,3)*LN(INDEX(出力表!C:C,3)+1)))), MAX(0.00000001, (1-(1/(1+EXP(-(INDEX(係数表!G:G,3) + $B789)))))*(EXP(INDEX(係数表!H:H,3) + INDEX(係数表!I:I,3)*LN(INDEX(出力表!C:C,3)+1)))))))</f>
        <v>88.266397418069502</v>
      </c>
      <c r="H789" t="e">
        <f>MIN(100, MAX(0, (100*(INDEX(出力表!D:D,3))/(EXP(INDEX(係数表!B:B,3) + $C789) + (INDEX(出力表!D:D,3)))) + (乱数表!$O789*(Settings!B12/(((INDEX(出力表!D:D,3))+1)^INDEX(係数表!E:E,3)*INDEX(係数表!F:F,3))))))</f>
        <v>#VALUE!</v>
      </c>
      <c r="I789" t="e">
        <f>MIN(100, MAX(0, (INDEX(出力表!D:D,3))*G789/MAX(H789, Settings!B3)))</f>
        <v>#VALUE!</v>
      </c>
      <c r="J789">
        <f>MIN(100, MAX(0, 100*BETAINV(乱数表!$D789, MAX(0.00000001, (1/(1+EXP(-(INDEX(係数表!G:G,4) + $B789))))*(EXP(INDEX(係数表!H:H,4) + INDEX(係数表!I:I,4)*LN(INDEX(出力表!C:C,4)+1)))), MAX(0.00000001, (1-(1/(1+EXP(-(INDEX(係数表!G:G,4) + $B789)))))*(EXP(INDEX(係数表!H:H,4) + INDEX(係数表!I:I,4)*LN(INDEX(出力表!C:C,4)+1)))))))</f>
        <v>39.915627488537254</v>
      </c>
      <c r="K789" t="e">
        <f>MIN(100, MAX(0, (100*(INDEX(出力表!D:D,4))/(EXP(INDEX(係数表!B:B,4) + $C789) + (INDEX(出力表!D:D,4)))) + (乱数表!$P789*(Settings!B12/(((INDEX(出力表!D:D,4))+1)^INDEX(係数表!E:E,4)*INDEX(係数表!F:F,4))))))</f>
        <v>#VALUE!</v>
      </c>
      <c r="L789" t="e">
        <f>MIN(100, MAX(0, (INDEX(出力表!D:D,4))*J789/MAX(K789, Settings!B3)))</f>
        <v>#VALUE!</v>
      </c>
      <c r="M789">
        <f>MIN(100, MAX(0, 100*BETAINV(乱数表!$E789, MAX(0.00000001, (1/(1+EXP(-(INDEX(係数表!G:G,5) + $B789))))*(EXP(INDEX(係数表!H:H,5) + INDEX(係数表!I:I,5)*LN(INDEX(出力表!C:C,5)+1)))), MAX(0.00000001, (1-(1/(1+EXP(-(INDEX(係数表!G:G,5) + $B789)))))*(EXP(INDEX(係数表!H:H,5) + INDEX(係数表!I:I,5)*LN(INDEX(出力表!C:C,5)+1)))))))</f>
        <v>82.280788609206994</v>
      </c>
      <c r="N789" t="e">
        <f>MIN(100, MAX(0, (100*(INDEX(出力表!D:D,5))/(EXP(INDEX(係数表!B:B,5) + $C789) + (INDEX(出力表!D:D,5)))) + (乱数表!$Q789*(Settings!B12/(((INDEX(出力表!D:D,5))+1)^INDEX(係数表!E:E,5)*INDEX(係数表!F:F,5))))))</f>
        <v>#VALUE!</v>
      </c>
      <c r="O789" t="e">
        <f>MIN(100, MAX(0, (INDEX(出力表!D:D,5))*M789/MAX(N789, Settings!B3)))</f>
        <v>#VALUE!</v>
      </c>
      <c r="P789">
        <f>MIN(100, MAX(0, 100*BETAINV(乱数表!$F789, MAX(0.00000001, (1/(1+EXP(-(INDEX(係数表!G:G,6) + $B789))))*(EXP(INDEX(係数表!H:H,6) + INDEX(係数表!I:I,6)*LN(INDEX(出力表!C:C,6)+1)))), MAX(0.00000001, (1-(1/(1+EXP(-(INDEX(係数表!G:G,6) + $B789)))))*(EXP(INDEX(係数表!H:H,6) + INDEX(係数表!I:I,6)*LN(INDEX(出力表!C:C,6)+1)))))))</f>
        <v>98.708812074550082</v>
      </c>
      <c r="Q789" t="e">
        <f>MIN(100, MAX(0, (100*(INDEX(出力表!D:D,6))/(EXP(INDEX(係数表!B:B,6) + $C789) + (INDEX(出力表!D:D,6)))) + (乱数表!$R789*(Settings!B12/(((INDEX(出力表!D:D,6))+1)^INDEX(係数表!E:E,6)*INDEX(係数表!F:F,6))))))</f>
        <v>#VALUE!</v>
      </c>
      <c r="R789" t="e">
        <f>MIN(100, MAX(0, (INDEX(出力表!D:D,6))*P789/MAX(Q789, Settings!B3)))</f>
        <v>#VALUE!</v>
      </c>
      <c r="S789">
        <f>MIN(100, MAX(0, 100*BETAINV(乱数表!$G789, MAX(0.00000001, (1/(1+EXP(-(INDEX(係数表!G:G,7) + $B789))))*(EXP(INDEX(係数表!H:H,7) + INDEX(係数表!I:I,7)*LN(INDEX(出力表!C:C,7)+1)))), MAX(0.00000001, (1-(1/(1+EXP(-(INDEX(係数表!G:G,7) + $B789)))))*(EXP(INDEX(係数表!H:H,7) + INDEX(係数表!I:I,7)*LN(INDEX(出力表!C:C,7)+1)))))))</f>
        <v>83.842988500339771</v>
      </c>
      <c r="T789" t="e">
        <f>MIN(100, MAX(0, (100*(INDEX(出力表!D:D,7))/(EXP(INDEX(係数表!B:B,7) + $C789) + (INDEX(出力表!D:D,7)))) + (乱数表!$S789*(Settings!B12/(((INDEX(出力表!D:D,7))+1)^INDEX(係数表!E:E,7)*INDEX(係数表!F:F,7))))))</f>
        <v>#VALUE!</v>
      </c>
      <c r="U789" t="e">
        <f>MIN(100, MAX(0, (INDEX(出力表!D:D,7))*S789/MAX(T789, Settings!B3)))</f>
        <v>#VALUE!</v>
      </c>
      <c r="V789">
        <f>MIN(100, MAX(0, 100*BETAINV(乱数表!$H789, MAX(0.00000001, (1/(1+EXP(-(INDEX(係数表!G:G,8) + $B789))))*(EXP(INDEX(係数表!H:H,8) + INDEX(係数表!I:I,8)*LN(INDEX(出力表!C:C,8)+1)))), MAX(0.00000001, (1-(1/(1+EXP(-(INDEX(係数表!G:G,8) + $B789)))))*(EXP(INDEX(係数表!H:H,8) + INDEX(係数表!I:I,8)*LN(INDEX(出力表!C:C,8)+1)))))))</f>
        <v>94.890997855944832</v>
      </c>
      <c r="W789" t="e">
        <f>MIN(100, MAX(0, (100*(INDEX(出力表!D:D,8))/(EXP(INDEX(係数表!B:B,8) + $C789) + (INDEX(出力表!D:D,8)))) + (乱数表!$T789*(Settings!B12/(((INDEX(出力表!D:D,8))+1)^INDEX(係数表!E:E,8)*INDEX(係数表!F:F,8))))))</f>
        <v>#VALUE!</v>
      </c>
      <c r="X789" t="e">
        <f>MIN(100, MAX(0, (INDEX(出力表!D:D,8))*V789/MAX(W789, Settings!B3)))</f>
        <v>#VALUE!</v>
      </c>
      <c r="Y789">
        <f>MIN(100, MAX(0, 100*BETAINV(乱数表!$I789, MAX(0.00000001, (1/(1+EXP(-(INDEX(係数表!G:G,9) + $B789))))*(EXP(INDEX(係数表!H:H,9) + INDEX(係数表!I:I,9)*LN(INDEX(出力表!C:C,9)+1)))), MAX(0.00000001, (1-(1/(1+EXP(-(INDEX(係数表!G:G,9) + $B789)))))*(EXP(INDEX(係数表!H:H,9) + INDEX(係数表!I:I,9)*LN(INDEX(出力表!C:C,9)+1)))))))</f>
        <v>41.376338374417642</v>
      </c>
      <c r="Z789" t="e">
        <f>MIN(100, MAX(0, (100*(INDEX(出力表!D:D,9))/(EXP(INDEX(係数表!B:B,9) + $C789) + (INDEX(出力表!D:D,9)))) + (乱数表!$U789*(Settings!B12/(((INDEX(出力表!D:D,9))+1)^INDEX(係数表!E:E,9)*INDEX(係数表!F:F,9))))))</f>
        <v>#VALUE!</v>
      </c>
      <c r="AA789" t="e">
        <f>MIN(100, MAX(0, (INDEX(出力表!D:D,9))*Y789/MAX(Z789, Settings!B3)))</f>
        <v>#VALUE!</v>
      </c>
      <c r="AB789">
        <f>MIN(100, MAX(0, 100*BETAINV(乱数表!$J789, MAX(0.00000001, (1/(1+EXP(-(INDEX(係数表!G:G,10) + $B789))))*(EXP(INDEX(係数表!H:H,10) + INDEX(係数表!I:I,10)*LN(INDEX(出力表!C:C,10)+1)))), MAX(0.00000001, (1-(1/(1+EXP(-(INDEX(係数表!G:G,10) + $B789)))))*(EXP(INDEX(係数表!H:H,10) + INDEX(係数表!I:I,10)*LN(INDEX(出力表!C:C,10)+1)))))))</f>
        <v>78.678642637974107</v>
      </c>
      <c r="AC789" t="e">
        <f>MIN(100, MAX(0, (100*(INDEX(出力表!D:D,10))/(EXP(INDEX(係数表!B:B,10) + $C789) + (INDEX(出力表!D:D,10)))) + (乱数表!$V789*(Settings!B12/(((INDEX(出力表!D:D,10))+1)^INDEX(係数表!E:E,10)*INDEX(係数表!F:F,10))))))</f>
        <v>#VALUE!</v>
      </c>
      <c r="AD789" t="e">
        <f>MIN(100, MAX(0, (INDEX(出力表!D:D,10))*AB789/MAX(AC789, Settings!B3)))</f>
        <v>#VALUE!</v>
      </c>
      <c r="AE789">
        <f>MIN(100, MAX(0, 100*BETAINV(乱数表!$K789, MAX(0.00000001, (1/(1+EXP(-(INDEX(係数表!G:G,11) + $B789))))*(EXP(INDEX(係数表!H:H,11) + INDEX(係数表!I:I,11)*LN(INDEX(出力表!C:C,11)+1)))), MAX(0.00000001, (1-(1/(1+EXP(-(INDEX(係数表!G:G,11) + $B789)))))*(EXP(INDEX(係数表!H:H,11) + INDEX(係数表!I:I,11)*LN(INDEX(出力表!C:C,11)+1)))))))</f>
        <v>86.968687146931543</v>
      </c>
      <c r="AF789" t="e">
        <f>MIN(100, MAX(0, (100*(INDEX(出力表!D:D,11))/(EXP(INDEX(係数表!B:B,11) + $C789) + (INDEX(出力表!D:D,11)))) + (乱数表!$W789*(Settings!B12/(((INDEX(出力表!D:D,11))+1)^INDEX(係数表!E:E,11)*INDEX(係数表!F:F,11))))))</f>
        <v>#VALUE!</v>
      </c>
      <c r="AG789" t="e">
        <f>MIN(100, MAX(0, (INDEX(出力表!D:D,11))*AE789/MAX(AF789, Settings!B3)))</f>
        <v>#VALUE!</v>
      </c>
      <c r="AH789">
        <f>MIN(100, MAX(0, 100*BETAINV(乱数表!$L789, MAX(0.00000001, (1/(1+EXP(-(INDEX(係数表!G:G,12) + $B789))))*(EXP(INDEX(係数表!H:H,12) + INDEX(係数表!I:I,12)*LN(INDEX(出力表!C:C,12)+1)))), MAX(0.00000001, (1-(1/(1+EXP(-(INDEX(係数表!G:G,12) + $B789)))))*(EXP(INDEX(係数表!H:H,12) + INDEX(係数表!I:I,12)*LN(INDEX(出力表!C:C,12)+1)))))))</f>
        <v>98.202501205776954</v>
      </c>
      <c r="AI789" t="e">
        <f>MIN(100, MAX(0, (100*(INDEX(出力表!D:D,12))/(EXP(INDEX(係数表!B:B,12) + $C789) + (INDEX(出力表!D:D,12)))) + (乱数表!$X789*(Settings!B12/(((INDEX(出力表!D:D,12))+1)^INDEX(係数表!E:E,12)*INDEX(係数表!F:F,12))))))</f>
        <v>#VALUE!</v>
      </c>
      <c r="AJ789" t="e">
        <f>MIN(100, MAX(0, (INDEX(出力表!D:D,12))*AH789/MAX(AI789, Settings!B3)))</f>
        <v>#VALUE!</v>
      </c>
      <c r="AK789">
        <f>MIN(100, MAX(0, 100*BETAINV(乱数表!$M789, MAX(0.00000001, (1/(1+EXP(-(INDEX(係数表!G:G,13) + $B789))))*(EXP(INDEX(係数表!H:H,13) + INDEX(係数表!I:I,13)*LN(INDEX(出力表!C:C,13)+1)))), MAX(0.00000001, (1-(1/(1+EXP(-(INDEX(係数表!G:G,13) + $B789)))))*(EXP(INDEX(係数表!H:H,13) + INDEX(係数表!I:I,13)*LN(INDEX(出力表!C:C,13)+1)))))))</f>
        <v>92.333951937027408</v>
      </c>
      <c r="AL789" t="e">
        <f>MIN(100, MAX(0, (100*(INDEX(出力表!D:D,13))/(EXP(INDEX(係数表!B:B,13) + $C789) + (INDEX(出力表!D:D,13)))) + (乱数表!$Y789*(Settings!B12/(((INDEX(出力表!D:D,13))+1)^INDEX(係数表!E:E,13)*INDEX(係数表!F:F,13))))))</f>
        <v>#VALUE!</v>
      </c>
      <c r="AM789" t="e">
        <f>MIN(100, MAX(0, (INDEX(出力表!D:D,13))*AK789/MAX(AL789, Settings!B3)))</f>
        <v>#VALUE!</v>
      </c>
      <c r="AN789">
        <f>IF(ISNUMBER(F789), INDEX(出力表!B:B,2)*F789, 0)+IF(ISNUMBER(I789), INDEX(出力表!B:B,3)*I789, 0)+IF(ISNUMBER(L789), INDEX(出力表!B:B,4)*L789, 0)+IF(ISNUMBER(O789), INDEX(出力表!B:B,5)*O789, 0)+IF(ISNUMBER(R789), INDEX(出力表!B:B,6)*R789, 0)+IF(ISNUMBER(U789), INDEX(出力表!B:B,7)*U789, 0)+IF(ISNUMBER(X789), INDEX(出力表!B:B,8)*X789, 0)+IF(ISNUMBER(AA789), INDEX(出力表!B:B,9)*AA789, 0)+IF(ISNUMBER(AD789), INDEX(出力表!B:B,10)*AD789, 0)+IF(ISNUMBER(AG789), INDEX(出力表!B:B,11)*AG789, 0)+IF(ISNUMBER(AJ789), INDEX(出力表!B:B,12)*AJ789, 0)+IF(ISNUMBER(AM789), INDEX(出力表!B:B,13)*AM789, 0)</f>
        <v>0</v>
      </c>
      <c r="AO789">
        <f>IF(ISNUMBER(F789), INDEX(出力表!B:B,2), 0)+IF(ISNUMBER(I789), INDEX(出力表!B:B,3), 0)+IF(ISNUMBER(L789), INDEX(出力表!B:B,4), 0)+IF(ISNUMBER(O789), INDEX(出力表!B:B,5), 0)+IF(ISNUMBER(R789), INDEX(出力表!B:B,6), 0)+IF(ISNUMBER(U789), INDEX(出力表!B:B,7), 0)+IF(ISNUMBER(X789), INDEX(出力表!B:B,8), 0)+IF(ISNUMBER(AA789), INDEX(出力表!B:B,9), 0)+IF(ISNUMBER(AD789), INDEX(出力表!B:B,10), 0)+IF(ISNUMBER(AG789), INDEX(出力表!B:B,11), 0)+IF(ISNUMBER(AJ789), INDEX(出力表!B:B,12), 0)+IF(ISNUMBER(AM789), INDEX(出力表!B:B,13), 0)</f>
        <v>0</v>
      </c>
      <c r="AP789" t="str">
        <f t="shared" si="12"/>
        <v/>
      </c>
    </row>
    <row r="790" spans="1:42" x14ac:dyDescent="0.2">
      <c r="A790">
        <v>789</v>
      </c>
      <c r="B790">
        <f>IF(UPPER(Settings!B4)="TRUE", 乱数表!$Z790*Settings!B10, 0)</f>
        <v>-8.4094700209956505E-2</v>
      </c>
      <c r="C790">
        <f>IF(UPPER(Settings!B4)="TRUE", 乱数表!$AA790*Settings!B11, 0)</f>
        <v>5.1319998473282884E-2</v>
      </c>
      <c r="D790">
        <f>MIN(100, MAX(0, 100*BETAINV(乱数表!$B790, MAX(0.00000001, (1/(1+EXP(-(INDEX(係数表!G:G,2) + $B790))))*(EXP(INDEX(係数表!H:H,2) + INDEX(係数表!I:I,2)*LN(INDEX(出力表!C:C,2)+1)))), MAX(0.00000001, (1-(1/(1+EXP(-(INDEX(係数表!G:G,2) + $B790)))))*(EXP(INDEX(係数表!H:H,2) + INDEX(係数表!I:I,2)*LN(INDEX(出力表!C:C,2)+1)))))))</f>
        <v>86.941811939114473</v>
      </c>
      <c r="E790" t="e">
        <f>MIN(100, MAX(0, (100*(INDEX(出力表!D:D,2))/(EXP(INDEX(係数表!B:B,2) + $C790) + (INDEX(出力表!D:D,2)))) + (乱数表!$N790*(Settings!B12/(((INDEX(出力表!D:D,2))+1)^INDEX(係数表!E:E,2)*INDEX(係数表!F:F,2))))))</f>
        <v>#VALUE!</v>
      </c>
      <c r="F790" t="e">
        <f>MIN(100, MAX(0, (INDEX(出力表!D:D,2))*D790/MAX(E790, Settings!B3)))</f>
        <v>#VALUE!</v>
      </c>
      <c r="G790">
        <f>MIN(100, MAX(0, 100*BETAINV(乱数表!$C790, MAX(0.00000001, (1/(1+EXP(-(INDEX(係数表!G:G,3) + $B790))))*(EXP(INDEX(係数表!H:H,3) + INDEX(係数表!I:I,3)*LN(INDEX(出力表!C:C,3)+1)))), MAX(0.00000001, (1-(1/(1+EXP(-(INDEX(係数表!G:G,3) + $B790)))))*(EXP(INDEX(係数表!H:H,3) + INDEX(係数表!I:I,3)*LN(INDEX(出力表!C:C,3)+1)))))))</f>
        <v>95.651843951627953</v>
      </c>
      <c r="H790" t="e">
        <f>MIN(100, MAX(0, (100*(INDEX(出力表!D:D,3))/(EXP(INDEX(係数表!B:B,3) + $C790) + (INDEX(出力表!D:D,3)))) + (乱数表!$O790*(Settings!B12/(((INDEX(出力表!D:D,3))+1)^INDEX(係数表!E:E,3)*INDEX(係数表!F:F,3))))))</f>
        <v>#VALUE!</v>
      </c>
      <c r="I790" t="e">
        <f>MIN(100, MAX(0, (INDEX(出力表!D:D,3))*G790/MAX(H790, Settings!B3)))</f>
        <v>#VALUE!</v>
      </c>
      <c r="J790">
        <f>MIN(100, MAX(0, 100*BETAINV(乱数表!$D790, MAX(0.00000001, (1/(1+EXP(-(INDEX(係数表!G:G,4) + $B790))))*(EXP(INDEX(係数表!H:H,4) + INDEX(係数表!I:I,4)*LN(INDEX(出力表!C:C,4)+1)))), MAX(0.00000001, (1-(1/(1+EXP(-(INDEX(係数表!G:G,4) + $B790)))))*(EXP(INDEX(係数表!H:H,4) + INDEX(係数表!I:I,4)*LN(INDEX(出力表!C:C,4)+1)))))))</f>
        <v>97.919618740594231</v>
      </c>
      <c r="K790" t="e">
        <f>MIN(100, MAX(0, (100*(INDEX(出力表!D:D,4))/(EXP(INDEX(係数表!B:B,4) + $C790) + (INDEX(出力表!D:D,4)))) + (乱数表!$P790*(Settings!B12/(((INDEX(出力表!D:D,4))+1)^INDEX(係数表!E:E,4)*INDEX(係数表!F:F,4))))))</f>
        <v>#VALUE!</v>
      </c>
      <c r="L790" t="e">
        <f>MIN(100, MAX(0, (INDEX(出力表!D:D,4))*J790/MAX(K790, Settings!B3)))</f>
        <v>#VALUE!</v>
      </c>
      <c r="M790">
        <f>MIN(100, MAX(0, 100*BETAINV(乱数表!$E790, MAX(0.00000001, (1/(1+EXP(-(INDEX(係数表!G:G,5) + $B790))))*(EXP(INDEX(係数表!H:H,5) + INDEX(係数表!I:I,5)*LN(INDEX(出力表!C:C,5)+1)))), MAX(0.00000001, (1-(1/(1+EXP(-(INDEX(係数表!G:G,5) + $B790)))))*(EXP(INDEX(係数表!H:H,5) + INDEX(係数表!I:I,5)*LN(INDEX(出力表!C:C,5)+1)))))))</f>
        <v>98.083647915521354</v>
      </c>
      <c r="N790" t="e">
        <f>MIN(100, MAX(0, (100*(INDEX(出力表!D:D,5))/(EXP(INDEX(係数表!B:B,5) + $C790) + (INDEX(出力表!D:D,5)))) + (乱数表!$Q790*(Settings!B12/(((INDEX(出力表!D:D,5))+1)^INDEX(係数表!E:E,5)*INDEX(係数表!F:F,5))))))</f>
        <v>#VALUE!</v>
      </c>
      <c r="O790" t="e">
        <f>MIN(100, MAX(0, (INDEX(出力表!D:D,5))*M790/MAX(N790, Settings!B3)))</f>
        <v>#VALUE!</v>
      </c>
      <c r="P790">
        <f>MIN(100, MAX(0, 100*BETAINV(乱数表!$F790, MAX(0.00000001, (1/(1+EXP(-(INDEX(係数表!G:G,6) + $B790))))*(EXP(INDEX(係数表!H:H,6) + INDEX(係数表!I:I,6)*LN(INDEX(出力表!C:C,6)+1)))), MAX(0.00000001, (1-(1/(1+EXP(-(INDEX(係数表!G:G,6) + $B790)))))*(EXP(INDEX(係数表!H:H,6) + INDEX(係数表!I:I,6)*LN(INDEX(出力表!C:C,6)+1)))))))</f>
        <v>86.999672480472555</v>
      </c>
      <c r="Q790" t="e">
        <f>MIN(100, MAX(0, (100*(INDEX(出力表!D:D,6))/(EXP(INDEX(係数表!B:B,6) + $C790) + (INDEX(出力表!D:D,6)))) + (乱数表!$R790*(Settings!B12/(((INDEX(出力表!D:D,6))+1)^INDEX(係数表!E:E,6)*INDEX(係数表!F:F,6))))))</f>
        <v>#VALUE!</v>
      </c>
      <c r="R790" t="e">
        <f>MIN(100, MAX(0, (INDEX(出力表!D:D,6))*P790/MAX(Q790, Settings!B3)))</f>
        <v>#VALUE!</v>
      </c>
      <c r="S790">
        <f>MIN(100, MAX(0, 100*BETAINV(乱数表!$G790, MAX(0.00000001, (1/(1+EXP(-(INDEX(係数表!G:G,7) + $B790))))*(EXP(INDEX(係数表!H:H,7) + INDEX(係数表!I:I,7)*LN(INDEX(出力表!C:C,7)+1)))), MAX(0.00000001, (1-(1/(1+EXP(-(INDEX(係数表!G:G,7) + $B790)))))*(EXP(INDEX(係数表!H:H,7) + INDEX(係数表!I:I,7)*LN(INDEX(出力表!C:C,7)+1)))))))</f>
        <v>94.353831562782588</v>
      </c>
      <c r="T790" t="e">
        <f>MIN(100, MAX(0, (100*(INDEX(出力表!D:D,7))/(EXP(INDEX(係数表!B:B,7) + $C790) + (INDEX(出力表!D:D,7)))) + (乱数表!$S790*(Settings!B12/(((INDEX(出力表!D:D,7))+1)^INDEX(係数表!E:E,7)*INDEX(係数表!F:F,7))))))</f>
        <v>#VALUE!</v>
      </c>
      <c r="U790" t="e">
        <f>MIN(100, MAX(0, (INDEX(出力表!D:D,7))*S790/MAX(T790, Settings!B3)))</f>
        <v>#VALUE!</v>
      </c>
      <c r="V790">
        <f>MIN(100, MAX(0, 100*BETAINV(乱数表!$H790, MAX(0.00000001, (1/(1+EXP(-(INDEX(係数表!G:G,8) + $B790))))*(EXP(INDEX(係数表!H:H,8) + INDEX(係数表!I:I,8)*LN(INDEX(出力表!C:C,8)+1)))), MAX(0.00000001, (1-(1/(1+EXP(-(INDEX(係数表!G:G,8) + $B790)))))*(EXP(INDEX(係数表!H:H,8) + INDEX(係数表!I:I,8)*LN(INDEX(出力表!C:C,8)+1)))))))</f>
        <v>73.152557650387735</v>
      </c>
      <c r="W790" t="e">
        <f>MIN(100, MAX(0, (100*(INDEX(出力表!D:D,8))/(EXP(INDEX(係数表!B:B,8) + $C790) + (INDEX(出力表!D:D,8)))) + (乱数表!$T790*(Settings!B12/(((INDEX(出力表!D:D,8))+1)^INDEX(係数表!E:E,8)*INDEX(係数表!F:F,8))))))</f>
        <v>#VALUE!</v>
      </c>
      <c r="X790" t="e">
        <f>MIN(100, MAX(0, (INDEX(出力表!D:D,8))*V790/MAX(W790, Settings!B3)))</f>
        <v>#VALUE!</v>
      </c>
      <c r="Y790">
        <f>MIN(100, MAX(0, 100*BETAINV(乱数表!$I790, MAX(0.00000001, (1/(1+EXP(-(INDEX(係数表!G:G,9) + $B790))))*(EXP(INDEX(係数表!H:H,9) + INDEX(係数表!I:I,9)*LN(INDEX(出力表!C:C,9)+1)))), MAX(0.00000001, (1-(1/(1+EXP(-(INDEX(係数表!G:G,9) + $B790)))))*(EXP(INDEX(係数表!H:H,9) + INDEX(係数表!I:I,9)*LN(INDEX(出力表!C:C,9)+1)))))))</f>
        <v>95.8019658652739</v>
      </c>
      <c r="Z790" t="e">
        <f>MIN(100, MAX(0, (100*(INDEX(出力表!D:D,9))/(EXP(INDEX(係数表!B:B,9) + $C790) + (INDEX(出力表!D:D,9)))) + (乱数表!$U790*(Settings!B12/(((INDEX(出力表!D:D,9))+1)^INDEX(係数表!E:E,9)*INDEX(係数表!F:F,9))))))</f>
        <v>#VALUE!</v>
      </c>
      <c r="AA790" t="e">
        <f>MIN(100, MAX(0, (INDEX(出力表!D:D,9))*Y790/MAX(Z790, Settings!B3)))</f>
        <v>#VALUE!</v>
      </c>
      <c r="AB790">
        <f>MIN(100, MAX(0, 100*BETAINV(乱数表!$J790, MAX(0.00000001, (1/(1+EXP(-(INDEX(係数表!G:G,10) + $B790))))*(EXP(INDEX(係数表!H:H,10) + INDEX(係数表!I:I,10)*LN(INDEX(出力表!C:C,10)+1)))), MAX(0.00000001, (1-(1/(1+EXP(-(INDEX(係数表!G:G,10) + $B790)))))*(EXP(INDEX(係数表!H:H,10) + INDEX(係数表!I:I,10)*LN(INDEX(出力表!C:C,10)+1)))))))</f>
        <v>99.916292285242235</v>
      </c>
      <c r="AC790" t="e">
        <f>MIN(100, MAX(0, (100*(INDEX(出力表!D:D,10))/(EXP(INDEX(係数表!B:B,10) + $C790) + (INDEX(出力表!D:D,10)))) + (乱数表!$V790*(Settings!B12/(((INDEX(出力表!D:D,10))+1)^INDEX(係数表!E:E,10)*INDEX(係数表!F:F,10))))))</f>
        <v>#VALUE!</v>
      </c>
      <c r="AD790" t="e">
        <f>MIN(100, MAX(0, (INDEX(出力表!D:D,10))*AB790/MAX(AC790, Settings!B3)))</f>
        <v>#VALUE!</v>
      </c>
      <c r="AE790">
        <f>MIN(100, MAX(0, 100*BETAINV(乱数表!$K790, MAX(0.00000001, (1/(1+EXP(-(INDEX(係数表!G:G,11) + $B790))))*(EXP(INDEX(係数表!H:H,11) + INDEX(係数表!I:I,11)*LN(INDEX(出力表!C:C,11)+1)))), MAX(0.00000001, (1-(1/(1+EXP(-(INDEX(係数表!G:G,11) + $B790)))))*(EXP(INDEX(係数表!H:H,11) + INDEX(係数表!I:I,11)*LN(INDEX(出力表!C:C,11)+1)))))))</f>
        <v>90.094458348851219</v>
      </c>
      <c r="AF790" t="e">
        <f>MIN(100, MAX(0, (100*(INDEX(出力表!D:D,11))/(EXP(INDEX(係数表!B:B,11) + $C790) + (INDEX(出力表!D:D,11)))) + (乱数表!$W790*(Settings!B12/(((INDEX(出力表!D:D,11))+1)^INDEX(係数表!E:E,11)*INDEX(係数表!F:F,11))))))</f>
        <v>#VALUE!</v>
      </c>
      <c r="AG790" t="e">
        <f>MIN(100, MAX(0, (INDEX(出力表!D:D,11))*AE790/MAX(AF790, Settings!B3)))</f>
        <v>#VALUE!</v>
      </c>
      <c r="AH790">
        <f>MIN(100, MAX(0, 100*BETAINV(乱数表!$L790, MAX(0.00000001, (1/(1+EXP(-(INDEX(係数表!G:G,12) + $B790))))*(EXP(INDEX(係数表!H:H,12) + INDEX(係数表!I:I,12)*LN(INDEX(出力表!C:C,12)+1)))), MAX(0.00000001, (1-(1/(1+EXP(-(INDEX(係数表!G:G,12) + $B790)))))*(EXP(INDEX(係数表!H:H,12) + INDEX(係数表!I:I,12)*LN(INDEX(出力表!C:C,12)+1)))))))</f>
        <v>99.896464700696669</v>
      </c>
      <c r="AI790" t="e">
        <f>MIN(100, MAX(0, (100*(INDEX(出力表!D:D,12))/(EXP(INDEX(係数表!B:B,12) + $C790) + (INDEX(出力表!D:D,12)))) + (乱数表!$X790*(Settings!B12/(((INDEX(出力表!D:D,12))+1)^INDEX(係数表!E:E,12)*INDEX(係数表!F:F,12))))))</f>
        <v>#VALUE!</v>
      </c>
      <c r="AJ790" t="e">
        <f>MIN(100, MAX(0, (INDEX(出力表!D:D,12))*AH790/MAX(AI790, Settings!B3)))</f>
        <v>#VALUE!</v>
      </c>
      <c r="AK790">
        <f>MIN(100, MAX(0, 100*BETAINV(乱数表!$M790, MAX(0.00000001, (1/(1+EXP(-(INDEX(係数表!G:G,13) + $B790))))*(EXP(INDEX(係数表!H:H,13) + INDEX(係数表!I:I,13)*LN(INDEX(出力表!C:C,13)+1)))), MAX(0.00000001, (1-(1/(1+EXP(-(INDEX(係数表!G:G,13) + $B790)))))*(EXP(INDEX(係数表!H:H,13) + INDEX(係数表!I:I,13)*LN(INDEX(出力表!C:C,13)+1)))))))</f>
        <v>67.879951366329436</v>
      </c>
      <c r="AL790" t="e">
        <f>MIN(100, MAX(0, (100*(INDEX(出力表!D:D,13))/(EXP(INDEX(係数表!B:B,13) + $C790) + (INDEX(出力表!D:D,13)))) + (乱数表!$Y790*(Settings!B12/(((INDEX(出力表!D:D,13))+1)^INDEX(係数表!E:E,13)*INDEX(係数表!F:F,13))))))</f>
        <v>#VALUE!</v>
      </c>
      <c r="AM790" t="e">
        <f>MIN(100, MAX(0, (INDEX(出力表!D:D,13))*AK790/MAX(AL790, Settings!B3)))</f>
        <v>#VALUE!</v>
      </c>
      <c r="AN790">
        <f>IF(ISNUMBER(F790), INDEX(出力表!B:B,2)*F790, 0)+IF(ISNUMBER(I790), INDEX(出力表!B:B,3)*I790, 0)+IF(ISNUMBER(L790), INDEX(出力表!B:B,4)*L790, 0)+IF(ISNUMBER(O790), INDEX(出力表!B:B,5)*O790, 0)+IF(ISNUMBER(R790), INDEX(出力表!B:B,6)*R790, 0)+IF(ISNUMBER(U790), INDEX(出力表!B:B,7)*U790, 0)+IF(ISNUMBER(X790), INDEX(出力表!B:B,8)*X790, 0)+IF(ISNUMBER(AA790), INDEX(出力表!B:B,9)*AA790, 0)+IF(ISNUMBER(AD790), INDEX(出力表!B:B,10)*AD790, 0)+IF(ISNUMBER(AG790), INDEX(出力表!B:B,11)*AG790, 0)+IF(ISNUMBER(AJ790), INDEX(出力表!B:B,12)*AJ790, 0)+IF(ISNUMBER(AM790), INDEX(出力表!B:B,13)*AM790, 0)</f>
        <v>0</v>
      </c>
      <c r="AO790">
        <f>IF(ISNUMBER(F790), INDEX(出力表!B:B,2), 0)+IF(ISNUMBER(I790), INDEX(出力表!B:B,3), 0)+IF(ISNUMBER(L790), INDEX(出力表!B:B,4), 0)+IF(ISNUMBER(O790), INDEX(出力表!B:B,5), 0)+IF(ISNUMBER(R790), INDEX(出力表!B:B,6), 0)+IF(ISNUMBER(U790), INDEX(出力表!B:B,7), 0)+IF(ISNUMBER(X790), INDEX(出力表!B:B,8), 0)+IF(ISNUMBER(AA790), INDEX(出力表!B:B,9), 0)+IF(ISNUMBER(AD790), INDEX(出力表!B:B,10), 0)+IF(ISNUMBER(AG790), INDEX(出力表!B:B,11), 0)+IF(ISNUMBER(AJ790), INDEX(出力表!B:B,12), 0)+IF(ISNUMBER(AM790), INDEX(出力表!B:B,13), 0)</f>
        <v>0</v>
      </c>
      <c r="AP790" t="str">
        <f t="shared" si="12"/>
        <v/>
      </c>
    </row>
    <row r="791" spans="1:42" x14ac:dyDescent="0.2">
      <c r="A791">
        <v>790</v>
      </c>
      <c r="B791">
        <f>IF(UPPER(Settings!B4)="TRUE", 乱数表!$Z791*Settings!B10, 0)</f>
        <v>-0.58529889796849321</v>
      </c>
      <c r="C791">
        <f>IF(UPPER(Settings!B4)="TRUE", 乱数表!$AA791*Settings!B11, 0)</f>
        <v>-5.8381755741196507E-2</v>
      </c>
      <c r="D791">
        <f>MIN(100, MAX(0, 100*BETAINV(乱数表!$B791, MAX(0.00000001, (1/(1+EXP(-(INDEX(係数表!G:G,2) + $B791))))*(EXP(INDEX(係数表!H:H,2) + INDEX(係数表!I:I,2)*LN(INDEX(出力表!C:C,2)+1)))), MAX(0.00000001, (1-(1/(1+EXP(-(INDEX(係数表!G:G,2) + $B791)))))*(EXP(INDEX(係数表!H:H,2) + INDEX(係数表!I:I,2)*LN(INDEX(出力表!C:C,2)+1)))))))</f>
        <v>99.17288175182199</v>
      </c>
      <c r="E791" t="e">
        <f>MIN(100, MAX(0, (100*(INDEX(出力表!D:D,2))/(EXP(INDEX(係数表!B:B,2) + $C791) + (INDEX(出力表!D:D,2)))) + (乱数表!$N791*(Settings!B12/(((INDEX(出力表!D:D,2))+1)^INDEX(係数表!E:E,2)*INDEX(係数表!F:F,2))))))</f>
        <v>#VALUE!</v>
      </c>
      <c r="F791" t="e">
        <f>MIN(100, MAX(0, (INDEX(出力表!D:D,2))*D791/MAX(E791, Settings!B3)))</f>
        <v>#VALUE!</v>
      </c>
      <c r="G791">
        <f>MIN(100, MAX(0, 100*BETAINV(乱数表!$C791, MAX(0.00000001, (1/(1+EXP(-(INDEX(係数表!G:G,3) + $B791))))*(EXP(INDEX(係数表!H:H,3) + INDEX(係数表!I:I,3)*LN(INDEX(出力表!C:C,3)+1)))), MAX(0.00000001, (1-(1/(1+EXP(-(INDEX(係数表!G:G,3) + $B791)))))*(EXP(INDEX(係数表!H:H,3) + INDEX(係数表!I:I,3)*LN(INDEX(出力表!C:C,3)+1)))))))</f>
        <v>95.570010371123871</v>
      </c>
      <c r="H791" t="e">
        <f>MIN(100, MAX(0, (100*(INDEX(出力表!D:D,3))/(EXP(INDEX(係数表!B:B,3) + $C791) + (INDEX(出力表!D:D,3)))) + (乱数表!$O791*(Settings!B12/(((INDEX(出力表!D:D,3))+1)^INDEX(係数表!E:E,3)*INDEX(係数表!F:F,3))))))</f>
        <v>#VALUE!</v>
      </c>
      <c r="I791" t="e">
        <f>MIN(100, MAX(0, (INDEX(出力表!D:D,3))*G791/MAX(H791, Settings!B3)))</f>
        <v>#VALUE!</v>
      </c>
      <c r="J791">
        <f>MIN(100, MAX(0, 100*BETAINV(乱数表!$D791, MAX(0.00000001, (1/(1+EXP(-(INDEX(係数表!G:G,4) + $B791))))*(EXP(INDEX(係数表!H:H,4) + INDEX(係数表!I:I,4)*LN(INDEX(出力表!C:C,4)+1)))), MAX(0.00000001, (1-(1/(1+EXP(-(INDEX(係数表!G:G,4) + $B791)))))*(EXP(INDEX(係数表!H:H,4) + INDEX(係数表!I:I,4)*LN(INDEX(出力表!C:C,4)+1)))))))</f>
        <v>97.630073729039751</v>
      </c>
      <c r="K791" t="e">
        <f>MIN(100, MAX(0, (100*(INDEX(出力表!D:D,4))/(EXP(INDEX(係数表!B:B,4) + $C791) + (INDEX(出力表!D:D,4)))) + (乱数表!$P791*(Settings!B12/(((INDEX(出力表!D:D,4))+1)^INDEX(係数表!E:E,4)*INDEX(係数表!F:F,4))))))</f>
        <v>#VALUE!</v>
      </c>
      <c r="L791" t="e">
        <f>MIN(100, MAX(0, (INDEX(出力表!D:D,4))*J791/MAX(K791, Settings!B3)))</f>
        <v>#VALUE!</v>
      </c>
      <c r="M791">
        <f>MIN(100, MAX(0, 100*BETAINV(乱数表!$E791, MAX(0.00000001, (1/(1+EXP(-(INDEX(係数表!G:G,5) + $B791))))*(EXP(INDEX(係数表!H:H,5) + INDEX(係数表!I:I,5)*LN(INDEX(出力表!C:C,5)+1)))), MAX(0.00000001, (1-(1/(1+EXP(-(INDEX(係数表!G:G,5) + $B791)))))*(EXP(INDEX(係数表!H:H,5) + INDEX(係数表!I:I,5)*LN(INDEX(出力表!C:C,5)+1)))))))</f>
        <v>87.483541707714323</v>
      </c>
      <c r="N791" t="e">
        <f>MIN(100, MAX(0, (100*(INDEX(出力表!D:D,5))/(EXP(INDEX(係数表!B:B,5) + $C791) + (INDEX(出力表!D:D,5)))) + (乱数表!$Q791*(Settings!B12/(((INDEX(出力表!D:D,5))+1)^INDEX(係数表!E:E,5)*INDEX(係数表!F:F,5))))))</f>
        <v>#VALUE!</v>
      </c>
      <c r="O791" t="e">
        <f>MIN(100, MAX(0, (INDEX(出力表!D:D,5))*M791/MAX(N791, Settings!B3)))</f>
        <v>#VALUE!</v>
      </c>
      <c r="P791">
        <f>MIN(100, MAX(0, 100*BETAINV(乱数表!$F791, MAX(0.00000001, (1/(1+EXP(-(INDEX(係数表!G:G,6) + $B791))))*(EXP(INDEX(係数表!H:H,6) + INDEX(係数表!I:I,6)*LN(INDEX(出力表!C:C,6)+1)))), MAX(0.00000001, (1-(1/(1+EXP(-(INDEX(係数表!G:G,6) + $B791)))))*(EXP(INDEX(係数表!H:H,6) + INDEX(係数表!I:I,6)*LN(INDEX(出力表!C:C,6)+1)))))))</f>
        <v>73.277713754070177</v>
      </c>
      <c r="Q791" t="e">
        <f>MIN(100, MAX(0, (100*(INDEX(出力表!D:D,6))/(EXP(INDEX(係数表!B:B,6) + $C791) + (INDEX(出力表!D:D,6)))) + (乱数表!$R791*(Settings!B12/(((INDEX(出力表!D:D,6))+1)^INDEX(係数表!E:E,6)*INDEX(係数表!F:F,6))))))</f>
        <v>#VALUE!</v>
      </c>
      <c r="R791" t="e">
        <f>MIN(100, MAX(0, (INDEX(出力表!D:D,6))*P791/MAX(Q791, Settings!B3)))</f>
        <v>#VALUE!</v>
      </c>
      <c r="S791">
        <f>MIN(100, MAX(0, 100*BETAINV(乱数表!$G791, MAX(0.00000001, (1/(1+EXP(-(INDEX(係数表!G:G,7) + $B791))))*(EXP(INDEX(係数表!H:H,7) + INDEX(係数表!I:I,7)*LN(INDEX(出力表!C:C,7)+1)))), MAX(0.00000001, (1-(1/(1+EXP(-(INDEX(係数表!G:G,7) + $B791)))))*(EXP(INDEX(係数表!H:H,7) + INDEX(係数表!I:I,7)*LN(INDEX(出力表!C:C,7)+1)))))))</f>
        <v>55.296833767550083</v>
      </c>
      <c r="T791" t="e">
        <f>MIN(100, MAX(0, (100*(INDEX(出力表!D:D,7))/(EXP(INDEX(係数表!B:B,7) + $C791) + (INDEX(出力表!D:D,7)))) + (乱数表!$S791*(Settings!B12/(((INDEX(出力表!D:D,7))+1)^INDEX(係数表!E:E,7)*INDEX(係数表!F:F,7))))))</f>
        <v>#VALUE!</v>
      </c>
      <c r="U791" t="e">
        <f>MIN(100, MAX(0, (INDEX(出力表!D:D,7))*S791/MAX(T791, Settings!B3)))</f>
        <v>#VALUE!</v>
      </c>
      <c r="V791">
        <f>MIN(100, MAX(0, 100*BETAINV(乱数表!$H791, MAX(0.00000001, (1/(1+EXP(-(INDEX(係数表!G:G,8) + $B791))))*(EXP(INDEX(係数表!H:H,8) + INDEX(係数表!I:I,8)*LN(INDEX(出力表!C:C,8)+1)))), MAX(0.00000001, (1-(1/(1+EXP(-(INDEX(係数表!G:G,8) + $B791)))))*(EXP(INDEX(係数表!H:H,8) + INDEX(係数表!I:I,8)*LN(INDEX(出力表!C:C,8)+1)))))))</f>
        <v>70.811760029745983</v>
      </c>
      <c r="W791" t="e">
        <f>MIN(100, MAX(0, (100*(INDEX(出力表!D:D,8))/(EXP(INDEX(係数表!B:B,8) + $C791) + (INDEX(出力表!D:D,8)))) + (乱数表!$T791*(Settings!B12/(((INDEX(出力表!D:D,8))+1)^INDEX(係数表!E:E,8)*INDEX(係数表!F:F,8))))))</f>
        <v>#VALUE!</v>
      </c>
      <c r="X791" t="e">
        <f>MIN(100, MAX(0, (INDEX(出力表!D:D,8))*V791/MAX(W791, Settings!B3)))</f>
        <v>#VALUE!</v>
      </c>
      <c r="Y791">
        <f>MIN(100, MAX(0, 100*BETAINV(乱数表!$I791, MAX(0.00000001, (1/(1+EXP(-(INDEX(係数表!G:G,9) + $B791))))*(EXP(INDEX(係数表!H:H,9) + INDEX(係数表!I:I,9)*LN(INDEX(出力表!C:C,9)+1)))), MAX(0.00000001, (1-(1/(1+EXP(-(INDEX(係数表!G:G,9) + $B791)))))*(EXP(INDEX(係数表!H:H,9) + INDEX(係数表!I:I,9)*LN(INDEX(出力表!C:C,9)+1)))))))</f>
        <v>53.539191475793501</v>
      </c>
      <c r="Z791" t="e">
        <f>MIN(100, MAX(0, (100*(INDEX(出力表!D:D,9))/(EXP(INDEX(係数表!B:B,9) + $C791) + (INDEX(出力表!D:D,9)))) + (乱数表!$U791*(Settings!B12/(((INDEX(出力表!D:D,9))+1)^INDEX(係数表!E:E,9)*INDEX(係数表!F:F,9))))))</f>
        <v>#VALUE!</v>
      </c>
      <c r="AA791" t="e">
        <f>MIN(100, MAX(0, (INDEX(出力表!D:D,9))*Y791/MAX(Z791, Settings!B3)))</f>
        <v>#VALUE!</v>
      </c>
      <c r="AB791">
        <f>MIN(100, MAX(0, 100*BETAINV(乱数表!$J791, MAX(0.00000001, (1/(1+EXP(-(INDEX(係数表!G:G,10) + $B791))))*(EXP(INDEX(係数表!H:H,10) + INDEX(係数表!I:I,10)*LN(INDEX(出力表!C:C,10)+1)))), MAX(0.00000001, (1-(1/(1+EXP(-(INDEX(係数表!G:G,10) + $B791)))))*(EXP(INDEX(係数表!H:H,10) + INDEX(係数表!I:I,10)*LN(INDEX(出力表!C:C,10)+1)))))))</f>
        <v>96.769145182275068</v>
      </c>
      <c r="AC791" t="e">
        <f>MIN(100, MAX(0, (100*(INDEX(出力表!D:D,10))/(EXP(INDEX(係数表!B:B,10) + $C791) + (INDEX(出力表!D:D,10)))) + (乱数表!$V791*(Settings!B12/(((INDEX(出力表!D:D,10))+1)^INDEX(係数表!E:E,10)*INDEX(係数表!F:F,10))))))</f>
        <v>#VALUE!</v>
      </c>
      <c r="AD791" t="e">
        <f>MIN(100, MAX(0, (INDEX(出力表!D:D,10))*AB791/MAX(AC791, Settings!B3)))</f>
        <v>#VALUE!</v>
      </c>
      <c r="AE791">
        <f>MIN(100, MAX(0, 100*BETAINV(乱数表!$K791, MAX(0.00000001, (1/(1+EXP(-(INDEX(係数表!G:G,11) + $B791))))*(EXP(INDEX(係数表!H:H,11) + INDEX(係数表!I:I,11)*LN(INDEX(出力表!C:C,11)+1)))), MAX(0.00000001, (1-(1/(1+EXP(-(INDEX(係数表!G:G,11) + $B791)))))*(EXP(INDEX(係数表!H:H,11) + INDEX(係数表!I:I,11)*LN(INDEX(出力表!C:C,11)+1)))))))</f>
        <v>88.304593722152049</v>
      </c>
      <c r="AF791" t="e">
        <f>MIN(100, MAX(0, (100*(INDEX(出力表!D:D,11))/(EXP(INDEX(係数表!B:B,11) + $C791) + (INDEX(出力表!D:D,11)))) + (乱数表!$W791*(Settings!B12/(((INDEX(出力表!D:D,11))+1)^INDEX(係数表!E:E,11)*INDEX(係数表!F:F,11))))))</f>
        <v>#VALUE!</v>
      </c>
      <c r="AG791" t="e">
        <f>MIN(100, MAX(0, (INDEX(出力表!D:D,11))*AE791/MAX(AF791, Settings!B3)))</f>
        <v>#VALUE!</v>
      </c>
      <c r="AH791">
        <f>MIN(100, MAX(0, 100*BETAINV(乱数表!$L791, MAX(0.00000001, (1/(1+EXP(-(INDEX(係数表!G:G,12) + $B791))))*(EXP(INDEX(係数表!H:H,12) + INDEX(係数表!I:I,12)*LN(INDEX(出力表!C:C,12)+1)))), MAX(0.00000001, (1-(1/(1+EXP(-(INDEX(係数表!G:G,12) + $B791)))))*(EXP(INDEX(係数表!H:H,12) + INDEX(係数表!I:I,12)*LN(INDEX(出力表!C:C,12)+1)))))))</f>
        <v>89.361885538459788</v>
      </c>
      <c r="AI791" t="e">
        <f>MIN(100, MAX(0, (100*(INDEX(出力表!D:D,12))/(EXP(INDEX(係数表!B:B,12) + $C791) + (INDEX(出力表!D:D,12)))) + (乱数表!$X791*(Settings!B12/(((INDEX(出力表!D:D,12))+1)^INDEX(係数表!E:E,12)*INDEX(係数表!F:F,12))))))</f>
        <v>#VALUE!</v>
      </c>
      <c r="AJ791" t="e">
        <f>MIN(100, MAX(0, (INDEX(出力表!D:D,12))*AH791/MAX(AI791, Settings!B3)))</f>
        <v>#VALUE!</v>
      </c>
      <c r="AK791">
        <f>MIN(100, MAX(0, 100*BETAINV(乱数表!$M791, MAX(0.00000001, (1/(1+EXP(-(INDEX(係数表!G:G,13) + $B791))))*(EXP(INDEX(係数表!H:H,13) + INDEX(係数表!I:I,13)*LN(INDEX(出力表!C:C,13)+1)))), MAX(0.00000001, (1-(1/(1+EXP(-(INDEX(係数表!G:G,13) + $B791)))))*(EXP(INDEX(係数表!H:H,13) + INDEX(係数表!I:I,13)*LN(INDEX(出力表!C:C,13)+1)))))))</f>
        <v>81.69469934016017</v>
      </c>
      <c r="AL791" t="e">
        <f>MIN(100, MAX(0, (100*(INDEX(出力表!D:D,13))/(EXP(INDEX(係数表!B:B,13) + $C791) + (INDEX(出力表!D:D,13)))) + (乱数表!$Y791*(Settings!B12/(((INDEX(出力表!D:D,13))+1)^INDEX(係数表!E:E,13)*INDEX(係数表!F:F,13))))))</f>
        <v>#VALUE!</v>
      </c>
      <c r="AM791" t="e">
        <f>MIN(100, MAX(0, (INDEX(出力表!D:D,13))*AK791/MAX(AL791, Settings!B3)))</f>
        <v>#VALUE!</v>
      </c>
      <c r="AN791">
        <f>IF(ISNUMBER(F791), INDEX(出力表!B:B,2)*F791, 0)+IF(ISNUMBER(I791), INDEX(出力表!B:B,3)*I791, 0)+IF(ISNUMBER(L791), INDEX(出力表!B:B,4)*L791, 0)+IF(ISNUMBER(O791), INDEX(出力表!B:B,5)*O791, 0)+IF(ISNUMBER(R791), INDEX(出力表!B:B,6)*R791, 0)+IF(ISNUMBER(U791), INDEX(出力表!B:B,7)*U791, 0)+IF(ISNUMBER(X791), INDEX(出力表!B:B,8)*X791, 0)+IF(ISNUMBER(AA791), INDEX(出力表!B:B,9)*AA791, 0)+IF(ISNUMBER(AD791), INDEX(出力表!B:B,10)*AD791, 0)+IF(ISNUMBER(AG791), INDEX(出力表!B:B,11)*AG791, 0)+IF(ISNUMBER(AJ791), INDEX(出力表!B:B,12)*AJ791, 0)+IF(ISNUMBER(AM791), INDEX(出力表!B:B,13)*AM791, 0)</f>
        <v>0</v>
      </c>
      <c r="AO791">
        <f>IF(ISNUMBER(F791), INDEX(出力表!B:B,2), 0)+IF(ISNUMBER(I791), INDEX(出力表!B:B,3), 0)+IF(ISNUMBER(L791), INDEX(出力表!B:B,4), 0)+IF(ISNUMBER(O791), INDEX(出力表!B:B,5), 0)+IF(ISNUMBER(R791), INDEX(出力表!B:B,6), 0)+IF(ISNUMBER(U791), INDEX(出力表!B:B,7), 0)+IF(ISNUMBER(X791), INDEX(出力表!B:B,8), 0)+IF(ISNUMBER(AA791), INDEX(出力表!B:B,9), 0)+IF(ISNUMBER(AD791), INDEX(出力表!B:B,10), 0)+IF(ISNUMBER(AG791), INDEX(出力表!B:B,11), 0)+IF(ISNUMBER(AJ791), INDEX(出力表!B:B,12), 0)+IF(ISNUMBER(AM791), INDEX(出力表!B:B,13), 0)</f>
        <v>0</v>
      </c>
      <c r="AP791" t="str">
        <f t="shared" si="12"/>
        <v/>
      </c>
    </row>
    <row r="792" spans="1:42" x14ac:dyDescent="0.2">
      <c r="A792">
        <v>791</v>
      </c>
      <c r="B792">
        <f>IF(UPPER(Settings!B4)="TRUE", 乱数表!$Z792*Settings!B10, 0)</f>
        <v>0.35149989204877724</v>
      </c>
      <c r="C792">
        <f>IF(UPPER(Settings!B4)="TRUE", 乱数表!$AA792*Settings!B11, 0)</f>
        <v>0.117476771267637</v>
      </c>
      <c r="D792">
        <f>MIN(100, MAX(0, 100*BETAINV(乱数表!$B792, MAX(0.00000001, (1/(1+EXP(-(INDEX(係数表!G:G,2) + $B792))))*(EXP(INDEX(係数表!H:H,2) + INDEX(係数表!I:I,2)*LN(INDEX(出力表!C:C,2)+1)))), MAX(0.00000001, (1-(1/(1+EXP(-(INDEX(係数表!G:G,2) + $B792)))))*(EXP(INDEX(係数表!H:H,2) + INDEX(係数表!I:I,2)*LN(INDEX(出力表!C:C,2)+1)))))))</f>
        <v>99.9965272701819</v>
      </c>
      <c r="E792" t="e">
        <f>MIN(100, MAX(0, (100*(INDEX(出力表!D:D,2))/(EXP(INDEX(係数表!B:B,2) + $C792) + (INDEX(出力表!D:D,2)))) + (乱数表!$N792*(Settings!B12/(((INDEX(出力表!D:D,2))+1)^INDEX(係数表!E:E,2)*INDEX(係数表!F:F,2))))))</f>
        <v>#VALUE!</v>
      </c>
      <c r="F792" t="e">
        <f>MIN(100, MAX(0, (INDEX(出力表!D:D,2))*D792/MAX(E792, Settings!B3)))</f>
        <v>#VALUE!</v>
      </c>
      <c r="G792">
        <f>MIN(100, MAX(0, 100*BETAINV(乱数表!$C792, MAX(0.00000001, (1/(1+EXP(-(INDEX(係数表!G:G,3) + $B792))))*(EXP(INDEX(係数表!H:H,3) + INDEX(係数表!I:I,3)*LN(INDEX(出力表!C:C,3)+1)))), MAX(0.00000001, (1-(1/(1+EXP(-(INDEX(係数表!G:G,3) + $B792)))))*(EXP(INDEX(係数表!H:H,3) + INDEX(係数表!I:I,3)*LN(INDEX(出力表!C:C,3)+1)))))))</f>
        <v>85.599683891436186</v>
      </c>
      <c r="H792" t="e">
        <f>MIN(100, MAX(0, (100*(INDEX(出力表!D:D,3))/(EXP(INDEX(係数表!B:B,3) + $C792) + (INDEX(出力表!D:D,3)))) + (乱数表!$O792*(Settings!B12/(((INDEX(出力表!D:D,3))+1)^INDEX(係数表!E:E,3)*INDEX(係数表!F:F,3))))))</f>
        <v>#VALUE!</v>
      </c>
      <c r="I792" t="e">
        <f>MIN(100, MAX(0, (INDEX(出力表!D:D,3))*G792/MAX(H792, Settings!B3)))</f>
        <v>#VALUE!</v>
      </c>
      <c r="J792">
        <f>MIN(100, MAX(0, 100*BETAINV(乱数表!$D792, MAX(0.00000001, (1/(1+EXP(-(INDEX(係数表!G:G,4) + $B792))))*(EXP(INDEX(係数表!H:H,4) + INDEX(係数表!I:I,4)*LN(INDEX(出力表!C:C,4)+1)))), MAX(0.00000001, (1-(1/(1+EXP(-(INDEX(係数表!G:G,4) + $B792)))))*(EXP(INDEX(係数表!H:H,4) + INDEX(係数表!I:I,4)*LN(INDEX(出力表!C:C,4)+1)))))))</f>
        <v>74.68843586651856</v>
      </c>
      <c r="K792" t="e">
        <f>MIN(100, MAX(0, (100*(INDEX(出力表!D:D,4))/(EXP(INDEX(係数表!B:B,4) + $C792) + (INDEX(出力表!D:D,4)))) + (乱数表!$P792*(Settings!B12/(((INDEX(出力表!D:D,4))+1)^INDEX(係数表!E:E,4)*INDEX(係数表!F:F,4))))))</f>
        <v>#VALUE!</v>
      </c>
      <c r="L792" t="e">
        <f>MIN(100, MAX(0, (INDEX(出力表!D:D,4))*J792/MAX(K792, Settings!B3)))</f>
        <v>#VALUE!</v>
      </c>
      <c r="M792">
        <f>MIN(100, MAX(0, 100*BETAINV(乱数表!$E792, MAX(0.00000001, (1/(1+EXP(-(INDEX(係数表!G:G,5) + $B792))))*(EXP(INDEX(係数表!H:H,5) + INDEX(係数表!I:I,5)*LN(INDEX(出力表!C:C,5)+1)))), MAX(0.00000001, (1-(1/(1+EXP(-(INDEX(係数表!G:G,5) + $B792)))))*(EXP(INDEX(係数表!H:H,5) + INDEX(係数表!I:I,5)*LN(INDEX(出力表!C:C,5)+1)))))))</f>
        <v>83.852739223108586</v>
      </c>
      <c r="N792" t="e">
        <f>MIN(100, MAX(0, (100*(INDEX(出力表!D:D,5))/(EXP(INDEX(係数表!B:B,5) + $C792) + (INDEX(出力表!D:D,5)))) + (乱数表!$Q792*(Settings!B12/(((INDEX(出力表!D:D,5))+1)^INDEX(係数表!E:E,5)*INDEX(係数表!F:F,5))))))</f>
        <v>#VALUE!</v>
      </c>
      <c r="O792" t="e">
        <f>MIN(100, MAX(0, (INDEX(出力表!D:D,5))*M792/MAX(N792, Settings!B3)))</f>
        <v>#VALUE!</v>
      </c>
      <c r="P792">
        <f>MIN(100, MAX(0, 100*BETAINV(乱数表!$F792, MAX(0.00000001, (1/(1+EXP(-(INDEX(係数表!G:G,6) + $B792))))*(EXP(INDEX(係数表!H:H,6) + INDEX(係数表!I:I,6)*LN(INDEX(出力表!C:C,6)+1)))), MAX(0.00000001, (1-(1/(1+EXP(-(INDEX(係数表!G:G,6) + $B792)))))*(EXP(INDEX(係数表!H:H,6) + INDEX(係数表!I:I,6)*LN(INDEX(出力表!C:C,6)+1)))))))</f>
        <v>74.900460118467464</v>
      </c>
      <c r="Q792" t="e">
        <f>MIN(100, MAX(0, (100*(INDEX(出力表!D:D,6))/(EXP(INDEX(係数表!B:B,6) + $C792) + (INDEX(出力表!D:D,6)))) + (乱数表!$R792*(Settings!B12/(((INDEX(出力表!D:D,6))+1)^INDEX(係数表!E:E,6)*INDEX(係数表!F:F,6))))))</f>
        <v>#VALUE!</v>
      </c>
      <c r="R792" t="e">
        <f>MIN(100, MAX(0, (INDEX(出力表!D:D,6))*P792/MAX(Q792, Settings!B3)))</f>
        <v>#VALUE!</v>
      </c>
      <c r="S792">
        <f>MIN(100, MAX(0, 100*BETAINV(乱数表!$G792, MAX(0.00000001, (1/(1+EXP(-(INDEX(係数表!G:G,7) + $B792))))*(EXP(INDEX(係数表!H:H,7) + INDEX(係数表!I:I,7)*LN(INDEX(出力表!C:C,7)+1)))), MAX(0.00000001, (1-(1/(1+EXP(-(INDEX(係数表!G:G,7) + $B792)))))*(EXP(INDEX(係数表!H:H,7) + INDEX(係数表!I:I,7)*LN(INDEX(出力表!C:C,7)+1)))))))</f>
        <v>98.702339177803339</v>
      </c>
      <c r="T792" t="e">
        <f>MIN(100, MAX(0, (100*(INDEX(出力表!D:D,7))/(EXP(INDEX(係数表!B:B,7) + $C792) + (INDEX(出力表!D:D,7)))) + (乱数表!$S792*(Settings!B12/(((INDEX(出力表!D:D,7))+1)^INDEX(係数表!E:E,7)*INDEX(係数表!F:F,7))))))</f>
        <v>#VALUE!</v>
      </c>
      <c r="U792" t="e">
        <f>MIN(100, MAX(0, (INDEX(出力表!D:D,7))*S792/MAX(T792, Settings!B3)))</f>
        <v>#VALUE!</v>
      </c>
      <c r="V792">
        <f>MIN(100, MAX(0, 100*BETAINV(乱数表!$H792, MAX(0.00000001, (1/(1+EXP(-(INDEX(係数表!G:G,8) + $B792))))*(EXP(INDEX(係数表!H:H,8) + INDEX(係数表!I:I,8)*LN(INDEX(出力表!C:C,8)+1)))), MAX(0.00000001, (1-(1/(1+EXP(-(INDEX(係数表!G:G,8) + $B792)))))*(EXP(INDEX(係数表!H:H,8) + INDEX(係数表!I:I,8)*LN(INDEX(出力表!C:C,8)+1)))))))</f>
        <v>74.821516886828391</v>
      </c>
      <c r="W792" t="e">
        <f>MIN(100, MAX(0, (100*(INDEX(出力表!D:D,8))/(EXP(INDEX(係数表!B:B,8) + $C792) + (INDEX(出力表!D:D,8)))) + (乱数表!$T792*(Settings!B12/(((INDEX(出力表!D:D,8))+1)^INDEX(係数表!E:E,8)*INDEX(係数表!F:F,8))))))</f>
        <v>#VALUE!</v>
      </c>
      <c r="X792" t="e">
        <f>MIN(100, MAX(0, (INDEX(出力表!D:D,8))*V792/MAX(W792, Settings!B3)))</f>
        <v>#VALUE!</v>
      </c>
      <c r="Y792">
        <f>MIN(100, MAX(0, 100*BETAINV(乱数表!$I792, MAX(0.00000001, (1/(1+EXP(-(INDEX(係数表!G:G,9) + $B792))))*(EXP(INDEX(係数表!H:H,9) + INDEX(係数表!I:I,9)*LN(INDEX(出力表!C:C,9)+1)))), MAX(0.00000001, (1-(1/(1+EXP(-(INDEX(係数表!G:G,9) + $B792)))))*(EXP(INDEX(係数表!H:H,9) + INDEX(係数表!I:I,9)*LN(INDEX(出力表!C:C,9)+1)))))))</f>
        <v>97.206721116438104</v>
      </c>
      <c r="Z792" t="e">
        <f>MIN(100, MAX(0, (100*(INDEX(出力表!D:D,9))/(EXP(INDEX(係数表!B:B,9) + $C792) + (INDEX(出力表!D:D,9)))) + (乱数表!$U792*(Settings!B12/(((INDEX(出力表!D:D,9))+1)^INDEX(係数表!E:E,9)*INDEX(係数表!F:F,9))))))</f>
        <v>#VALUE!</v>
      </c>
      <c r="AA792" t="e">
        <f>MIN(100, MAX(0, (INDEX(出力表!D:D,9))*Y792/MAX(Z792, Settings!B3)))</f>
        <v>#VALUE!</v>
      </c>
      <c r="AB792">
        <f>MIN(100, MAX(0, 100*BETAINV(乱数表!$J792, MAX(0.00000001, (1/(1+EXP(-(INDEX(係数表!G:G,10) + $B792))))*(EXP(INDEX(係数表!H:H,10) + INDEX(係数表!I:I,10)*LN(INDEX(出力表!C:C,10)+1)))), MAX(0.00000001, (1-(1/(1+EXP(-(INDEX(係数表!G:G,10) + $B792)))))*(EXP(INDEX(係数表!H:H,10) + INDEX(係数表!I:I,10)*LN(INDEX(出力表!C:C,10)+1)))))))</f>
        <v>44.91046810653939</v>
      </c>
      <c r="AC792" t="e">
        <f>MIN(100, MAX(0, (100*(INDEX(出力表!D:D,10))/(EXP(INDEX(係数表!B:B,10) + $C792) + (INDEX(出力表!D:D,10)))) + (乱数表!$V792*(Settings!B12/(((INDEX(出力表!D:D,10))+1)^INDEX(係数表!E:E,10)*INDEX(係数表!F:F,10))))))</f>
        <v>#VALUE!</v>
      </c>
      <c r="AD792" t="e">
        <f>MIN(100, MAX(0, (INDEX(出力表!D:D,10))*AB792/MAX(AC792, Settings!B3)))</f>
        <v>#VALUE!</v>
      </c>
      <c r="AE792">
        <f>MIN(100, MAX(0, 100*BETAINV(乱数表!$K792, MAX(0.00000001, (1/(1+EXP(-(INDEX(係数表!G:G,11) + $B792))))*(EXP(INDEX(係数表!H:H,11) + INDEX(係数表!I:I,11)*LN(INDEX(出力表!C:C,11)+1)))), MAX(0.00000001, (1-(1/(1+EXP(-(INDEX(係数表!G:G,11) + $B792)))))*(EXP(INDEX(係数表!H:H,11) + INDEX(係数表!I:I,11)*LN(INDEX(出力表!C:C,11)+1)))))))</f>
        <v>99.978238750822655</v>
      </c>
      <c r="AF792" t="e">
        <f>MIN(100, MAX(0, (100*(INDEX(出力表!D:D,11))/(EXP(INDEX(係数表!B:B,11) + $C792) + (INDEX(出力表!D:D,11)))) + (乱数表!$W792*(Settings!B12/(((INDEX(出力表!D:D,11))+1)^INDEX(係数表!E:E,11)*INDEX(係数表!F:F,11))))))</f>
        <v>#VALUE!</v>
      </c>
      <c r="AG792" t="e">
        <f>MIN(100, MAX(0, (INDEX(出力表!D:D,11))*AE792/MAX(AF792, Settings!B3)))</f>
        <v>#VALUE!</v>
      </c>
      <c r="AH792">
        <f>MIN(100, MAX(0, 100*BETAINV(乱数表!$L792, MAX(0.00000001, (1/(1+EXP(-(INDEX(係数表!G:G,12) + $B792))))*(EXP(INDEX(係数表!H:H,12) + INDEX(係数表!I:I,12)*LN(INDEX(出力表!C:C,12)+1)))), MAX(0.00000001, (1-(1/(1+EXP(-(INDEX(係数表!G:G,12) + $B792)))))*(EXP(INDEX(係数表!H:H,12) + INDEX(係数表!I:I,12)*LN(INDEX(出力表!C:C,12)+1)))))))</f>
        <v>95.269990451653868</v>
      </c>
      <c r="AI792" t="e">
        <f>MIN(100, MAX(0, (100*(INDEX(出力表!D:D,12))/(EXP(INDEX(係数表!B:B,12) + $C792) + (INDEX(出力表!D:D,12)))) + (乱数表!$X792*(Settings!B12/(((INDEX(出力表!D:D,12))+1)^INDEX(係数表!E:E,12)*INDEX(係数表!F:F,12))))))</f>
        <v>#VALUE!</v>
      </c>
      <c r="AJ792" t="e">
        <f>MIN(100, MAX(0, (INDEX(出力表!D:D,12))*AH792/MAX(AI792, Settings!B3)))</f>
        <v>#VALUE!</v>
      </c>
      <c r="AK792">
        <f>MIN(100, MAX(0, 100*BETAINV(乱数表!$M792, MAX(0.00000001, (1/(1+EXP(-(INDEX(係数表!G:G,13) + $B792))))*(EXP(INDEX(係数表!H:H,13) + INDEX(係数表!I:I,13)*LN(INDEX(出力表!C:C,13)+1)))), MAX(0.00000001, (1-(1/(1+EXP(-(INDEX(係数表!G:G,13) + $B792)))))*(EXP(INDEX(係数表!H:H,13) + INDEX(係数表!I:I,13)*LN(INDEX(出力表!C:C,13)+1)))))))</f>
        <v>99.999865546970895</v>
      </c>
      <c r="AL792" t="e">
        <f>MIN(100, MAX(0, (100*(INDEX(出力表!D:D,13))/(EXP(INDEX(係数表!B:B,13) + $C792) + (INDEX(出力表!D:D,13)))) + (乱数表!$Y792*(Settings!B12/(((INDEX(出力表!D:D,13))+1)^INDEX(係数表!E:E,13)*INDEX(係数表!F:F,13))))))</f>
        <v>#VALUE!</v>
      </c>
      <c r="AM792" t="e">
        <f>MIN(100, MAX(0, (INDEX(出力表!D:D,13))*AK792/MAX(AL792, Settings!B3)))</f>
        <v>#VALUE!</v>
      </c>
      <c r="AN792">
        <f>IF(ISNUMBER(F792), INDEX(出力表!B:B,2)*F792, 0)+IF(ISNUMBER(I792), INDEX(出力表!B:B,3)*I792, 0)+IF(ISNUMBER(L792), INDEX(出力表!B:B,4)*L792, 0)+IF(ISNUMBER(O792), INDEX(出力表!B:B,5)*O792, 0)+IF(ISNUMBER(R792), INDEX(出力表!B:B,6)*R792, 0)+IF(ISNUMBER(U792), INDEX(出力表!B:B,7)*U792, 0)+IF(ISNUMBER(X792), INDEX(出力表!B:B,8)*X792, 0)+IF(ISNUMBER(AA792), INDEX(出力表!B:B,9)*AA792, 0)+IF(ISNUMBER(AD792), INDEX(出力表!B:B,10)*AD792, 0)+IF(ISNUMBER(AG792), INDEX(出力表!B:B,11)*AG792, 0)+IF(ISNUMBER(AJ792), INDEX(出力表!B:B,12)*AJ792, 0)+IF(ISNUMBER(AM792), INDEX(出力表!B:B,13)*AM792, 0)</f>
        <v>0</v>
      </c>
      <c r="AO792">
        <f>IF(ISNUMBER(F792), INDEX(出力表!B:B,2), 0)+IF(ISNUMBER(I792), INDEX(出力表!B:B,3), 0)+IF(ISNUMBER(L792), INDEX(出力表!B:B,4), 0)+IF(ISNUMBER(O792), INDEX(出力表!B:B,5), 0)+IF(ISNUMBER(R792), INDEX(出力表!B:B,6), 0)+IF(ISNUMBER(U792), INDEX(出力表!B:B,7), 0)+IF(ISNUMBER(X792), INDEX(出力表!B:B,8), 0)+IF(ISNUMBER(AA792), INDEX(出力表!B:B,9), 0)+IF(ISNUMBER(AD792), INDEX(出力表!B:B,10), 0)+IF(ISNUMBER(AG792), INDEX(出力表!B:B,11), 0)+IF(ISNUMBER(AJ792), INDEX(出力表!B:B,12), 0)+IF(ISNUMBER(AM792), INDEX(出力表!B:B,13), 0)</f>
        <v>0</v>
      </c>
      <c r="AP792" t="str">
        <f t="shared" si="12"/>
        <v/>
      </c>
    </row>
    <row r="793" spans="1:42" x14ac:dyDescent="0.2">
      <c r="A793">
        <v>792</v>
      </c>
      <c r="B793">
        <f>IF(UPPER(Settings!B4)="TRUE", 乱数表!$Z793*Settings!B10, 0)</f>
        <v>-0.90234640681757972</v>
      </c>
      <c r="C793">
        <f>IF(UPPER(Settings!B4)="TRUE", 乱数表!$AA793*Settings!B11, 0)</f>
        <v>0.1548240986342006</v>
      </c>
      <c r="D793">
        <f>MIN(100, MAX(0, 100*BETAINV(乱数表!$B793, MAX(0.00000001, (1/(1+EXP(-(INDEX(係数表!G:G,2) + $B793))))*(EXP(INDEX(係数表!H:H,2) + INDEX(係数表!I:I,2)*LN(INDEX(出力表!C:C,2)+1)))), MAX(0.00000001, (1-(1/(1+EXP(-(INDEX(係数表!G:G,2) + $B793)))))*(EXP(INDEX(係数表!H:H,2) + INDEX(係数表!I:I,2)*LN(INDEX(出力表!C:C,2)+1)))))))</f>
        <v>85.459629100357674</v>
      </c>
      <c r="E793" t="e">
        <f>MIN(100, MAX(0, (100*(INDEX(出力表!D:D,2))/(EXP(INDEX(係数表!B:B,2) + $C793) + (INDEX(出力表!D:D,2)))) + (乱数表!$N793*(Settings!B12/(((INDEX(出力表!D:D,2))+1)^INDEX(係数表!E:E,2)*INDEX(係数表!F:F,2))))))</f>
        <v>#VALUE!</v>
      </c>
      <c r="F793" t="e">
        <f>MIN(100, MAX(0, (INDEX(出力表!D:D,2))*D793/MAX(E793, Settings!B3)))</f>
        <v>#VALUE!</v>
      </c>
      <c r="G793">
        <f>MIN(100, MAX(0, 100*BETAINV(乱数表!$C793, MAX(0.00000001, (1/(1+EXP(-(INDEX(係数表!G:G,3) + $B793))))*(EXP(INDEX(係数表!H:H,3) + INDEX(係数表!I:I,3)*LN(INDEX(出力表!C:C,3)+1)))), MAX(0.00000001, (1-(1/(1+EXP(-(INDEX(係数表!G:G,3) + $B793)))))*(EXP(INDEX(係数表!H:H,3) + INDEX(係数表!I:I,3)*LN(INDEX(出力表!C:C,3)+1)))))))</f>
        <v>32.428570552046786</v>
      </c>
      <c r="H793" t="e">
        <f>MIN(100, MAX(0, (100*(INDEX(出力表!D:D,3))/(EXP(INDEX(係数表!B:B,3) + $C793) + (INDEX(出力表!D:D,3)))) + (乱数表!$O793*(Settings!B12/(((INDEX(出力表!D:D,3))+1)^INDEX(係数表!E:E,3)*INDEX(係数表!F:F,3))))))</f>
        <v>#VALUE!</v>
      </c>
      <c r="I793" t="e">
        <f>MIN(100, MAX(0, (INDEX(出力表!D:D,3))*G793/MAX(H793, Settings!B3)))</f>
        <v>#VALUE!</v>
      </c>
      <c r="J793">
        <f>MIN(100, MAX(0, 100*BETAINV(乱数表!$D793, MAX(0.00000001, (1/(1+EXP(-(INDEX(係数表!G:G,4) + $B793))))*(EXP(INDEX(係数表!H:H,4) + INDEX(係数表!I:I,4)*LN(INDEX(出力表!C:C,4)+1)))), MAX(0.00000001, (1-(1/(1+EXP(-(INDEX(係数表!G:G,4) + $B793)))))*(EXP(INDEX(係数表!H:H,4) + INDEX(係数表!I:I,4)*LN(INDEX(出力表!C:C,4)+1)))))))</f>
        <v>74.934160326373132</v>
      </c>
      <c r="K793" t="e">
        <f>MIN(100, MAX(0, (100*(INDEX(出力表!D:D,4))/(EXP(INDEX(係数表!B:B,4) + $C793) + (INDEX(出力表!D:D,4)))) + (乱数表!$P793*(Settings!B12/(((INDEX(出力表!D:D,4))+1)^INDEX(係数表!E:E,4)*INDEX(係数表!F:F,4))))))</f>
        <v>#VALUE!</v>
      </c>
      <c r="L793" t="e">
        <f>MIN(100, MAX(0, (INDEX(出力表!D:D,4))*J793/MAX(K793, Settings!B3)))</f>
        <v>#VALUE!</v>
      </c>
      <c r="M793">
        <f>MIN(100, MAX(0, 100*BETAINV(乱数表!$E793, MAX(0.00000001, (1/(1+EXP(-(INDEX(係数表!G:G,5) + $B793))))*(EXP(INDEX(係数表!H:H,5) + INDEX(係数表!I:I,5)*LN(INDEX(出力表!C:C,5)+1)))), MAX(0.00000001, (1-(1/(1+EXP(-(INDEX(係数表!G:G,5) + $B793)))))*(EXP(INDEX(係数表!H:H,5) + INDEX(係数表!I:I,5)*LN(INDEX(出力表!C:C,5)+1)))))))</f>
        <v>74.013037722991839</v>
      </c>
      <c r="N793" t="e">
        <f>MIN(100, MAX(0, (100*(INDEX(出力表!D:D,5))/(EXP(INDEX(係数表!B:B,5) + $C793) + (INDEX(出力表!D:D,5)))) + (乱数表!$Q793*(Settings!B12/(((INDEX(出力表!D:D,5))+1)^INDEX(係数表!E:E,5)*INDEX(係数表!F:F,5))))))</f>
        <v>#VALUE!</v>
      </c>
      <c r="O793" t="e">
        <f>MIN(100, MAX(0, (INDEX(出力表!D:D,5))*M793/MAX(N793, Settings!B3)))</f>
        <v>#VALUE!</v>
      </c>
      <c r="P793">
        <f>MIN(100, MAX(0, 100*BETAINV(乱数表!$F793, MAX(0.00000001, (1/(1+EXP(-(INDEX(係数表!G:G,6) + $B793))))*(EXP(INDEX(係数表!H:H,6) + INDEX(係数表!I:I,6)*LN(INDEX(出力表!C:C,6)+1)))), MAX(0.00000001, (1-(1/(1+EXP(-(INDEX(係数表!G:G,6) + $B793)))))*(EXP(INDEX(係数表!H:H,6) + INDEX(係数表!I:I,6)*LN(INDEX(出力表!C:C,6)+1)))))))</f>
        <v>75.95629837116924</v>
      </c>
      <c r="Q793" t="e">
        <f>MIN(100, MAX(0, (100*(INDEX(出力表!D:D,6))/(EXP(INDEX(係数表!B:B,6) + $C793) + (INDEX(出力表!D:D,6)))) + (乱数表!$R793*(Settings!B12/(((INDEX(出力表!D:D,6))+1)^INDEX(係数表!E:E,6)*INDEX(係数表!F:F,6))))))</f>
        <v>#VALUE!</v>
      </c>
      <c r="R793" t="e">
        <f>MIN(100, MAX(0, (INDEX(出力表!D:D,6))*P793/MAX(Q793, Settings!B3)))</f>
        <v>#VALUE!</v>
      </c>
      <c r="S793">
        <f>MIN(100, MAX(0, 100*BETAINV(乱数表!$G793, MAX(0.00000001, (1/(1+EXP(-(INDEX(係数表!G:G,7) + $B793))))*(EXP(INDEX(係数表!H:H,7) + INDEX(係数表!I:I,7)*LN(INDEX(出力表!C:C,7)+1)))), MAX(0.00000001, (1-(1/(1+EXP(-(INDEX(係数表!G:G,7) + $B793)))))*(EXP(INDEX(係数表!H:H,7) + INDEX(係数表!I:I,7)*LN(INDEX(出力表!C:C,7)+1)))))))</f>
        <v>84.138210216868089</v>
      </c>
      <c r="T793" t="e">
        <f>MIN(100, MAX(0, (100*(INDEX(出力表!D:D,7))/(EXP(INDEX(係数表!B:B,7) + $C793) + (INDEX(出力表!D:D,7)))) + (乱数表!$S793*(Settings!B12/(((INDEX(出力表!D:D,7))+1)^INDEX(係数表!E:E,7)*INDEX(係数表!F:F,7))))))</f>
        <v>#VALUE!</v>
      </c>
      <c r="U793" t="e">
        <f>MIN(100, MAX(0, (INDEX(出力表!D:D,7))*S793/MAX(T793, Settings!B3)))</f>
        <v>#VALUE!</v>
      </c>
      <c r="V793">
        <f>MIN(100, MAX(0, 100*BETAINV(乱数表!$H793, MAX(0.00000001, (1/(1+EXP(-(INDEX(係数表!G:G,8) + $B793))))*(EXP(INDEX(係数表!H:H,8) + INDEX(係数表!I:I,8)*LN(INDEX(出力表!C:C,8)+1)))), MAX(0.00000001, (1-(1/(1+EXP(-(INDEX(係数表!G:G,8) + $B793)))))*(EXP(INDEX(係数表!H:H,8) + INDEX(係数表!I:I,8)*LN(INDEX(出力表!C:C,8)+1)))))))</f>
        <v>41.624915285463601</v>
      </c>
      <c r="W793" t="e">
        <f>MIN(100, MAX(0, (100*(INDEX(出力表!D:D,8))/(EXP(INDEX(係数表!B:B,8) + $C793) + (INDEX(出力表!D:D,8)))) + (乱数表!$T793*(Settings!B12/(((INDEX(出力表!D:D,8))+1)^INDEX(係数表!E:E,8)*INDEX(係数表!F:F,8))))))</f>
        <v>#VALUE!</v>
      </c>
      <c r="X793" t="e">
        <f>MIN(100, MAX(0, (INDEX(出力表!D:D,8))*V793/MAX(W793, Settings!B3)))</f>
        <v>#VALUE!</v>
      </c>
      <c r="Y793">
        <f>MIN(100, MAX(0, 100*BETAINV(乱数表!$I793, MAX(0.00000001, (1/(1+EXP(-(INDEX(係数表!G:G,9) + $B793))))*(EXP(INDEX(係数表!H:H,9) + INDEX(係数表!I:I,9)*LN(INDEX(出力表!C:C,9)+1)))), MAX(0.00000001, (1-(1/(1+EXP(-(INDEX(係数表!G:G,9) + $B793)))))*(EXP(INDEX(係数表!H:H,9) + INDEX(係数表!I:I,9)*LN(INDEX(出力表!C:C,9)+1)))))))</f>
        <v>32.189709091370212</v>
      </c>
      <c r="Z793" t="e">
        <f>MIN(100, MAX(0, (100*(INDEX(出力表!D:D,9))/(EXP(INDEX(係数表!B:B,9) + $C793) + (INDEX(出力表!D:D,9)))) + (乱数表!$U793*(Settings!B12/(((INDEX(出力表!D:D,9))+1)^INDEX(係数表!E:E,9)*INDEX(係数表!F:F,9))))))</f>
        <v>#VALUE!</v>
      </c>
      <c r="AA793" t="e">
        <f>MIN(100, MAX(0, (INDEX(出力表!D:D,9))*Y793/MAX(Z793, Settings!B3)))</f>
        <v>#VALUE!</v>
      </c>
      <c r="AB793">
        <f>MIN(100, MAX(0, 100*BETAINV(乱数表!$J793, MAX(0.00000001, (1/(1+EXP(-(INDEX(係数表!G:G,10) + $B793))))*(EXP(INDEX(係数表!H:H,10) + INDEX(係数表!I:I,10)*LN(INDEX(出力表!C:C,10)+1)))), MAX(0.00000001, (1-(1/(1+EXP(-(INDEX(係数表!G:G,10) + $B793)))))*(EXP(INDEX(係数表!H:H,10) + INDEX(係数表!I:I,10)*LN(INDEX(出力表!C:C,10)+1)))))))</f>
        <v>90.199572567163926</v>
      </c>
      <c r="AC793" t="e">
        <f>MIN(100, MAX(0, (100*(INDEX(出力表!D:D,10))/(EXP(INDEX(係数表!B:B,10) + $C793) + (INDEX(出力表!D:D,10)))) + (乱数表!$V793*(Settings!B12/(((INDEX(出力表!D:D,10))+1)^INDEX(係数表!E:E,10)*INDEX(係数表!F:F,10))))))</f>
        <v>#VALUE!</v>
      </c>
      <c r="AD793" t="e">
        <f>MIN(100, MAX(0, (INDEX(出力表!D:D,10))*AB793/MAX(AC793, Settings!B3)))</f>
        <v>#VALUE!</v>
      </c>
      <c r="AE793">
        <f>MIN(100, MAX(0, 100*BETAINV(乱数表!$K793, MAX(0.00000001, (1/(1+EXP(-(INDEX(係数表!G:G,11) + $B793))))*(EXP(INDEX(係数表!H:H,11) + INDEX(係数表!I:I,11)*LN(INDEX(出力表!C:C,11)+1)))), MAX(0.00000001, (1-(1/(1+EXP(-(INDEX(係数表!G:G,11) + $B793)))))*(EXP(INDEX(係数表!H:H,11) + INDEX(係数表!I:I,11)*LN(INDEX(出力表!C:C,11)+1)))))))</f>
        <v>88.755759359740466</v>
      </c>
      <c r="AF793" t="e">
        <f>MIN(100, MAX(0, (100*(INDEX(出力表!D:D,11))/(EXP(INDEX(係数表!B:B,11) + $C793) + (INDEX(出力表!D:D,11)))) + (乱数表!$W793*(Settings!B12/(((INDEX(出力表!D:D,11))+1)^INDEX(係数表!E:E,11)*INDEX(係数表!F:F,11))))))</f>
        <v>#VALUE!</v>
      </c>
      <c r="AG793" t="e">
        <f>MIN(100, MAX(0, (INDEX(出力表!D:D,11))*AE793/MAX(AF793, Settings!B3)))</f>
        <v>#VALUE!</v>
      </c>
      <c r="AH793">
        <f>MIN(100, MAX(0, 100*BETAINV(乱数表!$L793, MAX(0.00000001, (1/(1+EXP(-(INDEX(係数表!G:G,12) + $B793))))*(EXP(INDEX(係数表!H:H,12) + INDEX(係数表!I:I,12)*LN(INDEX(出力表!C:C,12)+1)))), MAX(0.00000001, (1-(1/(1+EXP(-(INDEX(係数表!G:G,12) + $B793)))))*(EXP(INDEX(係数表!H:H,12) + INDEX(係数表!I:I,12)*LN(INDEX(出力表!C:C,12)+1)))))))</f>
        <v>66.57663989533215</v>
      </c>
      <c r="AI793" t="e">
        <f>MIN(100, MAX(0, (100*(INDEX(出力表!D:D,12))/(EXP(INDEX(係数表!B:B,12) + $C793) + (INDEX(出力表!D:D,12)))) + (乱数表!$X793*(Settings!B12/(((INDEX(出力表!D:D,12))+1)^INDEX(係数表!E:E,12)*INDEX(係数表!F:F,12))))))</f>
        <v>#VALUE!</v>
      </c>
      <c r="AJ793" t="e">
        <f>MIN(100, MAX(0, (INDEX(出力表!D:D,12))*AH793/MAX(AI793, Settings!B3)))</f>
        <v>#VALUE!</v>
      </c>
      <c r="AK793">
        <f>MIN(100, MAX(0, 100*BETAINV(乱数表!$M793, MAX(0.00000001, (1/(1+EXP(-(INDEX(係数表!G:G,13) + $B793))))*(EXP(INDEX(係数表!H:H,13) + INDEX(係数表!I:I,13)*LN(INDEX(出力表!C:C,13)+1)))), MAX(0.00000001, (1-(1/(1+EXP(-(INDEX(係数表!G:G,13) + $B793)))))*(EXP(INDEX(係数表!H:H,13) + INDEX(係数表!I:I,13)*LN(INDEX(出力表!C:C,13)+1)))))))</f>
        <v>98.694714533170597</v>
      </c>
      <c r="AL793" t="e">
        <f>MIN(100, MAX(0, (100*(INDEX(出力表!D:D,13))/(EXP(INDEX(係数表!B:B,13) + $C793) + (INDEX(出力表!D:D,13)))) + (乱数表!$Y793*(Settings!B12/(((INDEX(出力表!D:D,13))+1)^INDEX(係数表!E:E,13)*INDEX(係数表!F:F,13))))))</f>
        <v>#VALUE!</v>
      </c>
      <c r="AM793" t="e">
        <f>MIN(100, MAX(0, (INDEX(出力表!D:D,13))*AK793/MAX(AL793, Settings!B3)))</f>
        <v>#VALUE!</v>
      </c>
      <c r="AN793">
        <f>IF(ISNUMBER(F793), INDEX(出力表!B:B,2)*F793, 0)+IF(ISNUMBER(I793), INDEX(出力表!B:B,3)*I793, 0)+IF(ISNUMBER(L793), INDEX(出力表!B:B,4)*L793, 0)+IF(ISNUMBER(O793), INDEX(出力表!B:B,5)*O793, 0)+IF(ISNUMBER(R793), INDEX(出力表!B:B,6)*R793, 0)+IF(ISNUMBER(U793), INDEX(出力表!B:B,7)*U793, 0)+IF(ISNUMBER(X793), INDEX(出力表!B:B,8)*X793, 0)+IF(ISNUMBER(AA793), INDEX(出力表!B:B,9)*AA793, 0)+IF(ISNUMBER(AD793), INDEX(出力表!B:B,10)*AD793, 0)+IF(ISNUMBER(AG793), INDEX(出力表!B:B,11)*AG793, 0)+IF(ISNUMBER(AJ793), INDEX(出力表!B:B,12)*AJ793, 0)+IF(ISNUMBER(AM793), INDEX(出力表!B:B,13)*AM793, 0)</f>
        <v>0</v>
      </c>
      <c r="AO793">
        <f>IF(ISNUMBER(F793), INDEX(出力表!B:B,2), 0)+IF(ISNUMBER(I793), INDEX(出力表!B:B,3), 0)+IF(ISNUMBER(L793), INDEX(出力表!B:B,4), 0)+IF(ISNUMBER(O793), INDEX(出力表!B:B,5), 0)+IF(ISNUMBER(R793), INDEX(出力表!B:B,6), 0)+IF(ISNUMBER(U793), INDEX(出力表!B:B,7), 0)+IF(ISNUMBER(X793), INDEX(出力表!B:B,8), 0)+IF(ISNUMBER(AA793), INDEX(出力表!B:B,9), 0)+IF(ISNUMBER(AD793), INDEX(出力表!B:B,10), 0)+IF(ISNUMBER(AG793), INDEX(出力表!B:B,11), 0)+IF(ISNUMBER(AJ793), INDEX(出力表!B:B,12), 0)+IF(ISNUMBER(AM793), INDEX(出力表!B:B,13), 0)</f>
        <v>0</v>
      </c>
      <c r="AP793" t="str">
        <f t="shared" si="12"/>
        <v/>
      </c>
    </row>
    <row r="794" spans="1:42" x14ac:dyDescent="0.2">
      <c r="A794">
        <v>793</v>
      </c>
      <c r="B794">
        <f>IF(UPPER(Settings!B4)="TRUE", 乱数表!$Z794*Settings!B10, 0)</f>
        <v>-2.683155387729215E-2</v>
      </c>
      <c r="C794">
        <f>IF(UPPER(Settings!B4)="TRUE", 乱数表!$AA794*Settings!B11, 0)</f>
        <v>-2.1563156378956713E-2</v>
      </c>
      <c r="D794">
        <f>MIN(100, MAX(0, 100*BETAINV(乱数表!$B794, MAX(0.00000001, (1/(1+EXP(-(INDEX(係数表!G:G,2) + $B794))))*(EXP(INDEX(係数表!H:H,2) + INDEX(係数表!I:I,2)*LN(INDEX(出力表!C:C,2)+1)))), MAX(0.00000001, (1-(1/(1+EXP(-(INDEX(係数表!G:G,2) + $B794)))))*(EXP(INDEX(係数表!H:H,2) + INDEX(係数表!I:I,2)*LN(INDEX(出力表!C:C,2)+1)))))))</f>
        <v>84.033614691472025</v>
      </c>
      <c r="E794" t="e">
        <f>MIN(100, MAX(0, (100*(INDEX(出力表!D:D,2))/(EXP(INDEX(係数表!B:B,2) + $C794) + (INDEX(出力表!D:D,2)))) + (乱数表!$N794*(Settings!B12/(((INDEX(出力表!D:D,2))+1)^INDEX(係数表!E:E,2)*INDEX(係数表!F:F,2))))))</f>
        <v>#VALUE!</v>
      </c>
      <c r="F794" t="e">
        <f>MIN(100, MAX(0, (INDEX(出力表!D:D,2))*D794/MAX(E794, Settings!B3)))</f>
        <v>#VALUE!</v>
      </c>
      <c r="G794">
        <f>MIN(100, MAX(0, 100*BETAINV(乱数表!$C794, MAX(0.00000001, (1/(1+EXP(-(INDEX(係数表!G:G,3) + $B794))))*(EXP(INDEX(係数表!H:H,3) + INDEX(係数表!I:I,3)*LN(INDEX(出力表!C:C,3)+1)))), MAX(0.00000001, (1-(1/(1+EXP(-(INDEX(係数表!G:G,3) + $B794)))))*(EXP(INDEX(係数表!H:H,3) + INDEX(係数表!I:I,3)*LN(INDEX(出力表!C:C,3)+1)))))))</f>
        <v>94.214168528156932</v>
      </c>
      <c r="H794" t="e">
        <f>MIN(100, MAX(0, (100*(INDEX(出力表!D:D,3))/(EXP(INDEX(係数表!B:B,3) + $C794) + (INDEX(出力表!D:D,3)))) + (乱数表!$O794*(Settings!B12/(((INDEX(出力表!D:D,3))+1)^INDEX(係数表!E:E,3)*INDEX(係数表!F:F,3))))))</f>
        <v>#VALUE!</v>
      </c>
      <c r="I794" t="e">
        <f>MIN(100, MAX(0, (INDEX(出力表!D:D,3))*G794/MAX(H794, Settings!B3)))</f>
        <v>#VALUE!</v>
      </c>
      <c r="J794">
        <f>MIN(100, MAX(0, 100*BETAINV(乱数表!$D794, MAX(0.00000001, (1/(1+EXP(-(INDEX(係数表!G:G,4) + $B794))))*(EXP(INDEX(係数表!H:H,4) + INDEX(係数表!I:I,4)*LN(INDEX(出力表!C:C,4)+1)))), MAX(0.00000001, (1-(1/(1+EXP(-(INDEX(係数表!G:G,4) + $B794)))))*(EXP(INDEX(係数表!H:H,4) + INDEX(係数表!I:I,4)*LN(INDEX(出力表!C:C,4)+1)))))))</f>
        <v>96.313947280798004</v>
      </c>
      <c r="K794" t="e">
        <f>MIN(100, MAX(0, (100*(INDEX(出力表!D:D,4))/(EXP(INDEX(係数表!B:B,4) + $C794) + (INDEX(出力表!D:D,4)))) + (乱数表!$P794*(Settings!B12/(((INDEX(出力表!D:D,4))+1)^INDEX(係数表!E:E,4)*INDEX(係数表!F:F,4))))))</f>
        <v>#VALUE!</v>
      </c>
      <c r="L794" t="e">
        <f>MIN(100, MAX(0, (INDEX(出力表!D:D,4))*J794/MAX(K794, Settings!B3)))</f>
        <v>#VALUE!</v>
      </c>
      <c r="M794">
        <f>MIN(100, MAX(0, 100*BETAINV(乱数表!$E794, MAX(0.00000001, (1/(1+EXP(-(INDEX(係数表!G:G,5) + $B794))))*(EXP(INDEX(係数表!H:H,5) + INDEX(係数表!I:I,5)*LN(INDEX(出力表!C:C,5)+1)))), MAX(0.00000001, (1-(1/(1+EXP(-(INDEX(係数表!G:G,5) + $B794)))))*(EXP(INDEX(係数表!H:H,5) + INDEX(係数表!I:I,5)*LN(INDEX(出力表!C:C,5)+1)))))))</f>
        <v>90.575775221129348</v>
      </c>
      <c r="N794" t="e">
        <f>MIN(100, MAX(0, (100*(INDEX(出力表!D:D,5))/(EXP(INDEX(係数表!B:B,5) + $C794) + (INDEX(出力表!D:D,5)))) + (乱数表!$Q794*(Settings!B12/(((INDEX(出力表!D:D,5))+1)^INDEX(係数表!E:E,5)*INDEX(係数表!F:F,5))))))</f>
        <v>#VALUE!</v>
      </c>
      <c r="O794" t="e">
        <f>MIN(100, MAX(0, (INDEX(出力表!D:D,5))*M794/MAX(N794, Settings!B3)))</f>
        <v>#VALUE!</v>
      </c>
      <c r="P794">
        <f>MIN(100, MAX(0, 100*BETAINV(乱数表!$F794, MAX(0.00000001, (1/(1+EXP(-(INDEX(係数表!G:G,6) + $B794))))*(EXP(INDEX(係数表!H:H,6) + INDEX(係数表!I:I,6)*LN(INDEX(出力表!C:C,6)+1)))), MAX(0.00000001, (1-(1/(1+EXP(-(INDEX(係数表!G:G,6) + $B794)))))*(EXP(INDEX(係数表!H:H,6) + INDEX(係数表!I:I,6)*LN(INDEX(出力表!C:C,6)+1)))))))</f>
        <v>97.532813015370422</v>
      </c>
      <c r="Q794" t="e">
        <f>MIN(100, MAX(0, (100*(INDEX(出力表!D:D,6))/(EXP(INDEX(係数表!B:B,6) + $C794) + (INDEX(出力表!D:D,6)))) + (乱数表!$R794*(Settings!B12/(((INDEX(出力表!D:D,6))+1)^INDEX(係数表!E:E,6)*INDEX(係数表!F:F,6))))))</f>
        <v>#VALUE!</v>
      </c>
      <c r="R794" t="e">
        <f>MIN(100, MAX(0, (INDEX(出力表!D:D,6))*P794/MAX(Q794, Settings!B3)))</f>
        <v>#VALUE!</v>
      </c>
      <c r="S794">
        <f>MIN(100, MAX(0, 100*BETAINV(乱数表!$G794, MAX(0.00000001, (1/(1+EXP(-(INDEX(係数表!G:G,7) + $B794))))*(EXP(INDEX(係数表!H:H,7) + INDEX(係数表!I:I,7)*LN(INDEX(出力表!C:C,7)+1)))), MAX(0.00000001, (1-(1/(1+EXP(-(INDEX(係数表!G:G,7) + $B794)))))*(EXP(INDEX(係数表!H:H,7) + INDEX(係数表!I:I,7)*LN(INDEX(出力表!C:C,7)+1)))))))</f>
        <v>99.439982240672038</v>
      </c>
      <c r="T794" t="e">
        <f>MIN(100, MAX(0, (100*(INDEX(出力表!D:D,7))/(EXP(INDEX(係数表!B:B,7) + $C794) + (INDEX(出力表!D:D,7)))) + (乱数表!$S794*(Settings!B12/(((INDEX(出力表!D:D,7))+1)^INDEX(係数表!E:E,7)*INDEX(係数表!F:F,7))))))</f>
        <v>#VALUE!</v>
      </c>
      <c r="U794" t="e">
        <f>MIN(100, MAX(0, (INDEX(出力表!D:D,7))*S794/MAX(T794, Settings!B3)))</f>
        <v>#VALUE!</v>
      </c>
      <c r="V794">
        <f>MIN(100, MAX(0, 100*BETAINV(乱数表!$H794, MAX(0.00000001, (1/(1+EXP(-(INDEX(係数表!G:G,8) + $B794))))*(EXP(INDEX(係数表!H:H,8) + INDEX(係数表!I:I,8)*LN(INDEX(出力表!C:C,8)+1)))), MAX(0.00000001, (1-(1/(1+EXP(-(INDEX(係数表!G:G,8) + $B794)))))*(EXP(INDEX(係数表!H:H,8) + INDEX(係数表!I:I,8)*LN(INDEX(出力表!C:C,8)+1)))))))</f>
        <v>74.337427934637489</v>
      </c>
      <c r="W794" t="e">
        <f>MIN(100, MAX(0, (100*(INDEX(出力表!D:D,8))/(EXP(INDEX(係数表!B:B,8) + $C794) + (INDEX(出力表!D:D,8)))) + (乱数表!$T794*(Settings!B12/(((INDEX(出力表!D:D,8))+1)^INDEX(係数表!E:E,8)*INDEX(係数表!F:F,8))))))</f>
        <v>#VALUE!</v>
      </c>
      <c r="X794" t="e">
        <f>MIN(100, MAX(0, (INDEX(出力表!D:D,8))*V794/MAX(W794, Settings!B3)))</f>
        <v>#VALUE!</v>
      </c>
      <c r="Y794">
        <f>MIN(100, MAX(0, 100*BETAINV(乱数表!$I794, MAX(0.00000001, (1/(1+EXP(-(INDEX(係数表!G:G,9) + $B794))))*(EXP(INDEX(係数表!H:H,9) + INDEX(係数表!I:I,9)*LN(INDEX(出力表!C:C,9)+1)))), MAX(0.00000001, (1-(1/(1+EXP(-(INDEX(係数表!G:G,9) + $B794)))))*(EXP(INDEX(係数表!H:H,9) + INDEX(係数表!I:I,9)*LN(INDEX(出力表!C:C,9)+1)))))))</f>
        <v>93.409418594277199</v>
      </c>
      <c r="Z794" t="e">
        <f>MIN(100, MAX(0, (100*(INDEX(出力表!D:D,9))/(EXP(INDEX(係数表!B:B,9) + $C794) + (INDEX(出力表!D:D,9)))) + (乱数表!$U794*(Settings!B12/(((INDEX(出力表!D:D,9))+1)^INDEX(係数表!E:E,9)*INDEX(係数表!F:F,9))))))</f>
        <v>#VALUE!</v>
      </c>
      <c r="AA794" t="e">
        <f>MIN(100, MAX(0, (INDEX(出力表!D:D,9))*Y794/MAX(Z794, Settings!B3)))</f>
        <v>#VALUE!</v>
      </c>
      <c r="AB794">
        <f>MIN(100, MAX(0, 100*BETAINV(乱数表!$J794, MAX(0.00000001, (1/(1+EXP(-(INDEX(係数表!G:G,10) + $B794))))*(EXP(INDEX(係数表!H:H,10) + INDEX(係数表!I:I,10)*LN(INDEX(出力表!C:C,10)+1)))), MAX(0.00000001, (1-(1/(1+EXP(-(INDEX(係数表!G:G,10) + $B794)))))*(EXP(INDEX(係数表!H:H,10) + INDEX(係数表!I:I,10)*LN(INDEX(出力表!C:C,10)+1)))))))</f>
        <v>97.925022386263635</v>
      </c>
      <c r="AC794" t="e">
        <f>MIN(100, MAX(0, (100*(INDEX(出力表!D:D,10))/(EXP(INDEX(係数表!B:B,10) + $C794) + (INDEX(出力表!D:D,10)))) + (乱数表!$V794*(Settings!B12/(((INDEX(出力表!D:D,10))+1)^INDEX(係数表!E:E,10)*INDEX(係数表!F:F,10))))))</f>
        <v>#VALUE!</v>
      </c>
      <c r="AD794" t="e">
        <f>MIN(100, MAX(0, (INDEX(出力表!D:D,10))*AB794/MAX(AC794, Settings!B3)))</f>
        <v>#VALUE!</v>
      </c>
      <c r="AE794">
        <f>MIN(100, MAX(0, 100*BETAINV(乱数表!$K794, MAX(0.00000001, (1/(1+EXP(-(INDEX(係数表!G:G,11) + $B794))))*(EXP(INDEX(係数表!H:H,11) + INDEX(係数表!I:I,11)*LN(INDEX(出力表!C:C,11)+1)))), MAX(0.00000001, (1-(1/(1+EXP(-(INDEX(係数表!G:G,11) + $B794)))))*(EXP(INDEX(係数表!H:H,11) + INDEX(係数表!I:I,11)*LN(INDEX(出力表!C:C,11)+1)))))))</f>
        <v>34.228599474822431</v>
      </c>
      <c r="AF794" t="e">
        <f>MIN(100, MAX(0, (100*(INDEX(出力表!D:D,11))/(EXP(INDEX(係数表!B:B,11) + $C794) + (INDEX(出力表!D:D,11)))) + (乱数表!$W794*(Settings!B12/(((INDEX(出力表!D:D,11))+1)^INDEX(係数表!E:E,11)*INDEX(係数表!F:F,11))))))</f>
        <v>#VALUE!</v>
      </c>
      <c r="AG794" t="e">
        <f>MIN(100, MAX(0, (INDEX(出力表!D:D,11))*AE794/MAX(AF794, Settings!B3)))</f>
        <v>#VALUE!</v>
      </c>
      <c r="AH794">
        <f>MIN(100, MAX(0, 100*BETAINV(乱数表!$L794, MAX(0.00000001, (1/(1+EXP(-(INDEX(係数表!G:G,12) + $B794))))*(EXP(INDEX(係数表!H:H,12) + INDEX(係数表!I:I,12)*LN(INDEX(出力表!C:C,12)+1)))), MAX(0.00000001, (1-(1/(1+EXP(-(INDEX(係数表!G:G,12) + $B794)))))*(EXP(INDEX(係数表!H:H,12) + INDEX(係数表!I:I,12)*LN(INDEX(出力表!C:C,12)+1)))))))</f>
        <v>99.816605770917604</v>
      </c>
      <c r="AI794" t="e">
        <f>MIN(100, MAX(0, (100*(INDEX(出力表!D:D,12))/(EXP(INDEX(係数表!B:B,12) + $C794) + (INDEX(出力表!D:D,12)))) + (乱数表!$X794*(Settings!B12/(((INDEX(出力表!D:D,12))+1)^INDEX(係数表!E:E,12)*INDEX(係数表!F:F,12))))))</f>
        <v>#VALUE!</v>
      </c>
      <c r="AJ794" t="e">
        <f>MIN(100, MAX(0, (INDEX(出力表!D:D,12))*AH794/MAX(AI794, Settings!B3)))</f>
        <v>#VALUE!</v>
      </c>
      <c r="AK794">
        <f>MIN(100, MAX(0, 100*BETAINV(乱数表!$M794, MAX(0.00000001, (1/(1+EXP(-(INDEX(係数表!G:G,13) + $B794))))*(EXP(INDEX(係数表!H:H,13) + INDEX(係数表!I:I,13)*LN(INDEX(出力表!C:C,13)+1)))), MAX(0.00000001, (1-(1/(1+EXP(-(INDEX(係数表!G:G,13) + $B794)))))*(EXP(INDEX(係数表!H:H,13) + INDEX(係数表!I:I,13)*LN(INDEX(出力表!C:C,13)+1)))))))</f>
        <v>86.705712375721916</v>
      </c>
      <c r="AL794" t="e">
        <f>MIN(100, MAX(0, (100*(INDEX(出力表!D:D,13))/(EXP(INDEX(係数表!B:B,13) + $C794) + (INDEX(出力表!D:D,13)))) + (乱数表!$Y794*(Settings!B12/(((INDEX(出力表!D:D,13))+1)^INDEX(係数表!E:E,13)*INDEX(係数表!F:F,13))))))</f>
        <v>#VALUE!</v>
      </c>
      <c r="AM794" t="e">
        <f>MIN(100, MAX(0, (INDEX(出力表!D:D,13))*AK794/MAX(AL794, Settings!B3)))</f>
        <v>#VALUE!</v>
      </c>
      <c r="AN794">
        <f>IF(ISNUMBER(F794), INDEX(出力表!B:B,2)*F794, 0)+IF(ISNUMBER(I794), INDEX(出力表!B:B,3)*I794, 0)+IF(ISNUMBER(L794), INDEX(出力表!B:B,4)*L794, 0)+IF(ISNUMBER(O794), INDEX(出力表!B:B,5)*O794, 0)+IF(ISNUMBER(R794), INDEX(出力表!B:B,6)*R794, 0)+IF(ISNUMBER(U794), INDEX(出力表!B:B,7)*U794, 0)+IF(ISNUMBER(X794), INDEX(出力表!B:B,8)*X794, 0)+IF(ISNUMBER(AA794), INDEX(出力表!B:B,9)*AA794, 0)+IF(ISNUMBER(AD794), INDEX(出力表!B:B,10)*AD794, 0)+IF(ISNUMBER(AG794), INDEX(出力表!B:B,11)*AG794, 0)+IF(ISNUMBER(AJ794), INDEX(出力表!B:B,12)*AJ794, 0)+IF(ISNUMBER(AM794), INDEX(出力表!B:B,13)*AM794, 0)</f>
        <v>0</v>
      </c>
      <c r="AO794">
        <f>IF(ISNUMBER(F794), INDEX(出力表!B:B,2), 0)+IF(ISNUMBER(I794), INDEX(出力表!B:B,3), 0)+IF(ISNUMBER(L794), INDEX(出力表!B:B,4), 0)+IF(ISNUMBER(O794), INDEX(出力表!B:B,5), 0)+IF(ISNUMBER(R794), INDEX(出力表!B:B,6), 0)+IF(ISNUMBER(U794), INDEX(出力表!B:B,7), 0)+IF(ISNUMBER(X794), INDEX(出力表!B:B,8), 0)+IF(ISNUMBER(AA794), INDEX(出力表!B:B,9), 0)+IF(ISNUMBER(AD794), INDEX(出力表!B:B,10), 0)+IF(ISNUMBER(AG794), INDEX(出力表!B:B,11), 0)+IF(ISNUMBER(AJ794), INDEX(出力表!B:B,12), 0)+IF(ISNUMBER(AM794), INDEX(出力表!B:B,13), 0)</f>
        <v>0</v>
      </c>
      <c r="AP794" t="str">
        <f t="shared" si="12"/>
        <v/>
      </c>
    </row>
    <row r="795" spans="1:42" x14ac:dyDescent="0.2">
      <c r="A795">
        <v>794</v>
      </c>
      <c r="B795">
        <f>IF(UPPER(Settings!B4)="TRUE", 乱数表!$Z795*Settings!B10, 0)</f>
        <v>-1.0418681534398823E-2</v>
      </c>
      <c r="C795">
        <f>IF(UPPER(Settings!B4)="TRUE", 乱数表!$AA795*Settings!B11, 0)</f>
        <v>3.1572522095278853E-2</v>
      </c>
      <c r="D795">
        <f>MIN(100, MAX(0, 100*BETAINV(乱数表!$B795, MAX(0.00000001, (1/(1+EXP(-(INDEX(係数表!G:G,2) + $B795))))*(EXP(INDEX(係数表!H:H,2) + INDEX(係数表!I:I,2)*LN(INDEX(出力表!C:C,2)+1)))), MAX(0.00000001, (1-(1/(1+EXP(-(INDEX(係数表!G:G,2) + $B795)))))*(EXP(INDEX(係数表!H:H,2) + INDEX(係数表!I:I,2)*LN(INDEX(出力表!C:C,2)+1)))))))</f>
        <v>95.210781321045772</v>
      </c>
      <c r="E795" t="e">
        <f>MIN(100, MAX(0, (100*(INDEX(出力表!D:D,2))/(EXP(INDEX(係数表!B:B,2) + $C795) + (INDEX(出力表!D:D,2)))) + (乱数表!$N795*(Settings!B12/(((INDEX(出力表!D:D,2))+1)^INDEX(係数表!E:E,2)*INDEX(係数表!F:F,2))))))</f>
        <v>#VALUE!</v>
      </c>
      <c r="F795" t="e">
        <f>MIN(100, MAX(0, (INDEX(出力表!D:D,2))*D795/MAX(E795, Settings!B3)))</f>
        <v>#VALUE!</v>
      </c>
      <c r="G795">
        <f>MIN(100, MAX(0, 100*BETAINV(乱数表!$C795, MAX(0.00000001, (1/(1+EXP(-(INDEX(係数表!G:G,3) + $B795))))*(EXP(INDEX(係数表!H:H,3) + INDEX(係数表!I:I,3)*LN(INDEX(出力表!C:C,3)+1)))), MAX(0.00000001, (1-(1/(1+EXP(-(INDEX(係数表!G:G,3) + $B795)))))*(EXP(INDEX(係数表!H:H,3) + INDEX(係数表!I:I,3)*LN(INDEX(出力表!C:C,3)+1)))))))</f>
        <v>98.815199102211466</v>
      </c>
      <c r="H795" t="e">
        <f>MIN(100, MAX(0, (100*(INDEX(出力表!D:D,3))/(EXP(INDEX(係数表!B:B,3) + $C795) + (INDEX(出力表!D:D,3)))) + (乱数表!$O795*(Settings!B12/(((INDEX(出力表!D:D,3))+1)^INDEX(係数表!E:E,3)*INDEX(係数表!F:F,3))))))</f>
        <v>#VALUE!</v>
      </c>
      <c r="I795" t="e">
        <f>MIN(100, MAX(0, (INDEX(出力表!D:D,3))*G795/MAX(H795, Settings!B3)))</f>
        <v>#VALUE!</v>
      </c>
      <c r="J795">
        <f>MIN(100, MAX(0, 100*BETAINV(乱数表!$D795, MAX(0.00000001, (1/(1+EXP(-(INDEX(係数表!G:G,4) + $B795))))*(EXP(INDEX(係数表!H:H,4) + INDEX(係数表!I:I,4)*LN(INDEX(出力表!C:C,4)+1)))), MAX(0.00000001, (1-(1/(1+EXP(-(INDEX(係数表!G:G,4) + $B795)))))*(EXP(INDEX(係数表!H:H,4) + INDEX(係数表!I:I,4)*LN(INDEX(出力表!C:C,4)+1)))))))</f>
        <v>90.93561048216668</v>
      </c>
      <c r="K795" t="e">
        <f>MIN(100, MAX(0, (100*(INDEX(出力表!D:D,4))/(EXP(INDEX(係数表!B:B,4) + $C795) + (INDEX(出力表!D:D,4)))) + (乱数表!$P795*(Settings!B12/(((INDEX(出力表!D:D,4))+1)^INDEX(係数表!E:E,4)*INDEX(係数表!F:F,4))))))</f>
        <v>#VALUE!</v>
      </c>
      <c r="L795" t="e">
        <f>MIN(100, MAX(0, (INDEX(出力表!D:D,4))*J795/MAX(K795, Settings!B3)))</f>
        <v>#VALUE!</v>
      </c>
      <c r="M795">
        <f>MIN(100, MAX(0, 100*BETAINV(乱数表!$E795, MAX(0.00000001, (1/(1+EXP(-(INDEX(係数表!G:G,5) + $B795))))*(EXP(INDEX(係数表!H:H,5) + INDEX(係数表!I:I,5)*LN(INDEX(出力表!C:C,5)+1)))), MAX(0.00000001, (1-(1/(1+EXP(-(INDEX(係数表!G:G,5) + $B795)))))*(EXP(INDEX(係数表!H:H,5) + INDEX(係数表!I:I,5)*LN(INDEX(出力表!C:C,5)+1)))))))</f>
        <v>99.684696908672237</v>
      </c>
      <c r="N795" t="e">
        <f>MIN(100, MAX(0, (100*(INDEX(出力表!D:D,5))/(EXP(INDEX(係数表!B:B,5) + $C795) + (INDEX(出力表!D:D,5)))) + (乱数表!$Q795*(Settings!B12/(((INDEX(出力表!D:D,5))+1)^INDEX(係数表!E:E,5)*INDEX(係数表!F:F,5))))))</f>
        <v>#VALUE!</v>
      </c>
      <c r="O795" t="e">
        <f>MIN(100, MAX(0, (INDEX(出力表!D:D,5))*M795/MAX(N795, Settings!B3)))</f>
        <v>#VALUE!</v>
      </c>
      <c r="P795">
        <f>MIN(100, MAX(0, 100*BETAINV(乱数表!$F795, MAX(0.00000001, (1/(1+EXP(-(INDEX(係数表!G:G,6) + $B795))))*(EXP(INDEX(係数表!H:H,6) + INDEX(係数表!I:I,6)*LN(INDEX(出力表!C:C,6)+1)))), MAX(0.00000001, (1-(1/(1+EXP(-(INDEX(係数表!G:G,6) + $B795)))))*(EXP(INDEX(係数表!H:H,6) + INDEX(係数表!I:I,6)*LN(INDEX(出力表!C:C,6)+1)))))))</f>
        <v>92.740940315111985</v>
      </c>
      <c r="Q795" t="e">
        <f>MIN(100, MAX(0, (100*(INDEX(出力表!D:D,6))/(EXP(INDEX(係数表!B:B,6) + $C795) + (INDEX(出力表!D:D,6)))) + (乱数表!$R795*(Settings!B12/(((INDEX(出力表!D:D,6))+1)^INDEX(係数表!E:E,6)*INDEX(係数表!F:F,6))))))</f>
        <v>#VALUE!</v>
      </c>
      <c r="R795" t="e">
        <f>MIN(100, MAX(0, (INDEX(出力表!D:D,6))*P795/MAX(Q795, Settings!B3)))</f>
        <v>#VALUE!</v>
      </c>
      <c r="S795">
        <f>MIN(100, MAX(0, 100*BETAINV(乱数表!$G795, MAX(0.00000001, (1/(1+EXP(-(INDEX(係数表!G:G,7) + $B795))))*(EXP(INDEX(係数表!H:H,7) + INDEX(係数表!I:I,7)*LN(INDEX(出力表!C:C,7)+1)))), MAX(0.00000001, (1-(1/(1+EXP(-(INDEX(係数表!G:G,7) + $B795)))))*(EXP(INDEX(係数表!H:H,7) + INDEX(係数表!I:I,7)*LN(INDEX(出力表!C:C,7)+1)))))))</f>
        <v>78.447928378496727</v>
      </c>
      <c r="T795" t="e">
        <f>MIN(100, MAX(0, (100*(INDEX(出力表!D:D,7))/(EXP(INDEX(係数表!B:B,7) + $C795) + (INDEX(出力表!D:D,7)))) + (乱数表!$S795*(Settings!B12/(((INDEX(出力表!D:D,7))+1)^INDEX(係数表!E:E,7)*INDEX(係数表!F:F,7))))))</f>
        <v>#VALUE!</v>
      </c>
      <c r="U795" t="e">
        <f>MIN(100, MAX(0, (INDEX(出力表!D:D,7))*S795/MAX(T795, Settings!B3)))</f>
        <v>#VALUE!</v>
      </c>
      <c r="V795">
        <f>MIN(100, MAX(0, 100*BETAINV(乱数表!$H795, MAX(0.00000001, (1/(1+EXP(-(INDEX(係数表!G:G,8) + $B795))))*(EXP(INDEX(係数表!H:H,8) + INDEX(係数表!I:I,8)*LN(INDEX(出力表!C:C,8)+1)))), MAX(0.00000001, (1-(1/(1+EXP(-(INDEX(係数表!G:G,8) + $B795)))))*(EXP(INDEX(係数表!H:H,8) + INDEX(係数表!I:I,8)*LN(INDEX(出力表!C:C,8)+1)))))))</f>
        <v>95.528472050375839</v>
      </c>
      <c r="W795" t="e">
        <f>MIN(100, MAX(0, (100*(INDEX(出力表!D:D,8))/(EXP(INDEX(係数表!B:B,8) + $C795) + (INDEX(出力表!D:D,8)))) + (乱数表!$T795*(Settings!B12/(((INDEX(出力表!D:D,8))+1)^INDEX(係数表!E:E,8)*INDEX(係数表!F:F,8))))))</f>
        <v>#VALUE!</v>
      </c>
      <c r="X795" t="e">
        <f>MIN(100, MAX(0, (INDEX(出力表!D:D,8))*V795/MAX(W795, Settings!B3)))</f>
        <v>#VALUE!</v>
      </c>
      <c r="Y795">
        <f>MIN(100, MAX(0, 100*BETAINV(乱数表!$I795, MAX(0.00000001, (1/(1+EXP(-(INDEX(係数表!G:G,9) + $B795))))*(EXP(INDEX(係数表!H:H,9) + INDEX(係数表!I:I,9)*LN(INDEX(出力表!C:C,9)+1)))), MAX(0.00000001, (1-(1/(1+EXP(-(INDEX(係数表!G:G,9) + $B795)))))*(EXP(INDEX(係数表!H:H,9) + INDEX(係数表!I:I,9)*LN(INDEX(出力表!C:C,9)+1)))))))</f>
        <v>65.949393031327091</v>
      </c>
      <c r="Z795" t="e">
        <f>MIN(100, MAX(0, (100*(INDEX(出力表!D:D,9))/(EXP(INDEX(係数表!B:B,9) + $C795) + (INDEX(出力表!D:D,9)))) + (乱数表!$U795*(Settings!B12/(((INDEX(出力表!D:D,9))+1)^INDEX(係数表!E:E,9)*INDEX(係数表!F:F,9))))))</f>
        <v>#VALUE!</v>
      </c>
      <c r="AA795" t="e">
        <f>MIN(100, MAX(0, (INDEX(出力表!D:D,9))*Y795/MAX(Z795, Settings!B3)))</f>
        <v>#VALUE!</v>
      </c>
      <c r="AB795">
        <f>MIN(100, MAX(0, 100*BETAINV(乱数表!$J795, MAX(0.00000001, (1/(1+EXP(-(INDEX(係数表!G:G,10) + $B795))))*(EXP(INDEX(係数表!H:H,10) + INDEX(係数表!I:I,10)*LN(INDEX(出力表!C:C,10)+1)))), MAX(0.00000001, (1-(1/(1+EXP(-(INDEX(係数表!G:G,10) + $B795)))))*(EXP(INDEX(係数表!H:H,10) + INDEX(係数表!I:I,10)*LN(INDEX(出力表!C:C,10)+1)))))))</f>
        <v>81.604229132842022</v>
      </c>
      <c r="AC795" t="e">
        <f>MIN(100, MAX(0, (100*(INDEX(出力表!D:D,10))/(EXP(INDEX(係数表!B:B,10) + $C795) + (INDEX(出力表!D:D,10)))) + (乱数表!$V795*(Settings!B12/(((INDEX(出力表!D:D,10))+1)^INDEX(係数表!E:E,10)*INDEX(係数表!F:F,10))))))</f>
        <v>#VALUE!</v>
      </c>
      <c r="AD795" t="e">
        <f>MIN(100, MAX(0, (INDEX(出力表!D:D,10))*AB795/MAX(AC795, Settings!B3)))</f>
        <v>#VALUE!</v>
      </c>
      <c r="AE795">
        <f>MIN(100, MAX(0, 100*BETAINV(乱数表!$K795, MAX(0.00000001, (1/(1+EXP(-(INDEX(係数表!G:G,11) + $B795))))*(EXP(INDEX(係数表!H:H,11) + INDEX(係数表!I:I,11)*LN(INDEX(出力表!C:C,11)+1)))), MAX(0.00000001, (1-(1/(1+EXP(-(INDEX(係数表!G:G,11) + $B795)))))*(EXP(INDEX(係数表!H:H,11) + INDEX(係数表!I:I,11)*LN(INDEX(出力表!C:C,11)+1)))))))</f>
        <v>99.183156053536962</v>
      </c>
      <c r="AF795" t="e">
        <f>MIN(100, MAX(0, (100*(INDEX(出力表!D:D,11))/(EXP(INDEX(係数表!B:B,11) + $C795) + (INDEX(出力表!D:D,11)))) + (乱数表!$W795*(Settings!B12/(((INDEX(出力表!D:D,11))+1)^INDEX(係数表!E:E,11)*INDEX(係数表!F:F,11))))))</f>
        <v>#VALUE!</v>
      </c>
      <c r="AG795" t="e">
        <f>MIN(100, MAX(0, (INDEX(出力表!D:D,11))*AE795/MAX(AF795, Settings!B3)))</f>
        <v>#VALUE!</v>
      </c>
      <c r="AH795">
        <f>MIN(100, MAX(0, 100*BETAINV(乱数表!$L795, MAX(0.00000001, (1/(1+EXP(-(INDEX(係数表!G:G,12) + $B795))))*(EXP(INDEX(係数表!H:H,12) + INDEX(係数表!I:I,12)*LN(INDEX(出力表!C:C,12)+1)))), MAX(0.00000001, (1-(1/(1+EXP(-(INDEX(係数表!G:G,12) + $B795)))))*(EXP(INDEX(係数表!H:H,12) + INDEX(係数表!I:I,12)*LN(INDEX(出力表!C:C,12)+1)))))))</f>
        <v>98.53221539357267</v>
      </c>
      <c r="AI795" t="e">
        <f>MIN(100, MAX(0, (100*(INDEX(出力表!D:D,12))/(EXP(INDEX(係数表!B:B,12) + $C795) + (INDEX(出力表!D:D,12)))) + (乱数表!$X795*(Settings!B12/(((INDEX(出力表!D:D,12))+1)^INDEX(係数表!E:E,12)*INDEX(係数表!F:F,12))))))</f>
        <v>#VALUE!</v>
      </c>
      <c r="AJ795" t="e">
        <f>MIN(100, MAX(0, (INDEX(出力表!D:D,12))*AH795/MAX(AI795, Settings!B3)))</f>
        <v>#VALUE!</v>
      </c>
      <c r="AK795">
        <f>MIN(100, MAX(0, 100*BETAINV(乱数表!$M795, MAX(0.00000001, (1/(1+EXP(-(INDEX(係数表!G:G,13) + $B795))))*(EXP(INDEX(係数表!H:H,13) + INDEX(係数表!I:I,13)*LN(INDEX(出力表!C:C,13)+1)))), MAX(0.00000001, (1-(1/(1+EXP(-(INDEX(係数表!G:G,13) + $B795)))))*(EXP(INDEX(係数表!H:H,13) + INDEX(係数表!I:I,13)*LN(INDEX(出力表!C:C,13)+1)))))))</f>
        <v>99.976683239151001</v>
      </c>
      <c r="AL795" t="e">
        <f>MIN(100, MAX(0, (100*(INDEX(出力表!D:D,13))/(EXP(INDEX(係数表!B:B,13) + $C795) + (INDEX(出力表!D:D,13)))) + (乱数表!$Y795*(Settings!B12/(((INDEX(出力表!D:D,13))+1)^INDEX(係数表!E:E,13)*INDEX(係数表!F:F,13))))))</f>
        <v>#VALUE!</v>
      </c>
      <c r="AM795" t="e">
        <f>MIN(100, MAX(0, (INDEX(出力表!D:D,13))*AK795/MAX(AL795, Settings!B3)))</f>
        <v>#VALUE!</v>
      </c>
      <c r="AN795">
        <f>IF(ISNUMBER(F795), INDEX(出力表!B:B,2)*F795, 0)+IF(ISNUMBER(I795), INDEX(出力表!B:B,3)*I795, 0)+IF(ISNUMBER(L795), INDEX(出力表!B:B,4)*L795, 0)+IF(ISNUMBER(O795), INDEX(出力表!B:B,5)*O795, 0)+IF(ISNUMBER(R795), INDEX(出力表!B:B,6)*R795, 0)+IF(ISNUMBER(U795), INDEX(出力表!B:B,7)*U795, 0)+IF(ISNUMBER(X795), INDEX(出力表!B:B,8)*X795, 0)+IF(ISNUMBER(AA795), INDEX(出力表!B:B,9)*AA795, 0)+IF(ISNUMBER(AD795), INDEX(出力表!B:B,10)*AD795, 0)+IF(ISNUMBER(AG795), INDEX(出力表!B:B,11)*AG795, 0)+IF(ISNUMBER(AJ795), INDEX(出力表!B:B,12)*AJ795, 0)+IF(ISNUMBER(AM795), INDEX(出力表!B:B,13)*AM795, 0)</f>
        <v>0</v>
      </c>
      <c r="AO795">
        <f>IF(ISNUMBER(F795), INDEX(出力表!B:B,2), 0)+IF(ISNUMBER(I795), INDEX(出力表!B:B,3), 0)+IF(ISNUMBER(L795), INDEX(出力表!B:B,4), 0)+IF(ISNUMBER(O795), INDEX(出力表!B:B,5), 0)+IF(ISNUMBER(R795), INDEX(出力表!B:B,6), 0)+IF(ISNUMBER(U795), INDEX(出力表!B:B,7), 0)+IF(ISNUMBER(X795), INDEX(出力表!B:B,8), 0)+IF(ISNUMBER(AA795), INDEX(出力表!B:B,9), 0)+IF(ISNUMBER(AD795), INDEX(出力表!B:B,10), 0)+IF(ISNUMBER(AG795), INDEX(出力表!B:B,11), 0)+IF(ISNUMBER(AJ795), INDEX(出力表!B:B,12), 0)+IF(ISNUMBER(AM795), INDEX(出力表!B:B,13), 0)</f>
        <v>0</v>
      </c>
      <c r="AP795" t="str">
        <f t="shared" si="12"/>
        <v/>
      </c>
    </row>
    <row r="796" spans="1:42" x14ac:dyDescent="0.2">
      <c r="A796">
        <v>795</v>
      </c>
      <c r="B796">
        <f>IF(UPPER(Settings!B4)="TRUE", 乱数表!$Z796*Settings!B10, 0)</f>
        <v>0.12062068148036269</v>
      </c>
      <c r="C796">
        <f>IF(UPPER(Settings!B4)="TRUE", 乱数表!$AA796*Settings!B11, 0)</f>
        <v>3.0436419501777015E-2</v>
      </c>
      <c r="D796">
        <f>MIN(100, MAX(0, 100*BETAINV(乱数表!$B796, MAX(0.00000001, (1/(1+EXP(-(INDEX(係数表!G:G,2) + $B796))))*(EXP(INDEX(係数表!H:H,2) + INDEX(係数表!I:I,2)*LN(INDEX(出力表!C:C,2)+1)))), MAX(0.00000001, (1-(1/(1+EXP(-(INDEX(係数表!G:G,2) + $B796)))))*(EXP(INDEX(係数表!H:H,2) + INDEX(係数表!I:I,2)*LN(INDEX(出力表!C:C,2)+1)))))))</f>
        <v>99.686511668992765</v>
      </c>
      <c r="E796" t="e">
        <f>MIN(100, MAX(0, (100*(INDEX(出力表!D:D,2))/(EXP(INDEX(係数表!B:B,2) + $C796) + (INDEX(出力表!D:D,2)))) + (乱数表!$N796*(Settings!B12/(((INDEX(出力表!D:D,2))+1)^INDEX(係数表!E:E,2)*INDEX(係数表!F:F,2))))))</f>
        <v>#VALUE!</v>
      </c>
      <c r="F796" t="e">
        <f>MIN(100, MAX(0, (INDEX(出力表!D:D,2))*D796/MAX(E796, Settings!B3)))</f>
        <v>#VALUE!</v>
      </c>
      <c r="G796">
        <f>MIN(100, MAX(0, 100*BETAINV(乱数表!$C796, MAX(0.00000001, (1/(1+EXP(-(INDEX(係数表!G:G,3) + $B796))))*(EXP(INDEX(係数表!H:H,3) + INDEX(係数表!I:I,3)*LN(INDEX(出力表!C:C,3)+1)))), MAX(0.00000001, (1-(1/(1+EXP(-(INDEX(係数表!G:G,3) + $B796)))))*(EXP(INDEX(係数表!H:H,3) + INDEX(係数表!I:I,3)*LN(INDEX(出力表!C:C,3)+1)))))))</f>
        <v>88.313368695409849</v>
      </c>
      <c r="H796" t="e">
        <f>MIN(100, MAX(0, (100*(INDEX(出力表!D:D,3))/(EXP(INDEX(係数表!B:B,3) + $C796) + (INDEX(出力表!D:D,3)))) + (乱数表!$O796*(Settings!B12/(((INDEX(出力表!D:D,3))+1)^INDEX(係数表!E:E,3)*INDEX(係数表!F:F,3))))))</f>
        <v>#VALUE!</v>
      </c>
      <c r="I796" t="e">
        <f>MIN(100, MAX(0, (INDEX(出力表!D:D,3))*G796/MAX(H796, Settings!B3)))</f>
        <v>#VALUE!</v>
      </c>
      <c r="J796">
        <f>MIN(100, MAX(0, 100*BETAINV(乱数表!$D796, MAX(0.00000001, (1/(1+EXP(-(INDEX(係数表!G:G,4) + $B796))))*(EXP(INDEX(係数表!H:H,4) + INDEX(係数表!I:I,4)*LN(INDEX(出力表!C:C,4)+1)))), MAX(0.00000001, (1-(1/(1+EXP(-(INDEX(係数表!G:G,4) + $B796)))))*(EXP(INDEX(係数表!H:H,4) + INDEX(係数表!I:I,4)*LN(INDEX(出力表!C:C,4)+1)))))))</f>
        <v>99.578713883978409</v>
      </c>
      <c r="K796" t="e">
        <f>MIN(100, MAX(0, (100*(INDEX(出力表!D:D,4))/(EXP(INDEX(係数表!B:B,4) + $C796) + (INDEX(出力表!D:D,4)))) + (乱数表!$P796*(Settings!B12/(((INDEX(出力表!D:D,4))+1)^INDEX(係数表!E:E,4)*INDEX(係数表!F:F,4))))))</f>
        <v>#VALUE!</v>
      </c>
      <c r="L796" t="e">
        <f>MIN(100, MAX(0, (INDEX(出力表!D:D,4))*J796/MAX(K796, Settings!B3)))</f>
        <v>#VALUE!</v>
      </c>
      <c r="M796">
        <f>MIN(100, MAX(0, 100*BETAINV(乱数表!$E796, MAX(0.00000001, (1/(1+EXP(-(INDEX(係数表!G:G,5) + $B796))))*(EXP(INDEX(係数表!H:H,5) + INDEX(係数表!I:I,5)*LN(INDEX(出力表!C:C,5)+1)))), MAX(0.00000001, (1-(1/(1+EXP(-(INDEX(係数表!G:G,5) + $B796)))))*(EXP(INDEX(係数表!H:H,5) + INDEX(係数表!I:I,5)*LN(INDEX(出力表!C:C,5)+1)))))))</f>
        <v>93.069217955347511</v>
      </c>
      <c r="N796" t="e">
        <f>MIN(100, MAX(0, (100*(INDEX(出力表!D:D,5))/(EXP(INDEX(係数表!B:B,5) + $C796) + (INDEX(出力表!D:D,5)))) + (乱数表!$Q796*(Settings!B12/(((INDEX(出力表!D:D,5))+1)^INDEX(係数表!E:E,5)*INDEX(係数表!F:F,5))))))</f>
        <v>#VALUE!</v>
      </c>
      <c r="O796" t="e">
        <f>MIN(100, MAX(0, (INDEX(出力表!D:D,5))*M796/MAX(N796, Settings!B3)))</f>
        <v>#VALUE!</v>
      </c>
      <c r="P796">
        <f>MIN(100, MAX(0, 100*BETAINV(乱数表!$F796, MAX(0.00000001, (1/(1+EXP(-(INDEX(係数表!G:G,6) + $B796))))*(EXP(INDEX(係数表!H:H,6) + INDEX(係数表!I:I,6)*LN(INDEX(出力表!C:C,6)+1)))), MAX(0.00000001, (1-(1/(1+EXP(-(INDEX(係数表!G:G,6) + $B796)))))*(EXP(INDEX(係数表!H:H,6) + INDEX(係数表!I:I,6)*LN(INDEX(出力表!C:C,6)+1)))))))</f>
        <v>99.841886193800036</v>
      </c>
      <c r="Q796" t="e">
        <f>MIN(100, MAX(0, (100*(INDEX(出力表!D:D,6))/(EXP(INDEX(係数表!B:B,6) + $C796) + (INDEX(出力表!D:D,6)))) + (乱数表!$R796*(Settings!B12/(((INDEX(出力表!D:D,6))+1)^INDEX(係数表!E:E,6)*INDEX(係数表!F:F,6))))))</f>
        <v>#VALUE!</v>
      </c>
      <c r="R796" t="e">
        <f>MIN(100, MAX(0, (INDEX(出力表!D:D,6))*P796/MAX(Q796, Settings!B3)))</f>
        <v>#VALUE!</v>
      </c>
      <c r="S796">
        <f>MIN(100, MAX(0, 100*BETAINV(乱数表!$G796, MAX(0.00000001, (1/(1+EXP(-(INDEX(係数表!G:G,7) + $B796))))*(EXP(INDEX(係数表!H:H,7) + INDEX(係数表!I:I,7)*LN(INDEX(出力表!C:C,7)+1)))), MAX(0.00000001, (1-(1/(1+EXP(-(INDEX(係数表!G:G,7) + $B796)))))*(EXP(INDEX(係数表!H:H,7) + INDEX(係数表!I:I,7)*LN(INDEX(出力表!C:C,7)+1)))))))</f>
        <v>88.046942822640688</v>
      </c>
      <c r="T796" t="e">
        <f>MIN(100, MAX(0, (100*(INDEX(出力表!D:D,7))/(EXP(INDEX(係数表!B:B,7) + $C796) + (INDEX(出力表!D:D,7)))) + (乱数表!$S796*(Settings!B12/(((INDEX(出力表!D:D,7))+1)^INDEX(係数表!E:E,7)*INDEX(係数表!F:F,7))))))</f>
        <v>#VALUE!</v>
      </c>
      <c r="U796" t="e">
        <f>MIN(100, MAX(0, (INDEX(出力表!D:D,7))*S796/MAX(T796, Settings!B3)))</f>
        <v>#VALUE!</v>
      </c>
      <c r="V796">
        <f>MIN(100, MAX(0, 100*BETAINV(乱数表!$H796, MAX(0.00000001, (1/(1+EXP(-(INDEX(係数表!G:G,8) + $B796))))*(EXP(INDEX(係数表!H:H,8) + INDEX(係数表!I:I,8)*LN(INDEX(出力表!C:C,8)+1)))), MAX(0.00000001, (1-(1/(1+EXP(-(INDEX(係数表!G:G,8) + $B796)))))*(EXP(INDEX(係数表!H:H,8) + INDEX(係数表!I:I,8)*LN(INDEX(出力表!C:C,8)+1)))))))</f>
        <v>98.080560521851041</v>
      </c>
      <c r="W796" t="e">
        <f>MIN(100, MAX(0, (100*(INDEX(出力表!D:D,8))/(EXP(INDEX(係数表!B:B,8) + $C796) + (INDEX(出力表!D:D,8)))) + (乱数表!$T796*(Settings!B12/(((INDEX(出力表!D:D,8))+1)^INDEX(係数表!E:E,8)*INDEX(係数表!F:F,8))))))</f>
        <v>#VALUE!</v>
      </c>
      <c r="X796" t="e">
        <f>MIN(100, MAX(0, (INDEX(出力表!D:D,8))*V796/MAX(W796, Settings!B3)))</f>
        <v>#VALUE!</v>
      </c>
      <c r="Y796">
        <f>MIN(100, MAX(0, 100*BETAINV(乱数表!$I796, MAX(0.00000001, (1/(1+EXP(-(INDEX(係数表!G:G,9) + $B796))))*(EXP(INDEX(係数表!H:H,9) + INDEX(係数表!I:I,9)*LN(INDEX(出力表!C:C,9)+1)))), MAX(0.00000001, (1-(1/(1+EXP(-(INDEX(係数表!G:G,9) + $B796)))))*(EXP(INDEX(係数表!H:H,9) + INDEX(係数表!I:I,9)*LN(INDEX(出力表!C:C,9)+1)))))))</f>
        <v>55.451510215412767</v>
      </c>
      <c r="Z796" t="e">
        <f>MIN(100, MAX(0, (100*(INDEX(出力表!D:D,9))/(EXP(INDEX(係数表!B:B,9) + $C796) + (INDEX(出力表!D:D,9)))) + (乱数表!$U796*(Settings!B12/(((INDEX(出力表!D:D,9))+1)^INDEX(係数表!E:E,9)*INDEX(係数表!F:F,9))))))</f>
        <v>#VALUE!</v>
      </c>
      <c r="AA796" t="e">
        <f>MIN(100, MAX(0, (INDEX(出力表!D:D,9))*Y796/MAX(Z796, Settings!B3)))</f>
        <v>#VALUE!</v>
      </c>
      <c r="AB796">
        <f>MIN(100, MAX(0, 100*BETAINV(乱数表!$J796, MAX(0.00000001, (1/(1+EXP(-(INDEX(係数表!G:G,10) + $B796))))*(EXP(INDEX(係数表!H:H,10) + INDEX(係数表!I:I,10)*LN(INDEX(出力表!C:C,10)+1)))), MAX(0.00000001, (1-(1/(1+EXP(-(INDEX(係数表!G:G,10) + $B796)))))*(EXP(INDEX(係数表!H:H,10) + INDEX(係数表!I:I,10)*LN(INDEX(出力表!C:C,10)+1)))))))</f>
        <v>91.98154863075753</v>
      </c>
      <c r="AC796" t="e">
        <f>MIN(100, MAX(0, (100*(INDEX(出力表!D:D,10))/(EXP(INDEX(係数表!B:B,10) + $C796) + (INDEX(出力表!D:D,10)))) + (乱数表!$V796*(Settings!B12/(((INDEX(出力表!D:D,10))+1)^INDEX(係数表!E:E,10)*INDEX(係数表!F:F,10))))))</f>
        <v>#VALUE!</v>
      </c>
      <c r="AD796" t="e">
        <f>MIN(100, MAX(0, (INDEX(出力表!D:D,10))*AB796/MAX(AC796, Settings!B3)))</f>
        <v>#VALUE!</v>
      </c>
      <c r="AE796">
        <f>MIN(100, MAX(0, 100*BETAINV(乱数表!$K796, MAX(0.00000001, (1/(1+EXP(-(INDEX(係数表!G:G,11) + $B796))))*(EXP(INDEX(係数表!H:H,11) + INDEX(係数表!I:I,11)*LN(INDEX(出力表!C:C,11)+1)))), MAX(0.00000001, (1-(1/(1+EXP(-(INDEX(係数表!G:G,11) + $B796)))))*(EXP(INDEX(係数表!H:H,11) + INDEX(係数表!I:I,11)*LN(INDEX(出力表!C:C,11)+1)))))))</f>
        <v>99.30202207660956</v>
      </c>
      <c r="AF796" t="e">
        <f>MIN(100, MAX(0, (100*(INDEX(出力表!D:D,11))/(EXP(INDEX(係数表!B:B,11) + $C796) + (INDEX(出力表!D:D,11)))) + (乱数表!$W796*(Settings!B12/(((INDEX(出力表!D:D,11))+1)^INDEX(係数表!E:E,11)*INDEX(係数表!F:F,11))))))</f>
        <v>#VALUE!</v>
      </c>
      <c r="AG796" t="e">
        <f>MIN(100, MAX(0, (INDEX(出力表!D:D,11))*AE796/MAX(AF796, Settings!B3)))</f>
        <v>#VALUE!</v>
      </c>
      <c r="AH796">
        <f>MIN(100, MAX(0, 100*BETAINV(乱数表!$L796, MAX(0.00000001, (1/(1+EXP(-(INDEX(係数表!G:G,12) + $B796))))*(EXP(INDEX(係数表!H:H,12) + INDEX(係数表!I:I,12)*LN(INDEX(出力表!C:C,12)+1)))), MAX(0.00000001, (1-(1/(1+EXP(-(INDEX(係数表!G:G,12) + $B796)))))*(EXP(INDEX(係数表!H:H,12) + INDEX(係数表!I:I,12)*LN(INDEX(出力表!C:C,12)+1)))))))</f>
        <v>93.784491687537368</v>
      </c>
      <c r="AI796" t="e">
        <f>MIN(100, MAX(0, (100*(INDEX(出力表!D:D,12))/(EXP(INDEX(係数表!B:B,12) + $C796) + (INDEX(出力表!D:D,12)))) + (乱数表!$X796*(Settings!B12/(((INDEX(出力表!D:D,12))+1)^INDEX(係数表!E:E,12)*INDEX(係数表!F:F,12))))))</f>
        <v>#VALUE!</v>
      </c>
      <c r="AJ796" t="e">
        <f>MIN(100, MAX(0, (INDEX(出力表!D:D,12))*AH796/MAX(AI796, Settings!B3)))</f>
        <v>#VALUE!</v>
      </c>
      <c r="AK796">
        <f>MIN(100, MAX(0, 100*BETAINV(乱数表!$M796, MAX(0.00000001, (1/(1+EXP(-(INDEX(係数表!G:G,13) + $B796))))*(EXP(INDEX(係数表!H:H,13) + INDEX(係数表!I:I,13)*LN(INDEX(出力表!C:C,13)+1)))), MAX(0.00000001, (1-(1/(1+EXP(-(INDEX(係数表!G:G,13) + $B796)))))*(EXP(INDEX(係数表!H:H,13) + INDEX(係数表!I:I,13)*LN(INDEX(出力表!C:C,13)+1)))))))</f>
        <v>85.695841464870583</v>
      </c>
      <c r="AL796" t="e">
        <f>MIN(100, MAX(0, (100*(INDEX(出力表!D:D,13))/(EXP(INDEX(係数表!B:B,13) + $C796) + (INDEX(出力表!D:D,13)))) + (乱数表!$Y796*(Settings!B12/(((INDEX(出力表!D:D,13))+1)^INDEX(係数表!E:E,13)*INDEX(係数表!F:F,13))))))</f>
        <v>#VALUE!</v>
      </c>
      <c r="AM796" t="e">
        <f>MIN(100, MAX(0, (INDEX(出力表!D:D,13))*AK796/MAX(AL796, Settings!B3)))</f>
        <v>#VALUE!</v>
      </c>
      <c r="AN796">
        <f>IF(ISNUMBER(F796), INDEX(出力表!B:B,2)*F796, 0)+IF(ISNUMBER(I796), INDEX(出力表!B:B,3)*I796, 0)+IF(ISNUMBER(L796), INDEX(出力表!B:B,4)*L796, 0)+IF(ISNUMBER(O796), INDEX(出力表!B:B,5)*O796, 0)+IF(ISNUMBER(R796), INDEX(出力表!B:B,6)*R796, 0)+IF(ISNUMBER(U796), INDEX(出力表!B:B,7)*U796, 0)+IF(ISNUMBER(X796), INDEX(出力表!B:B,8)*X796, 0)+IF(ISNUMBER(AA796), INDEX(出力表!B:B,9)*AA796, 0)+IF(ISNUMBER(AD796), INDEX(出力表!B:B,10)*AD796, 0)+IF(ISNUMBER(AG796), INDEX(出力表!B:B,11)*AG796, 0)+IF(ISNUMBER(AJ796), INDEX(出力表!B:B,12)*AJ796, 0)+IF(ISNUMBER(AM796), INDEX(出力表!B:B,13)*AM796, 0)</f>
        <v>0</v>
      </c>
      <c r="AO796">
        <f>IF(ISNUMBER(F796), INDEX(出力表!B:B,2), 0)+IF(ISNUMBER(I796), INDEX(出力表!B:B,3), 0)+IF(ISNUMBER(L796), INDEX(出力表!B:B,4), 0)+IF(ISNUMBER(O796), INDEX(出力表!B:B,5), 0)+IF(ISNUMBER(R796), INDEX(出力表!B:B,6), 0)+IF(ISNUMBER(U796), INDEX(出力表!B:B,7), 0)+IF(ISNUMBER(X796), INDEX(出力表!B:B,8), 0)+IF(ISNUMBER(AA796), INDEX(出力表!B:B,9), 0)+IF(ISNUMBER(AD796), INDEX(出力表!B:B,10), 0)+IF(ISNUMBER(AG796), INDEX(出力表!B:B,11), 0)+IF(ISNUMBER(AJ796), INDEX(出力表!B:B,12), 0)+IF(ISNUMBER(AM796), INDEX(出力表!B:B,13), 0)</f>
        <v>0</v>
      </c>
      <c r="AP796" t="str">
        <f t="shared" si="12"/>
        <v/>
      </c>
    </row>
    <row r="797" spans="1:42" x14ac:dyDescent="0.2">
      <c r="A797">
        <v>796</v>
      </c>
      <c r="B797">
        <f>IF(UPPER(Settings!B4)="TRUE", 乱数表!$Z797*Settings!B10, 0)</f>
        <v>0.16754482872620385</v>
      </c>
      <c r="C797">
        <f>IF(UPPER(Settings!B4)="TRUE", 乱数表!$AA797*Settings!B11, 0)</f>
        <v>-8.1855039754194607E-3</v>
      </c>
      <c r="D797">
        <f>MIN(100, MAX(0, 100*BETAINV(乱数表!$B797, MAX(0.00000001, (1/(1+EXP(-(INDEX(係数表!G:G,2) + $B797))))*(EXP(INDEX(係数表!H:H,2) + INDEX(係数表!I:I,2)*LN(INDEX(出力表!C:C,2)+1)))), MAX(0.00000001, (1-(1/(1+EXP(-(INDEX(係数表!G:G,2) + $B797)))))*(EXP(INDEX(係数表!H:H,2) + INDEX(係数表!I:I,2)*LN(INDEX(出力表!C:C,2)+1)))))))</f>
        <v>94.716531686669626</v>
      </c>
      <c r="E797" t="e">
        <f>MIN(100, MAX(0, (100*(INDEX(出力表!D:D,2))/(EXP(INDEX(係数表!B:B,2) + $C797) + (INDEX(出力表!D:D,2)))) + (乱数表!$N797*(Settings!B12/(((INDEX(出力表!D:D,2))+1)^INDEX(係数表!E:E,2)*INDEX(係数表!F:F,2))))))</f>
        <v>#VALUE!</v>
      </c>
      <c r="F797" t="e">
        <f>MIN(100, MAX(0, (INDEX(出力表!D:D,2))*D797/MAX(E797, Settings!B3)))</f>
        <v>#VALUE!</v>
      </c>
      <c r="G797">
        <f>MIN(100, MAX(0, 100*BETAINV(乱数表!$C797, MAX(0.00000001, (1/(1+EXP(-(INDEX(係数表!G:G,3) + $B797))))*(EXP(INDEX(係数表!H:H,3) + INDEX(係数表!I:I,3)*LN(INDEX(出力表!C:C,3)+1)))), MAX(0.00000001, (1-(1/(1+EXP(-(INDEX(係数表!G:G,3) + $B797)))))*(EXP(INDEX(係数表!H:H,3) + INDEX(係数表!I:I,3)*LN(INDEX(出力表!C:C,3)+1)))))))</f>
        <v>87.646659152734813</v>
      </c>
      <c r="H797" t="e">
        <f>MIN(100, MAX(0, (100*(INDEX(出力表!D:D,3))/(EXP(INDEX(係数表!B:B,3) + $C797) + (INDEX(出力表!D:D,3)))) + (乱数表!$O797*(Settings!B12/(((INDEX(出力表!D:D,3))+1)^INDEX(係数表!E:E,3)*INDEX(係数表!F:F,3))))))</f>
        <v>#VALUE!</v>
      </c>
      <c r="I797" t="e">
        <f>MIN(100, MAX(0, (INDEX(出力表!D:D,3))*G797/MAX(H797, Settings!B3)))</f>
        <v>#VALUE!</v>
      </c>
      <c r="J797">
        <f>MIN(100, MAX(0, 100*BETAINV(乱数表!$D797, MAX(0.00000001, (1/(1+EXP(-(INDEX(係数表!G:G,4) + $B797))))*(EXP(INDEX(係数表!H:H,4) + INDEX(係数表!I:I,4)*LN(INDEX(出力表!C:C,4)+1)))), MAX(0.00000001, (1-(1/(1+EXP(-(INDEX(係数表!G:G,4) + $B797)))))*(EXP(INDEX(係数表!H:H,4) + INDEX(係数表!I:I,4)*LN(INDEX(出力表!C:C,4)+1)))))))</f>
        <v>90.924763870112628</v>
      </c>
      <c r="K797" t="e">
        <f>MIN(100, MAX(0, (100*(INDEX(出力表!D:D,4))/(EXP(INDEX(係数表!B:B,4) + $C797) + (INDEX(出力表!D:D,4)))) + (乱数表!$P797*(Settings!B12/(((INDEX(出力表!D:D,4))+1)^INDEX(係数表!E:E,4)*INDEX(係数表!F:F,4))))))</f>
        <v>#VALUE!</v>
      </c>
      <c r="L797" t="e">
        <f>MIN(100, MAX(0, (INDEX(出力表!D:D,4))*J797/MAX(K797, Settings!B3)))</f>
        <v>#VALUE!</v>
      </c>
      <c r="M797">
        <f>MIN(100, MAX(0, 100*BETAINV(乱数表!$E797, MAX(0.00000001, (1/(1+EXP(-(INDEX(係数表!G:G,5) + $B797))))*(EXP(INDEX(係数表!H:H,5) + INDEX(係数表!I:I,5)*LN(INDEX(出力表!C:C,5)+1)))), MAX(0.00000001, (1-(1/(1+EXP(-(INDEX(係数表!G:G,5) + $B797)))))*(EXP(INDEX(係数表!H:H,5) + INDEX(係数表!I:I,5)*LN(INDEX(出力表!C:C,5)+1)))))))</f>
        <v>99.9203423152033</v>
      </c>
      <c r="N797" t="e">
        <f>MIN(100, MAX(0, (100*(INDEX(出力表!D:D,5))/(EXP(INDEX(係数表!B:B,5) + $C797) + (INDEX(出力表!D:D,5)))) + (乱数表!$Q797*(Settings!B12/(((INDEX(出力表!D:D,5))+1)^INDEX(係数表!E:E,5)*INDEX(係数表!F:F,5))))))</f>
        <v>#VALUE!</v>
      </c>
      <c r="O797" t="e">
        <f>MIN(100, MAX(0, (INDEX(出力表!D:D,5))*M797/MAX(N797, Settings!B3)))</f>
        <v>#VALUE!</v>
      </c>
      <c r="P797">
        <f>MIN(100, MAX(0, 100*BETAINV(乱数表!$F797, MAX(0.00000001, (1/(1+EXP(-(INDEX(係数表!G:G,6) + $B797))))*(EXP(INDEX(係数表!H:H,6) + INDEX(係数表!I:I,6)*LN(INDEX(出力表!C:C,6)+1)))), MAX(0.00000001, (1-(1/(1+EXP(-(INDEX(係数表!G:G,6) + $B797)))))*(EXP(INDEX(係数表!H:H,6) + INDEX(係数表!I:I,6)*LN(INDEX(出力表!C:C,6)+1)))))))</f>
        <v>45.653712241648734</v>
      </c>
      <c r="Q797" t="e">
        <f>MIN(100, MAX(0, (100*(INDEX(出力表!D:D,6))/(EXP(INDEX(係数表!B:B,6) + $C797) + (INDEX(出力表!D:D,6)))) + (乱数表!$R797*(Settings!B12/(((INDEX(出力表!D:D,6))+1)^INDEX(係数表!E:E,6)*INDEX(係数表!F:F,6))))))</f>
        <v>#VALUE!</v>
      </c>
      <c r="R797" t="e">
        <f>MIN(100, MAX(0, (INDEX(出力表!D:D,6))*P797/MAX(Q797, Settings!B3)))</f>
        <v>#VALUE!</v>
      </c>
      <c r="S797">
        <f>MIN(100, MAX(0, 100*BETAINV(乱数表!$G797, MAX(0.00000001, (1/(1+EXP(-(INDEX(係数表!G:G,7) + $B797))))*(EXP(INDEX(係数表!H:H,7) + INDEX(係数表!I:I,7)*LN(INDEX(出力表!C:C,7)+1)))), MAX(0.00000001, (1-(1/(1+EXP(-(INDEX(係数表!G:G,7) + $B797)))))*(EXP(INDEX(係数表!H:H,7) + INDEX(係数表!I:I,7)*LN(INDEX(出力表!C:C,7)+1)))))))</f>
        <v>92.166799962805698</v>
      </c>
      <c r="T797" t="e">
        <f>MIN(100, MAX(0, (100*(INDEX(出力表!D:D,7))/(EXP(INDEX(係数表!B:B,7) + $C797) + (INDEX(出力表!D:D,7)))) + (乱数表!$S797*(Settings!B12/(((INDEX(出力表!D:D,7))+1)^INDEX(係数表!E:E,7)*INDEX(係数表!F:F,7))))))</f>
        <v>#VALUE!</v>
      </c>
      <c r="U797" t="e">
        <f>MIN(100, MAX(0, (INDEX(出力表!D:D,7))*S797/MAX(T797, Settings!B3)))</f>
        <v>#VALUE!</v>
      </c>
      <c r="V797">
        <f>MIN(100, MAX(0, 100*BETAINV(乱数表!$H797, MAX(0.00000001, (1/(1+EXP(-(INDEX(係数表!G:G,8) + $B797))))*(EXP(INDEX(係数表!H:H,8) + INDEX(係数表!I:I,8)*LN(INDEX(出力表!C:C,8)+1)))), MAX(0.00000001, (1-(1/(1+EXP(-(INDEX(係数表!G:G,8) + $B797)))))*(EXP(INDEX(係数表!H:H,8) + INDEX(係数表!I:I,8)*LN(INDEX(出力表!C:C,8)+1)))))))</f>
        <v>97.113637662774565</v>
      </c>
      <c r="W797" t="e">
        <f>MIN(100, MAX(0, (100*(INDEX(出力表!D:D,8))/(EXP(INDEX(係数表!B:B,8) + $C797) + (INDEX(出力表!D:D,8)))) + (乱数表!$T797*(Settings!B12/(((INDEX(出力表!D:D,8))+1)^INDEX(係数表!E:E,8)*INDEX(係数表!F:F,8))))))</f>
        <v>#VALUE!</v>
      </c>
      <c r="X797" t="e">
        <f>MIN(100, MAX(0, (INDEX(出力表!D:D,8))*V797/MAX(W797, Settings!B3)))</f>
        <v>#VALUE!</v>
      </c>
      <c r="Y797">
        <f>MIN(100, MAX(0, 100*BETAINV(乱数表!$I797, MAX(0.00000001, (1/(1+EXP(-(INDEX(係数表!G:G,9) + $B797))))*(EXP(INDEX(係数表!H:H,9) + INDEX(係数表!I:I,9)*LN(INDEX(出力表!C:C,9)+1)))), MAX(0.00000001, (1-(1/(1+EXP(-(INDEX(係数表!G:G,9) + $B797)))))*(EXP(INDEX(係数表!H:H,9) + INDEX(係数表!I:I,9)*LN(INDEX(出力表!C:C,9)+1)))))))</f>
        <v>97.415355854409682</v>
      </c>
      <c r="Z797" t="e">
        <f>MIN(100, MAX(0, (100*(INDEX(出力表!D:D,9))/(EXP(INDEX(係数表!B:B,9) + $C797) + (INDEX(出力表!D:D,9)))) + (乱数表!$U797*(Settings!B12/(((INDEX(出力表!D:D,9))+1)^INDEX(係数表!E:E,9)*INDEX(係数表!F:F,9))))))</f>
        <v>#VALUE!</v>
      </c>
      <c r="AA797" t="e">
        <f>MIN(100, MAX(0, (INDEX(出力表!D:D,9))*Y797/MAX(Z797, Settings!B3)))</f>
        <v>#VALUE!</v>
      </c>
      <c r="AB797">
        <f>MIN(100, MAX(0, 100*BETAINV(乱数表!$J797, MAX(0.00000001, (1/(1+EXP(-(INDEX(係数表!G:G,10) + $B797))))*(EXP(INDEX(係数表!H:H,10) + INDEX(係数表!I:I,10)*LN(INDEX(出力表!C:C,10)+1)))), MAX(0.00000001, (1-(1/(1+EXP(-(INDEX(係数表!G:G,10) + $B797)))))*(EXP(INDEX(係数表!H:H,10) + INDEX(係数表!I:I,10)*LN(INDEX(出力表!C:C,10)+1)))))))</f>
        <v>93.797316183848295</v>
      </c>
      <c r="AC797" t="e">
        <f>MIN(100, MAX(0, (100*(INDEX(出力表!D:D,10))/(EXP(INDEX(係数表!B:B,10) + $C797) + (INDEX(出力表!D:D,10)))) + (乱数表!$V797*(Settings!B12/(((INDEX(出力表!D:D,10))+1)^INDEX(係数表!E:E,10)*INDEX(係数表!F:F,10))))))</f>
        <v>#VALUE!</v>
      </c>
      <c r="AD797" t="e">
        <f>MIN(100, MAX(0, (INDEX(出力表!D:D,10))*AB797/MAX(AC797, Settings!B3)))</f>
        <v>#VALUE!</v>
      </c>
      <c r="AE797">
        <f>MIN(100, MAX(0, 100*BETAINV(乱数表!$K797, MAX(0.00000001, (1/(1+EXP(-(INDEX(係数表!G:G,11) + $B797))))*(EXP(INDEX(係数表!H:H,11) + INDEX(係数表!I:I,11)*LN(INDEX(出力表!C:C,11)+1)))), MAX(0.00000001, (1-(1/(1+EXP(-(INDEX(係数表!G:G,11) + $B797)))))*(EXP(INDEX(係数表!H:H,11) + INDEX(係数表!I:I,11)*LN(INDEX(出力表!C:C,11)+1)))))))</f>
        <v>89.902577326458101</v>
      </c>
      <c r="AF797" t="e">
        <f>MIN(100, MAX(0, (100*(INDEX(出力表!D:D,11))/(EXP(INDEX(係数表!B:B,11) + $C797) + (INDEX(出力表!D:D,11)))) + (乱数表!$W797*(Settings!B12/(((INDEX(出力表!D:D,11))+1)^INDEX(係数表!E:E,11)*INDEX(係数表!F:F,11))))))</f>
        <v>#VALUE!</v>
      </c>
      <c r="AG797" t="e">
        <f>MIN(100, MAX(0, (INDEX(出力表!D:D,11))*AE797/MAX(AF797, Settings!B3)))</f>
        <v>#VALUE!</v>
      </c>
      <c r="AH797">
        <f>MIN(100, MAX(0, 100*BETAINV(乱数表!$L797, MAX(0.00000001, (1/(1+EXP(-(INDEX(係数表!G:G,12) + $B797))))*(EXP(INDEX(係数表!H:H,12) + INDEX(係数表!I:I,12)*LN(INDEX(出力表!C:C,12)+1)))), MAX(0.00000001, (1-(1/(1+EXP(-(INDEX(係数表!G:G,12) + $B797)))))*(EXP(INDEX(係数表!H:H,12) + INDEX(係数表!I:I,12)*LN(INDEX(出力表!C:C,12)+1)))))))</f>
        <v>85.343928683328301</v>
      </c>
      <c r="AI797" t="e">
        <f>MIN(100, MAX(0, (100*(INDEX(出力表!D:D,12))/(EXP(INDEX(係数表!B:B,12) + $C797) + (INDEX(出力表!D:D,12)))) + (乱数表!$X797*(Settings!B12/(((INDEX(出力表!D:D,12))+1)^INDEX(係数表!E:E,12)*INDEX(係数表!F:F,12))))))</f>
        <v>#VALUE!</v>
      </c>
      <c r="AJ797" t="e">
        <f>MIN(100, MAX(0, (INDEX(出力表!D:D,12))*AH797/MAX(AI797, Settings!B3)))</f>
        <v>#VALUE!</v>
      </c>
      <c r="AK797">
        <f>MIN(100, MAX(0, 100*BETAINV(乱数表!$M797, MAX(0.00000001, (1/(1+EXP(-(INDEX(係数表!G:G,13) + $B797))))*(EXP(INDEX(係数表!H:H,13) + INDEX(係数表!I:I,13)*LN(INDEX(出力表!C:C,13)+1)))), MAX(0.00000001, (1-(1/(1+EXP(-(INDEX(係数表!G:G,13) + $B797)))))*(EXP(INDEX(係数表!H:H,13) + INDEX(係数表!I:I,13)*LN(INDEX(出力表!C:C,13)+1)))))))</f>
        <v>99.995445050287501</v>
      </c>
      <c r="AL797" t="e">
        <f>MIN(100, MAX(0, (100*(INDEX(出力表!D:D,13))/(EXP(INDEX(係数表!B:B,13) + $C797) + (INDEX(出力表!D:D,13)))) + (乱数表!$Y797*(Settings!B12/(((INDEX(出力表!D:D,13))+1)^INDEX(係数表!E:E,13)*INDEX(係数表!F:F,13))))))</f>
        <v>#VALUE!</v>
      </c>
      <c r="AM797" t="e">
        <f>MIN(100, MAX(0, (INDEX(出力表!D:D,13))*AK797/MAX(AL797, Settings!B3)))</f>
        <v>#VALUE!</v>
      </c>
      <c r="AN797">
        <f>IF(ISNUMBER(F797), INDEX(出力表!B:B,2)*F797, 0)+IF(ISNUMBER(I797), INDEX(出力表!B:B,3)*I797, 0)+IF(ISNUMBER(L797), INDEX(出力表!B:B,4)*L797, 0)+IF(ISNUMBER(O797), INDEX(出力表!B:B,5)*O797, 0)+IF(ISNUMBER(R797), INDEX(出力表!B:B,6)*R797, 0)+IF(ISNUMBER(U797), INDEX(出力表!B:B,7)*U797, 0)+IF(ISNUMBER(X797), INDEX(出力表!B:B,8)*X797, 0)+IF(ISNUMBER(AA797), INDEX(出力表!B:B,9)*AA797, 0)+IF(ISNUMBER(AD797), INDEX(出力表!B:B,10)*AD797, 0)+IF(ISNUMBER(AG797), INDEX(出力表!B:B,11)*AG797, 0)+IF(ISNUMBER(AJ797), INDEX(出力表!B:B,12)*AJ797, 0)+IF(ISNUMBER(AM797), INDEX(出力表!B:B,13)*AM797, 0)</f>
        <v>0</v>
      </c>
      <c r="AO797">
        <f>IF(ISNUMBER(F797), INDEX(出力表!B:B,2), 0)+IF(ISNUMBER(I797), INDEX(出力表!B:B,3), 0)+IF(ISNUMBER(L797), INDEX(出力表!B:B,4), 0)+IF(ISNUMBER(O797), INDEX(出力表!B:B,5), 0)+IF(ISNUMBER(R797), INDEX(出力表!B:B,6), 0)+IF(ISNUMBER(U797), INDEX(出力表!B:B,7), 0)+IF(ISNUMBER(X797), INDEX(出力表!B:B,8), 0)+IF(ISNUMBER(AA797), INDEX(出力表!B:B,9), 0)+IF(ISNUMBER(AD797), INDEX(出力表!B:B,10), 0)+IF(ISNUMBER(AG797), INDEX(出力表!B:B,11), 0)+IF(ISNUMBER(AJ797), INDEX(出力表!B:B,12), 0)+IF(ISNUMBER(AM797), INDEX(出力表!B:B,13), 0)</f>
        <v>0</v>
      </c>
      <c r="AP797" t="str">
        <f t="shared" si="12"/>
        <v/>
      </c>
    </row>
    <row r="798" spans="1:42" x14ac:dyDescent="0.2">
      <c r="A798">
        <v>797</v>
      </c>
      <c r="B798">
        <f>IF(UPPER(Settings!B4)="TRUE", 乱数表!$Z798*Settings!B10, 0)</f>
        <v>0.19866892228279495</v>
      </c>
      <c r="C798">
        <f>IF(UPPER(Settings!B4)="TRUE", 乱数表!$AA798*Settings!B11, 0)</f>
        <v>1.3263977727604433E-2</v>
      </c>
      <c r="D798">
        <f>MIN(100, MAX(0, 100*BETAINV(乱数表!$B798, MAX(0.00000001, (1/(1+EXP(-(INDEX(係数表!G:G,2) + $B798))))*(EXP(INDEX(係数表!H:H,2) + INDEX(係数表!I:I,2)*LN(INDEX(出力表!C:C,2)+1)))), MAX(0.00000001, (1-(1/(1+EXP(-(INDEX(係数表!G:G,2) + $B798)))))*(EXP(INDEX(係数表!H:H,2) + INDEX(係数表!I:I,2)*LN(INDEX(出力表!C:C,2)+1)))))))</f>
        <v>76.893361190707537</v>
      </c>
      <c r="E798" t="e">
        <f>MIN(100, MAX(0, (100*(INDEX(出力表!D:D,2))/(EXP(INDEX(係数表!B:B,2) + $C798) + (INDEX(出力表!D:D,2)))) + (乱数表!$N798*(Settings!B12/(((INDEX(出力表!D:D,2))+1)^INDEX(係数表!E:E,2)*INDEX(係数表!F:F,2))))))</f>
        <v>#VALUE!</v>
      </c>
      <c r="F798" t="e">
        <f>MIN(100, MAX(0, (INDEX(出力表!D:D,2))*D798/MAX(E798, Settings!B3)))</f>
        <v>#VALUE!</v>
      </c>
      <c r="G798">
        <f>MIN(100, MAX(0, 100*BETAINV(乱数表!$C798, MAX(0.00000001, (1/(1+EXP(-(INDEX(係数表!G:G,3) + $B798))))*(EXP(INDEX(係数表!H:H,3) + INDEX(係数表!I:I,3)*LN(INDEX(出力表!C:C,3)+1)))), MAX(0.00000001, (1-(1/(1+EXP(-(INDEX(係数表!G:G,3) + $B798)))))*(EXP(INDEX(係数表!H:H,3) + INDEX(係数表!I:I,3)*LN(INDEX(出力表!C:C,3)+1)))))))</f>
        <v>97.111292627064344</v>
      </c>
      <c r="H798" t="e">
        <f>MIN(100, MAX(0, (100*(INDEX(出力表!D:D,3))/(EXP(INDEX(係数表!B:B,3) + $C798) + (INDEX(出力表!D:D,3)))) + (乱数表!$O798*(Settings!B12/(((INDEX(出力表!D:D,3))+1)^INDEX(係数表!E:E,3)*INDEX(係数表!F:F,3))))))</f>
        <v>#VALUE!</v>
      </c>
      <c r="I798" t="e">
        <f>MIN(100, MAX(0, (INDEX(出力表!D:D,3))*G798/MAX(H798, Settings!B3)))</f>
        <v>#VALUE!</v>
      </c>
      <c r="J798">
        <f>MIN(100, MAX(0, 100*BETAINV(乱数表!$D798, MAX(0.00000001, (1/(1+EXP(-(INDEX(係数表!G:G,4) + $B798))))*(EXP(INDEX(係数表!H:H,4) + INDEX(係数表!I:I,4)*LN(INDEX(出力表!C:C,4)+1)))), MAX(0.00000001, (1-(1/(1+EXP(-(INDEX(係数表!G:G,4) + $B798)))))*(EXP(INDEX(係数表!H:H,4) + INDEX(係数表!I:I,4)*LN(INDEX(出力表!C:C,4)+1)))))))</f>
        <v>95.876350397457301</v>
      </c>
      <c r="K798" t="e">
        <f>MIN(100, MAX(0, (100*(INDEX(出力表!D:D,4))/(EXP(INDEX(係数表!B:B,4) + $C798) + (INDEX(出力表!D:D,4)))) + (乱数表!$P798*(Settings!B12/(((INDEX(出力表!D:D,4))+1)^INDEX(係数表!E:E,4)*INDEX(係数表!F:F,4))))))</f>
        <v>#VALUE!</v>
      </c>
      <c r="L798" t="e">
        <f>MIN(100, MAX(0, (INDEX(出力表!D:D,4))*J798/MAX(K798, Settings!B3)))</f>
        <v>#VALUE!</v>
      </c>
      <c r="M798">
        <f>MIN(100, MAX(0, 100*BETAINV(乱数表!$E798, MAX(0.00000001, (1/(1+EXP(-(INDEX(係数表!G:G,5) + $B798))))*(EXP(INDEX(係数表!H:H,5) + INDEX(係数表!I:I,5)*LN(INDEX(出力表!C:C,5)+1)))), MAX(0.00000001, (1-(1/(1+EXP(-(INDEX(係数表!G:G,5) + $B798)))))*(EXP(INDEX(係数表!H:H,5) + INDEX(係数表!I:I,5)*LN(INDEX(出力表!C:C,5)+1)))))))</f>
        <v>91.584383214568362</v>
      </c>
      <c r="N798" t="e">
        <f>MIN(100, MAX(0, (100*(INDEX(出力表!D:D,5))/(EXP(INDEX(係数表!B:B,5) + $C798) + (INDEX(出力表!D:D,5)))) + (乱数表!$Q798*(Settings!B12/(((INDEX(出力表!D:D,5))+1)^INDEX(係数表!E:E,5)*INDEX(係数表!F:F,5))))))</f>
        <v>#VALUE!</v>
      </c>
      <c r="O798" t="e">
        <f>MIN(100, MAX(0, (INDEX(出力表!D:D,5))*M798/MAX(N798, Settings!B3)))</f>
        <v>#VALUE!</v>
      </c>
      <c r="P798">
        <f>MIN(100, MAX(0, 100*BETAINV(乱数表!$F798, MAX(0.00000001, (1/(1+EXP(-(INDEX(係数表!G:G,6) + $B798))))*(EXP(INDEX(係数表!H:H,6) + INDEX(係数表!I:I,6)*LN(INDEX(出力表!C:C,6)+1)))), MAX(0.00000001, (1-(1/(1+EXP(-(INDEX(係数表!G:G,6) + $B798)))))*(EXP(INDEX(係数表!H:H,6) + INDEX(係数表!I:I,6)*LN(INDEX(出力表!C:C,6)+1)))))))</f>
        <v>99.870240266079506</v>
      </c>
      <c r="Q798" t="e">
        <f>MIN(100, MAX(0, (100*(INDEX(出力表!D:D,6))/(EXP(INDEX(係数表!B:B,6) + $C798) + (INDEX(出力表!D:D,6)))) + (乱数表!$R798*(Settings!B12/(((INDEX(出力表!D:D,6))+1)^INDEX(係数表!E:E,6)*INDEX(係数表!F:F,6))))))</f>
        <v>#VALUE!</v>
      </c>
      <c r="R798" t="e">
        <f>MIN(100, MAX(0, (INDEX(出力表!D:D,6))*P798/MAX(Q798, Settings!B3)))</f>
        <v>#VALUE!</v>
      </c>
      <c r="S798">
        <f>MIN(100, MAX(0, 100*BETAINV(乱数表!$G798, MAX(0.00000001, (1/(1+EXP(-(INDEX(係数表!G:G,7) + $B798))))*(EXP(INDEX(係数表!H:H,7) + INDEX(係数表!I:I,7)*LN(INDEX(出力表!C:C,7)+1)))), MAX(0.00000001, (1-(1/(1+EXP(-(INDEX(係数表!G:G,7) + $B798)))))*(EXP(INDEX(係数表!H:H,7) + INDEX(係数表!I:I,7)*LN(INDEX(出力表!C:C,7)+1)))))))</f>
        <v>99.930928768313109</v>
      </c>
      <c r="T798" t="e">
        <f>MIN(100, MAX(0, (100*(INDEX(出力表!D:D,7))/(EXP(INDEX(係数表!B:B,7) + $C798) + (INDEX(出力表!D:D,7)))) + (乱数表!$S798*(Settings!B12/(((INDEX(出力表!D:D,7))+1)^INDEX(係数表!E:E,7)*INDEX(係数表!F:F,7))))))</f>
        <v>#VALUE!</v>
      </c>
      <c r="U798" t="e">
        <f>MIN(100, MAX(0, (INDEX(出力表!D:D,7))*S798/MAX(T798, Settings!B3)))</f>
        <v>#VALUE!</v>
      </c>
      <c r="V798">
        <f>MIN(100, MAX(0, 100*BETAINV(乱数表!$H798, MAX(0.00000001, (1/(1+EXP(-(INDEX(係数表!G:G,8) + $B798))))*(EXP(INDEX(係数表!H:H,8) + INDEX(係数表!I:I,8)*LN(INDEX(出力表!C:C,8)+1)))), MAX(0.00000001, (1-(1/(1+EXP(-(INDEX(係数表!G:G,8) + $B798)))))*(EXP(INDEX(係数表!H:H,8) + INDEX(係数表!I:I,8)*LN(INDEX(出力表!C:C,8)+1)))))))</f>
        <v>97.759735366792313</v>
      </c>
      <c r="W798" t="e">
        <f>MIN(100, MAX(0, (100*(INDEX(出力表!D:D,8))/(EXP(INDEX(係数表!B:B,8) + $C798) + (INDEX(出力表!D:D,8)))) + (乱数表!$T798*(Settings!B12/(((INDEX(出力表!D:D,8))+1)^INDEX(係数表!E:E,8)*INDEX(係数表!F:F,8))))))</f>
        <v>#VALUE!</v>
      </c>
      <c r="X798" t="e">
        <f>MIN(100, MAX(0, (INDEX(出力表!D:D,8))*V798/MAX(W798, Settings!B3)))</f>
        <v>#VALUE!</v>
      </c>
      <c r="Y798">
        <f>MIN(100, MAX(0, 100*BETAINV(乱数表!$I798, MAX(0.00000001, (1/(1+EXP(-(INDEX(係数表!G:G,9) + $B798))))*(EXP(INDEX(係数表!H:H,9) + INDEX(係数表!I:I,9)*LN(INDEX(出力表!C:C,9)+1)))), MAX(0.00000001, (1-(1/(1+EXP(-(INDEX(係数表!G:G,9) + $B798)))))*(EXP(INDEX(係数表!H:H,9) + INDEX(係数表!I:I,9)*LN(INDEX(出力表!C:C,9)+1)))))))</f>
        <v>98.727050630894411</v>
      </c>
      <c r="Z798" t="e">
        <f>MIN(100, MAX(0, (100*(INDEX(出力表!D:D,9))/(EXP(INDEX(係数表!B:B,9) + $C798) + (INDEX(出力表!D:D,9)))) + (乱数表!$U798*(Settings!B12/(((INDEX(出力表!D:D,9))+1)^INDEX(係数表!E:E,9)*INDEX(係数表!F:F,9))))))</f>
        <v>#VALUE!</v>
      </c>
      <c r="AA798" t="e">
        <f>MIN(100, MAX(0, (INDEX(出力表!D:D,9))*Y798/MAX(Z798, Settings!B3)))</f>
        <v>#VALUE!</v>
      </c>
      <c r="AB798">
        <f>MIN(100, MAX(0, 100*BETAINV(乱数表!$J798, MAX(0.00000001, (1/(1+EXP(-(INDEX(係数表!G:G,10) + $B798))))*(EXP(INDEX(係数表!H:H,10) + INDEX(係数表!I:I,10)*LN(INDEX(出力表!C:C,10)+1)))), MAX(0.00000001, (1-(1/(1+EXP(-(INDEX(係数表!G:G,10) + $B798)))))*(EXP(INDEX(係数表!H:H,10) + INDEX(係数表!I:I,10)*LN(INDEX(出力表!C:C,10)+1)))))))</f>
        <v>93.479973344546096</v>
      </c>
      <c r="AC798" t="e">
        <f>MIN(100, MAX(0, (100*(INDEX(出力表!D:D,10))/(EXP(INDEX(係数表!B:B,10) + $C798) + (INDEX(出力表!D:D,10)))) + (乱数表!$V798*(Settings!B12/(((INDEX(出力表!D:D,10))+1)^INDEX(係数表!E:E,10)*INDEX(係数表!F:F,10))))))</f>
        <v>#VALUE!</v>
      </c>
      <c r="AD798" t="e">
        <f>MIN(100, MAX(0, (INDEX(出力表!D:D,10))*AB798/MAX(AC798, Settings!B3)))</f>
        <v>#VALUE!</v>
      </c>
      <c r="AE798">
        <f>MIN(100, MAX(0, 100*BETAINV(乱数表!$K798, MAX(0.00000001, (1/(1+EXP(-(INDEX(係数表!G:G,11) + $B798))))*(EXP(INDEX(係数表!H:H,11) + INDEX(係数表!I:I,11)*LN(INDEX(出力表!C:C,11)+1)))), MAX(0.00000001, (1-(1/(1+EXP(-(INDEX(係数表!G:G,11) + $B798)))))*(EXP(INDEX(係数表!H:H,11) + INDEX(係数表!I:I,11)*LN(INDEX(出力表!C:C,11)+1)))))))</f>
        <v>92.297015409613195</v>
      </c>
      <c r="AF798" t="e">
        <f>MIN(100, MAX(0, (100*(INDEX(出力表!D:D,11))/(EXP(INDEX(係数表!B:B,11) + $C798) + (INDEX(出力表!D:D,11)))) + (乱数表!$W798*(Settings!B12/(((INDEX(出力表!D:D,11))+1)^INDEX(係数表!E:E,11)*INDEX(係数表!F:F,11))))))</f>
        <v>#VALUE!</v>
      </c>
      <c r="AG798" t="e">
        <f>MIN(100, MAX(0, (INDEX(出力表!D:D,11))*AE798/MAX(AF798, Settings!B3)))</f>
        <v>#VALUE!</v>
      </c>
      <c r="AH798">
        <f>MIN(100, MAX(0, 100*BETAINV(乱数表!$L798, MAX(0.00000001, (1/(1+EXP(-(INDEX(係数表!G:G,12) + $B798))))*(EXP(INDEX(係数表!H:H,12) + INDEX(係数表!I:I,12)*LN(INDEX(出力表!C:C,12)+1)))), MAX(0.00000001, (1-(1/(1+EXP(-(INDEX(係数表!G:G,12) + $B798)))))*(EXP(INDEX(係数表!H:H,12) + INDEX(係数表!I:I,12)*LN(INDEX(出力表!C:C,12)+1)))))))</f>
        <v>99.933282913729315</v>
      </c>
      <c r="AI798" t="e">
        <f>MIN(100, MAX(0, (100*(INDEX(出力表!D:D,12))/(EXP(INDEX(係数表!B:B,12) + $C798) + (INDEX(出力表!D:D,12)))) + (乱数表!$X798*(Settings!B12/(((INDEX(出力表!D:D,12))+1)^INDEX(係数表!E:E,12)*INDEX(係数表!F:F,12))))))</f>
        <v>#VALUE!</v>
      </c>
      <c r="AJ798" t="e">
        <f>MIN(100, MAX(0, (INDEX(出力表!D:D,12))*AH798/MAX(AI798, Settings!B3)))</f>
        <v>#VALUE!</v>
      </c>
      <c r="AK798">
        <f>MIN(100, MAX(0, 100*BETAINV(乱数表!$M798, MAX(0.00000001, (1/(1+EXP(-(INDEX(係数表!G:G,13) + $B798))))*(EXP(INDEX(係数表!H:H,13) + INDEX(係数表!I:I,13)*LN(INDEX(出力表!C:C,13)+1)))), MAX(0.00000001, (1-(1/(1+EXP(-(INDEX(係数表!G:G,13) + $B798)))))*(EXP(INDEX(係数表!H:H,13) + INDEX(係数表!I:I,13)*LN(INDEX(出力表!C:C,13)+1)))))))</f>
        <v>92.784119789285981</v>
      </c>
      <c r="AL798" t="e">
        <f>MIN(100, MAX(0, (100*(INDEX(出力表!D:D,13))/(EXP(INDEX(係数表!B:B,13) + $C798) + (INDEX(出力表!D:D,13)))) + (乱数表!$Y798*(Settings!B12/(((INDEX(出力表!D:D,13))+1)^INDEX(係数表!E:E,13)*INDEX(係数表!F:F,13))))))</f>
        <v>#VALUE!</v>
      </c>
      <c r="AM798" t="e">
        <f>MIN(100, MAX(0, (INDEX(出力表!D:D,13))*AK798/MAX(AL798, Settings!B3)))</f>
        <v>#VALUE!</v>
      </c>
      <c r="AN798">
        <f>IF(ISNUMBER(F798), INDEX(出力表!B:B,2)*F798, 0)+IF(ISNUMBER(I798), INDEX(出力表!B:B,3)*I798, 0)+IF(ISNUMBER(L798), INDEX(出力表!B:B,4)*L798, 0)+IF(ISNUMBER(O798), INDEX(出力表!B:B,5)*O798, 0)+IF(ISNUMBER(R798), INDEX(出力表!B:B,6)*R798, 0)+IF(ISNUMBER(U798), INDEX(出力表!B:B,7)*U798, 0)+IF(ISNUMBER(X798), INDEX(出力表!B:B,8)*X798, 0)+IF(ISNUMBER(AA798), INDEX(出力表!B:B,9)*AA798, 0)+IF(ISNUMBER(AD798), INDEX(出力表!B:B,10)*AD798, 0)+IF(ISNUMBER(AG798), INDEX(出力表!B:B,11)*AG798, 0)+IF(ISNUMBER(AJ798), INDEX(出力表!B:B,12)*AJ798, 0)+IF(ISNUMBER(AM798), INDEX(出力表!B:B,13)*AM798, 0)</f>
        <v>0</v>
      </c>
      <c r="AO798">
        <f>IF(ISNUMBER(F798), INDEX(出力表!B:B,2), 0)+IF(ISNUMBER(I798), INDEX(出力表!B:B,3), 0)+IF(ISNUMBER(L798), INDEX(出力表!B:B,4), 0)+IF(ISNUMBER(O798), INDEX(出力表!B:B,5), 0)+IF(ISNUMBER(R798), INDEX(出力表!B:B,6), 0)+IF(ISNUMBER(U798), INDEX(出力表!B:B,7), 0)+IF(ISNUMBER(X798), INDEX(出力表!B:B,8), 0)+IF(ISNUMBER(AA798), INDEX(出力表!B:B,9), 0)+IF(ISNUMBER(AD798), INDEX(出力表!B:B,10), 0)+IF(ISNUMBER(AG798), INDEX(出力表!B:B,11), 0)+IF(ISNUMBER(AJ798), INDEX(出力表!B:B,12), 0)+IF(ISNUMBER(AM798), INDEX(出力表!B:B,13), 0)</f>
        <v>0</v>
      </c>
      <c r="AP798" t="str">
        <f t="shared" si="12"/>
        <v/>
      </c>
    </row>
    <row r="799" spans="1:42" x14ac:dyDescent="0.2">
      <c r="A799">
        <v>798</v>
      </c>
      <c r="B799">
        <f>IF(UPPER(Settings!B4)="TRUE", 乱数表!$Z799*Settings!B10, 0)</f>
        <v>-0.38079256801401623</v>
      </c>
      <c r="C799">
        <f>IF(UPPER(Settings!B4)="TRUE", 乱数表!$AA799*Settings!B11, 0)</f>
        <v>-2.3032980730287474E-2</v>
      </c>
      <c r="D799">
        <f>MIN(100, MAX(0, 100*BETAINV(乱数表!$B799, MAX(0.00000001, (1/(1+EXP(-(INDEX(係数表!G:G,2) + $B799))))*(EXP(INDEX(係数表!H:H,2) + INDEX(係数表!I:I,2)*LN(INDEX(出力表!C:C,2)+1)))), MAX(0.00000001, (1-(1/(1+EXP(-(INDEX(係数表!G:G,2) + $B799)))))*(EXP(INDEX(係数表!H:H,2) + INDEX(係数表!I:I,2)*LN(INDEX(出力表!C:C,2)+1)))))))</f>
        <v>82.034947459611359</v>
      </c>
      <c r="E799" t="e">
        <f>MIN(100, MAX(0, (100*(INDEX(出力表!D:D,2))/(EXP(INDEX(係数表!B:B,2) + $C799) + (INDEX(出力表!D:D,2)))) + (乱数表!$N799*(Settings!B12/(((INDEX(出力表!D:D,2))+1)^INDEX(係数表!E:E,2)*INDEX(係数表!F:F,2))))))</f>
        <v>#VALUE!</v>
      </c>
      <c r="F799" t="e">
        <f>MIN(100, MAX(0, (INDEX(出力表!D:D,2))*D799/MAX(E799, Settings!B3)))</f>
        <v>#VALUE!</v>
      </c>
      <c r="G799">
        <f>MIN(100, MAX(0, 100*BETAINV(乱数表!$C799, MAX(0.00000001, (1/(1+EXP(-(INDEX(係数表!G:G,3) + $B799))))*(EXP(INDEX(係数表!H:H,3) + INDEX(係数表!I:I,3)*LN(INDEX(出力表!C:C,3)+1)))), MAX(0.00000001, (1-(1/(1+EXP(-(INDEX(係数表!G:G,3) + $B799)))))*(EXP(INDEX(係数表!H:H,3) + INDEX(係数表!I:I,3)*LN(INDEX(出力表!C:C,3)+1)))))))</f>
        <v>99.426488358200828</v>
      </c>
      <c r="H799" t="e">
        <f>MIN(100, MAX(0, (100*(INDEX(出力表!D:D,3))/(EXP(INDEX(係数表!B:B,3) + $C799) + (INDEX(出力表!D:D,3)))) + (乱数表!$O799*(Settings!B12/(((INDEX(出力表!D:D,3))+1)^INDEX(係数表!E:E,3)*INDEX(係数表!F:F,3))))))</f>
        <v>#VALUE!</v>
      </c>
      <c r="I799" t="e">
        <f>MIN(100, MAX(0, (INDEX(出力表!D:D,3))*G799/MAX(H799, Settings!B3)))</f>
        <v>#VALUE!</v>
      </c>
      <c r="J799">
        <f>MIN(100, MAX(0, 100*BETAINV(乱数表!$D799, MAX(0.00000001, (1/(1+EXP(-(INDEX(係数表!G:G,4) + $B799))))*(EXP(INDEX(係数表!H:H,4) + INDEX(係数表!I:I,4)*LN(INDEX(出力表!C:C,4)+1)))), MAX(0.00000001, (1-(1/(1+EXP(-(INDEX(係数表!G:G,4) + $B799)))))*(EXP(INDEX(係数表!H:H,4) + INDEX(係数表!I:I,4)*LN(INDEX(出力表!C:C,4)+1)))))))</f>
        <v>92.290485210635183</v>
      </c>
      <c r="K799" t="e">
        <f>MIN(100, MAX(0, (100*(INDEX(出力表!D:D,4))/(EXP(INDEX(係数表!B:B,4) + $C799) + (INDEX(出力表!D:D,4)))) + (乱数表!$P799*(Settings!B12/(((INDEX(出力表!D:D,4))+1)^INDEX(係数表!E:E,4)*INDEX(係数表!F:F,4))))))</f>
        <v>#VALUE!</v>
      </c>
      <c r="L799" t="e">
        <f>MIN(100, MAX(0, (INDEX(出力表!D:D,4))*J799/MAX(K799, Settings!B3)))</f>
        <v>#VALUE!</v>
      </c>
      <c r="M799">
        <f>MIN(100, MAX(0, 100*BETAINV(乱数表!$E799, MAX(0.00000001, (1/(1+EXP(-(INDEX(係数表!G:G,5) + $B799))))*(EXP(INDEX(係数表!H:H,5) + INDEX(係数表!I:I,5)*LN(INDEX(出力表!C:C,5)+1)))), MAX(0.00000001, (1-(1/(1+EXP(-(INDEX(係数表!G:G,5) + $B799)))))*(EXP(INDEX(係数表!H:H,5) + INDEX(係数表!I:I,5)*LN(INDEX(出力表!C:C,5)+1)))))))</f>
        <v>96.848943756522416</v>
      </c>
      <c r="N799" t="e">
        <f>MIN(100, MAX(0, (100*(INDEX(出力表!D:D,5))/(EXP(INDEX(係数表!B:B,5) + $C799) + (INDEX(出力表!D:D,5)))) + (乱数表!$Q799*(Settings!B12/(((INDEX(出力表!D:D,5))+1)^INDEX(係数表!E:E,5)*INDEX(係数表!F:F,5))))))</f>
        <v>#VALUE!</v>
      </c>
      <c r="O799" t="e">
        <f>MIN(100, MAX(0, (INDEX(出力表!D:D,5))*M799/MAX(N799, Settings!B3)))</f>
        <v>#VALUE!</v>
      </c>
      <c r="P799">
        <f>MIN(100, MAX(0, 100*BETAINV(乱数表!$F799, MAX(0.00000001, (1/(1+EXP(-(INDEX(係数表!G:G,6) + $B799))))*(EXP(INDEX(係数表!H:H,6) + INDEX(係数表!I:I,6)*LN(INDEX(出力表!C:C,6)+1)))), MAX(0.00000001, (1-(1/(1+EXP(-(INDEX(係数表!G:G,6) + $B799)))))*(EXP(INDEX(係数表!H:H,6) + INDEX(係数表!I:I,6)*LN(INDEX(出力表!C:C,6)+1)))))))</f>
        <v>90.017148350578793</v>
      </c>
      <c r="Q799" t="e">
        <f>MIN(100, MAX(0, (100*(INDEX(出力表!D:D,6))/(EXP(INDEX(係数表!B:B,6) + $C799) + (INDEX(出力表!D:D,6)))) + (乱数表!$R799*(Settings!B12/(((INDEX(出力表!D:D,6))+1)^INDEX(係数表!E:E,6)*INDEX(係数表!F:F,6))))))</f>
        <v>#VALUE!</v>
      </c>
      <c r="R799" t="e">
        <f>MIN(100, MAX(0, (INDEX(出力表!D:D,6))*P799/MAX(Q799, Settings!B3)))</f>
        <v>#VALUE!</v>
      </c>
      <c r="S799">
        <f>MIN(100, MAX(0, 100*BETAINV(乱数表!$G799, MAX(0.00000001, (1/(1+EXP(-(INDEX(係数表!G:G,7) + $B799))))*(EXP(INDEX(係数表!H:H,7) + INDEX(係数表!I:I,7)*LN(INDEX(出力表!C:C,7)+1)))), MAX(0.00000001, (1-(1/(1+EXP(-(INDEX(係数表!G:G,7) + $B799)))))*(EXP(INDEX(係数表!H:H,7) + INDEX(係数表!I:I,7)*LN(INDEX(出力表!C:C,7)+1)))))))</f>
        <v>48.749288839507123</v>
      </c>
      <c r="T799" t="e">
        <f>MIN(100, MAX(0, (100*(INDEX(出力表!D:D,7))/(EXP(INDEX(係数表!B:B,7) + $C799) + (INDEX(出力表!D:D,7)))) + (乱数表!$S799*(Settings!B12/(((INDEX(出力表!D:D,7))+1)^INDEX(係数表!E:E,7)*INDEX(係数表!F:F,7))))))</f>
        <v>#VALUE!</v>
      </c>
      <c r="U799" t="e">
        <f>MIN(100, MAX(0, (INDEX(出力表!D:D,7))*S799/MAX(T799, Settings!B3)))</f>
        <v>#VALUE!</v>
      </c>
      <c r="V799">
        <f>MIN(100, MAX(0, 100*BETAINV(乱数表!$H799, MAX(0.00000001, (1/(1+EXP(-(INDEX(係数表!G:G,8) + $B799))))*(EXP(INDEX(係数表!H:H,8) + INDEX(係数表!I:I,8)*LN(INDEX(出力表!C:C,8)+1)))), MAX(0.00000001, (1-(1/(1+EXP(-(INDEX(係数表!G:G,8) + $B799)))))*(EXP(INDEX(係数表!H:H,8) + INDEX(係数表!I:I,8)*LN(INDEX(出力表!C:C,8)+1)))))))</f>
        <v>57.504854877807496</v>
      </c>
      <c r="W799" t="e">
        <f>MIN(100, MAX(0, (100*(INDEX(出力表!D:D,8))/(EXP(INDEX(係数表!B:B,8) + $C799) + (INDEX(出力表!D:D,8)))) + (乱数表!$T799*(Settings!B12/(((INDEX(出力表!D:D,8))+1)^INDEX(係数表!E:E,8)*INDEX(係数表!F:F,8))))))</f>
        <v>#VALUE!</v>
      </c>
      <c r="X799" t="e">
        <f>MIN(100, MAX(0, (INDEX(出力表!D:D,8))*V799/MAX(W799, Settings!B3)))</f>
        <v>#VALUE!</v>
      </c>
      <c r="Y799">
        <f>MIN(100, MAX(0, 100*BETAINV(乱数表!$I799, MAX(0.00000001, (1/(1+EXP(-(INDEX(係数表!G:G,9) + $B799))))*(EXP(INDEX(係数表!H:H,9) + INDEX(係数表!I:I,9)*LN(INDEX(出力表!C:C,9)+1)))), MAX(0.00000001, (1-(1/(1+EXP(-(INDEX(係数表!G:G,9) + $B799)))))*(EXP(INDEX(係数表!H:H,9) + INDEX(係数表!I:I,9)*LN(INDEX(出力表!C:C,9)+1)))))))</f>
        <v>93.923644409799195</v>
      </c>
      <c r="Z799" t="e">
        <f>MIN(100, MAX(0, (100*(INDEX(出力表!D:D,9))/(EXP(INDEX(係数表!B:B,9) + $C799) + (INDEX(出力表!D:D,9)))) + (乱数表!$U799*(Settings!B12/(((INDEX(出力表!D:D,9))+1)^INDEX(係数表!E:E,9)*INDEX(係数表!F:F,9))))))</f>
        <v>#VALUE!</v>
      </c>
      <c r="AA799" t="e">
        <f>MIN(100, MAX(0, (INDEX(出力表!D:D,9))*Y799/MAX(Z799, Settings!B3)))</f>
        <v>#VALUE!</v>
      </c>
      <c r="AB799">
        <f>MIN(100, MAX(0, 100*BETAINV(乱数表!$J799, MAX(0.00000001, (1/(1+EXP(-(INDEX(係数表!G:G,10) + $B799))))*(EXP(INDEX(係数表!H:H,10) + INDEX(係数表!I:I,10)*LN(INDEX(出力表!C:C,10)+1)))), MAX(0.00000001, (1-(1/(1+EXP(-(INDEX(係数表!G:G,10) + $B799)))))*(EXP(INDEX(係数表!H:H,10) + INDEX(係数表!I:I,10)*LN(INDEX(出力表!C:C,10)+1)))))))</f>
        <v>97.41248046088181</v>
      </c>
      <c r="AC799" t="e">
        <f>MIN(100, MAX(0, (100*(INDEX(出力表!D:D,10))/(EXP(INDEX(係数表!B:B,10) + $C799) + (INDEX(出力表!D:D,10)))) + (乱数表!$V799*(Settings!B12/(((INDEX(出力表!D:D,10))+1)^INDEX(係数表!E:E,10)*INDEX(係数表!F:F,10))))))</f>
        <v>#VALUE!</v>
      </c>
      <c r="AD799" t="e">
        <f>MIN(100, MAX(0, (INDEX(出力表!D:D,10))*AB799/MAX(AC799, Settings!B3)))</f>
        <v>#VALUE!</v>
      </c>
      <c r="AE799">
        <f>MIN(100, MAX(0, 100*BETAINV(乱数表!$K799, MAX(0.00000001, (1/(1+EXP(-(INDEX(係数表!G:G,11) + $B799))))*(EXP(INDEX(係数表!H:H,11) + INDEX(係数表!I:I,11)*LN(INDEX(出力表!C:C,11)+1)))), MAX(0.00000001, (1-(1/(1+EXP(-(INDEX(係数表!G:G,11) + $B799)))))*(EXP(INDEX(係数表!H:H,11) + INDEX(係数表!I:I,11)*LN(INDEX(出力表!C:C,11)+1)))))))</f>
        <v>80.250177112419678</v>
      </c>
      <c r="AF799" t="e">
        <f>MIN(100, MAX(0, (100*(INDEX(出力表!D:D,11))/(EXP(INDEX(係数表!B:B,11) + $C799) + (INDEX(出力表!D:D,11)))) + (乱数表!$W799*(Settings!B12/(((INDEX(出力表!D:D,11))+1)^INDEX(係数表!E:E,11)*INDEX(係数表!F:F,11))))))</f>
        <v>#VALUE!</v>
      </c>
      <c r="AG799" t="e">
        <f>MIN(100, MAX(0, (INDEX(出力表!D:D,11))*AE799/MAX(AF799, Settings!B3)))</f>
        <v>#VALUE!</v>
      </c>
      <c r="AH799">
        <f>MIN(100, MAX(0, 100*BETAINV(乱数表!$L799, MAX(0.00000001, (1/(1+EXP(-(INDEX(係数表!G:G,12) + $B799))))*(EXP(INDEX(係数表!H:H,12) + INDEX(係数表!I:I,12)*LN(INDEX(出力表!C:C,12)+1)))), MAX(0.00000001, (1-(1/(1+EXP(-(INDEX(係数表!G:G,12) + $B799)))))*(EXP(INDEX(係数表!H:H,12) + INDEX(係数表!I:I,12)*LN(INDEX(出力表!C:C,12)+1)))))))</f>
        <v>97.48077702158578</v>
      </c>
      <c r="AI799" t="e">
        <f>MIN(100, MAX(0, (100*(INDEX(出力表!D:D,12))/(EXP(INDEX(係数表!B:B,12) + $C799) + (INDEX(出力表!D:D,12)))) + (乱数表!$X799*(Settings!B12/(((INDEX(出力表!D:D,12))+1)^INDEX(係数表!E:E,12)*INDEX(係数表!F:F,12))))))</f>
        <v>#VALUE!</v>
      </c>
      <c r="AJ799" t="e">
        <f>MIN(100, MAX(0, (INDEX(出力表!D:D,12))*AH799/MAX(AI799, Settings!B3)))</f>
        <v>#VALUE!</v>
      </c>
      <c r="AK799">
        <f>MIN(100, MAX(0, 100*BETAINV(乱数表!$M799, MAX(0.00000001, (1/(1+EXP(-(INDEX(係数表!G:G,13) + $B799))))*(EXP(INDEX(係数表!H:H,13) + INDEX(係数表!I:I,13)*LN(INDEX(出力表!C:C,13)+1)))), MAX(0.00000001, (1-(1/(1+EXP(-(INDEX(係数表!G:G,13) + $B799)))))*(EXP(INDEX(係数表!H:H,13) + INDEX(係数表!I:I,13)*LN(INDEX(出力表!C:C,13)+1)))))))</f>
        <v>98.380530662663674</v>
      </c>
      <c r="AL799" t="e">
        <f>MIN(100, MAX(0, (100*(INDEX(出力表!D:D,13))/(EXP(INDEX(係数表!B:B,13) + $C799) + (INDEX(出力表!D:D,13)))) + (乱数表!$Y799*(Settings!B12/(((INDEX(出力表!D:D,13))+1)^INDEX(係数表!E:E,13)*INDEX(係数表!F:F,13))))))</f>
        <v>#VALUE!</v>
      </c>
      <c r="AM799" t="e">
        <f>MIN(100, MAX(0, (INDEX(出力表!D:D,13))*AK799/MAX(AL799, Settings!B3)))</f>
        <v>#VALUE!</v>
      </c>
      <c r="AN799">
        <f>IF(ISNUMBER(F799), INDEX(出力表!B:B,2)*F799, 0)+IF(ISNUMBER(I799), INDEX(出力表!B:B,3)*I799, 0)+IF(ISNUMBER(L799), INDEX(出力表!B:B,4)*L799, 0)+IF(ISNUMBER(O799), INDEX(出力表!B:B,5)*O799, 0)+IF(ISNUMBER(R799), INDEX(出力表!B:B,6)*R799, 0)+IF(ISNUMBER(U799), INDEX(出力表!B:B,7)*U799, 0)+IF(ISNUMBER(X799), INDEX(出力表!B:B,8)*X799, 0)+IF(ISNUMBER(AA799), INDEX(出力表!B:B,9)*AA799, 0)+IF(ISNUMBER(AD799), INDEX(出力表!B:B,10)*AD799, 0)+IF(ISNUMBER(AG799), INDEX(出力表!B:B,11)*AG799, 0)+IF(ISNUMBER(AJ799), INDEX(出力表!B:B,12)*AJ799, 0)+IF(ISNUMBER(AM799), INDEX(出力表!B:B,13)*AM799, 0)</f>
        <v>0</v>
      </c>
      <c r="AO799">
        <f>IF(ISNUMBER(F799), INDEX(出力表!B:B,2), 0)+IF(ISNUMBER(I799), INDEX(出力表!B:B,3), 0)+IF(ISNUMBER(L799), INDEX(出力表!B:B,4), 0)+IF(ISNUMBER(O799), INDEX(出力表!B:B,5), 0)+IF(ISNUMBER(R799), INDEX(出力表!B:B,6), 0)+IF(ISNUMBER(U799), INDEX(出力表!B:B,7), 0)+IF(ISNUMBER(X799), INDEX(出力表!B:B,8), 0)+IF(ISNUMBER(AA799), INDEX(出力表!B:B,9), 0)+IF(ISNUMBER(AD799), INDEX(出力表!B:B,10), 0)+IF(ISNUMBER(AG799), INDEX(出力表!B:B,11), 0)+IF(ISNUMBER(AJ799), INDEX(出力表!B:B,12), 0)+IF(ISNUMBER(AM799), INDEX(出力表!B:B,13), 0)</f>
        <v>0</v>
      </c>
      <c r="AP799" t="str">
        <f t="shared" si="12"/>
        <v/>
      </c>
    </row>
    <row r="800" spans="1:42" x14ac:dyDescent="0.2">
      <c r="A800">
        <v>799</v>
      </c>
      <c r="B800">
        <f>IF(UPPER(Settings!B4)="TRUE", 乱数表!$Z800*Settings!B10, 0)</f>
        <v>2.5076634400010237E-2</v>
      </c>
      <c r="C800">
        <f>IF(UPPER(Settings!B4)="TRUE", 乱数表!$AA800*Settings!B11, 0)</f>
        <v>-8.7457864015032555E-2</v>
      </c>
      <c r="D800">
        <f>MIN(100, MAX(0, 100*BETAINV(乱数表!$B800, MAX(0.00000001, (1/(1+EXP(-(INDEX(係数表!G:G,2) + $B800))))*(EXP(INDEX(係数表!H:H,2) + INDEX(係数表!I:I,2)*LN(INDEX(出力表!C:C,2)+1)))), MAX(0.00000001, (1-(1/(1+EXP(-(INDEX(係数表!G:G,2) + $B800)))))*(EXP(INDEX(係数表!H:H,2) + INDEX(係数表!I:I,2)*LN(INDEX(出力表!C:C,2)+1)))))))</f>
        <v>91.804242331830238</v>
      </c>
      <c r="E800" t="e">
        <f>MIN(100, MAX(0, (100*(INDEX(出力表!D:D,2))/(EXP(INDEX(係数表!B:B,2) + $C800) + (INDEX(出力表!D:D,2)))) + (乱数表!$N800*(Settings!B12/(((INDEX(出力表!D:D,2))+1)^INDEX(係数表!E:E,2)*INDEX(係数表!F:F,2))))))</f>
        <v>#VALUE!</v>
      </c>
      <c r="F800" t="e">
        <f>MIN(100, MAX(0, (INDEX(出力表!D:D,2))*D800/MAX(E800, Settings!B3)))</f>
        <v>#VALUE!</v>
      </c>
      <c r="G800">
        <f>MIN(100, MAX(0, 100*BETAINV(乱数表!$C800, MAX(0.00000001, (1/(1+EXP(-(INDEX(係数表!G:G,3) + $B800))))*(EXP(INDEX(係数表!H:H,3) + INDEX(係数表!I:I,3)*LN(INDEX(出力表!C:C,3)+1)))), MAX(0.00000001, (1-(1/(1+EXP(-(INDEX(係数表!G:G,3) + $B800)))))*(EXP(INDEX(係数表!H:H,3) + INDEX(係数表!I:I,3)*LN(INDEX(出力表!C:C,3)+1)))))))</f>
        <v>94.743886225213629</v>
      </c>
      <c r="H800" t="e">
        <f>MIN(100, MAX(0, (100*(INDEX(出力表!D:D,3))/(EXP(INDEX(係数表!B:B,3) + $C800) + (INDEX(出力表!D:D,3)))) + (乱数表!$O800*(Settings!B12/(((INDEX(出力表!D:D,3))+1)^INDEX(係数表!E:E,3)*INDEX(係数表!F:F,3))))))</f>
        <v>#VALUE!</v>
      </c>
      <c r="I800" t="e">
        <f>MIN(100, MAX(0, (INDEX(出力表!D:D,3))*G800/MAX(H800, Settings!B3)))</f>
        <v>#VALUE!</v>
      </c>
      <c r="J800">
        <f>MIN(100, MAX(0, 100*BETAINV(乱数表!$D800, MAX(0.00000001, (1/(1+EXP(-(INDEX(係数表!G:G,4) + $B800))))*(EXP(INDEX(係数表!H:H,4) + INDEX(係数表!I:I,4)*LN(INDEX(出力表!C:C,4)+1)))), MAX(0.00000001, (1-(1/(1+EXP(-(INDEX(係数表!G:G,4) + $B800)))))*(EXP(INDEX(係数表!H:H,4) + INDEX(係数表!I:I,4)*LN(INDEX(出力表!C:C,4)+1)))))))</f>
        <v>83.536895997445072</v>
      </c>
      <c r="K800" t="e">
        <f>MIN(100, MAX(0, (100*(INDEX(出力表!D:D,4))/(EXP(INDEX(係数表!B:B,4) + $C800) + (INDEX(出力表!D:D,4)))) + (乱数表!$P800*(Settings!B12/(((INDEX(出力表!D:D,4))+1)^INDEX(係数表!E:E,4)*INDEX(係数表!F:F,4))))))</f>
        <v>#VALUE!</v>
      </c>
      <c r="L800" t="e">
        <f>MIN(100, MAX(0, (INDEX(出力表!D:D,4))*J800/MAX(K800, Settings!B3)))</f>
        <v>#VALUE!</v>
      </c>
      <c r="M800">
        <f>MIN(100, MAX(0, 100*BETAINV(乱数表!$E800, MAX(0.00000001, (1/(1+EXP(-(INDEX(係数表!G:G,5) + $B800))))*(EXP(INDEX(係数表!H:H,5) + INDEX(係数表!I:I,5)*LN(INDEX(出力表!C:C,5)+1)))), MAX(0.00000001, (1-(1/(1+EXP(-(INDEX(係数表!G:G,5) + $B800)))))*(EXP(INDEX(係数表!H:H,5) + INDEX(係数表!I:I,5)*LN(INDEX(出力表!C:C,5)+1)))))))</f>
        <v>98.475726821611872</v>
      </c>
      <c r="N800" t="e">
        <f>MIN(100, MAX(0, (100*(INDEX(出力表!D:D,5))/(EXP(INDEX(係数表!B:B,5) + $C800) + (INDEX(出力表!D:D,5)))) + (乱数表!$Q800*(Settings!B12/(((INDEX(出力表!D:D,5))+1)^INDEX(係数表!E:E,5)*INDEX(係数表!F:F,5))))))</f>
        <v>#VALUE!</v>
      </c>
      <c r="O800" t="e">
        <f>MIN(100, MAX(0, (INDEX(出力表!D:D,5))*M800/MAX(N800, Settings!B3)))</f>
        <v>#VALUE!</v>
      </c>
      <c r="P800">
        <f>MIN(100, MAX(0, 100*BETAINV(乱数表!$F800, MAX(0.00000001, (1/(1+EXP(-(INDEX(係数表!G:G,6) + $B800))))*(EXP(INDEX(係数表!H:H,6) + INDEX(係数表!I:I,6)*LN(INDEX(出力表!C:C,6)+1)))), MAX(0.00000001, (1-(1/(1+EXP(-(INDEX(係数表!G:G,6) + $B800)))))*(EXP(INDEX(係数表!H:H,6) + INDEX(係数表!I:I,6)*LN(INDEX(出力表!C:C,6)+1)))))))</f>
        <v>98.776237720892908</v>
      </c>
      <c r="Q800" t="e">
        <f>MIN(100, MAX(0, (100*(INDEX(出力表!D:D,6))/(EXP(INDEX(係数表!B:B,6) + $C800) + (INDEX(出力表!D:D,6)))) + (乱数表!$R800*(Settings!B12/(((INDEX(出力表!D:D,6))+1)^INDEX(係数表!E:E,6)*INDEX(係数表!F:F,6))))))</f>
        <v>#VALUE!</v>
      </c>
      <c r="R800" t="e">
        <f>MIN(100, MAX(0, (INDEX(出力表!D:D,6))*P800/MAX(Q800, Settings!B3)))</f>
        <v>#VALUE!</v>
      </c>
      <c r="S800">
        <f>MIN(100, MAX(0, 100*BETAINV(乱数表!$G800, MAX(0.00000001, (1/(1+EXP(-(INDEX(係数表!G:G,7) + $B800))))*(EXP(INDEX(係数表!H:H,7) + INDEX(係数表!I:I,7)*LN(INDEX(出力表!C:C,7)+1)))), MAX(0.00000001, (1-(1/(1+EXP(-(INDEX(係数表!G:G,7) + $B800)))))*(EXP(INDEX(係数表!H:H,7) + INDEX(係数表!I:I,7)*LN(INDEX(出力表!C:C,7)+1)))))))</f>
        <v>78.670911476776524</v>
      </c>
      <c r="T800" t="e">
        <f>MIN(100, MAX(0, (100*(INDEX(出力表!D:D,7))/(EXP(INDEX(係数表!B:B,7) + $C800) + (INDEX(出力表!D:D,7)))) + (乱数表!$S800*(Settings!B12/(((INDEX(出力表!D:D,7))+1)^INDEX(係数表!E:E,7)*INDEX(係数表!F:F,7))))))</f>
        <v>#VALUE!</v>
      </c>
      <c r="U800" t="e">
        <f>MIN(100, MAX(0, (INDEX(出力表!D:D,7))*S800/MAX(T800, Settings!B3)))</f>
        <v>#VALUE!</v>
      </c>
      <c r="V800">
        <f>MIN(100, MAX(0, 100*BETAINV(乱数表!$H800, MAX(0.00000001, (1/(1+EXP(-(INDEX(係数表!G:G,8) + $B800))))*(EXP(INDEX(係数表!H:H,8) + INDEX(係数表!I:I,8)*LN(INDEX(出力表!C:C,8)+1)))), MAX(0.00000001, (1-(1/(1+EXP(-(INDEX(係数表!G:G,8) + $B800)))))*(EXP(INDEX(係数表!H:H,8) + INDEX(係数表!I:I,8)*LN(INDEX(出力表!C:C,8)+1)))))))</f>
        <v>83.757200502558334</v>
      </c>
      <c r="W800" t="e">
        <f>MIN(100, MAX(0, (100*(INDEX(出力表!D:D,8))/(EXP(INDEX(係数表!B:B,8) + $C800) + (INDEX(出力表!D:D,8)))) + (乱数表!$T800*(Settings!B12/(((INDEX(出力表!D:D,8))+1)^INDEX(係数表!E:E,8)*INDEX(係数表!F:F,8))))))</f>
        <v>#VALUE!</v>
      </c>
      <c r="X800" t="e">
        <f>MIN(100, MAX(0, (INDEX(出力表!D:D,8))*V800/MAX(W800, Settings!B3)))</f>
        <v>#VALUE!</v>
      </c>
      <c r="Y800">
        <f>MIN(100, MAX(0, 100*BETAINV(乱数表!$I800, MAX(0.00000001, (1/(1+EXP(-(INDEX(係数表!G:G,9) + $B800))))*(EXP(INDEX(係数表!H:H,9) + INDEX(係数表!I:I,9)*LN(INDEX(出力表!C:C,9)+1)))), MAX(0.00000001, (1-(1/(1+EXP(-(INDEX(係数表!G:G,9) + $B800)))))*(EXP(INDEX(係数表!H:H,9) + INDEX(係数表!I:I,9)*LN(INDEX(出力表!C:C,9)+1)))))))</f>
        <v>93.196362352273525</v>
      </c>
      <c r="Z800" t="e">
        <f>MIN(100, MAX(0, (100*(INDEX(出力表!D:D,9))/(EXP(INDEX(係数表!B:B,9) + $C800) + (INDEX(出力表!D:D,9)))) + (乱数表!$U800*(Settings!B12/(((INDEX(出力表!D:D,9))+1)^INDEX(係数表!E:E,9)*INDEX(係数表!F:F,9))))))</f>
        <v>#VALUE!</v>
      </c>
      <c r="AA800" t="e">
        <f>MIN(100, MAX(0, (INDEX(出力表!D:D,9))*Y800/MAX(Z800, Settings!B3)))</f>
        <v>#VALUE!</v>
      </c>
      <c r="AB800">
        <f>MIN(100, MAX(0, 100*BETAINV(乱数表!$J800, MAX(0.00000001, (1/(1+EXP(-(INDEX(係数表!G:G,10) + $B800))))*(EXP(INDEX(係数表!H:H,10) + INDEX(係数表!I:I,10)*LN(INDEX(出力表!C:C,10)+1)))), MAX(0.00000001, (1-(1/(1+EXP(-(INDEX(係数表!G:G,10) + $B800)))))*(EXP(INDEX(係数表!H:H,10) + INDEX(係数表!I:I,10)*LN(INDEX(出力表!C:C,10)+1)))))))</f>
        <v>61.566170607367198</v>
      </c>
      <c r="AC800" t="e">
        <f>MIN(100, MAX(0, (100*(INDEX(出力表!D:D,10))/(EXP(INDEX(係数表!B:B,10) + $C800) + (INDEX(出力表!D:D,10)))) + (乱数表!$V800*(Settings!B12/(((INDEX(出力表!D:D,10))+1)^INDEX(係数表!E:E,10)*INDEX(係数表!F:F,10))))))</f>
        <v>#VALUE!</v>
      </c>
      <c r="AD800" t="e">
        <f>MIN(100, MAX(0, (INDEX(出力表!D:D,10))*AB800/MAX(AC800, Settings!B3)))</f>
        <v>#VALUE!</v>
      </c>
      <c r="AE800">
        <f>MIN(100, MAX(0, 100*BETAINV(乱数表!$K800, MAX(0.00000001, (1/(1+EXP(-(INDEX(係数表!G:G,11) + $B800))))*(EXP(INDEX(係数表!H:H,11) + INDEX(係数表!I:I,11)*LN(INDEX(出力表!C:C,11)+1)))), MAX(0.00000001, (1-(1/(1+EXP(-(INDEX(係数表!G:G,11) + $B800)))))*(EXP(INDEX(係数表!H:H,11) + INDEX(係数表!I:I,11)*LN(INDEX(出力表!C:C,11)+1)))))))</f>
        <v>70.768999490665976</v>
      </c>
      <c r="AF800" t="e">
        <f>MIN(100, MAX(0, (100*(INDEX(出力表!D:D,11))/(EXP(INDEX(係数表!B:B,11) + $C800) + (INDEX(出力表!D:D,11)))) + (乱数表!$W800*(Settings!B12/(((INDEX(出力表!D:D,11))+1)^INDEX(係数表!E:E,11)*INDEX(係数表!F:F,11))))))</f>
        <v>#VALUE!</v>
      </c>
      <c r="AG800" t="e">
        <f>MIN(100, MAX(0, (INDEX(出力表!D:D,11))*AE800/MAX(AF800, Settings!B3)))</f>
        <v>#VALUE!</v>
      </c>
      <c r="AH800">
        <f>MIN(100, MAX(0, 100*BETAINV(乱数表!$L800, MAX(0.00000001, (1/(1+EXP(-(INDEX(係数表!G:G,12) + $B800))))*(EXP(INDEX(係数表!H:H,12) + INDEX(係数表!I:I,12)*LN(INDEX(出力表!C:C,12)+1)))), MAX(0.00000001, (1-(1/(1+EXP(-(INDEX(係数表!G:G,12) + $B800)))))*(EXP(INDEX(係数表!H:H,12) + INDEX(係数表!I:I,12)*LN(INDEX(出力表!C:C,12)+1)))))))</f>
        <v>73.827296655678779</v>
      </c>
      <c r="AI800" t="e">
        <f>MIN(100, MAX(0, (100*(INDEX(出力表!D:D,12))/(EXP(INDEX(係数表!B:B,12) + $C800) + (INDEX(出力表!D:D,12)))) + (乱数表!$X800*(Settings!B12/(((INDEX(出力表!D:D,12))+1)^INDEX(係数表!E:E,12)*INDEX(係数表!F:F,12))))))</f>
        <v>#VALUE!</v>
      </c>
      <c r="AJ800" t="e">
        <f>MIN(100, MAX(0, (INDEX(出力表!D:D,12))*AH800/MAX(AI800, Settings!B3)))</f>
        <v>#VALUE!</v>
      </c>
      <c r="AK800">
        <f>MIN(100, MAX(0, 100*BETAINV(乱数表!$M800, MAX(0.00000001, (1/(1+EXP(-(INDEX(係数表!G:G,13) + $B800))))*(EXP(INDEX(係数表!H:H,13) + INDEX(係数表!I:I,13)*LN(INDEX(出力表!C:C,13)+1)))), MAX(0.00000001, (1-(1/(1+EXP(-(INDEX(係数表!G:G,13) + $B800)))))*(EXP(INDEX(係数表!H:H,13) + INDEX(係数表!I:I,13)*LN(INDEX(出力表!C:C,13)+1)))))))</f>
        <v>84.014937581124542</v>
      </c>
      <c r="AL800" t="e">
        <f>MIN(100, MAX(0, (100*(INDEX(出力表!D:D,13))/(EXP(INDEX(係数表!B:B,13) + $C800) + (INDEX(出力表!D:D,13)))) + (乱数表!$Y800*(Settings!B12/(((INDEX(出力表!D:D,13))+1)^INDEX(係数表!E:E,13)*INDEX(係数表!F:F,13))))))</f>
        <v>#VALUE!</v>
      </c>
      <c r="AM800" t="e">
        <f>MIN(100, MAX(0, (INDEX(出力表!D:D,13))*AK800/MAX(AL800, Settings!B3)))</f>
        <v>#VALUE!</v>
      </c>
      <c r="AN800">
        <f>IF(ISNUMBER(F800), INDEX(出力表!B:B,2)*F800, 0)+IF(ISNUMBER(I800), INDEX(出力表!B:B,3)*I800, 0)+IF(ISNUMBER(L800), INDEX(出力表!B:B,4)*L800, 0)+IF(ISNUMBER(O800), INDEX(出力表!B:B,5)*O800, 0)+IF(ISNUMBER(R800), INDEX(出力表!B:B,6)*R800, 0)+IF(ISNUMBER(U800), INDEX(出力表!B:B,7)*U800, 0)+IF(ISNUMBER(X800), INDEX(出力表!B:B,8)*X800, 0)+IF(ISNUMBER(AA800), INDEX(出力表!B:B,9)*AA800, 0)+IF(ISNUMBER(AD800), INDEX(出力表!B:B,10)*AD800, 0)+IF(ISNUMBER(AG800), INDEX(出力表!B:B,11)*AG800, 0)+IF(ISNUMBER(AJ800), INDEX(出力表!B:B,12)*AJ800, 0)+IF(ISNUMBER(AM800), INDEX(出力表!B:B,13)*AM800, 0)</f>
        <v>0</v>
      </c>
      <c r="AO800">
        <f>IF(ISNUMBER(F800), INDEX(出力表!B:B,2), 0)+IF(ISNUMBER(I800), INDEX(出力表!B:B,3), 0)+IF(ISNUMBER(L800), INDEX(出力表!B:B,4), 0)+IF(ISNUMBER(O800), INDEX(出力表!B:B,5), 0)+IF(ISNUMBER(R800), INDEX(出力表!B:B,6), 0)+IF(ISNUMBER(U800), INDEX(出力表!B:B,7), 0)+IF(ISNUMBER(X800), INDEX(出力表!B:B,8), 0)+IF(ISNUMBER(AA800), INDEX(出力表!B:B,9), 0)+IF(ISNUMBER(AD800), INDEX(出力表!B:B,10), 0)+IF(ISNUMBER(AG800), INDEX(出力表!B:B,11), 0)+IF(ISNUMBER(AJ800), INDEX(出力表!B:B,12), 0)+IF(ISNUMBER(AM800), INDEX(出力表!B:B,13), 0)</f>
        <v>0</v>
      </c>
      <c r="AP800" t="str">
        <f t="shared" si="12"/>
        <v/>
      </c>
    </row>
    <row r="801" spans="1:42" x14ac:dyDescent="0.2">
      <c r="A801">
        <v>800</v>
      </c>
      <c r="B801">
        <f>IF(UPPER(Settings!B4)="TRUE", 乱数表!$Z801*Settings!B10, 0)</f>
        <v>4.6530073192904871E-2</v>
      </c>
      <c r="C801">
        <f>IF(UPPER(Settings!B4)="TRUE", 乱数表!$AA801*Settings!B11, 0)</f>
        <v>0.10143419311358041</v>
      </c>
      <c r="D801">
        <f>MIN(100, MAX(0, 100*BETAINV(乱数表!$B801, MAX(0.00000001, (1/(1+EXP(-(INDEX(係数表!G:G,2) + $B801))))*(EXP(INDEX(係数表!H:H,2) + INDEX(係数表!I:I,2)*LN(INDEX(出力表!C:C,2)+1)))), MAX(0.00000001, (1-(1/(1+EXP(-(INDEX(係数表!G:G,2) + $B801)))))*(EXP(INDEX(係数表!H:H,2) + INDEX(係数表!I:I,2)*LN(INDEX(出力表!C:C,2)+1)))))))</f>
        <v>87.534417022811752</v>
      </c>
      <c r="E801" t="e">
        <f>MIN(100, MAX(0, (100*(INDEX(出力表!D:D,2))/(EXP(INDEX(係数表!B:B,2) + $C801) + (INDEX(出力表!D:D,2)))) + (乱数表!$N801*(Settings!B12/(((INDEX(出力表!D:D,2))+1)^INDEX(係数表!E:E,2)*INDEX(係数表!F:F,2))))))</f>
        <v>#VALUE!</v>
      </c>
      <c r="F801" t="e">
        <f>MIN(100, MAX(0, (INDEX(出力表!D:D,2))*D801/MAX(E801, Settings!B3)))</f>
        <v>#VALUE!</v>
      </c>
      <c r="G801">
        <f>MIN(100, MAX(0, 100*BETAINV(乱数表!$C801, MAX(0.00000001, (1/(1+EXP(-(INDEX(係数表!G:G,3) + $B801))))*(EXP(INDEX(係数表!H:H,3) + INDEX(係数表!I:I,3)*LN(INDEX(出力表!C:C,3)+1)))), MAX(0.00000001, (1-(1/(1+EXP(-(INDEX(係数表!G:G,3) + $B801)))))*(EXP(INDEX(係数表!H:H,3) + INDEX(係数表!I:I,3)*LN(INDEX(出力表!C:C,3)+1)))))))</f>
        <v>92.654524520088174</v>
      </c>
      <c r="H801" t="e">
        <f>MIN(100, MAX(0, (100*(INDEX(出力表!D:D,3))/(EXP(INDEX(係数表!B:B,3) + $C801) + (INDEX(出力表!D:D,3)))) + (乱数表!$O801*(Settings!B12/(((INDEX(出力表!D:D,3))+1)^INDEX(係数表!E:E,3)*INDEX(係数表!F:F,3))))))</f>
        <v>#VALUE!</v>
      </c>
      <c r="I801" t="e">
        <f>MIN(100, MAX(0, (INDEX(出力表!D:D,3))*G801/MAX(H801, Settings!B3)))</f>
        <v>#VALUE!</v>
      </c>
      <c r="J801">
        <f>MIN(100, MAX(0, 100*BETAINV(乱数表!$D801, MAX(0.00000001, (1/(1+EXP(-(INDEX(係数表!G:G,4) + $B801))))*(EXP(INDEX(係数表!H:H,4) + INDEX(係数表!I:I,4)*LN(INDEX(出力表!C:C,4)+1)))), MAX(0.00000001, (1-(1/(1+EXP(-(INDEX(係数表!G:G,4) + $B801)))))*(EXP(INDEX(係数表!H:H,4) + INDEX(係数表!I:I,4)*LN(INDEX(出力表!C:C,4)+1)))))))</f>
        <v>99.572652179332536</v>
      </c>
      <c r="K801" t="e">
        <f>MIN(100, MAX(0, (100*(INDEX(出力表!D:D,4))/(EXP(INDEX(係数表!B:B,4) + $C801) + (INDEX(出力表!D:D,4)))) + (乱数表!$P801*(Settings!B12/(((INDEX(出力表!D:D,4))+1)^INDEX(係数表!E:E,4)*INDEX(係数表!F:F,4))))))</f>
        <v>#VALUE!</v>
      </c>
      <c r="L801" t="e">
        <f>MIN(100, MAX(0, (INDEX(出力表!D:D,4))*J801/MAX(K801, Settings!B3)))</f>
        <v>#VALUE!</v>
      </c>
      <c r="M801">
        <f>MIN(100, MAX(0, 100*BETAINV(乱数表!$E801, MAX(0.00000001, (1/(1+EXP(-(INDEX(係数表!G:G,5) + $B801))))*(EXP(INDEX(係数表!H:H,5) + INDEX(係数表!I:I,5)*LN(INDEX(出力表!C:C,5)+1)))), MAX(0.00000001, (1-(1/(1+EXP(-(INDEX(係数表!G:G,5) + $B801)))))*(EXP(INDEX(係数表!H:H,5) + INDEX(係数表!I:I,5)*LN(INDEX(出力表!C:C,5)+1)))))))</f>
        <v>87.603916269436226</v>
      </c>
      <c r="N801" t="e">
        <f>MIN(100, MAX(0, (100*(INDEX(出力表!D:D,5))/(EXP(INDEX(係数表!B:B,5) + $C801) + (INDEX(出力表!D:D,5)))) + (乱数表!$Q801*(Settings!B12/(((INDEX(出力表!D:D,5))+1)^INDEX(係数表!E:E,5)*INDEX(係数表!F:F,5))))))</f>
        <v>#VALUE!</v>
      </c>
      <c r="O801" t="e">
        <f>MIN(100, MAX(0, (INDEX(出力表!D:D,5))*M801/MAX(N801, Settings!B3)))</f>
        <v>#VALUE!</v>
      </c>
      <c r="P801">
        <f>MIN(100, MAX(0, 100*BETAINV(乱数表!$F801, MAX(0.00000001, (1/(1+EXP(-(INDEX(係数表!G:G,6) + $B801))))*(EXP(INDEX(係数表!H:H,6) + INDEX(係数表!I:I,6)*LN(INDEX(出力表!C:C,6)+1)))), MAX(0.00000001, (1-(1/(1+EXP(-(INDEX(係数表!G:G,6) + $B801)))))*(EXP(INDEX(係数表!H:H,6) + INDEX(係数表!I:I,6)*LN(INDEX(出力表!C:C,6)+1)))))))</f>
        <v>90.708640882982436</v>
      </c>
      <c r="Q801" t="e">
        <f>MIN(100, MAX(0, (100*(INDEX(出力表!D:D,6))/(EXP(INDEX(係数表!B:B,6) + $C801) + (INDEX(出力表!D:D,6)))) + (乱数表!$R801*(Settings!B12/(((INDEX(出力表!D:D,6))+1)^INDEX(係数表!E:E,6)*INDEX(係数表!F:F,6))))))</f>
        <v>#VALUE!</v>
      </c>
      <c r="R801" t="e">
        <f>MIN(100, MAX(0, (INDEX(出力表!D:D,6))*P801/MAX(Q801, Settings!B3)))</f>
        <v>#VALUE!</v>
      </c>
      <c r="S801">
        <f>MIN(100, MAX(0, 100*BETAINV(乱数表!$G801, MAX(0.00000001, (1/(1+EXP(-(INDEX(係数表!G:G,7) + $B801))))*(EXP(INDEX(係数表!H:H,7) + INDEX(係数表!I:I,7)*LN(INDEX(出力表!C:C,7)+1)))), MAX(0.00000001, (1-(1/(1+EXP(-(INDEX(係数表!G:G,7) + $B801)))))*(EXP(INDEX(係数表!H:H,7) + INDEX(係数表!I:I,7)*LN(INDEX(出力表!C:C,7)+1)))))))</f>
        <v>98.03762714996283</v>
      </c>
      <c r="T801" t="e">
        <f>MIN(100, MAX(0, (100*(INDEX(出力表!D:D,7))/(EXP(INDEX(係数表!B:B,7) + $C801) + (INDEX(出力表!D:D,7)))) + (乱数表!$S801*(Settings!B12/(((INDEX(出力表!D:D,7))+1)^INDEX(係数表!E:E,7)*INDEX(係数表!F:F,7))))))</f>
        <v>#VALUE!</v>
      </c>
      <c r="U801" t="e">
        <f>MIN(100, MAX(0, (INDEX(出力表!D:D,7))*S801/MAX(T801, Settings!B3)))</f>
        <v>#VALUE!</v>
      </c>
      <c r="V801">
        <f>MIN(100, MAX(0, 100*BETAINV(乱数表!$H801, MAX(0.00000001, (1/(1+EXP(-(INDEX(係数表!G:G,8) + $B801))))*(EXP(INDEX(係数表!H:H,8) + INDEX(係数表!I:I,8)*LN(INDEX(出力表!C:C,8)+1)))), MAX(0.00000001, (1-(1/(1+EXP(-(INDEX(係数表!G:G,8) + $B801)))))*(EXP(INDEX(係数表!H:H,8) + INDEX(係数表!I:I,8)*LN(INDEX(出力表!C:C,8)+1)))))))</f>
        <v>99.901768234986648</v>
      </c>
      <c r="W801" t="e">
        <f>MIN(100, MAX(0, (100*(INDEX(出力表!D:D,8))/(EXP(INDEX(係数表!B:B,8) + $C801) + (INDEX(出力表!D:D,8)))) + (乱数表!$T801*(Settings!B12/(((INDEX(出力表!D:D,8))+1)^INDEX(係数表!E:E,8)*INDEX(係数表!F:F,8))))))</f>
        <v>#VALUE!</v>
      </c>
      <c r="X801" t="e">
        <f>MIN(100, MAX(0, (INDEX(出力表!D:D,8))*V801/MAX(W801, Settings!B3)))</f>
        <v>#VALUE!</v>
      </c>
      <c r="Y801">
        <f>MIN(100, MAX(0, 100*BETAINV(乱数表!$I801, MAX(0.00000001, (1/(1+EXP(-(INDEX(係数表!G:G,9) + $B801))))*(EXP(INDEX(係数表!H:H,9) + INDEX(係数表!I:I,9)*LN(INDEX(出力表!C:C,9)+1)))), MAX(0.00000001, (1-(1/(1+EXP(-(INDEX(係数表!G:G,9) + $B801)))))*(EXP(INDEX(係数表!H:H,9) + INDEX(係数表!I:I,9)*LN(INDEX(出力表!C:C,9)+1)))))))</f>
        <v>90.088432325656413</v>
      </c>
      <c r="Z801" t="e">
        <f>MIN(100, MAX(0, (100*(INDEX(出力表!D:D,9))/(EXP(INDEX(係数表!B:B,9) + $C801) + (INDEX(出力表!D:D,9)))) + (乱数表!$U801*(Settings!B12/(((INDEX(出力表!D:D,9))+1)^INDEX(係数表!E:E,9)*INDEX(係数表!F:F,9))))))</f>
        <v>#VALUE!</v>
      </c>
      <c r="AA801" t="e">
        <f>MIN(100, MAX(0, (INDEX(出力表!D:D,9))*Y801/MAX(Z801, Settings!B3)))</f>
        <v>#VALUE!</v>
      </c>
      <c r="AB801">
        <f>MIN(100, MAX(0, 100*BETAINV(乱数表!$J801, MAX(0.00000001, (1/(1+EXP(-(INDEX(係数表!G:G,10) + $B801))))*(EXP(INDEX(係数表!H:H,10) + INDEX(係数表!I:I,10)*LN(INDEX(出力表!C:C,10)+1)))), MAX(0.00000001, (1-(1/(1+EXP(-(INDEX(係数表!G:G,10) + $B801)))))*(EXP(INDEX(係数表!H:H,10) + INDEX(係数表!I:I,10)*LN(INDEX(出力表!C:C,10)+1)))))))</f>
        <v>62.998597529024515</v>
      </c>
      <c r="AC801" t="e">
        <f>MIN(100, MAX(0, (100*(INDEX(出力表!D:D,10))/(EXP(INDEX(係数表!B:B,10) + $C801) + (INDEX(出力表!D:D,10)))) + (乱数表!$V801*(Settings!B12/(((INDEX(出力表!D:D,10))+1)^INDEX(係数表!E:E,10)*INDEX(係数表!F:F,10))))))</f>
        <v>#VALUE!</v>
      </c>
      <c r="AD801" t="e">
        <f>MIN(100, MAX(0, (INDEX(出力表!D:D,10))*AB801/MAX(AC801, Settings!B3)))</f>
        <v>#VALUE!</v>
      </c>
      <c r="AE801">
        <f>MIN(100, MAX(0, 100*BETAINV(乱数表!$K801, MAX(0.00000001, (1/(1+EXP(-(INDEX(係数表!G:G,11) + $B801))))*(EXP(INDEX(係数表!H:H,11) + INDEX(係数表!I:I,11)*LN(INDEX(出力表!C:C,11)+1)))), MAX(0.00000001, (1-(1/(1+EXP(-(INDEX(係数表!G:G,11) + $B801)))))*(EXP(INDEX(係数表!H:H,11) + INDEX(係数表!I:I,11)*LN(INDEX(出力表!C:C,11)+1)))))))</f>
        <v>74.541425728707125</v>
      </c>
      <c r="AF801" t="e">
        <f>MIN(100, MAX(0, (100*(INDEX(出力表!D:D,11))/(EXP(INDEX(係数表!B:B,11) + $C801) + (INDEX(出力表!D:D,11)))) + (乱数表!$W801*(Settings!B12/(((INDEX(出力表!D:D,11))+1)^INDEX(係数表!E:E,11)*INDEX(係数表!F:F,11))))))</f>
        <v>#VALUE!</v>
      </c>
      <c r="AG801" t="e">
        <f>MIN(100, MAX(0, (INDEX(出力表!D:D,11))*AE801/MAX(AF801, Settings!B3)))</f>
        <v>#VALUE!</v>
      </c>
      <c r="AH801">
        <f>MIN(100, MAX(0, 100*BETAINV(乱数表!$L801, MAX(0.00000001, (1/(1+EXP(-(INDEX(係数表!G:G,12) + $B801))))*(EXP(INDEX(係数表!H:H,12) + INDEX(係数表!I:I,12)*LN(INDEX(出力表!C:C,12)+1)))), MAX(0.00000001, (1-(1/(1+EXP(-(INDEX(係数表!G:G,12) + $B801)))))*(EXP(INDEX(係数表!H:H,12) + INDEX(係数表!I:I,12)*LN(INDEX(出力表!C:C,12)+1)))))))</f>
        <v>81.58347276609824</v>
      </c>
      <c r="AI801" t="e">
        <f>MIN(100, MAX(0, (100*(INDEX(出力表!D:D,12))/(EXP(INDEX(係数表!B:B,12) + $C801) + (INDEX(出力表!D:D,12)))) + (乱数表!$X801*(Settings!B12/(((INDEX(出力表!D:D,12))+1)^INDEX(係数表!E:E,12)*INDEX(係数表!F:F,12))))))</f>
        <v>#VALUE!</v>
      </c>
      <c r="AJ801" t="e">
        <f>MIN(100, MAX(0, (INDEX(出力表!D:D,12))*AH801/MAX(AI801, Settings!B3)))</f>
        <v>#VALUE!</v>
      </c>
      <c r="AK801">
        <f>MIN(100, MAX(0, 100*BETAINV(乱数表!$M801, MAX(0.00000001, (1/(1+EXP(-(INDEX(係数表!G:G,13) + $B801))))*(EXP(INDEX(係数表!H:H,13) + INDEX(係数表!I:I,13)*LN(INDEX(出力表!C:C,13)+1)))), MAX(0.00000001, (1-(1/(1+EXP(-(INDEX(係数表!G:G,13) + $B801)))))*(EXP(INDEX(係数表!H:H,13) + INDEX(係数表!I:I,13)*LN(INDEX(出力表!C:C,13)+1)))))))</f>
        <v>52.738273954476831</v>
      </c>
      <c r="AL801" t="e">
        <f>MIN(100, MAX(0, (100*(INDEX(出力表!D:D,13))/(EXP(INDEX(係数表!B:B,13) + $C801) + (INDEX(出力表!D:D,13)))) + (乱数表!$Y801*(Settings!B12/(((INDEX(出力表!D:D,13))+1)^INDEX(係数表!E:E,13)*INDEX(係数表!F:F,13))))))</f>
        <v>#VALUE!</v>
      </c>
      <c r="AM801" t="e">
        <f>MIN(100, MAX(0, (INDEX(出力表!D:D,13))*AK801/MAX(AL801, Settings!B3)))</f>
        <v>#VALUE!</v>
      </c>
      <c r="AN801">
        <f>IF(ISNUMBER(F801), INDEX(出力表!B:B,2)*F801, 0)+IF(ISNUMBER(I801), INDEX(出力表!B:B,3)*I801, 0)+IF(ISNUMBER(L801), INDEX(出力表!B:B,4)*L801, 0)+IF(ISNUMBER(O801), INDEX(出力表!B:B,5)*O801, 0)+IF(ISNUMBER(R801), INDEX(出力表!B:B,6)*R801, 0)+IF(ISNUMBER(U801), INDEX(出力表!B:B,7)*U801, 0)+IF(ISNUMBER(X801), INDEX(出力表!B:B,8)*X801, 0)+IF(ISNUMBER(AA801), INDEX(出力表!B:B,9)*AA801, 0)+IF(ISNUMBER(AD801), INDEX(出力表!B:B,10)*AD801, 0)+IF(ISNUMBER(AG801), INDEX(出力表!B:B,11)*AG801, 0)+IF(ISNUMBER(AJ801), INDEX(出力表!B:B,12)*AJ801, 0)+IF(ISNUMBER(AM801), INDEX(出力表!B:B,13)*AM801, 0)</f>
        <v>0</v>
      </c>
      <c r="AO801">
        <f>IF(ISNUMBER(F801), INDEX(出力表!B:B,2), 0)+IF(ISNUMBER(I801), INDEX(出力表!B:B,3), 0)+IF(ISNUMBER(L801), INDEX(出力表!B:B,4), 0)+IF(ISNUMBER(O801), INDEX(出力表!B:B,5), 0)+IF(ISNUMBER(R801), INDEX(出力表!B:B,6), 0)+IF(ISNUMBER(U801), INDEX(出力表!B:B,7), 0)+IF(ISNUMBER(X801), INDEX(出力表!B:B,8), 0)+IF(ISNUMBER(AA801), INDEX(出力表!B:B,9), 0)+IF(ISNUMBER(AD801), INDEX(出力表!B:B,10), 0)+IF(ISNUMBER(AG801), INDEX(出力表!B:B,11), 0)+IF(ISNUMBER(AJ801), INDEX(出力表!B:B,12), 0)+IF(ISNUMBER(AM801), INDEX(出力表!B:B,13), 0)</f>
        <v>0</v>
      </c>
      <c r="AP801" t="str">
        <f t="shared" si="12"/>
        <v/>
      </c>
    </row>
    <row r="802" spans="1:42" x14ac:dyDescent="0.2">
      <c r="A802">
        <v>801</v>
      </c>
      <c r="B802">
        <f>IF(UPPER(Settings!B4)="TRUE", 乱数表!$Z802*Settings!B10, 0)</f>
        <v>0.62270546164988905</v>
      </c>
      <c r="C802">
        <f>IF(UPPER(Settings!B4)="TRUE", 乱数表!$AA802*Settings!B11, 0)</f>
        <v>4.4331612592612396E-2</v>
      </c>
      <c r="D802">
        <f>MIN(100, MAX(0, 100*BETAINV(乱数表!$B802, MAX(0.00000001, (1/(1+EXP(-(INDEX(係数表!G:G,2) + $B802))))*(EXP(INDEX(係数表!H:H,2) + INDEX(係数表!I:I,2)*LN(INDEX(出力表!C:C,2)+1)))), MAX(0.00000001, (1-(1/(1+EXP(-(INDEX(係数表!G:G,2) + $B802)))))*(EXP(INDEX(係数表!H:H,2) + INDEX(係数表!I:I,2)*LN(INDEX(出力表!C:C,2)+1)))))))</f>
        <v>98.66960039691611</v>
      </c>
      <c r="E802" t="e">
        <f>MIN(100, MAX(0, (100*(INDEX(出力表!D:D,2))/(EXP(INDEX(係数表!B:B,2) + $C802) + (INDEX(出力表!D:D,2)))) + (乱数表!$N802*(Settings!B12/(((INDEX(出力表!D:D,2))+1)^INDEX(係数表!E:E,2)*INDEX(係数表!F:F,2))))))</f>
        <v>#VALUE!</v>
      </c>
      <c r="F802" t="e">
        <f>MIN(100, MAX(0, (INDEX(出力表!D:D,2))*D802/MAX(E802, Settings!B3)))</f>
        <v>#VALUE!</v>
      </c>
      <c r="G802">
        <f>MIN(100, MAX(0, 100*BETAINV(乱数表!$C802, MAX(0.00000001, (1/(1+EXP(-(INDEX(係数表!G:G,3) + $B802))))*(EXP(INDEX(係数表!H:H,3) + INDEX(係数表!I:I,3)*LN(INDEX(出力表!C:C,3)+1)))), MAX(0.00000001, (1-(1/(1+EXP(-(INDEX(係数表!G:G,3) + $B802)))))*(EXP(INDEX(係数表!H:H,3) + INDEX(係数表!I:I,3)*LN(INDEX(出力表!C:C,3)+1)))))))</f>
        <v>83.409165539228397</v>
      </c>
      <c r="H802" t="e">
        <f>MIN(100, MAX(0, (100*(INDEX(出力表!D:D,3))/(EXP(INDEX(係数表!B:B,3) + $C802) + (INDEX(出力表!D:D,3)))) + (乱数表!$O802*(Settings!B12/(((INDEX(出力表!D:D,3))+1)^INDEX(係数表!E:E,3)*INDEX(係数表!F:F,3))))))</f>
        <v>#VALUE!</v>
      </c>
      <c r="I802" t="e">
        <f>MIN(100, MAX(0, (INDEX(出力表!D:D,3))*G802/MAX(H802, Settings!B3)))</f>
        <v>#VALUE!</v>
      </c>
      <c r="J802">
        <f>MIN(100, MAX(0, 100*BETAINV(乱数表!$D802, MAX(0.00000001, (1/(1+EXP(-(INDEX(係数表!G:G,4) + $B802))))*(EXP(INDEX(係数表!H:H,4) + INDEX(係数表!I:I,4)*LN(INDEX(出力表!C:C,4)+1)))), MAX(0.00000001, (1-(1/(1+EXP(-(INDEX(係数表!G:G,4) + $B802)))))*(EXP(INDEX(係数表!H:H,4) + INDEX(係数表!I:I,4)*LN(INDEX(出力表!C:C,4)+1)))))))</f>
        <v>82.359921001023054</v>
      </c>
      <c r="K802" t="e">
        <f>MIN(100, MAX(0, (100*(INDEX(出力表!D:D,4))/(EXP(INDEX(係数表!B:B,4) + $C802) + (INDEX(出力表!D:D,4)))) + (乱数表!$P802*(Settings!B12/(((INDEX(出力表!D:D,4))+1)^INDEX(係数表!E:E,4)*INDEX(係数表!F:F,4))))))</f>
        <v>#VALUE!</v>
      </c>
      <c r="L802" t="e">
        <f>MIN(100, MAX(0, (INDEX(出力表!D:D,4))*J802/MAX(K802, Settings!B3)))</f>
        <v>#VALUE!</v>
      </c>
      <c r="M802">
        <f>MIN(100, MAX(0, 100*BETAINV(乱数表!$E802, MAX(0.00000001, (1/(1+EXP(-(INDEX(係数表!G:G,5) + $B802))))*(EXP(INDEX(係数表!H:H,5) + INDEX(係数表!I:I,5)*LN(INDEX(出力表!C:C,5)+1)))), MAX(0.00000001, (1-(1/(1+EXP(-(INDEX(係数表!G:G,5) + $B802)))))*(EXP(INDEX(係数表!H:H,5) + INDEX(係数表!I:I,5)*LN(INDEX(出力表!C:C,5)+1)))))))</f>
        <v>99.997003977586104</v>
      </c>
      <c r="N802" t="e">
        <f>MIN(100, MAX(0, (100*(INDEX(出力表!D:D,5))/(EXP(INDEX(係数表!B:B,5) + $C802) + (INDEX(出力表!D:D,5)))) + (乱数表!$Q802*(Settings!B12/(((INDEX(出力表!D:D,5))+1)^INDEX(係数表!E:E,5)*INDEX(係数表!F:F,5))))))</f>
        <v>#VALUE!</v>
      </c>
      <c r="O802" t="e">
        <f>MIN(100, MAX(0, (INDEX(出力表!D:D,5))*M802/MAX(N802, Settings!B3)))</f>
        <v>#VALUE!</v>
      </c>
      <c r="P802">
        <f>MIN(100, MAX(0, 100*BETAINV(乱数表!$F802, MAX(0.00000001, (1/(1+EXP(-(INDEX(係数表!G:G,6) + $B802))))*(EXP(INDEX(係数表!H:H,6) + INDEX(係数表!I:I,6)*LN(INDEX(出力表!C:C,6)+1)))), MAX(0.00000001, (1-(1/(1+EXP(-(INDEX(係数表!G:G,6) + $B802)))))*(EXP(INDEX(係数表!H:H,6) + INDEX(係数表!I:I,6)*LN(INDEX(出力表!C:C,6)+1)))))))</f>
        <v>93.073109138388361</v>
      </c>
      <c r="Q802" t="e">
        <f>MIN(100, MAX(0, (100*(INDEX(出力表!D:D,6))/(EXP(INDEX(係数表!B:B,6) + $C802) + (INDEX(出力表!D:D,6)))) + (乱数表!$R802*(Settings!B12/(((INDEX(出力表!D:D,6))+1)^INDEX(係数表!E:E,6)*INDEX(係数表!F:F,6))))))</f>
        <v>#VALUE!</v>
      </c>
      <c r="R802" t="e">
        <f>MIN(100, MAX(0, (INDEX(出力表!D:D,6))*P802/MAX(Q802, Settings!B3)))</f>
        <v>#VALUE!</v>
      </c>
      <c r="S802">
        <f>MIN(100, MAX(0, 100*BETAINV(乱数表!$G802, MAX(0.00000001, (1/(1+EXP(-(INDEX(係数表!G:G,7) + $B802))))*(EXP(INDEX(係数表!H:H,7) + INDEX(係数表!I:I,7)*LN(INDEX(出力表!C:C,7)+1)))), MAX(0.00000001, (1-(1/(1+EXP(-(INDEX(係数表!G:G,7) + $B802)))))*(EXP(INDEX(係数表!H:H,7) + INDEX(係数表!I:I,7)*LN(INDEX(出力表!C:C,7)+1)))))))</f>
        <v>71.060953163170083</v>
      </c>
      <c r="T802" t="e">
        <f>MIN(100, MAX(0, (100*(INDEX(出力表!D:D,7))/(EXP(INDEX(係数表!B:B,7) + $C802) + (INDEX(出力表!D:D,7)))) + (乱数表!$S802*(Settings!B12/(((INDEX(出力表!D:D,7))+1)^INDEX(係数表!E:E,7)*INDEX(係数表!F:F,7))))))</f>
        <v>#VALUE!</v>
      </c>
      <c r="U802" t="e">
        <f>MIN(100, MAX(0, (INDEX(出力表!D:D,7))*S802/MAX(T802, Settings!B3)))</f>
        <v>#VALUE!</v>
      </c>
      <c r="V802">
        <f>MIN(100, MAX(0, 100*BETAINV(乱数表!$H802, MAX(0.00000001, (1/(1+EXP(-(INDEX(係数表!G:G,8) + $B802))))*(EXP(INDEX(係数表!H:H,8) + INDEX(係数表!I:I,8)*LN(INDEX(出力表!C:C,8)+1)))), MAX(0.00000001, (1-(1/(1+EXP(-(INDEX(係数表!G:G,8) + $B802)))))*(EXP(INDEX(係数表!H:H,8) + INDEX(係数表!I:I,8)*LN(INDEX(出力表!C:C,8)+1)))))))</f>
        <v>94.481616859634599</v>
      </c>
      <c r="W802" t="e">
        <f>MIN(100, MAX(0, (100*(INDEX(出力表!D:D,8))/(EXP(INDEX(係数表!B:B,8) + $C802) + (INDEX(出力表!D:D,8)))) + (乱数表!$T802*(Settings!B12/(((INDEX(出力表!D:D,8))+1)^INDEX(係数表!E:E,8)*INDEX(係数表!F:F,8))))))</f>
        <v>#VALUE!</v>
      </c>
      <c r="X802" t="e">
        <f>MIN(100, MAX(0, (INDEX(出力表!D:D,8))*V802/MAX(W802, Settings!B3)))</f>
        <v>#VALUE!</v>
      </c>
      <c r="Y802">
        <f>MIN(100, MAX(0, 100*BETAINV(乱数表!$I802, MAX(0.00000001, (1/(1+EXP(-(INDEX(係数表!G:G,9) + $B802))))*(EXP(INDEX(係数表!H:H,9) + INDEX(係数表!I:I,9)*LN(INDEX(出力表!C:C,9)+1)))), MAX(0.00000001, (1-(1/(1+EXP(-(INDEX(係数表!G:G,9) + $B802)))))*(EXP(INDEX(係数表!H:H,9) + INDEX(係数表!I:I,9)*LN(INDEX(出力表!C:C,9)+1)))))))</f>
        <v>60.975131087632285</v>
      </c>
      <c r="Z802" t="e">
        <f>MIN(100, MAX(0, (100*(INDEX(出力表!D:D,9))/(EXP(INDEX(係数表!B:B,9) + $C802) + (INDEX(出力表!D:D,9)))) + (乱数表!$U802*(Settings!B12/(((INDEX(出力表!D:D,9))+1)^INDEX(係数表!E:E,9)*INDEX(係数表!F:F,9))))))</f>
        <v>#VALUE!</v>
      </c>
      <c r="AA802" t="e">
        <f>MIN(100, MAX(0, (INDEX(出力表!D:D,9))*Y802/MAX(Z802, Settings!B3)))</f>
        <v>#VALUE!</v>
      </c>
      <c r="AB802">
        <f>MIN(100, MAX(0, 100*BETAINV(乱数表!$J802, MAX(0.00000001, (1/(1+EXP(-(INDEX(係数表!G:G,10) + $B802))))*(EXP(INDEX(係数表!H:H,10) + INDEX(係数表!I:I,10)*LN(INDEX(出力表!C:C,10)+1)))), MAX(0.00000001, (1-(1/(1+EXP(-(INDEX(係数表!G:G,10) + $B802)))))*(EXP(INDEX(係数表!H:H,10) + INDEX(係数表!I:I,10)*LN(INDEX(出力表!C:C,10)+1)))))))</f>
        <v>98.376019385578189</v>
      </c>
      <c r="AC802" t="e">
        <f>MIN(100, MAX(0, (100*(INDEX(出力表!D:D,10))/(EXP(INDEX(係数表!B:B,10) + $C802) + (INDEX(出力表!D:D,10)))) + (乱数表!$V802*(Settings!B12/(((INDEX(出力表!D:D,10))+1)^INDEX(係数表!E:E,10)*INDEX(係数表!F:F,10))))))</f>
        <v>#VALUE!</v>
      </c>
      <c r="AD802" t="e">
        <f>MIN(100, MAX(0, (INDEX(出力表!D:D,10))*AB802/MAX(AC802, Settings!B3)))</f>
        <v>#VALUE!</v>
      </c>
      <c r="AE802">
        <f>MIN(100, MAX(0, 100*BETAINV(乱数表!$K802, MAX(0.00000001, (1/(1+EXP(-(INDEX(係数表!G:G,11) + $B802))))*(EXP(INDEX(係数表!H:H,11) + INDEX(係数表!I:I,11)*LN(INDEX(出力表!C:C,11)+1)))), MAX(0.00000001, (1-(1/(1+EXP(-(INDEX(係数表!G:G,11) + $B802)))))*(EXP(INDEX(係数表!H:H,11) + INDEX(係数表!I:I,11)*LN(INDEX(出力表!C:C,11)+1)))))))</f>
        <v>99.835926877075025</v>
      </c>
      <c r="AF802" t="e">
        <f>MIN(100, MAX(0, (100*(INDEX(出力表!D:D,11))/(EXP(INDEX(係数表!B:B,11) + $C802) + (INDEX(出力表!D:D,11)))) + (乱数表!$W802*(Settings!B12/(((INDEX(出力表!D:D,11))+1)^INDEX(係数表!E:E,11)*INDEX(係数表!F:F,11))))))</f>
        <v>#VALUE!</v>
      </c>
      <c r="AG802" t="e">
        <f>MIN(100, MAX(0, (INDEX(出力表!D:D,11))*AE802/MAX(AF802, Settings!B3)))</f>
        <v>#VALUE!</v>
      </c>
      <c r="AH802">
        <f>MIN(100, MAX(0, 100*BETAINV(乱数表!$L802, MAX(0.00000001, (1/(1+EXP(-(INDEX(係数表!G:G,12) + $B802))))*(EXP(INDEX(係数表!H:H,12) + INDEX(係数表!I:I,12)*LN(INDEX(出力表!C:C,12)+1)))), MAX(0.00000001, (1-(1/(1+EXP(-(INDEX(係数表!G:G,12) + $B802)))))*(EXP(INDEX(係数表!H:H,12) + INDEX(係数表!I:I,12)*LN(INDEX(出力表!C:C,12)+1)))))))</f>
        <v>94.496101408623176</v>
      </c>
      <c r="AI802" t="e">
        <f>MIN(100, MAX(0, (100*(INDEX(出力表!D:D,12))/(EXP(INDEX(係数表!B:B,12) + $C802) + (INDEX(出力表!D:D,12)))) + (乱数表!$X802*(Settings!B12/(((INDEX(出力表!D:D,12))+1)^INDEX(係数表!E:E,12)*INDEX(係数表!F:F,12))))))</f>
        <v>#VALUE!</v>
      </c>
      <c r="AJ802" t="e">
        <f>MIN(100, MAX(0, (INDEX(出力表!D:D,12))*AH802/MAX(AI802, Settings!B3)))</f>
        <v>#VALUE!</v>
      </c>
      <c r="AK802">
        <f>MIN(100, MAX(0, 100*BETAINV(乱数表!$M802, MAX(0.00000001, (1/(1+EXP(-(INDEX(係数表!G:G,13) + $B802))))*(EXP(INDEX(係数表!H:H,13) + INDEX(係数表!I:I,13)*LN(INDEX(出力表!C:C,13)+1)))), MAX(0.00000001, (1-(1/(1+EXP(-(INDEX(係数表!G:G,13) + $B802)))))*(EXP(INDEX(係数表!H:H,13) + INDEX(係数表!I:I,13)*LN(INDEX(出力表!C:C,13)+1)))))))</f>
        <v>99.802765559514597</v>
      </c>
      <c r="AL802" t="e">
        <f>MIN(100, MAX(0, (100*(INDEX(出力表!D:D,13))/(EXP(INDEX(係数表!B:B,13) + $C802) + (INDEX(出力表!D:D,13)))) + (乱数表!$Y802*(Settings!B12/(((INDEX(出力表!D:D,13))+1)^INDEX(係数表!E:E,13)*INDEX(係数表!F:F,13))))))</f>
        <v>#VALUE!</v>
      </c>
      <c r="AM802" t="e">
        <f>MIN(100, MAX(0, (INDEX(出力表!D:D,13))*AK802/MAX(AL802, Settings!B3)))</f>
        <v>#VALUE!</v>
      </c>
      <c r="AN802">
        <f>IF(ISNUMBER(F802), INDEX(出力表!B:B,2)*F802, 0)+IF(ISNUMBER(I802), INDEX(出力表!B:B,3)*I802, 0)+IF(ISNUMBER(L802), INDEX(出力表!B:B,4)*L802, 0)+IF(ISNUMBER(O802), INDEX(出力表!B:B,5)*O802, 0)+IF(ISNUMBER(R802), INDEX(出力表!B:B,6)*R802, 0)+IF(ISNUMBER(U802), INDEX(出力表!B:B,7)*U802, 0)+IF(ISNUMBER(X802), INDEX(出力表!B:B,8)*X802, 0)+IF(ISNUMBER(AA802), INDEX(出力表!B:B,9)*AA802, 0)+IF(ISNUMBER(AD802), INDEX(出力表!B:B,10)*AD802, 0)+IF(ISNUMBER(AG802), INDEX(出力表!B:B,11)*AG802, 0)+IF(ISNUMBER(AJ802), INDEX(出力表!B:B,12)*AJ802, 0)+IF(ISNUMBER(AM802), INDEX(出力表!B:B,13)*AM802, 0)</f>
        <v>0</v>
      </c>
      <c r="AO802">
        <f>IF(ISNUMBER(F802), INDEX(出力表!B:B,2), 0)+IF(ISNUMBER(I802), INDEX(出力表!B:B,3), 0)+IF(ISNUMBER(L802), INDEX(出力表!B:B,4), 0)+IF(ISNUMBER(O802), INDEX(出力表!B:B,5), 0)+IF(ISNUMBER(R802), INDEX(出力表!B:B,6), 0)+IF(ISNUMBER(U802), INDEX(出力表!B:B,7), 0)+IF(ISNUMBER(X802), INDEX(出力表!B:B,8), 0)+IF(ISNUMBER(AA802), INDEX(出力表!B:B,9), 0)+IF(ISNUMBER(AD802), INDEX(出力表!B:B,10), 0)+IF(ISNUMBER(AG802), INDEX(出力表!B:B,11), 0)+IF(ISNUMBER(AJ802), INDEX(出力表!B:B,12), 0)+IF(ISNUMBER(AM802), INDEX(出力表!B:B,13), 0)</f>
        <v>0</v>
      </c>
      <c r="AP802" t="str">
        <f t="shared" si="12"/>
        <v/>
      </c>
    </row>
    <row r="803" spans="1:42" x14ac:dyDescent="0.2">
      <c r="A803">
        <v>802</v>
      </c>
      <c r="B803">
        <f>IF(UPPER(Settings!B4)="TRUE", 乱数表!$Z803*Settings!B10, 0)</f>
        <v>-0.20589160502453513</v>
      </c>
      <c r="C803">
        <f>IF(UPPER(Settings!B4)="TRUE", 乱数表!$AA803*Settings!B11, 0)</f>
        <v>-5.3512947193953303E-2</v>
      </c>
      <c r="D803">
        <f>MIN(100, MAX(0, 100*BETAINV(乱数表!$B803, MAX(0.00000001, (1/(1+EXP(-(INDEX(係数表!G:G,2) + $B803))))*(EXP(INDEX(係数表!H:H,2) + INDEX(係数表!I:I,2)*LN(INDEX(出力表!C:C,2)+1)))), MAX(0.00000001, (1-(1/(1+EXP(-(INDEX(係数表!G:G,2) + $B803)))))*(EXP(INDEX(係数表!H:H,2) + INDEX(係数表!I:I,2)*LN(INDEX(出力表!C:C,2)+1)))))))</f>
        <v>89.058156688558626</v>
      </c>
      <c r="E803" t="e">
        <f>MIN(100, MAX(0, (100*(INDEX(出力表!D:D,2))/(EXP(INDEX(係数表!B:B,2) + $C803) + (INDEX(出力表!D:D,2)))) + (乱数表!$N803*(Settings!B12/(((INDEX(出力表!D:D,2))+1)^INDEX(係数表!E:E,2)*INDEX(係数表!F:F,2))))))</f>
        <v>#VALUE!</v>
      </c>
      <c r="F803" t="e">
        <f>MIN(100, MAX(0, (INDEX(出力表!D:D,2))*D803/MAX(E803, Settings!B3)))</f>
        <v>#VALUE!</v>
      </c>
      <c r="G803">
        <f>MIN(100, MAX(0, 100*BETAINV(乱数表!$C803, MAX(0.00000001, (1/(1+EXP(-(INDEX(係数表!G:G,3) + $B803))))*(EXP(INDEX(係数表!H:H,3) + INDEX(係数表!I:I,3)*LN(INDEX(出力表!C:C,3)+1)))), MAX(0.00000001, (1-(1/(1+EXP(-(INDEX(係数表!G:G,3) + $B803)))))*(EXP(INDEX(係数表!H:H,3) + INDEX(係数表!I:I,3)*LN(INDEX(出力表!C:C,3)+1)))))))</f>
        <v>98.141914161237594</v>
      </c>
      <c r="H803" t="e">
        <f>MIN(100, MAX(0, (100*(INDEX(出力表!D:D,3))/(EXP(INDEX(係数表!B:B,3) + $C803) + (INDEX(出力表!D:D,3)))) + (乱数表!$O803*(Settings!B12/(((INDEX(出力表!D:D,3))+1)^INDEX(係数表!E:E,3)*INDEX(係数表!F:F,3))))))</f>
        <v>#VALUE!</v>
      </c>
      <c r="I803" t="e">
        <f>MIN(100, MAX(0, (INDEX(出力表!D:D,3))*G803/MAX(H803, Settings!B3)))</f>
        <v>#VALUE!</v>
      </c>
      <c r="J803">
        <f>MIN(100, MAX(0, 100*BETAINV(乱数表!$D803, MAX(0.00000001, (1/(1+EXP(-(INDEX(係数表!G:G,4) + $B803))))*(EXP(INDEX(係数表!H:H,4) + INDEX(係数表!I:I,4)*LN(INDEX(出力表!C:C,4)+1)))), MAX(0.00000001, (1-(1/(1+EXP(-(INDEX(係数表!G:G,4) + $B803)))))*(EXP(INDEX(係数表!H:H,4) + INDEX(係数表!I:I,4)*LN(INDEX(出力表!C:C,4)+1)))))))</f>
        <v>91.457505495060971</v>
      </c>
      <c r="K803" t="e">
        <f>MIN(100, MAX(0, (100*(INDEX(出力表!D:D,4))/(EXP(INDEX(係数表!B:B,4) + $C803) + (INDEX(出力表!D:D,4)))) + (乱数表!$P803*(Settings!B12/(((INDEX(出力表!D:D,4))+1)^INDEX(係数表!E:E,4)*INDEX(係数表!F:F,4))))))</f>
        <v>#VALUE!</v>
      </c>
      <c r="L803" t="e">
        <f>MIN(100, MAX(0, (INDEX(出力表!D:D,4))*J803/MAX(K803, Settings!B3)))</f>
        <v>#VALUE!</v>
      </c>
      <c r="M803">
        <f>MIN(100, MAX(0, 100*BETAINV(乱数表!$E803, MAX(0.00000001, (1/(1+EXP(-(INDEX(係数表!G:G,5) + $B803))))*(EXP(INDEX(係数表!H:H,5) + INDEX(係数表!I:I,5)*LN(INDEX(出力表!C:C,5)+1)))), MAX(0.00000001, (1-(1/(1+EXP(-(INDEX(係数表!G:G,5) + $B803)))))*(EXP(INDEX(係数表!H:H,5) + INDEX(係数表!I:I,5)*LN(INDEX(出力表!C:C,5)+1)))))))</f>
        <v>90.439869332898652</v>
      </c>
      <c r="N803" t="e">
        <f>MIN(100, MAX(0, (100*(INDEX(出力表!D:D,5))/(EXP(INDEX(係数表!B:B,5) + $C803) + (INDEX(出力表!D:D,5)))) + (乱数表!$Q803*(Settings!B12/(((INDEX(出力表!D:D,5))+1)^INDEX(係数表!E:E,5)*INDEX(係数表!F:F,5))))))</f>
        <v>#VALUE!</v>
      </c>
      <c r="O803" t="e">
        <f>MIN(100, MAX(0, (INDEX(出力表!D:D,5))*M803/MAX(N803, Settings!B3)))</f>
        <v>#VALUE!</v>
      </c>
      <c r="P803">
        <f>MIN(100, MAX(0, 100*BETAINV(乱数表!$F803, MAX(0.00000001, (1/(1+EXP(-(INDEX(係数表!G:G,6) + $B803))))*(EXP(INDEX(係数表!H:H,6) + INDEX(係数表!I:I,6)*LN(INDEX(出力表!C:C,6)+1)))), MAX(0.00000001, (1-(1/(1+EXP(-(INDEX(係数表!G:G,6) + $B803)))))*(EXP(INDEX(係数表!H:H,6) + INDEX(係数表!I:I,6)*LN(INDEX(出力表!C:C,6)+1)))))))</f>
        <v>86.055457343493032</v>
      </c>
      <c r="Q803" t="e">
        <f>MIN(100, MAX(0, (100*(INDEX(出力表!D:D,6))/(EXP(INDEX(係数表!B:B,6) + $C803) + (INDEX(出力表!D:D,6)))) + (乱数表!$R803*(Settings!B12/(((INDEX(出力表!D:D,6))+1)^INDEX(係数表!E:E,6)*INDEX(係数表!F:F,6))))))</f>
        <v>#VALUE!</v>
      </c>
      <c r="R803" t="e">
        <f>MIN(100, MAX(0, (INDEX(出力表!D:D,6))*P803/MAX(Q803, Settings!B3)))</f>
        <v>#VALUE!</v>
      </c>
      <c r="S803">
        <f>MIN(100, MAX(0, 100*BETAINV(乱数表!$G803, MAX(0.00000001, (1/(1+EXP(-(INDEX(係数表!G:G,7) + $B803))))*(EXP(INDEX(係数表!H:H,7) + INDEX(係数表!I:I,7)*LN(INDEX(出力表!C:C,7)+1)))), MAX(0.00000001, (1-(1/(1+EXP(-(INDEX(係数表!G:G,7) + $B803)))))*(EXP(INDEX(係数表!H:H,7) + INDEX(係数表!I:I,7)*LN(INDEX(出力表!C:C,7)+1)))))))</f>
        <v>99.94541673213817</v>
      </c>
      <c r="T803" t="e">
        <f>MIN(100, MAX(0, (100*(INDEX(出力表!D:D,7))/(EXP(INDEX(係数表!B:B,7) + $C803) + (INDEX(出力表!D:D,7)))) + (乱数表!$S803*(Settings!B12/(((INDEX(出力表!D:D,7))+1)^INDEX(係数表!E:E,7)*INDEX(係数表!F:F,7))))))</f>
        <v>#VALUE!</v>
      </c>
      <c r="U803" t="e">
        <f>MIN(100, MAX(0, (INDEX(出力表!D:D,7))*S803/MAX(T803, Settings!B3)))</f>
        <v>#VALUE!</v>
      </c>
      <c r="V803">
        <f>MIN(100, MAX(0, 100*BETAINV(乱数表!$H803, MAX(0.00000001, (1/(1+EXP(-(INDEX(係数表!G:G,8) + $B803))))*(EXP(INDEX(係数表!H:H,8) + INDEX(係数表!I:I,8)*LN(INDEX(出力表!C:C,8)+1)))), MAX(0.00000001, (1-(1/(1+EXP(-(INDEX(係数表!G:G,8) + $B803)))))*(EXP(INDEX(係数表!H:H,8) + INDEX(係数表!I:I,8)*LN(INDEX(出力表!C:C,8)+1)))))))</f>
        <v>69.584201469086864</v>
      </c>
      <c r="W803" t="e">
        <f>MIN(100, MAX(0, (100*(INDEX(出力表!D:D,8))/(EXP(INDEX(係数表!B:B,8) + $C803) + (INDEX(出力表!D:D,8)))) + (乱数表!$T803*(Settings!B12/(((INDEX(出力表!D:D,8))+1)^INDEX(係数表!E:E,8)*INDEX(係数表!F:F,8))))))</f>
        <v>#VALUE!</v>
      </c>
      <c r="X803" t="e">
        <f>MIN(100, MAX(0, (INDEX(出力表!D:D,8))*V803/MAX(W803, Settings!B3)))</f>
        <v>#VALUE!</v>
      </c>
      <c r="Y803">
        <f>MIN(100, MAX(0, 100*BETAINV(乱数表!$I803, MAX(0.00000001, (1/(1+EXP(-(INDEX(係数表!G:G,9) + $B803))))*(EXP(INDEX(係数表!H:H,9) + INDEX(係数表!I:I,9)*LN(INDEX(出力表!C:C,9)+1)))), MAX(0.00000001, (1-(1/(1+EXP(-(INDEX(係数表!G:G,9) + $B803)))))*(EXP(INDEX(係数表!H:H,9) + INDEX(係数表!I:I,9)*LN(INDEX(出力表!C:C,9)+1)))))))</f>
        <v>73.147887564928709</v>
      </c>
      <c r="Z803" t="e">
        <f>MIN(100, MAX(0, (100*(INDEX(出力表!D:D,9))/(EXP(INDEX(係数表!B:B,9) + $C803) + (INDEX(出力表!D:D,9)))) + (乱数表!$U803*(Settings!B12/(((INDEX(出力表!D:D,9))+1)^INDEX(係数表!E:E,9)*INDEX(係数表!F:F,9))))))</f>
        <v>#VALUE!</v>
      </c>
      <c r="AA803" t="e">
        <f>MIN(100, MAX(0, (INDEX(出力表!D:D,9))*Y803/MAX(Z803, Settings!B3)))</f>
        <v>#VALUE!</v>
      </c>
      <c r="AB803">
        <f>MIN(100, MAX(0, 100*BETAINV(乱数表!$J803, MAX(0.00000001, (1/(1+EXP(-(INDEX(係数表!G:G,10) + $B803))))*(EXP(INDEX(係数表!H:H,10) + INDEX(係数表!I:I,10)*LN(INDEX(出力表!C:C,10)+1)))), MAX(0.00000001, (1-(1/(1+EXP(-(INDEX(係数表!G:G,10) + $B803)))))*(EXP(INDEX(係数表!H:H,10) + INDEX(係数表!I:I,10)*LN(INDEX(出力表!C:C,10)+1)))))))</f>
        <v>92.634208247981093</v>
      </c>
      <c r="AC803" t="e">
        <f>MIN(100, MAX(0, (100*(INDEX(出力表!D:D,10))/(EXP(INDEX(係数表!B:B,10) + $C803) + (INDEX(出力表!D:D,10)))) + (乱数表!$V803*(Settings!B12/(((INDEX(出力表!D:D,10))+1)^INDEX(係数表!E:E,10)*INDEX(係数表!F:F,10))))))</f>
        <v>#VALUE!</v>
      </c>
      <c r="AD803" t="e">
        <f>MIN(100, MAX(0, (INDEX(出力表!D:D,10))*AB803/MAX(AC803, Settings!B3)))</f>
        <v>#VALUE!</v>
      </c>
      <c r="AE803">
        <f>MIN(100, MAX(0, 100*BETAINV(乱数表!$K803, MAX(0.00000001, (1/(1+EXP(-(INDEX(係数表!G:G,11) + $B803))))*(EXP(INDEX(係数表!H:H,11) + INDEX(係数表!I:I,11)*LN(INDEX(出力表!C:C,11)+1)))), MAX(0.00000001, (1-(1/(1+EXP(-(INDEX(係数表!G:G,11) + $B803)))))*(EXP(INDEX(係数表!H:H,11) + INDEX(係数表!I:I,11)*LN(INDEX(出力表!C:C,11)+1)))))))</f>
        <v>97.987355786202656</v>
      </c>
      <c r="AF803" t="e">
        <f>MIN(100, MAX(0, (100*(INDEX(出力表!D:D,11))/(EXP(INDEX(係数表!B:B,11) + $C803) + (INDEX(出力表!D:D,11)))) + (乱数表!$W803*(Settings!B12/(((INDEX(出力表!D:D,11))+1)^INDEX(係数表!E:E,11)*INDEX(係数表!F:F,11))))))</f>
        <v>#VALUE!</v>
      </c>
      <c r="AG803" t="e">
        <f>MIN(100, MAX(0, (INDEX(出力表!D:D,11))*AE803/MAX(AF803, Settings!B3)))</f>
        <v>#VALUE!</v>
      </c>
      <c r="AH803">
        <f>MIN(100, MAX(0, 100*BETAINV(乱数表!$L803, MAX(0.00000001, (1/(1+EXP(-(INDEX(係数表!G:G,12) + $B803))))*(EXP(INDEX(係数表!H:H,12) + INDEX(係数表!I:I,12)*LN(INDEX(出力表!C:C,12)+1)))), MAX(0.00000001, (1-(1/(1+EXP(-(INDEX(係数表!G:G,12) + $B803)))))*(EXP(INDEX(係数表!H:H,12) + INDEX(係数表!I:I,12)*LN(INDEX(出力表!C:C,12)+1)))))))</f>
        <v>98.761927317092997</v>
      </c>
      <c r="AI803" t="e">
        <f>MIN(100, MAX(0, (100*(INDEX(出力表!D:D,12))/(EXP(INDEX(係数表!B:B,12) + $C803) + (INDEX(出力表!D:D,12)))) + (乱数表!$X803*(Settings!B12/(((INDEX(出力表!D:D,12))+1)^INDEX(係数表!E:E,12)*INDEX(係数表!F:F,12))))))</f>
        <v>#VALUE!</v>
      </c>
      <c r="AJ803" t="e">
        <f>MIN(100, MAX(0, (INDEX(出力表!D:D,12))*AH803/MAX(AI803, Settings!B3)))</f>
        <v>#VALUE!</v>
      </c>
      <c r="AK803">
        <f>MIN(100, MAX(0, 100*BETAINV(乱数表!$M803, MAX(0.00000001, (1/(1+EXP(-(INDEX(係数表!G:G,13) + $B803))))*(EXP(INDEX(係数表!H:H,13) + INDEX(係数表!I:I,13)*LN(INDEX(出力表!C:C,13)+1)))), MAX(0.00000001, (1-(1/(1+EXP(-(INDEX(係数表!G:G,13) + $B803)))))*(EXP(INDEX(係数表!H:H,13) + INDEX(係数表!I:I,13)*LN(INDEX(出力表!C:C,13)+1)))))))</f>
        <v>99.007041744755725</v>
      </c>
      <c r="AL803" t="e">
        <f>MIN(100, MAX(0, (100*(INDEX(出力表!D:D,13))/(EXP(INDEX(係数表!B:B,13) + $C803) + (INDEX(出力表!D:D,13)))) + (乱数表!$Y803*(Settings!B12/(((INDEX(出力表!D:D,13))+1)^INDEX(係数表!E:E,13)*INDEX(係数表!F:F,13))))))</f>
        <v>#VALUE!</v>
      </c>
      <c r="AM803" t="e">
        <f>MIN(100, MAX(0, (INDEX(出力表!D:D,13))*AK803/MAX(AL803, Settings!B3)))</f>
        <v>#VALUE!</v>
      </c>
      <c r="AN803">
        <f>IF(ISNUMBER(F803), INDEX(出力表!B:B,2)*F803, 0)+IF(ISNUMBER(I803), INDEX(出力表!B:B,3)*I803, 0)+IF(ISNUMBER(L803), INDEX(出力表!B:B,4)*L803, 0)+IF(ISNUMBER(O803), INDEX(出力表!B:B,5)*O803, 0)+IF(ISNUMBER(R803), INDEX(出力表!B:B,6)*R803, 0)+IF(ISNUMBER(U803), INDEX(出力表!B:B,7)*U803, 0)+IF(ISNUMBER(X803), INDEX(出力表!B:B,8)*X803, 0)+IF(ISNUMBER(AA803), INDEX(出力表!B:B,9)*AA803, 0)+IF(ISNUMBER(AD803), INDEX(出力表!B:B,10)*AD803, 0)+IF(ISNUMBER(AG803), INDEX(出力表!B:B,11)*AG803, 0)+IF(ISNUMBER(AJ803), INDEX(出力表!B:B,12)*AJ803, 0)+IF(ISNUMBER(AM803), INDEX(出力表!B:B,13)*AM803, 0)</f>
        <v>0</v>
      </c>
      <c r="AO803">
        <f>IF(ISNUMBER(F803), INDEX(出力表!B:B,2), 0)+IF(ISNUMBER(I803), INDEX(出力表!B:B,3), 0)+IF(ISNUMBER(L803), INDEX(出力表!B:B,4), 0)+IF(ISNUMBER(O803), INDEX(出力表!B:B,5), 0)+IF(ISNUMBER(R803), INDEX(出力表!B:B,6), 0)+IF(ISNUMBER(U803), INDEX(出力表!B:B,7), 0)+IF(ISNUMBER(X803), INDEX(出力表!B:B,8), 0)+IF(ISNUMBER(AA803), INDEX(出力表!B:B,9), 0)+IF(ISNUMBER(AD803), INDEX(出力表!B:B,10), 0)+IF(ISNUMBER(AG803), INDEX(出力表!B:B,11), 0)+IF(ISNUMBER(AJ803), INDEX(出力表!B:B,12), 0)+IF(ISNUMBER(AM803), INDEX(出力表!B:B,13), 0)</f>
        <v>0</v>
      </c>
      <c r="AP803" t="str">
        <f t="shared" si="12"/>
        <v/>
      </c>
    </row>
    <row r="804" spans="1:42" x14ac:dyDescent="0.2">
      <c r="A804">
        <v>803</v>
      </c>
      <c r="B804">
        <f>IF(UPPER(Settings!B4)="TRUE", 乱数表!$Z804*Settings!B10, 0)</f>
        <v>-0.21827121918873046</v>
      </c>
      <c r="C804">
        <f>IF(UPPER(Settings!B4)="TRUE", 乱数表!$AA804*Settings!B11, 0)</f>
        <v>5.8513816492988509E-3</v>
      </c>
      <c r="D804">
        <f>MIN(100, MAX(0, 100*BETAINV(乱数表!$B804, MAX(0.00000001, (1/(1+EXP(-(INDEX(係数表!G:G,2) + $B804))))*(EXP(INDEX(係数表!H:H,2) + INDEX(係数表!I:I,2)*LN(INDEX(出力表!C:C,2)+1)))), MAX(0.00000001, (1-(1/(1+EXP(-(INDEX(係数表!G:G,2) + $B804)))))*(EXP(INDEX(係数表!H:H,2) + INDEX(係数表!I:I,2)*LN(INDEX(出力表!C:C,2)+1)))))))</f>
        <v>71.700269821075011</v>
      </c>
      <c r="E804" t="e">
        <f>MIN(100, MAX(0, (100*(INDEX(出力表!D:D,2))/(EXP(INDEX(係数表!B:B,2) + $C804) + (INDEX(出力表!D:D,2)))) + (乱数表!$N804*(Settings!B12/(((INDEX(出力表!D:D,2))+1)^INDEX(係数表!E:E,2)*INDEX(係数表!F:F,2))))))</f>
        <v>#VALUE!</v>
      </c>
      <c r="F804" t="e">
        <f>MIN(100, MAX(0, (INDEX(出力表!D:D,2))*D804/MAX(E804, Settings!B3)))</f>
        <v>#VALUE!</v>
      </c>
      <c r="G804">
        <f>MIN(100, MAX(0, 100*BETAINV(乱数表!$C804, MAX(0.00000001, (1/(1+EXP(-(INDEX(係数表!G:G,3) + $B804))))*(EXP(INDEX(係数表!H:H,3) + INDEX(係数表!I:I,3)*LN(INDEX(出力表!C:C,3)+1)))), MAX(0.00000001, (1-(1/(1+EXP(-(INDEX(係数表!G:G,3) + $B804)))))*(EXP(INDEX(係数表!H:H,3) + INDEX(係数表!I:I,3)*LN(INDEX(出力表!C:C,3)+1)))))))</f>
        <v>73.474318042143224</v>
      </c>
      <c r="H804" t="e">
        <f>MIN(100, MAX(0, (100*(INDEX(出力表!D:D,3))/(EXP(INDEX(係数表!B:B,3) + $C804) + (INDEX(出力表!D:D,3)))) + (乱数表!$O804*(Settings!B12/(((INDEX(出力表!D:D,3))+1)^INDEX(係数表!E:E,3)*INDEX(係数表!F:F,3))))))</f>
        <v>#VALUE!</v>
      </c>
      <c r="I804" t="e">
        <f>MIN(100, MAX(0, (INDEX(出力表!D:D,3))*G804/MAX(H804, Settings!B3)))</f>
        <v>#VALUE!</v>
      </c>
      <c r="J804">
        <f>MIN(100, MAX(0, 100*BETAINV(乱数表!$D804, MAX(0.00000001, (1/(1+EXP(-(INDEX(係数表!G:G,4) + $B804))))*(EXP(INDEX(係数表!H:H,4) + INDEX(係数表!I:I,4)*LN(INDEX(出力表!C:C,4)+1)))), MAX(0.00000001, (1-(1/(1+EXP(-(INDEX(係数表!G:G,4) + $B804)))))*(EXP(INDEX(係数表!H:H,4) + INDEX(係数表!I:I,4)*LN(INDEX(出力表!C:C,4)+1)))))))</f>
        <v>77.023481718138726</v>
      </c>
      <c r="K804" t="e">
        <f>MIN(100, MAX(0, (100*(INDEX(出力表!D:D,4))/(EXP(INDEX(係数表!B:B,4) + $C804) + (INDEX(出力表!D:D,4)))) + (乱数表!$P804*(Settings!B12/(((INDEX(出力表!D:D,4))+1)^INDEX(係数表!E:E,4)*INDEX(係数表!F:F,4))))))</f>
        <v>#VALUE!</v>
      </c>
      <c r="L804" t="e">
        <f>MIN(100, MAX(0, (INDEX(出力表!D:D,4))*J804/MAX(K804, Settings!B3)))</f>
        <v>#VALUE!</v>
      </c>
      <c r="M804">
        <f>MIN(100, MAX(0, 100*BETAINV(乱数表!$E804, MAX(0.00000001, (1/(1+EXP(-(INDEX(係数表!G:G,5) + $B804))))*(EXP(INDEX(係数表!H:H,5) + INDEX(係数表!I:I,5)*LN(INDEX(出力表!C:C,5)+1)))), MAX(0.00000001, (1-(1/(1+EXP(-(INDEX(係数表!G:G,5) + $B804)))))*(EXP(INDEX(係数表!H:H,5) + INDEX(係数表!I:I,5)*LN(INDEX(出力表!C:C,5)+1)))))))</f>
        <v>82.481274782096961</v>
      </c>
      <c r="N804" t="e">
        <f>MIN(100, MAX(0, (100*(INDEX(出力表!D:D,5))/(EXP(INDEX(係数表!B:B,5) + $C804) + (INDEX(出力表!D:D,5)))) + (乱数表!$Q804*(Settings!B12/(((INDEX(出力表!D:D,5))+1)^INDEX(係数表!E:E,5)*INDEX(係数表!F:F,5))))))</f>
        <v>#VALUE!</v>
      </c>
      <c r="O804" t="e">
        <f>MIN(100, MAX(0, (INDEX(出力表!D:D,5))*M804/MAX(N804, Settings!B3)))</f>
        <v>#VALUE!</v>
      </c>
      <c r="P804">
        <f>MIN(100, MAX(0, 100*BETAINV(乱数表!$F804, MAX(0.00000001, (1/(1+EXP(-(INDEX(係数表!G:G,6) + $B804))))*(EXP(INDEX(係数表!H:H,6) + INDEX(係数表!I:I,6)*LN(INDEX(出力表!C:C,6)+1)))), MAX(0.00000001, (1-(1/(1+EXP(-(INDEX(係数表!G:G,6) + $B804)))))*(EXP(INDEX(係数表!H:H,6) + INDEX(係数表!I:I,6)*LN(INDEX(出力表!C:C,6)+1)))))))</f>
        <v>80.128367566548491</v>
      </c>
      <c r="Q804" t="e">
        <f>MIN(100, MAX(0, (100*(INDEX(出力表!D:D,6))/(EXP(INDEX(係数表!B:B,6) + $C804) + (INDEX(出力表!D:D,6)))) + (乱数表!$R804*(Settings!B12/(((INDEX(出力表!D:D,6))+1)^INDEX(係数表!E:E,6)*INDEX(係数表!F:F,6))))))</f>
        <v>#VALUE!</v>
      </c>
      <c r="R804" t="e">
        <f>MIN(100, MAX(0, (INDEX(出力表!D:D,6))*P804/MAX(Q804, Settings!B3)))</f>
        <v>#VALUE!</v>
      </c>
      <c r="S804">
        <f>MIN(100, MAX(0, 100*BETAINV(乱数表!$G804, MAX(0.00000001, (1/(1+EXP(-(INDEX(係数表!G:G,7) + $B804))))*(EXP(INDEX(係数表!H:H,7) + INDEX(係数表!I:I,7)*LN(INDEX(出力表!C:C,7)+1)))), MAX(0.00000001, (1-(1/(1+EXP(-(INDEX(係数表!G:G,7) + $B804)))))*(EXP(INDEX(係数表!H:H,7) + INDEX(係数表!I:I,7)*LN(INDEX(出力表!C:C,7)+1)))))))</f>
        <v>45.965285312049012</v>
      </c>
      <c r="T804" t="e">
        <f>MIN(100, MAX(0, (100*(INDEX(出力表!D:D,7))/(EXP(INDEX(係数表!B:B,7) + $C804) + (INDEX(出力表!D:D,7)))) + (乱数表!$S804*(Settings!B12/(((INDEX(出力表!D:D,7))+1)^INDEX(係数表!E:E,7)*INDEX(係数表!F:F,7))))))</f>
        <v>#VALUE!</v>
      </c>
      <c r="U804" t="e">
        <f>MIN(100, MAX(0, (INDEX(出力表!D:D,7))*S804/MAX(T804, Settings!B3)))</f>
        <v>#VALUE!</v>
      </c>
      <c r="V804">
        <f>MIN(100, MAX(0, 100*BETAINV(乱数表!$H804, MAX(0.00000001, (1/(1+EXP(-(INDEX(係数表!G:G,8) + $B804))))*(EXP(INDEX(係数表!H:H,8) + INDEX(係数表!I:I,8)*LN(INDEX(出力表!C:C,8)+1)))), MAX(0.00000001, (1-(1/(1+EXP(-(INDEX(係数表!G:G,8) + $B804)))))*(EXP(INDEX(係数表!H:H,8) + INDEX(係数表!I:I,8)*LN(INDEX(出力表!C:C,8)+1)))))))</f>
        <v>98.155204116776403</v>
      </c>
      <c r="W804" t="e">
        <f>MIN(100, MAX(0, (100*(INDEX(出力表!D:D,8))/(EXP(INDEX(係数表!B:B,8) + $C804) + (INDEX(出力表!D:D,8)))) + (乱数表!$T804*(Settings!B12/(((INDEX(出力表!D:D,8))+1)^INDEX(係数表!E:E,8)*INDEX(係数表!F:F,8))))))</f>
        <v>#VALUE!</v>
      </c>
      <c r="X804" t="e">
        <f>MIN(100, MAX(0, (INDEX(出力表!D:D,8))*V804/MAX(W804, Settings!B3)))</f>
        <v>#VALUE!</v>
      </c>
      <c r="Y804">
        <f>MIN(100, MAX(0, 100*BETAINV(乱数表!$I804, MAX(0.00000001, (1/(1+EXP(-(INDEX(係数表!G:G,9) + $B804))))*(EXP(INDEX(係数表!H:H,9) + INDEX(係数表!I:I,9)*LN(INDEX(出力表!C:C,9)+1)))), MAX(0.00000001, (1-(1/(1+EXP(-(INDEX(係数表!G:G,9) + $B804)))))*(EXP(INDEX(係数表!H:H,9) + INDEX(係数表!I:I,9)*LN(INDEX(出力表!C:C,9)+1)))))))</f>
        <v>83.990611114958156</v>
      </c>
      <c r="Z804" t="e">
        <f>MIN(100, MAX(0, (100*(INDEX(出力表!D:D,9))/(EXP(INDEX(係数表!B:B,9) + $C804) + (INDEX(出力表!D:D,9)))) + (乱数表!$U804*(Settings!B12/(((INDEX(出力表!D:D,9))+1)^INDEX(係数表!E:E,9)*INDEX(係数表!F:F,9))))))</f>
        <v>#VALUE!</v>
      </c>
      <c r="AA804" t="e">
        <f>MIN(100, MAX(0, (INDEX(出力表!D:D,9))*Y804/MAX(Z804, Settings!B3)))</f>
        <v>#VALUE!</v>
      </c>
      <c r="AB804">
        <f>MIN(100, MAX(0, 100*BETAINV(乱数表!$J804, MAX(0.00000001, (1/(1+EXP(-(INDEX(係数表!G:G,10) + $B804))))*(EXP(INDEX(係数表!H:H,10) + INDEX(係数表!I:I,10)*LN(INDEX(出力表!C:C,10)+1)))), MAX(0.00000001, (1-(1/(1+EXP(-(INDEX(係数表!G:G,10) + $B804)))))*(EXP(INDEX(係数表!H:H,10) + INDEX(係数表!I:I,10)*LN(INDEX(出力表!C:C,10)+1)))))))</f>
        <v>78.647566928540357</v>
      </c>
      <c r="AC804" t="e">
        <f>MIN(100, MAX(0, (100*(INDEX(出力表!D:D,10))/(EXP(INDEX(係数表!B:B,10) + $C804) + (INDEX(出力表!D:D,10)))) + (乱数表!$V804*(Settings!B12/(((INDEX(出力表!D:D,10))+1)^INDEX(係数表!E:E,10)*INDEX(係数表!F:F,10))))))</f>
        <v>#VALUE!</v>
      </c>
      <c r="AD804" t="e">
        <f>MIN(100, MAX(0, (INDEX(出力表!D:D,10))*AB804/MAX(AC804, Settings!B3)))</f>
        <v>#VALUE!</v>
      </c>
      <c r="AE804">
        <f>MIN(100, MAX(0, 100*BETAINV(乱数表!$K804, MAX(0.00000001, (1/(1+EXP(-(INDEX(係数表!G:G,11) + $B804))))*(EXP(INDEX(係数表!H:H,11) + INDEX(係数表!I:I,11)*LN(INDEX(出力表!C:C,11)+1)))), MAX(0.00000001, (1-(1/(1+EXP(-(INDEX(係数表!G:G,11) + $B804)))))*(EXP(INDEX(係数表!H:H,11) + INDEX(係数表!I:I,11)*LN(INDEX(出力表!C:C,11)+1)))))))</f>
        <v>69.428116075718933</v>
      </c>
      <c r="AF804" t="e">
        <f>MIN(100, MAX(0, (100*(INDEX(出力表!D:D,11))/(EXP(INDEX(係数表!B:B,11) + $C804) + (INDEX(出力表!D:D,11)))) + (乱数表!$W804*(Settings!B12/(((INDEX(出力表!D:D,11))+1)^INDEX(係数表!E:E,11)*INDEX(係数表!F:F,11))))))</f>
        <v>#VALUE!</v>
      </c>
      <c r="AG804" t="e">
        <f>MIN(100, MAX(0, (INDEX(出力表!D:D,11))*AE804/MAX(AF804, Settings!B3)))</f>
        <v>#VALUE!</v>
      </c>
      <c r="AH804">
        <f>MIN(100, MAX(0, 100*BETAINV(乱数表!$L804, MAX(0.00000001, (1/(1+EXP(-(INDEX(係数表!G:G,12) + $B804))))*(EXP(INDEX(係数表!H:H,12) + INDEX(係数表!I:I,12)*LN(INDEX(出力表!C:C,12)+1)))), MAX(0.00000001, (1-(1/(1+EXP(-(INDEX(係数表!G:G,12) + $B804)))))*(EXP(INDEX(係数表!H:H,12) + INDEX(係数表!I:I,12)*LN(INDEX(出力表!C:C,12)+1)))))))</f>
        <v>99.100225194190898</v>
      </c>
      <c r="AI804" t="e">
        <f>MIN(100, MAX(0, (100*(INDEX(出力表!D:D,12))/(EXP(INDEX(係数表!B:B,12) + $C804) + (INDEX(出力表!D:D,12)))) + (乱数表!$X804*(Settings!B12/(((INDEX(出力表!D:D,12))+1)^INDEX(係数表!E:E,12)*INDEX(係数表!F:F,12))))))</f>
        <v>#VALUE!</v>
      </c>
      <c r="AJ804" t="e">
        <f>MIN(100, MAX(0, (INDEX(出力表!D:D,12))*AH804/MAX(AI804, Settings!B3)))</f>
        <v>#VALUE!</v>
      </c>
      <c r="AK804">
        <f>MIN(100, MAX(0, 100*BETAINV(乱数表!$M804, MAX(0.00000001, (1/(1+EXP(-(INDEX(係数表!G:G,13) + $B804))))*(EXP(INDEX(係数表!H:H,13) + INDEX(係数表!I:I,13)*LN(INDEX(出力表!C:C,13)+1)))), MAX(0.00000001, (1-(1/(1+EXP(-(INDEX(係数表!G:G,13) + $B804)))))*(EXP(INDEX(係数表!H:H,13) + INDEX(係数表!I:I,13)*LN(INDEX(出力表!C:C,13)+1)))))))</f>
        <v>98.001618205950194</v>
      </c>
      <c r="AL804" t="e">
        <f>MIN(100, MAX(0, (100*(INDEX(出力表!D:D,13))/(EXP(INDEX(係数表!B:B,13) + $C804) + (INDEX(出力表!D:D,13)))) + (乱数表!$Y804*(Settings!B12/(((INDEX(出力表!D:D,13))+1)^INDEX(係数表!E:E,13)*INDEX(係数表!F:F,13))))))</f>
        <v>#VALUE!</v>
      </c>
      <c r="AM804" t="e">
        <f>MIN(100, MAX(0, (INDEX(出力表!D:D,13))*AK804/MAX(AL804, Settings!B3)))</f>
        <v>#VALUE!</v>
      </c>
      <c r="AN804">
        <f>IF(ISNUMBER(F804), INDEX(出力表!B:B,2)*F804, 0)+IF(ISNUMBER(I804), INDEX(出力表!B:B,3)*I804, 0)+IF(ISNUMBER(L804), INDEX(出力表!B:B,4)*L804, 0)+IF(ISNUMBER(O804), INDEX(出力表!B:B,5)*O804, 0)+IF(ISNUMBER(R804), INDEX(出力表!B:B,6)*R804, 0)+IF(ISNUMBER(U804), INDEX(出力表!B:B,7)*U804, 0)+IF(ISNUMBER(X804), INDEX(出力表!B:B,8)*X804, 0)+IF(ISNUMBER(AA804), INDEX(出力表!B:B,9)*AA804, 0)+IF(ISNUMBER(AD804), INDEX(出力表!B:B,10)*AD804, 0)+IF(ISNUMBER(AG804), INDEX(出力表!B:B,11)*AG804, 0)+IF(ISNUMBER(AJ804), INDEX(出力表!B:B,12)*AJ804, 0)+IF(ISNUMBER(AM804), INDEX(出力表!B:B,13)*AM804, 0)</f>
        <v>0</v>
      </c>
      <c r="AO804">
        <f>IF(ISNUMBER(F804), INDEX(出力表!B:B,2), 0)+IF(ISNUMBER(I804), INDEX(出力表!B:B,3), 0)+IF(ISNUMBER(L804), INDEX(出力表!B:B,4), 0)+IF(ISNUMBER(O804), INDEX(出力表!B:B,5), 0)+IF(ISNUMBER(R804), INDEX(出力表!B:B,6), 0)+IF(ISNUMBER(U804), INDEX(出力表!B:B,7), 0)+IF(ISNUMBER(X804), INDEX(出力表!B:B,8), 0)+IF(ISNUMBER(AA804), INDEX(出力表!B:B,9), 0)+IF(ISNUMBER(AD804), INDEX(出力表!B:B,10), 0)+IF(ISNUMBER(AG804), INDEX(出力表!B:B,11), 0)+IF(ISNUMBER(AJ804), INDEX(出力表!B:B,12), 0)+IF(ISNUMBER(AM804), INDEX(出力表!B:B,13), 0)</f>
        <v>0</v>
      </c>
      <c r="AP804" t="str">
        <f t="shared" si="12"/>
        <v/>
      </c>
    </row>
    <row r="805" spans="1:42" x14ac:dyDescent="0.2">
      <c r="A805">
        <v>804</v>
      </c>
      <c r="B805">
        <f>IF(UPPER(Settings!B4)="TRUE", 乱数表!$Z805*Settings!B10, 0)</f>
        <v>-0.50245360224144298</v>
      </c>
      <c r="C805">
        <f>IF(UPPER(Settings!B4)="TRUE", 乱数表!$AA805*Settings!B11, 0)</f>
        <v>4.3183973249196268E-2</v>
      </c>
      <c r="D805">
        <f>MIN(100, MAX(0, 100*BETAINV(乱数表!$B805, MAX(0.00000001, (1/(1+EXP(-(INDEX(係数表!G:G,2) + $B805))))*(EXP(INDEX(係数表!H:H,2) + INDEX(係数表!I:I,2)*LN(INDEX(出力表!C:C,2)+1)))), MAX(0.00000001, (1-(1/(1+EXP(-(INDEX(係数表!G:G,2) + $B805)))))*(EXP(INDEX(係数表!H:H,2) + INDEX(係数表!I:I,2)*LN(INDEX(出力表!C:C,2)+1)))))))</f>
        <v>52.581741907169963</v>
      </c>
      <c r="E805" t="e">
        <f>MIN(100, MAX(0, (100*(INDEX(出力表!D:D,2))/(EXP(INDEX(係数表!B:B,2) + $C805) + (INDEX(出力表!D:D,2)))) + (乱数表!$N805*(Settings!B12/(((INDEX(出力表!D:D,2))+1)^INDEX(係数表!E:E,2)*INDEX(係数表!F:F,2))))))</f>
        <v>#VALUE!</v>
      </c>
      <c r="F805" t="e">
        <f>MIN(100, MAX(0, (INDEX(出力表!D:D,2))*D805/MAX(E805, Settings!B3)))</f>
        <v>#VALUE!</v>
      </c>
      <c r="G805">
        <f>MIN(100, MAX(0, 100*BETAINV(乱数表!$C805, MAX(0.00000001, (1/(1+EXP(-(INDEX(係数表!G:G,3) + $B805))))*(EXP(INDEX(係数表!H:H,3) + INDEX(係数表!I:I,3)*LN(INDEX(出力表!C:C,3)+1)))), MAX(0.00000001, (1-(1/(1+EXP(-(INDEX(係数表!G:G,3) + $B805)))))*(EXP(INDEX(係数表!H:H,3) + INDEX(係数表!I:I,3)*LN(INDEX(出力表!C:C,3)+1)))))))</f>
        <v>90.804304447153712</v>
      </c>
      <c r="H805" t="e">
        <f>MIN(100, MAX(0, (100*(INDEX(出力表!D:D,3))/(EXP(INDEX(係数表!B:B,3) + $C805) + (INDEX(出力表!D:D,3)))) + (乱数表!$O805*(Settings!B12/(((INDEX(出力表!D:D,3))+1)^INDEX(係数表!E:E,3)*INDEX(係数表!F:F,3))))))</f>
        <v>#VALUE!</v>
      </c>
      <c r="I805" t="e">
        <f>MIN(100, MAX(0, (INDEX(出力表!D:D,3))*G805/MAX(H805, Settings!B3)))</f>
        <v>#VALUE!</v>
      </c>
      <c r="J805">
        <f>MIN(100, MAX(0, 100*BETAINV(乱数表!$D805, MAX(0.00000001, (1/(1+EXP(-(INDEX(係数表!G:G,4) + $B805))))*(EXP(INDEX(係数表!H:H,4) + INDEX(係数表!I:I,4)*LN(INDEX(出力表!C:C,4)+1)))), MAX(0.00000001, (1-(1/(1+EXP(-(INDEX(係数表!G:G,4) + $B805)))))*(EXP(INDEX(係数表!H:H,4) + INDEX(係数表!I:I,4)*LN(INDEX(出力表!C:C,4)+1)))))))</f>
        <v>51.143387204124949</v>
      </c>
      <c r="K805" t="e">
        <f>MIN(100, MAX(0, (100*(INDEX(出力表!D:D,4))/(EXP(INDEX(係数表!B:B,4) + $C805) + (INDEX(出力表!D:D,4)))) + (乱数表!$P805*(Settings!B12/(((INDEX(出力表!D:D,4))+1)^INDEX(係数表!E:E,4)*INDEX(係数表!F:F,4))))))</f>
        <v>#VALUE!</v>
      </c>
      <c r="L805" t="e">
        <f>MIN(100, MAX(0, (INDEX(出力表!D:D,4))*J805/MAX(K805, Settings!B3)))</f>
        <v>#VALUE!</v>
      </c>
      <c r="M805">
        <f>MIN(100, MAX(0, 100*BETAINV(乱数表!$E805, MAX(0.00000001, (1/(1+EXP(-(INDEX(係数表!G:G,5) + $B805))))*(EXP(INDEX(係数表!H:H,5) + INDEX(係数表!I:I,5)*LN(INDEX(出力表!C:C,5)+1)))), MAX(0.00000001, (1-(1/(1+EXP(-(INDEX(係数表!G:G,5) + $B805)))))*(EXP(INDEX(係数表!H:H,5) + INDEX(係数表!I:I,5)*LN(INDEX(出力表!C:C,5)+1)))))))</f>
        <v>83.248786648662261</v>
      </c>
      <c r="N805" t="e">
        <f>MIN(100, MAX(0, (100*(INDEX(出力表!D:D,5))/(EXP(INDEX(係数表!B:B,5) + $C805) + (INDEX(出力表!D:D,5)))) + (乱数表!$Q805*(Settings!B12/(((INDEX(出力表!D:D,5))+1)^INDEX(係数表!E:E,5)*INDEX(係数表!F:F,5))))))</f>
        <v>#VALUE!</v>
      </c>
      <c r="O805" t="e">
        <f>MIN(100, MAX(0, (INDEX(出力表!D:D,5))*M805/MAX(N805, Settings!B3)))</f>
        <v>#VALUE!</v>
      </c>
      <c r="P805">
        <f>MIN(100, MAX(0, 100*BETAINV(乱数表!$F805, MAX(0.00000001, (1/(1+EXP(-(INDEX(係数表!G:G,6) + $B805))))*(EXP(INDEX(係数表!H:H,6) + INDEX(係数表!I:I,6)*LN(INDEX(出力表!C:C,6)+1)))), MAX(0.00000001, (1-(1/(1+EXP(-(INDEX(係数表!G:G,6) + $B805)))))*(EXP(INDEX(係数表!H:H,6) + INDEX(係数表!I:I,6)*LN(INDEX(出力表!C:C,6)+1)))))))</f>
        <v>58.586503750347653</v>
      </c>
      <c r="Q805" t="e">
        <f>MIN(100, MAX(0, (100*(INDEX(出力表!D:D,6))/(EXP(INDEX(係数表!B:B,6) + $C805) + (INDEX(出力表!D:D,6)))) + (乱数表!$R805*(Settings!B12/(((INDEX(出力表!D:D,6))+1)^INDEX(係数表!E:E,6)*INDEX(係数表!F:F,6))))))</f>
        <v>#VALUE!</v>
      </c>
      <c r="R805" t="e">
        <f>MIN(100, MAX(0, (INDEX(出力表!D:D,6))*P805/MAX(Q805, Settings!B3)))</f>
        <v>#VALUE!</v>
      </c>
      <c r="S805">
        <f>MIN(100, MAX(0, 100*BETAINV(乱数表!$G805, MAX(0.00000001, (1/(1+EXP(-(INDEX(係数表!G:G,7) + $B805))))*(EXP(INDEX(係数表!H:H,7) + INDEX(係数表!I:I,7)*LN(INDEX(出力表!C:C,7)+1)))), MAX(0.00000001, (1-(1/(1+EXP(-(INDEX(係数表!G:G,7) + $B805)))))*(EXP(INDEX(係数表!H:H,7) + INDEX(係数表!I:I,7)*LN(INDEX(出力表!C:C,7)+1)))))))</f>
        <v>86.521098312107043</v>
      </c>
      <c r="T805" t="e">
        <f>MIN(100, MAX(0, (100*(INDEX(出力表!D:D,7))/(EXP(INDEX(係数表!B:B,7) + $C805) + (INDEX(出力表!D:D,7)))) + (乱数表!$S805*(Settings!B12/(((INDEX(出力表!D:D,7))+1)^INDEX(係数表!E:E,7)*INDEX(係数表!F:F,7))))))</f>
        <v>#VALUE!</v>
      </c>
      <c r="U805" t="e">
        <f>MIN(100, MAX(0, (INDEX(出力表!D:D,7))*S805/MAX(T805, Settings!B3)))</f>
        <v>#VALUE!</v>
      </c>
      <c r="V805">
        <f>MIN(100, MAX(0, 100*BETAINV(乱数表!$H805, MAX(0.00000001, (1/(1+EXP(-(INDEX(係数表!G:G,8) + $B805))))*(EXP(INDEX(係数表!H:H,8) + INDEX(係数表!I:I,8)*LN(INDEX(出力表!C:C,8)+1)))), MAX(0.00000001, (1-(1/(1+EXP(-(INDEX(係数表!G:G,8) + $B805)))))*(EXP(INDEX(係数表!H:H,8) + INDEX(係数表!I:I,8)*LN(INDEX(出力表!C:C,8)+1)))))))</f>
        <v>96.618853490424797</v>
      </c>
      <c r="W805" t="e">
        <f>MIN(100, MAX(0, (100*(INDEX(出力表!D:D,8))/(EXP(INDEX(係数表!B:B,8) + $C805) + (INDEX(出力表!D:D,8)))) + (乱数表!$T805*(Settings!B12/(((INDEX(出力表!D:D,8))+1)^INDEX(係数表!E:E,8)*INDEX(係数表!F:F,8))))))</f>
        <v>#VALUE!</v>
      </c>
      <c r="X805" t="e">
        <f>MIN(100, MAX(0, (INDEX(出力表!D:D,8))*V805/MAX(W805, Settings!B3)))</f>
        <v>#VALUE!</v>
      </c>
      <c r="Y805">
        <f>MIN(100, MAX(0, 100*BETAINV(乱数表!$I805, MAX(0.00000001, (1/(1+EXP(-(INDEX(係数表!G:G,9) + $B805))))*(EXP(INDEX(係数表!H:H,9) + INDEX(係数表!I:I,9)*LN(INDEX(出力表!C:C,9)+1)))), MAX(0.00000001, (1-(1/(1+EXP(-(INDEX(係数表!G:G,9) + $B805)))))*(EXP(INDEX(係数表!H:H,9) + INDEX(係数表!I:I,9)*LN(INDEX(出力表!C:C,9)+1)))))))</f>
        <v>89.526886829132863</v>
      </c>
      <c r="Z805" t="e">
        <f>MIN(100, MAX(0, (100*(INDEX(出力表!D:D,9))/(EXP(INDEX(係数表!B:B,9) + $C805) + (INDEX(出力表!D:D,9)))) + (乱数表!$U805*(Settings!B12/(((INDEX(出力表!D:D,9))+1)^INDEX(係数表!E:E,9)*INDEX(係数表!F:F,9))))))</f>
        <v>#VALUE!</v>
      </c>
      <c r="AA805" t="e">
        <f>MIN(100, MAX(0, (INDEX(出力表!D:D,9))*Y805/MAX(Z805, Settings!B3)))</f>
        <v>#VALUE!</v>
      </c>
      <c r="AB805">
        <f>MIN(100, MAX(0, 100*BETAINV(乱数表!$J805, MAX(0.00000001, (1/(1+EXP(-(INDEX(係数表!G:G,10) + $B805))))*(EXP(INDEX(係数表!H:H,10) + INDEX(係数表!I:I,10)*LN(INDEX(出力表!C:C,10)+1)))), MAX(0.00000001, (1-(1/(1+EXP(-(INDEX(係数表!G:G,10) + $B805)))))*(EXP(INDEX(係数表!H:H,10) + INDEX(係数表!I:I,10)*LN(INDEX(出力表!C:C,10)+1)))))))</f>
        <v>92.096115142759274</v>
      </c>
      <c r="AC805" t="e">
        <f>MIN(100, MAX(0, (100*(INDEX(出力表!D:D,10))/(EXP(INDEX(係数表!B:B,10) + $C805) + (INDEX(出力表!D:D,10)))) + (乱数表!$V805*(Settings!B12/(((INDEX(出力表!D:D,10))+1)^INDEX(係数表!E:E,10)*INDEX(係数表!F:F,10))))))</f>
        <v>#VALUE!</v>
      </c>
      <c r="AD805" t="e">
        <f>MIN(100, MAX(0, (INDEX(出力表!D:D,10))*AB805/MAX(AC805, Settings!B3)))</f>
        <v>#VALUE!</v>
      </c>
      <c r="AE805">
        <f>MIN(100, MAX(0, 100*BETAINV(乱数表!$K805, MAX(0.00000001, (1/(1+EXP(-(INDEX(係数表!G:G,11) + $B805))))*(EXP(INDEX(係数表!H:H,11) + INDEX(係数表!I:I,11)*LN(INDEX(出力表!C:C,11)+1)))), MAX(0.00000001, (1-(1/(1+EXP(-(INDEX(係数表!G:G,11) + $B805)))))*(EXP(INDEX(係数表!H:H,11) + INDEX(係数表!I:I,11)*LN(INDEX(出力表!C:C,11)+1)))))))</f>
        <v>89.086944162903222</v>
      </c>
      <c r="AF805" t="e">
        <f>MIN(100, MAX(0, (100*(INDEX(出力表!D:D,11))/(EXP(INDEX(係数表!B:B,11) + $C805) + (INDEX(出力表!D:D,11)))) + (乱数表!$W805*(Settings!B12/(((INDEX(出力表!D:D,11))+1)^INDEX(係数表!E:E,11)*INDEX(係数表!F:F,11))))))</f>
        <v>#VALUE!</v>
      </c>
      <c r="AG805" t="e">
        <f>MIN(100, MAX(0, (INDEX(出力表!D:D,11))*AE805/MAX(AF805, Settings!B3)))</f>
        <v>#VALUE!</v>
      </c>
      <c r="AH805">
        <f>MIN(100, MAX(0, 100*BETAINV(乱数表!$L805, MAX(0.00000001, (1/(1+EXP(-(INDEX(係数表!G:G,12) + $B805))))*(EXP(INDEX(係数表!H:H,12) + INDEX(係数表!I:I,12)*LN(INDEX(出力表!C:C,12)+1)))), MAX(0.00000001, (1-(1/(1+EXP(-(INDEX(係数表!G:G,12) + $B805)))))*(EXP(INDEX(係数表!H:H,12) + INDEX(係数表!I:I,12)*LN(INDEX(出力表!C:C,12)+1)))))))</f>
        <v>99.612848494451526</v>
      </c>
      <c r="AI805" t="e">
        <f>MIN(100, MAX(0, (100*(INDEX(出力表!D:D,12))/(EXP(INDEX(係数表!B:B,12) + $C805) + (INDEX(出力表!D:D,12)))) + (乱数表!$X805*(Settings!B12/(((INDEX(出力表!D:D,12))+1)^INDEX(係数表!E:E,12)*INDEX(係数表!F:F,12))))))</f>
        <v>#VALUE!</v>
      </c>
      <c r="AJ805" t="e">
        <f>MIN(100, MAX(0, (INDEX(出力表!D:D,12))*AH805/MAX(AI805, Settings!B3)))</f>
        <v>#VALUE!</v>
      </c>
      <c r="AK805">
        <f>MIN(100, MAX(0, 100*BETAINV(乱数表!$M805, MAX(0.00000001, (1/(1+EXP(-(INDEX(係数表!G:G,13) + $B805))))*(EXP(INDEX(係数表!H:H,13) + INDEX(係数表!I:I,13)*LN(INDEX(出力表!C:C,13)+1)))), MAX(0.00000001, (1-(1/(1+EXP(-(INDEX(係数表!G:G,13) + $B805)))))*(EXP(INDEX(係数表!H:H,13) + INDEX(係数表!I:I,13)*LN(INDEX(出力表!C:C,13)+1)))))))</f>
        <v>99.970429241476083</v>
      </c>
      <c r="AL805" t="e">
        <f>MIN(100, MAX(0, (100*(INDEX(出力表!D:D,13))/(EXP(INDEX(係数表!B:B,13) + $C805) + (INDEX(出力表!D:D,13)))) + (乱数表!$Y805*(Settings!B12/(((INDEX(出力表!D:D,13))+1)^INDEX(係数表!E:E,13)*INDEX(係数表!F:F,13))))))</f>
        <v>#VALUE!</v>
      </c>
      <c r="AM805" t="e">
        <f>MIN(100, MAX(0, (INDEX(出力表!D:D,13))*AK805/MAX(AL805, Settings!B3)))</f>
        <v>#VALUE!</v>
      </c>
      <c r="AN805">
        <f>IF(ISNUMBER(F805), INDEX(出力表!B:B,2)*F805, 0)+IF(ISNUMBER(I805), INDEX(出力表!B:B,3)*I805, 0)+IF(ISNUMBER(L805), INDEX(出力表!B:B,4)*L805, 0)+IF(ISNUMBER(O805), INDEX(出力表!B:B,5)*O805, 0)+IF(ISNUMBER(R805), INDEX(出力表!B:B,6)*R805, 0)+IF(ISNUMBER(U805), INDEX(出力表!B:B,7)*U805, 0)+IF(ISNUMBER(X805), INDEX(出力表!B:B,8)*X805, 0)+IF(ISNUMBER(AA805), INDEX(出力表!B:B,9)*AA805, 0)+IF(ISNUMBER(AD805), INDEX(出力表!B:B,10)*AD805, 0)+IF(ISNUMBER(AG805), INDEX(出力表!B:B,11)*AG805, 0)+IF(ISNUMBER(AJ805), INDEX(出力表!B:B,12)*AJ805, 0)+IF(ISNUMBER(AM805), INDEX(出力表!B:B,13)*AM805, 0)</f>
        <v>0</v>
      </c>
      <c r="AO805">
        <f>IF(ISNUMBER(F805), INDEX(出力表!B:B,2), 0)+IF(ISNUMBER(I805), INDEX(出力表!B:B,3), 0)+IF(ISNUMBER(L805), INDEX(出力表!B:B,4), 0)+IF(ISNUMBER(O805), INDEX(出力表!B:B,5), 0)+IF(ISNUMBER(R805), INDEX(出力表!B:B,6), 0)+IF(ISNUMBER(U805), INDEX(出力表!B:B,7), 0)+IF(ISNUMBER(X805), INDEX(出力表!B:B,8), 0)+IF(ISNUMBER(AA805), INDEX(出力表!B:B,9), 0)+IF(ISNUMBER(AD805), INDEX(出力表!B:B,10), 0)+IF(ISNUMBER(AG805), INDEX(出力表!B:B,11), 0)+IF(ISNUMBER(AJ805), INDEX(出力表!B:B,12), 0)+IF(ISNUMBER(AM805), INDEX(出力表!B:B,13), 0)</f>
        <v>0</v>
      </c>
      <c r="AP805" t="str">
        <f t="shared" si="12"/>
        <v/>
      </c>
    </row>
    <row r="806" spans="1:42" x14ac:dyDescent="0.2">
      <c r="A806">
        <v>805</v>
      </c>
      <c r="B806">
        <f>IF(UPPER(Settings!B4)="TRUE", 乱数表!$Z806*Settings!B10, 0)</f>
        <v>1.3725560402121719</v>
      </c>
      <c r="C806">
        <f>IF(UPPER(Settings!B4)="TRUE", 乱数表!$AA806*Settings!B11, 0)</f>
        <v>-0.14149345976318226</v>
      </c>
      <c r="D806">
        <f>MIN(100, MAX(0, 100*BETAINV(乱数表!$B806, MAX(0.00000001, (1/(1+EXP(-(INDEX(係数表!G:G,2) + $B806))))*(EXP(INDEX(係数表!H:H,2) + INDEX(係数表!I:I,2)*LN(INDEX(出力表!C:C,2)+1)))), MAX(0.00000001, (1-(1/(1+EXP(-(INDEX(係数表!G:G,2) + $B806)))))*(EXP(INDEX(係数表!H:H,2) + INDEX(係数表!I:I,2)*LN(INDEX(出力表!C:C,2)+1)))))))</f>
        <v>98.752205383151122</v>
      </c>
      <c r="E806" t="e">
        <f>MIN(100, MAX(0, (100*(INDEX(出力表!D:D,2))/(EXP(INDEX(係数表!B:B,2) + $C806) + (INDEX(出力表!D:D,2)))) + (乱数表!$N806*(Settings!B12/(((INDEX(出力表!D:D,2))+1)^INDEX(係数表!E:E,2)*INDEX(係数表!F:F,2))))))</f>
        <v>#VALUE!</v>
      </c>
      <c r="F806" t="e">
        <f>MIN(100, MAX(0, (INDEX(出力表!D:D,2))*D806/MAX(E806, Settings!B3)))</f>
        <v>#VALUE!</v>
      </c>
      <c r="G806">
        <f>MIN(100, MAX(0, 100*BETAINV(乱数表!$C806, MAX(0.00000001, (1/(1+EXP(-(INDEX(係数表!G:G,3) + $B806))))*(EXP(INDEX(係数表!H:H,3) + INDEX(係数表!I:I,3)*LN(INDEX(出力表!C:C,3)+1)))), MAX(0.00000001, (1-(1/(1+EXP(-(INDEX(係数表!G:G,3) + $B806)))))*(EXP(INDEX(係数表!H:H,3) + INDEX(係数表!I:I,3)*LN(INDEX(出力表!C:C,3)+1)))))))</f>
        <v>99.942104074578964</v>
      </c>
      <c r="H806" t="e">
        <f>MIN(100, MAX(0, (100*(INDEX(出力表!D:D,3))/(EXP(INDEX(係数表!B:B,3) + $C806) + (INDEX(出力表!D:D,3)))) + (乱数表!$O806*(Settings!B12/(((INDEX(出力表!D:D,3))+1)^INDEX(係数表!E:E,3)*INDEX(係数表!F:F,3))))))</f>
        <v>#VALUE!</v>
      </c>
      <c r="I806" t="e">
        <f>MIN(100, MAX(0, (INDEX(出力表!D:D,3))*G806/MAX(H806, Settings!B3)))</f>
        <v>#VALUE!</v>
      </c>
      <c r="J806">
        <f>MIN(100, MAX(0, 100*BETAINV(乱数表!$D806, MAX(0.00000001, (1/(1+EXP(-(INDEX(係数表!G:G,4) + $B806))))*(EXP(INDEX(係数表!H:H,4) + INDEX(係数表!I:I,4)*LN(INDEX(出力表!C:C,4)+1)))), MAX(0.00000001, (1-(1/(1+EXP(-(INDEX(係数表!G:G,4) + $B806)))))*(EXP(INDEX(係数表!H:H,4) + INDEX(係数表!I:I,4)*LN(INDEX(出力表!C:C,4)+1)))))))</f>
        <v>99.997306839701409</v>
      </c>
      <c r="K806" t="e">
        <f>MIN(100, MAX(0, (100*(INDEX(出力表!D:D,4))/(EXP(INDEX(係数表!B:B,4) + $C806) + (INDEX(出力表!D:D,4)))) + (乱数表!$P806*(Settings!B12/(((INDEX(出力表!D:D,4))+1)^INDEX(係数表!E:E,4)*INDEX(係数表!F:F,4))))))</f>
        <v>#VALUE!</v>
      </c>
      <c r="L806" t="e">
        <f>MIN(100, MAX(0, (INDEX(出力表!D:D,4))*J806/MAX(K806, Settings!B3)))</f>
        <v>#VALUE!</v>
      </c>
      <c r="M806">
        <f>MIN(100, MAX(0, 100*BETAINV(乱数表!$E806, MAX(0.00000001, (1/(1+EXP(-(INDEX(係数表!G:G,5) + $B806))))*(EXP(INDEX(係数表!H:H,5) + INDEX(係数表!I:I,5)*LN(INDEX(出力表!C:C,5)+1)))), MAX(0.00000001, (1-(1/(1+EXP(-(INDEX(係数表!G:G,5) + $B806)))))*(EXP(INDEX(係数表!H:H,5) + INDEX(係数表!I:I,5)*LN(INDEX(出力表!C:C,5)+1)))))))</f>
        <v>99.774735033067614</v>
      </c>
      <c r="N806" t="e">
        <f>MIN(100, MAX(0, (100*(INDEX(出力表!D:D,5))/(EXP(INDEX(係数表!B:B,5) + $C806) + (INDEX(出力表!D:D,5)))) + (乱数表!$Q806*(Settings!B12/(((INDEX(出力表!D:D,5))+1)^INDEX(係数表!E:E,5)*INDEX(係数表!F:F,5))))))</f>
        <v>#VALUE!</v>
      </c>
      <c r="O806" t="e">
        <f>MIN(100, MAX(0, (INDEX(出力表!D:D,5))*M806/MAX(N806, Settings!B3)))</f>
        <v>#VALUE!</v>
      </c>
      <c r="P806">
        <f>MIN(100, MAX(0, 100*BETAINV(乱数表!$F806, MAX(0.00000001, (1/(1+EXP(-(INDEX(係数表!G:G,6) + $B806))))*(EXP(INDEX(係数表!H:H,6) + INDEX(係数表!I:I,6)*LN(INDEX(出力表!C:C,6)+1)))), MAX(0.00000001, (1-(1/(1+EXP(-(INDEX(係数表!G:G,6) + $B806)))))*(EXP(INDEX(係数表!H:H,6) + INDEX(係数表!I:I,6)*LN(INDEX(出力表!C:C,6)+1)))))))</f>
        <v>97.674781076441647</v>
      </c>
      <c r="Q806" t="e">
        <f>MIN(100, MAX(0, (100*(INDEX(出力表!D:D,6))/(EXP(INDEX(係数表!B:B,6) + $C806) + (INDEX(出力表!D:D,6)))) + (乱数表!$R806*(Settings!B12/(((INDEX(出力表!D:D,6))+1)^INDEX(係数表!E:E,6)*INDEX(係数表!F:F,6))))))</f>
        <v>#VALUE!</v>
      </c>
      <c r="R806" t="e">
        <f>MIN(100, MAX(0, (INDEX(出力表!D:D,6))*P806/MAX(Q806, Settings!B3)))</f>
        <v>#VALUE!</v>
      </c>
      <c r="S806">
        <f>MIN(100, MAX(0, 100*BETAINV(乱数表!$G806, MAX(0.00000001, (1/(1+EXP(-(INDEX(係数表!G:G,7) + $B806))))*(EXP(INDEX(係数表!H:H,7) + INDEX(係数表!I:I,7)*LN(INDEX(出力表!C:C,7)+1)))), MAX(0.00000001, (1-(1/(1+EXP(-(INDEX(係数表!G:G,7) + $B806)))))*(EXP(INDEX(係数表!H:H,7) + INDEX(係数表!I:I,7)*LN(INDEX(出力表!C:C,7)+1)))))))</f>
        <v>99.99996644775841</v>
      </c>
      <c r="T806" t="e">
        <f>MIN(100, MAX(0, (100*(INDEX(出力表!D:D,7))/(EXP(INDEX(係数表!B:B,7) + $C806) + (INDEX(出力表!D:D,7)))) + (乱数表!$S806*(Settings!B12/(((INDEX(出力表!D:D,7))+1)^INDEX(係数表!E:E,7)*INDEX(係数表!F:F,7))))))</f>
        <v>#VALUE!</v>
      </c>
      <c r="U806" t="e">
        <f>MIN(100, MAX(0, (INDEX(出力表!D:D,7))*S806/MAX(T806, Settings!B3)))</f>
        <v>#VALUE!</v>
      </c>
      <c r="V806">
        <f>MIN(100, MAX(0, 100*BETAINV(乱数表!$H806, MAX(0.00000001, (1/(1+EXP(-(INDEX(係数表!G:G,8) + $B806))))*(EXP(INDEX(係数表!H:H,8) + INDEX(係数表!I:I,8)*LN(INDEX(出力表!C:C,8)+1)))), MAX(0.00000001, (1-(1/(1+EXP(-(INDEX(係数表!G:G,8) + $B806)))))*(EXP(INDEX(係数表!H:H,8) + INDEX(係数表!I:I,8)*LN(INDEX(出力表!C:C,8)+1)))))))</f>
        <v>99.123520443683788</v>
      </c>
      <c r="W806" t="e">
        <f>MIN(100, MAX(0, (100*(INDEX(出力表!D:D,8))/(EXP(INDEX(係数表!B:B,8) + $C806) + (INDEX(出力表!D:D,8)))) + (乱数表!$T806*(Settings!B12/(((INDEX(出力表!D:D,8))+1)^INDEX(係数表!E:E,8)*INDEX(係数表!F:F,8))))))</f>
        <v>#VALUE!</v>
      </c>
      <c r="X806" t="e">
        <f>MIN(100, MAX(0, (INDEX(出力表!D:D,8))*V806/MAX(W806, Settings!B3)))</f>
        <v>#VALUE!</v>
      </c>
      <c r="Y806">
        <f>MIN(100, MAX(0, 100*BETAINV(乱数表!$I806, MAX(0.00000001, (1/(1+EXP(-(INDEX(係数表!G:G,9) + $B806))))*(EXP(INDEX(係数表!H:H,9) + INDEX(係数表!I:I,9)*LN(INDEX(出力表!C:C,9)+1)))), MAX(0.00000001, (1-(1/(1+EXP(-(INDEX(係数表!G:G,9) + $B806)))))*(EXP(INDEX(係数表!H:H,9) + INDEX(係数表!I:I,9)*LN(INDEX(出力表!C:C,9)+1)))))))</f>
        <v>99.998363516631471</v>
      </c>
      <c r="Z806" t="e">
        <f>MIN(100, MAX(0, (100*(INDEX(出力表!D:D,9))/(EXP(INDEX(係数表!B:B,9) + $C806) + (INDEX(出力表!D:D,9)))) + (乱数表!$U806*(Settings!B12/(((INDEX(出力表!D:D,9))+1)^INDEX(係数表!E:E,9)*INDEX(係数表!F:F,9))))))</f>
        <v>#VALUE!</v>
      </c>
      <c r="AA806" t="e">
        <f>MIN(100, MAX(0, (INDEX(出力表!D:D,9))*Y806/MAX(Z806, Settings!B3)))</f>
        <v>#VALUE!</v>
      </c>
      <c r="AB806">
        <f>MIN(100, MAX(0, 100*BETAINV(乱数表!$J806, MAX(0.00000001, (1/(1+EXP(-(INDEX(係数表!G:G,10) + $B806))))*(EXP(INDEX(係数表!H:H,10) + INDEX(係数表!I:I,10)*LN(INDEX(出力表!C:C,10)+1)))), MAX(0.00000001, (1-(1/(1+EXP(-(INDEX(係数表!G:G,10) + $B806)))))*(EXP(INDEX(係数表!H:H,10) + INDEX(係数表!I:I,10)*LN(INDEX(出力表!C:C,10)+1)))))))</f>
        <v>99.991918998245282</v>
      </c>
      <c r="AC806" t="e">
        <f>MIN(100, MAX(0, (100*(INDEX(出力表!D:D,10))/(EXP(INDEX(係数表!B:B,10) + $C806) + (INDEX(出力表!D:D,10)))) + (乱数表!$V806*(Settings!B12/(((INDEX(出力表!D:D,10))+1)^INDEX(係数表!E:E,10)*INDEX(係数表!F:F,10))))))</f>
        <v>#VALUE!</v>
      </c>
      <c r="AD806" t="e">
        <f>MIN(100, MAX(0, (INDEX(出力表!D:D,10))*AB806/MAX(AC806, Settings!B3)))</f>
        <v>#VALUE!</v>
      </c>
      <c r="AE806">
        <f>MIN(100, MAX(0, 100*BETAINV(乱数表!$K806, MAX(0.00000001, (1/(1+EXP(-(INDEX(係数表!G:G,11) + $B806))))*(EXP(INDEX(係数表!H:H,11) + INDEX(係数表!I:I,11)*LN(INDEX(出力表!C:C,11)+1)))), MAX(0.00000001, (1-(1/(1+EXP(-(INDEX(係数表!G:G,11) + $B806)))))*(EXP(INDEX(係数表!H:H,11) + INDEX(係数表!I:I,11)*LN(INDEX(出力表!C:C,11)+1)))))))</f>
        <v>99.961471435353985</v>
      </c>
      <c r="AF806" t="e">
        <f>MIN(100, MAX(0, (100*(INDEX(出力表!D:D,11))/(EXP(INDEX(係数表!B:B,11) + $C806) + (INDEX(出力表!D:D,11)))) + (乱数表!$W806*(Settings!B12/(((INDEX(出力表!D:D,11))+1)^INDEX(係数表!E:E,11)*INDEX(係数表!F:F,11))))))</f>
        <v>#VALUE!</v>
      </c>
      <c r="AG806" t="e">
        <f>MIN(100, MAX(0, (INDEX(出力表!D:D,11))*AE806/MAX(AF806, Settings!B3)))</f>
        <v>#VALUE!</v>
      </c>
      <c r="AH806">
        <f>MIN(100, MAX(0, 100*BETAINV(乱数表!$L806, MAX(0.00000001, (1/(1+EXP(-(INDEX(係数表!G:G,12) + $B806))))*(EXP(INDEX(係数表!H:H,12) + INDEX(係数表!I:I,12)*LN(INDEX(出力表!C:C,12)+1)))), MAX(0.00000001, (1-(1/(1+EXP(-(INDEX(係数表!G:G,12) + $B806)))))*(EXP(INDEX(係数表!H:H,12) + INDEX(係数表!I:I,12)*LN(INDEX(出力表!C:C,12)+1)))))))</f>
        <v>99.999999999766459</v>
      </c>
      <c r="AI806" t="e">
        <f>MIN(100, MAX(0, (100*(INDEX(出力表!D:D,12))/(EXP(INDEX(係数表!B:B,12) + $C806) + (INDEX(出力表!D:D,12)))) + (乱数表!$X806*(Settings!B12/(((INDEX(出力表!D:D,12))+1)^INDEX(係数表!E:E,12)*INDEX(係数表!F:F,12))))))</f>
        <v>#VALUE!</v>
      </c>
      <c r="AJ806" t="e">
        <f>MIN(100, MAX(0, (INDEX(出力表!D:D,12))*AH806/MAX(AI806, Settings!B3)))</f>
        <v>#VALUE!</v>
      </c>
      <c r="AK806">
        <f>MIN(100, MAX(0, 100*BETAINV(乱数表!$M806, MAX(0.00000001, (1/(1+EXP(-(INDEX(係数表!G:G,13) + $B806))))*(EXP(INDEX(係数表!H:H,13) + INDEX(係数表!I:I,13)*LN(INDEX(出力表!C:C,13)+1)))), MAX(0.00000001, (1-(1/(1+EXP(-(INDEX(係数表!G:G,13) + $B806)))))*(EXP(INDEX(係数表!H:H,13) + INDEX(係数表!I:I,13)*LN(INDEX(出力表!C:C,13)+1)))))))</f>
        <v>99.864933582814473</v>
      </c>
      <c r="AL806" t="e">
        <f>MIN(100, MAX(0, (100*(INDEX(出力表!D:D,13))/(EXP(INDEX(係数表!B:B,13) + $C806) + (INDEX(出力表!D:D,13)))) + (乱数表!$Y806*(Settings!B12/(((INDEX(出力表!D:D,13))+1)^INDEX(係数表!E:E,13)*INDEX(係数表!F:F,13))))))</f>
        <v>#VALUE!</v>
      </c>
      <c r="AM806" t="e">
        <f>MIN(100, MAX(0, (INDEX(出力表!D:D,13))*AK806/MAX(AL806, Settings!B3)))</f>
        <v>#VALUE!</v>
      </c>
      <c r="AN806">
        <f>IF(ISNUMBER(F806), INDEX(出力表!B:B,2)*F806, 0)+IF(ISNUMBER(I806), INDEX(出力表!B:B,3)*I806, 0)+IF(ISNUMBER(L806), INDEX(出力表!B:B,4)*L806, 0)+IF(ISNUMBER(O806), INDEX(出力表!B:B,5)*O806, 0)+IF(ISNUMBER(R806), INDEX(出力表!B:B,6)*R806, 0)+IF(ISNUMBER(U806), INDEX(出力表!B:B,7)*U806, 0)+IF(ISNUMBER(X806), INDEX(出力表!B:B,8)*X806, 0)+IF(ISNUMBER(AA806), INDEX(出力表!B:B,9)*AA806, 0)+IF(ISNUMBER(AD806), INDEX(出力表!B:B,10)*AD806, 0)+IF(ISNUMBER(AG806), INDEX(出力表!B:B,11)*AG806, 0)+IF(ISNUMBER(AJ806), INDEX(出力表!B:B,12)*AJ806, 0)+IF(ISNUMBER(AM806), INDEX(出力表!B:B,13)*AM806, 0)</f>
        <v>0</v>
      </c>
      <c r="AO806">
        <f>IF(ISNUMBER(F806), INDEX(出力表!B:B,2), 0)+IF(ISNUMBER(I806), INDEX(出力表!B:B,3), 0)+IF(ISNUMBER(L806), INDEX(出力表!B:B,4), 0)+IF(ISNUMBER(O806), INDEX(出力表!B:B,5), 0)+IF(ISNUMBER(R806), INDEX(出力表!B:B,6), 0)+IF(ISNUMBER(U806), INDEX(出力表!B:B,7), 0)+IF(ISNUMBER(X806), INDEX(出力表!B:B,8), 0)+IF(ISNUMBER(AA806), INDEX(出力表!B:B,9), 0)+IF(ISNUMBER(AD806), INDEX(出力表!B:B,10), 0)+IF(ISNUMBER(AG806), INDEX(出力表!B:B,11), 0)+IF(ISNUMBER(AJ806), INDEX(出力表!B:B,12), 0)+IF(ISNUMBER(AM806), INDEX(出力表!B:B,13), 0)</f>
        <v>0</v>
      </c>
      <c r="AP806" t="str">
        <f t="shared" si="12"/>
        <v/>
      </c>
    </row>
    <row r="807" spans="1:42" x14ac:dyDescent="0.2">
      <c r="A807">
        <v>806</v>
      </c>
      <c r="B807">
        <f>IF(UPPER(Settings!B4)="TRUE", 乱数表!$Z807*Settings!B10, 0)</f>
        <v>0.43585192989663069</v>
      </c>
      <c r="C807">
        <f>IF(UPPER(Settings!B4)="TRUE", 乱数表!$AA807*Settings!B11, 0)</f>
        <v>8.8469694026470768E-3</v>
      </c>
      <c r="D807">
        <f>MIN(100, MAX(0, 100*BETAINV(乱数表!$B807, MAX(0.00000001, (1/(1+EXP(-(INDEX(係数表!G:G,2) + $B807))))*(EXP(INDEX(係数表!H:H,2) + INDEX(係数表!I:I,2)*LN(INDEX(出力表!C:C,2)+1)))), MAX(0.00000001, (1-(1/(1+EXP(-(INDEX(係数表!G:G,2) + $B807)))))*(EXP(INDEX(係数表!H:H,2) + INDEX(係数表!I:I,2)*LN(INDEX(出力表!C:C,2)+1)))))))</f>
        <v>99.999868425380669</v>
      </c>
      <c r="E807" t="e">
        <f>MIN(100, MAX(0, (100*(INDEX(出力表!D:D,2))/(EXP(INDEX(係数表!B:B,2) + $C807) + (INDEX(出力表!D:D,2)))) + (乱数表!$N807*(Settings!B12/(((INDEX(出力表!D:D,2))+1)^INDEX(係数表!E:E,2)*INDEX(係数表!F:F,2))))))</f>
        <v>#VALUE!</v>
      </c>
      <c r="F807" t="e">
        <f>MIN(100, MAX(0, (INDEX(出力表!D:D,2))*D807/MAX(E807, Settings!B3)))</f>
        <v>#VALUE!</v>
      </c>
      <c r="G807">
        <f>MIN(100, MAX(0, 100*BETAINV(乱数表!$C807, MAX(0.00000001, (1/(1+EXP(-(INDEX(係数表!G:G,3) + $B807))))*(EXP(INDEX(係数表!H:H,3) + INDEX(係数表!I:I,3)*LN(INDEX(出力表!C:C,3)+1)))), MAX(0.00000001, (1-(1/(1+EXP(-(INDEX(係数表!G:G,3) + $B807)))))*(EXP(INDEX(係数表!H:H,3) + INDEX(係数表!I:I,3)*LN(INDEX(出力表!C:C,3)+1)))))))</f>
        <v>64.534955430943057</v>
      </c>
      <c r="H807" t="e">
        <f>MIN(100, MAX(0, (100*(INDEX(出力表!D:D,3))/(EXP(INDEX(係数表!B:B,3) + $C807) + (INDEX(出力表!D:D,3)))) + (乱数表!$O807*(Settings!B12/(((INDEX(出力表!D:D,3))+1)^INDEX(係数表!E:E,3)*INDEX(係数表!F:F,3))))))</f>
        <v>#VALUE!</v>
      </c>
      <c r="I807" t="e">
        <f>MIN(100, MAX(0, (INDEX(出力表!D:D,3))*G807/MAX(H807, Settings!B3)))</f>
        <v>#VALUE!</v>
      </c>
      <c r="J807">
        <f>MIN(100, MAX(0, 100*BETAINV(乱数表!$D807, MAX(0.00000001, (1/(1+EXP(-(INDEX(係数表!G:G,4) + $B807))))*(EXP(INDEX(係数表!H:H,4) + INDEX(係数表!I:I,4)*LN(INDEX(出力表!C:C,4)+1)))), MAX(0.00000001, (1-(1/(1+EXP(-(INDEX(係数表!G:G,4) + $B807)))))*(EXP(INDEX(係数表!H:H,4) + INDEX(係数表!I:I,4)*LN(INDEX(出力表!C:C,4)+1)))))))</f>
        <v>98.0540918478805</v>
      </c>
      <c r="K807" t="e">
        <f>MIN(100, MAX(0, (100*(INDEX(出力表!D:D,4))/(EXP(INDEX(係数表!B:B,4) + $C807) + (INDEX(出力表!D:D,4)))) + (乱数表!$P807*(Settings!B12/(((INDEX(出力表!D:D,4))+1)^INDEX(係数表!E:E,4)*INDEX(係数表!F:F,4))))))</f>
        <v>#VALUE!</v>
      </c>
      <c r="L807" t="e">
        <f>MIN(100, MAX(0, (INDEX(出力表!D:D,4))*J807/MAX(K807, Settings!B3)))</f>
        <v>#VALUE!</v>
      </c>
      <c r="M807">
        <f>MIN(100, MAX(0, 100*BETAINV(乱数表!$E807, MAX(0.00000001, (1/(1+EXP(-(INDEX(係数表!G:G,5) + $B807))))*(EXP(INDEX(係数表!H:H,5) + INDEX(係数表!I:I,5)*LN(INDEX(出力表!C:C,5)+1)))), MAX(0.00000001, (1-(1/(1+EXP(-(INDEX(係数表!G:G,5) + $B807)))))*(EXP(INDEX(係数表!H:H,5) + INDEX(係数表!I:I,5)*LN(INDEX(出力表!C:C,5)+1)))))))</f>
        <v>99.85260901249606</v>
      </c>
      <c r="N807" t="e">
        <f>MIN(100, MAX(0, (100*(INDEX(出力表!D:D,5))/(EXP(INDEX(係数表!B:B,5) + $C807) + (INDEX(出力表!D:D,5)))) + (乱数表!$Q807*(Settings!B12/(((INDEX(出力表!D:D,5))+1)^INDEX(係数表!E:E,5)*INDEX(係数表!F:F,5))))))</f>
        <v>#VALUE!</v>
      </c>
      <c r="O807" t="e">
        <f>MIN(100, MAX(0, (INDEX(出力表!D:D,5))*M807/MAX(N807, Settings!B3)))</f>
        <v>#VALUE!</v>
      </c>
      <c r="P807">
        <f>MIN(100, MAX(0, 100*BETAINV(乱数表!$F807, MAX(0.00000001, (1/(1+EXP(-(INDEX(係数表!G:G,6) + $B807))))*(EXP(INDEX(係数表!H:H,6) + INDEX(係数表!I:I,6)*LN(INDEX(出力表!C:C,6)+1)))), MAX(0.00000001, (1-(1/(1+EXP(-(INDEX(係数表!G:G,6) + $B807)))))*(EXP(INDEX(係数表!H:H,6) + INDEX(係数表!I:I,6)*LN(INDEX(出力表!C:C,6)+1)))))))</f>
        <v>89.260486228415331</v>
      </c>
      <c r="Q807" t="e">
        <f>MIN(100, MAX(0, (100*(INDEX(出力表!D:D,6))/(EXP(INDEX(係数表!B:B,6) + $C807) + (INDEX(出力表!D:D,6)))) + (乱数表!$R807*(Settings!B12/(((INDEX(出力表!D:D,6))+1)^INDEX(係数表!E:E,6)*INDEX(係数表!F:F,6))))))</f>
        <v>#VALUE!</v>
      </c>
      <c r="R807" t="e">
        <f>MIN(100, MAX(0, (INDEX(出力表!D:D,6))*P807/MAX(Q807, Settings!B3)))</f>
        <v>#VALUE!</v>
      </c>
      <c r="S807">
        <f>MIN(100, MAX(0, 100*BETAINV(乱数表!$G807, MAX(0.00000001, (1/(1+EXP(-(INDEX(係数表!G:G,7) + $B807))))*(EXP(INDEX(係数表!H:H,7) + INDEX(係数表!I:I,7)*LN(INDEX(出力表!C:C,7)+1)))), MAX(0.00000001, (1-(1/(1+EXP(-(INDEX(係数表!G:G,7) + $B807)))))*(EXP(INDEX(係数表!H:H,7) + INDEX(係数表!I:I,7)*LN(INDEX(出力表!C:C,7)+1)))))))</f>
        <v>91.26144029020557</v>
      </c>
      <c r="T807" t="e">
        <f>MIN(100, MAX(0, (100*(INDEX(出力表!D:D,7))/(EXP(INDEX(係数表!B:B,7) + $C807) + (INDEX(出力表!D:D,7)))) + (乱数表!$S807*(Settings!B12/(((INDEX(出力表!D:D,7))+1)^INDEX(係数表!E:E,7)*INDEX(係数表!F:F,7))))))</f>
        <v>#VALUE!</v>
      </c>
      <c r="U807" t="e">
        <f>MIN(100, MAX(0, (INDEX(出力表!D:D,7))*S807/MAX(T807, Settings!B3)))</f>
        <v>#VALUE!</v>
      </c>
      <c r="V807">
        <f>MIN(100, MAX(0, 100*BETAINV(乱数表!$H807, MAX(0.00000001, (1/(1+EXP(-(INDEX(係数表!G:G,8) + $B807))))*(EXP(INDEX(係数表!H:H,8) + INDEX(係数表!I:I,8)*LN(INDEX(出力表!C:C,8)+1)))), MAX(0.00000001, (1-(1/(1+EXP(-(INDEX(係数表!G:G,8) + $B807)))))*(EXP(INDEX(係数表!H:H,8) + INDEX(係数表!I:I,8)*LN(INDEX(出力表!C:C,8)+1)))))))</f>
        <v>98.930233638883152</v>
      </c>
      <c r="W807" t="e">
        <f>MIN(100, MAX(0, (100*(INDEX(出力表!D:D,8))/(EXP(INDEX(係数表!B:B,8) + $C807) + (INDEX(出力表!D:D,8)))) + (乱数表!$T807*(Settings!B12/(((INDEX(出力表!D:D,8))+1)^INDEX(係数表!E:E,8)*INDEX(係数表!F:F,8))))))</f>
        <v>#VALUE!</v>
      </c>
      <c r="X807" t="e">
        <f>MIN(100, MAX(0, (INDEX(出力表!D:D,8))*V807/MAX(W807, Settings!B3)))</f>
        <v>#VALUE!</v>
      </c>
      <c r="Y807">
        <f>MIN(100, MAX(0, 100*BETAINV(乱数表!$I807, MAX(0.00000001, (1/(1+EXP(-(INDEX(係数表!G:G,9) + $B807))))*(EXP(INDEX(係数表!H:H,9) + INDEX(係数表!I:I,9)*LN(INDEX(出力表!C:C,9)+1)))), MAX(0.00000001, (1-(1/(1+EXP(-(INDEX(係数表!G:G,9) + $B807)))))*(EXP(INDEX(係数表!H:H,9) + INDEX(係数表!I:I,9)*LN(INDEX(出力表!C:C,9)+1)))))))</f>
        <v>78.663749385943618</v>
      </c>
      <c r="Z807" t="e">
        <f>MIN(100, MAX(0, (100*(INDEX(出力表!D:D,9))/(EXP(INDEX(係数表!B:B,9) + $C807) + (INDEX(出力表!D:D,9)))) + (乱数表!$U807*(Settings!B12/(((INDEX(出力表!D:D,9))+1)^INDEX(係数表!E:E,9)*INDEX(係数表!F:F,9))))))</f>
        <v>#VALUE!</v>
      </c>
      <c r="AA807" t="e">
        <f>MIN(100, MAX(0, (INDEX(出力表!D:D,9))*Y807/MAX(Z807, Settings!B3)))</f>
        <v>#VALUE!</v>
      </c>
      <c r="AB807">
        <f>MIN(100, MAX(0, 100*BETAINV(乱数表!$J807, MAX(0.00000001, (1/(1+EXP(-(INDEX(係数表!G:G,10) + $B807))))*(EXP(INDEX(係数表!H:H,10) + INDEX(係数表!I:I,10)*LN(INDEX(出力表!C:C,10)+1)))), MAX(0.00000001, (1-(1/(1+EXP(-(INDEX(係数表!G:G,10) + $B807)))))*(EXP(INDEX(係数表!H:H,10) + INDEX(係数表!I:I,10)*LN(INDEX(出力表!C:C,10)+1)))))))</f>
        <v>99.339703203785447</v>
      </c>
      <c r="AC807" t="e">
        <f>MIN(100, MAX(0, (100*(INDEX(出力表!D:D,10))/(EXP(INDEX(係数表!B:B,10) + $C807) + (INDEX(出力表!D:D,10)))) + (乱数表!$V807*(Settings!B12/(((INDEX(出力表!D:D,10))+1)^INDEX(係数表!E:E,10)*INDEX(係数表!F:F,10))))))</f>
        <v>#VALUE!</v>
      </c>
      <c r="AD807" t="e">
        <f>MIN(100, MAX(0, (INDEX(出力表!D:D,10))*AB807/MAX(AC807, Settings!B3)))</f>
        <v>#VALUE!</v>
      </c>
      <c r="AE807">
        <f>MIN(100, MAX(0, 100*BETAINV(乱数表!$K807, MAX(0.00000001, (1/(1+EXP(-(INDEX(係数表!G:G,11) + $B807))))*(EXP(INDEX(係数表!H:H,11) + INDEX(係数表!I:I,11)*LN(INDEX(出力表!C:C,11)+1)))), MAX(0.00000001, (1-(1/(1+EXP(-(INDEX(係数表!G:G,11) + $B807)))))*(EXP(INDEX(係数表!H:H,11) + INDEX(係数表!I:I,11)*LN(INDEX(出力表!C:C,11)+1)))))))</f>
        <v>84.554607855957201</v>
      </c>
      <c r="AF807" t="e">
        <f>MIN(100, MAX(0, (100*(INDEX(出力表!D:D,11))/(EXP(INDEX(係数表!B:B,11) + $C807) + (INDEX(出力表!D:D,11)))) + (乱数表!$W807*(Settings!B12/(((INDEX(出力表!D:D,11))+1)^INDEX(係数表!E:E,11)*INDEX(係数表!F:F,11))))))</f>
        <v>#VALUE!</v>
      </c>
      <c r="AG807" t="e">
        <f>MIN(100, MAX(0, (INDEX(出力表!D:D,11))*AE807/MAX(AF807, Settings!B3)))</f>
        <v>#VALUE!</v>
      </c>
      <c r="AH807">
        <f>MIN(100, MAX(0, 100*BETAINV(乱数表!$L807, MAX(0.00000001, (1/(1+EXP(-(INDEX(係数表!G:G,12) + $B807))))*(EXP(INDEX(係数表!H:H,12) + INDEX(係数表!I:I,12)*LN(INDEX(出力表!C:C,12)+1)))), MAX(0.00000001, (1-(1/(1+EXP(-(INDEX(係数表!G:G,12) + $B807)))))*(EXP(INDEX(係数表!H:H,12) + INDEX(係数表!I:I,12)*LN(INDEX(出力表!C:C,12)+1)))))))</f>
        <v>81.306357977233503</v>
      </c>
      <c r="AI807" t="e">
        <f>MIN(100, MAX(0, (100*(INDEX(出力表!D:D,12))/(EXP(INDEX(係数表!B:B,12) + $C807) + (INDEX(出力表!D:D,12)))) + (乱数表!$X807*(Settings!B12/(((INDEX(出力表!D:D,12))+1)^INDEX(係数表!E:E,12)*INDEX(係数表!F:F,12))))))</f>
        <v>#VALUE!</v>
      </c>
      <c r="AJ807" t="e">
        <f>MIN(100, MAX(0, (INDEX(出力表!D:D,12))*AH807/MAX(AI807, Settings!B3)))</f>
        <v>#VALUE!</v>
      </c>
      <c r="AK807">
        <f>MIN(100, MAX(0, 100*BETAINV(乱数表!$M807, MAX(0.00000001, (1/(1+EXP(-(INDEX(係数表!G:G,13) + $B807))))*(EXP(INDEX(係数表!H:H,13) + INDEX(係数表!I:I,13)*LN(INDEX(出力表!C:C,13)+1)))), MAX(0.00000001, (1-(1/(1+EXP(-(INDEX(係数表!G:G,13) + $B807)))))*(EXP(INDEX(係数表!H:H,13) + INDEX(係数表!I:I,13)*LN(INDEX(出力表!C:C,13)+1)))))))</f>
        <v>99.536071602031612</v>
      </c>
      <c r="AL807" t="e">
        <f>MIN(100, MAX(0, (100*(INDEX(出力表!D:D,13))/(EXP(INDEX(係数表!B:B,13) + $C807) + (INDEX(出力表!D:D,13)))) + (乱数表!$Y807*(Settings!B12/(((INDEX(出力表!D:D,13))+1)^INDEX(係数表!E:E,13)*INDEX(係数表!F:F,13))))))</f>
        <v>#VALUE!</v>
      </c>
      <c r="AM807" t="e">
        <f>MIN(100, MAX(0, (INDEX(出力表!D:D,13))*AK807/MAX(AL807, Settings!B3)))</f>
        <v>#VALUE!</v>
      </c>
      <c r="AN807">
        <f>IF(ISNUMBER(F807), INDEX(出力表!B:B,2)*F807, 0)+IF(ISNUMBER(I807), INDEX(出力表!B:B,3)*I807, 0)+IF(ISNUMBER(L807), INDEX(出力表!B:B,4)*L807, 0)+IF(ISNUMBER(O807), INDEX(出力表!B:B,5)*O807, 0)+IF(ISNUMBER(R807), INDEX(出力表!B:B,6)*R807, 0)+IF(ISNUMBER(U807), INDEX(出力表!B:B,7)*U807, 0)+IF(ISNUMBER(X807), INDEX(出力表!B:B,8)*X807, 0)+IF(ISNUMBER(AA807), INDEX(出力表!B:B,9)*AA807, 0)+IF(ISNUMBER(AD807), INDEX(出力表!B:B,10)*AD807, 0)+IF(ISNUMBER(AG807), INDEX(出力表!B:B,11)*AG807, 0)+IF(ISNUMBER(AJ807), INDEX(出力表!B:B,12)*AJ807, 0)+IF(ISNUMBER(AM807), INDEX(出力表!B:B,13)*AM807, 0)</f>
        <v>0</v>
      </c>
      <c r="AO807">
        <f>IF(ISNUMBER(F807), INDEX(出力表!B:B,2), 0)+IF(ISNUMBER(I807), INDEX(出力表!B:B,3), 0)+IF(ISNUMBER(L807), INDEX(出力表!B:B,4), 0)+IF(ISNUMBER(O807), INDEX(出力表!B:B,5), 0)+IF(ISNUMBER(R807), INDEX(出力表!B:B,6), 0)+IF(ISNUMBER(U807), INDEX(出力表!B:B,7), 0)+IF(ISNUMBER(X807), INDEX(出力表!B:B,8), 0)+IF(ISNUMBER(AA807), INDEX(出力表!B:B,9), 0)+IF(ISNUMBER(AD807), INDEX(出力表!B:B,10), 0)+IF(ISNUMBER(AG807), INDEX(出力表!B:B,11), 0)+IF(ISNUMBER(AJ807), INDEX(出力表!B:B,12), 0)+IF(ISNUMBER(AM807), INDEX(出力表!B:B,13), 0)</f>
        <v>0</v>
      </c>
      <c r="AP807" t="str">
        <f t="shared" si="12"/>
        <v/>
      </c>
    </row>
    <row r="808" spans="1:42" x14ac:dyDescent="0.2">
      <c r="A808">
        <v>807</v>
      </c>
      <c r="B808">
        <f>IF(UPPER(Settings!B4)="TRUE", 乱数表!$Z808*Settings!B10, 0)</f>
        <v>0.710868989911009</v>
      </c>
      <c r="C808">
        <f>IF(UPPER(Settings!B4)="TRUE", 乱数表!$AA808*Settings!B11, 0)</f>
        <v>-0.10036523181898359</v>
      </c>
      <c r="D808">
        <f>MIN(100, MAX(0, 100*BETAINV(乱数表!$B808, MAX(0.00000001, (1/(1+EXP(-(INDEX(係数表!G:G,2) + $B808))))*(EXP(INDEX(係数表!H:H,2) + INDEX(係数表!I:I,2)*LN(INDEX(出力表!C:C,2)+1)))), MAX(0.00000001, (1-(1/(1+EXP(-(INDEX(係数表!G:G,2) + $B808)))))*(EXP(INDEX(係数表!H:H,2) + INDEX(係数表!I:I,2)*LN(INDEX(出力表!C:C,2)+1)))))))</f>
        <v>99.111602943363422</v>
      </c>
      <c r="E808" t="e">
        <f>MIN(100, MAX(0, (100*(INDEX(出力表!D:D,2))/(EXP(INDEX(係数表!B:B,2) + $C808) + (INDEX(出力表!D:D,2)))) + (乱数表!$N808*(Settings!B12/(((INDEX(出力表!D:D,2))+1)^INDEX(係数表!E:E,2)*INDEX(係数表!F:F,2))))))</f>
        <v>#VALUE!</v>
      </c>
      <c r="F808" t="e">
        <f>MIN(100, MAX(0, (INDEX(出力表!D:D,2))*D808/MAX(E808, Settings!B3)))</f>
        <v>#VALUE!</v>
      </c>
      <c r="G808">
        <f>MIN(100, MAX(0, 100*BETAINV(乱数表!$C808, MAX(0.00000001, (1/(1+EXP(-(INDEX(係数表!G:G,3) + $B808))))*(EXP(INDEX(係数表!H:H,3) + INDEX(係数表!I:I,3)*LN(INDEX(出力表!C:C,3)+1)))), MAX(0.00000001, (1-(1/(1+EXP(-(INDEX(係数表!G:G,3) + $B808)))))*(EXP(INDEX(係数表!H:H,3) + INDEX(係数表!I:I,3)*LN(INDEX(出力表!C:C,3)+1)))))))</f>
        <v>99.998389065556353</v>
      </c>
      <c r="H808" t="e">
        <f>MIN(100, MAX(0, (100*(INDEX(出力表!D:D,3))/(EXP(INDEX(係数表!B:B,3) + $C808) + (INDEX(出力表!D:D,3)))) + (乱数表!$O808*(Settings!B12/(((INDEX(出力表!D:D,3))+1)^INDEX(係数表!E:E,3)*INDEX(係数表!F:F,3))))))</f>
        <v>#VALUE!</v>
      </c>
      <c r="I808" t="e">
        <f>MIN(100, MAX(0, (INDEX(出力表!D:D,3))*G808/MAX(H808, Settings!B3)))</f>
        <v>#VALUE!</v>
      </c>
      <c r="J808">
        <f>MIN(100, MAX(0, 100*BETAINV(乱数表!$D808, MAX(0.00000001, (1/(1+EXP(-(INDEX(係数表!G:G,4) + $B808))))*(EXP(INDEX(係数表!H:H,4) + INDEX(係数表!I:I,4)*LN(INDEX(出力表!C:C,4)+1)))), MAX(0.00000001, (1-(1/(1+EXP(-(INDEX(係数表!G:G,4) + $B808)))))*(EXP(INDEX(係数表!H:H,4) + INDEX(係数表!I:I,4)*LN(INDEX(出力表!C:C,4)+1)))))))</f>
        <v>94.425792214404396</v>
      </c>
      <c r="K808" t="e">
        <f>MIN(100, MAX(0, (100*(INDEX(出力表!D:D,4))/(EXP(INDEX(係数表!B:B,4) + $C808) + (INDEX(出力表!D:D,4)))) + (乱数表!$P808*(Settings!B12/(((INDEX(出力表!D:D,4))+1)^INDEX(係数表!E:E,4)*INDEX(係数表!F:F,4))))))</f>
        <v>#VALUE!</v>
      </c>
      <c r="L808" t="e">
        <f>MIN(100, MAX(0, (INDEX(出力表!D:D,4))*J808/MAX(K808, Settings!B3)))</f>
        <v>#VALUE!</v>
      </c>
      <c r="M808">
        <f>MIN(100, MAX(0, 100*BETAINV(乱数表!$E808, MAX(0.00000001, (1/(1+EXP(-(INDEX(係数表!G:G,5) + $B808))))*(EXP(INDEX(係数表!H:H,5) + INDEX(係数表!I:I,5)*LN(INDEX(出力表!C:C,5)+1)))), MAX(0.00000001, (1-(1/(1+EXP(-(INDEX(係数表!G:G,5) + $B808)))))*(EXP(INDEX(係数表!H:H,5) + INDEX(係数表!I:I,5)*LN(INDEX(出力表!C:C,5)+1)))))))</f>
        <v>99.99929449035902</v>
      </c>
      <c r="N808" t="e">
        <f>MIN(100, MAX(0, (100*(INDEX(出力表!D:D,5))/(EXP(INDEX(係数表!B:B,5) + $C808) + (INDEX(出力表!D:D,5)))) + (乱数表!$Q808*(Settings!B12/(((INDEX(出力表!D:D,5))+1)^INDEX(係数表!E:E,5)*INDEX(係数表!F:F,5))))))</f>
        <v>#VALUE!</v>
      </c>
      <c r="O808" t="e">
        <f>MIN(100, MAX(0, (INDEX(出力表!D:D,5))*M808/MAX(N808, Settings!B3)))</f>
        <v>#VALUE!</v>
      </c>
      <c r="P808">
        <f>MIN(100, MAX(0, 100*BETAINV(乱数表!$F808, MAX(0.00000001, (1/(1+EXP(-(INDEX(係数表!G:G,6) + $B808))))*(EXP(INDEX(係数表!H:H,6) + INDEX(係数表!I:I,6)*LN(INDEX(出力表!C:C,6)+1)))), MAX(0.00000001, (1-(1/(1+EXP(-(INDEX(係数表!G:G,6) + $B808)))))*(EXP(INDEX(係数表!H:H,6) + INDEX(係数表!I:I,6)*LN(INDEX(出力表!C:C,6)+1)))))))</f>
        <v>94.752831888797914</v>
      </c>
      <c r="Q808" t="e">
        <f>MIN(100, MAX(0, (100*(INDEX(出力表!D:D,6))/(EXP(INDEX(係数表!B:B,6) + $C808) + (INDEX(出力表!D:D,6)))) + (乱数表!$R808*(Settings!B12/(((INDEX(出力表!D:D,6))+1)^INDEX(係数表!E:E,6)*INDEX(係数表!F:F,6))))))</f>
        <v>#VALUE!</v>
      </c>
      <c r="R808" t="e">
        <f>MIN(100, MAX(0, (INDEX(出力表!D:D,6))*P808/MAX(Q808, Settings!B3)))</f>
        <v>#VALUE!</v>
      </c>
      <c r="S808">
        <f>MIN(100, MAX(0, 100*BETAINV(乱数表!$G808, MAX(0.00000001, (1/(1+EXP(-(INDEX(係数表!G:G,7) + $B808))))*(EXP(INDEX(係数表!H:H,7) + INDEX(係数表!I:I,7)*LN(INDEX(出力表!C:C,7)+1)))), MAX(0.00000001, (1-(1/(1+EXP(-(INDEX(係数表!G:G,7) + $B808)))))*(EXP(INDEX(係数表!H:H,7) + INDEX(係数表!I:I,7)*LN(INDEX(出力表!C:C,7)+1)))))))</f>
        <v>99.374273274390191</v>
      </c>
      <c r="T808" t="e">
        <f>MIN(100, MAX(0, (100*(INDEX(出力表!D:D,7))/(EXP(INDEX(係数表!B:B,7) + $C808) + (INDEX(出力表!D:D,7)))) + (乱数表!$S808*(Settings!B12/(((INDEX(出力表!D:D,7))+1)^INDEX(係数表!E:E,7)*INDEX(係数表!F:F,7))))))</f>
        <v>#VALUE!</v>
      </c>
      <c r="U808" t="e">
        <f>MIN(100, MAX(0, (INDEX(出力表!D:D,7))*S808/MAX(T808, Settings!B3)))</f>
        <v>#VALUE!</v>
      </c>
      <c r="V808">
        <f>MIN(100, MAX(0, 100*BETAINV(乱数表!$H808, MAX(0.00000001, (1/(1+EXP(-(INDEX(係数表!G:G,8) + $B808))))*(EXP(INDEX(係数表!H:H,8) + INDEX(係数表!I:I,8)*LN(INDEX(出力表!C:C,8)+1)))), MAX(0.00000001, (1-(1/(1+EXP(-(INDEX(係数表!G:G,8) + $B808)))))*(EXP(INDEX(係数表!H:H,8) + INDEX(係数表!I:I,8)*LN(INDEX(出力表!C:C,8)+1)))))))</f>
        <v>97.727417460109649</v>
      </c>
      <c r="W808" t="e">
        <f>MIN(100, MAX(0, (100*(INDEX(出力表!D:D,8))/(EXP(INDEX(係数表!B:B,8) + $C808) + (INDEX(出力表!D:D,8)))) + (乱数表!$T808*(Settings!B12/(((INDEX(出力表!D:D,8))+1)^INDEX(係数表!E:E,8)*INDEX(係数表!F:F,8))))))</f>
        <v>#VALUE!</v>
      </c>
      <c r="X808" t="e">
        <f>MIN(100, MAX(0, (INDEX(出力表!D:D,8))*V808/MAX(W808, Settings!B3)))</f>
        <v>#VALUE!</v>
      </c>
      <c r="Y808">
        <f>MIN(100, MAX(0, 100*BETAINV(乱数表!$I808, MAX(0.00000001, (1/(1+EXP(-(INDEX(係数表!G:G,9) + $B808))))*(EXP(INDEX(係数表!H:H,9) + INDEX(係数表!I:I,9)*LN(INDEX(出力表!C:C,9)+1)))), MAX(0.00000001, (1-(1/(1+EXP(-(INDEX(係数表!G:G,9) + $B808)))))*(EXP(INDEX(係数表!H:H,9) + INDEX(係数表!I:I,9)*LN(INDEX(出力表!C:C,9)+1)))))))</f>
        <v>99.64613144638632</v>
      </c>
      <c r="Z808" t="e">
        <f>MIN(100, MAX(0, (100*(INDEX(出力表!D:D,9))/(EXP(INDEX(係数表!B:B,9) + $C808) + (INDEX(出力表!D:D,9)))) + (乱数表!$U808*(Settings!B12/(((INDEX(出力表!D:D,9))+1)^INDEX(係数表!E:E,9)*INDEX(係数表!F:F,9))))))</f>
        <v>#VALUE!</v>
      </c>
      <c r="AA808" t="e">
        <f>MIN(100, MAX(0, (INDEX(出力表!D:D,9))*Y808/MAX(Z808, Settings!B3)))</f>
        <v>#VALUE!</v>
      </c>
      <c r="AB808">
        <f>MIN(100, MAX(0, 100*BETAINV(乱数表!$J808, MAX(0.00000001, (1/(1+EXP(-(INDEX(係数表!G:G,10) + $B808))))*(EXP(INDEX(係数表!H:H,10) + INDEX(係数表!I:I,10)*LN(INDEX(出力表!C:C,10)+1)))), MAX(0.00000001, (1-(1/(1+EXP(-(INDEX(係数表!G:G,10) + $B808)))))*(EXP(INDEX(係数表!H:H,10) + INDEX(係数表!I:I,10)*LN(INDEX(出力表!C:C,10)+1)))))))</f>
        <v>86.090695988661409</v>
      </c>
      <c r="AC808" t="e">
        <f>MIN(100, MAX(0, (100*(INDEX(出力表!D:D,10))/(EXP(INDEX(係数表!B:B,10) + $C808) + (INDEX(出力表!D:D,10)))) + (乱数表!$V808*(Settings!B12/(((INDEX(出力表!D:D,10))+1)^INDEX(係数表!E:E,10)*INDEX(係数表!F:F,10))))))</f>
        <v>#VALUE!</v>
      </c>
      <c r="AD808" t="e">
        <f>MIN(100, MAX(0, (INDEX(出力表!D:D,10))*AB808/MAX(AC808, Settings!B3)))</f>
        <v>#VALUE!</v>
      </c>
      <c r="AE808">
        <f>MIN(100, MAX(0, 100*BETAINV(乱数表!$K808, MAX(0.00000001, (1/(1+EXP(-(INDEX(係数表!G:G,11) + $B808))))*(EXP(INDEX(係数表!H:H,11) + INDEX(係数表!I:I,11)*LN(INDEX(出力表!C:C,11)+1)))), MAX(0.00000001, (1-(1/(1+EXP(-(INDEX(係数表!G:G,11) + $B808)))))*(EXP(INDEX(係数表!H:H,11) + INDEX(係数表!I:I,11)*LN(INDEX(出力表!C:C,11)+1)))))))</f>
        <v>98.785800668069641</v>
      </c>
      <c r="AF808" t="e">
        <f>MIN(100, MAX(0, (100*(INDEX(出力表!D:D,11))/(EXP(INDEX(係数表!B:B,11) + $C808) + (INDEX(出力表!D:D,11)))) + (乱数表!$W808*(Settings!B12/(((INDEX(出力表!D:D,11))+1)^INDEX(係数表!E:E,11)*INDEX(係数表!F:F,11))))))</f>
        <v>#VALUE!</v>
      </c>
      <c r="AG808" t="e">
        <f>MIN(100, MAX(0, (INDEX(出力表!D:D,11))*AE808/MAX(AF808, Settings!B3)))</f>
        <v>#VALUE!</v>
      </c>
      <c r="AH808">
        <f>MIN(100, MAX(0, 100*BETAINV(乱数表!$L808, MAX(0.00000001, (1/(1+EXP(-(INDEX(係数表!G:G,12) + $B808))))*(EXP(INDEX(係数表!H:H,12) + INDEX(係数表!I:I,12)*LN(INDEX(出力表!C:C,12)+1)))), MAX(0.00000001, (1-(1/(1+EXP(-(INDEX(係数表!G:G,12) + $B808)))))*(EXP(INDEX(係数表!H:H,12) + INDEX(係数表!I:I,12)*LN(INDEX(出力表!C:C,12)+1)))))))</f>
        <v>99.038002502282225</v>
      </c>
      <c r="AI808" t="e">
        <f>MIN(100, MAX(0, (100*(INDEX(出力表!D:D,12))/(EXP(INDEX(係数表!B:B,12) + $C808) + (INDEX(出力表!D:D,12)))) + (乱数表!$X808*(Settings!B12/(((INDEX(出力表!D:D,12))+1)^INDEX(係数表!E:E,12)*INDEX(係数表!F:F,12))))))</f>
        <v>#VALUE!</v>
      </c>
      <c r="AJ808" t="e">
        <f>MIN(100, MAX(0, (INDEX(出力表!D:D,12))*AH808/MAX(AI808, Settings!B3)))</f>
        <v>#VALUE!</v>
      </c>
      <c r="AK808">
        <f>MIN(100, MAX(0, 100*BETAINV(乱数表!$M808, MAX(0.00000001, (1/(1+EXP(-(INDEX(係数表!G:G,13) + $B808))))*(EXP(INDEX(係数表!H:H,13) + INDEX(係数表!I:I,13)*LN(INDEX(出力表!C:C,13)+1)))), MAX(0.00000001, (1-(1/(1+EXP(-(INDEX(係数表!G:G,13) + $B808)))))*(EXP(INDEX(係数表!H:H,13) + INDEX(係数表!I:I,13)*LN(INDEX(出力表!C:C,13)+1)))))))</f>
        <v>99.997632731820346</v>
      </c>
      <c r="AL808" t="e">
        <f>MIN(100, MAX(0, (100*(INDEX(出力表!D:D,13))/(EXP(INDEX(係数表!B:B,13) + $C808) + (INDEX(出力表!D:D,13)))) + (乱数表!$Y808*(Settings!B12/(((INDEX(出力表!D:D,13))+1)^INDEX(係数表!E:E,13)*INDEX(係数表!F:F,13))))))</f>
        <v>#VALUE!</v>
      </c>
      <c r="AM808" t="e">
        <f>MIN(100, MAX(0, (INDEX(出力表!D:D,13))*AK808/MAX(AL808, Settings!B3)))</f>
        <v>#VALUE!</v>
      </c>
      <c r="AN808">
        <f>IF(ISNUMBER(F808), INDEX(出力表!B:B,2)*F808, 0)+IF(ISNUMBER(I808), INDEX(出力表!B:B,3)*I808, 0)+IF(ISNUMBER(L808), INDEX(出力表!B:B,4)*L808, 0)+IF(ISNUMBER(O808), INDEX(出力表!B:B,5)*O808, 0)+IF(ISNUMBER(R808), INDEX(出力表!B:B,6)*R808, 0)+IF(ISNUMBER(U808), INDEX(出力表!B:B,7)*U808, 0)+IF(ISNUMBER(X808), INDEX(出力表!B:B,8)*X808, 0)+IF(ISNUMBER(AA808), INDEX(出力表!B:B,9)*AA808, 0)+IF(ISNUMBER(AD808), INDEX(出力表!B:B,10)*AD808, 0)+IF(ISNUMBER(AG808), INDEX(出力表!B:B,11)*AG808, 0)+IF(ISNUMBER(AJ808), INDEX(出力表!B:B,12)*AJ808, 0)+IF(ISNUMBER(AM808), INDEX(出力表!B:B,13)*AM808, 0)</f>
        <v>0</v>
      </c>
      <c r="AO808">
        <f>IF(ISNUMBER(F808), INDEX(出力表!B:B,2), 0)+IF(ISNUMBER(I808), INDEX(出力表!B:B,3), 0)+IF(ISNUMBER(L808), INDEX(出力表!B:B,4), 0)+IF(ISNUMBER(O808), INDEX(出力表!B:B,5), 0)+IF(ISNUMBER(R808), INDEX(出力表!B:B,6), 0)+IF(ISNUMBER(U808), INDEX(出力表!B:B,7), 0)+IF(ISNUMBER(X808), INDEX(出力表!B:B,8), 0)+IF(ISNUMBER(AA808), INDEX(出力表!B:B,9), 0)+IF(ISNUMBER(AD808), INDEX(出力表!B:B,10), 0)+IF(ISNUMBER(AG808), INDEX(出力表!B:B,11), 0)+IF(ISNUMBER(AJ808), INDEX(出力表!B:B,12), 0)+IF(ISNUMBER(AM808), INDEX(出力表!B:B,13), 0)</f>
        <v>0</v>
      </c>
      <c r="AP808" t="str">
        <f t="shared" si="12"/>
        <v/>
      </c>
    </row>
    <row r="809" spans="1:42" x14ac:dyDescent="0.2">
      <c r="A809">
        <v>808</v>
      </c>
      <c r="B809">
        <f>IF(UPPER(Settings!B4)="TRUE", 乱数表!$Z809*Settings!B10, 0)</f>
        <v>-0.29689968205423134</v>
      </c>
      <c r="C809">
        <f>IF(UPPER(Settings!B4)="TRUE", 乱数表!$AA809*Settings!B11, 0)</f>
        <v>-3.6397439358099221E-2</v>
      </c>
      <c r="D809">
        <f>MIN(100, MAX(0, 100*BETAINV(乱数表!$B809, MAX(0.00000001, (1/(1+EXP(-(INDEX(係数表!G:G,2) + $B809))))*(EXP(INDEX(係数表!H:H,2) + INDEX(係数表!I:I,2)*LN(INDEX(出力表!C:C,2)+1)))), MAX(0.00000001, (1-(1/(1+EXP(-(INDEX(係数表!G:G,2) + $B809)))))*(EXP(INDEX(係数表!H:H,2) + INDEX(係数表!I:I,2)*LN(INDEX(出力表!C:C,2)+1)))))))</f>
        <v>91.951012358826091</v>
      </c>
      <c r="E809" t="e">
        <f>MIN(100, MAX(0, (100*(INDEX(出力表!D:D,2))/(EXP(INDEX(係数表!B:B,2) + $C809) + (INDEX(出力表!D:D,2)))) + (乱数表!$N809*(Settings!B12/(((INDEX(出力表!D:D,2))+1)^INDEX(係数表!E:E,2)*INDEX(係数表!F:F,2))))))</f>
        <v>#VALUE!</v>
      </c>
      <c r="F809" t="e">
        <f>MIN(100, MAX(0, (INDEX(出力表!D:D,2))*D809/MAX(E809, Settings!B3)))</f>
        <v>#VALUE!</v>
      </c>
      <c r="G809">
        <f>MIN(100, MAX(0, 100*BETAINV(乱数表!$C809, MAX(0.00000001, (1/(1+EXP(-(INDEX(係数表!G:G,3) + $B809))))*(EXP(INDEX(係数表!H:H,3) + INDEX(係数表!I:I,3)*LN(INDEX(出力表!C:C,3)+1)))), MAX(0.00000001, (1-(1/(1+EXP(-(INDEX(係数表!G:G,3) + $B809)))))*(EXP(INDEX(係数表!H:H,3) + INDEX(係数表!I:I,3)*LN(INDEX(出力表!C:C,3)+1)))))))</f>
        <v>90.65440940114307</v>
      </c>
      <c r="H809" t="e">
        <f>MIN(100, MAX(0, (100*(INDEX(出力表!D:D,3))/(EXP(INDEX(係数表!B:B,3) + $C809) + (INDEX(出力表!D:D,3)))) + (乱数表!$O809*(Settings!B12/(((INDEX(出力表!D:D,3))+1)^INDEX(係数表!E:E,3)*INDEX(係数表!F:F,3))))))</f>
        <v>#VALUE!</v>
      </c>
      <c r="I809" t="e">
        <f>MIN(100, MAX(0, (INDEX(出力表!D:D,3))*G809/MAX(H809, Settings!B3)))</f>
        <v>#VALUE!</v>
      </c>
      <c r="J809">
        <f>MIN(100, MAX(0, 100*BETAINV(乱数表!$D809, MAX(0.00000001, (1/(1+EXP(-(INDEX(係数表!G:G,4) + $B809))))*(EXP(INDEX(係数表!H:H,4) + INDEX(係数表!I:I,4)*LN(INDEX(出力表!C:C,4)+1)))), MAX(0.00000001, (1-(1/(1+EXP(-(INDEX(係数表!G:G,4) + $B809)))))*(EXP(INDEX(係数表!H:H,4) + INDEX(係数表!I:I,4)*LN(INDEX(出力表!C:C,4)+1)))))))</f>
        <v>98.952190921561794</v>
      </c>
      <c r="K809" t="e">
        <f>MIN(100, MAX(0, (100*(INDEX(出力表!D:D,4))/(EXP(INDEX(係数表!B:B,4) + $C809) + (INDEX(出力表!D:D,4)))) + (乱数表!$P809*(Settings!B12/(((INDEX(出力表!D:D,4))+1)^INDEX(係数表!E:E,4)*INDEX(係数表!F:F,4))))))</f>
        <v>#VALUE!</v>
      </c>
      <c r="L809" t="e">
        <f>MIN(100, MAX(0, (INDEX(出力表!D:D,4))*J809/MAX(K809, Settings!B3)))</f>
        <v>#VALUE!</v>
      </c>
      <c r="M809">
        <f>MIN(100, MAX(0, 100*BETAINV(乱数表!$E809, MAX(0.00000001, (1/(1+EXP(-(INDEX(係数表!G:G,5) + $B809))))*(EXP(INDEX(係数表!H:H,5) + INDEX(係数表!I:I,5)*LN(INDEX(出力表!C:C,5)+1)))), MAX(0.00000001, (1-(1/(1+EXP(-(INDEX(係数表!G:G,5) + $B809)))))*(EXP(INDEX(係数表!H:H,5) + INDEX(係数表!I:I,5)*LN(INDEX(出力表!C:C,5)+1)))))))</f>
        <v>87.899400920577918</v>
      </c>
      <c r="N809" t="e">
        <f>MIN(100, MAX(0, (100*(INDEX(出力表!D:D,5))/(EXP(INDEX(係数表!B:B,5) + $C809) + (INDEX(出力表!D:D,5)))) + (乱数表!$Q809*(Settings!B12/(((INDEX(出力表!D:D,5))+1)^INDEX(係数表!E:E,5)*INDEX(係数表!F:F,5))))))</f>
        <v>#VALUE!</v>
      </c>
      <c r="O809" t="e">
        <f>MIN(100, MAX(0, (INDEX(出力表!D:D,5))*M809/MAX(N809, Settings!B3)))</f>
        <v>#VALUE!</v>
      </c>
      <c r="P809">
        <f>MIN(100, MAX(0, 100*BETAINV(乱数表!$F809, MAX(0.00000001, (1/(1+EXP(-(INDEX(係数表!G:G,6) + $B809))))*(EXP(INDEX(係数表!H:H,6) + INDEX(係数表!I:I,6)*LN(INDEX(出力表!C:C,6)+1)))), MAX(0.00000001, (1-(1/(1+EXP(-(INDEX(係数表!G:G,6) + $B809)))))*(EXP(INDEX(係数表!H:H,6) + INDEX(係数表!I:I,6)*LN(INDEX(出力表!C:C,6)+1)))))))</f>
        <v>39.455916832740058</v>
      </c>
      <c r="Q809" t="e">
        <f>MIN(100, MAX(0, (100*(INDEX(出力表!D:D,6))/(EXP(INDEX(係数表!B:B,6) + $C809) + (INDEX(出力表!D:D,6)))) + (乱数表!$R809*(Settings!B12/(((INDEX(出力表!D:D,6))+1)^INDEX(係数表!E:E,6)*INDEX(係数表!F:F,6))))))</f>
        <v>#VALUE!</v>
      </c>
      <c r="R809" t="e">
        <f>MIN(100, MAX(0, (INDEX(出力表!D:D,6))*P809/MAX(Q809, Settings!B3)))</f>
        <v>#VALUE!</v>
      </c>
      <c r="S809">
        <f>MIN(100, MAX(0, 100*BETAINV(乱数表!$G809, MAX(0.00000001, (1/(1+EXP(-(INDEX(係数表!G:G,7) + $B809))))*(EXP(INDEX(係数表!H:H,7) + INDEX(係数表!I:I,7)*LN(INDEX(出力表!C:C,7)+1)))), MAX(0.00000001, (1-(1/(1+EXP(-(INDEX(係数表!G:G,7) + $B809)))))*(EXP(INDEX(係数表!H:H,7) + INDEX(係数表!I:I,7)*LN(INDEX(出力表!C:C,7)+1)))))))</f>
        <v>91.558383469670488</v>
      </c>
      <c r="T809" t="e">
        <f>MIN(100, MAX(0, (100*(INDEX(出力表!D:D,7))/(EXP(INDEX(係数表!B:B,7) + $C809) + (INDEX(出力表!D:D,7)))) + (乱数表!$S809*(Settings!B12/(((INDEX(出力表!D:D,7))+1)^INDEX(係数表!E:E,7)*INDEX(係数表!F:F,7))))))</f>
        <v>#VALUE!</v>
      </c>
      <c r="U809" t="e">
        <f>MIN(100, MAX(0, (INDEX(出力表!D:D,7))*S809/MAX(T809, Settings!B3)))</f>
        <v>#VALUE!</v>
      </c>
      <c r="V809">
        <f>MIN(100, MAX(0, 100*BETAINV(乱数表!$H809, MAX(0.00000001, (1/(1+EXP(-(INDEX(係数表!G:G,8) + $B809))))*(EXP(INDEX(係数表!H:H,8) + INDEX(係数表!I:I,8)*LN(INDEX(出力表!C:C,8)+1)))), MAX(0.00000001, (1-(1/(1+EXP(-(INDEX(係数表!G:G,8) + $B809)))))*(EXP(INDEX(係数表!H:H,8) + INDEX(係数表!I:I,8)*LN(INDEX(出力表!C:C,8)+1)))))))</f>
        <v>67.003431315957513</v>
      </c>
      <c r="W809" t="e">
        <f>MIN(100, MAX(0, (100*(INDEX(出力表!D:D,8))/(EXP(INDEX(係数表!B:B,8) + $C809) + (INDEX(出力表!D:D,8)))) + (乱数表!$T809*(Settings!B12/(((INDEX(出力表!D:D,8))+1)^INDEX(係数表!E:E,8)*INDEX(係数表!F:F,8))))))</f>
        <v>#VALUE!</v>
      </c>
      <c r="X809" t="e">
        <f>MIN(100, MAX(0, (INDEX(出力表!D:D,8))*V809/MAX(W809, Settings!B3)))</f>
        <v>#VALUE!</v>
      </c>
      <c r="Y809">
        <f>MIN(100, MAX(0, 100*BETAINV(乱数表!$I809, MAX(0.00000001, (1/(1+EXP(-(INDEX(係数表!G:G,9) + $B809))))*(EXP(INDEX(係数表!H:H,9) + INDEX(係数表!I:I,9)*LN(INDEX(出力表!C:C,9)+1)))), MAX(0.00000001, (1-(1/(1+EXP(-(INDEX(係数表!G:G,9) + $B809)))))*(EXP(INDEX(係数表!H:H,9) + INDEX(係数表!I:I,9)*LN(INDEX(出力表!C:C,9)+1)))))))</f>
        <v>82.61203661767216</v>
      </c>
      <c r="Z809" t="e">
        <f>MIN(100, MAX(0, (100*(INDEX(出力表!D:D,9))/(EXP(INDEX(係数表!B:B,9) + $C809) + (INDEX(出力表!D:D,9)))) + (乱数表!$U809*(Settings!B12/(((INDEX(出力表!D:D,9))+1)^INDEX(係数表!E:E,9)*INDEX(係数表!F:F,9))))))</f>
        <v>#VALUE!</v>
      </c>
      <c r="AA809" t="e">
        <f>MIN(100, MAX(0, (INDEX(出力表!D:D,9))*Y809/MAX(Z809, Settings!B3)))</f>
        <v>#VALUE!</v>
      </c>
      <c r="AB809">
        <f>MIN(100, MAX(0, 100*BETAINV(乱数表!$J809, MAX(0.00000001, (1/(1+EXP(-(INDEX(係数表!G:G,10) + $B809))))*(EXP(INDEX(係数表!H:H,10) + INDEX(係数表!I:I,10)*LN(INDEX(出力表!C:C,10)+1)))), MAX(0.00000001, (1-(1/(1+EXP(-(INDEX(係数表!G:G,10) + $B809)))))*(EXP(INDEX(係数表!H:H,10) + INDEX(係数表!I:I,10)*LN(INDEX(出力表!C:C,10)+1)))))))</f>
        <v>70.213892042890336</v>
      </c>
      <c r="AC809" t="e">
        <f>MIN(100, MAX(0, (100*(INDEX(出力表!D:D,10))/(EXP(INDEX(係数表!B:B,10) + $C809) + (INDEX(出力表!D:D,10)))) + (乱数表!$V809*(Settings!B12/(((INDEX(出力表!D:D,10))+1)^INDEX(係数表!E:E,10)*INDEX(係数表!F:F,10))))))</f>
        <v>#VALUE!</v>
      </c>
      <c r="AD809" t="e">
        <f>MIN(100, MAX(0, (INDEX(出力表!D:D,10))*AB809/MAX(AC809, Settings!B3)))</f>
        <v>#VALUE!</v>
      </c>
      <c r="AE809">
        <f>MIN(100, MAX(0, 100*BETAINV(乱数表!$K809, MAX(0.00000001, (1/(1+EXP(-(INDEX(係数表!G:G,11) + $B809))))*(EXP(INDEX(係数表!H:H,11) + INDEX(係数表!I:I,11)*LN(INDEX(出力表!C:C,11)+1)))), MAX(0.00000001, (1-(1/(1+EXP(-(INDEX(係数表!G:G,11) + $B809)))))*(EXP(INDEX(係数表!H:H,11) + INDEX(係数表!I:I,11)*LN(INDEX(出力表!C:C,11)+1)))))))</f>
        <v>96.808704461409121</v>
      </c>
      <c r="AF809" t="e">
        <f>MIN(100, MAX(0, (100*(INDEX(出力表!D:D,11))/(EXP(INDEX(係数表!B:B,11) + $C809) + (INDEX(出力表!D:D,11)))) + (乱数表!$W809*(Settings!B12/(((INDEX(出力表!D:D,11))+1)^INDEX(係数表!E:E,11)*INDEX(係数表!F:F,11))))))</f>
        <v>#VALUE!</v>
      </c>
      <c r="AG809" t="e">
        <f>MIN(100, MAX(0, (INDEX(出力表!D:D,11))*AE809/MAX(AF809, Settings!B3)))</f>
        <v>#VALUE!</v>
      </c>
      <c r="AH809">
        <f>MIN(100, MAX(0, 100*BETAINV(乱数表!$L809, MAX(0.00000001, (1/(1+EXP(-(INDEX(係数表!G:G,12) + $B809))))*(EXP(INDEX(係数表!H:H,12) + INDEX(係数表!I:I,12)*LN(INDEX(出力表!C:C,12)+1)))), MAX(0.00000001, (1-(1/(1+EXP(-(INDEX(係数表!G:G,12) + $B809)))))*(EXP(INDEX(係数表!H:H,12) + INDEX(係数表!I:I,12)*LN(INDEX(出力表!C:C,12)+1)))))))</f>
        <v>72.317286192615384</v>
      </c>
      <c r="AI809" t="e">
        <f>MIN(100, MAX(0, (100*(INDEX(出力表!D:D,12))/(EXP(INDEX(係数表!B:B,12) + $C809) + (INDEX(出力表!D:D,12)))) + (乱数表!$X809*(Settings!B12/(((INDEX(出力表!D:D,12))+1)^INDEX(係数表!E:E,12)*INDEX(係数表!F:F,12))))))</f>
        <v>#VALUE!</v>
      </c>
      <c r="AJ809" t="e">
        <f>MIN(100, MAX(0, (INDEX(出力表!D:D,12))*AH809/MAX(AI809, Settings!B3)))</f>
        <v>#VALUE!</v>
      </c>
      <c r="AK809">
        <f>MIN(100, MAX(0, 100*BETAINV(乱数表!$M809, MAX(0.00000001, (1/(1+EXP(-(INDEX(係数表!G:G,13) + $B809))))*(EXP(INDEX(係数表!H:H,13) + INDEX(係数表!I:I,13)*LN(INDEX(出力表!C:C,13)+1)))), MAX(0.00000001, (1-(1/(1+EXP(-(INDEX(係数表!G:G,13) + $B809)))))*(EXP(INDEX(係数表!H:H,13) + INDEX(係数表!I:I,13)*LN(INDEX(出力表!C:C,13)+1)))))))</f>
        <v>54.855154679188658</v>
      </c>
      <c r="AL809" t="e">
        <f>MIN(100, MAX(0, (100*(INDEX(出力表!D:D,13))/(EXP(INDEX(係数表!B:B,13) + $C809) + (INDEX(出力表!D:D,13)))) + (乱数表!$Y809*(Settings!B12/(((INDEX(出力表!D:D,13))+1)^INDEX(係数表!E:E,13)*INDEX(係数表!F:F,13))))))</f>
        <v>#VALUE!</v>
      </c>
      <c r="AM809" t="e">
        <f>MIN(100, MAX(0, (INDEX(出力表!D:D,13))*AK809/MAX(AL809, Settings!B3)))</f>
        <v>#VALUE!</v>
      </c>
      <c r="AN809">
        <f>IF(ISNUMBER(F809), INDEX(出力表!B:B,2)*F809, 0)+IF(ISNUMBER(I809), INDEX(出力表!B:B,3)*I809, 0)+IF(ISNUMBER(L809), INDEX(出力表!B:B,4)*L809, 0)+IF(ISNUMBER(O809), INDEX(出力表!B:B,5)*O809, 0)+IF(ISNUMBER(R809), INDEX(出力表!B:B,6)*R809, 0)+IF(ISNUMBER(U809), INDEX(出力表!B:B,7)*U809, 0)+IF(ISNUMBER(X809), INDEX(出力表!B:B,8)*X809, 0)+IF(ISNUMBER(AA809), INDEX(出力表!B:B,9)*AA809, 0)+IF(ISNUMBER(AD809), INDEX(出力表!B:B,10)*AD809, 0)+IF(ISNUMBER(AG809), INDEX(出力表!B:B,11)*AG809, 0)+IF(ISNUMBER(AJ809), INDEX(出力表!B:B,12)*AJ809, 0)+IF(ISNUMBER(AM809), INDEX(出力表!B:B,13)*AM809, 0)</f>
        <v>0</v>
      </c>
      <c r="AO809">
        <f>IF(ISNUMBER(F809), INDEX(出力表!B:B,2), 0)+IF(ISNUMBER(I809), INDEX(出力表!B:B,3), 0)+IF(ISNUMBER(L809), INDEX(出力表!B:B,4), 0)+IF(ISNUMBER(O809), INDEX(出力表!B:B,5), 0)+IF(ISNUMBER(R809), INDEX(出力表!B:B,6), 0)+IF(ISNUMBER(U809), INDEX(出力表!B:B,7), 0)+IF(ISNUMBER(X809), INDEX(出力表!B:B,8), 0)+IF(ISNUMBER(AA809), INDEX(出力表!B:B,9), 0)+IF(ISNUMBER(AD809), INDEX(出力表!B:B,10), 0)+IF(ISNUMBER(AG809), INDEX(出力表!B:B,11), 0)+IF(ISNUMBER(AJ809), INDEX(出力表!B:B,12), 0)+IF(ISNUMBER(AM809), INDEX(出力表!B:B,13), 0)</f>
        <v>0</v>
      </c>
      <c r="AP809" t="str">
        <f t="shared" si="12"/>
        <v/>
      </c>
    </row>
    <row r="810" spans="1:42" x14ac:dyDescent="0.2">
      <c r="A810">
        <v>809</v>
      </c>
      <c r="B810">
        <f>IF(UPPER(Settings!B4)="TRUE", 乱数表!$Z810*Settings!B10, 0)</f>
        <v>-0.3480164697902241</v>
      </c>
      <c r="C810">
        <f>IF(UPPER(Settings!B4)="TRUE", 乱数表!$AA810*Settings!B11, 0)</f>
        <v>-0.12930900200974349</v>
      </c>
      <c r="D810">
        <f>MIN(100, MAX(0, 100*BETAINV(乱数表!$B810, MAX(0.00000001, (1/(1+EXP(-(INDEX(係数表!G:G,2) + $B810))))*(EXP(INDEX(係数表!H:H,2) + INDEX(係数表!I:I,2)*LN(INDEX(出力表!C:C,2)+1)))), MAX(0.00000001, (1-(1/(1+EXP(-(INDEX(係数表!G:G,2) + $B810)))))*(EXP(INDEX(係数表!H:H,2) + INDEX(係数表!I:I,2)*LN(INDEX(出力表!C:C,2)+1)))))))</f>
        <v>97.740517061714456</v>
      </c>
      <c r="E810" t="e">
        <f>MIN(100, MAX(0, (100*(INDEX(出力表!D:D,2))/(EXP(INDEX(係数表!B:B,2) + $C810) + (INDEX(出力表!D:D,2)))) + (乱数表!$N810*(Settings!B12/(((INDEX(出力表!D:D,2))+1)^INDEX(係数表!E:E,2)*INDEX(係数表!F:F,2))))))</f>
        <v>#VALUE!</v>
      </c>
      <c r="F810" t="e">
        <f>MIN(100, MAX(0, (INDEX(出力表!D:D,2))*D810/MAX(E810, Settings!B3)))</f>
        <v>#VALUE!</v>
      </c>
      <c r="G810">
        <f>MIN(100, MAX(0, 100*BETAINV(乱数表!$C810, MAX(0.00000001, (1/(1+EXP(-(INDEX(係数表!G:G,3) + $B810))))*(EXP(INDEX(係数表!H:H,3) + INDEX(係数表!I:I,3)*LN(INDEX(出力表!C:C,3)+1)))), MAX(0.00000001, (1-(1/(1+EXP(-(INDEX(係数表!G:G,3) + $B810)))))*(EXP(INDEX(係数表!H:H,3) + INDEX(係数表!I:I,3)*LN(INDEX(出力表!C:C,3)+1)))))))</f>
        <v>97.680749554392904</v>
      </c>
      <c r="H810" t="e">
        <f>MIN(100, MAX(0, (100*(INDEX(出力表!D:D,3))/(EXP(INDEX(係数表!B:B,3) + $C810) + (INDEX(出力表!D:D,3)))) + (乱数表!$O810*(Settings!B12/(((INDEX(出力表!D:D,3))+1)^INDEX(係数表!E:E,3)*INDEX(係数表!F:F,3))))))</f>
        <v>#VALUE!</v>
      </c>
      <c r="I810" t="e">
        <f>MIN(100, MAX(0, (INDEX(出力表!D:D,3))*G810/MAX(H810, Settings!B3)))</f>
        <v>#VALUE!</v>
      </c>
      <c r="J810">
        <f>MIN(100, MAX(0, 100*BETAINV(乱数表!$D810, MAX(0.00000001, (1/(1+EXP(-(INDEX(係数表!G:G,4) + $B810))))*(EXP(INDEX(係数表!H:H,4) + INDEX(係数表!I:I,4)*LN(INDEX(出力表!C:C,4)+1)))), MAX(0.00000001, (1-(1/(1+EXP(-(INDEX(係数表!G:G,4) + $B810)))))*(EXP(INDEX(係数表!H:H,4) + INDEX(係数表!I:I,4)*LN(INDEX(出力表!C:C,4)+1)))))))</f>
        <v>90.662103075720808</v>
      </c>
      <c r="K810" t="e">
        <f>MIN(100, MAX(0, (100*(INDEX(出力表!D:D,4))/(EXP(INDEX(係数表!B:B,4) + $C810) + (INDEX(出力表!D:D,4)))) + (乱数表!$P810*(Settings!B12/(((INDEX(出力表!D:D,4))+1)^INDEX(係数表!E:E,4)*INDEX(係数表!F:F,4))))))</f>
        <v>#VALUE!</v>
      </c>
      <c r="L810" t="e">
        <f>MIN(100, MAX(0, (INDEX(出力表!D:D,4))*J810/MAX(K810, Settings!B3)))</f>
        <v>#VALUE!</v>
      </c>
      <c r="M810">
        <f>MIN(100, MAX(0, 100*BETAINV(乱数表!$E810, MAX(0.00000001, (1/(1+EXP(-(INDEX(係数表!G:G,5) + $B810))))*(EXP(INDEX(係数表!H:H,5) + INDEX(係数表!I:I,5)*LN(INDEX(出力表!C:C,5)+1)))), MAX(0.00000001, (1-(1/(1+EXP(-(INDEX(係数表!G:G,5) + $B810)))))*(EXP(INDEX(係数表!H:H,5) + INDEX(係数表!I:I,5)*LN(INDEX(出力表!C:C,5)+1)))))))</f>
        <v>82.603446162204662</v>
      </c>
      <c r="N810" t="e">
        <f>MIN(100, MAX(0, (100*(INDEX(出力表!D:D,5))/(EXP(INDEX(係数表!B:B,5) + $C810) + (INDEX(出力表!D:D,5)))) + (乱数表!$Q810*(Settings!B12/(((INDEX(出力表!D:D,5))+1)^INDEX(係数表!E:E,5)*INDEX(係数表!F:F,5))))))</f>
        <v>#VALUE!</v>
      </c>
      <c r="O810" t="e">
        <f>MIN(100, MAX(0, (INDEX(出力表!D:D,5))*M810/MAX(N810, Settings!B3)))</f>
        <v>#VALUE!</v>
      </c>
      <c r="P810">
        <f>MIN(100, MAX(0, 100*BETAINV(乱数表!$F810, MAX(0.00000001, (1/(1+EXP(-(INDEX(係数表!G:G,6) + $B810))))*(EXP(INDEX(係数表!H:H,6) + INDEX(係数表!I:I,6)*LN(INDEX(出力表!C:C,6)+1)))), MAX(0.00000001, (1-(1/(1+EXP(-(INDEX(係数表!G:G,6) + $B810)))))*(EXP(INDEX(係数表!H:H,6) + INDEX(係数表!I:I,6)*LN(INDEX(出力表!C:C,6)+1)))))))</f>
        <v>95.722620449200974</v>
      </c>
      <c r="Q810" t="e">
        <f>MIN(100, MAX(0, (100*(INDEX(出力表!D:D,6))/(EXP(INDEX(係数表!B:B,6) + $C810) + (INDEX(出力表!D:D,6)))) + (乱数表!$R810*(Settings!B12/(((INDEX(出力表!D:D,6))+1)^INDEX(係数表!E:E,6)*INDEX(係数表!F:F,6))))))</f>
        <v>#VALUE!</v>
      </c>
      <c r="R810" t="e">
        <f>MIN(100, MAX(0, (INDEX(出力表!D:D,6))*P810/MAX(Q810, Settings!B3)))</f>
        <v>#VALUE!</v>
      </c>
      <c r="S810">
        <f>MIN(100, MAX(0, 100*BETAINV(乱数表!$G810, MAX(0.00000001, (1/(1+EXP(-(INDEX(係数表!G:G,7) + $B810))))*(EXP(INDEX(係数表!H:H,7) + INDEX(係数表!I:I,7)*LN(INDEX(出力表!C:C,7)+1)))), MAX(0.00000001, (1-(1/(1+EXP(-(INDEX(係数表!G:G,7) + $B810)))))*(EXP(INDEX(係数表!H:H,7) + INDEX(係数表!I:I,7)*LN(INDEX(出力表!C:C,7)+1)))))))</f>
        <v>86.52669996206896</v>
      </c>
      <c r="T810" t="e">
        <f>MIN(100, MAX(0, (100*(INDEX(出力表!D:D,7))/(EXP(INDEX(係数表!B:B,7) + $C810) + (INDEX(出力表!D:D,7)))) + (乱数表!$S810*(Settings!B12/(((INDEX(出力表!D:D,7))+1)^INDEX(係数表!E:E,7)*INDEX(係数表!F:F,7))))))</f>
        <v>#VALUE!</v>
      </c>
      <c r="U810" t="e">
        <f>MIN(100, MAX(0, (INDEX(出力表!D:D,7))*S810/MAX(T810, Settings!B3)))</f>
        <v>#VALUE!</v>
      </c>
      <c r="V810">
        <f>MIN(100, MAX(0, 100*BETAINV(乱数表!$H810, MAX(0.00000001, (1/(1+EXP(-(INDEX(係数表!G:G,8) + $B810))))*(EXP(INDEX(係数表!H:H,8) + INDEX(係数表!I:I,8)*LN(INDEX(出力表!C:C,8)+1)))), MAX(0.00000001, (1-(1/(1+EXP(-(INDEX(係数表!G:G,8) + $B810)))))*(EXP(INDEX(係数表!H:H,8) + INDEX(係数表!I:I,8)*LN(INDEX(出力表!C:C,8)+1)))))))</f>
        <v>92.397567263074976</v>
      </c>
      <c r="W810" t="e">
        <f>MIN(100, MAX(0, (100*(INDEX(出力表!D:D,8))/(EXP(INDEX(係数表!B:B,8) + $C810) + (INDEX(出力表!D:D,8)))) + (乱数表!$T810*(Settings!B12/(((INDEX(出力表!D:D,8))+1)^INDEX(係数表!E:E,8)*INDEX(係数表!F:F,8))))))</f>
        <v>#VALUE!</v>
      </c>
      <c r="X810" t="e">
        <f>MIN(100, MAX(0, (INDEX(出力表!D:D,8))*V810/MAX(W810, Settings!B3)))</f>
        <v>#VALUE!</v>
      </c>
      <c r="Y810">
        <f>MIN(100, MAX(0, 100*BETAINV(乱数表!$I810, MAX(0.00000001, (1/(1+EXP(-(INDEX(係数表!G:G,9) + $B810))))*(EXP(INDEX(係数表!H:H,9) + INDEX(係数表!I:I,9)*LN(INDEX(出力表!C:C,9)+1)))), MAX(0.00000001, (1-(1/(1+EXP(-(INDEX(係数表!G:G,9) + $B810)))))*(EXP(INDEX(係数表!H:H,9) + INDEX(係数表!I:I,9)*LN(INDEX(出力表!C:C,9)+1)))))))</f>
        <v>71.786601182639473</v>
      </c>
      <c r="Z810" t="e">
        <f>MIN(100, MAX(0, (100*(INDEX(出力表!D:D,9))/(EXP(INDEX(係数表!B:B,9) + $C810) + (INDEX(出力表!D:D,9)))) + (乱数表!$U810*(Settings!B12/(((INDEX(出力表!D:D,9))+1)^INDEX(係数表!E:E,9)*INDEX(係数表!F:F,9))))))</f>
        <v>#VALUE!</v>
      </c>
      <c r="AA810" t="e">
        <f>MIN(100, MAX(0, (INDEX(出力表!D:D,9))*Y810/MAX(Z810, Settings!B3)))</f>
        <v>#VALUE!</v>
      </c>
      <c r="AB810">
        <f>MIN(100, MAX(0, 100*BETAINV(乱数表!$J810, MAX(0.00000001, (1/(1+EXP(-(INDEX(係数表!G:G,10) + $B810))))*(EXP(INDEX(係数表!H:H,10) + INDEX(係数表!I:I,10)*LN(INDEX(出力表!C:C,10)+1)))), MAX(0.00000001, (1-(1/(1+EXP(-(INDEX(係数表!G:G,10) + $B810)))))*(EXP(INDEX(係数表!H:H,10) + INDEX(係数表!I:I,10)*LN(INDEX(出力表!C:C,10)+1)))))))</f>
        <v>99.999897672608313</v>
      </c>
      <c r="AC810" t="e">
        <f>MIN(100, MAX(0, (100*(INDEX(出力表!D:D,10))/(EXP(INDEX(係数表!B:B,10) + $C810) + (INDEX(出力表!D:D,10)))) + (乱数表!$V810*(Settings!B12/(((INDEX(出力表!D:D,10))+1)^INDEX(係数表!E:E,10)*INDEX(係数表!F:F,10))))))</f>
        <v>#VALUE!</v>
      </c>
      <c r="AD810" t="e">
        <f>MIN(100, MAX(0, (INDEX(出力表!D:D,10))*AB810/MAX(AC810, Settings!B3)))</f>
        <v>#VALUE!</v>
      </c>
      <c r="AE810">
        <f>MIN(100, MAX(0, 100*BETAINV(乱数表!$K810, MAX(0.00000001, (1/(1+EXP(-(INDEX(係数表!G:G,11) + $B810))))*(EXP(INDEX(係数表!H:H,11) + INDEX(係数表!I:I,11)*LN(INDEX(出力表!C:C,11)+1)))), MAX(0.00000001, (1-(1/(1+EXP(-(INDEX(係数表!G:G,11) + $B810)))))*(EXP(INDEX(係数表!H:H,11) + INDEX(係数表!I:I,11)*LN(INDEX(出力表!C:C,11)+1)))))))</f>
        <v>89.36067088111615</v>
      </c>
      <c r="AF810" t="e">
        <f>MIN(100, MAX(0, (100*(INDEX(出力表!D:D,11))/(EXP(INDEX(係数表!B:B,11) + $C810) + (INDEX(出力表!D:D,11)))) + (乱数表!$W810*(Settings!B12/(((INDEX(出力表!D:D,11))+1)^INDEX(係数表!E:E,11)*INDEX(係数表!F:F,11))))))</f>
        <v>#VALUE!</v>
      </c>
      <c r="AG810" t="e">
        <f>MIN(100, MAX(0, (INDEX(出力表!D:D,11))*AE810/MAX(AF810, Settings!B3)))</f>
        <v>#VALUE!</v>
      </c>
      <c r="AH810">
        <f>MIN(100, MAX(0, 100*BETAINV(乱数表!$L810, MAX(0.00000001, (1/(1+EXP(-(INDEX(係数表!G:G,12) + $B810))))*(EXP(INDEX(係数表!H:H,12) + INDEX(係数表!I:I,12)*LN(INDEX(出力表!C:C,12)+1)))), MAX(0.00000001, (1-(1/(1+EXP(-(INDEX(係数表!G:G,12) + $B810)))))*(EXP(INDEX(係数表!H:H,12) + INDEX(係数表!I:I,12)*LN(INDEX(出力表!C:C,12)+1)))))))</f>
        <v>86.968540154642398</v>
      </c>
      <c r="AI810" t="e">
        <f>MIN(100, MAX(0, (100*(INDEX(出力表!D:D,12))/(EXP(INDEX(係数表!B:B,12) + $C810) + (INDEX(出力表!D:D,12)))) + (乱数表!$X810*(Settings!B12/(((INDEX(出力表!D:D,12))+1)^INDEX(係数表!E:E,12)*INDEX(係数表!F:F,12))))))</f>
        <v>#VALUE!</v>
      </c>
      <c r="AJ810" t="e">
        <f>MIN(100, MAX(0, (INDEX(出力表!D:D,12))*AH810/MAX(AI810, Settings!B3)))</f>
        <v>#VALUE!</v>
      </c>
      <c r="AK810">
        <f>MIN(100, MAX(0, 100*BETAINV(乱数表!$M810, MAX(0.00000001, (1/(1+EXP(-(INDEX(係数表!G:G,13) + $B810))))*(EXP(INDEX(係数表!H:H,13) + INDEX(係数表!I:I,13)*LN(INDEX(出力表!C:C,13)+1)))), MAX(0.00000001, (1-(1/(1+EXP(-(INDEX(係数表!G:G,13) + $B810)))))*(EXP(INDEX(係数表!H:H,13) + INDEX(係数表!I:I,13)*LN(INDEX(出力表!C:C,13)+1)))))))</f>
        <v>97.909577797481447</v>
      </c>
      <c r="AL810" t="e">
        <f>MIN(100, MAX(0, (100*(INDEX(出力表!D:D,13))/(EXP(INDEX(係数表!B:B,13) + $C810) + (INDEX(出力表!D:D,13)))) + (乱数表!$Y810*(Settings!B12/(((INDEX(出力表!D:D,13))+1)^INDEX(係数表!E:E,13)*INDEX(係数表!F:F,13))))))</f>
        <v>#VALUE!</v>
      </c>
      <c r="AM810" t="e">
        <f>MIN(100, MAX(0, (INDEX(出力表!D:D,13))*AK810/MAX(AL810, Settings!B3)))</f>
        <v>#VALUE!</v>
      </c>
      <c r="AN810">
        <f>IF(ISNUMBER(F810), INDEX(出力表!B:B,2)*F810, 0)+IF(ISNUMBER(I810), INDEX(出力表!B:B,3)*I810, 0)+IF(ISNUMBER(L810), INDEX(出力表!B:B,4)*L810, 0)+IF(ISNUMBER(O810), INDEX(出力表!B:B,5)*O810, 0)+IF(ISNUMBER(R810), INDEX(出力表!B:B,6)*R810, 0)+IF(ISNUMBER(U810), INDEX(出力表!B:B,7)*U810, 0)+IF(ISNUMBER(X810), INDEX(出力表!B:B,8)*X810, 0)+IF(ISNUMBER(AA810), INDEX(出力表!B:B,9)*AA810, 0)+IF(ISNUMBER(AD810), INDEX(出力表!B:B,10)*AD810, 0)+IF(ISNUMBER(AG810), INDEX(出力表!B:B,11)*AG810, 0)+IF(ISNUMBER(AJ810), INDEX(出力表!B:B,12)*AJ810, 0)+IF(ISNUMBER(AM810), INDEX(出力表!B:B,13)*AM810, 0)</f>
        <v>0</v>
      </c>
      <c r="AO810">
        <f>IF(ISNUMBER(F810), INDEX(出力表!B:B,2), 0)+IF(ISNUMBER(I810), INDEX(出力表!B:B,3), 0)+IF(ISNUMBER(L810), INDEX(出力表!B:B,4), 0)+IF(ISNUMBER(O810), INDEX(出力表!B:B,5), 0)+IF(ISNUMBER(R810), INDEX(出力表!B:B,6), 0)+IF(ISNUMBER(U810), INDEX(出力表!B:B,7), 0)+IF(ISNUMBER(X810), INDEX(出力表!B:B,8), 0)+IF(ISNUMBER(AA810), INDEX(出力表!B:B,9), 0)+IF(ISNUMBER(AD810), INDEX(出力表!B:B,10), 0)+IF(ISNUMBER(AG810), INDEX(出力表!B:B,11), 0)+IF(ISNUMBER(AJ810), INDEX(出力表!B:B,12), 0)+IF(ISNUMBER(AM810), INDEX(出力表!B:B,13), 0)</f>
        <v>0</v>
      </c>
      <c r="AP810" t="str">
        <f t="shared" si="12"/>
        <v/>
      </c>
    </row>
    <row r="811" spans="1:42" x14ac:dyDescent="0.2">
      <c r="A811">
        <v>810</v>
      </c>
      <c r="B811">
        <f>IF(UPPER(Settings!B4)="TRUE", 乱数表!$Z811*Settings!B10, 0)</f>
        <v>-0.32834184679743417</v>
      </c>
      <c r="C811">
        <f>IF(UPPER(Settings!B4)="TRUE", 乱数表!$AA811*Settings!B11, 0)</f>
        <v>-0.13204056563284469</v>
      </c>
      <c r="D811">
        <f>MIN(100, MAX(0, 100*BETAINV(乱数表!$B811, MAX(0.00000001, (1/(1+EXP(-(INDEX(係数表!G:G,2) + $B811))))*(EXP(INDEX(係数表!H:H,2) + INDEX(係数表!I:I,2)*LN(INDEX(出力表!C:C,2)+1)))), MAX(0.00000001, (1-(1/(1+EXP(-(INDEX(係数表!G:G,2) + $B811)))))*(EXP(INDEX(係数表!H:H,2) + INDEX(係数表!I:I,2)*LN(INDEX(出力表!C:C,2)+1)))))))</f>
        <v>96.436608823207919</v>
      </c>
      <c r="E811" t="e">
        <f>MIN(100, MAX(0, (100*(INDEX(出力表!D:D,2))/(EXP(INDEX(係数表!B:B,2) + $C811) + (INDEX(出力表!D:D,2)))) + (乱数表!$N811*(Settings!B12/(((INDEX(出力表!D:D,2))+1)^INDEX(係数表!E:E,2)*INDEX(係数表!F:F,2))))))</f>
        <v>#VALUE!</v>
      </c>
      <c r="F811" t="e">
        <f>MIN(100, MAX(0, (INDEX(出力表!D:D,2))*D811/MAX(E811, Settings!B3)))</f>
        <v>#VALUE!</v>
      </c>
      <c r="G811">
        <f>MIN(100, MAX(0, 100*BETAINV(乱数表!$C811, MAX(0.00000001, (1/(1+EXP(-(INDEX(係数表!G:G,3) + $B811))))*(EXP(INDEX(係数表!H:H,3) + INDEX(係数表!I:I,3)*LN(INDEX(出力表!C:C,3)+1)))), MAX(0.00000001, (1-(1/(1+EXP(-(INDEX(係数表!G:G,3) + $B811)))))*(EXP(INDEX(係数表!H:H,3) + INDEX(係数表!I:I,3)*LN(INDEX(出力表!C:C,3)+1)))))))</f>
        <v>87.886857911390052</v>
      </c>
      <c r="H811" t="e">
        <f>MIN(100, MAX(0, (100*(INDEX(出力表!D:D,3))/(EXP(INDEX(係数表!B:B,3) + $C811) + (INDEX(出力表!D:D,3)))) + (乱数表!$O811*(Settings!B12/(((INDEX(出力表!D:D,3))+1)^INDEX(係数表!E:E,3)*INDEX(係数表!F:F,3))))))</f>
        <v>#VALUE!</v>
      </c>
      <c r="I811" t="e">
        <f>MIN(100, MAX(0, (INDEX(出力表!D:D,3))*G811/MAX(H811, Settings!B3)))</f>
        <v>#VALUE!</v>
      </c>
      <c r="J811">
        <f>MIN(100, MAX(0, 100*BETAINV(乱数表!$D811, MAX(0.00000001, (1/(1+EXP(-(INDEX(係数表!G:G,4) + $B811))))*(EXP(INDEX(係数表!H:H,4) + INDEX(係数表!I:I,4)*LN(INDEX(出力表!C:C,4)+1)))), MAX(0.00000001, (1-(1/(1+EXP(-(INDEX(係数表!G:G,4) + $B811)))))*(EXP(INDEX(係数表!H:H,4) + INDEX(係数表!I:I,4)*LN(INDEX(出力表!C:C,4)+1)))))))</f>
        <v>99.415350123231789</v>
      </c>
      <c r="K811" t="e">
        <f>MIN(100, MAX(0, (100*(INDEX(出力表!D:D,4))/(EXP(INDEX(係数表!B:B,4) + $C811) + (INDEX(出力表!D:D,4)))) + (乱数表!$P811*(Settings!B12/(((INDEX(出力表!D:D,4))+1)^INDEX(係数表!E:E,4)*INDEX(係数表!F:F,4))))))</f>
        <v>#VALUE!</v>
      </c>
      <c r="L811" t="e">
        <f>MIN(100, MAX(0, (INDEX(出力表!D:D,4))*J811/MAX(K811, Settings!B3)))</f>
        <v>#VALUE!</v>
      </c>
      <c r="M811">
        <f>MIN(100, MAX(0, 100*BETAINV(乱数表!$E811, MAX(0.00000001, (1/(1+EXP(-(INDEX(係数表!G:G,5) + $B811))))*(EXP(INDEX(係数表!H:H,5) + INDEX(係数表!I:I,5)*LN(INDEX(出力表!C:C,5)+1)))), MAX(0.00000001, (1-(1/(1+EXP(-(INDEX(係数表!G:G,5) + $B811)))))*(EXP(INDEX(係数表!H:H,5) + INDEX(係数表!I:I,5)*LN(INDEX(出力表!C:C,5)+1)))))))</f>
        <v>73.97857949459231</v>
      </c>
      <c r="N811" t="e">
        <f>MIN(100, MAX(0, (100*(INDEX(出力表!D:D,5))/(EXP(INDEX(係数表!B:B,5) + $C811) + (INDEX(出力表!D:D,5)))) + (乱数表!$Q811*(Settings!B12/(((INDEX(出力表!D:D,5))+1)^INDEX(係数表!E:E,5)*INDEX(係数表!F:F,5))))))</f>
        <v>#VALUE!</v>
      </c>
      <c r="O811" t="e">
        <f>MIN(100, MAX(0, (INDEX(出力表!D:D,5))*M811/MAX(N811, Settings!B3)))</f>
        <v>#VALUE!</v>
      </c>
      <c r="P811">
        <f>MIN(100, MAX(0, 100*BETAINV(乱数表!$F811, MAX(0.00000001, (1/(1+EXP(-(INDEX(係数表!G:G,6) + $B811))))*(EXP(INDEX(係数表!H:H,6) + INDEX(係数表!I:I,6)*LN(INDEX(出力表!C:C,6)+1)))), MAX(0.00000001, (1-(1/(1+EXP(-(INDEX(係数表!G:G,6) + $B811)))))*(EXP(INDEX(係数表!H:H,6) + INDEX(係数表!I:I,6)*LN(INDEX(出力表!C:C,6)+1)))))))</f>
        <v>85.709785070770295</v>
      </c>
      <c r="Q811" t="e">
        <f>MIN(100, MAX(0, (100*(INDEX(出力表!D:D,6))/(EXP(INDEX(係数表!B:B,6) + $C811) + (INDEX(出力表!D:D,6)))) + (乱数表!$R811*(Settings!B12/(((INDEX(出力表!D:D,6))+1)^INDEX(係数表!E:E,6)*INDEX(係数表!F:F,6))))))</f>
        <v>#VALUE!</v>
      </c>
      <c r="R811" t="e">
        <f>MIN(100, MAX(0, (INDEX(出力表!D:D,6))*P811/MAX(Q811, Settings!B3)))</f>
        <v>#VALUE!</v>
      </c>
      <c r="S811">
        <f>MIN(100, MAX(0, 100*BETAINV(乱数表!$G811, MAX(0.00000001, (1/(1+EXP(-(INDEX(係数表!G:G,7) + $B811))))*(EXP(INDEX(係数表!H:H,7) + INDEX(係数表!I:I,7)*LN(INDEX(出力表!C:C,7)+1)))), MAX(0.00000001, (1-(1/(1+EXP(-(INDEX(係数表!G:G,7) + $B811)))))*(EXP(INDEX(係数表!H:H,7) + INDEX(係数表!I:I,7)*LN(INDEX(出力表!C:C,7)+1)))))))</f>
        <v>99.517461725196029</v>
      </c>
      <c r="T811" t="e">
        <f>MIN(100, MAX(0, (100*(INDEX(出力表!D:D,7))/(EXP(INDEX(係数表!B:B,7) + $C811) + (INDEX(出力表!D:D,7)))) + (乱数表!$S811*(Settings!B12/(((INDEX(出力表!D:D,7))+1)^INDEX(係数表!E:E,7)*INDEX(係数表!F:F,7))))))</f>
        <v>#VALUE!</v>
      </c>
      <c r="U811" t="e">
        <f>MIN(100, MAX(0, (INDEX(出力表!D:D,7))*S811/MAX(T811, Settings!B3)))</f>
        <v>#VALUE!</v>
      </c>
      <c r="V811">
        <f>MIN(100, MAX(0, 100*BETAINV(乱数表!$H811, MAX(0.00000001, (1/(1+EXP(-(INDEX(係数表!G:G,8) + $B811))))*(EXP(INDEX(係数表!H:H,8) + INDEX(係数表!I:I,8)*LN(INDEX(出力表!C:C,8)+1)))), MAX(0.00000001, (1-(1/(1+EXP(-(INDEX(係数表!G:G,8) + $B811)))))*(EXP(INDEX(係数表!H:H,8) + INDEX(係数表!I:I,8)*LN(INDEX(出力表!C:C,8)+1)))))))</f>
        <v>97.340216651444607</v>
      </c>
      <c r="W811" t="e">
        <f>MIN(100, MAX(0, (100*(INDEX(出力表!D:D,8))/(EXP(INDEX(係数表!B:B,8) + $C811) + (INDEX(出力表!D:D,8)))) + (乱数表!$T811*(Settings!B12/(((INDEX(出力表!D:D,8))+1)^INDEX(係数表!E:E,8)*INDEX(係数表!F:F,8))))))</f>
        <v>#VALUE!</v>
      </c>
      <c r="X811" t="e">
        <f>MIN(100, MAX(0, (INDEX(出力表!D:D,8))*V811/MAX(W811, Settings!B3)))</f>
        <v>#VALUE!</v>
      </c>
      <c r="Y811">
        <f>MIN(100, MAX(0, 100*BETAINV(乱数表!$I811, MAX(0.00000001, (1/(1+EXP(-(INDEX(係数表!G:G,9) + $B811))))*(EXP(INDEX(係数表!H:H,9) + INDEX(係数表!I:I,9)*LN(INDEX(出力表!C:C,9)+1)))), MAX(0.00000001, (1-(1/(1+EXP(-(INDEX(係数表!G:G,9) + $B811)))))*(EXP(INDEX(係数表!H:H,9) + INDEX(係数表!I:I,9)*LN(INDEX(出力表!C:C,9)+1)))))))</f>
        <v>81.461917085056484</v>
      </c>
      <c r="Z811" t="e">
        <f>MIN(100, MAX(0, (100*(INDEX(出力表!D:D,9))/(EXP(INDEX(係数表!B:B,9) + $C811) + (INDEX(出力表!D:D,9)))) + (乱数表!$U811*(Settings!B12/(((INDEX(出力表!D:D,9))+1)^INDEX(係数表!E:E,9)*INDEX(係数表!F:F,9))))))</f>
        <v>#VALUE!</v>
      </c>
      <c r="AA811" t="e">
        <f>MIN(100, MAX(0, (INDEX(出力表!D:D,9))*Y811/MAX(Z811, Settings!B3)))</f>
        <v>#VALUE!</v>
      </c>
      <c r="AB811">
        <f>MIN(100, MAX(0, 100*BETAINV(乱数表!$J811, MAX(0.00000001, (1/(1+EXP(-(INDEX(係数表!G:G,10) + $B811))))*(EXP(INDEX(係数表!H:H,10) + INDEX(係数表!I:I,10)*LN(INDEX(出力表!C:C,10)+1)))), MAX(0.00000001, (1-(1/(1+EXP(-(INDEX(係数表!G:G,10) + $B811)))))*(EXP(INDEX(係数表!H:H,10) + INDEX(係数表!I:I,10)*LN(INDEX(出力表!C:C,10)+1)))))))</f>
        <v>79.100882821067714</v>
      </c>
      <c r="AC811" t="e">
        <f>MIN(100, MAX(0, (100*(INDEX(出力表!D:D,10))/(EXP(INDEX(係数表!B:B,10) + $C811) + (INDEX(出力表!D:D,10)))) + (乱数表!$V811*(Settings!B12/(((INDEX(出力表!D:D,10))+1)^INDEX(係数表!E:E,10)*INDEX(係数表!F:F,10))))))</f>
        <v>#VALUE!</v>
      </c>
      <c r="AD811" t="e">
        <f>MIN(100, MAX(0, (INDEX(出力表!D:D,10))*AB811/MAX(AC811, Settings!B3)))</f>
        <v>#VALUE!</v>
      </c>
      <c r="AE811">
        <f>MIN(100, MAX(0, 100*BETAINV(乱数表!$K811, MAX(0.00000001, (1/(1+EXP(-(INDEX(係数表!G:G,11) + $B811))))*(EXP(INDEX(係数表!H:H,11) + INDEX(係数表!I:I,11)*LN(INDEX(出力表!C:C,11)+1)))), MAX(0.00000001, (1-(1/(1+EXP(-(INDEX(係数表!G:G,11) + $B811)))))*(EXP(INDEX(係数表!H:H,11) + INDEX(係数表!I:I,11)*LN(INDEX(出力表!C:C,11)+1)))))))</f>
        <v>72.356548269080051</v>
      </c>
      <c r="AF811" t="e">
        <f>MIN(100, MAX(0, (100*(INDEX(出力表!D:D,11))/(EXP(INDEX(係数表!B:B,11) + $C811) + (INDEX(出力表!D:D,11)))) + (乱数表!$W811*(Settings!B12/(((INDEX(出力表!D:D,11))+1)^INDEX(係数表!E:E,11)*INDEX(係数表!F:F,11))))))</f>
        <v>#VALUE!</v>
      </c>
      <c r="AG811" t="e">
        <f>MIN(100, MAX(0, (INDEX(出力表!D:D,11))*AE811/MAX(AF811, Settings!B3)))</f>
        <v>#VALUE!</v>
      </c>
      <c r="AH811">
        <f>MIN(100, MAX(0, 100*BETAINV(乱数表!$L811, MAX(0.00000001, (1/(1+EXP(-(INDEX(係数表!G:G,12) + $B811))))*(EXP(INDEX(係数表!H:H,12) + INDEX(係数表!I:I,12)*LN(INDEX(出力表!C:C,12)+1)))), MAX(0.00000001, (1-(1/(1+EXP(-(INDEX(係数表!G:G,12) + $B811)))))*(EXP(INDEX(係数表!H:H,12) + INDEX(係数表!I:I,12)*LN(INDEX(出力表!C:C,12)+1)))))))</f>
        <v>98.796238547334923</v>
      </c>
      <c r="AI811" t="e">
        <f>MIN(100, MAX(0, (100*(INDEX(出力表!D:D,12))/(EXP(INDEX(係数表!B:B,12) + $C811) + (INDEX(出力表!D:D,12)))) + (乱数表!$X811*(Settings!B12/(((INDEX(出力表!D:D,12))+1)^INDEX(係数表!E:E,12)*INDEX(係数表!F:F,12))))))</f>
        <v>#VALUE!</v>
      </c>
      <c r="AJ811" t="e">
        <f>MIN(100, MAX(0, (INDEX(出力表!D:D,12))*AH811/MAX(AI811, Settings!B3)))</f>
        <v>#VALUE!</v>
      </c>
      <c r="AK811">
        <f>MIN(100, MAX(0, 100*BETAINV(乱数表!$M811, MAX(0.00000001, (1/(1+EXP(-(INDEX(係数表!G:G,13) + $B811))))*(EXP(INDEX(係数表!H:H,13) + INDEX(係数表!I:I,13)*LN(INDEX(出力表!C:C,13)+1)))), MAX(0.00000001, (1-(1/(1+EXP(-(INDEX(係数表!G:G,13) + $B811)))))*(EXP(INDEX(係数表!H:H,13) + INDEX(係数表!I:I,13)*LN(INDEX(出力表!C:C,13)+1)))))))</f>
        <v>99.76865592243891</v>
      </c>
      <c r="AL811" t="e">
        <f>MIN(100, MAX(0, (100*(INDEX(出力表!D:D,13))/(EXP(INDEX(係数表!B:B,13) + $C811) + (INDEX(出力表!D:D,13)))) + (乱数表!$Y811*(Settings!B12/(((INDEX(出力表!D:D,13))+1)^INDEX(係数表!E:E,13)*INDEX(係数表!F:F,13))))))</f>
        <v>#VALUE!</v>
      </c>
      <c r="AM811" t="e">
        <f>MIN(100, MAX(0, (INDEX(出力表!D:D,13))*AK811/MAX(AL811, Settings!B3)))</f>
        <v>#VALUE!</v>
      </c>
      <c r="AN811">
        <f>IF(ISNUMBER(F811), INDEX(出力表!B:B,2)*F811, 0)+IF(ISNUMBER(I811), INDEX(出力表!B:B,3)*I811, 0)+IF(ISNUMBER(L811), INDEX(出力表!B:B,4)*L811, 0)+IF(ISNUMBER(O811), INDEX(出力表!B:B,5)*O811, 0)+IF(ISNUMBER(R811), INDEX(出力表!B:B,6)*R811, 0)+IF(ISNUMBER(U811), INDEX(出力表!B:B,7)*U811, 0)+IF(ISNUMBER(X811), INDEX(出力表!B:B,8)*X811, 0)+IF(ISNUMBER(AA811), INDEX(出力表!B:B,9)*AA811, 0)+IF(ISNUMBER(AD811), INDEX(出力表!B:B,10)*AD811, 0)+IF(ISNUMBER(AG811), INDEX(出力表!B:B,11)*AG811, 0)+IF(ISNUMBER(AJ811), INDEX(出力表!B:B,12)*AJ811, 0)+IF(ISNUMBER(AM811), INDEX(出力表!B:B,13)*AM811, 0)</f>
        <v>0</v>
      </c>
      <c r="AO811">
        <f>IF(ISNUMBER(F811), INDEX(出力表!B:B,2), 0)+IF(ISNUMBER(I811), INDEX(出力表!B:B,3), 0)+IF(ISNUMBER(L811), INDEX(出力表!B:B,4), 0)+IF(ISNUMBER(O811), INDEX(出力表!B:B,5), 0)+IF(ISNUMBER(R811), INDEX(出力表!B:B,6), 0)+IF(ISNUMBER(U811), INDEX(出力表!B:B,7), 0)+IF(ISNUMBER(X811), INDEX(出力表!B:B,8), 0)+IF(ISNUMBER(AA811), INDEX(出力表!B:B,9), 0)+IF(ISNUMBER(AD811), INDEX(出力表!B:B,10), 0)+IF(ISNUMBER(AG811), INDEX(出力表!B:B,11), 0)+IF(ISNUMBER(AJ811), INDEX(出力表!B:B,12), 0)+IF(ISNUMBER(AM811), INDEX(出力表!B:B,13), 0)</f>
        <v>0</v>
      </c>
      <c r="AP811" t="str">
        <f t="shared" si="12"/>
        <v/>
      </c>
    </row>
    <row r="812" spans="1:42" x14ac:dyDescent="0.2">
      <c r="A812">
        <v>811</v>
      </c>
      <c r="B812">
        <f>IF(UPPER(Settings!B4)="TRUE", 乱数表!$Z812*Settings!B10, 0)</f>
        <v>0.55269362018735868</v>
      </c>
      <c r="C812">
        <f>IF(UPPER(Settings!B4)="TRUE", 乱数表!$AA812*Settings!B11, 0)</f>
        <v>-0.17481237233064981</v>
      </c>
      <c r="D812">
        <f>MIN(100, MAX(0, 100*BETAINV(乱数表!$B812, MAX(0.00000001, (1/(1+EXP(-(INDEX(係数表!G:G,2) + $B812))))*(EXP(INDEX(係数表!H:H,2) + INDEX(係数表!I:I,2)*LN(INDEX(出力表!C:C,2)+1)))), MAX(0.00000001, (1-(1/(1+EXP(-(INDEX(係数表!G:G,2) + $B812)))))*(EXP(INDEX(係数表!H:H,2) + INDEX(係数表!I:I,2)*LN(INDEX(出力表!C:C,2)+1)))))))</f>
        <v>72.632645143794434</v>
      </c>
      <c r="E812" t="e">
        <f>MIN(100, MAX(0, (100*(INDEX(出力表!D:D,2))/(EXP(INDEX(係数表!B:B,2) + $C812) + (INDEX(出力表!D:D,2)))) + (乱数表!$N812*(Settings!B12/(((INDEX(出力表!D:D,2))+1)^INDEX(係数表!E:E,2)*INDEX(係数表!F:F,2))))))</f>
        <v>#VALUE!</v>
      </c>
      <c r="F812" t="e">
        <f>MIN(100, MAX(0, (INDEX(出力表!D:D,2))*D812/MAX(E812, Settings!B3)))</f>
        <v>#VALUE!</v>
      </c>
      <c r="G812">
        <f>MIN(100, MAX(0, 100*BETAINV(乱数表!$C812, MAX(0.00000001, (1/(1+EXP(-(INDEX(係数表!G:G,3) + $B812))))*(EXP(INDEX(係数表!H:H,3) + INDEX(係数表!I:I,3)*LN(INDEX(出力表!C:C,3)+1)))), MAX(0.00000001, (1-(1/(1+EXP(-(INDEX(係数表!G:G,3) + $B812)))))*(EXP(INDEX(係数表!H:H,3) + INDEX(係数表!I:I,3)*LN(INDEX(出力表!C:C,3)+1)))))))</f>
        <v>89.713080103255635</v>
      </c>
      <c r="H812" t="e">
        <f>MIN(100, MAX(0, (100*(INDEX(出力表!D:D,3))/(EXP(INDEX(係数表!B:B,3) + $C812) + (INDEX(出力表!D:D,3)))) + (乱数表!$O812*(Settings!B12/(((INDEX(出力表!D:D,3))+1)^INDEX(係数表!E:E,3)*INDEX(係数表!F:F,3))))))</f>
        <v>#VALUE!</v>
      </c>
      <c r="I812" t="e">
        <f>MIN(100, MAX(0, (INDEX(出力表!D:D,3))*G812/MAX(H812, Settings!B3)))</f>
        <v>#VALUE!</v>
      </c>
      <c r="J812">
        <f>MIN(100, MAX(0, 100*BETAINV(乱数表!$D812, MAX(0.00000001, (1/(1+EXP(-(INDEX(係数表!G:G,4) + $B812))))*(EXP(INDEX(係数表!H:H,4) + INDEX(係数表!I:I,4)*LN(INDEX(出力表!C:C,4)+1)))), MAX(0.00000001, (1-(1/(1+EXP(-(INDEX(係数表!G:G,4) + $B812)))))*(EXP(INDEX(係数表!H:H,4) + INDEX(係数表!I:I,4)*LN(INDEX(出力表!C:C,4)+1)))))))</f>
        <v>99.971315129837237</v>
      </c>
      <c r="K812" t="e">
        <f>MIN(100, MAX(0, (100*(INDEX(出力表!D:D,4))/(EXP(INDEX(係数表!B:B,4) + $C812) + (INDEX(出力表!D:D,4)))) + (乱数表!$P812*(Settings!B12/(((INDEX(出力表!D:D,4))+1)^INDEX(係数表!E:E,4)*INDEX(係数表!F:F,4))))))</f>
        <v>#VALUE!</v>
      </c>
      <c r="L812" t="e">
        <f>MIN(100, MAX(0, (INDEX(出力表!D:D,4))*J812/MAX(K812, Settings!B3)))</f>
        <v>#VALUE!</v>
      </c>
      <c r="M812">
        <f>MIN(100, MAX(0, 100*BETAINV(乱数表!$E812, MAX(0.00000001, (1/(1+EXP(-(INDEX(係数表!G:G,5) + $B812))))*(EXP(INDEX(係数表!H:H,5) + INDEX(係数表!I:I,5)*LN(INDEX(出力表!C:C,5)+1)))), MAX(0.00000001, (1-(1/(1+EXP(-(INDEX(係数表!G:G,5) + $B812)))))*(EXP(INDEX(係数表!H:H,5) + INDEX(係数表!I:I,5)*LN(INDEX(出力表!C:C,5)+1)))))))</f>
        <v>41.415307655608544</v>
      </c>
      <c r="N812" t="e">
        <f>MIN(100, MAX(0, (100*(INDEX(出力表!D:D,5))/(EXP(INDEX(係数表!B:B,5) + $C812) + (INDEX(出力表!D:D,5)))) + (乱数表!$Q812*(Settings!B12/(((INDEX(出力表!D:D,5))+1)^INDEX(係数表!E:E,5)*INDEX(係数表!F:F,5))))))</f>
        <v>#VALUE!</v>
      </c>
      <c r="O812" t="e">
        <f>MIN(100, MAX(0, (INDEX(出力表!D:D,5))*M812/MAX(N812, Settings!B3)))</f>
        <v>#VALUE!</v>
      </c>
      <c r="P812">
        <f>MIN(100, MAX(0, 100*BETAINV(乱数表!$F812, MAX(0.00000001, (1/(1+EXP(-(INDEX(係数表!G:G,6) + $B812))))*(EXP(INDEX(係数表!H:H,6) + INDEX(係数表!I:I,6)*LN(INDEX(出力表!C:C,6)+1)))), MAX(0.00000001, (1-(1/(1+EXP(-(INDEX(係数表!G:G,6) + $B812)))))*(EXP(INDEX(係数表!H:H,6) + INDEX(係数表!I:I,6)*LN(INDEX(出力表!C:C,6)+1)))))))</f>
        <v>98.55545948841764</v>
      </c>
      <c r="Q812" t="e">
        <f>MIN(100, MAX(0, (100*(INDEX(出力表!D:D,6))/(EXP(INDEX(係数表!B:B,6) + $C812) + (INDEX(出力表!D:D,6)))) + (乱数表!$R812*(Settings!B12/(((INDEX(出力表!D:D,6))+1)^INDEX(係数表!E:E,6)*INDEX(係数表!F:F,6))))))</f>
        <v>#VALUE!</v>
      </c>
      <c r="R812" t="e">
        <f>MIN(100, MAX(0, (INDEX(出力表!D:D,6))*P812/MAX(Q812, Settings!B3)))</f>
        <v>#VALUE!</v>
      </c>
      <c r="S812">
        <f>MIN(100, MAX(0, 100*BETAINV(乱数表!$G812, MAX(0.00000001, (1/(1+EXP(-(INDEX(係数表!G:G,7) + $B812))))*(EXP(INDEX(係数表!H:H,7) + INDEX(係数表!I:I,7)*LN(INDEX(出力表!C:C,7)+1)))), MAX(0.00000001, (1-(1/(1+EXP(-(INDEX(係数表!G:G,7) + $B812)))))*(EXP(INDEX(係数表!H:H,7) + INDEX(係数表!I:I,7)*LN(INDEX(出力表!C:C,7)+1)))))))</f>
        <v>95.210131241408121</v>
      </c>
      <c r="T812" t="e">
        <f>MIN(100, MAX(0, (100*(INDEX(出力表!D:D,7))/(EXP(INDEX(係数表!B:B,7) + $C812) + (INDEX(出力表!D:D,7)))) + (乱数表!$S812*(Settings!B12/(((INDEX(出力表!D:D,7))+1)^INDEX(係数表!E:E,7)*INDEX(係数表!F:F,7))))))</f>
        <v>#VALUE!</v>
      </c>
      <c r="U812" t="e">
        <f>MIN(100, MAX(0, (INDEX(出力表!D:D,7))*S812/MAX(T812, Settings!B3)))</f>
        <v>#VALUE!</v>
      </c>
      <c r="V812">
        <f>MIN(100, MAX(0, 100*BETAINV(乱数表!$H812, MAX(0.00000001, (1/(1+EXP(-(INDEX(係数表!G:G,8) + $B812))))*(EXP(INDEX(係数表!H:H,8) + INDEX(係数表!I:I,8)*LN(INDEX(出力表!C:C,8)+1)))), MAX(0.00000001, (1-(1/(1+EXP(-(INDEX(係数表!G:G,8) + $B812)))))*(EXP(INDEX(係数表!H:H,8) + INDEX(係数表!I:I,8)*LN(INDEX(出力表!C:C,8)+1)))))))</f>
        <v>95.767988536313112</v>
      </c>
      <c r="W812" t="e">
        <f>MIN(100, MAX(0, (100*(INDEX(出力表!D:D,8))/(EXP(INDEX(係数表!B:B,8) + $C812) + (INDEX(出力表!D:D,8)))) + (乱数表!$T812*(Settings!B12/(((INDEX(出力表!D:D,8))+1)^INDEX(係数表!E:E,8)*INDEX(係数表!F:F,8))))))</f>
        <v>#VALUE!</v>
      </c>
      <c r="X812" t="e">
        <f>MIN(100, MAX(0, (INDEX(出力表!D:D,8))*V812/MAX(W812, Settings!B3)))</f>
        <v>#VALUE!</v>
      </c>
      <c r="Y812">
        <f>MIN(100, MAX(0, 100*BETAINV(乱数表!$I812, MAX(0.00000001, (1/(1+EXP(-(INDEX(係数表!G:G,9) + $B812))))*(EXP(INDEX(係数表!H:H,9) + INDEX(係数表!I:I,9)*LN(INDEX(出力表!C:C,9)+1)))), MAX(0.00000001, (1-(1/(1+EXP(-(INDEX(係数表!G:G,9) + $B812)))))*(EXP(INDEX(係数表!H:H,9) + INDEX(係数表!I:I,9)*LN(INDEX(出力表!C:C,9)+1)))))))</f>
        <v>99.679777364519211</v>
      </c>
      <c r="Z812" t="e">
        <f>MIN(100, MAX(0, (100*(INDEX(出力表!D:D,9))/(EXP(INDEX(係数表!B:B,9) + $C812) + (INDEX(出力表!D:D,9)))) + (乱数表!$U812*(Settings!B12/(((INDEX(出力表!D:D,9))+1)^INDEX(係数表!E:E,9)*INDEX(係数表!F:F,9))))))</f>
        <v>#VALUE!</v>
      </c>
      <c r="AA812" t="e">
        <f>MIN(100, MAX(0, (INDEX(出力表!D:D,9))*Y812/MAX(Z812, Settings!B3)))</f>
        <v>#VALUE!</v>
      </c>
      <c r="AB812">
        <f>MIN(100, MAX(0, 100*BETAINV(乱数表!$J812, MAX(0.00000001, (1/(1+EXP(-(INDEX(係数表!G:G,10) + $B812))))*(EXP(INDEX(係数表!H:H,10) + INDEX(係数表!I:I,10)*LN(INDEX(出力表!C:C,10)+1)))), MAX(0.00000001, (1-(1/(1+EXP(-(INDEX(係数表!G:G,10) + $B812)))))*(EXP(INDEX(係数表!H:H,10) + INDEX(係数表!I:I,10)*LN(INDEX(出力表!C:C,10)+1)))))))</f>
        <v>90.162076345633437</v>
      </c>
      <c r="AC812" t="e">
        <f>MIN(100, MAX(0, (100*(INDEX(出力表!D:D,10))/(EXP(INDEX(係数表!B:B,10) + $C812) + (INDEX(出力表!D:D,10)))) + (乱数表!$V812*(Settings!B12/(((INDEX(出力表!D:D,10))+1)^INDEX(係数表!E:E,10)*INDEX(係数表!F:F,10))))))</f>
        <v>#VALUE!</v>
      </c>
      <c r="AD812" t="e">
        <f>MIN(100, MAX(0, (INDEX(出力表!D:D,10))*AB812/MAX(AC812, Settings!B3)))</f>
        <v>#VALUE!</v>
      </c>
      <c r="AE812">
        <f>MIN(100, MAX(0, 100*BETAINV(乱数表!$K812, MAX(0.00000001, (1/(1+EXP(-(INDEX(係数表!G:G,11) + $B812))))*(EXP(INDEX(係数表!H:H,11) + INDEX(係数表!I:I,11)*LN(INDEX(出力表!C:C,11)+1)))), MAX(0.00000001, (1-(1/(1+EXP(-(INDEX(係数表!G:G,11) + $B812)))))*(EXP(INDEX(係数表!H:H,11) + INDEX(係数表!I:I,11)*LN(INDEX(出力表!C:C,11)+1)))))))</f>
        <v>61.28759526372319</v>
      </c>
      <c r="AF812" t="e">
        <f>MIN(100, MAX(0, (100*(INDEX(出力表!D:D,11))/(EXP(INDEX(係数表!B:B,11) + $C812) + (INDEX(出力表!D:D,11)))) + (乱数表!$W812*(Settings!B12/(((INDEX(出力表!D:D,11))+1)^INDEX(係数表!E:E,11)*INDEX(係数表!F:F,11))))))</f>
        <v>#VALUE!</v>
      </c>
      <c r="AG812" t="e">
        <f>MIN(100, MAX(0, (INDEX(出力表!D:D,11))*AE812/MAX(AF812, Settings!B3)))</f>
        <v>#VALUE!</v>
      </c>
      <c r="AH812">
        <f>MIN(100, MAX(0, 100*BETAINV(乱数表!$L812, MAX(0.00000001, (1/(1+EXP(-(INDEX(係数表!G:G,12) + $B812))))*(EXP(INDEX(係数表!H:H,12) + INDEX(係数表!I:I,12)*LN(INDEX(出力表!C:C,12)+1)))), MAX(0.00000001, (1-(1/(1+EXP(-(INDEX(係数表!G:G,12) + $B812)))))*(EXP(INDEX(係数表!H:H,12) + INDEX(係数表!I:I,12)*LN(INDEX(出力表!C:C,12)+1)))))))</f>
        <v>99.879980913470604</v>
      </c>
      <c r="AI812" t="e">
        <f>MIN(100, MAX(0, (100*(INDEX(出力表!D:D,12))/(EXP(INDEX(係数表!B:B,12) + $C812) + (INDEX(出力表!D:D,12)))) + (乱数表!$X812*(Settings!B12/(((INDEX(出力表!D:D,12))+1)^INDEX(係数表!E:E,12)*INDEX(係数表!F:F,12))))))</f>
        <v>#VALUE!</v>
      </c>
      <c r="AJ812" t="e">
        <f>MIN(100, MAX(0, (INDEX(出力表!D:D,12))*AH812/MAX(AI812, Settings!B3)))</f>
        <v>#VALUE!</v>
      </c>
      <c r="AK812">
        <f>MIN(100, MAX(0, 100*BETAINV(乱数表!$M812, MAX(0.00000001, (1/(1+EXP(-(INDEX(係数表!G:G,13) + $B812))))*(EXP(INDEX(係数表!H:H,13) + INDEX(係数表!I:I,13)*LN(INDEX(出力表!C:C,13)+1)))), MAX(0.00000001, (1-(1/(1+EXP(-(INDEX(係数表!G:G,13) + $B812)))))*(EXP(INDEX(係数表!H:H,13) + INDEX(係数表!I:I,13)*LN(INDEX(出力表!C:C,13)+1)))))))</f>
        <v>85.35177938669915</v>
      </c>
      <c r="AL812" t="e">
        <f>MIN(100, MAX(0, (100*(INDEX(出力表!D:D,13))/(EXP(INDEX(係数表!B:B,13) + $C812) + (INDEX(出力表!D:D,13)))) + (乱数表!$Y812*(Settings!B12/(((INDEX(出力表!D:D,13))+1)^INDEX(係数表!E:E,13)*INDEX(係数表!F:F,13))))))</f>
        <v>#VALUE!</v>
      </c>
      <c r="AM812" t="e">
        <f>MIN(100, MAX(0, (INDEX(出力表!D:D,13))*AK812/MAX(AL812, Settings!B3)))</f>
        <v>#VALUE!</v>
      </c>
      <c r="AN812">
        <f>IF(ISNUMBER(F812), INDEX(出力表!B:B,2)*F812, 0)+IF(ISNUMBER(I812), INDEX(出力表!B:B,3)*I812, 0)+IF(ISNUMBER(L812), INDEX(出力表!B:B,4)*L812, 0)+IF(ISNUMBER(O812), INDEX(出力表!B:B,5)*O812, 0)+IF(ISNUMBER(R812), INDEX(出力表!B:B,6)*R812, 0)+IF(ISNUMBER(U812), INDEX(出力表!B:B,7)*U812, 0)+IF(ISNUMBER(X812), INDEX(出力表!B:B,8)*X812, 0)+IF(ISNUMBER(AA812), INDEX(出力表!B:B,9)*AA812, 0)+IF(ISNUMBER(AD812), INDEX(出力表!B:B,10)*AD812, 0)+IF(ISNUMBER(AG812), INDEX(出力表!B:B,11)*AG812, 0)+IF(ISNUMBER(AJ812), INDEX(出力表!B:B,12)*AJ812, 0)+IF(ISNUMBER(AM812), INDEX(出力表!B:B,13)*AM812, 0)</f>
        <v>0</v>
      </c>
      <c r="AO812">
        <f>IF(ISNUMBER(F812), INDEX(出力表!B:B,2), 0)+IF(ISNUMBER(I812), INDEX(出力表!B:B,3), 0)+IF(ISNUMBER(L812), INDEX(出力表!B:B,4), 0)+IF(ISNUMBER(O812), INDEX(出力表!B:B,5), 0)+IF(ISNUMBER(R812), INDEX(出力表!B:B,6), 0)+IF(ISNUMBER(U812), INDEX(出力表!B:B,7), 0)+IF(ISNUMBER(X812), INDEX(出力表!B:B,8), 0)+IF(ISNUMBER(AA812), INDEX(出力表!B:B,9), 0)+IF(ISNUMBER(AD812), INDEX(出力表!B:B,10), 0)+IF(ISNUMBER(AG812), INDEX(出力表!B:B,11), 0)+IF(ISNUMBER(AJ812), INDEX(出力表!B:B,12), 0)+IF(ISNUMBER(AM812), INDEX(出力表!B:B,13), 0)</f>
        <v>0</v>
      </c>
      <c r="AP812" t="str">
        <f t="shared" si="12"/>
        <v/>
      </c>
    </row>
    <row r="813" spans="1:42" x14ac:dyDescent="0.2">
      <c r="A813">
        <v>812</v>
      </c>
      <c r="B813">
        <f>IF(UPPER(Settings!B4)="TRUE", 乱数表!$Z813*Settings!B10, 0)</f>
        <v>0.35452871349731885</v>
      </c>
      <c r="C813">
        <f>IF(UPPER(Settings!B4)="TRUE", 乱数表!$AA813*Settings!B11, 0)</f>
        <v>5.2464888626768499E-2</v>
      </c>
      <c r="D813">
        <f>MIN(100, MAX(0, 100*BETAINV(乱数表!$B813, MAX(0.00000001, (1/(1+EXP(-(INDEX(係数表!G:G,2) + $B813))))*(EXP(INDEX(係数表!H:H,2) + INDEX(係数表!I:I,2)*LN(INDEX(出力表!C:C,2)+1)))), MAX(0.00000001, (1-(1/(1+EXP(-(INDEX(係数表!G:G,2) + $B813)))))*(EXP(INDEX(係数表!H:H,2) + INDEX(係数表!I:I,2)*LN(INDEX(出力表!C:C,2)+1)))))))</f>
        <v>99.573896930412403</v>
      </c>
      <c r="E813" t="e">
        <f>MIN(100, MAX(0, (100*(INDEX(出力表!D:D,2))/(EXP(INDEX(係数表!B:B,2) + $C813) + (INDEX(出力表!D:D,2)))) + (乱数表!$N813*(Settings!B12/(((INDEX(出力表!D:D,2))+1)^INDEX(係数表!E:E,2)*INDEX(係数表!F:F,2))))))</f>
        <v>#VALUE!</v>
      </c>
      <c r="F813" t="e">
        <f>MIN(100, MAX(0, (INDEX(出力表!D:D,2))*D813/MAX(E813, Settings!B3)))</f>
        <v>#VALUE!</v>
      </c>
      <c r="G813">
        <f>MIN(100, MAX(0, 100*BETAINV(乱数表!$C813, MAX(0.00000001, (1/(1+EXP(-(INDEX(係数表!G:G,3) + $B813))))*(EXP(INDEX(係数表!H:H,3) + INDEX(係数表!I:I,3)*LN(INDEX(出力表!C:C,3)+1)))), MAX(0.00000001, (1-(1/(1+EXP(-(INDEX(係数表!G:G,3) + $B813)))))*(EXP(INDEX(係数表!H:H,3) + INDEX(係数表!I:I,3)*LN(INDEX(出力表!C:C,3)+1)))))))</f>
        <v>97.302071854860813</v>
      </c>
      <c r="H813" t="e">
        <f>MIN(100, MAX(0, (100*(INDEX(出力表!D:D,3))/(EXP(INDEX(係数表!B:B,3) + $C813) + (INDEX(出力表!D:D,3)))) + (乱数表!$O813*(Settings!B12/(((INDEX(出力表!D:D,3))+1)^INDEX(係数表!E:E,3)*INDEX(係数表!F:F,3))))))</f>
        <v>#VALUE!</v>
      </c>
      <c r="I813" t="e">
        <f>MIN(100, MAX(0, (INDEX(出力表!D:D,3))*G813/MAX(H813, Settings!B3)))</f>
        <v>#VALUE!</v>
      </c>
      <c r="J813">
        <f>MIN(100, MAX(0, 100*BETAINV(乱数表!$D813, MAX(0.00000001, (1/(1+EXP(-(INDEX(係数表!G:G,4) + $B813))))*(EXP(INDEX(係数表!H:H,4) + INDEX(係数表!I:I,4)*LN(INDEX(出力表!C:C,4)+1)))), MAX(0.00000001, (1-(1/(1+EXP(-(INDEX(係数表!G:G,4) + $B813)))))*(EXP(INDEX(係数表!H:H,4) + INDEX(係数表!I:I,4)*LN(INDEX(出力表!C:C,4)+1)))))))</f>
        <v>92.620926615017922</v>
      </c>
      <c r="K813" t="e">
        <f>MIN(100, MAX(0, (100*(INDEX(出力表!D:D,4))/(EXP(INDEX(係数表!B:B,4) + $C813) + (INDEX(出力表!D:D,4)))) + (乱数表!$P813*(Settings!B12/(((INDEX(出力表!D:D,4))+1)^INDEX(係数表!E:E,4)*INDEX(係数表!F:F,4))))))</f>
        <v>#VALUE!</v>
      </c>
      <c r="L813" t="e">
        <f>MIN(100, MAX(0, (INDEX(出力表!D:D,4))*J813/MAX(K813, Settings!B3)))</f>
        <v>#VALUE!</v>
      </c>
      <c r="M813">
        <f>MIN(100, MAX(0, 100*BETAINV(乱数表!$E813, MAX(0.00000001, (1/(1+EXP(-(INDEX(係数表!G:G,5) + $B813))))*(EXP(INDEX(係数表!H:H,5) + INDEX(係数表!I:I,5)*LN(INDEX(出力表!C:C,5)+1)))), MAX(0.00000001, (1-(1/(1+EXP(-(INDEX(係数表!G:G,5) + $B813)))))*(EXP(INDEX(係数表!H:H,5) + INDEX(係数表!I:I,5)*LN(INDEX(出力表!C:C,5)+1)))))))</f>
        <v>99.041916346586106</v>
      </c>
      <c r="N813" t="e">
        <f>MIN(100, MAX(0, (100*(INDEX(出力表!D:D,5))/(EXP(INDEX(係数表!B:B,5) + $C813) + (INDEX(出力表!D:D,5)))) + (乱数表!$Q813*(Settings!B12/(((INDEX(出力表!D:D,5))+1)^INDEX(係数表!E:E,5)*INDEX(係数表!F:F,5))))))</f>
        <v>#VALUE!</v>
      </c>
      <c r="O813" t="e">
        <f>MIN(100, MAX(0, (INDEX(出力表!D:D,5))*M813/MAX(N813, Settings!B3)))</f>
        <v>#VALUE!</v>
      </c>
      <c r="P813">
        <f>MIN(100, MAX(0, 100*BETAINV(乱数表!$F813, MAX(0.00000001, (1/(1+EXP(-(INDEX(係数表!G:G,6) + $B813))))*(EXP(INDEX(係数表!H:H,6) + INDEX(係数表!I:I,6)*LN(INDEX(出力表!C:C,6)+1)))), MAX(0.00000001, (1-(1/(1+EXP(-(INDEX(係数表!G:G,6) + $B813)))))*(EXP(INDEX(係数表!H:H,6) + INDEX(係数表!I:I,6)*LN(INDEX(出力表!C:C,6)+1)))))))</f>
        <v>74.165893348968396</v>
      </c>
      <c r="Q813" t="e">
        <f>MIN(100, MAX(0, (100*(INDEX(出力表!D:D,6))/(EXP(INDEX(係数表!B:B,6) + $C813) + (INDEX(出力表!D:D,6)))) + (乱数表!$R813*(Settings!B12/(((INDEX(出力表!D:D,6))+1)^INDEX(係数表!E:E,6)*INDEX(係数表!F:F,6))))))</f>
        <v>#VALUE!</v>
      </c>
      <c r="R813" t="e">
        <f>MIN(100, MAX(0, (INDEX(出力表!D:D,6))*P813/MAX(Q813, Settings!B3)))</f>
        <v>#VALUE!</v>
      </c>
      <c r="S813">
        <f>MIN(100, MAX(0, 100*BETAINV(乱数表!$G813, MAX(0.00000001, (1/(1+EXP(-(INDEX(係数表!G:G,7) + $B813))))*(EXP(INDEX(係数表!H:H,7) + INDEX(係数表!I:I,7)*LN(INDEX(出力表!C:C,7)+1)))), MAX(0.00000001, (1-(1/(1+EXP(-(INDEX(係数表!G:G,7) + $B813)))))*(EXP(INDEX(係数表!H:H,7) + INDEX(係数表!I:I,7)*LN(INDEX(出力表!C:C,7)+1)))))))</f>
        <v>92.029485141328365</v>
      </c>
      <c r="T813" t="e">
        <f>MIN(100, MAX(0, (100*(INDEX(出力表!D:D,7))/(EXP(INDEX(係数表!B:B,7) + $C813) + (INDEX(出力表!D:D,7)))) + (乱数表!$S813*(Settings!B12/(((INDEX(出力表!D:D,7))+1)^INDEX(係数表!E:E,7)*INDEX(係数表!F:F,7))))))</f>
        <v>#VALUE!</v>
      </c>
      <c r="U813" t="e">
        <f>MIN(100, MAX(0, (INDEX(出力表!D:D,7))*S813/MAX(T813, Settings!B3)))</f>
        <v>#VALUE!</v>
      </c>
      <c r="V813">
        <f>MIN(100, MAX(0, 100*BETAINV(乱数表!$H813, MAX(0.00000001, (1/(1+EXP(-(INDEX(係数表!G:G,8) + $B813))))*(EXP(INDEX(係数表!H:H,8) + INDEX(係数表!I:I,8)*LN(INDEX(出力表!C:C,8)+1)))), MAX(0.00000001, (1-(1/(1+EXP(-(INDEX(係数表!G:G,8) + $B813)))))*(EXP(INDEX(係数表!H:H,8) + INDEX(係数表!I:I,8)*LN(INDEX(出力表!C:C,8)+1)))))))</f>
        <v>94.522758977016579</v>
      </c>
      <c r="W813" t="e">
        <f>MIN(100, MAX(0, (100*(INDEX(出力表!D:D,8))/(EXP(INDEX(係数表!B:B,8) + $C813) + (INDEX(出力表!D:D,8)))) + (乱数表!$T813*(Settings!B12/(((INDEX(出力表!D:D,8))+1)^INDEX(係数表!E:E,8)*INDEX(係数表!F:F,8))))))</f>
        <v>#VALUE!</v>
      </c>
      <c r="X813" t="e">
        <f>MIN(100, MAX(0, (INDEX(出力表!D:D,8))*V813/MAX(W813, Settings!B3)))</f>
        <v>#VALUE!</v>
      </c>
      <c r="Y813">
        <f>MIN(100, MAX(0, 100*BETAINV(乱数表!$I813, MAX(0.00000001, (1/(1+EXP(-(INDEX(係数表!G:G,9) + $B813))))*(EXP(INDEX(係数表!H:H,9) + INDEX(係数表!I:I,9)*LN(INDEX(出力表!C:C,9)+1)))), MAX(0.00000001, (1-(1/(1+EXP(-(INDEX(係数表!G:G,9) + $B813)))))*(EXP(INDEX(係数表!H:H,9) + INDEX(係数表!I:I,9)*LN(INDEX(出力表!C:C,9)+1)))))))</f>
        <v>99.964613941543206</v>
      </c>
      <c r="Z813" t="e">
        <f>MIN(100, MAX(0, (100*(INDEX(出力表!D:D,9))/(EXP(INDEX(係数表!B:B,9) + $C813) + (INDEX(出力表!D:D,9)))) + (乱数表!$U813*(Settings!B12/(((INDEX(出力表!D:D,9))+1)^INDEX(係数表!E:E,9)*INDEX(係数表!F:F,9))))))</f>
        <v>#VALUE!</v>
      </c>
      <c r="AA813" t="e">
        <f>MIN(100, MAX(0, (INDEX(出力表!D:D,9))*Y813/MAX(Z813, Settings!B3)))</f>
        <v>#VALUE!</v>
      </c>
      <c r="AB813">
        <f>MIN(100, MAX(0, 100*BETAINV(乱数表!$J813, MAX(0.00000001, (1/(1+EXP(-(INDEX(係数表!G:G,10) + $B813))))*(EXP(INDEX(係数表!H:H,10) + INDEX(係数表!I:I,10)*LN(INDEX(出力表!C:C,10)+1)))), MAX(0.00000001, (1-(1/(1+EXP(-(INDEX(係数表!G:G,10) + $B813)))))*(EXP(INDEX(係数表!H:H,10) + INDEX(係数表!I:I,10)*LN(INDEX(出力表!C:C,10)+1)))))))</f>
        <v>99.180010382965463</v>
      </c>
      <c r="AC813" t="e">
        <f>MIN(100, MAX(0, (100*(INDEX(出力表!D:D,10))/(EXP(INDEX(係数表!B:B,10) + $C813) + (INDEX(出力表!D:D,10)))) + (乱数表!$V813*(Settings!B12/(((INDEX(出力表!D:D,10))+1)^INDEX(係数表!E:E,10)*INDEX(係数表!F:F,10))))))</f>
        <v>#VALUE!</v>
      </c>
      <c r="AD813" t="e">
        <f>MIN(100, MAX(0, (INDEX(出力表!D:D,10))*AB813/MAX(AC813, Settings!B3)))</f>
        <v>#VALUE!</v>
      </c>
      <c r="AE813">
        <f>MIN(100, MAX(0, 100*BETAINV(乱数表!$K813, MAX(0.00000001, (1/(1+EXP(-(INDEX(係数表!G:G,11) + $B813))))*(EXP(INDEX(係数表!H:H,11) + INDEX(係数表!I:I,11)*LN(INDEX(出力表!C:C,11)+1)))), MAX(0.00000001, (1-(1/(1+EXP(-(INDEX(係数表!G:G,11) + $B813)))))*(EXP(INDEX(係数表!H:H,11) + INDEX(係数表!I:I,11)*LN(INDEX(出力表!C:C,11)+1)))))))</f>
        <v>98.647481636700292</v>
      </c>
      <c r="AF813" t="e">
        <f>MIN(100, MAX(0, (100*(INDEX(出力表!D:D,11))/(EXP(INDEX(係数表!B:B,11) + $C813) + (INDEX(出力表!D:D,11)))) + (乱数表!$W813*(Settings!B12/(((INDEX(出力表!D:D,11))+1)^INDEX(係数表!E:E,11)*INDEX(係数表!F:F,11))))))</f>
        <v>#VALUE!</v>
      </c>
      <c r="AG813" t="e">
        <f>MIN(100, MAX(0, (INDEX(出力表!D:D,11))*AE813/MAX(AF813, Settings!B3)))</f>
        <v>#VALUE!</v>
      </c>
      <c r="AH813">
        <f>MIN(100, MAX(0, 100*BETAINV(乱数表!$L813, MAX(0.00000001, (1/(1+EXP(-(INDEX(係数表!G:G,12) + $B813))))*(EXP(INDEX(係数表!H:H,12) + INDEX(係数表!I:I,12)*LN(INDEX(出力表!C:C,12)+1)))), MAX(0.00000001, (1-(1/(1+EXP(-(INDEX(係数表!G:G,12) + $B813)))))*(EXP(INDEX(係数表!H:H,12) + INDEX(係数表!I:I,12)*LN(INDEX(出力表!C:C,12)+1)))))))</f>
        <v>99.999438222451104</v>
      </c>
      <c r="AI813" t="e">
        <f>MIN(100, MAX(0, (100*(INDEX(出力表!D:D,12))/(EXP(INDEX(係数表!B:B,12) + $C813) + (INDEX(出力表!D:D,12)))) + (乱数表!$X813*(Settings!B12/(((INDEX(出力表!D:D,12))+1)^INDEX(係数表!E:E,12)*INDEX(係数表!F:F,12))))))</f>
        <v>#VALUE!</v>
      </c>
      <c r="AJ813" t="e">
        <f>MIN(100, MAX(0, (INDEX(出力表!D:D,12))*AH813/MAX(AI813, Settings!B3)))</f>
        <v>#VALUE!</v>
      </c>
      <c r="AK813">
        <f>MIN(100, MAX(0, 100*BETAINV(乱数表!$M813, MAX(0.00000001, (1/(1+EXP(-(INDEX(係数表!G:G,13) + $B813))))*(EXP(INDEX(係数表!H:H,13) + INDEX(係数表!I:I,13)*LN(INDEX(出力表!C:C,13)+1)))), MAX(0.00000001, (1-(1/(1+EXP(-(INDEX(係数表!G:G,13) + $B813)))))*(EXP(INDEX(係数表!H:H,13) + INDEX(係数表!I:I,13)*LN(INDEX(出力表!C:C,13)+1)))))))</f>
        <v>99.78620683697099</v>
      </c>
      <c r="AL813" t="e">
        <f>MIN(100, MAX(0, (100*(INDEX(出力表!D:D,13))/(EXP(INDEX(係数表!B:B,13) + $C813) + (INDEX(出力表!D:D,13)))) + (乱数表!$Y813*(Settings!B12/(((INDEX(出力表!D:D,13))+1)^INDEX(係数表!E:E,13)*INDEX(係数表!F:F,13))))))</f>
        <v>#VALUE!</v>
      </c>
      <c r="AM813" t="e">
        <f>MIN(100, MAX(0, (INDEX(出力表!D:D,13))*AK813/MAX(AL813, Settings!B3)))</f>
        <v>#VALUE!</v>
      </c>
      <c r="AN813">
        <f>IF(ISNUMBER(F813), INDEX(出力表!B:B,2)*F813, 0)+IF(ISNUMBER(I813), INDEX(出力表!B:B,3)*I813, 0)+IF(ISNUMBER(L813), INDEX(出力表!B:B,4)*L813, 0)+IF(ISNUMBER(O813), INDEX(出力表!B:B,5)*O813, 0)+IF(ISNUMBER(R813), INDEX(出力表!B:B,6)*R813, 0)+IF(ISNUMBER(U813), INDEX(出力表!B:B,7)*U813, 0)+IF(ISNUMBER(X813), INDEX(出力表!B:B,8)*X813, 0)+IF(ISNUMBER(AA813), INDEX(出力表!B:B,9)*AA813, 0)+IF(ISNUMBER(AD813), INDEX(出力表!B:B,10)*AD813, 0)+IF(ISNUMBER(AG813), INDEX(出力表!B:B,11)*AG813, 0)+IF(ISNUMBER(AJ813), INDEX(出力表!B:B,12)*AJ813, 0)+IF(ISNUMBER(AM813), INDEX(出力表!B:B,13)*AM813, 0)</f>
        <v>0</v>
      </c>
      <c r="AO813">
        <f>IF(ISNUMBER(F813), INDEX(出力表!B:B,2), 0)+IF(ISNUMBER(I813), INDEX(出力表!B:B,3), 0)+IF(ISNUMBER(L813), INDEX(出力表!B:B,4), 0)+IF(ISNUMBER(O813), INDEX(出力表!B:B,5), 0)+IF(ISNUMBER(R813), INDEX(出力表!B:B,6), 0)+IF(ISNUMBER(U813), INDEX(出力表!B:B,7), 0)+IF(ISNUMBER(X813), INDEX(出力表!B:B,8), 0)+IF(ISNUMBER(AA813), INDEX(出力表!B:B,9), 0)+IF(ISNUMBER(AD813), INDEX(出力表!B:B,10), 0)+IF(ISNUMBER(AG813), INDEX(出力表!B:B,11), 0)+IF(ISNUMBER(AJ813), INDEX(出力表!B:B,12), 0)+IF(ISNUMBER(AM813), INDEX(出力表!B:B,13), 0)</f>
        <v>0</v>
      </c>
      <c r="AP813" t="str">
        <f t="shared" si="12"/>
        <v/>
      </c>
    </row>
    <row r="814" spans="1:42" x14ac:dyDescent="0.2">
      <c r="A814">
        <v>813</v>
      </c>
      <c r="B814">
        <f>IF(UPPER(Settings!B4)="TRUE", 乱数表!$Z814*Settings!B10, 0)</f>
        <v>0.63815329917083197</v>
      </c>
      <c r="C814">
        <f>IF(UPPER(Settings!B4)="TRUE", 乱数表!$AA814*Settings!B11, 0)</f>
        <v>0.15556884473051008</v>
      </c>
      <c r="D814">
        <f>MIN(100, MAX(0, 100*BETAINV(乱数表!$B814, MAX(0.00000001, (1/(1+EXP(-(INDEX(係数表!G:G,2) + $B814))))*(EXP(INDEX(係数表!H:H,2) + INDEX(係数表!I:I,2)*LN(INDEX(出力表!C:C,2)+1)))), MAX(0.00000001, (1-(1/(1+EXP(-(INDEX(係数表!G:G,2) + $B814)))))*(EXP(INDEX(係数表!H:H,2) + INDEX(係数表!I:I,2)*LN(INDEX(出力表!C:C,2)+1)))))))</f>
        <v>97.150445046336358</v>
      </c>
      <c r="E814" t="e">
        <f>MIN(100, MAX(0, (100*(INDEX(出力表!D:D,2))/(EXP(INDEX(係数表!B:B,2) + $C814) + (INDEX(出力表!D:D,2)))) + (乱数表!$N814*(Settings!B12/(((INDEX(出力表!D:D,2))+1)^INDEX(係数表!E:E,2)*INDEX(係数表!F:F,2))))))</f>
        <v>#VALUE!</v>
      </c>
      <c r="F814" t="e">
        <f>MIN(100, MAX(0, (INDEX(出力表!D:D,2))*D814/MAX(E814, Settings!B3)))</f>
        <v>#VALUE!</v>
      </c>
      <c r="G814">
        <f>MIN(100, MAX(0, 100*BETAINV(乱数表!$C814, MAX(0.00000001, (1/(1+EXP(-(INDEX(係数表!G:G,3) + $B814))))*(EXP(INDEX(係数表!H:H,3) + INDEX(係数表!I:I,3)*LN(INDEX(出力表!C:C,3)+1)))), MAX(0.00000001, (1-(1/(1+EXP(-(INDEX(係数表!G:G,3) + $B814)))))*(EXP(INDEX(係数表!H:H,3) + INDEX(係数表!I:I,3)*LN(INDEX(出力表!C:C,3)+1)))))))</f>
        <v>99.821363634328335</v>
      </c>
      <c r="H814" t="e">
        <f>MIN(100, MAX(0, (100*(INDEX(出力表!D:D,3))/(EXP(INDEX(係数表!B:B,3) + $C814) + (INDEX(出力表!D:D,3)))) + (乱数表!$O814*(Settings!B12/(((INDEX(出力表!D:D,3))+1)^INDEX(係数表!E:E,3)*INDEX(係数表!F:F,3))))))</f>
        <v>#VALUE!</v>
      </c>
      <c r="I814" t="e">
        <f>MIN(100, MAX(0, (INDEX(出力表!D:D,3))*G814/MAX(H814, Settings!B3)))</f>
        <v>#VALUE!</v>
      </c>
      <c r="J814">
        <f>MIN(100, MAX(0, 100*BETAINV(乱数表!$D814, MAX(0.00000001, (1/(1+EXP(-(INDEX(係数表!G:G,4) + $B814))))*(EXP(INDEX(係数表!H:H,4) + INDEX(係数表!I:I,4)*LN(INDEX(出力表!C:C,4)+1)))), MAX(0.00000001, (1-(1/(1+EXP(-(INDEX(係数表!G:G,4) + $B814)))))*(EXP(INDEX(係数表!H:H,4) + INDEX(係数表!I:I,4)*LN(INDEX(出力表!C:C,4)+1)))))))</f>
        <v>99.59560826778872</v>
      </c>
      <c r="K814" t="e">
        <f>MIN(100, MAX(0, (100*(INDEX(出力表!D:D,4))/(EXP(INDEX(係数表!B:B,4) + $C814) + (INDEX(出力表!D:D,4)))) + (乱数表!$P814*(Settings!B12/(((INDEX(出力表!D:D,4))+1)^INDEX(係数表!E:E,4)*INDEX(係数表!F:F,4))))))</f>
        <v>#VALUE!</v>
      </c>
      <c r="L814" t="e">
        <f>MIN(100, MAX(0, (INDEX(出力表!D:D,4))*J814/MAX(K814, Settings!B3)))</f>
        <v>#VALUE!</v>
      </c>
      <c r="M814">
        <f>MIN(100, MAX(0, 100*BETAINV(乱数表!$E814, MAX(0.00000001, (1/(1+EXP(-(INDEX(係数表!G:G,5) + $B814))))*(EXP(INDEX(係数表!H:H,5) + INDEX(係数表!I:I,5)*LN(INDEX(出力表!C:C,5)+1)))), MAX(0.00000001, (1-(1/(1+EXP(-(INDEX(係数表!G:G,5) + $B814)))))*(EXP(INDEX(係数表!H:H,5) + INDEX(係数表!I:I,5)*LN(INDEX(出力表!C:C,5)+1)))))))</f>
        <v>99.588008375349403</v>
      </c>
      <c r="N814" t="e">
        <f>MIN(100, MAX(0, (100*(INDEX(出力表!D:D,5))/(EXP(INDEX(係数表!B:B,5) + $C814) + (INDEX(出力表!D:D,5)))) + (乱数表!$Q814*(Settings!B12/(((INDEX(出力表!D:D,5))+1)^INDEX(係数表!E:E,5)*INDEX(係数表!F:F,5))))))</f>
        <v>#VALUE!</v>
      </c>
      <c r="O814" t="e">
        <f>MIN(100, MAX(0, (INDEX(出力表!D:D,5))*M814/MAX(N814, Settings!B3)))</f>
        <v>#VALUE!</v>
      </c>
      <c r="P814">
        <f>MIN(100, MAX(0, 100*BETAINV(乱数表!$F814, MAX(0.00000001, (1/(1+EXP(-(INDEX(係数表!G:G,6) + $B814))))*(EXP(INDEX(係数表!H:H,6) + INDEX(係数表!I:I,6)*LN(INDEX(出力表!C:C,6)+1)))), MAX(0.00000001, (1-(1/(1+EXP(-(INDEX(係数表!G:G,6) + $B814)))))*(EXP(INDEX(係数表!H:H,6) + INDEX(係数表!I:I,6)*LN(INDEX(出力表!C:C,6)+1)))))))</f>
        <v>62.990127688371089</v>
      </c>
      <c r="Q814" t="e">
        <f>MIN(100, MAX(0, (100*(INDEX(出力表!D:D,6))/(EXP(INDEX(係数表!B:B,6) + $C814) + (INDEX(出力表!D:D,6)))) + (乱数表!$R814*(Settings!B12/(((INDEX(出力表!D:D,6))+1)^INDEX(係数表!E:E,6)*INDEX(係数表!F:F,6))))))</f>
        <v>#VALUE!</v>
      </c>
      <c r="R814" t="e">
        <f>MIN(100, MAX(0, (INDEX(出力表!D:D,6))*P814/MAX(Q814, Settings!B3)))</f>
        <v>#VALUE!</v>
      </c>
      <c r="S814">
        <f>MIN(100, MAX(0, 100*BETAINV(乱数表!$G814, MAX(0.00000001, (1/(1+EXP(-(INDEX(係数表!G:G,7) + $B814))))*(EXP(INDEX(係数表!H:H,7) + INDEX(係数表!I:I,7)*LN(INDEX(出力表!C:C,7)+1)))), MAX(0.00000001, (1-(1/(1+EXP(-(INDEX(係数表!G:G,7) + $B814)))))*(EXP(INDEX(係数表!H:H,7) + INDEX(係数表!I:I,7)*LN(INDEX(出力表!C:C,7)+1)))))))</f>
        <v>99.998401452569823</v>
      </c>
      <c r="T814" t="e">
        <f>MIN(100, MAX(0, (100*(INDEX(出力表!D:D,7))/(EXP(INDEX(係数表!B:B,7) + $C814) + (INDEX(出力表!D:D,7)))) + (乱数表!$S814*(Settings!B12/(((INDEX(出力表!D:D,7))+1)^INDEX(係数表!E:E,7)*INDEX(係数表!F:F,7))))))</f>
        <v>#VALUE!</v>
      </c>
      <c r="U814" t="e">
        <f>MIN(100, MAX(0, (INDEX(出力表!D:D,7))*S814/MAX(T814, Settings!B3)))</f>
        <v>#VALUE!</v>
      </c>
      <c r="V814">
        <f>MIN(100, MAX(0, 100*BETAINV(乱数表!$H814, MAX(0.00000001, (1/(1+EXP(-(INDEX(係数表!G:G,8) + $B814))))*(EXP(INDEX(係数表!H:H,8) + INDEX(係数表!I:I,8)*LN(INDEX(出力表!C:C,8)+1)))), MAX(0.00000001, (1-(1/(1+EXP(-(INDEX(係数表!G:G,8) + $B814)))))*(EXP(INDEX(係数表!H:H,8) + INDEX(係数表!I:I,8)*LN(INDEX(出力表!C:C,8)+1)))))))</f>
        <v>89.586911876845306</v>
      </c>
      <c r="W814" t="e">
        <f>MIN(100, MAX(0, (100*(INDEX(出力表!D:D,8))/(EXP(INDEX(係数表!B:B,8) + $C814) + (INDEX(出力表!D:D,8)))) + (乱数表!$T814*(Settings!B12/(((INDEX(出力表!D:D,8))+1)^INDEX(係数表!E:E,8)*INDEX(係数表!F:F,8))))))</f>
        <v>#VALUE!</v>
      </c>
      <c r="X814" t="e">
        <f>MIN(100, MAX(0, (INDEX(出力表!D:D,8))*V814/MAX(W814, Settings!B3)))</f>
        <v>#VALUE!</v>
      </c>
      <c r="Y814">
        <f>MIN(100, MAX(0, 100*BETAINV(乱数表!$I814, MAX(0.00000001, (1/(1+EXP(-(INDEX(係数表!G:G,9) + $B814))))*(EXP(INDEX(係数表!H:H,9) + INDEX(係数表!I:I,9)*LN(INDEX(出力表!C:C,9)+1)))), MAX(0.00000001, (1-(1/(1+EXP(-(INDEX(係数表!G:G,9) + $B814)))))*(EXP(INDEX(係数表!H:H,9) + INDEX(係数表!I:I,9)*LN(INDEX(出力表!C:C,9)+1)))))))</f>
        <v>92.588904554116027</v>
      </c>
      <c r="Z814" t="e">
        <f>MIN(100, MAX(0, (100*(INDEX(出力表!D:D,9))/(EXP(INDEX(係数表!B:B,9) + $C814) + (INDEX(出力表!D:D,9)))) + (乱数表!$U814*(Settings!B12/(((INDEX(出力表!D:D,9))+1)^INDEX(係数表!E:E,9)*INDEX(係数表!F:F,9))))))</f>
        <v>#VALUE!</v>
      </c>
      <c r="AA814" t="e">
        <f>MIN(100, MAX(0, (INDEX(出力表!D:D,9))*Y814/MAX(Z814, Settings!B3)))</f>
        <v>#VALUE!</v>
      </c>
      <c r="AB814">
        <f>MIN(100, MAX(0, 100*BETAINV(乱数表!$J814, MAX(0.00000001, (1/(1+EXP(-(INDEX(係数表!G:G,10) + $B814))))*(EXP(INDEX(係数表!H:H,10) + INDEX(係数表!I:I,10)*LN(INDEX(出力表!C:C,10)+1)))), MAX(0.00000001, (1-(1/(1+EXP(-(INDEX(係数表!G:G,10) + $B814)))))*(EXP(INDEX(係数表!H:H,10) + INDEX(係数表!I:I,10)*LN(INDEX(出力表!C:C,10)+1)))))))</f>
        <v>96.915682212190674</v>
      </c>
      <c r="AC814" t="e">
        <f>MIN(100, MAX(0, (100*(INDEX(出力表!D:D,10))/(EXP(INDEX(係数表!B:B,10) + $C814) + (INDEX(出力表!D:D,10)))) + (乱数表!$V814*(Settings!B12/(((INDEX(出力表!D:D,10))+1)^INDEX(係数表!E:E,10)*INDEX(係数表!F:F,10))))))</f>
        <v>#VALUE!</v>
      </c>
      <c r="AD814" t="e">
        <f>MIN(100, MAX(0, (INDEX(出力表!D:D,10))*AB814/MAX(AC814, Settings!B3)))</f>
        <v>#VALUE!</v>
      </c>
      <c r="AE814">
        <f>MIN(100, MAX(0, 100*BETAINV(乱数表!$K814, MAX(0.00000001, (1/(1+EXP(-(INDEX(係数表!G:G,11) + $B814))))*(EXP(INDEX(係数表!H:H,11) + INDEX(係数表!I:I,11)*LN(INDEX(出力表!C:C,11)+1)))), MAX(0.00000001, (1-(1/(1+EXP(-(INDEX(係数表!G:G,11) + $B814)))))*(EXP(INDEX(係数表!H:H,11) + INDEX(係数表!I:I,11)*LN(INDEX(出力表!C:C,11)+1)))))))</f>
        <v>98.416240267592102</v>
      </c>
      <c r="AF814" t="e">
        <f>MIN(100, MAX(0, (100*(INDEX(出力表!D:D,11))/(EXP(INDEX(係数表!B:B,11) + $C814) + (INDEX(出力表!D:D,11)))) + (乱数表!$W814*(Settings!B12/(((INDEX(出力表!D:D,11))+1)^INDEX(係数表!E:E,11)*INDEX(係数表!F:F,11))))))</f>
        <v>#VALUE!</v>
      </c>
      <c r="AG814" t="e">
        <f>MIN(100, MAX(0, (INDEX(出力表!D:D,11))*AE814/MAX(AF814, Settings!B3)))</f>
        <v>#VALUE!</v>
      </c>
      <c r="AH814">
        <f>MIN(100, MAX(0, 100*BETAINV(乱数表!$L814, MAX(0.00000001, (1/(1+EXP(-(INDEX(係数表!G:G,12) + $B814))))*(EXP(INDEX(係数表!H:H,12) + INDEX(係数表!I:I,12)*LN(INDEX(出力表!C:C,12)+1)))), MAX(0.00000001, (1-(1/(1+EXP(-(INDEX(係数表!G:G,12) + $B814)))))*(EXP(INDEX(係数表!H:H,12) + INDEX(係数表!I:I,12)*LN(INDEX(出力表!C:C,12)+1)))))))</f>
        <v>98.462292346339993</v>
      </c>
      <c r="AI814" t="e">
        <f>MIN(100, MAX(0, (100*(INDEX(出力表!D:D,12))/(EXP(INDEX(係数表!B:B,12) + $C814) + (INDEX(出力表!D:D,12)))) + (乱数表!$X814*(Settings!B12/(((INDEX(出力表!D:D,12))+1)^INDEX(係数表!E:E,12)*INDEX(係数表!F:F,12))))))</f>
        <v>#VALUE!</v>
      </c>
      <c r="AJ814" t="e">
        <f>MIN(100, MAX(0, (INDEX(出力表!D:D,12))*AH814/MAX(AI814, Settings!B3)))</f>
        <v>#VALUE!</v>
      </c>
      <c r="AK814">
        <f>MIN(100, MAX(0, 100*BETAINV(乱数表!$M814, MAX(0.00000001, (1/(1+EXP(-(INDEX(係数表!G:G,13) + $B814))))*(EXP(INDEX(係数表!H:H,13) + INDEX(係数表!I:I,13)*LN(INDEX(出力表!C:C,13)+1)))), MAX(0.00000001, (1-(1/(1+EXP(-(INDEX(係数表!G:G,13) + $B814)))))*(EXP(INDEX(係数表!H:H,13) + INDEX(係数表!I:I,13)*LN(INDEX(出力表!C:C,13)+1)))))))</f>
        <v>99.986712158877125</v>
      </c>
      <c r="AL814" t="e">
        <f>MIN(100, MAX(0, (100*(INDEX(出力表!D:D,13))/(EXP(INDEX(係数表!B:B,13) + $C814) + (INDEX(出力表!D:D,13)))) + (乱数表!$Y814*(Settings!B12/(((INDEX(出力表!D:D,13))+1)^INDEX(係数表!E:E,13)*INDEX(係数表!F:F,13))))))</f>
        <v>#VALUE!</v>
      </c>
      <c r="AM814" t="e">
        <f>MIN(100, MAX(0, (INDEX(出力表!D:D,13))*AK814/MAX(AL814, Settings!B3)))</f>
        <v>#VALUE!</v>
      </c>
      <c r="AN814">
        <f>IF(ISNUMBER(F814), INDEX(出力表!B:B,2)*F814, 0)+IF(ISNUMBER(I814), INDEX(出力表!B:B,3)*I814, 0)+IF(ISNUMBER(L814), INDEX(出力表!B:B,4)*L814, 0)+IF(ISNUMBER(O814), INDEX(出力表!B:B,5)*O814, 0)+IF(ISNUMBER(R814), INDEX(出力表!B:B,6)*R814, 0)+IF(ISNUMBER(U814), INDEX(出力表!B:B,7)*U814, 0)+IF(ISNUMBER(X814), INDEX(出力表!B:B,8)*X814, 0)+IF(ISNUMBER(AA814), INDEX(出力表!B:B,9)*AA814, 0)+IF(ISNUMBER(AD814), INDEX(出力表!B:B,10)*AD814, 0)+IF(ISNUMBER(AG814), INDEX(出力表!B:B,11)*AG814, 0)+IF(ISNUMBER(AJ814), INDEX(出力表!B:B,12)*AJ814, 0)+IF(ISNUMBER(AM814), INDEX(出力表!B:B,13)*AM814, 0)</f>
        <v>0</v>
      </c>
      <c r="AO814">
        <f>IF(ISNUMBER(F814), INDEX(出力表!B:B,2), 0)+IF(ISNUMBER(I814), INDEX(出力表!B:B,3), 0)+IF(ISNUMBER(L814), INDEX(出力表!B:B,4), 0)+IF(ISNUMBER(O814), INDEX(出力表!B:B,5), 0)+IF(ISNUMBER(R814), INDEX(出力表!B:B,6), 0)+IF(ISNUMBER(U814), INDEX(出力表!B:B,7), 0)+IF(ISNUMBER(X814), INDEX(出力表!B:B,8), 0)+IF(ISNUMBER(AA814), INDEX(出力表!B:B,9), 0)+IF(ISNUMBER(AD814), INDEX(出力表!B:B,10), 0)+IF(ISNUMBER(AG814), INDEX(出力表!B:B,11), 0)+IF(ISNUMBER(AJ814), INDEX(出力表!B:B,12), 0)+IF(ISNUMBER(AM814), INDEX(出力表!B:B,13), 0)</f>
        <v>0</v>
      </c>
      <c r="AP814" t="str">
        <f t="shared" si="12"/>
        <v/>
      </c>
    </row>
    <row r="815" spans="1:42" x14ac:dyDescent="0.2">
      <c r="A815">
        <v>814</v>
      </c>
      <c r="B815">
        <f>IF(UPPER(Settings!B4)="TRUE", 乱数表!$Z815*Settings!B10, 0)</f>
        <v>0.34192207486957882</v>
      </c>
      <c r="C815">
        <f>IF(UPPER(Settings!B4)="TRUE", 乱数表!$AA815*Settings!B11, 0)</f>
        <v>9.4526435435392978E-2</v>
      </c>
      <c r="D815">
        <f>MIN(100, MAX(0, 100*BETAINV(乱数表!$B815, MAX(0.00000001, (1/(1+EXP(-(INDEX(係数表!G:G,2) + $B815))))*(EXP(INDEX(係数表!H:H,2) + INDEX(係数表!I:I,2)*LN(INDEX(出力表!C:C,2)+1)))), MAX(0.00000001, (1-(1/(1+EXP(-(INDEX(係数表!G:G,2) + $B815)))))*(EXP(INDEX(係数表!H:H,2) + INDEX(係数表!I:I,2)*LN(INDEX(出力表!C:C,2)+1)))))))</f>
        <v>99.978505669616794</v>
      </c>
      <c r="E815" t="e">
        <f>MIN(100, MAX(0, (100*(INDEX(出力表!D:D,2))/(EXP(INDEX(係数表!B:B,2) + $C815) + (INDEX(出力表!D:D,2)))) + (乱数表!$N815*(Settings!B12/(((INDEX(出力表!D:D,2))+1)^INDEX(係数表!E:E,2)*INDEX(係数表!F:F,2))))))</f>
        <v>#VALUE!</v>
      </c>
      <c r="F815" t="e">
        <f>MIN(100, MAX(0, (INDEX(出力表!D:D,2))*D815/MAX(E815, Settings!B3)))</f>
        <v>#VALUE!</v>
      </c>
      <c r="G815">
        <f>MIN(100, MAX(0, 100*BETAINV(乱数表!$C815, MAX(0.00000001, (1/(1+EXP(-(INDEX(係数表!G:G,3) + $B815))))*(EXP(INDEX(係数表!H:H,3) + INDEX(係数表!I:I,3)*LN(INDEX(出力表!C:C,3)+1)))), MAX(0.00000001, (1-(1/(1+EXP(-(INDEX(係数表!G:G,3) + $B815)))))*(EXP(INDEX(係数表!H:H,3) + INDEX(係数表!I:I,3)*LN(INDEX(出力表!C:C,3)+1)))))))</f>
        <v>98.483780305090889</v>
      </c>
      <c r="H815" t="e">
        <f>MIN(100, MAX(0, (100*(INDEX(出力表!D:D,3))/(EXP(INDEX(係数表!B:B,3) + $C815) + (INDEX(出力表!D:D,3)))) + (乱数表!$O815*(Settings!B12/(((INDEX(出力表!D:D,3))+1)^INDEX(係数表!E:E,3)*INDEX(係数表!F:F,3))))))</f>
        <v>#VALUE!</v>
      </c>
      <c r="I815" t="e">
        <f>MIN(100, MAX(0, (INDEX(出力表!D:D,3))*G815/MAX(H815, Settings!B3)))</f>
        <v>#VALUE!</v>
      </c>
      <c r="J815">
        <f>MIN(100, MAX(0, 100*BETAINV(乱数表!$D815, MAX(0.00000001, (1/(1+EXP(-(INDEX(係数表!G:G,4) + $B815))))*(EXP(INDEX(係数表!H:H,4) + INDEX(係数表!I:I,4)*LN(INDEX(出力表!C:C,4)+1)))), MAX(0.00000001, (1-(1/(1+EXP(-(INDEX(係数表!G:G,4) + $B815)))))*(EXP(INDEX(係数表!H:H,4) + INDEX(係数表!I:I,4)*LN(INDEX(出力表!C:C,4)+1)))))))</f>
        <v>99.64896262419029</v>
      </c>
      <c r="K815" t="e">
        <f>MIN(100, MAX(0, (100*(INDEX(出力表!D:D,4))/(EXP(INDEX(係数表!B:B,4) + $C815) + (INDEX(出力表!D:D,4)))) + (乱数表!$P815*(Settings!B12/(((INDEX(出力表!D:D,4))+1)^INDEX(係数表!E:E,4)*INDEX(係数表!F:F,4))))))</f>
        <v>#VALUE!</v>
      </c>
      <c r="L815" t="e">
        <f>MIN(100, MAX(0, (INDEX(出力表!D:D,4))*J815/MAX(K815, Settings!B3)))</f>
        <v>#VALUE!</v>
      </c>
      <c r="M815">
        <f>MIN(100, MAX(0, 100*BETAINV(乱数表!$E815, MAX(0.00000001, (1/(1+EXP(-(INDEX(係数表!G:G,5) + $B815))))*(EXP(INDEX(係数表!H:H,5) + INDEX(係数表!I:I,5)*LN(INDEX(出力表!C:C,5)+1)))), MAX(0.00000001, (1-(1/(1+EXP(-(INDEX(係数表!G:G,5) + $B815)))))*(EXP(INDEX(係数表!H:H,5) + INDEX(係数表!I:I,5)*LN(INDEX(出力表!C:C,5)+1)))))))</f>
        <v>49.643852674505411</v>
      </c>
      <c r="N815" t="e">
        <f>MIN(100, MAX(0, (100*(INDEX(出力表!D:D,5))/(EXP(INDEX(係数表!B:B,5) + $C815) + (INDEX(出力表!D:D,5)))) + (乱数表!$Q815*(Settings!B12/(((INDEX(出力表!D:D,5))+1)^INDEX(係数表!E:E,5)*INDEX(係数表!F:F,5))))))</f>
        <v>#VALUE!</v>
      </c>
      <c r="O815" t="e">
        <f>MIN(100, MAX(0, (INDEX(出力表!D:D,5))*M815/MAX(N815, Settings!B3)))</f>
        <v>#VALUE!</v>
      </c>
      <c r="P815">
        <f>MIN(100, MAX(0, 100*BETAINV(乱数表!$F815, MAX(0.00000001, (1/(1+EXP(-(INDEX(係数表!G:G,6) + $B815))))*(EXP(INDEX(係数表!H:H,6) + INDEX(係数表!I:I,6)*LN(INDEX(出力表!C:C,6)+1)))), MAX(0.00000001, (1-(1/(1+EXP(-(INDEX(係数表!G:G,6) + $B815)))))*(EXP(INDEX(係数表!H:H,6) + INDEX(係数表!I:I,6)*LN(INDEX(出力表!C:C,6)+1)))))))</f>
        <v>82.206540246155669</v>
      </c>
      <c r="Q815" t="e">
        <f>MIN(100, MAX(0, (100*(INDEX(出力表!D:D,6))/(EXP(INDEX(係数表!B:B,6) + $C815) + (INDEX(出力表!D:D,6)))) + (乱数表!$R815*(Settings!B12/(((INDEX(出力表!D:D,6))+1)^INDEX(係数表!E:E,6)*INDEX(係数表!F:F,6))))))</f>
        <v>#VALUE!</v>
      </c>
      <c r="R815" t="e">
        <f>MIN(100, MAX(0, (INDEX(出力表!D:D,6))*P815/MAX(Q815, Settings!B3)))</f>
        <v>#VALUE!</v>
      </c>
      <c r="S815">
        <f>MIN(100, MAX(0, 100*BETAINV(乱数表!$G815, MAX(0.00000001, (1/(1+EXP(-(INDEX(係数表!G:G,7) + $B815))))*(EXP(INDEX(係数表!H:H,7) + INDEX(係数表!I:I,7)*LN(INDEX(出力表!C:C,7)+1)))), MAX(0.00000001, (1-(1/(1+EXP(-(INDEX(係数表!G:G,7) + $B815)))))*(EXP(INDEX(係数表!H:H,7) + INDEX(係数表!I:I,7)*LN(INDEX(出力表!C:C,7)+1)))))))</f>
        <v>73.33035499171703</v>
      </c>
      <c r="T815" t="e">
        <f>MIN(100, MAX(0, (100*(INDEX(出力表!D:D,7))/(EXP(INDEX(係数表!B:B,7) + $C815) + (INDEX(出力表!D:D,7)))) + (乱数表!$S815*(Settings!B12/(((INDEX(出力表!D:D,7))+1)^INDEX(係数表!E:E,7)*INDEX(係数表!F:F,7))))))</f>
        <v>#VALUE!</v>
      </c>
      <c r="U815" t="e">
        <f>MIN(100, MAX(0, (INDEX(出力表!D:D,7))*S815/MAX(T815, Settings!B3)))</f>
        <v>#VALUE!</v>
      </c>
      <c r="V815">
        <f>MIN(100, MAX(0, 100*BETAINV(乱数表!$H815, MAX(0.00000001, (1/(1+EXP(-(INDEX(係数表!G:G,8) + $B815))))*(EXP(INDEX(係数表!H:H,8) + INDEX(係数表!I:I,8)*LN(INDEX(出力表!C:C,8)+1)))), MAX(0.00000001, (1-(1/(1+EXP(-(INDEX(係数表!G:G,8) + $B815)))))*(EXP(INDEX(係数表!H:H,8) + INDEX(係数表!I:I,8)*LN(INDEX(出力表!C:C,8)+1)))))))</f>
        <v>69.815721756892358</v>
      </c>
      <c r="W815" t="e">
        <f>MIN(100, MAX(0, (100*(INDEX(出力表!D:D,8))/(EXP(INDEX(係数表!B:B,8) + $C815) + (INDEX(出力表!D:D,8)))) + (乱数表!$T815*(Settings!B12/(((INDEX(出力表!D:D,8))+1)^INDEX(係数表!E:E,8)*INDEX(係数表!F:F,8))))))</f>
        <v>#VALUE!</v>
      </c>
      <c r="X815" t="e">
        <f>MIN(100, MAX(0, (INDEX(出力表!D:D,8))*V815/MAX(W815, Settings!B3)))</f>
        <v>#VALUE!</v>
      </c>
      <c r="Y815">
        <f>MIN(100, MAX(0, 100*BETAINV(乱数表!$I815, MAX(0.00000001, (1/(1+EXP(-(INDEX(係数表!G:G,9) + $B815))))*(EXP(INDEX(係数表!H:H,9) + INDEX(係数表!I:I,9)*LN(INDEX(出力表!C:C,9)+1)))), MAX(0.00000001, (1-(1/(1+EXP(-(INDEX(係数表!G:G,9) + $B815)))))*(EXP(INDEX(係数表!H:H,9) + INDEX(係数表!I:I,9)*LN(INDEX(出力表!C:C,9)+1)))))))</f>
        <v>99.312087632938201</v>
      </c>
      <c r="Z815" t="e">
        <f>MIN(100, MAX(0, (100*(INDEX(出力表!D:D,9))/(EXP(INDEX(係数表!B:B,9) + $C815) + (INDEX(出力表!D:D,9)))) + (乱数表!$U815*(Settings!B12/(((INDEX(出力表!D:D,9))+1)^INDEX(係数表!E:E,9)*INDEX(係数表!F:F,9))))))</f>
        <v>#VALUE!</v>
      </c>
      <c r="AA815" t="e">
        <f>MIN(100, MAX(0, (INDEX(出力表!D:D,9))*Y815/MAX(Z815, Settings!B3)))</f>
        <v>#VALUE!</v>
      </c>
      <c r="AB815">
        <f>MIN(100, MAX(0, 100*BETAINV(乱数表!$J815, MAX(0.00000001, (1/(1+EXP(-(INDEX(係数表!G:G,10) + $B815))))*(EXP(INDEX(係数表!H:H,10) + INDEX(係数表!I:I,10)*LN(INDEX(出力表!C:C,10)+1)))), MAX(0.00000001, (1-(1/(1+EXP(-(INDEX(係数表!G:G,10) + $B815)))))*(EXP(INDEX(係数表!H:H,10) + INDEX(係数表!I:I,10)*LN(INDEX(出力表!C:C,10)+1)))))))</f>
        <v>98.167645528440346</v>
      </c>
      <c r="AC815" t="e">
        <f>MIN(100, MAX(0, (100*(INDEX(出力表!D:D,10))/(EXP(INDEX(係数表!B:B,10) + $C815) + (INDEX(出力表!D:D,10)))) + (乱数表!$V815*(Settings!B12/(((INDEX(出力表!D:D,10))+1)^INDEX(係数表!E:E,10)*INDEX(係数表!F:F,10))))))</f>
        <v>#VALUE!</v>
      </c>
      <c r="AD815" t="e">
        <f>MIN(100, MAX(0, (INDEX(出力表!D:D,10))*AB815/MAX(AC815, Settings!B3)))</f>
        <v>#VALUE!</v>
      </c>
      <c r="AE815">
        <f>MIN(100, MAX(0, 100*BETAINV(乱数表!$K815, MAX(0.00000001, (1/(1+EXP(-(INDEX(係数表!G:G,11) + $B815))))*(EXP(INDEX(係数表!H:H,11) + INDEX(係数表!I:I,11)*LN(INDEX(出力表!C:C,11)+1)))), MAX(0.00000001, (1-(1/(1+EXP(-(INDEX(係数表!G:G,11) + $B815)))))*(EXP(INDEX(係数表!H:H,11) + INDEX(係数表!I:I,11)*LN(INDEX(出力表!C:C,11)+1)))))))</f>
        <v>99.956372900835348</v>
      </c>
      <c r="AF815" t="e">
        <f>MIN(100, MAX(0, (100*(INDEX(出力表!D:D,11))/(EXP(INDEX(係数表!B:B,11) + $C815) + (INDEX(出力表!D:D,11)))) + (乱数表!$W815*(Settings!B12/(((INDEX(出力表!D:D,11))+1)^INDEX(係数表!E:E,11)*INDEX(係数表!F:F,11))))))</f>
        <v>#VALUE!</v>
      </c>
      <c r="AG815" t="e">
        <f>MIN(100, MAX(0, (INDEX(出力表!D:D,11))*AE815/MAX(AF815, Settings!B3)))</f>
        <v>#VALUE!</v>
      </c>
      <c r="AH815">
        <f>MIN(100, MAX(0, 100*BETAINV(乱数表!$L815, MAX(0.00000001, (1/(1+EXP(-(INDEX(係数表!G:G,12) + $B815))))*(EXP(INDEX(係数表!H:H,12) + INDEX(係数表!I:I,12)*LN(INDEX(出力表!C:C,12)+1)))), MAX(0.00000001, (1-(1/(1+EXP(-(INDEX(係数表!G:G,12) + $B815)))))*(EXP(INDEX(係数表!H:H,12) + INDEX(係数表!I:I,12)*LN(INDEX(出力表!C:C,12)+1)))))))</f>
        <v>92.749468872857761</v>
      </c>
      <c r="AI815" t="e">
        <f>MIN(100, MAX(0, (100*(INDEX(出力表!D:D,12))/(EXP(INDEX(係数表!B:B,12) + $C815) + (INDEX(出力表!D:D,12)))) + (乱数表!$X815*(Settings!B12/(((INDEX(出力表!D:D,12))+1)^INDEX(係数表!E:E,12)*INDEX(係数表!F:F,12))))))</f>
        <v>#VALUE!</v>
      </c>
      <c r="AJ815" t="e">
        <f>MIN(100, MAX(0, (INDEX(出力表!D:D,12))*AH815/MAX(AI815, Settings!B3)))</f>
        <v>#VALUE!</v>
      </c>
      <c r="AK815">
        <f>MIN(100, MAX(0, 100*BETAINV(乱数表!$M815, MAX(0.00000001, (1/(1+EXP(-(INDEX(係数表!G:G,13) + $B815))))*(EXP(INDEX(係数表!H:H,13) + INDEX(係数表!I:I,13)*LN(INDEX(出力表!C:C,13)+1)))), MAX(0.00000001, (1-(1/(1+EXP(-(INDEX(係数表!G:G,13) + $B815)))))*(EXP(INDEX(係数表!H:H,13) + INDEX(係数表!I:I,13)*LN(INDEX(出力表!C:C,13)+1)))))))</f>
        <v>94.737166346159</v>
      </c>
      <c r="AL815" t="e">
        <f>MIN(100, MAX(0, (100*(INDEX(出力表!D:D,13))/(EXP(INDEX(係数表!B:B,13) + $C815) + (INDEX(出力表!D:D,13)))) + (乱数表!$Y815*(Settings!B12/(((INDEX(出力表!D:D,13))+1)^INDEX(係数表!E:E,13)*INDEX(係数表!F:F,13))))))</f>
        <v>#VALUE!</v>
      </c>
      <c r="AM815" t="e">
        <f>MIN(100, MAX(0, (INDEX(出力表!D:D,13))*AK815/MAX(AL815, Settings!B3)))</f>
        <v>#VALUE!</v>
      </c>
      <c r="AN815">
        <f>IF(ISNUMBER(F815), INDEX(出力表!B:B,2)*F815, 0)+IF(ISNUMBER(I815), INDEX(出力表!B:B,3)*I815, 0)+IF(ISNUMBER(L815), INDEX(出力表!B:B,4)*L815, 0)+IF(ISNUMBER(O815), INDEX(出力表!B:B,5)*O815, 0)+IF(ISNUMBER(R815), INDEX(出力表!B:B,6)*R815, 0)+IF(ISNUMBER(U815), INDEX(出力表!B:B,7)*U815, 0)+IF(ISNUMBER(X815), INDEX(出力表!B:B,8)*X815, 0)+IF(ISNUMBER(AA815), INDEX(出力表!B:B,9)*AA815, 0)+IF(ISNUMBER(AD815), INDEX(出力表!B:B,10)*AD815, 0)+IF(ISNUMBER(AG815), INDEX(出力表!B:B,11)*AG815, 0)+IF(ISNUMBER(AJ815), INDEX(出力表!B:B,12)*AJ815, 0)+IF(ISNUMBER(AM815), INDEX(出力表!B:B,13)*AM815, 0)</f>
        <v>0</v>
      </c>
      <c r="AO815">
        <f>IF(ISNUMBER(F815), INDEX(出力表!B:B,2), 0)+IF(ISNUMBER(I815), INDEX(出力表!B:B,3), 0)+IF(ISNUMBER(L815), INDEX(出力表!B:B,4), 0)+IF(ISNUMBER(O815), INDEX(出力表!B:B,5), 0)+IF(ISNUMBER(R815), INDEX(出力表!B:B,6), 0)+IF(ISNUMBER(U815), INDEX(出力表!B:B,7), 0)+IF(ISNUMBER(X815), INDEX(出力表!B:B,8), 0)+IF(ISNUMBER(AA815), INDEX(出力表!B:B,9), 0)+IF(ISNUMBER(AD815), INDEX(出力表!B:B,10), 0)+IF(ISNUMBER(AG815), INDEX(出力表!B:B,11), 0)+IF(ISNUMBER(AJ815), INDEX(出力表!B:B,12), 0)+IF(ISNUMBER(AM815), INDEX(出力表!B:B,13), 0)</f>
        <v>0</v>
      </c>
      <c r="AP815" t="str">
        <f t="shared" si="12"/>
        <v/>
      </c>
    </row>
    <row r="816" spans="1:42" x14ac:dyDescent="0.2">
      <c r="A816">
        <v>815</v>
      </c>
      <c r="B816">
        <f>IF(UPPER(Settings!B4)="TRUE", 乱数表!$Z816*Settings!B10, 0)</f>
        <v>0.11428033850335319</v>
      </c>
      <c r="C816">
        <f>IF(UPPER(Settings!B4)="TRUE", 乱数表!$AA816*Settings!B11, 0)</f>
        <v>-7.5565815554963389E-2</v>
      </c>
      <c r="D816">
        <f>MIN(100, MAX(0, 100*BETAINV(乱数表!$B816, MAX(0.00000001, (1/(1+EXP(-(INDEX(係数表!G:G,2) + $B816))))*(EXP(INDEX(係数表!H:H,2) + INDEX(係数表!I:I,2)*LN(INDEX(出力表!C:C,2)+1)))), MAX(0.00000001, (1-(1/(1+EXP(-(INDEX(係数表!G:G,2) + $B816)))))*(EXP(INDEX(係数表!H:H,2) + INDEX(係数表!I:I,2)*LN(INDEX(出力表!C:C,2)+1)))))))</f>
        <v>99.560482768372765</v>
      </c>
      <c r="E816" t="e">
        <f>MIN(100, MAX(0, (100*(INDEX(出力表!D:D,2))/(EXP(INDEX(係数表!B:B,2) + $C816) + (INDEX(出力表!D:D,2)))) + (乱数表!$N816*(Settings!B12/(((INDEX(出力表!D:D,2))+1)^INDEX(係数表!E:E,2)*INDEX(係数表!F:F,2))))))</f>
        <v>#VALUE!</v>
      </c>
      <c r="F816" t="e">
        <f>MIN(100, MAX(0, (INDEX(出力表!D:D,2))*D816/MAX(E816, Settings!B3)))</f>
        <v>#VALUE!</v>
      </c>
      <c r="G816">
        <f>MIN(100, MAX(0, 100*BETAINV(乱数表!$C816, MAX(0.00000001, (1/(1+EXP(-(INDEX(係数表!G:G,3) + $B816))))*(EXP(INDEX(係数表!H:H,3) + INDEX(係数表!I:I,3)*LN(INDEX(出力表!C:C,3)+1)))), MAX(0.00000001, (1-(1/(1+EXP(-(INDEX(係数表!G:G,3) + $B816)))))*(EXP(INDEX(係数表!H:H,3) + INDEX(係数表!I:I,3)*LN(INDEX(出力表!C:C,3)+1)))))))</f>
        <v>92.533607367624398</v>
      </c>
      <c r="H816" t="e">
        <f>MIN(100, MAX(0, (100*(INDEX(出力表!D:D,3))/(EXP(INDEX(係数表!B:B,3) + $C816) + (INDEX(出力表!D:D,3)))) + (乱数表!$O816*(Settings!B12/(((INDEX(出力表!D:D,3))+1)^INDEX(係数表!E:E,3)*INDEX(係数表!F:F,3))))))</f>
        <v>#VALUE!</v>
      </c>
      <c r="I816" t="e">
        <f>MIN(100, MAX(0, (INDEX(出力表!D:D,3))*G816/MAX(H816, Settings!B3)))</f>
        <v>#VALUE!</v>
      </c>
      <c r="J816">
        <f>MIN(100, MAX(0, 100*BETAINV(乱数表!$D816, MAX(0.00000001, (1/(1+EXP(-(INDEX(係数表!G:G,4) + $B816))))*(EXP(INDEX(係数表!H:H,4) + INDEX(係数表!I:I,4)*LN(INDEX(出力表!C:C,4)+1)))), MAX(0.00000001, (1-(1/(1+EXP(-(INDEX(係数表!G:G,4) + $B816)))))*(EXP(INDEX(係数表!H:H,4) + INDEX(係数表!I:I,4)*LN(INDEX(出力表!C:C,4)+1)))))))</f>
        <v>99.785879172064227</v>
      </c>
      <c r="K816" t="e">
        <f>MIN(100, MAX(0, (100*(INDEX(出力表!D:D,4))/(EXP(INDEX(係数表!B:B,4) + $C816) + (INDEX(出力表!D:D,4)))) + (乱数表!$P816*(Settings!B12/(((INDEX(出力表!D:D,4))+1)^INDEX(係数表!E:E,4)*INDEX(係数表!F:F,4))))))</f>
        <v>#VALUE!</v>
      </c>
      <c r="L816" t="e">
        <f>MIN(100, MAX(0, (INDEX(出力表!D:D,4))*J816/MAX(K816, Settings!B3)))</f>
        <v>#VALUE!</v>
      </c>
      <c r="M816">
        <f>MIN(100, MAX(0, 100*BETAINV(乱数表!$E816, MAX(0.00000001, (1/(1+EXP(-(INDEX(係数表!G:G,5) + $B816))))*(EXP(INDEX(係数表!H:H,5) + INDEX(係数表!I:I,5)*LN(INDEX(出力表!C:C,5)+1)))), MAX(0.00000001, (1-(1/(1+EXP(-(INDEX(係数表!G:G,5) + $B816)))))*(EXP(INDEX(係数表!H:H,5) + INDEX(係数表!I:I,5)*LN(INDEX(出力表!C:C,5)+1)))))))</f>
        <v>79.388052283818652</v>
      </c>
      <c r="N816" t="e">
        <f>MIN(100, MAX(0, (100*(INDEX(出力表!D:D,5))/(EXP(INDEX(係数表!B:B,5) + $C816) + (INDEX(出力表!D:D,5)))) + (乱数表!$Q816*(Settings!B12/(((INDEX(出力表!D:D,5))+1)^INDEX(係数表!E:E,5)*INDEX(係数表!F:F,5))))))</f>
        <v>#VALUE!</v>
      </c>
      <c r="O816" t="e">
        <f>MIN(100, MAX(0, (INDEX(出力表!D:D,5))*M816/MAX(N816, Settings!B3)))</f>
        <v>#VALUE!</v>
      </c>
      <c r="P816">
        <f>MIN(100, MAX(0, 100*BETAINV(乱数表!$F816, MAX(0.00000001, (1/(1+EXP(-(INDEX(係数表!G:G,6) + $B816))))*(EXP(INDEX(係数表!H:H,6) + INDEX(係数表!I:I,6)*LN(INDEX(出力表!C:C,6)+1)))), MAX(0.00000001, (1-(1/(1+EXP(-(INDEX(係数表!G:G,6) + $B816)))))*(EXP(INDEX(係数表!H:H,6) + INDEX(係数表!I:I,6)*LN(INDEX(出力表!C:C,6)+1)))))))</f>
        <v>53.430952093685022</v>
      </c>
      <c r="Q816" t="e">
        <f>MIN(100, MAX(0, (100*(INDEX(出力表!D:D,6))/(EXP(INDEX(係数表!B:B,6) + $C816) + (INDEX(出力表!D:D,6)))) + (乱数表!$R816*(Settings!B12/(((INDEX(出力表!D:D,6))+1)^INDEX(係数表!E:E,6)*INDEX(係数表!F:F,6))))))</f>
        <v>#VALUE!</v>
      </c>
      <c r="R816" t="e">
        <f>MIN(100, MAX(0, (INDEX(出力表!D:D,6))*P816/MAX(Q816, Settings!B3)))</f>
        <v>#VALUE!</v>
      </c>
      <c r="S816">
        <f>MIN(100, MAX(0, 100*BETAINV(乱数表!$G816, MAX(0.00000001, (1/(1+EXP(-(INDEX(係数表!G:G,7) + $B816))))*(EXP(INDEX(係数表!H:H,7) + INDEX(係数表!I:I,7)*LN(INDEX(出力表!C:C,7)+1)))), MAX(0.00000001, (1-(1/(1+EXP(-(INDEX(係数表!G:G,7) + $B816)))))*(EXP(INDEX(係数表!H:H,7) + INDEX(係数表!I:I,7)*LN(INDEX(出力表!C:C,7)+1)))))))</f>
        <v>99.732850689761975</v>
      </c>
      <c r="T816" t="e">
        <f>MIN(100, MAX(0, (100*(INDEX(出力表!D:D,7))/(EXP(INDEX(係数表!B:B,7) + $C816) + (INDEX(出力表!D:D,7)))) + (乱数表!$S816*(Settings!B12/(((INDEX(出力表!D:D,7))+1)^INDEX(係数表!E:E,7)*INDEX(係数表!F:F,7))))))</f>
        <v>#VALUE!</v>
      </c>
      <c r="U816" t="e">
        <f>MIN(100, MAX(0, (INDEX(出力表!D:D,7))*S816/MAX(T816, Settings!B3)))</f>
        <v>#VALUE!</v>
      </c>
      <c r="V816">
        <f>MIN(100, MAX(0, 100*BETAINV(乱数表!$H816, MAX(0.00000001, (1/(1+EXP(-(INDEX(係数表!G:G,8) + $B816))))*(EXP(INDEX(係数表!H:H,8) + INDEX(係数表!I:I,8)*LN(INDEX(出力表!C:C,8)+1)))), MAX(0.00000001, (1-(1/(1+EXP(-(INDEX(係数表!G:G,8) + $B816)))))*(EXP(INDEX(係数表!H:H,8) + INDEX(係数表!I:I,8)*LN(INDEX(出力表!C:C,8)+1)))))))</f>
        <v>87.939224518331869</v>
      </c>
      <c r="W816" t="e">
        <f>MIN(100, MAX(0, (100*(INDEX(出力表!D:D,8))/(EXP(INDEX(係数表!B:B,8) + $C816) + (INDEX(出力表!D:D,8)))) + (乱数表!$T816*(Settings!B12/(((INDEX(出力表!D:D,8))+1)^INDEX(係数表!E:E,8)*INDEX(係数表!F:F,8))))))</f>
        <v>#VALUE!</v>
      </c>
      <c r="X816" t="e">
        <f>MIN(100, MAX(0, (INDEX(出力表!D:D,8))*V816/MAX(W816, Settings!B3)))</f>
        <v>#VALUE!</v>
      </c>
      <c r="Y816">
        <f>MIN(100, MAX(0, 100*BETAINV(乱数表!$I816, MAX(0.00000001, (1/(1+EXP(-(INDEX(係数表!G:G,9) + $B816))))*(EXP(INDEX(係数表!H:H,9) + INDEX(係数表!I:I,9)*LN(INDEX(出力表!C:C,9)+1)))), MAX(0.00000001, (1-(1/(1+EXP(-(INDEX(係数表!G:G,9) + $B816)))))*(EXP(INDEX(係数表!H:H,9) + INDEX(係数表!I:I,9)*LN(INDEX(出力表!C:C,9)+1)))))))</f>
        <v>95.653791076902706</v>
      </c>
      <c r="Z816" t="e">
        <f>MIN(100, MAX(0, (100*(INDEX(出力表!D:D,9))/(EXP(INDEX(係数表!B:B,9) + $C816) + (INDEX(出力表!D:D,9)))) + (乱数表!$U816*(Settings!B12/(((INDEX(出力表!D:D,9))+1)^INDEX(係数表!E:E,9)*INDEX(係数表!F:F,9))))))</f>
        <v>#VALUE!</v>
      </c>
      <c r="AA816" t="e">
        <f>MIN(100, MAX(0, (INDEX(出力表!D:D,9))*Y816/MAX(Z816, Settings!B3)))</f>
        <v>#VALUE!</v>
      </c>
      <c r="AB816">
        <f>MIN(100, MAX(0, 100*BETAINV(乱数表!$J816, MAX(0.00000001, (1/(1+EXP(-(INDEX(係数表!G:G,10) + $B816))))*(EXP(INDEX(係数表!H:H,10) + INDEX(係数表!I:I,10)*LN(INDEX(出力表!C:C,10)+1)))), MAX(0.00000001, (1-(1/(1+EXP(-(INDEX(係数表!G:G,10) + $B816)))))*(EXP(INDEX(係数表!H:H,10) + INDEX(係数表!I:I,10)*LN(INDEX(出力表!C:C,10)+1)))))))</f>
        <v>74.100752976876066</v>
      </c>
      <c r="AC816" t="e">
        <f>MIN(100, MAX(0, (100*(INDEX(出力表!D:D,10))/(EXP(INDEX(係数表!B:B,10) + $C816) + (INDEX(出力表!D:D,10)))) + (乱数表!$V816*(Settings!B12/(((INDEX(出力表!D:D,10))+1)^INDEX(係数表!E:E,10)*INDEX(係数表!F:F,10))))))</f>
        <v>#VALUE!</v>
      </c>
      <c r="AD816" t="e">
        <f>MIN(100, MAX(0, (INDEX(出力表!D:D,10))*AB816/MAX(AC816, Settings!B3)))</f>
        <v>#VALUE!</v>
      </c>
      <c r="AE816">
        <f>MIN(100, MAX(0, 100*BETAINV(乱数表!$K816, MAX(0.00000001, (1/(1+EXP(-(INDEX(係数表!G:G,11) + $B816))))*(EXP(INDEX(係数表!H:H,11) + INDEX(係数表!I:I,11)*LN(INDEX(出力表!C:C,11)+1)))), MAX(0.00000001, (1-(1/(1+EXP(-(INDEX(係数表!G:G,11) + $B816)))))*(EXP(INDEX(係数表!H:H,11) + INDEX(係数表!I:I,11)*LN(INDEX(出力表!C:C,11)+1)))))))</f>
        <v>86.186732525783199</v>
      </c>
      <c r="AF816" t="e">
        <f>MIN(100, MAX(0, (100*(INDEX(出力表!D:D,11))/(EXP(INDEX(係数表!B:B,11) + $C816) + (INDEX(出力表!D:D,11)))) + (乱数表!$W816*(Settings!B12/(((INDEX(出力表!D:D,11))+1)^INDEX(係数表!E:E,11)*INDEX(係数表!F:F,11))))))</f>
        <v>#VALUE!</v>
      </c>
      <c r="AG816" t="e">
        <f>MIN(100, MAX(0, (INDEX(出力表!D:D,11))*AE816/MAX(AF816, Settings!B3)))</f>
        <v>#VALUE!</v>
      </c>
      <c r="AH816">
        <f>MIN(100, MAX(0, 100*BETAINV(乱数表!$L816, MAX(0.00000001, (1/(1+EXP(-(INDEX(係数表!G:G,12) + $B816))))*(EXP(INDEX(係数表!H:H,12) + INDEX(係数表!I:I,12)*LN(INDEX(出力表!C:C,12)+1)))), MAX(0.00000001, (1-(1/(1+EXP(-(INDEX(係数表!G:G,12) + $B816)))))*(EXP(INDEX(係数表!H:H,12) + INDEX(係数表!I:I,12)*LN(INDEX(出力表!C:C,12)+1)))))))</f>
        <v>96.423387000949674</v>
      </c>
      <c r="AI816" t="e">
        <f>MIN(100, MAX(0, (100*(INDEX(出力表!D:D,12))/(EXP(INDEX(係数表!B:B,12) + $C816) + (INDEX(出力表!D:D,12)))) + (乱数表!$X816*(Settings!B12/(((INDEX(出力表!D:D,12))+1)^INDEX(係数表!E:E,12)*INDEX(係数表!F:F,12))))))</f>
        <v>#VALUE!</v>
      </c>
      <c r="AJ816" t="e">
        <f>MIN(100, MAX(0, (INDEX(出力表!D:D,12))*AH816/MAX(AI816, Settings!B3)))</f>
        <v>#VALUE!</v>
      </c>
      <c r="AK816">
        <f>MIN(100, MAX(0, 100*BETAINV(乱数表!$M816, MAX(0.00000001, (1/(1+EXP(-(INDEX(係数表!G:G,13) + $B816))))*(EXP(INDEX(係数表!H:H,13) + INDEX(係数表!I:I,13)*LN(INDEX(出力表!C:C,13)+1)))), MAX(0.00000001, (1-(1/(1+EXP(-(INDEX(係数表!G:G,13) + $B816)))))*(EXP(INDEX(係数表!H:H,13) + INDEX(係数表!I:I,13)*LN(INDEX(出力表!C:C,13)+1)))))))</f>
        <v>78.548006463511754</v>
      </c>
      <c r="AL816" t="e">
        <f>MIN(100, MAX(0, (100*(INDEX(出力表!D:D,13))/(EXP(INDEX(係数表!B:B,13) + $C816) + (INDEX(出力表!D:D,13)))) + (乱数表!$Y816*(Settings!B12/(((INDEX(出力表!D:D,13))+1)^INDEX(係数表!E:E,13)*INDEX(係数表!F:F,13))))))</f>
        <v>#VALUE!</v>
      </c>
      <c r="AM816" t="e">
        <f>MIN(100, MAX(0, (INDEX(出力表!D:D,13))*AK816/MAX(AL816, Settings!B3)))</f>
        <v>#VALUE!</v>
      </c>
      <c r="AN816">
        <f>IF(ISNUMBER(F816), INDEX(出力表!B:B,2)*F816, 0)+IF(ISNUMBER(I816), INDEX(出力表!B:B,3)*I816, 0)+IF(ISNUMBER(L816), INDEX(出力表!B:B,4)*L816, 0)+IF(ISNUMBER(O816), INDEX(出力表!B:B,5)*O816, 0)+IF(ISNUMBER(R816), INDEX(出力表!B:B,6)*R816, 0)+IF(ISNUMBER(U816), INDEX(出力表!B:B,7)*U816, 0)+IF(ISNUMBER(X816), INDEX(出力表!B:B,8)*X816, 0)+IF(ISNUMBER(AA816), INDEX(出力表!B:B,9)*AA816, 0)+IF(ISNUMBER(AD816), INDEX(出力表!B:B,10)*AD816, 0)+IF(ISNUMBER(AG816), INDEX(出力表!B:B,11)*AG816, 0)+IF(ISNUMBER(AJ816), INDEX(出力表!B:B,12)*AJ816, 0)+IF(ISNUMBER(AM816), INDEX(出力表!B:B,13)*AM816, 0)</f>
        <v>0</v>
      </c>
      <c r="AO816">
        <f>IF(ISNUMBER(F816), INDEX(出力表!B:B,2), 0)+IF(ISNUMBER(I816), INDEX(出力表!B:B,3), 0)+IF(ISNUMBER(L816), INDEX(出力表!B:B,4), 0)+IF(ISNUMBER(O816), INDEX(出力表!B:B,5), 0)+IF(ISNUMBER(R816), INDEX(出力表!B:B,6), 0)+IF(ISNUMBER(U816), INDEX(出力表!B:B,7), 0)+IF(ISNUMBER(X816), INDEX(出力表!B:B,8), 0)+IF(ISNUMBER(AA816), INDEX(出力表!B:B,9), 0)+IF(ISNUMBER(AD816), INDEX(出力表!B:B,10), 0)+IF(ISNUMBER(AG816), INDEX(出力表!B:B,11), 0)+IF(ISNUMBER(AJ816), INDEX(出力表!B:B,12), 0)+IF(ISNUMBER(AM816), INDEX(出力表!B:B,13), 0)</f>
        <v>0</v>
      </c>
      <c r="AP816" t="str">
        <f t="shared" si="12"/>
        <v/>
      </c>
    </row>
    <row r="817" spans="1:42" x14ac:dyDescent="0.2">
      <c r="A817">
        <v>816</v>
      </c>
      <c r="B817">
        <f>IF(UPPER(Settings!B4)="TRUE", 乱数表!$Z817*Settings!B10, 0)</f>
        <v>0.32718295501879946</v>
      </c>
      <c r="C817">
        <f>IF(UPPER(Settings!B4)="TRUE", 乱数表!$AA817*Settings!B11, 0)</f>
        <v>-5.6617240118253462E-2</v>
      </c>
      <c r="D817">
        <f>MIN(100, MAX(0, 100*BETAINV(乱数表!$B817, MAX(0.00000001, (1/(1+EXP(-(INDEX(係数表!G:G,2) + $B817))))*(EXP(INDEX(係数表!H:H,2) + INDEX(係数表!I:I,2)*LN(INDEX(出力表!C:C,2)+1)))), MAX(0.00000001, (1-(1/(1+EXP(-(INDEX(係数表!G:G,2) + $B817)))))*(EXP(INDEX(係数表!H:H,2) + INDEX(係数表!I:I,2)*LN(INDEX(出力表!C:C,2)+1)))))))</f>
        <v>83.011757119210074</v>
      </c>
      <c r="E817" t="e">
        <f>MIN(100, MAX(0, (100*(INDEX(出力表!D:D,2))/(EXP(INDEX(係数表!B:B,2) + $C817) + (INDEX(出力表!D:D,2)))) + (乱数表!$N817*(Settings!B12/(((INDEX(出力表!D:D,2))+1)^INDEX(係数表!E:E,2)*INDEX(係数表!F:F,2))))))</f>
        <v>#VALUE!</v>
      </c>
      <c r="F817" t="e">
        <f>MIN(100, MAX(0, (INDEX(出力表!D:D,2))*D817/MAX(E817, Settings!B3)))</f>
        <v>#VALUE!</v>
      </c>
      <c r="G817">
        <f>MIN(100, MAX(0, 100*BETAINV(乱数表!$C817, MAX(0.00000001, (1/(1+EXP(-(INDEX(係数表!G:G,3) + $B817))))*(EXP(INDEX(係数表!H:H,3) + INDEX(係数表!I:I,3)*LN(INDEX(出力表!C:C,3)+1)))), MAX(0.00000001, (1-(1/(1+EXP(-(INDEX(係数表!G:G,3) + $B817)))))*(EXP(INDEX(係数表!H:H,3) + INDEX(係数表!I:I,3)*LN(INDEX(出力表!C:C,3)+1)))))))</f>
        <v>94.340041761403839</v>
      </c>
      <c r="H817" t="e">
        <f>MIN(100, MAX(0, (100*(INDEX(出力表!D:D,3))/(EXP(INDEX(係数表!B:B,3) + $C817) + (INDEX(出力表!D:D,3)))) + (乱数表!$O817*(Settings!B12/(((INDEX(出力表!D:D,3))+1)^INDEX(係数表!E:E,3)*INDEX(係数表!F:F,3))))))</f>
        <v>#VALUE!</v>
      </c>
      <c r="I817" t="e">
        <f>MIN(100, MAX(0, (INDEX(出力表!D:D,3))*G817/MAX(H817, Settings!B3)))</f>
        <v>#VALUE!</v>
      </c>
      <c r="J817">
        <f>MIN(100, MAX(0, 100*BETAINV(乱数表!$D817, MAX(0.00000001, (1/(1+EXP(-(INDEX(係数表!G:G,4) + $B817))))*(EXP(INDEX(係数表!H:H,4) + INDEX(係数表!I:I,4)*LN(INDEX(出力表!C:C,4)+1)))), MAX(0.00000001, (1-(1/(1+EXP(-(INDEX(係数表!G:G,4) + $B817)))))*(EXP(INDEX(係数表!H:H,4) + INDEX(係数表!I:I,4)*LN(INDEX(出力表!C:C,4)+1)))))))</f>
        <v>76.663062659702547</v>
      </c>
      <c r="K817" t="e">
        <f>MIN(100, MAX(0, (100*(INDEX(出力表!D:D,4))/(EXP(INDEX(係数表!B:B,4) + $C817) + (INDEX(出力表!D:D,4)))) + (乱数表!$P817*(Settings!B12/(((INDEX(出力表!D:D,4))+1)^INDEX(係数表!E:E,4)*INDEX(係数表!F:F,4))))))</f>
        <v>#VALUE!</v>
      </c>
      <c r="L817" t="e">
        <f>MIN(100, MAX(0, (INDEX(出力表!D:D,4))*J817/MAX(K817, Settings!B3)))</f>
        <v>#VALUE!</v>
      </c>
      <c r="M817">
        <f>MIN(100, MAX(0, 100*BETAINV(乱数表!$E817, MAX(0.00000001, (1/(1+EXP(-(INDEX(係数表!G:G,5) + $B817))))*(EXP(INDEX(係数表!H:H,5) + INDEX(係数表!I:I,5)*LN(INDEX(出力表!C:C,5)+1)))), MAX(0.00000001, (1-(1/(1+EXP(-(INDEX(係数表!G:G,5) + $B817)))))*(EXP(INDEX(係数表!H:H,5) + INDEX(係数表!I:I,5)*LN(INDEX(出力表!C:C,5)+1)))))))</f>
        <v>96.667536040881785</v>
      </c>
      <c r="N817" t="e">
        <f>MIN(100, MAX(0, (100*(INDEX(出力表!D:D,5))/(EXP(INDEX(係数表!B:B,5) + $C817) + (INDEX(出力表!D:D,5)))) + (乱数表!$Q817*(Settings!B12/(((INDEX(出力表!D:D,5))+1)^INDEX(係数表!E:E,5)*INDEX(係数表!F:F,5))))))</f>
        <v>#VALUE!</v>
      </c>
      <c r="O817" t="e">
        <f>MIN(100, MAX(0, (INDEX(出力表!D:D,5))*M817/MAX(N817, Settings!B3)))</f>
        <v>#VALUE!</v>
      </c>
      <c r="P817">
        <f>MIN(100, MAX(0, 100*BETAINV(乱数表!$F817, MAX(0.00000001, (1/(1+EXP(-(INDEX(係数表!G:G,6) + $B817))))*(EXP(INDEX(係数表!H:H,6) + INDEX(係数表!I:I,6)*LN(INDEX(出力表!C:C,6)+1)))), MAX(0.00000001, (1-(1/(1+EXP(-(INDEX(係数表!G:G,6) + $B817)))))*(EXP(INDEX(係数表!H:H,6) + INDEX(係数表!I:I,6)*LN(INDEX(出力表!C:C,6)+1)))))))</f>
        <v>99.967272013633959</v>
      </c>
      <c r="Q817" t="e">
        <f>MIN(100, MAX(0, (100*(INDEX(出力表!D:D,6))/(EXP(INDEX(係数表!B:B,6) + $C817) + (INDEX(出力表!D:D,6)))) + (乱数表!$R817*(Settings!B12/(((INDEX(出力表!D:D,6))+1)^INDEX(係数表!E:E,6)*INDEX(係数表!F:F,6))))))</f>
        <v>#VALUE!</v>
      </c>
      <c r="R817" t="e">
        <f>MIN(100, MAX(0, (INDEX(出力表!D:D,6))*P817/MAX(Q817, Settings!B3)))</f>
        <v>#VALUE!</v>
      </c>
      <c r="S817">
        <f>MIN(100, MAX(0, 100*BETAINV(乱数表!$G817, MAX(0.00000001, (1/(1+EXP(-(INDEX(係数表!G:G,7) + $B817))))*(EXP(INDEX(係数表!H:H,7) + INDEX(係数表!I:I,7)*LN(INDEX(出力表!C:C,7)+1)))), MAX(0.00000001, (1-(1/(1+EXP(-(INDEX(係数表!G:G,7) + $B817)))))*(EXP(INDEX(係数表!H:H,7) + INDEX(係数表!I:I,7)*LN(INDEX(出力表!C:C,7)+1)))))))</f>
        <v>89.79585378565497</v>
      </c>
      <c r="T817" t="e">
        <f>MIN(100, MAX(0, (100*(INDEX(出力表!D:D,7))/(EXP(INDEX(係数表!B:B,7) + $C817) + (INDEX(出力表!D:D,7)))) + (乱数表!$S817*(Settings!B12/(((INDEX(出力表!D:D,7))+1)^INDEX(係数表!E:E,7)*INDEX(係数表!F:F,7))))))</f>
        <v>#VALUE!</v>
      </c>
      <c r="U817" t="e">
        <f>MIN(100, MAX(0, (INDEX(出力表!D:D,7))*S817/MAX(T817, Settings!B3)))</f>
        <v>#VALUE!</v>
      </c>
      <c r="V817">
        <f>MIN(100, MAX(0, 100*BETAINV(乱数表!$H817, MAX(0.00000001, (1/(1+EXP(-(INDEX(係数表!G:G,8) + $B817))))*(EXP(INDEX(係数表!H:H,8) + INDEX(係数表!I:I,8)*LN(INDEX(出力表!C:C,8)+1)))), MAX(0.00000001, (1-(1/(1+EXP(-(INDEX(係数表!G:G,8) + $B817)))))*(EXP(INDEX(係数表!H:H,8) + INDEX(係数表!I:I,8)*LN(INDEX(出力表!C:C,8)+1)))))))</f>
        <v>84.940318657464246</v>
      </c>
      <c r="W817" t="e">
        <f>MIN(100, MAX(0, (100*(INDEX(出力表!D:D,8))/(EXP(INDEX(係数表!B:B,8) + $C817) + (INDEX(出力表!D:D,8)))) + (乱数表!$T817*(Settings!B12/(((INDEX(出力表!D:D,8))+1)^INDEX(係数表!E:E,8)*INDEX(係数表!F:F,8))))))</f>
        <v>#VALUE!</v>
      </c>
      <c r="X817" t="e">
        <f>MIN(100, MAX(0, (INDEX(出力表!D:D,8))*V817/MAX(W817, Settings!B3)))</f>
        <v>#VALUE!</v>
      </c>
      <c r="Y817">
        <f>MIN(100, MAX(0, 100*BETAINV(乱数表!$I817, MAX(0.00000001, (1/(1+EXP(-(INDEX(係数表!G:G,9) + $B817))))*(EXP(INDEX(係数表!H:H,9) + INDEX(係数表!I:I,9)*LN(INDEX(出力表!C:C,9)+1)))), MAX(0.00000001, (1-(1/(1+EXP(-(INDEX(係数表!G:G,9) + $B817)))))*(EXP(INDEX(係数表!H:H,9) + INDEX(係数表!I:I,9)*LN(INDEX(出力表!C:C,9)+1)))))))</f>
        <v>80.583579196518443</v>
      </c>
      <c r="Z817" t="e">
        <f>MIN(100, MAX(0, (100*(INDEX(出力表!D:D,9))/(EXP(INDEX(係数表!B:B,9) + $C817) + (INDEX(出力表!D:D,9)))) + (乱数表!$U817*(Settings!B12/(((INDEX(出力表!D:D,9))+1)^INDEX(係数表!E:E,9)*INDEX(係数表!F:F,9))))))</f>
        <v>#VALUE!</v>
      </c>
      <c r="AA817" t="e">
        <f>MIN(100, MAX(0, (INDEX(出力表!D:D,9))*Y817/MAX(Z817, Settings!B3)))</f>
        <v>#VALUE!</v>
      </c>
      <c r="AB817">
        <f>MIN(100, MAX(0, 100*BETAINV(乱数表!$J817, MAX(0.00000001, (1/(1+EXP(-(INDEX(係数表!G:G,10) + $B817))))*(EXP(INDEX(係数表!H:H,10) + INDEX(係数表!I:I,10)*LN(INDEX(出力表!C:C,10)+1)))), MAX(0.00000001, (1-(1/(1+EXP(-(INDEX(係数表!G:G,10) + $B817)))))*(EXP(INDEX(係数表!H:H,10) + INDEX(係数表!I:I,10)*LN(INDEX(出力表!C:C,10)+1)))))))</f>
        <v>99.762502978739306</v>
      </c>
      <c r="AC817" t="e">
        <f>MIN(100, MAX(0, (100*(INDEX(出力表!D:D,10))/(EXP(INDEX(係数表!B:B,10) + $C817) + (INDEX(出力表!D:D,10)))) + (乱数表!$V817*(Settings!B12/(((INDEX(出力表!D:D,10))+1)^INDEX(係数表!E:E,10)*INDEX(係数表!F:F,10))))))</f>
        <v>#VALUE!</v>
      </c>
      <c r="AD817" t="e">
        <f>MIN(100, MAX(0, (INDEX(出力表!D:D,10))*AB817/MAX(AC817, Settings!B3)))</f>
        <v>#VALUE!</v>
      </c>
      <c r="AE817">
        <f>MIN(100, MAX(0, 100*BETAINV(乱数表!$K817, MAX(0.00000001, (1/(1+EXP(-(INDEX(係数表!G:G,11) + $B817))))*(EXP(INDEX(係数表!H:H,11) + INDEX(係数表!I:I,11)*LN(INDEX(出力表!C:C,11)+1)))), MAX(0.00000001, (1-(1/(1+EXP(-(INDEX(係数表!G:G,11) + $B817)))))*(EXP(INDEX(係数表!H:H,11) + INDEX(係数表!I:I,11)*LN(INDEX(出力表!C:C,11)+1)))))))</f>
        <v>94.381511472432962</v>
      </c>
      <c r="AF817" t="e">
        <f>MIN(100, MAX(0, (100*(INDEX(出力表!D:D,11))/(EXP(INDEX(係数表!B:B,11) + $C817) + (INDEX(出力表!D:D,11)))) + (乱数表!$W817*(Settings!B12/(((INDEX(出力表!D:D,11))+1)^INDEX(係数表!E:E,11)*INDEX(係数表!F:F,11))))))</f>
        <v>#VALUE!</v>
      </c>
      <c r="AG817" t="e">
        <f>MIN(100, MAX(0, (INDEX(出力表!D:D,11))*AE817/MAX(AF817, Settings!B3)))</f>
        <v>#VALUE!</v>
      </c>
      <c r="AH817">
        <f>MIN(100, MAX(0, 100*BETAINV(乱数表!$L817, MAX(0.00000001, (1/(1+EXP(-(INDEX(係数表!G:G,12) + $B817))))*(EXP(INDEX(係数表!H:H,12) + INDEX(係数表!I:I,12)*LN(INDEX(出力表!C:C,12)+1)))), MAX(0.00000001, (1-(1/(1+EXP(-(INDEX(係数表!G:G,12) + $B817)))))*(EXP(INDEX(係数表!H:H,12) + INDEX(係数表!I:I,12)*LN(INDEX(出力表!C:C,12)+1)))))))</f>
        <v>85.344805875656732</v>
      </c>
      <c r="AI817" t="e">
        <f>MIN(100, MAX(0, (100*(INDEX(出力表!D:D,12))/(EXP(INDEX(係数表!B:B,12) + $C817) + (INDEX(出力表!D:D,12)))) + (乱数表!$X817*(Settings!B12/(((INDEX(出力表!D:D,12))+1)^INDEX(係数表!E:E,12)*INDEX(係数表!F:F,12))))))</f>
        <v>#VALUE!</v>
      </c>
      <c r="AJ817" t="e">
        <f>MIN(100, MAX(0, (INDEX(出力表!D:D,12))*AH817/MAX(AI817, Settings!B3)))</f>
        <v>#VALUE!</v>
      </c>
      <c r="AK817">
        <f>MIN(100, MAX(0, 100*BETAINV(乱数表!$M817, MAX(0.00000001, (1/(1+EXP(-(INDEX(係数表!G:G,13) + $B817))))*(EXP(INDEX(係数表!H:H,13) + INDEX(係数表!I:I,13)*LN(INDEX(出力表!C:C,13)+1)))), MAX(0.00000001, (1-(1/(1+EXP(-(INDEX(係数表!G:G,13) + $B817)))))*(EXP(INDEX(係数表!H:H,13) + INDEX(係数表!I:I,13)*LN(INDEX(出力表!C:C,13)+1)))))))</f>
        <v>81.094887808486121</v>
      </c>
      <c r="AL817" t="e">
        <f>MIN(100, MAX(0, (100*(INDEX(出力表!D:D,13))/(EXP(INDEX(係数表!B:B,13) + $C817) + (INDEX(出力表!D:D,13)))) + (乱数表!$Y817*(Settings!B12/(((INDEX(出力表!D:D,13))+1)^INDEX(係数表!E:E,13)*INDEX(係数表!F:F,13))))))</f>
        <v>#VALUE!</v>
      </c>
      <c r="AM817" t="e">
        <f>MIN(100, MAX(0, (INDEX(出力表!D:D,13))*AK817/MAX(AL817, Settings!B3)))</f>
        <v>#VALUE!</v>
      </c>
      <c r="AN817">
        <f>IF(ISNUMBER(F817), INDEX(出力表!B:B,2)*F817, 0)+IF(ISNUMBER(I817), INDEX(出力表!B:B,3)*I817, 0)+IF(ISNUMBER(L817), INDEX(出力表!B:B,4)*L817, 0)+IF(ISNUMBER(O817), INDEX(出力表!B:B,5)*O817, 0)+IF(ISNUMBER(R817), INDEX(出力表!B:B,6)*R817, 0)+IF(ISNUMBER(U817), INDEX(出力表!B:B,7)*U817, 0)+IF(ISNUMBER(X817), INDEX(出力表!B:B,8)*X817, 0)+IF(ISNUMBER(AA817), INDEX(出力表!B:B,9)*AA817, 0)+IF(ISNUMBER(AD817), INDEX(出力表!B:B,10)*AD817, 0)+IF(ISNUMBER(AG817), INDEX(出力表!B:B,11)*AG817, 0)+IF(ISNUMBER(AJ817), INDEX(出力表!B:B,12)*AJ817, 0)+IF(ISNUMBER(AM817), INDEX(出力表!B:B,13)*AM817, 0)</f>
        <v>0</v>
      </c>
      <c r="AO817">
        <f>IF(ISNUMBER(F817), INDEX(出力表!B:B,2), 0)+IF(ISNUMBER(I817), INDEX(出力表!B:B,3), 0)+IF(ISNUMBER(L817), INDEX(出力表!B:B,4), 0)+IF(ISNUMBER(O817), INDEX(出力表!B:B,5), 0)+IF(ISNUMBER(R817), INDEX(出力表!B:B,6), 0)+IF(ISNUMBER(U817), INDEX(出力表!B:B,7), 0)+IF(ISNUMBER(X817), INDEX(出力表!B:B,8), 0)+IF(ISNUMBER(AA817), INDEX(出力表!B:B,9), 0)+IF(ISNUMBER(AD817), INDEX(出力表!B:B,10), 0)+IF(ISNUMBER(AG817), INDEX(出力表!B:B,11), 0)+IF(ISNUMBER(AJ817), INDEX(出力表!B:B,12), 0)+IF(ISNUMBER(AM817), INDEX(出力表!B:B,13), 0)</f>
        <v>0</v>
      </c>
      <c r="AP817" t="str">
        <f t="shared" si="12"/>
        <v/>
      </c>
    </row>
    <row r="818" spans="1:42" x14ac:dyDescent="0.2">
      <c r="A818">
        <v>817</v>
      </c>
      <c r="B818">
        <f>IF(UPPER(Settings!B4)="TRUE", 乱数表!$Z818*Settings!B10, 0)</f>
        <v>-0.21374068143277278</v>
      </c>
      <c r="C818">
        <f>IF(UPPER(Settings!B4)="TRUE", 乱数表!$AA818*Settings!B11, 0)</f>
        <v>9.9324450062460101E-2</v>
      </c>
      <c r="D818">
        <f>MIN(100, MAX(0, 100*BETAINV(乱数表!$B818, MAX(0.00000001, (1/(1+EXP(-(INDEX(係数表!G:G,2) + $B818))))*(EXP(INDEX(係数表!H:H,2) + INDEX(係数表!I:I,2)*LN(INDEX(出力表!C:C,2)+1)))), MAX(0.00000001, (1-(1/(1+EXP(-(INDEX(係数表!G:G,2) + $B818)))))*(EXP(INDEX(係数表!H:H,2) + INDEX(係数表!I:I,2)*LN(INDEX(出力表!C:C,2)+1)))))))</f>
        <v>85.614046932489828</v>
      </c>
      <c r="E818" t="e">
        <f>MIN(100, MAX(0, (100*(INDEX(出力表!D:D,2))/(EXP(INDEX(係数表!B:B,2) + $C818) + (INDEX(出力表!D:D,2)))) + (乱数表!$N818*(Settings!B12/(((INDEX(出力表!D:D,2))+1)^INDEX(係数表!E:E,2)*INDEX(係数表!F:F,2))))))</f>
        <v>#VALUE!</v>
      </c>
      <c r="F818" t="e">
        <f>MIN(100, MAX(0, (INDEX(出力表!D:D,2))*D818/MAX(E818, Settings!B3)))</f>
        <v>#VALUE!</v>
      </c>
      <c r="G818">
        <f>MIN(100, MAX(0, 100*BETAINV(乱数表!$C818, MAX(0.00000001, (1/(1+EXP(-(INDEX(係数表!G:G,3) + $B818))))*(EXP(INDEX(係数表!H:H,3) + INDEX(係数表!I:I,3)*LN(INDEX(出力表!C:C,3)+1)))), MAX(0.00000001, (1-(1/(1+EXP(-(INDEX(係数表!G:G,3) + $B818)))))*(EXP(INDEX(係数表!H:H,3) + INDEX(係数表!I:I,3)*LN(INDEX(出力表!C:C,3)+1)))))))</f>
        <v>92.827594550436487</v>
      </c>
      <c r="H818" t="e">
        <f>MIN(100, MAX(0, (100*(INDEX(出力表!D:D,3))/(EXP(INDEX(係数表!B:B,3) + $C818) + (INDEX(出力表!D:D,3)))) + (乱数表!$O818*(Settings!B12/(((INDEX(出力表!D:D,3))+1)^INDEX(係数表!E:E,3)*INDEX(係数表!F:F,3))))))</f>
        <v>#VALUE!</v>
      </c>
      <c r="I818" t="e">
        <f>MIN(100, MAX(0, (INDEX(出力表!D:D,3))*G818/MAX(H818, Settings!B3)))</f>
        <v>#VALUE!</v>
      </c>
      <c r="J818">
        <f>MIN(100, MAX(0, 100*BETAINV(乱数表!$D818, MAX(0.00000001, (1/(1+EXP(-(INDEX(係数表!G:G,4) + $B818))))*(EXP(INDEX(係数表!H:H,4) + INDEX(係数表!I:I,4)*LN(INDEX(出力表!C:C,4)+1)))), MAX(0.00000001, (1-(1/(1+EXP(-(INDEX(係数表!G:G,4) + $B818)))))*(EXP(INDEX(係数表!H:H,4) + INDEX(係数表!I:I,4)*LN(INDEX(出力表!C:C,4)+1)))))))</f>
        <v>50.885479497661734</v>
      </c>
      <c r="K818" t="e">
        <f>MIN(100, MAX(0, (100*(INDEX(出力表!D:D,4))/(EXP(INDEX(係数表!B:B,4) + $C818) + (INDEX(出力表!D:D,4)))) + (乱数表!$P818*(Settings!B12/(((INDEX(出力表!D:D,4))+1)^INDEX(係数表!E:E,4)*INDEX(係数表!F:F,4))))))</f>
        <v>#VALUE!</v>
      </c>
      <c r="L818" t="e">
        <f>MIN(100, MAX(0, (INDEX(出力表!D:D,4))*J818/MAX(K818, Settings!B3)))</f>
        <v>#VALUE!</v>
      </c>
      <c r="M818">
        <f>MIN(100, MAX(0, 100*BETAINV(乱数表!$E818, MAX(0.00000001, (1/(1+EXP(-(INDEX(係数表!G:G,5) + $B818))))*(EXP(INDEX(係数表!H:H,5) + INDEX(係数表!I:I,5)*LN(INDEX(出力表!C:C,5)+1)))), MAX(0.00000001, (1-(1/(1+EXP(-(INDEX(係数表!G:G,5) + $B818)))))*(EXP(INDEX(係数表!H:H,5) + INDEX(係数表!I:I,5)*LN(INDEX(出力表!C:C,5)+1)))))))</f>
        <v>70.460864230139507</v>
      </c>
      <c r="N818" t="e">
        <f>MIN(100, MAX(0, (100*(INDEX(出力表!D:D,5))/(EXP(INDEX(係数表!B:B,5) + $C818) + (INDEX(出力表!D:D,5)))) + (乱数表!$Q818*(Settings!B12/(((INDEX(出力表!D:D,5))+1)^INDEX(係数表!E:E,5)*INDEX(係数表!F:F,5))))))</f>
        <v>#VALUE!</v>
      </c>
      <c r="O818" t="e">
        <f>MIN(100, MAX(0, (INDEX(出力表!D:D,5))*M818/MAX(N818, Settings!B3)))</f>
        <v>#VALUE!</v>
      </c>
      <c r="P818">
        <f>MIN(100, MAX(0, 100*BETAINV(乱数表!$F818, MAX(0.00000001, (1/(1+EXP(-(INDEX(係数表!G:G,6) + $B818))))*(EXP(INDEX(係数表!H:H,6) + INDEX(係数表!I:I,6)*LN(INDEX(出力表!C:C,6)+1)))), MAX(0.00000001, (1-(1/(1+EXP(-(INDEX(係数表!G:G,6) + $B818)))))*(EXP(INDEX(係数表!H:H,6) + INDEX(係数表!I:I,6)*LN(INDEX(出力表!C:C,6)+1)))))))</f>
        <v>89.240024822525328</v>
      </c>
      <c r="Q818" t="e">
        <f>MIN(100, MAX(0, (100*(INDEX(出力表!D:D,6))/(EXP(INDEX(係数表!B:B,6) + $C818) + (INDEX(出力表!D:D,6)))) + (乱数表!$R818*(Settings!B12/(((INDEX(出力表!D:D,6))+1)^INDEX(係数表!E:E,6)*INDEX(係数表!F:F,6))))))</f>
        <v>#VALUE!</v>
      </c>
      <c r="R818" t="e">
        <f>MIN(100, MAX(0, (INDEX(出力表!D:D,6))*P818/MAX(Q818, Settings!B3)))</f>
        <v>#VALUE!</v>
      </c>
      <c r="S818">
        <f>MIN(100, MAX(0, 100*BETAINV(乱数表!$G818, MAX(0.00000001, (1/(1+EXP(-(INDEX(係数表!G:G,7) + $B818))))*(EXP(INDEX(係数表!H:H,7) + INDEX(係数表!I:I,7)*LN(INDEX(出力表!C:C,7)+1)))), MAX(0.00000001, (1-(1/(1+EXP(-(INDEX(係数表!G:G,7) + $B818)))))*(EXP(INDEX(係数表!H:H,7) + INDEX(係数表!I:I,7)*LN(INDEX(出力表!C:C,7)+1)))))))</f>
        <v>70.775510335630145</v>
      </c>
      <c r="T818" t="e">
        <f>MIN(100, MAX(0, (100*(INDEX(出力表!D:D,7))/(EXP(INDEX(係数表!B:B,7) + $C818) + (INDEX(出力表!D:D,7)))) + (乱数表!$S818*(Settings!B12/(((INDEX(出力表!D:D,7))+1)^INDEX(係数表!E:E,7)*INDEX(係数表!F:F,7))))))</f>
        <v>#VALUE!</v>
      </c>
      <c r="U818" t="e">
        <f>MIN(100, MAX(0, (INDEX(出力表!D:D,7))*S818/MAX(T818, Settings!B3)))</f>
        <v>#VALUE!</v>
      </c>
      <c r="V818">
        <f>MIN(100, MAX(0, 100*BETAINV(乱数表!$H818, MAX(0.00000001, (1/(1+EXP(-(INDEX(係数表!G:G,8) + $B818))))*(EXP(INDEX(係数表!H:H,8) + INDEX(係数表!I:I,8)*LN(INDEX(出力表!C:C,8)+1)))), MAX(0.00000001, (1-(1/(1+EXP(-(INDEX(係数表!G:G,8) + $B818)))))*(EXP(INDEX(係数表!H:H,8) + INDEX(係数表!I:I,8)*LN(INDEX(出力表!C:C,8)+1)))))))</f>
        <v>67.534453488330442</v>
      </c>
      <c r="W818" t="e">
        <f>MIN(100, MAX(0, (100*(INDEX(出力表!D:D,8))/(EXP(INDEX(係数表!B:B,8) + $C818) + (INDEX(出力表!D:D,8)))) + (乱数表!$T818*(Settings!B12/(((INDEX(出力表!D:D,8))+1)^INDEX(係数表!E:E,8)*INDEX(係数表!F:F,8))))))</f>
        <v>#VALUE!</v>
      </c>
      <c r="X818" t="e">
        <f>MIN(100, MAX(0, (INDEX(出力表!D:D,8))*V818/MAX(W818, Settings!B3)))</f>
        <v>#VALUE!</v>
      </c>
      <c r="Y818">
        <f>MIN(100, MAX(0, 100*BETAINV(乱数表!$I818, MAX(0.00000001, (1/(1+EXP(-(INDEX(係数表!G:G,9) + $B818))))*(EXP(INDEX(係数表!H:H,9) + INDEX(係数表!I:I,9)*LN(INDEX(出力表!C:C,9)+1)))), MAX(0.00000001, (1-(1/(1+EXP(-(INDEX(係数表!G:G,9) + $B818)))))*(EXP(INDEX(係数表!H:H,9) + INDEX(係数表!I:I,9)*LN(INDEX(出力表!C:C,9)+1)))))))</f>
        <v>96.92890114431097</v>
      </c>
      <c r="Z818" t="e">
        <f>MIN(100, MAX(0, (100*(INDEX(出力表!D:D,9))/(EXP(INDEX(係数表!B:B,9) + $C818) + (INDEX(出力表!D:D,9)))) + (乱数表!$U818*(Settings!B12/(((INDEX(出力表!D:D,9))+1)^INDEX(係数表!E:E,9)*INDEX(係数表!F:F,9))))))</f>
        <v>#VALUE!</v>
      </c>
      <c r="AA818" t="e">
        <f>MIN(100, MAX(0, (INDEX(出力表!D:D,9))*Y818/MAX(Z818, Settings!B3)))</f>
        <v>#VALUE!</v>
      </c>
      <c r="AB818">
        <f>MIN(100, MAX(0, 100*BETAINV(乱数表!$J818, MAX(0.00000001, (1/(1+EXP(-(INDEX(係数表!G:G,10) + $B818))))*(EXP(INDEX(係数表!H:H,10) + INDEX(係数表!I:I,10)*LN(INDEX(出力表!C:C,10)+1)))), MAX(0.00000001, (1-(1/(1+EXP(-(INDEX(係数表!G:G,10) + $B818)))))*(EXP(INDEX(係数表!H:H,10) + INDEX(係数表!I:I,10)*LN(INDEX(出力表!C:C,10)+1)))))))</f>
        <v>87.472931368031581</v>
      </c>
      <c r="AC818" t="e">
        <f>MIN(100, MAX(0, (100*(INDEX(出力表!D:D,10))/(EXP(INDEX(係数表!B:B,10) + $C818) + (INDEX(出力表!D:D,10)))) + (乱数表!$V818*(Settings!B12/(((INDEX(出力表!D:D,10))+1)^INDEX(係数表!E:E,10)*INDEX(係数表!F:F,10))))))</f>
        <v>#VALUE!</v>
      </c>
      <c r="AD818" t="e">
        <f>MIN(100, MAX(0, (INDEX(出力表!D:D,10))*AB818/MAX(AC818, Settings!B3)))</f>
        <v>#VALUE!</v>
      </c>
      <c r="AE818">
        <f>MIN(100, MAX(0, 100*BETAINV(乱数表!$K818, MAX(0.00000001, (1/(1+EXP(-(INDEX(係数表!G:G,11) + $B818))))*(EXP(INDEX(係数表!H:H,11) + INDEX(係数表!I:I,11)*LN(INDEX(出力表!C:C,11)+1)))), MAX(0.00000001, (1-(1/(1+EXP(-(INDEX(係数表!G:G,11) + $B818)))))*(EXP(INDEX(係数表!H:H,11) + INDEX(係数表!I:I,11)*LN(INDEX(出力表!C:C,11)+1)))))))</f>
        <v>76.07797909784604</v>
      </c>
      <c r="AF818" t="e">
        <f>MIN(100, MAX(0, (100*(INDEX(出力表!D:D,11))/(EXP(INDEX(係数表!B:B,11) + $C818) + (INDEX(出力表!D:D,11)))) + (乱数表!$W818*(Settings!B12/(((INDEX(出力表!D:D,11))+1)^INDEX(係数表!E:E,11)*INDEX(係数表!F:F,11))))))</f>
        <v>#VALUE!</v>
      </c>
      <c r="AG818" t="e">
        <f>MIN(100, MAX(0, (INDEX(出力表!D:D,11))*AE818/MAX(AF818, Settings!B3)))</f>
        <v>#VALUE!</v>
      </c>
      <c r="AH818">
        <f>MIN(100, MAX(0, 100*BETAINV(乱数表!$L818, MAX(0.00000001, (1/(1+EXP(-(INDEX(係数表!G:G,12) + $B818))))*(EXP(INDEX(係数表!H:H,12) + INDEX(係数表!I:I,12)*LN(INDEX(出力表!C:C,12)+1)))), MAX(0.00000001, (1-(1/(1+EXP(-(INDEX(係数表!G:G,12) + $B818)))))*(EXP(INDEX(係数表!H:H,12) + INDEX(係数表!I:I,12)*LN(INDEX(出力表!C:C,12)+1)))))))</f>
        <v>95.830617359760112</v>
      </c>
      <c r="AI818" t="e">
        <f>MIN(100, MAX(0, (100*(INDEX(出力表!D:D,12))/(EXP(INDEX(係数表!B:B,12) + $C818) + (INDEX(出力表!D:D,12)))) + (乱数表!$X818*(Settings!B12/(((INDEX(出力表!D:D,12))+1)^INDEX(係数表!E:E,12)*INDEX(係数表!F:F,12))))))</f>
        <v>#VALUE!</v>
      </c>
      <c r="AJ818" t="e">
        <f>MIN(100, MAX(0, (INDEX(出力表!D:D,12))*AH818/MAX(AI818, Settings!B3)))</f>
        <v>#VALUE!</v>
      </c>
      <c r="AK818">
        <f>MIN(100, MAX(0, 100*BETAINV(乱数表!$M818, MAX(0.00000001, (1/(1+EXP(-(INDEX(係数表!G:G,13) + $B818))))*(EXP(INDEX(係数表!H:H,13) + INDEX(係数表!I:I,13)*LN(INDEX(出力表!C:C,13)+1)))), MAX(0.00000001, (1-(1/(1+EXP(-(INDEX(係数表!G:G,13) + $B818)))))*(EXP(INDEX(係数表!H:H,13) + INDEX(係数表!I:I,13)*LN(INDEX(出力表!C:C,13)+1)))))))</f>
        <v>95.009525733812453</v>
      </c>
      <c r="AL818" t="e">
        <f>MIN(100, MAX(0, (100*(INDEX(出力表!D:D,13))/(EXP(INDEX(係数表!B:B,13) + $C818) + (INDEX(出力表!D:D,13)))) + (乱数表!$Y818*(Settings!B12/(((INDEX(出力表!D:D,13))+1)^INDEX(係数表!E:E,13)*INDEX(係数表!F:F,13))))))</f>
        <v>#VALUE!</v>
      </c>
      <c r="AM818" t="e">
        <f>MIN(100, MAX(0, (INDEX(出力表!D:D,13))*AK818/MAX(AL818, Settings!B3)))</f>
        <v>#VALUE!</v>
      </c>
      <c r="AN818">
        <f>IF(ISNUMBER(F818), INDEX(出力表!B:B,2)*F818, 0)+IF(ISNUMBER(I818), INDEX(出力表!B:B,3)*I818, 0)+IF(ISNUMBER(L818), INDEX(出力表!B:B,4)*L818, 0)+IF(ISNUMBER(O818), INDEX(出力表!B:B,5)*O818, 0)+IF(ISNUMBER(R818), INDEX(出力表!B:B,6)*R818, 0)+IF(ISNUMBER(U818), INDEX(出力表!B:B,7)*U818, 0)+IF(ISNUMBER(X818), INDEX(出力表!B:B,8)*X818, 0)+IF(ISNUMBER(AA818), INDEX(出力表!B:B,9)*AA818, 0)+IF(ISNUMBER(AD818), INDEX(出力表!B:B,10)*AD818, 0)+IF(ISNUMBER(AG818), INDEX(出力表!B:B,11)*AG818, 0)+IF(ISNUMBER(AJ818), INDEX(出力表!B:B,12)*AJ818, 0)+IF(ISNUMBER(AM818), INDEX(出力表!B:B,13)*AM818, 0)</f>
        <v>0</v>
      </c>
      <c r="AO818">
        <f>IF(ISNUMBER(F818), INDEX(出力表!B:B,2), 0)+IF(ISNUMBER(I818), INDEX(出力表!B:B,3), 0)+IF(ISNUMBER(L818), INDEX(出力表!B:B,4), 0)+IF(ISNUMBER(O818), INDEX(出力表!B:B,5), 0)+IF(ISNUMBER(R818), INDEX(出力表!B:B,6), 0)+IF(ISNUMBER(U818), INDEX(出力表!B:B,7), 0)+IF(ISNUMBER(X818), INDEX(出力表!B:B,8), 0)+IF(ISNUMBER(AA818), INDEX(出力表!B:B,9), 0)+IF(ISNUMBER(AD818), INDEX(出力表!B:B,10), 0)+IF(ISNUMBER(AG818), INDEX(出力表!B:B,11), 0)+IF(ISNUMBER(AJ818), INDEX(出力表!B:B,12), 0)+IF(ISNUMBER(AM818), INDEX(出力表!B:B,13), 0)</f>
        <v>0</v>
      </c>
      <c r="AP818" t="str">
        <f t="shared" si="12"/>
        <v/>
      </c>
    </row>
    <row r="819" spans="1:42" x14ac:dyDescent="0.2">
      <c r="A819">
        <v>818</v>
      </c>
      <c r="B819">
        <f>IF(UPPER(Settings!B4)="TRUE", 乱数表!$Z819*Settings!B10, 0)</f>
        <v>1.3151267827433553</v>
      </c>
      <c r="C819">
        <f>IF(UPPER(Settings!B4)="TRUE", 乱数表!$AA819*Settings!B11, 0)</f>
        <v>-0.16291852453371106</v>
      </c>
      <c r="D819">
        <f>MIN(100, MAX(0, 100*BETAINV(乱数表!$B819, MAX(0.00000001, (1/(1+EXP(-(INDEX(係数表!G:G,2) + $B819))))*(EXP(INDEX(係数表!H:H,2) + INDEX(係数表!I:I,2)*LN(INDEX(出力表!C:C,2)+1)))), MAX(0.00000001, (1-(1/(1+EXP(-(INDEX(係数表!G:G,2) + $B819)))))*(EXP(INDEX(係数表!H:H,2) + INDEX(係数表!I:I,2)*LN(INDEX(出力表!C:C,2)+1)))))))</f>
        <v>93.55151343606218</v>
      </c>
      <c r="E819" t="e">
        <f>MIN(100, MAX(0, (100*(INDEX(出力表!D:D,2))/(EXP(INDEX(係数表!B:B,2) + $C819) + (INDEX(出力表!D:D,2)))) + (乱数表!$N819*(Settings!B12/(((INDEX(出力表!D:D,2))+1)^INDEX(係数表!E:E,2)*INDEX(係数表!F:F,2))))))</f>
        <v>#VALUE!</v>
      </c>
      <c r="F819" t="e">
        <f>MIN(100, MAX(0, (INDEX(出力表!D:D,2))*D819/MAX(E819, Settings!B3)))</f>
        <v>#VALUE!</v>
      </c>
      <c r="G819">
        <f>MIN(100, MAX(0, 100*BETAINV(乱数表!$C819, MAX(0.00000001, (1/(1+EXP(-(INDEX(係数表!G:G,3) + $B819))))*(EXP(INDEX(係数表!H:H,3) + INDEX(係数表!I:I,3)*LN(INDEX(出力表!C:C,3)+1)))), MAX(0.00000001, (1-(1/(1+EXP(-(INDEX(係数表!G:G,3) + $B819)))))*(EXP(INDEX(係数表!H:H,3) + INDEX(係数表!I:I,3)*LN(INDEX(出力表!C:C,3)+1)))))))</f>
        <v>99.394107457353215</v>
      </c>
      <c r="H819" t="e">
        <f>MIN(100, MAX(0, (100*(INDEX(出力表!D:D,3))/(EXP(INDEX(係数表!B:B,3) + $C819) + (INDEX(出力表!D:D,3)))) + (乱数表!$O819*(Settings!B12/(((INDEX(出力表!D:D,3))+1)^INDEX(係数表!E:E,3)*INDEX(係数表!F:F,3))))))</f>
        <v>#VALUE!</v>
      </c>
      <c r="I819" t="e">
        <f>MIN(100, MAX(0, (INDEX(出力表!D:D,3))*G819/MAX(H819, Settings!B3)))</f>
        <v>#VALUE!</v>
      </c>
      <c r="J819">
        <f>MIN(100, MAX(0, 100*BETAINV(乱数表!$D819, MAX(0.00000001, (1/(1+EXP(-(INDEX(係数表!G:G,4) + $B819))))*(EXP(INDEX(係数表!H:H,4) + INDEX(係数表!I:I,4)*LN(INDEX(出力表!C:C,4)+1)))), MAX(0.00000001, (1-(1/(1+EXP(-(INDEX(係数表!G:G,4) + $B819)))))*(EXP(INDEX(係数表!H:H,4) + INDEX(係数表!I:I,4)*LN(INDEX(出力表!C:C,4)+1)))))))</f>
        <v>99.999999999849479</v>
      </c>
      <c r="K819" t="e">
        <f>MIN(100, MAX(0, (100*(INDEX(出力表!D:D,4))/(EXP(INDEX(係数表!B:B,4) + $C819) + (INDEX(出力表!D:D,4)))) + (乱数表!$P819*(Settings!B12/(((INDEX(出力表!D:D,4))+1)^INDEX(係数表!E:E,4)*INDEX(係数表!F:F,4))))))</f>
        <v>#VALUE!</v>
      </c>
      <c r="L819" t="e">
        <f>MIN(100, MAX(0, (INDEX(出力表!D:D,4))*J819/MAX(K819, Settings!B3)))</f>
        <v>#VALUE!</v>
      </c>
      <c r="M819">
        <f>MIN(100, MAX(0, 100*BETAINV(乱数表!$E819, MAX(0.00000001, (1/(1+EXP(-(INDEX(係数表!G:G,5) + $B819))))*(EXP(INDEX(係数表!H:H,5) + INDEX(係数表!I:I,5)*LN(INDEX(出力表!C:C,5)+1)))), MAX(0.00000001, (1-(1/(1+EXP(-(INDEX(係数表!G:G,5) + $B819)))))*(EXP(INDEX(係数表!H:H,5) + INDEX(係数表!I:I,5)*LN(INDEX(出力表!C:C,5)+1)))))))</f>
        <v>96.817609699584068</v>
      </c>
      <c r="N819" t="e">
        <f>MIN(100, MAX(0, (100*(INDEX(出力表!D:D,5))/(EXP(INDEX(係数表!B:B,5) + $C819) + (INDEX(出力表!D:D,5)))) + (乱数表!$Q819*(Settings!B12/(((INDEX(出力表!D:D,5))+1)^INDEX(係数表!E:E,5)*INDEX(係数表!F:F,5))))))</f>
        <v>#VALUE!</v>
      </c>
      <c r="O819" t="e">
        <f>MIN(100, MAX(0, (INDEX(出力表!D:D,5))*M819/MAX(N819, Settings!B3)))</f>
        <v>#VALUE!</v>
      </c>
      <c r="P819">
        <f>MIN(100, MAX(0, 100*BETAINV(乱数表!$F819, MAX(0.00000001, (1/(1+EXP(-(INDEX(係数表!G:G,6) + $B819))))*(EXP(INDEX(係数表!H:H,6) + INDEX(係数表!I:I,6)*LN(INDEX(出力表!C:C,6)+1)))), MAX(0.00000001, (1-(1/(1+EXP(-(INDEX(係数表!G:G,6) + $B819)))))*(EXP(INDEX(係数表!H:H,6) + INDEX(係数表!I:I,6)*LN(INDEX(出力表!C:C,6)+1)))))))</f>
        <v>99.99864089996413</v>
      </c>
      <c r="Q819" t="e">
        <f>MIN(100, MAX(0, (100*(INDEX(出力表!D:D,6))/(EXP(INDEX(係数表!B:B,6) + $C819) + (INDEX(出力表!D:D,6)))) + (乱数表!$R819*(Settings!B12/(((INDEX(出力表!D:D,6))+1)^INDEX(係数表!E:E,6)*INDEX(係数表!F:F,6))))))</f>
        <v>#VALUE!</v>
      </c>
      <c r="R819" t="e">
        <f>MIN(100, MAX(0, (INDEX(出力表!D:D,6))*P819/MAX(Q819, Settings!B3)))</f>
        <v>#VALUE!</v>
      </c>
      <c r="S819">
        <f>MIN(100, MAX(0, 100*BETAINV(乱数表!$G819, MAX(0.00000001, (1/(1+EXP(-(INDEX(係数表!G:G,7) + $B819))))*(EXP(INDEX(係数表!H:H,7) + INDEX(係数表!I:I,7)*LN(INDEX(出力表!C:C,7)+1)))), MAX(0.00000001, (1-(1/(1+EXP(-(INDEX(係数表!G:G,7) + $B819)))))*(EXP(INDEX(係数表!H:H,7) + INDEX(係数表!I:I,7)*LN(INDEX(出力表!C:C,7)+1)))))))</f>
        <v>89.793111123317118</v>
      </c>
      <c r="T819" t="e">
        <f>MIN(100, MAX(0, (100*(INDEX(出力表!D:D,7))/(EXP(INDEX(係数表!B:B,7) + $C819) + (INDEX(出力表!D:D,7)))) + (乱数表!$S819*(Settings!B12/(((INDEX(出力表!D:D,7))+1)^INDEX(係数表!E:E,7)*INDEX(係数表!F:F,7))))))</f>
        <v>#VALUE!</v>
      </c>
      <c r="U819" t="e">
        <f>MIN(100, MAX(0, (INDEX(出力表!D:D,7))*S819/MAX(T819, Settings!B3)))</f>
        <v>#VALUE!</v>
      </c>
      <c r="V819">
        <f>MIN(100, MAX(0, 100*BETAINV(乱数表!$H819, MAX(0.00000001, (1/(1+EXP(-(INDEX(係数表!G:G,8) + $B819))))*(EXP(INDEX(係数表!H:H,8) + INDEX(係数表!I:I,8)*LN(INDEX(出力表!C:C,8)+1)))), MAX(0.00000001, (1-(1/(1+EXP(-(INDEX(係数表!G:G,8) + $B819)))))*(EXP(INDEX(係数表!H:H,8) + INDEX(係数表!I:I,8)*LN(INDEX(出力表!C:C,8)+1)))))))</f>
        <v>99.87748467345277</v>
      </c>
      <c r="W819" t="e">
        <f>MIN(100, MAX(0, (100*(INDEX(出力表!D:D,8))/(EXP(INDEX(係数表!B:B,8) + $C819) + (INDEX(出力表!D:D,8)))) + (乱数表!$T819*(Settings!B12/(((INDEX(出力表!D:D,8))+1)^INDEX(係数表!E:E,8)*INDEX(係数表!F:F,8))))))</f>
        <v>#VALUE!</v>
      </c>
      <c r="X819" t="e">
        <f>MIN(100, MAX(0, (INDEX(出力表!D:D,8))*V819/MAX(W819, Settings!B3)))</f>
        <v>#VALUE!</v>
      </c>
      <c r="Y819">
        <f>MIN(100, MAX(0, 100*BETAINV(乱数表!$I819, MAX(0.00000001, (1/(1+EXP(-(INDEX(係数表!G:G,9) + $B819))))*(EXP(INDEX(係数表!H:H,9) + INDEX(係数表!I:I,9)*LN(INDEX(出力表!C:C,9)+1)))), MAX(0.00000001, (1-(1/(1+EXP(-(INDEX(係数表!G:G,9) + $B819)))))*(EXP(INDEX(係数表!H:H,9) + INDEX(係数表!I:I,9)*LN(INDEX(出力表!C:C,9)+1)))))))</f>
        <v>99.977229797323062</v>
      </c>
      <c r="Z819" t="e">
        <f>MIN(100, MAX(0, (100*(INDEX(出力表!D:D,9))/(EXP(INDEX(係数表!B:B,9) + $C819) + (INDEX(出力表!D:D,9)))) + (乱数表!$U819*(Settings!B12/(((INDEX(出力表!D:D,9))+1)^INDEX(係数表!E:E,9)*INDEX(係数表!F:F,9))))))</f>
        <v>#VALUE!</v>
      </c>
      <c r="AA819" t="e">
        <f>MIN(100, MAX(0, (INDEX(出力表!D:D,9))*Y819/MAX(Z819, Settings!B3)))</f>
        <v>#VALUE!</v>
      </c>
      <c r="AB819">
        <f>MIN(100, MAX(0, 100*BETAINV(乱数表!$J819, MAX(0.00000001, (1/(1+EXP(-(INDEX(係数表!G:G,10) + $B819))))*(EXP(INDEX(係数表!H:H,10) + INDEX(係数表!I:I,10)*LN(INDEX(出力表!C:C,10)+1)))), MAX(0.00000001, (1-(1/(1+EXP(-(INDEX(係数表!G:G,10) + $B819)))))*(EXP(INDEX(係数表!H:H,10) + INDEX(係数表!I:I,10)*LN(INDEX(出力表!C:C,10)+1)))))))</f>
        <v>99.999949342387652</v>
      </c>
      <c r="AC819" t="e">
        <f>MIN(100, MAX(0, (100*(INDEX(出力表!D:D,10))/(EXP(INDEX(係数表!B:B,10) + $C819) + (INDEX(出力表!D:D,10)))) + (乱数表!$V819*(Settings!B12/(((INDEX(出力表!D:D,10))+1)^INDEX(係数表!E:E,10)*INDEX(係数表!F:F,10))))))</f>
        <v>#VALUE!</v>
      </c>
      <c r="AD819" t="e">
        <f>MIN(100, MAX(0, (INDEX(出力表!D:D,10))*AB819/MAX(AC819, Settings!B3)))</f>
        <v>#VALUE!</v>
      </c>
      <c r="AE819">
        <f>MIN(100, MAX(0, 100*BETAINV(乱数表!$K819, MAX(0.00000001, (1/(1+EXP(-(INDEX(係数表!G:G,11) + $B819))))*(EXP(INDEX(係数表!H:H,11) + INDEX(係数表!I:I,11)*LN(INDEX(出力表!C:C,11)+1)))), MAX(0.00000001, (1-(1/(1+EXP(-(INDEX(係数表!G:G,11) + $B819)))))*(EXP(INDEX(係数表!H:H,11) + INDEX(係数表!I:I,11)*LN(INDEX(出力表!C:C,11)+1)))))))</f>
        <v>99.998851797823136</v>
      </c>
      <c r="AF819" t="e">
        <f>MIN(100, MAX(0, (100*(INDEX(出力表!D:D,11))/(EXP(INDEX(係数表!B:B,11) + $C819) + (INDEX(出力表!D:D,11)))) + (乱数表!$W819*(Settings!B12/(((INDEX(出力表!D:D,11))+1)^INDEX(係数表!E:E,11)*INDEX(係数表!F:F,11))))))</f>
        <v>#VALUE!</v>
      </c>
      <c r="AG819" t="e">
        <f>MIN(100, MAX(0, (INDEX(出力表!D:D,11))*AE819/MAX(AF819, Settings!B3)))</f>
        <v>#VALUE!</v>
      </c>
      <c r="AH819">
        <f>MIN(100, MAX(0, 100*BETAINV(乱数表!$L819, MAX(0.00000001, (1/(1+EXP(-(INDEX(係数表!G:G,12) + $B819))))*(EXP(INDEX(係数表!H:H,12) + INDEX(係数表!I:I,12)*LN(INDEX(出力表!C:C,12)+1)))), MAX(0.00000001, (1-(1/(1+EXP(-(INDEX(係数表!G:G,12) + $B819)))))*(EXP(INDEX(係数表!H:H,12) + INDEX(係数表!I:I,12)*LN(INDEX(出力表!C:C,12)+1)))))))</f>
        <v>99.998225591991414</v>
      </c>
      <c r="AI819" t="e">
        <f>MIN(100, MAX(0, (100*(INDEX(出力表!D:D,12))/(EXP(INDEX(係数表!B:B,12) + $C819) + (INDEX(出力表!D:D,12)))) + (乱数表!$X819*(Settings!B12/(((INDEX(出力表!D:D,12))+1)^INDEX(係数表!E:E,12)*INDEX(係数表!F:F,12))))))</f>
        <v>#VALUE!</v>
      </c>
      <c r="AJ819" t="e">
        <f>MIN(100, MAX(0, (INDEX(出力表!D:D,12))*AH819/MAX(AI819, Settings!B3)))</f>
        <v>#VALUE!</v>
      </c>
      <c r="AK819">
        <f>MIN(100, MAX(0, 100*BETAINV(乱数表!$M819, MAX(0.00000001, (1/(1+EXP(-(INDEX(係数表!G:G,13) + $B819))))*(EXP(INDEX(係数表!H:H,13) + INDEX(係数表!I:I,13)*LN(INDEX(出力表!C:C,13)+1)))), MAX(0.00000001, (1-(1/(1+EXP(-(INDEX(係数表!G:G,13) + $B819)))))*(EXP(INDEX(係数表!H:H,13) + INDEX(係数表!I:I,13)*LN(INDEX(出力表!C:C,13)+1)))))))</f>
        <v>99.885067127761502</v>
      </c>
      <c r="AL819" t="e">
        <f>MIN(100, MAX(0, (100*(INDEX(出力表!D:D,13))/(EXP(INDEX(係数表!B:B,13) + $C819) + (INDEX(出力表!D:D,13)))) + (乱数表!$Y819*(Settings!B12/(((INDEX(出力表!D:D,13))+1)^INDEX(係数表!E:E,13)*INDEX(係数表!F:F,13))))))</f>
        <v>#VALUE!</v>
      </c>
      <c r="AM819" t="e">
        <f>MIN(100, MAX(0, (INDEX(出力表!D:D,13))*AK819/MAX(AL819, Settings!B3)))</f>
        <v>#VALUE!</v>
      </c>
      <c r="AN819">
        <f>IF(ISNUMBER(F819), INDEX(出力表!B:B,2)*F819, 0)+IF(ISNUMBER(I819), INDEX(出力表!B:B,3)*I819, 0)+IF(ISNUMBER(L819), INDEX(出力表!B:B,4)*L819, 0)+IF(ISNUMBER(O819), INDEX(出力表!B:B,5)*O819, 0)+IF(ISNUMBER(R819), INDEX(出力表!B:B,6)*R819, 0)+IF(ISNUMBER(U819), INDEX(出力表!B:B,7)*U819, 0)+IF(ISNUMBER(X819), INDEX(出力表!B:B,8)*X819, 0)+IF(ISNUMBER(AA819), INDEX(出力表!B:B,9)*AA819, 0)+IF(ISNUMBER(AD819), INDEX(出力表!B:B,10)*AD819, 0)+IF(ISNUMBER(AG819), INDEX(出力表!B:B,11)*AG819, 0)+IF(ISNUMBER(AJ819), INDEX(出力表!B:B,12)*AJ819, 0)+IF(ISNUMBER(AM819), INDEX(出力表!B:B,13)*AM819, 0)</f>
        <v>0</v>
      </c>
      <c r="AO819">
        <f>IF(ISNUMBER(F819), INDEX(出力表!B:B,2), 0)+IF(ISNUMBER(I819), INDEX(出力表!B:B,3), 0)+IF(ISNUMBER(L819), INDEX(出力表!B:B,4), 0)+IF(ISNUMBER(O819), INDEX(出力表!B:B,5), 0)+IF(ISNUMBER(R819), INDEX(出力表!B:B,6), 0)+IF(ISNUMBER(U819), INDEX(出力表!B:B,7), 0)+IF(ISNUMBER(X819), INDEX(出力表!B:B,8), 0)+IF(ISNUMBER(AA819), INDEX(出力表!B:B,9), 0)+IF(ISNUMBER(AD819), INDEX(出力表!B:B,10), 0)+IF(ISNUMBER(AG819), INDEX(出力表!B:B,11), 0)+IF(ISNUMBER(AJ819), INDEX(出力表!B:B,12), 0)+IF(ISNUMBER(AM819), INDEX(出力表!B:B,13), 0)</f>
        <v>0</v>
      </c>
      <c r="AP819" t="str">
        <f t="shared" si="12"/>
        <v/>
      </c>
    </row>
    <row r="820" spans="1:42" x14ac:dyDescent="0.2">
      <c r="A820">
        <v>819</v>
      </c>
      <c r="B820">
        <f>IF(UPPER(Settings!B4)="TRUE", 乱数表!$Z820*Settings!B10, 0)</f>
        <v>0.35712004157124816</v>
      </c>
      <c r="C820">
        <f>IF(UPPER(Settings!B4)="TRUE", 乱数表!$AA820*Settings!B11, 0)</f>
        <v>-4.6463359433261062E-2</v>
      </c>
      <c r="D820">
        <f>MIN(100, MAX(0, 100*BETAINV(乱数表!$B820, MAX(0.00000001, (1/(1+EXP(-(INDEX(係数表!G:G,2) + $B820))))*(EXP(INDEX(係数表!H:H,2) + INDEX(係数表!I:I,2)*LN(INDEX(出力表!C:C,2)+1)))), MAX(0.00000001, (1-(1/(1+EXP(-(INDEX(係数表!G:G,2) + $B820)))))*(EXP(INDEX(係数表!H:H,2) + INDEX(係数表!I:I,2)*LN(INDEX(出力表!C:C,2)+1)))))))</f>
        <v>98.902194802448633</v>
      </c>
      <c r="E820" t="e">
        <f>MIN(100, MAX(0, (100*(INDEX(出力表!D:D,2))/(EXP(INDEX(係数表!B:B,2) + $C820) + (INDEX(出力表!D:D,2)))) + (乱数表!$N820*(Settings!B12/(((INDEX(出力表!D:D,2))+1)^INDEX(係数表!E:E,2)*INDEX(係数表!F:F,2))))))</f>
        <v>#VALUE!</v>
      </c>
      <c r="F820" t="e">
        <f>MIN(100, MAX(0, (INDEX(出力表!D:D,2))*D820/MAX(E820, Settings!B3)))</f>
        <v>#VALUE!</v>
      </c>
      <c r="G820">
        <f>MIN(100, MAX(0, 100*BETAINV(乱数表!$C820, MAX(0.00000001, (1/(1+EXP(-(INDEX(係数表!G:G,3) + $B820))))*(EXP(INDEX(係数表!H:H,3) + INDEX(係数表!I:I,3)*LN(INDEX(出力表!C:C,3)+1)))), MAX(0.00000001, (1-(1/(1+EXP(-(INDEX(係数表!G:G,3) + $B820)))))*(EXP(INDEX(係数表!H:H,3) + INDEX(係数表!I:I,3)*LN(INDEX(出力表!C:C,3)+1)))))))</f>
        <v>97.401970126397472</v>
      </c>
      <c r="H820" t="e">
        <f>MIN(100, MAX(0, (100*(INDEX(出力表!D:D,3))/(EXP(INDEX(係数表!B:B,3) + $C820) + (INDEX(出力表!D:D,3)))) + (乱数表!$O820*(Settings!B12/(((INDEX(出力表!D:D,3))+1)^INDEX(係数表!E:E,3)*INDEX(係数表!F:F,3))))))</f>
        <v>#VALUE!</v>
      </c>
      <c r="I820" t="e">
        <f>MIN(100, MAX(0, (INDEX(出力表!D:D,3))*G820/MAX(H820, Settings!B3)))</f>
        <v>#VALUE!</v>
      </c>
      <c r="J820">
        <f>MIN(100, MAX(0, 100*BETAINV(乱数表!$D820, MAX(0.00000001, (1/(1+EXP(-(INDEX(係数表!G:G,4) + $B820))))*(EXP(INDEX(係数表!H:H,4) + INDEX(係数表!I:I,4)*LN(INDEX(出力表!C:C,4)+1)))), MAX(0.00000001, (1-(1/(1+EXP(-(INDEX(係数表!G:G,4) + $B820)))))*(EXP(INDEX(係数表!H:H,4) + INDEX(係数表!I:I,4)*LN(INDEX(出力表!C:C,4)+1)))))))</f>
        <v>92.731972616795673</v>
      </c>
      <c r="K820" t="e">
        <f>MIN(100, MAX(0, (100*(INDEX(出力表!D:D,4))/(EXP(INDEX(係数表!B:B,4) + $C820) + (INDEX(出力表!D:D,4)))) + (乱数表!$P820*(Settings!B12/(((INDEX(出力表!D:D,4))+1)^INDEX(係数表!E:E,4)*INDEX(係数表!F:F,4))))))</f>
        <v>#VALUE!</v>
      </c>
      <c r="L820" t="e">
        <f>MIN(100, MAX(0, (INDEX(出力表!D:D,4))*J820/MAX(K820, Settings!B3)))</f>
        <v>#VALUE!</v>
      </c>
      <c r="M820">
        <f>MIN(100, MAX(0, 100*BETAINV(乱数表!$E820, MAX(0.00000001, (1/(1+EXP(-(INDEX(係数表!G:G,5) + $B820))))*(EXP(INDEX(係数表!H:H,5) + INDEX(係数表!I:I,5)*LN(INDEX(出力表!C:C,5)+1)))), MAX(0.00000001, (1-(1/(1+EXP(-(INDEX(係数表!G:G,5) + $B820)))))*(EXP(INDEX(係数表!H:H,5) + INDEX(係数表!I:I,5)*LN(INDEX(出力表!C:C,5)+1)))))))</f>
        <v>99.963380829127345</v>
      </c>
      <c r="N820" t="e">
        <f>MIN(100, MAX(0, (100*(INDEX(出力表!D:D,5))/(EXP(INDEX(係数表!B:B,5) + $C820) + (INDEX(出力表!D:D,5)))) + (乱数表!$Q820*(Settings!B12/(((INDEX(出力表!D:D,5))+1)^INDEX(係数表!E:E,5)*INDEX(係数表!F:F,5))))))</f>
        <v>#VALUE!</v>
      </c>
      <c r="O820" t="e">
        <f>MIN(100, MAX(0, (INDEX(出力表!D:D,5))*M820/MAX(N820, Settings!B3)))</f>
        <v>#VALUE!</v>
      </c>
      <c r="P820">
        <f>MIN(100, MAX(0, 100*BETAINV(乱数表!$F820, MAX(0.00000001, (1/(1+EXP(-(INDEX(係数表!G:G,6) + $B820))))*(EXP(INDEX(係数表!H:H,6) + INDEX(係数表!I:I,6)*LN(INDEX(出力表!C:C,6)+1)))), MAX(0.00000001, (1-(1/(1+EXP(-(INDEX(係数表!G:G,6) + $B820)))))*(EXP(INDEX(係数表!H:H,6) + INDEX(係数表!I:I,6)*LN(INDEX(出力表!C:C,6)+1)))))))</f>
        <v>96.971614316280125</v>
      </c>
      <c r="Q820" t="e">
        <f>MIN(100, MAX(0, (100*(INDEX(出力表!D:D,6))/(EXP(INDEX(係数表!B:B,6) + $C820) + (INDEX(出力表!D:D,6)))) + (乱数表!$R820*(Settings!B12/(((INDEX(出力表!D:D,6))+1)^INDEX(係数表!E:E,6)*INDEX(係数表!F:F,6))))))</f>
        <v>#VALUE!</v>
      </c>
      <c r="R820" t="e">
        <f>MIN(100, MAX(0, (INDEX(出力表!D:D,6))*P820/MAX(Q820, Settings!B3)))</f>
        <v>#VALUE!</v>
      </c>
      <c r="S820">
        <f>MIN(100, MAX(0, 100*BETAINV(乱数表!$G820, MAX(0.00000001, (1/(1+EXP(-(INDEX(係数表!G:G,7) + $B820))))*(EXP(INDEX(係数表!H:H,7) + INDEX(係数表!I:I,7)*LN(INDEX(出力表!C:C,7)+1)))), MAX(0.00000001, (1-(1/(1+EXP(-(INDEX(係数表!G:G,7) + $B820)))))*(EXP(INDEX(係数表!H:H,7) + INDEX(係数表!I:I,7)*LN(INDEX(出力表!C:C,7)+1)))))))</f>
        <v>71.91818109254217</v>
      </c>
      <c r="T820" t="e">
        <f>MIN(100, MAX(0, (100*(INDEX(出力表!D:D,7))/(EXP(INDEX(係数表!B:B,7) + $C820) + (INDEX(出力表!D:D,7)))) + (乱数表!$S820*(Settings!B12/(((INDEX(出力表!D:D,7))+1)^INDEX(係数表!E:E,7)*INDEX(係数表!F:F,7))))))</f>
        <v>#VALUE!</v>
      </c>
      <c r="U820" t="e">
        <f>MIN(100, MAX(0, (INDEX(出力表!D:D,7))*S820/MAX(T820, Settings!B3)))</f>
        <v>#VALUE!</v>
      </c>
      <c r="V820">
        <f>MIN(100, MAX(0, 100*BETAINV(乱数表!$H820, MAX(0.00000001, (1/(1+EXP(-(INDEX(係数表!G:G,8) + $B820))))*(EXP(INDEX(係数表!H:H,8) + INDEX(係数表!I:I,8)*LN(INDEX(出力表!C:C,8)+1)))), MAX(0.00000001, (1-(1/(1+EXP(-(INDEX(係数表!G:G,8) + $B820)))))*(EXP(INDEX(係数表!H:H,8) + INDEX(係数表!I:I,8)*LN(INDEX(出力表!C:C,8)+1)))))))</f>
        <v>98.644399150135854</v>
      </c>
      <c r="W820" t="e">
        <f>MIN(100, MAX(0, (100*(INDEX(出力表!D:D,8))/(EXP(INDEX(係数表!B:B,8) + $C820) + (INDEX(出力表!D:D,8)))) + (乱数表!$T820*(Settings!B12/(((INDEX(出力表!D:D,8))+1)^INDEX(係数表!E:E,8)*INDEX(係数表!F:F,8))))))</f>
        <v>#VALUE!</v>
      </c>
      <c r="X820" t="e">
        <f>MIN(100, MAX(0, (INDEX(出力表!D:D,8))*V820/MAX(W820, Settings!B3)))</f>
        <v>#VALUE!</v>
      </c>
      <c r="Y820">
        <f>MIN(100, MAX(0, 100*BETAINV(乱数表!$I820, MAX(0.00000001, (1/(1+EXP(-(INDEX(係数表!G:G,9) + $B820))))*(EXP(INDEX(係数表!H:H,9) + INDEX(係数表!I:I,9)*LN(INDEX(出力表!C:C,9)+1)))), MAX(0.00000001, (1-(1/(1+EXP(-(INDEX(係数表!G:G,9) + $B820)))))*(EXP(INDEX(係数表!H:H,9) + INDEX(係数表!I:I,9)*LN(INDEX(出力表!C:C,9)+1)))))))</f>
        <v>97.445832353056034</v>
      </c>
      <c r="Z820" t="e">
        <f>MIN(100, MAX(0, (100*(INDEX(出力表!D:D,9))/(EXP(INDEX(係数表!B:B,9) + $C820) + (INDEX(出力表!D:D,9)))) + (乱数表!$U820*(Settings!B12/(((INDEX(出力表!D:D,9))+1)^INDEX(係数表!E:E,9)*INDEX(係数表!F:F,9))))))</f>
        <v>#VALUE!</v>
      </c>
      <c r="AA820" t="e">
        <f>MIN(100, MAX(0, (INDEX(出力表!D:D,9))*Y820/MAX(Z820, Settings!B3)))</f>
        <v>#VALUE!</v>
      </c>
      <c r="AB820">
        <f>MIN(100, MAX(0, 100*BETAINV(乱数表!$J820, MAX(0.00000001, (1/(1+EXP(-(INDEX(係数表!G:G,10) + $B820))))*(EXP(INDEX(係数表!H:H,10) + INDEX(係数表!I:I,10)*LN(INDEX(出力表!C:C,10)+1)))), MAX(0.00000001, (1-(1/(1+EXP(-(INDEX(係数表!G:G,10) + $B820)))))*(EXP(INDEX(係数表!H:H,10) + INDEX(係数表!I:I,10)*LN(INDEX(出力表!C:C,10)+1)))))))</f>
        <v>99.999834875405298</v>
      </c>
      <c r="AC820" t="e">
        <f>MIN(100, MAX(0, (100*(INDEX(出力表!D:D,10))/(EXP(INDEX(係数表!B:B,10) + $C820) + (INDEX(出力表!D:D,10)))) + (乱数表!$V820*(Settings!B12/(((INDEX(出力表!D:D,10))+1)^INDEX(係数表!E:E,10)*INDEX(係数表!F:F,10))))))</f>
        <v>#VALUE!</v>
      </c>
      <c r="AD820" t="e">
        <f>MIN(100, MAX(0, (INDEX(出力表!D:D,10))*AB820/MAX(AC820, Settings!B3)))</f>
        <v>#VALUE!</v>
      </c>
      <c r="AE820">
        <f>MIN(100, MAX(0, 100*BETAINV(乱数表!$K820, MAX(0.00000001, (1/(1+EXP(-(INDEX(係数表!G:G,11) + $B820))))*(EXP(INDEX(係数表!H:H,11) + INDEX(係数表!I:I,11)*LN(INDEX(出力表!C:C,11)+1)))), MAX(0.00000001, (1-(1/(1+EXP(-(INDEX(係数表!G:G,11) + $B820)))))*(EXP(INDEX(係数表!H:H,11) + INDEX(係数表!I:I,11)*LN(INDEX(出力表!C:C,11)+1)))))))</f>
        <v>75.58375103487964</v>
      </c>
      <c r="AF820" t="e">
        <f>MIN(100, MAX(0, (100*(INDEX(出力表!D:D,11))/(EXP(INDEX(係数表!B:B,11) + $C820) + (INDEX(出力表!D:D,11)))) + (乱数表!$W820*(Settings!B12/(((INDEX(出力表!D:D,11))+1)^INDEX(係数表!E:E,11)*INDEX(係数表!F:F,11))))))</f>
        <v>#VALUE!</v>
      </c>
      <c r="AG820" t="e">
        <f>MIN(100, MAX(0, (INDEX(出力表!D:D,11))*AE820/MAX(AF820, Settings!B3)))</f>
        <v>#VALUE!</v>
      </c>
      <c r="AH820">
        <f>MIN(100, MAX(0, 100*BETAINV(乱数表!$L820, MAX(0.00000001, (1/(1+EXP(-(INDEX(係数表!G:G,12) + $B820))))*(EXP(INDEX(係数表!H:H,12) + INDEX(係数表!I:I,12)*LN(INDEX(出力表!C:C,12)+1)))), MAX(0.00000001, (1-(1/(1+EXP(-(INDEX(係数表!G:G,12) + $B820)))))*(EXP(INDEX(係数表!H:H,12) + INDEX(係数表!I:I,12)*LN(INDEX(出力表!C:C,12)+1)))))))</f>
        <v>99.963002713719646</v>
      </c>
      <c r="AI820" t="e">
        <f>MIN(100, MAX(0, (100*(INDEX(出力表!D:D,12))/(EXP(INDEX(係数表!B:B,12) + $C820) + (INDEX(出力表!D:D,12)))) + (乱数表!$X820*(Settings!B12/(((INDEX(出力表!D:D,12))+1)^INDEX(係数表!E:E,12)*INDEX(係数表!F:F,12))))))</f>
        <v>#VALUE!</v>
      </c>
      <c r="AJ820" t="e">
        <f>MIN(100, MAX(0, (INDEX(出力表!D:D,12))*AH820/MAX(AI820, Settings!B3)))</f>
        <v>#VALUE!</v>
      </c>
      <c r="AK820">
        <f>MIN(100, MAX(0, 100*BETAINV(乱数表!$M820, MAX(0.00000001, (1/(1+EXP(-(INDEX(係数表!G:G,13) + $B820))))*(EXP(INDEX(係数表!H:H,13) + INDEX(係数表!I:I,13)*LN(INDEX(出力表!C:C,13)+1)))), MAX(0.00000001, (1-(1/(1+EXP(-(INDEX(係数表!G:G,13) + $B820)))))*(EXP(INDEX(係数表!H:H,13) + INDEX(係数表!I:I,13)*LN(INDEX(出力表!C:C,13)+1)))))))</f>
        <v>97.479244735435273</v>
      </c>
      <c r="AL820" t="e">
        <f>MIN(100, MAX(0, (100*(INDEX(出力表!D:D,13))/(EXP(INDEX(係数表!B:B,13) + $C820) + (INDEX(出力表!D:D,13)))) + (乱数表!$Y820*(Settings!B12/(((INDEX(出力表!D:D,13))+1)^INDEX(係数表!E:E,13)*INDEX(係数表!F:F,13))))))</f>
        <v>#VALUE!</v>
      </c>
      <c r="AM820" t="e">
        <f>MIN(100, MAX(0, (INDEX(出力表!D:D,13))*AK820/MAX(AL820, Settings!B3)))</f>
        <v>#VALUE!</v>
      </c>
      <c r="AN820">
        <f>IF(ISNUMBER(F820), INDEX(出力表!B:B,2)*F820, 0)+IF(ISNUMBER(I820), INDEX(出力表!B:B,3)*I820, 0)+IF(ISNUMBER(L820), INDEX(出力表!B:B,4)*L820, 0)+IF(ISNUMBER(O820), INDEX(出力表!B:B,5)*O820, 0)+IF(ISNUMBER(R820), INDEX(出力表!B:B,6)*R820, 0)+IF(ISNUMBER(U820), INDEX(出力表!B:B,7)*U820, 0)+IF(ISNUMBER(X820), INDEX(出力表!B:B,8)*X820, 0)+IF(ISNUMBER(AA820), INDEX(出力表!B:B,9)*AA820, 0)+IF(ISNUMBER(AD820), INDEX(出力表!B:B,10)*AD820, 0)+IF(ISNUMBER(AG820), INDEX(出力表!B:B,11)*AG820, 0)+IF(ISNUMBER(AJ820), INDEX(出力表!B:B,12)*AJ820, 0)+IF(ISNUMBER(AM820), INDEX(出力表!B:B,13)*AM820, 0)</f>
        <v>0</v>
      </c>
      <c r="AO820">
        <f>IF(ISNUMBER(F820), INDEX(出力表!B:B,2), 0)+IF(ISNUMBER(I820), INDEX(出力表!B:B,3), 0)+IF(ISNUMBER(L820), INDEX(出力表!B:B,4), 0)+IF(ISNUMBER(O820), INDEX(出力表!B:B,5), 0)+IF(ISNUMBER(R820), INDEX(出力表!B:B,6), 0)+IF(ISNUMBER(U820), INDEX(出力表!B:B,7), 0)+IF(ISNUMBER(X820), INDEX(出力表!B:B,8), 0)+IF(ISNUMBER(AA820), INDEX(出力表!B:B,9), 0)+IF(ISNUMBER(AD820), INDEX(出力表!B:B,10), 0)+IF(ISNUMBER(AG820), INDEX(出力表!B:B,11), 0)+IF(ISNUMBER(AJ820), INDEX(出力表!B:B,12), 0)+IF(ISNUMBER(AM820), INDEX(出力表!B:B,13), 0)</f>
        <v>0</v>
      </c>
      <c r="AP820" t="str">
        <f t="shared" si="12"/>
        <v/>
      </c>
    </row>
    <row r="821" spans="1:42" x14ac:dyDescent="0.2">
      <c r="A821">
        <v>820</v>
      </c>
      <c r="B821">
        <f>IF(UPPER(Settings!B4)="TRUE", 乱数表!$Z821*Settings!B10, 0)</f>
        <v>-0.54518095508129938</v>
      </c>
      <c r="C821">
        <f>IF(UPPER(Settings!B4)="TRUE", 乱数表!$AA821*Settings!B11, 0)</f>
        <v>-1.8445626586539601E-2</v>
      </c>
      <c r="D821">
        <f>MIN(100, MAX(0, 100*BETAINV(乱数表!$B821, MAX(0.00000001, (1/(1+EXP(-(INDEX(係数表!G:G,2) + $B821))))*(EXP(INDEX(係数表!H:H,2) + INDEX(係数表!I:I,2)*LN(INDEX(出力表!C:C,2)+1)))), MAX(0.00000001, (1-(1/(1+EXP(-(INDEX(係数表!G:G,2) + $B821)))))*(EXP(INDEX(係数表!H:H,2) + INDEX(係数表!I:I,2)*LN(INDEX(出力表!C:C,2)+1)))))))</f>
        <v>91.553077793285226</v>
      </c>
      <c r="E821" t="e">
        <f>MIN(100, MAX(0, (100*(INDEX(出力表!D:D,2))/(EXP(INDEX(係数表!B:B,2) + $C821) + (INDEX(出力表!D:D,2)))) + (乱数表!$N821*(Settings!B12/(((INDEX(出力表!D:D,2))+1)^INDEX(係数表!E:E,2)*INDEX(係数表!F:F,2))))))</f>
        <v>#VALUE!</v>
      </c>
      <c r="F821" t="e">
        <f>MIN(100, MAX(0, (INDEX(出力表!D:D,2))*D821/MAX(E821, Settings!B3)))</f>
        <v>#VALUE!</v>
      </c>
      <c r="G821">
        <f>MIN(100, MAX(0, 100*BETAINV(乱数表!$C821, MAX(0.00000001, (1/(1+EXP(-(INDEX(係数表!G:G,3) + $B821))))*(EXP(INDEX(係数表!H:H,3) + INDEX(係数表!I:I,3)*LN(INDEX(出力表!C:C,3)+1)))), MAX(0.00000001, (1-(1/(1+EXP(-(INDEX(係数表!G:G,3) + $B821)))))*(EXP(INDEX(係数表!H:H,3) + INDEX(係数表!I:I,3)*LN(INDEX(出力表!C:C,3)+1)))))))</f>
        <v>22.961958163044798</v>
      </c>
      <c r="H821" t="e">
        <f>MIN(100, MAX(0, (100*(INDEX(出力表!D:D,3))/(EXP(INDEX(係数表!B:B,3) + $C821) + (INDEX(出力表!D:D,3)))) + (乱数表!$O821*(Settings!B12/(((INDEX(出力表!D:D,3))+1)^INDEX(係数表!E:E,3)*INDEX(係数表!F:F,3))))))</f>
        <v>#VALUE!</v>
      </c>
      <c r="I821" t="e">
        <f>MIN(100, MAX(0, (INDEX(出力表!D:D,3))*G821/MAX(H821, Settings!B3)))</f>
        <v>#VALUE!</v>
      </c>
      <c r="J821">
        <f>MIN(100, MAX(0, 100*BETAINV(乱数表!$D821, MAX(0.00000001, (1/(1+EXP(-(INDEX(係数表!G:G,4) + $B821))))*(EXP(INDEX(係数表!H:H,4) + INDEX(係数表!I:I,4)*LN(INDEX(出力表!C:C,4)+1)))), MAX(0.00000001, (1-(1/(1+EXP(-(INDEX(係数表!G:G,4) + $B821)))))*(EXP(INDEX(係数表!H:H,4) + INDEX(係数表!I:I,4)*LN(INDEX(出力表!C:C,4)+1)))))))</f>
        <v>92.072021052384258</v>
      </c>
      <c r="K821" t="e">
        <f>MIN(100, MAX(0, (100*(INDEX(出力表!D:D,4))/(EXP(INDEX(係数表!B:B,4) + $C821) + (INDEX(出力表!D:D,4)))) + (乱数表!$P821*(Settings!B12/(((INDEX(出力表!D:D,4))+1)^INDEX(係数表!E:E,4)*INDEX(係数表!F:F,4))))))</f>
        <v>#VALUE!</v>
      </c>
      <c r="L821" t="e">
        <f>MIN(100, MAX(0, (INDEX(出力表!D:D,4))*J821/MAX(K821, Settings!B3)))</f>
        <v>#VALUE!</v>
      </c>
      <c r="M821">
        <f>MIN(100, MAX(0, 100*BETAINV(乱数表!$E821, MAX(0.00000001, (1/(1+EXP(-(INDEX(係数表!G:G,5) + $B821))))*(EXP(INDEX(係数表!H:H,5) + INDEX(係数表!I:I,5)*LN(INDEX(出力表!C:C,5)+1)))), MAX(0.00000001, (1-(1/(1+EXP(-(INDEX(係数表!G:G,5) + $B821)))))*(EXP(INDEX(係数表!H:H,5) + INDEX(係数表!I:I,5)*LN(INDEX(出力表!C:C,5)+1)))))))</f>
        <v>78.374814940811362</v>
      </c>
      <c r="N821" t="e">
        <f>MIN(100, MAX(0, (100*(INDEX(出力表!D:D,5))/(EXP(INDEX(係数表!B:B,5) + $C821) + (INDEX(出力表!D:D,5)))) + (乱数表!$Q821*(Settings!B12/(((INDEX(出力表!D:D,5))+1)^INDEX(係数表!E:E,5)*INDEX(係数表!F:F,5))))))</f>
        <v>#VALUE!</v>
      </c>
      <c r="O821" t="e">
        <f>MIN(100, MAX(0, (INDEX(出力表!D:D,5))*M821/MAX(N821, Settings!B3)))</f>
        <v>#VALUE!</v>
      </c>
      <c r="P821">
        <f>MIN(100, MAX(0, 100*BETAINV(乱数表!$F821, MAX(0.00000001, (1/(1+EXP(-(INDEX(係数表!G:G,6) + $B821))))*(EXP(INDEX(係数表!H:H,6) + INDEX(係数表!I:I,6)*LN(INDEX(出力表!C:C,6)+1)))), MAX(0.00000001, (1-(1/(1+EXP(-(INDEX(係数表!G:G,6) + $B821)))))*(EXP(INDEX(係数表!H:H,6) + INDEX(係数表!I:I,6)*LN(INDEX(出力表!C:C,6)+1)))))))</f>
        <v>56.207574809791602</v>
      </c>
      <c r="Q821" t="e">
        <f>MIN(100, MAX(0, (100*(INDEX(出力表!D:D,6))/(EXP(INDEX(係数表!B:B,6) + $C821) + (INDEX(出力表!D:D,6)))) + (乱数表!$R821*(Settings!B12/(((INDEX(出力表!D:D,6))+1)^INDEX(係数表!E:E,6)*INDEX(係数表!F:F,6))))))</f>
        <v>#VALUE!</v>
      </c>
      <c r="R821" t="e">
        <f>MIN(100, MAX(0, (INDEX(出力表!D:D,6))*P821/MAX(Q821, Settings!B3)))</f>
        <v>#VALUE!</v>
      </c>
      <c r="S821">
        <f>MIN(100, MAX(0, 100*BETAINV(乱数表!$G821, MAX(0.00000001, (1/(1+EXP(-(INDEX(係数表!G:G,7) + $B821))))*(EXP(INDEX(係数表!H:H,7) + INDEX(係数表!I:I,7)*LN(INDEX(出力表!C:C,7)+1)))), MAX(0.00000001, (1-(1/(1+EXP(-(INDEX(係数表!G:G,7) + $B821)))))*(EXP(INDEX(係数表!H:H,7) + INDEX(係数表!I:I,7)*LN(INDEX(出力表!C:C,7)+1)))))))</f>
        <v>70.232318891022132</v>
      </c>
      <c r="T821" t="e">
        <f>MIN(100, MAX(0, (100*(INDEX(出力表!D:D,7))/(EXP(INDEX(係数表!B:B,7) + $C821) + (INDEX(出力表!D:D,7)))) + (乱数表!$S821*(Settings!B12/(((INDEX(出力表!D:D,7))+1)^INDEX(係数表!E:E,7)*INDEX(係数表!F:F,7))))))</f>
        <v>#VALUE!</v>
      </c>
      <c r="U821" t="e">
        <f>MIN(100, MAX(0, (INDEX(出力表!D:D,7))*S821/MAX(T821, Settings!B3)))</f>
        <v>#VALUE!</v>
      </c>
      <c r="V821">
        <f>MIN(100, MAX(0, 100*BETAINV(乱数表!$H821, MAX(0.00000001, (1/(1+EXP(-(INDEX(係数表!G:G,8) + $B821))))*(EXP(INDEX(係数表!H:H,8) + INDEX(係数表!I:I,8)*LN(INDEX(出力表!C:C,8)+1)))), MAX(0.00000001, (1-(1/(1+EXP(-(INDEX(係数表!G:G,8) + $B821)))))*(EXP(INDEX(係数表!H:H,8) + INDEX(係数表!I:I,8)*LN(INDEX(出力表!C:C,8)+1)))))))</f>
        <v>75.431483322477675</v>
      </c>
      <c r="W821" t="e">
        <f>MIN(100, MAX(0, (100*(INDEX(出力表!D:D,8))/(EXP(INDEX(係数表!B:B,8) + $C821) + (INDEX(出力表!D:D,8)))) + (乱数表!$T821*(Settings!B12/(((INDEX(出力表!D:D,8))+1)^INDEX(係数表!E:E,8)*INDEX(係数表!F:F,8))))))</f>
        <v>#VALUE!</v>
      </c>
      <c r="X821" t="e">
        <f>MIN(100, MAX(0, (INDEX(出力表!D:D,8))*V821/MAX(W821, Settings!B3)))</f>
        <v>#VALUE!</v>
      </c>
      <c r="Y821">
        <f>MIN(100, MAX(0, 100*BETAINV(乱数表!$I821, MAX(0.00000001, (1/(1+EXP(-(INDEX(係数表!G:G,9) + $B821))))*(EXP(INDEX(係数表!H:H,9) + INDEX(係数表!I:I,9)*LN(INDEX(出力表!C:C,9)+1)))), MAX(0.00000001, (1-(1/(1+EXP(-(INDEX(係数表!G:G,9) + $B821)))))*(EXP(INDEX(係数表!H:H,9) + INDEX(係数表!I:I,9)*LN(INDEX(出力表!C:C,9)+1)))))))</f>
        <v>64.013917626663812</v>
      </c>
      <c r="Z821" t="e">
        <f>MIN(100, MAX(0, (100*(INDEX(出力表!D:D,9))/(EXP(INDEX(係数表!B:B,9) + $C821) + (INDEX(出力表!D:D,9)))) + (乱数表!$U821*(Settings!B12/(((INDEX(出力表!D:D,9))+1)^INDEX(係数表!E:E,9)*INDEX(係数表!F:F,9))))))</f>
        <v>#VALUE!</v>
      </c>
      <c r="AA821" t="e">
        <f>MIN(100, MAX(0, (INDEX(出力表!D:D,9))*Y821/MAX(Z821, Settings!B3)))</f>
        <v>#VALUE!</v>
      </c>
      <c r="AB821">
        <f>MIN(100, MAX(0, 100*BETAINV(乱数表!$J821, MAX(0.00000001, (1/(1+EXP(-(INDEX(係数表!G:G,10) + $B821))))*(EXP(INDEX(係数表!H:H,10) + INDEX(係数表!I:I,10)*LN(INDEX(出力表!C:C,10)+1)))), MAX(0.00000001, (1-(1/(1+EXP(-(INDEX(係数表!G:G,10) + $B821)))))*(EXP(INDEX(係数表!H:H,10) + INDEX(係数表!I:I,10)*LN(INDEX(出力表!C:C,10)+1)))))))</f>
        <v>89.758812588382824</v>
      </c>
      <c r="AC821" t="e">
        <f>MIN(100, MAX(0, (100*(INDEX(出力表!D:D,10))/(EXP(INDEX(係数表!B:B,10) + $C821) + (INDEX(出力表!D:D,10)))) + (乱数表!$V821*(Settings!B12/(((INDEX(出力表!D:D,10))+1)^INDEX(係数表!E:E,10)*INDEX(係数表!F:F,10))))))</f>
        <v>#VALUE!</v>
      </c>
      <c r="AD821" t="e">
        <f>MIN(100, MAX(0, (INDEX(出力表!D:D,10))*AB821/MAX(AC821, Settings!B3)))</f>
        <v>#VALUE!</v>
      </c>
      <c r="AE821">
        <f>MIN(100, MAX(0, 100*BETAINV(乱数表!$K821, MAX(0.00000001, (1/(1+EXP(-(INDEX(係数表!G:G,11) + $B821))))*(EXP(INDEX(係数表!H:H,11) + INDEX(係数表!I:I,11)*LN(INDEX(出力表!C:C,11)+1)))), MAX(0.00000001, (1-(1/(1+EXP(-(INDEX(係数表!G:G,11) + $B821)))))*(EXP(INDEX(係数表!H:H,11) + INDEX(係数表!I:I,11)*LN(INDEX(出力表!C:C,11)+1)))))))</f>
        <v>73.237938035931222</v>
      </c>
      <c r="AF821" t="e">
        <f>MIN(100, MAX(0, (100*(INDEX(出力表!D:D,11))/(EXP(INDEX(係数表!B:B,11) + $C821) + (INDEX(出力表!D:D,11)))) + (乱数表!$W821*(Settings!B12/(((INDEX(出力表!D:D,11))+1)^INDEX(係数表!E:E,11)*INDEX(係数表!F:F,11))))))</f>
        <v>#VALUE!</v>
      </c>
      <c r="AG821" t="e">
        <f>MIN(100, MAX(0, (INDEX(出力表!D:D,11))*AE821/MAX(AF821, Settings!B3)))</f>
        <v>#VALUE!</v>
      </c>
      <c r="AH821">
        <f>MIN(100, MAX(0, 100*BETAINV(乱数表!$L821, MAX(0.00000001, (1/(1+EXP(-(INDEX(係数表!G:G,12) + $B821))))*(EXP(INDEX(係数表!H:H,12) + INDEX(係数表!I:I,12)*LN(INDEX(出力表!C:C,12)+1)))), MAX(0.00000001, (1-(1/(1+EXP(-(INDEX(係数表!G:G,12) + $B821)))))*(EXP(INDEX(係数表!H:H,12) + INDEX(係数表!I:I,12)*LN(INDEX(出力表!C:C,12)+1)))))))</f>
        <v>99.172589225052974</v>
      </c>
      <c r="AI821" t="e">
        <f>MIN(100, MAX(0, (100*(INDEX(出力表!D:D,12))/(EXP(INDEX(係数表!B:B,12) + $C821) + (INDEX(出力表!D:D,12)))) + (乱数表!$X821*(Settings!B12/(((INDEX(出力表!D:D,12))+1)^INDEX(係数表!E:E,12)*INDEX(係数表!F:F,12))))))</f>
        <v>#VALUE!</v>
      </c>
      <c r="AJ821" t="e">
        <f>MIN(100, MAX(0, (INDEX(出力表!D:D,12))*AH821/MAX(AI821, Settings!B3)))</f>
        <v>#VALUE!</v>
      </c>
      <c r="AK821">
        <f>MIN(100, MAX(0, 100*BETAINV(乱数表!$M821, MAX(0.00000001, (1/(1+EXP(-(INDEX(係数表!G:G,13) + $B821))))*(EXP(INDEX(係数表!H:H,13) + INDEX(係数表!I:I,13)*LN(INDEX(出力表!C:C,13)+1)))), MAX(0.00000001, (1-(1/(1+EXP(-(INDEX(係数表!G:G,13) + $B821)))))*(EXP(INDEX(係数表!H:H,13) + INDEX(係数表!I:I,13)*LN(INDEX(出力表!C:C,13)+1)))))))</f>
        <v>97.070908302919207</v>
      </c>
      <c r="AL821" t="e">
        <f>MIN(100, MAX(0, (100*(INDEX(出力表!D:D,13))/(EXP(INDEX(係数表!B:B,13) + $C821) + (INDEX(出力表!D:D,13)))) + (乱数表!$Y821*(Settings!B12/(((INDEX(出力表!D:D,13))+1)^INDEX(係数表!E:E,13)*INDEX(係数表!F:F,13))))))</f>
        <v>#VALUE!</v>
      </c>
      <c r="AM821" t="e">
        <f>MIN(100, MAX(0, (INDEX(出力表!D:D,13))*AK821/MAX(AL821, Settings!B3)))</f>
        <v>#VALUE!</v>
      </c>
      <c r="AN821">
        <f>IF(ISNUMBER(F821), INDEX(出力表!B:B,2)*F821, 0)+IF(ISNUMBER(I821), INDEX(出力表!B:B,3)*I821, 0)+IF(ISNUMBER(L821), INDEX(出力表!B:B,4)*L821, 0)+IF(ISNUMBER(O821), INDEX(出力表!B:B,5)*O821, 0)+IF(ISNUMBER(R821), INDEX(出力表!B:B,6)*R821, 0)+IF(ISNUMBER(U821), INDEX(出力表!B:B,7)*U821, 0)+IF(ISNUMBER(X821), INDEX(出力表!B:B,8)*X821, 0)+IF(ISNUMBER(AA821), INDEX(出力表!B:B,9)*AA821, 0)+IF(ISNUMBER(AD821), INDEX(出力表!B:B,10)*AD821, 0)+IF(ISNUMBER(AG821), INDEX(出力表!B:B,11)*AG821, 0)+IF(ISNUMBER(AJ821), INDEX(出力表!B:B,12)*AJ821, 0)+IF(ISNUMBER(AM821), INDEX(出力表!B:B,13)*AM821, 0)</f>
        <v>0</v>
      </c>
      <c r="AO821">
        <f>IF(ISNUMBER(F821), INDEX(出力表!B:B,2), 0)+IF(ISNUMBER(I821), INDEX(出力表!B:B,3), 0)+IF(ISNUMBER(L821), INDEX(出力表!B:B,4), 0)+IF(ISNUMBER(O821), INDEX(出力表!B:B,5), 0)+IF(ISNUMBER(R821), INDEX(出力表!B:B,6), 0)+IF(ISNUMBER(U821), INDEX(出力表!B:B,7), 0)+IF(ISNUMBER(X821), INDEX(出力表!B:B,8), 0)+IF(ISNUMBER(AA821), INDEX(出力表!B:B,9), 0)+IF(ISNUMBER(AD821), INDEX(出力表!B:B,10), 0)+IF(ISNUMBER(AG821), INDEX(出力表!B:B,11), 0)+IF(ISNUMBER(AJ821), INDEX(出力表!B:B,12), 0)+IF(ISNUMBER(AM821), INDEX(出力表!B:B,13), 0)</f>
        <v>0</v>
      </c>
      <c r="AP821" t="str">
        <f t="shared" si="12"/>
        <v/>
      </c>
    </row>
    <row r="822" spans="1:42" x14ac:dyDescent="0.2">
      <c r="A822">
        <v>821</v>
      </c>
      <c r="B822">
        <f>IF(UPPER(Settings!B4)="TRUE", 乱数表!$Z822*Settings!B10, 0)</f>
        <v>0.37646544385987751</v>
      </c>
      <c r="C822">
        <f>IF(UPPER(Settings!B4)="TRUE", 乱数表!$AA822*Settings!B11, 0)</f>
        <v>-0.13561599348620323</v>
      </c>
      <c r="D822">
        <f>MIN(100, MAX(0, 100*BETAINV(乱数表!$B822, MAX(0.00000001, (1/(1+EXP(-(INDEX(係数表!G:G,2) + $B822))))*(EXP(INDEX(係数表!H:H,2) + INDEX(係数表!I:I,2)*LN(INDEX(出力表!C:C,2)+1)))), MAX(0.00000001, (1-(1/(1+EXP(-(INDEX(係数表!G:G,2) + $B822)))))*(EXP(INDEX(係数表!H:H,2) + INDEX(係数表!I:I,2)*LN(INDEX(出力表!C:C,2)+1)))))))</f>
        <v>99.580492174720533</v>
      </c>
      <c r="E822" t="e">
        <f>MIN(100, MAX(0, (100*(INDEX(出力表!D:D,2))/(EXP(INDEX(係数表!B:B,2) + $C822) + (INDEX(出力表!D:D,2)))) + (乱数表!$N822*(Settings!B12/(((INDEX(出力表!D:D,2))+1)^INDEX(係数表!E:E,2)*INDEX(係数表!F:F,2))))))</f>
        <v>#VALUE!</v>
      </c>
      <c r="F822" t="e">
        <f>MIN(100, MAX(0, (INDEX(出力表!D:D,2))*D822/MAX(E822, Settings!B3)))</f>
        <v>#VALUE!</v>
      </c>
      <c r="G822">
        <f>MIN(100, MAX(0, 100*BETAINV(乱数表!$C822, MAX(0.00000001, (1/(1+EXP(-(INDEX(係数表!G:G,3) + $B822))))*(EXP(INDEX(係数表!H:H,3) + INDEX(係数表!I:I,3)*LN(INDEX(出力表!C:C,3)+1)))), MAX(0.00000001, (1-(1/(1+EXP(-(INDEX(係数表!G:G,3) + $B822)))))*(EXP(INDEX(係数表!H:H,3) + INDEX(係数表!I:I,3)*LN(INDEX(出力表!C:C,3)+1)))))))</f>
        <v>99.999899143258858</v>
      </c>
      <c r="H822" t="e">
        <f>MIN(100, MAX(0, (100*(INDEX(出力表!D:D,3))/(EXP(INDEX(係数表!B:B,3) + $C822) + (INDEX(出力表!D:D,3)))) + (乱数表!$O822*(Settings!B12/(((INDEX(出力表!D:D,3))+1)^INDEX(係数表!E:E,3)*INDEX(係数表!F:F,3))))))</f>
        <v>#VALUE!</v>
      </c>
      <c r="I822" t="e">
        <f>MIN(100, MAX(0, (INDEX(出力表!D:D,3))*G822/MAX(H822, Settings!B3)))</f>
        <v>#VALUE!</v>
      </c>
      <c r="J822">
        <f>MIN(100, MAX(0, 100*BETAINV(乱数表!$D822, MAX(0.00000001, (1/(1+EXP(-(INDEX(係数表!G:G,4) + $B822))))*(EXP(INDEX(係数表!H:H,4) + INDEX(係数表!I:I,4)*LN(INDEX(出力表!C:C,4)+1)))), MAX(0.00000001, (1-(1/(1+EXP(-(INDEX(係数表!G:G,4) + $B822)))))*(EXP(INDEX(係数表!H:H,4) + INDEX(係数表!I:I,4)*LN(INDEX(出力表!C:C,4)+1)))))))</f>
        <v>96.403141470685981</v>
      </c>
      <c r="K822" t="e">
        <f>MIN(100, MAX(0, (100*(INDEX(出力表!D:D,4))/(EXP(INDEX(係数表!B:B,4) + $C822) + (INDEX(出力表!D:D,4)))) + (乱数表!$P822*(Settings!B12/(((INDEX(出力表!D:D,4))+1)^INDEX(係数表!E:E,4)*INDEX(係数表!F:F,4))))))</f>
        <v>#VALUE!</v>
      </c>
      <c r="L822" t="e">
        <f>MIN(100, MAX(0, (INDEX(出力表!D:D,4))*J822/MAX(K822, Settings!B3)))</f>
        <v>#VALUE!</v>
      </c>
      <c r="M822">
        <f>MIN(100, MAX(0, 100*BETAINV(乱数表!$E822, MAX(0.00000001, (1/(1+EXP(-(INDEX(係数表!G:G,5) + $B822))))*(EXP(INDEX(係数表!H:H,5) + INDEX(係数表!I:I,5)*LN(INDEX(出力表!C:C,5)+1)))), MAX(0.00000001, (1-(1/(1+EXP(-(INDEX(係数表!G:G,5) + $B822)))))*(EXP(INDEX(係数表!H:H,5) + INDEX(係数表!I:I,5)*LN(INDEX(出力表!C:C,5)+1)))))))</f>
        <v>99.999914692707236</v>
      </c>
      <c r="N822" t="e">
        <f>MIN(100, MAX(0, (100*(INDEX(出力表!D:D,5))/(EXP(INDEX(係数表!B:B,5) + $C822) + (INDEX(出力表!D:D,5)))) + (乱数表!$Q822*(Settings!B12/(((INDEX(出力表!D:D,5))+1)^INDEX(係数表!E:E,5)*INDEX(係数表!F:F,5))))))</f>
        <v>#VALUE!</v>
      </c>
      <c r="O822" t="e">
        <f>MIN(100, MAX(0, (INDEX(出力表!D:D,5))*M822/MAX(N822, Settings!B3)))</f>
        <v>#VALUE!</v>
      </c>
      <c r="P822">
        <f>MIN(100, MAX(0, 100*BETAINV(乱数表!$F822, MAX(0.00000001, (1/(1+EXP(-(INDEX(係数表!G:G,6) + $B822))))*(EXP(INDEX(係数表!H:H,6) + INDEX(係数表!I:I,6)*LN(INDEX(出力表!C:C,6)+1)))), MAX(0.00000001, (1-(1/(1+EXP(-(INDEX(係数表!G:G,6) + $B822)))))*(EXP(INDEX(係数表!H:H,6) + INDEX(係数表!I:I,6)*LN(INDEX(出力表!C:C,6)+1)))))))</f>
        <v>45.929222602311178</v>
      </c>
      <c r="Q822" t="e">
        <f>MIN(100, MAX(0, (100*(INDEX(出力表!D:D,6))/(EXP(INDEX(係数表!B:B,6) + $C822) + (INDEX(出力表!D:D,6)))) + (乱数表!$R822*(Settings!B12/(((INDEX(出力表!D:D,6))+1)^INDEX(係数表!E:E,6)*INDEX(係数表!F:F,6))))))</f>
        <v>#VALUE!</v>
      </c>
      <c r="R822" t="e">
        <f>MIN(100, MAX(0, (INDEX(出力表!D:D,6))*P822/MAX(Q822, Settings!B3)))</f>
        <v>#VALUE!</v>
      </c>
      <c r="S822">
        <f>MIN(100, MAX(0, 100*BETAINV(乱数表!$G822, MAX(0.00000001, (1/(1+EXP(-(INDEX(係数表!G:G,7) + $B822))))*(EXP(INDEX(係数表!H:H,7) + INDEX(係数表!I:I,7)*LN(INDEX(出力表!C:C,7)+1)))), MAX(0.00000001, (1-(1/(1+EXP(-(INDEX(係数表!G:G,7) + $B822)))))*(EXP(INDEX(係数表!H:H,7) + INDEX(係数表!I:I,7)*LN(INDEX(出力表!C:C,7)+1)))))))</f>
        <v>99.874326084143391</v>
      </c>
      <c r="T822" t="e">
        <f>MIN(100, MAX(0, (100*(INDEX(出力表!D:D,7))/(EXP(INDEX(係数表!B:B,7) + $C822) + (INDEX(出力表!D:D,7)))) + (乱数表!$S822*(Settings!B12/(((INDEX(出力表!D:D,7))+1)^INDEX(係数表!E:E,7)*INDEX(係数表!F:F,7))))))</f>
        <v>#VALUE!</v>
      </c>
      <c r="U822" t="e">
        <f>MIN(100, MAX(0, (INDEX(出力表!D:D,7))*S822/MAX(T822, Settings!B3)))</f>
        <v>#VALUE!</v>
      </c>
      <c r="V822">
        <f>MIN(100, MAX(0, 100*BETAINV(乱数表!$H822, MAX(0.00000001, (1/(1+EXP(-(INDEX(係数表!G:G,8) + $B822))))*(EXP(INDEX(係数表!H:H,8) + INDEX(係数表!I:I,8)*LN(INDEX(出力表!C:C,8)+1)))), MAX(0.00000001, (1-(1/(1+EXP(-(INDEX(係数表!G:G,8) + $B822)))))*(EXP(INDEX(係数表!H:H,8) + INDEX(係数表!I:I,8)*LN(INDEX(出力表!C:C,8)+1)))))))</f>
        <v>99.938302377685545</v>
      </c>
      <c r="W822" t="e">
        <f>MIN(100, MAX(0, (100*(INDEX(出力表!D:D,8))/(EXP(INDEX(係数表!B:B,8) + $C822) + (INDEX(出力表!D:D,8)))) + (乱数表!$T822*(Settings!B12/(((INDEX(出力表!D:D,8))+1)^INDEX(係数表!E:E,8)*INDEX(係数表!F:F,8))))))</f>
        <v>#VALUE!</v>
      </c>
      <c r="X822" t="e">
        <f>MIN(100, MAX(0, (INDEX(出力表!D:D,8))*V822/MAX(W822, Settings!B3)))</f>
        <v>#VALUE!</v>
      </c>
      <c r="Y822">
        <f>MIN(100, MAX(0, 100*BETAINV(乱数表!$I822, MAX(0.00000001, (1/(1+EXP(-(INDEX(係数表!G:G,9) + $B822))))*(EXP(INDEX(係数表!H:H,9) + INDEX(係数表!I:I,9)*LN(INDEX(出力表!C:C,9)+1)))), MAX(0.00000001, (1-(1/(1+EXP(-(INDEX(係数表!G:G,9) + $B822)))))*(EXP(INDEX(係数表!H:H,9) + INDEX(係数表!I:I,9)*LN(INDEX(出力表!C:C,9)+1)))))))</f>
        <v>85.016740254913572</v>
      </c>
      <c r="Z822" t="e">
        <f>MIN(100, MAX(0, (100*(INDEX(出力表!D:D,9))/(EXP(INDEX(係数表!B:B,9) + $C822) + (INDEX(出力表!D:D,9)))) + (乱数表!$U822*(Settings!B12/(((INDEX(出力表!D:D,9))+1)^INDEX(係数表!E:E,9)*INDEX(係数表!F:F,9))))))</f>
        <v>#VALUE!</v>
      </c>
      <c r="AA822" t="e">
        <f>MIN(100, MAX(0, (INDEX(出力表!D:D,9))*Y822/MAX(Z822, Settings!B3)))</f>
        <v>#VALUE!</v>
      </c>
      <c r="AB822">
        <f>MIN(100, MAX(0, 100*BETAINV(乱数表!$J822, MAX(0.00000001, (1/(1+EXP(-(INDEX(係数表!G:G,10) + $B822))))*(EXP(INDEX(係数表!H:H,10) + INDEX(係数表!I:I,10)*LN(INDEX(出力表!C:C,10)+1)))), MAX(0.00000001, (1-(1/(1+EXP(-(INDEX(係数表!G:G,10) + $B822)))))*(EXP(INDEX(係数表!H:H,10) + INDEX(係数表!I:I,10)*LN(INDEX(出力表!C:C,10)+1)))))))</f>
        <v>93.813695292760059</v>
      </c>
      <c r="AC822" t="e">
        <f>MIN(100, MAX(0, (100*(INDEX(出力表!D:D,10))/(EXP(INDEX(係数表!B:B,10) + $C822) + (INDEX(出力表!D:D,10)))) + (乱数表!$V822*(Settings!B12/(((INDEX(出力表!D:D,10))+1)^INDEX(係数表!E:E,10)*INDEX(係数表!F:F,10))))))</f>
        <v>#VALUE!</v>
      </c>
      <c r="AD822" t="e">
        <f>MIN(100, MAX(0, (INDEX(出力表!D:D,10))*AB822/MAX(AC822, Settings!B3)))</f>
        <v>#VALUE!</v>
      </c>
      <c r="AE822">
        <f>MIN(100, MAX(0, 100*BETAINV(乱数表!$K822, MAX(0.00000001, (1/(1+EXP(-(INDEX(係数表!G:G,11) + $B822))))*(EXP(INDEX(係数表!H:H,11) + INDEX(係数表!I:I,11)*LN(INDEX(出力表!C:C,11)+1)))), MAX(0.00000001, (1-(1/(1+EXP(-(INDEX(係数表!G:G,11) + $B822)))))*(EXP(INDEX(係数表!H:H,11) + INDEX(係数表!I:I,11)*LN(INDEX(出力表!C:C,11)+1)))))))</f>
        <v>77.004728981963751</v>
      </c>
      <c r="AF822" t="e">
        <f>MIN(100, MAX(0, (100*(INDEX(出力表!D:D,11))/(EXP(INDEX(係数表!B:B,11) + $C822) + (INDEX(出力表!D:D,11)))) + (乱数表!$W822*(Settings!B12/(((INDEX(出力表!D:D,11))+1)^INDEX(係数表!E:E,11)*INDEX(係数表!F:F,11))))))</f>
        <v>#VALUE!</v>
      </c>
      <c r="AG822" t="e">
        <f>MIN(100, MAX(0, (INDEX(出力表!D:D,11))*AE822/MAX(AF822, Settings!B3)))</f>
        <v>#VALUE!</v>
      </c>
      <c r="AH822">
        <f>MIN(100, MAX(0, 100*BETAINV(乱数表!$L822, MAX(0.00000001, (1/(1+EXP(-(INDEX(係数表!G:G,12) + $B822))))*(EXP(INDEX(係数表!H:H,12) + INDEX(係数表!I:I,12)*LN(INDEX(出力表!C:C,12)+1)))), MAX(0.00000001, (1-(1/(1+EXP(-(INDEX(係数表!G:G,12) + $B822)))))*(EXP(INDEX(係数表!H:H,12) + INDEX(係数表!I:I,12)*LN(INDEX(出力表!C:C,12)+1)))))))</f>
        <v>83.914056006928021</v>
      </c>
      <c r="AI822" t="e">
        <f>MIN(100, MAX(0, (100*(INDEX(出力表!D:D,12))/(EXP(INDEX(係数表!B:B,12) + $C822) + (INDEX(出力表!D:D,12)))) + (乱数表!$X822*(Settings!B12/(((INDEX(出力表!D:D,12))+1)^INDEX(係数表!E:E,12)*INDEX(係数表!F:F,12))))))</f>
        <v>#VALUE!</v>
      </c>
      <c r="AJ822" t="e">
        <f>MIN(100, MAX(0, (INDEX(出力表!D:D,12))*AH822/MAX(AI822, Settings!B3)))</f>
        <v>#VALUE!</v>
      </c>
      <c r="AK822">
        <f>MIN(100, MAX(0, 100*BETAINV(乱数表!$M822, MAX(0.00000001, (1/(1+EXP(-(INDEX(係数表!G:G,13) + $B822))))*(EXP(INDEX(係数表!H:H,13) + INDEX(係数表!I:I,13)*LN(INDEX(出力表!C:C,13)+1)))), MAX(0.00000001, (1-(1/(1+EXP(-(INDEX(係数表!G:G,13) + $B822)))))*(EXP(INDEX(係数表!H:H,13) + INDEX(係数表!I:I,13)*LN(INDEX(出力表!C:C,13)+1)))))))</f>
        <v>92.017524299167334</v>
      </c>
      <c r="AL822" t="e">
        <f>MIN(100, MAX(0, (100*(INDEX(出力表!D:D,13))/(EXP(INDEX(係数表!B:B,13) + $C822) + (INDEX(出力表!D:D,13)))) + (乱数表!$Y822*(Settings!B12/(((INDEX(出力表!D:D,13))+1)^INDEX(係数表!E:E,13)*INDEX(係数表!F:F,13))))))</f>
        <v>#VALUE!</v>
      </c>
      <c r="AM822" t="e">
        <f>MIN(100, MAX(0, (INDEX(出力表!D:D,13))*AK822/MAX(AL822, Settings!B3)))</f>
        <v>#VALUE!</v>
      </c>
      <c r="AN822">
        <f>IF(ISNUMBER(F822), INDEX(出力表!B:B,2)*F822, 0)+IF(ISNUMBER(I822), INDEX(出力表!B:B,3)*I822, 0)+IF(ISNUMBER(L822), INDEX(出力表!B:B,4)*L822, 0)+IF(ISNUMBER(O822), INDEX(出力表!B:B,5)*O822, 0)+IF(ISNUMBER(R822), INDEX(出力表!B:B,6)*R822, 0)+IF(ISNUMBER(U822), INDEX(出力表!B:B,7)*U822, 0)+IF(ISNUMBER(X822), INDEX(出力表!B:B,8)*X822, 0)+IF(ISNUMBER(AA822), INDEX(出力表!B:B,9)*AA822, 0)+IF(ISNUMBER(AD822), INDEX(出力表!B:B,10)*AD822, 0)+IF(ISNUMBER(AG822), INDEX(出力表!B:B,11)*AG822, 0)+IF(ISNUMBER(AJ822), INDEX(出力表!B:B,12)*AJ822, 0)+IF(ISNUMBER(AM822), INDEX(出力表!B:B,13)*AM822, 0)</f>
        <v>0</v>
      </c>
      <c r="AO822">
        <f>IF(ISNUMBER(F822), INDEX(出力表!B:B,2), 0)+IF(ISNUMBER(I822), INDEX(出力表!B:B,3), 0)+IF(ISNUMBER(L822), INDEX(出力表!B:B,4), 0)+IF(ISNUMBER(O822), INDEX(出力表!B:B,5), 0)+IF(ISNUMBER(R822), INDEX(出力表!B:B,6), 0)+IF(ISNUMBER(U822), INDEX(出力表!B:B,7), 0)+IF(ISNUMBER(X822), INDEX(出力表!B:B,8), 0)+IF(ISNUMBER(AA822), INDEX(出力表!B:B,9), 0)+IF(ISNUMBER(AD822), INDEX(出力表!B:B,10), 0)+IF(ISNUMBER(AG822), INDEX(出力表!B:B,11), 0)+IF(ISNUMBER(AJ822), INDEX(出力表!B:B,12), 0)+IF(ISNUMBER(AM822), INDEX(出力表!B:B,13), 0)</f>
        <v>0</v>
      </c>
      <c r="AP822" t="str">
        <f t="shared" si="12"/>
        <v/>
      </c>
    </row>
    <row r="823" spans="1:42" x14ac:dyDescent="0.2">
      <c r="A823">
        <v>822</v>
      </c>
      <c r="B823">
        <f>IF(UPPER(Settings!B4)="TRUE", 乱数表!$Z823*Settings!B10, 0)</f>
        <v>-0.17438797805226974</v>
      </c>
      <c r="C823">
        <f>IF(UPPER(Settings!B4)="TRUE", 乱数表!$AA823*Settings!B11, 0)</f>
        <v>0.12482148239699153</v>
      </c>
      <c r="D823">
        <f>MIN(100, MAX(0, 100*BETAINV(乱数表!$B823, MAX(0.00000001, (1/(1+EXP(-(INDEX(係数表!G:G,2) + $B823))))*(EXP(INDEX(係数表!H:H,2) + INDEX(係数表!I:I,2)*LN(INDEX(出力表!C:C,2)+1)))), MAX(0.00000001, (1-(1/(1+EXP(-(INDEX(係数表!G:G,2) + $B823)))))*(EXP(INDEX(係数表!H:H,2) + INDEX(係数表!I:I,2)*LN(INDEX(出力表!C:C,2)+1)))))))</f>
        <v>87.041903573226378</v>
      </c>
      <c r="E823" t="e">
        <f>MIN(100, MAX(0, (100*(INDEX(出力表!D:D,2))/(EXP(INDEX(係数表!B:B,2) + $C823) + (INDEX(出力表!D:D,2)))) + (乱数表!$N823*(Settings!B12/(((INDEX(出力表!D:D,2))+1)^INDEX(係数表!E:E,2)*INDEX(係数表!F:F,2))))))</f>
        <v>#VALUE!</v>
      </c>
      <c r="F823" t="e">
        <f>MIN(100, MAX(0, (INDEX(出力表!D:D,2))*D823/MAX(E823, Settings!B3)))</f>
        <v>#VALUE!</v>
      </c>
      <c r="G823">
        <f>MIN(100, MAX(0, 100*BETAINV(乱数表!$C823, MAX(0.00000001, (1/(1+EXP(-(INDEX(係数表!G:G,3) + $B823))))*(EXP(INDEX(係数表!H:H,3) + INDEX(係数表!I:I,3)*LN(INDEX(出力表!C:C,3)+1)))), MAX(0.00000001, (1-(1/(1+EXP(-(INDEX(係数表!G:G,3) + $B823)))))*(EXP(INDEX(係数表!H:H,3) + INDEX(係数表!I:I,3)*LN(INDEX(出力表!C:C,3)+1)))))))</f>
        <v>85.727522527884389</v>
      </c>
      <c r="H823" t="e">
        <f>MIN(100, MAX(0, (100*(INDEX(出力表!D:D,3))/(EXP(INDEX(係数表!B:B,3) + $C823) + (INDEX(出力表!D:D,3)))) + (乱数表!$O823*(Settings!B12/(((INDEX(出力表!D:D,3))+1)^INDEX(係数表!E:E,3)*INDEX(係数表!F:F,3))))))</f>
        <v>#VALUE!</v>
      </c>
      <c r="I823" t="e">
        <f>MIN(100, MAX(0, (INDEX(出力表!D:D,3))*G823/MAX(H823, Settings!B3)))</f>
        <v>#VALUE!</v>
      </c>
      <c r="J823">
        <f>MIN(100, MAX(0, 100*BETAINV(乱数表!$D823, MAX(0.00000001, (1/(1+EXP(-(INDEX(係数表!G:G,4) + $B823))))*(EXP(INDEX(係数表!H:H,4) + INDEX(係数表!I:I,4)*LN(INDEX(出力表!C:C,4)+1)))), MAX(0.00000001, (1-(1/(1+EXP(-(INDEX(係数表!G:G,4) + $B823)))))*(EXP(INDEX(係数表!H:H,4) + INDEX(係数表!I:I,4)*LN(INDEX(出力表!C:C,4)+1)))))))</f>
        <v>85.385950536374125</v>
      </c>
      <c r="K823" t="e">
        <f>MIN(100, MAX(0, (100*(INDEX(出力表!D:D,4))/(EXP(INDEX(係数表!B:B,4) + $C823) + (INDEX(出力表!D:D,4)))) + (乱数表!$P823*(Settings!B12/(((INDEX(出力表!D:D,4))+1)^INDEX(係数表!E:E,4)*INDEX(係数表!F:F,4))))))</f>
        <v>#VALUE!</v>
      </c>
      <c r="L823" t="e">
        <f>MIN(100, MAX(0, (INDEX(出力表!D:D,4))*J823/MAX(K823, Settings!B3)))</f>
        <v>#VALUE!</v>
      </c>
      <c r="M823">
        <f>MIN(100, MAX(0, 100*BETAINV(乱数表!$E823, MAX(0.00000001, (1/(1+EXP(-(INDEX(係数表!G:G,5) + $B823))))*(EXP(INDEX(係数表!H:H,5) + INDEX(係数表!I:I,5)*LN(INDEX(出力表!C:C,5)+1)))), MAX(0.00000001, (1-(1/(1+EXP(-(INDEX(係数表!G:G,5) + $B823)))))*(EXP(INDEX(係数表!H:H,5) + INDEX(係数表!I:I,5)*LN(INDEX(出力表!C:C,5)+1)))))))</f>
        <v>96.669786719659953</v>
      </c>
      <c r="N823" t="e">
        <f>MIN(100, MAX(0, (100*(INDEX(出力表!D:D,5))/(EXP(INDEX(係数表!B:B,5) + $C823) + (INDEX(出力表!D:D,5)))) + (乱数表!$Q823*(Settings!B12/(((INDEX(出力表!D:D,5))+1)^INDEX(係数表!E:E,5)*INDEX(係数表!F:F,5))))))</f>
        <v>#VALUE!</v>
      </c>
      <c r="O823" t="e">
        <f>MIN(100, MAX(0, (INDEX(出力表!D:D,5))*M823/MAX(N823, Settings!B3)))</f>
        <v>#VALUE!</v>
      </c>
      <c r="P823">
        <f>MIN(100, MAX(0, 100*BETAINV(乱数表!$F823, MAX(0.00000001, (1/(1+EXP(-(INDEX(係数表!G:G,6) + $B823))))*(EXP(INDEX(係数表!H:H,6) + INDEX(係数表!I:I,6)*LN(INDEX(出力表!C:C,6)+1)))), MAX(0.00000001, (1-(1/(1+EXP(-(INDEX(係数表!G:G,6) + $B823)))))*(EXP(INDEX(係数表!H:H,6) + INDEX(係数表!I:I,6)*LN(INDEX(出力表!C:C,6)+1)))))))</f>
        <v>87.552315399793187</v>
      </c>
      <c r="Q823" t="e">
        <f>MIN(100, MAX(0, (100*(INDEX(出力表!D:D,6))/(EXP(INDEX(係数表!B:B,6) + $C823) + (INDEX(出力表!D:D,6)))) + (乱数表!$R823*(Settings!B12/(((INDEX(出力表!D:D,6))+1)^INDEX(係数表!E:E,6)*INDEX(係数表!F:F,6))))))</f>
        <v>#VALUE!</v>
      </c>
      <c r="R823" t="e">
        <f>MIN(100, MAX(0, (INDEX(出力表!D:D,6))*P823/MAX(Q823, Settings!B3)))</f>
        <v>#VALUE!</v>
      </c>
      <c r="S823">
        <f>MIN(100, MAX(0, 100*BETAINV(乱数表!$G823, MAX(0.00000001, (1/(1+EXP(-(INDEX(係数表!G:G,7) + $B823))))*(EXP(INDEX(係数表!H:H,7) + INDEX(係数表!I:I,7)*LN(INDEX(出力表!C:C,7)+1)))), MAX(0.00000001, (1-(1/(1+EXP(-(INDEX(係数表!G:G,7) + $B823)))))*(EXP(INDEX(係数表!H:H,7) + INDEX(係数表!I:I,7)*LN(INDEX(出力表!C:C,7)+1)))))))</f>
        <v>87.780103221266486</v>
      </c>
      <c r="T823" t="e">
        <f>MIN(100, MAX(0, (100*(INDEX(出力表!D:D,7))/(EXP(INDEX(係数表!B:B,7) + $C823) + (INDEX(出力表!D:D,7)))) + (乱数表!$S823*(Settings!B12/(((INDEX(出力表!D:D,7))+1)^INDEX(係数表!E:E,7)*INDEX(係数表!F:F,7))))))</f>
        <v>#VALUE!</v>
      </c>
      <c r="U823" t="e">
        <f>MIN(100, MAX(0, (INDEX(出力表!D:D,7))*S823/MAX(T823, Settings!B3)))</f>
        <v>#VALUE!</v>
      </c>
      <c r="V823">
        <f>MIN(100, MAX(0, 100*BETAINV(乱数表!$H823, MAX(0.00000001, (1/(1+EXP(-(INDEX(係数表!G:G,8) + $B823))))*(EXP(INDEX(係数表!H:H,8) + INDEX(係数表!I:I,8)*LN(INDEX(出力表!C:C,8)+1)))), MAX(0.00000001, (1-(1/(1+EXP(-(INDEX(係数表!G:G,8) + $B823)))))*(EXP(INDEX(係数表!H:H,8) + INDEX(係数表!I:I,8)*LN(INDEX(出力表!C:C,8)+1)))))))</f>
        <v>77.598183177539752</v>
      </c>
      <c r="W823" t="e">
        <f>MIN(100, MAX(0, (100*(INDEX(出力表!D:D,8))/(EXP(INDEX(係数表!B:B,8) + $C823) + (INDEX(出力表!D:D,8)))) + (乱数表!$T823*(Settings!B12/(((INDEX(出力表!D:D,8))+1)^INDEX(係数表!E:E,8)*INDEX(係数表!F:F,8))))))</f>
        <v>#VALUE!</v>
      </c>
      <c r="X823" t="e">
        <f>MIN(100, MAX(0, (INDEX(出力表!D:D,8))*V823/MAX(W823, Settings!B3)))</f>
        <v>#VALUE!</v>
      </c>
      <c r="Y823">
        <f>MIN(100, MAX(0, 100*BETAINV(乱数表!$I823, MAX(0.00000001, (1/(1+EXP(-(INDEX(係数表!G:G,9) + $B823))))*(EXP(INDEX(係数表!H:H,9) + INDEX(係数表!I:I,9)*LN(INDEX(出力表!C:C,9)+1)))), MAX(0.00000001, (1-(1/(1+EXP(-(INDEX(係数表!G:G,9) + $B823)))))*(EXP(INDEX(係数表!H:H,9) + INDEX(係数表!I:I,9)*LN(INDEX(出力表!C:C,9)+1)))))))</f>
        <v>83.172227601462083</v>
      </c>
      <c r="Z823" t="e">
        <f>MIN(100, MAX(0, (100*(INDEX(出力表!D:D,9))/(EXP(INDEX(係数表!B:B,9) + $C823) + (INDEX(出力表!D:D,9)))) + (乱数表!$U823*(Settings!B12/(((INDEX(出力表!D:D,9))+1)^INDEX(係数表!E:E,9)*INDEX(係数表!F:F,9))))))</f>
        <v>#VALUE!</v>
      </c>
      <c r="AA823" t="e">
        <f>MIN(100, MAX(0, (INDEX(出力表!D:D,9))*Y823/MAX(Z823, Settings!B3)))</f>
        <v>#VALUE!</v>
      </c>
      <c r="AB823">
        <f>MIN(100, MAX(0, 100*BETAINV(乱数表!$J823, MAX(0.00000001, (1/(1+EXP(-(INDEX(係数表!G:G,10) + $B823))))*(EXP(INDEX(係数表!H:H,10) + INDEX(係数表!I:I,10)*LN(INDEX(出力表!C:C,10)+1)))), MAX(0.00000001, (1-(1/(1+EXP(-(INDEX(係数表!G:G,10) + $B823)))))*(EXP(INDEX(係数表!H:H,10) + INDEX(係数表!I:I,10)*LN(INDEX(出力表!C:C,10)+1)))))))</f>
        <v>99.934783150106469</v>
      </c>
      <c r="AC823" t="e">
        <f>MIN(100, MAX(0, (100*(INDEX(出力表!D:D,10))/(EXP(INDEX(係数表!B:B,10) + $C823) + (INDEX(出力表!D:D,10)))) + (乱数表!$V823*(Settings!B12/(((INDEX(出力表!D:D,10))+1)^INDEX(係数表!E:E,10)*INDEX(係数表!F:F,10))))))</f>
        <v>#VALUE!</v>
      </c>
      <c r="AD823" t="e">
        <f>MIN(100, MAX(0, (INDEX(出力表!D:D,10))*AB823/MAX(AC823, Settings!B3)))</f>
        <v>#VALUE!</v>
      </c>
      <c r="AE823">
        <f>MIN(100, MAX(0, 100*BETAINV(乱数表!$K823, MAX(0.00000001, (1/(1+EXP(-(INDEX(係数表!G:G,11) + $B823))))*(EXP(INDEX(係数表!H:H,11) + INDEX(係数表!I:I,11)*LN(INDEX(出力表!C:C,11)+1)))), MAX(0.00000001, (1-(1/(1+EXP(-(INDEX(係数表!G:G,11) + $B823)))))*(EXP(INDEX(係数表!H:H,11) + INDEX(係数表!I:I,11)*LN(INDEX(出力表!C:C,11)+1)))))))</f>
        <v>97.912508167642457</v>
      </c>
      <c r="AF823" t="e">
        <f>MIN(100, MAX(0, (100*(INDEX(出力表!D:D,11))/(EXP(INDEX(係数表!B:B,11) + $C823) + (INDEX(出力表!D:D,11)))) + (乱数表!$W823*(Settings!B12/(((INDEX(出力表!D:D,11))+1)^INDEX(係数表!E:E,11)*INDEX(係数表!F:F,11))))))</f>
        <v>#VALUE!</v>
      </c>
      <c r="AG823" t="e">
        <f>MIN(100, MAX(0, (INDEX(出力表!D:D,11))*AE823/MAX(AF823, Settings!B3)))</f>
        <v>#VALUE!</v>
      </c>
      <c r="AH823">
        <f>MIN(100, MAX(0, 100*BETAINV(乱数表!$L823, MAX(0.00000001, (1/(1+EXP(-(INDEX(係数表!G:G,12) + $B823))))*(EXP(INDEX(係数表!H:H,12) + INDEX(係数表!I:I,12)*LN(INDEX(出力表!C:C,12)+1)))), MAX(0.00000001, (1-(1/(1+EXP(-(INDEX(係数表!G:G,12) + $B823)))))*(EXP(INDEX(係数表!H:H,12) + INDEX(係数表!I:I,12)*LN(INDEX(出力表!C:C,12)+1)))))))</f>
        <v>85.41528650031853</v>
      </c>
      <c r="AI823" t="e">
        <f>MIN(100, MAX(0, (100*(INDEX(出力表!D:D,12))/(EXP(INDEX(係数表!B:B,12) + $C823) + (INDEX(出力表!D:D,12)))) + (乱数表!$X823*(Settings!B12/(((INDEX(出力表!D:D,12))+1)^INDEX(係数表!E:E,12)*INDEX(係数表!F:F,12))))))</f>
        <v>#VALUE!</v>
      </c>
      <c r="AJ823" t="e">
        <f>MIN(100, MAX(0, (INDEX(出力表!D:D,12))*AH823/MAX(AI823, Settings!B3)))</f>
        <v>#VALUE!</v>
      </c>
      <c r="AK823">
        <f>MIN(100, MAX(0, 100*BETAINV(乱数表!$M823, MAX(0.00000001, (1/(1+EXP(-(INDEX(係数表!G:G,13) + $B823))))*(EXP(INDEX(係数表!H:H,13) + INDEX(係数表!I:I,13)*LN(INDEX(出力表!C:C,13)+1)))), MAX(0.00000001, (1-(1/(1+EXP(-(INDEX(係数表!G:G,13) + $B823)))))*(EXP(INDEX(係数表!H:H,13) + INDEX(係数表!I:I,13)*LN(INDEX(出力表!C:C,13)+1)))))))</f>
        <v>71.023438584435411</v>
      </c>
      <c r="AL823" t="e">
        <f>MIN(100, MAX(0, (100*(INDEX(出力表!D:D,13))/(EXP(INDEX(係数表!B:B,13) + $C823) + (INDEX(出力表!D:D,13)))) + (乱数表!$Y823*(Settings!B12/(((INDEX(出力表!D:D,13))+1)^INDEX(係数表!E:E,13)*INDEX(係数表!F:F,13))))))</f>
        <v>#VALUE!</v>
      </c>
      <c r="AM823" t="e">
        <f>MIN(100, MAX(0, (INDEX(出力表!D:D,13))*AK823/MAX(AL823, Settings!B3)))</f>
        <v>#VALUE!</v>
      </c>
      <c r="AN823">
        <f>IF(ISNUMBER(F823), INDEX(出力表!B:B,2)*F823, 0)+IF(ISNUMBER(I823), INDEX(出力表!B:B,3)*I823, 0)+IF(ISNUMBER(L823), INDEX(出力表!B:B,4)*L823, 0)+IF(ISNUMBER(O823), INDEX(出力表!B:B,5)*O823, 0)+IF(ISNUMBER(R823), INDEX(出力表!B:B,6)*R823, 0)+IF(ISNUMBER(U823), INDEX(出力表!B:B,7)*U823, 0)+IF(ISNUMBER(X823), INDEX(出力表!B:B,8)*X823, 0)+IF(ISNUMBER(AA823), INDEX(出力表!B:B,9)*AA823, 0)+IF(ISNUMBER(AD823), INDEX(出力表!B:B,10)*AD823, 0)+IF(ISNUMBER(AG823), INDEX(出力表!B:B,11)*AG823, 0)+IF(ISNUMBER(AJ823), INDEX(出力表!B:B,12)*AJ823, 0)+IF(ISNUMBER(AM823), INDEX(出力表!B:B,13)*AM823, 0)</f>
        <v>0</v>
      </c>
      <c r="AO823">
        <f>IF(ISNUMBER(F823), INDEX(出力表!B:B,2), 0)+IF(ISNUMBER(I823), INDEX(出力表!B:B,3), 0)+IF(ISNUMBER(L823), INDEX(出力表!B:B,4), 0)+IF(ISNUMBER(O823), INDEX(出力表!B:B,5), 0)+IF(ISNUMBER(R823), INDEX(出力表!B:B,6), 0)+IF(ISNUMBER(U823), INDEX(出力表!B:B,7), 0)+IF(ISNUMBER(X823), INDEX(出力表!B:B,8), 0)+IF(ISNUMBER(AA823), INDEX(出力表!B:B,9), 0)+IF(ISNUMBER(AD823), INDEX(出力表!B:B,10), 0)+IF(ISNUMBER(AG823), INDEX(出力表!B:B,11), 0)+IF(ISNUMBER(AJ823), INDEX(出力表!B:B,12), 0)+IF(ISNUMBER(AM823), INDEX(出力表!B:B,13), 0)</f>
        <v>0</v>
      </c>
      <c r="AP823" t="str">
        <f t="shared" si="12"/>
        <v/>
      </c>
    </row>
    <row r="824" spans="1:42" x14ac:dyDescent="0.2">
      <c r="A824">
        <v>823</v>
      </c>
      <c r="B824">
        <f>IF(UPPER(Settings!B4)="TRUE", 乱数表!$Z824*Settings!B10, 0)</f>
        <v>0.344173050099221</v>
      </c>
      <c r="C824">
        <f>IF(UPPER(Settings!B4)="TRUE", 乱数表!$AA824*Settings!B11, 0)</f>
        <v>3.4192136369883573E-2</v>
      </c>
      <c r="D824">
        <f>MIN(100, MAX(0, 100*BETAINV(乱数表!$B824, MAX(0.00000001, (1/(1+EXP(-(INDEX(係数表!G:G,2) + $B824))))*(EXP(INDEX(係数表!H:H,2) + INDEX(係数表!I:I,2)*LN(INDEX(出力表!C:C,2)+1)))), MAX(0.00000001, (1-(1/(1+EXP(-(INDEX(係数表!G:G,2) + $B824)))))*(EXP(INDEX(係数表!H:H,2) + INDEX(係数表!I:I,2)*LN(INDEX(出力表!C:C,2)+1)))))))</f>
        <v>98.994429091247653</v>
      </c>
      <c r="E824" t="e">
        <f>MIN(100, MAX(0, (100*(INDEX(出力表!D:D,2))/(EXP(INDEX(係数表!B:B,2) + $C824) + (INDEX(出力表!D:D,2)))) + (乱数表!$N824*(Settings!B12/(((INDEX(出力表!D:D,2))+1)^INDEX(係数表!E:E,2)*INDEX(係数表!F:F,2))))))</f>
        <v>#VALUE!</v>
      </c>
      <c r="F824" t="e">
        <f>MIN(100, MAX(0, (INDEX(出力表!D:D,2))*D824/MAX(E824, Settings!B3)))</f>
        <v>#VALUE!</v>
      </c>
      <c r="G824">
        <f>MIN(100, MAX(0, 100*BETAINV(乱数表!$C824, MAX(0.00000001, (1/(1+EXP(-(INDEX(係数表!G:G,3) + $B824))))*(EXP(INDEX(係数表!H:H,3) + INDEX(係数表!I:I,3)*LN(INDEX(出力表!C:C,3)+1)))), MAX(0.00000001, (1-(1/(1+EXP(-(INDEX(係数表!G:G,3) + $B824)))))*(EXP(INDEX(係数表!H:H,3) + INDEX(係数表!I:I,3)*LN(INDEX(出力表!C:C,3)+1)))))))</f>
        <v>74.879739158155871</v>
      </c>
      <c r="H824" t="e">
        <f>MIN(100, MAX(0, (100*(INDEX(出力表!D:D,3))/(EXP(INDEX(係数表!B:B,3) + $C824) + (INDEX(出力表!D:D,3)))) + (乱数表!$O824*(Settings!B12/(((INDEX(出力表!D:D,3))+1)^INDEX(係数表!E:E,3)*INDEX(係数表!F:F,3))))))</f>
        <v>#VALUE!</v>
      </c>
      <c r="I824" t="e">
        <f>MIN(100, MAX(0, (INDEX(出力表!D:D,3))*G824/MAX(H824, Settings!B3)))</f>
        <v>#VALUE!</v>
      </c>
      <c r="J824">
        <f>MIN(100, MAX(0, 100*BETAINV(乱数表!$D824, MAX(0.00000001, (1/(1+EXP(-(INDEX(係数表!G:G,4) + $B824))))*(EXP(INDEX(係数表!H:H,4) + INDEX(係数表!I:I,4)*LN(INDEX(出力表!C:C,4)+1)))), MAX(0.00000001, (1-(1/(1+EXP(-(INDEX(係数表!G:G,4) + $B824)))))*(EXP(INDEX(係数表!H:H,4) + INDEX(係数表!I:I,4)*LN(INDEX(出力表!C:C,4)+1)))))))</f>
        <v>98.911489697813167</v>
      </c>
      <c r="K824" t="e">
        <f>MIN(100, MAX(0, (100*(INDEX(出力表!D:D,4))/(EXP(INDEX(係数表!B:B,4) + $C824) + (INDEX(出力表!D:D,4)))) + (乱数表!$P824*(Settings!B12/(((INDEX(出力表!D:D,4))+1)^INDEX(係数表!E:E,4)*INDEX(係数表!F:F,4))))))</f>
        <v>#VALUE!</v>
      </c>
      <c r="L824" t="e">
        <f>MIN(100, MAX(0, (INDEX(出力表!D:D,4))*J824/MAX(K824, Settings!B3)))</f>
        <v>#VALUE!</v>
      </c>
      <c r="M824">
        <f>MIN(100, MAX(0, 100*BETAINV(乱数表!$E824, MAX(0.00000001, (1/(1+EXP(-(INDEX(係数表!G:G,5) + $B824))))*(EXP(INDEX(係数表!H:H,5) + INDEX(係数表!I:I,5)*LN(INDEX(出力表!C:C,5)+1)))), MAX(0.00000001, (1-(1/(1+EXP(-(INDEX(係数表!G:G,5) + $B824)))))*(EXP(INDEX(係数表!H:H,5) + INDEX(係数表!I:I,5)*LN(INDEX(出力表!C:C,5)+1)))))))</f>
        <v>79.87755662772301</v>
      </c>
      <c r="N824" t="e">
        <f>MIN(100, MAX(0, (100*(INDEX(出力表!D:D,5))/(EXP(INDEX(係数表!B:B,5) + $C824) + (INDEX(出力表!D:D,5)))) + (乱数表!$Q824*(Settings!B12/(((INDEX(出力表!D:D,5))+1)^INDEX(係数表!E:E,5)*INDEX(係数表!F:F,5))))))</f>
        <v>#VALUE!</v>
      </c>
      <c r="O824" t="e">
        <f>MIN(100, MAX(0, (INDEX(出力表!D:D,5))*M824/MAX(N824, Settings!B3)))</f>
        <v>#VALUE!</v>
      </c>
      <c r="P824">
        <f>MIN(100, MAX(0, 100*BETAINV(乱数表!$F824, MAX(0.00000001, (1/(1+EXP(-(INDEX(係数表!G:G,6) + $B824))))*(EXP(INDEX(係数表!H:H,6) + INDEX(係数表!I:I,6)*LN(INDEX(出力表!C:C,6)+1)))), MAX(0.00000001, (1-(1/(1+EXP(-(INDEX(係数表!G:G,6) + $B824)))))*(EXP(INDEX(係数表!H:H,6) + INDEX(係数表!I:I,6)*LN(INDEX(出力表!C:C,6)+1)))))))</f>
        <v>83.924866054562614</v>
      </c>
      <c r="Q824" t="e">
        <f>MIN(100, MAX(0, (100*(INDEX(出力表!D:D,6))/(EXP(INDEX(係数表!B:B,6) + $C824) + (INDEX(出力表!D:D,6)))) + (乱数表!$R824*(Settings!B12/(((INDEX(出力表!D:D,6))+1)^INDEX(係数表!E:E,6)*INDEX(係数表!F:F,6))))))</f>
        <v>#VALUE!</v>
      </c>
      <c r="R824" t="e">
        <f>MIN(100, MAX(0, (INDEX(出力表!D:D,6))*P824/MAX(Q824, Settings!B3)))</f>
        <v>#VALUE!</v>
      </c>
      <c r="S824">
        <f>MIN(100, MAX(0, 100*BETAINV(乱数表!$G824, MAX(0.00000001, (1/(1+EXP(-(INDEX(係数表!G:G,7) + $B824))))*(EXP(INDEX(係数表!H:H,7) + INDEX(係数表!I:I,7)*LN(INDEX(出力表!C:C,7)+1)))), MAX(0.00000001, (1-(1/(1+EXP(-(INDEX(係数表!G:G,7) + $B824)))))*(EXP(INDEX(係数表!H:H,7) + INDEX(係数表!I:I,7)*LN(INDEX(出力表!C:C,7)+1)))))))</f>
        <v>99.0983611998535</v>
      </c>
      <c r="T824" t="e">
        <f>MIN(100, MAX(0, (100*(INDEX(出力表!D:D,7))/(EXP(INDEX(係数表!B:B,7) + $C824) + (INDEX(出力表!D:D,7)))) + (乱数表!$S824*(Settings!B12/(((INDEX(出力表!D:D,7))+1)^INDEX(係数表!E:E,7)*INDEX(係数表!F:F,7))))))</f>
        <v>#VALUE!</v>
      </c>
      <c r="U824" t="e">
        <f>MIN(100, MAX(0, (INDEX(出力表!D:D,7))*S824/MAX(T824, Settings!B3)))</f>
        <v>#VALUE!</v>
      </c>
      <c r="V824">
        <f>MIN(100, MAX(0, 100*BETAINV(乱数表!$H824, MAX(0.00000001, (1/(1+EXP(-(INDEX(係数表!G:G,8) + $B824))))*(EXP(INDEX(係数表!H:H,8) + INDEX(係数表!I:I,8)*LN(INDEX(出力表!C:C,8)+1)))), MAX(0.00000001, (1-(1/(1+EXP(-(INDEX(係数表!G:G,8) + $B824)))))*(EXP(INDEX(係数表!H:H,8) + INDEX(係数表!I:I,8)*LN(INDEX(出力表!C:C,8)+1)))))))</f>
        <v>97.517173074104008</v>
      </c>
      <c r="W824" t="e">
        <f>MIN(100, MAX(0, (100*(INDEX(出力表!D:D,8))/(EXP(INDEX(係数表!B:B,8) + $C824) + (INDEX(出力表!D:D,8)))) + (乱数表!$T824*(Settings!B12/(((INDEX(出力表!D:D,8))+1)^INDEX(係数表!E:E,8)*INDEX(係数表!F:F,8))))))</f>
        <v>#VALUE!</v>
      </c>
      <c r="X824" t="e">
        <f>MIN(100, MAX(0, (INDEX(出力表!D:D,8))*V824/MAX(W824, Settings!B3)))</f>
        <v>#VALUE!</v>
      </c>
      <c r="Y824">
        <f>MIN(100, MAX(0, 100*BETAINV(乱数表!$I824, MAX(0.00000001, (1/(1+EXP(-(INDEX(係数表!G:G,9) + $B824))))*(EXP(INDEX(係数表!H:H,9) + INDEX(係数表!I:I,9)*LN(INDEX(出力表!C:C,9)+1)))), MAX(0.00000001, (1-(1/(1+EXP(-(INDEX(係数表!G:G,9) + $B824)))))*(EXP(INDEX(係数表!H:H,9) + INDEX(係数表!I:I,9)*LN(INDEX(出力表!C:C,9)+1)))))))</f>
        <v>99.109371570286839</v>
      </c>
      <c r="Z824" t="e">
        <f>MIN(100, MAX(0, (100*(INDEX(出力表!D:D,9))/(EXP(INDEX(係数表!B:B,9) + $C824) + (INDEX(出力表!D:D,9)))) + (乱数表!$U824*(Settings!B12/(((INDEX(出力表!D:D,9))+1)^INDEX(係数表!E:E,9)*INDEX(係数表!F:F,9))))))</f>
        <v>#VALUE!</v>
      </c>
      <c r="AA824" t="e">
        <f>MIN(100, MAX(0, (INDEX(出力表!D:D,9))*Y824/MAX(Z824, Settings!B3)))</f>
        <v>#VALUE!</v>
      </c>
      <c r="AB824">
        <f>MIN(100, MAX(0, 100*BETAINV(乱数表!$J824, MAX(0.00000001, (1/(1+EXP(-(INDEX(係数表!G:G,10) + $B824))))*(EXP(INDEX(係数表!H:H,10) + INDEX(係数表!I:I,10)*LN(INDEX(出力表!C:C,10)+1)))), MAX(0.00000001, (1-(1/(1+EXP(-(INDEX(係数表!G:G,10) + $B824)))))*(EXP(INDEX(係数表!H:H,10) + INDEX(係数表!I:I,10)*LN(INDEX(出力表!C:C,10)+1)))))))</f>
        <v>99.511905967970876</v>
      </c>
      <c r="AC824" t="e">
        <f>MIN(100, MAX(0, (100*(INDEX(出力表!D:D,10))/(EXP(INDEX(係数表!B:B,10) + $C824) + (INDEX(出力表!D:D,10)))) + (乱数表!$V824*(Settings!B12/(((INDEX(出力表!D:D,10))+1)^INDEX(係数表!E:E,10)*INDEX(係数表!F:F,10))))))</f>
        <v>#VALUE!</v>
      </c>
      <c r="AD824" t="e">
        <f>MIN(100, MAX(0, (INDEX(出力表!D:D,10))*AB824/MAX(AC824, Settings!B3)))</f>
        <v>#VALUE!</v>
      </c>
      <c r="AE824">
        <f>MIN(100, MAX(0, 100*BETAINV(乱数表!$K824, MAX(0.00000001, (1/(1+EXP(-(INDEX(係数表!G:G,11) + $B824))))*(EXP(INDEX(係数表!H:H,11) + INDEX(係数表!I:I,11)*LN(INDEX(出力表!C:C,11)+1)))), MAX(0.00000001, (1-(1/(1+EXP(-(INDEX(係数表!G:G,11) + $B824)))))*(EXP(INDEX(係数表!H:H,11) + INDEX(係数表!I:I,11)*LN(INDEX(出力表!C:C,11)+1)))))))</f>
        <v>83.003803914614181</v>
      </c>
      <c r="AF824" t="e">
        <f>MIN(100, MAX(0, (100*(INDEX(出力表!D:D,11))/(EXP(INDEX(係数表!B:B,11) + $C824) + (INDEX(出力表!D:D,11)))) + (乱数表!$W824*(Settings!B12/(((INDEX(出力表!D:D,11))+1)^INDEX(係数表!E:E,11)*INDEX(係数表!F:F,11))))))</f>
        <v>#VALUE!</v>
      </c>
      <c r="AG824" t="e">
        <f>MIN(100, MAX(0, (INDEX(出力表!D:D,11))*AE824/MAX(AF824, Settings!B3)))</f>
        <v>#VALUE!</v>
      </c>
      <c r="AH824">
        <f>MIN(100, MAX(0, 100*BETAINV(乱数表!$L824, MAX(0.00000001, (1/(1+EXP(-(INDEX(係数表!G:G,12) + $B824))))*(EXP(INDEX(係数表!H:H,12) + INDEX(係数表!I:I,12)*LN(INDEX(出力表!C:C,12)+1)))), MAX(0.00000001, (1-(1/(1+EXP(-(INDEX(係数表!G:G,12) + $B824)))))*(EXP(INDEX(係数表!H:H,12) + INDEX(係数表!I:I,12)*LN(INDEX(出力表!C:C,12)+1)))))))</f>
        <v>93.890572805792374</v>
      </c>
      <c r="AI824" t="e">
        <f>MIN(100, MAX(0, (100*(INDEX(出力表!D:D,12))/(EXP(INDEX(係数表!B:B,12) + $C824) + (INDEX(出力表!D:D,12)))) + (乱数表!$X824*(Settings!B12/(((INDEX(出力表!D:D,12))+1)^INDEX(係数表!E:E,12)*INDEX(係数表!F:F,12))))))</f>
        <v>#VALUE!</v>
      </c>
      <c r="AJ824" t="e">
        <f>MIN(100, MAX(0, (INDEX(出力表!D:D,12))*AH824/MAX(AI824, Settings!B3)))</f>
        <v>#VALUE!</v>
      </c>
      <c r="AK824">
        <f>MIN(100, MAX(0, 100*BETAINV(乱数表!$M824, MAX(0.00000001, (1/(1+EXP(-(INDEX(係数表!G:G,13) + $B824))))*(EXP(INDEX(係数表!H:H,13) + INDEX(係数表!I:I,13)*LN(INDEX(出力表!C:C,13)+1)))), MAX(0.00000001, (1-(1/(1+EXP(-(INDEX(係数表!G:G,13) + $B824)))))*(EXP(INDEX(係数表!H:H,13) + INDEX(係数表!I:I,13)*LN(INDEX(出力表!C:C,13)+1)))))))</f>
        <v>99.994375724326744</v>
      </c>
      <c r="AL824" t="e">
        <f>MIN(100, MAX(0, (100*(INDEX(出力表!D:D,13))/(EXP(INDEX(係数表!B:B,13) + $C824) + (INDEX(出力表!D:D,13)))) + (乱数表!$Y824*(Settings!B12/(((INDEX(出力表!D:D,13))+1)^INDEX(係数表!E:E,13)*INDEX(係数表!F:F,13))))))</f>
        <v>#VALUE!</v>
      </c>
      <c r="AM824" t="e">
        <f>MIN(100, MAX(0, (INDEX(出力表!D:D,13))*AK824/MAX(AL824, Settings!B3)))</f>
        <v>#VALUE!</v>
      </c>
      <c r="AN824">
        <f>IF(ISNUMBER(F824), INDEX(出力表!B:B,2)*F824, 0)+IF(ISNUMBER(I824), INDEX(出力表!B:B,3)*I824, 0)+IF(ISNUMBER(L824), INDEX(出力表!B:B,4)*L824, 0)+IF(ISNUMBER(O824), INDEX(出力表!B:B,5)*O824, 0)+IF(ISNUMBER(R824), INDEX(出力表!B:B,6)*R824, 0)+IF(ISNUMBER(U824), INDEX(出力表!B:B,7)*U824, 0)+IF(ISNUMBER(X824), INDEX(出力表!B:B,8)*X824, 0)+IF(ISNUMBER(AA824), INDEX(出力表!B:B,9)*AA824, 0)+IF(ISNUMBER(AD824), INDEX(出力表!B:B,10)*AD824, 0)+IF(ISNUMBER(AG824), INDEX(出力表!B:B,11)*AG824, 0)+IF(ISNUMBER(AJ824), INDEX(出力表!B:B,12)*AJ824, 0)+IF(ISNUMBER(AM824), INDEX(出力表!B:B,13)*AM824, 0)</f>
        <v>0</v>
      </c>
      <c r="AO824">
        <f>IF(ISNUMBER(F824), INDEX(出力表!B:B,2), 0)+IF(ISNUMBER(I824), INDEX(出力表!B:B,3), 0)+IF(ISNUMBER(L824), INDEX(出力表!B:B,4), 0)+IF(ISNUMBER(O824), INDEX(出力表!B:B,5), 0)+IF(ISNUMBER(R824), INDEX(出力表!B:B,6), 0)+IF(ISNUMBER(U824), INDEX(出力表!B:B,7), 0)+IF(ISNUMBER(X824), INDEX(出力表!B:B,8), 0)+IF(ISNUMBER(AA824), INDEX(出力表!B:B,9), 0)+IF(ISNUMBER(AD824), INDEX(出力表!B:B,10), 0)+IF(ISNUMBER(AG824), INDEX(出力表!B:B,11), 0)+IF(ISNUMBER(AJ824), INDEX(出力表!B:B,12), 0)+IF(ISNUMBER(AM824), INDEX(出力表!B:B,13), 0)</f>
        <v>0</v>
      </c>
      <c r="AP824" t="str">
        <f t="shared" si="12"/>
        <v/>
      </c>
    </row>
    <row r="825" spans="1:42" x14ac:dyDescent="0.2">
      <c r="A825">
        <v>824</v>
      </c>
      <c r="B825">
        <f>IF(UPPER(Settings!B4)="TRUE", 乱数表!$Z825*Settings!B10, 0)</f>
        <v>-0.29545522336908253</v>
      </c>
      <c r="C825">
        <f>IF(UPPER(Settings!B4)="TRUE", 乱数表!$AA825*Settings!B11, 0)</f>
        <v>9.6385226952651157E-2</v>
      </c>
      <c r="D825">
        <f>MIN(100, MAX(0, 100*BETAINV(乱数表!$B825, MAX(0.00000001, (1/(1+EXP(-(INDEX(係数表!G:G,2) + $B825))))*(EXP(INDEX(係数表!H:H,2) + INDEX(係数表!I:I,2)*LN(INDEX(出力表!C:C,2)+1)))), MAX(0.00000001, (1-(1/(1+EXP(-(INDEX(係数表!G:G,2) + $B825)))))*(EXP(INDEX(係数表!H:H,2) + INDEX(係数表!I:I,2)*LN(INDEX(出力表!C:C,2)+1)))))))</f>
        <v>99.994506299975967</v>
      </c>
      <c r="E825" t="e">
        <f>MIN(100, MAX(0, (100*(INDEX(出力表!D:D,2))/(EXP(INDEX(係数表!B:B,2) + $C825) + (INDEX(出力表!D:D,2)))) + (乱数表!$N825*(Settings!B12/(((INDEX(出力表!D:D,2))+1)^INDEX(係数表!E:E,2)*INDEX(係数表!F:F,2))))))</f>
        <v>#VALUE!</v>
      </c>
      <c r="F825" t="e">
        <f>MIN(100, MAX(0, (INDEX(出力表!D:D,2))*D825/MAX(E825, Settings!B3)))</f>
        <v>#VALUE!</v>
      </c>
      <c r="G825">
        <f>MIN(100, MAX(0, 100*BETAINV(乱数表!$C825, MAX(0.00000001, (1/(1+EXP(-(INDEX(係数表!G:G,3) + $B825))))*(EXP(INDEX(係数表!H:H,3) + INDEX(係数表!I:I,3)*LN(INDEX(出力表!C:C,3)+1)))), MAX(0.00000001, (1-(1/(1+EXP(-(INDEX(係数表!G:G,3) + $B825)))))*(EXP(INDEX(係数表!H:H,3) + INDEX(係数表!I:I,3)*LN(INDEX(出力表!C:C,3)+1)))))))</f>
        <v>98.131276942745657</v>
      </c>
      <c r="H825" t="e">
        <f>MIN(100, MAX(0, (100*(INDEX(出力表!D:D,3))/(EXP(INDEX(係数表!B:B,3) + $C825) + (INDEX(出力表!D:D,3)))) + (乱数表!$O825*(Settings!B12/(((INDEX(出力表!D:D,3))+1)^INDEX(係数表!E:E,3)*INDEX(係数表!F:F,3))))))</f>
        <v>#VALUE!</v>
      </c>
      <c r="I825" t="e">
        <f>MIN(100, MAX(0, (INDEX(出力表!D:D,3))*G825/MAX(H825, Settings!B3)))</f>
        <v>#VALUE!</v>
      </c>
      <c r="J825">
        <f>MIN(100, MAX(0, 100*BETAINV(乱数表!$D825, MAX(0.00000001, (1/(1+EXP(-(INDEX(係数表!G:G,4) + $B825))))*(EXP(INDEX(係数表!H:H,4) + INDEX(係数表!I:I,4)*LN(INDEX(出力表!C:C,4)+1)))), MAX(0.00000001, (1-(1/(1+EXP(-(INDEX(係数表!G:G,4) + $B825)))))*(EXP(INDEX(係数表!H:H,4) + INDEX(係数表!I:I,4)*LN(INDEX(出力表!C:C,4)+1)))))))</f>
        <v>98.474819404908899</v>
      </c>
      <c r="K825" t="e">
        <f>MIN(100, MAX(0, (100*(INDEX(出力表!D:D,4))/(EXP(INDEX(係数表!B:B,4) + $C825) + (INDEX(出力表!D:D,4)))) + (乱数表!$P825*(Settings!B12/(((INDEX(出力表!D:D,4))+1)^INDEX(係数表!E:E,4)*INDEX(係数表!F:F,4))))))</f>
        <v>#VALUE!</v>
      </c>
      <c r="L825" t="e">
        <f>MIN(100, MAX(0, (INDEX(出力表!D:D,4))*J825/MAX(K825, Settings!B3)))</f>
        <v>#VALUE!</v>
      </c>
      <c r="M825">
        <f>MIN(100, MAX(0, 100*BETAINV(乱数表!$E825, MAX(0.00000001, (1/(1+EXP(-(INDEX(係数表!G:G,5) + $B825))))*(EXP(INDEX(係数表!H:H,5) + INDEX(係数表!I:I,5)*LN(INDEX(出力表!C:C,5)+1)))), MAX(0.00000001, (1-(1/(1+EXP(-(INDEX(係数表!G:G,5) + $B825)))))*(EXP(INDEX(係数表!H:H,5) + INDEX(係数表!I:I,5)*LN(INDEX(出力表!C:C,5)+1)))))))</f>
        <v>92.140481901542401</v>
      </c>
      <c r="N825" t="e">
        <f>MIN(100, MAX(0, (100*(INDEX(出力表!D:D,5))/(EXP(INDEX(係数表!B:B,5) + $C825) + (INDEX(出力表!D:D,5)))) + (乱数表!$Q825*(Settings!B12/(((INDEX(出力表!D:D,5))+1)^INDEX(係数表!E:E,5)*INDEX(係数表!F:F,5))))))</f>
        <v>#VALUE!</v>
      </c>
      <c r="O825" t="e">
        <f>MIN(100, MAX(0, (INDEX(出力表!D:D,5))*M825/MAX(N825, Settings!B3)))</f>
        <v>#VALUE!</v>
      </c>
      <c r="P825">
        <f>MIN(100, MAX(0, 100*BETAINV(乱数表!$F825, MAX(0.00000001, (1/(1+EXP(-(INDEX(係数表!G:G,6) + $B825))))*(EXP(INDEX(係数表!H:H,6) + INDEX(係数表!I:I,6)*LN(INDEX(出力表!C:C,6)+1)))), MAX(0.00000001, (1-(1/(1+EXP(-(INDEX(係数表!G:G,6) + $B825)))))*(EXP(INDEX(係数表!H:H,6) + INDEX(係数表!I:I,6)*LN(INDEX(出力表!C:C,6)+1)))))))</f>
        <v>97.141379148784267</v>
      </c>
      <c r="Q825" t="e">
        <f>MIN(100, MAX(0, (100*(INDEX(出力表!D:D,6))/(EXP(INDEX(係数表!B:B,6) + $C825) + (INDEX(出力表!D:D,6)))) + (乱数表!$R825*(Settings!B12/(((INDEX(出力表!D:D,6))+1)^INDEX(係数表!E:E,6)*INDEX(係数表!F:F,6))))))</f>
        <v>#VALUE!</v>
      </c>
      <c r="R825" t="e">
        <f>MIN(100, MAX(0, (INDEX(出力表!D:D,6))*P825/MAX(Q825, Settings!B3)))</f>
        <v>#VALUE!</v>
      </c>
      <c r="S825">
        <f>MIN(100, MAX(0, 100*BETAINV(乱数表!$G825, MAX(0.00000001, (1/(1+EXP(-(INDEX(係数表!G:G,7) + $B825))))*(EXP(INDEX(係数表!H:H,7) + INDEX(係数表!I:I,7)*LN(INDEX(出力表!C:C,7)+1)))), MAX(0.00000001, (1-(1/(1+EXP(-(INDEX(係数表!G:G,7) + $B825)))))*(EXP(INDEX(係数表!H:H,7) + INDEX(係数表!I:I,7)*LN(INDEX(出力表!C:C,7)+1)))))))</f>
        <v>99.433587152495718</v>
      </c>
      <c r="T825" t="e">
        <f>MIN(100, MAX(0, (100*(INDEX(出力表!D:D,7))/(EXP(INDEX(係数表!B:B,7) + $C825) + (INDEX(出力表!D:D,7)))) + (乱数表!$S825*(Settings!B12/(((INDEX(出力表!D:D,7))+1)^INDEX(係数表!E:E,7)*INDEX(係数表!F:F,7))))))</f>
        <v>#VALUE!</v>
      </c>
      <c r="U825" t="e">
        <f>MIN(100, MAX(0, (INDEX(出力表!D:D,7))*S825/MAX(T825, Settings!B3)))</f>
        <v>#VALUE!</v>
      </c>
      <c r="V825">
        <f>MIN(100, MAX(0, 100*BETAINV(乱数表!$H825, MAX(0.00000001, (1/(1+EXP(-(INDEX(係数表!G:G,8) + $B825))))*(EXP(INDEX(係数表!H:H,8) + INDEX(係数表!I:I,8)*LN(INDEX(出力表!C:C,8)+1)))), MAX(0.00000001, (1-(1/(1+EXP(-(INDEX(係数表!G:G,8) + $B825)))))*(EXP(INDEX(係数表!H:H,8) + INDEX(係数表!I:I,8)*LN(INDEX(出力表!C:C,8)+1)))))))</f>
        <v>93.88759648457193</v>
      </c>
      <c r="W825" t="e">
        <f>MIN(100, MAX(0, (100*(INDEX(出力表!D:D,8))/(EXP(INDEX(係数表!B:B,8) + $C825) + (INDEX(出力表!D:D,8)))) + (乱数表!$T825*(Settings!B12/(((INDEX(出力表!D:D,8))+1)^INDEX(係数表!E:E,8)*INDEX(係数表!F:F,8))))))</f>
        <v>#VALUE!</v>
      </c>
      <c r="X825" t="e">
        <f>MIN(100, MAX(0, (INDEX(出力表!D:D,8))*V825/MAX(W825, Settings!B3)))</f>
        <v>#VALUE!</v>
      </c>
      <c r="Y825">
        <f>MIN(100, MAX(0, 100*BETAINV(乱数表!$I825, MAX(0.00000001, (1/(1+EXP(-(INDEX(係数表!G:G,9) + $B825))))*(EXP(INDEX(係数表!H:H,9) + INDEX(係数表!I:I,9)*LN(INDEX(出力表!C:C,9)+1)))), MAX(0.00000001, (1-(1/(1+EXP(-(INDEX(係数表!G:G,9) + $B825)))))*(EXP(INDEX(係数表!H:H,9) + INDEX(係数表!I:I,9)*LN(INDEX(出力表!C:C,9)+1)))))))</f>
        <v>93.728640866953086</v>
      </c>
      <c r="Z825" t="e">
        <f>MIN(100, MAX(0, (100*(INDEX(出力表!D:D,9))/(EXP(INDEX(係数表!B:B,9) + $C825) + (INDEX(出力表!D:D,9)))) + (乱数表!$U825*(Settings!B12/(((INDEX(出力表!D:D,9))+1)^INDEX(係数表!E:E,9)*INDEX(係数表!F:F,9))))))</f>
        <v>#VALUE!</v>
      </c>
      <c r="AA825" t="e">
        <f>MIN(100, MAX(0, (INDEX(出力表!D:D,9))*Y825/MAX(Z825, Settings!B3)))</f>
        <v>#VALUE!</v>
      </c>
      <c r="AB825">
        <f>MIN(100, MAX(0, 100*BETAINV(乱数表!$J825, MAX(0.00000001, (1/(1+EXP(-(INDEX(係数表!G:G,10) + $B825))))*(EXP(INDEX(係数表!H:H,10) + INDEX(係数表!I:I,10)*LN(INDEX(出力表!C:C,10)+1)))), MAX(0.00000001, (1-(1/(1+EXP(-(INDEX(係数表!G:G,10) + $B825)))))*(EXP(INDEX(係数表!H:H,10) + INDEX(係数表!I:I,10)*LN(INDEX(出力表!C:C,10)+1)))))))</f>
        <v>93.050257962445698</v>
      </c>
      <c r="AC825" t="e">
        <f>MIN(100, MAX(0, (100*(INDEX(出力表!D:D,10))/(EXP(INDEX(係数表!B:B,10) + $C825) + (INDEX(出力表!D:D,10)))) + (乱数表!$V825*(Settings!B12/(((INDEX(出力表!D:D,10))+1)^INDEX(係数表!E:E,10)*INDEX(係数表!F:F,10))))))</f>
        <v>#VALUE!</v>
      </c>
      <c r="AD825" t="e">
        <f>MIN(100, MAX(0, (INDEX(出力表!D:D,10))*AB825/MAX(AC825, Settings!B3)))</f>
        <v>#VALUE!</v>
      </c>
      <c r="AE825">
        <f>MIN(100, MAX(0, 100*BETAINV(乱数表!$K825, MAX(0.00000001, (1/(1+EXP(-(INDEX(係数表!G:G,11) + $B825))))*(EXP(INDEX(係数表!H:H,11) + INDEX(係数表!I:I,11)*LN(INDEX(出力表!C:C,11)+1)))), MAX(0.00000001, (1-(1/(1+EXP(-(INDEX(係数表!G:G,11) + $B825)))))*(EXP(INDEX(係数表!H:H,11) + INDEX(係数表!I:I,11)*LN(INDEX(出力表!C:C,11)+1)))))))</f>
        <v>91.389539140589193</v>
      </c>
      <c r="AF825" t="e">
        <f>MIN(100, MAX(0, (100*(INDEX(出力表!D:D,11))/(EXP(INDEX(係数表!B:B,11) + $C825) + (INDEX(出力表!D:D,11)))) + (乱数表!$W825*(Settings!B12/(((INDEX(出力表!D:D,11))+1)^INDEX(係数表!E:E,11)*INDEX(係数表!F:F,11))))))</f>
        <v>#VALUE!</v>
      </c>
      <c r="AG825" t="e">
        <f>MIN(100, MAX(0, (INDEX(出力表!D:D,11))*AE825/MAX(AF825, Settings!B3)))</f>
        <v>#VALUE!</v>
      </c>
      <c r="AH825">
        <f>MIN(100, MAX(0, 100*BETAINV(乱数表!$L825, MAX(0.00000001, (1/(1+EXP(-(INDEX(係数表!G:G,12) + $B825))))*(EXP(INDEX(係数表!H:H,12) + INDEX(係数表!I:I,12)*LN(INDEX(出力表!C:C,12)+1)))), MAX(0.00000001, (1-(1/(1+EXP(-(INDEX(係数表!G:G,12) + $B825)))))*(EXP(INDEX(係数表!H:H,12) + INDEX(係数表!I:I,12)*LN(INDEX(出力表!C:C,12)+1)))))))</f>
        <v>93.880473377388512</v>
      </c>
      <c r="AI825" t="e">
        <f>MIN(100, MAX(0, (100*(INDEX(出力表!D:D,12))/(EXP(INDEX(係数表!B:B,12) + $C825) + (INDEX(出力表!D:D,12)))) + (乱数表!$X825*(Settings!B12/(((INDEX(出力表!D:D,12))+1)^INDEX(係数表!E:E,12)*INDEX(係数表!F:F,12))))))</f>
        <v>#VALUE!</v>
      </c>
      <c r="AJ825" t="e">
        <f>MIN(100, MAX(0, (INDEX(出力表!D:D,12))*AH825/MAX(AI825, Settings!B3)))</f>
        <v>#VALUE!</v>
      </c>
      <c r="AK825">
        <f>MIN(100, MAX(0, 100*BETAINV(乱数表!$M825, MAX(0.00000001, (1/(1+EXP(-(INDEX(係数表!G:G,13) + $B825))))*(EXP(INDEX(係数表!H:H,13) + INDEX(係数表!I:I,13)*LN(INDEX(出力表!C:C,13)+1)))), MAX(0.00000001, (1-(1/(1+EXP(-(INDEX(係数表!G:G,13) + $B825)))))*(EXP(INDEX(係数表!H:H,13) + INDEX(係数表!I:I,13)*LN(INDEX(出力表!C:C,13)+1)))))))</f>
        <v>92.605887401963045</v>
      </c>
      <c r="AL825" t="e">
        <f>MIN(100, MAX(0, (100*(INDEX(出力表!D:D,13))/(EXP(INDEX(係数表!B:B,13) + $C825) + (INDEX(出力表!D:D,13)))) + (乱数表!$Y825*(Settings!B12/(((INDEX(出力表!D:D,13))+1)^INDEX(係数表!E:E,13)*INDEX(係数表!F:F,13))))))</f>
        <v>#VALUE!</v>
      </c>
      <c r="AM825" t="e">
        <f>MIN(100, MAX(0, (INDEX(出力表!D:D,13))*AK825/MAX(AL825, Settings!B3)))</f>
        <v>#VALUE!</v>
      </c>
      <c r="AN825">
        <f>IF(ISNUMBER(F825), INDEX(出力表!B:B,2)*F825, 0)+IF(ISNUMBER(I825), INDEX(出力表!B:B,3)*I825, 0)+IF(ISNUMBER(L825), INDEX(出力表!B:B,4)*L825, 0)+IF(ISNUMBER(O825), INDEX(出力表!B:B,5)*O825, 0)+IF(ISNUMBER(R825), INDEX(出力表!B:B,6)*R825, 0)+IF(ISNUMBER(U825), INDEX(出力表!B:B,7)*U825, 0)+IF(ISNUMBER(X825), INDEX(出力表!B:B,8)*X825, 0)+IF(ISNUMBER(AA825), INDEX(出力表!B:B,9)*AA825, 0)+IF(ISNUMBER(AD825), INDEX(出力表!B:B,10)*AD825, 0)+IF(ISNUMBER(AG825), INDEX(出力表!B:B,11)*AG825, 0)+IF(ISNUMBER(AJ825), INDEX(出力表!B:B,12)*AJ825, 0)+IF(ISNUMBER(AM825), INDEX(出力表!B:B,13)*AM825, 0)</f>
        <v>0</v>
      </c>
      <c r="AO825">
        <f>IF(ISNUMBER(F825), INDEX(出力表!B:B,2), 0)+IF(ISNUMBER(I825), INDEX(出力表!B:B,3), 0)+IF(ISNUMBER(L825), INDEX(出力表!B:B,4), 0)+IF(ISNUMBER(O825), INDEX(出力表!B:B,5), 0)+IF(ISNUMBER(R825), INDEX(出力表!B:B,6), 0)+IF(ISNUMBER(U825), INDEX(出力表!B:B,7), 0)+IF(ISNUMBER(X825), INDEX(出力表!B:B,8), 0)+IF(ISNUMBER(AA825), INDEX(出力表!B:B,9), 0)+IF(ISNUMBER(AD825), INDEX(出力表!B:B,10), 0)+IF(ISNUMBER(AG825), INDEX(出力表!B:B,11), 0)+IF(ISNUMBER(AJ825), INDEX(出力表!B:B,12), 0)+IF(ISNUMBER(AM825), INDEX(出力表!B:B,13), 0)</f>
        <v>0</v>
      </c>
      <c r="AP825" t="str">
        <f t="shared" si="12"/>
        <v/>
      </c>
    </row>
    <row r="826" spans="1:42" x14ac:dyDescent="0.2">
      <c r="A826">
        <v>825</v>
      </c>
      <c r="B826">
        <f>IF(UPPER(Settings!B4)="TRUE", 乱数表!$Z826*Settings!B10, 0)</f>
        <v>0.48589563617920523</v>
      </c>
      <c r="C826">
        <f>IF(UPPER(Settings!B4)="TRUE", 乱数表!$AA826*Settings!B11, 0)</f>
        <v>-2.7734919652942731E-2</v>
      </c>
      <c r="D826">
        <f>MIN(100, MAX(0, 100*BETAINV(乱数表!$B826, MAX(0.00000001, (1/(1+EXP(-(INDEX(係数表!G:G,2) + $B826))))*(EXP(INDEX(係数表!H:H,2) + INDEX(係数表!I:I,2)*LN(INDEX(出力表!C:C,2)+1)))), MAX(0.00000001, (1-(1/(1+EXP(-(INDEX(係数表!G:G,2) + $B826)))))*(EXP(INDEX(係数表!H:H,2) + INDEX(係数表!I:I,2)*LN(INDEX(出力表!C:C,2)+1)))))))</f>
        <v>99.863651598830103</v>
      </c>
      <c r="E826" t="e">
        <f>MIN(100, MAX(0, (100*(INDEX(出力表!D:D,2))/(EXP(INDEX(係数表!B:B,2) + $C826) + (INDEX(出力表!D:D,2)))) + (乱数表!$N826*(Settings!B12/(((INDEX(出力表!D:D,2))+1)^INDEX(係数表!E:E,2)*INDEX(係数表!F:F,2))))))</f>
        <v>#VALUE!</v>
      </c>
      <c r="F826" t="e">
        <f>MIN(100, MAX(0, (INDEX(出力表!D:D,2))*D826/MAX(E826, Settings!B3)))</f>
        <v>#VALUE!</v>
      </c>
      <c r="G826">
        <f>MIN(100, MAX(0, 100*BETAINV(乱数表!$C826, MAX(0.00000001, (1/(1+EXP(-(INDEX(係数表!G:G,3) + $B826))))*(EXP(INDEX(係数表!H:H,3) + INDEX(係数表!I:I,3)*LN(INDEX(出力表!C:C,3)+1)))), MAX(0.00000001, (1-(1/(1+EXP(-(INDEX(係数表!G:G,3) + $B826)))))*(EXP(INDEX(係数表!H:H,3) + INDEX(係数表!I:I,3)*LN(INDEX(出力表!C:C,3)+1)))))))</f>
        <v>97.170731131452555</v>
      </c>
      <c r="H826" t="e">
        <f>MIN(100, MAX(0, (100*(INDEX(出力表!D:D,3))/(EXP(INDEX(係数表!B:B,3) + $C826) + (INDEX(出力表!D:D,3)))) + (乱数表!$O826*(Settings!B12/(((INDEX(出力表!D:D,3))+1)^INDEX(係数表!E:E,3)*INDEX(係数表!F:F,3))))))</f>
        <v>#VALUE!</v>
      </c>
      <c r="I826" t="e">
        <f>MIN(100, MAX(0, (INDEX(出力表!D:D,3))*G826/MAX(H826, Settings!B3)))</f>
        <v>#VALUE!</v>
      </c>
      <c r="J826">
        <f>MIN(100, MAX(0, 100*BETAINV(乱数表!$D826, MAX(0.00000001, (1/(1+EXP(-(INDEX(係数表!G:G,4) + $B826))))*(EXP(INDEX(係数表!H:H,4) + INDEX(係数表!I:I,4)*LN(INDEX(出力表!C:C,4)+1)))), MAX(0.00000001, (1-(1/(1+EXP(-(INDEX(係数表!G:G,4) + $B826)))))*(EXP(INDEX(係数表!H:H,4) + INDEX(係数表!I:I,4)*LN(INDEX(出力表!C:C,4)+1)))))))</f>
        <v>78.285558572541987</v>
      </c>
      <c r="K826" t="e">
        <f>MIN(100, MAX(0, (100*(INDEX(出力表!D:D,4))/(EXP(INDEX(係数表!B:B,4) + $C826) + (INDEX(出力表!D:D,4)))) + (乱数表!$P826*(Settings!B12/(((INDEX(出力表!D:D,4))+1)^INDEX(係数表!E:E,4)*INDEX(係数表!F:F,4))))))</f>
        <v>#VALUE!</v>
      </c>
      <c r="L826" t="e">
        <f>MIN(100, MAX(0, (INDEX(出力表!D:D,4))*J826/MAX(K826, Settings!B3)))</f>
        <v>#VALUE!</v>
      </c>
      <c r="M826">
        <f>MIN(100, MAX(0, 100*BETAINV(乱数表!$E826, MAX(0.00000001, (1/(1+EXP(-(INDEX(係数表!G:G,5) + $B826))))*(EXP(INDEX(係数表!H:H,5) + INDEX(係数表!I:I,5)*LN(INDEX(出力表!C:C,5)+1)))), MAX(0.00000001, (1-(1/(1+EXP(-(INDEX(係数表!G:G,5) + $B826)))))*(EXP(INDEX(係数表!H:H,5) + INDEX(係数表!I:I,5)*LN(INDEX(出力表!C:C,5)+1)))))))</f>
        <v>99.898114814227498</v>
      </c>
      <c r="N826" t="e">
        <f>MIN(100, MAX(0, (100*(INDEX(出力表!D:D,5))/(EXP(INDEX(係数表!B:B,5) + $C826) + (INDEX(出力表!D:D,5)))) + (乱数表!$Q826*(Settings!B12/(((INDEX(出力表!D:D,5))+1)^INDEX(係数表!E:E,5)*INDEX(係数表!F:F,5))))))</f>
        <v>#VALUE!</v>
      </c>
      <c r="O826" t="e">
        <f>MIN(100, MAX(0, (INDEX(出力表!D:D,5))*M826/MAX(N826, Settings!B3)))</f>
        <v>#VALUE!</v>
      </c>
      <c r="P826">
        <f>MIN(100, MAX(0, 100*BETAINV(乱数表!$F826, MAX(0.00000001, (1/(1+EXP(-(INDEX(係数表!G:G,6) + $B826))))*(EXP(INDEX(係数表!H:H,6) + INDEX(係数表!I:I,6)*LN(INDEX(出力表!C:C,6)+1)))), MAX(0.00000001, (1-(1/(1+EXP(-(INDEX(係数表!G:G,6) + $B826)))))*(EXP(INDEX(係数表!H:H,6) + INDEX(係数表!I:I,6)*LN(INDEX(出力表!C:C,6)+1)))))))</f>
        <v>96.953217282223477</v>
      </c>
      <c r="Q826" t="e">
        <f>MIN(100, MAX(0, (100*(INDEX(出力表!D:D,6))/(EXP(INDEX(係数表!B:B,6) + $C826) + (INDEX(出力表!D:D,6)))) + (乱数表!$R826*(Settings!B12/(((INDEX(出力表!D:D,6))+1)^INDEX(係数表!E:E,6)*INDEX(係数表!F:F,6))))))</f>
        <v>#VALUE!</v>
      </c>
      <c r="R826" t="e">
        <f>MIN(100, MAX(0, (INDEX(出力表!D:D,6))*P826/MAX(Q826, Settings!B3)))</f>
        <v>#VALUE!</v>
      </c>
      <c r="S826">
        <f>MIN(100, MAX(0, 100*BETAINV(乱数表!$G826, MAX(0.00000001, (1/(1+EXP(-(INDEX(係数表!G:G,7) + $B826))))*(EXP(INDEX(係数表!H:H,7) + INDEX(係数表!I:I,7)*LN(INDEX(出力表!C:C,7)+1)))), MAX(0.00000001, (1-(1/(1+EXP(-(INDEX(係数表!G:G,7) + $B826)))))*(EXP(INDEX(係数表!H:H,7) + INDEX(係数表!I:I,7)*LN(INDEX(出力表!C:C,7)+1)))))))</f>
        <v>91.9553729892055</v>
      </c>
      <c r="T826" t="e">
        <f>MIN(100, MAX(0, (100*(INDEX(出力表!D:D,7))/(EXP(INDEX(係数表!B:B,7) + $C826) + (INDEX(出力表!D:D,7)))) + (乱数表!$S826*(Settings!B12/(((INDEX(出力表!D:D,7))+1)^INDEX(係数表!E:E,7)*INDEX(係数表!F:F,7))))))</f>
        <v>#VALUE!</v>
      </c>
      <c r="U826" t="e">
        <f>MIN(100, MAX(0, (INDEX(出力表!D:D,7))*S826/MAX(T826, Settings!B3)))</f>
        <v>#VALUE!</v>
      </c>
      <c r="V826">
        <f>MIN(100, MAX(0, 100*BETAINV(乱数表!$H826, MAX(0.00000001, (1/(1+EXP(-(INDEX(係数表!G:G,8) + $B826))))*(EXP(INDEX(係数表!H:H,8) + INDEX(係数表!I:I,8)*LN(INDEX(出力表!C:C,8)+1)))), MAX(0.00000001, (1-(1/(1+EXP(-(INDEX(係数表!G:G,8) + $B826)))))*(EXP(INDEX(係数表!H:H,8) + INDEX(係数表!I:I,8)*LN(INDEX(出力表!C:C,8)+1)))))))</f>
        <v>99.706692198725321</v>
      </c>
      <c r="W826" t="e">
        <f>MIN(100, MAX(0, (100*(INDEX(出力表!D:D,8))/(EXP(INDEX(係数表!B:B,8) + $C826) + (INDEX(出力表!D:D,8)))) + (乱数表!$T826*(Settings!B12/(((INDEX(出力表!D:D,8))+1)^INDEX(係数表!E:E,8)*INDEX(係数表!F:F,8))))))</f>
        <v>#VALUE!</v>
      </c>
      <c r="X826" t="e">
        <f>MIN(100, MAX(0, (INDEX(出力表!D:D,8))*V826/MAX(W826, Settings!B3)))</f>
        <v>#VALUE!</v>
      </c>
      <c r="Y826">
        <f>MIN(100, MAX(0, 100*BETAINV(乱数表!$I826, MAX(0.00000001, (1/(1+EXP(-(INDEX(係数表!G:G,9) + $B826))))*(EXP(INDEX(係数表!H:H,9) + INDEX(係数表!I:I,9)*LN(INDEX(出力表!C:C,9)+1)))), MAX(0.00000001, (1-(1/(1+EXP(-(INDEX(係数表!G:G,9) + $B826)))))*(EXP(INDEX(係数表!H:H,9) + INDEX(係数表!I:I,9)*LN(INDEX(出力表!C:C,9)+1)))))))</f>
        <v>99.953245673109308</v>
      </c>
      <c r="Z826" t="e">
        <f>MIN(100, MAX(0, (100*(INDEX(出力表!D:D,9))/(EXP(INDEX(係数表!B:B,9) + $C826) + (INDEX(出力表!D:D,9)))) + (乱数表!$U826*(Settings!B12/(((INDEX(出力表!D:D,9))+1)^INDEX(係数表!E:E,9)*INDEX(係数表!F:F,9))))))</f>
        <v>#VALUE!</v>
      </c>
      <c r="AA826" t="e">
        <f>MIN(100, MAX(0, (INDEX(出力表!D:D,9))*Y826/MAX(Z826, Settings!B3)))</f>
        <v>#VALUE!</v>
      </c>
      <c r="AB826">
        <f>MIN(100, MAX(0, 100*BETAINV(乱数表!$J826, MAX(0.00000001, (1/(1+EXP(-(INDEX(係数表!G:G,10) + $B826))))*(EXP(INDEX(係数表!H:H,10) + INDEX(係数表!I:I,10)*LN(INDEX(出力表!C:C,10)+1)))), MAX(0.00000001, (1-(1/(1+EXP(-(INDEX(係数表!G:G,10) + $B826)))))*(EXP(INDEX(係数表!H:H,10) + INDEX(係数表!I:I,10)*LN(INDEX(出力表!C:C,10)+1)))))))</f>
        <v>86.488792939005478</v>
      </c>
      <c r="AC826" t="e">
        <f>MIN(100, MAX(0, (100*(INDEX(出力表!D:D,10))/(EXP(INDEX(係数表!B:B,10) + $C826) + (INDEX(出力表!D:D,10)))) + (乱数表!$V826*(Settings!B12/(((INDEX(出力表!D:D,10))+1)^INDEX(係数表!E:E,10)*INDEX(係数表!F:F,10))))))</f>
        <v>#VALUE!</v>
      </c>
      <c r="AD826" t="e">
        <f>MIN(100, MAX(0, (INDEX(出力表!D:D,10))*AB826/MAX(AC826, Settings!B3)))</f>
        <v>#VALUE!</v>
      </c>
      <c r="AE826">
        <f>MIN(100, MAX(0, 100*BETAINV(乱数表!$K826, MAX(0.00000001, (1/(1+EXP(-(INDEX(係数表!G:G,11) + $B826))))*(EXP(INDEX(係数表!H:H,11) + INDEX(係数表!I:I,11)*LN(INDEX(出力表!C:C,11)+1)))), MAX(0.00000001, (1-(1/(1+EXP(-(INDEX(係数表!G:G,11) + $B826)))))*(EXP(INDEX(係数表!H:H,11) + INDEX(係数表!I:I,11)*LN(INDEX(出力表!C:C,11)+1)))))))</f>
        <v>99.943854843564367</v>
      </c>
      <c r="AF826" t="e">
        <f>MIN(100, MAX(0, (100*(INDEX(出力表!D:D,11))/(EXP(INDEX(係数表!B:B,11) + $C826) + (INDEX(出力表!D:D,11)))) + (乱数表!$W826*(Settings!B12/(((INDEX(出力表!D:D,11))+1)^INDEX(係数表!E:E,11)*INDEX(係数表!F:F,11))))))</f>
        <v>#VALUE!</v>
      </c>
      <c r="AG826" t="e">
        <f>MIN(100, MAX(0, (INDEX(出力表!D:D,11))*AE826/MAX(AF826, Settings!B3)))</f>
        <v>#VALUE!</v>
      </c>
      <c r="AH826">
        <f>MIN(100, MAX(0, 100*BETAINV(乱数表!$L826, MAX(0.00000001, (1/(1+EXP(-(INDEX(係数表!G:G,12) + $B826))))*(EXP(INDEX(係数表!H:H,12) + INDEX(係数表!I:I,12)*LN(INDEX(出力表!C:C,12)+1)))), MAX(0.00000001, (1-(1/(1+EXP(-(INDEX(係数表!G:G,12) + $B826)))))*(EXP(INDEX(係数表!H:H,12) + INDEX(係数表!I:I,12)*LN(INDEX(出力表!C:C,12)+1)))))))</f>
        <v>99.81568544148675</v>
      </c>
      <c r="AI826" t="e">
        <f>MIN(100, MAX(0, (100*(INDEX(出力表!D:D,12))/(EXP(INDEX(係数表!B:B,12) + $C826) + (INDEX(出力表!D:D,12)))) + (乱数表!$X826*(Settings!B12/(((INDEX(出力表!D:D,12))+1)^INDEX(係数表!E:E,12)*INDEX(係数表!F:F,12))))))</f>
        <v>#VALUE!</v>
      </c>
      <c r="AJ826" t="e">
        <f>MIN(100, MAX(0, (INDEX(出力表!D:D,12))*AH826/MAX(AI826, Settings!B3)))</f>
        <v>#VALUE!</v>
      </c>
      <c r="AK826">
        <f>MIN(100, MAX(0, 100*BETAINV(乱数表!$M826, MAX(0.00000001, (1/(1+EXP(-(INDEX(係数表!G:G,13) + $B826))))*(EXP(INDEX(係数表!H:H,13) + INDEX(係数表!I:I,13)*LN(INDEX(出力表!C:C,13)+1)))), MAX(0.00000001, (1-(1/(1+EXP(-(INDEX(係数表!G:G,13) + $B826)))))*(EXP(INDEX(係数表!H:H,13) + INDEX(係数表!I:I,13)*LN(INDEX(出力表!C:C,13)+1)))))))</f>
        <v>99.312759979268208</v>
      </c>
      <c r="AL826" t="e">
        <f>MIN(100, MAX(0, (100*(INDEX(出力表!D:D,13))/(EXP(INDEX(係数表!B:B,13) + $C826) + (INDEX(出力表!D:D,13)))) + (乱数表!$Y826*(Settings!B12/(((INDEX(出力表!D:D,13))+1)^INDEX(係数表!E:E,13)*INDEX(係数表!F:F,13))))))</f>
        <v>#VALUE!</v>
      </c>
      <c r="AM826" t="e">
        <f>MIN(100, MAX(0, (INDEX(出力表!D:D,13))*AK826/MAX(AL826, Settings!B3)))</f>
        <v>#VALUE!</v>
      </c>
      <c r="AN826">
        <f>IF(ISNUMBER(F826), INDEX(出力表!B:B,2)*F826, 0)+IF(ISNUMBER(I826), INDEX(出力表!B:B,3)*I826, 0)+IF(ISNUMBER(L826), INDEX(出力表!B:B,4)*L826, 0)+IF(ISNUMBER(O826), INDEX(出力表!B:B,5)*O826, 0)+IF(ISNUMBER(R826), INDEX(出力表!B:B,6)*R826, 0)+IF(ISNUMBER(U826), INDEX(出力表!B:B,7)*U826, 0)+IF(ISNUMBER(X826), INDEX(出力表!B:B,8)*X826, 0)+IF(ISNUMBER(AA826), INDEX(出力表!B:B,9)*AA826, 0)+IF(ISNUMBER(AD826), INDEX(出力表!B:B,10)*AD826, 0)+IF(ISNUMBER(AG826), INDEX(出力表!B:B,11)*AG826, 0)+IF(ISNUMBER(AJ826), INDEX(出力表!B:B,12)*AJ826, 0)+IF(ISNUMBER(AM826), INDEX(出力表!B:B,13)*AM826, 0)</f>
        <v>0</v>
      </c>
      <c r="AO826">
        <f>IF(ISNUMBER(F826), INDEX(出力表!B:B,2), 0)+IF(ISNUMBER(I826), INDEX(出力表!B:B,3), 0)+IF(ISNUMBER(L826), INDEX(出力表!B:B,4), 0)+IF(ISNUMBER(O826), INDEX(出力表!B:B,5), 0)+IF(ISNUMBER(R826), INDEX(出力表!B:B,6), 0)+IF(ISNUMBER(U826), INDEX(出力表!B:B,7), 0)+IF(ISNUMBER(X826), INDEX(出力表!B:B,8), 0)+IF(ISNUMBER(AA826), INDEX(出力表!B:B,9), 0)+IF(ISNUMBER(AD826), INDEX(出力表!B:B,10), 0)+IF(ISNUMBER(AG826), INDEX(出力表!B:B,11), 0)+IF(ISNUMBER(AJ826), INDEX(出力表!B:B,12), 0)+IF(ISNUMBER(AM826), INDEX(出力表!B:B,13), 0)</f>
        <v>0</v>
      </c>
      <c r="AP826" t="str">
        <f t="shared" si="12"/>
        <v/>
      </c>
    </row>
    <row r="827" spans="1:42" x14ac:dyDescent="0.2">
      <c r="A827">
        <v>826</v>
      </c>
      <c r="B827">
        <f>IF(UPPER(Settings!B4)="TRUE", 乱数表!$Z827*Settings!B10, 0)</f>
        <v>-0.28235661430027659</v>
      </c>
      <c r="C827">
        <f>IF(UPPER(Settings!B4)="TRUE", 乱数表!$AA827*Settings!B11, 0)</f>
        <v>8.4840924371465242E-3</v>
      </c>
      <c r="D827">
        <f>MIN(100, MAX(0, 100*BETAINV(乱数表!$B827, MAX(0.00000001, (1/(1+EXP(-(INDEX(係数表!G:G,2) + $B827))))*(EXP(INDEX(係数表!H:H,2) + INDEX(係数表!I:I,2)*LN(INDEX(出力表!C:C,2)+1)))), MAX(0.00000001, (1-(1/(1+EXP(-(INDEX(係数表!G:G,2) + $B827)))))*(EXP(INDEX(係数表!H:H,2) + INDEX(係数表!I:I,2)*LN(INDEX(出力表!C:C,2)+1)))))))</f>
        <v>63.57141453066977</v>
      </c>
      <c r="E827" t="e">
        <f>MIN(100, MAX(0, (100*(INDEX(出力表!D:D,2))/(EXP(INDEX(係数表!B:B,2) + $C827) + (INDEX(出力表!D:D,2)))) + (乱数表!$N827*(Settings!B12/(((INDEX(出力表!D:D,2))+1)^INDEX(係数表!E:E,2)*INDEX(係数表!F:F,2))))))</f>
        <v>#VALUE!</v>
      </c>
      <c r="F827" t="e">
        <f>MIN(100, MAX(0, (INDEX(出力表!D:D,2))*D827/MAX(E827, Settings!B3)))</f>
        <v>#VALUE!</v>
      </c>
      <c r="G827">
        <f>MIN(100, MAX(0, 100*BETAINV(乱数表!$C827, MAX(0.00000001, (1/(1+EXP(-(INDEX(係数表!G:G,3) + $B827))))*(EXP(INDEX(係数表!H:H,3) + INDEX(係数表!I:I,3)*LN(INDEX(出力表!C:C,3)+1)))), MAX(0.00000001, (1-(1/(1+EXP(-(INDEX(係数表!G:G,3) + $B827)))))*(EXP(INDEX(係数表!H:H,3) + INDEX(係数表!I:I,3)*LN(INDEX(出力表!C:C,3)+1)))))))</f>
        <v>98.413290379926949</v>
      </c>
      <c r="H827" t="e">
        <f>MIN(100, MAX(0, (100*(INDEX(出力表!D:D,3))/(EXP(INDEX(係数表!B:B,3) + $C827) + (INDEX(出力表!D:D,3)))) + (乱数表!$O827*(Settings!B12/(((INDEX(出力表!D:D,3))+1)^INDEX(係数表!E:E,3)*INDEX(係数表!F:F,3))))))</f>
        <v>#VALUE!</v>
      </c>
      <c r="I827" t="e">
        <f>MIN(100, MAX(0, (INDEX(出力表!D:D,3))*G827/MAX(H827, Settings!B3)))</f>
        <v>#VALUE!</v>
      </c>
      <c r="J827">
        <f>MIN(100, MAX(0, 100*BETAINV(乱数表!$D827, MAX(0.00000001, (1/(1+EXP(-(INDEX(係数表!G:G,4) + $B827))))*(EXP(INDEX(係数表!H:H,4) + INDEX(係数表!I:I,4)*LN(INDEX(出力表!C:C,4)+1)))), MAX(0.00000001, (1-(1/(1+EXP(-(INDEX(係数表!G:G,4) + $B827)))))*(EXP(INDEX(係数表!H:H,4) + INDEX(係数表!I:I,4)*LN(INDEX(出力表!C:C,4)+1)))))))</f>
        <v>82.550458129301433</v>
      </c>
      <c r="K827" t="e">
        <f>MIN(100, MAX(0, (100*(INDEX(出力表!D:D,4))/(EXP(INDEX(係数表!B:B,4) + $C827) + (INDEX(出力表!D:D,4)))) + (乱数表!$P827*(Settings!B12/(((INDEX(出力表!D:D,4))+1)^INDEX(係数表!E:E,4)*INDEX(係数表!F:F,4))))))</f>
        <v>#VALUE!</v>
      </c>
      <c r="L827" t="e">
        <f>MIN(100, MAX(0, (INDEX(出力表!D:D,4))*J827/MAX(K827, Settings!B3)))</f>
        <v>#VALUE!</v>
      </c>
      <c r="M827">
        <f>MIN(100, MAX(0, 100*BETAINV(乱数表!$E827, MAX(0.00000001, (1/(1+EXP(-(INDEX(係数表!G:G,5) + $B827))))*(EXP(INDEX(係数表!H:H,5) + INDEX(係数表!I:I,5)*LN(INDEX(出力表!C:C,5)+1)))), MAX(0.00000001, (1-(1/(1+EXP(-(INDEX(係数表!G:G,5) + $B827)))))*(EXP(INDEX(係数表!H:H,5) + INDEX(係数表!I:I,5)*LN(INDEX(出力表!C:C,5)+1)))))))</f>
        <v>96.019447947207098</v>
      </c>
      <c r="N827" t="e">
        <f>MIN(100, MAX(0, (100*(INDEX(出力表!D:D,5))/(EXP(INDEX(係数表!B:B,5) + $C827) + (INDEX(出力表!D:D,5)))) + (乱数表!$Q827*(Settings!B12/(((INDEX(出力表!D:D,5))+1)^INDEX(係数表!E:E,5)*INDEX(係数表!F:F,5))))))</f>
        <v>#VALUE!</v>
      </c>
      <c r="O827" t="e">
        <f>MIN(100, MAX(0, (INDEX(出力表!D:D,5))*M827/MAX(N827, Settings!B3)))</f>
        <v>#VALUE!</v>
      </c>
      <c r="P827">
        <f>MIN(100, MAX(0, 100*BETAINV(乱数表!$F827, MAX(0.00000001, (1/(1+EXP(-(INDEX(係数表!G:G,6) + $B827))))*(EXP(INDEX(係数表!H:H,6) + INDEX(係数表!I:I,6)*LN(INDEX(出力表!C:C,6)+1)))), MAX(0.00000001, (1-(1/(1+EXP(-(INDEX(係数表!G:G,6) + $B827)))))*(EXP(INDEX(係数表!H:H,6) + INDEX(係数表!I:I,6)*LN(INDEX(出力表!C:C,6)+1)))))))</f>
        <v>89.976976739925178</v>
      </c>
      <c r="Q827" t="e">
        <f>MIN(100, MAX(0, (100*(INDEX(出力表!D:D,6))/(EXP(INDEX(係数表!B:B,6) + $C827) + (INDEX(出力表!D:D,6)))) + (乱数表!$R827*(Settings!B12/(((INDEX(出力表!D:D,6))+1)^INDEX(係数表!E:E,6)*INDEX(係数表!F:F,6))))))</f>
        <v>#VALUE!</v>
      </c>
      <c r="R827" t="e">
        <f>MIN(100, MAX(0, (INDEX(出力表!D:D,6))*P827/MAX(Q827, Settings!B3)))</f>
        <v>#VALUE!</v>
      </c>
      <c r="S827">
        <f>MIN(100, MAX(0, 100*BETAINV(乱数表!$G827, MAX(0.00000001, (1/(1+EXP(-(INDEX(係数表!G:G,7) + $B827))))*(EXP(INDEX(係数表!H:H,7) + INDEX(係数表!I:I,7)*LN(INDEX(出力表!C:C,7)+1)))), MAX(0.00000001, (1-(1/(1+EXP(-(INDEX(係数表!G:G,7) + $B827)))))*(EXP(INDEX(係数表!H:H,7) + INDEX(係数表!I:I,7)*LN(INDEX(出力表!C:C,7)+1)))))))</f>
        <v>96.289298487687546</v>
      </c>
      <c r="T827" t="e">
        <f>MIN(100, MAX(0, (100*(INDEX(出力表!D:D,7))/(EXP(INDEX(係数表!B:B,7) + $C827) + (INDEX(出力表!D:D,7)))) + (乱数表!$S827*(Settings!B12/(((INDEX(出力表!D:D,7))+1)^INDEX(係数表!E:E,7)*INDEX(係数表!F:F,7))))))</f>
        <v>#VALUE!</v>
      </c>
      <c r="U827" t="e">
        <f>MIN(100, MAX(0, (INDEX(出力表!D:D,7))*S827/MAX(T827, Settings!B3)))</f>
        <v>#VALUE!</v>
      </c>
      <c r="V827">
        <f>MIN(100, MAX(0, 100*BETAINV(乱数表!$H827, MAX(0.00000001, (1/(1+EXP(-(INDEX(係数表!G:G,8) + $B827))))*(EXP(INDEX(係数表!H:H,8) + INDEX(係数表!I:I,8)*LN(INDEX(出力表!C:C,8)+1)))), MAX(0.00000001, (1-(1/(1+EXP(-(INDEX(係数表!G:G,8) + $B827)))))*(EXP(INDEX(係数表!H:H,8) + INDEX(係数表!I:I,8)*LN(INDEX(出力表!C:C,8)+1)))))))</f>
        <v>86.317688584853869</v>
      </c>
      <c r="W827" t="e">
        <f>MIN(100, MAX(0, (100*(INDEX(出力表!D:D,8))/(EXP(INDEX(係数表!B:B,8) + $C827) + (INDEX(出力表!D:D,8)))) + (乱数表!$T827*(Settings!B12/(((INDEX(出力表!D:D,8))+1)^INDEX(係数表!E:E,8)*INDEX(係数表!F:F,8))))))</f>
        <v>#VALUE!</v>
      </c>
      <c r="X827" t="e">
        <f>MIN(100, MAX(0, (INDEX(出力表!D:D,8))*V827/MAX(W827, Settings!B3)))</f>
        <v>#VALUE!</v>
      </c>
      <c r="Y827">
        <f>MIN(100, MAX(0, 100*BETAINV(乱数表!$I827, MAX(0.00000001, (1/(1+EXP(-(INDEX(係数表!G:G,9) + $B827))))*(EXP(INDEX(係数表!H:H,9) + INDEX(係数表!I:I,9)*LN(INDEX(出力表!C:C,9)+1)))), MAX(0.00000001, (1-(1/(1+EXP(-(INDEX(係数表!G:G,9) + $B827)))))*(EXP(INDEX(係数表!H:H,9) + INDEX(係数表!I:I,9)*LN(INDEX(出力表!C:C,9)+1)))))))</f>
        <v>29.758646524635967</v>
      </c>
      <c r="Z827" t="e">
        <f>MIN(100, MAX(0, (100*(INDEX(出力表!D:D,9))/(EXP(INDEX(係数表!B:B,9) + $C827) + (INDEX(出力表!D:D,9)))) + (乱数表!$U827*(Settings!B12/(((INDEX(出力表!D:D,9))+1)^INDEX(係数表!E:E,9)*INDEX(係数表!F:F,9))))))</f>
        <v>#VALUE!</v>
      </c>
      <c r="AA827" t="e">
        <f>MIN(100, MAX(0, (INDEX(出力表!D:D,9))*Y827/MAX(Z827, Settings!B3)))</f>
        <v>#VALUE!</v>
      </c>
      <c r="AB827">
        <f>MIN(100, MAX(0, 100*BETAINV(乱数表!$J827, MAX(0.00000001, (1/(1+EXP(-(INDEX(係数表!G:G,10) + $B827))))*(EXP(INDEX(係数表!H:H,10) + INDEX(係数表!I:I,10)*LN(INDEX(出力表!C:C,10)+1)))), MAX(0.00000001, (1-(1/(1+EXP(-(INDEX(係数表!G:G,10) + $B827)))))*(EXP(INDEX(係数表!H:H,10) + INDEX(係数表!I:I,10)*LN(INDEX(出力表!C:C,10)+1)))))))</f>
        <v>95.261563418747656</v>
      </c>
      <c r="AC827" t="e">
        <f>MIN(100, MAX(0, (100*(INDEX(出力表!D:D,10))/(EXP(INDEX(係数表!B:B,10) + $C827) + (INDEX(出力表!D:D,10)))) + (乱数表!$V827*(Settings!B12/(((INDEX(出力表!D:D,10))+1)^INDEX(係数表!E:E,10)*INDEX(係数表!F:F,10))))))</f>
        <v>#VALUE!</v>
      </c>
      <c r="AD827" t="e">
        <f>MIN(100, MAX(0, (INDEX(出力表!D:D,10))*AB827/MAX(AC827, Settings!B3)))</f>
        <v>#VALUE!</v>
      </c>
      <c r="AE827">
        <f>MIN(100, MAX(0, 100*BETAINV(乱数表!$K827, MAX(0.00000001, (1/(1+EXP(-(INDEX(係数表!G:G,11) + $B827))))*(EXP(INDEX(係数表!H:H,11) + INDEX(係数表!I:I,11)*LN(INDEX(出力表!C:C,11)+1)))), MAX(0.00000001, (1-(1/(1+EXP(-(INDEX(係数表!G:G,11) + $B827)))))*(EXP(INDEX(係数表!H:H,11) + INDEX(係数表!I:I,11)*LN(INDEX(出力表!C:C,11)+1)))))))</f>
        <v>70.942560518128261</v>
      </c>
      <c r="AF827" t="e">
        <f>MIN(100, MAX(0, (100*(INDEX(出力表!D:D,11))/(EXP(INDEX(係数表!B:B,11) + $C827) + (INDEX(出力表!D:D,11)))) + (乱数表!$W827*(Settings!B12/(((INDEX(出力表!D:D,11))+1)^INDEX(係数表!E:E,11)*INDEX(係数表!F:F,11))))))</f>
        <v>#VALUE!</v>
      </c>
      <c r="AG827" t="e">
        <f>MIN(100, MAX(0, (INDEX(出力表!D:D,11))*AE827/MAX(AF827, Settings!B3)))</f>
        <v>#VALUE!</v>
      </c>
      <c r="AH827">
        <f>MIN(100, MAX(0, 100*BETAINV(乱数表!$L827, MAX(0.00000001, (1/(1+EXP(-(INDEX(係数表!G:G,12) + $B827))))*(EXP(INDEX(係数表!H:H,12) + INDEX(係数表!I:I,12)*LN(INDEX(出力表!C:C,12)+1)))), MAX(0.00000001, (1-(1/(1+EXP(-(INDEX(係数表!G:G,12) + $B827)))))*(EXP(INDEX(係数表!H:H,12) + INDEX(係数表!I:I,12)*LN(INDEX(出力表!C:C,12)+1)))))))</f>
        <v>86.639936688195391</v>
      </c>
      <c r="AI827" t="e">
        <f>MIN(100, MAX(0, (100*(INDEX(出力表!D:D,12))/(EXP(INDEX(係数表!B:B,12) + $C827) + (INDEX(出力表!D:D,12)))) + (乱数表!$X827*(Settings!B12/(((INDEX(出力表!D:D,12))+1)^INDEX(係数表!E:E,12)*INDEX(係数表!F:F,12))))))</f>
        <v>#VALUE!</v>
      </c>
      <c r="AJ827" t="e">
        <f>MIN(100, MAX(0, (INDEX(出力表!D:D,12))*AH827/MAX(AI827, Settings!B3)))</f>
        <v>#VALUE!</v>
      </c>
      <c r="AK827">
        <f>MIN(100, MAX(0, 100*BETAINV(乱数表!$M827, MAX(0.00000001, (1/(1+EXP(-(INDEX(係数表!G:G,13) + $B827))))*(EXP(INDEX(係数表!H:H,13) + INDEX(係数表!I:I,13)*LN(INDEX(出力表!C:C,13)+1)))), MAX(0.00000001, (1-(1/(1+EXP(-(INDEX(係数表!G:G,13) + $B827)))))*(EXP(INDEX(係数表!H:H,13) + INDEX(係数表!I:I,13)*LN(INDEX(出力表!C:C,13)+1)))))))</f>
        <v>98.819525548178234</v>
      </c>
      <c r="AL827" t="e">
        <f>MIN(100, MAX(0, (100*(INDEX(出力表!D:D,13))/(EXP(INDEX(係数表!B:B,13) + $C827) + (INDEX(出力表!D:D,13)))) + (乱数表!$Y827*(Settings!B12/(((INDEX(出力表!D:D,13))+1)^INDEX(係数表!E:E,13)*INDEX(係数表!F:F,13))))))</f>
        <v>#VALUE!</v>
      </c>
      <c r="AM827" t="e">
        <f>MIN(100, MAX(0, (INDEX(出力表!D:D,13))*AK827/MAX(AL827, Settings!B3)))</f>
        <v>#VALUE!</v>
      </c>
      <c r="AN827">
        <f>IF(ISNUMBER(F827), INDEX(出力表!B:B,2)*F827, 0)+IF(ISNUMBER(I827), INDEX(出力表!B:B,3)*I827, 0)+IF(ISNUMBER(L827), INDEX(出力表!B:B,4)*L827, 0)+IF(ISNUMBER(O827), INDEX(出力表!B:B,5)*O827, 0)+IF(ISNUMBER(R827), INDEX(出力表!B:B,6)*R827, 0)+IF(ISNUMBER(U827), INDEX(出力表!B:B,7)*U827, 0)+IF(ISNUMBER(X827), INDEX(出力表!B:B,8)*X827, 0)+IF(ISNUMBER(AA827), INDEX(出力表!B:B,9)*AA827, 0)+IF(ISNUMBER(AD827), INDEX(出力表!B:B,10)*AD827, 0)+IF(ISNUMBER(AG827), INDEX(出力表!B:B,11)*AG827, 0)+IF(ISNUMBER(AJ827), INDEX(出力表!B:B,12)*AJ827, 0)+IF(ISNUMBER(AM827), INDEX(出力表!B:B,13)*AM827, 0)</f>
        <v>0</v>
      </c>
      <c r="AO827">
        <f>IF(ISNUMBER(F827), INDEX(出力表!B:B,2), 0)+IF(ISNUMBER(I827), INDEX(出力表!B:B,3), 0)+IF(ISNUMBER(L827), INDEX(出力表!B:B,4), 0)+IF(ISNUMBER(O827), INDEX(出力表!B:B,5), 0)+IF(ISNUMBER(R827), INDEX(出力表!B:B,6), 0)+IF(ISNUMBER(U827), INDEX(出力表!B:B,7), 0)+IF(ISNUMBER(X827), INDEX(出力表!B:B,8), 0)+IF(ISNUMBER(AA827), INDEX(出力表!B:B,9), 0)+IF(ISNUMBER(AD827), INDEX(出力表!B:B,10), 0)+IF(ISNUMBER(AG827), INDEX(出力表!B:B,11), 0)+IF(ISNUMBER(AJ827), INDEX(出力表!B:B,12), 0)+IF(ISNUMBER(AM827), INDEX(出力表!B:B,13), 0)</f>
        <v>0</v>
      </c>
      <c r="AP827" t="str">
        <f t="shared" si="12"/>
        <v/>
      </c>
    </row>
    <row r="828" spans="1:42" x14ac:dyDescent="0.2">
      <c r="A828">
        <v>827</v>
      </c>
      <c r="B828">
        <f>IF(UPPER(Settings!B4)="TRUE", 乱数表!$Z828*Settings!B10, 0)</f>
        <v>0.51783158477471036</v>
      </c>
      <c r="C828">
        <f>IF(UPPER(Settings!B4)="TRUE", 乱数表!$AA828*Settings!B11, 0)</f>
        <v>2.1986722637061321E-2</v>
      </c>
      <c r="D828">
        <f>MIN(100, MAX(0, 100*BETAINV(乱数表!$B828, MAX(0.00000001, (1/(1+EXP(-(INDEX(係数表!G:G,2) + $B828))))*(EXP(INDEX(係数表!H:H,2) + INDEX(係数表!I:I,2)*LN(INDEX(出力表!C:C,2)+1)))), MAX(0.00000001, (1-(1/(1+EXP(-(INDEX(係数表!G:G,2) + $B828)))))*(EXP(INDEX(係数表!H:H,2) + INDEX(係数表!I:I,2)*LN(INDEX(出力表!C:C,2)+1)))))))</f>
        <v>97.988062933346086</v>
      </c>
      <c r="E828" t="e">
        <f>MIN(100, MAX(0, (100*(INDEX(出力表!D:D,2))/(EXP(INDEX(係数表!B:B,2) + $C828) + (INDEX(出力表!D:D,2)))) + (乱数表!$N828*(Settings!B12/(((INDEX(出力表!D:D,2))+1)^INDEX(係数表!E:E,2)*INDEX(係数表!F:F,2))))))</f>
        <v>#VALUE!</v>
      </c>
      <c r="F828" t="e">
        <f>MIN(100, MAX(0, (INDEX(出力表!D:D,2))*D828/MAX(E828, Settings!B3)))</f>
        <v>#VALUE!</v>
      </c>
      <c r="G828">
        <f>MIN(100, MAX(0, 100*BETAINV(乱数表!$C828, MAX(0.00000001, (1/(1+EXP(-(INDEX(係数表!G:G,3) + $B828))))*(EXP(INDEX(係数表!H:H,3) + INDEX(係数表!I:I,3)*LN(INDEX(出力表!C:C,3)+1)))), MAX(0.00000001, (1-(1/(1+EXP(-(INDEX(係数表!G:G,3) + $B828)))))*(EXP(INDEX(係数表!H:H,3) + INDEX(係数表!I:I,3)*LN(INDEX(出力表!C:C,3)+1)))))))</f>
        <v>62.268703245190807</v>
      </c>
      <c r="H828" t="e">
        <f>MIN(100, MAX(0, (100*(INDEX(出力表!D:D,3))/(EXP(INDEX(係数表!B:B,3) + $C828) + (INDEX(出力表!D:D,3)))) + (乱数表!$O828*(Settings!B12/(((INDEX(出力表!D:D,3))+1)^INDEX(係数表!E:E,3)*INDEX(係数表!F:F,3))))))</f>
        <v>#VALUE!</v>
      </c>
      <c r="I828" t="e">
        <f>MIN(100, MAX(0, (INDEX(出力表!D:D,3))*G828/MAX(H828, Settings!B3)))</f>
        <v>#VALUE!</v>
      </c>
      <c r="J828">
        <f>MIN(100, MAX(0, 100*BETAINV(乱数表!$D828, MAX(0.00000001, (1/(1+EXP(-(INDEX(係数表!G:G,4) + $B828))))*(EXP(INDEX(係数表!H:H,4) + INDEX(係数表!I:I,4)*LN(INDEX(出力表!C:C,4)+1)))), MAX(0.00000001, (1-(1/(1+EXP(-(INDEX(係数表!G:G,4) + $B828)))))*(EXP(INDEX(係数表!H:H,4) + INDEX(係数表!I:I,4)*LN(INDEX(出力表!C:C,4)+1)))))))</f>
        <v>99.718480439924789</v>
      </c>
      <c r="K828" t="e">
        <f>MIN(100, MAX(0, (100*(INDEX(出力表!D:D,4))/(EXP(INDEX(係数表!B:B,4) + $C828) + (INDEX(出力表!D:D,4)))) + (乱数表!$P828*(Settings!B12/(((INDEX(出力表!D:D,4))+1)^INDEX(係数表!E:E,4)*INDEX(係数表!F:F,4))))))</f>
        <v>#VALUE!</v>
      </c>
      <c r="L828" t="e">
        <f>MIN(100, MAX(0, (INDEX(出力表!D:D,4))*J828/MAX(K828, Settings!B3)))</f>
        <v>#VALUE!</v>
      </c>
      <c r="M828">
        <f>MIN(100, MAX(0, 100*BETAINV(乱数表!$E828, MAX(0.00000001, (1/(1+EXP(-(INDEX(係数表!G:G,5) + $B828))))*(EXP(INDEX(係数表!H:H,5) + INDEX(係数表!I:I,5)*LN(INDEX(出力表!C:C,5)+1)))), MAX(0.00000001, (1-(1/(1+EXP(-(INDEX(係数表!G:G,5) + $B828)))))*(EXP(INDEX(係数表!H:H,5) + INDEX(係数表!I:I,5)*LN(INDEX(出力表!C:C,5)+1)))))))</f>
        <v>96.561424809233884</v>
      </c>
      <c r="N828" t="e">
        <f>MIN(100, MAX(0, (100*(INDEX(出力表!D:D,5))/(EXP(INDEX(係数表!B:B,5) + $C828) + (INDEX(出力表!D:D,5)))) + (乱数表!$Q828*(Settings!B12/(((INDEX(出力表!D:D,5))+1)^INDEX(係数表!E:E,5)*INDEX(係数表!F:F,5))))))</f>
        <v>#VALUE!</v>
      </c>
      <c r="O828" t="e">
        <f>MIN(100, MAX(0, (INDEX(出力表!D:D,5))*M828/MAX(N828, Settings!B3)))</f>
        <v>#VALUE!</v>
      </c>
      <c r="P828">
        <f>MIN(100, MAX(0, 100*BETAINV(乱数表!$F828, MAX(0.00000001, (1/(1+EXP(-(INDEX(係数表!G:G,6) + $B828))))*(EXP(INDEX(係数表!H:H,6) + INDEX(係数表!I:I,6)*LN(INDEX(出力表!C:C,6)+1)))), MAX(0.00000001, (1-(1/(1+EXP(-(INDEX(係数表!G:G,6) + $B828)))))*(EXP(INDEX(係数表!H:H,6) + INDEX(係数表!I:I,6)*LN(INDEX(出力表!C:C,6)+1)))))))</f>
        <v>99.985677084877466</v>
      </c>
      <c r="Q828" t="e">
        <f>MIN(100, MAX(0, (100*(INDEX(出力表!D:D,6))/(EXP(INDEX(係数表!B:B,6) + $C828) + (INDEX(出力表!D:D,6)))) + (乱数表!$R828*(Settings!B12/(((INDEX(出力表!D:D,6))+1)^INDEX(係数表!E:E,6)*INDEX(係数表!F:F,6))))))</f>
        <v>#VALUE!</v>
      </c>
      <c r="R828" t="e">
        <f>MIN(100, MAX(0, (INDEX(出力表!D:D,6))*P828/MAX(Q828, Settings!B3)))</f>
        <v>#VALUE!</v>
      </c>
      <c r="S828">
        <f>MIN(100, MAX(0, 100*BETAINV(乱数表!$G828, MAX(0.00000001, (1/(1+EXP(-(INDEX(係数表!G:G,7) + $B828))))*(EXP(INDEX(係数表!H:H,7) + INDEX(係数表!I:I,7)*LN(INDEX(出力表!C:C,7)+1)))), MAX(0.00000001, (1-(1/(1+EXP(-(INDEX(係数表!G:G,7) + $B828)))))*(EXP(INDEX(係数表!H:H,7) + INDEX(係数表!I:I,7)*LN(INDEX(出力表!C:C,7)+1)))))))</f>
        <v>99.133837350856751</v>
      </c>
      <c r="T828" t="e">
        <f>MIN(100, MAX(0, (100*(INDEX(出力表!D:D,7))/(EXP(INDEX(係数表!B:B,7) + $C828) + (INDEX(出力表!D:D,7)))) + (乱数表!$S828*(Settings!B12/(((INDEX(出力表!D:D,7))+1)^INDEX(係数表!E:E,7)*INDEX(係数表!F:F,7))))))</f>
        <v>#VALUE!</v>
      </c>
      <c r="U828" t="e">
        <f>MIN(100, MAX(0, (INDEX(出力表!D:D,7))*S828/MAX(T828, Settings!B3)))</f>
        <v>#VALUE!</v>
      </c>
      <c r="V828">
        <f>MIN(100, MAX(0, 100*BETAINV(乱数表!$H828, MAX(0.00000001, (1/(1+EXP(-(INDEX(係数表!G:G,8) + $B828))))*(EXP(INDEX(係数表!H:H,8) + INDEX(係数表!I:I,8)*LN(INDEX(出力表!C:C,8)+1)))), MAX(0.00000001, (1-(1/(1+EXP(-(INDEX(係数表!G:G,8) + $B828)))))*(EXP(INDEX(係数表!H:H,8) + INDEX(係数表!I:I,8)*LN(INDEX(出力表!C:C,8)+1)))))))</f>
        <v>89.463951258946807</v>
      </c>
      <c r="W828" t="e">
        <f>MIN(100, MAX(0, (100*(INDEX(出力表!D:D,8))/(EXP(INDEX(係数表!B:B,8) + $C828) + (INDEX(出力表!D:D,8)))) + (乱数表!$T828*(Settings!B12/(((INDEX(出力表!D:D,8))+1)^INDEX(係数表!E:E,8)*INDEX(係数表!F:F,8))))))</f>
        <v>#VALUE!</v>
      </c>
      <c r="X828" t="e">
        <f>MIN(100, MAX(0, (INDEX(出力表!D:D,8))*V828/MAX(W828, Settings!B3)))</f>
        <v>#VALUE!</v>
      </c>
      <c r="Y828">
        <f>MIN(100, MAX(0, 100*BETAINV(乱数表!$I828, MAX(0.00000001, (1/(1+EXP(-(INDEX(係数表!G:G,9) + $B828))))*(EXP(INDEX(係数表!H:H,9) + INDEX(係数表!I:I,9)*LN(INDEX(出力表!C:C,9)+1)))), MAX(0.00000001, (1-(1/(1+EXP(-(INDEX(係数表!G:G,9) + $B828)))))*(EXP(INDEX(係数表!H:H,9) + INDEX(係数表!I:I,9)*LN(INDEX(出力表!C:C,9)+1)))))))</f>
        <v>81.661245072121062</v>
      </c>
      <c r="Z828" t="e">
        <f>MIN(100, MAX(0, (100*(INDEX(出力表!D:D,9))/(EXP(INDEX(係数表!B:B,9) + $C828) + (INDEX(出力表!D:D,9)))) + (乱数表!$U828*(Settings!B12/(((INDEX(出力表!D:D,9))+1)^INDEX(係数表!E:E,9)*INDEX(係数表!F:F,9))))))</f>
        <v>#VALUE!</v>
      </c>
      <c r="AA828" t="e">
        <f>MIN(100, MAX(0, (INDEX(出力表!D:D,9))*Y828/MAX(Z828, Settings!B3)))</f>
        <v>#VALUE!</v>
      </c>
      <c r="AB828">
        <f>MIN(100, MAX(0, 100*BETAINV(乱数表!$J828, MAX(0.00000001, (1/(1+EXP(-(INDEX(係数表!G:G,10) + $B828))))*(EXP(INDEX(係数表!H:H,10) + INDEX(係数表!I:I,10)*LN(INDEX(出力表!C:C,10)+1)))), MAX(0.00000001, (1-(1/(1+EXP(-(INDEX(係数表!G:G,10) + $B828)))))*(EXP(INDEX(係数表!H:H,10) + INDEX(係数表!I:I,10)*LN(INDEX(出力表!C:C,10)+1)))))))</f>
        <v>99.998071684378417</v>
      </c>
      <c r="AC828" t="e">
        <f>MIN(100, MAX(0, (100*(INDEX(出力表!D:D,10))/(EXP(INDEX(係数表!B:B,10) + $C828) + (INDEX(出力表!D:D,10)))) + (乱数表!$V828*(Settings!B12/(((INDEX(出力表!D:D,10))+1)^INDEX(係数表!E:E,10)*INDEX(係数表!F:F,10))))))</f>
        <v>#VALUE!</v>
      </c>
      <c r="AD828" t="e">
        <f>MIN(100, MAX(0, (INDEX(出力表!D:D,10))*AB828/MAX(AC828, Settings!B3)))</f>
        <v>#VALUE!</v>
      </c>
      <c r="AE828">
        <f>MIN(100, MAX(0, 100*BETAINV(乱数表!$K828, MAX(0.00000001, (1/(1+EXP(-(INDEX(係数表!G:G,11) + $B828))))*(EXP(INDEX(係数表!H:H,11) + INDEX(係数表!I:I,11)*LN(INDEX(出力表!C:C,11)+1)))), MAX(0.00000001, (1-(1/(1+EXP(-(INDEX(係数表!G:G,11) + $B828)))))*(EXP(INDEX(係数表!H:H,11) + INDEX(係数表!I:I,11)*LN(INDEX(出力表!C:C,11)+1)))))))</f>
        <v>99.565337342511938</v>
      </c>
      <c r="AF828" t="e">
        <f>MIN(100, MAX(0, (100*(INDEX(出力表!D:D,11))/(EXP(INDEX(係数表!B:B,11) + $C828) + (INDEX(出力表!D:D,11)))) + (乱数表!$W828*(Settings!B12/(((INDEX(出力表!D:D,11))+1)^INDEX(係数表!E:E,11)*INDEX(係数表!F:F,11))))))</f>
        <v>#VALUE!</v>
      </c>
      <c r="AG828" t="e">
        <f>MIN(100, MAX(0, (INDEX(出力表!D:D,11))*AE828/MAX(AF828, Settings!B3)))</f>
        <v>#VALUE!</v>
      </c>
      <c r="AH828">
        <f>MIN(100, MAX(0, 100*BETAINV(乱数表!$L828, MAX(0.00000001, (1/(1+EXP(-(INDEX(係数表!G:G,12) + $B828))))*(EXP(INDEX(係数表!H:H,12) + INDEX(係数表!I:I,12)*LN(INDEX(出力表!C:C,12)+1)))), MAX(0.00000001, (1-(1/(1+EXP(-(INDEX(係数表!G:G,12) + $B828)))))*(EXP(INDEX(係数表!H:H,12) + INDEX(係数表!I:I,12)*LN(INDEX(出力表!C:C,12)+1)))))))</f>
        <v>57.830707332507473</v>
      </c>
      <c r="AI828" t="e">
        <f>MIN(100, MAX(0, (100*(INDEX(出力表!D:D,12))/(EXP(INDEX(係数表!B:B,12) + $C828) + (INDEX(出力表!D:D,12)))) + (乱数表!$X828*(Settings!B12/(((INDEX(出力表!D:D,12))+1)^INDEX(係数表!E:E,12)*INDEX(係数表!F:F,12))))))</f>
        <v>#VALUE!</v>
      </c>
      <c r="AJ828" t="e">
        <f>MIN(100, MAX(0, (INDEX(出力表!D:D,12))*AH828/MAX(AI828, Settings!B3)))</f>
        <v>#VALUE!</v>
      </c>
      <c r="AK828">
        <f>MIN(100, MAX(0, 100*BETAINV(乱数表!$M828, MAX(0.00000001, (1/(1+EXP(-(INDEX(係数表!G:G,13) + $B828))))*(EXP(INDEX(係数表!H:H,13) + INDEX(係数表!I:I,13)*LN(INDEX(出力表!C:C,13)+1)))), MAX(0.00000001, (1-(1/(1+EXP(-(INDEX(係数表!G:G,13) + $B828)))))*(EXP(INDEX(係数表!H:H,13) + INDEX(係数表!I:I,13)*LN(INDEX(出力表!C:C,13)+1)))))))</f>
        <v>99.935309857200821</v>
      </c>
      <c r="AL828" t="e">
        <f>MIN(100, MAX(0, (100*(INDEX(出力表!D:D,13))/(EXP(INDEX(係数表!B:B,13) + $C828) + (INDEX(出力表!D:D,13)))) + (乱数表!$Y828*(Settings!B12/(((INDEX(出力表!D:D,13))+1)^INDEX(係数表!E:E,13)*INDEX(係数表!F:F,13))))))</f>
        <v>#VALUE!</v>
      </c>
      <c r="AM828" t="e">
        <f>MIN(100, MAX(0, (INDEX(出力表!D:D,13))*AK828/MAX(AL828, Settings!B3)))</f>
        <v>#VALUE!</v>
      </c>
      <c r="AN828">
        <f>IF(ISNUMBER(F828), INDEX(出力表!B:B,2)*F828, 0)+IF(ISNUMBER(I828), INDEX(出力表!B:B,3)*I828, 0)+IF(ISNUMBER(L828), INDEX(出力表!B:B,4)*L828, 0)+IF(ISNUMBER(O828), INDEX(出力表!B:B,5)*O828, 0)+IF(ISNUMBER(R828), INDEX(出力表!B:B,6)*R828, 0)+IF(ISNUMBER(U828), INDEX(出力表!B:B,7)*U828, 0)+IF(ISNUMBER(X828), INDEX(出力表!B:B,8)*X828, 0)+IF(ISNUMBER(AA828), INDEX(出力表!B:B,9)*AA828, 0)+IF(ISNUMBER(AD828), INDEX(出力表!B:B,10)*AD828, 0)+IF(ISNUMBER(AG828), INDEX(出力表!B:B,11)*AG828, 0)+IF(ISNUMBER(AJ828), INDEX(出力表!B:B,12)*AJ828, 0)+IF(ISNUMBER(AM828), INDEX(出力表!B:B,13)*AM828, 0)</f>
        <v>0</v>
      </c>
      <c r="AO828">
        <f>IF(ISNUMBER(F828), INDEX(出力表!B:B,2), 0)+IF(ISNUMBER(I828), INDEX(出力表!B:B,3), 0)+IF(ISNUMBER(L828), INDEX(出力表!B:B,4), 0)+IF(ISNUMBER(O828), INDEX(出力表!B:B,5), 0)+IF(ISNUMBER(R828), INDEX(出力表!B:B,6), 0)+IF(ISNUMBER(U828), INDEX(出力表!B:B,7), 0)+IF(ISNUMBER(X828), INDEX(出力表!B:B,8), 0)+IF(ISNUMBER(AA828), INDEX(出力表!B:B,9), 0)+IF(ISNUMBER(AD828), INDEX(出力表!B:B,10), 0)+IF(ISNUMBER(AG828), INDEX(出力表!B:B,11), 0)+IF(ISNUMBER(AJ828), INDEX(出力表!B:B,12), 0)+IF(ISNUMBER(AM828), INDEX(出力表!B:B,13), 0)</f>
        <v>0</v>
      </c>
      <c r="AP828" t="str">
        <f t="shared" si="12"/>
        <v/>
      </c>
    </row>
    <row r="829" spans="1:42" x14ac:dyDescent="0.2">
      <c r="A829">
        <v>828</v>
      </c>
      <c r="B829">
        <f>IF(UPPER(Settings!B4)="TRUE", 乱数表!$Z829*Settings!B10, 0)</f>
        <v>-0.27859805763853207</v>
      </c>
      <c r="C829">
        <f>IF(UPPER(Settings!B4)="TRUE", 乱数表!$AA829*Settings!B11, 0)</f>
        <v>0.11938457068436409</v>
      </c>
      <c r="D829">
        <f>MIN(100, MAX(0, 100*BETAINV(乱数表!$B829, MAX(0.00000001, (1/(1+EXP(-(INDEX(係数表!G:G,2) + $B829))))*(EXP(INDEX(係数表!H:H,2) + INDEX(係数表!I:I,2)*LN(INDEX(出力表!C:C,2)+1)))), MAX(0.00000001, (1-(1/(1+EXP(-(INDEX(係数表!G:G,2) + $B829)))))*(EXP(INDEX(係数表!H:H,2) + INDEX(係数表!I:I,2)*LN(INDEX(出力表!C:C,2)+1)))))))</f>
        <v>58.860707352674481</v>
      </c>
      <c r="E829" t="e">
        <f>MIN(100, MAX(0, (100*(INDEX(出力表!D:D,2))/(EXP(INDEX(係数表!B:B,2) + $C829) + (INDEX(出力表!D:D,2)))) + (乱数表!$N829*(Settings!B12/(((INDEX(出力表!D:D,2))+1)^INDEX(係数表!E:E,2)*INDEX(係数表!F:F,2))))))</f>
        <v>#VALUE!</v>
      </c>
      <c r="F829" t="e">
        <f>MIN(100, MAX(0, (INDEX(出力表!D:D,2))*D829/MAX(E829, Settings!B3)))</f>
        <v>#VALUE!</v>
      </c>
      <c r="G829">
        <f>MIN(100, MAX(0, 100*BETAINV(乱数表!$C829, MAX(0.00000001, (1/(1+EXP(-(INDEX(係数表!G:G,3) + $B829))))*(EXP(INDEX(係数表!H:H,3) + INDEX(係数表!I:I,3)*LN(INDEX(出力表!C:C,3)+1)))), MAX(0.00000001, (1-(1/(1+EXP(-(INDEX(係数表!G:G,3) + $B829)))))*(EXP(INDEX(係数表!H:H,3) + INDEX(係数表!I:I,3)*LN(INDEX(出力表!C:C,3)+1)))))))</f>
        <v>98.426702587692077</v>
      </c>
      <c r="H829" t="e">
        <f>MIN(100, MAX(0, (100*(INDEX(出力表!D:D,3))/(EXP(INDEX(係数表!B:B,3) + $C829) + (INDEX(出力表!D:D,3)))) + (乱数表!$O829*(Settings!B12/(((INDEX(出力表!D:D,3))+1)^INDEX(係数表!E:E,3)*INDEX(係数表!F:F,3))))))</f>
        <v>#VALUE!</v>
      </c>
      <c r="I829" t="e">
        <f>MIN(100, MAX(0, (INDEX(出力表!D:D,3))*G829/MAX(H829, Settings!B3)))</f>
        <v>#VALUE!</v>
      </c>
      <c r="J829">
        <f>MIN(100, MAX(0, 100*BETAINV(乱数表!$D829, MAX(0.00000001, (1/(1+EXP(-(INDEX(係数表!G:G,4) + $B829))))*(EXP(INDEX(係数表!H:H,4) + INDEX(係数表!I:I,4)*LN(INDEX(出力表!C:C,4)+1)))), MAX(0.00000001, (1-(1/(1+EXP(-(INDEX(係数表!G:G,4) + $B829)))))*(EXP(INDEX(係数表!H:H,4) + INDEX(係数表!I:I,4)*LN(INDEX(出力表!C:C,4)+1)))))))</f>
        <v>73.007429364191623</v>
      </c>
      <c r="K829" t="e">
        <f>MIN(100, MAX(0, (100*(INDEX(出力表!D:D,4))/(EXP(INDEX(係数表!B:B,4) + $C829) + (INDEX(出力表!D:D,4)))) + (乱数表!$P829*(Settings!B12/(((INDEX(出力表!D:D,4))+1)^INDEX(係数表!E:E,4)*INDEX(係数表!F:F,4))))))</f>
        <v>#VALUE!</v>
      </c>
      <c r="L829" t="e">
        <f>MIN(100, MAX(0, (INDEX(出力表!D:D,4))*J829/MAX(K829, Settings!B3)))</f>
        <v>#VALUE!</v>
      </c>
      <c r="M829">
        <f>MIN(100, MAX(0, 100*BETAINV(乱数表!$E829, MAX(0.00000001, (1/(1+EXP(-(INDEX(係数表!G:G,5) + $B829))))*(EXP(INDEX(係数表!H:H,5) + INDEX(係数表!I:I,5)*LN(INDEX(出力表!C:C,5)+1)))), MAX(0.00000001, (1-(1/(1+EXP(-(INDEX(係数表!G:G,5) + $B829)))))*(EXP(INDEX(係数表!H:H,5) + INDEX(係数表!I:I,5)*LN(INDEX(出力表!C:C,5)+1)))))))</f>
        <v>89.69416779473363</v>
      </c>
      <c r="N829" t="e">
        <f>MIN(100, MAX(0, (100*(INDEX(出力表!D:D,5))/(EXP(INDEX(係数表!B:B,5) + $C829) + (INDEX(出力表!D:D,5)))) + (乱数表!$Q829*(Settings!B12/(((INDEX(出力表!D:D,5))+1)^INDEX(係数表!E:E,5)*INDEX(係数表!F:F,5))))))</f>
        <v>#VALUE!</v>
      </c>
      <c r="O829" t="e">
        <f>MIN(100, MAX(0, (INDEX(出力表!D:D,5))*M829/MAX(N829, Settings!B3)))</f>
        <v>#VALUE!</v>
      </c>
      <c r="P829">
        <f>MIN(100, MAX(0, 100*BETAINV(乱数表!$F829, MAX(0.00000001, (1/(1+EXP(-(INDEX(係数表!G:G,6) + $B829))))*(EXP(INDEX(係数表!H:H,6) + INDEX(係数表!I:I,6)*LN(INDEX(出力表!C:C,6)+1)))), MAX(0.00000001, (1-(1/(1+EXP(-(INDEX(係数表!G:G,6) + $B829)))))*(EXP(INDEX(係数表!H:H,6) + INDEX(係数表!I:I,6)*LN(INDEX(出力表!C:C,6)+1)))))))</f>
        <v>56.918165916679776</v>
      </c>
      <c r="Q829" t="e">
        <f>MIN(100, MAX(0, (100*(INDEX(出力表!D:D,6))/(EXP(INDEX(係数表!B:B,6) + $C829) + (INDEX(出力表!D:D,6)))) + (乱数表!$R829*(Settings!B12/(((INDEX(出力表!D:D,6))+1)^INDEX(係数表!E:E,6)*INDEX(係数表!F:F,6))))))</f>
        <v>#VALUE!</v>
      </c>
      <c r="R829" t="e">
        <f>MIN(100, MAX(0, (INDEX(出力表!D:D,6))*P829/MAX(Q829, Settings!B3)))</f>
        <v>#VALUE!</v>
      </c>
      <c r="S829">
        <f>MIN(100, MAX(0, 100*BETAINV(乱数表!$G829, MAX(0.00000001, (1/(1+EXP(-(INDEX(係数表!G:G,7) + $B829))))*(EXP(INDEX(係数表!H:H,7) + INDEX(係数表!I:I,7)*LN(INDEX(出力表!C:C,7)+1)))), MAX(0.00000001, (1-(1/(1+EXP(-(INDEX(係数表!G:G,7) + $B829)))))*(EXP(INDEX(係数表!H:H,7) + INDEX(係数表!I:I,7)*LN(INDEX(出力表!C:C,7)+1)))))))</f>
        <v>80.657120514749877</v>
      </c>
      <c r="T829" t="e">
        <f>MIN(100, MAX(0, (100*(INDEX(出力表!D:D,7))/(EXP(INDEX(係数表!B:B,7) + $C829) + (INDEX(出力表!D:D,7)))) + (乱数表!$S829*(Settings!B12/(((INDEX(出力表!D:D,7))+1)^INDEX(係数表!E:E,7)*INDEX(係数表!F:F,7))))))</f>
        <v>#VALUE!</v>
      </c>
      <c r="U829" t="e">
        <f>MIN(100, MAX(0, (INDEX(出力表!D:D,7))*S829/MAX(T829, Settings!B3)))</f>
        <v>#VALUE!</v>
      </c>
      <c r="V829">
        <f>MIN(100, MAX(0, 100*BETAINV(乱数表!$H829, MAX(0.00000001, (1/(1+EXP(-(INDEX(係数表!G:G,8) + $B829))))*(EXP(INDEX(係数表!H:H,8) + INDEX(係数表!I:I,8)*LN(INDEX(出力表!C:C,8)+1)))), MAX(0.00000001, (1-(1/(1+EXP(-(INDEX(係数表!G:G,8) + $B829)))))*(EXP(INDEX(係数表!H:H,8) + INDEX(係数表!I:I,8)*LN(INDEX(出力表!C:C,8)+1)))))))</f>
        <v>90.857592551858417</v>
      </c>
      <c r="W829" t="e">
        <f>MIN(100, MAX(0, (100*(INDEX(出力表!D:D,8))/(EXP(INDEX(係数表!B:B,8) + $C829) + (INDEX(出力表!D:D,8)))) + (乱数表!$T829*(Settings!B12/(((INDEX(出力表!D:D,8))+1)^INDEX(係数表!E:E,8)*INDEX(係数表!F:F,8))))))</f>
        <v>#VALUE!</v>
      </c>
      <c r="X829" t="e">
        <f>MIN(100, MAX(0, (INDEX(出力表!D:D,8))*V829/MAX(W829, Settings!B3)))</f>
        <v>#VALUE!</v>
      </c>
      <c r="Y829">
        <f>MIN(100, MAX(0, 100*BETAINV(乱数表!$I829, MAX(0.00000001, (1/(1+EXP(-(INDEX(係数表!G:G,9) + $B829))))*(EXP(INDEX(係数表!H:H,9) + INDEX(係数表!I:I,9)*LN(INDEX(出力表!C:C,9)+1)))), MAX(0.00000001, (1-(1/(1+EXP(-(INDEX(係数表!G:G,9) + $B829)))))*(EXP(INDEX(係数表!H:H,9) + INDEX(係数表!I:I,9)*LN(INDEX(出力表!C:C,9)+1)))))))</f>
        <v>90.445413000787653</v>
      </c>
      <c r="Z829" t="e">
        <f>MIN(100, MAX(0, (100*(INDEX(出力表!D:D,9))/(EXP(INDEX(係数表!B:B,9) + $C829) + (INDEX(出力表!D:D,9)))) + (乱数表!$U829*(Settings!B12/(((INDEX(出力表!D:D,9))+1)^INDEX(係数表!E:E,9)*INDEX(係数表!F:F,9))))))</f>
        <v>#VALUE!</v>
      </c>
      <c r="AA829" t="e">
        <f>MIN(100, MAX(0, (INDEX(出力表!D:D,9))*Y829/MAX(Z829, Settings!B3)))</f>
        <v>#VALUE!</v>
      </c>
      <c r="AB829">
        <f>MIN(100, MAX(0, 100*BETAINV(乱数表!$J829, MAX(0.00000001, (1/(1+EXP(-(INDEX(係数表!G:G,10) + $B829))))*(EXP(INDEX(係数表!H:H,10) + INDEX(係数表!I:I,10)*LN(INDEX(出力表!C:C,10)+1)))), MAX(0.00000001, (1-(1/(1+EXP(-(INDEX(係数表!G:G,10) + $B829)))))*(EXP(INDEX(係数表!H:H,10) + INDEX(係数表!I:I,10)*LN(INDEX(出力表!C:C,10)+1)))))))</f>
        <v>95.851879623424125</v>
      </c>
      <c r="AC829" t="e">
        <f>MIN(100, MAX(0, (100*(INDEX(出力表!D:D,10))/(EXP(INDEX(係数表!B:B,10) + $C829) + (INDEX(出力表!D:D,10)))) + (乱数表!$V829*(Settings!B12/(((INDEX(出力表!D:D,10))+1)^INDEX(係数表!E:E,10)*INDEX(係数表!F:F,10))))))</f>
        <v>#VALUE!</v>
      </c>
      <c r="AD829" t="e">
        <f>MIN(100, MAX(0, (INDEX(出力表!D:D,10))*AB829/MAX(AC829, Settings!B3)))</f>
        <v>#VALUE!</v>
      </c>
      <c r="AE829">
        <f>MIN(100, MAX(0, 100*BETAINV(乱数表!$K829, MAX(0.00000001, (1/(1+EXP(-(INDEX(係数表!G:G,11) + $B829))))*(EXP(INDEX(係数表!H:H,11) + INDEX(係数表!I:I,11)*LN(INDEX(出力表!C:C,11)+1)))), MAX(0.00000001, (1-(1/(1+EXP(-(INDEX(係数表!G:G,11) + $B829)))))*(EXP(INDEX(係数表!H:H,11) + INDEX(係数表!I:I,11)*LN(INDEX(出力表!C:C,11)+1)))))))</f>
        <v>85.007306629398315</v>
      </c>
      <c r="AF829" t="e">
        <f>MIN(100, MAX(0, (100*(INDEX(出力表!D:D,11))/(EXP(INDEX(係数表!B:B,11) + $C829) + (INDEX(出力表!D:D,11)))) + (乱数表!$W829*(Settings!B12/(((INDEX(出力表!D:D,11))+1)^INDEX(係数表!E:E,11)*INDEX(係数表!F:F,11))))))</f>
        <v>#VALUE!</v>
      </c>
      <c r="AG829" t="e">
        <f>MIN(100, MAX(0, (INDEX(出力表!D:D,11))*AE829/MAX(AF829, Settings!B3)))</f>
        <v>#VALUE!</v>
      </c>
      <c r="AH829">
        <f>MIN(100, MAX(0, 100*BETAINV(乱数表!$L829, MAX(0.00000001, (1/(1+EXP(-(INDEX(係数表!G:G,12) + $B829))))*(EXP(INDEX(係数表!H:H,12) + INDEX(係数表!I:I,12)*LN(INDEX(出力表!C:C,12)+1)))), MAX(0.00000001, (1-(1/(1+EXP(-(INDEX(係数表!G:G,12) + $B829)))))*(EXP(INDEX(係数表!H:H,12) + INDEX(係数表!I:I,12)*LN(INDEX(出力表!C:C,12)+1)))))))</f>
        <v>98.513443011073917</v>
      </c>
      <c r="AI829" t="e">
        <f>MIN(100, MAX(0, (100*(INDEX(出力表!D:D,12))/(EXP(INDEX(係数表!B:B,12) + $C829) + (INDEX(出力表!D:D,12)))) + (乱数表!$X829*(Settings!B12/(((INDEX(出力表!D:D,12))+1)^INDEX(係数表!E:E,12)*INDEX(係数表!F:F,12))))))</f>
        <v>#VALUE!</v>
      </c>
      <c r="AJ829" t="e">
        <f>MIN(100, MAX(0, (INDEX(出力表!D:D,12))*AH829/MAX(AI829, Settings!B3)))</f>
        <v>#VALUE!</v>
      </c>
      <c r="AK829">
        <f>MIN(100, MAX(0, 100*BETAINV(乱数表!$M829, MAX(0.00000001, (1/(1+EXP(-(INDEX(係数表!G:G,13) + $B829))))*(EXP(INDEX(係数表!H:H,13) + INDEX(係数表!I:I,13)*LN(INDEX(出力表!C:C,13)+1)))), MAX(0.00000001, (1-(1/(1+EXP(-(INDEX(係数表!G:G,13) + $B829)))))*(EXP(INDEX(係数表!H:H,13) + INDEX(係数表!I:I,13)*LN(INDEX(出力表!C:C,13)+1)))))))</f>
        <v>81.287689471192365</v>
      </c>
      <c r="AL829" t="e">
        <f>MIN(100, MAX(0, (100*(INDEX(出力表!D:D,13))/(EXP(INDEX(係数表!B:B,13) + $C829) + (INDEX(出力表!D:D,13)))) + (乱数表!$Y829*(Settings!B12/(((INDEX(出力表!D:D,13))+1)^INDEX(係数表!E:E,13)*INDEX(係数表!F:F,13))))))</f>
        <v>#VALUE!</v>
      </c>
      <c r="AM829" t="e">
        <f>MIN(100, MAX(0, (INDEX(出力表!D:D,13))*AK829/MAX(AL829, Settings!B3)))</f>
        <v>#VALUE!</v>
      </c>
      <c r="AN829">
        <f>IF(ISNUMBER(F829), INDEX(出力表!B:B,2)*F829, 0)+IF(ISNUMBER(I829), INDEX(出力表!B:B,3)*I829, 0)+IF(ISNUMBER(L829), INDEX(出力表!B:B,4)*L829, 0)+IF(ISNUMBER(O829), INDEX(出力表!B:B,5)*O829, 0)+IF(ISNUMBER(R829), INDEX(出力表!B:B,6)*R829, 0)+IF(ISNUMBER(U829), INDEX(出力表!B:B,7)*U829, 0)+IF(ISNUMBER(X829), INDEX(出力表!B:B,8)*X829, 0)+IF(ISNUMBER(AA829), INDEX(出力表!B:B,9)*AA829, 0)+IF(ISNUMBER(AD829), INDEX(出力表!B:B,10)*AD829, 0)+IF(ISNUMBER(AG829), INDEX(出力表!B:B,11)*AG829, 0)+IF(ISNUMBER(AJ829), INDEX(出力表!B:B,12)*AJ829, 0)+IF(ISNUMBER(AM829), INDEX(出力表!B:B,13)*AM829, 0)</f>
        <v>0</v>
      </c>
      <c r="AO829">
        <f>IF(ISNUMBER(F829), INDEX(出力表!B:B,2), 0)+IF(ISNUMBER(I829), INDEX(出力表!B:B,3), 0)+IF(ISNUMBER(L829), INDEX(出力表!B:B,4), 0)+IF(ISNUMBER(O829), INDEX(出力表!B:B,5), 0)+IF(ISNUMBER(R829), INDEX(出力表!B:B,6), 0)+IF(ISNUMBER(U829), INDEX(出力表!B:B,7), 0)+IF(ISNUMBER(X829), INDEX(出力表!B:B,8), 0)+IF(ISNUMBER(AA829), INDEX(出力表!B:B,9), 0)+IF(ISNUMBER(AD829), INDEX(出力表!B:B,10), 0)+IF(ISNUMBER(AG829), INDEX(出力表!B:B,11), 0)+IF(ISNUMBER(AJ829), INDEX(出力表!B:B,12), 0)+IF(ISNUMBER(AM829), INDEX(出力表!B:B,13), 0)</f>
        <v>0</v>
      </c>
      <c r="AP829" t="str">
        <f t="shared" si="12"/>
        <v/>
      </c>
    </row>
    <row r="830" spans="1:42" x14ac:dyDescent="0.2">
      <c r="A830">
        <v>829</v>
      </c>
      <c r="B830">
        <f>IF(UPPER(Settings!B4)="TRUE", 乱数表!$Z830*Settings!B10, 0)</f>
        <v>0.57630034692798515</v>
      </c>
      <c r="C830">
        <f>IF(UPPER(Settings!B4)="TRUE", 乱数表!$AA830*Settings!B11, 0)</f>
        <v>0.12784419519533555</v>
      </c>
      <c r="D830">
        <f>MIN(100, MAX(0, 100*BETAINV(乱数表!$B830, MAX(0.00000001, (1/(1+EXP(-(INDEX(係数表!G:G,2) + $B830))))*(EXP(INDEX(係数表!H:H,2) + INDEX(係数表!I:I,2)*LN(INDEX(出力表!C:C,2)+1)))), MAX(0.00000001, (1-(1/(1+EXP(-(INDEX(係数表!G:G,2) + $B830)))))*(EXP(INDEX(係数表!H:H,2) + INDEX(係数表!I:I,2)*LN(INDEX(出力表!C:C,2)+1)))))))</f>
        <v>96.220849072132282</v>
      </c>
      <c r="E830" t="e">
        <f>MIN(100, MAX(0, (100*(INDEX(出力表!D:D,2))/(EXP(INDEX(係数表!B:B,2) + $C830) + (INDEX(出力表!D:D,2)))) + (乱数表!$N830*(Settings!B12/(((INDEX(出力表!D:D,2))+1)^INDEX(係数表!E:E,2)*INDEX(係数表!F:F,2))))))</f>
        <v>#VALUE!</v>
      </c>
      <c r="F830" t="e">
        <f>MIN(100, MAX(0, (INDEX(出力表!D:D,2))*D830/MAX(E830, Settings!B3)))</f>
        <v>#VALUE!</v>
      </c>
      <c r="G830">
        <f>MIN(100, MAX(0, 100*BETAINV(乱数表!$C830, MAX(0.00000001, (1/(1+EXP(-(INDEX(係数表!G:G,3) + $B830))))*(EXP(INDEX(係数表!H:H,3) + INDEX(係数表!I:I,3)*LN(INDEX(出力表!C:C,3)+1)))), MAX(0.00000001, (1-(1/(1+EXP(-(INDEX(係数表!G:G,3) + $B830)))))*(EXP(INDEX(係数表!H:H,3) + INDEX(係数表!I:I,3)*LN(INDEX(出力表!C:C,3)+1)))))))</f>
        <v>99.449323445769025</v>
      </c>
      <c r="H830" t="e">
        <f>MIN(100, MAX(0, (100*(INDEX(出力表!D:D,3))/(EXP(INDEX(係数表!B:B,3) + $C830) + (INDEX(出力表!D:D,3)))) + (乱数表!$O830*(Settings!B12/(((INDEX(出力表!D:D,3))+1)^INDEX(係数表!E:E,3)*INDEX(係数表!F:F,3))))))</f>
        <v>#VALUE!</v>
      </c>
      <c r="I830" t="e">
        <f>MIN(100, MAX(0, (INDEX(出力表!D:D,3))*G830/MAX(H830, Settings!B3)))</f>
        <v>#VALUE!</v>
      </c>
      <c r="J830">
        <f>MIN(100, MAX(0, 100*BETAINV(乱数表!$D830, MAX(0.00000001, (1/(1+EXP(-(INDEX(係数表!G:G,4) + $B830))))*(EXP(INDEX(係数表!H:H,4) + INDEX(係数表!I:I,4)*LN(INDEX(出力表!C:C,4)+1)))), MAX(0.00000001, (1-(1/(1+EXP(-(INDEX(係数表!G:G,4) + $B830)))))*(EXP(INDEX(係数表!H:H,4) + INDEX(係数表!I:I,4)*LN(INDEX(出力表!C:C,4)+1)))))))</f>
        <v>98.792554500759536</v>
      </c>
      <c r="K830" t="e">
        <f>MIN(100, MAX(0, (100*(INDEX(出力表!D:D,4))/(EXP(INDEX(係数表!B:B,4) + $C830) + (INDEX(出力表!D:D,4)))) + (乱数表!$P830*(Settings!B12/(((INDEX(出力表!D:D,4))+1)^INDEX(係数表!E:E,4)*INDEX(係数表!F:F,4))))))</f>
        <v>#VALUE!</v>
      </c>
      <c r="L830" t="e">
        <f>MIN(100, MAX(0, (INDEX(出力表!D:D,4))*J830/MAX(K830, Settings!B3)))</f>
        <v>#VALUE!</v>
      </c>
      <c r="M830">
        <f>MIN(100, MAX(0, 100*BETAINV(乱数表!$E830, MAX(0.00000001, (1/(1+EXP(-(INDEX(係数表!G:G,5) + $B830))))*(EXP(INDEX(係数表!H:H,5) + INDEX(係数表!I:I,5)*LN(INDEX(出力表!C:C,5)+1)))), MAX(0.00000001, (1-(1/(1+EXP(-(INDEX(係数表!G:G,5) + $B830)))))*(EXP(INDEX(係数表!H:H,5) + INDEX(係数表!I:I,5)*LN(INDEX(出力表!C:C,5)+1)))))))</f>
        <v>98.34102531824422</v>
      </c>
      <c r="N830" t="e">
        <f>MIN(100, MAX(0, (100*(INDEX(出力表!D:D,5))/(EXP(INDEX(係数表!B:B,5) + $C830) + (INDEX(出力表!D:D,5)))) + (乱数表!$Q830*(Settings!B12/(((INDEX(出力表!D:D,5))+1)^INDEX(係数表!E:E,5)*INDEX(係数表!F:F,5))))))</f>
        <v>#VALUE!</v>
      </c>
      <c r="O830" t="e">
        <f>MIN(100, MAX(0, (INDEX(出力表!D:D,5))*M830/MAX(N830, Settings!B3)))</f>
        <v>#VALUE!</v>
      </c>
      <c r="P830">
        <f>MIN(100, MAX(0, 100*BETAINV(乱数表!$F830, MAX(0.00000001, (1/(1+EXP(-(INDEX(係数表!G:G,6) + $B830))))*(EXP(INDEX(係数表!H:H,6) + INDEX(係数表!I:I,6)*LN(INDEX(出力表!C:C,6)+1)))), MAX(0.00000001, (1-(1/(1+EXP(-(INDEX(係数表!G:G,6) + $B830)))))*(EXP(INDEX(係数表!H:H,6) + INDEX(係数表!I:I,6)*LN(INDEX(出力表!C:C,6)+1)))))))</f>
        <v>57.498625638972911</v>
      </c>
      <c r="Q830" t="e">
        <f>MIN(100, MAX(0, (100*(INDEX(出力表!D:D,6))/(EXP(INDEX(係数表!B:B,6) + $C830) + (INDEX(出力表!D:D,6)))) + (乱数表!$R830*(Settings!B12/(((INDEX(出力表!D:D,6))+1)^INDEX(係数表!E:E,6)*INDEX(係数表!F:F,6))))))</f>
        <v>#VALUE!</v>
      </c>
      <c r="R830" t="e">
        <f>MIN(100, MAX(0, (INDEX(出力表!D:D,6))*P830/MAX(Q830, Settings!B3)))</f>
        <v>#VALUE!</v>
      </c>
      <c r="S830">
        <f>MIN(100, MAX(0, 100*BETAINV(乱数表!$G830, MAX(0.00000001, (1/(1+EXP(-(INDEX(係数表!G:G,7) + $B830))))*(EXP(INDEX(係数表!H:H,7) + INDEX(係数表!I:I,7)*LN(INDEX(出力表!C:C,7)+1)))), MAX(0.00000001, (1-(1/(1+EXP(-(INDEX(係数表!G:G,7) + $B830)))))*(EXP(INDEX(係数表!H:H,7) + INDEX(係数表!I:I,7)*LN(INDEX(出力表!C:C,7)+1)))))))</f>
        <v>58.325484832515514</v>
      </c>
      <c r="T830" t="e">
        <f>MIN(100, MAX(0, (100*(INDEX(出力表!D:D,7))/(EXP(INDEX(係数表!B:B,7) + $C830) + (INDEX(出力表!D:D,7)))) + (乱数表!$S830*(Settings!B12/(((INDEX(出力表!D:D,7))+1)^INDEX(係数表!E:E,7)*INDEX(係数表!F:F,7))))))</f>
        <v>#VALUE!</v>
      </c>
      <c r="U830" t="e">
        <f>MIN(100, MAX(0, (INDEX(出力表!D:D,7))*S830/MAX(T830, Settings!B3)))</f>
        <v>#VALUE!</v>
      </c>
      <c r="V830">
        <f>MIN(100, MAX(0, 100*BETAINV(乱数表!$H830, MAX(0.00000001, (1/(1+EXP(-(INDEX(係数表!G:G,8) + $B830))))*(EXP(INDEX(係数表!H:H,8) + INDEX(係数表!I:I,8)*LN(INDEX(出力表!C:C,8)+1)))), MAX(0.00000001, (1-(1/(1+EXP(-(INDEX(係数表!G:G,8) + $B830)))))*(EXP(INDEX(係数表!H:H,8) + INDEX(係数表!I:I,8)*LN(INDEX(出力表!C:C,8)+1)))))))</f>
        <v>96.310041386551646</v>
      </c>
      <c r="W830" t="e">
        <f>MIN(100, MAX(0, (100*(INDEX(出力表!D:D,8))/(EXP(INDEX(係数表!B:B,8) + $C830) + (INDEX(出力表!D:D,8)))) + (乱数表!$T830*(Settings!B12/(((INDEX(出力表!D:D,8))+1)^INDEX(係数表!E:E,8)*INDEX(係数表!F:F,8))))))</f>
        <v>#VALUE!</v>
      </c>
      <c r="X830" t="e">
        <f>MIN(100, MAX(0, (INDEX(出力表!D:D,8))*V830/MAX(W830, Settings!B3)))</f>
        <v>#VALUE!</v>
      </c>
      <c r="Y830">
        <f>MIN(100, MAX(0, 100*BETAINV(乱数表!$I830, MAX(0.00000001, (1/(1+EXP(-(INDEX(係数表!G:G,9) + $B830))))*(EXP(INDEX(係数表!H:H,9) + INDEX(係数表!I:I,9)*LN(INDEX(出力表!C:C,9)+1)))), MAX(0.00000001, (1-(1/(1+EXP(-(INDEX(係数表!G:G,9) + $B830)))))*(EXP(INDEX(係数表!H:H,9) + INDEX(係数表!I:I,9)*LN(INDEX(出力表!C:C,9)+1)))))))</f>
        <v>94.502343200963381</v>
      </c>
      <c r="Z830" t="e">
        <f>MIN(100, MAX(0, (100*(INDEX(出力表!D:D,9))/(EXP(INDEX(係数表!B:B,9) + $C830) + (INDEX(出力表!D:D,9)))) + (乱数表!$U830*(Settings!B12/(((INDEX(出力表!D:D,9))+1)^INDEX(係数表!E:E,9)*INDEX(係数表!F:F,9))))))</f>
        <v>#VALUE!</v>
      </c>
      <c r="AA830" t="e">
        <f>MIN(100, MAX(0, (INDEX(出力表!D:D,9))*Y830/MAX(Z830, Settings!B3)))</f>
        <v>#VALUE!</v>
      </c>
      <c r="AB830">
        <f>MIN(100, MAX(0, 100*BETAINV(乱数表!$J830, MAX(0.00000001, (1/(1+EXP(-(INDEX(係数表!G:G,10) + $B830))))*(EXP(INDEX(係数表!H:H,10) + INDEX(係数表!I:I,10)*LN(INDEX(出力表!C:C,10)+1)))), MAX(0.00000001, (1-(1/(1+EXP(-(INDEX(係数表!G:G,10) + $B830)))))*(EXP(INDEX(係数表!H:H,10) + INDEX(係数表!I:I,10)*LN(INDEX(出力表!C:C,10)+1)))))))</f>
        <v>99.6590769895477</v>
      </c>
      <c r="AC830" t="e">
        <f>MIN(100, MAX(0, (100*(INDEX(出力表!D:D,10))/(EXP(INDEX(係数表!B:B,10) + $C830) + (INDEX(出力表!D:D,10)))) + (乱数表!$V830*(Settings!B12/(((INDEX(出力表!D:D,10))+1)^INDEX(係数表!E:E,10)*INDEX(係数表!F:F,10))))))</f>
        <v>#VALUE!</v>
      </c>
      <c r="AD830" t="e">
        <f>MIN(100, MAX(0, (INDEX(出力表!D:D,10))*AB830/MAX(AC830, Settings!B3)))</f>
        <v>#VALUE!</v>
      </c>
      <c r="AE830">
        <f>MIN(100, MAX(0, 100*BETAINV(乱数表!$K830, MAX(0.00000001, (1/(1+EXP(-(INDEX(係数表!G:G,11) + $B830))))*(EXP(INDEX(係数表!H:H,11) + INDEX(係数表!I:I,11)*LN(INDEX(出力表!C:C,11)+1)))), MAX(0.00000001, (1-(1/(1+EXP(-(INDEX(係数表!G:G,11) + $B830)))))*(EXP(INDEX(係数表!H:H,11) + INDEX(係数表!I:I,11)*LN(INDEX(出力表!C:C,11)+1)))))))</f>
        <v>98.639796555139895</v>
      </c>
      <c r="AF830" t="e">
        <f>MIN(100, MAX(0, (100*(INDEX(出力表!D:D,11))/(EXP(INDEX(係数表!B:B,11) + $C830) + (INDEX(出力表!D:D,11)))) + (乱数表!$W830*(Settings!B12/(((INDEX(出力表!D:D,11))+1)^INDEX(係数表!E:E,11)*INDEX(係数表!F:F,11))))))</f>
        <v>#VALUE!</v>
      </c>
      <c r="AG830" t="e">
        <f>MIN(100, MAX(0, (INDEX(出力表!D:D,11))*AE830/MAX(AF830, Settings!B3)))</f>
        <v>#VALUE!</v>
      </c>
      <c r="AH830">
        <f>MIN(100, MAX(0, 100*BETAINV(乱数表!$L830, MAX(0.00000001, (1/(1+EXP(-(INDEX(係数表!G:G,12) + $B830))))*(EXP(INDEX(係数表!H:H,12) + INDEX(係数表!I:I,12)*LN(INDEX(出力表!C:C,12)+1)))), MAX(0.00000001, (1-(1/(1+EXP(-(INDEX(係数表!G:G,12) + $B830)))))*(EXP(INDEX(係数表!H:H,12) + INDEX(係数表!I:I,12)*LN(INDEX(出力表!C:C,12)+1)))))))</f>
        <v>99.997720699748527</v>
      </c>
      <c r="AI830" t="e">
        <f>MIN(100, MAX(0, (100*(INDEX(出力表!D:D,12))/(EXP(INDEX(係数表!B:B,12) + $C830) + (INDEX(出力表!D:D,12)))) + (乱数表!$X830*(Settings!B12/(((INDEX(出力表!D:D,12))+1)^INDEX(係数表!E:E,12)*INDEX(係数表!F:F,12))))))</f>
        <v>#VALUE!</v>
      </c>
      <c r="AJ830" t="e">
        <f>MIN(100, MAX(0, (INDEX(出力表!D:D,12))*AH830/MAX(AI830, Settings!B3)))</f>
        <v>#VALUE!</v>
      </c>
      <c r="AK830">
        <f>MIN(100, MAX(0, 100*BETAINV(乱数表!$M830, MAX(0.00000001, (1/(1+EXP(-(INDEX(係数表!G:G,13) + $B830))))*(EXP(INDEX(係数表!H:H,13) + INDEX(係数表!I:I,13)*LN(INDEX(出力表!C:C,13)+1)))), MAX(0.00000001, (1-(1/(1+EXP(-(INDEX(係数表!G:G,13) + $B830)))))*(EXP(INDEX(係数表!H:H,13) + INDEX(係数表!I:I,13)*LN(INDEX(出力表!C:C,13)+1)))))))</f>
        <v>99.332012408524562</v>
      </c>
      <c r="AL830" t="e">
        <f>MIN(100, MAX(0, (100*(INDEX(出力表!D:D,13))/(EXP(INDEX(係数表!B:B,13) + $C830) + (INDEX(出力表!D:D,13)))) + (乱数表!$Y830*(Settings!B12/(((INDEX(出力表!D:D,13))+1)^INDEX(係数表!E:E,13)*INDEX(係数表!F:F,13))))))</f>
        <v>#VALUE!</v>
      </c>
      <c r="AM830" t="e">
        <f>MIN(100, MAX(0, (INDEX(出力表!D:D,13))*AK830/MAX(AL830, Settings!B3)))</f>
        <v>#VALUE!</v>
      </c>
      <c r="AN830">
        <f>IF(ISNUMBER(F830), INDEX(出力表!B:B,2)*F830, 0)+IF(ISNUMBER(I830), INDEX(出力表!B:B,3)*I830, 0)+IF(ISNUMBER(L830), INDEX(出力表!B:B,4)*L830, 0)+IF(ISNUMBER(O830), INDEX(出力表!B:B,5)*O830, 0)+IF(ISNUMBER(R830), INDEX(出力表!B:B,6)*R830, 0)+IF(ISNUMBER(U830), INDEX(出力表!B:B,7)*U830, 0)+IF(ISNUMBER(X830), INDEX(出力表!B:B,8)*X830, 0)+IF(ISNUMBER(AA830), INDEX(出力表!B:B,9)*AA830, 0)+IF(ISNUMBER(AD830), INDEX(出力表!B:B,10)*AD830, 0)+IF(ISNUMBER(AG830), INDEX(出力表!B:B,11)*AG830, 0)+IF(ISNUMBER(AJ830), INDEX(出力表!B:B,12)*AJ830, 0)+IF(ISNUMBER(AM830), INDEX(出力表!B:B,13)*AM830, 0)</f>
        <v>0</v>
      </c>
      <c r="AO830">
        <f>IF(ISNUMBER(F830), INDEX(出力表!B:B,2), 0)+IF(ISNUMBER(I830), INDEX(出力表!B:B,3), 0)+IF(ISNUMBER(L830), INDEX(出力表!B:B,4), 0)+IF(ISNUMBER(O830), INDEX(出力表!B:B,5), 0)+IF(ISNUMBER(R830), INDEX(出力表!B:B,6), 0)+IF(ISNUMBER(U830), INDEX(出力表!B:B,7), 0)+IF(ISNUMBER(X830), INDEX(出力表!B:B,8), 0)+IF(ISNUMBER(AA830), INDEX(出力表!B:B,9), 0)+IF(ISNUMBER(AD830), INDEX(出力表!B:B,10), 0)+IF(ISNUMBER(AG830), INDEX(出力表!B:B,11), 0)+IF(ISNUMBER(AJ830), INDEX(出力表!B:B,12), 0)+IF(ISNUMBER(AM830), INDEX(出力表!B:B,13), 0)</f>
        <v>0</v>
      </c>
      <c r="AP830" t="str">
        <f t="shared" si="12"/>
        <v/>
      </c>
    </row>
    <row r="831" spans="1:42" x14ac:dyDescent="0.2">
      <c r="A831">
        <v>830</v>
      </c>
      <c r="B831">
        <f>IF(UPPER(Settings!B4)="TRUE", 乱数表!$Z831*Settings!B10, 0)</f>
        <v>9.8290890186884722E-2</v>
      </c>
      <c r="C831">
        <f>IF(UPPER(Settings!B4)="TRUE", 乱数表!$AA831*Settings!B11, 0)</f>
        <v>-5.0439468147397214E-2</v>
      </c>
      <c r="D831">
        <f>MIN(100, MAX(0, 100*BETAINV(乱数表!$B831, MAX(0.00000001, (1/(1+EXP(-(INDEX(係数表!G:G,2) + $B831))))*(EXP(INDEX(係数表!H:H,2) + INDEX(係数表!I:I,2)*LN(INDEX(出力表!C:C,2)+1)))), MAX(0.00000001, (1-(1/(1+EXP(-(INDEX(係数表!G:G,2) + $B831)))))*(EXP(INDEX(係数表!H:H,2) + INDEX(係数表!I:I,2)*LN(INDEX(出力表!C:C,2)+1)))))))</f>
        <v>99.284822020564945</v>
      </c>
      <c r="E831" t="e">
        <f>MIN(100, MAX(0, (100*(INDEX(出力表!D:D,2))/(EXP(INDEX(係数表!B:B,2) + $C831) + (INDEX(出力表!D:D,2)))) + (乱数表!$N831*(Settings!B12/(((INDEX(出力表!D:D,2))+1)^INDEX(係数表!E:E,2)*INDEX(係数表!F:F,2))))))</f>
        <v>#VALUE!</v>
      </c>
      <c r="F831" t="e">
        <f>MIN(100, MAX(0, (INDEX(出力表!D:D,2))*D831/MAX(E831, Settings!B3)))</f>
        <v>#VALUE!</v>
      </c>
      <c r="G831">
        <f>MIN(100, MAX(0, 100*BETAINV(乱数表!$C831, MAX(0.00000001, (1/(1+EXP(-(INDEX(係数表!G:G,3) + $B831))))*(EXP(INDEX(係数表!H:H,3) + INDEX(係数表!I:I,3)*LN(INDEX(出力表!C:C,3)+1)))), MAX(0.00000001, (1-(1/(1+EXP(-(INDEX(係数表!G:G,3) + $B831)))))*(EXP(INDEX(係数表!H:H,3) + INDEX(係数表!I:I,3)*LN(INDEX(出力表!C:C,3)+1)))))))</f>
        <v>98.418100095783672</v>
      </c>
      <c r="H831" t="e">
        <f>MIN(100, MAX(0, (100*(INDEX(出力表!D:D,3))/(EXP(INDEX(係数表!B:B,3) + $C831) + (INDEX(出力表!D:D,3)))) + (乱数表!$O831*(Settings!B12/(((INDEX(出力表!D:D,3))+1)^INDEX(係数表!E:E,3)*INDEX(係数表!F:F,3))))))</f>
        <v>#VALUE!</v>
      </c>
      <c r="I831" t="e">
        <f>MIN(100, MAX(0, (INDEX(出力表!D:D,3))*G831/MAX(H831, Settings!B3)))</f>
        <v>#VALUE!</v>
      </c>
      <c r="J831">
        <f>MIN(100, MAX(0, 100*BETAINV(乱数表!$D831, MAX(0.00000001, (1/(1+EXP(-(INDEX(係数表!G:G,4) + $B831))))*(EXP(INDEX(係数表!H:H,4) + INDEX(係数表!I:I,4)*LN(INDEX(出力表!C:C,4)+1)))), MAX(0.00000001, (1-(1/(1+EXP(-(INDEX(係数表!G:G,4) + $B831)))))*(EXP(INDEX(係数表!H:H,4) + INDEX(係数表!I:I,4)*LN(INDEX(出力表!C:C,4)+1)))))))</f>
        <v>89.115120787015627</v>
      </c>
      <c r="K831" t="e">
        <f>MIN(100, MAX(0, (100*(INDEX(出力表!D:D,4))/(EXP(INDEX(係数表!B:B,4) + $C831) + (INDEX(出力表!D:D,4)))) + (乱数表!$P831*(Settings!B12/(((INDEX(出力表!D:D,4))+1)^INDEX(係数表!E:E,4)*INDEX(係数表!F:F,4))))))</f>
        <v>#VALUE!</v>
      </c>
      <c r="L831" t="e">
        <f>MIN(100, MAX(0, (INDEX(出力表!D:D,4))*J831/MAX(K831, Settings!B3)))</f>
        <v>#VALUE!</v>
      </c>
      <c r="M831">
        <f>MIN(100, MAX(0, 100*BETAINV(乱数表!$E831, MAX(0.00000001, (1/(1+EXP(-(INDEX(係数表!G:G,5) + $B831))))*(EXP(INDEX(係数表!H:H,5) + INDEX(係数表!I:I,5)*LN(INDEX(出力表!C:C,5)+1)))), MAX(0.00000001, (1-(1/(1+EXP(-(INDEX(係数表!G:G,5) + $B831)))))*(EXP(INDEX(係数表!H:H,5) + INDEX(係数表!I:I,5)*LN(INDEX(出力表!C:C,5)+1)))))))</f>
        <v>80.155258309577476</v>
      </c>
      <c r="N831" t="e">
        <f>MIN(100, MAX(0, (100*(INDEX(出力表!D:D,5))/(EXP(INDEX(係数表!B:B,5) + $C831) + (INDEX(出力表!D:D,5)))) + (乱数表!$Q831*(Settings!B12/(((INDEX(出力表!D:D,5))+1)^INDEX(係数表!E:E,5)*INDEX(係数表!F:F,5))))))</f>
        <v>#VALUE!</v>
      </c>
      <c r="O831" t="e">
        <f>MIN(100, MAX(0, (INDEX(出力表!D:D,5))*M831/MAX(N831, Settings!B3)))</f>
        <v>#VALUE!</v>
      </c>
      <c r="P831">
        <f>MIN(100, MAX(0, 100*BETAINV(乱数表!$F831, MAX(0.00000001, (1/(1+EXP(-(INDEX(係数表!G:G,6) + $B831))))*(EXP(INDEX(係数表!H:H,6) + INDEX(係数表!I:I,6)*LN(INDEX(出力表!C:C,6)+1)))), MAX(0.00000001, (1-(1/(1+EXP(-(INDEX(係数表!G:G,6) + $B831)))))*(EXP(INDEX(係数表!H:H,6) + INDEX(係数表!I:I,6)*LN(INDEX(出力表!C:C,6)+1)))))))</f>
        <v>94.921493797350962</v>
      </c>
      <c r="Q831" t="e">
        <f>MIN(100, MAX(0, (100*(INDEX(出力表!D:D,6))/(EXP(INDEX(係数表!B:B,6) + $C831) + (INDEX(出力表!D:D,6)))) + (乱数表!$R831*(Settings!B12/(((INDEX(出力表!D:D,6))+1)^INDEX(係数表!E:E,6)*INDEX(係数表!F:F,6))))))</f>
        <v>#VALUE!</v>
      </c>
      <c r="R831" t="e">
        <f>MIN(100, MAX(0, (INDEX(出力表!D:D,6))*P831/MAX(Q831, Settings!B3)))</f>
        <v>#VALUE!</v>
      </c>
      <c r="S831">
        <f>MIN(100, MAX(0, 100*BETAINV(乱数表!$G831, MAX(0.00000001, (1/(1+EXP(-(INDEX(係数表!G:G,7) + $B831))))*(EXP(INDEX(係数表!H:H,7) + INDEX(係数表!I:I,7)*LN(INDEX(出力表!C:C,7)+1)))), MAX(0.00000001, (1-(1/(1+EXP(-(INDEX(係数表!G:G,7) + $B831)))))*(EXP(INDEX(係数表!H:H,7) + INDEX(係数表!I:I,7)*LN(INDEX(出力表!C:C,7)+1)))))))</f>
        <v>90.339580630211472</v>
      </c>
      <c r="T831" t="e">
        <f>MIN(100, MAX(0, (100*(INDEX(出力表!D:D,7))/(EXP(INDEX(係数表!B:B,7) + $C831) + (INDEX(出力表!D:D,7)))) + (乱数表!$S831*(Settings!B12/(((INDEX(出力表!D:D,7))+1)^INDEX(係数表!E:E,7)*INDEX(係数表!F:F,7))))))</f>
        <v>#VALUE!</v>
      </c>
      <c r="U831" t="e">
        <f>MIN(100, MAX(0, (INDEX(出力表!D:D,7))*S831/MAX(T831, Settings!B3)))</f>
        <v>#VALUE!</v>
      </c>
      <c r="V831">
        <f>MIN(100, MAX(0, 100*BETAINV(乱数表!$H831, MAX(0.00000001, (1/(1+EXP(-(INDEX(係数表!G:G,8) + $B831))))*(EXP(INDEX(係数表!H:H,8) + INDEX(係数表!I:I,8)*LN(INDEX(出力表!C:C,8)+1)))), MAX(0.00000001, (1-(1/(1+EXP(-(INDEX(係数表!G:G,8) + $B831)))))*(EXP(INDEX(係数表!H:H,8) + INDEX(係数表!I:I,8)*LN(INDEX(出力表!C:C,8)+1)))))))</f>
        <v>95.100754051299504</v>
      </c>
      <c r="W831" t="e">
        <f>MIN(100, MAX(0, (100*(INDEX(出力表!D:D,8))/(EXP(INDEX(係数表!B:B,8) + $C831) + (INDEX(出力表!D:D,8)))) + (乱数表!$T831*(Settings!B12/(((INDEX(出力表!D:D,8))+1)^INDEX(係数表!E:E,8)*INDEX(係数表!F:F,8))))))</f>
        <v>#VALUE!</v>
      </c>
      <c r="X831" t="e">
        <f>MIN(100, MAX(0, (INDEX(出力表!D:D,8))*V831/MAX(W831, Settings!B3)))</f>
        <v>#VALUE!</v>
      </c>
      <c r="Y831">
        <f>MIN(100, MAX(0, 100*BETAINV(乱数表!$I831, MAX(0.00000001, (1/(1+EXP(-(INDEX(係数表!G:G,9) + $B831))))*(EXP(INDEX(係数表!H:H,9) + INDEX(係数表!I:I,9)*LN(INDEX(出力表!C:C,9)+1)))), MAX(0.00000001, (1-(1/(1+EXP(-(INDEX(係数表!G:G,9) + $B831)))))*(EXP(INDEX(係数表!H:H,9) + INDEX(係数表!I:I,9)*LN(INDEX(出力表!C:C,9)+1)))))))</f>
        <v>82.795152982478925</v>
      </c>
      <c r="Z831" t="e">
        <f>MIN(100, MAX(0, (100*(INDEX(出力表!D:D,9))/(EXP(INDEX(係数表!B:B,9) + $C831) + (INDEX(出力表!D:D,9)))) + (乱数表!$U831*(Settings!B12/(((INDEX(出力表!D:D,9))+1)^INDEX(係数表!E:E,9)*INDEX(係数表!F:F,9))))))</f>
        <v>#VALUE!</v>
      </c>
      <c r="AA831" t="e">
        <f>MIN(100, MAX(0, (INDEX(出力表!D:D,9))*Y831/MAX(Z831, Settings!B3)))</f>
        <v>#VALUE!</v>
      </c>
      <c r="AB831">
        <f>MIN(100, MAX(0, 100*BETAINV(乱数表!$J831, MAX(0.00000001, (1/(1+EXP(-(INDEX(係数表!G:G,10) + $B831))))*(EXP(INDEX(係数表!H:H,10) + INDEX(係数表!I:I,10)*LN(INDEX(出力表!C:C,10)+1)))), MAX(0.00000001, (1-(1/(1+EXP(-(INDEX(係数表!G:G,10) + $B831)))))*(EXP(INDEX(係数表!H:H,10) + INDEX(係数表!I:I,10)*LN(INDEX(出力表!C:C,10)+1)))))))</f>
        <v>75.991066663245832</v>
      </c>
      <c r="AC831" t="e">
        <f>MIN(100, MAX(0, (100*(INDEX(出力表!D:D,10))/(EXP(INDEX(係数表!B:B,10) + $C831) + (INDEX(出力表!D:D,10)))) + (乱数表!$V831*(Settings!B12/(((INDEX(出力表!D:D,10))+1)^INDEX(係数表!E:E,10)*INDEX(係数表!F:F,10))))))</f>
        <v>#VALUE!</v>
      </c>
      <c r="AD831" t="e">
        <f>MIN(100, MAX(0, (INDEX(出力表!D:D,10))*AB831/MAX(AC831, Settings!B3)))</f>
        <v>#VALUE!</v>
      </c>
      <c r="AE831">
        <f>MIN(100, MAX(0, 100*BETAINV(乱数表!$K831, MAX(0.00000001, (1/(1+EXP(-(INDEX(係数表!G:G,11) + $B831))))*(EXP(INDEX(係数表!H:H,11) + INDEX(係数表!I:I,11)*LN(INDEX(出力表!C:C,11)+1)))), MAX(0.00000001, (1-(1/(1+EXP(-(INDEX(係数表!G:G,11) + $B831)))))*(EXP(INDEX(係数表!H:H,11) + INDEX(係数表!I:I,11)*LN(INDEX(出力表!C:C,11)+1)))))))</f>
        <v>99.51194082742839</v>
      </c>
      <c r="AF831" t="e">
        <f>MIN(100, MAX(0, (100*(INDEX(出力表!D:D,11))/(EXP(INDEX(係数表!B:B,11) + $C831) + (INDEX(出力表!D:D,11)))) + (乱数表!$W831*(Settings!B12/(((INDEX(出力表!D:D,11))+1)^INDEX(係数表!E:E,11)*INDEX(係数表!F:F,11))))))</f>
        <v>#VALUE!</v>
      </c>
      <c r="AG831" t="e">
        <f>MIN(100, MAX(0, (INDEX(出力表!D:D,11))*AE831/MAX(AF831, Settings!B3)))</f>
        <v>#VALUE!</v>
      </c>
      <c r="AH831">
        <f>MIN(100, MAX(0, 100*BETAINV(乱数表!$L831, MAX(0.00000001, (1/(1+EXP(-(INDEX(係数表!G:G,12) + $B831))))*(EXP(INDEX(係数表!H:H,12) + INDEX(係数表!I:I,12)*LN(INDEX(出力表!C:C,12)+1)))), MAX(0.00000001, (1-(1/(1+EXP(-(INDEX(係数表!G:G,12) + $B831)))))*(EXP(INDEX(係数表!H:H,12) + INDEX(係数表!I:I,12)*LN(INDEX(出力表!C:C,12)+1)))))))</f>
        <v>96.721513136274041</v>
      </c>
      <c r="AI831" t="e">
        <f>MIN(100, MAX(0, (100*(INDEX(出力表!D:D,12))/(EXP(INDEX(係数表!B:B,12) + $C831) + (INDEX(出力表!D:D,12)))) + (乱数表!$X831*(Settings!B12/(((INDEX(出力表!D:D,12))+1)^INDEX(係数表!E:E,12)*INDEX(係数表!F:F,12))))))</f>
        <v>#VALUE!</v>
      </c>
      <c r="AJ831" t="e">
        <f>MIN(100, MAX(0, (INDEX(出力表!D:D,12))*AH831/MAX(AI831, Settings!B3)))</f>
        <v>#VALUE!</v>
      </c>
      <c r="AK831">
        <f>MIN(100, MAX(0, 100*BETAINV(乱数表!$M831, MAX(0.00000001, (1/(1+EXP(-(INDEX(係数表!G:G,13) + $B831))))*(EXP(INDEX(係数表!H:H,13) + INDEX(係数表!I:I,13)*LN(INDEX(出力表!C:C,13)+1)))), MAX(0.00000001, (1-(1/(1+EXP(-(INDEX(係数表!G:G,13) + $B831)))))*(EXP(INDEX(係数表!H:H,13) + INDEX(係数表!I:I,13)*LN(INDEX(出力表!C:C,13)+1)))))))</f>
        <v>99.833942042573895</v>
      </c>
      <c r="AL831" t="e">
        <f>MIN(100, MAX(0, (100*(INDEX(出力表!D:D,13))/(EXP(INDEX(係数表!B:B,13) + $C831) + (INDEX(出力表!D:D,13)))) + (乱数表!$Y831*(Settings!B12/(((INDEX(出力表!D:D,13))+1)^INDEX(係数表!E:E,13)*INDEX(係数表!F:F,13))))))</f>
        <v>#VALUE!</v>
      </c>
      <c r="AM831" t="e">
        <f>MIN(100, MAX(0, (INDEX(出力表!D:D,13))*AK831/MAX(AL831, Settings!B3)))</f>
        <v>#VALUE!</v>
      </c>
      <c r="AN831">
        <f>IF(ISNUMBER(F831), INDEX(出力表!B:B,2)*F831, 0)+IF(ISNUMBER(I831), INDEX(出力表!B:B,3)*I831, 0)+IF(ISNUMBER(L831), INDEX(出力表!B:B,4)*L831, 0)+IF(ISNUMBER(O831), INDEX(出力表!B:B,5)*O831, 0)+IF(ISNUMBER(R831), INDEX(出力表!B:B,6)*R831, 0)+IF(ISNUMBER(U831), INDEX(出力表!B:B,7)*U831, 0)+IF(ISNUMBER(X831), INDEX(出力表!B:B,8)*X831, 0)+IF(ISNUMBER(AA831), INDEX(出力表!B:B,9)*AA831, 0)+IF(ISNUMBER(AD831), INDEX(出力表!B:B,10)*AD831, 0)+IF(ISNUMBER(AG831), INDEX(出力表!B:B,11)*AG831, 0)+IF(ISNUMBER(AJ831), INDEX(出力表!B:B,12)*AJ831, 0)+IF(ISNUMBER(AM831), INDEX(出力表!B:B,13)*AM831, 0)</f>
        <v>0</v>
      </c>
      <c r="AO831">
        <f>IF(ISNUMBER(F831), INDEX(出力表!B:B,2), 0)+IF(ISNUMBER(I831), INDEX(出力表!B:B,3), 0)+IF(ISNUMBER(L831), INDEX(出力表!B:B,4), 0)+IF(ISNUMBER(O831), INDEX(出力表!B:B,5), 0)+IF(ISNUMBER(R831), INDEX(出力表!B:B,6), 0)+IF(ISNUMBER(U831), INDEX(出力表!B:B,7), 0)+IF(ISNUMBER(X831), INDEX(出力表!B:B,8), 0)+IF(ISNUMBER(AA831), INDEX(出力表!B:B,9), 0)+IF(ISNUMBER(AD831), INDEX(出力表!B:B,10), 0)+IF(ISNUMBER(AG831), INDEX(出力表!B:B,11), 0)+IF(ISNUMBER(AJ831), INDEX(出力表!B:B,12), 0)+IF(ISNUMBER(AM831), INDEX(出力表!B:B,13), 0)</f>
        <v>0</v>
      </c>
      <c r="AP831" t="str">
        <f t="shared" si="12"/>
        <v/>
      </c>
    </row>
    <row r="832" spans="1:42" x14ac:dyDescent="0.2">
      <c r="A832">
        <v>831</v>
      </c>
      <c r="B832">
        <f>IF(UPPER(Settings!B4)="TRUE", 乱数表!$Z832*Settings!B10, 0)</f>
        <v>-7.5337797282518743E-2</v>
      </c>
      <c r="C832">
        <f>IF(UPPER(Settings!B4)="TRUE", 乱数表!$AA832*Settings!B11, 0)</f>
        <v>8.916331937547696E-2</v>
      </c>
      <c r="D832">
        <f>MIN(100, MAX(0, 100*BETAINV(乱数表!$B832, MAX(0.00000001, (1/(1+EXP(-(INDEX(係数表!G:G,2) + $B832))))*(EXP(INDEX(係数表!H:H,2) + INDEX(係数表!I:I,2)*LN(INDEX(出力表!C:C,2)+1)))), MAX(0.00000001, (1-(1/(1+EXP(-(INDEX(係数表!G:G,2) + $B832)))))*(EXP(INDEX(係数表!H:H,2) + INDEX(係数表!I:I,2)*LN(INDEX(出力表!C:C,2)+1)))))))</f>
        <v>35.267609593148826</v>
      </c>
      <c r="E832" t="e">
        <f>MIN(100, MAX(0, (100*(INDEX(出力表!D:D,2))/(EXP(INDEX(係数表!B:B,2) + $C832) + (INDEX(出力表!D:D,2)))) + (乱数表!$N832*(Settings!B12/(((INDEX(出力表!D:D,2))+1)^INDEX(係数表!E:E,2)*INDEX(係数表!F:F,2))))))</f>
        <v>#VALUE!</v>
      </c>
      <c r="F832" t="e">
        <f>MIN(100, MAX(0, (INDEX(出力表!D:D,2))*D832/MAX(E832, Settings!B3)))</f>
        <v>#VALUE!</v>
      </c>
      <c r="G832">
        <f>MIN(100, MAX(0, 100*BETAINV(乱数表!$C832, MAX(0.00000001, (1/(1+EXP(-(INDEX(係数表!G:G,3) + $B832))))*(EXP(INDEX(係数表!H:H,3) + INDEX(係数表!I:I,3)*LN(INDEX(出力表!C:C,3)+1)))), MAX(0.00000001, (1-(1/(1+EXP(-(INDEX(係数表!G:G,3) + $B832)))))*(EXP(INDEX(係数表!H:H,3) + INDEX(係数表!I:I,3)*LN(INDEX(出力表!C:C,3)+1)))))))</f>
        <v>98.929771216350332</v>
      </c>
      <c r="H832" t="e">
        <f>MIN(100, MAX(0, (100*(INDEX(出力表!D:D,3))/(EXP(INDEX(係数表!B:B,3) + $C832) + (INDEX(出力表!D:D,3)))) + (乱数表!$O832*(Settings!B12/(((INDEX(出力表!D:D,3))+1)^INDEX(係数表!E:E,3)*INDEX(係数表!F:F,3))))))</f>
        <v>#VALUE!</v>
      </c>
      <c r="I832" t="e">
        <f>MIN(100, MAX(0, (INDEX(出力表!D:D,3))*G832/MAX(H832, Settings!B3)))</f>
        <v>#VALUE!</v>
      </c>
      <c r="J832">
        <f>MIN(100, MAX(0, 100*BETAINV(乱数表!$D832, MAX(0.00000001, (1/(1+EXP(-(INDEX(係数表!G:G,4) + $B832))))*(EXP(INDEX(係数表!H:H,4) + INDEX(係数表!I:I,4)*LN(INDEX(出力表!C:C,4)+1)))), MAX(0.00000001, (1-(1/(1+EXP(-(INDEX(係数表!G:G,4) + $B832)))))*(EXP(INDEX(係数表!H:H,4) + INDEX(係数表!I:I,4)*LN(INDEX(出力表!C:C,4)+1)))))))</f>
        <v>94.286059697036407</v>
      </c>
      <c r="K832" t="e">
        <f>MIN(100, MAX(0, (100*(INDEX(出力表!D:D,4))/(EXP(INDEX(係数表!B:B,4) + $C832) + (INDEX(出力表!D:D,4)))) + (乱数表!$P832*(Settings!B12/(((INDEX(出力表!D:D,4))+1)^INDEX(係数表!E:E,4)*INDEX(係数表!F:F,4))))))</f>
        <v>#VALUE!</v>
      </c>
      <c r="L832" t="e">
        <f>MIN(100, MAX(0, (INDEX(出力表!D:D,4))*J832/MAX(K832, Settings!B3)))</f>
        <v>#VALUE!</v>
      </c>
      <c r="M832">
        <f>MIN(100, MAX(0, 100*BETAINV(乱数表!$E832, MAX(0.00000001, (1/(1+EXP(-(INDEX(係数表!G:G,5) + $B832))))*(EXP(INDEX(係数表!H:H,5) + INDEX(係数表!I:I,5)*LN(INDEX(出力表!C:C,5)+1)))), MAX(0.00000001, (1-(1/(1+EXP(-(INDEX(係数表!G:G,5) + $B832)))))*(EXP(INDEX(係数表!H:H,5) + INDEX(係数表!I:I,5)*LN(INDEX(出力表!C:C,5)+1)))))))</f>
        <v>99.433997182954457</v>
      </c>
      <c r="N832" t="e">
        <f>MIN(100, MAX(0, (100*(INDEX(出力表!D:D,5))/(EXP(INDEX(係数表!B:B,5) + $C832) + (INDEX(出力表!D:D,5)))) + (乱数表!$Q832*(Settings!B12/(((INDEX(出力表!D:D,5))+1)^INDEX(係数表!E:E,5)*INDEX(係数表!F:F,5))))))</f>
        <v>#VALUE!</v>
      </c>
      <c r="O832" t="e">
        <f>MIN(100, MAX(0, (INDEX(出力表!D:D,5))*M832/MAX(N832, Settings!B3)))</f>
        <v>#VALUE!</v>
      </c>
      <c r="P832">
        <f>MIN(100, MAX(0, 100*BETAINV(乱数表!$F832, MAX(0.00000001, (1/(1+EXP(-(INDEX(係数表!G:G,6) + $B832))))*(EXP(INDEX(係数表!H:H,6) + INDEX(係数表!I:I,6)*LN(INDEX(出力表!C:C,6)+1)))), MAX(0.00000001, (1-(1/(1+EXP(-(INDEX(係数表!G:G,6) + $B832)))))*(EXP(INDEX(係数表!H:H,6) + INDEX(係数表!I:I,6)*LN(INDEX(出力表!C:C,6)+1)))))))</f>
        <v>65.880058182528671</v>
      </c>
      <c r="Q832" t="e">
        <f>MIN(100, MAX(0, (100*(INDEX(出力表!D:D,6))/(EXP(INDEX(係数表!B:B,6) + $C832) + (INDEX(出力表!D:D,6)))) + (乱数表!$R832*(Settings!B12/(((INDEX(出力表!D:D,6))+1)^INDEX(係数表!E:E,6)*INDEX(係数表!F:F,6))))))</f>
        <v>#VALUE!</v>
      </c>
      <c r="R832" t="e">
        <f>MIN(100, MAX(0, (INDEX(出力表!D:D,6))*P832/MAX(Q832, Settings!B3)))</f>
        <v>#VALUE!</v>
      </c>
      <c r="S832">
        <f>MIN(100, MAX(0, 100*BETAINV(乱数表!$G832, MAX(0.00000001, (1/(1+EXP(-(INDEX(係数表!G:G,7) + $B832))))*(EXP(INDEX(係数表!H:H,7) + INDEX(係数表!I:I,7)*LN(INDEX(出力表!C:C,7)+1)))), MAX(0.00000001, (1-(1/(1+EXP(-(INDEX(係数表!G:G,7) + $B832)))))*(EXP(INDEX(係数表!H:H,7) + INDEX(係数表!I:I,7)*LN(INDEX(出力表!C:C,7)+1)))))))</f>
        <v>81.174486112162143</v>
      </c>
      <c r="T832" t="e">
        <f>MIN(100, MAX(0, (100*(INDEX(出力表!D:D,7))/(EXP(INDEX(係数表!B:B,7) + $C832) + (INDEX(出力表!D:D,7)))) + (乱数表!$S832*(Settings!B12/(((INDEX(出力表!D:D,7))+1)^INDEX(係数表!E:E,7)*INDEX(係数表!F:F,7))))))</f>
        <v>#VALUE!</v>
      </c>
      <c r="U832" t="e">
        <f>MIN(100, MAX(0, (INDEX(出力表!D:D,7))*S832/MAX(T832, Settings!B3)))</f>
        <v>#VALUE!</v>
      </c>
      <c r="V832">
        <f>MIN(100, MAX(0, 100*BETAINV(乱数表!$H832, MAX(0.00000001, (1/(1+EXP(-(INDEX(係数表!G:G,8) + $B832))))*(EXP(INDEX(係数表!H:H,8) + INDEX(係数表!I:I,8)*LN(INDEX(出力表!C:C,8)+1)))), MAX(0.00000001, (1-(1/(1+EXP(-(INDEX(係数表!G:G,8) + $B832)))))*(EXP(INDEX(係数表!H:H,8) + INDEX(係数表!I:I,8)*LN(INDEX(出力表!C:C,8)+1)))))))</f>
        <v>89.586993666222014</v>
      </c>
      <c r="W832" t="e">
        <f>MIN(100, MAX(0, (100*(INDEX(出力表!D:D,8))/(EXP(INDEX(係数表!B:B,8) + $C832) + (INDEX(出力表!D:D,8)))) + (乱数表!$T832*(Settings!B12/(((INDEX(出力表!D:D,8))+1)^INDEX(係数表!E:E,8)*INDEX(係数表!F:F,8))))))</f>
        <v>#VALUE!</v>
      </c>
      <c r="X832" t="e">
        <f>MIN(100, MAX(0, (INDEX(出力表!D:D,8))*V832/MAX(W832, Settings!B3)))</f>
        <v>#VALUE!</v>
      </c>
      <c r="Y832">
        <f>MIN(100, MAX(0, 100*BETAINV(乱数表!$I832, MAX(0.00000001, (1/(1+EXP(-(INDEX(係数表!G:G,9) + $B832))))*(EXP(INDEX(係数表!H:H,9) + INDEX(係数表!I:I,9)*LN(INDEX(出力表!C:C,9)+1)))), MAX(0.00000001, (1-(1/(1+EXP(-(INDEX(係数表!G:G,9) + $B832)))))*(EXP(INDEX(係数表!H:H,9) + INDEX(係数表!I:I,9)*LN(INDEX(出力表!C:C,9)+1)))))))</f>
        <v>98.11612445809817</v>
      </c>
      <c r="Z832" t="e">
        <f>MIN(100, MAX(0, (100*(INDEX(出力表!D:D,9))/(EXP(INDEX(係数表!B:B,9) + $C832) + (INDEX(出力表!D:D,9)))) + (乱数表!$U832*(Settings!B12/(((INDEX(出力表!D:D,9))+1)^INDEX(係数表!E:E,9)*INDEX(係数表!F:F,9))))))</f>
        <v>#VALUE!</v>
      </c>
      <c r="AA832" t="e">
        <f>MIN(100, MAX(0, (INDEX(出力表!D:D,9))*Y832/MAX(Z832, Settings!B3)))</f>
        <v>#VALUE!</v>
      </c>
      <c r="AB832">
        <f>MIN(100, MAX(0, 100*BETAINV(乱数表!$J832, MAX(0.00000001, (1/(1+EXP(-(INDEX(係数表!G:G,10) + $B832))))*(EXP(INDEX(係数表!H:H,10) + INDEX(係数表!I:I,10)*LN(INDEX(出力表!C:C,10)+1)))), MAX(0.00000001, (1-(1/(1+EXP(-(INDEX(係数表!G:G,10) + $B832)))))*(EXP(INDEX(係数表!H:H,10) + INDEX(係数表!I:I,10)*LN(INDEX(出力表!C:C,10)+1)))))))</f>
        <v>82.425438456354826</v>
      </c>
      <c r="AC832" t="e">
        <f>MIN(100, MAX(0, (100*(INDEX(出力表!D:D,10))/(EXP(INDEX(係数表!B:B,10) + $C832) + (INDEX(出力表!D:D,10)))) + (乱数表!$V832*(Settings!B12/(((INDEX(出力表!D:D,10))+1)^INDEX(係数表!E:E,10)*INDEX(係数表!F:F,10))))))</f>
        <v>#VALUE!</v>
      </c>
      <c r="AD832" t="e">
        <f>MIN(100, MAX(0, (INDEX(出力表!D:D,10))*AB832/MAX(AC832, Settings!B3)))</f>
        <v>#VALUE!</v>
      </c>
      <c r="AE832">
        <f>MIN(100, MAX(0, 100*BETAINV(乱数表!$K832, MAX(0.00000001, (1/(1+EXP(-(INDEX(係数表!G:G,11) + $B832))))*(EXP(INDEX(係数表!H:H,11) + INDEX(係数表!I:I,11)*LN(INDEX(出力表!C:C,11)+1)))), MAX(0.00000001, (1-(1/(1+EXP(-(INDEX(係数表!G:G,11) + $B832)))))*(EXP(INDEX(係数表!H:H,11) + INDEX(係数表!I:I,11)*LN(INDEX(出力表!C:C,11)+1)))))))</f>
        <v>99.841208683260703</v>
      </c>
      <c r="AF832" t="e">
        <f>MIN(100, MAX(0, (100*(INDEX(出力表!D:D,11))/(EXP(INDEX(係数表!B:B,11) + $C832) + (INDEX(出力表!D:D,11)))) + (乱数表!$W832*(Settings!B12/(((INDEX(出力表!D:D,11))+1)^INDEX(係数表!E:E,11)*INDEX(係数表!F:F,11))))))</f>
        <v>#VALUE!</v>
      </c>
      <c r="AG832" t="e">
        <f>MIN(100, MAX(0, (INDEX(出力表!D:D,11))*AE832/MAX(AF832, Settings!B3)))</f>
        <v>#VALUE!</v>
      </c>
      <c r="AH832">
        <f>MIN(100, MAX(0, 100*BETAINV(乱数表!$L832, MAX(0.00000001, (1/(1+EXP(-(INDEX(係数表!G:G,12) + $B832))))*(EXP(INDEX(係数表!H:H,12) + INDEX(係数表!I:I,12)*LN(INDEX(出力表!C:C,12)+1)))), MAX(0.00000001, (1-(1/(1+EXP(-(INDEX(係数表!G:G,12) + $B832)))))*(EXP(INDEX(係数表!H:H,12) + INDEX(係数表!I:I,12)*LN(INDEX(出力表!C:C,12)+1)))))))</f>
        <v>85.484639551317159</v>
      </c>
      <c r="AI832" t="e">
        <f>MIN(100, MAX(0, (100*(INDEX(出力表!D:D,12))/(EXP(INDEX(係数表!B:B,12) + $C832) + (INDEX(出力表!D:D,12)))) + (乱数表!$X832*(Settings!B12/(((INDEX(出力表!D:D,12))+1)^INDEX(係数表!E:E,12)*INDEX(係数表!F:F,12))))))</f>
        <v>#VALUE!</v>
      </c>
      <c r="AJ832" t="e">
        <f>MIN(100, MAX(0, (INDEX(出力表!D:D,12))*AH832/MAX(AI832, Settings!B3)))</f>
        <v>#VALUE!</v>
      </c>
      <c r="AK832">
        <f>MIN(100, MAX(0, 100*BETAINV(乱数表!$M832, MAX(0.00000001, (1/(1+EXP(-(INDEX(係数表!G:G,13) + $B832))))*(EXP(INDEX(係数表!H:H,13) + INDEX(係数表!I:I,13)*LN(INDEX(出力表!C:C,13)+1)))), MAX(0.00000001, (1-(1/(1+EXP(-(INDEX(係数表!G:G,13) + $B832)))))*(EXP(INDEX(係数表!H:H,13) + INDEX(係数表!I:I,13)*LN(INDEX(出力表!C:C,13)+1)))))))</f>
        <v>84.799720404992058</v>
      </c>
      <c r="AL832" t="e">
        <f>MIN(100, MAX(0, (100*(INDEX(出力表!D:D,13))/(EXP(INDEX(係数表!B:B,13) + $C832) + (INDEX(出力表!D:D,13)))) + (乱数表!$Y832*(Settings!B12/(((INDEX(出力表!D:D,13))+1)^INDEX(係数表!E:E,13)*INDEX(係数表!F:F,13))))))</f>
        <v>#VALUE!</v>
      </c>
      <c r="AM832" t="e">
        <f>MIN(100, MAX(0, (INDEX(出力表!D:D,13))*AK832/MAX(AL832, Settings!B3)))</f>
        <v>#VALUE!</v>
      </c>
      <c r="AN832">
        <f>IF(ISNUMBER(F832), INDEX(出力表!B:B,2)*F832, 0)+IF(ISNUMBER(I832), INDEX(出力表!B:B,3)*I832, 0)+IF(ISNUMBER(L832), INDEX(出力表!B:B,4)*L832, 0)+IF(ISNUMBER(O832), INDEX(出力表!B:B,5)*O832, 0)+IF(ISNUMBER(R832), INDEX(出力表!B:B,6)*R832, 0)+IF(ISNUMBER(U832), INDEX(出力表!B:B,7)*U832, 0)+IF(ISNUMBER(X832), INDEX(出力表!B:B,8)*X832, 0)+IF(ISNUMBER(AA832), INDEX(出力表!B:B,9)*AA832, 0)+IF(ISNUMBER(AD832), INDEX(出力表!B:B,10)*AD832, 0)+IF(ISNUMBER(AG832), INDEX(出力表!B:B,11)*AG832, 0)+IF(ISNUMBER(AJ832), INDEX(出力表!B:B,12)*AJ832, 0)+IF(ISNUMBER(AM832), INDEX(出力表!B:B,13)*AM832, 0)</f>
        <v>0</v>
      </c>
      <c r="AO832">
        <f>IF(ISNUMBER(F832), INDEX(出力表!B:B,2), 0)+IF(ISNUMBER(I832), INDEX(出力表!B:B,3), 0)+IF(ISNUMBER(L832), INDEX(出力表!B:B,4), 0)+IF(ISNUMBER(O832), INDEX(出力表!B:B,5), 0)+IF(ISNUMBER(R832), INDEX(出力表!B:B,6), 0)+IF(ISNUMBER(U832), INDEX(出力表!B:B,7), 0)+IF(ISNUMBER(X832), INDEX(出力表!B:B,8), 0)+IF(ISNUMBER(AA832), INDEX(出力表!B:B,9), 0)+IF(ISNUMBER(AD832), INDEX(出力表!B:B,10), 0)+IF(ISNUMBER(AG832), INDEX(出力表!B:B,11), 0)+IF(ISNUMBER(AJ832), INDEX(出力表!B:B,12), 0)+IF(ISNUMBER(AM832), INDEX(出力表!B:B,13), 0)</f>
        <v>0</v>
      </c>
      <c r="AP832" t="str">
        <f t="shared" si="12"/>
        <v/>
      </c>
    </row>
    <row r="833" spans="1:42" x14ac:dyDescent="0.2">
      <c r="A833">
        <v>832</v>
      </c>
      <c r="B833">
        <f>IF(UPPER(Settings!B4)="TRUE", 乱数表!$Z833*Settings!B10, 0)</f>
        <v>-0.27237695480235952</v>
      </c>
      <c r="C833">
        <f>IF(UPPER(Settings!B4)="TRUE", 乱数表!$AA833*Settings!B11, 0)</f>
        <v>3.8958917639283656E-2</v>
      </c>
      <c r="D833">
        <f>MIN(100, MAX(0, 100*BETAINV(乱数表!$B833, MAX(0.00000001, (1/(1+EXP(-(INDEX(係数表!G:G,2) + $B833))))*(EXP(INDEX(係数表!H:H,2) + INDEX(係数表!I:I,2)*LN(INDEX(出力表!C:C,2)+1)))), MAX(0.00000001, (1-(1/(1+EXP(-(INDEX(係数表!G:G,2) + $B833)))))*(EXP(INDEX(係数表!H:H,2) + INDEX(係数表!I:I,2)*LN(INDEX(出力表!C:C,2)+1)))))))</f>
        <v>98.436659515689115</v>
      </c>
      <c r="E833" t="e">
        <f>MIN(100, MAX(0, (100*(INDEX(出力表!D:D,2))/(EXP(INDEX(係数表!B:B,2) + $C833) + (INDEX(出力表!D:D,2)))) + (乱数表!$N833*(Settings!B12/(((INDEX(出力表!D:D,2))+1)^INDEX(係数表!E:E,2)*INDEX(係数表!F:F,2))))))</f>
        <v>#VALUE!</v>
      </c>
      <c r="F833" t="e">
        <f>MIN(100, MAX(0, (INDEX(出力表!D:D,2))*D833/MAX(E833, Settings!B3)))</f>
        <v>#VALUE!</v>
      </c>
      <c r="G833">
        <f>MIN(100, MAX(0, 100*BETAINV(乱数表!$C833, MAX(0.00000001, (1/(1+EXP(-(INDEX(係数表!G:G,3) + $B833))))*(EXP(INDEX(係数表!H:H,3) + INDEX(係数表!I:I,3)*LN(INDEX(出力表!C:C,3)+1)))), MAX(0.00000001, (1-(1/(1+EXP(-(INDEX(係数表!G:G,3) + $B833)))))*(EXP(INDEX(係数表!H:H,3) + INDEX(係数表!I:I,3)*LN(INDEX(出力表!C:C,3)+1)))))))</f>
        <v>88.069343586388243</v>
      </c>
      <c r="H833" t="e">
        <f>MIN(100, MAX(0, (100*(INDEX(出力表!D:D,3))/(EXP(INDEX(係数表!B:B,3) + $C833) + (INDEX(出力表!D:D,3)))) + (乱数表!$O833*(Settings!B12/(((INDEX(出力表!D:D,3))+1)^INDEX(係数表!E:E,3)*INDEX(係数表!F:F,3))))))</f>
        <v>#VALUE!</v>
      </c>
      <c r="I833" t="e">
        <f>MIN(100, MAX(0, (INDEX(出力表!D:D,3))*G833/MAX(H833, Settings!B3)))</f>
        <v>#VALUE!</v>
      </c>
      <c r="J833">
        <f>MIN(100, MAX(0, 100*BETAINV(乱数表!$D833, MAX(0.00000001, (1/(1+EXP(-(INDEX(係数表!G:G,4) + $B833))))*(EXP(INDEX(係数表!H:H,4) + INDEX(係数表!I:I,4)*LN(INDEX(出力表!C:C,4)+1)))), MAX(0.00000001, (1-(1/(1+EXP(-(INDEX(係数表!G:G,4) + $B833)))))*(EXP(INDEX(係数表!H:H,4) + INDEX(係数表!I:I,4)*LN(INDEX(出力表!C:C,4)+1)))))))</f>
        <v>90.829375647241989</v>
      </c>
      <c r="K833" t="e">
        <f>MIN(100, MAX(0, (100*(INDEX(出力表!D:D,4))/(EXP(INDEX(係数表!B:B,4) + $C833) + (INDEX(出力表!D:D,4)))) + (乱数表!$P833*(Settings!B12/(((INDEX(出力表!D:D,4))+1)^INDEX(係数表!E:E,4)*INDEX(係数表!F:F,4))))))</f>
        <v>#VALUE!</v>
      </c>
      <c r="L833" t="e">
        <f>MIN(100, MAX(0, (INDEX(出力表!D:D,4))*J833/MAX(K833, Settings!B3)))</f>
        <v>#VALUE!</v>
      </c>
      <c r="M833">
        <f>MIN(100, MAX(0, 100*BETAINV(乱数表!$E833, MAX(0.00000001, (1/(1+EXP(-(INDEX(係数表!G:G,5) + $B833))))*(EXP(INDEX(係数表!H:H,5) + INDEX(係数表!I:I,5)*LN(INDEX(出力表!C:C,5)+1)))), MAX(0.00000001, (1-(1/(1+EXP(-(INDEX(係数表!G:G,5) + $B833)))))*(EXP(INDEX(係数表!H:H,5) + INDEX(係数表!I:I,5)*LN(INDEX(出力表!C:C,5)+1)))))))</f>
        <v>68.751690109683807</v>
      </c>
      <c r="N833" t="e">
        <f>MIN(100, MAX(0, (100*(INDEX(出力表!D:D,5))/(EXP(INDEX(係数表!B:B,5) + $C833) + (INDEX(出力表!D:D,5)))) + (乱数表!$Q833*(Settings!B12/(((INDEX(出力表!D:D,5))+1)^INDEX(係数表!E:E,5)*INDEX(係数表!F:F,5))))))</f>
        <v>#VALUE!</v>
      </c>
      <c r="O833" t="e">
        <f>MIN(100, MAX(0, (INDEX(出力表!D:D,5))*M833/MAX(N833, Settings!B3)))</f>
        <v>#VALUE!</v>
      </c>
      <c r="P833">
        <f>MIN(100, MAX(0, 100*BETAINV(乱数表!$F833, MAX(0.00000001, (1/(1+EXP(-(INDEX(係数表!G:G,6) + $B833))))*(EXP(INDEX(係数表!H:H,6) + INDEX(係数表!I:I,6)*LN(INDEX(出力表!C:C,6)+1)))), MAX(0.00000001, (1-(1/(1+EXP(-(INDEX(係数表!G:G,6) + $B833)))))*(EXP(INDEX(係数表!H:H,6) + INDEX(係数表!I:I,6)*LN(INDEX(出力表!C:C,6)+1)))))))</f>
        <v>76.881863569886406</v>
      </c>
      <c r="Q833" t="e">
        <f>MIN(100, MAX(0, (100*(INDEX(出力表!D:D,6))/(EXP(INDEX(係数表!B:B,6) + $C833) + (INDEX(出力表!D:D,6)))) + (乱数表!$R833*(Settings!B12/(((INDEX(出力表!D:D,6))+1)^INDEX(係数表!E:E,6)*INDEX(係数表!F:F,6))))))</f>
        <v>#VALUE!</v>
      </c>
      <c r="R833" t="e">
        <f>MIN(100, MAX(0, (INDEX(出力表!D:D,6))*P833/MAX(Q833, Settings!B3)))</f>
        <v>#VALUE!</v>
      </c>
      <c r="S833">
        <f>MIN(100, MAX(0, 100*BETAINV(乱数表!$G833, MAX(0.00000001, (1/(1+EXP(-(INDEX(係数表!G:G,7) + $B833))))*(EXP(INDEX(係数表!H:H,7) + INDEX(係数表!I:I,7)*LN(INDEX(出力表!C:C,7)+1)))), MAX(0.00000001, (1-(1/(1+EXP(-(INDEX(係数表!G:G,7) + $B833)))))*(EXP(INDEX(係数表!H:H,7) + INDEX(係数表!I:I,7)*LN(INDEX(出力表!C:C,7)+1)))))))</f>
        <v>90.817009627999028</v>
      </c>
      <c r="T833" t="e">
        <f>MIN(100, MAX(0, (100*(INDEX(出力表!D:D,7))/(EXP(INDEX(係数表!B:B,7) + $C833) + (INDEX(出力表!D:D,7)))) + (乱数表!$S833*(Settings!B12/(((INDEX(出力表!D:D,7))+1)^INDEX(係数表!E:E,7)*INDEX(係数表!F:F,7))))))</f>
        <v>#VALUE!</v>
      </c>
      <c r="U833" t="e">
        <f>MIN(100, MAX(0, (INDEX(出力表!D:D,7))*S833/MAX(T833, Settings!B3)))</f>
        <v>#VALUE!</v>
      </c>
      <c r="V833">
        <f>MIN(100, MAX(0, 100*BETAINV(乱数表!$H833, MAX(0.00000001, (1/(1+EXP(-(INDEX(係数表!G:G,8) + $B833))))*(EXP(INDEX(係数表!H:H,8) + INDEX(係数表!I:I,8)*LN(INDEX(出力表!C:C,8)+1)))), MAX(0.00000001, (1-(1/(1+EXP(-(INDEX(係数表!G:G,8) + $B833)))))*(EXP(INDEX(係数表!H:H,8) + INDEX(係数表!I:I,8)*LN(INDEX(出力表!C:C,8)+1)))))))</f>
        <v>99.536631987165151</v>
      </c>
      <c r="W833" t="e">
        <f>MIN(100, MAX(0, (100*(INDEX(出力表!D:D,8))/(EXP(INDEX(係数表!B:B,8) + $C833) + (INDEX(出力表!D:D,8)))) + (乱数表!$T833*(Settings!B12/(((INDEX(出力表!D:D,8))+1)^INDEX(係数表!E:E,8)*INDEX(係数表!F:F,8))))))</f>
        <v>#VALUE!</v>
      </c>
      <c r="X833" t="e">
        <f>MIN(100, MAX(0, (INDEX(出力表!D:D,8))*V833/MAX(W833, Settings!B3)))</f>
        <v>#VALUE!</v>
      </c>
      <c r="Y833">
        <f>MIN(100, MAX(0, 100*BETAINV(乱数表!$I833, MAX(0.00000001, (1/(1+EXP(-(INDEX(係数表!G:G,9) + $B833))))*(EXP(INDEX(係数表!H:H,9) + INDEX(係数表!I:I,9)*LN(INDEX(出力表!C:C,9)+1)))), MAX(0.00000001, (1-(1/(1+EXP(-(INDEX(係数表!G:G,9) + $B833)))))*(EXP(INDEX(係数表!H:H,9) + INDEX(係数表!I:I,9)*LN(INDEX(出力表!C:C,9)+1)))))))</f>
        <v>72.523494485585118</v>
      </c>
      <c r="Z833" t="e">
        <f>MIN(100, MAX(0, (100*(INDEX(出力表!D:D,9))/(EXP(INDEX(係数表!B:B,9) + $C833) + (INDEX(出力表!D:D,9)))) + (乱数表!$U833*(Settings!B12/(((INDEX(出力表!D:D,9))+1)^INDEX(係数表!E:E,9)*INDEX(係数表!F:F,9))))))</f>
        <v>#VALUE!</v>
      </c>
      <c r="AA833" t="e">
        <f>MIN(100, MAX(0, (INDEX(出力表!D:D,9))*Y833/MAX(Z833, Settings!B3)))</f>
        <v>#VALUE!</v>
      </c>
      <c r="AB833">
        <f>MIN(100, MAX(0, 100*BETAINV(乱数表!$J833, MAX(0.00000001, (1/(1+EXP(-(INDEX(係数表!G:G,10) + $B833))))*(EXP(INDEX(係数表!H:H,10) + INDEX(係数表!I:I,10)*LN(INDEX(出力表!C:C,10)+1)))), MAX(0.00000001, (1-(1/(1+EXP(-(INDEX(係数表!G:G,10) + $B833)))))*(EXP(INDEX(係数表!H:H,10) + INDEX(係数表!I:I,10)*LN(INDEX(出力表!C:C,10)+1)))))))</f>
        <v>93.160427808642751</v>
      </c>
      <c r="AC833" t="e">
        <f>MIN(100, MAX(0, (100*(INDEX(出力表!D:D,10))/(EXP(INDEX(係数表!B:B,10) + $C833) + (INDEX(出力表!D:D,10)))) + (乱数表!$V833*(Settings!B12/(((INDEX(出力表!D:D,10))+1)^INDEX(係数表!E:E,10)*INDEX(係数表!F:F,10))))))</f>
        <v>#VALUE!</v>
      </c>
      <c r="AD833" t="e">
        <f>MIN(100, MAX(0, (INDEX(出力表!D:D,10))*AB833/MAX(AC833, Settings!B3)))</f>
        <v>#VALUE!</v>
      </c>
      <c r="AE833">
        <f>MIN(100, MAX(0, 100*BETAINV(乱数表!$K833, MAX(0.00000001, (1/(1+EXP(-(INDEX(係数表!G:G,11) + $B833))))*(EXP(INDEX(係数表!H:H,11) + INDEX(係数表!I:I,11)*LN(INDEX(出力表!C:C,11)+1)))), MAX(0.00000001, (1-(1/(1+EXP(-(INDEX(係数表!G:G,11) + $B833)))))*(EXP(INDEX(係数表!H:H,11) + INDEX(係数表!I:I,11)*LN(INDEX(出力表!C:C,11)+1)))))))</f>
        <v>73.317661753753299</v>
      </c>
      <c r="AF833" t="e">
        <f>MIN(100, MAX(0, (100*(INDEX(出力表!D:D,11))/(EXP(INDEX(係数表!B:B,11) + $C833) + (INDEX(出力表!D:D,11)))) + (乱数表!$W833*(Settings!B12/(((INDEX(出力表!D:D,11))+1)^INDEX(係数表!E:E,11)*INDEX(係数表!F:F,11))))))</f>
        <v>#VALUE!</v>
      </c>
      <c r="AG833" t="e">
        <f>MIN(100, MAX(0, (INDEX(出力表!D:D,11))*AE833/MAX(AF833, Settings!B3)))</f>
        <v>#VALUE!</v>
      </c>
      <c r="AH833">
        <f>MIN(100, MAX(0, 100*BETAINV(乱数表!$L833, MAX(0.00000001, (1/(1+EXP(-(INDEX(係数表!G:G,12) + $B833))))*(EXP(INDEX(係数表!H:H,12) + INDEX(係数表!I:I,12)*LN(INDEX(出力表!C:C,12)+1)))), MAX(0.00000001, (1-(1/(1+EXP(-(INDEX(係数表!G:G,12) + $B833)))))*(EXP(INDEX(係数表!H:H,12) + INDEX(係数表!I:I,12)*LN(INDEX(出力表!C:C,12)+1)))))))</f>
        <v>98.752614950324102</v>
      </c>
      <c r="AI833" t="e">
        <f>MIN(100, MAX(0, (100*(INDEX(出力表!D:D,12))/(EXP(INDEX(係数表!B:B,12) + $C833) + (INDEX(出力表!D:D,12)))) + (乱数表!$X833*(Settings!B12/(((INDEX(出力表!D:D,12))+1)^INDEX(係数表!E:E,12)*INDEX(係数表!F:F,12))))))</f>
        <v>#VALUE!</v>
      </c>
      <c r="AJ833" t="e">
        <f>MIN(100, MAX(0, (INDEX(出力表!D:D,12))*AH833/MAX(AI833, Settings!B3)))</f>
        <v>#VALUE!</v>
      </c>
      <c r="AK833">
        <f>MIN(100, MAX(0, 100*BETAINV(乱数表!$M833, MAX(0.00000001, (1/(1+EXP(-(INDEX(係数表!G:G,13) + $B833))))*(EXP(INDEX(係数表!H:H,13) + INDEX(係数表!I:I,13)*LN(INDEX(出力表!C:C,13)+1)))), MAX(0.00000001, (1-(1/(1+EXP(-(INDEX(係数表!G:G,13) + $B833)))))*(EXP(INDEX(係数表!H:H,13) + INDEX(係数表!I:I,13)*LN(INDEX(出力表!C:C,13)+1)))))))</f>
        <v>97.256197292294772</v>
      </c>
      <c r="AL833" t="e">
        <f>MIN(100, MAX(0, (100*(INDEX(出力表!D:D,13))/(EXP(INDEX(係数表!B:B,13) + $C833) + (INDEX(出力表!D:D,13)))) + (乱数表!$Y833*(Settings!B12/(((INDEX(出力表!D:D,13))+1)^INDEX(係数表!E:E,13)*INDEX(係数表!F:F,13))))))</f>
        <v>#VALUE!</v>
      </c>
      <c r="AM833" t="e">
        <f>MIN(100, MAX(0, (INDEX(出力表!D:D,13))*AK833/MAX(AL833, Settings!B3)))</f>
        <v>#VALUE!</v>
      </c>
      <c r="AN833">
        <f>IF(ISNUMBER(F833), INDEX(出力表!B:B,2)*F833, 0)+IF(ISNUMBER(I833), INDEX(出力表!B:B,3)*I833, 0)+IF(ISNUMBER(L833), INDEX(出力表!B:B,4)*L833, 0)+IF(ISNUMBER(O833), INDEX(出力表!B:B,5)*O833, 0)+IF(ISNUMBER(R833), INDEX(出力表!B:B,6)*R833, 0)+IF(ISNUMBER(U833), INDEX(出力表!B:B,7)*U833, 0)+IF(ISNUMBER(X833), INDEX(出力表!B:B,8)*X833, 0)+IF(ISNUMBER(AA833), INDEX(出力表!B:B,9)*AA833, 0)+IF(ISNUMBER(AD833), INDEX(出力表!B:B,10)*AD833, 0)+IF(ISNUMBER(AG833), INDEX(出力表!B:B,11)*AG833, 0)+IF(ISNUMBER(AJ833), INDEX(出力表!B:B,12)*AJ833, 0)+IF(ISNUMBER(AM833), INDEX(出力表!B:B,13)*AM833, 0)</f>
        <v>0</v>
      </c>
      <c r="AO833">
        <f>IF(ISNUMBER(F833), INDEX(出力表!B:B,2), 0)+IF(ISNUMBER(I833), INDEX(出力表!B:B,3), 0)+IF(ISNUMBER(L833), INDEX(出力表!B:B,4), 0)+IF(ISNUMBER(O833), INDEX(出力表!B:B,5), 0)+IF(ISNUMBER(R833), INDEX(出力表!B:B,6), 0)+IF(ISNUMBER(U833), INDEX(出力表!B:B,7), 0)+IF(ISNUMBER(X833), INDEX(出力表!B:B,8), 0)+IF(ISNUMBER(AA833), INDEX(出力表!B:B,9), 0)+IF(ISNUMBER(AD833), INDEX(出力表!B:B,10), 0)+IF(ISNUMBER(AG833), INDEX(出力表!B:B,11), 0)+IF(ISNUMBER(AJ833), INDEX(出力表!B:B,12), 0)+IF(ISNUMBER(AM833), INDEX(出力表!B:B,13), 0)</f>
        <v>0</v>
      </c>
      <c r="AP833" t="str">
        <f t="shared" si="12"/>
        <v/>
      </c>
    </row>
    <row r="834" spans="1:42" x14ac:dyDescent="0.2">
      <c r="A834">
        <v>833</v>
      </c>
      <c r="B834">
        <f>IF(UPPER(Settings!B4)="TRUE", 乱数表!$Z834*Settings!B10, 0)</f>
        <v>-0.45205173701382495</v>
      </c>
      <c r="C834">
        <f>IF(UPPER(Settings!B4)="TRUE", 乱数表!$AA834*Settings!B11, 0)</f>
        <v>6.8631818125110156E-2</v>
      </c>
      <c r="D834">
        <f>MIN(100, MAX(0, 100*BETAINV(乱数表!$B834, MAX(0.00000001, (1/(1+EXP(-(INDEX(係数表!G:G,2) + $B834))))*(EXP(INDEX(係数表!H:H,2) + INDEX(係数表!I:I,2)*LN(INDEX(出力表!C:C,2)+1)))), MAX(0.00000001, (1-(1/(1+EXP(-(INDEX(係数表!G:G,2) + $B834)))))*(EXP(INDEX(係数表!H:H,2) + INDEX(係数表!I:I,2)*LN(INDEX(出力表!C:C,2)+1)))))))</f>
        <v>89.423316019064089</v>
      </c>
      <c r="E834" t="e">
        <f>MIN(100, MAX(0, (100*(INDEX(出力表!D:D,2))/(EXP(INDEX(係数表!B:B,2) + $C834) + (INDEX(出力表!D:D,2)))) + (乱数表!$N834*(Settings!B12/(((INDEX(出力表!D:D,2))+1)^INDEX(係数表!E:E,2)*INDEX(係数表!F:F,2))))))</f>
        <v>#VALUE!</v>
      </c>
      <c r="F834" t="e">
        <f>MIN(100, MAX(0, (INDEX(出力表!D:D,2))*D834/MAX(E834, Settings!B3)))</f>
        <v>#VALUE!</v>
      </c>
      <c r="G834">
        <f>MIN(100, MAX(0, 100*BETAINV(乱数表!$C834, MAX(0.00000001, (1/(1+EXP(-(INDEX(係数表!G:G,3) + $B834))))*(EXP(INDEX(係数表!H:H,3) + INDEX(係数表!I:I,3)*LN(INDEX(出力表!C:C,3)+1)))), MAX(0.00000001, (1-(1/(1+EXP(-(INDEX(係数表!G:G,3) + $B834)))))*(EXP(INDEX(係数表!H:H,3) + INDEX(係数表!I:I,3)*LN(INDEX(出力表!C:C,3)+1)))))))</f>
        <v>98.571528016731818</v>
      </c>
      <c r="H834" t="e">
        <f>MIN(100, MAX(0, (100*(INDEX(出力表!D:D,3))/(EXP(INDEX(係数表!B:B,3) + $C834) + (INDEX(出力表!D:D,3)))) + (乱数表!$O834*(Settings!B12/(((INDEX(出力表!D:D,3))+1)^INDEX(係数表!E:E,3)*INDEX(係数表!F:F,3))))))</f>
        <v>#VALUE!</v>
      </c>
      <c r="I834" t="e">
        <f>MIN(100, MAX(0, (INDEX(出力表!D:D,3))*G834/MAX(H834, Settings!B3)))</f>
        <v>#VALUE!</v>
      </c>
      <c r="J834">
        <f>MIN(100, MAX(0, 100*BETAINV(乱数表!$D834, MAX(0.00000001, (1/(1+EXP(-(INDEX(係数表!G:G,4) + $B834))))*(EXP(INDEX(係数表!H:H,4) + INDEX(係数表!I:I,4)*LN(INDEX(出力表!C:C,4)+1)))), MAX(0.00000001, (1-(1/(1+EXP(-(INDEX(係数表!G:G,4) + $B834)))))*(EXP(INDEX(係数表!H:H,4) + INDEX(係数表!I:I,4)*LN(INDEX(出力表!C:C,4)+1)))))))</f>
        <v>92.687547209041554</v>
      </c>
      <c r="K834" t="e">
        <f>MIN(100, MAX(0, (100*(INDEX(出力表!D:D,4))/(EXP(INDEX(係数表!B:B,4) + $C834) + (INDEX(出力表!D:D,4)))) + (乱数表!$P834*(Settings!B12/(((INDEX(出力表!D:D,4))+1)^INDEX(係数表!E:E,4)*INDEX(係数表!F:F,4))))))</f>
        <v>#VALUE!</v>
      </c>
      <c r="L834" t="e">
        <f>MIN(100, MAX(0, (INDEX(出力表!D:D,4))*J834/MAX(K834, Settings!B3)))</f>
        <v>#VALUE!</v>
      </c>
      <c r="M834">
        <f>MIN(100, MAX(0, 100*BETAINV(乱数表!$E834, MAX(0.00000001, (1/(1+EXP(-(INDEX(係数表!G:G,5) + $B834))))*(EXP(INDEX(係数表!H:H,5) + INDEX(係数表!I:I,5)*LN(INDEX(出力表!C:C,5)+1)))), MAX(0.00000001, (1-(1/(1+EXP(-(INDEX(係数表!G:G,5) + $B834)))))*(EXP(INDEX(係数表!H:H,5) + INDEX(係数表!I:I,5)*LN(INDEX(出力表!C:C,5)+1)))))))</f>
        <v>89.823869865176761</v>
      </c>
      <c r="N834" t="e">
        <f>MIN(100, MAX(0, (100*(INDEX(出力表!D:D,5))/(EXP(INDEX(係数表!B:B,5) + $C834) + (INDEX(出力表!D:D,5)))) + (乱数表!$Q834*(Settings!B12/(((INDEX(出力表!D:D,5))+1)^INDEX(係数表!E:E,5)*INDEX(係数表!F:F,5))))))</f>
        <v>#VALUE!</v>
      </c>
      <c r="O834" t="e">
        <f>MIN(100, MAX(0, (INDEX(出力表!D:D,5))*M834/MAX(N834, Settings!B3)))</f>
        <v>#VALUE!</v>
      </c>
      <c r="P834">
        <f>MIN(100, MAX(0, 100*BETAINV(乱数表!$F834, MAX(0.00000001, (1/(1+EXP(-(INDEX(係数表!G:G,6) + $B834))))*(EXP(INDEX(係数表!H:H,6) + INDEX(係数表!I:I,6)*LN(INDEX(出力表!C:C,6)+1)))), MAX(0.00000001, (1-(1/(1+EXP(-(INDEX(係数表!G:G,6) + $B834)))))*(EXP(INDEX(係数表!H:H,6) + INDEX(係数表!I:I,6)*LN(INDEX(出力表!C:C,6)+1)))))))</f>
        <v>62.180389702476255</v>
      </c>
      <c r="Q834" t="e">
        <f>MIN(100, MAX(0, (100*(INDEX(出力表!D:D,6))/(EXP(INDEX(係数表!B:B,6) + $C834) + (INDEX(出力表!D:D,6)))) + (乱数表!$R834*(Settings!B12/(((INDEX(出力表!D:D,6))+1)^INDEX(係数表!E:E,6)*INDEX(係数表!F:F,6))))))</f>
        <v>#VALUE!</v>
      </c>
      <c r="R834" t="e">
        <f>MIN(100, MAX(0, (INDEX(出力表!D:D,6))*P834/MAX(Q834, Settings!B3)))</f>
        <v>#VALUE!</v>
      </c>
      <c r="S834">
        <f>MIN(100, MAX(0, 100*BETAINV(乱数表!$G834, MAX(0.00000001, (1/(1+EXP(-(INDEX(係数表!G:G,7) + $B834))))*(EXP(INDEX(係数表!H:H,7) + INDEX(係数表!I:I,7)*LN(INDEX(出力表!C:C,7)+1)))), MAX(0.00000001, (1-(1/(1+EXP(-(INDEX(係数表!G:G,7) + $B834)))))*(EXP(INDEX(係数表!H:H,7) + INDEX(係数表!I:I,7)*LN(INDEX(出力表!C:C,7)+1)))))))</f>
        <v>92.82346996061213</v>
      </c>
      <c r="T834" t="e">
        <f>MIN(100, MAX(0, (100*(INDEX(出力表!D:D,7))/(EXP(INDEX(係数表!B:B,7) + $C834) + (INDEX(出力表!D:D,7)))) + (乱数表!$S834*(Settings!B12/(((INDEX(出力表!D:D,7))+1)^INDEX(係数表!E:E,7)*INDEX(係数表!F:F,7))))))</f>
        <v>#VALUE!</v>
      </c>
      <c r="U834" t="e">
        <f>MIN(100, MAX(0, (INDEX(出力表!D:D,7))*S834/MAX(T834, Settings!B3)))</f>
        <v>#VALUE!</v>
      </c>
      <c r="V834">
        <f>MIN(100, MAX(0, 100*BETAINV(乱数表!$H834, MAX(0.00000001, (1/(1+EXP(-(INDEX(係数表!G:G,8) + $B834))))*(EXP(INDEX(係数表!H:H,8) + INDEX(係数表!I:I,8)*LN(INDEX(出力表!C:C,8)+1)))), MAX(0.00000001, (1-(1/(1+EXP(-(INDEX(係数表!G:G,8) + $B834)))))*(EXP(INDEX(係数表!H:H,8) + INDEX(係数表!I:I,8)*LN(INDEX(出力表!C:C,8)+1)))))))</f>
        <v>53.15649959959493</v>
      </c>
      <c r="W834" t="e">
        <f>MIN(100, MAX(0, (100*(INDEX(出力表!D:D,8))/(EXP(INDEX(係数表!B:B,8) + $C834) + (INDEX(出力表!D:D,8)))) + (乱数表!$T834*(Settings!B12/(((INDEX(出力表!D:D,8))+1)^INDEX(係数表!E:E,8)*INDEX(係数表!F:F,8))))))</f>
        <v>#VALUE!</v>
      </c>
      <c r="X834" t="e">
        <f>MIN(100, MAX(0, (INDEX(出力表!D:D,8))*V834/MAX(W834, Settings!B3)))</f>
        <v>#VALUE!</v>
      </c>
      <c r="Y834">
        <f>MIN(100, MAX(0, 100*BETAINV(乱数表!$I834, MAX(0.00000001, (1/(1+EXP(-(INDEX(係数表!G:G,9) + $B834))))*(EXP(INDEX(係数表!H:H,9) + INDEX(係数表!I:I,9)*LN(INDEX(出力表!C:C,9)+1)))), MAX(0.00000001, (1-(1/(1+EXP(-(INDEX(係数表!G:G,9) + $B834)))))*(EXP(INDEX(係数表!H:H,9) + INDEX(係数表!I:I,9)*LN(INDEX(出力表!C:C,9)+1)))))))</f>
        <v>64.020406806968978</v>
      </c>
      <c r="Z834" t="e">
        <f>MIN(100, MAX(0, (100*(INDEX(出力表!D:D,9))/(EXP(INDEX(係数表!B:B,9) + $C834) + (INDEX(出力表!D:D,9)))) + (乱数表!$U834*(Settings!B12/(((INDEX(出力表!D:D,9))+1)^INDEX(係数表!E:E,9)*INDEX(係数表!F:F,9))))))</f>
        <v>#VALUE!</v>
      </c>
      <c r="AA834" t="e">
        <f>MIN(100, MAX(0, (INDEX(出力表!D:D,9))*Y834/MAX(Z834, Settings!B3)))</f>
        <v>#VALUE!</v>
      </c>
      <c r="AB834">
        <f>MIN(100, MAX(0, 100*BETAINV(乱数表!$J834, MAX(0.00000001, (1/(1+EXP(-(INDEX(係数表!G:G,10) + $B834))))*(EXP(INDEX(係数表!H:H,10) + INDEX(係数表!I:I,10)*LN(INDEX(出力表!C:C,10)+1)))), MAX(0.00000001, (1-(1/(1+EXP(-(INDEX(係数表!G:G,10) + $B834)))))*(EXP(INDEX(係数表!H:H,10) + INDEX(係数表!I:I,10)*LN(INDEX(出力表!C:C,10)+1)))))))</f>
        <v>92.106552563355407</v>
      </c>
      <c r="AC834" t="e">
        <f>MIN(100, MAX(0, (100*(INDEX(出力表!D:D,10))/(EXP(INDEX(係数表!B:B,10) + $C834) + (INDEX(出力表!D:D,10)))) + (乱数表!$V834*(Settings!B12/(((INDEX(出力表!D:D,10))+1)^INDEX(係数表!E:E,10)*INDEX(係数表!F:F,10))))))</f>
        <v>#VALUE!</v>
      </c>
      <c r="AD834" t="e">
        <f>MIN(100, MAX(0, (INDEX(出力表!D:D,10))*AB834/MAX(AC834, Settings!B3)))</f>
        <v>#VALUE!</v>
      </c>
      <c r="AE834">
        <f>MIN(100, MAX(0, 100*BETAINV(乱数表!$K834, MAX(0.00000001, (1/(1+EXP(-(INDEX(係数表!G:G,11) + $B834))))*(EXP(INDEX(係数表!H:H,11) + INDEX(係数表!I:I,11)*LN(INDEX(出力表!C:C,11)+1)))), MAX(0.00000001, (1-(1/(1+EXP(-(INDEX(係数表!G:G,11) + $B834)))))*(EXP(INDEX(係数表!H:H,11) + INDEX(係数表!I:I,11)*LN(INDEX(出力表!C:C,11)+1)))))))</f>
        <v>99.090627515094639</v>
      </c>
      <c r="AF834" t="e">
        <f>MIN(100, MAX(0, (100*(INDEX(出力表!D:D,11))/(EXP(INDEX(係数表!B:B,11) + $C834) + (INDEX(出力表!D:D,11)))) + (乱数表!$W834*(Settings!B12/(((INDEX(出力表!D:D,11))+1)^INDEX(係数表!E:E,11)*INDEX(係数表!F:F,11))))))</f>
        <v>#VALUE!</v>
      </c>
      <c r="AG834" t="e">
        <f>MIN(100, MAX(0, (INDEX(出力表!D:D,11))*AE834/MAX(AF834, Settings!B3)))</f>
        <v>#VALUE!</v>
      </c>
      <c r="AH834">
        <f>MIN(100, MAX(0, 100*BETAINV(乱数表!$L834, MAX(0.00000001, (1/(1+EXP(-(INDEX(係数表!G:G,12) + $B834))))*(EXP(INDEX(係数表!H:H,12) + INDEX(係数表!I:I,12)*LN(INDEX(出力表!C:C,12)+1)))), MAX(0.00000001, (1-(1/(1+EXP(-(INDEX(係数表!G:G,12) + $B834)))))*(EXP(INDEX(係数表!H:H,12) + INDEX(係数表!I:I,12)*LN(INDEX(出力表!C:C,12)+1)))))))</f>
        <v>69.847579236896337</v>
      </c>
      <c r="AI834" t="e">
        <f>MIN(100, MAX(0, (100*(INDEX(出力表!D:D,12))/(EXP(INDEX(係数表!B:B,12) + $C834) + (INDEX(出力表!D:D,12)))) + (乱数表!$X834*(Settings!B12/(((INDEX(出力表!D:D,12))+1)^INDEX(係数表!E:E,12)*INDEX(係数表!F:F,12))))))</f>
        <v>#VALUE!</v>
      </c>
      <c r="AJ834" t="e">
        <f>MIN(100, MAX(0, (INDEX(出力表!D:D,12))*AH834/MAX(AI834, Settings!B3)))</f>
        <v>#VALUE!</v>
      </c>
      <c r="AK834">
        <f>MIN(100, MAX(0, 100*BETAINV(乱数表!$M834, MAX(0.00000001, (1/(1+EXP(-(INDEX(係数表!G:G,13) + $B834))))*(EXP(INDEX(係数表!H:H,13) + INDEX(係数表!I:I,13)*LN(INDEX(出力表!C:C,13)+1)))), MAX(0.00000001, (1-(1/(1+EXP(-(INDEX(係数表!G:G,13) + $B834)))))*(EXP(INDEX(係数表!H:H,13) + INDEX(係数表!I:I,13)*LN(INDEX(出力表!C:C,13)+1)))))))</f>
        <v>98.036894299578492</v>
      </c>
      <c r="AL834" t="e">
        <f>MIN(100, MAX(0, (100*(INDEX(出力表!D:D,13))/(EXP(INDEX(係数表!B:B,13) + $C834) + (INDEX(出力表!D:D,13)))) + (乱数表!$Y834*(Settings!B12/(((INDEX(出力表!D:D,13))+1)^INDEX(係数表!E:E,13)*INDEX(係数表!F:F,13))))))</f>
        <v>#VALUE!</v>
      </c>
      <c r="AM834" t="e">
        <f>MIN(100, MAX(0, (INDEX(出力表!D:D,13))*AK834/MAX(AL834, Settings!B3)))</f>
        <v>#VALUE!</v>
      </c>
      <c r="AN834">
        <f>IF(ISNUMBER(F834), INDEX(出力表!B:B,2)*F834, 0)+IF(ISNUMBER(I834), INDEX(出力表!B:B,3)*I834, 0)+IF(ISNUMBER(L834), INDEX(出力表!B:B,4)*L834, 0)+IF(ISNUMBER(O834), INDEX(出力表!B:B,5)*O834, 0)+IF(ISNUMBER(R834), INDEX(出力表!B:B,6)*R834, 0)+IF(ISNUMBER(U834), INDEX(出力表!B:B,7)*U834, 0)+IF(ISNUMBER(X834), INDEX(出力表!B:B,8)*X834, 0)+IF(ISNUMBER(AA834), INDEX(出力表!B:B,9)*AA834, 0)+IF(ISNUMBER(AD834), INDEX(出力表!B:B,10)*AD834, 0)+IF(ISNUMBER(AG834), INDEX(出力表!B:B,11)*AG834, 0)+IF(ISNUMBER(AJ834), INDEX(出力表!B:B,12)*AJ834, 0)+IF(ISNUMBER(AM834), INDEX(出力表!B:B,13)*AM834, 0)</f>
        <v>0</v>
      </c>
      <c r="AO834">
        <f>IF(ISNUMBER(F834), INDEX(出力表!B:B,2), 0)+IF(ISNUMBER(I834), INDEX(出力表!B:B,3), 0)+IF(ISNUMBER(L834), INDEX(出力表!B:B,4), 0)+IF(ISNUMBER(O834), INDEX(出力表!B:B,5), 0)+IF(ISNUMBER(R834), INDEX(出力表!B:B,6), 0)+IF(ISNUMBER(U834), INDEX(出力表!B:B,7), 0)+IF(ISNUMBER(X834), INDEX(出力表!B:B,8), 0)+IF(ISNUMBER(AA834), INDEX(出力表!B:B,9), 0)+IF(ISNUMBER(AD834), INDEX(出力表!B:B,10), 0)+IF(ISNUMBER(AG834), INDEX(出力表!B:B,11), 0)+IF(ISNUMBER(AJ834), INDEX(出力表!B:B,12), 0)+IF(ISNUMBER(AM834), INDEX(出力表!B:B,13), 0)</f>
        <v>0</v>
      </c>
      <c r="AP834" t="str">
        <f t="shared" si="12"/>
        <v/>
      </c>
    </row>
    <row r="835" spans="1:42" x14ac:dyDescent="0.2">
      <c r="A835">
        <v>834</v>
      </c>
      <c r="B835">
        <f>IF(UPPER(Settings!B4)="TRUE", 乱数表!$Z835*Settings!B10, 0)</f>
        <v>-0.15450328854801046</v>
      </c>
      <c r="C835">
        <f>IF(UPPER(Settings!B4)="TRUE", 乱数表!$AA835*Settings!B11, 0)</f>
        <v>-0.11400546224773085</v>
      </c>
      <c r="D835">
        <f>MIN(100, MAX(0, 100*BETAINV(乱数表!$B835, MAX(0.00000001, (1/(1+EXP(-(INDEX(係数表!G:G,2) + $B835))))*(EXP(INDEX(係数表!H:H,2) + INDEX(係数表!I:I,2)*LN(INDEX(出力表!C:C,2)+1)))), MAX(0.00000001, (1-(1/(1+EXP(-(INDEX(係数表!G:G,2) + $B835)))))*(EXP(INDEX(係数表!H:H,2) + INDEX(係数表!I:I,2)*LN(INDEX(出力表!C:C,2)+1)))))))</f>
        <v>98.310349219192815</v>
      </c>
      <c r="E835" t="e">
        <f>MIN(100, MAX(0, (100*(INDEX(出力表!D:D,2))/(EXP(INDEX(係数表!B:B,2) + $C835) + (INDEX(出力表!D:D,2)))) + (乱数表!$N835*(Settings!B12/(((INDEX(出力表!D:D,2))+1)^INDEX(係数表!E:E,2)*INDEX(係数表!F:F,2))))))</f>
        <v>#VALUE!</v>
      </c>
      <c r="F835" t="e">
        <f>MIN(100, MAX(0, (INDEX(出力表!D:D,2))*D835/MAX(E835, Settings!B3)))</f>
        <v>#VALUE!</v>
      </c>
      <c r="G835">
        <f>MIN(100, MAX(0, 100*BETAINV(乱数表!$C835, MAX(0.00000001, (1/(1+EXP(-(INDEX(係数表!G:G,3) + $B835))))*(EXP(INDEX(係数表!H:H,3) + INDEX(係数表!I:I,3)*LN(INDEX(出力表!C:C,3)+1)))), MAX(0.00000001, (1-(1/(1+EXP(-(INDEX(係数表!G:G,3) + $B835)))))*(EXP(INDEX(係数表!H:H,3) + INDEX(係数表!I:I,3)*LN(INDEX(出力表!C:C,3)+1)))))))</f>
        <v>74.270904372779356</v>
      </c>
      <c r="H835" t="e">
        <f>MIN(100, MAX(0, (100*(INDEX(出力表!D:D,3))/(EXP(INDEX(係数表!B:B,3) + $C835) + (INDEX(出力表!D:D,3)))) + (乱数表!$O835*(Settings!B12/(((INDEX(出力表!D:D,3))+1)^INDEX(係数表!E:E,3)*INDEX(係数表!F:F,3))))))</f>
        <v>#VALUE!</v>
      </c>
      <c r="I835" t="e">
        <f>MIN(100, MAX(0, (INDEX(出力表!D:D,3))*G835/MAX(H835, Settings!B3)))</f>
        <v>#VALUE!</v>
      </c>
      <c r="J835">
        <f>MIN(100, MAX(0, 100*BETAINV(乱数表!$D835, MAX(0.00000001, (1/(1+EXP(-(INDEX(係数表!G:G,4) + $B835))))*(EXP(INDEX(係数表!H:H,4) + INDEX(係数表!I:I,4)*LN(INDEX(出力表!C:C,4)+1)))), MAX(0.00000001, (1-(1/(1+EXP(-(INDEX(係数表!G:G,4) + $B835)))))*(EXP(INDEX(係数表!H:H,4) + INDEX(係数表!I:I,4)*LN(INDEX(出力表!C:C,4)+1)))))))</f>
        <v>98.031951727842639</v>
      </c>
      <c r="K835" t="e">
        <f>MIN(100, MAX(0, (100*(INDEX(出力表!D:D,4))/(EXP(INDEX(係数表!B:B,4) + $C835) + (INDEX(出力表!D:D,4)))) + (乱数表!$P835*(Settings!B12/(((INDEX(出力表!D:D,4))+1)^INDEX(係数表!E:E,4)*INDEX(係数表!F:F,4))))))</f>
        <v>#VALUE!</v>
      </c>
      <c r="L835" t="e">
        <f>MIN(100, MAX(0, (INDEX(出力表!D:D,4))*J835/MAX(K835, Settings!B3)))</f>
        <v>#VALUE!</v>
      </c>
      <c r="M835">
        <f>MIN(100, MAX(0, 100*BETAINV(乱数表!$E835, MAX(0.00000001, (1/(1+EXP(-(INDEX(係数表!G:G,5) + $B835))))*(EXP(INDEX(係数表!H:H,5) + INDEX(係数表!I:I,5)*LN(INDEX(出力表!C:C,5)+1)))), MAX(0.00000001, (1-(1/(1+EXP(-(INDEX(係数表!G:G,5) + $B835)))))*(EXP(INDEX(係数表!H:H,5) + INDEX(係数表!I:I,5)*LN(INDEX(出力表!C:C,5)+1)))))))</f>
        <v>90.335048556526374</v>
      </c>
      <c r="N835" t="e">
        <f>MIN(100, MAX(0, (100*(INDEX(出力表!D:D,5))/(EXP(INDEX(係数表!B:B,5) + $C835) + (INDEX(出力表!D:D,5)))) + (乱数表!$Q835*(Settings!B12/(((INDEX(出力表!D:D,5))+1)^INDEX(係数表!E:E,5)*INDEX(係数表!F:F,5))))))</f>
        <v>#VALUE!</v>
      </c>
      <c r="O835" t="e">
        <f>MIN(100, MAX(0, (INDEX(出力表!D:D,5))*M835/MAX(N835, Settings!B3)))</f>
        <v>#VALUE!</v>
      </c>
      <c r="P835">
        <f>MIN(100, MAX(0, 100*BETAINV(乱数表!$F835, MAX(0.00000001, (1/(1+EXP(-(INDEX(係数表!G:G,6) + $B835))))*(EXP(INDEX(係数表!H:H,6) + INDEX(係数表!I:I,6)*LN(INDEX(出力表!C:C,6)+1)))), MAX(0.00000001, (1-(1/(1+EXP(-(INDEX(係数表!G:G,6) + $B835)))))*(EXP(INDEX(係数表!H:H,6) + INDEX(係数表!I:I,6)*LN(INDEX(出力表!C:C,6)+1)))))))</f>
        <v>70.12505273460998</v>
      </c>
      <c r="Q835" t="e">
        <f>MIN(100, MAX(0, (100*(INDEX(出力表!D:D,6))/(EXP(INDEX(係数表!B:B,6) + $C835) + (INDEX(出力表!D:D,6)))) + (乱数表!$R835*(Settings!B12/(((INDEX(出力表!D:D,6))+1)^INDEX(係数表!E:E,6)*INDEX(係数表!F:F,6))))))</f>
        <v>#VALUE!</v>
      </c>
      <c r="R835" t="e">
        <f>MIN(100, MAX(0, (INDEX(出力表!D:D,6))*P835/MAX(Q835, Settings!B3)))</f>
        <v>#VALUE!</v>
      </c>
      <c r="S835">
        <f>MIN(100, MAX(0, 100*BETAINV(乱数表!$G835, MAX(0.00000001, (1/(1+EXP(-(INDEX(係数表!G:G,7) + $B835))))*(EXP(INDEX(係数表!H:H,7) + INDEX(係数表!I:I,7)*LN(INDEX(出力表!C:C,7)+1)))), MAX(0.00000001, (1-(1/(1+EXP(-(INDEX(係数表!G:G,7) + $B835)))))*(EXP(INDEX(係数表!H:H,7) + INDEX(係数表!I:I,7)*LN(INDEX(出力表!C:C,7)+1)))))))</f>
        <v>82.172333806494606</v>
      </c>
      <c r="T835" t="e">
        <f>MIN(100, MAX(0, (100*(INDEX(出力表!D:D,7))/(EXP(INDEX(係数表!B:B,7) + $C835) + (INDEX(出力表!D:D,7)))) + (乱数表!$S835*(Settings!B12/(((INDEX(出力表!D:D,7))+1)^INDEX(係数表!E:E,7)*INDEX(係数表!F:F,7))))))</f>
        <v>#VALUE!</v>
      </c>
      <c r="U835" t="e">
        <f>MIN(100, MAX(0, (INDEX(出力表!D:D,7))*S835/MAX(T835, Settings!B3)))</f>
        <v>#VALUE!</v>
      </c>
      <c r="V835">
        <f>MIN(100, MAX(0, 100*BETAINV(乱数表!$H835, MAX(0.00000001, (1/(1+EXP(-(INDEX(係数表!G:G,8) + $B835))))*(EXP(INDEX(係数表!H:H,8) + INDEX(係数表!I:I,8)*LN(INDEX(出力表!C:C,8)+1)))), MAX(0.00000001, (1-(1/(1+EXP(-(INDEX(係数表!G:G,8) + $B835)))))*(EXP(INDEX(係数表!H:H,8) + INDEX(係数表!I:I,8)*LN(INDEX(出力表!C:C,8)+1)))))))</f>
        <v>83.049797218302885</v>
      </c>
      <c r="W835" t="e">
        <f>MIN(100, MAX(0, (100*(INDEX(出力表!D:D,8))/(EXP(INDEX(係数表!B:B,8) + $C835) + (INDEX(出力表!D:D,8)))) + (乱数表!$T835*(Settings!B12/(((INDEX(出力表!D:D,8))+1)^INDEX(係数表!E:E,8)*INDEX(係数表!F:F,8))))))</f>
        <v>#VALUE!</v>
      </c>
      <c r="X835" t="e">
        <f>MIN(100, MAX(0, (INDEX(出力表!D:D,8))*V835/MAX(W835, Settings!B3)))</f>
        <v>#VALUE!</v>
      </c>
      <c r="Y835">
        <f>MIN(100, MAX(0, 100*BETAINV(乱数表!$I835, MAX(0.00000001, (1/(1+EXP(-(INDEX(係数表!G:G,9) + $B835))))*(EXP(INDEX(係数表!H:H,9) + INDEX(係数表!I:I,9)*LN(INDEX(出力表!C:C,9)+1)))), MAX(0.00000001, (1-(1/(1+EXP(-(INDEX(係数表!G:G,9) + $B835)))))*(EXP(INDEX(係数表!H:H,9) + INDEX(係数表!I:I,9)*LN(INDEX(出力表!C:C,9)+1)))))))</f>
        <v>45.919475314102101</v>
      </c>
      <c r="Z835" t="e">
        <f>MIN(100, MAX(0, (100*(INDEX(出力表!D:D,9))/(EXP(INDEX(係数表!B:B,9) + $C835) + (INDEX(出力表!D:D,9)))) + (乱数表!$U835*(Settings!B12/(((INDEX(出力表!D:D,9))+1)^INDEX(係数表!E:E,9)*INDEX(係数表!F:F,9))))))</f>
        <v>#VALUE!</v>
      </c>
      <c r="AA835" t="e">
        <f>MIN(100, MAX(0, (INDEX(出力表!D:D,9))*Y835/MAX(Z835, Settings!B3)))</f>
        <v>#VALUE!</v>
      </c>
      <c r="AB835">
        <f>MIN(100, MAX(0, 100*BETAINV(乱数表!$J835, MAX(0.00000001, (1/(1+EXP(-(INDEX(係数表!G:G,10) + $B835))))*(EXP(INDEX(係数表!H:H,10) + INDEX(係数表!I:I,10)*LN(INDEX(出力表!C:C,10)+1)))), MAX(0.00000001, (1-(1/(1+EXP(-(INDEX(係数表!G:G,10) + $B835)))))*(EXP(INDEX(係数表!H:H,10) + INDEX(係数表!I:I,10)*LN(INDEX(出力表!C:C,10)+1)))))))</f>
        <v>88.415558925847904</v>
      </c>
      <c r="AC835" t="e">
        <f>MIN(100, MAX(0, (100*(INDEX(出力表!D:D,10))/(EXP(INDEX(係数表!B:B,10) + $C835) + (INDEX(出力表!D:D,10)))) + (乱数表!$V835*(Settings!B12/(((INDEX(出力表!D:D,10))+1)^INDEX(係数表!E:E,10)*INDEX(係数表!F:F,10))))))</f>
        <v>#VALUE!</v>
      </c>
      <c r="AD835" t="e">
        <f>MIN(100, MAX(0, (INDEX(出力表!D:D,10))*AB835/MAX(AC835, Settings!B3)))</f>
        <v>#VALUE!</v>
      </c>
      <c r="AE835">
        <f>MIN(100, MAX(0, 100*BETAINV(乱数表!$K835, MAX(0.00000001, (1/(1+EXP(-(INDEX(係数表!G:G,11) + $B835))))*(EXP(INDEX(係数表!H:H,11) + INDEX(係数表!I:I,11)*LN(INDEX(出力表!C:C,11)+1)))), MAX(0.00000001, (1-(1/(1+EXP(-(INDEX(係数表!G:G,11) + $B835)))))*(EXP(INDEX(係数表!H:H,11) + INDEX(係数表!I:I,11)*LN(INDEX(出力表!C:C,11)+1)))))))</f>
        <v>86.679447698088723</v>
      </c>
      <c r="AF835" t="e">
        <f>MIN(100, MAX(0, (100*(INDEX(出力表!D:D,11))/(EXP(INDEX(係数表!B:B,11) + $C835) + (INDEX(出力表!D:D,11)))) + (乱数表!$W835*(Settings!B12/(((INDEX(出力表!D:D,11))+1)^INDEX(係数表!E:E,11)*INDEX(係数表!F:F,11))))))</f>
        <v>#VALUE!</v>
      </c>
      <c r="AG835" t="e">
        <f>MIN(100, MAX(0, (INDEX(出力表!D:D,11))*AE835/MAX(AF835, Settings!B3)))</f>
        <v>#VALUE!</v>
      </c>
      <c r="AH835">
        <f>MIN(100, MAX(0, 100*BETAINV(乱数表!$L835, MAX(0.00000001, (1/(1+EXP(-(INDEX(係数表!G:G,12) + $B835))))*(EXP(INDEX(係数表!H:H,12) + INDEX(係数表!I:I,12)*LN(INDEX(出力表!C:C,12)+1)))), MAX(0.00000001, (1-(1/(1+EXP(-(INDEX(係数表!G:G,12) + $B835)))))*(EXP(INDEX(係数表!H:H,12) + INDEX(係数表!I:I,12)*LN(INDEX(出力表!C:C,12)+1)))))))</f>
        <v>94.099689777708662</v>
      </c>
      <c r="AI835" t="e">
        <f>MIN(100, MAX(0, (100*(INDEX(出力表!D:D,12))/(EXP(INDEX(係数表!B:B,12) + $C835) + (INDEX(出力表!D:D,12)))) + (乱数表!$X835*(Settings!B12/(((INDEX(出力表!D:D,12))+1)^INDEX(係数表!E:E,12)*INDEX(係数表!F:F,12))))))</f>
        <v>#VALUE!</v>
      </c>
      <c r="AJ835" t="e">
        <f>MIN(100, MAX(0, (INDEX(出力表!D:D,12))*AH835/MAX(AI835, Settings!B3)))</f>
        <v>#VALUE!</v>
      </c>
      <c r="AK835">
        <f>MIN(100, MAX(0, 100*BETAINV(乱数表!$M835, MAX(0.00000001, (1/(1+EXP(-(INDEX(係数表!G:G,13) + $B835))))*(EXP(INDEX(係数表!H:H,13) + INDEX(係数表!I:I,13)*LN(INDEX(出力表!C:C,13)+1)))), MAX(0.00000001, (1-(1/(1+EXP(-(INDEX(係数表!G:G,13) + $B835)))))*(EXP(INDEX(係数表!H:H,13) + INDEX(係数表!I:I,13)*LN(INDEX(出力表!C:C,13)+1)))))))</f>
        <v>98.591432330999368</v>
      </c>
      <c r="AL835" t="e">
        <f>MIN(100, MAX(0, (100*(INDEX(出力表!D:D,13))/(EXP(INDEX(係数表!B:B,13) + $C835) + (INDEX(出力表!D:D,13)))) + (乱数表!$Y835*(Settings!B12/(((INDEX(出力表!D:D,13))+1)^INDEX(係数表!E:E,13)*INDEX(係数表!F:F,13))))))</f>
        <v>#VALUE!</v>
      </c>
      <c r="AM835" t="e">
        <f>MIN(100, MAX(0, (INDEX(出力表!D:D,13))*AK835/MAX(AL835, Settings!B3)))</f>
        <v>#VALUE!</v>
      </c>
      <c r="AN835">
        <f>IF(ISNUMBER(F835), INDEX(出力表!B:B,2)*F835, 0)+IF(ISNUMBER(I835), INDEX(出力表!B:B,3)*I835, 0)+IF(ISNUMBER(L835), INDEX(出力表!B:B,4)*L835, 0)+IF(ISNUMBER(O835), INDEX(出力表!B:B,5)*O835, 0)+IF(ISNUMBER(R835), INDEX(出力表!B:B,6)*R835, 0)+IF(ISNUMBER(U835), INDEX(出力表!B:B,7)*U835, 0)+IF(ISNUMBER(X835), INDEX(出力表!B:B,8)*X835, 0)+IF(ISNUMBER(AA835), INDEX(出力表!B:B,9)*AA835, 0)+IF(ISNUMBER(AD835), INDEX(出力表!B:B,10)*AD835, 0)+IF(ISNUMBER(AG835), INDEX(出力表!B:B,11)*AG835, 0)+IF(ISNUMBER(AJ835), INDEX(出力表!B:B,12)*AJ835, 0)+IF(ISNUMBER(AM835), INDEX(出力表!B:B,13)*AM835, 0)</f>
        <v>0</v>
      </c>
      <c r="AO835">
        <f>IF(ISNUMBER(F835), INDEX(出力表!B:B,2), 0)+IF(ISNUMBER(I835), INDEX(出力表!B:B,3), 0)+IF(ISNUMBER(L835), INDEX(出力表!B:B,4), 0)+IF(ISNUMBER(O835), INDEX(出力表!B:B,5), 0)+IF(ISNUMBER(R835), INDEX(出力表!B:B,6), 0)+IF(ISNUMBER(U835), INDEX(出力表!B:B,7), 0)+IF(ISNUMBER(X835), INDEX(出力表!B:B,8), 0)+IF(ISNUMBER(AA835), INDEX(出力表!B:B,9), 0)+IF(ISNUMBER(AD835), INDEX(出力表!B:B,10), 0)+IF(ISNUMBER(AG835), INDEX(出力表!B:B,11), 0)+IF(ISNUMBER(AJ835), INDEX(出力表!B:B,12), 0)+IF(ISNUMBER(AM835), INDEX(出力表!B:B,13), 0)</f>
        <v>0</v>
      </c>
      <c r="AP835" t="str">
        <f t="shared" ref="AP835:AP898" si="13">IF(AO835&gt;0, AN835/AO835, "")</f>
        <v/>
      </c>
    </row>
    <row r="836" spans="1:42" x14ac:dyDescent="0.2">
      <c r="A836">
        <v>835</v>
      </c>
      <c r="B836">
        <f>IF(UPPER(Settings!B4)="TRUE", 乱数表!$Z836*Settings!B10, 0)</f>
        <v>-0.94538215060005637</v>
      </c>
      <c r="C836">
        <f>IF(UPPER(Settings!B4)="TRUE", 乱数表!$AA836*Settings!B11, 0)</f>
        <v>-2.1827645948486005E-2</v>
      </c>
      <c r="D836">
        <f>MIN(100, MAX(0, 100*BETAINV(乱数表!$B836, MAX(0.00000001, (1/(1+EXP(-(INDEX(係数表!G:G,2) + $B836))))*(EXP(INDEX(係数表!H:H,2) + INDEX(係数表!I:I,2)*LN(INDEX(出力表!C:C,2)+1)))), MAX(0.00000001, (1-(1/(1+EXP(-(INDEX(係数表!G:G,2) + $B836)))))*(EXP(INDEX(係数表!H:H,2) + INDEX(係数表!I:I,2)*LN(INDEX(出力表!C:C,2)+1)))))))</f>
        <v>89.623896608129428</v>
      </c>
      <c r="E836" t="e">
        <f>MIN(100, MAX(0, (100*(INDEX(出力表!D:D,2))/(EXP(INDEX(係数表!B:B,2) + $C836) + (INDEX(出力表!D:D,2)))) + (乱数表!$N836*(Settings!B12/(((INDEX(出力表!D:D,2))+1)^INDEX(係数表!E:E,2)*INDEX(係数表!F:F,2))))))</f>
        <v>#VALUE!</v>
      </c>
      <c r="F836" t="e">
        <f>MIN(100, MAX(0, (INDEX(出力表!D:D,2))*D836/MAX(E836, Settings!B3)))</f>
        <v>#VALUE!</v>
      </c>
      <c r="G836">
        <f>MIN(100, MAX(0, 100*BETAINV(乱数表!$C836, MAX(0.00000001, (1/(1+EXP(-(INDEX(係数表!G:G,3) + $B836))))*(EXP(INDEX(係数表!H:H,3) + INDEX(係数表!I:I,3)*LN(INDEX(出力表!C:C,3)+1)))), MAX(0.00000001, (1-(1/(1+EXP(-(INDEX(係数表!G:G,3) + $B836)))))*(EXP(INDEX(係数表!H:H,3) + INDEX(係数表!I:I,3)*LN(INDEX(出力表!C:C,3)+1)))))))</f>
        <v>29.006654785259574</v>
      </c>
      <c r="H836" t="e">
        <f>MIN(100, MAX(0, (100*(INDEX(出力表!D:D,3))/(EXP(INDEX(係数表!B:B,3) + $C836) + (INDEX(出力表!D:D,3)))) + (乱数表!$O836*(Settings!B12/(((INDEX(出力表!D:D,3))+1)^INDEX(係数表!E:E,3)*INDEX(係数表!F:F,3))))))</f>
        <v>#VALUE!</v>
      </c>
      <c r="I836" t="e">
        <f>MIN(100, MAX(0, (INDEX(出力表!D:D,3))*G836/MAX(H836, Settings!B3)))</f>
        <v>#VALUE!</v>
      </c>
      <c r="J836">
        <f>MIN(100, MAX(0, 100*BETAINV(乱数表!$D836, MAX(0.00000001, (1/(1+EXP(-(INDEX(係数表!G:G,4) + $B836))))*(EXP(INDEX(係数表!H:H,4) + INDEX(係数表!I:I,4)*LN(INDEX(出力表!C:C,4)+1)))), MAX(0.00000001, (1-(1/(1+EXP(-(INDEX(係数表!G:G,4) + $B836)))))*(EXP(INDEX(係数表!H:H,4) + INDEX(係数表!I:I,4)*LN(INDEX(出力表!C:C,4)+1)))))))</f>
        <v>73.265286497865219</v>
      </c>
      <c r="K836" t="e">
        <f>MIN(100, MAX(0, (100*(INDEX(出力表!D:D,4))/(EXP(INDEX(係数表!B:B,4) + $C836) + (INDEX(出力表!D:D,4)))) + (乱数表!$P836*(Settings!B12/(((INDEX(出力表!D:D,4))+1)^INDEX(係数表!E:E,4)*INDEX(係数表!F:F,4))))))</f>
        <v>#VALUE!</v>
      </c>
      <c r="L836" t="e">
        <f>MIN(100, MAX(0, (INDEX(出力表!D:D,4))*J836/MAX(K836, Settings!B3)))</f>
        <v>#VALUE!</v>
      </c>
      <c r="M836">
        <f>MIN(100, MAX(0, 100*BETAINV(乱数表!$E836, MAX(0.00000001, (1/(1+EXP(-(INDEX(係数表!G:G,5) + $B836))))*(EXP(INDEX(係数表!H:H,5) + INDEX(係数表!I:I,5)*LN(INDEX(出力表!C:C,5)+1)))), MAX(0.00000001, (1-(1/(1+EXP(-(INDEX(係数表!G:G,5) + $B836)))))*(EXP(INDEX(係数表!H:H,5) + INDEX(係数表!I:I,5)*LN(INDEX(出力表!C:C,5)+1)))))))</f>
        <v>57.087964622080356</v>
      </c>
      <c r="N836" t="e">
        <f>MIN(100, MAX(0, (100*(INDEX(出力表!D:D,5))/(EXP(INDEX(係数表!B:B,5) + $C836) + (INDEX(出力表!D:D,5)))) + (乱数表!$Q836*(Settings!B12/(((INDEX(出力表!D:D,5))+1)^INDEX(係数表!E:E,5)*INDEX(係数表!F:F,5))))))</f>
        <v>#VALUE!</v>
      </c>
      <c r="O836" t="e">
        <f>MIN(100, MAX(0, (INDEX(出力表!D:D,5))*M836/MAX(N836, Settings!B3)))</f>
        <v>#VALUE!</v>
      </c>
      <c r="P836">
        <f>MIN(100, MAX(0, 100*BETAINV(乱数表!$F836, MAX(0.00000001, (1/(1+EXP(-(INDEX(係数表!G:G,6) + $B836))))*(EXP(INDEX(係数表!H:H,6) + INDEX(係数表!I:I,6)*LN(INDEX(出力表!C:C,6)+1)))), MAX(0.00000001, (1-(1/(1+EXP(-(INDEX(係数表!G:G,6) + $B836)))))*(EXP(INDEX(係数表!H:H,6) + INDEX(係数表!I:I,6)*LN(INDEX(出力表!C:C,6)+1)))))))</f>
        <v>79.555469450996625</v>
      </c>
      <c r="Q836" t="e">
        <f>MIN(100, MAX(0, (100*(INDEX(出力表!D:D,6))/(EXP(INDEX(係数表!B:B,6) + $C836) + (INDEX(出力表!D:D,6)))) + (乱数表!$R836*(Settings!B12/(((INDEX(出力表!D:D,6))+1)^INDEX(係数表!E:E,6)*INDEX(係数表!F:F,6))))))</f>
        <v>#VALUE!</v>
      </c>
      <c r="R836" t="e">
        <f>MIN(100, MAX(0, (INDEX(出力表!D:D,6))*P836/MAX(Q836, Settings!B3)))</f>
        <v>#VALUE!</v>
      </c>
      <c r="S836">
        <f>MIN(100, MAX(0, 100*BETAINV(乱数表!$G836, MAX(0.00000001, (1/(1+EXP(-(INDEX(係数表!G:G,7) + $B836))))*(EXP(INDEX(係数表!H:H,7) + INDEX(係数表!I:I,7)*LN(INDEX(出力表!C:C,7)+1)))), MAX(0.00000001, (1-(1/(1+EXP(-(INDEX(係数表!G:G,7) + $B836)))))*(EXP(INDEX(係数表!H:H,7) + INDEX(係数表!I:I,7)*LN(INDEX(出力表!C:C,7)+1)))))))</f>
        <v>76.022938054226699</v>
      </c>
      <c r="T836" t="e">
        <f>MIN(100, MAX(0, (100*(INDEX(出力表!D:D,7))/(EXP(INDEX(係数表!B:B,7) + $C836) + (INDEX(出力表!D:D,7)))) + (乱数表!$S836*(Settings!B12/(((INDEX(出力表!D:D,7))+1)^INDEX(係数表!E:E,7)*INDEX(係数表!F:F,7))))))</f>
        <v>#VALUE!</v>
      </c>
      <c r="U836" t="e">
        <f>MIN(100, MAX(0, (INDEX(出力表!D:D,7))*S836/MAX(T836, Settings!B3)))</f>
        <v>#VALUE!</v>
      </c>
      <c r="V836">
        <f>MIN(100, MAX(0, 100*BETAINV(乱数表!$H836, MAX(0.00000001, (1/(1+EXP(-(INDEX(係数表!G:G,8) + $B836))))*(EXP(INDEX(係数表!H:H,8) + INDEX(係数表!I:I,8)*LN(INDEX(出力表!C:C,8)+1)))), MAX(0.00000001, (1-(1/(1+EXP(-(INDEX(係数表!G:G,8) + $B836)))))*(EXP(INDEX(係数表!H:H,8) + INDEX(係数表!I:I,8)*LN(INDEX(出力表!C:C,8)+1)))))))</f>
        <v>77.945451950766426</v>
      </c>
      <c r="W836" t="e">
        <f>MIN(100, MAX(0, (100*(INDEX(出力表!D:D,8))/(EXP(INDEX(係数表!B:B,8) + $C836) + (INDEX(出力表!D:D,8)))) + (乱数表!$T836*(Settings!B12/(((INDEX(出力表!D:D,8))+1)^INDEX(係数表!E:E,8)*INDEX(係数表!F:F,8))))))</f>
        <v>#VALUE!</v>
      </c>
      <c r="X836" t="e">
        <f>MIN(100, MAX(0, (INDEX(出力表!D:D,8))*V836/MAX(W836, Settings!B3)))</f>
        <v>#VALUE!</v>
      </c>
      <c r="Y836">
        <f>MIN(100, MAX(0, 100*BETAINV(乱数表!$I836, MAX(0.00000001, (1/(1+EXP(-(INDEX(係数表!G:G,9) + $B836))))*(EXP(INDEX(係数表!H:H,9) + INDEX(係数表!I:I,9)*LN(INDEX(出力表!C:C,9)+1)))), MAX(0.00000001, (1-(1/(1+EXP(-(INDEX(係数表!G:G,9) + $B836)))))*(EXP(INDEX(係数表!H:H,9) + INDEX(係数表!I:I,9)*LN(INDEX(出力表!C:C,9)+1)))))))</f>
        <v>30.714410899968193</v>
      </c>
      <c r="Z836" t="e">
        <f>MIN(100, MAX(0, (100*(INDEX(出力表!D:D,9))/(EXP(INDEX(係数表!B:B,9) + $C836) + (INDEX(出力表!D:D,9)))) + (乱数表!$U836*(Settings!B12/(((INDEX(出力表!D:D,9))+1)^INDEX(係数表!E:E,9)*INDEX(係数表!F:F,9))))))</f>
        <v>#VALUE!</v>
      </c>
      <c r="AA836" t="e">
        <f>MIN(100, MAX(0, (INDEX(出力表!D:D,9))*Y836/MAX(Z836, Settings!B3)))</f>
        <v>#VALUE!</v>
      </c>
      <c r="AB836">
        <f>MIN(100, MAX(0, 100*BETAINV(乱数表!$J836, MAX(0.00000001, (1/(1+EXP(-(INDEX(係数表!G:G,10) + $B836))))*(EXP(INDEX(係数表!H:H,10) + INDEX(係数表!I:I,10)*LN(INDEX(出力表!C:C,10)+1)))), MAX(0.00000001, (1-(1/(1+EXP(-(INDEX(係数表!G:G,10) + $B836)))))*(EXP(INDEX(係数表!H:H,10) + INDEX(係数表!I:I,10)*LN(INDEX(出力表!C:C,10)+1)))))))</f>
        <v>72.234626495823619</v>
      </c>
      <c r="AC836" t="e">
        <f>MIN(100, MAX(0, (100*(INDEX(出力表!D:D,10))/(EXP(INDEX(係数表!B:B,10) + $C836) + (INDEX(出力表!D:D,10)))) + (乱数表!$V836*(Settings!B12/(((INDEX(出力表!D:D,10))+1)^INDEX(係数表!E:E,10)*INDEX(係数表!F:F,10))))))</f>
        <v>#VALUE!</v>
      </c>
      <c r="AD836" t="e">
        <f>MIN(100, MAX(0, (INDEX(出力表!D:D,10))*AB836/MAX(AC836, Settings!B3)))</f>
        <v>#VALUE!</v>
      </c>
      <c r="AE836">
        <f>MIN(100, MAX(0, 100*BETAINV(乱数表!$K836, MAX(0.00000001, (1/(1+EXP(-(INDEX(係数表!G:G,11) + $B836))))*(EXP(INDEX(係数表!H:H,11) + INDEX(係数表!I:I,11)*LN(INDEX(出力表!C:C,11)+1)))), MAX(0.00000001, (1-(1/(1+EXP(-(INDEX(係数表!G:G,11) + $B836)))))*(EXP(INDEX(係数表!H:H,11) + INDEX(係数表!I:I,11)*LN(INDEX(出力表!C:C,11)+1)))))))</f>
        <v>90.563251178787027</v>
      </c>
      <c r="AF836" t="e">
        <f>MIN(100, MAX(0, (100*(INDEX(出力表!D:D,11))/(EXP(INDEX(係数表!B:B,11) + $C836) + (INDEX(出力表!D:D,11)))) + (乱数表!$W836*(Settings!B12/(((INDEX(出力表!D:D,11))+1)^INDEX(係数表!E:E,11)*INDEX(係数表!F:F,11))))))</f>
        <v>#VALUE!</v>
      </c>
      <c r="AG836" t="e">
        <f>MIN(100, MAX(0, (INDEX(出力表!D:D,11))*AE836/MAX(AF836, Settings!B3)))</f>
        <v>#VALUE!</v>
      </c>
      <c r="AH836">
        <f>MIN(100, MAX(0, 100*BETAINV(乱数表!$L836, MAX(0.00000001, (1/(1+EXP(-(INDEX(係数表!G:G,12) + $B836))))*(EXP(INDEX(係数表!H:H,12) + INDEX(係数表!I:I,12)*LN(INDEX(出力表!C:C,12)+1)))), MAX(0.00000001, (1-(1/(1+EXP(-(INDEX(係数表!G:G,12) + $B836)))))*(EXP(INDEX(係数表!H:H,12) + INDEX(係数表!I:I,12)*LN(INDEX(出力表!C:C,12)+1)))))))</f>
        <v>85.451538729014203</v>
      </c>
      <c r="AI836" t="e">
        <f>MIN(100, MAX(0, (100*(INDEX(出力表!D:D,12))/(EXP(INDEX(係数表!B:B,12) + $C836) + (INDEX(出力表!D:D,12)))) + (乱数表!$X836*(Settings!B12/(((INDEX(出力表!D:D,12))+1)^INDEX(係数表!E:E,12)*INDEX(係数表!F:F,12))))))</f>
        <v>#VALUE!</v>
      </c>
      <c r="AJ836" t="e">
        <f>MIN(100, MAX(0, (INDEX(出力表!D:D,12))*AH836/MAX(AI836, Settings!B3)))</f>
        <v>#VALUE!</v>
      </c>
      <c r="AK836">
        <f>MIN(100, MAX(0, 100*BETAINV(乱数表!$M836, MAX(0.00000001, (1/(1+EXP(-(INDEX(係数表!G:G,13) + $B836))))*(EXP(INDEX(係数表!H:H,13) + INDEX(係数表!I:I,13)*LN(INDEX(出力表!C:C,13)+1)))), MAX(0.00000001, (1-(1/(1+EXP(-(INDEX(係数表!G:G,13) + $B836)))))*(EXP(INDEX(係数表!H:H,13) + INDEX(係数表!I:I,13)*LN(INDEX(出力表!C:C,13)+1)))))))</f>
        <v>70.900975042565904</v>
      </c>
      <c r="AL836" t="e">
        <f>MIN(100, MAX(0, (100*(INDEX(出力表!D:D,13))/(EXP(INDEX(係数表!B:B,13) + $C836) + (INDEX(出力表!D:D,13)))) + (乱数表!$Y836*(Settings!B12/(((INDEX(出力表!D:D,13))+1)^INDEX(係数表!E:E,13)*INDEX(係数表!F:F,13))))))</f>
        <v>#VALUE!</v>
      </c>
      <c r="AM836" t="e">
        <f>MIN(100, MAX(0, (INDEX(出力表!D:D,13))*AK836/MAX(AL836, Settings!B3)))</f>
        <v>#VALUE!</v>
      </c>
      <c r="AN836">
        <f>IF(ISNUMBER(F836), INDEX(出力表!B:B,2)*F836, 0)+IF(ISNUMBER(I836), INDEX(出力表!B:B,3)*I836, 0)+IF(ISNUMBER(L836), INDEX(出力表!B:B,4)*L836, 0)+IF(ISNUMBER(O836), INDEX(出力表!B:B,5)*O836, 0)+IF(ISNUMBER(R836), INDEX(出力表!B:B,6)*R836, 0)+IF(ISNUMBER(U836), INDEX(出力表!B:B,7)*U836, 0)+IF(ISNUMBER(X836), INDEX(出力表!B:B,8)*X836, 0)+IF(ISNUMBER(AA836), INDEX(出力表!B:B,9)*AA836, 0)+IF(ISNUMBER(AD836), INDEX(出力表!B:B,10)*AD836, 0)+IF(ISNUMBER(AG836), INDEX(出力表!B:B,11)*AG836, 0)+IF(ISNUMBER(AJ836), INDEX(出力表!B:B,12)*AJ836, 0)+IF(ISNUMBER(AM836), INDEX(出力表!B:B,13)*AM836, 0)</f>
        <v>0</v>
      </c>
      <c r="AO836">
        <f>IF(ISNUMBER(F836), INDEX(出力表!B:B,2), 0)+IF(ISNUMBER(I836), INDEX(出力表!B:B,3), 0)+IF(ISNUMBER(L836), INDEX(出力表!B:B,4), 0)+IF(ISNUMBER(O836), INDEX(出力表!B:B,5), 0)+IF(ISNUMBER(R836), INDEX(出力表!B:B,6), 0)+IF(ISNUMBER(U836), INDEX(出力表!B:B,7), 0)+IF(ISNUMBER(X836), INDEX(出力表!B:B,8), 0)+IF(ISNUMBER(AA836), INDEX(出力表!B:B,9), 0)+IF(ISNUMBER(AD836), INDEX(出力表!B:B,10), 0)+IF(ISNUMBER(AG836), INDEX(出力表!B:B,11), 0)+IF(ISNUMBER(AJ836), INDEX(出力表!B:B,12), 0)+IF(ISNUMBER(AM836), INDEX(出力表!B:B,13), 0)</f>
        <v>0</v>
      </c>
      <c r="AP836" t="str">
        <f t="shared" si="13"/>
        <v/>
      </c>
    </row>
    <row r="837" spans="1:42" x14ac:dyDescent="0.2">
      <c r="A837">
        <v>836</v>
      </c>
      <c r="B837">
        <f>IF(UPPER(Settings!B4)="TRUE", 乱数表!$Z837*Settings!B10, 0)</f>
        <v>0.27772393295742087</v>
      </c>
      <c r="C837">
        <f>IF(UPPER(Settings!B4)="TRUE", 乱数表!$AA837*Settings!B11, 0)</f>
        <v>0.11075309668067847</v>
      </c>
      <c r="D837">
        <f>MIN(100, MAX(0, 100*BETAINV(乱数表!$B837, MAX(0.00000001, (1/(1+EXP(-(INDEX(係数表!G:G,2) + $B837))))*(EXP(INDEX(係数表!H:H,2) + INDEX(係数表!I:I,2)*LN(INDEX(出力表!C:C,2)+1)))), MAX(0.00000001, (1-(1/(1+EXP(-(INDEX(係数表!G:G,2) + $B837)))))*(EXP(INDEX(係数表!H:H,2) + INDEX(係数表!I:I,2)*LN(INDEX(出力表!C:C,2)+1)))))))</f>
        <v>98.434827446482458</v>
      </c>
      <c r="E837" t="e">
        <f>MIN(100, MAX(0, (100*(INDEX(出力表!D:D,2))/(EXP(INDEX(係数表!B:B,2) + $C837) + (INDEX(出力表!D:D,2)))) + (乱数表!$N837*(Settings!B12/(((INDEX(出力表!D:D,2))+1)^INDEX(係数表!E:E,2)*INDEX(係数表!F:F,2))))))</f>
        <v>#VALUE!</v>
      </c>
      <c r="F837" t="e">
        <f>MIN(100, MAX(0, (INDEX(出力表!D:D,2))*D837/MAX(E837, Settings!B3)))</f>
        <v>#VALUE!</v>
      </c>
      <c r="G837">
        <f>MIN(100, MAX(0, 100*BETAINV(乱数表!$C837, MAX(0.00000001, (1/(1+EXP(-(INDEX(係数表!G:G,3) + $B837))))*(EXP(INDEX(係数表!H:H,3) + INDEX(係数表!I:I,3)*LN(INDEX(出力表!C:C,3)+1)))), MAX(0.00000001, (1-(1/(1+EXP(-(INDEX(係数表!G:G,3) + $B837)))))*(EXP(INDEX(係数表!H:H,3) + INDEX(係数表!I:I,3)*LN(INDEX(出力表!C:C,3)+1)))))))</f>
        <v>88.450051320649308</v>
      </c>
      <c r="H837" t="e">
        <f>MIN(100, MAX(0, (100*(INDEX(出力表!D:D,3))/(EXP(INDEX(係数表!B:B,3) + $C837) + (INDEX(出力表!D:D,3)))) + (乱数表!$O837*(Settings!B12/(((INDEX(出力表!D:D,3))+1)^INDEX(係数表!E:E,3)*INDEX(係数表!F:F,3))))))</f>
        <v>#VALUE!</v>
      </c>
      <c r="I837" t="e">
        <f>MIN(100, MAX(0, (INDEX(出力表!D:D,3))*G837/MAX(H837, Settings!B3)))</f>
        <v>#VALUE!</v>
      </c>
      <c r="J837">
        <f>MIN(100, MAX(0, 100*BETAINV(乱数表!$D837, MAX(0.00000001, (1/(1+EXP(-(INDEX(係数表!G:G,4) + $B837))))*(EXP(INDEX(係数表!H:H,4) + INDEX(係数表!I:I,4)*LN(INDEX(出力表!C:C,4)+1)))), MAX(0.00000001, (1-(1/(1+EXP(-(INDEX(係数表!G:G,4) + $B837)))))*(EXP(INDEX(係数表!H:H,4) + INDEX(係数表!I:I,4)*LN(INDEX(出力表!C:C,4)+1)))))))</f>
        <v>91.13645132793954</v>
      </c>
      <c r="K837" t="e">
        <f>MIN(100, MAX(0, (100*(INDEX(出力表!D:D,4))/(EXP(INDEX(係数表!B:B,4) + $C837) + (INDEX(出力表!D:D,4)))) + (乱数表!$P837*(Settings!B12/(((INDEX(出力表!D:D,4))+1)^INDEX(係数表!E:E,4)*INDEX(係数表!F:F,4))))))</f>
        <v>#VALUE!</v>
      </c>
      <c r="L837" t="e">
        <f>MIN(100, MAX(0, (INDEX(出力表!D:D,4))*J837/MAX(K837, Settings!B3)))</f>
        <v>#VALUE!</v>
      </c>
      <c r="M837">
        <f>MIN(100, MAX(0, 100*BETAINV(乱数表!$E837, MAX(0.00000001, (1/(1+EXP(-(INDEX(係数表!G:G,5) + $B837))))*(EXP(INDEX(係数表!H:H,5) + INDEX(係数表!I:I,5)*LN(INDEX(出力表!C:C,5)+1)))), MAX(0.00000001, (1-(1/(1+EXP(-(INDEX(係数表!G:G,5) + $B837)))))*(EXP(INDEX(係数表!H:H,5) + INDEX(係数表!I:I,5)*LN(INDEX(出力表!C:C,5)+1)))))))</f>
        <v>99.99689501196103</v>
      </c>
      <c r="N837" t="e">
        <f>MIN(100, MAX(0, (100*(INDEX(出力表!D:D,5))/(EXP(INDEX(係数表!B:B,5) + $C837) + (INDEX(出力表!D:D,5)))) + (乱数表!$Q837*(Settings!B12/(((INDEX(出力表!D:D,5))+1)^INDEX(係数表!E:E,5)*INDEX(係数表!F:F,5))))))</f>
        <v>#VALUE!</v>
      </c>
      <c r="O837" t="e">
        <f>MIN(100, MAX(0, (INDEX(出力表!D:D,5))*M837/MAX(N837, Settings!B3)))</f>
        <v>#VALUE!</v>
      </c>
      <c r="P837">
        <f>MIN(100, MAX(0, 100*BETAINV(乱数表!$F837, MAX(0.00000001, (1/(1+EXP(-(INDEX(係数表!G:G,6) + $B837))))*(EXP(INDEX(係数表!H:H,6) + INDEX(係数表!I:I,6)*LN(INDEX(出力表!C:C,6)+1)))), MAX(0.00000001, (1-(1/(1+EXP(-(INDEX(係数表!G:G,6) + $B837)))))*(EXP(INDEX(係数表!H:H,6) + INDEX(係数表!I:I,6)*LN(INDEX(出力表!C:C,6)+1)))))))</f>
        <v>64.569520871312662</v>
      </c>
      <c r="Q837" t="e">
        <f>MIN(100, MAX(0, (100*(INDEX(出力表!D:D,6))/(EXP(INDEX(係数表!B:B,6) + $C837) + (INDEX(出力表!D:D,6)))) + (乱数表!$R837*(Settings!B12/(((INDEX(出力表!D:D,6))+1)^INDEX(係数表!E:E,6)*INDEX(係数表!F:F,6))))))</f>
        <v>#VALUE!</v>
      </c>
      <c r="R837" t="e">
        <f>MIN(100, MAX(0, (INDEX(出力表!D:D,6))*P837/MAX(Q837, Settings!B3)))</f>
        <v>#VALUE!</v>
      </c>
      <c r="S837">
        <f>MIN(100, MAX(0, 100*BETAINV(乱数表!$G837, MAX(0.00000001, (1/(1+EXP(-(INDEX(係数表!G:G,7) + $B837))))*(EXP(INDEX(係数表!H:H,7) + INDEX(係数表!I:I,7)*LN(INDEX(出力表!C:C,7)+1)))), MAX(0.00000001, (1-(1/(1+EXP(-(INDEX(係数表!G:G,7) + $B837)))))*(EXP(INDEX(係数表!H:H,7) + INDEX(係数表!I:I,7)*LN(INDEX(出力表!C:C,7)+1)))))))</f>
        <v>92.394219570744298</v>
      </c>
      <c r="T837" t="e">
        <f>MIN(100, MAX(0, (100*(INDEX(出力表!D:D,7))/(EXP(INDEX(係数表!B:B,7) + $C837) + (INDEX(出力表!D:D,7)))) + (乱数表!$S837*(Settings!B12/(((INDEX(出力表!D:D,7))+1)^INDEX(係数表!E:E,7)*INDEX(係数表!F:F,7))))))</f>
        <v>#VALUE!</v>
      </c>
      <c r="U837" t="e">
        <f>MIN(100, MAX(0, (INDEX(出力表!D:D,7))*S837/MAX(T837, Settings!B3)))</f>
        <v>#VALUE!</v>
      </c>
      <c r="V837">
        <f>MIN(100, MAX(0, 100*BETAINV(乱数表!$H837, MAX(0.00000001, (1/(1+EXP(-(INDEX(係数表!G:G,8) + $B837))))*(EXP(INDEX(係数表!H:H,8) + INDEX(係数表!I:I,8)*LN(INDEX(出力表!C:C,8)+1)))), MAX(0.00000001, (1-(1/(1+EXP(-(INDEX(係数表!G:G,8) + $B837)))))*(EXP(INDEX(係数表!H:H,8) + INDEX(係数表!I:I,8)*LN(INDEX(出力表!C:C,8)+1)))))))</f>
        <v>98.241728515639991</v>
      </c>
      <c r="W837" t="e">
        <f>MIN(100, MAX(0, (100*(INDEX(出力表!D:D,8))/(EXP(INDEX(係数表!B:B,8) + $C837) + (INDEX(出力表!D:D,8)))) + (乱数表!$T837*(Settings!B12/(((INDEX(出力表!D:D,8))+1)^INDEX(係数表!E:E,8)*INDEX(係数表!F:F,8))))))</f>
        <v>#VALUE!</v>
      </c>
      <c r="X837" t="e">
        <f>MIN(100, MAX(0, (INDEX(出力表!D:D,8))*V837/MAX(W837, Settings!B3)))</f>
        <v>#VALUE!</v>
      </c>
      <c r="Y837">
        <f>MIN(100, MAX(0, 100*BETAINV(乱数表!$I837, MAX(0.00000001, (1/(1+EXP(-(INDEX(係数表!G:G,9) + $B837))))*(EXP(INDEX(係数表!H:H,9) + INDEX(係数表!I:I,9)*LN(INDEX(出力表!C:C,9)+1)))), MAX(0.00000001, (1-(1/(1+EXP(-(INDEX(係数表!G:G,9) + $B837)))))*(EXP(INDEX(係数表!H:H,9) + INDEX(係数表!I:I,9)*LN(INDEX(出力表!C:C,9)+1)))))))</f>
        <v>94.815374186487063</v>
      </c>
      <c r="Z837" t="e">
        <f>MIN(100, MAX(0, (100*(INDEX(出力表!D:D,9))/(EXP(INDEX(係数表!B:B,9) + $C837) + (INDEX(出力表!D:D,9)))) + (乱数表!$U837*(Settings!B12/(((INDEX(出力表!D:D,9))+1)^INDEX(係数表!E:E,9)*INDEX(係数表!F:F,9))))))</f>
        <v>#VALUE!</v>
      </c>
      <c r="AA837" t="e">
        <f>MIN(100, MAX(0, (INDEX(出力表!D:D,9))*Y837/MAX(Z837, Settings!B3)))</f>
        <v>#VALUE!</v>
      </c>
      <c r="AB837">
        <f>MIN(100, MAX(0, 100*BETAINV(乱数表!$J837, MAX(0.00000001, (1/(1+EXP(-(INDEX(係数表!G:G,10) + $B837))))*(EXP(INDEX(係数表!H:H,10) + INDEX(係数表!I:I,10)*LN(INDEX(出力表!C:C,10)+1)))), MAX(0.00000001, (1-(1/(1+EXP(-(INDEX(係数表!G:G,10) + $B837)))))*(EXP(INDEX(係数表!H:H,10) + INDEX(係数表!I:I,10)*LN(INDEX(出力表!C:C,10)+1)))))))</f>
        <v>97.965203302727033</v>
      </c>
      <c r="AC837" t="e">
        <f>MIN(100, MAX(0, (100*(INDEX(出力表!D:D,10))/(EXP(INDEX(係数表!B:B,10) + $C837) + (INDEX(出力表!D:D,10)))) + (乱数表!$V837*(Settings!B12/(((INDEX(出力表!D:D,10))+1)^INDEX(係数表!E:E,10)*INDEX(係数表!F:F,10))))))</f>
        <v>#VALUE!</v>
      </c>
      <c r="AD837" t="e">
        <f>MIN(100, MAX(0, (INDEX(出力表!D:D,10))*AB837/MAX(AC837, Settings!B3)))</f>
        <v>#VALUE!</v>
      </c>
      <c r="AE837">
        <f>MIN(100, MAX(0, 100*BETAINV(乱数表!$K837, MAX(0.00000001, (1/(1+EXP(-(INDEX(係数表!G:G,11) + $B837))))*(EXP(INDEX(係数表!H:H,11) + INDEX(係数表!I:I,11)*LN(INDEX(出力表!C:C,11)+1)))), MAX(0.00000001, (1-(1/(1+EXP(-(INDEX(係数表!G:G,11) + $B837)))))*(EXP(INDEX(係数表!H:H,11) + INDEX(係数表!I:I,11)*LN(INDEX(出力表!C:C,11)+1)))))))</f>
        <v>83.49882995681034</v>
      </c>
      <c r="AF837" t="e">
        <f>MIN(100, MAX(0, (100*(INDEX(出力表!D:D,11))/(EXP(INDEX(係数表!B:B,11) + $C837) + (INDEX(出力表!D:D,11)))) + (乱数表!$W837*(Settings!B12/(((INDEX(出力表!D:D,11))+1)^INDEX(係数表!E:E,11)*INDEX(係数表!F:F,11))))))</f>
        <v>#VALUE!</v>
      </c>
      <c r="AG837" t="e">
        <f>MIN(100, MAX(0, (INDEX(出力表!D:D,11))*AE837/MAX(AF837, Settings!B3)))</f>
        <v>#VALUE!</v>
      </c>
      <c r="AH837">
        <f>MIN(100, MAX(0, 100*BETAINV(乱数表!$L837, MAX(0.00000001, (1/(1+EXP(-(INDEX(係数表!G:G,12) + $B837))))*(EXP(INDEX(係数表!H:H,12) + INDEX(係数表!I:I,12)*LN(INDEX(出力表!C:C,12)+1)))), MAX(0.00000001, (1-(1/(1+EXP(-(INDEX(係数表!G:G,12) + $B837)))))*(EXP(INDEX(係数表!H:H,12) + INDEX(係数表!I:I,12)*LN(INDEX(出力表!C:C,12)+1)))))))</f>
        <v>98.587335633960805</v>
      </c>
      <c r="AI837" t="e">
        <f>MIN(100, MAX(0, (100*(INDEX(出力表!D:D,12))/(EXP(INDEX(係数表!B:B,12) + $C837) + (INDEX(出力表!D:D,12)))) + (乱数表!$X837*(Settings!B12/(((INDEX(出力表!D:D,12))+1)^INDEX(係数表!E:E,12)*INDEX(係数表!F:F,12))))))</f>
        <v>#VALUE!</v>
      </c>
      <c r="AJ837" t="e">
        <f>MIN(100, MAX(0, (INDEX(出力表!D:D,12))*AH837/MAX(AI837, Settings!B3)))</f>
        <v>#VALUE!</v>
      </c>
      <c r="AK837">
        <f>MIN(100, MAX(0, 100*BETAINV(乱数表!$M837, MAX(0.00000001, (1/(1+EXP(-(INDEX(係数表!G:G,13) + $B837))))*(EXP(INDEX(係数表!H:H,13) + INDEX(係数表!I:I,13)*LN(INDEX(出力表!C:C,13)+1)))), MAX(0.00000001, (1-(1/(1+EXP(-(INDEX(係数表!G:G,13) + $B837)))))*(EXP(INDEX(係数表!H:H,13) + INDEX(係数表!I:I,13)*LN(INDEX(出力表!C:C,13)+1)))))))</f>
        <v>99.130595751860383</v>
      </c>
      <c r="AL837" t="e">
        <f>MIN(100, MAX(0, (100*(INDEX(出力表!D:D,13))/(EXP(INDEX(係数表!B:B,13) + $C837) + (INDEX(出力表!D:D,13)))) + (乱数表!$Y837*(Settings!B12/(((INDEX(出力表!D:D,13))+1)^INDEX(係数表!E:E,13)*INDEX(係数表!F:F,13))))))</f>
        <v>#VALUE!</v>
      </c>
      <c r="AM837" t="e">
        <f>MIN(100, MAX(0, (INDEX(出力表!D:D,13))*AK837/MAX(AL837, Settings!B3)))</f>
        <v>#VALUE!</v>
      </c>
      <c r="AN837">
        <f>IF(ISNUMBER(F837), INDEX(出力表!B:B,2)*F837, 0)+IF(ISNUMBER(I837), INDEX(出力表!B:B,3)*I837, 0)+IF(ISNUMBER(L837), INDEX(出力表!B:B,4)*L837, 0)+IF(ISNUMBER(O837), INDEX(出力表!B:B,5)*O837, 0)+IF(ISNUMBER(R837), INDEX(出力表!B:B,6)*R837, 0)+IF(ISNUMBER(U837), INDEX(出力表!B:B,7)*U837, 0)+IF(ISNUMBER(X837), INDEX(出力表!B:B,8)*X837, 0)+IF(ISNUMBER(AA837), INDEX(出力表!B:B,9)*AA837, 0)+IF(ISNUMBER(AD837), INDEX(出力表!B:B,10)*AD837, 0)+IF(ISNUMBER(AG837), INDEX(出力表!B:B,11)*AG837, 0)+IF(ISNUMBER(AJ837), INDEX(出力表!B:B,12)*AJ837, 0)+IF(ISNUMBER(AM837), INDEX(出力表!B:B,13)*AM837, 0)</f>
        <v>0</v>
      </c>
      <c r="AO837">
        <f>IF(ISNUMBER(F837), INDEX(出力表!B:B,2), 0)+IF(ISNUMBER(I837), INDEX(出力表!B:B,3), 0)+IF(ISNUMBER(L837), INDEX(出力表!B:B,4), 0)+IF(ISNUMBER(O837), INDEX(出力表!B:B,5), 0)+IF(ISNUMBER(R837), INDEX(出力表!B:B,6), 0)+IF(ISNUMBER(U837), INDEX(出力表!B:B,7), 0)+IF(ISNUMBER(X837), INDEX(出力表!B:B,8), 0)+IF(ISNUMBER(AA837), INDEX(出力表!B:B,9), 0)+IF(ISNUMBER(AD837), INDEX(出力表!B:B,10), 0)+IF(ISNUMBER(AG837), INDEX(出力表!B:B,11), 0)+IF(ISNUMBER(AJ837), INDEX(出力表!B:B,12), 0)+IF(ISNUMBER(AM837), INDEX(出力表!B:B,13), 0)</f>
        <v>0</v>
      </c>
      <c r="AP837" t="str">
        <f t="shared" si="13"/>
        <v/>
      </c>
    </row>
    <row r="838" spans="1:42" x14ac:dyDescent="0.2">
      <c r="A838">
        <v>837</v>
      </c>
      <c r="B838">
        <f>IF(UPPER(Settings!B4)="TRUE", 乱数表!$Z838*Settings!B10, 0)</f>
        <v>-0.11494435994766899</v>
      </c>
      <c r="C838">
        <f>IF(UPPER(Settings!B4)="TRUE", 乱数表!$AA838*Settings!B11, 0)</f>
        <v>1.1168085052782715E-2</v>
      </c>
      <c r="D838">
        <f>MIN(100, MAX(0, 100*BETAINV(乱数表!$B838, MAX(0.00000001, (1/(1+EXP(-(INDEX(係数表!G:G,2) + $B838))))*(EXP(INDEX(係数表!H:H,2) + INDEX(係数表!I:I,2)*LN(INDEX(出力表!C:C,2)+1)))), MAX(0.00000001, (1-(1/(1+EXP(-(INDEX(係数表!G:G,2) + $B838)))))*(EXP(INDEX(係数表!H:H,2) + INDEX(係数表!I:I,2)*LN(INDEX(出力表!C:C,2)+1)))))))</f>
        <v>98.276011799018079</v>
      </c>
      <c r="E838" t="e">
        <f>MIN(100, MAX(0, (100*(INDEX(出力表!D:D,2))/(EXP(INDEX(係数表!B:B,2) + $C838) + (INDEX(出力表!D:D,2)))) + (乱数表!$N838*(Settings!B12/(((INDEX(出力表!D:D,2))+1)^INDEX(係数表!E:E,2)*INDEX(係数表!F:F,2))))))</f>
        <v>#VALUE!</v>
      </c>
      <c r="F838" t="e">
        <f>MIN(100, MAX(0, (INDEX(出力表!D:D,2))*D838/MAX(E838, Settings!B3)))</f>
        <v>#VALUE!</v>
      </c>
      <c r="G838">
        <f>MIN(100, MAX(0, 100*BETAINV(乱数表!$C838, MAX(0.00000001, (1/(1+EXP(-(INDEX(係数表!G:G,3) + $B838))))*(EXP(INDEX(係数表!H:H,3) + INDEX(係数表!I:I,3)*LN(INDEX(出力表!C:C,3)+1)))), MAX(0.00000001, (1-(1/(1+EXP(-(INDEX(係数表!G:G,3) + $B838)))))*(EXP(INDEX(係数表!H:H,3) + INDEX(係数表!I:I,3)*LN(INDEX(出力表!C:C,3)+1)))))))</f>
        <v>94.973772235540082</v>
      </c>
      <c r="H838" t="e">
        <f>MIN(100, MAX(0, (100*(INDEX(出力表!D:D,3))/(EXP(INDEX(係数表!B:B,3) + $C838) + (INDEX(出力表!D:D,3)))) + (乱数表!$O838*(Settings!B12/(((INDEX(出力表!D:D,3))+1)^INDEX(係数表!E:E,3)*INDEX(係数表!F:F,3))))))</f>
        <v>#VALUE!</v>
      </c>
      <c r="I838" t="e">
        <f>MIN(100, MAX(0, (INDEX(出力表!D:D,3))*G838/MAX(H838, Settings!B3)))</f>
        <v>#VALUE!</v>
      </c>
      <c r="J838">
        <f>MIN(100, MAX(0, 100*BETAINV(乱数表!$D838, MAX(0.00000001, (1/(1+EXP(-(INDEX(係数表!G:G,4) + $B838))))*(EXP(INDEX(係数表!H:H,4) + INDEX(係数表!I:I,4)*LN(INDEX(出力表!C:C,4)+1)))), MAX(0.00000001, (1-(1/(1+EXP(-(INDEX(係数表!G:G,4) + $B838)))))*(EXP(INDEX(係数表!H:H,4) + INDEX(係数表!I:I,4)*LN(INDEX(出力表!C:C,4)+1)))))))</f>
        <v>98.351402085026891</v>
      </c>
      <c r="K838" t="e">
        <f>MIN(100, MAX(0, (100*(INDEX(出力表!D:D,4))/(EXP(INDEX(係数表!B:B,4) + $C838) + (INDEX(出力表!D:D,4)))) + (乱数表!$P838*(Settings!B12/(((INDEX(出力表!D:D,4))+1)^INDEX(係数表!E:E,4)*INDEX(係数表!F:F,4))))))</f>
        <v>#VALUE!</v>
      </c>
      <c r="L838" t="e">
        <f>MIN(100, MAX(0, (INDEX(出力表!D:D,4))*J838/MAX(K838, Settings!B3)))</f>
        <v>#VALUE!</v>
      </c>
      <c r="M838">
        <f>MIN(100, MAX(0, 100*BETAINV(乱数表!$E838, MAX(0.00000001, (1/(1+EXP(-(INDEX(係数表!G:G,5) + $B838))))*(EXP(INDEX(係数表!H:H,5) + INDEX(係数表!I:I,5)*LN(INDEX(出力表!C:C,5)+1)))), MAX(0.00000001, (1-(1/(1+EXP(-(INDEX(係数表!G:G,5) + $B838)))))*(EXP(INDEX(係数表!H:H,5) + INDEX(係数表!I:I,5)*LN(INDEX(出力表!C:C,5)+1)))))))</f>
        <v>83.985423954593429</v>
      </c>
      <c r="N838" t="e">
        <f>MIN(100, MAX(0, (100*(INDEX(出力表!D:D,5))/(EXP(INDEX(係数表!B:B,5) + $C838) + (INDEX(出力表!D:D,5)))) + (乱数表!$Q838*(Settings!B12/(((INDEX(出力表!D:D,5))+1)^INDEX(係数表!E:E,5)*INDEX(係数表!F:F,5))))))</f>
        <v>#VALUE!</v>
      </c>
      <c r="O838" t="e">
        <f>MIN(100, MAX(0, (INDEX(出力表!D:D,5))*M838/MAX(N838, Settings!B3)))</f>
        <v>#VALUE!</v>
      </c>
      <c r="P838">
        <f>MIN(100, MAX(0, 100*BETAINV(乱数表!$F838, MAX(0.00000001, (1/(1+EXP(-(INDEX(係数表!G:G,6) + $B838))))*(EXP(INDEX(係数表!H:H,6) + INDEX(係数表!I:I,6)*LN(INDEX(出力表!C:C,6)+1)))), MAX(0.00000001, (1-(1/(1+EXP(-(INDEX(係数表!G:G,6) + $B838)))))*(EXP(INDEX(係数表!H:H,6) + INDEX(係数表!I:I,6)*LN(INDEX(出力表!C:C,6)+1)))))))</f>
        <v>94.656897583140221</v>
      </c>
      <c r="Q838" t="e">
        <f>MIN(100, MAX(0, (100*(INDEX(出力表!D:D,6))/(EXP(INDEX(係数表!B:B,6) + $C838) + (INDEX(出力表!D:D,6)))) + (乱数表!$R838*(Settings!B12/(((INDEX(出力表!D:D,6))+1)^INDEX(係数表!E:E,6)*INDEX(係数表!F:F,6))))))</f>
        <v>#VALUE!</v>
      </c>
      <c r="R838" t="e">
        <f>MIN(100, MAX(0, (INDEX(出力表!D:D,6))*P838/MAX(Q838, Settings!B3)))</f>
        <v>#VALUE!</v>
      </c>
      <c r="S838">
        <f>MIN(100, MAX(0, 100*BETAINV(乱数表!$G838, MAX(0.00000001, (1/(1+EXP(-(INDEX(係数表!G:G,7) + $B838))))*(EXP(INDEX(係数表!H:H,7) + INDEX(係数表!I:I,7)*LN(INDEX(出力表!C:C,7)+1)))), MAX(0.00000001, (1-(1/(1+EXP(-(INDEX(係数表!G:G,7) + $B838)))))*(EXP(INDEX(係数表!H:H,7) + INDEX(係数表!I:I,7)*LN(INDEX(出力表!C:C,7)+1)))))))</f>
        <v>65.75268054213474</v>
      </c>
      <c r="T838" t="e">
        <f>MIN(100, MAX(0, (100*(INDEX(出力表!D:D,7))/(EXP(INDEX(係数表!B:B,7) + $C838) + (INDEX(出力表!D:D,7)))) + (乱数表!$S838*(Settings!B12/(((INDEX(出力表!D:D,7))+1)^INDEX(係数表!E:E,7)*INDEX(係数表!F:F,7))))))</f>
        <v>#VALUE!</v>
      </c>
      <c r="U838" t="e">
        <f>MIN(100, MAX(0, (INDEX(出力表!D:D,7))*S838/MAX(T838, Settings!B3)))</f>
        <v>#VALUE!</v>
      </c>
      <c r="V838">
        <f>MIN(100, MAX(0, 100*BETAINV(乱数表!$H838, MAX(0.00000001, (1/(1+EXP(-(INDEX(係数表!G:G,8) + $B838))))*(EXP(INDEX(係数表!H:H,8) + INDEX(係数表!I:I,8)*LN(INDEX(出力表!C:C,8)+1)))), MAX(0.00000001, (1-(1/(1+EXP(-(INDEX(係数表!G:G,8) + $B838)))))*(EXP(INDEX(係数表!H:H,8) + INDEX(係数表!I:I,8)*LN(INDEX(出力表!C:C,8)+1)))))))</f>
        <v>95.951216733121086</v>
      </c>
      <c r="W838" t="e">
        <f>MIN(100, MAX(0, (100*(INDEX(出力表!D:D,8))/(EXP(INDEX(係数表!B:B,8) + $C838) + (INDEX(出力表!D:D,8)))) + (乱数表!$T838*(Settings!B12/(((INDEX(出力表!D:D,8))+1)^INDEX(係数表!E:E,8)*INDEX(係数表!F:F,8))))))</f>
        <v>#VALUE!</v>
      </c>
      <c r="X838" t="e">
        <f>MIN(100, MAX(0, (INDEX(出力表!D:D,8))*V838/MAX(W838, Settings!B3)))</f>
        <v>#VALUE!</v>
      </c>
      <c r="Y838">
        <f>MIN(100, MAX(0, 100*BETAINV(乱数表!$I838, MAX(0.00000001, (1/(1+EXP(-(INDEX(係数表!G:G,9) + $B838))))*(EXP(INDEX(係数表!H:H,9) + INDEX(係数表!I:I,9)*LN(INDEX(出力表!C:C,9)+1)))), MAX(0.00000001, (1-(1/(1+EXP(-(INDEX(係数表!G:G,9) + $B838)))))*(EXP(INDEX(係数表!H:H,9) + INDEX(係数表!I:I,9)*LN(INDEX(出力表!C:C,9)+1)))))))</f>
        <v>79.656435582745686</v>
      </c>
      <c r="Z838" t="e">
        <f>MIN(100, MAX(0, (100*(INDEX(出力表!D:D,9))/(EXP(INDEX(係数表!B:B,9) + $C838) + (INDEX(出力表!D:D,9)))) + (乱数表!$U838*(Settings!B12/(((INDEX(出力表!D:D,9))+1)^INDEX(係数表!E:E,9)*INDEX(係数表!F:F,9))))))</f>
        <v>#VALUE!</v>
      </c>
      <c r="AA838" t="e">
        <f>MIN(100, MAX(0, (INDEX(出力表!D:D,9))*Y838/MAX(Z838, Settings!B3)))</f>
        <v>#VALUE!</v>
      </c>
      <c r="AB838">
        <f>MIN(100, MAX(0, 100*BETAINV(乱数表!$J838, MAX(0.00000001, (1/(1+EXP(-(INDEX(係数表!G:G,10) + $B838))))*(EXP(INDEX(係数表!H:H,10) + INDEX(係数表!I:I,10)*LN(INDEX(出力表!C:C,10)+1)))), MAX(0.00000001, (1-(1/(1+EXP(-(INDEX(係数表!G:G,10) + $B838)))))*(EXP(INDEX(係数表!H:H,10) + INDEX(係数表!I:I,10)*LN(INDEX(出力表!C:C,10)+1)))))))</f>
        <v>97.513443218709014</v>
      </c>
      <c r="AC838" t="e">
        <f>MIN(100, MAX(0, (100*(INDEX(出力表!D:D,10))/(EXP(INDEX(係数表!B:B,10) + $C838) + (INDEX(出力表!D:D,10)))) + (乱数表!$V838*(Settings!B12/(((INDEX(出力表!D:D,10))+1)^INDEX(係数表!E:E,10)*INDEX(係数表!F:F,10))))))</f>
        <v>#VALUE!</v>
      </c>
      <c r="AD838" t="e">
        <f>MIN(100, MAX(0, (INDEX(出力表!D:D,10))*AB838/MAX(AC838, Settings!B3)))</f>
        <v>#VALUE!</v>
      </c>
      <c r="AE838">
        <f>MIN(100, MAX(0, 100*BETAINV(乱数表!$K838, MAX(0.00000001, (1/(1+EXP(-(INDEX(係数表!G:G,11) + $B838))))*(EXP(INDEX(係数表!H:H,11) + INDEX(係数表!I:I,11)*LN(INDEX(出力表!C:C,11)+1)))), MAX(0.00000001, (1-(1/(1+EXP(-(INDEX(係数表!G:G,11) + $B838)))))*(EXP(INDEX(係数表!H:H,11) + INDEX(係数表!I:I,11)*LN(INDEX(出力表!C:C,11)+1)))))))</f>
        <v>66.483921846114498</v>
      </c>
      <c r="AF838" t="e">
        <f>MIN(100, MAX(0, (100*(INDEX(出力表!D:D,11))/(EXP(INDEX(係数表!B:B,11) + $C838) + (INDEX(出力表!D:D,11)))) + (乱数表!$W838*(Settings!B12/(((INDEX(出力表!D:D,11))+1)^INDEX(係数表!E:E,11)*INDEX(係数表!F:F,11))))))</f>
        <v>#VALUE!</v>
      </c>
      <c r="AG838" t="e">
        <f>MIN(100, MAX(0, (INDEX(出力表!D:D,11))*AE838/MAX(AF838, Settings!B3)))</f>
        <v>#VALUE!</v>
      </c>
      <c r="AH838">
        <f>MIN(100, MAX(0, 100*BETAINV(乱数表!$L838, MAX(0.00000001, (1/(1+EXP(-(INDEX(係数表!G:G,12) + $B838))))*(EXP(INDEX(係数表!H:H,12) + INDEX(係数表!I:I,12)*LN(INDEX(出力表!C:C,12)+1)))), MAX(0.00000001, (1-(1/(1+EXP(-(INDEX(係数表!G:G,12) + $B838)))))*(EXP(INDEX(係数表!H:H,12) + INDEX(係数表!I:I,12)*LN(INDEX(出力表!C:C,12)+1)))))))</f>
        <v>99.997112228623536</v>
      </c>
      <c r="AI838" t="e">
        <f>MIN(100, MAX(0, (100*(INDEX(出力表!D:D,12))/(EXP(INDEX(係数表!B:B,12) + $C838) + (INDEX(出力表!D:D,12)))) + (乱数表!$X838*(Settings!B12/(((INDEX(出力表!D:D,12))+1)^INDEX(係数表!E:E,12)*INDEX(係数表!F:F,12))))))</f>
        <v>#VALUE!</v>
      </c>
      <c r="AJ838" t="e">
        <f>MIN(100, MAX(0, (INDEX(出力表!D:D,12))*AH838/MAX(AI838, Settings!B3)))</f>
        <v>#VALUE!</v>
      </c>
      <c r="AK838">
        <f>MIN(100, MAX(0, 100*BETAINV(乱数表!$M838, MAX(0.00000001, (1/(1+EXP(-(INDEX(係数表!G:G,13) + $B838))))*(EXP(INDEX(係数表!H:H,13) + INDEX(係数表!I:I,13)*LN(INDEX(出力表!C:C,13)+1)))), MAX(0.00000001, (1-(1/(1+EXP(-(INDEX(係数表!G:G,13) + $B838)))))*(EXP(INDEX(係数表!H:H,13) + INDEX(係数表!I:I,13)*LN(INDEX(出力表!C:C,13)+1)))))))</f>
        <v>99.700469303727004</v>
      </c>
      <c r="AL838" t="e">
        <f>MIN(100, MAX(0, (100*(INDEX(出力表!D:D,13))/(EXP(INDEX(係数表!B:B,13) + $C838) + (INDEX(出力表!D:D,13)))) + (乱数表!$Y838*(Settings!B12/(((INDEX(出力表!D:D,13))+1)^INDEX(係数表!E:E,13)*INDEX(係数表!F:F,13))))))</f>
        <v>#VALUE!</v>
      </c>
      <c r="AM838" t="e">
        <f>MIN(100, MAX(0, (INDEX(出力表!D:D,13))*AK838/MAX(AL838, Settings!B3)))</f>
        <v>#VALUE!</v>
      </c>
      <c r="AN838">
        <f>IF(ISNUMBER(F838), INDEX(出力表!B:B,2)*F838, 0)+IF(ISNUMBER(I838), INDEX(出力表!B:B,3)*I838, 0)+IF(ISNUMBER(L838), INDEX(出力表!B:B,4)*L838, 0)+IF(ISNUMBER(O838), INDEX(出力表!B:B,5)*O838, 0)+IF(ISNUMBER(R838), INDEX(出力表!B:B,6)*R838, 0)+IF(ISNUMBER(U838), INDEX(出力表!B:B,7)*U838, 0)+IF(ISNUMBER(X838), INDEX(出力表!B:B,8)*X838, 0)+IF(ISNUMBER(AA838), INDEX(出力表!B:B,9)*AA838, 0)+IF(ISNUMBER(AD838), INDEX(出力表!B:B,10)*AD838, 0)+IF(ISNUMBER(AG838), INDEX(出力表!B:B,11)*AG838, 0)+IF(ISNUMBER(AJ838), INDEX(出力表!B:B,12)*AJ838, 0)+IF(ISNUMBER(AM838), INDEX(出力表!B:B,13)*AM838, 0)</f>
        <v>0</v>
      </c>
      <c r="AO838">
        <f>IF(ISNUMBER(F838), INDEX(出力表!B:B,2), 0)+IF(ISNUMBER(I838), INDEX(出力表!B:B,3), 0)+IF(ISNUMBER(L838), INDEX(出力表!B:B,4), 0)+IF(ISNUMBER(O838), INDEX(出力表!B:B,5), 0)+IF(ISNUMBER(R838), INDEX(出力表!B:B,6), 0)+IF(ISNUMBER(U838), INDEX(出力表!B:B,7), 0)+IF(ISNUMBER(X838), INDEX(出力表!B:B,8), 0)+IF(ISNUMBER(AA838), INDEX(出力表!B:B,9), 0)+IF(ISNUMBER(AD838), INDEX(出力表!B:B,10), 0)+IF(ISNUMBER(AG838), INDEX(出力表!B:B,11), 0)+IF(ISNUMBER(AJ838), INDEX(出力表!B:B,12), 0)+IF(ISNUMBER(AM838), INDEX(出力表!B:B,13), 0)</f>
        <v>0</v>
      </c>
      <c r="AP838" t="str">
        <f t="shared" si="13"/>
        <v/>
      </c>
    </row>
    <row r="839" spans="1:42" x14ac:dyDescent="0.2">
      <c r="A839">
        <v>838</v>
      </c>
      <c r="B839">
        <f>IF(UPPER(Settings!B4)="TRUE", 乱数表!$Z839*Settings!B10, 0)</f>
        <v>0.19419403484344863</v>
      </c>
      <c r="C839">
        <f>IF(UPPER(Settings!B4)="TRUE", 乱数表!$AA839*Settings!B11, 0)</f>
        <v>7.0547853734355967E-3</v>
      </c>
      <c r="D839">
        <f>MIN(100, MAX(0, 100*BETAINV(乱数表!$B839, MAX(0.00000001, (1/(1+EXP(-(INDEX(係数表!G:G,2) + $B839))))*(EXP(INDEX(係数表!H:H,2) + INDEX(係数表!I:I,2)*LN(INDEX(出力表!C:C,2)+1)))), MAX(0.00000001, (1-(1/(1+EXP(-(INDEX(係数表!G:G,2) + $B839)))))*(EXP(INDEX(係数表!H:H,2) + INDEX(係数表!I:I,2)*LN(INDEX(出力表!C:C,2)+1)))))))</f>
        <v>98.963905228404599</v>
      </c>
      <c r="E839" t="e">
        <f>MIN(100, MAX(0, (100*(INDEX(出力表!D:D,2))/(EXP(INDEX(係数表!B:B,2) + $C839) + (INDEX(出力表!D:D,2)))) + (乱数表!$N839*(Settings!B12/(((INDEX(出力表!D:D,2))+1)^INDEX(係数表!E:E,2)*INDEX(係数表!F:F,2))))))</f>
        <v>#VALUE!</v>
      </c>
      <c r="F839" t="e">
        <f>MIN(100, MAX(0, (INDEX(出力表!D:D,2))*D839/MAX(E839, Settings!B3)))</f>
        <v>#VALUE!</v>
      </c>
      <c r="G839">
        <f>MIN(100, MAX(0, 100*BETAINV(乱数表!$C839, MAX(0.00000001, (1/(1+EXP(-(INDEX(係数表!G:G,3) + $B839))))*(EXP(INDEX(係数表!H:H,3) + INDEX(係数表!I:I,3)*LN(INDEX(出力表!C:C,3)+1)))), MAX(0.00000001, (1-(1/(1+EXP(-(INDEX(係数表!G:G,3) + $B839)))))*(EXP(INDEX(係数表!H:H,3) + INDEX(係数表!I:I,3)*LN(INDEX(出力表!C:C,3)+1)))))))</f>
        <v>87.20617138178477</v>
      </c>
      <c r="H839" t="e">
        <f>MIN(100, MAX(0, (100*(INDEX(出力表!D:D,3))/(EXP(INDEX(係数表!B:B,3) + $C839) + (INDEX(出力表!D:D,3)))) + (乱数表!$O839*(Settings!B12/(((INDEX(出力表!D:D,3))+1)^INDEX(係数表!E:E,3)*INDEX(係数表!F:F,3))))))</f>
        <v>#VALUE!</v>
      </c>
      <c r="I839" t="e">
        <f>MIN(100, MAX(0, (INDEX(出力表!D:D,3))*G839/MAX(H839, Settings!B3)))</f>
        <v>#VALUE!</v>
      </c>
      <c r="J839">
        <f>MIN(100, MAX(0, 100*BETAINV(乱数表!$D839, MAX(0.00000001, (1/(1+EXP(-(INDEX(係数表!G:G,4) + $B839))))*(EXP(INDEX(係数表!H:H,4) + INDEX(係数表!I:I,4)*LN(INDEX(出力表!C:C,4)+1)))), MAX(0.00000001, (1-(1/(1+EXP(-(INDEX(係数表!G:G,4) + $B839)))))*(EXP(INDEX(係数表!H:H,4) + INDEX(係数表!I:I,4)*LN(INDEX(出力表!C:C,4)+1)))))))</f>
        <v>94.596735067686495</v>
      </c>
      <c r="K839" t="e">
        <f>MIN(100, MAX(0, (100*(INDEX(出力表!D:D,4))/(EXP(INDEX(係数表!B:B,4) + $C839) + (INDEX(出力表!D:D,4)))) + (乱数表!$P839*(Settings!B12/(((INDEX(出力表!D:D,4))+1)^INDEX(係数表!E:E,4)*INDEX(係数表!F:F,4))))))</f>
        <v>#VALUE!</v>
      </c>
      <c r="L839" t="e">
        <f>MIN(100, MAX(0, (INDEX(出力表!D:D,4))*J839/MAX(K839, Settings!B3)))</f>
        <v>#VALUE!</v>
      </c>
      <c r="M839">
        <f>MIN(100, MAX(0, 100*BETAINV(乱数表!$E839, MAX(0.00000001, (1/(1+EXP(-(INDEX(係数表!G:G,5) + $B839))))*(EXP(INDEX(係数表!H:H,5) + INDEX(係数表!I:I,5)*LN(INDEX(出力表!C:C,5)+1)))), MAX(0.00000001, (1-(1/(1+EXP(-(INDEX(係数表!G:G,5) + $B839)))))*(EXP(INDEX(係数表!H:H,5) + INDEX(係数表!I:I,5)*LN(INDEX(出力表!C:C,5)+1)))))))</f>
        <v>60.286537177014843</v>
      </c>
      <c r="N839" t="e">
        <f>MIN(100, MAX(0, (100*(INDEX(出力表!D:D,5))/(EXP(INDEX(係数表!B:B,5) + $C839) + (INDEX(出力表!D:D,5)))) + (乱数表!$Q839*(Settings!B12/(((INDEX(出力表!D:D,5))+1)^INDEX(係数表!E:E,5)*INDEX(係数表!F:F,5))))))</f>
        <v>#VALUE!</v>
      </c>
      <c r="O839" t="e">
        <f>MIN(100, MAX(0, (INDEX(出力表!D:D,5))*M839/MAX(N839, Settings!B3)))</f>
        <v>#VALUE!</v>
      </c>
      <c r="P839">
        <f>MIN(100, MAX(0, 100*BETAINV(乱数表!$F839, MAX(0.00000001, (1/(1+EXP(-(INDEX(係数表!G:G,6) + $B839))))*(EXP(INDEX(係数表!H:H,6) + INDEX(係数表!I:I,6)*LN(INDEX(出力表!C:C,6)+1)))), MAX(0.00000001, (1-(1/(1+EXP(-(INDEX(係数表!G:G,6) + $B839)))))*(EXP(INDEX(係数表!H:H,6) + INDEX(係数表!I:I,6)*LN(INDEX(出力表!C:C,6)+1)))))))</f>
        <v>98.594189459403481</v>
      </c>
      <c r="Q839" t="e">
        <f>MIN(100, MAX(0, (100*(INDEX(出力表!D:D,6))/(EXP(INDEX(係数表!B:B,6) + $C839) + (INDEX(出力表!D:D,6)))) + (乱数表!$R839*(Settings!B12/(((INDEX(出力表!D:D,6))+1)^INDEX(係数表!E:E,6)*INDEX(係数表!F:F,6))))))</f>
        <v>#VALUE!</v>
      </c>
      <c r="R839" t="e">
        <f>MIN(100, MAX(0, (INDEX(出力表!D:D,6))*P839/MAX(Q839, Settings!B3)))</f>
        <v>#VALUE!</v>
      </c>
      <c r="S839">
        <f>MIN(100, MAX(0, 100*BETAINV(乱数表!$G839, MAX(0.00000001, (1/(1+EXP(-(INDEX(係数表!G:G,7) + $B839))))*(EXP(INDEX(係数表!H:H,7) + INDEX(係数表!I:I,7)*LN(INDEX(出力表!C:C,7)+1)))), MAX(0.00000001, (1-(1/(1+EXP(-(INDEX(係数表!G:G,7) + $B839)))))*(EXP(INDEX(係数表!H:H,7) + INDEX(係数表!I:I,7)*LN(INDEX(出力表!C:C,7)+1)))))))</f>
        <v>80.344622859599042</v>
      </c>
      <c r="T839" t="e">
        <f>MIN(100, MAX(0, (100*(INDEX(出力表!D:D,7))/(EXP(INDEX(係数表!B:B,7) + $C839) + (INDEX(出力表!D:D,7)))) + (乱数表!$S839*(Settings!B12/(((INDEX(出力表!D:D,7))+1)^INDEX(係数表!E:E,7)*INDEX(係数表!F:F,7))))))</f>
        <v>#VALUE!</v>
      </c>
      <c r="U839" t="e">
        <f>MIN(100, MAX(0, (INDEX(出力表!D:D,7))*S839/MAX(T839, Settings!B3)))</f>
        <v>#VALUE!</v>
      </c>
      <c r="V839">
        <f>MIN(100, MAX(0, 100*BETAINV(乱数表!$H839, MAX(0.00000001, (1/(1+EXP(-(INDEX(係数表!G:G,8) + $B839))))*(EXP(INDEX(係数表!H:H,8) + INDEX(係数表!I:I,8)*LN(INDEX(出力表!C:C,8)+1)))), MAX(0.00000001, (1-(1/(1+EXP(-(INDEX(係数表!G:G,8) + $B839)))))*(EXP(INDEX(係数表!H:H,8) + INDEX(係数表!I:I,8)*LN(INDEX(出力表!C:C,8)+1)))))))</f>
        <v>36.800879147392955</v>
      </c>
      <c r="W839" t="e">
        <f>MIN(100, MAX(0, (100*(INDEX(出力表!D:D,8))/(EXP(INDEX(係数表!B:B,8) + $C839) + (INDEX(出力表!D:D,8)))) + (乱数表!$T839*(Settings!B12/(((INDEX(出力表!D:D,8))+1)^INDEX(係数表!E:E,8)*INDEX(係数表!F:F,8))))))</f>
        <v>#VALUE!</v>
      </c>
      <c r="X839" t="e">
        <f>MIN(100, MAX(0, (INDEX(出力表!D:D,8))*V839/MAX(W839, Settings!B3)))</f>
        <v>#VALUE!</v>
      </c>
      <c r="Y839">
        <f>MIN(100, MAX(0, 100*BETAINV(乱数表!$I839, MAX(0.00000001, (1/(1+EXP(-(INDEX(係数表!G:G,9) + $B839))))*(EXP(INDEX(係数表!H:H,9) + INDEX(係数表!I:I,9)*LN(INDEX(出力表!C:C,9)+1)))), MAX(0.00000001, (1-(1/(1+EXP(-(INDEX(係数表!G:G,9) + $B839)))))*(EXP(INDEX(係数表!H:H,9) + INDEX(係数表!I:I,9)*LN(INDEX(出力表!C:C,9)+1)))))))</f>
        <v>75.884069901352817</v>
      </c>
      <c r="Z839" t="e">
        <f>MIN(100, MAX(0, (100*(INDEX(出力表!D:D,9))/(EXP(INDEX(係数表!B:B,9) + $C839) + (INDEX(出力表!D:D,9)))) + (乱数表!$U839*(Settings!B12/(((INDEX(出力表!D:D,9))+1)^INDEX(係数表!E:E,9)*INDEX(係数表!F:F,9))))))</f>
        <v>#VALUE!</v>
      </c>
      <c r="AA839" t="e">
        <f>MIN(100, MAX(0, (INDEX(出力表!D:D,9))*Y839/MAX(Z839, Settings!B3)))</f>
        <v>#VALUE!</v>
      </c>
      <c r="AB839">
        <f>MIN(100, MAX(0, 100*BETAINV(乱数表!$J839, MAX(0.00000001, (1/(1+EXP(-(INDEX(係数表!G:G,10) + $B839))))*(EXP(INDEX(係数表!H:H,10) + INDEX(係数表!I:I,10)*LN(INDEX(出力表!C:C,10)+1)))), MAX(0.00000001, (1-(1/(1+EXP(-(INDEX(係数表!G:G,10) + $B839)))))*(EXP(INDEX(係数表!H:H,10) + INDEX(係数表!I:I,10)*LN(INDEX(出力表!C:C,10)+1)))))))</f>
        <v>95.975794403687701</v>
      </c>
      <c r="AC839" t="e">
        <f>MIN(100, MAX(0, (100*(INDEX(出力表!D:D,10))/(EXP(INDEX(係数表!B:B,10) + $C839) + (INDEX(出力表!D:D,10)))) + (乱数表!$V839*(Settings!B12/(((INDEX(出力表!D:D,10))+1)^INDEX(係数表!E:E,10)*INDEX(係数表!F:F,10))))))</f>
        <v>#VALUE!</v>
      </c>
      <c r="AD839" t="e">
        <f>MIN(100, MAX(0, (INDEX(出力表!D:D,10))*AB839/MAX(AC839, Settings!B3)))</f>
        <v>#VALUE!</v>
      </c>
      <c r="AE839">
        <f>MIN(100, MAX(0, 100*BETAINV(乱数表!$K839, MAX(0.00000001, (1/(1+EXP(-(INDEX(係数表!G:G,11) + $B839))))*(EXP(INDEX(係数表!H:H,11) + INDEX(係数表!I:I,11)*LN(INDEX(出力表!C:C,11)+1)))), MAX(0.00000001, (1-(1/(1+EXP(-(INDEX(係数表!G:G,11) + $B839)))))*(EXP(INDEX(係数表!H:H,11) + INDEX(係数表!I:I,11)*LN(INDEX(出力表!C:C,11)+1)))))))</f>
        <v>97.260362183760236</v>
      </c>
      <c r="AF839" t="e">
        <f>MIN(100, MAX(0, (100*(INDEX(出力表!D:D,11))/(EXP(INDEX(係数表!B:B,11) + $C839) + (INDEX(出力表!D:D,11)))) + (乱数表!$W839*(Settings!B12/(((INDEX(出力表!D:D,11))+1)^INDEX(係数表!E:E,11)*INDEX(係数表!F:F,11))))))</f>
        <v>#VALUE!</v>
      </c>
      <c r="AG839" t="e">
        <f>MIN(100, MAX(0, (INDEX(出力表!D:D,11))*AE839/MAX(AF839, Settings!B3)))</f>
        <v>#VALUE!</v>
      </c>
      <c r="AH839">
        <f>MIN(100, MAX(0, 100*BETAINV(乱数表!$L839, MAX(0.00000001, (1/(1+EXP(-(INDEX(係数表!G:G,12) + $B839))))*(EXP(INDEX(係数表!H:H,12) + INDEX(係数表!I:I,12)*LN(INDEX(出力表!C:C,12)+1)))), MAX(0.00000001, (1-(1/(1+EXP(-(INDEX(係数表!G:G,12) + $B839)))))*(EXP(INDEX(係数表!H:H,12) + INDEX(係数表!I:I,12)*LN(INDEX(出力表!C:C,12)+1)))))))</f>
        <v>99.800096518128242</v>
      </c>
      <c r="AI839" t="e">
        <f>MIN(100, MAX(0, (100*(INDEX(出力表!D:D,12))/(EXP(INDEX(係数表!B:B,12) + $C839) + (INDEX(出力表!D:D,12)))) + (乱数表!$X839*(Settings!B12/(((INDEX(出力表!D:D,12))+1)^INDEX(係数表!E:E,12)*INDEX(係数表!F:F,12))))))</f>
        <v>#VALUE!</v>
      </c>
      <c r="AJ839" t="e">
        <f>MIN(100, MAX(0, (INDEX(出力表!D:D,12))*AH839/MAX(AI839, Settings!B3)))</f>
        <v>#VALUE!</v>
      </c>
      <c r="AK839">
        <f>MIN(100, MAX(0, 100*BETAINV(乱数表!$M839, MAX(0.00000001, (1/(1+EXP(-(INDEX(係数表!G:G,13) + $B839))))*(EXP(INDEX(係数表!H:H,13) + INDEX(係数表!I:I,13)*LN(INDEX(出力表!C:C,13)+1)))), MAX(0.00000001, (1-(1/(1+EXP(-(INDEX(係数表!G:G,13) + $B839)))))*(EXP(INDEX(係数表!H:H,13) + INDEX(係数表!I:I,13)*LN(INDEX(出力表!C:C,13)+1)))))))</f>
        <v>68.580594302139417</v>
      </c>
      <c r="AL839" t="e">
        <f>MIN(100, MAX(0, (100*(INDEX(出力表!D:D,13))/(EXP(INDEX(係数表!B:B,13) + $C839) + (INDEX(出力表!D:D,13)))) + (乱数表!$Y839*(Settings!B12/(((INDEX(出力表!D:D,13))+1)^INDEX(係数表!E:E,13)*INDEX(係数表!F:F,13))))))</f>
        <v>#VALUE!</v>
      </c>
      <c r="AM839" t="e">
        <f>MIN(100, MAX(0, (INDEX(出力表!D:D,13))*AK839/MAX(AL839, Settings!B3)))</f>
        <v>#VALUE!</v>
      </c>
      <c r="AN839">
        <f>IF(ISNUMBER(F839), INDEX(出力表!B:B,2)*F839, 0)+IF(ISNUMBER(I839), INDEX(出力表!B:B,3)*I839, 0)+IF(ISNUMBER(L839), INDEX(出力表!B:B,4)*L839, 0)+IF(ISNUMBER(O839), INDEX(出力表!B:B,5)*O839, 0)+IF(ISNUMBER(R839), INDEX(出力表!B:B,6)*R839, 0)+IF(ISNUMBER(U839), INDEX(出力表!B:B,7)*U839, 0)+IF(ISNUMBER(X839), INDEX(出力表!B:B,8)*X839, 0)+IF(ISNUMBER(AA839), INDEX(出力表!B:B,9)*AA839, 0)+IF(ISNUMBER(AD839), INDEX(出力表!B:B,10)*AD839, 0)+IF(ISNUMBER(AG839), INDEX(出力表!B:B,11)*AG839, 0)+IF(ISNUMBER(AJ839), INDEX(出力表!B:B,12)*AJ839, 0)+IF(ISNUMBER(AM839), INDEX(出力表!B:B,13)*AM839, 0)</f>
        <v>0</v>
      </c>
      <c r="AO839">
        <f>IF(ISNUMBER(F839), INDEX(出力表!B:B,2), 0)+IF(ISNUMBER(I839), INDEX(出力表!B:B,3), 0)+IF(ISNUMBER(L839), INDEX(出力表!B:B,4), 0)+IF(ISNUMBER(O839), INDEX(出力表!B:B,5), 0)+IF(ISNUMBER(R839), INDEX(出力表!B:B,6), 0)+IF(ISNUMBER(U839), INDEX(出力表!B:B,7), 0)+IF(ISNUMBER(X839), INDEX(出力表!B:B,8), 0)+IF(ISNUMBER(AA839), INDEX(出力表!B:B,9), 0)+IF(ISNUMBER(AD839), INDEX(出力表!B:B,10), 0)+IF(ISNUMBER(AG839), INDEX(出力表!B:B,11), 0)+IF(ISNUMBER(AJ839), INDEX(出力表!B:B,12), 0)+IF(ISNUMBER(AM839), INDEX(出力表!B:B,13), 0)</f>
        <v>0</v>
      </c>
      <c r="AP839" t="str">
        <f t="shared" si="13"/>
        <v/>
      </c>
    </row>
    <row r="840" spans="1:42" x14ac:dyDescent="0.2">
      <c r="A840">
        <v>839</v>
      </c>
      <c r="B840">
        <f>IF(UPPER(Settings!B4)="TRUE", 乱数表!$Z840*Settings!B10, 0)</f>
        <v>-4.7878524257546982E-2</v>
      </c>
      <c r="C840">
        <f>IF(UPPER(Settings!B4)="TRUE", 乱数表!$AA840*Settings!B11, 0)</f>
        <v>-5.0170643599480487E-2</v>
      </c>
      <c r="D840">
        <f>MIN(100, MAX(0, 100*BETAINV(乱数表!$B840, MAX(0.00000001, (1/(1+EXP(-(INDEX(係数表!G:G,2) + $B840))))*(EXP(INDEX(係数表!H:H,2) + INDEX(係数表!I:I,2)*LN(INDEX(出力表!C:C,2)+1)))), MAX(0.00000001, (1-(1/(1+EXP(-(INDEX(係数表!G:G,2) + $B840)))))*(EXP(INDEX(係数表!H:H,2) + INDEX(係数表!I:I,2)*LN(INDEX(出力表!C:C,2)+1)))))))</f>
        <v>87.779620663606096</v>
      </c>
      <c r="E840" t="e">
        <f>MIN(100, MAX(0, (100*(INDEX(出力表!D:D,2))/(EXP(INDEX(係数表!B:B,2) + $C840) + (INDEX(出力表!D:D,2)))) + (乱数表!$N840*(Settings!B12/(((INDEX(出力表!D:D,2))+1)^INDEX(係数表!E:E,2)*INDEX(係数表!F:F,2))))))</f>
        <v>#VALUE!</v>
      </c>
      <c r="F840" t="e">
        <f>MIN(100, MAX(0, (INDEX(出力表!D:D,2))*D840/MAX(E840, Settings!B3)))</f>
        <v>#VALUE!</v>
      </c>
      <c r="G840">
        <f>MIN(100, MAX(0, 100*BETAINV(乱数表!$C840, MAX(0.00000001, (1/(1+EXP(-(INDEX(係数表!G:G,3) + $B840))))*(EXP(INDEX(係数表!H:H,3) + INDEX(係数表!I:I,3)*LN(INDEX(出力表!C:C,3)+1)))), MAX(0.00000001, (1-(1/(1+EXP(-(INDEX(係数表!G:G,3) + $B840)))))*(EXP(INDEX(係数表!H:H,3) + INDEX(係数表!I:I,3)*LN(INDEX(出力表!C:C,3)+1)))))))</f>
        <v>99.765423719436356</v>
      </c>
      <c r="H840" t="e">
        <f>MIN(100, MAX(0, (100*(INDEX(出力表!D:D,3))/(EXP(INDEX(係数表!B:B,3) + $C840) + (INDEX(出力表!D:D,3)))) + (乱数表!$O840*(Settings!B12/(((INDEX(出力表!D:D,3))+1)^INDEX(係数表!E:E,3)*INDEX(係数表!F:F,3))))))</f>
        <v>#VALUE!</v>
      </c>
      <c r="I840" t="e">
        <f>MIN(100, MAX(0, (INDEX(出力表!D:D,3))*G840/MAX(H840, Settings!B3)))</f>
        <v>#VALUE!</v>
      </c>
      <c r="J840">
        <f>MIN(100, MAX(0, 100*BETAINV(乱数表!$D840, MAX(0.00000001, (1/(1+EXP(-(INDEX(係数表!G:G,4) + $B840))))*(EXP(INDEX(係数表!H:H,4) + INDEX(係数表!I:I,4)*LN(INDEX(出力表!C:C,4)+1)))), MAX(0.00000001, (1-(1/(1+EXP(-(INDEX(係数表!G:G,4) + $B840)))))*(EXP(INDEX(係数表!H:H,4) + INDEX(係数表!I:I,4)*LN(INDEX(出力表!C:C,4)+1)))))))</f>
        <v>97.417887329296391</v>
      </c>
      <c r="K840" t="e">
        <f>MIN(100, MAX(0, (100*(INDEX(出力表!D:D,4))/(EXP(INDEX(係数表!B:B,4) + $C840) + (INDEX(出力表!D:D,4)))) + (乱数表!$P840*(Settings!B12/(((INDEX(出力表!D:D,4))+1)^INDEX(係数表!E:E,4)*INDEX(係数表!F:F,4))))))</f>
        <v>#VALUE!</v>
      </c>
      <c r="L840" t="e">
        <f>MIN(100, MAX(0, (INDEX(出力表!D:D,4))*J840/MAX(K840, Settings!B3)))</f>
        <v>#VALUE!</v>
      </c>
      <c r="M840">
        <f>MIN(100, MAX(0, 100*BETAINV(乱数表!$E840, MAX(0.00000001, (1/(1+EXP(-(INDEX(係数表!G:G,5) + $B840))))*(EXP(INDEX(係数表!H:H,5) + INDEX(係数表!I:I,5)*LN(INDEX(出力表!C:C,5)+1)))), MAX(0.00000001, (1-(1/(1+EXP(-(INDEX(係数表!G:G,5) + $B840)))))*(EXP(INDEX(係数表!H:H,5) + INDEX(係数表!I:I,5)*LN(INDEX(出力表!C:C,5)+1)))))))</f>
        <v>97.93259148344255</v>
      </c>
      <c r="N840" t="e">
        <f>MIN(100, MAX(0, (100*(INDEX(出力表!D:D,5))/(EXP(INDEX(係数表!B:B,5) + $C840) + (INDEX(出力表!D:D,5)))) + (乱数表!$Q840*(Settings!B12/(((INDEX(出力表!D:D,5))+1)^INDEX(係数表!E:E,5)*INDEX(係数表!F:F,5))))))</f>
        <v>#VALUE!</v>
      </c>
      <c r="O840" t="e">
        <f>MIN(100, MAX(0, (INDEX(出力表!D:D,5))*M840/MAX(N840, Settings!B3)))</f>
        <v>#VALUE!</v>
      </c>
      <c r="P840">
        <f>MIN(100, MAX(0, 100*BETAINV(乱数表!$F840, MAX(0.00000001, (1/(1+EXP(-(INDEX(係数表!G:G,6) + $B840))))*(EXP(INDEX(係数表!H:H,6) + INDEX(係数表!I:I,6)*LN(INDEX(出力表!C:C,6)+1)))), MAX(0.00000001, (1-(1/(1+EXP(-(INDEX(係数表!G:G,6) + $B840)))))*(EXP(INDEX(係数表!H:H,6) + INDEX(係数表!I:I,6)*LN(INDEX(出力表!C:C,6)+1)))))))</f>
        <v>87.013454494312839</v>
      </c>
      <c r="Q840" t="e">
        <f>MIN(100, MAX(0, (100*(INDEX(出力表!D:D,6))/(EXP(INDEX(係数表!B:B,6) + $C840) + (INDEX(出力表!D:D,6)))) + (乱数表!$R840*(Settings!B12/(((INDEX(出力表!D:D,6))+1)^INDEX(係数表!E:E,6)*INDEX(係数表!F:F,6))))))</f>
        <v>#VALUE!</v>
      </c>
      <c r="R840" t="e">
        <f>MIN(100, MAX(0, (INDEX(出力表!D:D,6))*P840/MAX(Q840, Settings!B3)))</f>
        <v>#VALUE!</v>
      </c>
      <c r="S840">
        <f>MIN(100, MAX(0, 100*BETAINV(乱数表!$G840, MAX(0.00000001, (1/(1+EXP(-(INDEX(係数表!G:G,7) + $B840))))*(EXP(INDEX(係数表!H:H,7) + INDEX(係数表!I:I,7)*LN(INDEX(出力表!C:C,7)+1)))), MAX(0.00000001, (1-(1/(1+EXP(-(INDEX(係数表!G:G,7) + $B840)))))*(EXP(INDEX(係数表!H:H,7) + INDEX(係数表!I:I,7)*LN(INDEX(出力表!C:C,7)+1)))))))</f>
        <v>99.143899930979444</v>
      </c>
      <c r="T840" t="e">
        <f>MIN(100, MAX(0, (100*(INDEX(出力表!D:D,7))/(EXP(INDEX(係数表!B:B,7) + $C840) + (INDEX(出力表!D:D,7)))) + (乱数表!$S840*(Settings!B12/(((INDEX(出力表!D:D,7))+1)^INDEX(係数表!E:E,7)*INDEX(係数表!F:F,7))))))</f>
        <v>#VALUE!</v>
      </c>
      <c r="U840" t="e">
        <f>MIN(100, MAX(0, (INDEX(出力表!D:D,7))*S840/MAX(T840, Settings!B3)))</f>
        <v>#VALUE!</v>
      </c>
      <c r="V840">
        <f>MIN(100, MAX(0, 100*BETAINV(乱数表!$H840, MAX(0.00000001, (1/(1+EXP(-(INDEX(係数表!G:G,8) + $B840))))*(EXP(INDEX(係数表!H:H,8) + INDEX(係数表!I:I,8)*LN(INDEX(出力表!C:C,8)+1)))), MAX(0.00000001, (1-(1/(1+EXP(-(INDEX(係数表!G:G,8) + $B840)))))*(EXP(INDEX(係数表!H:H,8) + INDEX(係数表!I:I,8)*LN(INDEX(出力表!C:C,8)+1)))))))</f>
        <v>97.697433086168445</v>
      </c>
      <c r="W840" t="e">
        <f>MIN(100, MAX(0, (100*(INDEX(出力表!D:D,8))/(EXP(INDEX(係数表!B:B,8) + $C840) + (INDEX(出力表!D:D,8)))) + (乱数表!$T840*(Settings!B12/(((INDEX(出力表!D:D,8))+1)^INDEX(係数表!E:E,8)*INDEX(係数表!F:F,8))))))</f>
        <v>#VALUE!</v>
      </c>
      <c r="X840" t="e">
        <f>MIN(100, MAX(0, (INDEX(出力表!D:D,8))*V840/MAX(W840, Settings!B3)))</f>
        <v>#VALUE!</v>
      </c>
      <c r="Y840">
        <f>MIN(100, MAX(0, 100*BETAINV(乱数表!$I840, MAX(0.00000001, (1/(1+EXP(-(INDEX(係数表!G:G,9) + $B840))))*(EXP(INDEX(係数表!H:H,9) + INDEX(係数表!I:I,9)*LN(INDEX(出力表!C:C,9)+1)))), MAX(0.00000001, (1-(1/(1+EXP(-(INDEX(係数表!G:G,9) + $B840)))))*(EXP(INDEX(係数表!H:H,9) + INDEX(係数表!I:I,9)*LN(INDEX(出力表!C:C,9)+1)))))))</f>
        <v>98.480607562491485</v>
      </c>
      <c r="Z840" t="e">
        <f>MIN(100, MAX(0, (100*(INDEX(出力表!D:D,9))/(EXP(INDEX(係数表!B:B,9) + $C840) + (INDEX(出力表!D:D,9)))) + (乱数表!$U840*(Settings!B12/(((INDEX(出力表!D:D,9))+1)^INDEX(係数表!E:E,9)*INDEX(係数表!F:F,9))))))</f>
        <v>#VALUE!</v>
      </c>
      <c r="AA840" t="e">
        <f>MIN(100, MAX(0, (INDEX(出力表!D:D,9))*Y840/MAX(Z840, Settings!B3)))</f>
        <v>#VALUE!</v>
      </c>
      <c r="AB840">
        <f>MIN(100, MAX(0, 100*BETAINV(乱数表!$J840, MAX(0.00000001, (1/(1+EXP(-(INDEX(係数表!G:G,10) + $B840))))*(EXP(INDEX(係数表!H:H,10) + INDEX(係数表!I:I,10)*LN(INDEX(出力表!C:C,10)+1)))), MAX(0.00000001, (1-(1/(1+EXP(-(INDEX(係数表!G:G,10) + $B840)))))*(EXP(INDEX(係数表!H:H,10) + INDEX(係数表!I:I,10)*LN(INDEX(出力表!C:C,10)+1)))))))</f>
        <v>80.953820994668604</v>
      </c>
      <c r="AC840" t="e">
        <f>MIN(100, MAX(0, (100*(INDEX(出力表!D:D,10))/(EXP(INDEX(係数表!B:B,10) + $C840) + (INDEX(出力表!D:D,10)))) + (乱数表!$V840*(Settings!B12/(((INDEX(出力表!D:D,10))+1)^INDEX(係数表!E:E,10)*INDEX(係数表!F:F,10))))))</f>
        <v>#VALUE!</v>
      </c>
      <c r="AD840" t="e">
        <f>MIN(100, MAX(0, (INDEX(出力表!D:D,10))*AB840/MAX(AC840, Settings!B3)))</f>
        <v>#VALUE!</v>
      </c>
      <c r="AE840">
        <f>MIN(100, MAX(0, 100*BETAINV(乱数表!$K840, MAX(0.00000001, (1/(1+EXP(-(INDEX(係数表!G:G,11) + $B840))))*(EXP(INDEX(係数表!H:H,11) + INDEX(係数表!I:I,11)*LN(INDEX(出力表!C:C,11)+1)))), MAX(0.00000001, (1-(1/(1+EXP(-(INDEX(係数表!G:G,11) + $B840)))))*(EXP(INDEX(係数表!H:H,11) + INDEX(係数表!I:I,11)*LN(INDEX(出力表!C:C,11)+1)))))))</f>
        <v>99.649750196502225</v>
      </c>
      <c r="AF840" t="e">
        <f>MIN(100, MAX(0, (100*(INDEX(出力表!D:D,11))/(EXP(INDEX(係数表!B:B,11) + $C840) + (INDEX(出力表!D:D,11)))) + (乱数表!$W840*(Settings!B12/(((INDEX(出力表!D:D,11))+1)^INDEX(係数表!E:E,11)*INDEX(係数表!F:F,11))))))</f>
        <v>#VALUE!</v>
      </c>
      <c r="AG840" t="e">
        <f>MIN(100, MAX(0, (INDEX(出力表!D:D,11))*AE840/MAX(AF840, Settings!B3)))</f>
        <v>#VALUE!</v>
      </c>
      <c r="AH840">
        <f>MIN(100, MAX(0, 100*BETAINV(乱数表!$L840, MAX(0.00000001, (1/(1+EXP(-(INDEX(係数表!G:G,12) + $B840))))*(EXP(INDEX(係数表!H:H,12) + INDEX(係数表!I:I,12)*LN(INDEX(出力表!C:C,12)+1)))), MAX(0.00000001, (1-(1/(1+EXP(-(INDEX(係数表!G:G,12) + $B840)))))*(EXP(INDEX(係数表!H:H,12) + INDEX(係数表!I:I,12)*LN(INDEX(出力表!C:C,12)+1)))))))</f>
        <v>85.457333664708997</v>
      </c>
      <c r="AI840" t="e">
        <f>MIN(100, MAX(0, (100*(INDEX(出力表!D:D,12))/(EXP(INDEX(係数表!B:B,12) + $C840) + (INDEX(出力表!D:D,12)))) + (乱数表!$X840*(Settings!B12/(((INDEX(出力表!D:D,12))+1)^INDEX(係数表!E:E,12)*INDEX(係数表!F:F,12))))))</f>
        <v>#VALUE!</v>
      </c>
      <c r="AJ840" t="e">
        <f>MIN(100, MAX(0, (INDEX(出力表!D:D,12))*AH840/MAX(AI840, Settings!B3)))</f>
        <v>#VALUE!</v>
      </c>
      <c r="AK840">
        <f>MIN(100, MAX(0, 100*BETAINV(乱数表!$M840, MAX(0.00000001, (1/(1+EXP(-(INDEX(係数表!G:G,13) + $B840))))*(EXP(INDEX(係数表!H:H,13) + INDEX(係数表!I:I,13)*LN(INDEX(出力表!C:C,13)+1)))), MAX(0.00000001, (1-(1/(1+EXP(-(INDEX(係数表!G:G,13) + $B840)))))*(EXP(INDEX(係数表!H:H,13) + INDEX(係数表!I:I,13)*LN(INDEX(出力表!C:C,13)+1)))))))</f>
        <v>99.999966669312215</v>
      </c>
      <c r="AL840" t="e">
        <f>MIN(100, MAX(0, (100*(INDEX(出力表!D:D,13))/(EXP(INDEX(係数表!B:B,13) + $C840) + (INDEX(出力表!D:D,13)))) + (乱数表!$Y840*(Settings!B12/(((INDEX(出力表!D:D,13))+1)^INDEX(係数表!E:E,13)*INDEX(係数表!F:F,13))))))</f>
        <v>#VALUE!</v>
      </c>
      <c r="AM840" t="e">
        <f>MIN(100, MAX(0, (INDEX(出力表!D:D,13))*AK840/MAX(AL840, Settings!B3)))</f>
        <v>#VALUE!</v>
      </c>
      <c r="AN840">
        <f>IF(ISNUMBER(F840), INDEX(出力表!B:B,2)*F840, 0)+IF(ISNUMBER(I840), INDEX(出力表!B:B,3)*I840, 0)+IF(ISNUMBER(L840), INDEX(出力表!B:B,4)*L840, 0)+IF(ISNUMBER(O840), INDEX(出力表!B:B,5)*O840, 0)+IF(ISNUMBER(R840), INDEX(出力表!B:B,6)*R840, 0)+IF(ISNUMBER(U840), INDEX(出力表!B:B,7)*U840, 0)+IF(ISNUMBER(X840), INDEX(出力表!B:B,8)*X840, 0)+IF(ISNUMBER(AA840), INDEX(出力表!B:B,9)*AA840, 0)+IF(ISNUMBER(AD840), INDEX(出力表!B:B,10)*AD840, 0)+IF(ISNUMBER(AG840), INDEX(出力表!B:B,11)*AG840, 0)+IF(ISNUMBER(AJ840), INDEX(出力表!B:B,12)*AJ840, 0)+IF(ISNUMBER(AM840), INDEX(出力表!B:B,13)*AM840, 0)</f>
        <v>0</v>
      </c>
      <c r="AO840">
        <f>IF(ISNUMBER(F840), INDEX(出力表!B:B,2), 0)+IF(ISNUMBER(I840), INDEX(出力表!B:B,3), 0)+IF(ISNUMBER(L840), INDEX(出力表!B:B,4), 0)+IF(ISNUMBER(O840), INDEX(出力表!B:B,5), 0)+IF(ISNUMBER(R840), INDEX(出力表!B:B,6), 0)+IF(ISNUMBER(U840), INDEX(出力表!B:B,7), 0)+IF(ISNUMBER(X840), INDEX(出力表!B:B,8), 0)+IF(ISNUMBER(AA840), INDEX(出力表!B:B,9), 0)+IF(ISNUMBER(AD840), INDEX(出力表!B:B,10), 0)+IF(ISNUMBER(AG840), INDEX(出力表!B:B,11), 0)+IF(ISNUMBER(AJ840), INDEX(出力表!B:B,12), 0)+IF(ISNUMBER(AM840), INDEX(出力表!B:B,13), 0)</f>
        <v>0</v>
      </c>
      <c r="AP840" t="str">
        <f t="shared" si="13"/>
        <v/>
      </c>
    </row>
    <row r="841" spans="1:42" x14ac:dyDescent="0.2">
      <c r="A841">
        <v>840</v>
      </c>
      <c r="B841">
        <f>IF(UPPER(Settings!B4)="TRUE", 乱数表!$Z841*Settings!B10, 0)</f>
        <v>-0.23014974765465496</v>
      </c>
      <c r="C841">
        <f>IF(UPPER(Settings!B4)="TRUE", 乱数表!$AA841*Settings!B11, 0)</f>
        <v>8.7755800238538129E-2</v>
      </c>
      <c r="D841">
        <f>MIN(100, MAX(0, 100*BETAINV(乱数表!$B841, MAX(0.00000001, (1/(1+EXP(-(INDEX(係数表!G:G,2) + $B841))))*(EXP(INDEX(係数表!H:H,2) + INDEX(係数表!I:I,2)*LN(INDEX(出力表!C:C,2)+1)))), MAX(0.00000001, (1-(1/(1+EXP(-(INDEX(係数表!G:G,2) + $B841)))))*(EXP(INDEX(係数表!H:H,2) + INDEX(係数表!I:I,2)*LN(INDEX(出力表!C:C,2)+1)))))))</f>
        <v>68.186165439061426</v>
      </c>
      <c r="E841" t="e">
        <f>MIN(100, MAX(0, (100*(INDEX(出力表!D:D,2))/(EXP(INDEX(係数表!B:B,2) + $C841) + (INDEX(出力表!D:D,2)))) + (乱数表!$N841*(Settings!B12/(((INDEX(出力表!D:D,2))+1)^INDEX(係数表!E:E,2)*INDEX(係数表!F:F,2))))))</f>
        <v>#VALUE!</v>
      </c>
      <c r="F841" t="e">
        <f>MIN(100, MAX(0, (INDEX(出力表!D:D,2))*D841/MAX(E841, Settings!B3)))</f>
        <v>#VALUE!</v>
      </c>
      <c r="G841">
        <f>MIN(100, MAX(0, 100*BETAINV(乱数表!$C841, MAX(0.00000001, (1/(1+EXP(-(INDEX(係数表!G:G,3) + $B841))))*(EXP(INDEX(係数表!H:H,3) + INDEX(係数表!I:I,3)*LN(INDEX(出力表!C:C,3)+1)))), MAX(0.00000001, (1-(1/(1+EXP(-(INDEX(係数表!G:G,3) + $B841)))))*(EXP(INDEX(係数表!H:H,3) + INDEX(係数表!I:I,3)*LN(INDEX(出力表!C:C,3)+1)))))))</f>
        <v>96.707897750496215</v>
      </c>
      <c r="H841" t="e">
        <f>MIN(100, MAX(0, (100*(INDEX(出力表!D:D,3))/(EXP(INDEX(係数表!B:B,3) + $C841) + (INDEX(出力表!D:D,3)))) + (乱数表!$O841*(Settings!B12/(((INDEX(出力表!D:D,3))+1)^INDEX(係数表!E:E,3)*INDEX(係数表!F:F,3))))))</f>
        <v>#VALUE!</v>
      </c>
      <c r="I841" t="e">
        <f>MIN(100, MAX(0, (INDEX(出力表!D:D,3))*G841/MAX(H841, Settings!B3)))</f>
        <v>#VALUE!</v>
      </c>
      <c r="J841">
        <f>MIN(100, MAX(0, 100*BETAINV(乱数表!$D841, MAX(0.00000001, (1/(1+EXP(-(INDEX(係数表!G:G,4) + $B841))))*(EXP(INDEX(係数表!H:H,4) + INDEX(係数表!I:I,4)*LN(INDEX(出力表!C:C,4)+1)))), MAX(0.00000001, (1-(1/(1+EXP(-(INDEX(係数表!G:G,4) + $B841)))))*(EXP(INDEX(係数表!H:H,4) + INDEX(係数表!I:I,4)*LN(INDEX(出力表!C:C,4)+1)))))))</f>
        <v>98.243653716542113</v>
      </c>
      <c r="K841" t="e">
        <f>MIN(100, MAX(0, (100*(INDEX(出力表!D:D,4))/(EXP(INDEX(係数表!B:B,4) + $C841) + (INDEX(出力表!D:D,4)))) + (乱数表!$P841*(Settings!B12/(((INDEX(出力表!D:D,4))+1)^INDEX(係数表!E:E,4)*INDEX(係数表!F:F,4))))))</f>
        <v>#VALUE!</v>
      </c>
      <c r="L841" t="e">
        <f>MIN(100, MAX(0, (INDEX(出力表!D:D,4))*J841/MAX(K841, Settings!B3)))</f>
        <v>#VALUE!</v>
      </c>
      <c r="M841">
        <f>MIN(100, MAX(0, 100*BETAINV(乱数表!$E841, MAX(0.00000001, (1/(1+EXP(-(INDEX(係数表!G:G,5) + $B841))))*(EXP(INDEX(係数表!H:H,5) + INDEX(係数表!I:I,5)*LN(INDEX(出力表!C:C,5)+1)))), MAX(0.00000001, (1-(1/(1+EXP(-(INDEX(係数表!G:G,5) + $B841)))))*(EXP(INDEX(係数表!H:H,5) + INDEX(係数表!I:I,5)*LN(INDEX(出力表!C:C,5)+1)))))))</f>
        <v>92.170006305843245</v>
      </c>
      <c r="N841" t="e">
        <f>MIN(100, MAX(0, (100*(INDEX(出力表!D:D,5))/(EXP(INDEX(係数表!B:B,5) + $C841) + (INDEX(出力表!D:D,5)))) + (乱数表!$Q841*(Settings!B12/(((INDEX(出力表!D:D,5))+1)^INDEX(係数表!E:E,5)*INDEX(係数表!F:F,5))))))</f>
        <v>#VALUE!</v>
      </c>
      <c r="O841" t="e">
        <f>MIN(100, MAX(0, (INDEX(出力表!D:D,5))*M841/MAX(N841, Settings!B3)))</f>
        <v>#VALUE!</v>
      </c>
      <c r="P841">
        <f>MIN(100, MAX(0, 100*BETAINV(乱数表!$F841, MAX(0.00000001, (1/(1+EXP(-(INDEX(係数表!G:G,6) + $B841))))*(EXP(INDEX(係数表!H:H,6) + INDEX(係数表!I:I,6)*LN(INDEX(出力表!C:C,6)+1)))), MAX(0.00000001, (1-(1/(1+EXP(-(INDEX(係数表!G:G,6) + $B841)))))*(EXP(INDEX(係数表!H:H,6) + INDEX(係数表!I:I,6)*LN(INDEX(出力表!C:C,6)+1)))))))</f>
        <v>95.414495822822261</v>
      </c>
      <c r="Q841" t="e">
        <f>MIN(100, MAX(0, (100*(INDEX(出力表!D:D,6))/(EXP(INDEX(係数表!B:B,6) + $C841) + (INDEX(出力表!D:D,6)))) + (乱数表!$R841*(Settings!B12/(((INDEX(出力表!D:D,6))+1)^INDEX(係数表!E:E,6)*INDEX(係数表!F:F,6))))))</f>
        <v>#VALUE!</v>
      </c>
      <c r="R841" t="e">
        <f>MIN(100, MAX(0, (INDEX(出力表!D:D,6))*P841/MAX(Q841, Settings!B3)))</f>
        <v>#VALUE!</v>
      </c>
      <c r="S841">
        <f>MIN(100, MAX(0, 100*BETAINV(乱数表!$G841, MAX(0.00000001, (1/(1+EXP(-(INDEX(係数表!G:G,7) + $B841))))*(EXP(INDEX(係数表!H:H,7) + INDEX(係数表!I:I,7)*LN(INDEX(出力表!C:C,7)+1)))), MAX(0.00000001, (1-(1/(1+EXP(-(INDEX(係数表!G:G,7) + $B841)))))*(EXP(INDEX(係数表!H:H,7) + INDEX(係数表!I:I,7)*LN(INDEX(出力表!C:C,7)+1)))))))</f>
        <v>89.287987606643341</v>
      </c>
      <c r="T841" t="e">
        <f>MIN(100, MAX(0, (100*(INDEX(出力表!D:D,7))/(EXP(INDEX(係数表!B:B,7) + $C841) + (INDEX(出力表!D:D,7)))) + (乱数表!$S841*(Settings!B12/(((INDEX(出力表!D:D,7))+1)^INDEX(係数表!E:E,7)*INDEX(係数表!F:F,7))))))</f>
        <v>#VALUE!</v>
      </c>
      <c r="U841" t="e">
        <f>MIN(100, MAX(0, (INDEX(出力表!D:D,7))*S841/MAX(T841, Settings!B3)))</f>
        <v>#VALUE!</v>
      </c>
      <c r="V841">
        <f>MIN(100, MAX(0, 100*BETAINV(乱数表!$H841, MAX(0.00000001, (1/(1+EXP(-(INDEX(係数表!G:G,8) + $B841))))*(EXP(INDEX(係数表!H:H,8) + INDEX(係数表!I:I,8)*LN(INDEX(出力表!C:C,8)+1)))), MAX(0.00000001, (1-(1/(1+EXP(-(INDEX(係数表!G:G,8) + $B841)))))*(EXP(INDEX(係数表!H:H,8) + INDEX(係数表!I:I,8)*LN(INDEX(出力表!C:C,8)+1)))))))</f>
        <v>78.024331133385218</v>
      </c>
      <c r="W841" t="e">
        <f>MIN(100, MAX(0, (100*(INDEX(出力表!D:D,8))/(EXP(INDEX(係数表!B:B,8) + $C841) + (INDEX(出力表!D:D,8)))) + (乱数表!$T841*(Settings!B12/(((INDEX(出力表!D:D,8))+1)^INDEX(係数表!E:E,8)*INDEX(係数表!F:F,8))))))</f>
        <v>#VALUE!</v>
      </c>
      <c r="X841" t="e">
        <f>MIN(100, MAX(0, (INDEX(出力表!D:D,8))*V841/MAX(W841, Settings!B3)))</f>
        <v>#VALUE!</v>
      </c>
      <c r="Y841">
        <f>MIN(100, MAX(0, 100*BETAINV(乱数表!$I841, MAX(0.00000001, (1/(1+EXP(-(INDEX(係数表!G:G,9) + $B841))))*(EXP(INDEX(係数表!H:H,9) + INDEX(係数表!I:I,9)*LN(INDEX(出力表!C:C,9)+1)))), MAX(0.00000001, (1-(1/(1+EXP(-(INDEX(係数表!G:G,9) + $B841)))))*(EXP(INDEX(係数表!H:H,9) + INDEX(係数表!I:I,9)*LN(INDEX(出力表!C:C,9)+1)))))))</f>
        <v>99.383634171652474</v>
      </c>
      <c r="Z841" t="e">
        <f>MIN(100, MAX(0, (100*(INDEX(出力表!D:D,9))/(EXP(INDEX(係数表!B:B,9) + $C841) + (INDEX(出力表!D:D,9)))) + (乱数表!$U841*(Settings!B12/(((INDEX(出力表!D:D,9))+1)^INDEX(係数表!E:E,9)*INDEX(係数表!F:F,9))))))</f>
        <v>#VALUE!</v>
      </c>
      <c r="AA841" t="e">
        <f>MIN(100, MAX(0, (INDEX(出力表!D:D,9))*Y841/MAX(Z841, Settings!B3)))</f>
        <v>#VALUE!</v>
      </c>
      <c r="AB841">
        <f>MIN(100, MAX(0, 100*BETAINV(乱数表!$J841, MAX(0.00000001, (1/(1+EXP(-(INDEX(係数表!G:G,10) + $B841))))*(EXP(INDEX(係数表!H:H,10) + INDEX(係数表!I:I,10)*LN(INDEX(出力表!C:C,10)+1)))), MAX(0.00000001, (1-(1/(1+EXP(-(INDEX(係数表!G:G,10) + $B841)))))*(EXP(INDEX(係数表!H:H,10) + INDEX(係数表!I:I,10)*LN(INDEX(出力表!C:C,10)+1)))))))</f>
        <v>85.80048848555046</v>
      </c>
      <c r="AC841" t="e">
        <f>MIN(100, MAX(0, (100*(INDEX(出力表!D:D,10))/(EXP(INDEX(係数表!B:B,10) + $C841) + (INDEX(出力表!D:D,10)))) + (乱数表!$V841*(Settings!B12/(((INDEX(出力表!D:D,10))+1)^INDEX(係数表!E:E,10)*INDEX(係数表!F:F,10))))))</f>
        <v>#VALUE!</v>
      </c>
      <c r="AD841" t="e">
        <f>MIN(100, MAX(0, (INDEX(出力表!D:D,10))*AB841/MAX(AC841, Settings!B3)))</f>
        <v>#VALUE!</v>
      </c>
      <c r="AE841">
        <f>MIN(100, MAX(0, 100*BETAINV(乱数表!$K841, MAX(0.00000001, (1/(1+EXP(-(INDEX(係数表!G:G,11) + $B841))))*(EXP(INDEX(係数表!H:H,11) + INDEX(係数表!I:I,11)*LN(INDEX(出力表!C:C,11)+1)))), MAX(0.00000001, (1-(1/(1+EXP(-(INDEX(係数表!G:G,11) + $B841)))))*(EXP(INDEX(係数表!H:H,11) + INDEX(係数表!I:I,11)*LN(INDEX(出力表!C:C,11)+1)))))))</f>
        <v>94.691590766917471</v>
      </c>
      <c r="AF841" t="e">
        <f>MIN(100, MAX(0, (100*(INDEX(出力表!D:D,11))/(EXP(INDEX(係数表!B:B,11) + $C841) + (INDEX(出力表!D:D,11)))) + (乱数表!$W841*(Settings!B12/(((INDEX(出力表!D:D,11))+1)^INDEX(係数表!E:E,11)*INDEX(係数表!F:F,11))))))</f>
        <v>#VALUE!</v>
      </c>
      <c r="AG841" t="e">
        <f>MIN(100, MAX(0, (INDEX(出力表!D:D,11))*AE841/MAX(AF841, Settings!B3)))</f>
        <v>#VALUE!</v>
      </c>
      <c r="AH841">
        <f>MIN(100, MAX(0, 100*BETAINV(乱数表!$L841, MAX(0.00000001, (1/(1+EXP(-(INDEX(係数表!G:G,12) + $B841))))*(EXP(INDEX(係数表!H:H,12) + INDEX(係数表!I:I,12)*LN(INDEX(出力表!C:C,12)+1)))), MAX(0.00000001, (1-(1/(1+EXP(-(INDEX(係数表!G:G,12) + $B841)))))*(EXP(INDEX(係数表!H:H,12) + INDEX(係数表!I:I,12)*LN(INDEX(出力表!C:C,12)+1)))))))</f>
        <v>81.558741666318809</v>
      </c>
      <c r="AI841" t="e">
        <f>MIN(100, MAX(0, (100*(INDEX(出力表!D:D,12))/(EXP(INDEX(係数表!B:B,12) + $C841) + (INDEX(出力表!D:D,12)))) + (乱数表!$X841*(Settings!B12/(((INDEX(出力表!D:D,12))+1)^INDEX(係数表!E:E,12)*INDEX(係数表!F:F,12))))))</f>
        <v>#VALUE!</v>
      </c>
      <c r="AJ841" t="e">
        <f>MIN(100, MAX(0, (INDEX(出力表!D:D,12))*AH841/MAX(AI841, Settings!B3)))</f>
        <v>#VALUE!</v>
      </c>
      <c r="AK841">
        <f>MIN(100, MAX(0, 100*BETAINV(乱数表!$M841, MAX(0.00000001, (1/(1+EXP(-(INDEX(係数表!G:G,13) + $B841))))*(EXP(INDEX(係数表!H:H,13) + INDEX(係数表!I:I,13)*LN(INDEX(出力表!C:C,13)+1)))), MAX(0.00000001, (1-(1/(1+EXP(-(INDEX(係数表!G:G,13) + $B841)))))*(EXP(INDEX(係数表!H:H,13) + INDEX(係数表!I:I,13)*LN(INDEX(出力表!C:C,13)+1)))))))</f>
        <v>99.976009773112324</v>
      </c>
      <c r="AL841" t="e">
        <f>MIN(100, MAX(0, (100*(INDEX(出力表!D:D,13))/(EXP(INDEX(係数表!B:B,13) + $C841) + (INDEX(出力表!D:D,13)))) + (乱数表!$Y841*(Settings!B12/(((INDEX(出力表!D:D,13))+1)^INDEX(係数表!E:E,13)*INDEX(係数表!F:F,13))))))</f>
        <v>#VALUE!</v>
      </c>
      <c r="AM841" t="e">
        <f>MIN(100, MAX(0, (INDEX(出力表!D:D,13))*AK841/MAX(AL841, Settings!B3)))</f>
        <v>#VALUE!</v>
      </c>
      <c r="AN841">
        <f>IF(ISNUMBER(F841), INDEX(出力表!B:B,2)*F841, 0)+IF(ISNUMBER(I841), INDEX(出力表!B:B,3)*I841, 0)+IF(ISNUMBER(L841), INDEX(出力表!B:B,4)*L841, 0)+IF(ISNUMBER(O841), INDEX(出力表!B:B,5)*O841, 0)+IF(ISNUMBER(R841), INDEX(出力表!B:B,6)*R841, 0)+IF(ISNUMBER(U841), INDEX(出力表!B:B,7)*U841, 0)+IF(ISNUMBER(X841), INDEX(出力表!B:B,8)*X841, 0)+IF(ISNUMBER(AA841), INDEX(出力表!B:B,9)*AA841, 0)+IF(ISNUMBER(AD841), INDEX(出力表!B:B,10)*AD841, 0)+IF(ISNUMBER(AG841), INDEX(出力表!B:B,11)*AG841, 0)+IF(ISNUMBER(AJ841), INDEX(出力表!B:B,12)*AJ841, 0)+IF(ISNUMBER(AM841), INDEX(出力表!B:B,13)*AM841, 0)</f>
        <v>0</v>
      </c>
      <c r="AO841">
        <f>IF(ISNUMBER(F841), INDEX(出力表!B:B,2), 0)+IF(ISNUMBER(I841), INDEX(出力表!B:B,3), 0)+IF(ISNUMBER(L841), INDEX(出力表!B:B,4), 0)+IF(ISNUMBER(O841), INDEX(出力表!B:B,5), 0)+IF(ISNUMBER(R841), INDEX(出力表!B:B,6), 0)+IF(ISNUMBER(U841), INDEX(出力表!B:B,7), 0)+IF(ISNUMBER(X841), INDEX(出力表!B:B,8), 0)+IF(ISNUMBER(AA841), INDEX(出力表!B:B,9), 0)+IF(ISNUMBER(AD841), INDEX(出力表!B:B,10), 0)+IF(ISNUMBER(AG841), INDEX(出力表!B:B,11), 0)+IF(ISNUMBER(AJ841), INDEX(出力表!B:B,12), 0)+IF(ISNUMBER(AM841), INDEX(出力表!B:B,13), 0)</f>
        <v>0</v>
      </c>
      <c r="AP841" t="str">
        <f t="shared" si="13"/>
        <v/>
      </c>
    </row>
    <row r="842" spans="1:42" x14ac:dyDescent="0.2">
      <c r="A842">
        <v>841</v>
      </c>
      <c r="B842">
        <f>IF(UPPER(Settings!B4)="TRUE", 乱数表!$Z842*Settings!B10, 0)</f>
        <v>1.6001829373733727</v>
      </c>
      <c r="C842">
        <f>IF(UPPER(Settings!B4)="TRUE", 乱数表!$AA842*Settings!B11, 0)</f>
        <v>4.3065178790114263E-3</v>
      </c>
      <c r="D842">
        <f>MIN(100, MAX(0, 100*BETAINV(乱数表!$B842, MAX(0.00000001, (1/(1+EXP(-(INDEX(係数表!G:G,2) + $B842))))*(EXP(INDEX(係数表!H:H,2) + INDEX(係数表!I:I,2)*LN(INDEX(出力表!C:C,2)+1)))), MAX(0.00000001, (1-(1/(1+EXP(-(INDEX(係数表!G:G,2) + $B842)))))*(EXP(INDEX(係数表!H:H,2) + INDEX(係数表!I:I,2)*LN(INDEX(出力表!C:C,2)+1)))))))</f>
        <v>99.999999999999972</v>
      </c>
      <c r="E842" t="e">
        <f>MIN(100, MAX(0, (100*(INDEX(出力表!D:D,2))/(EXP(INDEX(係数表!B:B,2) + $C842) + (INDEX(出力表!D:D,2)))) + (乱数表!$N842*(Settings!B12/(((INDEX(出力表!D:D,2))+1)^INDEX(係数表!E:E,2)*INDEX(係数表!F:F,2))))))</f>
        <v>#VALUE!</v>
      </c>
      <c r="F842" t="e">
        <f>MIN(100, MAX(0, (INDEX(出力表!D:D,2))*D842/MAX(E842, Settings!B3)))</f>
        <v>#VALUE!</v>
      </c>
      <c r="G842">
        <f>MIN(100, MAX(0, 100*BETAINV(乱数表!$C842, MAX(0.00000001, (1/(1+EXP(-(INDEX(係数表!G:G,3) + $B842))))*(EXP(INDEX(係数表!H:H,3) + INDEX(係数表!I:I,3)*LN(INDEX(出力表!C:C,3)+1)))), MAX(0.00000001, (1-(1/(1+EXP(-(INDEX(係数表!G:G,3) + $B842)))))*(EXP(INDEX(係数表!H:H,3) + INDEX(係数表!I:I,3)*LN(INDEX(出力表!C:C,3)+1)))))))</f>
        <v>99.222594120064528</v>
      </c>
      <c r="H842" t="e">
        <f>MIN(100, MAX(0, (100*(INDEX(出力表!D:D,3))/(EXP(INDEX(係数表!B:B,3) + $C842) + (INDEX(出力表!D:D,3)))) + (乱数表!$O842*(Settings!B12/(((INDEX(出力表!D:D,3))+1)^INDEX(係数表!E:E,3)*INDEX(係数表!F:F,3))))))</f>
        <v>#VALUE!</v>
      </c>
      <c r="I842" t="e">
        <f>MIN(100, MAX(0, (INDEX(出力表!D:D,3))*G842/MAX(H842, Settings!B3)))</f>
        <v>#VALUE!</v>
      </c>
      <c r="J842">
        <f>MIN(100, MAX(0, 100*BETAINV(乱数表!$D842, MAX(0.00000001, (1/(1+EXP(-(INDEX(係数表!G:G,4) + $B842))))*(EXP(INDEX(係数表!H:H,4) + INDEX(係数表!I:I,4)*LN(INDEX(出力表!C:C,4)+1)))), MAX(0.00000001, (1-(1/(1+EXP(-(INDEX(係数表!G:G,4) + $B842)))))*(EXP(INDEX(係数表!H:H,4) + INDEX(係数表!I:I,4)*LN(INDEX(出力表!C:C,4)+1)))))))</f>
        <v>99.8020096045597</v>
      </c>
      <c r="K842" t="e">
        <f>MIN(100, MAX(0, (100*(INDEX(出力表!D:D,4))/(EXP(INDEX(係数表!B:B,4) + $C842) + (INDEX(出力表!D:D,4)))) + (乱数表!$P842*(Settings!B12/(((INDEX(出力表!D:D,4))+1)^INDEX(係数表!E:E,4)*INDEX(係数表!F:F,4))))))</f>
        <v>#VALUE!</v>
      </c>
      <c r="L842" t="e">
        <f>MIN(100, MAX(0, (INDEX(出力表!D:D,4))*J842/MAX(K842, Settings!B3)))</f>
        <v>#VALUE!</v>
      </c>
      <c r="M842">
        <f>MIN(100, MAX(0, 100*BETAINV(乱数表!$E842, MAX(0.00000001, (1/(1+EXP(-(INDEX(係数表!G:G,5) + $B842))))*(EXP(INDEX(係数表!H:H,5) + INDEX(係数表!I:I,5)*LN(INDEX(出力表!C:C,5)+1)))), MAX(0.00000001, (1-(1/(1+EXP(-(INDEX(係数表!G:G,5) + $B842)))))*(EXP(INDEX(係数表!H:H,5) + INDEX(係数表!I:I,5)*LN(INDEX(出力表!C:C,5)+1)))))))</f>
        <v>63.989913551580749</v>
      </c>
      <c r="N842" t="e">
        <f>MIN(100, MAX(0, (100*(INDEX(出力表!D:D,5))/(EXP(INDEX(係数表!B:B,5) + $C842) + (INDEX(出力表!D:D,5)))) + (乱数表!$Q842*(Settings!B12/(((INDEX(出力表!D:D,5))+1)^INDEX(係数表!E:E,5)*INDEX(係数表!F:F,5))))))</f>
        <v>#VALUE!</v>
      </c>
      <c r="O842" t="e">
        <f>MIN(100, MAX(0, (INDEX(出力表!D:D,5))*M842/MAX(N842, Settings!B3)))</f>
        <v>#VALUE!</v>
      </c>
      <c r="P842">
        <f>MIN(100, MAX(0, 100*BETAINV(乱数表!$F842, MAX(0.00000001, (1/(1+EXP(-(INDEX(係数表!G:G,6) + $B842))))*(EXP(INDEX(係数表!H:H,6) + INDEX(係数表!I:I,6)*LN(INDEX(出力表!C:C,6)+1)))), MAX(0.00000001, (1-(1/(1+EXP(-(INDEX(係数表!G:G,6) + $B842)))))*(EXP(INDEX(係数表!H:H,6) + INDEX(係数表!I:I,6)*LN(INDEX(出力表!C:C,6)+1)))))))</f>
        <v>83.937798487835451</v>
      </c>
      <c r="Q842" t="e">
        <f>MIN(100, MAX(0, (100*(INDEX(出力表!D:D,6))/(EXP(INDEX(係数表!B:B,6) + $C842) + (INDEX(出力表!D:D,6)))) + (乱数表!$R842*(Settings!B12/(((INDEX(出力表!D:D,6))+1)^INDEX(係数表!E:E,6)*INDEX(係数表!F:F,6))))))</f>
        <v>#VALUE!</v>
      </c>
      <c r="R842" t="e">
        <f>MIN(100, MAX(0, (INDEX(出力表!D:D,6))*P842/MAX(Q842, Settings!B3)))</f>
        <v>#VALUE!</v>
      </c>
      <c r="S842">
        <f>MIN(100, MAX(0, 100*BETAINV(乱数表!$G842, MAX(0.00000001, (1/(1+EXP(-(INDEX(係数表!G:G,7) + $B842))))*(EXP(INDEX(係数表!H:H,7) + INDEX(係数表!I:I,7)*LN(INDEX(出力表!C:C,7)+1)))), MAX(0.00000001, (1-(1/(1+EXP(-(INDEX(係数表!G:G,7) + $B842)))))*(EXP(INDEX(係数表!H:H,7) + INDEX(係数表!I:I,7)*LN(INDEX(出力表!C:C,7)+1)))))))</f>
        <v>99.999999407370964</v>
      </c>
      <c r="T842" t="e">
        <f>MIN(100, MAX(0, (100*(INDEX(出力表!D:D,7))/(EXP(INDEX(係数表!B:B,7) + $C842) + (INDEX(出力表!D:D,7)))) + (乱数表!$S842*(Settings!B12/(((INDEX(出力表!D:D,7))+1)^INDEX(係数表!E:E,7)*INDEX(係数表!F:F,7))))))</f>
        <v>#VALUE!</v>
      </c>
      <c r="U842" t="e">
        <f>MIN(100, MAX(0, (INDEX(出力表!D:D,7))*S842/MAX(T842, Settings!B3)))</f>
        <v>#VALUE!</v>
      </c>
      <c r="V842">
        <f>MIN(100, MAX(0, 100*BETAINV(乱数表!$H842, MAX(0.00000001, (1/(1+EXP(-(INDEX(係数表!G:G,8) + $B842))))*(EXP(INDEX(係数表!H:H,8) + INDEX(係数表!I:I,8)*LN(INDEX(出力表!C:C,8)+1)))), MAX(0.00000001, (1-(1/(1+EXP(-(INDEX(係数表!G:G,8) + $B842)))))*(EXP(INDEX(係数表!H:H,8) + INDEX(係数表!I:I,8)*LN(INDEX(出力表!C:C,8)+1)))))))</f>
        <v>99.99999978016001</v>
      </c>
      <c r="W842" t="e">
        <f>MIN(100, MAX(0, (100*(INDEX(出力表!D:D,8))/(EXP(INDEX(係数表!B:B,8) + $C842) + (INDEX(出力表!D:D,8)))) + (乱数表!$T842*(Settings!B12/(((INDEX(出力表!D:D,8))+1)^INDEX(係数表!E:E,8)*INDEX(係数表!F:F,8))))))</f>
        <v>#VALUE!</v>
      </c>
      <c r="X842" t="e">
        <f>MIN(100, MAX(0, (INDEX(出力表!D:D,8))*V842/MAX(W842, Settings!B3)))</f>
        <v>#VALUE!</v>
      </c>
      <c r="Y842">
        <f>MIN(100, MAX(0, 100*BETAINV(乱数表!$I842, MAX(0.00000001, (1/(1+EXP(-(INDEX(係数表!G:G,9) + $B842))))*(EXP(INDEX(係数表!H:H,9) + INDEX(係数表!I:I,9)*LN(INDEX(出力表!C:C,9)+1)))), MAX(0.00000001, (1-(1/(1+EXP(-(INDEX(係数表!G:G,9) + $B842)))))*(EXP(INDEX(係数表!H:H,9) + INDEX(係数表!I:I,9)*LN(INDEX(出力表!C:C,9)+1)))))))</f>
        <v>87.502937140190767</v>
      </c>
      <c r="Z842" t="e">
        <f>MIN(100, MAX(0, (100*(INDEX(出力表!D:D,9))/(EXP(INDEX(係数表!B:B,9) + $C842) + (INDEX(出力表!D:D,9)))) + (乱数表!$U842*(Settings!B12/(((INDEX(出力表!D:D,9))+1)^INDEX(係数表!E:E,9)*INDEX(係数表!F:F,9))))))</f>
        <v>#VALUE!</v>
      </c>
      <c r="AA842" t="e">
        <f>MIN(100, MAX(0, (INDEX(出力表!D:D,9))*Y842/MAX(Z842, Settings!B3)))</f>
        <v>#VALUE!</v>
      </c>
      <c r="AB842">
        <f>MIN(100, MAX(0, 100*BETAINV(乱数表!$J842, MAX(0.00000001, (1/(1+EXP(-(INDEX(係数表!G:G,10) + $B842))))*(EXP(INDEX(係数表!H:H,10) + INDEX(係数表!I:I,10)*LN(INDEX(出力表!C:C,10)+1)))), MAX(0.00000001, (1-(1/(1+EXP(-(INDEX(係数表!G:G,10) + $B842)))))*(EXP(INDEX(係数表!H:H,10) + INDEX(係数表!I:I,10)*LN(INDEX(出力表!C:C,10)+1)))))))</f>
        <v>99.999585750243213</v>
      </c>
      <c r="AC842" t="e">
        <f>MIN(100, MAX(0, (100*(INDEX(出力表!D:D,10))/(EXP(INDEX(係数表!B:B,10) + $C842) + (INDEX(出力表!D:D,10)))) + (乱数表!$V842*(Settings!B12/(((INDEX(出力表!D:D,10))+1)^INDEX(係数表!E:E,10)*INDEX(係数表!F:F,10))))))</f>
        <v>#VALUE!</v>
      </c>
      <c r="AD842" t="e">
        <f>MIN(100, MAX(0, (INDEX(出力表!D:D,10))*AB842/MAX(AC842, Settings!B3)))</f>
        <v>#VALUE!</v>
      </c>
      <c r="AE842">
        <f>MIN(100, MAX(0, 100*BETAINV(乱数表!$K842, MAX(0.00000001, (1/(1+EXP(-(INDEX(係数表!G:G,11) + $B842))))*(EXP(INDEX(係数表!H:H,11) + INDEX(係数表!I:I,11)*LN(INDEX(出力表!C:C,11)+1)))), MAX(0.00000001, (1-(1/(1+EXP(-(INDEX(係数表!G:G,11) + $B842)))))*(EXP(INDEX(係数表!H:H,11) + INDEX(係数表!I:I,11)*LN(INDEX(出力表!C:C,11)+1)))))))</f>
        <v>99.730732268524022</v>
      </c>
      <c r="AF842" t="e">
        <f>MIN(100, MAX(0, (100*(INDEX(出力表!D:D,11))/(EXP(INDEX(係数表!B:B,11) + $C842) + (INDEX(出力表!D:D,11)))) + (乱数表!$W842*(Settings!B12/(((INDEX(出力表!D:D,11))+1)^INDEX(係数表!E:E,11)*INDEX(係数表!F:F,11))))))</f>
        <v>#VALUE!</v>
      </c>
      <c r="AG842" t="e">
        <f>MIN(100, MAX(0, (INDEX(出力表!D:D,11))*AE842/MAX(AF842, Settings!B3)))</f>
        <v>#VALUE!</v>
      </c>
      <c r="AH842">
        <f>MIN(100, MAX(0, 100*BETAINV(乱数表!$L842, MAX(0.00000001, (1/(1+EXP(-(INDEX(係数表!G:G,12) + $B842))))*(EXP(INDEX(係数表!H:H,12) + INDEX(係数表!I:I,12)*LN(INDEX(出力表!C:C,12)+1)))), MAX(0.00000001, (1-(1/(1+EXP(-(INDEX(係数表!G:G,12) + $B842)))))*(EXP(INDEX(係数表!H:H,12) + INDEX(係数表!I:I,12)*LN(INDEX(出力表!C:C,12)+1)))))))</f>
        <v>90.118604076262741</v>
      </c>
      <c r="AI842" t="e">
        <f>MIN(100, MAX(0, (100*(INDEX(出力表!D:D,12))/(EXP(INDEX(係数表!B:B,12) + $C842) + (INDEX(出力表!D:D,12)))) + (乱数表!$X842*(Settings!B12/(((INDEX(出力表!D:D,12))+1)^INDEX(係数表!E:E,12)*INDEX(係数表!F:F,12))))))</f>
        <v>#VALUE!</v>
      </c>
      <c r="AJ842" t="e">
        <f>MIN(100, MAX(0, (INDEX(出力表!D:D,12))*AH842/MAX(AI842, Settings!B3)))</f>
        <v>#VALUE!</v>
      </c>
      <c r="AK842">
        <f>MIN(100, MAX(0, 100*BETAINV(乱数表!$M842, MAX(0.00000001, (1/(1+EXP(-(INDEX(係数表!G:G,13) + $B842))))*(EXP(INDEX(係数表!H:H,13) + INDEX(係数表!I:I,13)*LN(INDEX(出力表!C:C,13)+1)))), MAX(0.00000001, (1-(1/(1+EXP(-(INDEX(係数表!G:G,13) + $B842)))))*(EXP(INDEX(係数表!H:H,13) + INDEX(係数表!I:I,13)*LN(INDEX(出力表!C:C,13)+1)))))))</f>
        <v>99.999976189622302</v>
      </c>
      <c r="AL842" t="e">
        <f>MIN(100, MAX(0, (100*(INDEX(出力表!D:D,13))/(EXP(INDEX(係数表!B:B,13) + $C842) + (INDEX(出力表!D:D,13)))) + (乱数表!$Y842*(Settings!B12/(((INDEX(出力表!D:D,13))+1)^INDEX(係数表!E:E,13)*INDEX(係数表!F:F,13))))))</f>
        <v>#VALUE!</v>
      </c>
      <c r="AM842" t="e">
        <f>MIN(100, MAX(0, (INDEX(出力表!D:D,13))*AK842/MAX(AL842, Settings!B3)))</f>
        <v>#VALUE!</v>
      </c>
      <c r="AN842">
        <f>IF(ISNUMBER(F842), INDEX(出力表!B:B,2)*F842, 0)+IF(ISNUMBER(I842), INDEX(出力表!B:B,3)*I842, 0)+IF(ISNUMBER(L842), INDEX(出力表!B:B,4)*L842, 0)+IF(ISNUMBER(O842), INDEX(出力表!B:B,5)*O842, 0)+IF(ISNUMBER(R842), INDEX(出力表!B:B,6)*R842, 0)+IF(ISNUMBER(U842), INDEX(出力表!B:B,7)*U842, 0)+IF(ISNUMBER(X842), INDEX(出力表!B:B,8)*X842, 0)+IF(ISNUMBER(AA842), INDEX(出力表!B:B,9)*AA842, 0)+IF(ISNUMBER(AD842), INDEX(出力表!B:B,10)*AD842, 0)+IF(ISNUMBER(AG842), INDEX(出力表!B:B,11)*AG842, 0)+IF(ISNUMBER(AJ842), INDEX(出力表!B:B,12)*AJ842, 0)+IF(ISNUMBER(AM842), INDEX(出力表!B:B,13)*AM842, 0)</f>
        <v>0</v>
      </c>
      <c r="AO842">
        <f>IF(ISNUMBER(F842), INDEX(出力表!B:B,2), 0)+IF(ISNUMBER(I842), INDEX(出力表!B:B,3), 0)+IF(ISNUMBER(L842), INDEX(出力表!B:B,4), 0)+IF(ISNUMBER(O842), INDEX(出力表!B:B,5), 0)+IF(ISNUMBER(R842), INDEX(出力表!B:B,6), 0)+IF(ISNUMBER(U842), INDEX(出力表!B:B,7), 0)+IF(ISNUMBER(X842), INDEX(出力表!B:B,8), 0)+IF(ISNUMBER(AA842), INDEX(出力表!B:B,9), 0)+IF(ISNUMBER(AD842), INDEX(出力表!B:B,10), 0)+IF(ISNUMBER(AG842), INDEX(出力表!B:B,11), 0)+IF(ISNUMBER(AJ842), INDEX(出力表!B:B,12), 0)+IF(ISNUMBER(AM842), INDEX(出力表!B:B,13), 0)</f>
        <v>0</v>
      </c>
      <c r="AP842" t="str">
        <f t="shared" si="13"/>
        <v/>
      </c>
    </row>
    <row r="843" spans="1:42" x14ac:dyDescent="0.2">
      <c r="A843">
        <v>842</v>
      </c>
      <c r="B843">
        <f>IF(UPPER(Settings!B4)="TRUE", 乱数表!$Z843*Settings!B10, 0)</f>
        <v>0.13608717235793319</v>
      </c>
      <c r="C843">
        <f>IF(UPPER(Settings!B4)="TRUE", 乱数表!$AA843*Settings!B11, 0)</f>
        <v>1.3339433527417484E-2</v>
      </c>
      <c r="D843">
        <f>MIN(100, MAX(0, 100*BETAINV(乱数表!$B843, MAX(0.00000001, (1/(1+EXP(-(INDEX(係数表!G:G,2) + $B843))))*(EXP(INDEX(係数表!H:H,2) + INDEX(係数表!I:I,2)*LN(INDEX(出力表!C:C,2)+1)))), MAX(0.00000001, (1-(1/(1+EXP(-(INDEX(係数表!G:G,2) + $B843)))))*(EXP(INDEX(係数表!H:H,2) + INDEX(係数表!I:I,2)*LN(INDEX(出力表!C:C,2)+1)))))))</f>
        <v>99.385269824537218</v>
      </c>
      <c r="E843" t="e">
        <f>MIN(100, MAX(0, (100*(INDEX(出力表!D:D,2))/(EXP(INDEX(係数表!B:B,2) + $C843) + (INDEX(出力表!D:D,2)))) + (乱数表!$N843*(Settings!B12/(((INDEX(出力表!D:D,2))+1)^INDEX(係数表!E:E,2)*INDEX(係数表!F:F,2))))))</f>
        <v>#VALUE!</v>
      </c>
      <c r="F843" t="e">
        <f>MIN(100, MAX(0, (INDEX(出力表!D:D,2))*D843/MAX(E843, Settings!B3)))</f>
        <v>#VALUE!</v>
      </c>
      <c r="G843">
        <f>MIN(100, MAX(0, 100*BETAINV(乱数表!$C843, MAX(0.00000001, (1/(1+EXP(-(INDEX(係数表!G:G,3) + $B843))))*(EXP(INDEX(係数表!H:H,3) + INDEX(係数表!I:I,3)*LN(INDEX(出力表!C:C,3)+1)))), MAX(0.00000001, (1-(1/(1+EXP(-(INDEX(係数表!G:G,3) + $B843)))))*(EXP(INDEX(係数表!H:H,3) + INDEX(係数表!I:I,3)*LN(INDEX(出力表!C:C,3)+1)))))))</f>
        <v>92.810084497118297</v>
      </c>
      <c r="H843" t="e">
        <f>MIN(100, MAX(0, (100*(INDEX(出力表!D:D,3))/(EXP(INDEX(係数表!B:B,3) + $C843) + (INDEX(出力表!D:D,3)))) + (乱数表!$O843*(Settings!B12/(((INDEX(出力表!D:D,3))+1)^INDEX(係数表!E:E,3)*INDEX(係数表!F:F,3))))))</f>
        <v>#VALUE!</v>
      </c>
      <c r="I843" t="e">
        <f>MIN(100, MAX(0, (INDEX(出力表!D:D,3))*G843/MAX(H843, Settings!B3)))</f>
        <v>#VALUE!</v>
      </c>
      <c r="J843">
        <f>MIN(100, MAX(0, 100*BETAINV(乱数表!$D843, MAX(0.00000001, (1/(1+EXP(-(INDEX(係数表!G:G,4) + $B843))))*(EXP(INDEX(係数表!H:H,4) + INDEX(係数表!I:I,4)*LN(INDEX(出力表!C:C,4)+1)))), MAX(0.00000001, (1-(1/(1+EXP(-(INDEX(係数表!G:G,4) + $B843)))))*(EXP(INDEX(係数表!H:H,4) + INDEX(係数表!I:I,4)*LN(INDEX(出力表!C:C,4)+1)))))))</f>
        <v>90.704367492502442</v>
      </c>
      <c r="K843" t="e">
        <f>MIN(100, MAX(0, (100*(INDEX(出力表!D:D,4))/(EXP(INDEX(係数表!B:B,4) + $C843) + (INDEX(出力表!D:D,4)))) + (乱数表!$P843*(Settings!B12/(((INDEX(出力表!D:D,4))+1)^INDEX(係数表!E:E,4)*INDEX(係数表!F:F,4))))))</f>
        <v>#VALUE!</v>
      </c>
      <c r="L843" t="e">
        <f>MIN(100, MAX(0, (INDEX(出力表!D:D,4))*J843/MAX(K843, Settings!B3)))</f>
        <v>#VALUE!</v>
      </c>
      <c r="M843">
        <f>MIN(100, MAX(0, 100*BETAINV(乱数表!$E843, MAX(0.00000001, (1/(1+EXP(-(INDEX(係数表!G:G,5) + $B843))))*(EXP(INDEX(係数表!H:H,5) + INDEX(係数表!I:I,5)*LN(INDEX(出力表!C:C,5)+1)))), MAX(0.00000001, (1-(1/(1+EXP(-(INDEX(係数表!G:G,5) + $B843)))))*(EXP(INDEX(係数表!H:H,5) + INDEX(係数表!I:I,5)*LN(INDEX(出力表!C:C,5)+1)))))))</f>
        <v>86.994794854110793</v>
      </c>
      <c r="N843" t="e">
        <f>MIN(100, MAX(0, (100*(INDEX(出力表!D:D,5))/(EXP(INDEX(係数表!B:B,5) + $C843) + (INDEX(出力表!D:D,5)))) + (乱数表!$Q843*(Settings!B12/(((INDEX(出力表!D:D,5))+1)^INDEX(係数表!E:E,5)*INDEX(係数表!F:F,5))))))</f>
        <v>#VALUE!</v>
      </c>
      <c r="O843" t="e">
        <f>MIN(100, MAX(0, (INDEX(出力表!D:D,5))*M843/MAX(N843, Settings!B3)))</f>
        <v>#VALUE!</v>
      </c>
      <c r="P843">
        <f>MIN(100, MAX(0, 100*BETAINV(乱数表!$F843, MAX(0.00000001, (1/(1+EXP(-(INDEX(係数表!G:G,6) + $B843))))*(EXP(INDEX(係数表!H:H,6) + INDEX(係数表!I:I,6)*LN(INDEX(出力表!C:C,6)+1)))), MAX(0.00000001, (1-(1/(1+EXP(-(INDEX(係数表!G:G,6) + $B843)))))*(EXP(INDEX(係数表!H:H,6) + INDEX(係数表!I:I,6)*LN(INDEX(出力表!C:C,6)+1)))))))</f>
        <v>95.828569234254388</v>
      </c>
      <c r="Q843" t="e">
        <f>MIN(100, MAX(0, (100*(INDEX(出力表!D:D,6))/(EXP(INDEX(係数表!B:B,6) + $C843) + (INDEX(出力表!D:D,6)))) + (乱数表!$R843*(Settings!B12/(((INDEX(出力表!D:D,6))+1)^INDEX(係数表!E:E,6)*INDEX(係数表!F:F,6))))))</f>
        <v>#VALUE!</v>
      </c>
      <c r="R843" t="e">
        <f>MIN(100, MAX(0, (INDEX(出力表!D:D,6))*P843/MAX(Q843, Settings!B3)))</f>
        <v>#VALUE!</v>
      </c>
      <c r="S843">
        <f>MIN(100, MAX(0, 100*BETAINV(乱数表!$G843, MAX(0.00000001, (1/(1+EXP(-(INDEX(係数表!G:G,7) + $B843))))*(EXP(INDEX(係数表!H:H,7) + INDEX(係数表!I:I,7)*LN(INDEX(出力表!C:C,7)+1)))), MAX(0.00000001, (1-(1/(1+EXP(-(INDEX(係数表!G:G,7) + $B843)))))*(EXP(INDEX(係数表!H:H,7) + INDEX(係数表!I:I,7)*LN(INDEX(出力表!C:C,7)+1)))))))</f>
        <v>99.528283346003064</v>
      </c>
      <c r="T843" t="e">
        <f>MIN(100, MAX(0, (100*(INDEX(出力表!D:D,7))/(EXP(INDEX(係数表!B:B,7) + $C843) + (INDEX(出力表!D:D,7)))) + (乱数表!$S843*(Settings!B12/(((INDEX(出力表!D:D,7))+1)^INDEX(係数表!E:E,7)*INDEX(係数表!F:F,7))))))</f>
        <v>#VALUE!</v>
      </c>
      <c r="U843" t="e">
        <f>MIN(100, MAX(0, (INDEX(出力表!D:D,7))*S843/MAX(T843, Settings!B3)))</f>
        <v>#VALUE!</v>
      </c>
      <c r="V843">
        <f>MIN(100, MAX(0, 100*BETAINV(乱数表!$H843, MAX(0.00000001, (1/(1+EXP(-(INDEX(係数表!G:G,8) + $B843))))*(EXP(INDEX(係数表!H:H,8) + INDEX(係数表!I:I,8)*LN(INDEX(出力表!C:C,8)+1)))), MAX(0.00000001, (1-(1/(1+EXP(-(INDEX(係数表!G:G,8) + $B843)))))*(EXP(INDEX(係数表!H:H,8) + INDEX(係数表!I:I,8)*LN(INDEX(出力表!C:C,8)+1)))))))</f>
        <v>93.378245984151917</v>
      </c>
      <c r="W843" t="e">
        <f>MIN(100, MAX(0, (100*(INDEX(出力表!D:D,8))/(EXP(INDEX(係数表!B:B,8) + $C843) + (INDEX(出力表!D:D,8)))) + (乱数表!$T843*(Settings!B12/(((INDEX(出力表!D:D,8))+1)^INDEX(係数表!E:E,8)*INDEX(係数表!F:F,8))))))</f>
        <v>#VALUE!</v>
      </c>
      <c r="X843" t="e">
        <f>MIN(100, MAX(0, (INDEX(出力表!D:D,8))*V843/MAX(W843, Settings!B3)))</f>
        <v>#VALUE!</v>
      </c>
      <c r="Y843">
        <f>MIN(100, MAX(0, 100*BETAINV(乱数表!$I843, MAX(0.00000001, (1/(1+EXP(-(INDEX(係数表!G:G,9) + $B843))))*(EXP(INDEX(係数表!H:H,9) + INDEX(係数表!I:I,9)*LN(INDEX(出力表!C:C,9)+1)))), MAX(0.00000001, (1-(1/(1+EXP(-(INDEX(係数表!G:G,9) + $B843)))))*(EXP(INDEX(係数表!H:H,9) + INDEX(係数表!I:I,9)*LN(INDEX(出力表!C:C,9)+1)))))))</f>
        <v>95.072014980439405</v>
      </c>
      <c r="Z843" t="e">
        <f>MIN(100, MAX(0, (100*(INDEX(出力表!D:D,9))/(EXP(INDEX(係数表!B:B,9) + $C843) + (INDEX(出力表!D:D,9)))) + (乱数表!$U843*(Settings!B12/(((INDEX(出力表!D:D,9))+1)^INDEX(係数表!E:E,9)*INDEX(係数表!F:F,9))))))</f>
        <v>#VALUE!</v>
      </c>
      <c r="AA843" t="e">
        <f>MIN(100, MAX(0, (INDEX(出力表!D:D,9))*Y843/MAX(Z843, Settings!B3)))</f>
        <v>#VALUE!</v>
      </c>
      <c r="AB843">
        <f>MIN(100, MAX(0, 100*BETAINV(乱数表!$J843, MAX(0.00000001, (1/(1+EXP(-(INDEX(係数表!G:G,10) + $B843))))*(EXP(INDEX(係数表!H:H,10) + INDEX(係数表!I:I,10)*LN(INDEX(出力表!C:C,10)+1)))), MAX(0.00000001, (1-(1/(1+EXP(-(INDEX(係数表!G:G,10) + $B843)))))*(EXP(INDEX(係数表!H:H,10) + INDEX(係数表!I:I,10)*LN(INDEX(出力表!C:C,10)+1)))))))</f>
        <v>75.900544226300653</v>
      </c>
      <c r="AC843" t="e">
        <f>MIN(100, MAX(0, (100*(INDEX(出力表!D:D,10))/(EXP(INDEX(係数表!B:B,10) + $C843) + (INDEX(出力表!D:D,10)))) + (乱数表!$V843*(Settings!B12/(((INDEX(出力表!D:D,10))+1)^INDEX(係数表!E:E,10)*INDEX(係数表!F:F,10))))))</f>
        <v>#VALUE!</v>
      </c>
      <c r="AD843" t="e">
        <f>MIN(100, MAX(0, (INDEX(出力表!D:D,10))*AB843/MAX(AC843, Settings!B3)))</f>
        <v>#VALUE!</v>
      </c>
      <c r="AE843">
        <f>MIN(100, MAX(0, 100*BETAINV(乱数表!$K843, MAX(0.00000001, (1/(1+EXP(-(INDEX(係数表!G:G,11) + $B843))))*(EXP(INDEX(係数表!H:H,11) + INDEX(係数表!I:I,11)*LN(INDEX(出力表!C:C,11)+1)))), MAX(0.00000001, (1-(1/(1+EXP(-(INDEX(係数表!G:G,11) + $B843)))))*(EXP(INDEX(係数表!H:H,11) + INDEX(係数表!I:I,11)*LN(INDEX(出力表!C:C,11)+1)))))))</f>
        <v>94.264375871407339</v>
      </c>
      <c r="AF843" t="e">
        <f>MIN(100, MAX(0, (100*(INDEX(出力表!D:D,11))/(EXP(INDEX(係数表!B:B,11) + $C843) + (INDEX(出力表!D:D,11)))) + (乱数表!$W843*(Settings!B12/(((INDEX(出力表!D:D,11))+1)^INDEX(係数表!E:E,11)*INDEX(係数表!F:F,11))))))</f>
        <v>#VALUE!</v>
      </c>
      <c r="AG843" t="e">
        <f>MIN(100, MAX(0, (INDEX(出力表!D:D,11))*AE843/MAX(AF843, Settings!B3)))</f>
        <v>#VALUE!</v>
      </c>
      <c r="AH843">
        <f>MIN(100, MAX(0, 100*BETAINV(乱数表!$L843, MAX(0.00000001, (1/(1+EXP(-(INDEX(係数表!G:G,12) + $B843))))*(EXP(INDEX(係数表!H:H,12) + INDEX(係数表!I:I,12)*LN(INDEX(出力表!C:C,12)+1)))), MAX(0.00000001, (1-(1/(1+EXP(-(INDEX(係数表!G:G,12) + $B843)))))*(EXP(INDEX(係数表!H:H,12) + INDEX(係数表!I:I,12)*LN(INDEX(出力表!C:C,12)+1)))))))</f>
        <v>99.400028972473464</v>
      </c>
      <c r="AI843" t="e">
        <f>MIN(100, MAX(0, (100*(INDEX(出力表!D:D,12))/(EXP(INDEX(係数表!B:B,12) + $C843) + (INDEX(出力表!D:D,12)))) + (乱数表!$X843*(Settings!B12/(((INDEX(出力表!D:D,12))+1)^INDEX(係数表!E:E,12)*INDEX(係数表!F:F,12))))))</f>
        <v>#VALUE!</v>
      </c>
      <c r="AJ843" t="e">
        <f>MIN(100, MAX(0, (INDEX(出力表!D:D,12))*AH843/MAX(AI843, Settings!B3)))</f>
        <v>#VALUE!</v>
      </c>
      <c r="AK843">
        <f>MIN(100, MAX(0, 100*BETAINV(乱数表!$M843, MAX(0.00000001, (1/(1+EXP(-(INDEX(係数表!G:G,13) + $B843))))*(EXP(INDEX(係数表!H:H,13) + INDEX(係数表!I:I,13)*LN(INDEX(出力表!C:C,13)+1)))), MAX(0.00000001, (1-(1/(1+EXP(-(INDEX(係数表!G:G,13) + $B843)))))*(EXP(INDEX(係数表!H:H,13) + INDEX(係数表!I:I,13)*LN(INDEX(出力表!C:C,13)+1)))))))</f>
        <v>97.678011545090683</v>
      </c>
      <c r="AL843" t="e">
        <f>MIN(100, MAX(0, (100*(INDEX(出力表!D:D,13))/(EXP(INDEX(係数表!B:B,13) + $C843) + (INDEX(出力表!D:D,13)))) + (乱数表!$Y843*(Settings!B12/(((INDEX(出力表!D:D,13))+1)^INDEX(係数表!E:E,13)*INDEX(係数表!F:F,13))))))</f>
        <v>#VALUE!</v>
      </c>
      <c r="AM843" t="e">
        <f>MIN(100, MAX(0, (INDEX(出力表!D:D,13))*AK843/MAX(AL843, Settings!B3)))</f>
        <v>#VALUE!</v>
      </c>
      <c r="AN843">
        <f>IF(ISNUMBER(F843), INDEX(出力表!B:B,2)*F843, 0)+IF(ISNUMBER(I843), INDEX(出力表!B:B,3)*I843, 0)+IF(ISNUMBER(L843), INDEX(出力表!B:B,4)*L843, 0)+IF(ISNUMBER(O843), INDEX(出力表!B:B,5)*O843, 0)+IF(ISNUMBER(R843), INDEX(出力表!B:B,6)*R843, 0)+IF(ISNUMBER(U843), INDEX(出力表!B:B,7)*U843, 0)+IF(ISNUMBER(X843), INDEX(出力表!B:B,8)*X843, 0)+IF(ISNUMBER(AA843), INDEX(出力表!B:B,9)*AA843, 0)+IF(ISNUMBER(AD843), INDEX(出力表!B:B,10)*AD843, 0)+IF(ISNUMBER(AG843), INDEX(出力表!B:B,11)*AG843, 0)+IF(ISNUMBER(AJ843), INDEX(出力表!B:B,12)*AJ843, 0)+IF(ISNUMBER(AM843), INDEX(出力表!B:B,13)*AM843, 0)</f>
        <v>0</v>
      </c>
      <c r="AO843">
        <f>IF(ISNUMBER(F843), INDEX(出力表!B:B,2), 0)+IF(ISNUMBER(I843), INDEX(出力表!B:B,3), 0)+IF(ISNUMBER(L843), INDEX(出力表!B:B,4), 0)+IF(ISNUMBER(O843), INDEX(出力表!B:B,5), 0)+IF(ISNUMBER(R843), INDEX(出力表!B:B,6), 0)+IF(ISNUMBER(U843), INDEX(出力表!B:B,7), 0)+IF(ISNUMBER(X843), INDEX(出力表!B:B,8), 0)+IF(ISNUMBER(AA843), INDEX(出力表!B:B,9), 0)+IF(ISNUMBER(AD843), INDEX(出力表!B:B,10), 0)+IF(ISNUMBER(AG843), INDEX(出力表!B:B,11), 0)+IF(ISNUMBER(AJ843), INDEX(出力表!B:B,12), 0)+IF(ISNUMBER(AM843), INDEX(出力表!B:B,13), 0)</f>
        <v>0</v>
      </c>
      <c r="AP843" t="str">
        <f t="shared" si="13"/>
        <v/>
      </c>
    </row>
    <row r="844" spans="1:42" x14ac:dyDescent="0.2">
      <c r="A844">
        <v>843</v>
      </c>
      <c r="B844">
        <f>IF(UPPER(Settings!B4)="TRUE", 乱数表!$Z844*Settings!B10, 0)</f>
        <v>-7.7048965142570425E-3</v>
      </c>
      <c r="C844">
        <f>IF(UPPER(Settings!B4)="TRUE", 乱数表!$AA844*Settings!B11, 0)</f>
        <v>-6.0184098308309078E-2</v>
      </c>
      <c r="D844">
        <f>MIN(100, MAX(0, 100*BETAINV(乱数表!$B844, MAX(0.00000001, (1/(1+EXP(-(INDEX(係数表!G:G,2) + $B844))))*(EXP(INDEX(係数表!H:H,2) + INDEX(係数表!I:I,2)*LN(INDEX(出力表!C:C,2)+1)))), MAX(0.00000001, (1-(1/(1+EXP(-(INDEX(係数表!G:G,2) + $B844)))))*(EXP(INDEX(係数表!H:H,2) + INDEX(係数表!I:I,2)*LN(INDEX(出力表!C:C,2)+1)))))))</f>
        <v>97.578019191141834</v>
      </c>
      <c r="E844" t="e">
        <f>MIN(100, MAX(0, (100*(INDEX(出力表!D:D,2))/(EXP(INDEX(係数表!B:B,2) + $C844) + (INDEX(出力表!D:D,2)))) + (乱数表!$N844*(Settings!B12/(((INDEX(出力表!D:D,2))+1)^INDEX(係数表!E:E,2)*INDEX(係数表!F:F,2))))))</f>
        <v>#VALUE!</v>
      </c>
      <c r="F844" t="e">
        <f>MIN(100, MAX(0, (INDEX(出力表!D:D,2))*D844/MAX(E844, Settings!B3)))</f>
        <v>#VALUE!</v>
      </c>
      <c r="G844">
        <f>MIN(100, MAX(0, 100*BETAINV(乱数表!$C844, MAX(0.00000001, (1/(1+EXP(-(INDEX(係数表!G:G,3) + $B844))))*(EXP(INDEX(係数表!H:H,3) + INDEX(係数表!I:I,3)*LN(INDEX(出力表!C:C,3)+1)))), MAX(0.00000001, (1-(1/(1+EXP(-(INDEX(係数表!G:G,3) + $B844)))))*(EXP(INDEX(係数表!H:H,3) + INDEX(係数表!I:I,3)*LN(INDEX(出力表!C:C,3)+1)))))))</f>
        <v>88.696706028707467</v>
      </c>
      <c r="H844" t="e">
        <f>MIN(100, MAX(0, (100*(INDEX(出力表!D:D,3))/(EXP(INDEX(係数表!B:B,3) + $C844) + (INDEX(出力表!D:D,3)))) + (乱数表!$O844*(Settings!B12/(((INDEX(出力表!D:D,3))+1)^INDEX(係数表!E:E,3)*INDEX(係数表!F:F,3))))))</f>
        <v>#VALUE!</v>
      </c>
      <c r="I844" t="e">
        <f>MIN(100, MAX(0, (INDEX(出力表!D:D,3))*G844/MAX(H844, Settings!B3)))</f>
        <v>#VALUE!</v>
      </c>
      <c r="J844">
        <f>MIN(100, MAX(0, 100*BETAINV(乱数表!$D844, MAX(0.00000001, (1/(1+EXP(-(INDEX(係数表!G:G,4) + $B844))))*(EXP(INDEX(係数表!H:H,4) + INDEX(係数表!I:I,4)*LN(INDEX(出力表!C:C,4)+1)))), MAX(0.00000001, (1-(1/(1+EXP(-(INDEX(係数表!G:G,4) + $B844)))))*(EXP(INDEX(係数表!H:H,4) + INDEX(係数表!I:I,4)*LN(INDEX(出力表!C:C,4)+1)))))))</f>
        <v>99.094879527492111</v>
      </c>
      <c r="K844" t="e">
        <f>MIN(100, MAX(0, (100*(INDEX(出力表!D:D,4))/(EXP(INDEX(係数表!B:B,4) + $C844) + (INDEX(出力表!D:D,4)))) + (乱数表!$P844*(Settings!B12/(((INDEX(出力表!D:D,4))+1)^INDEX(係数表!E:E,4)*INDEX(係数表!F:F,4))))))</f>
        <v>#VALUE!</v>
      </c>
      <c r="L844" t="e">
        <f>MIN(100, MAX(0, (INDEX(出力表!D:D,4))*J844/MAX(K844, Settings!B3)))</f>
        <v>#VALUE!</v>
      </c>
      <c r="M844">
        <f>MIN(100, MAX(0, 100*BETAINV(乱数表!$E844, MAX(0.00000001, (1/(1+EXP(-(INDEX(係数表!G:G,5) + $B844))))*(EXP(INDEX(係数表!H:H,5) + INDEX(係数表!I:I,5)*LN(INDEX(出力表!C:C,5)+1)))), MAX(0.00000001, (1-(1/(1+EXP(-(INDEX(係数表!G:G,5) + $B844)))))*(EXP(INDEX(係数表!H:H,5) + INDEX(係数表!I:I,5)*LN(INDEX(出力表!C:C,5)+1)))))))</f>
        <v>99.356898284473843</v>
      </c>
      <c r="N844" t="e">
        <f>MIN(100, MAX(0, (100*(INDEX(出力表!D:D,5))/(EXP(INDEX(係数表!B:B,5) + $C844) + (INDEX(出力表!D:D,5)))) + (乱数表!$Q844*(Settings!B12/(((INDEX(出力表!D:D,5))+1)^INDEX(係数表!E:E,5)*INDEX(係数表!F:F,5))))))</f>
        <v>#VALUE!</v>
      </c>
      <c r="O844" t="e">
        <f>MIN(100, MAX(0, (INDEX(出力表!D:D,5))*M844/MAX(N844, Settings!B3)))</f>
        <v>#VALUE!</v>
      </c>
      <c r="P844">
        <f>MIN(100, MAX(0, 100*BETAINV(乱数表!$F844, MAX(0.00000001, (1/(1+EXP(-(INDEX(係数表!G:G,6) + $B844))))*(EXP(INDEX(係数表!H:H,6) + INDEX(係数表!I:I,6)*LN(INDEX(出力表!C:C,6)+1)))), MAX(0.00000001, (1-(1/(1+EXP(-(INDEX(係数表!G:G,6) + $B844)))))*(EXP(INDEX(係数表!H:H,6) + INDEX(係数表!I:I,6)*LN(INDEX(出力表!C:C,6)+1)))))))</f>
        <v>81.899244339172554</v>
      </c>
      <c r="Q844" t="e">
        <f>MIN(100, MAX(0, (100*(INDEX(出力表!D:D,6))/(EXP(INDEX(係数表!B:B,6) + $C844) + (INDEX(出力表!D:D,6)))) + (乱数表!$R844*(Settings!B12/(((INDEX(出力表!D:D,6))+1)^INDEX(係数表!E:E,6)*INDEX(係数表!F:F,6))))))</f>
        <v>#VALUE!</v>
      </c>
      <c r="R844" t="e">
        <f>MIN(100, MAX(0, (INDEX(出力表!D:D,6))*P844/MAX(Q844, Settings!B3)))</f>
        <v>#VALUE!</v>
      </c>
      <c r="S844">
        <f>MIN(100, MAX(0, 100*BETAINV(乱数表!$G844, MAX(0.00000001, (1/(1+EXP(-(INDEX(係数表!G:G,7) + $B844))))*(EXP(INDEX(係数表!H:H,7) + INDEX(係数表!I:I,7)*LN(INDEX(出力表!C:C,7)+1)))), MAX(0.00000001, (1-(1/(1+EXP(-(INDEX(係数表!G:G,7) + $B844)))))*(EXP(INDEX(係数表!H:H,7) + INDEX(係数表!I:I,7)*LN(INDEX(出力表!C:C,7)+1)))))))</f>
        <v>76.349414953174616</v>
      </c>
      <c r="T844" t="e">
        <f>MIN(100, MAX(0, (100*(INDEX(出力表!D:D,7))/(EXP(INDEX(係数表!B:B,7) + $C844) + (INDEX(出力表!D:D,7)))) + (乱数表!$S844*(Settings!B12/(((INDEX(出力表!D:D,7))+1)^INDEX(係数表!E:E,7)*INDEX(係数表!F:F,7))))))</f>
        <v>#VALUE!</v>
      </c>
      <c r="U844" t="e">
        <f>MIN(100, MAX(0, (INDEX(出力表!D:D,7))*S844/MAX(T844, Settings!B3)))</f>
        <v>#VALUE!</v>
      </c>
      <c r="V844">
        <f>MIN(100, MAX(0, 100*BETAINV(乱数表!$H844, MAX(0.00000001, (1/(1+EXP(-(INDEX(係数表!G:G,8) + $B844))))*(EXP(INDEX(係数表!H:H,8) + INDEX(係数表!I:I,8)*LN(INDEX(出力表!C:C,8)+1)))), MAX(0.00000001, (1-(1/(1+EXP(-(INDEX(係数表!G:G,8) + $B844)))))*(EXP(INDEX(係数表!H:H,8) + INDEX(係数表!I:I,8)*LN(INDEX(出力表!C:C,8)+1)))))))</f>
        <v>61.621910654394071</v>
      </c>
      <c r="W844" t="e">
        <f>MIN(100, MAX(0, (100*(INDEX(出力表!D:D,8))/(EXP(INDEX(係数表!B:B,8) + $C844) + (INDEX(出力表!D:D,8)))) + (乱数表!$T844*(Settings!B12/(((INDEX(出力表!D:D,8))+1)^INDEX(係数表!E:E,8)*INDEX(係数表!F:F,8))))))</f>
        <v>#VALUE!</v>
      </c>
      <c r="X844" t="e">
        <f>MIN(100, MAX(0, (INDEX(出力表!D:D,8))*V844/MAX(W844, Settings!B3)))</f>
        <v>#VALUE!</v>
      </c>
      <c r="Y844">
        <f>MIN(100, MAX(0, 100*BETAINV(乱数表!$I844, MAX(0.00000001, (1/(1+EXP(-(INDEX(係数表!G:G,9) + $B844))))*(EXP(INDEX(係数表!H:H,9) + INDEX(係数表!I:I,9)*LN(INDEX(出力表!C:C,9)+1)))), MAX(0.00000001, (1-(1/(1+EXP(-(INDEX(係数表!G:G,9) + $B844)))))*(EXP(INDEX(係数表!H:H,9) + INDEX(係数表!I:I,9)*LN(INDEX(出力表!C:C,9)+1)))))))</f>
        <v>86.234725418432618</v>
      </c>
      <c r="Z844" t="e">
        <f>MIN(100, MAX(0, (100*(INDEX(出力表!D:D,9))/(EXP(INDEX(係数表!B:B,9) + $C844) + (INDEX(出力表!D:D,9)))) + (乱数表!$U844*(Settings!B12/(((INDEX(出力表!D:D,9))+1)^INDEX(係数表!E:E,9)*INDEX(係数表!F:F,9))))))</f>
        <v>#VALUE!</v>
      </c>
      <c r="AA844" t="e">
        <f>MIN(100, MAX(0, (INDEX(出力表!D:D,9))*Y844/MAX(Z844, Settings!B3)))</f>
        <v>#VALUE!</v>
      </c>
      <c r="AB844">
        <f>MIN(100, MAX(0, 100*BETAINV(乱数表!$J844, MAX(0.00000001, (1/(1+EXP(-(INDEX(係数表!G:G,10) + $B844))))*(EXP(INDEX(係数表!H:H,10) + INDEX(係数表!I:I,10)*LN(INDEX(出力表!C:C,10)+1)))), MAX(0.00000001, (1-(1/(1+EXP(-(INDEX(係数表!G:G,10) + $B844)))))*(EXP(INDEX(係数表!H:H,10) + INDEX(係数表!I:I,10)*LN(INDEX(出力表!C:C,10)+1)))))))</f>
        <v>99.939822988820509</v>
      </c>
      <c r="AC844" t="e">
        <f>MIN(100, MAX(0, (100*(INDEX(出力表!D:D,10))/(EXP(INDEX(係数表!B:B,10) + $C844) + (INDEX(出力表!D:D,10)))) + (乱数表!$V844*(Settings!B12/(((INDEX(出力表!D:D,10))+1)^INDEX(係数表!E:E,10)*INDEX(係数表!F:F,10))))))</f>
        <v>#VALUE!</v>
      </c>
      <c r="AD844" t="e">
        <f>MIN(100, MAX(0, (INDEX(出力表!D:D,10))*AB844/MAX(AC844, Settings!B3)))</f>
        <v>#VALUE!</v>
      </c>
      <c r="AE844">
        <f>MIN(100, MAX(0, 100*BETAINV(乱数表!$K844, MAX(0.00000001, (1/(1+EXP(-(INDEX(係数表!G:G,11) + $B844))))*(EXP(INDEX(係数表!H:H,11) + INDEX(係数表!I:I,11)*LN(INDEX(出力表!C:C,11)+1)))), MAX(0.00000001, (1-(1/(1+EXP(-(INDEX(係数表!G:G,11) + $B844)))))*(EXP(INDEX(係数表!H:H,11) + INDEX(係数表!I:I,11)*LN(INDEX(出力表!C:C,11)+1)))))))</f>
        <v>88.571276829549006</v>
      </c>
      <c r="AF844" t="e">
        <f>MIN(100, MAX(0, (100*(INDEX(出力表!D:D,11))/(EXP(INDEX(係数表!B:B,11) + $C844) + (INDEX(出力表!D:D,11)))) + (乱数表!$W844*(Settings!B12/(((INDEX(出力表!D:D,11))+1)^INDEX(係数表!E:E,11)*INDEX(係数表!F:F,11))))))</f>
        <v>#VALUE!</v>
      </c>
      <c r="AG844" t="e">
        <f>MIN(100, MAX(0, (INDEX(出力表!D:D,11))*AE844/MAX(AF844, Settings!B3)))</f>
        <v>#VALUE!</v>
      </c>
      <c r="AH844">
        <f>MIN(100, MAX(0, 100*BETAINV(乱数表!$L844, MAX(0.00000001, (1/(1+EXP(-(INDEX(係数表!G:G,12) + $B844))))*(EXP(INDEX(係数表!H:H,12) + INDEX(係数表!I:I,12)*LN(INDEX(出力表!C:C,12)+1)))), MAX(0.00000001, (1-(1/(1+EXP(-(INDEX(係数表!G:G,12) + $B844)))))*(EXP(INDEX(係数表!H:H,12) + INDEX(係数表!I:I,12)*LN(INDEX(出力表!C:C,12)+1)))))))</f>
        <v>94.013616605199161</v>
      </c>
      <c r="AI844" t="e">
        <f>MIN(100, MAX(0, (100*(INDEX(出力表!D:D,12))/(EXP(INDEX(係数表!B:B,12) + $C844) + (INDEX(出力表!D:D,12)))) + (乱数表!$X844*(Settings!B12/(((INDEX(出力表!D:D,12))+1)^INDEX(係数表!E:E,12)*INDEX(係数表!F:F,12))))))</f>
        <v>#VALUE!</v>
      </c>
      <c r="AJ844" t="e">
        <f>MIN(100, MAX(0, (INDEX(出力表!D:D,12))*AH844/MAX(AI844, Settings!B3)))</f>
        <v>#VALUE!</v>
      </c>
      <c r="AK844">
        <f>MIN(100, MAX(0, 100*BETAINV(乱数表!$M844, MAX(0.00000001, (1/(1+EXP(-(INDEX(係数表!G:G,13) + $B844))))*(EXP(INDEX(係数表!H:H,13) + INDEX(係数表!I:I,13)*LN(INDEX(出力表!C:C,13)+1)))), MAX(0.00000001, (1-(1/(1+EXP(-(INDEX(係数表!G:G,13) + $B844)))))*(EXP(INDEX(係数表!H:H,13) + INDEX(係数表!I:I,13)*LN(INDEX(出力表!C:C,13)+1)))))))</f>
        <v>99.631593725463603</v>
      </c>
      <c r="AL844" t="e">
        <f>MIN(100, MAX(0, (100*(INDEX(出力表!D:D,13))/(EXP(INDEX(係数表!B:B,13) + $C844) + (INDEX(出力表!D:D,13)))) + (乱数表!$Y844*(Settings!B12/(((INDEX(出力表!D:D,13))+1)^INDEX(係数表!E:E,13)*INDEX(係数表!F:F,13))))))</f>
        <v>#VALUE!</v>
      </c>
      <c r="AM844" t="e">
        <f>MIN(100, MAX(0, (INDEX(出力表!D:D,13))*AK844/MAX(AL844, Settings!B3)))</f>
        <v>#VALUE!</v>
      </c>
      <c r="AN844">
        <f>IF(ISNUMBER(F844), INDEX(出力表!B:B,2)*F844, 0)+IF(ISNUMBER(I844), INDEX(出力表!B:B,3)*I844, 0)+IF(ISNUMBER(L844), INDEX(出力表!B:B,4)*L844, 0)+IF(ISNUMBER(O844), INDEX(出力表!B:B,5)*O844, 0)+IF(ISNUMBER(R844), INDEX(出力表!B:B,6)*R844, 0)+IF(ISNUMBER(U844), INDEX(出力表!B:B,7)*U844, 0)+IF(ISNUMBER(X844), INDEX(出力表!B:B,8)*X844, 0)+IF(ISNUMBER(AA844), INDEX(出力表!B:B,9)*AA844, 0)+IF(ISNUMBER(AD844), INDEX(出力表!B:B,10)*AD844, 0)+IF(ISNUMBER(AG844), INDEX(出力表!B:B,11)*AG844, 0)+IF(ISNUMBER(AJ844), INDEX(出力表!B:B,12)*AJ844, 0)+IF(ISNUMBER(AM844), INDEX(出力表!B:B,13)*AM844, 0)</f>
        <v>0</v>
      </c>
      <c r="AO844">
        <f>IF(ISNUMBER(F844), INDEX(出力表!B:B,2), 0)+IF(ISNUMBER(I844), INDEX(出力表!B:B,3), 0)+IF(ISNUMBER(L844), INDEX(出力表!B:B,4), 0)+IF(ISNUMBER(O844), INDEX(出力表!B:B,5), 0)+IF(ISNUMBER(R844), INDEX(出力表!B:B,6), 0)+IF(ISNUMBER(U844), INDEX(出力表!B:B,7), 0)+IF(ISNUMBER(X844), INDEX(出力表!B:B,8), 0)+IF(ISNUMBER(AA844), INDEX(出力表!B:B,9), 0)+IF(ISNUMBER(AD844), INDEX(出力表!B:B,10), 0)+IF(ISNUMBER(AG844), INDEX(出力表!B:B,11), 0)+IF(ISNUMBER(AJ844), INDEX(出力表!B:B,12), 0)+IF(ISNUMBER(AM844), INDEX(出力表!B:B,13), 0)</f>
        <v>0</v>
      </c>
      <c r="AP844" t="str">
        <f t="shared" si="13"/>
        <v/>
      </c>
    </row>
    <row r="845" spans="1:42" x14ac:dyDescent="0.2">
      <c r="A845">
        <v>844</v>
      </c>
      <c r="B845">
        <f>IF(UPPER(Settings!B4)="TRUE", 乱数表!$Z845*Settings!B10, 0)</f>
        <v>-0.56748797487752067</v>
      </c>
      <c r="C845">
        <f>IF(UPPER(Settings!B4)="TRUE", 乱数表!$AA845*Settings!B11, 0)</f>
        <v>9.5688884352336356E-2</v>
      </c>
      <c r="D845">
        <f>MIN(100, MAX(0, 100*BETAINV(乱数表!$B845, MAX(0.00000001, (1/(1+EXP(-(INDEX(係数表!G:G,2) + $B845))))*(EXP(INDEX(係数表!H:H,2) + INDEX(係数表!I:I,2)*LN(INDEX(出力表!C:C,2)+1)))), MAX(0.00000001, (1-(1/(1+EXP(-(INDEX(係数表!G:G,2) + $B845)))))*(EXP(INDEX(係数表!H:H,2) + INDEX(係数表!I:I,2)*LN(INDEX(出力表!C:C,2)+1)))))))</f>
        <v>64.386866232244529</v>
      </c>
      <c r="E845" t="e">
        <f>MIN(100, MAX(0, (100*(INDEX(出力表!D:D,2))/(EXP(INDEX(係数表!B:B,2) + $C845) + (INDEX(出力表!D:D,2)))) + (乱数表!$N845*(Settings!B12/(((INDEX(出力表!D:D,2))+1)^INDEX(係数表!E:E,2)*INDEX(係数表!F:F,2))))))</f>
        <v>#VALUE!</v>
      </c>
      <c r="F845" t="e">
        <f>MIN(100, MAX(0, (INDEX(出力表!D:D,2))*D845/MAX(E845, Settings!B3)))</f>
        <v>#VALUE!</v>
      </c>
      <c r="G845">
        <f>MIN(100, MAX(0, 100*BETAINV(乱数表!$C845, MAX(0.00000001, (1/(1+EXP(-(INDEX(係数表!G:G,3) + $B845))))*(EXP(INDEX(係数表!H:H,3) + INDEX(係数表!I:I,3)*LN(INDEX(出力表!C:C,3)+1)))), MAX(0.00000001, (1-(1/(1+EXP(-(INDEX(係数表!G:G,3) + $B845)))))*(EXP(INDEX(係数表!H:H,3) + INDEX(係数表!I:I,3)*LN(INDEX(出力表!C:C,3)+1)))))))</f>
        <v>93.544026863597267</v>
      </c>
      <c r="H845" t="e">
        <f>MIN(100, MAX(0, (100*(INDEX(出力表!D:D,3))/(EXP(INDEX(係数表!B:B,3) + $C845) + (INDEX(出力表!D:D,3)))) + (乱数表!$O845*(Settings!B12/(((INDEX(出力表!D:D,3))+1)^INDEX(係数表!E:E,3)*INDEX(係数表!F:F,3))))))</f>
        <v>#VALUE!</v>
      </c>
      <c r="I845" t="e">
        <f>MIN(100, MAX(0, (INDEX(出力表!D:D,3))*G845/MAX(H845, Settings!B3)))</f>
        <v>#VALUE!</v>
      </c>
      <c r="J845">
        <f>MIN(100, MAX(0, 100*BETAINV(乱数表!$D845, MAX(0.00000001, (1/(1+EXP(-(INDEX(係数表!G:G,4) + $B845))))*(EXP(INDEX(係数表!H:H,4) + INDEX(係数表!I:I,4)*LN(INDEX(出力表!C:C,4)+1)))), MAX(0.00000001, (1-(1/(1+EXP(-(INDEX(係数表!G:G,4) + $B845)))))*(EXP(INDEX(係数表!H:H,4) + INDEX(係数表!I:I,4)*LN(INDEX(出力表!C:C,4)+1)))))))</f>
        <v>92.321028774889882</v>
      </c>
      <c r="K845" t="e">
        <f>MIN(100, MAX(0, (100*(INDEX(出力表!D:D,4))/(EXP(INDEX(係数表!B:B,4) + $C845) + (INDEX(出力表!D:D,4)))) + (乱数表!$P845*(Settings!B12/(((INDEX(出力表!D:D,4))+1)^INDEX(係数表!E:E,4)*INDEX(係数表!F:F,4))))))</f>
        <v>#VALUE!</v>
      </c>
      <c r="L845" t="e">
        <f>MIN(100, MAX(0, (INDEX(出力表!D:D,4))*J845/MAX(K845, Settings!B3)))</f>
        <v>#VALUE!</v>
      </c>
      <c r="M845">
        <f>MIN(100, MAX(0, 100*BETAINV(乱数表!$E845, MAX(0.00000001, (1/(1+EXP(-(INDEX(係数表!G:G,5) + $B845))))*(EXP(INDEX(係数表!H:H,5) + INDEX(係数表!I:I,5)*LN(INDEX(出力表!C:C,5)+1)))), MAX(0.00000001, (1-(1/(1+EXP(-(INDEX(係数表!G:G,5) + $B845)))))*(EXP(INDEX(係数表!H:H,5) + INDEX(係数表!I:I,5)*LN(INDEX(出力表!C:C,5)+1)))))))</f>
        <v>69.269106664084916</v>
      </c>
      <c r="N845" t="e">
        <f>MIN(100, MAX(0, (100*(INDEX(出力表!D:D,5))/(EXP(INDEX(係数表!B:B,5) + $C845) + (INDEX(出力表!D:D,5)))) + (乱数表!$Q845*(Settings!B12/(((INDEX(出力表!D:D,5))+1)^INDEX(係数表!E:E,5)*INDEX(係数表!F:F,5))))))</f>
        <v>#VALUE!</v>
      </c>
      <c r="O845" t="e">
        <f>MIN(100, MAX(0, (INDEX(出力表!D:D,5))*M845/MAX(N845, Settings!B3)))</f>
        <v>#VALUE!</v>
      </c>
      <c r="P845">
        <f>MIN(100, MAX(0, 100*BETAINV(乱数表!$F845, MAX(0.00000001, (1/(1+EXP(-(INDEX(係数表!G:G,6) + $B845))))*(EXP(INDEX(係数表!H:H,6) + INDEX(係数表!I:I,6)*LN(INDEX(出力表!C:C,6)+1)))), MAX(0.00000001, (1-(1/(1+EXP(-(INDEX(係数表!G:G,6) + $B845)))))*(EXP(INDEX(係数表!H:H,6) + INDEX(係数表!I:I,6)*LN(INDEX(出力表!C:C,6)+1)))))))</f>
        <v>63.685634998776564</v>
      </c>
      <c r="Q845" t="e">
        <f>MIN(100, MAX(0, (100*(INDEX(出力表!D:D,6))/(EXP(INDEX(係数表!B:B,6) + $C845) + (INDEX(出力表!D:D,6)))) + (乱数表!$R845*(Settings!B12/(((INDEX(出力表!D:D,6))+1)^INDEX(係数表!E:E,6)*INDEX(係数表!F:F,6))))))</f>
        <v>#VALUE!</v>
      </c>
      <c r="R845" t="e">
        <f>MIN(100, MAX(0, (INDEX(出力表!D:D,6))*P845/MAX(Q845, Settings!B3)))</f>
        <v>#VALUE!</v>
      </c>
      <c r="S845">
        <f>MIN(100, MAX(0, 100*BETAINV(乱数表!$G845, MAX(0.00000001, (1/(1+EXP(-(INDEX(係数表!G:G,7) + $B845))))*(EXP(INDEX(係数表!H:H,7) + INDEX(係数表!I:I,7)*LN(INDEX(出力表!C:C,7)+1)))), MAX(0.00000001, (1-(1/(1+EXP(-(INDEX(係数表!G:G,7) + $B845)))))*(EXP(INDEX(係数表!H:H,7) + INDEX(係数表!I:I,7)*LN(INDEX(出力表!C:C,7)+1)))))))</f>
        <v>93.188309830435202</v>
      </c>
      <c r="T845" t="e">
        <f>MIN(100, MAX(0, (100*(INDEX(出力表!D:D,7))/(EXP(INDEX(係数表!B:B,7) + $C845) + (INDEX(出力表!D:D,7)))) + (乱数表!$S845*(Settings!B12/(((INDEX(出力表!D:D,7))+1)^INDEX(係数表!E:E,7)*INDEX(係数表!F:F,7))))))</f>
        <v>#VALUE!</v>
      </c>
      <c r="U845" t="e">
        <f>MIN(100, MAX(0, (INDEX(出力表!D:D,7))*S845/MAX(T845, Settings!B3)))</f>
        <v>#VALUE!</v>
      </c>
      <c r="V845">
        <f>MIN(100, MAX(0, 100*BETAINV(乱数表!$H845, MAX(0.00000001, (1/(1+EXP(-(INDEX(係数表!G:G,8) + $B845))))*(EXP(INDEX(係数表!H:H,8) + INDEX(係数表!I:I,8)*LN(INDEX(出力表!C:C,8)+1)))), MAX(0.00000001, (1-(1/(1+EXP(-(INDEX(係数表!G:G,8) + $B845)))))*(EXP(INDEX(係数表!H:H,8) + INDEX(係数表!I:I,8)*LN(INDEX(出力表!C:C,8)+1)))))))</f>
        <v>76.513646001670892</v>
      </c>
      <c r="W845" t="e">
        <f>MIN(100, MAX(0, (100*(INDEX(出力表!D:D,8))/(EXP(INDEX(係数表!B:B,8) + $C845) + (INDEX(出力表!D:D,8)))) + (乱数表!$T845*(Settings!B12/(((INDEX(出力表!D:D,8))+1)^INDEX(係数表!E:E,8)*INDEX(係数表!F:F,8))))))</f>
        <v>#VALUE!</v>
      </c>
      <c r="X845" t="e">
        <f>MIN(100, MAX(0, (INDEX(出力表!D:D,8))*V845/MAX(W845, Settings!B3)))</f>
        <v>#VALUE!</v>
      </c>
      <c r="Y845">
        <f>MIN(100, MAX(0, 100*BETAINV(乱数表!$I845, MAX(0.00000001, (1/(1+EXP(-(INDEX(係数表!G:G,9) + $B845))))*(EXP(INDEX(係数表!H:H,9) + INDEX(係数表!I:I,9)*LN(INDEX(出力表!C:C,9)+1)))), MAX(0.00000001, (1-(1/(1+EXP(-(INDEX(係数表!G:G,9) + $B845)))))*(EXP(INDEX(係数表!H:H,9) + INDEX(係数表!I:I,9)*LN(INDEX(出力表!C:C,9)+1)))))))</f>
        <v>58.591549501026627</v>
      </c>
      <c r="Z845" t="e">
        <f>MIN(100, MAX(0, (100*(INDEX(出力表!D:D,9))/(EXP(INDEX(係数表!B:B,9) + $C845) + (INDEX(出力表!D:D,9)))) + (乱数表!$U845*(Settings!B12/(((INDEX(出力表!D:D,9))+1)^INDEX(係数表!E:E,9)*INDEX(係数表!F:F,9))))))</f>
        <v>#VALUE!</v>
      </c>
      <c r="AA845" t="e">
        <f>MIN(100, MAX(0, (INDEX(出力表!D:D,9))*Y845/MAX(Z845, Settings!B3)))</f>
        <v>#VALUE!</v>
      </c>
      <c r="AB845">
        <f>MIN(100, MAX(0, 100*BETAINV(乱数表!$J845, MAX(0.00000001, (1/(1+EXP(-(INDEX(係数表!G:G,10) + $B845))))*(EXP(INDEX(係数表!H:H,10) + INDEX(係数表!I:I,10)*LN(INDEX(出力表!C:C,10)+1)))), MAX(0.00000001, (1-(1/(1+EXP(-(INDEX(係数表!G:G,10) + $B845)))))*(EXP(INDEX(係数表!H:H,10) + INDEX(係数表!I:I,10)*LN(INDEX(出力表!C:C,10)+1)))))))</f>
        <v>66.936046644413878</v>
      </c>
      <c r="AC845" t="e">
        <f>MIN(100, MAX(0, (100*(INDEX(出力表!D:D,10))/(EXP(INDEX(係数表!B:B,10) + $C845) + (INDEX(出力表!D:D,10)))) + (乱数表!$V845*(Settings!B12/(((INDEX(出力表!D:D,10))+1)^INDEX(係数表!E:E,10)*INDEX(係数表!F:F,10))))))</f>
        <v>#VALUE!</v>
      </c>
      <c r="AD845" t="e">
        <f>MIN(100, MAX(0, (INDEX(出力表!D:D,10))*AB845/MAX(AC845, Settings!B3)))</f>
        <v>#VALUE!</v>
      </c>
      <c r="AE845">
        <f>MIN(100, MAX(0, 100*BETAINV(乱数表!$K845, MAX(0.00000001, (1/(1+EXP(-(INDEX(係数表!G:G,11) + $B845))))*(EXP(INDEX(係数表!H:H,11) + INDEX(係数表!I:I,11)*LN(INDEX(出力表!C:C,11)+1)))), MAX(0.00000001, (1-(1/(1+EXP(-(INDEX(係数表!G:G,11) + $B845)))))*(EXP(INDEX(係数表!H:H,11) + INDEX(係数表!I:I,11)*LN(INDEX(出力表!C:C,11)+1)))))))</f>
        <v>76.281901685174361</v>
      </c>
      <c r="AF845" t="e">
        <f>MIN(100, MAX(0, (100*(INDEX(出力表!D:D,11))/(EXP(INDEX(係数表!B:B,11) + $C845) + (INDEX(出力表!D:D,11)))) + (乱数表!$W845*(Settings!B12/(((INDEX(出力表!D:D,11))+1)^INDEX(係数表!E:E,11)*INDEX(係数表!F:F,11))))))</f>
        <v>#VALUE!</v>
      </c>
      <c r="AG845" t="e">
        <f>MIN(100, MAX(0, (INDEX(出力表!D:D,11))*AE845/MAX(AF845, Settings!B3)))</f>
        <v>#VALUE!</v>
      </c>
      <c r="AH845">
        <f>MIN(100, MAX(0, 100*BETAINV(乱数表!$L845, MAX(0.00000001, (1/(1+EXP(-(INDEX(係数表!G:G,12) + $B845))))*(EXP(INDEX(係数表!H:H,12) + INDEX(係数表!I:I,12)*LN(INDEX(出力表!C:C,12)+1)))), MAX(0.00000001, (1-(1/(1+EXP(-(INDEX(係数表!G:G,12) + $B845)))))*(EXP(INDEX(係数表!H:H,12) + INDEX(係数表!I:I,12)*LN(INDEX(出力表!C:C,12)+1)))))))</f>
        <v>50.28498093886833</v>
      </c>
      <c r="AI845" t="e">
        <f>MIN(100, MAX(0, (100*(INDEX(出力表!D:D,12))/(EXP(INDEX(係数表!B:B,12) + $C845) + (INDEX(出力表!D:D,12)))) + (乱数表!$X845*(Settings!B12/(((INDEX(出力表!D:D,12))+1)^INDEX(係数表!E:E,12)*INDEX(係数表!F:F,12))))))</f>
        <v>#VALUE!</v>
      </c>
      <c r="AJ845" t="e">
        <f>MIN(100, MAX(0, (INDEX(出力表!D:D,12))*AH845/MAX(AI845, Settings!B3)))</f>
        <v>#VALUE!</v>
      </c>
      <c r="AK845">
        <f>MIN(100, MAX(0, 100*BETAINV(乱数表!$M845, MAX(0.00000001, (1/(1+EXP(-(INDEX(係数表!G:G,13) + $B845))))*(EXP(INDEX(係数表!H:H,13) + INDEX(係数表!I:I,13)*LN(INDEX(出力表!C:C,13)+1)))), MAX(0.00000001, (1-(1/(1+EXP(-(INDEX(係数表!G:G,13) + $B845)))))*(EXP(INDEX(係数表!H:H,13) + INDEX(係数表!I:I,13)*LN(INDEX(出力表!C:C,13)+1)))))))</f>
        <v>99.975975839479631</v>
      </c>
      <c r="AL845" t="e">
        <f>MIN(100, MAX(0, (100*(INDEX(出力表!D:D,13))/(EXP(INDEX(係数表!B:B,13) + $C845) + (INDEX(出力表!D:D,13)))) + (乱数表!$Y845*(Settings!B12/(((INDEX(出力表!D:D,13))+1)^INDEX(係数表!E:E,13)*INDEX(係数表!F:F,13))))))</f>
        <v>#VALUE!</v>
      </c>
      <c r="AM845" t="e">
        <f>MIN(100, MAX(0, (INDEX(出力表!D:D,13))*AK845/MAX(AL845, Settings!B3)))</f>
        <v>#VALUE!</v>
      </c>
      <c r="AN845">
        <f>IF(ISNUMBER(F845), INDEX(出力表!B:B,2)*F845, 0)+IF(ISNUMBER(I845), INDEX(出力表!B:B,3)*I845, 0)+IF(ISNUMBER(L845), INDEX(出力表!B:B,4)*L845, 0)+IF(ISNUMBER(O845), INDEX(出力表!B:B,5)*O845, 0)+IF(ISNUMBER(R845), INDEX(出力表!B:B,6)*R845, 0)+IF(ISNUMBER(U845), INDEX(出力表!B:B,7)*U845, 0)+IF(ISNUMBER(X845), INDEX(出力表!B:B,8)*X845, 0)+IF(ISNUMBER(AA845), INDEX(出力表!B:B,9)*AA845, 0)+IF(ISNUMBER(AD845), INDEX(出力表!B:B,10)*AD845, 0)+IF(ISNUMBER(AG845), INDEX(出力表!B:B,11)*AG845, 0)+IF(ISNUMBER(AJ845), INDEX(出力表!B:B,12)*AJ845, 0)+IF(ISNUMBER(AM845), INDEX(出力表!B:B,13)*AM845, 0)</f>
        <v>0</v>
      </c>
      <c r="AO845">
        <f>IF(ISNUMBER(F845), INDEX(出力表!B:B,2), 0)+IF(ISNUMBER(I845), INDEX(出力表!B:B,3), 0)+IF(ISNUMBER(L845), INDEX(出力表!B:B,4), 0)+IF(ISNUMBER(O845), INDEX(出力表!B:B,5), 0)+IF(ISNUMBER(R845), INDEX(出力表!B:B,6), 0)+IF(ISNUMBER(U845), INDEX(出力表!B:B,7), 0)+IF(ISNUMBER(X845), INDEX(出力表!B:B,8), 0)+IF(ISNUMBER(AA845), INDEX(出力表!B:B,9), 0)+IF(ISNUMBER(AD845), INDEX(出力表!B:B,10), 0)+IF(ISNUMBER(AG845), INDEX(出力表!B:B,11), 0)+IF(ISNUMBER(AJ845), INDEX(出力表!B:B,12), 0)+IF(ISNUMBER(AM845), INDEX(出力表!B:B,13), 0)</f>
        <v>0</v>
      </c>
      <c r="AP845" t="str">
        <f t="shared" si="13"/>
        <v/>
      </c>
    </row>
    <row r="846" spans="1:42" x14ac:dyDescent="0.2">
      <c r="A846">
        <v>845</v>
      </c>
      <c r="B846">
        <f>IF(UPPER(Settings!B4)="TRUE", 乱数表!$Z846*Settings!B10, 0)</f>
        <v>-0.16154044988695154</v>
      </c>
      <c r="C846">
        <f>IF(UPPER(Settings!B4)="TRUE", 乱数表!$AA846*Settings!B11, 0)</f>
        <v>2.8484071220118089E-3</v>
      </c>
      <c r="D846">
        <f>MIN(100, MAX(0, 100*BETAINV(乱数表!$B846, MAX(0.00000001, (1/(1+EXP(-(INDEX(係数表!G:G,2) + $B846))))*(EXP(INDEX(係数表!H:H,2) + INDEX(係数表!I:I,2)*LN(INDEX(出力表!C:C,2)+1)))), MAX(0.00000001, (1-(1/(1+EXP(-(INDEX(係数表!G:G,2) + $B846)))))*(EXP(INDEX(係数表!H:H,2) + INDEX(係数表!I:I,2)*LN(INDEX(出力表!C:C,2)+1)))))))</f>
        <v>95.312622230464768</v>
      </c>
      <c r="E846" t="e">
        <f>MIN(100, MAX(0, (100*(INDEX(出力表!D:D,2))/(EXP(INDEX(係数表!B:B,2) + $C846) + (INDEX(出力表!D:D,2)))) + (乱数表!$N846*(Settings!B12/(((INDEX(出力表!D:D,2))+1)^INDEX(係数表!E:E,2)*INDEX(係数表!F:F,2))))))</f>
        <v>#VALUE!</v>
      </c>
      <c r="F846" t="e">
        <f>MIN(100, MAX(0, (INDEX(出力表!D:D,2))*D846/MAX(E846, Settings!B3)))</f>
        <v>#VALUE!</v>
      </c>
      <c r="G846">
        <f>MIN(100, MAX(0, 100*BETAINV(乱数表!$C846, MAX(0.00000001, (1/(1+EXP(-(INDEX(係数表!G:G,3) + $B846))))*(EXP(INDEX(係数表!H:H,3) + INDEX(係数表!I:I,3)*LN(INDEX(出力表!C:C,3)+1)))), MAX(0.00000001, (1-(1/(1+EXP(-(INDEX(係数表!G:G,3) + $B846)))))*(EXP(INDEX(係数表!H:H,3) + INDEX(係数表!I:I,3)*LN(INDEX(出力表!C:C,3)+1)))))))</f>
        <v>89.139972653885877</v>
      </c>
      <c r="H846" t="e">
        <f>MIN(100, MAX(0, (100*(INDEX(出力表!D:D,3))/(EXP(INDEX(係数表!B:B,3) + $C846) + (INDEX(出力表!D:D,3)))) + (乱数表!$O846*(Settings!B12/(((INDEX(出力表!D:D,3))+1)^INDEX(係数表!E:E,3)*INDEX(係数表!F:F,3))))))</f>
        <v>#VALUE!</v>
      </c>
      <c r="I846" t="e">
        <f>MIN(100, MAX(0, (INDEX(出力表!D:D,3))*G846/MAX(H846, Settings!B3)))</f>
        <v>#VALUE!</v>
      </c>
      <c r="J846">
        <f>MIN(100, MAX(0, 100*BETAINV(乱数表!$D846, MAX(0.00000001, (1/(1+EXP(-(INDEX(係数表!G:G,4) + $B846))))*(EXP(INDEX(係数表!H:H,4) + INDEX(係数表!I:I,4)*LN(INDEX(出力表!C:C,4)+1)))), MAX(0.00000001, (1-(1/(1+EXP(-(INDEX(係数表!G:G,4) + $B846)))))*(EXP(INDEX(係数表!H:H,4) + INDEX(係数表!I:I,4)*LN(INDEX(出力表!C:C,4)+1)))))))</f>
        <v>93.685473805641124</v>
      </c>
      <c r="K846" t="e">
        <f>MIN(100, MAX(0, (100*(INDEX(出力表!D:D,4))/(EXP(INDEX(係数表!B:B,4) + $C846) + (INDEX(出力表!D:D,4)))) + (乱数表!$P846*(Settings!B12/(((INDEX(出力表!D:D,4))+1)^INDEX(係数表!E:E,4)*INDEX(係数表!F:F,4))))))</f>
        <v>#VALUE!</v>
      </c>
      <c r="L846" t="e">
        <f>MIN(100, MAX(0, (INDEX(出力表!D:D,4))*J846/MAX(K846, Settings!B3)))</f>
        <v>#VALUE!</v>
      </c>
      <c r="M846">
        <f>MIN(100, MAX(0, 100*BETAINV(乱数表!$E846, MAX(0.00000001, (1/(1+EXP(-(INDEX(係数表!G:G,5) + $B846))))*(EXP(INDEX(係数表!H:H,5) + INDEX(係数表!I:I,5)*LN(INDEX(出力表!C:C,5)+1)))), MAX(0.00000001, (1-(1/(1+EXP(-(INDEX(係数表!G:G,5) + $B846)))))*(EXP(INDEX(係数表!H:H,5) + INDEX(係数表!I:I,5)*LN(INDEX(出力表!C:C,5)+1)))))))</f>
        <v>56.769992452278153</v>
      </c>
      <c r="N846" t="e">
        <f>MIN(100, MAX(0, (100*(INDEX(出力表!D:D,5))/(EXP(INDEX(係数表!B:B,5) + $C846) + (INDEX(出力表!D:D,5)))) + (乱数表!$Q846*(Settings!B12/(((INDEX(出力表!D:D,5))+1)^INDEX(係数表!E:E,5)*INDEX(係数表!F:F,5))))))</f>
        <v>#VALUE!</v>
      </c>
      <c r="O846" t="e">
        <f>MIN(100, MAX(0, (INDEX(出力表!D:D,5))*M846/MAX(N846, Settings!B3)))</f>
        <v>#VALUE!</v>
      </c>
      <c r="P846">
        <f>MIN(100, MAX(0, 100*BETAINV(乱数表!$F846, MAX(0.00000001, (1/(1+EXP(-(INDEX(係数表!G:G,6) + $B846))))*(EXP(INDEX(係数表!H:H,6) + INDEX(係数表!I:I,6)*LN(INDEX(出力表!C:C,6)+1)))), MAX(0.00000001, (1-(1/(1+EXP(-(INDEX(係数表!G:G,6) + $B846)))))*(EXP(INDEX(係数表!H:H,6) + INDEX(係数表!I:I,6)*LN(INDEX(出力表!C:C,6)+1)))))))</f>
        <v>80.580730736626279</v>
      </c>
      <c r="Q846" t="e">
        <f>MIN(100, MAX(0, (100*(INDEX(出力表!D:D,6))/(EXP(INDEX(係数表!B:B,6) + $C846) + (INDEX(出力表!D:D,6)))) + (乱数表!$R846*(Settings!B12/(((INDEX(出力表!D:D,6))+1)^INDEX(係数表!E:E,6)*INDEX(係数表!F:F,6))))))</f>
        <v>#VALUE!</v>
      </c>
      <c r="R846" t="e">
        <f>MIN(100, MAX(0, (INDEX(出力表!D:D,6))*P846/MAX(Q846, Settings!B3)))</f>
        <v>#VALUE!</v>
      </c>
      <c r="S846">
        <f>MIN(100, MAX(0, 100*BETAINV(乱数表!$G846, MAX(0.00000001, (1/(1+EXP(-(INDEX(係数表!G:G,7) + $B846))))*(EXP(INDEX(係数表!H:H,7) + INDEX(係数表!I:I,7)*LN(INDEX(出力表!C:C,7)+1)))), MAX(0.00000001, (1-(1/(1+EXP(-(INDEX(係数表!G:G,7) + $B846)))))*(EXP(INDEX(係数表!H:H,7) + INDEX(係数表!I:I,7)*LN(INDEX(出力表!C:C,7)+1)))))))</f>
        <v>88.506045993495178</v>
      </c>
      <c r="T846" t="e">
        <f>MIN(100, MAX(0, (100*(INDEX(出力表!D:D,7))/(EXP(INDEX(係数表!B:B,7) + $C846) + (INDEX(出力表!D:D,7)))) + (乱数表!$S846*(Settings!B12/(((INDEX(出力表!D:D,7))+1)^INDEX(係数表!E:E,7)*INDEX(係数表!F:F,7))))))</f>
        <v>#VALUE!</v>
      </c>
      <c r="U846" t="e">
        <f>MIN(100, MAX(0, (INDEX(出力表!D:D,7))*S846/MAX(T846, Settings!B3)))</f>
        <v>#VALUE!</v>
      </c>
      <c r="V846">
        <f>MIN(100, MAX(0, 100*BETAINV(乱数表!$H846, MAX(0.00000001, (1/(1+EXP(-(INDEX(係数表!G:G,8) + $B846))))*(EXP(INDEX(係数表!H:H,8) + INDEX(係数表!I:I,8)*LN(INDEX(出力表!C:C,8)+1)))), MAX(0.00000001, (1-(1/(1+EXP(-(INDEX(係数表!G:G,8) + $B846)))))*(EXP(INDEX(係数表!H:H,8) + INDEX(係数表!I:I,8)*LN(INDEX(出力表!C:C,8)+1)))))))</f>
        <v>96.581585600907616</v>
      </c>
      <c r="W846" t="e">
        <f>MIN(100, MAX(0, (100*(INDEX(出力表!D:D,8))/(EXP(INDEX(係数表!B:B,8) + $C846) + (INDEX(出力表!D:D,8)))) + (乱数表!$T846*(Settings!B12/(((INDEX(出力表!D:D,8))+1)^INDEX(係数表!E:E,8)*INDEX(係数表!F:F,8))))))</f>
        <v>#VALUE!</v>
      </c>
      <c r="X846" t="e">
        <f>MIN(100, MAX(0, (INDEX(出力表!D:D,8))*V846/MAX(W846, Settings!B3)))</f>
        <v>#VALUE!</v>
      </c>
      <c r="Y846">
        <f>MIN(100, MAX(0, 100*BETAINV(乱数表!$I846, MAX(0.00000001, (1/(1+EXP(-(INDEX(係数表!G:G,9) + $B846))))*(EXP(INDEX(係数表!H:H,9) + INDEX(係数表!I:I,9)*LN(INDEX(出力表!C:C,9)+1)))), MAX(0.00000001, (1-(1/(1+EXP(-(INDEX(係数表!G:G,9) + $B846)))))*(EXP(INDEX(係数表!H:H,9) + INDEX(係数表!I:I,9)*LN(INDEX(出力表!C:C,9)+1)))))))</f>
        <v>97.450820493449058</v>
      </c>
      <c r="Z846" t="e">
        <f>MIN(100, MAX(0, (100*(INDEX(出力表!D:D,9))/(EXP(INDEX(係数表!B:B,9) + $C846) + (INDEX(出力表!D:D,9)))) + (乱数表!$U846*(Settings!B12/(((INDEX(出力表!D:D,9))+1)^INDEX(係数表!E:E,9)*INDEX(係数表!F:F,9))))))</f>
        <v>#VALUE!</v>
      </c>
      <c r="AA846" t="e">
        <f>MIN(100, MAX(0, (INDEX(出力表!D:D,9))*Y846/MAX(Z846, Settings!B3)))</f>
        <v>#VALUE!</v>
      </c>
      <c r="AB846">
        <f>MIN(100, MAX(0, 100*BETAINV(乱数表!$J846, MAX(0.00000001, (1/(1+EXP(-(INDEX(係数表!G:G,10) + $B846))))*(EXP(INDEX(係数表!H:H,10) + INDEX(係数表!I:I,10)*LN(INDEX(出力表!C:C,10)+1)))), MAX(0.00000001, (1-(1/(1+EXP(-(INDEX(係数表!G:G,10) + $B846)))))*(EXP(INDEX(係数表!H:H,10) + INDEX(係数表!I:I,10)*LN(INDEX(出力表!C:C,10)+1)))))))</f>
        <v>99.612932876980409</v>
      </c>
      <c r="AC846" t="e">
        <f>MIN(100, MAX(0, (100*(INDEX(出力表!D:D,10))/(EXP(INDEX(係数表!B:B,10) + $C846) + (INDEX(出力表!D:D,10)))) + (乱数表!$V846*(Settings!B12/(((INDEX(出力表!D:D,10))+1)^INDEX(係数表!E:E,10)*INDEX(係数表!F:F,10))))))</f>
        <v>#VALUE!</v>
      </c>
      <c r="AD846" t="e">
        <f>MIN(100, MAX(0, (INDEX(出力表!D:D,10))*AB846/MAX(AC846, Settings!B3)))</f>
        <v>#VALUE!</v>
      </c>
      <c r="AE846">
        <f>MIN(100, MAX(0, 100*BETAINV(乱数表!$K846, MAX(0.00000001, (1/(1+EXP(-(INDEX(係数表!G:G,11) + $B846))))*(EXP(INDEX(係数表!H:H,11) + INDEX(係数表!I:I,11)*LN(INDEX(出力表!C:C,11)+1)))), MAX(0.00000001, (1-(1/(1+EXP(-(INDEX(係数表!G:G,11) + $B846)))))*(EXP(INDEX(係数表!H:H,11) + INDEX(係数表!I:I,11)*LN(INDEX(出力表!C:C,11)+1)))))))</f>
        <v>92.997353269158637</v>
      </c>
      <c r="AF846" t="e">
        <f>MIN(100, MAX(0, (100*(INDEX(出力表!D:D,11))/(EXP(INDEX(係数表!B:B,11) + $C846) + (INDEX(出力表!D:D,11)))) + (乱数表!$W846*(Settings!B12/(((INDEX(出力表!D:D,11))+1)^INDEX(係数表!E:E,11)*INDEX(係数表!F:F,11))))))</f>
        <v>#VALUE!</v>
      </c>
      <c r="AG846" t="e">
        <f>MIN(100, MAX(0, (INDEX(出力表!D:D,11))*AE846/MAX(AF846, Settings!B3)))</f>
        <v>#VALUE!</v>
      </c>
      <c r="AH846">
        <f>MIN(100, MAX(0, 100*BETAINV(乱数表!$L846, MAX(0.00000001, (1/(1+EXP(-(INDEX(係数表!G:G,12) + $B846))))*(EXP(INDEX(係数表!H:H,12) + INDEX(係数表!I:I,12)*LN(INDEX(出力表!C:C,12)+1)))), MAX(0.00000001, (1-(1/(1+EXP(-(INDEX(係数表!G:G,12) + $B846)))))*(EXP(INDEX(係数表!H:H,12) + INDEX(係数表!I:I,12)*LN(INDEX(出力表!C:C,12)+1)))))))</f>
        <v>99.659909506569406</v>
      </c>
      <c r="AI846" t="e">
        <f>MIN(100, MAX(0, (100*(INDEX(出力表!D:D,12))/(EXP(INDEX(係数表!B:B,12) + $C846) + (INDEX(出力表!D:D,12)))) + (乱数表!$X846*(Settings!B12/(((INDEX(出力表!D:D,12))+1)^INDEX(係数表!E:E,12)*INDEX(係数表!F:F,12))))))</f>
        <v>#VALUE!</v>
      </c>
      <c r="AJ846" t="e">
        <f>MIN(100, MAX(0, (INDEX(出力表!D:D,12))*AH846/MAX(AI846, Settings!B3)))</f>
        <v>#VALUE!</v>
      </c>
      <c r="AK846">
        <f>MIN(100, MAX(0, 100*BETAINV(乱数表!$M846, MAX(0.00000001, (1/(1+EXP(-(INDEX(係数表!G:G,13) + $B846))))*(EXP(INDEX(係数表!H:H,13) + INDEX(係数表!I:I,13)*LN(INDEX(出力表!C:C,13)+1)))), MAX(0.00000001, (1-(1/(1+EXP(-(INDEX(係数表!G:G,13) + $B846)))))*(EXP(INDEX(係数表!H:H,13) + INDEX(係数表!I:I,13)*LN(INDEX(出力表!C:C,13)+1)))))))</f>
        <v>98.691793623020828</v>
      </c>
      <c r="AL846" t="e">
        <f>MIN(100, MAX(0, (100*(INDEX(出力表!D:D,13))/(EXP(INDEX(係数表!B:B,13) + $C846) + (INDEX(出力表!D:D,13)))) + (乱数表!$Y846*(Settings!B12/(((INDEX(出力表!D:D,13))+1)^INDEX(係数表!E:E,13)*INDEX(係数表!F:F,13))))))</f>
        <v>#VALUE!</v>
      </c>
      <c r="AM846" t="e">
        <f>MIN(100, MAX(0, (INDEX(出力表!D:D,13))*AK846/MAX(AL846, Settings!B3)))</f>
        <v>#VALUE!</v>
      </c>
      <c r="AN846">
        <f>IF(ISNUMBER(F846), INDEX(出力表!B:B,2)*F846, 0)+IF(ISNUMBER(I846), INDEX(出力表!B:B,3)*I846, 0)+IF(ISNUMBER(L846), INDEX(出力表!B:B,4)*L846, 0)+IF(ISNUMBER(O846), INDEX(出力表!B:B,5)*O846, 0)+IF(ISNUMBER(R846), INDEX(出力表!B:B,6)*R846, 0)+IF(ISNUMBER(U846), INDEX(出力表!B:B,7)*U846, 0)+IF(ISNUMBER(X846), INDEX(出力表!B:B,8)*X846, 0)+IF(ISNUMBER(AA846), INDEX(出力表!B:B,9)*AA846, 0)+IF(ISNUMBER(AD846), INDEX(出力表!B:B,10)*AD846, 0)+IF(ISNUMBER(AG846), INDEX(出力表!B:B,11)*AG846, 0)+IF(ISNUMBER(AJ846), INDEX(出力表!B:B,12)*AJ846, 0)+IF(ISNUMBER(AM846), INDEX(出力表!B:B,13)*AM846, 0)</f>
        <v>0</v>
      </c>
      <c r="AO846">
        <f>IF(ISNUMBER(F846), INDEX(出力表!B:B,2), 0)+IF(ISNUMBER(I846), INDEX(出力表!B:B,3), 0)+IF(ISNUMBER(L846), INDEX(出力表!B:B,4), 0)+IF(ISNUMBER(O846), INDEX(出力表!B:B,5), 0)+IF(ISNUMBER(R846), INDEX(出力表!B:B,6), 0)+IF(ISNUMBER(U846), INDEX(出力表!B:B,7), 0)+IF(ISNUMBER(X846), INDEX(出力表!B:B,8), 0)+IF(ISNUMBER(AA846), INDEX(出力表!B:B,9), 0)+IF(ISNUMBER(AD846), INDEX(出力表!B:B,10), 0)+IF(ISNUMBER(AG846), INDEX(出力表!B:B,11), 0)+IF(ISNUMBER(AJ846), INDEX(出力表!B:B,12), 0)+IF(ISNUMBER(AM846), INDEX(出力表!B:B,13), 0)</f>
        <v>0</v>
      </c>
      <c r="AP846" t="str">
        <f t="shared" si="13"/>
        <v/>
      </c>
    </row>
    <row r="847" spans="1:42" x14ac:dyDescent="0.2">
      <c r="A847">
        <v>846</v>
      </c>
      <c r="B847">
        <f>IF(UPPER(Settings!B4)="TRUE", 乱数表!$Z847*Settings!B10, 0)</f>
        <v>7.9040112454959358E-2</v>
      </c>
      <c r="C847">
        <f>IF(UPPER(Settings!B4)="TRUE", 乱数表!$AA847*Settings!B11, 0)</f>
        <v>9.391724924051327E-2</v>
      </c>
      <c r="D847">
        <f>MIN(100, MAX(0, 100*BETAINV(乱数表!$B847, MAX(0.00000001, (1/(1+EXP(-(INDEX(係数表!G:G,2) + $B847))))*(EXP(INDEX(係数表!H:H,2) + INDEX(係数表!I:I,2)*LN(INDEX(出力表!C:C,2)+1)))), MAX(0.00000001, (1-(1/(1+EXP(-(INDEX(係数表!G:G,2) + $B847)))))*(EXP(INDEX(係数表!H:H,2) + INDEX(係数表!I:I,2)*LN(INDEX(出力表!C:C,2)+1)))))))</f>
        <v>88.170480393442347</v>
      </c>
      <c r="E847" t="e">
        <f>MIN(100, MAX(0, (100*(INDEX(出力表!D:D,2))/(EXP(INDEX(係数表!B:B,2) + $C847) + (INDEX(出力表!D:D,2)))) + (乱数表!$N847*(Settings!B12/(((INDEX(出力表!D:D,2))+1)^INDEX(係数表!E:E,2)*INDEX(係数表!F:F,2))))))</f>
        <v>#VALUE!</v>
      </c>
      <c r="F847" t="e">
        <f>MIN(100, MAX(0, (INDEX(出力表!D:D,2))*D847/MAX(E847, Settings!B3)))</f>
        <v>#VALUE!</v>
      </c>
      <c r="G847">
        <f>MIN(100, MAX(0, 100*BETAINV(乱数表!$C847, MAX(0.00000001, (1/(1+EXP(-(INDEX(係数表!G:G,3) + $B847))))*(EXP(INDEX(係数表!H:H,3) + INDEX(係数表!I:I,3)*LN(INDEX(出力表!C:C,3)+1)))), MAX(0.00000001, (1-(1/(1+EXP(-(INDEX(係数表!G:G,3) + $B847)))))*(EXP(INDEX(係数表!H:H,3) + INDEX(係数表!I:I,3)*LN(INDEX(出力表!C:C,3)+1)))))))</f>
        <v>43.843479248488478</v>
      </c>
      <c r="H847" t="e">
        <f>MIN(100, MAX(0, (100*(INDEX(出力表!D:D,3))/(EXP(INDEX(係数表!B:B,3) + $C847) + (INDEX(出力表!D:D,3)))) + (乱数表!$O847*(Settings!B12/(((INDEX(出力表!D:D,3))+1)^INDEX(係数表!E:E,3)*INDEX(係数表!F:F,3))))))</f>
        <v>#VALUE!</v>
      </c>
      <c r="I847" t="e">
        <f>MIN(100, MAX(0, (INDEX(出力表!D:D,3))*G847/MAX(H847, Settings!B3)))</f>
        <v>#VALUE!</v>
      </c>
      <c r="J847">
        <f>MIN(100, MAX(0, 100*BETAINV(乱数表!$D847, MAX(0.00000001, (1/(1+EXP(-(INDEX(係数表!G:G,4) + $B847))))*(EXP(INDEX(係数表!H:H,4) + INDEX(係数表!I:I,4)*LN(INDEX(出力表!C:C,4)+1)))), MAX(0.00000001, (1-(1/(1+EXP(-(INDEX(係数表!G:G,4) + $B847)))))*(EXP(INDEX(係数表!H:H,4) + INDEX(係数表!I:I,4)*LN(INDEX(出力表!C:C,4)+1)))))))</f>
        <v>97.48852963113454</v>
      </c>
      <c r="K847" t="e">
        <f>MIN(100, MAX(0, (100*(INDEX(出力表!D:D,4))/(EXP(INDEX(係数表!B:B,4) + $C847) + (INDEX(出力表!D:D,4)))) + (乱数表!$P847*(Settings!B12/(((INDEX(出力表!D:D,4))+1)^INDEX(係数表!E:E,4)*INDEX(係数表!F:F,4))))))</f>
        <v>#VALUE!</v>
      </c>
      <c r="L847" t="e">
        <f>MIN(100, MAX(0, (INDEX(出力表!D:D,4))*J847/MAX(K847, Settings!B3)))</f>
        <v>#VALUE!</v>
      </c>
      <c r="M847">
        <f>MIN(100, MAX(0, 100*BETAINV(乱数表!$E847, MAX(0.00000001, (1/(1+EXP(-(INDEX(係数表!G:G,5) + $B847))))*(EXP(INDEX(係数表!H:H,5) + INDEX(係数表!I:I,5)*LN(INDEX(出力表!C:C,5)+1)))), MAX(0.00000001, (1-(1/(1+EXP(-(INDEX(係数表!G:G,5) + $B847)))))*(EXP(INDEX(係数表!H:H,5) + INDEX(係数表!I:I,5)*LN(INDEX(出力表!C:C,5)+1)))))))</f>
        <v>97.967953836664549</v>
      </c>
      <c r="N847" t="e">
        <f>MIN(100, MAX(0, (100*(INDEX(出力表!D:D,5))/(EXP(INDEX(係数表!B:B,5) + $C847) + (INDEX(出力表!D:D,5)))) + (乱数表!$Q847*(Settings!B12/(((INDEX(出力表!D:D,5))+1)^INDEX(係数表!E:E,5)*INDEX(係数表!F:F,5))))))</f>
        <v>#VALUE!</v>
      </c>
      <c r="O847" t="e">
        <f>MIN(100, MAX(0, (INDEX(出力表!D:D,5))*M847/MAX(N847, Settings!B3)))</f>
        <v>#VALUE!</v>
      </c>
      <c r="P847">
        <f>MIN(100, MAX(0, 100*BETAINV(乱数表!$F847, MAX(0.00000001, (1/(1+EXP(-(INDEX(係数表!G:G,6) + $B847))))*(EXP(INDEX(係数表!H:H,6) + INDEX(係数表!I:I,6)*LN(INDEX(出力表!C:C,6)+1)))), MAX(0.00000001, (1-(1/(1+EXP(-(INDEX(係数表!G:G,6) + $B847)))))*(EXP(INDEX(係数表!H:H,6) + INDEX(係数表!I:I,6)*LN(INDEX(出力表!C:C,6)+1)))))))</f>
        <v>95.789855428682145</v>
      </c>
      <c r="Q847" t="e">
        <f>MIN(100, MAX(0, (100*(INDEX(出力表!D:D,6))/(EXP(INDEX(係数表!B:B,6) + $C847) + (INDEX(出力表!D:D,6)))) + (乱数表!$R847*(Settings!B12/(((INDEX(出力表!D:D,6))+1)^INDEX(係数表!E:E,6)*INDEX(係数表!F:F,6))))))</f>
        <v>#VALUE!</v>
      </c>
      <c r="R847" t="e">
        <f>MIN(100, MAX(0, (INDEX(出力表!D:D,6))*P847/MAX(Q847, Settings!B3)))</f>
        <v>#VALUE!</v>
      </c>
      <c r="S847">
        <f>MIN(100, MAX(0, 100*BETAINV(乱数表!$G847, MAX(0.00000001, (1/(1+EXP(-(INDEX(係数表!G:G,7) + $B847))))*(EXP(INDEX(係数表!H:H,7) + INDEX(係数表!I:I,7)*LN(INDEX(出力表!C:C,7)+1)))), MAX(0.00000001, (1-(1/(1+EXP(-(INDEX(係数表!G:G,7) + $B847)))))*(EXP(INDEX(係数表!H:H,7) + INDEX(係数表!I:I,7)*LN(INDEX(出力表!C:C,7)+1)))))))</f>
        <v>95.9373375206021</v>
      </c>
      <c r="T847" t="e">
        <f>MIN(100, MAX(0, (100*(INDEX(出力表!D:D,7))/(EXP(INDEX(係数表!B:B,7) + $C847) + (INDEX(出力表!D:D,7)))) + (乱数表!$S847*(Settings!B12/(((INDEX(出力表!D:D,7))+1)^INDEX(係数表!E:E,7)*INDEX(係数表!F:F,7))))))</f>
        <v>#VALUE!</v>
      </c>
      <c r="U847" t="e">
        <f>MIN(100, MAX(0, (INDEX(出力表!D:D,7))*S847/MAX(T847, Settings!B3)))</f>
        <v>#VALUE!</v>
      </c>
      <c r="V847">
        <f>MIN(100, MAX(0, 100*BETAINV(乱数表!$H847, MAX(0.00000001, (1/(1+EXP(-(INDEX(係数表!G:G,8) + $B847))))*(EXP(INDEX(係数表!H:H,8) + INDEX(係数表!I:I,8)*LN(INDEX(出力表!C:C,8)+1)))), MAX(0.00000001, (1-(1/(1+EXP(-(INDEX(係数表!G:G,8) + $B847)))))*(EXP(INDEX(係数表!H:H,8) + INDEX(係数表!I:I,8)*LN(INDEX(出力表!C:C,8)+1)))))))</f>
        <v>92.920513820198806</v>
      </c>
      <c r="W847" t="e">
        <f>MIN(100, MAX(0, (100*(INDEX(出力表!D:D,8))/(EXP(INDEX(係数表!B:B,8) + $C847) + (INDEX(出力表!D:D,8)))) + (乱数表!$T847*(Settings!B12/(((INDEX(出力表!D:D,8))+1)^INDEX(係数表!E:E,8)*INDEX(係数表!F:F,8))))))</f>
        <v>#VALUE!</v>
      </c>
      <c r="X847" t="e">
        <f>MIN(100, MAX(0, (INDEX(出力表!D:D,8))*V847/MAX(W847, Settings!B3)))</f>
        <v>#VALUE!</v>
      </c>
      <c r="Y847">
        <f>MIN(100, MAX(0, 100*BETAINV(乱数表!$I847, MAX(0.00000001, (1/(1+EXP(-(INDEX(係数表!G:G,9) + $B847))))*(EXP(INDEX(係数表!H:H,9) + INDEX(係数表!I:I,9)*LN(INDEX(出力表!C:C,9)+1)))), MAX(0.00000001, (1-(1/(1+EXP(-(INDEX(係数表!G:G,9) + $B847)))))*(EXP(INDEX(係数表!H:H,9) + INDEX(係数表!I:I,9)*LN(INDEX(出力表!C:C,9)+1)))))))</f>
        <v>95.777366393651008</v>
      </c>
      <c r="Z847" t="e">
        <f>MIN(100, MAX(0, (100*(INDEX(出力表!D:D,9))/(EXP(INDEX(係数表!B:B,9) + $C847) + (INDEX(出力表!D:D,9)))) + (乱数表!$U847*(Settings!B12/(((INDEX(出力表!D:D,9))+1)^INDEX(係数表!E:E,9)*INDEX(係数表!F:F,9))))))</f>
        <v>#VALUE!</v>
      </c>
      <c r="AA847" t="e">
        <f>MIN(100, MAX(0, (INDEX(出力表!D:D,9))*Y847/MAX(Z847, Settings!B3)))</f>
        <v>#VALUE!</v>
      </c>
      <c r="AB847">
        <f>MIN(100, MAX(0, 100*BETAINV(乱数表!$J847, MAX(0.00000001, (1/(1+EXP(-(INDEX(係数表!G:G,10) + $B847))))*(EXP(INDEX(係数表!H:H,10) + INDEX(係数表!I:I,10)*LN(INDEX(出力表!C:C,10)+1)))), MAX(0.00000001, (1-(1/(1+EXP(-(INDEX(係数表!G:G,10) + $B847)))))*(EXP(INDEX(係数表!H:H,10) + INDEX(係数表!I:I,10)*LN(INDEX(出力表!C:C,10)+1)))))))</f>
        <v>49.319099293960008</v>
      </c>
      <c r="AC847" t="e">
        <f>MIN(100, MAX(0, (100*(INDEX(出力表!D:D,10))/(EXP(INDEX(係数表!B:B,10) + $C847) + (INDEX(出力表!D:D,10)))) + (乱数表!$V847*(Settings!B12/(((INDEX(出力表!D:D,10))+1)^INDEX(係数表!E:E,10)*INDEX(係数表!F:F,10))))))</f>
        <v>#VALUE!</v>
      </c>
      <c r="AD847" t="e">
        <f>MIN(100, MAX(0, (INDEX(出力表!D:D,10))*AB847/MAX(AC847, Settings!B3)))</f>
        <v>#VALUE!</v>
      </c>
      <c r="AE847">
        <f>MIN(100, MAX(0, 100*BETAINV(乱数表!$K847, MAX(0.00000001, (1/(1+EXP(-(INDEX(係数表!G:G,11) + $B847))))*(EXP(INDEX(係数表!H:H,11) + INDEX(係数表!I:I,11)*LN(INDEX(出力表!C:C,11)+1)))), MAX(0.00000001, (1-(1/(1+EXP(-(INDEX(係数表!G:G,11) + $B847)))))*(EXP(INDEX(係数表!H:H,11) + INDEX(係数表!I:I,11)*LN(INDEX(出力表!C:C,11)+1)))))))</f>
        <v>51.376000881831693</v>
      </c>
      <c r="AF847" t="e">
        <f>MIN(100, MAX(0, (100*(INDEX(出力表!D:D,11))/(EXP(INDEX(係数表!B:B,11) + $C847) + (INDEX(出力表!D:D,11)))) + (乱数表!$W847*(Settings!B12/(((INDEX(出力表!D:D,11))+1)^INDEX(係数表!E:E,11)*INDEX(係数表!F:F,11))))))</f>
        <v>#VALUE!</v>
      </c>
      <c r="AG847" t="e">
        <f>MIN(100, MAX(0, (INDEX(出力表!D:D,11))*AE847/MAX(AF847, Settings!B3)))</f>
        <v>#VALUE!</v>
      </c>
      <c r="AH847">
        <f>MIN(100, MAX(0, 100*BETAINV(乱数表!$L847, MAX(0.00000001, (1/(1+EXP(-(INDEX(係数表!G:G,12) + $B847))))*(EXP(INDEX(係数表!H:H,12) + INDEX(係数表!I:I,12)*LN(INDEX(出力表!C:C,12)+1)))), MAX(0.00000001, (1-(1/(1+EXP(-(INDEX(係数表!G:G,12) + $B847)))))*(EXP(INDEX(係数表!H:H,12) + INDEX(係数表!I:I,12)*LN(INDEX(出力表!C:C,12)+1)))))))</f>
        <v>98.897075154137013</v>
      </c>
      <c r="AI847" t="e">
        <f>MIN(100, MAX(0, (100*(INDEX(出力表!D:D,12))/(EXP(INDEX(係数表!B:B,12) + $C847) + (INDEX(出力表!D:D,12)))) + (乱数表!$X847*(Settings!B12/(((INDEX(出力表!D:D,12))+1)^INDEX(係数表!E:E,12)*INDEX(係数表!F:F,12))))))</f>
        <v>#VALUE!</v>
      </c>
      <c r="AJ847" t="e">
        <f>MIN(100, MAX(0, (INDEX(出力表!D:D,12))*AH847/MAX(AI847, Settings!B3)))</f>
        <v>#VALUE!</v>
      </c>
      <c r="AK847">
        <f>MIN(100, MAX(0, 100*BETAINV(乱数表!$M847, MAX(0.00000001, (1/(1+EXP(-(INDEX(係数表!G:G,13) + $B847))))*(EXP(INDEX(係数表!H:H,13) + INDEX(係数表!I:I,13)*LN(INDEX(出力表!C:C,13)+1)))), MAX(0.00000001, (1-(1/(1+EXP(-(INDEX(係数表!G:G,13) + $B847)))))*(EXP(INDEX(係数表!H:H,13) + INDEX(係数表!I:I,13)*LN(INDEX(出力表!C:C,13)+1)))))))</f>
        <v>94.016181483708351</v>
      </c>
      <c r="AL847" t="e">
        <f>MIN(100, MAX(0, (100*(INDEX(出力表!D:D,13))/(EXP(INDEX(係数表!B:B,13) + $C847) + (INDEX(出力表!D:D,13)))) + (乱数表!$Y847*(Settings!B12/(((INDEX(出力表!D:D,13))+1)^INDEX(係数表!E:E,13)*INDEX(係数表!F:F,13))))))</f>
        <v>#VALUE!</v>
      </c>
      <c r="AM847" t="e">
        <f>MIN(100, MAX(0, (INDEX(出力表!D:D,13))*AK847/MAX(AL847, Settings!B3)))</f>
        <v>#VALUE!</v>
      </c>
      <c r="AN847">
        <f>IF(ISNUMBER(F847), INDEX(出力表!B:B,2)*F847, 0)+IF(ISNUMBER(I847), INDEX(出力表!B:B,3)*I847, 0)+IF(ISNUMBER(L847), INDEX(出力表!B:B,4)*L847, 0)+IF(ISNUMBER(O847), INDEX(出力表!B:B,5)*O847, 0)+IF(ISNUMBER(R847), INDEX(出力表!B:B,6)*R847, 0)+IF(ISNUMBER(U847), INDEX(出力表!B:B,7)*U847, 0)+IF(ISNUMBER(X847), INDEX(出力表!B:B,8)*X847, 0)+IF(ISNUMBER(AA847), INDEX(出力表!B:B,9)*AA847, 0)+IF(ISNUMBER(AD847), INDEX(出力表!B:B,10)*AD847, 0)+IF(ISNUMBER(AG847), INDEX(出力表!B:B,11)*AG847, 0)+IF(ISNUMBER(AJ847), INDEX(出力表!B:B,12)*AJ847, 0)+IF(ISNUMBER(AM847), INDEX(出力表!B:B,13)*AM847, 0)</f>
        <v>0</v>
      </c>
      <c r="AO847">
        <f>IF(ISNUMBER(F847), INDEX(出力表!B:B,2), 0)+IF(ISNUMBER(I847), INDEX(出力表!B:B,3), 0)+IF(ISNUMBER(L847), INDEX(出力表!B:B,4), 0)+IF(ISNUMBER(O847), INDEX(出力表!B:B,5), 0)+IF(ISNUMBER(R847), INDEX(出力表!B:B,6), 0)+IF(ISNUMBER(U847), INDEX(出力表!B:B,7), 0)+IF(ISNUMBER(X847), INDEX(出力表!B:B,8), 0)+IF(ISNUMBER(AA847), INDEX(出力表!B:B,9), 0)+IF(ISNUMBER(AD847), INDEX(出力表!B:B,10), 0)+IF(ISNUMBER(AG847), INDEX(出力表!B:B,11), 0)+IF(ISNUMBER(AJ847), INDEX(出力表!B:B,12), 0)+IF(ISNUMBER(AM847), INDEX(出力表!B:B,13), 0)</f>
        <v>0</v>
      </c>
      <c r="AP847" t="str">
        <f t="shared" si="13"/>
        <v/>
      </c>
    </row>
    <row r="848" spans="1:42" x14ac:dyDescent="0.2">
      <c r="A848">
        <v>847</v>
      </c>
      <c r="B848">
        <f>IF(UPPER(Settings!B4)="TRUE", 乱数表!$Z848*Settings!B10, 0)</f>
        <v>0.26576323347474612</v>
      </c>
      <c r="C848">
        <f>IF(UPPER(Settings!B4)="TRUE", 乱数表!$AA848*Settings!B11, 0)</f>
        <v>-6.4945037689999171E-3</v>
      </c>
      <c r="D848">
        <f>MIN(100, MAX(0, 100*BETAINV(乱数表!$B848, MAX(0.00000001, (1/(1+EXP(-(INDEX(係数表!G:G,2) + $B848))))*(EXP(INDEX(係数表!H:H,2) + INDEX(係数表!I:I,2)*LN(INDEX(出力表!C:C,2)+1)))), MAX(0.00000001, (1-(1/(1+EXP(-(INDEX(係数表!G:G,2) + $B848)))))*(EXP(INDEX(係数表!H:H,2) + INDEX(係数表!I:I,2)*LN(INDEX(出力表!C:C,2)+1)))))))</f>
        <v>99.976354084438498</v>
      </c>
      <c r="E848" t="e">
        <f>MIN(100, MAX(0, (100*(INDEX(出力表!D:D,2))/(EXP(INDEX(係数表!B:B,2) + $C848) + (INDEX(出力表!D:D,2)))) + (乱数表!$N848*(Settings!B12/(((INDEX(出力表!D:D,2))+1)^INDEX(係数表!E:E,2)*INDEX(係数表!F:F,2))))))</f>
        <v>#VALUE!</v>
      </c>
      <c r="F848" t="e">
        <f>MIN(100, MAX(0, (INDEX(出力表!D:D,2))*D848/MAX(E848, Settings!B3)))</f>
        <v>#VALUE!</v>
      </c>
      <c r="G848">
        <f>MIN(100, MAX(0, 100*BETAINV(乱数表!$C848, MAX(0.00000001, (1/(1+EXP(-(INDEX(係数表!G:G,3) + $B848))))*(EXP(INDEX(係数表!H:H,3) + INDEX(係数表!I:I,3)*LN(INDEX(出力表!C:C,3)+1)))), MAX(0.00000001, (1-(1/(1+EXP(-(INDEX(係数表!G:G,3) + $B848)))))*(EXP(INDEX(係数表!H:H,3) + INDEX(係数表!I:I,3)*LN(INDEX(出力表!C:C,3)+1)))))))</f>
        <v>97.48405610480313</v>
      </c>
      <c r="H848" t="e">
        <f>MIN(100, MAX(0, (100*(INDEX(出力表!D:D,3))/(EXP(INDEX(係数表!B:B,3) + $C848) + (INDEX(出力表!D:D,3)))) + (乱数表!$O848*(Settings!B12/(((INDEX(出力表!D:D,3))+1)^INDEX(係数表!E:E,3)*INDEX(係数表!F:F,3))))))</f>
        <v>#VALUE!</v>
      </c>
      <c r="I848" t="e">
        <f>MIN(100, MAX(0, (INDEX(出力表!D:D,3))*G848/MAX(H848, Settings!B3)))</f>
        <v>#VALUE!</v>
      </c>
      <c r="J848">
        <f>MIN(100, MAX(0, 100*BETAINV(乱数表!$D848, MAX(0.00000001, (1/(1+EXP(-(INDEX(係数表!G:G,4) + $B848))))*(EXP(INDEX(係数表!H:H,4) + INDEX(係数表!I:I,4)*LN(INDEX(出力表!C:C,4)+1)))), MAX(0.00000001, (1-(1/(1+EXP(-(INDEX(係数表!G:G,4) + $B848)))))*(EXP(INDEX(係数表!H:H,4) + INDEX(係数表!I:I,4)*LN(INDEX(出力表!C:C,4)+1)))))))</f>
        <v>98.930863793212282</v>
      </c>
      <c r="K848" t="e">
        <f>MIN(100, MAX(0, (100*(INDEX(出力表!D:D,4))/(EXP(INDEX(係数表!B:B,4) + $C848) + (INDEX(出力表!D:D,4)))) + (乱数表!$P848*(Settings!B12/(((INDEX(出力表!D:D,4))+1)^INDEX(係数表!E:E,4)*INDEX(係数表!F:F,4))))))</f>
        <v>#VALUE!</v>
      </c>
      <c r="L848" t="e">
        <f>MIN(100, MAX(0, (INDEX(出力表!D:D,4))*J848/MAX(K848, Settings!B3)))</f>
        <v>#VALUE!</v>
      </c>
      <c r="M848">
        <f>MIN(100, MAX(0, 100*BETAINV(乱数表!$E848, MAX(0.00000001, (1/(1+EXP(-(INDEX(係数表!G:G,5) + $B848))))*(EXP(INDEX(係数表!H:H,5) + INDEX(係数表!I:I,5)*LN(INDEX(出力表!C:C,5)+1)))), MAX(0.00000001, (1-(1/(1+EXP(-(INDEX(係数表!G:G,5) + $B848)))))*(EXP(INDEX(係数表!H:H,5) + INDEX(係数表!I:I,5)*LN(INDEX(出力表!C:C,5)+1)))))))</f>
        <v>95.635444960404698</v>
      </c>
      <c r="N848" t="e">
        <f>MIN(100, MAX(0, (100*(INDEX(出力表!D:D,5))/(EXP(INDEX(係数表!B:B,5) + $C848) + (INDEX(出力表!D:D,5)))) + (乱数表!$Q848*(Settings!B12/(((INDEX(出力表!D:D,5))+1)^INDEX(係数表!E:E,5)*INDEX(係数表!F:F,5))))))</f>
        <v>#VALUE!</v>
      </c>
      <c r="O848" t="e">
        <f>MIN(100, MAX(0, (INDEX(出力表!D:D,5))*M848/MAX(N848, Settings!B3)))</f>
        <v>#VALUE!</v>
      </c>
      <c r="P848">
        <f>MIN(100, MAX(0, 100*BETAINV(乱数表!$F848, MAX(0.00000001, (1/(1+EXP(-(INDEX(係数表!G:G,6) + $B848))))*(EXP(INDEX(係数表!H:H,6) + INDEX(係数表!I:I,6)*LN(INDEX(出力表!C:C,6)+1)))), MAX(0.00000001, (1-(1/(1+EXP(-(INDEX(係数表!G:G,6) + $B848)))))*(EXP(INDEX(係数表!H:H,6) + INDEX(係数表!I:I,6)*LN(INDEX(出力表!C:C,6)+1)))))))</f>
        <v>92.840909395002342</v>
      </c>
      <c r="Q848" t="e">
        <f>MIN(100, MAX(0, (100*(INDEX(出力表!D:D,6))/(EXP(INDEX(係数表!B:B,6) + $C848) + (INDEX(出力表!D:D,6)))) + (乱数表!$R848*(Settings!B12/(((INDEX(出力表!D:D,6))+1)^INDEX(係数表!E:E,6)*INDEX(係数表!F:F,6))))))</f>
        <v>#VALUE!</v>
      </c>
      <c r="R848" t="e">
        <f>MIN(100, MAX(0, (INDEX(出力表!D:D,6))*P848/MAX(Q848, Settings!B3)))</f>
        <v>#VALUE!</v>
      </c>
      <c r="S848">
        <f>MIN(100, MAX(0, 100*BETAINV(乱数表!$G848, MAX(0.00000001, (1/(1+EXP(-(INDEX(係数表!G:G,7) + $B848))))*(EXP(INDEX(係数表!H:H,7) + INDEX(係数表!I:I,7)*LN(INDEX(出力表!C:C,7)+1)))), MAX(0.00000001, (1-(1/(1+EXP(-(INDEX(係数表!G:G,7) + $B848)))))*(EXP(INDEX(係数表!H:H,7) + INDEX(係数表!I:I,7)*LN(INDEX(出力表!C:C,7)+1)))))))</f>
        <v>99.305439455525658</v>
      </c>
      <c r="T848" t="e">
        <f>MIN(100, MAX(0, (100*(INDEX(出力表!D:D,7))/(EXP(INDEX(係数表!B:B,7) + $C848) + (INDEX(出力表!D:D,7)))) + (乱数表!$S848*(Settings!B12/(((INDEX(出力表!D:D,7))+1)^INDEX(係数表!E:E,7)*INDEX(係数表!F:F,7))))))</f>
        <v>#VALUE!</v>
      </c>
      <c r="U848" t="e">
        <f>MIN(100, MAX(0, (INDEX(出力表!D:D,7))*S848/MAX(T848, Settings!B3)))</f>
        <v>#VALUE!</v>
      </c>
      <c r="V848">
        <f>MIN(100, MAX(0, 100*BETAINV(乱数表!$H848, MAX(0.00000001, (1/(1+EXP(-(INDEX(係数表!G:G,8) + $B848))))*(EXP(INDEX(係数表!H:H,8) + INDEX(係数表!I:I,8)*LN(INDEX(出力表!C:C,8)+1)))), MAX(0.00000001, (1-(1/(1+EXP(-(INDEX(係数表!G:G,8) + $B848)))))*(EXP(INDEX(係数表!H:H,8) + INDEX(係数表!I:I,8)*LN(INDEX(出力表!C:C,8)+1)))))))</f>
        <v>99.112865865374374</v>
      </c>
      <c r="W848" t="e">
        <f>MIN(100, MAX(0, (100*(INDEX(出力表!D:D,8))/(EXP(INDEX(係数表!B:B,8) + $C848) + (INDEX(出力表!D:D,8)))) + (乱数表!$T848*(Settings!B12/(((INDEX(出力表!D:D,8))+1)^INDEX(係数表!E:E,8)*INDEX(係数表!F:F,8))))))</f>
        <v>#VALUE!</v>
      </c>
      <c r="X848" t="e">
        <f>MIN(100, MAX(0, (INDEX(出力表!D:D,8))*V848/MAX(W848, Settings!B3)))</f>
        <v>#VALUE!</v>
      </c>
      <c r="Y848">
        <f>MIN(100, MAX(0, 100*BETAINV(乱数表!$I848, MAX(0.00000001, (1/(1+EXP(-(INDEX(係数表!G:G,9) + $B848))))*(EXP(INDEX(係数表!H:H,9) + INDEX(係数表!I:I,9)*LN(INDEX(出力表!C:C,9)+1)))), MAX(0.00000001, (1-(1/(1+EXP(-(INDEX(係数表!G:G,9) + $B848)))))*(EXP(INDEX(係数表!H:H,9) + INDEX(係数表!I:I,9)*LN(INDEX(出力表!C:C,9)+1)))))))</f>
        <v>93.927461691249036</v>
      </c>
      <c r="Z848" t="e">
        <f>MIN(100, MAX(0, (100*(INDEX(出力表!D:D,9))/(EXP(INDEX(係数表!B:B,9) + $C848) + (INDEX(出力表!D:D,9)))) + (乱数表!$U848*(Settings!B12/(((INDEX(出力表!D:D,9))+1)^INDEX(係数表!E:E,9)*INDEX(係数表!F:F,9))))))</f>
        <v>#VALUE!</v>
      </c>
      <c r="AA848" t="e">
        <f>MIN(100, MAX(0, (INDEX(出力表!D:D,9))*Y848/MAX(Z848, Settings!B3)))</f>
        <v>#VALUE!</v>
      </c>
      <c r="AB848">
        <f>MIN(100, MAX(0, 100*BETAINV(乱数表!$J848, MAX(0.00000001, (1/(1+EXP(-(INDEX(係数表!G:G,10) + $B848))))*(EXP(INDEX(係数表!H:H,10) + INDEX(係数表!I:I,10)*LN(INDEX(出力表!C:C,10)+1)))), MAX(0.00000001, (1-(1/(1+EXP(-(INDEX(係数表!G:G,10) + $B848)))))*(EXP(INDEX(係数表!H:H,10) + INDEX(係数表!I:I,10)*LN(INDEX(出力表!C:C,10)+1)))))))</f>
        <v>98.410995971702221</v>
      </c>
      <c r="AC848" t="e">
        <f>MIN(100, MAX(0, (100*(INDEX(出力表!D:D,10))/(EXP(INDEX(係数表!B:B,10) + $C848) + (INDEX(出力表!D:D,10)))) + (乱数表!$V848*(Settings!B12/(((INDEX(出力表!D:D,10))+1)^INDEX(係数表!E:E,10)*INDEX(係数表!F:F,10))))))</f>
        <v>#VALUE!</v>
      </c>
      <c r="AD848" t="e">
        <f>MIN(100, MAX(0, (INDEX(出力表!D:D,10))*AB848/MAX(AC848, Settings!B3)))</f>
        <v>#VALUE!</v>
      </c>
      <c r="AE848">
        <f>MIN(100, MAX(0, 100*BETAINV(乱数表!$K848, MAX(0.00000001, (1/(1+EXP(-(INDEX(係数表!G:G,11) + $B848))))*(EXP(INDEX(係数表!H:H,11) + INDEX(係数表!I:I,11)*LN(INDEX(出力表!C:C,11)+1)))), MAX(0.00000001, (1-(1/(1+EXP(-(INDEX(係数表!G:G,11) + $B848)))))*(EXP(INDEX(係数表!H:H,11) + INDEX(係数表!I:I,11)*LN(INDEX(出力表!C:C,11)+1)))))))</f>
        <v>95.45147741510263</v>
      </c>
      <c r="AF848" t="e">
        <f>MIN(100, MAX(0, (100*(INDEX(出力表!D:D,11))/(EXP(INDEX(係数表!B:B,11) + $C848) + (INDEX(出力表!D:D,11)))) + (乱数表!$W848*(Settings!B12/(((INDEX(出力表!D:D,11))+1)^INDEX(係数表!E:E,11)*INDEX(係数表!F:F,11))))))</f>
        <v>#VALUE!</v>
      </c>
      <c r="AG848" t="e">
        <f>MIN(100, MAX(0, (INDEX(出力表!D:D,11))*AE848/MAX(AF848, Settings!B3)))</f>
        <v>#VALUE!</v>
      </c>
      <c r="AH848">
        <f>MIN(100, MAX(0, 100*BETAINV(乱数表!$L848, MAX(0.00000001, (1/(1+EXP(-(INDEX(係数表!G:G,12) + $B848))))*(EXP(INDEX(係数表!H:H,12) + INDEX(係数表!I:I,12)*LN(INDEX(出力表!C:C,12)+1)))), MAX(0.00000001, (1-(1/(1+EXP(-(INDEX(係数表!G:G,12) + $B848)))))*(EXP(INDEX(係数表!H:H,12) + INDEX(係数表!I:I,12)*LN(INDEX(出力表!C:C,12)+1)))))))</f>
        <v>94.997988621735303</v>
      </c>
      <c r="AI848" t="e">
        <f>MIN(100, MAX(0, (100*(INDEX(出力表!D:D,12))/(EXP(INDEX(係数表!B:B,12) + $C848) + (INDEX(出力表!D:D,12)))) + (乱数表!$X848*(Settings!B12/(((INDEX(出力表!D:D,12))+1)^INDEX(係数表!E:E,12)*INDEX(係数表!F:F,12))))))</f>
        <v>#VALUE!</v>
      </c>
      <c r="AJ848" t="e">
        <f>MIN(100, MAX(0, (INDEX(出力表!D:D,12))*AH848/MAX(AI848, Settings!B3)))</f>
        <v>#VALUE!</v>
      </c>
      <c r="AK848">
        <f>MIN(100, MAX(0, 100*BETAINV(乱数表!$M848, MAX(0.00000001, (1/(1+EXP(-(INDEX(係数表!G:G,13) + $B848))))*(EXP(INDEX(係数表!H:H,13) + INDEX(係数表!I:I,13)*LN(INDEX(出力表!C:C,13)+1)))), MAX(0.00000001, (1-(1/(1+EXP(-(INDEX(係数表!G:G,13) + $B848)))))*(EXP(INDEX(係数表!H:H,13) + INDEX(係数表!I:I,13)*LN(INDEX(出力表!C:C,13)+1)))))))</f>
        <v>99.995294219255115</v>
      </c>
      <c r="AL848" t="e">
        <f>MIN(100, MAX(0, (100*(INDEX(出力表!D:D,13))/(EXP(INDEX(係数表!B:B,13) + $C848) + (INDEX(出力表!D:D,13)))) + (乱数表!$Y848*(Settings!B12/(((INDEX(出力表!D:D,13))+1)^INDEX(係数表!E:E,13)*INDEX(係数表!F:F,13))))))</f>
        <v>#VALUE!</v>
      </c>
      <c r="AM848" t="e">
        <f>MIN(100, MAX(0, (INDEX(出力表!D:D,13))*AK848/MAX(AL848, Settings!B3)))</f>
        <v>#VALUE!</v>
      </c>
      <c r="AN848">
        <f>IF(ISNUMBER(F848), INDEX(出力表!B:B,2)*F848, 0)+IF(ISNUMBER(I848), INDEX(出力表!B:B,3)*I848, 0)+IF(ISNUMBER(L848), INDEX(出力表!B:B,4)*L848, 0)+IF(ISNUMBER(O848), INDEX(出力表!B:B,5)*O848, 0)+IF(ISNUMBER(R848), INDEX(出力表!B:B,6)*R848, 0)+IF(ISNUMBER(U848), INDEX(出力表!B:B,7)*U848, 0)+IF(ISNUMBER(X848), INDEX(出力表!B:B,8)*X848, 0)+IF(ISNUMBER(AA848), INDEX(出力表!B:B,9)*AA848, 0)+IF(ISNUMBER(AD848), INDEX(出力表!B:B,10)*AD848, 0)+IF(ISNUMBER(AG848), INDEX(出力表!B:B,11)*AG848, 0)+IF(ISNUMBER(AJ848), INDEX(出力表!B:B,12)*AJ848, 0)+IF(ISNUMBER(AM848), INDEX(出力表!B:B,13)*AM848, 0)</f>
        <v>0</v>
      </c>
      <c r="AO848">
        <f>IF(ISNUMBER(F848), INDEX(出力表!B:B,2), 0)+IF(ISNUMBER(I848), INDEX(出力表!B:B,3), 0)+IF(ISNUMBER(L848), INDEX(出力表!B:B,4), 0)+IF(ISNUMBER(O848), INDEX(出力表!B:B,5), 0)+IF(ISNUMBER(R848), INDEX(出力表!B:B,6), 0)+IF(ISNUMBER(U848), INDEX(出力表!B:B,7), 0)+IF(ISNUMBER(X848), INDEX(出力表!B:B,8), 0)+IF(ISNUMBER(AA848), INDEX(出力表!B:B,9), 0)+IF(ISNUMBER(AD848), INDEX(出力表!B:B,10), 0)+IF(ISNUMBER(AG848), INDEX(出力表!B:B,11), 0)+IF(ISNUMBER(AJ848), INDEX(出力表!B:B,12), 0)+IF(ISNUMBER(AM848), INDEX(出力表!B:B,13), 0)</f>
        <v>0</v>
      </c>
      <c r="AP848" t="str">
        <f t="shared" si="13"/>
        <v/>
      </c>
    </row>
    <row r="849" spans="1:42" x14ac:dyDescent="0.2">
      <c r="A849">
        <v>848</v>
      </c>
      <c r="B849">
        <f>IF(UPPER(Settings!B4)="TRUE", 乱数表!$Z849*Settings!B10, 0)</f>
        <v>0.10275687696854791</v>
      </c>
      <c r="C849">
        <f>IF(UPPER(Settings!B4)="TRUE", 乱数表!$AA849*Settings!B11, 0)</f>
        <v>5.0892239444756049E-3</v>
      </c>
      <c r="D849">
        <f>MIN(100, MAX(0, 100*BETAINV(乱数表!$B849, MAX(0.00000001, (1/(1+EXP(-(INDEX(係数表!G:G,2) + $B849))))*(EXP(INDEX(係数表!H:H,2) + INDEX(係数表!I:I,2)*LN(INDEX(出力表!C:C,2)+1)))), MAX(0.00000001, (1-(1/(1+EXP(-(INDEX(係数表!G:G,2) + $B849)))))*(EXP(INDEX(係数表!H:H,2) + INDEX(係数表!I:I,2)*LN(INDEX(出力表!C:C,2)+1)))))))</f>
        <v>45.370231744464675</v>
      </c>
      <c r="E849" t="e">
        <f>MIN(100, MAX(0, (100*(INDEX(出力表!D:D,2))/(EXP(INDEX(係数表!B:B,2) + $C849) + (INDEX(出力表!D:D,2)))) + (乱数表!$N849*(Settings!B12/(((INDEX(出力表!D:D,2))+1)^INDEX(係数表!E:E,2)*INDEX(係数表!F:F,2))))))</f>
        <v>#VALUE!</v>
      </c>
      <c r="F849" t="e">
        <f>MIN(100, MAX(0, (INDEX(出力表!D:D,2))*D849/MAX(E849, Settings!B3)))</f>
        <v>#VALUE!</v>
      </c>
      <c r="G849">
        <f>MIN(100, MAX(0, 100*BETAINV(乱数表!$C849, MAX(0.00000001, (1/(1+EXP(-(INDEX(係数表!G:G,3) + $B849))))*(EXP(INDEX(係数表!H:H,3) + INDEX(係数表!I:I,3)*LN(INDEX(出力表!C:C,3)+1)))), MAX(0.00000001, (1-(1/(1+EXP(-(INDEX(係数表!G:G,3) + $B849)))))*(EXP(INDEX(係数表!H:H,3) + INDEX(係数表!I:I,3)*LN(INDEX(出力表!C:C,3)+1)))))))</f>
        <v>81.126606125909177</v>
      </c>
      <c r="H849" t="e">
        <f>MIN(100, MAX(0, (100*(INDEX(出力表!D:D,3))/(EXP(INDEX(係数表!B:B,3) + $C849) + (INDEX(出力表!D:D,3)))) + (乱数表!$O849*(Settings!B12/(((INDEX(出力表!D:D,3))+1)^INDEX(係数表!E:E,3)*INDEX(係数表!F:F,3))))))</f>
        <v>#VALUE!</v>
      </c>
      <c r="I849" t="e">
        <f>MIN(100, MAX(0, (INDEX(出力表!D:D,3))*G849/MAX(H849, Settings!B3)))</f>
        <v>#VALUE!</v>
      </c>
      <c r="J849">
        <f>MIN(100, MAX(0, 100*BETAINV(乱数表!$D849, MAX(0.00000001, (1/(1+EXP(-(INDEX(係数表!G:G,4) + $B849))))*(EXP(INDEX(係数表!H:H,4) + INDEX(係数表!I:I,4)*LN(INDEX(出力表!C:C,4)+1)))), MAX(0.00000001, (1-(1/(1+EXP(-(INDEX(係数表!G:G,4) + $B849)))))*(EXP(INDEX(係数表!H:H,4) + INDEX(係数表!I:I,4)*LN(INDEX(出力表!C:C,4)+1)))))))</f>
        <v>83.427646160131346</v>
      </c>
      <c r="K849" t="e">
        <f>MIN(100, MAX(0, (100*(INDEX(出力表!D:D,4))/(EXP(INDEX(係数表!B:B,4) + $C849) + (INDEX(出力表!D:D,4)))) + (乱数表!$P849*(Settings!B12/(((INDEX(出力表!D:D,4))+1)^INDEX(係数表!E:E,4)*INDEX(係数表!F:F,4))))))</f>
        <v>#VALUE!</v>
      </c>
      <c r="L849" t="e">
        <f>MIN(100, MAX(0, (INDEX(出力表!D:D,4))*J849/MAX(K849, Settings!B3)))</f>
        <v>#VALUE!</v>
      </c>
      <c r="M849">
        <f>MIN(100, MAX(0, 100*BETAINV(乱数表!$E849, MAX(0.00000001, (1/(1+EXP(-(INDEX(係数表!G:G,5) + $B849))))*(EXP(INDEX(係数表!H:H,5) + INDEX(係数表!I:I,5)*LN(INDEX(出力表!C:C,5)+1)))), MAX(0.00000001, (1-(1/(1+EXP(-(INDEX(係数表!G:G,5) + $B849)))))*(EXP(INDEX(係数表!H:H,5) + INDEX(係数表!I:I,5)*LN(INDEX(出力表!C:C,5)+1)))))))</f>
        <v>90.971585868581855</v>
      </c>
      <c r="N849" t="e">
        <f>MIN(100, MAX(0, (100*(INDEX(出力表!D:D,5))/(EXP(INDEX(係数表!B:B,5) + $C849) + (INDEX(出力表!D:D,5)))) + (乱数表!$Q849*(Settings!B12/(((INDEX(出力表!D:D,5))+1)^INDEX(係数表!E:E,5)*INDEX(係数表!F:F,5))))))</f>
        <v>#VALUE!</v>
      </c>
      <c r="O849" t="e">
        <f>MIN(100, MAX(0, (INDEX(出力表!D:D,5))*M849/MAX(N849, Settings!B3)))</f>
        <v>#VALUE!</v>
      </c>
      <c r="P849">
        <f>MIN(100, MAX(0, 100*BETAINV(乱数表!$F849, MAX(0.00000001, (1/(1+EXP(-(INDEX(係数表!G:G,6) + $B849))))*(EXP(INDEX(係数表!H:H,6) + INDEX(係数表!I:I,6)*LN(INDEX(出力表!C:C,6)+1)))), MAX(0.00000001, (1-(1/(1+EXP(-(INDEX(係数表!G:G,6) + $B849)))))*(EXP(INDEX(係数表!H:H,6) + INDEX(係数表!I:I,6)*LN(INDEX(出力表!C:C,6)+1)))))))</f>
        <v>96.614422192201701</v>
      </c>
      <c r="Q849" t="e">
        <f>MIN(100, MAX(0, (100*(INDEX(出力表!D:D,6))/(EXP(INDEX(係数表!B:B,6) + $C849) + (INDEX(出力表!D:D,6)))) + (乱数表!$R849*(Settings!B12/(((INDEX(出力表!D:D,6))+1)^INDEX(係数表!E:E,6)*INDEX(係数表!F:F,6))))))</f>
        <v>#VALUE!</v>
      </c>
      <c r="R849" t="e">
        <f>MIN(100, MAX(0, (INDEX(出力表!D:D,6))*P849/MAX(Q849, Settings!B3)))</f>
        <v>#VALUE!</v>
      </c>
      <c r="S849">
        <f>MIN(100, MAX(0, 100*BETAINV(乱数表!$G849, MAX(0.00000001, (1/(1+EXP(-(INDEX(係数表!G:G,7) + $B849))))*(EXP(INDEX(係数表!H:H,7) + INDEX(係数表!I:I,7)*LN(INDEX(出力表!C:C,7)+1)))), MAX(0.00000001, (1-(1/(1+EXP(-(INDEX(係数表!G:G,7) + $B849)))))*(EXP(INDEX(係数表!H:H,7) + INDEX(係数表!I:I,7)*LN(INDEX(出力表!C:C,7)+1)))))))</f>
        <v>99.882251594389118</v>
      </c>
      <c r="T849" t="e">
        <f>MIN(100, MAX(0, (100*(INDEX(出力表!D:D,7))/(EXP(INDEX(係数表!B:B,7) + $C849) + (INDEX(出力表!D:D,7)))) + (乱数表!$S849*(Settings!B12/(((INDEX(出力表!D:D,7))+1)^INDEX(係数表!E:E,7)*INDEX(係数表!F:F,7))))))</f>
        <v>#VALUE!</v>
      </c>
      <c r="U849" t="e">
        <f>MIN(100, MAX(0, (INDEX(出力表!D:D,7))*S849/MAX(T849, Settings!B3)))</f>
        <v>#VALUE!</v>
      </c>
      <c r="V849">
        <f>MIN(100, MAX(0, 100*BETAINV(乱数表!$H849, MAX(0.00000001, (1/(1+EXP(-(INDEX(係数表!G:G,8) + $B849))))*(EXP(INDEX(係数表!H:H,8) + INDEX(係数表!I:I,8)*LN(INDEX(出力表!C:C,8)+1)))), MAX(0.00000001, (1-(1/(1+EXP(-(INDEX(係数表!G:G,8) + $B849)))))*(EXP(INDEX(係数表!H:H,8) + INDEX(係数表!I:I,8)*LN(INDEX(出力表!C:C,8)+1)))))))</f>
        <v>84.264463788230643</v>
      </c>
      <c r="W849" t="e">
        <f>MIN(100, MAX(0, (100*(INDEX(出力表!D:D,8))/(EXP(INDEX(係数表!B:B,8) + $C849) + (INDEX(出力表!D:D,8)))) + (乱数表!$T849*(Settings!B12/(((INDEX(出力表!D:D,8))+1)^INDEX(係数表!E:E,8)*INDEX(係数表!F:F,8))))))</f>
        <v>#VALUE!</v>
      </c>
      <c r="X849" t="e">
        <f>MIN(100, MAX(0, (INDEX(出力表!D:D,8))*V849/MAX(W849, Settings!B3)))</f>
        <v>#VALUE!</v>
      </c>
      <c r="Y849">
        <f>MIN(100, MAX(0, 100*BETAINV(乱数表!$I849, MAX(0.00000001, (1/(1+EXP(-(INDEX(係数表!G:G,9) + $B849))))*(EXP(INDEX(係数表!H:H,9) + INDEX(係数表!I:I,9)*LN(INDEX(出力表!C:C,9)+1)))), MAX(0.00000001, (1-(1/(1+EXP(-(INDEX(係数表!G:G,9) + $B849)))))*(EXP(INDEX(係数表!H:H,9) + INDEX(係数表!I:I,9)*LN(INDEX(出力表!C:C,9)+1)))))))</f>
        <v>92.373337020832352</v>
      </c>
      <c r="Z849" t="e">
        <f>MIN(100, MAX(0, (100*(INDEX(出力表!D:D,9))/(EXP(INDEX(係数表!B:B,9) + $C849) + (INDEX(出力表!D:D,9)))) + (乱数表!$U849*(Settings!B12/(((INDEX(出力表!D:D,9))+1)^INDEX(係数表!E:E,9)*INDEX(係数表!F:F,9))))))</f>
        <v>#VALUE!</v>
      </c>
      <c r="AA849" t="e">
        <f>MIN(100, MAX(0, (INDEX(出力表!D:D,9))*Y849/MAX(Z849, Settings!B3)))</f>
        <v>#VALUE!</v>
      </c>
      <c r="AB849">
        <f>MIN(100, MAX(0, 100*BETAINV(乱数表!$J849, MAX(0.00000001, (1/(1+EXP(-(INDEX(係数表!G:G,10) + $B849))))*(EXP(INDEX(係数表!H:H,10) + INDEX(係数表!I:I,10)*LN(INDEX(出力表!C:C,10)+1)))), MAX(0.00000001, (1-(1/(1+EXP(-(INDEX(係数表!G:G,10) + $B849)))))*(EXP(INDEX(係数表!H:H,10) + INDEX(係数表!I:I,10)*LN(INDEX(出力表!C:C,10)+1)))))))</f>
        <v>97.460313886318545</v>
      </c>
      <c r="AC849" t="e">
        <f>MIN(100, MAX(0, (100*(INDEX(出力表!D:D,10))/(EXP(INDEX(係数表!B:B,10) + $C849) + (INDEX(出力表!D:D,10)))) + (乱数表!$V849*(Settings!B12/(((INDEX(出力表!D:D,10))+1)^INDEX(係数表!E:E,10)*INDEX(係数表!F:F,10))))))</f>
        <v>#VALUE!</v>
      </c>
      <c r="AD849" t="e">
        <f>MIN(100, MAX(0, (INDEX(出力表!D:D,10))*AB849/MAX(AC849, Settings!B3)))</f>
        <v>#VALUE!</v>
      </c>
      <c r="AE849">
        <f>MIN(100, MAX(0, 100*BETAINV(乱数表!$K849, MAX(0.00000001, (1/(1+EXP(-(INDEX(係数表!G:G,11) + $B849))))*(EXP(INDEX(係数表!H:H,11) + INDEX(係数表!I:I,11)*LN(INDEX(出力表!C:C,11)+1)))), MAX(0.00000001, (1-(1/(1+EXP(-(INDEX(係数表!G:G,11) + $B849)))))*(EXP(INDEX(係数表!H:H,11) + INDEX(係数表!I:I,11)*LN(INDEX(出力表!C:C,11)+1)))))))</f>
        <v>90.154765400422889</v>
      </c>
      <c r="AF849" t="e">
        <f>MIN(100, MAX(0, (100*(INDEX(出力表!D:D,11))/(EXP(INDEX(係数表!B:B,11) + $C849) + (INDEX(出力表!D:D,11)))) + (乱数表!$W849*(Settings!B12/(((INDEX(出力表!D:D,11))+1)^INDEX(係数表!E:E,11)*INDEX(係数表!F:F,11))))))</f>
        <v>#VALUE!</v>
      </c>
      <c r="AG849" t="e">
        <f>MIN(100, MAX(0, (INDEX(出力表!D:D,11))*AE849/MAX(AF849, Settings!B3)))</f>
        <v>#VALUE!</v>
      </c>
      <c r="AH849">
        <f>MIN(100, MAX(0, 100*BETAINV(乱数表!$L849, MAX(0.00000001, (1/(1+EXP(-(INDEX(係数表!G:G,12) + $B849))))*(EXP(INDEX(係数表!H:H,12) + INDEX(係数表!I:I,12)*LN(INDEX(出力表!C:C,12)+1)))), MAX(0.00000001, (1-(1/(1+EXP(-(INDEX(係数表!G:G,12) + $B849)))))*(EXP(INDEX(係数表!H:H,12) + INDEX(係数表!I:I,12)*LN(INDEX(出力表!C:C,12)+1)))))))</f>
        <v>99.613030873951118</v>
      </c>
      <c r="AI849" t="e">
        <f>MIN(100, MAX(0, (100*(INDEX(出力表!D:D,12))/(EXP(INDEX(係数表!B:B,12) + $C849) + (INDEX(出力表!D:D,12)))) + (乱数表!$X849*(Settings!B12/(((INDEX(出力表!D:D,12))+1)^INDEX(係数表!E:E,12)*INDEX(係数表!F:F,12))))))</f>
        <v>#VALUE!</v>
      </c>
      <c r="AJ849" t="e">
        <f>MIN(100, MAX(0, (INDEX(出力表!D:D,12))*AH849/MAX(AI849, Settings!B3)))</f>
        <v>#VALUE!</v>
      </c>
      <c r="AK849">
        <f>MIN(100, MAX(0, 100*BETAINV(乱数表!$M849, MAX(0.00000001, (1/(1+EXP(-(INDEX(係数表!G:G,13) + $B849))))*(EXP(INDEX(係数表!H:H,13) + INDEX(係数表!I:I,13)*LN(INDEX(出力表!C:C,13)+1)))), MAX(0.00000001, (1-(1/(1+EXP(-(INDEX(係数表!G:G,13) + $B849)))))*(EXP(INDEX(係数表!H:H,13) + INDEX(係数表!I:I,13)*LN(INDEX(出力表!C:C,13)+1)))))))</f>
        <v>96.574600558595762</v>
      </c>
      <c r="AL849" t="e">
        <f>MIN(100, MAX(0, (100*(INDEX(出力表!D:D,13))/(EXP(INDEX(係数表!B:B,13) + $C849) + (INDEX(出力表!D:D,13)))) + (乱数表!$Y849*(Settings!B12/(((INDEX(出力表!D:D,13))+1)^INDEX(係数表!E:E,13)*INDEX(係数表!F:F,13))))))</f>
        <v>#VALUE!</v>
      </c>
      <c r="AM849" t="e">
        <f>MIN(100, MAX(0, (INDEX(出力表!D:D,13))*AK849/MAX(AL849, Settings!B3)))</f>
        <v>#VALUE!</v>
      </c>
      <c r="AN849">
        <f>IF(ISNUMBER(F849), INDEX(出力表!B:B,2)*F849, 0)+IF(ISNUMBER(I849), INDEX(出力表!B:B,3)*I849, 0)+IF(ISNUMBER(L849), INDEX(出力表!B:B,4)*L849, 0)+IF(ISNUMBER(O849), INDEX(出力表!B:B,5)*O849, 0)+IF(ISNUMBER(R849), INDEX(出力表!B:B,6)*R849, 0)+IF(ISNUMBER(U849), INDEX(出力表!B:B,7)*U849, 0)+IF(ISNUMBER(X849), INDEX(出力表!B:B,8)*X849, 0)+IF(ISNUMBER(AA849), INDEX(出力表!B:B,9)*AA849, 0)+IF(ISNUMBER(AD849), INDEX(出力表!B:B,10)*AD849, 0)+IF(ISNUMBER(AG849), INDEX(出力表!B:B,11)*AG849, 0)+IF(ISNUMBER(AJ849), INDEX(出力表!B:B,12)*AJ849, 0)+IF(ISNUMBER(AM849), INDEX(出力表!B:B,13)*AM849, 0)</f>
        <v>0</v>
      </c>
      <c r="AO849">
        <f>IF(ISNUMBER(F849), INDEX(出力表!B:B,2), 0)+IF(ISNUMBER(I849), INDEX(出力表!B:B,3), 0)+IF(ISNUMBER(L849), INDEX(出力表!B:B,4), 0)+IF(ISNUMBER(O849), INDEX(出力表!B:B,5), 0)+IF(ISNUMBER(R849), INDEX(出力表!B:B,6), 0)+IF(ISNUMBER(U849), INDEX(出力表!B:B,7), 0)+IF(ISNUMBER(X849), INDEX(出力表!B:B,8), 0)+IF(ISNUMBER(AA849), INDEX(出力表!B:B,9), 0)+IF(ISNUMBER(AD849), INDEX(出力表!B:B,10), 0)+IF(ISNUMBER(AG849), INDEX(出力表!B:B,11), 0)+IF(ISNUMBER(AJ849), INDEX(出力表!B:B,12), 0)+IF(ISNUMBER(AM849), INDEX(出力表!B:B,13), 0)</f>
        <v>0</v>
      </c>
      <c r="AP849" t="str">
        <f t="shared" si="13"/>
        <v/>
      </c>
    </row>
    <row r="850" spans="1:42" x14ac:dyDescent="0.2">
      <c r="A850">
        <v>849</v>
      </c>
      <c r="B850">
        <f>IF(UPPER(Settings!B4)="TRUE", 乱数表!$Z850*Settings!B10, 0)</f>
        <v>-0.90400754007285211</v>
      </c>
      <c r="C850">
        <f>IF(UPPER(Settings!B4)="TRUE", 乱数表!$AA850*Settings!B11, 0)</f>
        <v>1.5004433361535337E-2</v>
      </c>
      <c r="D850">
        <f>MIN(100, MAX(0, 100*BETAINV(乱数表!$B850, MAX(0.00000001, (1/(1+EXP(-(INDEX(係数表!G:G,2) + $B850))))*(EXP(INDEX(係数表!H:H,2) + INDEX(係数表!I:I,2)*LN(INDEX(出力表!C:C,2)+1)))), MAX(0.00000001, (1-(1/(1+EXP(-(INDEX(係数表!G:G,2) + $B850)))))*(EXP(INDEX(係数表!H:H,2) + INDEX(係数表!I:I,2)*LN(INDEX(出力表!C:C,2)+1)))))))</f>
        <v>68.252190657771422</v>
      </c>
      <c r="E850" t="e">
        <f>MIN(100, MAX(0, (100*(INDEX(出力表!D:D,2))/(EXP(INDEX(係数表!B:B,2) + $C850) + (INDEX(出力表!D:D,2)))) + (乱数表!$N850*(Settings!B12/(((INDEX(出力表!D:D,2))+1)^INDEX(係数表!E:E,2)*INDEX(係数表!F:F,2))))))</f>
        <v>#VALUE!</v>
      </c>
      <c r="F850" t="e">
        <f>MIN(100, MAX(0, (INDEX(出力表!D:D,2))*D850/MAX(E850, Settings!B3)))</f>
        <v>#VALUE!</v>
      </c>
      <c r="G850">
        <f>MIN(100, MAX(0, 100*BETAINV(乱数表!$C850, MAX(0.00000001, (1/(1+EXP(-(INDEX(係数表!G:G,3) + $B850))))*(EXP(INDEX(係数表!H:H,3) + INDEX(係数表!I:I,3)*LN(INDEX(出力表!C:C,3)+1)))), MAX(0.00000001, (1-(1/(1+EXP(-(INDEX(係数表!G:G,3) + $B850)))))*(EXP(INDEX(係数表!H:H,3) + INDEX(係数表!I:I,3)*LN(INDEX(出力表!C:C,3)+1)))))))</f>
        <v>87.713349321527787</v>
      </c>
      <c r="H850" t="e">
        <f>MIN(100, MAX(0, (100*(INDEX(出力表!D:D,3))/(EXP(INDEX(係数表!B:B,3) + $C850) + (INDEX(出力表!D:D,3)))) + (乱数表!$O850*(Settings!B12/(((INDEX(出力表!D:D,3))+1)^INDEX(係数表!E:E,3)*INDEX(係数表!F:F,3))))))</f>
        <v>#VALUE!</v>
      </c>
      <c r="I850" t="e">
        <f>MIN(100, MAX(0, (INDEX(出力表!D:D,3))*G850/MAX(H850, Settings!B3)))</f>
        <v>#VALUE!</v>
      </c>
      <c r="J850">
        <f>MIN(100, MAX(0, 100*BETAINV(乱数表!$D850, MAX(0.00000001, (1/(1+EXP(-(INDEX(係数表!G:G,4) + $B850))))*(EXP(INDEX(係数表!H:H,4) + INDEX(係数表!I:I,4)*LN(INDEX(出力表!C:C,4)+1)))), MAX(0.00000001, (1-(1/(1+EXP(-(INDEX(係数表!G:G,4) + $B850)))))*(EXP(INDEX(係数表!H:H,4) + INDEX(係数表!I:I,4)*LN(INDEX(出力表!C:C,4)+1)))))))</f>
        <v>63.111691732455164</v>
      </c>
      <c r="K850" t="e">
        <f>MIN(100, MAX(0, (100*(INDEX(出力表!D:D,4))/(EXP(INDEX(係数表!B:B,4) + $C850) + (INDEX(出力表!D:D,4)))) + (乱数表!$P850*(Settings!B12/(((INDEX(出力表!D:D,4))+1)^INDEX(係数表!E:E,4)*INDEX(係数表!F:F,4))))))</f>
        <v>#VALUE!</v>
      </c>
      <c r="L850" t="e">
        <f>MIN(100, MAX(0, (INDEX(出力表!D:D,4))*J850/MAX(K850, Settings!B3)))</f>
        <v>#VALUE!</v>
      </c>
      <c r="M850">
        <f>MIN(100, MAX(0, 100*BETAINV(乱数表!$E850, MAX(0.00000001, (1/(1+EXP(-(INDEX(係数表!G:G,5) + $B850))))*(EXP(INDEX(係数表!H:H,5) + INDEX(係数表!I:I,5)*LN(INDEX(出力表!C:C,5)+1)))), MAX(0.00000001, (1-(1/(1+EXP(-(INDEX(係数表!G:G,5) + $B850)))))*(EXP(INDEX(係数表!H:H,5) + INDEX(係数表!I:I,5)*LN(INDEX(出力表!C:C,5)+1)))))))</f>
        <v>73.960973967513198</v>
      </c>
      <c r="N850" t="e">
        <f>MIN(100, MAX(0, (100*(INDEX(出力表!D:D,5))/(EXP(INDEX(係数表!B:B,5) + $C850) + (INDEX(出力表!D:D,5)))) + (乱数表!$Q850*(Settings!B12/(((INDEX(出力表!D:D,5))+1)^INDEX(係数表!E:E,5)*INDEX(係数表!F:F,5))))))</f>
        <v>#VALUE!</v>
      </c>
      <c r="O850" t="e">
        <f>MIN(100, MAX(0, (INDEX(出力表!D:D,5))*M850/MAX(N850, Settings!B3)))</f>
        <v>#VALUE!</v>
      </c>
      <c r="P850">
        <f>MIN(100, MAX(0, 100*BETAINV(乱数表!$F850, MAX(0.00000001, (1/(1+EXP(-(INDEX(係数表!G:G,6) + $B850))))*(EXP(INDEX(係数表!H:H,6) + INDEX(係数表!I:I,6)*LN(INDEX(出力表!C:C,6)+1)))), MAX(0.00000001, (1-(1/(1+EXP(-(INDEX(係数表!G:G,6) + $B850)))))*(EXP(INDEX(係数表!H:H,6) + INDEX(係数表!I:I,6)*LN(INDEX(出力表!C:C,6)+1)))))))</f>
        <v>97.133721364885218</v>
      </c>
      <c r="Q850" t="e">
        <f>MIN(100, MAX(0, (100*(INDEX(出力表!D:D,6))/(EXP(INDEX(係数表!B:B,6) + $C850) + (INDEX(出力表!D:D,6)))) + (乱数表!$R850*(Settings!B12/(((INDEX(出力表!D:D,6))+1)^INDEX(係数表!E:E,6)*INDEX(係数表!F:F,6))))))</f>
        <v>#VALUE!</v>
      </c>
      <c r="R850" t="e">
        <f>MIN(100, MAX(0, (INDEX(出力表!D:D,6))*P850/MAX(Q850, Settings!B3)))</f>
        <v>#VALUE!</v>
      </c>
      <c r="S850">
        <f>MIN(100, MAX(0, 100*BETAINV(乱数表!$G850, MAX(0.00000001, (1/(1+EXP(-(INDEX(係数表!G:G,7) + $B850))))*(EXP(INDEX(係数表!H:H,7) + INDEX(係数表!I:I,7)*LN(INDEX(出力表!C:C,7)+1)))), MAX(0.00000001, (1-(1/(1+EXP(-(INDEX(係数表!G:G,7) + $B850)))))*(EXP(INDEX(係数表!H:H,7) + INDEX(係数表!I:I,7)*LN(INDEX(出力表!C:C,7)+1)))))))</f>
        <v>91.885535647268085</v>
      </c>
      <c r="T850" t="e">
        <f>MIN(100, MAX(0, (100*(INDEX(出力表!D:D,7))/(EXP(INDEX(係数表!B:B,7) + $C850) + (INDEX(出力表!D:D,7)))) + (乱数表!$S850*(Settings!B12/(((INDEX(出力表!D:D,7))+1)^INDEX(係数表!E:E,7)*INDEX(係数表!F:F,7))))))</f>
        <v>#VALUE!</v>
      </c>
      <c r="U850" t="e">
        <f>MIN(100, MAX(0, (INDEX(出力表!D:D,7))*S850/MAX(T850, Settings!B3)))</f>
        <v>#VALUE!</v>
      </c>
      <c r="V850">
        <f>MIN(100, MAX(0, 100*BETAINV(乱数表!$H850, MAX(0.00000001, (1/(1+EXP(-(INDEX(係数表!G:G,8) + $B850))))*(EXP(INDEX(係数表!H:H,8) + INDEX(係数表!I:I,8)*LN(INDEX(出力表!C:C,8)+1)))), MAX(0.00000001, (1-(1/(1+EXP(-(INDEX(係数表!G:G,8) + $B850)))))*(EXP(INDEX(係数表!H:H,8) + INDEX(係数表!I:I,8)*LN(INDEX(出力表!C:C,8)+1)))))))</f>
        <v>72.559613636685398</v>
      </c>
      <c r="W850" t="e">
        <f>MIN(100, MAX(0, (100*(INDEX(出力表!D:D,8))/(EXP(INDEX(係数表!B:B,8) + $C850) + (INDEX(出力表!D:D,8)))) + (乱数表!$T850*(Settings!B12/(((INDEX(出力表!D:D,8))+1)^INDEX(係数表!E:E,8)*INDEX(係数表!F:F,8))))))</f>
        <v>#VALUE!</v>
      </c>
      <c r="X850" t="e">
        <f>MIN(100, MAX(0, (INDEX(出力表!D:D,8))*V850/MAX(W850, Settings!B3)))</f>
        <v>#VALUE!</v>
      </c>
      <c r="Y850">
        <f>MIN(100, MAX(0, 100*BETAINV(乱数表!$I850, MAX(0.00000001, (1/(1+EXP(-(INDEX(係数表!G:G,9) + $B850))))*(EXP(INDEX(係数表!H:H,9) + INDEX(係数表!I:I,9)*LN(INDEX(出力表!C:C,9)+1)))), MAX(0.00000001, (1-(1/(1+EXP(-(INDEX(係数表!G:G,9) + $B850)))))*(EXP(INDEX(係数表!H:H,9) + INDEX(係数表!I:I,9)*LN(INDEX(出力表!C:C,9)+1)))))))</f>
        <v>83.982142674023891</v>
      </c>
      <c r="Z850" t="e">
        <f>MIN(100, MAX(0, (100*(INDEX(出力表!D:D,9))/(EXP(INDEX(係数表!B:B,9) + $C850) + (INDEX(出力表!D:D,9)))) + (乱数表!$U850*(Settings!B12/(((INDEX(出力表!D:D,9))+1)^INDEX(係数表!E:E,9)*INDEX(係数表!F:F,9))))))</f>
        <v>#VALUE!</v>
      </c>
      <c r="AA850" t="e">
        <f>MIN(100, MAX(0, (INDEX(出力表!D:D,9))*Y850/MAX(Z850, Settings!B3)))</f>
        <v>#VALUE!</v>
      </c>
      <c r="AB850">
        <f>MIN(100, MAX(0, 100*BETAINV(乱数表!$J850, MAX(0.00000001, (1/(1+EXP(-(INDEX(係数表!G:G,10) + $B850))))*(EXP(INDEX(係数表!H:H,10) + INDEX(係数表!I:I,10)*LN(INDEX(出力表!C:C,10)+1)))), MAX(0.00000001, (1-(1/(1+EXP(-(INDEX(係数表!G:G,10) + $B850)))))*(EXP(INDEX(係数表!H:H,10) + INDEX(係数表!I:I,10)*LN(INDEX(出力表!C:C,10)+1)))))))</f>
        <v>86.950658479494479</v>
      </c>
      <c r="AC850" t="e">
        <f>MIN(100, MAX(0, (100*(INDEX(出力表!D:D,10))/(EXP(INDEX(係数表!B:B,10) + $C850) + (INDEX(出力表!D:D,10)))) + (乱数表!$V850*(Settings!B12/(((INDEX(出力表!D:D,10))+1)^INDEX(係数表!E:E,10)*INDEX(係数表!F:F,10))))))</f>
        <v>#VALUE!</v>
      </c>
      <c r="AD850" t="e">
        <f>MIN(100, MAX(0, (INDEX(出力表!D:D,10))*AB850/MAX(AC850, Settings!B3)))</f>
        <v>#VALUE!</v>
      </c>
      <c r="AE850">
        <f>MIN(100, MAX(0, 100*BETAINV(乱数表!$K850, MAX(0.00000001, (1/(1+EXP(-(INDEX(係数表!G:G,11) + $B850))))*(EXP(INDEX(係数表!H:H,11) + INDEX(係数表!I:I,11)*LN(INDEX(出力表!C:C,11)+1)))), MAX(0.00000001, (1-(1/(1+EXP(-(INDEX(係数表!G:G,11) + $B850)))))*(EXP(INDEX(係数表!H:H,11) + INDEX(係数表!I:I,11)*LN(INDEX(出力表!C:C,11)+1)))))))</f>
        <v>65.335172287836443</v>
      </c>
      <c r="AF850" t="e">
        <f>MIN(100, MAX(0, (100*(INDEX(出力表!D:D,11))/(EXP(INDEX(係数表!B:B,11) + $C850) + (INDEX(出力表!D:D,11)))) + (乱数表!$W850*(Settings!B12/(((INDEX(出力表!D:D,11))+1)^INDEX(係数表!E:E,11)*INDEX(係数表!F:F,11))))))</f>
        <v>#VALUE!</v>
      </c>
      <c r="AG850" t="e">
        <f>MIN(100, MAX(0, (INDEX(出力表!D:D,11))*AE850/MAX(AF850, Settings!B3)))</f>
        <v>#VALUE!</v>
      </c>
      <c r="AH850">
        <f>MIN(100, MAX(0, 100*BETAINV(乱数表!$L850, MAX(0.00000001, (1/(1+EXP(-(INDEX(係数表!G:G,12) + $B850))))*(EXP(INDEX(係数表!H:H,12) + INDEX(係数表!I:I,12)*LN(INDEX(出力表!C:C,12)+1)))), MAX(0.00000001, (1-(1/(1+EXP(-(INDEX(係数表!G:G,12) + $B850)))))*(EXP(INDEX(係数表!H:H,12) + INDEX(係数表!I:I,12)*LN(INDEX(出力表!C:C,12)+1)))))))</f>
        <v>92.078156284424509</v>
      </c>
      <c r="AI850" t="e">
        <f>MIN(100, MAX(0, (100*(INDEX(出力表!D:D,12))/(EXP(INDEX(係数表!B:B,12) + $C850) + (INDEX(出力表!D:D,12)))) + (乱数表!$X850*(Settings!B12/(((INDEX(出力表!D:D,12))+1)^INDEX(係数表!E:E,12)*INDEX(係数表!F:F,12))))))</f>
        <v>#VALUE!</v>
      </c>
      <c r="AJ850" t="e">
        <f>MIN(100, MAX(0, (INDEX(出力表!D:D,12))*AH850/MAX(AI850, Settings!B3)))</f>
        <v>#VALUE!</v>
      </c>
      <c r="AK850">
        <f>MIN(100, MAX(0, 100*BETAINV(乱数表!$M850, MAX(0.00000001, (1/(1+EXP(-(INDEX(係数表!G:G,13) + $B850))))*(EXP(INDEX(係数表!H:H,13) + INDEX(係数表!I:I,13)*LN(INDEX(出力表!C:C,13)+1)))), MAX(0.00000001, (1-(1/(1+EXP(-(INDEX(係数表!G:G,13) + $B850)))))*(EXP(INDEX(係数表!H:H,13) + INDEX(係数表!I:I,13)*LN(INDEX(出力表!C:C,13)+1)))))))</f>
        <v>60.417387852579438</v>
      </c>
      <c r="AL850" t="e">
        <f>MIN(100, MAX(0, (100*(INDEX(出力表!D:D,13))/(EXP(INDEX(係数表!B:B,13) + $C850) + (INDEX(出力表!D:D,13)))) + (乱数表!$Y850*(Settings!B12/(((INDEX(出力表!D:D,13))+1)^INDEX(係数表!E:E,13)*INDEX(係数表!F:F,13))))))</f>
        <v>#VALUE!</v>
      </c>
      <c r="AM850" t="e">
        <f>MIN(100, MAX(0, (INDEX(出力表!D:D,13))*AK850/MAX(AL850, Settings!B3)))</f>
        <v>#VALUE!</v>
      </c>
      <c r="AN850">
        <f>IF(ISNUMBER(F850), INDEX(出力表!B:B,2)*F850, 0)+IF(ISNUMBER(I850), INDEX(出力表!B:B,3)*I850, 0)+IF(ISNUMBER(L850), INDEX(出力表!B:B,4)*L850, 0)+IF(ISNUMBER(O850), INDEX(出力表!B:B,5)*O850, 0)+IF(ISNUMBER(R850), INDEX(出力表!B:B,6)*R850, 0)+IF(ISNUMBER(U850), INDEX(出力表!B:B,7)*U850, 0)+IF(ISNUMBER(X850), INDEX(出力表!B:B,8)*X850, 0)+IF(ISNUMBER(AA850), INDEX(出力表!B:B,9)*AA850, 0)+IF(ISNUMBER(AD850), INDEX(出力表!B:B,10)*AD850, 0)+IF(ISNUMBER(AG850), INDEX(出力表!B:B,11)*AG850, 0)+IF(ISNUMBER(AJ850), INDEX(出力表!B:B,12)*AJ850, 0)+IF(ISNUMBER(AM850), INDEX(出力表!B:B,13)*AM850, 0)</f>
        <v>0</v>
      </c>
      <c r="AO850">
        <f>IF(ISNUMBER(F850), INDEX(出力表!B:B,2), 0)+IF(ISNUMBER(I850), INDEX(出力表!B:B,3), 0)+IF(ISNUMBER(L850), INDEX(出力表!B:B,4), 0)+IF(ISNUMBER(O850), INDEX(出力表!B:B,5), 0)+IF(ISNUMBER(R850), INDEX(出力表!B:B,6), 0)+IF(ISNUMBER(U850), INDEX(出力表!B:B,7), 0)+IF(ISNUMBER(X850), INDEX(出力表!B:B,8), 0)+IF(ISNUMBER(AA850), INDEX(出力表!B:B,9), 0)+IF(ISNUMBER(AD850), INDEX(出力表!B:B,10), 0)+IF(ISNUMBER(AG850), INDEX(出力表!B:B,11), 0)+IF(ISNUMBER(AJ850), INDEX(出力表!B:B,12), 0)+IF(ISNUMBER(AM850), INDEX(出力表!B:B,13), 0)</f>
        <v>0</v>
      </c>
      <c r="AP850" t="str">
        <f t="shared" si="13"/>
        <v/>
      </c>
    </row>
    <row r="851" spans="1:42" x14ac:dyDescent="0.2">
      <c r="A851">
        <v>850</v>
      </c>
      <c r="B851">
        <f>IF(UPPER(Settings!B4)="TRUE", 乱数表!$Z851*Settings!B10, 0)</f>
        <v>-0.18429224598692989</v>
      </c>
      <c r="C851">
        <f>IF(UPPER(Settings!B4)="TRUE", 乱数表!$AA851*Settings!B11, 0)</f>
        <v>-3.7985177154127935E-2</v>
      </c>
      <c r="D851">
        <f>MIN(100, MAX(0, 100*BETAINV(乱数表!$B851, MAX(0.00000001, (1/(1+EXP(-(INDEX(係数表!G:G,2) + $B851))))*(EXP(INDEX(係数表!H:H,2) + INDEX(係数表!I:I,2)*LN(INDEX(出力表!C:C,2)+1)))), MAX(0.00000001, (1-(1/(1+EXP(-(INDEX(係数表!G:G,2) + $B851)))))*(EXP(INDEX(係数表!H:H,2) + INDEX(係数表!I:I,2)*LN(INDEX(出力表!C:C,2)+1)))))))</f>
        <v>73.400211645199676</v>
      </c>
      <c r="E851" t="e">
        <f>MIN(100, MAX(0, (100*(INDEX(出力表!D:D,2))/(EXP(INDEX(係数表!B:B,2) + $C851) + (INDEX(出力表!D:D,2)))) + (乱数表!$N851*(Settings!B12/(((INDEX(出力表!D:D,2))+1)^INDEX(係数表!E:E,2)*INDEX(係数表!F:F,2))))))</f>
        <v>#VALUE!</v>
      </c>
      <c r="F851" t="e">
        <f>MIN(100, MAX(0, (INDEX(出力表!D:D,2))*D851/MAX(E851, Settings!B3)))</f>
        <v>#VALUE!</v>
      </c>
      <c r="G851">
        <f>MIN(100, MAX(0, 100*BETAINV(乱数表!$C851, MAX(0.00000001, (1/(1+EXP(-(INDEX(係数表!G:G,3) + $B851))))*(EXP(INDEX(係数表!H:H,3) + INDEX(係数表!I:I,3)*LN(INDEX(出力表!C:C,3)+1)))), MAX(0.00000001, (1-(1/(1+EXP(-(INDEX(係数表!G:G,3) + $B851)))))*(EXP(INDEX(係数表!H:H,3) + INDEX(係数表!I:I,3)*LN(INDEX(出力表!C:C,3)+1)))))))</f>
        <v>79.79855198728896</v>
      </c>
      <c r="H851" t="e">
        <f>MIN(100, MAX(0, (100*(INDEX(出力表!D:D,3))/(EXP(INDEX(係数表!B:B,3) + $C851) + (INDEX(出力表!D:D,3)))) + (乱数表!$O851*(Settings!B12/(((INDEX(出力表!D:D,3))+1)^INDEX(係数表!E:E,3)*INDEX(係数表!F:F,3))))))</f>
        <v>#VALUE!</v>
      </c>
      <c r="I851" t="e">
        <f>MIN(100, MAX(0, (INDEX(出力表!D:D,3))*G851/MAX(H851, Settings!B3)))</f>
        <v>#VALUE!</v>
      </c>
      <c r="J851">
        <f>MIN(100, MAX(0, 100*BETAINV(乱数表!$D851, MAX(0.00000001, (1/(1+EXP(-(INDEX(係数表!G:G,4) + $B851))))*(EXP(INDEX(係数表!H:H,4) + INDEX(係数表!I:I,4)*LN(INDEX(出力表!C:C,4)+1)))), MAX(0.00000001, (1-(1/(1+EXP(-(INDEX(係数表!G:G,4) + $B851)))))*(EXP(INDEX(係数表!H:H,4) + INDEX(係数表!I:I,4)*LN(INDEX(出力表!C:C,4)+1)))))))</f>
        <v>73.626751979628395</v>
      </c>
      <c r="K851" t="e">
        <f>MIN(100, MAX(0, (100*(INDEX(出力表!D:D,4))/(EXP(INDEX(係数表!B:B,4) + $C851) + (INDEX(出力表!D:D,4)))) + (乱数表!$P851*(Settings!B12/(((INDEX(出力表!D:D,4))+1)^INDEX(係数表!E:E,4)*INDEX(係数表!F:F,4))))))</f>
        <v>#VALUE!</v>
      </c>
      <c r="L851" t="e">
        <f>MIN(100, MAX(0, (INDEX(出力表!D:D,4))*J851/MAX(K851, Settings!B3)))</f>
        <v>#VALUE!</v>
      </c>
      <c r="M851">
        <f>MIN(100, MAX(0, 100*BETAINV(乱数表!$E851, MAX(0.00000001, (1/(1+EXP(-(INDEX(係数表!G:G,5) + $B851))))*(EXP(INDEX(係数表!H:H,5) + INDEX(係数表!I:I,5)*LN(INDEX(出力表!C:C,5)+1)))), MAX(0.00000001, (1-(1/(1+EXP(-(INDEX(係数表!G:G,5) + $B851)))))*(EXP(INDEX(係数表!H:H,5) + INDEX(係数表!I:I,5)*LN(INDEX(出力表!C:C,5)+1)))))))</f>
        <v>99.443901055091828</v>
      </c>
      <c r="N851" t="e">
        <f>MIN(100, MAX(0, (100*(INDEX(出力表!D:D,5))/(EXP(INDEX(係数表!B:B,5) + $C851) + (INDEX(出力表!D:D,5)))) + (乱数表!$Q851*(Settings!B12/(((INDEX(出力表!D:D,5))+1)^INDEX(係数表!E:E,5)*INDEX(係数表!F:F,5))))))</f>
        <v>#VALUE!</v>
      </c>
      <c r="O851" t="e">
        <f>MIN(100, MAX(0, (INDEX(出力表!D:D,5))*M851/MAX(N851, Settings!B3)))</f>
        <v>#VALUE!</v>
      </c>
      <c r="P851">
        <f>MIN(100, MAX(0, 100*BETAINV(乱数表!$F851, MAX(0.00000001, (1/(1+EXP(-(INDEX(係数表!G:G,6) + $B851))))*(EXP(INDEX(係数表!H:H,6) + INDEX(係数表!I:I,6)*LN(INDEX(出力表!C:C,6)+1)))), MAX(0.00000001, (1-(1/(1+EXP(-(INDEX(係数表!G:G,6) + $B851)))))*(EXP(INDEX(係数表!H:H,6) + INDEX(係数表!I:I,6)*LN(INDEX(出力表!C:C,6)+1)))))))</f>
        <v>90.868335396002408</v>
      </c>
      <c r="Q851" t="e">
        <f>MIN(100, MAX(0, (100*(INDEX(出力表!D:D,6))/(EXP(INDEX(係数表!B:B,6) + $C851) + (INDEX(出力表!D:D,6)))) + (乱数表!$R851*(Settings!B12/(((INDEX(出力表!D:D,6))+1)^INDEX(係数表!E:E,6)*INDEX(係数表!F:F,6))))))</f>
        <v>#VALUE!</v>
      </c>
      <c r="R851" t="e">
        <f>MIN(100, MAX(0, (INDEX(出力表!D:D,6))*P851/MAX(Q851, Settings!B3)))</f>
        <v>#VALUE!</v>
      </c>
      <c r="S851">
        <f>MIN(100, MAX(0, 100*BETAINV(乱数表!$G851, MAX(0.00000001, (1/(1+EXP(-(INDEX(係数表!G:G,7) + $B851))))*(EXP(INDEX(係数表!H:H,7) + INDEX(係数表!I:I,7)*LN(INDEX(出力表!C:C,7)+1)))), MAX(0.00000001, (1-(1/(1+EXP(-(INDEX(係数表!G:G,7) + $B851)))))*(EXP(INDEX(係数表!H:H,7) + INDEX(係数表!I:I,7)*LN(INDEX(出力表!C:C,7)+1)))))))</f>
        <v>99.72108597961396</v>
      </c>
      <c r="T851" t="e">
        <f>MIN(100, MAX(0, (100*(INDEX(出力表!D:D,7))/(EXP(INDEX(係数表!B:B,7) + $C851) + (INDEX(出力表!D:D,7)))) + (乱数表!$S851*(Settings!B12/(((INDEX(出力表!D:D,7))+1)^INDEX(係数表!E:E,7)*INDEX(係数表!F:F,7))))))</f>
        <v>#VALUE!</v>
      </c>
      <c r="U851" t="e">
        <f>MIN(100, MAX(0, (INDEX(出力表!D:D,7))*S851/MAX(T851, Settings!B3)))</f>
        <v>#VALUE!</v>
      </c>
      <c r="V851">
        <f>MIN(100, MAX(0, 100*BETAINV(乱数表!$H851, MAX(0.00000001, (1/(1+EXP(-(INDEX(係数表!G:G,8) + $B851))))*(EXP(INDEX(係数表!H:H,8) + INDEX(係数表!I:I,8)*LN(INDEX(出力表!C:C,8)+1)))), MAX(0.00000001, (1-(1/(1+EXP(-(INDEX(係数表!G:G,8) + $B851)))))*(EXP(INDEX(係数表!H:H,8) + INDEX(係数表!I:I,8)*LN(INDEX(出力表!C:C,8)+1)))))))</f>
        <v>96.54308065890875</v>
      </c>
      <c r="W851" t="e">
        <f>MIN(100, MAX(0, (100*(INDEX(出力表!D:D,8))/(EXP(INDEX(係数表!B:B,8) + $C851) + (INDEX(出力表!D:D,8)))) + (乱数表!$T851*(Settings!B12/(((INDEX(出力表!D:D,8))+1)^INDEX(係数表!E:E,8)*INDEX(係数表!F:F,8))))))</f>
        <v>#VALUE!</v>
      </c>
      <c r="X851" t="e">
        <f>MIN(100, MAX(0, (INDEX(出力表!D:D,8))*V851/MAX(W851, Settings!B3)))</f>
        <v>#VALUE!</v>
      </c>
      <c r="Y851">
        <f>MIN(100, MAX(0, 100*BETAINV(乱数表!$I851, MAX(0.00000001, (1/(1+EXP(-(INDEX(係数表!G:G,9) + $B851))))*(EXP(INDEX(係数表!H:H,9) + INDEX(係数表!I:I,9)*LN(INDEX(出力表!C:C,9)+1)))), MAX(0.00000001, (1-(1/(1+EXP(-(INDEX(係数表!G:G,9) + $B851)))))*(EXP(INDEX(係数表!H:H,9) + INDEX(係数表!I:I,9)*LN(INDEX(出力表!C:C,9)+1)))))))</f>
        <v>98.011396784321292</v>
      </c>
      <c r="Z851" t="e">
        <f>MIN(100, MAX(0, (100*(INDEX(出力表!D:D,9))/(EXP(INDEX(係数表!B:B,9) + $C851) + (INDEX(出力表!D:D,9)))) + (乱数表!$U851*(Settings!B12/(((INDEX(出力表!D:D,9))+1)^INDEX(係数表!E:E,9)*INDEX(係数表!F:F,9))))))</f>
        <v>#VALUE!</v>
      </c>
      <c r="AA851" t="e">
        <f>MIN(100, MAX(0, (INDEX(出力表!D:D,9))*Y851/MAX(Z851, Settings!B3)))</f>
        <v>#VALUE!</v>
      </c>
      <c r="AB851">
        <f>MIN(100, MAX(0, 100*BETAINV(乱数表!$J851, MAX(0.00000001, (1/(1+EXP(-(INDEX(係数表!G:G,10) + $B851))))*(EXP(INDEX(係数表!H:H,10) + INDEX(係数表!I:I,10)*LN(INDEX(出力表!C:C,10)+1)))), MAX(0.00000001, (1-(1/(1+EXP(-(INDEX(係数表!G:G,10) + $B851)))))*(EXP(INDEX(係数表!H:H,10) + INDEX(係数表!I:I,10)*LN(INDEX(出力表!C:C,10)+1)))))))</f>
        <v>90.480288442386893</v>
      </c>
      <c r="AC851" t="e">
        <f>MIN(100, MAX(0, (100*(INDEX(出力表!D:D,10))/(EXP(INDEX(係数表!B:B,10) + $C851) + (INDEX(出力表!D:D,10)))) + (乱数表!$V851*(Settings!B12/(((INDEX(出力表!D:D,10))+1)^INDEX(係数表!E:E,10)*INDEX(係数表!F:F,10))))))</f>
        <v>#VALUE!</v>
      </c>
      <c r="AD851" t="e">
        <f>MIN(100, MAX(0, (INDEX(出力表!D:D,10))*AB851/MAX(AC851, Settings!B3)))</f>
        <v>#VALUE!</v>
      </c>
      <c r="AE851">
        <f>MIN(100, MAX(0, 100*BETAINV(乱数表!$K851, MAX(0.00000001, (1/(1+EXP(-(INDEX(係数表!G:G,11) + $B851))))*(EXP(INDEX(係数表!H:H,11) + INDEX(係数表!I:I,11)*LN(INDEX(出力表!C:C,11)+1)))), MAX(0.00000001, (1-(1/(1+EXP(-(INDEX(係数表!G:G,11) + $B851)))))*(EXP(INDEX(係数表!H:H,11) + INDEX(係数表!I:I,11)*LN(INDEX(出力表!C:C,11)+1)))))))</f>
        <v>98.792669587694846</v>
      </c>
      <c r="AF851" t="e">
        <f>MIN(100, MAX(0, (100*(INDEX(出力表!D:D,11))/(EXP(INDEX(係数表!B:B,11) + $C851) + (INDEX(出力表!D:D,11)))) + (乱数表!$W851*(Settings!B12/(((INDEX(出力表!D:D,11))+1)^INDEX(係数表!E:E,11)*INDEX(係数表!F:F,11))))))</f>
        <v>#VALUE!</v>
      </c>
      <c r="AG851" t="e">
        <f>MIN(100, MAX(0, (INDEX(出力表!D:D,11))*AE851/MAX(AF851, Settings!B3)))</f>
        <v>#VALUE!</v>
      </c>
      <c r="AH851">
        <f>MIN(100, MAX(0, 100*BETAINV(乱数表!$L851, MAX(0.00000001, (1/(1+EXP(-(INDEX(係数表!G:G,12) + $B851))))*(EXP(INDEX(係数表!H:H,12) + INDEX(係数表!I:I,12)*LN(INDEX(出力表!C:C,12)+1)))), MAX(0.00000001, (1-(1/(1+EXP(-(INDEX(係数表!G:G,12) + $B851)))))*(EXP(INDEX(係数表!H:H,12) + INDEX(係数表!I:I,12)*LN(INDEX(出力表!C:C,12)+1)))))))</f>
        <v>93.744945282578811</v>
      </c>
      <c r="AI851" t="e">
        <f>MIN(100, MAX(0, (100*(INDEX(出力表!D:D,12))/(EXP(INDEX(係数表!B:B,12) + $C851) + (INDEX(出力表!D:D,12)))) + (乱数表!$X851*(Settings!B12/(((INDEX(出力表!D:D,12))+1)^INDEX(係数表!E:E,12)*INDEX(係数表!F:F,12))))))</f>
        <v>#VALUE!</v>
      </c>
      <c r="AJ851" t="e">
        <f>MIN(100, MAX(0, (INDEX(出力表!D:D,12))*AH851/MAX(AI851, Settings!B3)))</f>
        <v>#VALUE!</v>
      </c>
      <c r="AK851">
        <f>MIN(100, MAX(0, 100*BETAINV(乱数表!$M851, MAX(0.00000001, (1/(1+EXP(-(INDEX(係数表!G:G,13) + $B851))))*(EXP(INDEX(係数表!H:H,13) + INDEX(係数表!I:I,13)*LN(INDEX(出力表!C:C,13)+1)))), MAX(0.00000001, (1-(1/(1+EXP(-(INDEX(係数表!G:G,13) + $B851)))))*(EXP(INDEX(係数表!H:H,13) + INDEX(係数表!I:I,13)*LN(INDEX(出力表!C:C,13)+1)))))))</f>
        <v>99.883438512051569</v>
      </c>
      <c r="AL851" t="e">
        <f>MIN(100, MAX(0, (100*(INDEX(出力表!D:D,13))/(EXP(INDEX(係数表!B:B,13) + $C851) + (INDEX(出力表!D:D,13)))) + (乱数表!$Y851*(Settings!B12/(((INDEX(出力表!D:D,13))+1)^INDEX(係数表!E:E,13)*INDEX(係数表!F:F,13))))))</f>
        <v>#VALUE!</v>
      </c>
      <c r="AM851" t="e">
        <f>MIN(100, MAX(0, (INDEX(出力表!D:D,13))*AK851/MAX(AL851, Settings!B3)))</f>
        <v>#VALUE!</v>
      </c>
      <c r="AN851">
        <f>IF(ISNUMBER(F851), INDEX(出力表!B:B,2)*F851, 0)+IF(ISNUMBER(I851), INDEX(出力表!B:B,3)*I851, 0)+IF(ISNUMBER(L851), INDEX(出力表!B:B,4)*L851, 0)+IF(ISNUMBER(O851), INDEX(出力表!B:B,5)*O851, 0)+IF(ISNUMBER(R851), INDEX(出力表!B:B,6)*R851, 0)+IF(ISNUMBER(U851), INDEX(出力表!B:B,7)*U851, 0)+IF(ISNUMBER(X851), INDEX(出力表!B:B,8)*X851, 0)+IF(ISNUMBER(AA851), INDEX(出力表!B:B,9)*AA851, 0)+IF(ISNUMBER(AD851), INDEX(出力表!B:B,10)*AD851, 0)+IF(ISNUMBER(AG851), INDEX(出力表!B:B,11)*AG851, 0)+IF(ISNUMBER(AJ851), INDEX(出力表!B:B,12)*AJ851, 0)+IF(ISNUMBER(AM851), INDEX(出力表!B:B,13)*AM851, 0)</f>
        <v>0</v>
      </c>
      <c r="AO851">
        <f>IF(ISNUMBER(F851), INDEX(出力表!B:B,2), 0)+IF(ISNUMBER(I851), INDEX(出力表!B:B,3), 0)+IF(ISNUMBER(L851), INDEX(出力表!B:B,4), 0)+IF(ISNUMBER(O851), INDEX(出力表!B:B,5), 0)+IF(ISNUMBER(R851), INDEX(出力表!B:B,6), 0)+IF(ISNUMBER(U851), INDEX(出力表!B:B,7), 0)+IF(ISNUMBER(X851), INDEX(出力表!B:B,8), 0)+IF(ISNUMBER(AA851), INDEX(出力表!B:B,9), 0)+IF(ISNUMBER(AD851), INDEX(出力表!B:B,10), 0)+IF(ISNUMBER(AG851), INDEX(出力表!B:B,11), 0)+IF(ISNUMBER(AJ851), INDEX(出力表!B:B,12), 0)+IF(ISNUMBER(AM851), INDEX(出力表!B:B,13), 0)</f>
        <v>0</v>
      </c>
      <c r="AP851" t="str">
        <f t="shared" si="13"/>
        <v/>
      </c>
    </row>
    <row r="852" spans="1:42" x14ac:dyDescent="0.2">
      <c r="A852">
        <v>851</v>
      </c>
      <c r="B852">
        <f>IF(UPPER(Settings!B4)="TRUE", 乱数表!$Z852*Settings!B10, 0)</f>
        <v>0.97245655557461663</v>
      </c>
      <c r="C852">
        <f>IF(UPPER(Settings!B4)="TRUE", 乱数表!$AA852*Settings!B11, 0)</f>
        <v>-0.15678716641344478</v>
      </c>
      <c r="D852">
        <f>MIN(100, MAX(0, 100*BETAINV(乱数表!$B852, MAX(0.00000001, (1/(1+EXP(-(INDEX(係数表!G:G,2) + $B852))))*(EXP(INDEX(係数表!H:H,2) + INDEX(係数表!I:I,2)*LN(INDEX(出力表!C:C,2)+1)))), MAX(0.00000001, (1-(1/(1+EXP(-(INDEX(係数表!G:G,2) + $B852)))))*(EXP(INDEX(係数表!H:H,2) + INDEX(係数表!I:I,2)*LN(INDEX(出力表!C:C,2)+1)))))))</f>
        <v>98.19520853623915</v>
      </c>
      <c r="E852" t="e">
        <f>MIN(100, MAX(0, (100*(INDEX(出力表!D:D,2))/(EXP(INDEX(係数表!B:B,2) + $C852) + (INDEX(出力表!D:D,2)))) + (乱数表!$N852*(Settings!B12/(((INDEX(出力表!D:D,2))+1)^INDEX(係数表!E:E,2)*INDEX(係数表!F:F,2))))))</f>
        <v>#VALUE!</v>
      </c>
      <c r="F852" t="e">
        <f>MIN(100, MAX(0, (INDEX(出力表!D:D,2))*D852/MAX(E852, Settings!B3)))</f>
        <v>#VALUE!</v>
      </c>
      <c r="G852">
        <f>MIN(100, MAX(0, 100*BETAINV(乱数表!$C852, MAX(0.00000001, (1/(1+EXP(-(INDEX(係数表!G:G,3) + $B852))))*(EXP(INDEX(係数表!H:H,3) + INDEX(係数表!I:I,3)*LN(INDEX(出力表!C:C,3)+1)))), MAX(0.00000001, (1-(1/(1+EXP(-(INDEX(係数表!G:G,3) + $B852)))))*(EXP(INDEX(係数表!H:H,3) + INDEX(係数表!I:I,3)*LN(INDEX(出力表!C:C,3)+1)))))))</f>
        <v>99.998656941782471</v>
      </c>
      <c r="H852" t="e">
        <f>MIN(100, MAX(0, (100*(INDEX(出力表!D:D,3))/(EXP(INDEX(係数表!B:B,3) + $C852) + (INDEX(出力表!D:D,3)))) + (乱数表!$O852*(Settings!B12/(((INDEX(出力表!D:D,3))+1)^INDEX(係数表!E:E,3)*INDEX(係数表!F:F,3))))))</f>
        <v>#VALUE!</v>
      </c>
      <c r="I852" t="e">
        <f>MIN(100, MAX(0, (INDEX(出力表!D:D,3))*G852/MAX(H852, Settings!B3)))</f>
        <v>#VALUE!</v>
      </c>
      <c r="J852">
        <f>MIN(100, MAX(0, 100*BETAINV(乱数表!$D852, MAX(0.00000001, (1/(1+EXP(-(INDEX(係数表!G:G,4) + $B852))))*(EXP(INDEX(係数表!H:H,4) + INDEX(係数表!I:I,4)*LN(INDEX(出力表!C:C,4)+1)))), MAX(0.00000001, (1-(1/(1+EXP(-(INDEX(係数表!G:G,4) + $B852)))))*(EXP(INDEX(係数表!H:H,4) + INDEX(係数表!I:I,4)*LN(INDEX(出力表!C:C,4)+1)))))))</f>
        <v>99.999873174814198</v>
      </c>
      <c r="K852" t="e">
        <f>MIN(100, MAX(0, (100*(INDEX(出力表!D:D,4))/(EXP(INDEX(係数表!B:B,4) + $C852) + (INDEX(出力表!D:D,4)))) + (乱数表!$P852*(Settings!B12/(((INDEX(出力表!D:D,4))+1)^INDEX(係数表!E:E,4)*INDEX(係数表!F:F,4))))))</f>
        <v>#VALUE!</v>
      </c>
      <c r="L852" t="e">
        <f>MIN(100, MAX(0, (INDEX(出力表!D:D,4))*J852/MAX(K852, Settings!B3)))</f>
        <v>#VALUE!</v>
      </c>
      <c r="M852">
        <f>MIN(100, MAX(0, 100*BETAINV(乱数表!$E852, MAX(0.00000001, (1/(1+EXP(-(INDEX(係数表!G:G,5) + $B852))))*(EXP(INDEX(係数表!H:H,5) + INDEX(係数表!I:I,5)*LN(INDEX(出力表!C:C,5)+1)))), MAX(0.00000001, (1-(1/(1+EXP(-(INDEX(係数表!G:G,5) + $B852)))))*(EXP(INDEX(係数表!H:H,5) + INDEX(係数表!I:I,5)*LN(INDEX(出力表!C:C,5)+1)))))))</f>
        <v>99.999314150513101</v>
      </c>
      <c r="N852" t="e">
        <f>MIN(100, MAX(0, (100*(INDEX(出力表!D:D,5))/(EXP(INDEX(係数表!B:B,5) + $C852) + (INDEX(出力表!D:D,5)))) + (乱数表!$Q852*(Settings!B12/(((INDEX(出力表!D:D,5))+1)^INDEX(係数表!E:E,5)*INDEX(係数表!F:F,5))))))</f>
        <v>#VALUE!</v>
      </c>
      <c r="O852" t="e">
        <f>MIN(100, MAX(0, (INDEX(出力表!D:D,5))*M852/MAX(N852, Settings!B3)))</f>
        <v>#VALUE!</v>
      </c>
      <c r="P852">
        <f>MIN(100, MAX(0, 100*BETAINV(乱数表!$F852, MAX(0.00000001, (1/(1+EXP(-(INDEX(係数表!G:G,6) + $B852))))*(EXP(INDEX(係数表!H:H,6) + INDEX(係数表!I:I,6)*LN(INDEX(出力表!C:C,6)+1)))), MAX(0.00000001, (1-(1/(1+EXP(-(INDEX(係数表!G:G,6) + $B852)))))*(EXP(INDEX(係数表!H:H,6) + INDEX(係数表!I:I,6)*LN(INDEX(出力表!C:C,6)+1)))))))</f>
        <v>93.978212617032369</v>
      </c>
      <c r="Q852" t="e">
        <f>MIN(100, MAX(0, (100*(INDEX(出力表!D:D,6))/(EXP(INDEX(係数表!B:B,6) + $C852) + (INDEX(出力表!D:D,6)))) + (乱数表!$R852*(Settings!B12/(((INDEX(出力表!D:D,6))+1)^INDEX(係数表!E:E,6)*INDEX(係数表!F:F,6))))))</f>
        <v>#VALUE!</v>
      </c>
      <c r="R852" t="e">
        <f>MIN(100, MAX(0, (INDEX(出力表!D:D,6))*P852/MAX(Q852, Settings!B3)))</f>
        <v>#VALUE!</v>
      </c>
      <c r="S852">
        <f>MIN(100, MAX(0, 100*BETAINV(乱数表!$G852, MAX(0.00000001, (1/(1+EXP(-(INDEX(係数表!G:G,7) + $B852))))*(EXP(INDEX(係数表!H:H,7) + INDEX(係数表!I:I,7)*LN(INDEX(出力表!C:C,7)+1)))), MAX(0.00000001, (1-(1/(1+EXP(-(INDEX(係数表!G:G,7) + $B852)))))*(EXP(INDEX(係数表!H:H,7) + INDEX(係数表!I:I,7)*LN(INDEX(出力表!C:C,7)+1)))))))</f>
        <v>96.143541783182485</v>
      </c>
      <c r="T852" t="e">
        <f>MIN(100, MAX(0, (100*(INDEX(出力表!D:D,7))/(EXP(INDEX(係数表!B:B,7) + $C852) + (INDEX(出力表!D:D,7)))) + (乱数表!$S852*(Settings!B12/(((INDEX(出力表!D:D,7))+1)^INDEX(係数表!E:E,7)*INDEX(係数表!F:F,7))))))</f>
        <v>#VALUE!</v>
      </c>
      <c r="U852" t="e">
        <f>MIN(100, MAX(0, (INDEX(出力表!D:D,7))*S852/MAX(T852, Settings!B3)))</f>
        <v>#VALUE!</v>
      </c>
      <c r="V852">
        <f>MIN(100, MAX(0, 100*BETAINV(乱数表!$H852, MAX(0.00000001, (1/(1+EXP(-(INDEX(係数表!G:G,8) + $B852))))*(EXP(INDEX(係数表!H:H,8) + INDEX(係数表!I:I,8)*LN(INDEX(出力表!C:C,8)+1)))), MAX(0.00000001, (1-(1/(1+EXP(-(INDEX(係数表!G:G,8) + $B852)))))*(EXP(INDEX(係数表!H:H,8) + INDEX(係数表!I:I,8)*LN(INDEX(出力表!C:C,8)+1)))))))</f>
        <v>99.925200989244999</v>
      </c>
      <c r="W852" t="e">
        <f>MIN(100, MAX(0, (100*(INDEX(出力表!D:D,8))/(EXP(INDEX(係数表!B:B,8) + $C852) + (INDEX(出力表!D:D,8)))) + (乱数表!$T852*(Settings!B12/(((INDEX(出力表!D:D,8))+1)^INDEX(係数表!E:E,8)*INDEX(係数表!F:F,8))))))</f>
        <v>#VALUE!</v>
      </c>
      <c r="X852" t="e">
        <f>MIN(100, MAX(0, (INDEX(出力表!D:D,8))*V852/MAX(W852, Settings!B3)))</f>
        <v>#VALUE!</v>
      </c>
      <c r="Y852">
        <f>MIN(100, MAX(0, 100*BETAINV(乱数表!$I852, MAX(0.00000001, (1/(1+EXP(-(INDEX(係数表!G:G,9) + $B852))))*(EXP(INDEX(係数表!H:H,9) + INDEX(係数表!I:I,9)*LN(INDEX(出力表!C:C,9)+1)))), MAX(0.00000001, (1-(1/(1+EXP(-(INDEX(係数表!G:G,9) + $B852)))))*(EXP(INDEX(係数表!H:H,9) + INDEX(係数表!I:I,9)*LN(INDEX(出力表!C:C,9)+1)))))))</f>
        <v>99.999518486478564</v>
      </c>
      <c r="Z852" t="e">
        <f>MIN(100, MAX(0, (100*(INDEX(出力表!D:D,9))/(EXP(INDEX(係数表!B:B,9) + $C852) + (INDEX(出力表!D:D,9)))) + (乱数表!$U852*(Settings!B12/(((INDEX(出力表!D:D,9))+1)^INDEX(係数表!E:E,9)*INDEX(係数表!F:F,9))))))</f>
        <v>#VALUE!</v>
      </c>
      <c r="AA852" t="e">
        <f>MIN(100, MAX(0, (INDEX(出力表!D:D,9))*Y852/MAX(Z852, Settings!B3)))</f>
        <v>#VALUE!</v>
      </c>
      <c r="AB852">
        <f>MIN(100, MAX(0, 100*BETAINV(乱数表!$J852, MAX(0.00000001, (1/(1+EXP(-(INDEX(係数表!G:G,10) + $B852))))*(EXP(INDEX(係数表!H:H,10) + INDEX(係数表!I:I,10)*LN(INDEX(出力表!C:C,10)+1)))), MAX(0.00000001, (1-(1/(1+EXP(-(INDEX(係数表!G:G,10) + $B852)))))*(EXP(INDEX(係数表!H:H,10) + INDEX(係数表!I:I,10)*LN(INDEX(出力表!C:C,10)+1)))))))</f>
        <v>99.932464003677012</v>
      </c>
      <c r="AC852" t="e">
        <f>MIN(100, MAX(0, (100*(INDEX(出力表!D:D,10))/(EXP(INDEX(係数表!B:B,10) + $C852) + (INDEX(出力表!D:D,10)))) + (乱数表!$V852*(Settings!B12/(((INDEX(出力表!D:D,10))+1)^INDEX(係数表!E:E,10)*INDEX(係数表!F:F,10))))))</f>
        <v>#VALUE!</v>
      </c>
      <c r="AD852" t="e">
        <f>MIN(100, MAX(0, (INDEX(出力表!D:D,10))*AB852/MAX(AC852, Settings!B3)))</f>
        <v>#VALUE!</v>
      </c>
      <c r="AE852">
        <f>MIN(100, MAX(0, 100*BETAINV(乱数表!$K852, MAX(0.00000001, (1/(1+EXP(-(INDEX(係数表!G:G,11) + $B852))))*(EXP(INDEX(係数表!H:H,11) + INDEX(係数表!I:I,11)*LN(INDEX(出力表!C:C,11)+1)))), MAX(0.00000001, (1-(1/(1+EXP(-(INDEX(係数表!G:G,11) + $B852)))))*(EXP(INDEX(係数表!H:H,11) + INDEX(係数表!I:I,11)*LN(INDEX(出力表!C:C,11)+1)))))))</f>
        <v>99.944018688968299</v>
      </c>
      <c r="AF852" t="e">
        <f>MIN(100, MAX(0, (100*(INDEX(出力表!D:D,11))/(EXP(INDEX(係数表!B:B,11) + $C852) + (INDEX(出力表!D:D,11)))) + (乱数表!$W852*(Settings!B12/(((INDEX(出力表!D:D,11))+1)^INDEX(係数表!E:E,11)*INDEX(係数表!F:F,11))))))</f>
        <v>#VALUE!</v>
      </c>
      <c r="AG852" t="e">
        <f>MIN(100, MAX(0, (INDEX(出力表!D:D,11))*AE852/MAX(AF852, Settings!B3)))</f>
        <v>#VALUE!</v>
      </c>
      <c r="AH852">
        <f>MIN(100, MAX(0, 100*BETAINV(乱数表!$L852, MAX(0.00000001, (1/(1+EXP(-(INDEX(係数表!G:G,12) + $B852))))*(EXP(INDEX(係数表!H:H,12) + INDEX(係数表!I:I,12)*LN(INDEX(出力表!C:C,12)+1)))), MAX(0.00000001, (1-(1/(1+EXP(-(INDEX(係数表!G:G,12) + $B852)))))*(EXP(INDEX(係数表!H:H,12) + INDEX(係数表!I:I,12)*LN(INDEX(出力表!C:C,12)+1)))))))</f>
        <v>99.999865729365368</v>
      </c>
      <c r="AI852" t="e">
        <f>MIN(100, MAX(0, (100*(INDEX(出力表!D:D,12))/(EXP(INDEX(係数表!B:B,12) + $C852) + (INDEX(出力表!D:D,12)))) + (乱数表!$X852*(Settings!B12/(((INDEX(出力表!D:D,12))+1)^INDEX(係数表!E:E,12)*INDEX(係数表!F:F,12))))))</f>
        <v>#VALUE!</v>
      </c>
      <c r="AJ852" t="e">
        <f>MIN(100, MAX(0, (INDEX(出力表!D:D,12))*AH852/MAX(AI852, Settings!B3)))</f>
        <v>#VALUE!</v>
      </c>
      <c r="AK852">
        <f>MIN(100, MAX(0, 100*BETAINV(乱数表!$M852, MAX(0.00000001, (1/(1+EXP(-(INDEX(係数表!G:G,13) + $B852))))*(EXP(INDEX(係数表!H:H,13) + INDEX(係数表!I:I,13)*LN(INDEX(出力表!C:C,13)+1)))), MAX(0.00000001, (1-(1/(1+EXP(-(INDEX(係数表!G:G,13) + $B852)))))*(EXP(INDEX(係数表!H:H,13) + INDEX(係数表!I:I,13)*LN(INDEX(出力表!C:C,13)+1)))))))</f>
        <v>95.258328352397442</v>
      </c>
      <c r="AL852" t="e">
        <f>MIN(100, MAX(0, (100*(INDEX(出力表!D:D,13))/(EXP(INDEX(係数表!B:B,13) + $C852) + (INDEX(出力表!D:D,13)))) + (乱数表!$Y852*(Settings!B12/(((INDEX(出力表!D:D,13))+1)^INDEX(係数表!E:E,13)*INDEX(係数表!F:F,13))))))</f>
        <v>#VALUE!</v>
      </c>
      <c r="AM852" t="e">
        <f>MIN(100, MAX(0, (INDEX(出力表!D:D,13))*AK852/MAX(AL852, Settings!B3)))</f>
        <v>#VALUE!</v>
      </c>
      <c r="AN852">
        <f>IF(ISNUMBER(F852), INDEX(出力表!B:B,2)*F852, 0)+IF(ISNUMBER(I852), INDEX(出力表!B:B,3)*I852, 0)+IF(ISNUMBER(L852), INDEX(出力表!B:B,4)*L852, 0)+IF(ISNUMBER(O852), INDEX(出力表!B:B,5)*O852, 0)+IF(ISNUMBER(R852), INDEX(出力表!B:B,6)*R852, 0)+IF(ISNUMBER(U852), INDEX(出力表!B:B,7)*U852, 0)+IF(ISNUMBER(X852), INDEX(出力表!B:B,8)*X852, 0)+IF(ISNUMBER(AA852), INDEX(出力表!B:B,9)*AA852, 0)+IF(ISNUMBER(AD852), INDEX(出力表!B:B,10)*AD852, 0)+IF(ISNUMBER(AG852), INDEX(出力表!B:B,11)*AG852, 0)+IF(ISNUMBER(AJ852), INDEX(出力表!B:B,12)*AJ852, 0)+IF(ISNUMBER(AM852), INDEX(出力表!B:B,13)*AM852, 0)</f>
        <v>0</v>
      </c>
      <c r="AO852">
        <f>IF(ISNUMBER(F852), INDEX(出力表!B:B,2), 0)+IF(ISNUMBER(I852), INDEX(出力表!B:B,3), 0)+IF(ISNUMBER(L852), INDEX(出力表!B:B,4), 0)+IF(ISNUMBER(O852), INDEX(出力表!B:B,5), 0)+IF(ISNUMBER(R852), INDEX(出力表!B:B,6), 0)+IF(ISNUMBER(U852), INDEX(出力表!B:B,7), 0)+IF(ISNUMBER(X852), INDEX(出力表!B:B,8), 0)+IF(ISNUMBER(AA852), INDEX(出力表!B:B,9), 0)+IF(ISNUMBER(AD852), INDEX(出力表!B:B,10), 0)+IF(ISNUMBER(AG852), INDEX(出力表!B:B,11), 0)+IF(ISNUMBER(AJ852), INDEX(出力表!B:B,12), 0)+IF(ISNUMBER(AM852), INDEX(出力表!B:B,13), 0)</f>
        <v>0</v>
      </c>
      <c r="AP852" t="str">
        <f t="shared" si="13"/>
        <v/>
      </c>
    </row>
    <row r="853" spans="1:42" x14ac:dyDescent="0.2">
      <c r="A853">
        <v>852</v>
      </c>
      <c r="B853">
        <f>IF(UPPER(Settings!B4)="TRUE", 乱数表!$Z853*Settings!B10, 0)</f>
        <v>-0.14116344472894962</v>
      </c>
      <c r="C853">
        <f>IF(UPPER(Settings!B4)="TRUE", 乱数表!$AA853*Settings!B11, 0)</f>
        <v>-6.1694684526616049E-2</v>
      </c>
      <c r="D853">
        <f>MIN(100, MAX(0, 100*BETAINV(乱数表!$B853, MAX(0.00000001, (1/(1+EXP(-(INDEX(係数表!G:G,2) + $B853))))*(EXP(INDEX(係数表!H:H,2) + INDEX(係数表!I:I,2)*LN(INDEX(出力表!C:C,2)+1)))), MAX(0.00000001, (1-(1/(1+EXP(-(INDEX(係数表!G:G,2) + $B853)))))*(EXP(INDEX(係数表!H:H,2) + INDEX(係数表!I:I,2)*LN(INDEX(出力表!C:C,2)+1)))))))</f>
        <v>98.435914469525841</v>
      </c>
      <c r="E853" t="e">
        <f>MIN(100, MAX(0, (100*(INDEX(出力表!D:D,2))/(EXP(INDEX(係数表!B:B,2) + $C853) + (INDEX(出力表!D:D,2)))) + (乱数表!$N853*(Settings!B12/(((INDEX(出力表!D:D,2))+1)^INDEX(係数表!E:E,2)*INDEX(係数表!F:F,2))))))</f>
        <v>#VALUE!</v>
      </c>
      <c r="F853" t="e">
        <f>MIN(100, MAX(0, (INDEX(出力表!D:D,2))*D853/MAX(E853, Settings!B3)))</f>
        <v>#VALUE!</v>
      </c>
      <c r="G853">
        <f>MIN(100, MAX(0, 100*BETAINV(乱数表!$C853, MAX(0.00000001, (1/(1+EXP(-(INDEX(係数表!G:G,3) + $B853))))*(EXP(INDEX(係数表!H:H,3) + INDEX(係数表!I:I,3)*LN(INDEX(出力表!C:C,3)+1)))), MAX(0.00000001, (1-(1/(1+EXP(-(INDEX(係数表!G:G,3) + $B853)))))*(EXP(INDEX(係数表!H:H,3) + INDEX(係数表!I:I,3)*LN(INDEX(出力表!C:C,3)+1)))))))</f>
        <v>98.549934073806327</v>
      </c>
      <c r="H853" t="e">
        <f>MIN(100, MAX(0, (100*(INDEX(出力表!D:D,3))/(EXP(INDEX(係数表!B:B,3) + $C853) + (INDEX(出力表!D:D,3)))) + (乱数表!$O853*(Settings!B12/(((INDEX(出力表!D:D,3))+1)^INDEX(係数表!E:E,3)*INDEX(係数表!F:F,3))))))</f>
        <v>#VALUE!</v>
      </c>
      <c r="I853" t="e">
        <f>MIN(100, MAX(0, (INDEX(出力表!D:D,3))*G853/MAX(H853, Settings!B3)))</f>
        <v>#VALUE!</v>
      </c>
      <c r="J853">
        <f>MIN(100, MAX(0, 100*BETAINV(乱数表!$D853, MAX(0.00000001, (1/(1+EXP(-(INDEX(係数表!G:G,4) + $B853))))*(EXP(INDEX(係数表!H:H,4) + INDEX(係数表!I:I,4)*LN(INDEX(出力表!C:C,4)+1)))), MAX(0.00000001, (1-(1/(1+EXP(-(INDEX(係数表!G:G,4) + $B853)))))*(EXP(INDEX(係数表!H:H,4) + INDEX(係数表!I:I,4)*LN(INDEX(出力表!C:C,4)+1)))))))</f>
        <v>79.716765315969553</v>
      </c>
      <c r="K853" t="e">
        <f>MIN(100, MAX(0, (100*(INDEX(出力表!D:D,4))/(EXP(INDEX(係数表!B:B,4) + $C853) + (INDEX(出力表!D:D,4)))) + (乱数表!$P853*(Settings!B12/(((INDEX(出力表!D:D,4))+1)^INDEX(係数表!E:E,4)*INDEX(係数表!F:F,4))))))</f>
        <v>#VALUE!</v>
      </c>
      <c r="L853" t="e">
        <f>MIN(100, MAX(0, (INDEX(出力表!D:D,4))*J853/MAX(K853, Settings!B3)))</f>
        <v>#VALUE!</v>
      </c>
      <c r="M853">
        <f>MIN(100, MAX(0, 100*BETAINV(乱数表!$E853, MAX(0.00000001, (1/(1+EXP(-(INDEX(係数表!G:G,5) + $B853))))*(EXP(INDEX(係数表!H:H,5) + INDEX(係数表!I:I,5)*LN(INDEX(出力表!C:C,5)+1)))), MAX(0.00000001, (1-(1/(1+EXP(-(INDEX(係数表!G:G,5) + $B853)))))*(EXP(INDEX(係数表!H:H,5) + INDEX(係数表!I:I,5)*LN(INDEX(出力表!C:C,5)+1)))))))</f>
        <v>77.107664846566522</v>
      </c>
      <c r="N853" t="e">
        <f>MIN(100, MAX(0, (100*(INDEX(出力表!D:D,5))/(EXP(INDEX(係数表!B:B,5) + $C853) + (INDEX(出力表!D:D,5)))) + (乱数表!$Q853*(Settings!B12/(((INDEX(出力表!D:D,5))+1)^INDEX(係数表!E:E,5)*INDEX(係数表!F:F,5))))))</f>
        <v>#VALUE!</v>
      </c>
      <c r="O853" t="e">
        <f>MIN(100, MAX(0, (INDEX(出力表!D:D,5))*M853/MAX(N853, Settings!B3)))</f>
        <v>#VALUE!</v>
      </c>
      <c r="P853">
        <f>MIN(100, MAX(0, 100*BETAINV(乱数表!$F853, MAX(0.00000001, (1/(1+EXP(-(INDEX(係数表!G:G,6) + $B853))))*(EXP(INDEX(係数表!H:H,6) + INDEX(係数表!I:I,6)*LN(INDEX(出力表!C:C,6)+1)))), MAX(0.00000001, (1-(1/(1+EXP(-(INDEX(係数表!G:G,6) + $B853)))))*(EXP(INDEX(係数表!H:H,6) + INDEX(係数表!I:I,6)*LN(INDEX(出力表!C:C,6)+1)))))))</f>
        <v>96.921823725060889</v>
      </c>
      <c r="Q853" t="e">
        <f>MIN(100, MAX(0, (100*(INDEX(出力表!D:D,6))/(EXP(INDEX(係数表!B:B,6) + $C853) + (INDEX(出力表!D:D,6)))) + (乱数表!$R853*(Settings!B12/(((INDEX(出力表!D:D,6))+1)^INDEX(係数表!E:E,6)*INDEX(係数表!F:F,6))))))</f>
        <v>#VALUE!</v>
      </c>
      <c r="R853" t="e">
        <f>MIN(100, MAX(0, (INDEX(出力表!D:D,6))*P853/MAX(Q853, Settings!B3)))</f>
        <v>#VALUE!</v>
      </c>
      <c r="S853">
        <f>MIN(100, MAX(0, 100*BETAINV(乱数表!$G853, MAX(0.00000001, (1/(1+EXP(-(INDEX(係数表!G:G,7) + $B853))))*(EXP(INDEX(係数表!H:H,7) + INDEX(係数表!I:I,7)*LN(INDEX(出力表!C:C,7)+1)))), MAX(0.00000001, (1-(1/(1+EXP(-(INDEX(係数表!G:G,7) + $B853)))))*(EXP(INDEX(係数表!H:H,7) + INDEX(係数表!I:I,7)*LN(INDEX(出力表!C:C,7)+1)))))))</f>
        <v>24.162808691177773</v>
      </c>
      <c r="T853" t="e">
        <f>MIN(100, MAX(0, (100*(INDEX(出力表!D:D,7))/(EXP(INDEX(係数表!B:B,7) + $C853) + (INDEX(出力表!D:D,7)))) + (乱数表!$S853*(Settings!B12/(((INDEX(出力表!D:D,7))+1)^INDEX(係数表!E:E,7)*INDEX(係数表!F:F,7))))))</f>
        <v>#VALUE!</v>
      </c>
      <c r="U853" t="e">
        <f>MIN(100, MAX(0, (INDEX(出力表!D:D,7))*S853/MAX(T853, Settings!B3)))</f>
        <v>#VALUE!</v>
      </c>
      <c r="V853">
        <f>MIN(100, MAX(0, 100*BETAINV(乱数表!$H853, MAX(0.00000001, (1/(1+EXP(-(INDEX(係数表!G:G,8) + $B853))))*(EXP(INDEX(係数表!H:H,8) + INDEX(係数表!I:I,8)*LN(INDEX(出力表!C:C,8)+1)))), MAX(0.00000001, (1-(1/(1+EXP(-(INDEX(係数表!G:G,8) + $B853)))))*(EXP(INDEX(係数表!H:H,8) + INDEX(係数表!I:I,8)*LN(INDEX(出力表!C:C,8)+1)))))))</f>
        <v>75.628313462797962</v>
      </c>
      <c r="W853" t="e">
        <f>MIN(100, MAX(0, (100*(INDEX(出力表!D:D,8))/(EXP(INDEX(係数表!B:B,8) + $C853) + (INDEX(出力表!D:D,8)))) + (乱数表!$T853*(Settings!B12/(((INDEX(出力表!D:D,8))+1)^INDEX(係数表!E:E,8)*INDEX(係数表!F:F,8))))))</f>
        <v>#VALUE!</v>
      </c>
      <c r="X853" t="e">
        <f>MIN(100, MAX(0, (INDEX(出力表!D:D,8))*V853/MAX(W853, Settings!B3)))</f>
        <v>#VALUE!</v>
      </c>
      <c r="Y853">
        <f>MIN(100, MAX(0, 100*BETAINV(乱数表!$I853, MAX(0.00000001, (1/(1+EXP(-(INDEX(係数表!G:G,9) + $B853))))*(EXP(INDEX(係数表!H:H,9) + INDEX(係数表!I:I,9)*LN(INDEX(出力表!C:C,9)+1)))), MAX(0.00000001, (1-(1/(1+EXP(-(INDEX(係数表!G:G,9) + $B853)))))*(EXP(INDEX(係数表!H:H,9) + INDEX(係数表!I:I,9)*LN(INDEX(出力表!C:C,9)+1)))))))</f>
        <v>98.723064202560266</v>
      </c>
      <c r="Z853" t="e">
        <f>MIN(100, MAX(0, (100*(INDEX(出力表!D:D,9))/(EXP(INDEX(係数表!B:B,9) + $C853) + (INDEX(出力表!D:D,9)))) + (乱数表!$U853*(Settings!B12/(((INDEX(出力表!D:D,9))+1)^INDEX(係数表!E:E,9)*INDEX(係数表!F:F,9))))))</f>
        <v>#VALUE!</v>
      </c>
      <c r="AA853" t="e">
        <f>MIN(100, MAX(0, (INDEX(出力表!D:D,9))*Y853/MAX(Z853, Settings!B3)))</f>
        <v>#VALUE!</v>
      </c>
      <c r="AB853">
        <f>MIN(100, MAX(0, 100*BETAINV(乱数表!$J853, MAX(0.00000001, (1/(1+EXP(-(INDEX(係数表!G:G,10) + $B853))))*(EXP(INDEX(係数表!H:H,10) + INDEX(係数表!I:I,10)*LN(INDEX(出力表!C:C,10)+1)))), MAX(0.00000001, (1-(1/(1+EXP(-(INDEX(係数表!G:G,10) + $B853)))))*(EXP(INDEX(係数表!H:H,10) + INDEX(係数表!I:I,10)*LN(INDEX(出力表!C:C,10)+1)))))))</f>
        <v>98.04112402068921</v>
      </c>
      <c r="AC853" t="e">
        <f>MIN(100, MAX(0, (100*(INDEX(出力表!D:D,10))/(EXP(INDEX(係数表!B:B,10) + $C853) + (INDEX(出力表!D:D,10)))) + (乱数表!$V853*(Settings!B12/(((INDEX(出力表!D:D,10))+1)^INDEX(係数表!E:E,10)*INDEX(係数表!F:F,10))))))</f>
        <v>#VALUE!</v>
      </c>
      <c r="AD853" t="e">
        <f>MIN(100, MAX(0, (INDEX(出力表!D:D,10))*AB853/MAX(AC853, Settings!B3)))</f>
        <v>#VALUE!</v>
      </c>
      <c r="AE853">
        <f>MIN(100, MAX(0, 100*BETAINV(乱数表!$K853, MAX(0.00000001, (1/(1+EXP(-(INDEX(係数表!G:G,11) + $B853))))*(EXP(INDEX(係数表!H:H,11) + INDEX(係数表!I:I,11)*LN(INDEX(出力表!C:C,11)+1)))), MAX(0.00000001, (1-(1/(1+EXP(-(INDEX(係数表!G:G,11) + $B853)))))*(EXP(INDEX(係数表!H:H,11) + INDEX(係数表!I:I,11)*LN(INDEX(出力表!C:C,11)+1)))))))</f>
        <v>76.976929632083881</v>
      </c>
      <c r="AF853" t="e">
        <f>MIN(100, MAX(0, (100*(INDEX(出力表!D:D,11))/(EXP(INDEX(係数表!B:B,11) + $C853) + (INDEX(出力表!D:D,11)))) + (乱数表!$W853*(Settings!B12/(((INDEX(出力表!D:D,11))+1)^INDEX(係数表!E:E,11)*INDEX(係数表!F:F,11))))))</f>
        <v>#VALUE!</v>
      </c>
      <c r="AG853" t="e">
        <f>MIN(100, MAX(0, (INDEX(出力表!D:D,11))*AE853/MAX(AF853, Settings!B3)))</f>
        <v>#VALUE!</v>
      </c>
      <c r="AH853">
        <f>MIN(100, MAX(0, 100*BETAINV(乱数表!$L853, MAX(0.00000001, (1/(1+EXP(-(INDEX(係数表!G:G,12) + $B853))))*(EXP(INDEX(係数表!H:H,12) + INDEX(係数表!I:I,12)*LN(INDEX(出力表!C:C,12)+1)))), MAX(0.00000001, (1-(1/(1+EXP(-(INDEX(係数表!G:G,12) + $B853)))))*(EXP(INDEX(係数表!H:H,12) + INDEX(係数表!I:I,12)*LN(INDEX(出力表!C:C,12)+1)))))))</f>
        <v>98.232703772082715</v>
      </c>
      <c r="AI853" t="e">
        <f>MIN(100, MAX(0, (100*(INDEX(出力表!D:D,12))/(EXP(INDEX(係数表!B:B,12) + $C853) + (INDEX(出力表!D:D,12)))) + (乱数表!$X853*(Settings!B12/(((INDEX(出力表!D:D,12))+1)^INDEX(係数表!E:E,12)*INDEX(係数表!F:F,12))))))</f>
        <v>#VALUE!</v>
      </c>
      <c r="AJ853" t="e">
        <f>MIN(100, MAX(0, (INDEX(出力表!D:D,12))*AH853/MAX(AI853, Settings!B3)))</f>
        <v>#VALUE!</v>
      </c>
      <c r="AK853">
        <f>MIN(100, MAX(0, 100*BETAINV(乱数表!$M853, MAX(0.00000001, (1/(1+EXP(-(INDEX(係数表!G:G,13) + $B853))))*(EXP(INDEX(係数表!H:H,13) + INDEX(係数表!I:I,13)*LN(INDEX(出力表!C:C,13)+1)))), MAX(0.00000001, (1-(1/(1+EXP(-(INDEX(係数表!G:G,13) + $B853)))))*(EXP(INDEX(係数表!H:H,13) + INDEX(係数表!I:I,13)*LN(INDEX(出力表!C:C,13)+1)))))))</f>
        <v>99.987683753819738</v>
      </c>
      <c r="AL853" t="e">
        <f>MIN(100, MAX(0, (100*(INDEX(出力表!D:D,13))/(EXP(INDEX(係数表!B:B,13) + $C853) + (INDEX(出力表!D:D,13)))) + (乱数表!$Y853*(Settings!B12/(((INDEX(出力表!D:D,13))+1)^INDEX(係数表!E:E,13)*INDEX(係数表!F:F,13))))))</f>
        <v>#VALUE!</v>
      </c>
      <c r="AM853" t="e">
        <f>MIN(100, MAX(0, (INDEX(出力表!D:D,13))*AK853/MAX(AL853, Settings!B3)))</f>
        <v>#VALUE!</v>
      </c>
      <c r="AN853">
        <f>IF(ISNUMBER(F853), INDEX(出力表!B:B,2)*F853, 0)+IF(ISNUMBER(I853), INDEX(出力表!B:B,3)*I853, 0)+IF(ISNUMBER(L853), INDEX(出力表!B:B,4)*L853, 0)+IF(ISNUMBER(O853), INDEX(出力表!B:B,5)*O853, 0)+IF(ISNUMBER(R853), INDEX(出力表!B:B,6)*R853, 0)+IF(ISNUMBER(U853), INDEX(出力表!B:B,7)*U853, 0)+IF(ISNUMBER(X853), INDEX(出力表!B:B,8)*X853, 0)+IF(ISNUMBER(AA853), INDEX(出力表!B:B,9)*AA853, 0)+IF(ISNUMBER(AD853), INDEX(出力表!B:B,10)*AD853, 0)+IF(ISNUMBER(AG853), INDEX(出力表!B:B,11)*AG853, 0)+IF(ISNUMBER(AJ853), INDEX(出力表!B:B,12)*AJ853, 0)+IF(ISNUMBER(AM853), INDEX(出力表!B:B,13)*AM853, 0)</f>
        <v>0</v>
      </c>
      <c r="AO853">
        <f>IF(ISNUMBER(F853), INDEX(出力表!B:B,2), 0)+IF(ISNUMBER(I853), INDEX(出力表!B:B,3), 0)+IF(ISNUMBER(L853), INDEX(出力表!B:B,4), 0)+IF(ISNUMBER(O853), INDEX(出力表!B:B,5), 0)+IF(ISNUMBER(R853), INDEX(出力表!B:B,6), 0)+IF(ISNUMBER(U853), INDEX(出力表!B:B,7), 0)+IF(ISNUMBER(X853), INDEX(出力表!B:B,8), 0)+IF(ISNUMBER(AA853), INDEX(出力表!B:B,9), 0)+IF(ISNUMBER(AD853), INDEX(出力表!B:B,10), 0)+IF(ISNUMBER(AG853), INDEX(出力表!B:B,11), 0)+IF(ISNUMBER(AJ853), INDEX(出力表!B:B,12), 0)+IF(ISNUMBER(AM853), INDEX(出力表!B:B,13), 0)</f>
        <v>0</v>
      </c>
      <c r="AP853" t="str">
        <f t="shared" si="13"/>
        <v/>
      </c>
    </row>
    <row r="854" spans="1:42" x14ac:dyDescent="0.2">
      <c r="A854">
        <v>853</v>
      </c>
      <c r="B854">
        <f>IF(UPPER(Settings!B4)="TRUE", 乱数表!$Z854*Settings!B10, 0)</f>
        <v>-0.26692205745444952</v>
      </c>
      <c r="C854">
        <f>IF(UPPER(Settings!B4)="TRUE", 乱数表!$AA854*Settings!B11, 0)</f>
        <v>-6.9337512051264621E-2</v>
      </c>
      <c r="D854">
        <f>MIN(100, MAX(0, 100*BETAINV(乱数表!$B854, MAX(0.00000001, (1/(1+EXP(-(INDEX(係数表!G:G,2) + $B854))))*(EXP(INDEX(係数表!H:H,2) + INDEX(係数表!I:I,2)*LN(INDEX(出力表!C:C,2)+1)))), MAX(0.00000001, (1-(1/(1+EXP(-(INDEX(係数表!G:G,2) + $B854)))))*(EXP(INDEX(係数表!H:H,2) + INDEX(係数表!I:I,2)*LN(INDEX(出力表!C:C,2)+1)))))))</f>
        <v>99.996196837427064</v>
      </c>
      <c r="E854" t="e">
        <f>MIN(100, MAX(0, (100*(INDEX(出力表!D:D,2))/(EXP(INDEX(係数表!B:B,2) + $C854) + (INDEX(出力表!D:D,2)))) + (乱数表!$N854*(Settings!B12/(((INDEX(出力表!D:D,2))+1)^INDEX(係数表!E:E,2)*INDEX(係数表!F:F,2))))))</f>
        <v>#VALUE!</v>
      </c>
      <c r="F854" t="e">
        <f>MIN(100, MAX(0, (INDEX(出力表!D:D,2))*D854/MAX(E854, Settings!B3)))</f>
        <v>#VALUE!</v>
      </c>
      <c r="G854">
        <f>MIN(100, MAX(0, 100*BETAINV(乱数表!$C854, MAX(0.00000001, (1/(1+EXP(-(INDEX(係数表!G:G,3) + $B854))))*(EXP(INDEX(係数表!H:H,3) + INDEX(係数表!I:I,3)*LN(INDEX(出力表!C:C,3)+1)))), MAX(0.00000001, (1-(1/(1+EXP(-(INDEX(係数表!G:G,3) + $B854)))))*(EXP(INDEX(係数表!H:H,3) + INDEX(係数表!I:I,3)*LN(INDEX(出力表!C:C,3)+1)))))))</f>
        <v>86.60484136779489</v>
      </c>
      <c r="H854" t="e">
        <f>MIN(100, MAX(0, (100*(INDEX(出力表!D:D,3))/(EXP(INDEX(係数表!B:B,3) + $C854) + (INDEX(出力表!D:D,3)))) + (乱数表!$O854*(Settings!B12/(((INDEX(出力表!D:D,3))+1)^INDEX(係数表!E:E,3)*INDEX(係数表!F:F,3))))))</f>
        <v>#VALUE!</v>
      </c>
      <c r="I854" t="e">
        <f>MIN(100, MAX(0, (INDEX(出力表!D:D,3))*G854/MAX(H854, Settings!B3)))</f>
        <v>#VALUE!</v>
      </c>
      <c r="J854">
        <f>MIN(100, MAX(0, 100*BETAINV(乱数表!$D854, MAX(0.00000001, (1/(1+EXP(-(INDEX(係数表!G:G,4) + $B854))))*(EXP(INDEX(係数表!H:H,4) + INDEX(係数表!I:I,4)*LN(INDEX(出力表!C:C,4)+1)))), MAX(0.00000001, (1-(1/(1+EXP(-(INDEX(係数表!G:G,4) + $B854)))))*(EXP(INDEX(係数表!H:H,4) + INDEX(係数表!I:I,4)*LN(INDEX(出力表!C:C,4)+1)))))))</f>
        <v>88.565897295595391</v>
      </c>
      <c r="K854" t="e">
        <f>MIN(100, MAX(0, (100*(INDEX(出力表!D:D,4))/(EXP(INDEX(係数表!B:B,4) + $C854) + (INDEX(出力表!D:D,4)))) + (乱数表!$P854*(Settings!B12/(((INDEX(出力表!D:D,4))+1)^INDEX(係数表!E:E,4)*INDEX(係数表!F:F,4))))))</f>
        <v>#VALUE!</v>
      </c>
      <c r="L854" t="e">
        <f>MIN(100, MAX(0, (INDEX(出力表!D:D,4))*J854/MAX(K854, Settings!B3)))</f>
        <v>#VALUE!</v>
      </c>
      <c r="M854">
        <f>MIN(100, MAX(0, 100*BETAINV(乱数表!$E854, MAX(0.00000001, (1/(1+EXP(-(INDEX(係数表!G:G,5) + $B854))))*(EXP(INDEX(係数表!H:H,5) + INDEX(係数表!I:I,5)*LN(INDEX(出力表!C:C,5)+1)))), MAX(0.00000001, (1-(1/(1+EXP(-(INDEX(係数表!G:G,5) + $B854)))))*(EXP(INDEX(係数表!H:H,5) + INDEX(係数表!I:I,5)*LN(INDEX(出力表!C:C,5)+1)))))))</f>
        <v>91.967756897663762</v>
      </c>
      <c r="N854" t="e">
        <f>MIN(100, MAX(0, (100*(INDEX(出力表!D:D,5))/(EXP(INDEX(係数表!B:B,5) + $C854) + (INDEX(出力表!D:D,5)))) + (乱数表!$Q854*(Settings!B12/(((INDEX(出力表!D:D,5))+1)^INDEX(係数表!E:E,5)*INDEX(係数表!F:F,5))))))</f>
        <v>#VALUE!</v>
      </c>
      <c r="O854" t="e">
        <f>MIN(100, MAX(0, (INDEX(出力表!D:D,5))*M854/MAX(N854, Settings!B3)))</f>
        <v>#VALUE!</v>
      </c>
      <c r="P854">
        <f>MIN(100, MAX(0, 100*BETAINV(乱数表!$F854, MAX(0.00000001, (1/(1+EXP(-(INDEX(係数表!G:G,6) + $B854))))*(EXP(INDEX(係数表!H:H,6) + INDEX(係数表!I:I,6)*LN(INDEX(出力表!C:C,6)+1)))), MAX(0.00000001, (1-(1/(1+EXP(-(INDEX(係数表!G:G,6) + $B854)))))*(EXP(INDEX(係数表!H:H,6) + INDEX(係数表!I:I,6)*LN(INDEX(出力表!C:C,6)+1)))))))</f>
        <v>89.902939189913099</v>
      </c>
      <c r="Q854" t="e">
        <f>MIN(100, MAX(0, (100*(INDEX(出力表!D:D,6))/(EXP(INDEX(係数表!B:B,6) + $C854) + (INDEX(出力表!D:D,6)))) + (乱数表!$R854*(Settings!B12/(((INDEX(出力表!D:D,6))+1)^INDEX(係数表!E:E,6)*INDEX(係数表!F:F,6))))))</f>
        <v>#VALUE!</v>
      </c>
      <c r="R854" t="e">
        <f>MIN(100, MAX(0, (INDEX(出力表!D:D,6))*P854/MAX(Q854, Settings!B3)))</f>
        <v>#VALUE!</v>
      </c>
      <c r="S854">
        <f>MIN(100, MAX(0, 100*BETAINV(乱数表!$G854, MAX(0.00000001, (1/(1+EXP(-(INDEX(係数表!G:G,7) + $B854))))*(EXP(INDEX(係数表!H:H,7) + INDEX(係数表!I:I,7)*LN(INDEX(出力表!C:C,7)+1)))), MAX(0.00000001, (1-(1/(1+EXP(-(INDEX(係数表!G:G,7) + $B854)))))*(EXP(INDEX(係数表!H:H,7) + INDEX(係数表!I:I,7)*LN(INDEX(出力表!C:C,7)+1)))))))</f>
        <v>72.7173958205628</v>
      </c>
      <c r="T854" t="e">
        <f>MIN(100, MAX(0, (100*(INDEX(出力表!D:D,7))/(EXP(INDEX(係数表!B:B,7) + $C854) + (INDEX(出力表!D:D,7)))) + (乱数表!$S854*(Settings!B12/(((INDEX(出力表!D:D,7))+1)^INDEX(係数表!E:E,7)*INDEX(係数表!F:F,7))))))</f>
        <v>#VALUE!</v>
      </c>
      <c r="U854" t="e">
        <f>MIN(100, MAX(0, (INDEX(出力表!D:D,7))*S854/MAX(T854, Settings!B3)))</f>
        <v>#VALUE!</v>
      </c>
      <c r="V854">
        <f>MIN(100, MAX(0, 100*BETAINV(乱数表!$H854, MAX(0.00000001, (1/(1+EXP(-(INDEX(係数表!G:G,8) + $B854))))*(EXP(INDEX(係数表!H:H,8) + INDEX(係数表!I:I,8)*LN(INDEX(出力表!C:C,8)+1)))), MAX(0.00000001, (1-(1/(1+EXP(-(INDEX(係数表!G:G,8) + $B854)))))*(EXP(INDEX(係数表!H:H,8) + INDEX(係数表!I:I,8)*LN(INDEX(出力表!C:C,8)+1)))))))</f>
        <v>57.708880145236478</v>
      </c>
      <c r="W854" t="e">
        <f>MIN(100, MAX(0, (100*(INDEX(出力表!D:D,8))/(EXP(INDEX(係数表!B:B,8) + $C854) + (INDEX(出力表!D:D,8)))) + (乱数表!$T854*(Settings!B12/(((INDEX(出力表!D:D,8))+1)^INDEX(係数表!E:E,8)*INDEX(係数表!F:F,8))))))</f>
        <v>#VALUE!</v>
      </c>
      <c r="X854" t="e">
        <f>MIN(100, MAX(0, (INDEX(出力表!D:D,8))*V854/MAX(W854, Settings!B3)))</f>
        <v>#VALUE!</v>
      </c>
      <c r="Y854">
        <f>MIN(100, MAX(0, 100*BETAINV(乱数表!$I854, MAX(0.00000001, (1/(1+EXP(-(INDEX(係数表!G:G,9) + $B854))))*(EXP(INDEX(係数表!H:H,9) + INDEX(係数表!I:I,9)*LN(INDEX(出力表!C:C,9)+1)))), MAX(0.00000001, (1-(1/(1+EXP(-(INDEX(係数表!G:G,9) + $B854)))))*(EXP(INDEX(係数表!H:H,9) + INDEX(係数表!I:I,9)*LN(INDEX(出力表!C:C,9)+1)))))))</f>
        <v>96.367068593573961</v>
      </c>
      <c r="Z854" t="e">
        <f>MIN(100, MAX(0, (100*(INDEX(出力表!D:D,9))/(EXP(INDEX(係数表!B:B,9) + $C854) + (INDEX(出力表!D:D,9)))) + (乱数表!$U854*(Settings!B12/(((INDEX(出力表!D:D,9))+1)^INDEX(係数表!E:E,9)*INDEX(係数表!F:F,9))))))</f>
        <v>#VALUE!</v>
      </c>
      <c r="AA854" t="e">
        <f>MIN(100, MAX(0, (INDEX(出力表!D:D,9))*Y854/MAX(Z854, Settings!B3)))</f>
        <v>#VALUE!</v>
      </c>
      <c r="AB854">
        <f>MIN(100, MAX(0, 100*BETAINV(乱数表!$J854, MAX(0.00000001, (1/(1+EXP(-(INDEX(係数表!G:G,10) + $B854))))*(EXP(INDEX(係数表!H:H,10) + INDEX(係数表!I:I,10)*LN(INDEX(出力表!C:C,10)+1)))), MAX(0.00000001, (1-(1/(1+EXP(-(INDEX(係数表!G:G,10) + $B854)))))*(EXP(INDEX(係数表!H:H,10) + INDEX(係数表!I:I,10)*LN(INDEX(出力表!C:C,10)+1)))))))</f>
        <v>98.513034212788781</v>
      </c>
      <c r="AC854" t="e">
        <f>MIN(100, MAX(0, (100*(INDEX(出力表!D:D,10))/(EXP(INDEX(係数表!B:B,10) + $C854) + (INDEX(出力表!D:D,10)))) + (乱数表!$V854*(Settings!B12/(((INDEX(出力表!D:D,10))+1)^INDEX(係数表!E:E,10)*INDEX(係数表!F:F,10))))))</f>
        <v>#VALUE!</v>
      </c>
      <c r="AD854" t="e">
        <f>MIN(100, MAX(0, (INDEX(出力表!D:D,10))*AB854/MAX(AC854, Settings!B3)))</f>
        <v>#VALUE!</v>
      </c>
      <c r="AE854">
        <f>MIN(100, MAX(0, 100*BETAINV(乱数表!$K854, MAX(0.00000001, (1/(1+EXP(-(INDEX(係数表!G:G,11) + $B854))))*(EXP(INDEX(係数表!H:H,11) + INDEX(係数表!I:I,11)*LN(INDEX(出力表!C:C,11)+1)))), MAX(0.00000001, (1-(1/(1+EXP(-(INDEX(係数表!G:G,11) + $B854)))))*(EXP(INDEX(係数表!H:H,11) + INDEX(係数表!I:I,11)*LN(INDEX(出力表!C:C,11)+1)))))))</f>
        <v>79.833326882768759</v>
      </c>
      <c r="AF854" t="e">
        <f>MIN(100, MAX(0, (100*(INDEX(出力表!D:D,11))/(EXP(INDEX(係数表!B:B,11) + $C854) + (INDEX(出力表!D:D,11)))) + (乱数表!$W854*(Settings!B12/(((INDEX(出力表!D:D,11))+1)^INDEX(係数表!E:E,11)*INDEX(係数表!F:F,11))))))</f>
        <v>#VALUE!</v>
      </c>
      <c r="AG854" t="e">
        <f>MIN(100, MAX(0, (INDEX(出力表!D:D,11))*AE854/MAX(AF854, Settings!B3)))</f>
        <v>#VALUE!</v>
      </c>
      <c r="AH854">
        <f>MIN(100, MAX(0, 100*BETAINV(乱数表!$L854, MAX(0.00000001, (1/(1+EXP(-(INDEX(係数表!G:G,12) + $B854))))*(EXP(INDEX(係数表!H:H,12) + INDEX(係数表!I:I,12)*LN(INDEX(出力表!C:C,12)+1)))), MAX(0.00000001, (1-(1/(1+EXP(-(INDEX(係数表!G:G,12) + $B854)))))*(EXP(INDEX(係数表!H:H,12) + INDEX(係数表!I:I,12)*LN(INDEX(出力表!C:C,12)+1)))))))</f>
        <v>56.022022596206398</v>
      </c>
      <c r="AI854" t="e">
        <f>MIN(100, MAX(0, (100*(INDEX(出力表!D:D,12))/(EXP(INDEX(係数表!B:B,12) + $C854) + (INDEX(出力表!D:D,12)))) + (乱数表!$X854*(Settings!B12/(((INDEX(出力表!D:D,12))+1)^INDEX(係数表!E:E,12)*INDEX(係数表!F:F,12))))))</f>
        <v>#VALUE!</v>
      </c>
      <c r="AJ854" t="e">
        <f>MIN(100, MAX(0, (INDEX(出力表!D:D,12))*AH854/MAX(AI854, Settings!B3)))</f>
        <v>#VALUE!</v>
      </c>
      <c r="AK854">
        <f>MIN(100, MAX(0, 100*BETAINV(乱数表!$M854, MAX(0.00000001, (1/(1+EXP(-(INDEX(係数表!G:G,13) + $B854))))*(EXP(INDEX(係数表!H:H,13) + INDEX(係数表!I:I,13)*LN(INDEX(出力表!C:C,13)+1)))), MAX(0.00000001, (1-(1/(1+EXP(-(INDEX(係数表!G:G,13) + $B854)))))*(EXP(INDEX(係数表!H:H,13) + INDEX(係数表!I:I,13)*LN(INDEX(出力表!C:C,13)+1)))))))</f>
        <v>95.991538615237261</v>
      </c>
      <c r="AL854" t="e">
        <f>MIN(100, MAX(0, (100*(INDEX(出力表!D:D,13))/(EXP(INDEX(係数表!B:B,13) + $C854) + (INDEX(出力表!D:D,13)))) + (乱数表!$Y854*(Settings!B12/(((INDEX(出力表!D:D,13))+1)^INDEX(係数表!E:E,13)*INDEX(係数表!F:F,13))))))</f>
        <v>#VALUE!</v>
      </c>
      <c r="AM854" t="e">
        <f>MIN(100, MAX(0, (INDEX(出力表!D:D,13))*AK854/MAX(AL854, Settings!B3)))</f>
        <v>#VALUE!</v>
      </c>
      <c r="AN854">
        <f>IF(ISNUMBER(F854), INDEX(出力表!B:B,2)*F854, 0)+IF(ISNUMBER(I854), INDEX(出力表!B:B,3)*I854, 0)+IF(ISNUMBER(L854), INDEX(出力表!B:B,4)*L854, 0)+IF(ISNUMBER(O854), INDEX(出力表!B:B,5)*O854, 0)+IF(ISNUMBER(R854), INDEX(出力表!B:B,6)*R854, 0)+IF(ISNUMBER(U854), INDEX(出力表!B:B,7)*U854, 0)+IF(ISNUMBER(X854), INDEX(出力表!B:B,8)*X854, 0)+IF(ISNUMBER(AA854), INDEX(出力表!B:B,9)*AA854, 0)+IF(ISNUMBER(AD854), INDEX(出力表!B:B,10)*AD854, 0)+IF(ISNUMBER(AG854), INDEX(出力表!B:B,11)*AG854, 0)+IF(ISNUMBER(AJ854), INDEX(出力表!B:B,12)*AJ854, 0)+IF(ISNUMBER(AM854), INDEX(出力表!B:B,13)*AM854, 0)</f>
        <v>0</v>
      </c>
      <c r="AO854">
        <f>IF(ISNUMBER(F854), INDEX(出力表!B:B,2), 0)+IF(ISNUMBER(I854), INDEX(出力表!B:B,3), 0)+IF(ISNUMBER(L854), INDEX(出力表!B:B,4), 0)+IF(ISNUMBER(O854), INDEX(出力表!B:B,5), 0)+IF(ISNUMBER(R854), INDEX(出力表!B:B,6), 0)+IF(ISNUMBER(U854), INDEX(出力表!B:B,7), 0)+IF(ISNUMBER(X854), INDEX(出力表!B:B,8), 0)+IF(ISNUMBER(AA854), INDEX(出力表!B:B,9), 0)+IF(ISNUMBER(AD854), INDEX(出力表!B:B,10), 0)+IF(ISNUMBER(AG854), INDEX(出力表!B:B,11), 0)+IF(ISNUMBER(AJ854), INDEX(出力表!B:B,12), 0)+IF(ISNUMBER(AM854), INDEX(出力表!B:B,13), 0)</f>
        <v>0</v>
      </c>
      <c r="AP854" t="str">
        <f t="shared" si="13"/>
        <v/>
      </c>
    </row>
    <row r="855" spans="1:42" x14ac:dyDescent="0.2">
      <c r="A855">
        <v>854</v>
      </c>
      <c r="B855">
        <f>IF(UPPER(Settings!B4)="TRUE", 乱数表!$Z855*Settings!B10, 0)</f>
        <v>5.938374935492928E-2</v>
      </c>
      <c r="C855">
        <f>IF(UPPER(Settings!B4)="TRUE", 乱数表!$AA855*Settings!B11, 0)</f>
        <v>-2.2366674762791066E-2</v>
      </c>
      <c r="D855">
        <f>MIN(100, MAX(0, 100*BETAINV(乱数表!$B855, MAX(0.00000001, (1/(1+EXP(-(INDEX(係数表!G:G,2) + $B855))))*(EXP(INDEX(係数表!H:H,2) + INDEX(係数表!I:I,2)*LN(INDEX(出力表!C:C,2)+1)))), MAX(0.00000001, (1-(1/(1+EXP(-(INDEX(係数表!G:G,2) + $B855)))))*(EXP(INDEX(係数表!H:H,2) + INDEX(係数表!I:I,2)*LN(INDEX(出力表!C:C,2)+1)))))))</f>
        <v>99.039036814081612</v>
      </c>
      <c r="E855" t="e">
        <f>MIN(100, MAX(0, (100*(INDEX(出力表!D:D,2))/(EXP(INDEX(係数表!B:B,2) + $C855) + (INDEX(出力表!D:D,2)))) + (乱数表!$N855*(Settings!B12/(((INDEX(出力表!D:D,2))+1)^INDEX(係数表!E:E,2)*INDEX(係数表!F:F,2))))))</f>
        <v>#VALUE!</v>
      </c>
      <c r="F855" t="e">
        <f>MIN(100, MAX(0, (INDEX(出力表!D:D,2))*D855/MAX(E855, Settings!B3)))</f>
        <v>#VALUE!</v>
      </c>
      <c r="G855">
        <f>MIN(100, MAX(0, 100*BETAINV(乱数表!$C855, MAX(0.00000001, (1/(1+EXP(-(INDEX(係数表!G:G,3) + $B855))))*(EXP(INDEX(係数表!H:H,3) + INDEX(係数表!I:I,3)*LN(INDEX(出力表!C:C,3)+1)))), MAX(0.00000001, (1-(1/(1+EXP(-(INDEX(係数表!G:G,3) + $B855)))))*(EXP(INDEX(係数表!H:H,3) + INDEX(係数表!I:I,3)*LN(INDEX(出力表!C:C,3)+1)))))))</f>
        <v>62.164675326252016</v>
      </c>
      <c r="H855" t="e">
        <f>MIN(100, MAX(0, (100*(INDEX(出力表!D:D,3))/(EXP(INDEX(係数表!B:B,3) + $C855) + (INDEX(出力表!D:D,3)))) + (乱数表!$O855*(Settings!B12/(((INDEX(出力表!D:D,3))+1)^INDEX(係数表!E:E,3)*INDEX(係数表!F:F,3))))))</f>
        <v>#VALUE!</v>
      </c>
      <c r="I855" t="e">
        <f>MIN(100, MAX(0, (INDEX(出力表!D:D,3))*G855/MAX(H855, Settings!B3)))</f>
        <v>#VALUE!</v>
      </c>
      <c r="J855">
        <f>MIN(100, MAX(0, 100*BETAINV(乱数表!$D855, MAX(0.00000001, (1/(1+EXP(-(INDEX(係数表!G:G,4) + $B855))))*(EXP(INDEX(係数表!H:H,4) + INDEX(係数表!I:I,4)*LN(INDEX(出力表!C:C,4)+1)))), MAX(0.00000001, (1-(1/(1+EXP(-(INDEX(係数表!G:G,4) + $B855)))))*(EXP(INDEX(係数表!H:H,4) + INDEX(係数表!I:I,4)*LN(INDEX(出力表!C:C,4)+1)))))))</f>
        <v>54.046453852606035</v>
      </c>
      <c r="K855" t="e">
        <f>MIN(100, MAX(0, (100*(INDEX(出力表!D:D,4))/(EXP(INDEX(係数表!B:B,4) + $C855) + (INDEX(出力表!D:D,4)))) + (乱数表!$P855*(Settings!B12/(((INDEX(出力表!D:D,4))+1)^INDEX(係数表!E:E,4)*INDEX(係数表!F:F,4))))))</f>
        <v>#VALUE!</v>
      </c>
      <c r="L855" t="e">
        <f>MIN(100, MAX(0, (INDEX(出力表!D:D,4))*J855/MAX(K855, Settings!B3)))</f>
        <v>#VALUE!</v>
      </c>
      <c r="M855">
        <f>MIN(100, MAX(0, 100*BETAINV(乱数表!$E855, MAX(0.00000001, (1/(1+EXP(-(INDEX(係数表!G:G,5) + $B855))))*(EXP(INDEX(係数表!H:H,5) + INDEX(係数表!I:I,5)*LN(INDEX(出力表!C:C,5)+1)))), MAX(0.00000001, (1-(1/(1+EXP(-(INDEX(係数表!G:G,5) + $B855)))))*(EXP(INDEX(係数表!H:H,5) + INDEX(係数表!I:I,5)*LN(INDEX(出力表!C:C,5)+1)))))))</f>
        <v>56.455432637229585</v>
      </c>
      <c r="N855" t="e">
        <f>MIN(100, MAX(0, (100*(INDEX(出力表!D:D,5))/(EXP(INDEX(係数表!B:B,5) + $C855) + (INDEX(出力表!D:D,5)))) + (乱数表!$Q855*(Settings!B12/(((INDEX(出力表!D:D,5))+1)^INDEX(係数表!E:E,5)*INDEX(係数表!F:F,5))))))</f>
        <v>#VALUE!</v>
      </c>
      <c r="O855" t="e">
        <f>MIN(100, MAX(0, (INDEX(出力表!D:D,5))*M855/MAX(N855, Settings!B3)))</f>
        <v>#VALUE!</v>
      </c>
      <c r="P855">
        <f>MIN(100, MAX(0, 100*BETAINV(乱数表!$F855, MAX(0.00000001, (1/(1+EXP(-(INDEX(係数表!G:G,6) + $B855))))*(EXP(INDEX(係数表!H:H,6) + INDEX(係数表!I:I,6)*LN(INDEX(出力表!C:C,6)+1)))), MAX(0.00000001, (1-(1/(1+EXP(-(INDEX(係数表!G:G,6) + $B855)))))*(EXP(INDEX(係数表!H:H,6) + INDEX(係数表!I:I,6)*LN(INDEX(出力表!C:C,6)+1)))))))</f>
        <v>72.595530796309731</v>
      </c>
      <c r="Q855" t="e">
        <f>MIN(100, MAX(0, (100*(INDEX(出力表!D:D,6))/(EXP(INDEX(係数表!B:B,6) + $C855) + (INDEX(出力表!D:D,6)))) + (乱数表!$R855*(Settings!B12/(((INDEX(出力表!D:D,6))+1)^INDEX(係数表!E:E,6)*INDEX(係数表!F:F,6))))))</f>
        <v>#VALUE!</v>
      </c>
      <c r="R855" t="e">
        <f>MIN(100, MAX(0, (INDEX(出力表!D:D,6))*P855/MAX(Q855, Settings!B3)))</f>
        <v>#VALUE!</v>
      </c>
      <c r="S855">
        <f>MIN(100, MAX(0, 100*BETAINV(乱数表!$G855, MAX(0.00000001, (1/(1+EXP(-(INDEX(係数表!G:G,7) + $B855))))*(EXP(INDEX(係数表!H:H,7) + INDEX(係数表!I:I,7)*LN(INDEX(出力表!C:C,7)+1)))), MAX(0.00000001, (1-(1/(1+EXP(-(INDEX(係数表!G:G,7) + $B855)))))*(EXP(INDEX(係数表!H:H,7) + INDEX(係数表!I:I,7)*LN(INDEX(出力表!C:C,7)+1)))))))</f>
        <v>98.401273592009787</v>
      </c>
      <c r="T855" t="e">
        <f>MIN(100, MAX(0, (100*(INDEX(出力表!D:D,7))/(EXP(INDEX(係数表!B:B,7) + $C855) + (INDEX(出力表!D:D,7)))) + (乱数表!$S855*(Settings!B12/(((INDEX(出力表!D:D,7))+1)^INDEX(係数表!E:E,7)*INDEX(係数表!F:F,7))))))</f>
        <v>#VALUE!</v>
      </c>
      <c r="U855" t="e">
        <f>MIN(100, MAX(0, (INDEX(出力表!D:D,7))*S855/MAX(T855, Settings!B3)))</f>
        <v>#VALUE!</v>
      </c>
      <c r="V855">
        <f>MIN(100, MAX(0, 100*BETAINV(乱数表!$H855, MAX(0.00000001, (1/(1+EXP(-(INDEX(係数表!G:G,8) + $B855))))*(EXP(INDEX(係数表!H:H,8) + INDEX(係数表!I:I,8)*LN(INDEX(出力表!C:C,8)+1)))), MAX(0.00000001, (1-(1/(1+EXP(-(INDEX(係数表!G:G,8) + $B855)))))*(EXP(INDEX(係数表!H:H,8) + INDEX(係数表!I:I,8)*LN(INDEX(出力表!C:C,8)+1)))))))</f>
        <v>93.767758902510522</v>
      </c>
      <c r="W855" t="e">
        <f>MIN(100, MAX(0, (100*(INDEX(出力表!D:D,8))/(EXP(INDEX(係数表!B:B,8) + $C855) + (INDEX(出力表!D:D,8)))) + (乱数表!$T855*(Settings!B12/(((INDEX(出力表!D:D,8))+1)^INDEX(係数表!E:E,8)*INDEX(係数表!F:F,8))))))</f>
        <v>#VALUE!</v>
      </c>
      <c r="X855" t="e">
        <f>MIN(100, MAX(0, (INDEX(出力表!D:D,8))*V855/MAX(W855, Settings!B3)))</f>
        <v>#VALUE!</v>
      </c>
      <c r="Y855">
        <f>MIN(100, MAX(0, 100*BETAINV(乱数表!$I855, MAX(0.00000001, (1/(1+EXP(-(INDEX(係数表!G:G,9) + $B855))))*(EXP(INDEX(係数表!H:H,9) + INDEX(係数表!I:I,9)*LN(INDEX(出力表!C:C,9)+1)))), MAX(0.00000001, (1-(1/(1+EXP(-(INDEX(係数表!G:G,9) + $B855)))))*(EXP(INDEX(係数表!H:H,9) + INDEX(係数表!I:I,9)*LN(INDEX(出力表!C:C,9)+1)))))))</f>
        <v>70.968783223211091</v>
      </c>
      <c r="Z855" t="e">
        <f>MIN(100, MAX(0, (100*(INDEX(出力表!D:D,9))/(EXP(INDEX(係数表!B:B,9) + $C855) + (INDEX(出力表!D:D,9)))) + (乱数表!$U855*(Settings!B12/(((INDEX(出力表!D:D,9))+1)^INDEX(係数表!E:E,9)*INDEX(係数表!F:F,9))))))</f>
        <v>#VALUE!</v>
      </c>
      <c r="AA855" t="e">
        <f>MIN(100, MAX(0, (INDEX(出力表!D:D,9))*Y855/MAX(Z855, Settings!B3)))</f>
        <v>#VALUE!</v>
      </c>
      <c r="AB855">
        <f>MIN(100, MAX(0, 100*BETAINV(乱数表!$J855, MAX(0.00000001, (1/(1+EXP(-(INDEX(係数表!G:G,10) + $B855))))*(EXP(INDEX(係数表!H:H,10) + INDEX(係数表!I:I,10)*LN(INDEX(出力表!C:C,10)+1)))), MAX(0.00000001, (1-(1/(1+EXP(-(INDEX(係数表!G:G,10) + $B855)))))*(EXP(INDEX(係数表!H:H,10) + INDEX(係数表!I:I,10)*LN(INDEX(出力表!C:C,10)+1)))))))</f>
        <v>97.201395076915205</v>
      </c>
      <c r="AC855" t="e">
        <f>MIN(100, MAX(0, (100*(INDEX(出力表!D:D,10))/(EXP(INDEX(係数表!B:B,10) + $C855) + (INDEX(出力表!D:D,10)))) + (乱数表!$V855*(Settings!B12/(((INDEX(出力表!D:D,10))+1)^INDEX(係数表!E:E,10)*INDEX(係数表!F:F,10))))))</f>
        <v>#VALUE!</v>
      </c>
      <c r="AD855" t="e">
        <f>MIN(100, MAX(0, (INDEX(出力表!D:D,10))*AB855/MAX(AC855, Settings!B3)))</f>
        <v>#VALUE!</v>
      </c>
      <c r="AE855">
        <f>MIN(100, MAX(0, 100*BETAINV(乱数表!$K855, MAX(0.00000001, (1/(1+EXP(-(INDEX(係数表!G:G,11) + $B855))))*(EXP(INDEX(係数表!H:H,11) + INDEX(係数表!I:I,11)*LN(INDEX(出力表!C:C,11)+1)))), MAX(0.00000001, (1-(1/(1+EXP(-(INDEX(係数表!G:G,11) + $B855)))))*(EXP(INDEX(係数表!H:H,11) + INDEX(係数表!I:I,11)*LN(INDEX(出力表!C:C,11)+1)))))))</f>
        <v>99.966389537542625</v>
      </c>
      <c r="AF855" t="e">
        <f>MIN(100, MAX(0, (100*(INDEX(出力表!D:D,11))/(EXP(INDEX(係数表!B:B,11) + $C855) + (INDEX(出力表!D:D,11)))) + (乱数表!$W855*(Settings!B12/(((INDEX(出力表!D:D,11))+1)^INDEX(係数表!E:E,11)*INDEX(係数表!F:F,11))))))</f>
        <v>#VALUE!</v>
      </c>
      <c r="AG855" t="e">
        <f>MIN(100, MAX(0, (INDEX(出力表!D:D,11))*AE855/MAX(AF855, Settings!B3)))</f>
        <v>#VALUE!</v>
      </c>
      <c r="AH855">
        <f>MIN(100, MAX(0, 100*BETAINV(乱数表!$L855, MAX(0.00000001, (1/(1+EXP(-(INDEX(係数表!G:G,12) + $B855))))*(EXP(INDEX(係数表!H:H,12) + INDEX(係数表!I:I,12)*LN(INDEX(出力表!C:C,12)+1)))), MAX(0.00000001, (1-(1/(1+EXP(-(INDEX(係数表!G:G,12) + $B855)))))*(EXP(INDEX(係数表!H:H,12) + INDEX(係数表!I:I,12)*LN(INDEX(出力表!C:C,12)+1)))))))</f>
        <v>99.04947481740318</v>
      </c>
      <c r="AI855" t="e">
        <f>MIN(100, MAX(0, (100*(INDEX(出力表!D:D,12))/(EXP(INDEX(係数表!B:B,12) + $C855) + (INDEX(出力表!D:D,12)))) + (乱数表!$X855*(Settings!B12/(((INDEX(出力表!D:D,12))+1)^INDEX(係数表!E:E,12)*INDEX(係数表!F:F,12))))))</f>
        <v>#VALUE!</v>
      </c>
      <c r="AJ855" t="e">
        <f>MIN(100, MAX(0, (INDEX(出力表!D:D,12))*AH855/MAX(AI855, Settings!B3)))</f>
        <v>#VALUE!</v>
      </c>
      <c r="AK855">
        <f>MIN(100, MAX(0, 100*BETAINV(乱数表!$M855, MAX(0.00000001, (1/(1+EXP(-(INDEX(係数表!G:G,13) + $B855))))*(EXP(INDEX(係数表!H:H,13) + INDEX(係数表!I:I,13)*LN(INDEX(出力表!C:C,13)+1)))), MAX(0.00000001, (1-(1/(1+EXP(-(INDEX(係数表!G:G,13) + $B855)))))*(EXP(INDEX(係数表!H:H,13) + INDEX(係数表!I:I,13)*LN(INDEX(出力表!C:C,13)+1)))))))</f>
        <v>90.300358583401049</v>
      </c>
      <c r="AL855" t="e">
        <f>MIN(100, MAX(0, (100*(INDEX(出力表!D:D,13))/(EXP(INDEX(係数表!B:B,13) + $C855) + (INDEX(出力表!D:D,13)))) + (乱数表!$Y855*(Settings!B12/(((INDEX(出力表!D:D,13))+1)^INDEX(係数表!E:E,13)*INDEX(係数表!F:F,13))))))</f>
        <v>#VALUE!</v>
      </c>
      <c r="AM855" t="e">
        <f>MIN(100, MAX(0, (INDEX(出力表!D:D,13))*AK855/MAX(AL855, Settings!B3)))</f>
        <v>#VALUE!</v>
      </c>
      <c r="AN855">
        <f>IF(ISNUMBER(F855), INDEX(出力表!B:B,2)*F855, 0)+IF(ISNUMBER(I855), INDEX(出力表!B:B,3)*I855, 0)+IF(ISNUMBER(L855), INDEX(出力表!B:B,4)*L855, 0)+IF(ISNUMBER(O855), INDEX(出力表!B:B,5)*O855, 0)+IF(ISNUMBER(R855), INDEX(出力表!B:B,6)*R855, 0)+IF(ISNUMBER(U855), INDEX(出力表!B:B,7)*U855, 0)+IF(ISNUMBER(X855), INDEX(出力表!B:B,8)*X855, 0)+IF(ISNUMBER(AA855), INDEX(出力表!B:B,9)*AA855, 0)+IF(ISNUMBER(AD855), INDEX(出力表!B:B,10)*AD855, 0)+IF(ISNUMBER(AG855), INDEX(出力表!B:B,11)*AG855, 0)+IF(ISNUMBER(AJ855), INDEX(出力表!B:B,12)*AJ855, 0)+IF(ISNUMBER(AM855), INDEX(出力表!B:B,13)*AM855, 0)</f>
        <v>0</v>
      </c>
      <c r="AO855">
        <f>IF(ISNUMBER(F855), INDEX(出力表!B:B,2), 0)+IF(ISNUMBER(I855), INDEX(出力表!B:B,3), 0)+IF(ISNUMBER(L855), INDEX(出力表!B:B,4), 0)+IF(ISNUMBER(O855), INDEX(出力表!B:B,5), 0)+IF(ISNUMBER(R855), INDEX(出力表!B:B,6), 0)+IF(ISNUMBER(U855), INDEX(出力表!B:B,7), 0)+IF(ISNUMBER(X855), INDEX(出力表!B:B,8), 0)+IF(ISNUMBER(AA855), INDEX(出力表!B:B,9), 0)+IF(ISNUMBER(AD855), INDEX(出力表!B:B,10), 0)+IF(ISNUMBER(AG855), INDEX(出力表!B:B,11), 0)+IF(ISNUMBER(AJ855), INDEX(出力表!B:B,12), 0)+IF(ISNUMBER(AM855), INDEX(出力表!B:B,13), 0)</f>
        <v>0</v>
      </c>
      <c r="AP855" t="str">
        <f t="shared" si="13"/>
        <v/>
      </c>
    </row>
    <row r="856" spans="1:42" x14ac:dyDescent="0.2">
      <c r="A856">
        <v>855</v>
      </c>
      <c r="B856">
        <f>IF(UPPER(Settings!B4)="TRUE", 乱数表!$Z856*Settings!B10, 0)</f>
        <v>-0.15156805517457952</v>
      </c>
      <c r="C856">
        <f>IF(UPPER(Settings!B4)="TRUE", 乱数表!$AA856*Settings!B11, 0)</f>
        <v>-7.5853542326078799E-2</v>
      </c>
      <c r="D856">
        <f>MIN(100, MAX(0, 100*BETAINV(乱数表!$B856, MAX(0.00000001, (1/(1+EXP(-(INDEX(係数表!G:G,2) + $B856))))*(EXP(INDEX(係数表!H:H,2) + INDEX(係数表!I:I,2)*LN(INDEX(出力表!C:C,2)+1)))), MAX(0.00000001, (1-(1/(1+EXP(-(INDEX(係数表!G:G,2) + $B856)))))*(EXP(INDEX(係数表!H:H,2) + INDEX(係数表!I:I,2)*LN(INDEX(出力表!C:C,2)+1)))))))</f>
        <v>94.290969541208952</v>
      </c>
      <c r="E856" t="e">
        <f>MIN(100, MAX(0, (100*(INDEX(出力表!D:D,2))/(EXP(INDEX(係数表!B:B,2) + $C856) + (INDEX(出力表!D:D,2)))) + (乱数表!$N856*(Settings!B12/(((INDEX(出力表!D:D,2))+1)^INDEX(係数表!E:E,2)*INDEX(係数表!F:F,2))))))</f>
        <v>#VALUE!</v>
      </c>
      <c r="F856" t="e">
        <f>MIN(100, MAX(0, (INDEX(出力表!D:D,2))*D856/MAX(E856, Settings!B3)))</f>
        <v>#VALUE!</v>
      </c>
      <c r="G856">
        <f>MIN(100, MAX(0, 100*BETAINV(乱数表!$C856, MAX(0.00000001, (1/(1+EXP(-(INDEX(係数表!G:G,3) + $B856))))*(EXP(INDEX(係数表!H:H,3) + INDEX(係数表!I:I,3)*LN(INDEX(出力表!C:C,3)+1)))), MAX(0.00000001, (1-(1/(1+EXP(-(INDEX(係数表!G:G,3) + $B856)))))*(EXP(INDEX(係数表!H:H,3) + INDEX(係数表!I:I,3)*LN(INDEX(出力表!C:C,3)+1)))))))</f>
        <v>92.357263453806596</v>
      </c>
      <c r="H856" t="e">
        <f>MIN(100, MAX(0, (100*(INDEX(出力表!D:D,3))/(EXP(INDEX(係数表!B:B,3) + $C856) + (INDEX(出力表!D:D,3)))) + (乱数表!$O856*(Settings!B12/(((INDEX(出力表!D:D,3))+1)^INDEX(係数表!E:E,3)*INDEX(係数表!F:F,3))))))</f>
        <v>#VALUE!</v>
      </c>
      <c r="I856" t="e">
        <f>MIN(100, MAX(0, (INDEX(出力表!D:D,3))*G856/MAX(H856, Settings!B3)))</f>
        <v>#VALUE!</v>
      </c>
      <c r="J856">
        <f>MIN(100, MAX(0, 100*BETAINV(乱数表!$D856, MAX(0.00000001, (1/(1+EXP(-(INDEX(係数表!G:G,4) + $B856))))*(EXP(INDEX(係数表!H:H,4) + INDEX(係数表!I:I,4)*LN(INDEX(出力表!C:C,4)+1)))), MAX(0.00000001, (1-(1/(1+EXP(-(INDEX(係数表!G:G,4) + $B856)))))*(EXP(INDEX(係数表!H:H,4) + INDEX(係数表!I:I,4)*LN(INDEX(出力表!C:C,4)+1)))))))</f>
        <v>97.842026932807812</v>
      </c>
      <c r="K856" t="e">
        <f>MIN(100, MAX(0, (100*(INDEX(出力表!D:D,4))/(EXP(INDEX(係数表!B:B,4) + $C856) + (INDEX(出力表!D:D,4)))) + (乱数表!$P856*(Settings!B12/(((INDEX(出力表!D:D,4))+1)^INDEX(係数表!E:E,4)*INDEX(係数表!F:F,4))))))</f>
        <v>#VALUE!</v>
      </c>
      <c r="L856" t="e">
        <f>MIN(100, MAX(0, (INDEX(出力表!D:D,4))*J856/MAX(K856, Settings!B3)))</f>
        <v>#VALUE!</v>
      </c>
      <c r="M856">
        <f>MIN(100, MAX(0, 100*BETAINV(乱数表!$E856, MAX(0.00000001, (1/(1+EXP(-(INDEX(係数表!G:G,5) + $B856))))*(EXP(INDEX(係数表!H:H,5) + INDEX(係数表!I:I,5)*LN(INDEX(出力表!C:C,5)+1)))), MAX(0.00000001, (1-(1/(1+EXP(-(INDEX(係数表!G:G,5) + $B856)))))*(EXP(INDEX(係数表!H:H,5) + INDEX(係数表!I:I,5)*LN(INDEX(出力表!C:C,5)+1)))))))</f>
        <v>92.31383537024449</v>
      </c>
      <c r="N856" t="e">
        <f>MIN(100, MAX(0, (100*(INDEX(出力表!D:D,5))/(EXP(INDEX(係数表!B:B,5) + $C856) + (INDEX(出力表!D:D,5)))) + (乱数表!$Q856*(Settings!B12/(((INDEX(出力表!D:D,5))+1)^INDEX(係数表!E:E,5)*INDEX(係数表!F:F,5))))))</f>
        <v>#VALUE!</v>
      </c>
      <c r="O856" t="e">
        <f>MIN(100, MAX(0, (INDEX(出力表!D:D,5))*M856/MAX(N856, Settings!B3)))</f>
        <v>#VALUE!</v>
      </c>
      <c r="P856">
        <f>MIN(100, MAX(0, 100*BETAINV(乱数表!$F856, MAX(0.00000001, (1/(1+EXP(-(INDEX(係数表!G:G,6) + $B856))))*(EXP(INDEX(係数表!H:H,6) + INDEX(係数表!I:I,6)*LN(INDEX(出力表!C:C,6)+1)))), MAX(0.00000001, (1-(1/(1+EXP(-(INDEX(係数表!G:G,6) + $B856)))))*(EXP(INDEX(係数表!H:H,6) + INDEX(係数表!I:I,6)*LN(INDEX(出力表!C:C,6)+1)))))))</f>
        <v>77.670429119854191</v>
      </c>
      <c r="Q856" t="e">
        <f>MIN(100, MAX(0, (100*(INDEX(出力表!D:D,6))/(EXP(INDEX(係数表!B:B,6) + $C856) + (INDEX(出力表!D:D,6)))) + (乱数表!$R856*(Settings!B12/(((INDEX(出力表!D:D,6))+1)^INDEX(係数表!E:E,6)*INDEX(係数表!F:F,6))))))</f>
        <v>#VALUE!</v>
      </c>
      <c r="R856" t="e">
        <f>MIN(100, MAX(0, (INDEX(出力表!D:D,6))*P856/MAX(Q856, Settings!B3)))</f>
        <v>#VALUE!</v>
      </c>
      <c r="S856">
        <f>MIN(100, MAX(0, 100*BETAINV(乱数表!$G856, MAX(0.00000001, (1/(1+EXP(-(INDEX(係数表!G:G,7) + $B856))))*(EXP(INDEX(係数表!H:H,7) + INDEX(係数表!I:I,7)*LN(INDEX(出力表!C:C,7)+1)))), MAX(0.00000001, (1-(1/(1+EXP(-(INDEX(係数表!G:G,7) + $B856)))))*(EXP(INDEX(係数表!H:H,7) + INDEX(係数表!I:I,7)*LN(INDEX(出力表!C:C,7)+1)))))))</f>
        <v>95.069920354899878</v>
      </c>
      <c r="T856" t="e">
        <f>MIN(100, MAX(0, (100*(INDEX(出力表!D:D,7))/(EXP(INDEX(係数表!B:B,7) + $C856) + (INDEX(出力表!D:D,7)))) + (乱数表!$S856*(Settings!B12/(((INDEX(出力表!D:D,7))+1)^INDEX(係数表!E:E,7)*INDEX(係数表!F:F,7))))))</f>
        <v>#VALUE!</v>
      </c>
      <c r="U856" t="e">
        <f>MIN(100, MAX(0, (INDEX(出力表!D:D,7))*S856/MAX(T856, Settings!B3)))</f>
        <v>#VALUE!</v>
      </c>
      <c r="V856">
        <f>MIN(100, MAX(0, 100*BETAINV(乱数表!$H856, MAX(0.00000001, (1/(1+EXP(-(INDEX(係数表!G:G,8) + $B856))))*(EXP(INDEX(係数表!H:H,8) + INDEX(係数表!I:I,8)*LN(INDEX(出力表!C:C,8)+1)))), MAX(0.00000001, (1-(1/(1+EXP(-(INDEX(係数表!G:G,8) + $B856)))))*(EXP(INDEX(係数表!H:H,8) + INDEX(係数表!I:I,8)*LN(INDEX(出力表!C:C,8)+1)))))))</f>
        <v>93.134095819795078</v>
      </c>
      <c r="W856" t="e">
        <f>MIN(100, MAX(0, (100*(INDEX(出力表!D:D,8))/(EXP(INDEX(係数表!B:B,8) + $C856) + (INDEX(出力表!D:D,8)))) + (乱数表!$T856*(Settings!B12/(((INDEX(出力表!D:D,8))+1)^INDEX(係数表!E:E,8)*INDEX(係数表!F:F,8))))))</f>
        <v>#VALUE!</v>
      </c>
      <c r="X856" t="e">
        <f>MIN(100, MAX(0, (INDEX(出力表!D:D,8))*V856/MAX(W856, Settings!B3)))</f>
        <v>#VALUE!</v>
      </c>
      <c r="Y856">
        <f>MIN(100, MAX(0, 100*BETAINV(乱数表!$I856, MAX(0.00000001, (1/(1+EXP(-(INDEX(係数表!G:G,9) + $B856))))*(EXP(INDEX(係数表!H:H,9) + INDEX(係数表!I:I,9)*LN(INDEX(出力表!C:C,9)+1)))), MAX(0.00000001, (1-(1/(1+EXP(-(INDEX(係数表!G:G,9) + $B856)))))*(EXP(INDEX(係数表!H:H,9) + INDEX(係数表!I:I,9)*LN(INDEX(出力表!C:C,9)+1)))))))</f>
        <v>95.02736447336801</v>
      </c>
      <c r="Z856" t="e">
        <f>MIN(100, MAX(0, (100*(INDEX(出力表!D:D,9))/(EXP(INDEX(係数表!B:B,9) + $C856) + (INDEX(出力表!D:D,9)))) + (乱数表!$U856*(Settings!B12/(((INDEX(出力表!D:D,9))+1)^INDEX(係数表!E:E,9)*INDEX(係数表!F:F,9))))))</f>
        <v>#VALUE!</v>
      </c>
      <c r="AA856" t="e">
        <f>MIN(100, MAX(0, (INDEX(出力表!D:D,9))*Y856/MAX(Z856, Settings!B3)))</f>
        <v>#VALUE!</v>
      </c>
      <c r="AB856">
        <f>MIN(100, MAX(0, 100*BETAINV(乱数表!$J856, MAX(0.00000001, (1/(1+EXP(-(INDEX(係数表!G:G,10) + $B856))))*(EXP(INDEX(係数表!H:H,10) + INDEX(係数表!I:I,10)*LN(INDEX(出力表!C:C,10)+1)))), MAX(0.00000001, (1-(1/(1+EXP(-(INDEX(係数表!G:G,10) + $B856)))))*(EXP(INDEX(係数表!H:H,10) + INDEX(係数表!I:I,10)*LN(INDEX(出力表!C:C,10)+1)))))))</f>
        <v>96.49887335379222</v>
      </c>
      <c r="AC856" t="e">
        <f>MIN(100, MAX(0, (100*(INDEX(出力表!D:D,10))/(EXP(INDEX(係数表!B:B,10) + $C856) + (INDEX(出力表!D:D,10)))) + (乱数表!$V856*(Settings!B12/(((INDEX(出力表!D:D,10))+1)^INDEX(係数表!E:E,10)*INDEX(係数表!F:F,10))))))</f>
        <v>#VALUE!</v>
      </c>
      <c r="AD856" t="e">
        <f>MIN(100, MAX(0, (INDEX(出力表!D:D,10))*AB856/MAX(AC856, Settings!B3)))</f>
        <v>#VALUE!</v>
      </c>
      <c r="AE856">
        <f>MIN(100, MAX(0, 100*BETAINV(乱数表!$K856, MAX(0.00000001, (1/(1+EXP(-(INDEX(係数表!G:G,11) + $B856))))*(EXP(INDEX(係数表!H:H,11) + INDEX(係数表!I:I,11)*LN(INDEX(出力表!C:C,11)+1)))), MAX(0.00000001, (1-(1/(1+EXP(-(INDEX(係数表!G:G,11) + $B856)))))*(EXP(INDEX(係数表!H:H,11) + INDEX(係数表!I:I,11)*LN(INDEX(出力表!C:C,11)+1)))))))</f>
        <v>80.292211206914828</v>
      </c>
      <c r="AF856" t="e">
        <f>MIN(100, MAX(0, (100*(INDEX(出力表!D:D,11))/(EXP(INDEX(係数表!B:B,11) + $C856) + (INDEX(出力表!D:D,11)))) + (乱数表!$W856*(Settings!B12/(((INDEX(出力表!D:D,11))+1)^INDEX(係数表!E:E,11)*INDEX(係数表!F:F,11))))))</f>
        <v>#VALUE!</v>
      </c>
      <c r="AG856" t="e">
        <f>MIN(100, MAX(0, (INDEX(出力表!D:D,11))*AE856/MAX(AF856, Settings!B3)))</f>
        <v>#VALUE!</v>
      </c>
      <c r="AH856">
        <f>MIN(100, MAX(0, 100*BETAINV(乱数表!$L856, MAX(0.00000001, (1/(1+EXP(-(INDEX(係数表!G:G,12) + $B856))))*(EXP(INDEX(係数表!H:H,12) + INDEX(係数表!I:I,12)*LN(INDEX(出力表!C:C,12)+1)))), MAX(0.00000001, (1-(1/(1+EXP(-(INDEX(係数表!G:G,12) + $B856)))))*(EXP(INDEX(係数表!H:H,12) + INDEX(係数表!I:I,12)*LN(INDEX(出力表!C:C,12)+1)))))))</f>
        <v>98.319337028241833</v>
      </c>
      <c r="AI856" t="e">
        <f>MIN(100, MAX(0, (100*(INDEX(出力表!D:D,12))/(EXP(INDEX(係数表!B:B,12) + $C856) + (INDEX(出力表!D:D,12)))) + (乱数表!$X856*(Settings!B12/(((INDEX(出力表!D:D,12))+1)^INDEX(係数表!E:E,12)*INDEX(係数表!F:F,12))))))</f>
        <v>#VALUE!</v>
      </c>
      <c r="AJ856" t="e">
        <f>MIN(100, MAX(0, (INDEX(出力表!D:D,12))*AH856/MAX(AI856, Settings!B3)))</f>
        <v>#VALUE!</v>
      </c>
      <c r="AK856">
        <f>MIN(100, MAX(0, 100*BETAINV(乱数表!$M856, MAX(0.00000001, (1/(1+EXP(-(INDEX(係数表!G:G,13) + $B856))))*(EXP(INDEX(係数表!H:H,13) + INDEX(係数表!I:I,13)*LN(INDEX(出力表!C:C,13)+1)))), MAX(0.00000001, (1-(1/(1+EXP(-(INDEX(係数表!G:G,13) + $B856)))))*(EXP(INDEX(係数表!H:H,13) + INDEX(係数表!I:I,13)*LN(INDEX(出力表!C:C,13)+1)))))))</f>
        <v>95.753339072918862</v>
      </c>
      <c r="AL856" t="e">
        <f>MIN(100, MAX(0, (100*(INDEX(出力表!D:D,13))/(EXP(INDEX(係数表!B:B,13) + $C856) + (INDEX(出力表!D:D,13)))) + (乱数表!$Y856*(Settings!B12/(((INDEX(出力表!D:D,13))+1)^INDEX(係数表!E:E,13)*INDEX(係数表!F:F,13))))))</f>
        <v>#VALUE!</v>
      </c>
      <c r="AM856" t="e">
        <f>MIN(100, MAX(0, (INDEX(出力表!D:D,13))*AK856/MAX(AL856, Settings!B3)))</f>
        <v>#VALUE!</v>
      </c>
      <c r="AN856">
        <f>IF(ISNUMBER(F856), INDEX(出力表!B:B,2)*F856, 0)+IF(ISNUMBER(I856), INDEX(出力表!B:B,3)*I856, 0)+IF(ISNUMBER(L856), INDEX(出力表!B:B,4)*L856, 0)+IF(ISNUMBER(O856), INDEX(出力表!B:B,5)*O856, 0)+IF(ISNUMBER(R856), INDEX(出力表!B:B,6)*R856, 0)+IF(ISNUMBER(U856), INDEX(出力表!B:B,7)*U856, 0)+IF(ISNUMBER(X856), INDEX(出力表!B:B,8)*X856, 0)+IF(ISNUMBER(AA856), INDEX(出力表!B:B,9)*AA856, 0)+IF(ISNUMBER(AD856), INDEX(出力表!B:B,10)*AD856, 0)+IF(ISNUMBER(AG856), INDEX(出力表!B:B,11)*AG856, 0)+IF(ISNUMBER(AJ856), INDEX(出力表!B:B,12)*AJ856, 0)+IF(ISNUMBER(AM856), INDEX(出力表!B:B,13)*AM856, 0)</f>
        <v>0</v>
      </c>
      <c r="AO856">
        <f>IF(ISNUMBER(F856), INDEX(出力表!B:B,2), 0)+IF(ISNUMBER(I856), INDEX(出力表!B:B,3), 0)+IF(ISNUMBER(L856), INDEX(出力表!B:B,4), 0)+IF(ISNUMBER(O856), INDEX(出力表!B:B,5), 0)+IF(ISNUMBER(R856), INDEX(出力表!B:B,6), 0)+IF(ISNUMBER(U856), INDEX(出力表!B:B,7), 0)+IF(ISNUMBER(X856), INDEX(出力表!B:B,8), 0)+IF(ISNUMBER(AA856), INDEX(出力表!B:B,9), 0)+IF(ISNUMBER(AD856), INDEX(出力表!B:B,10), 0)+IF(ISNUMBER(AG856), INDEX(出力表!B:B,11), 0)+IF(ISNUMBER(AJ856), INDEX(出力表!B:B,12), 0)+IF(ISNUMBER(AM856), INDEX(出力表!B:B,13), 0)</f>
        <v>0</v>
      </c>
      <c r="AP856" t="str">
        <f t="shared" si="13"/>
        <v/>
      </c>
    </row>
    <row r="857" spans="1:42" x14ac:dyDescent="0.2">
      <c r="A857">
        <v>856</v>
      </c>
      <c r="B857">
        <f>IF(UPPER(Settings!B4)="TRUE", 乱数表!$Z857*Settings!B10, 0)</f>
        <v>0.31227977182254685</v>
      </c>
      <c r="C857">
        <f>IF(UPPER(Settings!B4)="TRUE", 乱数表!$AA857*Settings!B11, 0)</f>
        <v>-1.3564673995787226E-2</v>
      </c>
      <c r="D857">
        <f>MIN(100, MAX(0, 100*BETAINV(乱数表!$B857, MAX(0.00000001, (1/(1+EXP(-(INDEX(係数表!G:G,2) + $B857))))*(EXP(INDEX(係数表!H:H,2) + INDEX(係数表!I:I,2)*LN(INDEX(出力表!C:C,2)+1)))), MAX(0.00000001, (1-(1/(1+EXP(-(INDEX(係数表!G:G,2) + $B857)))))*(EXP(INDEX(係数表!H:H,2) + INDEX(係数表!I:I,2)*LN(INDEX(出力表!C:C,2)+1)))))))</f>
        <v>96.531024132977606</v>
      </c>
      <c r="E857" t="e">
        <f>MIN(100, MAX(0, (100*(INDEX(出力表!D:D,2))/(EXP(INDEX(係数表!B:B,2) + $C857) + (INDEX(出力表!D:D,2)))) + (乱数表!$N857*(Settings!B12/(((INDEX(出力表!D:D,2))+1)^INDEX(係数表!E:E,2)*INDEX(係数表!F:F,2))))))</f>
        <v>#VALUE!</v>
      </c>
      <c r="F857" t="e">
        <f>MIN(100, MAX(0, (INDEX(出力表!D:D,2))*D857/MAX(E857, Settings!B3)))</f>
        <v>#VALUE!</v>
      </c>
      <c r="G857">
        <f>MIN(100, MAX(0, 100*BETAINV(乱数表!$C857, MAX(0.00000001, (1/(1+EXP(-(INDEX(係数表!G:G,3) + $B857))))*(EXP(INDEX(係数表!H:H,3) + INDEX(係数表!I:I,3)*LN(INDEX(出力表!C:C,3)+1)))), MAX(0.00000001, (1-(1/(1+EXP(-(INDEX(係数表!G:G,3) + $B857)))))*(EXP(INDEX(係数表!H:H,3) + INDEX(係数表!I:I,3)*LN(INDEX(出力表!C:C,3)+1)))))))</f>
        <v>96.725274653556099</v>
      </c>
      <c r="H857" t="e">
        <f>MIN(100, MAX(0, (100*(INDEX(出力表!D:D,3))/(EXP(INDEX(係数表!B:B,3) + $C857) + (INDEX(出力表!D:D,3)))) + (乱数表!$O857*(Settings!B12/(((INDEX(出力表!D:D,3))+1)^INDEX(係数表!E:E,3)*INDEX(係数表!F:F,3))))))</f>
        <v>#VALUE!</v>
      </c>
      <c r="I857" t="e">
        <f>MIN(100, MAX(0, (INDEX(出力表!D:D,3))*G857/MAX(H857, Settings!B3)))</f>
        <v>#VALUE!</v>
      </c>
      <c r="J857">
        <f>MIN(100, MAX(0, 100*BETAINV(乱数表!$D857, MAX(0.00000001, (1/(1+EXP(-(INDEX(係数表!G:G,4) + $B857))))*(EXP(INDEX(係数表!H:H,4) + INDEX(係数表!I:I,4)*LN(INDEX(出力表!C:C,4)+1)))), MAX(0.00000001, (1-(1/(1+EXP(-(INDEX(係数表!G:G,4) + $B857)))))*(EXP(INDEX(係数表!H:H,4) + INDEX(係数表!I:I,4)*LN(INDEX(出力表!C:C,4)+1)))))))</f>
        <v>92.756149249052484</v>
      </c>
      <c r="K857" t="e">
        <f>MIN(100, MAX(0, (100*(INDEX(出力表!D:D,4))/(EXP(INDEX(係数表!B:B,4) + $C857) + (INDEX(出力表!D:D,4)))) + (乱数表!$P857*(Settings!B12/(((INDEX(出力表!D:D,4))+1)^INDEX(係数表!E:E,4)*INDEX(係数表!F:F,4))))))</f>
        <v>#VALUE!</v>
      </c>
      <c r="L857" t="e">
        <f>MIN(100, MAX(0, (INDEX(出力表!D:D,4))*J857/MAX(K857, Settings!B3)))</f>
        <v>#VALUE!</v>
      </c>
      <c r="M857">
        <f>MIN(100, MAX(0, 100*BETAINV(乱数表!$E857, MAX(0.00000001, (1/(1+EXP(-(INDEX(係数表!G:G,5) + $B857))))*(EXP(INDEX(係数表!H:H,5) + INDEX(係数表!I:I,5)*LN(INDEX(出力表!C:C,5)+1)))), MAX(0.00000001, (1-(1/(1+EXP(-(INDEX(係数表!G:G,5) + $B857)))))*(EXP(INDEX(係数表!H:H,5) + INDEX(係数表!I:I,5)*LN(INDEX(出力表!C:C,5)+1)))))))</f>
        <v>75.274347585483767</v>
      </c>
      <c r="N857" t="e">
        <f>MIN(100, MAX(0, (100*(INDEX(出力表!D:D,5))/(EXP(INDEX(係数表!B:B,5) + $C857) + (INDEX(出力表!D:D,5)))) + (乱数表!$Q857*(Settings!B12/(((INDEX(出力表!D:D,5))+1)^INDEX(係数表!E:E,5)*INDEX(係数表!F:F,5))))))</f>
        <v>#VALUE!</v>
      </c>
      <c r="O857" t="e">
        <f>MIN(100, MAX(0, (INDEX(出力表!D:D,5))*M857/MAX(N857, Settings!B3)))</f>
        <v>#VALUE!</v>
      </c>
      <c r="P857">
        <f>MIN(100, MAX(0, 100*BETAINV(乱数表!$F857, MAX(0.00000001, (1/(1+EXP(-(INDEX(係数表!G:G,6) + $B857))))*(EXP(INDEX(係数表!H:H,6) + INDEX(係数表!I:I,6)*LN(INDEX(出力表!C:C,6)+1)))), MAX(0.00000001, (1-(1/(1+EXP(-(INDEX(係数表!G:G,6) + $B857)))))*(EXP(INDEX(係数表!H:H,6) + INDEX(係数表!I:I,6)*LN(INDEX(出力表!C:C,6)+1)))))))</f>
        <v>75.1549151314574</v>
      </c>
      <c r="Q857" t="e">
        <f>MIN(100, MAX(0, (100*(INDEX(出力表!D:D,6))/(EXP(INDEX(係数表!B:B,6) + $C857) + (INDEX(出力表!D:D,6)))) + (乱数表!$R857*(Settings!B12/(((INDEX(出力表!D:D,6))+1)^INDEX(係数表!E:E,6)*INDEX(係数表!F:F,6))))))</f>
        <v>#VALUE!</v>
      </c>
      <c r="R857" t="e">
        <f>MIN(100, MAX(0, (INDEX(出力表!D:D,6))*P857/MAX(Q857, Settings!B3)))</f>
        <v>#VALUE!</v>
      </c>
      <c r="S857">
        <f>MIN(100, MAX(0, 100*BETAINV(乱数表!$G857, MAX(0.00000001, (1/(1+EXP(-(INDEX(係数表!G:G,7) + $B857))))*(EXP(INDEX(係数表!H:H,7) + INDEX(係数表!I:I,7)*LN(INDEX(出力表!C:C,7)+1)))), MAX(0.00000001, (1-(1/(1+EXP(-(INDEX(係数表!G:G,7) + $B857)))))*(EXP(INDEX(係数表!H:H,7) + INDEX(係数表!I:I,7)*LN(INDEX(出力表!C:C,7)+1)))))))</f>
        <v>96.103092646689205</v>
      </c>
      <c r="T857" t="e">
        <f>MIN(100, MAX(0, (100*(INDEX(出力表!D:D,7))/(EXP(INDEX(係数表!B:B,7) + $C857) + (INDEX(出力表!D:D,7)))) + (乱数表!$S857*(Settings!B12/(((INDEX(出力表!D:D,7))+1)^INDEX(係数表!E:E,7)*INDEX(係数表!F:F,7))))))</f>
        <v>#VALUE!</v>
      </c>
      <c r="U857" t="e">
        <f>MIN(100, MAX(0, (INDEX(出力表!D:D,7))*S857/MAX(T857, Settings!B3)))</f>
        <v>#VALUE!</v>
      </c>
      <c r="V857">
        <f>MIN(100, MAX(0, 100*BETAINV(乱数表!$H857, MAX(0.00000001, (1/(1+EXP(-(INDEX(係数表!G:G,8) + $B857))))*(EXP(INDEX(係数表!H:H,8) + INDEX(係数表!I:I,8)*LN(INDEX(出力表!C:C,8)+1)))), MAX(0.00000001, (1-(1/(1+EXP(-(INDEX(係数表!G:G,8) + $B857)))))*(EXP(INDEX(係数表!H:H,8) + INDEX(係数表!I:I,8)*LN(INDEX(出力表!C:C,8)+1)))))))</f>
        <v>70.501174706719695</v>
      </c>
      <c r="W857" t="e">
        <f>MIN(100, MAX(0, (100*(INDEX(出力表!D:D,8))/(EXP(INDEX(係数表!B:B,8) + $C857) + (INDEX(出力表!D:D,8)))) + (乱数表!$T857*(Settings!B12/(((INDEX(出力表!D:D,8))+1)^INDEX(係数表!E:E,8)*INDEX(係数表!F:F,8))))))</f>
        <v>#VALUE!</v>
      </c>
      <c r="X857" t="e">
        <f>MIN(100, MAX(0, (INDEX(出力表!D:D,8))*V857/MAX(W857, Settings!B3)))</f>
        <v>#VALUE!</v>
      </c>
      <c r="Y857">
        <f>MIN(100, MAX(0, 100*BETAINV(乱数表!$I857, MAX(0.00000001, (1/(1+EXP(-(INDEX(係数表!G:G,9) + $B857))))*(EXP(INDEX(係数表!H:H,9) + INDEX(係数表!I:I,9)*LN(INDEX(出力表!C:C,9)+1)))), MAX(0.00000001, (1-(1/(1+EXP(-(INDEX(係数表!G:G,9) + $B857)))))*(EXP(INDEX(係数表!H:H,9) + INDEX(係数表!I:I,9)*LN(INDEX(出力表!C:C,9)+1)))))))</f>
        <v>97.040844218324267</v>
      </c>
      <c r="Z857" t="e">
        <f>MIN(100, MAX(0, (100*(INDEX(出力表!D:D,9))/(EXP(INDEX(係数表!B:B,9) + $C857) + (INDEX(出力表!D:D,9)))) + (乱数表!$U857*(Settings!B12/(((INDEX(出力表!D:D,9))+1)^INDEX(係数表!E:E,9)*INDEX(係数表!F:F,9))))))</f>
        <v>#VALUE!</v>
      </c>
      <c r="AA857" t="e">
        <f>MIN(100, MAX(0, (INDEX(出力表!D:D,9))*Y857/MAX(Z857, Settings!B3)))</f>
        <v>#VALUE!</v>
      </c>
      <c r="AB857">
        <f>MIN(100, MAX(0, 100*BETAINV(乱数表!$J857, MAX(0.00000001, (1/(1+EXP(-(INDEX(係数表!G:G,10) + $B857))))*(EXP(INDEX(係数表!H:H,10) + INDEX(係数表!I:I,10)*LN(INDEX(出力表!C:C,10)+1)))), MAX(0.00000001, (1-(1/(1+EXP(-(INDEX(係数表!G:G,10) + $B857)))))*(EXP(INDEX(係数表!H:H,10) + INDEX(係数表!I:I,10)*LN(INDEX(出力表!C:C,10)+1)))))))</f>
        <v>89.161147592687115</v>
      </c>
      <c r="AC857" t="e">
        <f>MIN(100, MAX(0, (100*(INDEX(出力表!D:D,10))/(EXP(INDEX(係数表!B:B,10) + $C857) + (INDEX(出力表!D:D,10)))) + (乱数表!$V857*(Settings!B12/(((INDEX(出力表!D:D,10))+1)^INDEX(係数表!E:E,10)*INDEX(係数表!F:F,10))))))</f>
        <v>#VALUE!</v>
      </c>
      <c r="AD857" t="e">
        <f>MIN(100, MAX(0, (INDEX(出力表!D:D,10))*AB857/MAX(AC857, Settings!B3)))</f>
        <v>#VALUE!</v>
      </c>
      <c r="AE857">
        <f>MIN(100, MAX(0, 100*BETAINV(乱数表!$K857, MAX(0.00000001, (1/(1+EXP(-(INDEX(係数表!G:G,11) + $B857))))*(EXP(INDEX(係数表!H:H,11) + INDEX(係数表!I:I,11)*LN(INDEX(出力表!C:C,11)+1)))), MAX(0.00000001, (1-(1/(1+EXP(-(INDEX(係数表!G:G,11) + $B857)))))*(EXP(INDEX(係数表!H:H,11) + INDEX(係数表!I:I,11)*LN(INDEX(出力表!C:C,11)+1)))))))</f>
        <v>98.937707756873422</v>
      </c>
      <c r="AF857" t="e">
        <f>MIN(100, MAX(0, (100*(INDEX(出力表!D:D,11))/(EXP(INDEX(係数表!B:B,11) + $C857) + (INDEX(出力表!D:D,11)))) + (乱数表!$W857*(Settings!B12/(((INDEX(出力表!D:D,11))+1)^INDEX(係数表!E:E,11)*INDEX(係数表!F:F,11))))))</f>
        <v>#VALUE!</v>
      </c>
      <c r="AG857" t="e">
        <f>MIN(100, MAX(0, (INDEX(出力表!D:D,11))*AE857/MAX(AF857, Settings!B3)))</f>
        <v>#VALUE!</v>
      </c>
      <c r="AH857">
        <f>MIN(100, MAX(0, 100*BETAINV(乱数表!$L857, MAX(0.00000001, (1/(1+EXP(-(INDEX(係数表!G:G,12) + $B857))))*(EXP(INDEX(係数表!H:H,12) + INDEX(係数表!I:I,12)*LN(INDEX(出力表!C:C,12)+1)))), MAX(0.00000001, (1-(1/(1+EXP(-(INDEX(係数表!G:G,12) + $B857)))))*(EXP(INDEX(係数表!H:H,12) + INDEX(係数表!I:I,12)*LN(INDEX(出力表!C:C,12)+1)))))))</f>
        <v>76.021742272843653</v>
      </c>
      <c r="AI857" t="e">
        <f>MIN(100, MAX(0, (100*(INDEX(出力表!D:D,12))/(EXP(INDEX(係数表!B:B,12) + $C857) + (INDEX(出力表!D:D,12)))) + (乱数表!$X857*(Settings!B12/(((INDEX(出力表!D:D,12))+1)^INDEX(係数表!E:E,12)*INDEX(係数表!F:F,12))))))</f>
        <v>#VALUE!</v>
      </c>
      <c r="AJ857" t="e">
        <f>MIN(100, MAX(0, (INDEX(出力表!D:D,12))*AH857/MAX(AI857, Settings!B3)))</f>
        <v>#VALUE!</v>
      </c>
      <c r="AK857">
        <f>MIN(100, MAX(0, 100*BETAINV(乱数表!$M857, MAX(0.00000001, (1/(1+EXP(-(INDEX(係数表!G:G,13) + $B857))))*(EXP(INDEX(係数表!H:H,13) + INDEX(係数表!I:I,13)*LN(INDEX(出力表!C:C,13)+1)))), MAX(0.00000001, (1-(1/(1+EXP(-(INDEX(係数表!G:G,13) + $B857)))))*(EXP(INDEX(係数表!H:H,13) + INDEX(係数表!I:I,13)*LN(INDEX(出力表!C:C,13)+1)))))))</f>
        <v>96.507521722432301</v>
      </c>
      <c r="AL857" t="e">
        <f>MIN(100, MAX(0, (100*(INDEX(出力表!D:D,13))/(EXP(INDEX(係数表!B:B,13) + $C857) + (INDEX(出力表!D:D,13)))) + (乱数表!$Y857*(Settings!B12/(((INDEX(出力表!D:D,13))+1)^INDEX(係数表!E:E,13)*INDEX(係数表!F:F,13))))))</f>
        <v>#VALUE!</v>
      </c>
      <c r="AM857" t="e">
        <f>MIN(100, MAX(0, (INDEX(出力表!D:D,13))*AK857/MAX(AL857, Settings!B3)))</f>
        <v>#VALUE!</v>
      </c>
      <c r="AN857">
        <f>IF(ISNUMBER(F857), INDEX(出力表!B:B,2)*F857, 0)+IF(ISNUMBER(I857), INDEX(出力表!B:B,3)*I857, 0)+IF(ISNUMBER(L857), INDEX(出力表!B:B,4)*L857, 0)+IF(ISNUMBER(O857), INDEX(出力表!B:B,5)*O857, 0)+IF(ISNUMBER(R857), INDEX(出力表!B:B,6)*R857, 0)+IF(ISNUMBER(U857), INDEX(出力表!B:B,7)*U857, 0)+IF(ISNUMBER(X857), INDEX(出力表!B:B,8)*X857, 0)+IF(ISNUMBER(AA857), INDEX(出力表!B:B,9)*AA857, 0)+IF(ISNUMBER(AD857), INDEX(出力表!B:B,10)*AD857, 0)+IF(ISNUMBER(AG857), INDEX(出力表!B:B,11)*AG857, 0)+IF(ISNUMBER(AJ857), INDEX(出力表!B:B,12)*AJ857, 0)+IF(ISNUMBER(AM857), INDEX(出力表!B:B,13)*AM857, 0)</f>
        <v>0</v>
      </c>
      <c r="AO857">
        <f>IF(ISNUMBER(F857), INDEX(出力表!B:B,2), 0)+IF(ISNUMBER(I857), INDEX(出力表!B:B,3), 0)+IF(ISNUMBER(L857), INDEX(出力表!B:B,4), 0)+IF(ISNUMBER(O857), INDEX(出力表!B:B,5), 0)+IF(ISNUMBER(R857), INDEX(出力表!B:B,6), 0)+IF(ISNUMBER(U857), INDEX(出力表!B:B,7), 0)+IF(ISNUMBER(X857), INDEX(出力表!B:B,8), 0)+IF(ISNUMBER(AA857), INDEX(出力表!B:B,9), 0)+IF(ISNUMBER(AD857), INDEX(出力表!B:B,10), 0)+IF(ISNUMBER(AG857), INDEX(出力表!B:B,11), 0)+IF(ISNUMBER(AJ857), INDEX(出力表!B:B,12), 0)+IF(ISNUMBER(AM857), INDEX(出力表!B:B,13), 0)</f>
        <v>0</v>
      </c>
      <c r="AP857" t="str">
        <f t="shared" si="13"/>
        <v/>
      </c>
    </row>
    <row r="858" spans="1:42" x14ac:dyDescent="0.2">
      <c r="A858">
        <v>857</v>
      </c>
      <c r="B858">
        <f>IF(UPPER(Settings!B4)="TRUE", 乱数表!$Z858*Settings!B10, 0)</f>
        <v>0.10879038818494401</v>
      </c>
      <c r="C858">
        <f>IF(UPPER(Settings!B4)="TRUE", 乱数表!$AA858*Settings!B11, 0)</f>
        <v>-6.5555850024269181E-3</v>
      </c>
      <c r="D858">
        <f>MIN(100, MAX(0, 100*BETAINV(乱数表!$B858, MAX(0.00000001, (1/(1+EXP(-(INDEX(係数表!G:G,2) + $B858))))*(EXP(INDEX(係数表!H:H,2) + INDEX(係数表!I:I,2)*LN(INDEX(出力表!C:C,2)+1)))), MAX(0.00000001, (1-(1/(1+EXP(-(INDEX(係数表!G:G,2) + $B858)))))*(EXP(INDEX(係数表!H:H,2) + INDEX(係数表!I:I,2)*LN(INDEX(出力表!C:C,2)+1)))))))</f>
        <v>99.989338059156381</v>
      </c>
      <c r="E858" t="e">
        <f>MIN(100, MAX(0, (100*(INDEX(出力表!D:D,2))/(EXP(INDEX(係数表!B:B,2) + $C858) + (INDEX(出力表!D:D,2)))) + (乱数表!$N858*(Settings!B12/(((INDEX(出力表!D:D,2))+1)^INDEX(係数表!E:E,2)*INDEX(係数表!F:F,2))))))</f>
        <v>#VALUE!</v>
      </c>
      <c r="F858" t="e">
        <f>MIN(100, MAX(0, (INDEX(出力表!D:D,2))*D858/MAX(E858, Settings!B3)))</f>
        <v>#VALUE!</v>
      </c>
      <c r="G858">
        <f>MIN(100, MAX(0, 100*BETAINV(乱数表!$C858, MAX(0.00000001, (1/(1+EXP(-(INDEX(係数表!G:G,3) + $B858))))*(EXP(INDEX(係数表!H:H,3) + INDEX(係数表!I:I,3)*LN(INDEX(出力表!C:C,3)+1)))), MAX(0.00000001, (1-(1/(1+EXP(-(INDEX(係数表!G:G,3) + $B858)))))*(EXP(INDEX(係数表!H:H,3) + INDEX(係数表!I:I,3)*LN(INDEX(出力表!C:C,3)+1)))))))</f>
        <v>99.997714871496797</v>
      </c>
      <c r="H858" t="e">
        <f>MIN(100, MAX(0, (100*(INDEX(出力表!D:D,3))/(EXP(INDEX(係数表!B:B,3) + $C858) + (INDEX(出力表!D:D,3)))) + (乱数表!$O858*(Settings!B12/(((INDEX(出力表!D:D,3))+1)^INDEX(係数表!E:E,3)*INDEX(係数表!F:F,3))))))</f>
        <v>#VALUE!</v>
      </c>
      <c r="I858" t="e">
        <f>MIN(100, MAX(0, (INDEX(出力表!D:D,3))*G858/MAX(H858, Settings!B3)))</f>
        <v>#VALUE!</v>
      </c>
      <c r="J858">
        <f>MIN(100, MAX(0, 100*BETAINV(乱数表!$D858, MAX(0.00000001, (1/(1+EXP(-(INDEX(係数表!G:G,4) + $B858))))*(EXP(INDEX(係数表!H:H,4) + INDEX(係数表!I:I,4)*LN(INDEX(出力表!C:C,4)+1)))), MAX(0.00000001, (1-(1/(1+EXP(-(INDEX(係数表!G:G,4) + $B858)))))*(EXP(INDEX(係数表!H:H,4) + INDEX(係数表!I:I,4)*LN(INDEX(出力表!C:C,4)+1)))))))</f>
        <v>92.215391039040284</v>
      </c>
      <c r="K858" t="e">
        <f>MIN(100, MAX(0, (100*(INDEX(出力表!D:D,4))/(EXP(INDEX(係数表!B:B,4) + $C858) + (INDEX(出力表!D:D,4)))) + (乱数表!$P858*(Settings!B12/(((INDEX(出力表!D:D,4))+1)^INDEX(係数表!E:E,4)*INDEX(係数表!F:F,4))))))</f>
        <v>#VALUE!</v>
      </c>
      <c r="L858" t="e">
        <f>MIN(100, MAX(0, (INDEX(出力表!D:D,4))*J858/MAX(K858, Settings!B3)))</f>
        <v>#VALUE!</v>
      </c>
      <c r="M858">
        <f>MIN(100, MAX(0, 100*BETAINV(乱数表!$E858, MAX(0.00000001, (1/(1+EXP(-(INDEX(係数表!G:G,5) + $B858))))*(EXP(INDEX(係数表!H:H,5) + INDEX(係数表!I:I,5)*LN(INDEX(出力表!C:C,5)+1)))), MAX(0.00000001, (1-(1/(1+EXP(-(INDEX(係数表!G:G,5) + $B858)))))*(EXP(INDEX(係数表!H:H,5) + INDEX(係数表!I:I,5)*LN(INDEX(出力表!C:C,5)+1)))))))</f>
        <v>98.678034322902235</v>
      </c>
      <c r="N858" t="e">
        <f>MIN(100, MAX(0, (100*(INDEX(出力表!D:D,5))/(EXP(INDEX(係数表!B:B,5) + $C858) + (INDEX(出力表!D:D,5)))) + (乱数表!$Q858*(Settings!B12/(((INDEX(出力表!D:D,5))+1)^INDEX(係数表!E:E,5)*INDEX(係数表!F:F,5))))))</f>
        <v>#VALUE!</v>
      </c>
      <c r="O858" t="e">
        <f>MIN(100, MAX(0, (INDEX(出力表!D:D,5))*M858/MAX(N858, Settings!B3)))</f>
        <v>#VALUE!</v>
      </c>
      <c r="P858">
        <f>MIN(100, MAX(0, 100*BETAINV(乱数表!$F858, MAX(0.00000001, (1/(1+EXP(-(INDEX(係数表!G:G,6) + $B858))))*(EXP(INDEX(係数表!H:H,6) + INDEX(係数表!I:I,6)*LN(INDEX(出力表!C:C,6)+1)))), MAX(0.00000001, (1-(1/(1+EXP(-(INDEX(係数表!G:G,6) + $B858)))))*(EXP(INDEX(係数表!H:H,6) + INDEX(係数表!I:I,6)*LN(INDEX(出力表!C:C,6)+1)))))))</f>
        <v>69.956703367227021</v>
      </c>
      <c r="Q858" t="e">
        <f>MIN(100, MAX(0, (100*(INDEX(出力表!D:D,6))/(EXP(INDEX(係数表!B:B,6) + $C858) + (INDEX(出力表!D:D,6)))) + (乱数表!$R858*(Settings!B12/(((INDEX(出力表!D:D,6))+1)^INDEX(係数表!E:E,6)*INDEX(係数表!F:F,6))))))</f>
        <v>#VALUE!</v>
      </c>
      <c r="R858" t="e">
        <f>MIN(100, MAX(0, (INDEX(出力表!D:D,6))*P858/MAX(Q858, Settings!B3)))</f>
        <v>#VALUE!</v>
      </c>
      <c r="S858">
        <f>MIN(100, MAX(0, 100*BETAINV(乱数表!$G858, MAX(0.00000001, (1/(1+EXP(-(INDEX(係数表!G:G,7) + $B858))))*(EXP(INDEX(係数表!H:H,7) + INDEX(係数表!I:I,7)*LN(INDEX(出力表!C:C,7)+1)))), MAX(0.00000001, (1-(1/(1+EXP(-(INDEX(係数表!G:G,7) + $B858)))))*(EXP(INDEX(係数表!H:H,7) + INDEX(係数表!I:I,7)*LN(INDEX(出力表!C:C,7)+1)))))))</f>
        <v>53.074899702963449</v>
      </c>
      <c r="T858" t="e">
        <f>MIN(100, MAX(0, (100*(INDEX(出力表!D:D,7))/(EXP(INDEX(係数表!B:B,7) + $C858) + (INDEX(出力表!D:D,7)))) + (乱数表!$S858*(Settings!B12/(((INDEX(出力表!D:D,7))+1)^INDEX(係数表!E:E,7)*INDEX(係数表!F:F,7))))))</f>
        <v>#VALUE!</v>
      </c>
      <c r="U858" t="e">
        <f>MIN(100, MAX(0, (INDEX(出力表!D:D,7))*S858/MAX(T858, Settings!B3)))</f>
        <v>#VALUE!</v>
      </c>
      <c r="V858">
        <f>MIN(100, MAX(0, 100*BETAINV(乱数表!$H858, MAX(0.00000001, (1/(1+EXP(-(INDEX(係数表!G:G,8) + $B858))))*(EXP(INDEX(係数表!H:H,8) + INDEX(係数表!I:I,8)*LN(INDEX(出力表!C:C,8)+1)))), MAX(0.00000001, (1-(1/(1+EXP(-(INDEX(係数表!G:G,8) + $B858)))))*(EXP(INDEX(係数表!H:H,8) + INDEX(係数表!I:I,8)*LN(INDEX(出力表!C:C,8)+1)))))))</f>
        <v>22.932272046228523</v>
      </c>
      <c r="W858" t="e">
        <f>MIN(100, MAX(0, (100*(INDEX(出力表!D:D,8))/(EXP(INDEX(係数表!B:B,8) + $C858) + (INDEX(出力表!D:D,8)))) + (乱数表!$T858*(Settings!B12/(((INDEX(出力表!D:D,8))+1)^INDEX(係数表!E:E,8)*INDEX(係数表!F:F,8))))))</f>
        <v>#VALUE!</v>
      </c>
      <c r="X858" t="e">
        <f>MIN(100, MAX(0, (INDEX(出力表!D:D,8))*V858/MAX(W858, Settings!B3)))</f>
        <v>#VALUE!</v>
      </c>
      <c r="Y858">
        <f>MIN(100, MAX(0, 100*BETAINV(乱数表!$I858, MAX(0.00000001, (1/(1+EXP(-(INDEX(係数表!G:G,9) + $B858))))*(EXP(INDEX(係数表!H:H,9) + INDEX(係数表!I:I,9)*LN(INDEX(出力表!C:C,9)+1)))), MAX(0.00000001, (1-(1/(1+EXP(-(INDEX(係数表!G:G,9) + $B858)))))*(EXP(INDEX(係数表!H:H,9) + INDEX(係数表!I:I,9)*LN(INDEX(出力表!C:C,9)+1)))))))</f>
        <v>96.436693579439662</v>
      </c>
      <c r="Z858" t="e">
        <f>MIN(100, MAX(0, (100*(INDEX(出力表!D:D,9))/(EXP(INDEX(係数表!B:B,9) + $C858) + (INDEX(出力表!D:D,9)))) + (乱数表!$U858*(Settings!B12/(((INDEX(出力表!D:D,9))+1)^INDEX(係数表!E:E,9)*INDEX(係数表!F:F,9))))))</f>
        <v>#VALUE!</v>
      </c>
      <c r="AA858" t="e">
        <f>MIN(100, MAX(0, (INDEX(出力表!D:D,9))*Y858/MAX(Z858, Settings!B3)))</f>
        <v>#VALUE!</v>
      </c>
      <c r="AB858">
        <f>MIN(100, MAX(0, 100*BETAINV(乱数表!$J858, MAX(0.00000001, (1/(1+EXP(-(INDEX(係数表!G:G,10) + $B858))))*(EXP(INDEX(係数表!H:H,10) + INDEX(係数表!I:I,10)*LN(INDEX(出力表!C:C,10)+1)))), MAX(0.00000001, (1-(1/(1+EXP(-(INDEX(係数表!G:G,10) + $B858)))))*(EXP(INDEX(係数表!H:H,10) + INDEX(係数表!I:I,10)*LN(INDEX(出力表!C:C,10)+1)))))))</f>
        <v>98.923493434704056</v>
      </c>
      <c r="AC858" t="e">
        <f>MIN(100, MAX(0, (100*(INDEX(出力表!D:D,10))/(EXP(INDEX(係数表!B:B,10) + $C858) + (INDEX(出力表!D:D,10)))) + (乱数表!$V858*(Settings!B12/(((INDEX(出力表!D:D,10))+1)^INDEX(係数表!E:E,10)*INDEX(係数表!F:F,10))))))</f>
        <v>#VALUE!</v>
      </c>
      <c r="AD858" t="e">
        <f>MIN(100, MAX(0, (INDEX(出力表!D:D,10))*AB858/MAX(AC858, Settings!B3)))</f>
        <v>#VALUE!</v>
      </c>
      <c r="AE858">
        <f>MIN(100, MAX(0, 100*BETAINV(乱数表!$K858, MAX(0.00000001, (1/(1+EXP(-(INDEX(係数表!G:G,11) + $B858))))*(EXP(INDEX(係数表!H:H,11) + INDEX(係数表!I:I,11)*LN(INDEX(出力表!C:C,11)+1)))), MAX(0.00000001, (1-(1/(1+EXP(-(INDEX(係数表!G:G,11) + $B858)))))*(EXP(INDEX(係数表!H:H,11) + INDEX(係数表!I:I,11)*LN(INDEX(出力表!C:C,11)+1)))))))</f>
        <v>90.002304234703388</v>
      </c>
      <c r="AF858" t="e">
        <f>MIN(100, MAX(0, (100*(INDEX(出力表!D:D,11))/(EXP(INDEX(係数表!B:B,11) + $C858) + (INDEX(出力表!D:D,11)))) + (乱数表!$W858*(Settings!B12/(((INDEX(出力表!D:D,11))+1)^INDEX(係数表!E:E,11)*INDEX(係数表!F:F,11))))))</f>
        <v>#VALUE!</v>
      </c>
      <c r="AG858" t="e">
        <f>MIN(100, MAX(0, (INDEX(出力表!D:D,11))*AE858/MAX(AF858, Settings!B3)))</f>
        <v>#VALUE!</v>
      </c>
      <c r="AH858">
        <f>MIN(100, MAX(0, 100*BETAINV(乱数表!$L858, MAX(0.00000001, (1/(1+EXP(-(INDEX(係数表!G:G,12) + $B858))))*(EXP(INDEX(係数表!H:H,12) + INDEX(係数表!I:I,12)*LN(INDEX(出力表!C:C,12)+1)))), MAX(0.00000001, (1-(1/(1+EXP(-(INDEX(係数表!G:G,12) + $B858)))))*(EXP(INDEX(係数表!H:H,12) + INDEX(係数表!I:I,12)*LN(INDEX(出力表!C:C,12)+1)))))))</f>
        <v>90.280210047174677</v>
      </c>
      <c r="AI858" t="e">
        <f>MIN(100, MAX(0, (100*(INDEX(出力表!D:D,12))/(EXP(INDEX(係数表!B:B,12) + $C858) + (INDEX(出力表!D:D,12)))) + (乱数表!$X858*(Settings!B12/(((INDEX(出力表!D:D,12))+1)^INDEX(係数表!E:E,12)*INDEX(係数表!F:F,12))))))</f>
        <v>#VALUE!</v>
      </c>
      <c r="AJ858" t="e">
        <f>MIN(100, MAX(0, (INDEX(出力表!D:D,12))*AH858/MAX(AI858, Settings!B3)))</f>
        <v>#VALUE!</v>
      </c>
      <c r="AK858">
        <f>MIN(100, MAX(0, 100*BETAINV(乱数表!$M858, MAX(0.00000001, (1/(1+EXP(-(INDEX(係数表!G:G,13) + $B858))))*(EXP(INDEX(係数表!H:H,13) + INDEX(係数表!I:I,13)*LN(INDEX(出力表!C:C,13)+1)))), MAX(0.00000001, (1-(1/(1+EXP(-(INDEX(係数表!G:G,13) + $B858)))))*(EXP(INDEX(係数表!H:H,13) + INDEX(係数表!I:I,13)*LN(INDEX(出力表!C:C,13)+1)))))))</f>
        <v>81.912939149182549</v>
      </c>
      <c r="AL858" t="e">
        <f>MIN(100, MAX(0, (100*(INDEX(出力表!D:D,13))/(EXP(INDEX(係数表!B:B,13) + $C858) + (INDEX(出力表!D:D,13)))) + (乱数表!$Y858*(Settings!B12/(((INDEX(出力表!D:D,13))+1)^INDEX(係数表!E:E,13)*INDEX(係数表!F:F,13))))))</f>
        <v>#VALUE!</v>
      </c>
      <c r="AM858" t="e">
        <f>MIN(100, MAX(0, (INDEX(出力表!D:D,13))*AK858/MAX(AL858, Settings!B3)))</f>
        <v>#VALUE!</v>
      </c>
      <c r="AN858">
        <f>IF(ISNUMBER(F858), INDEX(出力表!B:B,2)*F858, 0)+IF(ISNUMBER(I858), INDEX(出力表!B:B,3)*I858, 0)+IF(ISNUMBER(L858), INDEX(出力表!B:B,4)*L858, 0)+IF(ISNUMBER(O858), INDEX(出力表!B:B,5)*O858, 0)+IF(ISNUMBER(R858), INDEX(出力表!B:B,6)*R858, 0)+IF(ISNUMBER(U858), INDEX(出力表!B:B,7)*U858, 0)+IF(ISNUMBER(X858), INDEX(出力表!B:B,8)*X858, 0)+IF(ISNUMBER(AA858), INDEX(出力表!B:B,9)*AA858, 0)+IF(ISNUMBER(AD858), INDEX(出力表!B:B,10)*AD858, 0)+IF(ISNUMBER(AG858), INDEX(出力表!B:B,11)*AG858, 0)+IF(ISNUMBER(AJ858), INDEX(出力表!B:B,12)*AJ858, 0)+IF(ISNUMBER(AM858), INDEX(出力表!B:B,13)*AM858, 0)</f>
        <v>0</v>
      </c>
      <c r="AO858">
        <f>IF(ISNUMBER(F858), INDEX(出力表!B:B,2), 0)+IF(ISNUMBER(I858), INDEX(出力表!B:B,3), 0)+IF(ISNUMBER(L858), INDEX(出力表!B:B,4), 0)+IF(ISNUMBER(O858), INDEX(出力表!B:B,5), 0)+IF(ISNUMBER(R858), INDEX(出力表!B:B,6), 0)+IF(ISNUMBER(U858), INDEX(出力表!B:B,7), 0)+IF(ISNUMBER(X858), INDEX(出力表!B:B,8), 0)+IF(ISNUMBER(AA858), INDEX(出力表!B:B,9), 0)+IF(ISNUMBER(AD858), INDEX(出力表!B:B,10), 0)+IF(ISNUMBER(AG858), INDEX(出力表!B:B,11), 0)+IF(ISNUMBER(AJ858), INDEX(出力表!B:B,12), 0)+IF(ISNUMBER(AM858), INDEX(出力表!B:B,13), 0)</f>
        <v>0</v>
      </c>
      <c r="AP858" t="str">
        <f t="shared" si="13"/>
        <v/>
      </c>
    </row>
    <row r="859" spans="1:42" x14ac:dyDescent="0.2">
      <c r="A859">
        <v>858</v>
      </c>
      <c r="B859">
        <f>IF(UPPER(Settings!B4)="TRUE", 乱数表!$Z859*Settings!B10, 0)</f>
        <v>-0.21557790518237824</v>
      </c>
      <c r="C859">
        <f>IF(UPPER(Settings!B4)="TRUE", 乱数表!$AA859*Settings!B11, 0)</f>
        <v>0.13064938205281654</v>
      </c>
      <c r="D859">
        <f>MIN(100, MAX(0, 100*BETAINV(乱数表!$B859, MAX(0.00000001, (1/(1+EXP(-(INDEX(係数表!G:G,2) + $B859))))*(EXP(INDEX(係数表!H:H,2) + INDEX(係数表!I:I,2)*LN(INDEX(出力表!C:C,2)+1)))), MAX(0.00000001, (1-(1/(1+EXP(-(INDEX(係数表!G:G,2) + $B859)))))*(EXP(INDEX(係数表!H:H,2) + INDEX(係数表!I:I,2)*LN(INDEX(出力表!C:C,2)+1)))))))</f>
        <v>71.616025798014832</v>
      </c>
      <c r="E859" t="e">
        <f>MIN(100, MAX(0, (100*(INDEX(出力表!D:D,2))/(EXP(INDEX(係数表!B:B,2) + $C859) + (INDEX(出力表!D:D,2)))) + (乱数表!$N859*(Settings!B12/(((INDEX(出力表!D:D,2))+1)^INDEX(係数表!E:E,2)*INDEX(係数表!F:F,2))))))</f>
        <v>#VALUE!</v>
      </c>
      <c r="F859" t="e">
        <f>MIN(100, MAX(0, (INDEX(出力表!D:D,2))*D859/MAX(E859, Settings!B3)))</f>
        <v>#VALUE!</v>
      </c>
      <c r="G859">
        <f>MIN(100, MAX(0, 100*BETAINV(乱数表!$C859, MAX(0.00000001, (1/(1+EXP(-(INDEX(係数表!G:G,3) + $B859))))*(EXP(INDEX(係数表!H:H,3) + INDEX(係数表!I:I,3)*LN(INDEX(出力表!C:C,3)+1)))), MAX(0.00000001, (1-(1/(1+EXP(-(INDEX(係数表!G:G,3) + $B859)))))*(EXP(INDEX(係数表!H:H,3) + INDEX(係数表!I:I,3)*LN(INDEX(出力表!C:C,3)+1)))))))</f>
        <v>81.489612920464765</v>
      </c>
      <c r="H859" t="e">
        <f>MIN(100, MAX(0, (100*(INDEX(出力表!D:D,3))/(EXP(INDEX(係数表!B:B,3) + $C859) + (INDEX(出力表!D:D,3)))) + (乱数表!$O859*(Settings!B12/(((INDEX(出力表!D:D,3))+1)^INDEX(係数表!E:E,3)*INDEX(係数表!F:F,3))))))</f>
        <v>#VALUE!</v>
      </c>
      <c r="I859" t="e">
        <f>MIN(100, MAX(0, (INDEX(出力表!D:D,3))*G859/MAX(H859, Settings!B3)))</f>
        <v>#VALUE!</v>
      </c>
      <c r="J859">
        <f>MIN(100, MAX(0, 100*BETAINV(乱数表!$D859, MAX(0.00000001, (1/(1+EXP(-(INDEX(係数表!G:G,4) + $B859))))*(EXP(INDEX(係数表!H:H,4) + INDEX(係数表!I:I,4)*LN(INDEX(出力表!C:C,4)+1)))), MAX(0.00000001, (1-(1/(1+EXP(-(INDEX(係数表!G:G,4) + $B859)))))*(EXP(INDEX(係数表!H:H,4) + INDEX(係数表!I:I,4)*LN(INDEX(出力表!C:C,4)+1)))))))</f>
        <v>99.450174814171135</v>
      </c>
      <c r="K859" t="e">
        <f>MIN(100, MAX(0, (100*(INDEX(出力表!D:D,4))/(EXP(INDEX(係数表!B:B,4) + $C859) + (INDEX(出力表!D:D,4)))) + (乱数表!$P859*(Settings!B12/(((INDEX(出力表!D:D,4))+1)^INDEX(係数表!E:E,4)*INDEX(係数表!F:F,4))))))</f>
        <v>#VALUE!</v>
      </c>
      <c r="L859" t="e">
        <f>MIN(100, MAX(0, (INDEX(出力表!D:D,4))*J859/MAX(K859, Settings!B3)))</f>
        <v>#VALUE!</v>
      </c>
      <c r="M859">
        <f>MIN(100, MAX(0, 100*BETAINV(乱数表!$E859, MAX(0.00000001, (1/(1+EXP(-(INDEX(係数表!G:G,5) + $B859))))*(EXP(INDEX(係数表!H:H,5) + INDEX(係数表!I:I,5)*LN(INDEX(出力表!C:C,5)+1)))), MAX(0.00000001, (1-(1/(1+EXP(-(INDEX(係数表!G:G,5) + $B859)))))*(EXP(INDEX(係数表!H:H,5) + INDEX(係数表!I:I,5)*LN(INDEX(出力表!C:C,5)+1)))))))</f>
        <v>64.801519988490071</v>
      </c>
      <c r="N859" t="e">
        <f>MIN(100, MAX(0, (100*(INDEX(出力表!D:D,5))/(EXP(INDEX(係数表!B:B,5) + $C859) + (INDEX(出力表!D:D,5)))) + (乱数表!$Q859*(Settings!B12/(((INDEX(出力表!D:D,5))+1)^INDEX(係数表!E:E,5)*INDEX(係数表!F:F,5))))))</f>
        <v>#VALUE!</v>
      </c>
      <c r="O859" t="e">
        <f>MIN(100, MAX(0, (INDEX(出力表!D:D,5))*M859/MAX(N859, Settings!B3)))</f>
        <v>#VALUE!</v>
      </c>
      <c r="P859">
        <f>MIN(100, MAX(0, 100*BETAINV(乱数表!$F859, MAX(0.00000001, (1/(1+EXP(-(INDEX(係数表!G:G,6) + $B859))))*(EXP(INDEX(係数表!H:H,6) + INDEX(係数表!I:I,6)*LN(INDEX(出力表!C:C,6)+1)))), MAX(0.00000001, (1-(1/(1+EXP(-(INDEX(係数表!G:G,6) + $B859)))))*(EXP(INDEX(係数表!H:H,6) + INDEX(係数表!I:I,6)*LN(INDEX(出力表!C:C,6)+1)))))))</f>
        <v>94.196963999361174</v>
      </c>
      <c r="Q859" t="e">
        <f>MIN(100, MAX(0, (100*(INDEX(出力表!D:D,6))/(EXP(INDEX(係数表!B:B,6) + $C859) + (INDEX(出力表!D:D,6)))) + (乱数表!$R859*(Settings!B12/(((INDEX(出力表!D:D,6))+1)^INDEX(係数表!E:E,6)*INDEX(係数表!F:F,6))))))</f>
        <v>#VALUE!</v>
      </c>
      <c r="R859" t="e">
        <f>MIN(100, MAX(0, (INDEX(出力表!D:D,6))*P859/MAX(Q859, Settings!B3)))</f>
        <v>#VALUE!</v>
      </c>
      <c r="S859">
        <f>MIN(100, MAX(0, 100*BETAINV(乱数表!$G859, MAX(0.00000001, (1/(1+EXP(-(INDEX(係数表!G:G,7) + $B859))))*(EXP(INDEX(係数表!H:H,7) + INDEX(係数表!I:I,7)*LN(INDEX(出力表!C:C,7)+1)))), MAX(0.00000001, (1-(1/(1+EXP(-(INDEX(係数表!G:G,7) + $B859)))))*(EXP(INDEX(係数表!H:H,7) + INDEX(係数表!I:I,7)*LN(INDEX(出力表!C:C,7)+1)))))))</f>
        <v>56.65593253966756</v>
      </c>
      <c r="T859" t="e">
        <f>MIN(100, MAX(0, (100*(INDEX(出力表!D:D,7))/(EXP(INDEX(係数表!B:B,7) + $C859) + (INDEX(出力表!D:D,7)))) + (乱数表!$S859*(Settings!B12/(((INDEX(出力表!D:D,7))+1)^INDEX(係数表!E:E,7)*INDEX(係数表!F:F,7))))))</f>
        <v>#VALUE!</v>
      </c>
      <c r="U859" t="e">
        <f>MIN(100, MAX(0, (INDEX(出力表!D:D,7))*S859/MAX(T859, Settings!B3)))</f>
        <v>#VALUE!</v>
      </c>
      <c r="V859">
        <f>MIN(100, MAX(0, 100*BETAINV(乱数表!$H859, MAX(0.00000001, (1/(1+EXP(-(INDEX(係数表!G:G,8) + $B859))))*(EXP(INDEX(係数表!H:H,8) + INDEX(係数表!I:I,8)*LN(INDEX(出力表!C:C,8)+1)))), MAX(0.00000001, (1-(1/(1+EXP(-(INDEX(係数表!G:G,8) + $B859)))))*(EXP(INDEX(係数表!H:H,8) + INDEX(係数表!I:I,8)*LN(INDEX(出力表!C:C,8)+1)))))))</f>
        <v>70.852552658683805</v>
      </c>
      <c r="W859" t="e">
        <f>MIN(100, MAX(0, (100*(INDEX(出力表!D:D,8))/(EXP(INDEX(係数表!B:B,8) + $C859) + (INDEX(出力表!D:D,8)))) + (乱数表!$T859*(Settings!B12/(((INDEX(出力表!D:D,8))+1)^INDEX(係数表!E:E,8)*INDEX(係数表!F:F,8))))))</f>
        <v>#VALUE!</v>
      </c>
      <c r="X859" t="e">
        <f>MIN(100, MAX(0, (INDEX(出力表!D:D,8))*V859/MAX(W859, Settings!B3)))</f>
        <v>#VALUE!</v>
      </c>
      <c r="Y859">
        <f>MIN(100, MAX(0, 100*BETAINV(乱数表!$I859, MAX(0.00000001, (1/(1+EXP(-(INDEX(係数表!G:G,9) + $B859))))*(EXP(INDEX(係数表!H:H,9) + INDEX(係数表!I:I,9)*LN(INDEX(出力表!C:C,9)+1)))), MAX(0.00000001, (1-(1/(1+EXP(-(INDEX(係数表!G:G,9) + $B859)))))*(EXP(INDEX(係数表!H:H,9) + INDEX(係数表!I:I,9)*LN(INDEX(出力表!C:C,9)+1)))))))</f>
        <v>68.350340070533406</v>
      </c>
      <c r="Z859" t="e">
        <f>MIN(100, MAX(0, (100*(INDEX(出力表!D:D,9))/(EXP(INDEX(係数表!B:B,9) + $C859) + (INDEX(出力表!D:D,9)))) + (乱数表!$U859*(Settings!B12/(((INDEX(出力表!D:D,9))+1)^INDEX(係数表!E:E,9)*INDEX(係数表!F:F,9))))))</f>
        <v>#VALUE!</v>
      </c>
      <c r="AA859" t="e">
        <f>MIN(100, MAX(0, (INDEX(出力表!D:D,9))*Y859/MAX(Z859, Settings!B3)))</f>
        <v>#VALUE!</v>
      </c>
      <c r="AB859">
        <f>MIN(100, MAX(0, 100*BETAINV(乱数表!$J859, MAX(0.00000001, (1/(1+EXP(-(INDEX(係数表!G:G,10) + $B859))))*(EXP(INDEX(係数表!H:H,10) + INDEX(係数表!I:I,10)*LN(INDEX(出力表!C:C,10)+1)))), MAX(0.00000001, (1-(1/(1+EXP(-(INDEX(係数表!G:G,10) + $B859)))))*(EXP(INDEX(係数表!H:H,10) + INDEX(係数表!I:I,10)*LN(INDEX(出力表!C:C,10)+1)))))))</f>
        <v>82.740696371464892</v>
      </c>
      <c r="AC859" t="e">
        <f>MIN(100, MAX(0, (100*(INDEX(出力表!D:D,10))/(EXP(INDEX(係数表!B:B,10) + $C859) + (INDEX(出力表!D:D,10)))) + (乱数表!$V859*(Settings!B12/(((INDEX(出力表!D:D,10))+1)^INDEX(係数表!E:E,10)*INDEX(係数表!F:F,10))))))</f>
        <v>#VALUE!</v>
      </c>
      <c r="AD859" t="e">
        <f>MIN(100, MAX(0, (INDEX(出力表!D:D,10))*AB859/MAX(AC859, Settings!B3)))</f>
        <v>#VALUE!</v>
      </c>
      <c r="AE859">
        <f>MIN(100, MAX(0, 100*BETAINV(乱数表!$K859, MAX(0.00000001, (1/(1+EXP(-(INDEX(係数表!G:G,11) + $B859))))*(EXP(INDEX(係数表!H:H,11) + INDEX(係数表!I:I,11)*LN(INDEX(出力表!C:C,11)+1)))), MAX(0.00000001, (1-(1/(1+EXP(-(INDEX(係数表!G:G,11) + $B859)))))*(EXP(INDEX(係数表!H:H,11) + INDEX(係数表!I:I,11)*LN(INDEX(出力表!C:C,11)+1)))))))</f>
        <v>85.429668222007479</v>
      </c>
      <c r="AF859" t="e">
        <f>MIN(100, MAX(0, (100*(INDEX(出力表!D:D,11))/(EXP(INDEX(係数表!B:B,11) + $C859) + (INDEX(出力表!D:D,11)))) + (乱数表!$W859*(Settings!B12/(((INDEX(出力表!D:D,11))+1)^INDEX(係数表!E:E,11)*INDEX(係数表!F:F,11))))))</f>
        <v>#VALUE!</v>
      </c>
      <c r="AG859" t="e">
        <f>MIN(100, MAX(0, (INDEX(出力表!D:D,11))*AE859/MAX(AF859, Settings!B3)))</f>
        <v>#VALUE!</v>
      </c>
      <c r="AH859">
        <f>MIN(100, MAX(0, 100*BETAINV(乱数表!$L859, MAX(0.00000001, (1/(1+EXP(-(INDEX(係数表!G:G,12) + $B859))))*(EXP(INDEX(係数表!H:H,12) + INDEX(係数表!I:I,12)*LN(INDEX(出力表!C:C,12)+1)))), MAX(0.00000001, (1-(1/(1+EXP(-(INDEX(係数表!G:G,12) + $B859)))))*(EXP(INDEX(係数表!H:H,12) + INDEX(係数表!I:I,12)*LN(INDEX(出力表!C:C,12)+1)))))))</f>
        <v>94.879826982964602</v>
      </c>
      <c r="AI859" t="e">
        <f>MIN(100, MAX(0, (100*(INDEX(出力表!D:D,12))/(EXP(INDEX(係数表!B:B,12) + $C859) + (INDEX(出力表!D:D,12)))) + (乱数表!$X859*(Settings!B12/(((INDEX(出力表!D:D,12))+1)^INDEX(係数表!E:E,12)*INDEX(係数表!F:F,12))))))</f>
        <v>#VALUE!</v>
      </c>
      <c r="AJ859" t="e">
        <f>MIN(100, MAX(0, (INDEX(出力表!D:D,12))*AH859/MAX(AI859, Settings!B3)))</f>
        <v>#VALUE!</v>
      </c>
      <c r="AK859">
        <f>MIN(100, MAX(0, 100*BETAINV(乱数表!$M859, MAX(0.00000001, (1/(1+EXP(-(INDEX(係数表!G:G,13) + $B859))))*(EXP(INDEX(係数表!H:H,13) + INDEX(係数表!I:I,13)*LN(INDEX(出力表!C:C,13)+1)))), MAX(0.00000001, (1-(1/(1+EXP(-(INDEX(係数表!G:G,13) + $B859)))))*(EXP(INDEX(係数表!H:H,13) + INDEX(係数表!I:I,13)*LN(INDEX(出力表!C:C,13)+1)))))))</f>
        <v>91.027266101661183</v>
      </c>
      <c r="AL859" t="e">
        <f>MIN(100, MAX(0, (100*(INDEX(出力表!D:D,13))/(EXP(INDEX(係数表!B:B,13) + $C859) + (INDEX(出力表!D:D,13)))) + (乱数表!$Y859*(Settings!B12/(((INDEX(出力表!D:D,13))+1)^INDEX(係数表!E:E,13)*INDEX(係数表!F:F,13))))))</f>
        <v>#VALUE!</v>
      </c>
      <c r="AM859" t="e">
        <f>MIN(100, MAX(0, (INDEX(出力表!D:D,13))*AK859/MAX(AL859, Settings!B3)))</f>
        <v>#VALUE!</v>
      </c>
      <c r="AN859">
        <f>IF(ISNUMBER(F859), INDEX(出力表!B:B,2)*F859, 0)+IF(ISNUMBER(I859), INDEX(出力表!B:B,3)*I859, 0)+IF(ISNUMBER(L859), INDEX(出力表!B:B,4)*L859, 0)+IF(ISNUMBER(O859), INDEX(出力表!B:B,5)*O859, 0)+IF(ISNUMBER(R859), INDEX(出力表!B:B,6)*R859, 0)+IF(ISNUMBER(U859), INDEX(出力表!B:B,7)*U859, 0)+IF(ISNUMBER(X859), INDEX(出力表!B:B,8)*X859, 0)+IF(ISNUMBER(AA859), INDEX(出力表!B:B,9)*AA859, 0)+IF(ISNUMBER(AD859), INDEX(出力表!B:B,10)*AD859, 0)+IF(ISNUMBER(AG859), INDEX(出力表!B:B,11)*AG859, 0)+IF(ISNUMBER(AJ859), INDEX(出力表!B:B,12)*AJ859, 0)+IF(ISNUMBER(AM859), INDEX(出力表!B:B,13)*AM859, 0)</f>
        <v>0</v>
      </c>
      <c r="AO859">
        <f>IF(ISNUMBER(F859), INDEX(出力表!B:B,2), 0)+IF(ISNUMBER(I859), INDEX(出力表!B:B,3), 0)+IF(ISNUMBER(L859), INDEX(出力表!B:B,4), 0)+IF(ISNUMBER(O859), INDEX(出力表!B:B,5), 0)+IF(ISNUMBER(R859), INDEX(出力表!B:B,6), 0)+IF(ISNUMBER(U859), INDEX(出力表!B:B,7), 0)+IF(ISNUMBER(X859), INDEX(出力表!B:B,8), 0)+IF(ISNUMBER(AA859), INDEX(出力表!B:B,9), 0)+IF(ISNUMBER(AD859), INDEX(出力表!B:B,10), 0)+IF(ISNUMBER(AG859), INDEX(出力表!B:B,11), 0)+IF(ISNUMBER(AJ859), INDEX(出力表!B:B,12), 0)+IF(ISNUMBER(AM859), INDEX(出力表!B:B,13), 0)</f>
        <v>0</v>
      </c>
      <c r="AP859" t="str">
        <f t="shared" si="13"/>
        <v/>
      </c>
    </row>
    <row r="860" spans="1:42" x14ac:dyDescent="0.2">
      <c r="A860">
        <v>859</v>
      </c>
      <c r="B860">
        <f>IF(UPPER(Settings!B4)="TRUE", 乱数表!$Z860*Settings!B10, 0)</f>
        <v>-0.58445299816372287</v>
      </c>
      <c r="C860">
        <f>IF(UPPER(Settings!B4)="TRUE", 乱数表!$AA860*Settings!B11, 0)</f>
        <v>-1.6555801965622396E-2</v>
      </c>
      <c r="D860">
        <f>MIN(100, MAX(0, 100*BETAINV(乱数表!$B860, MAX(0.00000001, (1/(1+EXP(-(INDEX(係数表!G:G,2) + $B860))))*(EXP(INDEX(係数表!H:H,2) + INDEX(係数表!I:I,2)*LN(INDEX(出力表!C:C,2)+1)))), MAX(0.00000001, (1-(1/(1+EXP(-(INDEX(係数表!G:G,2) + $B860)))))*(EXP(INDEX(係数表!H:H,2) + INDEX(係数表!I:I,2)*LN(INDEX(出力表!C:C,2)+1)))))))</f>
        <v>57.116115671386034</v>
      </c>
      <c r="E860" t="e">
        <f>MIN(100, MAX(0, (100*(INDEX(出力表!D:D,2))/(EXP(INDEX(係数表!B:B,2) + $C860) + (INDEX(出力表!D:D,2)))) + (乱数表!$N860*(Settings!B12/(((INDEX(出力表!D:D,2))+1)^INDEX(係数表!E:E,2)*INDEX(係数表!F:F,2))))))</f>
        <v>#VALUE!</v>
      </c>
      <c r="F860" t="e">
        <f>MIN(100, MAX(0, (INDEX(出力表!D:D,2))*D860/MAX(E860, Settings!B3)))</f>
        <v>#VALUE!</v>
      </c>
      <c r="G860">
        <f>MIN(100, MAX(0, 100*BETAINV(乱数表!$C860, MAX(0.00000001, (1/(1+EXP(-(INDEX(係数表!G:G,3) + $B860))))*(EXP(INDEX(係数表!H:H,3) + INDEX(係数表!I:I,3)*LN(INDEX(出力表!C:C,3)+1)))), MAX(0.00000001, (1-(1/(1+EXP(-(INDEX(係数表!G:G,3) + $B860)))))*(EXP(INDEX(係数表!H:H,3) + INDEX(係数表!I:I,3)*LN(INDEX(出力表!C:C,3)+1)))))))</f>
        <v>89.518155155108531</v>
      </c>
      <c r="H860" t="e">
        <f>MIN(100, MAX(0, (100*(INDEX(出力表!D:D,3))/(EXP(INDEX(係数表!B:B,3) + $C860) + (INDEX(出力表!D:D,3)))) + (乱数表!$O860*(Settings!B12/(((INDEX(出力表!D:D,3))+1)^INDEX(係数表!E:E,3)*INDEX(係数表!F:F,3))))))</f>
        <v>#VALUE!</v>
      </c>
      <c r="I860" t="e">
        <f>MIN(100, MAX(0, (INDEX(出力表!D:D,3))*G860/MAX(H860, Settings!B3)))</f>
        <v>#VALUE!</v>
      </c>
      <c r="J860">
        <f>MIN(100, MAX(0, 100*BETAINV(乱数表!$D860, MAX(0.00000001, (1/(1+EXP(-(INDEX(係数表!G:G,4) + $B860))))*(EXP(INDEX(係数表!H:H,4) + INDEX(係数表!I:I,4)*LN(INDEX(出力表!C:C,4)+1)))), MAX(0.00000001, (1-(1/(1+EXP(-(INDEX(係数表!G:G,4) + $B860)))))*(EXP(INDEX(係数表!H:H,4) + INDEX(係数表!I:I,4)*LN(INDEX(出力表!C:C,4)+1)))))))</f>
        <v>77.844723069460812</v>
      </c>
      <c r="K860" t="e">
        <f>MIN(100, MAX(0, (100*(INDEX(出力表!D:D,4))/(EXP(INDEX(係数表!B:B,4) + $C860) + (INDEX(出力表!D:D,4)))) + (乱数表!$P860*(Settings!B12/(((INDEX(出力表!D:D,4))+1)^INDEX(係数表!E:E,4)*INDEX(係数表!F:F,4))))))</f>
        <v>#VALUE!</v>
      </c>
      <c r="L860" t="e">
        <f>MIN(100, MAX(0, (INDEX(出力表!D:D,4))*J860/MAX(K860, Settings!B3)))</f>
        <v>#VALUE!</v>
      </c>
      <c r="M860">
        <f>MIN(100, MAX(0, 100*BETAINV(乱数表!$E860, MAX(0.00000001, (1/(1+EXP(-(INDEX(係数表!G:G,5) + $B860))))*(EXP(INDEX(係数表!H:H,5) + INDEX(係数表!I:I,5)*LN(INDEX(出力表!C:C,5)+1)))), MAX(0.00000001, (1-(1/(1+EXP(-(INDEX(係数表!G:G,5) + $B860)))))*(EXP(INDEX(係数表!H:H,5) + INDEX(係数表!I:I,5)*LN(INDEX(出力表!C:C,5)+1)))))))</f>
        <v>66.554437471348763</v>
      </c>
      <c r="N860" t="e">
        <f>MIN(100, MAX(0, (100*(INDEX(出力表!D:D,5))/(EXP(INDEX(係数表!B:B,5) + $C860) + (INDEX(出力表!D:D,5)))) + (乱数表!$Q860*(Settings!B12/(((INDEX(出力表!D:D,5))+1)^INDEX(係数表!E:E,5)*INDEX(係数表!F:F,5))))))</f>
        <v>#VALUE!</v>
      </c>
      <c r="O860" t="e">
        <f>MIN(100, MAX(0, (INDEX(出力表!D:D,5))*M860/MAX(N860, Settings!B3)))</f>
        <v>#VALUE!</v>
      </c>
      <c r="P860">
        <f>MIN(100, MAX(0, 100*BETAINV(乱数表!$F860, MAX(0.00000001, (1/(1+EXP(-(INDEX(係数表!G:G,6) + $B860))))*(EXP(INDEX(係数表!H:H,6) + INDEX(係数表!I:I,6)*LN(INDEX(出力表!C:C,6)+1)))), MAX(0.00000001, (1-(1/(1+EXP(-(INDEX(係数表!G:G,6) + $B860)))))*(EXP(INDEX(係数表!H:H,6) + INDEX(係数表!I:I,6)*LN(INDEX(出力表!C:C,6)+1)))))))</f>
        <v>92.608464412235122</v>
      </c>
      <c r="Q860" t="e">
        <f>MIN(100, MAX(0, (100*(INDEX(出力表!D:D,6))/(EXP(INDEX(係数表!B:B,6) + $C860) + (INDEX(出力表!D:D,6)))) + (乱数表!$R860*(Settings!B12/(((INDEX(出力表!D:D,6))+1)^INDEX(係数表!E:E,6)*INDEX(係数表!F:F,6))))))</f>
        <v>#VALUE!</v>
      </c>
      <c r="R860" t="e">
        <f>MIN(100, MAX(0, (INDEX(出力表!D:D,6))*P860/MAX(Q860, Settings!B3)))</f>
        <v>#VALUE!</v>
      </c>
      <c r="S860">
        <f>MIN(100, MAX(0, 100*BETAINV(乱数表!$G860, MAX(0.00000001, (1/(1+EXP(-(INDEX(係数表!G:G,7) + $B860))))*(EXP(INDEX(係数表!H:H,7) + INDEX(係数表!I:I,7)*LN(INDEX(出力表!C:C,7)+1)))), MAX(0.00000001, (1-(1/(1+EXP(-(INDEX(係数表!G:G,7) + $B860)))))*(EXP(INDEX(係数表!H:H,7) + INDEX(係数表!I:I,7)*LN(INDEX(出力表!C:C,7)+1)))))))</f>
        <v>63.977446191466704</v>
      </c>
      <c r="T860" t="e">
        <f>MIN(100, MAX(0, (100*(INDEX(出力表!D:D,7))/(EXP(INDEX(係数表!B:B,7) + $C860) + (INDEX(出力表!D:D,7)))) + (乱数表!$S860*(Settings!B12/(((INDEX(出力表!D:D,7))+1)^INDEX(係数表!E:E,7)*INDEX(係数表!F:F,7))))))</f>
        <v>#VALUE!</v>
      </c>
      <c r="U860" t="e">
        <f>MIN(100, MAX(0, (INDEX(出力表!D:D,7))*S860/MAX(T860, Settings!B3)))</f>
        <v>#VALUE!</v>
      </c>
      <c r="V860">
        <f>MIN(100, MAX(0, 100*BETAINV(乱数表!$H860, MAX(0.00000001, (1/(1+EXP(-(INDEX(係数表!G:G,8) + $B860))))*(EXP(INDEX(係数表!H:H,8) + INDEX(係数表!I:I,8)*LN(INDEX(出力表!C:C,8)+1)))), MAX(0.00000001, (1-(1/(1+EXP(-(INDEX(係数表!G:G,8) + $B860)))))*(EXP(INDEX(係数表!H:H,8) + INDEX(係数表!I:I,8)*LN(INDEX(出力表!C:C,8)+1)))))))</f>
        <v>88.613506177866412</v>
      </c>
      <c r="W860" t="e">
        <f>MIN(100, MAX(0, (100*(INDEX(出力表!D:D,8))/(EXP(INDEX(係数表!B:B,8) + $C860) + (INDEX(出力表!D:D,8)))) + (乱数表!$T860*(Settings!B12/(((INDEX(出力表!D:D,8))+1)^INDEX(係数表!E:E,8)*INDEX(係数表!F:F,8))))))</f>
        <v>#VALUE!</v>
      </c>
      <c r="X860" t="e">
        <f>MIN(100, MAX(0, (INDEX(出力表!D:D,8))*V860/MAX(W860, Settings!B3)))</f>
        <v>#VALUE!</v>
      </c>
      <c r="Y860">
        <f>MIN(100, MAX(0, 100*BETAINV(乱数表!$I860, MAX(0.00000001, (1/(1+EXP(-(INDEX(係数表!G:G,9) + $B860))))*(EXP(INDEX(係数表!H:H,9) + INDEX(係数表!I:I,9)*LN(INDEX(出力表!C:C,9)+1)))), MAX(0.00000001, (1-(1/(1+EXP(-(INDEX(係数表!G:G,9) + $B860)))))*(EXP(INDEX(係数表!H:H,9) + INDEX(係数表!I:I,9)*LN(INDEX(出力表!C:C,9)+1)))))))</f>
        <v>52.971036618566735</v>
      </c>
      <c r="Z860" t="e">
        <f>MIN(100, MAX(0, (100*(INDEX(出力表!D:D,9))/(EXP(INDEX(係数表!B:B,9) + $C860) + (INDEX(出力表!D:D,9)))) + (乱数表!$U860*(Settings!B12/(((INDEX(出力表!D:D,9))+1)^INDEX(係数表!E:E,9)*INDEX(係数表!F:F,9))))))</f>
        <v>#VALUE!</v>
      </c>
      <c r="AA860" t="e">
        <f>MIN(100, MAX(0, (INDEX(出力表!D:D,9))*Y860/MAX(Z860, Settings!B3)))</f>
        <v>#VALUE!</v>
      </c>
      <c r="AB860">
        <f>MIN(100, MAX(0, 100*BETAINV(乱数表!$J860, MAX(0.00000001, (1/(1+EXP(-(INDEX(係数表!G:G,10) + $B860))))*(EXP(INDEX(係数表!H:H,10) + INDEX(係数表!I:I,10)*LN(INDEX(出力表!C:C,10)+1)))), MAX(0.00000001, (1-(1/(1+EXP(-(INDEX(係数表!G:G,10) + $B860)))))*(EXP(INDEX(係数表!H:H,10) + INDEX(係数表!I:I,10)*LN(INDEX(出力表!C:C,10)+1)))))))</f>
        <v>94.822623858092797</v>
      </c>
      <c r="AC860" t="e">
        <f>MIN(100, MAX(0, (100*(INDEX(出力表!D:D,10))/(EXP(INDEX(係数表!B:B,10) + $C860) + (INDEX(出力表!D:D,10)))) + (乱数表!$V860*(Settings!B12/(((INDEX(出力表!D:D,10))+1)^INDEX(係数表!E:E,10)*INDEX(係数表!F:F,10))))))</f>
        <v>#VALUE!</v>
      </c>
      <c r="AD860" t="e">
        <f>MIN(100, MAX(0, (INDEX(出力表!D:D,10))*AB860/MAX(AC860, Settings!B3)))</f>
        <v>#VALUE!</v>
      </c>
      <c r="AE860">
        <f>MIN(100, MAX(0, 100*BETAINV(乱数表!$K860, MAX(0.00000001, (1/(1+EXP(-(INDEX(係数表!G:G,11) + $B860))))*(EXP(INDEX(係数表!H:H,11) + INDEX(係数表!I:I,11)*LN(INDEX(出力表!C:C,11)+1)))), MAX(0.00000001, (1-(1/(1+EXP(-(INDEX(係数表!G:G,11) + $B860)))))*(EXP(INDEX(係数表!H:H,11) + INDEX(係数表!I:I,11)*LN(INDEX(出力表!C:C,11)+1)))))))</f>
        <v>66.667083524103802</v>
      </c>
      <c r="AF860" t="e">
        <f>MIN(100, MAX(0, (100*(INDEX(出力表!D:D,11))/(EXP(INDEX(係数表!B:B,11) + $C860) + (INDEX(出力表!D:D,11)))) + (乱数表!$W860*(Settings!B12/(((INDEX(出力表!D:D,11))+1)^INDEX(係数表!E:E,11)*INDEX(係数表!F:F,11))))))</f>
        <v>#VALUE!</v>
      </c>
      <c r="AG860" t="e">
        <f>MIN(100, MAX(0, (INDEX(出力表!D:D,11))*AE860/MAX(AF860, Settings!B3)))</f>
        <v>#VALUE!</v>
      </c>
      <c r="AH860">
        <f>MIN(100, MAX(0, 100*BETAINV(乱数表!$L860, MAX(0.00000001, (1/(1+EXP(-(INDEX(係数表!G:G,12) + $B860))))*(EXP(INDEX(係数表!H:H,12) + INDEX(係数表!I:I,12)*LN(INDEX(出力表!C:C,12)+1)))), MAX(0.00000001, (1-(1/(1+EXP(-(INDEX(係数表!G:G,12) + $B860)))))*(EXP(INDEX(係数表!H:H,12) + INDEX(係数表!I:I,12)*LN(INDEX(出力表!C:C,12)+1)))))))</f>
        <v>87.760874819967654</v>
      </c>
      <c r="AI860" t="e">
        <f>MIN(100, MAX(0, (100*(INDEX(出力表!D:D,12))/(EXP(INDEX(係数表!B:B,12) + $C860) + (INDEX(出力表!D:D,12)))) + (乱数表!$X860*(Settings!B12/(((INDEX(出力表!D:D,12))+1)^INDEX(係数表!E:E,12)*INDEX(係数表!F:F,12))))))</f>
        <v>#VALUE!</v>
      </c>
      <c r="AJ860" t="e">
        <f>MIN(100, MAX(0, (INDEX(出力表!D:D,12))*AH860/MAX(AI860, Settings!B3)))</f>
        <v>#VALUE!</v>
      </c>
      <c r="AK860">
        <f>MIN(100, MAX(0, 100*BETAINV(乱数表!$M860, MAX(0.00000001, (1/(1+EXP(-(INDEX(係数表!G:G,13) + $B860))))*(EXP(INDEX(係数表!H:H,13) + INDEX(係数表!I:I,13)*LN(INDEX(出力表!C:C,13)+1)))), MAX(0.00000001, (1-(1/(1+EXP(-(INDEX(係数表!G:G,13) + $B860)))))*(EXP(INDEX(係数表!H:H,13) + INDEX(係数表!I:I,13)*LN(INDEX(出力表!C:C,13)+1)))))))</f>
        <v>53.756827079167891</v>
      </c>
      <c r="AL860" t="e">
        <f>MIN(100, MAX(0, (100*(INDEX(出力表!D:D,13))/(EXP(INDEX(係数表!B:B,13) + $C860) + (INDEX(出力表!D:D,13)))) + (乱数表!$Y860*(Settings!B12/(((INDEX(出力表!D:D,13))+1)^INDEX(係数表!E:E,13)*INDEX(係数表!F:F,13))))))</f>
        <v>#VALUE!</v>
      </c>
      <c r="AM860" t="e">
        <f>MIN(100, MAX(0, (INDEX(出力表!D:D,13))*AK860/MAX(AL860, Settings!B3)))</f>
        <v>#VALUE!</v>
      </c>
      <c r="AN860">
        <f>IF(ISNUMBER(F860), INDEX(出力表!B:B,2)*F860, 0)+IF(ISNUMBER(I860), INDEX(出力表!B:B,3)*I860, 0)+IF(ISNUMBER(L860), INDEX(出力表!B:B,4)*L860, 0)+IF(ISNUMBER(O860), INDEX(出力表!B:B,5)*O860, 0)+IF(ISNUMBER(R860), INDEX(出力表!B:B,6)*R860, 0)+IF(ISNUMBER(U860), INDEX(出力表!B:B,7)*U860, 0)+IF(ISNUMBER(X860), INDEX(出力表!B:B,8)*X860, 0)+IF(ISNUMBER(AA860), INDEX(出力表!B:B,9)*AA860, 0)+IF(ISNUMBER(AD860), INDEX(出力表!B:B,10)*AD860, 0)+IF(ISNUMBER(AG860), INDEX(出力表!B:B,11)*AG860, 0)+IF(ISNUMBER(AJ860), INDEX(出力表!B:B,12)*AJ860, 0)+IF(ISNUMBER(AM860), INDEX(出力表!B:B,13)*AM860, 0)</f>
        <v>0</v>
      </c>
      <c r="AO860">
        <f>IF(ISNUMBER(F860), INDEX(出力表!B:B,2), 0)+IF(ISNUMBER(I860), INDEX(出力表!B:B,3), 0)+IF(ISNUMBER(L860), INDEX(出力表!B:B,4), 0)+IF(ISNUMBER(O860), INDEX(出力表!B:B,5), 0)+IF(ISNUMBER(R860), INDEX(出力表!B:B,6), 0)+IF(ISNUMBER(U860), INDEX(出力表!B:B,7), 0)+IF(ISNUMBER(X860), INDEX(出力表!B:B,8), 0)+IF(ISNUMBER(AA860), INDEX(出力表!B:B,9), 0)+IF(ISNUMBER(AD860), INDEX(出力表!B:B,10), 0)+IF(ISNUMBER(AG860), INDEX(出力表!B:B,11), 0)+IF(ISNUMBER(AJ860), INDEX(出力表!B:B,12), 0)+IF(ISNUMBER(AM860), INDEX(出力表!B:B,13), 0)</f>
        <v>0</v>
      </c>
      <c r="AP860" t="str">
        <f t="shared" si="13"/>
        <v/>
      </c>
    </row>
    <row r="861" spans="1:42" x14ac:dyDescent="0.2">
      <c r="A861">
        <v>860</v>
      </c>
      <c r="B861">
        <f>IF(UPPER(Settings!B4)="TRUE", 乱数表!$Z861*Settings!B10, 0)</f>
        <v>-0.23397833327823711</v>
      </c>
      <c r="C861">
        <f>IF(UPPER(Settings!B4)="TRUE", 乱数表!$AA861*Settings!B11, 0)</f>
        <v>0.15526794488621889</v>
      </c>
      <c r="D861">
        <f>MIN(100, MAX(0, 100*BETAINV(乱数表!$B861, MAX(0.00000001, (1/(1+EXP(-(INDEX(係数表!G:G,2) + $B861))))*(EXP(INDEX(係数表!H:H,2) + INDEX(係数表!I:I,2)*LN(INDEX(出力表!C:C,2)+1)))), MAX(0.00000001, (1-(1/(1+EXP(-(INDEX(係数表!G:G,2) + $B861)))))*(EXP(INDEX(係数表!H:H,2) + INDEX(係数表!I:I,2)*LN(INDEX(出力表!C:C,2)+1)))))))</f>
        <v>99.637402597382248</v>
      </c>
      <c r="E861" t="e">
        <f>MIN(100, MAX(0, (100*(INDEX(出力表!D:D,2))/(EXP(INDEX(係数表!B:B,2) + $C861) + (INDEX(出力表!D:D,2)))) + (乱数表!$N861*(Settings!B12/(((INDEX(出力表!D:D,2))+1)^INDEX(係数表!E:E,2)*INDEX(係数表!F:F,2))))))</f>
        <v>#VALUE!</v>
      </c>
      <c r="F861" t="e">
        <f>MIN(100, MAX(0, (INDEX(出力表!D:D,2))*D861/MAX(E861, Settings!B3)))</f>
        <v>#VALUE!</v>
      </c>
      <c r="G861">
        <f>MIN(100, MAX(0, 100*BETAINV(乱数表!$C861, MAX(0.00000001, (1/(1+EXP(-(INDEX(係数表!G:G,3) + $B861))))*(EXP(INDEX(係数表!H:H,3) + INDEX(係数表!I:I,3)*LN(INDEX(出力表!C:C,3)+1)))), MAX(0.00000001, (1-(1/(1+EXP(-(INDEX(係数表!G:G,3) + $B861)))))*(EXP(INDEX(係数表!H:H,3) + INDEX(係数表!I:I,3)*LN(INDEX(出力表!C:C,3)+1)))))))</f>
        <v>99.43553984567248</v>
      </c>
      <c r="H861" t="e">
        <f>MIN(100, MAX(0, (100*(INDEX(出力表!D:D,3))/(EXP(INDEX(係数表!B:B,3) + $C861) + (INDEX(出力表!D:D,3)))) + (乱数表!$O861*(Settings!B12/(((INDEX(出力表!D:D,3))+1)^INDEX(係数表!E:E,3)*INDEX(係数表!F:F,3))))))</f>
        <v>#VALUE!</v>
      </c>
      <c r="I861" t="e">
        <f>MIN(100, MAX(0, (INDEX(出力表!D:D,3))*G861/MAX(H861, Settings!B3)))</f>
        <v>#VALUE!</v>
      </c>
      <c r="J861">
        <f>MIN(100, MAX(0, 100*BETAINV(乱数表!$D861, MAX(0.00000001, (1/(1+EXP(-(INDEX(係数表!G:G,4) + $B861))))*(EXP(INDEX(係数表!H:H,4) + INDEX(係数表!I:I,4)*LN(INDEX(出力表!C:C,4)+1)))), MAX(0.00000001, (1-(1/(1+EXP(-(INDEX(係数表!G:G,4) + $B861)))))*(EXP(INDEX(係数表!H:H,4) + INDEX(係数表!I:I,4)*LN(INDEX(出力表!C:C,4)+1)))))))</f>
        <v>96.210544547353777</v>
      </c>
      <c r="K861" t="e">
        <f>MIN(100, MAX(0, (100*(INDEX(出力表!D:D,4))/(EXP(INDEX(係数表!B:B,4) + $C861) + (INDEX(出力表!D:D,4)))) + (乱数表!$P861*(Settings!B12/(((INDEX(出力表!D:D,4))+1)^INDEX(係数表!E:E,4)*INDEX(係数表!F:F,4))))))</f>
        <v>#VALUE!</v>
      </c>
      <c r="L861" t="e">
        <f>MIN(100, MAX(0, (INDEX(出力表!D:D,4))*J861/MAX(K861, Settings!B3)))</f>
        <v>#VALUE!</v>
      </c>
      <c r="M861">
        <f>MIN(100, MAX(0, 100*BETAINV(乱数表!$E861, MAX(0.00000001, (1/(1+EXP(-(INDEX(係数表!G:G,5) + $B861))))*(EXP(INDEX(係数表!H:H,5) + INDEX(係数表!I:I,5)*LN(INDEX(出力表!C:C,5)+1)))), MAX(0.00000001, (1-(1/(1+EXP(-(INDEX(係数表!G:G,5) + $B861)))))*(EXP(INDEX(係数表!H:H,5) + INDEX(係数表!I:I,5)*LN(INDEX(出力表!C:C,5)+1)))))))</f>
        <v>97.077658940513672</v>
      </c>
      <c r="N861" t="e">
        <f>MIN(100, MAX(0, (100*(INDEX(出力表!D:D,5))/(EXP(INDEX(係数表!B:B,5) + $C861) + (INDEX(出力表!D:D,5)))) + (乱数表!$Q861*(Settings!B12/(((INDEX(出力表!D:D,5))+1)^INDEX(係数表!E:E,5)*INDEX(係数表!F:F,5))))))</f>
        <v>#VALUE!</v>
      </c>
      <c r="O861" t="e">
        <f>MIN(100, MAX(0, (INDEX(出力表!D:D,5))*M861/MAX(N861, Settings!B3)))</f>
        <v>#VALUE!</v>
      </c>
      <c r="P861">
        <f>MIN(100, MAX(0, 100*BETAINV(乱数表!$F861, MAX(0.00000001, (1/(1+EXP(-(INDEX(係数表!G:G,6) + $B861))))*(EXP(INDEX(係数表!H:H,6) + INDEX(係数表!I:I,6)*LN(INDEX(出力表!C:C,6)+1)))), MAX(0.00000001, (1-(1/(1+EXP(-(INDEX(係数表!G:G,6) + $B861)))))*(EXP(INDEX(係数表!H:H,6) + INDEX(係数表!I:I,6)*LN(INDEX(出力表!C:C,6)+1)))))))</f>
        <v>87.239801896609819</v>
      </c>
      <c r="Q861" t="e">
        <f>MIN(100, MAX(0, (100*(INDEX(出力表!D:D,6))/(EXP(INDEX(係数表!B:B,6) + $C861) + (INDEX(出力表!D:D,6)))) + (乱数表!$R861*(Settings!B12/(((INDEX(出力表!D:D,6))+1)^INDEX(係数表!E:E,6)*INDEX(係数表!F:F,6))))))</f>
        <v>#VALUE!</v>
      </c>
      <c r="R861" t="e">
        <f>MIN(100, MAX(0, (INDEX(出力表!D:D,6))*P861/MAX(Q861, Settings!B3)))</f>
        <v>#VALUE!</v>
      </c>
      <c r="S861">
        <f>MIN(100, MAX(0, 100*BETAINV(乱数表!$G861, MAX(0.00000001, (1/(1+EXP(-(INDEX(係数表!G:G,7) + $B861))))*(EXP(INDEX(係数表!H:H,7) + INDEX(係数表!I:I,7)*LN(INDEX(出力表!C:C,7)+1)))), MAX(0.00000001, (1-(1/(1+EXP(-(INDEX(係数表!G:G,7) + $B861)))))*(EXP(INDEX(係数表!H:H,7) + INDEX(係数表!I:I,7)*LN(INDEX(出力表!C:C,7)+1)))))))</f>
        <v>99.988656376444411</v>
      </c>
      <c r="T861" t="e">
        <f>MIN(100, MAX(0, (100*(INDEX(出力表!D:D,7))/(EXP(INDEX(係数表!B:B,7) + $C861) + (INDEX(出力表!D:D,7)))) + (乱数表!$S861*(Settings!B12/(((INDEX(出力表!D:D,7))+1)^INDEX(係数表!E:E,7)*INDEX(係数表!F:F,7))))))</f>
        <v>#VALUE!</v>
      </c>
      <c r="U861" t="e">
        <f>MIN(100, MAX(0, (INDEX(出力表!D:D,7))*S861/MAX(T861, Settings!B3)))</f>
        <v>#VALUE!</v>
      </c>
      <c r="V861">
        <f>MIN(100, MAX(0, 100*BETAINV(乱数表!$H861, MAX(0.00000001, (1/(1+EXP(-(INDEX(係数表!G:G,8) + $B861))))*(EXP(INDEX(係数表!H:H,8) + INDEX(係数表!I:I,8)*LN(INDEX(出力表!C:C,8)+1)))), MAX(0.00000001, (1-(1/(1+EXP(-(INDEX(係数表!G:G,8) + $B861)))))*(EXP(INDEX(係数表!H:H,8) + INDEX(係数表!I:I,8)*LN(INDEX(出力表!C:C,8)+1)))))))</f>
        <v>95.743578566337632</v>
      </c>
      <c r="W861" t="e">
        <f>MIN(100, MAX(0, (100*(INDEX(出力表!D:D,8))/(EXP(INDEX(係数表!B:B,8) + $C861) + (INDEX(出力表!D:D,8)))) + (乱数表!$T861*(Settings!B12/(((INDEX(出力表!D:D,8))+1)^INDEX(係数表!E:E,8)*INDEX(係数表!F:F,8))))))</f>
        <v>#VALUE!</v>
      </c>
      <c r="X861" t="e">
        <f>MIN(100, MAX(0, (INDEX(出力表!D:D,8))*V861/MAX(W861, Settings!B3)))</f>
        <v>#VALUE!</v>
      </c>
      <c r="Y861">
        <f>MIN(100, MAX(0, 100*BETAINV(乱数表!$I861, MAX(0.00000001, (1/(1+EXP(-(INDEX(係数表!G:G,9) + $B861))))*(EXP(INDEX(係数表!H:H,9) + INDEX(係数表!I:I,9)*LN(INDEX(出力表!C:C,9)+1)))), MAX(0.00000001, (1-(1/(1+EXP(-(INDEX(係数表!G:G,9) + $B861)))))*(EXP(INDEX(係数表!H:H,9) + INDEX(係数表!I:I,9)*LN(INDEX(出力表!C:C,9)+1)))))))</f>
        <v>89.267398578213459</v>
      </c>
      <c r="Z861" t="e">
        <f>MIN(100, MAX(0, (100*(INDEX(出力表!D:D,9))/(EXP(INDEX(係数表!B:B,9) + $C861) + (INDEX(出力表!D:D,9)))) + (乱数表!$U861*(Settings!B12/(((INDEX(出力表!D:D,9))+1)^INDEX(係数表!E:E,9)*INDEX(係数表!F:F,9))))))</f>
        <v>#VALUE!</v>
      </c>
      <c r="AA861" t="e">
        <f>MIN(100, MAX(0, (INDEX(出力表!D:D,9))*Y861/MAX(Z861, Settings!B3)))</f>
        <v>#VALUE!</v>
      </c>
      <c r="AB861">
        <f>MIN(100, MAX(0, 100*BETAINV(乱数表!$J861, MAX(0.00000001, (1/(1+EXP(-(INDEX(係数表!G:G,10) + $B861))))*(EXP(INDEX(係数表!H:H,10) + INDEX(係数表!I:I,10)*LN(INDEX(出力表!C:C,10)+1)))), MAX(0.00000001, (1-(1/(1+EXP(-(INDEX(係数表!G:G,10) + $B861)))))*(EXP(INDEX(係数表!H:H,10) + INDEX(係数表!I:I,10)*LN(INDEX(出力表!C:C,10)+1)))))))</f>
        <v>65.581881820308098</v>
      </c>
      <c r="AC861" t="e">
        <f>MIN(100, MAX(0, (100*(INDEX(出力表!D:D,10))/(EXP(INDEX(係数表!B:B,10) + $C861) + (INDEX(出力表!D:D,10)))) + (乱数表!$V861*(Settings!B12/(((INDEX(出力表!D:D,10))+1)^INDEX(係数表!E:E,10)*INDEX(係数表!F:F,10))))))</f>
        <v>#VALUE!</v>
      </c>
      <c r="AD861" t="e">
        <f>MIN(100, MAX(0, (INDEX(出力表!D:D,10))*AB861/MAX(AC861, Settings!B3)))</f>
        <v>#VALUE!</v>
      </c>
      <c r="AE861">
        <f>MIN(100, MAX(0, 100*BETAINV(乱数表!$K861, MAX(0.00000001, (1/(1+EXP(-(INDEX(係数表!G:G,11) + $B861))))*(EXP(INDEX(係数表!H:H,11) + INDEX(係数表!I:I,11)*LN(INDEX(出力表!C:C,11)+1)))), MAX(0.00000001, (1-(1/(1+EXP(-(INDEX(係数表!G:G,11) + $B861)))))*(EXP(INDEX(係数表!H:H,11) + INDEX(係数表!I:I,11)*LN(INDEX(出力表!C:C,11)+1)))))))</f>
        <v>99.467822857073344</v>
      </c>
      <c r="AF861" t="e">
        <f>MIN(100, MAX(0, (100*(INDEX(出力表!D:D,11))/(EXP(INDEX(係数表!B:B,11) + $C861) + (INDEX(出力表!D:D,11)))) + (乱数表!$W861*(Settings!B12/(((INDEX(出力表!D:D,11))+1)^INDEX(係数表!E:E,11)*INDEX(係数表!F:F,11))))))</f>
        <v>#VALUE!</v>
      </c>
      <c r="AG861" t="e">
        <f>MIN(100, MAX(0, (INDEX(出力表!D:D,11))*AE861/MAX(AF861, Settings!B3)))</f>
        <v>#VALUE!</v>
      </c>
      <c r="AH861">
        <f>MIN(100, MAX(0, 100*BETAINV(乱数表!$L861, MAX(0.00000001, (1/(1+EXP(-(INDEX(係数表!G:G,12) + $B861))))*(EXP(INDEX(係数表!H:H,12) + INDEX(係数表!I:I,12)*LN(INDEX(出力表!C:C,12)+1)))), MAX(0.00000001, (1-(1/(1+EXP(-(INDEX(係数表!G:G,12) + $B861)))))*(EXP(INDEX(係数表!H:H,12) + INDEX(係数表!I:I,12)*LN(INDEX(出力表!C:C,12)+1)))))))</f>
        <v>98.28013090538586</v>
      </c>
      <c r="AI861" t="e">
        <f>MIN(100, MAX(0, (100*(INDEX(出力表!D:D,12))/(EXP(INDEX(係数表!B:B,12) + $C861) + (INDEX(出力表!D:D,12)))) + (乱数表!$X861*(Settings!B12/(((INDEX(出力表!D:D,12))+1)^INDEX(係数表!E:E,12)*INDEX(係数表!F:F,12))))))</f>
        <v>#VALUE!</v>
      </c>
      <c r="AJ861" t="e">
        <f>MIN(100, MAX(0, (INDEX(出力表!D:D,12))*AH861/MAX(AI861, Settings!B3)))</f>
        <v>#VALUE!</v>
      </c>
      <c r="AK861">
        <f>MIN(100, MAX(0, 100*BETAINV(乱数表!$M861, MAX(0.00000001, (1/(1+EXP(-(INDEX(係数表!G:G,13) + $B861))))*(EXP(INDEX(係数表!H:H,13) + INDEX(係数表!I:I,13)*LN(INDEX(出力表!C:C,13)+1)))), MAX(0.00000001, (1-(1/(1+EXP(-(INDEX(係数表!G:G,13) + $B861)))))*(EXP(INDEX(係数表!H:H,13) + INDEX(係数表!I:I,13)*LN(INDEX(出力表!C:C,13)+1)))))))</f>
        <v>99.417854323128125</v>
      </c>
      <c r="AL861" t="e">
        <f>MIN(100, MAX(0, (100*(INDEX(出力表!D:D,13))/(EXP(INDEX(係数表!B:B,13) + $C861) + (INDEX(出力表!D:D,13)))) + (乱数表!$Y861*(Settings!B12/(((INDEX(出力表!D:D,13))+1)^INDEX(係数表!E:E,13)*INDEX(係数表!F:F,13))))))</f>
        <v>#VALUE!</v>
      </c>
      <c r="AM861" t="e">
        <f>MIN(100, MAX(0, (INDEX(出力表!D:D,13))*AK861/MAX(AL861, Settings!B3)))</f>
        <v>#VALUE!</v>
      </c>
      <c r="AN861">
        <f>IF(ISNUMBER(F861), INDEX(出力表!B:B,2)*F861, 0)+IF(ISNUMBER(I861), INDEX(出力表!B:B,3)*I861, 0)+IF(ISNUMBER(L861), INDEX(出力表!B:B,4)*L861, 0)+IF(ISNUMBER(O861), INDEX(出力表!B:B,5)*O861, 0)+IF(ISNUMBER(R861), INDEX(出力表!B:B,6)*R861, 0)+IF(ISNUMBER(U861), INDEX(出力表!B:B,7)*U861, 0)+IF(ISNUMBER(X861), INDEX(出力表!B:B,8)*X861, 0)+IF(ISNUMBER(AA861), INDEX(出力表!B:B,9)*AA861, 0)+IF(ISNUMBER(AD861), INDEX(出力表!B:B,10)*AD861, 0)+IF(ISNUMBER(AG861), INDEX(出力表!B:B,11)*AG861, 0)+IF(ISNUMBER(AJ861), INDEX(出力表!B:B,12)*AJ861, 0)+IF(ISNUMBER(AM861), INDEX(出力表!B:B,13)*AM861, 0)</f>
        <v>0</v>
      </c>
      <c r="AO861">
        <f>IF(ISNUMBER(F861), INDEX(出力表!B:B,2), 0)+IF(ISNUMBER(I861), INDEX(出力表!B:B,3), 0)+IF(ISNUMBER(L861), INDEX(出力表!B:B,4), 0)+IF(ISNUMBER(O861), INDEX(出力表!B:B,5), 0)+IF(ISNUMBER(R861), INDEX(出力表!B:B,6), 0)+IF(ISNUMBER(U861), INDEX(出力表!B:B,7), 0)+IF(ISNUMBER(X861), INDEX(出力表!B:B,8), 0)+IF(ISNUMBER(AA861), INDEX(出力表!B:B,9), 0)+IF(ISNUMBER(AD861), INDEX(出力表!B:B,10), 0)+IF(ISNUMBER(AG861), INDEX(出力表!B:B,11), 0)+IF(ISNUMBER(AJ861), INDEX(出力表!B:B,12), 0)+IF(ISNUMBER(AM861), INDEX(出力表!B:B,13), 0)</f>
        <v>0</v>
      </c>
      <c r="AP861" t="str">
        <f t="shared" si="13"/>
        <v/>
      </c>
    </row>
    <row r="862" spans="1:42" x14ac:dyDescent="0.2">
      <c r="A862">
        <v>861</v>
      </c>
      <c r="B862">
        <f>IF(UPPER(Settings!B4)="TRUE", 乱数表!$Z862*Settings!B10, 0)</f>
        <v>0.64005098032276531</v>
      </c>
      <c r="C862">
        <f>IF(UPPER(Settings!B4)="TRUE", 乱数表!$AA862*Settings!B11, 0)</f>
        <v>6.7036569519739473E-3</v>
      </c>
      <c r="D862">
        <f>MIN(100, MAX(0, 100*BETAINV(乱数表!$B862, MAX(0.00000001, (1/(1+EXP(-(INDEX(係数表!G:G,2) + $B862))))*(EXP(INDEX(係数表!H:H,2) + INDEX(係数表!I:I,2)*LN(INDEX(出力表!C:C,2)+1)))), MAX(0.00000001, (1-(1/(1+EXP(-(INDEX(係数表!G:G,2) + $B862)))))*(EXP(INDEX(係数表!H:H,2) + INDEX(係数表!I:I,2)*LN(INDEX(出力表!C:C,2)+1)))))))</f>
        <v>98.180195093035096</v>
      </c>
      <c r="E862" t="e">
        <f>MIN(100, MAX(0, (100*(INDEX(出力表!D:D,2))/(EXP(INDEX(係数表!B:B,2) + $C862) + (INDEX(出力表!D:D,2)))) + (乱数表!$N862*(Settings!B12/(((INDEX(出力表!D:D,2))+1)^INDEX(係数表!E:E,2)*INDEX(係数表!F:F,2))))))</f>
        <v>#VALUE!</v>
      </c>
      <c r="F862" t="e">
        <f>MIN(100, MAX(0, (INDEX(出力表!D:D,2))*D862/MAX(E862, Settings!B3)))</f>
        <v>#VALUE!</v>
      </c>
      <c r="G862">
        <f>MIN(100, MAX(0, 100*BETAINV(乱数表!$C862, MAX(0.00000001, (1/(1+EXP(-(INDEX(係数表!G:G,3) + $B862))))*(EXP(INDEX(係数表!H:H,3) + INDEX(係数表!I:I,3)*LN(INDEX(出力表!C:C,3)+1)))), MAX(0.00000001, (1-(1/(1+EXP(-(INDEX(係数表!G:G,3) + $B862)))))*(EXP(INDEX(係数表!H:H,3) + INDEX(係数表!I:I,3)*LN(INDEX(出力表!C:C,3)+1)))))))</f>
        <v>98.43934954541804</v>
      </c>
      <c r="H862" t="e">
        <f>MIN(100, MAX(0, (100*(INDEX(出力表!D:D,3))/(EXP(INDEX(係数表!B:B,3) + $C862) + (INDEX(出力表!D:D,3)))) + (乱数表!$O862*(Settings!B12/(((INDEX(出力表!D:D,3))+1)^INDEX(係数表!E:E,3)*INDEX(係数表!F:F,3))))))</f>
        <v>#VALUE!</v>
      </c>
      <c r="I862" t="e">
        <f>MIN(100, MAX(0, (INDEX(出力表!D:D,3))*G862/MAX(H862, Settings!B3)))</f>
        <v>#VALUE!</v>
      </c>
      <c r="J862">
        <f>MIN(100, MAX(0, 100*BETAINV(乱数表!$D862, MAX(0.00000001, (1/(1+EXP(-(INDEX(係数表!G:G,4) + $B862))))*(EXP(INDEX(係数表!H:H,4) + INDEX(係数表!I:I,4)*LN(INDEX(出力表!C:C,4)+1)))), MAX(0.00000001, (1-(1/(1+EXP(-(INDEX(係数表!G:G,4) + $B862)))))*(EXP(INDEX(係数表!H:H,4) + INDEX(係数表!I:I,4)*LN(INDEX(出力表!C:C,4)+1)))))))</f>
        <v>99.819510338871709</v>
      </c>
      <c r="K862" t="e">
        <f>MIN(100, MAX(0, (100*(INDEX(出力表!D:D,4))/(EXP(INDEX(係数表!B:B,4) + $C862) + (INDEX(出力表!D:D,4)))) + (乱数表!$P862*(Settings!B12/(((INDEX(出力表!D:D,4))+1)^INDEX(係数表!E:E,4)*INDEX(係数表!F:F,4))))))</f>
        <v>#VALUE!</v>
      </c>
      <c r="L862" t="e">
        <f>MIN(100, MAX(0, (INDEX(出力表!D:D,4))*J862/MAX(K862, Settings!B3)))</f>
        <v>#VALUE!</v>
      </c>
      <c r="M862">
        <f>MIN(100, MAX(0, 100*BETAINV(乱数表!$E862, MAX(0.00000001, (1/(1+EXP(-(INDEX(係数表!G:G,5) + $B862))))*(EXP(INDEX(係数表!H:H,5) + INDEX(係数表!I:I,5)*LN(INDEX(出力表!C:C,5)+1)))), MAX(0.00000001, (1-(1/(1+EXP(-(INDEX(係数表!G:G,5) + $B862)))))*(EXP(INDEX(係数表!H:H,5) + INDEX(係数表!I:I,5)*LN(INDEX(出力表!C:C,5)+1)))))))</f>
        <v>96.589469916097528</v>
      </c>
      <c r="N862" t="e">
        <f>MIN(100, MAX(0, (100*(INDEX(出力表!D:D,5))/(EXP(INDEX(係数表!B:B,5) + $C862) + (INDEX(出力表!D:D,5)))) + (乱数表!$Q862*(Settings!B12/(((INDEX(出力表!D:D,5))+1)^INDEX(係数表!E:E,5)*INDEX(係数表!F:F,5))))))</f>
        <v>#VALUE!</v>
      </c>
      <c r="O862" t="e">
        <f>MIN(100, MAX(0, (INDEX(出力表!D:D,5))*M862/MAX(N862, Settings!B3)))</f>
        <v>#VALUE!</v>
      </c>
      <c r="P862">
        <f>MIN(100, MAX(0, 100*BETAINV(乱数表!$F862, MAX(0.00000001, (1/(1+EXP(-(INDEX(係数表!G:G,6) + $B862))))*(EXP(INDEX(係数表!H:H,6) + INDEX(係数表!I:I,6)*LN(INDEX(出力表!C:C,6)+1)))), MAX(0.00000001, (1-(1/(1+EXP(-(INDEX(係数表!G:G,6) + $B862)))))*(EXP(INDEX(係数表!H:H,6) + INDEX(係数表!I:I,6)*LN(INDEX(出力表!C:C,6)+1)))))))</f>
        <v>83.56584007192609</v>
      </c>
      <c r="Q862" t="e">
        <f>MIN(100, MAX(0, (100*(INDEX(出力表!D:D,6))/(EXP(INDEX(係数表!B:B,6) + $C862) + (INDEX(出力表!D:D,6)))) + (乱数表!$R862*(Settings!B12/(((INDEX(出力表!D:D,6))+1)^INDEX(係数表!E:E,6)*INDEX(係数表!F:F,6))))))</f>
        <v>#VALUE!</v>
      </c>
      <c r="R862" t="e">
        <f>MIN(100, MAX(0, (INDEX(出力表!D:D,6))*P862/MAX(Q862, Settings!B3)))</f>
        <v>#VALUE!</v>
      </c>
      <c r="S862">
        <f>MIN(100, MAX(0, 100*BETAINV(乱数表!$G862, MAX(0.00000001, (1/(1+EXP(-(INDEX(係数表!G:G,7) + $B862))))*(EXP(INDEX(係数表!H:H,7) + INDEX(係数表!I:I,7)*LN(INDEX(出力表!C:C,7)+1)))), MAX(0.00000001, (1-(1/(1+EXP(-(INDEX(係数表!G:G,7) + $B862)))))*(EXP(INDEX(係数表!H:H,7) + INDEX(係数表!I:I,7)*LN(INDEX(出力表!C:C,7)+1)))))))</f>
        <v>99.869251297640304</v>
      </c>
      <c r="T862" t="e">
        <f>MIN(100, MAX(0, (100*(INDEX(出力表!D:D,7))/(EXP(INDEX(係数表!B:B,7) + $C862) + (INDEX(出力表!D:D,7)))) + (乱数表!$S862*(Settings!B12/(((INDEX(出力表!D:D,7))+1)^INDEX(係数表!E:E,7)*INDEX(係数表!F:F,7))))))</f>
        <v>#VALUE!</v>
      </c>
      <c r="U862" t="e">
        <f>MIN(100, MAX(0, (INDEX(出力表!D:D,7))*S862/MAX(T862, Settings!B3)))</f>
        <v>#VALUE!</v>
      </c>
      <c r="V862">
        <f>MIN(100, MAX(0, 100*BETAINV(乱数表!$H862, MAX(0.00000001, (1/(1+EXP(-(INDEX(係数表!G:G,8) + $B862))))*(EXP(INDEX(係数表!H:H,8) + INDEX(係数表!I:I,8)*LN(INDEX(出力表!C:C,8)+1)))), MAX(0.00000001, (1-(1/(1+EXP(-(INDEX(係数表!G:G,8) + $B862)))))*(EXP(INDEX(係数表!H:H,8) + INDEX(係数表!I:I,8)*LN(INDEX(出力表!C:C,8)+1)))))))</f>
        <v>99.997538698833495</v>
      </c>
      <c r="W862" t="e">
        <f>MIN(100, MAX(0, (100*(INDEX(出力表!D:D,8))/(EXP(INDEX(係数表!B:B,8) + $C862) + (INDEX(出力表!D:D,8)))) + (乱数表!$T862*(Settings!B12/(((INDEX(出力表!D:D,8))+1)^INDEX(係数表!E:E,8)*INDEX(係数表!F:F,8))))))</f>
        <v>#VALUE!</v>
      </c>
      <c r="X862" t="e">
        <f>MIN(100, MAX(0, (INDEX(出力表!D:D,8))*V862/MAX(W862, Settings!B3)))</f>
        <v>#VALUE!</v>
      </c>
      <c r="Y862">
        <f>MIN(100, MAX(0, 100*BETAINV(乱数表!$I862, MAX(0.00000001, (1/(1+EXP(-(INDEX(係数表!G:G,9) + $B862))))*(EXP(INDEX(係数表!H:H,9) + INDEX(係数表!I:I,9)*LN(INDEX(出力表!C:C,9)+1)))), MAX(0.00000001, (1-(1/(1+EXP(-(INDEX(係数表!G:G,9) + $B862)))))*(EXP(INDEX(係数表!H:H,9) + INDEX(係数表!I:I,9)*LN(INDEX(出力表!C:C,9)+1)))))))</f>
        <v>99.713144986236841</v>
      </c>
      <c r="Z862" t="e">
        <f>MIN(100, MAX(0, (100*(INDEX(出力表!D:D,9))/(EXP(INDEX(係数表!B:B,9) + $C862) + (INDEX(出力表!D:D,9)))) + (乱数表!$U862*(Settings!B12/(((INDEX(出力表!D:D,9))+1)^INDEX(係数表!E:E,9)*INDEX(係数表!F:F,9))))))</f>
        <v>#VALUE!</v>
      </c>
      <c r="AA862" t="e">
        <f>MIN(100, MAX(0, (INDEX(出力表!D:D,9))*Y862/MAX(Z862, Settings!B3)))</f>
        <v>#VALUE!</v>
      </c>
      <c r="AB862">
        <f>MIN(100, MAX(0, 100*BETAINV(乱数表!$J862, MAX(0.00000001, (1/(1+EXP(-(INDEX(係数表!G:G,10) + $B862))))*(EXP(INDEX(係数表!H:H,10) + INDEX(係数表!I:I,10)*LN(INDEX(出力表!C:C,10)+1)))), MAX(0.00000001, (1-(1/(1+EXP(-(INDEX(係数表!G:G,10) + $B862)))))*(EXP(INDEX(係数表!H:H,10) + INDEX(係数表!I:I,10)*LN(INDEX(出力表!C:C,10)+1)))))))</f>
        <v>99.336286938354135</v>
      </c>
      <c r="AC862" t="e">
        <f>MIN(100, MAX(0, (100*(INDEX(出力表!D:D,10))/(EXP(INDEX(係数表!B:B,10) + $C862) + (INDEX(出力表!D:D,10)))) + (乱数表!$V862*(Settings!B12/(((INDEX(出力表!D:D,10))+1)^INDEX(係数表!E:E,10)*INDEX(係数表!F:F,10))))))</f>
        <v>#VALUE!</v>
      </c>
      <c r="AD862" t="e">
        <f>MIN(100, MAX(0, (INDEX(出力表!D:D,10))*AB862/MAX(AC862, Settings!B3)))</f>
        <v>#VALUE!</v>
      </c>
      <c r="AE862">
        <f>MIN(100, MAX(0, 100*BETAINV(乱数表!$K862, MAX(0.00000001, (1/(1+EXP(-(INDEX(係数表!G:G,11) + $B862))))*(EXP(INDEX(係数表!H:H,11) + INDEX(係数表!I:I,11)*LN(INDEX(出力表!C:C,11)+1)))), MAX(0.00000001, (1-(1/(1+EXP(-(INDEX(係数表!G:G,11) + $B862)))))*(EXP(INDEX(係数表!H:H,11) + INDEX(係数表!I:I,11)*LN(INDEX(出力表!C:C,11)+1)))))))</f>
        <v>98.385003657526852</v>
      </c>
      <c r="AF862" t="e">
        <f>MIN(100, MAX(0, (100*(INDEX(出力表!D:D,11))/(EXP(INDEX(係数表!B:B,11) + $C862) + (INDEX(出力表!D:D,11)))) + (乱数表!$W862*(Settings!B12/(((INDEX(出力表!D:D,11))+1)^INDEX(係数表!E:E,11)*INDEX(係数表!F:F,11))))))</f>
        <v>#VALUE!</v>
      </c>
      <c r="AG862" t="e">
        <f>MIN(100, MAX(0, (INDEX(出力表!D:D,11))*AE862/MAX(AF862, Settings!B3)))</f>
        <v>#VALUE!</v>
      </c>
      <c r="AH862">
        <f>MIN(100, MAX(0, 100*BETAINV(乱数表!$L862, MAX(0.00000001, (1/(1+EXP(-(INDEX(係数表!G:G,12) + $B862))))*(EXP(INDEX(係数表!H:H,12) + INDEX(係数表!I:I,12)*LN(INDEX(出力表!C:C,12)+1)))), MAX(0.00000001, (1-(1/(1+EXP(-(INDEX(係数表!G:G,12) + $B862)))))*(EXP(INDEX(係数表!H:H,12) + INDEX(係数表!I:I,12)*LN(INDEX(出力表!C:C,12)+1)))))))</f>
        <v>99.999999713818937</v>
      </c>
      <c r="AI862" t="e">
        <f>MIN(100, MAX(0, (100*(INDEX(出力表!D:D,12))/(EXP(INDEX(係数表!B:B,12) + $C862) + (INDEX(出力表!D:D,12)))) + (乱数表!$X862*(Settings!B12/(((INDEX(出力表!D:D,12))+1)^INDEX(係数表!E:E,12)*INDEX(係数表!F:F,12))))))</f>
        <v>#VALUE!</v>
      </c>
      <c r="AJ862" t="e">
        <f>MIN(100, MAX(0, (INDEX(出力表!D:D,12))*AH862/MAX(AI862, Settings!B3)))</f>
        <v>#VALUE!</v>
      </c>
      <c r="AK862">
        <f>MIN(100, MAX(0, 100*BETAINV(乱数表!$M862, MAX(0.00000001, (1/(1+EXP(-(INDEX(係数表!G:G,13) + $B862))))*(EXP(INDEX(係数表!H:H,13) + INDEX(係数表!I:I,13)*LN(INDEX(出力表!C:C,13)+1)))), MAX(0.00000001, (1-(1/(1+EXP(-(INDEX(係数表!G:G,13) + $B862)))))*(EXP(INDEX(係数表!H:H,13) + INDEX(係数表!I:I,13)*LN(INDEX(出力表!C:C,13)+1)))))))</f>
        <v>97.635820745536435</v>
      </c>
      <c r="AL862" t="e">
        <f>MIN(100, MAX(0, (100*(INDEX(出力表!D:D,13))/(EXP(INDEX(係数表!B:B,13) + $C862) + (INDEX(出力表!D:D,13)))) + (乱数表!$Y862*(Settings!B12/(((INDEX(出力表!D:D,13))+1)^INDEX(係数表!E:E,13)*INDEX(係数表!F:F,13))))))</f>
        <v>#VALUE!</v>
      </c>
      <c r="AM862" t="e">
        <f>MIN(100, MAX(0, (INDEX(出力表!D:D,13))*AK862/MAX(AL862, Settings!B3)))</f>
        <v>#VALUE!</v>
      </c>
      <c r="AN862">
        <f>IF(ISNUMBER(F862), INDEX(出力表!B:B,2)*F862, 0)+IF(ISNUMBER(I862), INDEX(出力表!B:B,3)*I862, 0)+IF(ISNUMBER(L862), INDEX(出力表!B:B,4)*L862, 0)+IF(ISNUMBER(O862), INDEX(出力表!B:B,5)*O862, 0)+IF(ISNUMBER(R862), INDEX(出力表!B:B,6)*R862, 0)+IF(ISNUMBER(U862), INDEX(出力表!B:B,7)*U862, 0)+IF(ISNUMBER(X862), INDEX(出力表!B:B,8)*X862, 0)+IF(ISNUMBER(AA862), INDEX(出力表!B:B,9)*AA862, 0)+IF(ISNUMBER(AD862), INDEX(出力表!B:B,10)*AD862, 0)+IF(ISNUMBER(AG862), INDEX(出力表!B:B,11)*AG862, 0)+IF(ISNUMBER(AJ862), INDEX(出力表!B:B,12)*AJ862, 0)+IF(ISNUMBER(AM862), INDEX(出力表!B:B,13)*AM862, 0)</f>
        <v>0</v>
      </c>
      <c r="AO862">
        <f>IF(ISNUMBER(F862), INDEX(出力表!B:B,2), 0)+IF(ISNUMBER(I862), INDEX(出力表!B:B,3), 0)+IF(ISNUMBER(L862), INDEX(出力表!B:B,4), 0)+IF(ISNUMBER(O862), INDEX(出力表!B:B,5), 0)+IF(ISNUMBER(R862), INDEX(出力表!B:B,6), 0)+IF(ISNUMBER(U862), INDEX(出力表!B:B,7), 0)+IF(ISNUMBER(X862), INDEX(出力表!B:B,8), 0)+IF(ISNUMBER(AA862), INDEX(出力表!B:B,9), 0)+IF(ISNUMBER(AD862), INDEX(出力表!B:B,10), 0)+IF(ISNUMBER(AG862), INDEX(出力表!B:B,11), 0)+IF(ISNUMBER(AJ862), INDEX(出力表!B:B,12), 0)+IF(ISNUMBER(AM862), INDEX(出力表!B:B,13), 0)</f>
        <v>0</v>
      </c>
      <c r="AP862" t="str">
        <f t="shared" si="13"/>
        <v/>
      </c>
    </row>
    <row r="863" spans="1:42" x14ac:dyDescent="0.2">
      <c r="A863">
        <v>862</v>
      </c>
      <c r="B863">
        <f>IF(UPPER(Settings!B4)="TRUE", 乱数表!$Z863*Settings!B10, 0)</f>
        <v>0.54891112798929487</v>
      </c>
      <c r="C863">
        <f>IF(UPPER(Settings!B4)="TRUE", 乱数表!$AA863*Settings!B11, 0)</f>
        <v>6.8879264584835245E-3</v>
      </c>
      <c r="D863">
        <f>MIN(100, MAX(0, 100*BETAINV(乱数表!$B863, MAX(0.00000001, (1/(1+EXP(-(INDEX(係数表!G:G,2) + $B863))))*(EXP(INDEX(係数表!H:H,2) + INDEX(係数表!I:I,2)*LN(INDEX(出力表!C:C,2)+1)))), MAX(0.00000001, (1-(1/(1+EXP(-(INDEX(係数表!G:G,2) + $B863)))))*(EXP(INDEX(係数表!H:H,2) + INDEX(係数表!I:I,2)*LN(INDEX(出力表!C:C,2)+1)))))))</f>
        <v>70.566520046670718</v>
      </c>
      <c r="E863" t="e">
        <f>MIN(100, MAX(0, (100*(INDEX(出力表!D:D,2))/(EXP(INDEX(係数表!B:B,2) + $C863) + (INDEX(出力表!D:D,2)))) + (乱数表!$N863*(Settings!B12/(((INDEX(出力表!D:D,2))+1)^INDEX(係数表!E:E,2)*INDEX(係数表!F:F,2))))))</f>
        <v>#VALUE!</v>
      </c>
      <c r="F863" t="e">
        <f>MIN(100, MAX(0, (INDEX(出力表!D:D,2))*D863/MAX(E863, Settings!B3)))</f>
        <v>#VALUE!</v>
      </c>
      <c r="G863">
        <f>MIN(100, MAX(0, 100*BETAINV(乱数表!$C863, MAX(0.00000001, (1/(1+EXP(-(INDEX(係数表!G:G,3) + $B863))))*(EXP(INDEX(係数表!H:H,3) + INDEX(係数表!I:I,3)*LN(INDEX(出力表!C:C,3)+1)))), MAX(0.00000001, (1-(1/(1+EXP(-(INDEX(係数表!G:G,3) + $B863)))))*(EXP(INDEX(係数表!H:H,3) + INDEX(係数表!I:I,3)*LN(INDEX(出力表!C:C,3)+1)))))))</f>
        <v>99.192937209141959</v>
      </c>
      <c r="H863" t="e">
        <f>MIN(100, MAX(0, (100*(INDEX(出力表!D:D,3))/(EXP(INDEX(係数表!B:B,3) + $C863) + (INDEX(出力表!D:D,3)))) + (乱数表!$O863*(Settings!B12/(((INDEX(出力表!D:D,3))+1)^INDEX(係数表!E:E,3)*INDEX(係数表!F:F,3))))))</f>
        <v>#VALUE!</v>
      </c>
      <c r="I863" t="e">
        <f>MIN(100, MAX(0, (INDEX(出力表!D:D,3))*G863/MAX(H863, Settings!B3)))</f>
        <v>#VALUE!</v>
      </c>
      <c r="J863">
        <f>MIN(100, MAX(0, 100*BETAINV(乱数表!$D863, MAX(0.00000001, (1/(1+EXP(-(INDEX(係数表!G:G,4) + $B863))))*(EXP(INDEX(係数表!H:H,4) + INDEX(係数表!I:I,4)*LN(INDEX(出力表!C:C,4)+1)))), MAX(0.00000001, (1-(1/(1+EXP(-(INDEX(係数表!G:G,4) + $B863)))))*(EXP(INDEX(係数表!H:H,4) + INDEX(係数表!I:I,4)*LN(INDEX(出力表!C:C,4)+1)))))))</f>
        <v>86.785576457481085</v>
      </c>
      <c r="K863" t="e">
        <f>MIN(100, MAX(0, (100*(INDEX(出力表!D:D,4))/(EXP(INDEX(係数表!B:B,4) + $C863) + (INDEX(出力表!D:D,4)))) + (乱数表!$P863*(Settings!B12/(((INDEX(出力表!D:D,4))+1)^INDEX(係数表!E:E,4)*INDEX(係数表!F:F,4))))))</f>
        <v>#VALUE!</v>
      </c>
      <c r="L863" t="e">
        <f>MIN(100, MAX(0, (INDEX(出力表!D:D,4))*J863/MAX(K863, Settings!B3)))</f>
        <v>#VALUE!</v>
      </c>
      <c r="M863">
        <f>MIN(100, MAX(0, 100*BETAINV(乱数表!$E863, MAX(0.00000001, (1/(1+EXP(-(INDEX(係数表!G:G,5) + $B863))))*(EXP(INDEX(係数表!H:H,5) + INDEX(係数表!I:I,5)*LN(INDEX(出力表!C:C,5)+1)))), MAX(0.00000001, (1-(1/(1+EXP(-(INDEX(係数表!G:G,5) + $B863)))))*(EXP(INDEX(係数表!H:H,5) + INDEX(係数表!I:I,5)*LN(INDEX(出力表!C:C,5)+1)))))))</f>
        <v>98.102504388146713</v>
      </c>
      <c r="N863" t="e">
        <f>MIN(100, MAX(0, (100*(INDEX(出力表!D:D,5))/(EXP(INDEX(係数表!B:B,5) + $C863) + (INDEX(出力表!D:D,5)))) + (乱数表!$Q863*(Settings!B12/(((INDEX(出力表!D:D,5))+1)^INDEX(係数表!E:E,5)*INDEX(係数表!F:F,5))))))</f>
        <v>#VALUE!</v>
      </c>
      <c r="O863" t="e">
        <f>MIN(100, MAX(0, (INDEX(出力表!D:D,5))*M863/MAX(N863, Settings!B3)))</f>
        <v>#VALUE!</v>
      </c>
      <c r="P863">
        <f>MIN(100, MAX(0, 100*BETAINV(乱数表!$F863, MAX(0.00000001, (1/(1+EXP(-(INDEX(係数表!G:G,6) + $B863))))*(EXP(INDEX(係数表!H:H,6) + INDEX(係数表!I:I,6)*LN(INDEX(出力表!C:C,6)+1)))), MAX(0.00000001, (1-(1/(1+EXP(-(INDEX(係数表!G:G,6) + $B863)))))*(EXP(INDEX(係数表!H:H,6) + INDEX(係数表!I:I,6)*LN(INDEX(出力表!C:C,6)+1)))))))</f>
        <v>99.891930280402732</v>
      </c>
      <c r="Q863" t="e">
        <f>MIN(100, MAX(0, (100*(INDEX(出力表!D:D,6))/(EXP(INDEX(係数表!B:B,6) + $C863) + (INDEX(出力表!D:D,6)))) + (乱数表!$R863*(Settings!B12/(((INDEX(出力表!D:D,6))+1)^INDEX(係数表!E:E,6)*INDEX(係数表!F:F,6))))))</f>
        <v>#VALUE!</v>
      </c>
      <c r="R863" t="e">
        <f>MIN(100, MAX(0, (INDEX(出力表!D:D,6))*P863/MAX(Q863, Settings!B3)))</f>
        <v>#VALUE!</v>
      </c>
      <c r="S863">
        <f>MIN(100, MAX(0, 100*BETAINV(乱数表!$G863, MAX(0.00000001, (1/(1+EXP(-(INDEX(係数表!G:G,7) + $B863))))*(EXP(INDEX(係数表!H:H,7) + INDEX(係数表!I:I,7)*LN(INDEX(出力表!C:C,7)+1)))), MAX(0.00000001, (1-(1/(1+EXP(-(INDEX(係数表!G:G,7) + $B863)))))*(EXP(INDEX(係数表!H:H,7) + INDEX(係数表!I:I,7)*LN(INDEX(出力表!C:C,7)+1)))))))</f>
        <v>97.877267336568536</v>
      </c>
      <c r="T863" t="e">
        <f>MIN(100, MAX(0, (100*(INDEX(出力表!D:D,7))/(EXP(INDEX(係数表!B:B,7) + $C863) + (INDEX(出力表!D:D,7)))) + (乱数表!$S863*(Settings!B12/(((INDEX(出力表!D:D,7))+1)^INDEX(係数表!E:E,7)*INDEX(係数表!F:F,7))))))</f>
        <v>#VALUE!</v>
      </c>
      <c r="U863" t="e">
        <f>MIN(100, MAX(0, (INDEX(出力表!D:D,7))*S863/MAX(T863, Settings!B3)))</f>
        <v>#VALUE!</v>
      </c>
      <c r="V863">
        <f>MIN(100, MAX(0, 100*BETAINV(乱数表!$H863, MAX(0.00000001, (1/(1+EXP(-(INDEX(係数表!G:G,8) + $B863))))*(EXP(INDEX(係数表!H:H,8) + INDEX(係数表!I:I,8)*LN(INDEX(出力表!C:C,8)+1)))), MAX(0.00000001, (1-(1/(1+EXP(-(INDEX(係数表!G:G,8) + $B863)))))*(EXP(INDEX(係数表!H:H,8) + INDEX(係数表!I:I,8)*LN(INDEX(出力表!C:C,8)+1)))))))</f>
        <v>96.768146747683872</v>
      </c>
      <c r="W863" t="e">
        <f>MIN(100, MAX(0, (100*(INDEX(出力表!D:D,8))/(EXP(INDEX(係数表!B:B,8) + $C863) + (INDEX(出力表!D:D,8)))) + (乱数表!$T863*(Settings!B12/(((INDEX(出力表!D:D,8))+1)^INDEX(係数表!E:E,8)*INDEX(係数表!F:F,8))))))</f>
        <v>#VALUE!</v>
      </c>
      <c r="X863" t="e">
        <f>MIN(100, MAX(0, (INDEX(出力表!D:D,8))*V863/MAX(W863, Settings!B3)))</f>
        <v>#VALUE!</v>
      </c>
      <c r="Y863">
        <f>MIN(100, MAX(0, 100*BETAINV(乱数表!$I863, MAX(0.00000001, (1/(1+EXP(-(INDEX(係数表!G:G,9) + $B863))))*(EXP(INDEX(係数表!H:H,9) + INDEX(係数表!I:I,9)*LN(INDEX(出力表!C:C,9)+1)))), MAX(0.00000001, (1-(1/(1+EXP(-(INDEX(係数表!G:G,9) + $B863)))))*(EXP(INDEX(係数表!H:H,9) + INDEX(係数表!I:I,9)*LN(INDEX(出力表!C:C,9)+1)))))))</f>
        <v>99.770061996668417</v>
      </c>
      <c r="Z863" t="e">
        <f>MIN(100, MAX(0, (100*(INDEX(出力表!D:D,9))/(EXP(INDEX(係数表!B:B,9) + $C863) + (INDEX(出力表!D:D,9)))) + (乱数表!$U863*(Settings!B12/(((INDEX(出力表!D:D,9))+1)^INDEX(係数表!E:E,9)*INDEX(係数表!F:F,9))))))</f>
        <v>#VALUE!</v>
      </c>
      <c r="AA863" t="e">
        <f>MIN(100, MAX(0, (INDEX(出力表!D:D,9))*Y863/MAX(Z863, Settings!B3)))</f>
        <v>#VALUE!</v>
      </c>
      <c r="AB863">
        <f>MIN(100, MAX(0, 100*BETAINV(乱数表!$J863, MAX(0.00000001, (1/(1+EXP(-(INDEX(係数表!G:G,10) + $B863))))*(EXP(INDEX(係数表!H:H,10) + INDEX(係数表!I:I,10)*LN(INDEX(出力表!C:C,10)+1)))), MAX(0.00000001, (1-(1/(1+EXP(-(INDEX(係数表!G:G,10) + $B863)))))*(EXP(INDEX(係数表!H:H,10) + INDEX(係数表!I:I,10)*LN(INDEX(出力表!C:C,10)+1)))))))</f>
        <v>90.264497845784263</v>
      </c>
      <c r="AC863" t="e">
        <f>MIN(100, MAX(0, (100*(INDEX(出力表!D:D,10))/(EXP(INDEX(係数表!B:B,10) + $C863) + (INDEX(出力表!D:D,10)))) + (乱数表!$V863*(Settings!B12/(((INDEX(出力表!D:D,10))+1)^INDEX(係数表!E:E,10)*INDEX(係数表!F:F,10))))))</f>
        <v>#VALUE!</v>
      </c>
      <c r="AD863" t="e">
        <f>MIN(100, MAX(0, (INDEX(出力表!D:D,10))*AB863/MAX(AC863, Settings!B3)))</f>
        <v>#VALUE!</v>
      </c>
      <c r="AE863">
        <f>MIN(100, MAX(0, 100*BETAINV(乱数表!$K863, MAX(0.00000001, (1/(1+EXP(-(INDEX(係数表!G:G,11) + $B863))))*(EXP(INDEX(係数表!H:H,11) + INDEX(係数表!I:I,11)*LN(INDEX(出力表!C:C,11)+1)))), MAX(0.00000001, (1-(1/(1+EXP(-(INDEX(係数表!G:G,11) + $B863)))))*(EXP(INDEX(係数表!H:H,11) + INDEX(係数表!I:I,11)*LN(INDEX(出力表!C:C,11)+1)))))))</f>
        <v>99.968759133565214</v>
      </c>
      <c r="AF863" t="e">
        <f>MIN(100, MAX(0, (100*(INDEX(出力表!D:D,11))/(EXP(INDEX(係数表!B:B,11) + $C863) + (INDEX(出力表!D:D,11)))) + (乱数表!$W863*(Settings!B12/(((INDEX(出力表!D:D,11))+1)^INDEX(係数表!E:E,11)*INDEX(係数表!F:F,11))))))</f>
        <v>#VALUE!</v>
      </c>
      <c r="AG863" t="e">
        <f>MIN(100, MAX(0, (INDEX(出力表!D:D,11))*AE863/MAX(AF863, Settings!B3)))</f>
        <v>#VALUE!</v>
      </c>
      <c r="AH863">
        <f>MIN(100, MAX(0, 100*BETAINV(乱数表!$L863, MAX(0.00000001, (1/(1+EXP(-(INDEX(係数表!G:G,12) + $B863))))*(EXP(INDEX(係数表!H:H,12) + INDEX(係数表!I:I,12)*LN(INDEX(出力表!C:C,12)+1)))), MAX(0.00000001, (1-(1/(1+EXP(-(INDEX(係数表!G:G,12) + $B863)))))*(EXP(INDEX(係数表!H:H,12) + INDEX(係数表!I:I,12)*LN(INDEX(出力表!C:C,12)+1)))))))</f>
        <v>99.913105616305728</v>
      </c>
      <c r="AI863" t="e">
        <f>MIN(100, MAX(0, (100*(INDEX(出力表!D:D,12))/(EXP(INDEX(係数表!B:B,12) + $C863) + (INDEX(出力表!D:D,12)))) + (乱数表!$X863*(Settings!B12/(((INDEX(出力表!D:D,12))+1)^INDEX(係数表!E:E,12)*INDEX(係数表!F:F,12))))))</f>
        <v>#VALUE!</v>
      </c>
      <c r="AJ863" t="e">
        <f>MIN(100, MAX(0, (INDEX(出力表!D:D,12))*AH863/MAX(AI863, Settings!B3)))</f>
        <v>#VALUE!</v>
      </c>
      <c r="AK863">
        <f>MIN(100, MAX(0, 100*BETAINV(乱数表!$M863, MAX(0.00000001, (1/(1+EXP(-(INDEX(係数表!G:G,13) + $B863))))*(EXP(INDEX(係数表!H:H,13) + INDEX(係数表!I:I,13)*LN(INDEX(出力表!C:C,13)+1)))), MAX(0.00000001, (1-(1/(1+EXP(-(INDEX(係数表!G:G,13) + $B863)))))*(EXP(INDEX(係数表!H:H,13) + INDEX(係数表!I:I,13)*LN(INDEX(出力表!C:C,13)+1)))))))</f>
        <v>99.957418520074953</v>
      </c>
      <c r="AL863" t="e">
        <f>MIN(100, MAX(0, (100*(INDEX(出力表!D:D,13))/(EXP(INDEX(係数表!B:B,13) + $C863) + (INDEX(出力表!D:D,13)))) + (乱数表!$Y863*(Settings!B12/(((INDEX(出力表!D:D,13))+1)^INDEX(係数表!E:E,13)*INDEX(係数表!F:F,13))))))</f>
        <v>#VALUE!</v>
      </c>
      <c r="AM863" t="e">
        <f>MIN(100, MAX(0, (INDEX(出力表!D:D,13))*AK863/MAX(AL863, Settings!B3)))</f>
        <v>#VALUE!</v>
      </c>
      <c r="AN863">
        <f>IF(ISNUMBER(F863), INDEX(出力表!B:B,2)*F863, 0)+IF(ISNUMBER(I863), INDEX(出力表!B:B,3)*I863, 0)+IF(ISNUMBER(L863), INDEX(出力表!B:B,4)*L863, 0)+IF(ISNUMBER(O863), INDEX(出力表!B:B,5)*O863, 0)+IF(ISNUMBER(R863), INDEX(出力表!B:B,6)*R863, 0)+IF(ISNUMBER(U863), INDEX(出力表!B:B,7)*U863, 0)+IF(ISNUMBER(X863), INDEX(出力表!B:B,8)*X863, 0)+IF(ISNUMBER(AA863), INDEX(出力表!B:B,9)*AA863, 0)+IF(ISNUMBER(AD863), INDEX(出力表!B:B,10)*AD863, 0)+IF(ISNUMBER(AG863), INDEX(出力表!B:B,11)*AG863, 0)+IF(ISNUMBER(AJ863), INDEX(出力表!B:B,12)*AJ863, 0)+IF(ISNUMBER(AM863), INDEX(出力表!B:B,13)*AM863, 0)</f>
        <v>0</v>
      </c>
      <c r="AO863">
        <f>IF(ISNUMBER(F863), INDEX(出力表!B:B,2), 0)+IF(ISNUMBER(I863), INDEX(出力表!B:B,3), 0)+IF(ISNUMBER(L863), INDEX(出力表!B:B,4), 0)+IF(ISNUMBER(O863), INDEX(出力表!B:B,5), 0)+IF(ISNUMBER(R863), INDEX(出力表!B:B,6), 0)+IF(ISNUMBER(U863), INDEX(出力表!B:B,7), 0)+IF(ISNUMBER(X863), INDEX(出力表!B:B,8), 0)+IF(ISNUMBER(AA863), INDEX(出力表!B:B,9), 0)+IF(ISNUMBER(AD863), INDEX(出力表!B:B,10), 0)+IF(ISNUMBER(AG863), INDEX(出力表!B:B,11), 0)+IF(ISNUMBER(AJ863), INDEX(出力表!B:B,12), 0)+IF(ISNUMBER(AM863), INDEX(出力表!B:B,13), 0)</f>
        <v>0</v>
      </c>
      <c r="AP863" t="str">
        <f t="shared" si="13"/>
        <v/>
      </c>
    </row>
    <row r="864" spans="1:42" x14ac:dyDescent="0.2">
      <c r="A864">
        <v>863</v>
      </c>
      <c r="B864">
        <f>IF(UPPER(Settings!B4)="TRUE", 乱数表!$Z864*Settings!B10, 0)</f>
        <v>-0.16965197166226548</v>
      </c>
      <c r="C864">
        <f>IF(UPPER(Settings!B4)="TRUE", 乱数表!$AA864*Settings!B11, 0)</f>
        <v>3.7231696535863425E-2</v>
      </c>
      <c r="D864">
        <f>MIN(100, MAX(0, 100*BETAINV(乱数表!$B864, MAX(0.00000001, (1/(1+EXP(-(INDEX(係数表!G:G,2) + $B864))))*(EXP(INDEX(係数表!H:H,2) + INDEX(係数表!I:I,2)*LN(INDEX(出力表!C:C,2)+1)))), MAX(0.00000001, (1-(1/(1+EXP(-(INDEX(係数表!G:G,2) + $B864)))))*(EXP(INDEX(係数表!H:H,2) + INDEX(係数表!I:I,2)*LN(INDEX(出力表!C:C,2)+1)))))))</f>
        <v>97.159755693356601</v>
      </c>
      <c r="E864" t="e">
        <f>MIN(100, MAX(0, (100*(INDEX(出力表!D:D,2))/(EXP(INDEX(係数表!B:B,2) + $C864) + (INDEX(出力表!D:D,2)))) + (乱数表!$N864*(Settings!B12/(((INDEX(出力表!D:D,2))+1)^INDEX(係数表!E:E,2)*INDEX(係数表!F:F,2))))))</f>
        <v>#VALUE!</v>
      </c>
      <c r="F864" t="e">
        <f>MIN(100, MAX(0, (INDEX(出力表!D:D,2))*D864/MAX(E864, Settings!B3)))</f>
        <v>#VALUE!</v>
      </c>
      <c r="G864">
        <f>MIN(100, MAX(0, 100*BETAINV(乱数表!$C864, MAX(0.00000001, (1/(1+EXP(-(INDEX(係数表!G:G,3) + $B864))))*(EXP(INDEX(係数表!H:H,3) + INDEX(係数表!I:I,3)*LN(INDEX(出力表!C:C,3)+1)))), MAX(0.00000001, (1-(1/(1+EXP(-(INDEX(係数表!G:G,3) + $B864)))))*(EXP(INDEX(係数表!H:H,3) + INDEX(係数表!I:I,3)*LN(INDEX(出力表!C:C,3)+1)))))))</f>
        <v>60.659937098105729</v>
      </c>
      <c r="H864" t="e">
        <f>MIN(100, MAX(0, (100*(INDEX(出力表!D:D,3))/(EXP(INDEX(係数表!B:B,3) + $C864) + (INDEX(出力表!D:D,3)))) + (乱数表!$O864*(Settings!B12/(((INDEX(出力表!D:D,3))+1)^INDEX(係数表!E:E,3)*INDEX(係数表!F:F,3))))))</f>
        <v>#VALUE!</v>
      </c>
      <c r="I864" t="e">
        <f>MIN(100, MAX(0, (INDEX(出力表!D:D,3))*G864/MAX(H864, Settings!B3)))</f>
        <v>#VALUE!</v>
      </c>
      <c r="J864">
        <f>MIN(100, MAX(0, 100*BETAINV(乱数表!$D864, MAX(0.00000001, (1/(1+EXP(-(INDEX(係数表!G:G,4) + $B864))))*(EXP(INDEX(係数表!H:H,4) + INDEX(係数表!I:I,4)*LN(INDEX(出力表!C:C,4)+1)))), MAX(0.00000001, (1-(1/(1+EXP(-(INDEX(係数表!G:G,4) + $B864)))))*(EXP(INDEX(係数表!H:H,4) + INDEX(係数表!I:I,4)*LN(INDEX(出力表!C:C,4)+1)))))))</f>
        <v>54.928829165918472</v>
      </c>
      <c r="K864" t="e">
        <f>MIN(100, MAX(0, (100*(INDEX(出力表!D:D,4))/(EXP(INDEX(係数表!B:B,4) + $C864) + (INDEX(出力表!D:D,4)))) + (乱数表!$P864*(Settings!B12/(((INDEX(出力表!D:D,4))+1)^INDEX(係数表!E:E,4)*INDEX(係数表!F:F,4))))))</f>
        <v>#VALUE!</v>
      </c>
      <c r="L864" t="e">
        <f>MIN(100, MAX(0, (INDEX(出力表!D:D,4))*J864/MAX(K864, Settings!B3)))</f>
        <v>#VALUE!</v>
      </c>
      <c r="M864">
        <f>MIN(100, MAX(0, 100*BETAINV(乱数表!$E864, MAX(0.00000001, (1/(1+EXP(-(INDEX(係数表!G:G,5) + $B864))))*(EXP(INDEX(係数表!H:H,5) + INDEX(係数表!I:I,5)*LN(INDEX(出力表!C:C,5)+1)))), MAX(0.00000001, (1-(1/(1+EXP(-(INDEX(係数表!G:G,5) + $B864)))))*(EXP(INDEX(係数表!H:H,5) + INDEX(係数表!I:I,5)*LN(INDEX(出力表!C:C,5)+1)))))))</f>
        <v>99.120229672602449</v>
      </c>
      <c r="N864" t="e">
        <f>MIN(100, MAX(0, (100*(INDEX(出力表!D:D,5))/(EXP(INDEX(係数表!B:B,5) + $C864) + (INDEX(出力表!D:D,5)))) + (乱数表!$Q864*(Settings!B12/(((INDEX(出力表!D:D,5))+1)^INDEX(係数表!E:E,5)*INDEX(係数表!F:F,5))))))</f>
        <v>#VALUE!</v>
      </c>
      <c r="O864" t="e">
        <f>MIN(100, MAX(0, (INDEX(出力表!D:D,5))*M864/MAX(N864, Settings!B3)))</f>
        <v>#VALUE!</v>
      </c>
      <c r="P864">
        <f>MIN(100, MAX(0, 100*BETAINV(乱数表!$F864, MAX(0.00000001, (1/(1+EXP(-(INDEX(係数表!G:G,6) + $B864))))*(EXP(INDEX(係数表!H:H,6) + INDEX(係数表!I:I,6)*LN(INDEX(出力表!C:C,6)+1)))), MAX(0.00000001, (1-(1/(1+EXP(-(INDEX(係数表!G:G,6) + $B864)))))*(EXP(INDEX(係数表!H:H,6) + INDEX(係数表!I:I,6)*LN(INDEX(出力表!C:C,6)+1)))))))</f>
        <v>99.995477411508233</v>
      </c>
      <c r="Q864" t="e">
        <f>MIN(100, MAX(0, (100*(INDEX(出力表!D:D,6))/(EXP(INDEX(係数表!B:B,6) + $C864) + (INDEX(出力表!D:D,6)))) + (乱数表!$R864*(Settings!B12/(((INDEX(出力表!D:D,6))+1)^INDEX(係数表!E:E,6)*INDEX(係数表!F:F,6))))))</f>
        <v>#VALUE!</v>
      </c>
      <c r="R864" t="e">
        <f>MIN(100, MAX(0, (INDEX(出力表!D:D,6))*P864/MAX(Q864, Settings!B3)))</f>
        <v>#VALUE!</v>
      </c>
      <c r="S864">
        <f>MIN(100, MAX(0, 100*BETAINV(乱数表!$G864, MAX(0.00000001, (1/(1+EXP(-(INDEX(係数表!G:G,7) + $B864))))*(EXP(INDEX(係数表!H:H,7) + INDEX(係数表!I:I,7)*LN(INDEX(出力表!C:C,7)+1)))), MAX(0.00000001, (1-(1/(1+EXP(-(INDEX(係数表!G:G,7) + $B864)))))*(EXP(INDEX(係数表!H:H,7) + INDEX(係数表!I:I,7)*LN(INDEX(出力表!C:C,7)+1)))))))</f>
        <v>53.377042156262313</v>
      </c>
      <c r="T864" t="e">
        <f>MIN(100, MAX(0, (100*(INDEX(出力表!D:D,7))/(EXP(INDEX(係数表!B:B,7) + $C864) + (INDEX(出力表!D:D,7)))) + (乱数表!$S864*(Settings!B12/(((INDEX(出力表!D:D,7))+1)^INDEX(係数表!E:E,7)*INDEX(係数表!F:F,7))))))</f>
        <v>#VALUE!</v>
      </c>
      <c r="U864" t="e">
        <f>MIN(100, MAX(0, (INDEX(出力表!D:D,7))*S864/MAX(T864, Settings!B3)))</f>
        <v>#VALUE!</v>
      </c>
      <c r="V864">
        <f>MIN(100, MAX(0, 100*BETAINV(乱数表!$H864, MAX(0.00000001, (1/(1+EXP(-(INDEX(係数表!G:G,8) + $B864))))*(EXP(INDEX(係数表!H:H,8) + INDEX(係数表!I:I,8)*LN(INDEX(出力表!C:C,8)+1)))), MAX(0.00000001, (1-(1/(1+EXP(-(INDEX(係数表!G:G,8) + $B864)))))*(EXP(INDEX(係数表!H:H,8) + INDEX(係数表!I:I,8)*LN(INDEX(出力表!C:C,8)+1)))))))</f>
        <v>99.630052447084779</v>
      </c>
      <c r="W864" t="e">
        <f>MIN(100, MAX(0, (100*(INDEX(出力表!D:D,8))/(EXP(INDEX(係数表!B:B,8) + $C864) + (INDEX(出力表!D:D,8)))) + (乱数表!$T864*(Settings!B12/(((INDEX(出力表!D:D,8))+1)^INDEX(係数表!E:E,8)*INDEX(係数表!F:F,8))))))</f>
        <v>#VALUE!</v>
      </c>
      <c r="X864" t="e">
        <f>MIN(100, MAX(0, (INDEX(出力表!D:D,8))*V864/MAX(W864, Settings!B3)))</f>
        <v>#VALUE!</v>
      </c>
      <c r="Y864">
        <f>MIN(100, MAX(0, 100*BETAINV(乱数表!$I864, MAX(0.00000001, (1/(1+EXP(-(INDEX(係数表!G:G,9) + $B864))))*(EXP(INDEX(係数表!H:H,9) + INDEX(係数表!I:I,9)*LN(INDEX(出力表!C:C,9)+1)))), MAX(0.00000001, (1-(1/(1+EXP(-(INDEX(係数表!G:G,9) + $B864)))))*(EXP(INDEX(係数表!H:H,9) + INDEX(係数表!I:I,9)*LN(INDEX(出力表!C:C,9)+1)))))))</f>
        <v>94.416424974104956</v>
      </c>
      <c r="Z864" t="e">
        <f>MIN(100, MAX(0, (100*(INDEX(出力表!D:D,9))/(EXP(INDEX(係数表!B:B,9) + $C864) + (INDEX(出力表!D:D,9)))) + (乱数表!$U864*(Settings!B12/(((INDEX(出力表!D:D,9))+1)^INDEX(係数表!E:E,9)*INDEX(係数表!F:F,9))))))</f>
        <v>#VALUE!</v>
      </c>
      <c r="AA864" t="e">
        <f>MIN(100, MAX(0, (INDEX(出力表!D:D,9))*Y864/MAX(Z864, Settings!B3)))</f>
        <v>#VALUE!</v>
      </c>
      <c r="AB864">
        <f>MIN(100, MAX(0, 100*BETAINV(乱数表!$J864, MAX(0.00000001, (1/(1+EXP(-(INDEX(係数表!G:G,10) + $B864))))*(EXP(INDEX(係数表!H:H,10) + INDEX(係数表!I:I,10)*LN(INDEX(出力表!C:C,10)+1)))), MAX(0.00000001, (1-(1/(1+EXP(-(INDEX(係数表!G:G,10) + $B864)))))*(EXP(INDEX(係数表!H:H,10) + INDEX(係数表!I:I,10)*LN(INDEX(出力表!C:C,10)+1)))))))</f>
        <v>98.250740225852468</v>
      </c>
      <c r="AC864" t="e">
        <f>MIN(100, MAX(0, (100*(INDEX(出力表!D:D,10))/(EXP(INDEX(係数表!B:B,10) + $C864) + (INDEX(出力表!D:D,10)))) + (乱数表!$V864*(Settings!B12/(((INDEX(出力表!D:D,10))+1)^INDEX(係数表!E:E,10)*INDEX(係数表!F:F,10))))))</f>
        <v>#VALUE!</v>
      </c>
      <c r="AD864" t="e">
        <f>MIN(100, MAX(0, (INDEX(出力表!D:D,10))*AB864/MAX(AC864, Settings!B3)))</f>
        <v>#VALUE!</v>
      </c>
      <c r="AE864">
        <f>MIN(100, MAX(0, 100*BETAINV(乱数表!$K864, MAX(0.00000001, (1/(1+EXP(-(INDEX(係数表!G:G,11) + $B864))))*(EXP(INDEX(係数表!H:H,11) + INDEX(係数表!I:I,11)*LN(INDEX(出力表!C:C,11)+1)))), MAX(0.00000001, (1-(1/(1+EXP(-(INDEX(係数表!G:G,11) + $B864)))))*(EXP(INDEX(係数表!H:H,11) + INDEX(係数表!I:I,11)*LN(INDEX(出力表!C:C,11)+1)))))))</f>
        <v>88.463773272738493</v>
      </c>
      <c r="AF864" t="e">
        <f>MIN(100, MAX(0, (100*(INDEX(出力表!D:D,11))/(EXP(INDEX(係数表!B:B,11) + $C864) + (INDEX(出力表!D:D,11)))) + (乱数表!$W864*(Settings!B12/(((INDEX(出力表!D:D,11))+1)^INDEX(係数表!E:E,11)*INDEX(係数表!F:F,11))))))</f>
        <v>#VALUE!</v>
      </c>
      <c r="AG864" t="e">
        <f>MIN(100, MAX(0, (INDEX(出力表!D:D,11))*AE864/MAX(AF864, Settings!B3)))</f>
        <v>#VALUE!</v>
      </c>
      <c r="AH864">
        <f>MIN(100, MAX(0, 100*BETAINV(乱数表!$L864, MAX(0.00000001, (1/(1+EXP(-(INDEX(係数表!G:G,12) + $B864))))*(EXP(INDEX(係数表!H:H,12) + INDEX(係数表!I:I,12)*LN(INDEX(出力表!C:C,12)+1)))), MAX(0.00000001, (1-(1/(1+EXP(-(INDEX(係数表!G:G,12) + $B864)))))*(EXP(INDEX(係数表!H:H,12) + INDEX(係数表!I:I,12)*LN(INDEX(出力表!C:C,12)+1)))))))</f>
        <v>96.178558220154528</v>
      </c>
      <c r="AI864" t="e">
        <f>MIN(100, MAX(0, (100*(INDEX(出力表!D:D,12))/(EXP(INDEX(係数表!B:B,12) + $C864) + (INDEX(出力表!D:D,12)))) + (乱数表!$X864*(Settings!B12/(((INDEX(出力表!D:D,12))+1)^INDEX(係数表!E:E,12)*INDEX(係数表!F:F,12))))))</f>
        <v>#VALUE!</v>
      </c>
      <c r="AJ864" t="e">
        <f>MIN(100, MAX(0, (INDEX(出力表!D:D,12))*AH864/MAX(AI864, Settings!B3)))</f>
        <v>#VALUE!</v>
      </c>
      <c r="AK864">
        <f>MIN(100, MAX(0, 100*BETAINV(乱数表!$M864, MAX(0.00000001, (1/(1+EXP(-(INDEX(係数表!G:G,13) + $B864))))*(EXP(INDEX(係数表!H:H,13) + INDEX(係数表!I:I,13)*LN(INDEX(出力表!C:C,13)+1)))), MAX(0.00000001, (1-(1/(1+EXP(-(INDEX(係数表!G:G,13) + $B864)))))*(EXP(INDEX(係数表!H:H,13) + INDEX(係数表!I:I,13)*LN(INDEX(出力表!C:C,13)+1)))))))</f>
        <v>99.987147457132281</v>
      </c>
      <c r="AL864" t="e">
        <f>MIN(100, MAX(0, (100*(INDEX(出力表!D:D,13))/(EXP(INDEX(係数表!B:B,13) + $C864) + (INDEX(出力表!D:D,13)))) + (乱数表!$Y864*(Settings!B12/(((INDEX(出力表!D:D,13))+1)^INDEX(係数表!E:E,13)*INDEX(係数表!F:F,13))))))</f>
        <v>#VALUE!</v>
      </c>
      <c r="AM864" t="e">
        <f>MIN(100, MAX(0, (INDEX(出力表!D:D,13))*AK864/MAX(AL864, Settings!B3)))</f>
        <v>#VALUE!</v>
      </c>
      <c r="AN864">
        <f>IF(ISNUMBER(F864), INDEX(出力表!B:B,2)*F864, 0)+IF(ISNUMBER(I864), INDEX(出力表!B:B,3)*I864, 0)+IF(ISNUMBER(L864), INDEX(出力表!B:B,4)*L864, 0)+IF(ISNUMBER(O864), INDEX(出力表!B:B,5)*O864, 0)+IF(ISNUMBER(R864), INDEX(出力表!B:B,6)*R864, 0)+IF(ISNUMBER(U864), INDEX(出力表!B:B,7)*U864, 0)+IF(ISNUMBER(X864), INDEX(出力表!B:B,8)*X864, 0)+IF(ISNUMBER(AA864), INDEX(出力表!B:B,9)*AA864, 0)+IF(ISNUMBER(AD864), INDEX(出力表!B:B,10)*AD864, 0)+IF(ISNUMBER(AG864), INDEX(出力表!B:B,11)*AG864, 0)+IF(ISNUMBER(AJ864), INDEX(出力表!B:B,12)*AJ864, 0)+IF(ISNUMBER(AM864), INDEX(出力表!B:B,13)*AM864, 0)</f>
        <v>0</v>
      </c>
      <c r="AO864">
        <f>IF(ISNUMBER(F864), INDEX(出力表!B:B,2), 0)+IF(ISNUMBER(I864), INDEX(出力表!B:B,3), 0)+IF(ISNUMBER(L864), INDEX(出力表!B:B,4), 0)+IF(ISNUMBER(O864), INDEX(出力表!B:B,5), 0)+IF(ISNUMBER(R864), INDEX(出力表!B:B,6), 0)+IF(ISNUMBER(U864), INDEX(出力表!B:B,7), 0)+IF(ISNUMBER(X864), INDEX(出力表!B:B,8), 0)+IF(ISNUMBER(AA864), INDEX(出力表!B:B,9), 0)+IF(ISNUMBER(AD864), INDEX(出力表!B:B,10), 0)+IF(ISNUMBER(AG864), INDEX(出力表!B:B,11), 0)+IF(ISNUMBER(AJ864), INDEX(出力表!B:B,12), 0)+IF(ISNUMBER(AM864), INDEX(出力表!B:B,13), 0)</f>
        <v>0</v>
      </c>
      <c r="AP864" t="str">
        <f t="shared" si="13"/>
        <v/>
      </c>
    </row>
    <row r="865" spans="1:42" x14ac:dyDescent="0.2">
      <c r="A865">
        <v>864</v>
      </c>
      <c r="B865">
        <f>IF(UPPER(Settings!B4)="TRUE", 乱数表!$Z865*Settings!B10, 0)</f>
        <v>-0.32060066146758809</v>
      </c>
      <c r="C865">
        <f>IF(UPPER(Settings!B4)="TRUE", 乱数表!$AA865*Settings!B11, 0)</f>
        <v>7.9754565727227691E-3</v>
      </c>
      <c r="D865">
        <f>MIN(100, MAX(0, 100*BETAINV(乱数表!$B865, MAX(0.00000001, (1/(1+EXP(-(INDEX(係数表!G:G,2) + $B865))))*(EXP(INDEX(係数表!H:H,2) + INDEX(係数表!I:I,2)*LN(INDEX(出力表!C:C,2)+1)))), MAX(0.00000001, (1-(1/(1+EXP(-(INDEX(係数表!G:G,2) + $B865)))))*(EXP(INDEX(係数表!H:H,2) + INDEX(係数表!I:I,2)*LN(INDEX(出力表!C:C,2)+1)))))))</f>
        <v>91.362663933176023</v>
      </c>
      <c r="E865" t="e">
        <f>MIN(100, MAX(0, (100*(INDEX(出力表!D:D,2))/(EXP(INDEX(係数表!B:B,2) + $C865) + (INDEX(出力表!D:D,2)))) + (乱数表!$N865*(Settings!B12/(((INDEX(出力表!D:D,2))+1)^INDEX(係数表!E:E,2)*INDEX(係数表!F:F,2))))))</f>
        <v>#VALUE!</v>
      </c>
      <c r="F865" t="e">
        <f>MIN(100, MAX(0, (INDEX(出力表!D:D,2))*D865/MAX(E865, Settings!B3)))</f>
        <v>#VALUE!</v>
      </c>
      <c r="G865">
        <f>MIN(100, MAX(0, 100*BETAINV(乱数表!$C865, MAX(0.00000001, (1/(1+EXP(-(INDEX(係数表!G:G,3) + $B865))))*(EXP(INDEX(係数表!H:H,3) + INDEX(係数表!I:I,3)*LN(INDEX(出力表!C:C,3)+1)))), MAX(0.00000001, (1-(1/(1+EXP(-(INDEX(係数表!G:G,3) + $B865)))))*(EXP(INDEX(係数表!H:H,3) + INDEX(係数表!I:I,3)*LN(INDEX(出力表!C:C,3)+1)))))))</f>
        <v>97.944037787622136</v>
      </c>
      <c r="H865" t="e">
        <f>MIN(100, MAX(0, (100*(INDEX(出力表!D:D,3))/(EXP(INDEX(係数表!B:B,3) + $C865) + (INDEX(出力表!D:D,3)))) + (乱数表!$O865*(Settings!B12/(((INDEX(出力表!D:D,3))+1)^INDEX(係数表!E:E,3)*INDEX(係数表!F:F,3))))))</f>
        <v>#VALUE!</v>
      </c>
      <c r="I865" t="e">
        <f>MIN(100, MAX(0, (INDEX(出力表!D:D,3))*G865/MAX(H865, Settings!B3)))</f>
        <v>#VALUE!</v>
      </c>
      <c r="J865">
        <f>MIN(100, MAX(0, 100*BETAINV(乱数表!$D865, MAX(0.00000001, (1/(1+EXP(-(INDEX(係数表!G:G,4) + $B865))))*(EXP(INDEX(係数表!H:H,4) + INDEX(係数表!I:I,4)*LN(INDEX(出力表!C:C,4)+1)))), MAX(0.00000001, (1-(1/(1+EXP(-(INDEX(係数表!G:G,4) + $B865)))))*(EXP(INDEX(係数表!H:H,4) + INDEX(係数表!I:I,4)*LN(INDEX(出力表!C:C,4)+1)))))))</f>
        <v>79.925650795331237</v>
      </c>
      <c r="K865" t="e">
        <f>MIN(100, MAX(0, (100*(INDEX(出力表!D:D,4))/(EXP(INDEX(係数表!B:B,4) + $C865) + (INDEX(出力表!D:D,4)))) + (乱数表!$P865*(Settings!B12/(((INDEX(出力表!D:D,4))+1)^INDEX(係数表!E:E,4)*INDEX(係数表!F:F,4))))))</f>
        <v>#VALUE!</v>
      </c>
      <c r="L865" t="e">
        <f>MIN(100, MAX(0, (INDEX(出力表!D:D,4))*J865/MAX(K865, Settings!B3)))</f>
        <v>#VALUE!</v>
      </c>
      <c r="M865">
        <f>MIN(100, MAX(0, 100*BETAINV(乱数表!$E865, MAX(0.00000001, (1/(1+EXP(-(INDEX(係数表!G:G,5) + $B865))))*(EXP(INDEX(係数表!H:H,5) + INDEX(係数表!I:I,5)*LN(INDEX(出力表!C:C,5)+1)))), MAX(0.00000001, (1-(1/(1+EXP(-(INDEX(係数表!G:G,5) + $B865)))))*(EXP(INDEX(係数表!H:H,5) + INDEX(係数表!I:I,5)*LN(INDEX(出力表!C:C,5)+1)))))))</f>
        <v>95.550415058108769</v>
      </c>
      <c r="N865" t="e">
        <f>MIN(100, MAX(0, (100*(INDEX(出力表!D:D,5))/(EXP(INDEX(係数表!B:B,5) + $C865) + (INDEX(出力表!D:D,5)))) + (乱数表!$Q865*(Settings!B12/(((INDEX(出力表!D:D,5))+1)^INDEX(係数表!E:E,5)*INDEX(係数表!F:F,5))))))</f>
        <v>#VALUE!</v>
      </c>
      <c r="O865" t="e">
        <f>MIN(100, MAX(0, (INDEX(出力表!D:D,5))*M865/MAX(N865, Settings!B3)))</f>
        <v>#VALUE!</v>
      </c>
      <c r="P865">
        <f>MIN(100, MAX(0, 100*BETAINV(乱数表!$F865, MAX(0.00000001, (1/(1+EXP(-(INDEX(係数表!G:G,6) + $B865))))*(EXP(INDEX(係数表!H:H,6) + INDEX(係数表!I:I,6)*LN(INDEX(出力表!C:C,6)+1)))), MAX(0.00000001, (1-(1/(1+EXP(-(INDEX(係数表!G:G,6) + $B865)))))*(EXP(INDEX(係数表!H:H,6) + INDEX(係数表!I:I,6)*LN(INDEX(出力表!C:C,6)+1)))))))</f>
        <v>39.587469627486257</v>
      </c>
      <c r="Q865" t="e">
        <f>MIN(100, MAX(0, (100*(INDEX(出力表!D:D,6))/(EXP(INDEX(係数表!B:B,6) + $C865) + (INDEX(出力表!D:D,6)))) + (乱数表!$R865*(Settings!B12/(((INDEX(出力表!D:D,6))+1)^INDEX(係数表!E:E,6)*INDEX(係数表!F:F,6))))))</f>
        <v>#VALUE!</v>
      </c>
      <c r="R865" t="e">
        <f>MIN(100, MAX(0, (INDEX(出力表!D:D,6))*P865/MAX(Q865, Settings!B3)))</f>
        <v>#VALUE!</v>
      </c>
      <c r="S865">
        <f>MIN(100, MAX(0, 100*BETAINV(乱数表!$G865, MAX(0.00000001, (1/(1+EXP(-(INDEX(係数表!G:G,7) + $B865))))*(EXP(INDEX(係数表!H:H,7) + INDEX(係数表!I:I,7)*LN(INDEX(出力表!C:C,7)+1)))), MAX(0.00000001, (1-(1/(1+EXP(-(INDEX(係数表!G:G,7) + $B865)))))*(EXP(INDEX(係数表!H:H,7) + INDEX(係数表!I:I,7)*LN(INDEX(出力表!C:C,7)+1)))))))</f>
        <v>77.725046037190936</v>
      </c>
      <c r="T865" t="e">
        <f>MIN(100, MAX(0, (100*(INDEX(出力表!D:D,7))/(EXP(INDEX(係数表!B:B,7) + $C865) + (INDEX(出力表!D:D,7)))) + (乱数表!$S865*(Settings!B12/(((INDEX(出力表!D:D,7))+1)^INDEX(係数表!E:E,7)*INDEX(係数表!F:F,7))))))</f>
        <v>#VALUE!</v>
      </c>
      <c r="U865" t="e">
        <f>MIN(100, MAX(0, (INDEX(出力表!D:D,7))*S865/MAX(T865, Settings!B3)))</f>
        <v>#VALUE!</v>
      </c>
      <c r="V865">
        <f>MIN(100, MAX(0, 100*BETAINV(乱数表!$H865, MAX(0.00000001, (1/(1+EXP(-(INDEX(係数表!G:G,8) + $B865))))*(EXP(INDEX(係数表!H:H,8) + INDEX(係数表!I:I,8)*LN(INDEX(出力表!C:C,8)+1)))), MAX(0.00000001, (1-(1/(1+EXP(-(INDEX(係数表!G:G,8) + $B865)))))*(EXP(INDEX(係数表!H:H,8) + INDEX(係数表!I:I,8)*LN(INDEX(出力表!C:C,8)+1)))))))</f>
        <v>83.485347671331397</v>
      </c>
      <c r="W865" t="e">
        <f>MIN(100, MAX(0, (100*(INDEX(出力表!D:D,8))/(EXP(INDEX(係数表!B:B,8) + $C865) + (INDEX(出力表!D:D,8)))) + (乱数表!$T865*(Settings!B12/(((INDEX(出力表!D:D,8))+1)^INDEX(係数表!E:E,8)*INDEX(係数表!F:F,8))))))</f>
        <v>#VALUE!</v>
      </c>
      <c r="X865" t="e">
        <f>MIN(100, MAX(0, (INDEX(出力表!D:D,8))*V865/MAX(W865, Settings!B3)))</f>
        <v>#VALUE!</v>
      </c>
      <c r="Y865">
        <f>MIN(100, MAX(0, 100*BETAINV(乱数表!$I865, MAX(0.00000001, (1/(1+EXP(-(INDEX(係数表!G:G,9) + $B865))))*(EXP(INDEX(係数表!H:H,9) + INDEX(係数表!I:I,9)*LN(INDEX(出力表!C:C,9)+1)))), MAX(0.00000001, (1-(1/(1+EXP(-(INDEX(係数表!G:G,9) + $B865)))))*(EXP(INDEX(係数表!H:H,9) + INDEX(係数表!I:I,9)*LN(INDEX(出力表!C:C,9)+1)))))))</f>
        <v>97.719094214392314</v>
      </c>
      <c r="Z865" t="e">
        <f>MIN(100, MAX(0, (100*(INDEX(出力表!D:D,9))/(EXP(INDEX(係数表!B:B,9) + $C865) + (INDEX(出力表!D:D,9)))) + (乱数表!$U865*(Settings!B12/(((INDEX(出力表!D:D,9))+1)^INDEX(係数表!E:E,9)*INDEX(係数表!F:F,9))))))</f>
        <v>#VALUE!</v>
      </c>
      <c r="AA865" t="e">
        <f>MIN(100, MAX(0, (INDEX(出力表!D:D,9))*Y865/MAX(Z865, Settings!B3)))</f>
        <v>#VALUE!</v>
      </c>
      <c r="AB865">
        <f>MIN(100, MAX(0, 100*BETAINV(乱数表!$J865, MAX(0.00000001, (1/(1+EXP(-(INDEX(係数表!G:G,10) + $B865))))*(EXP(INDEX(係数表!H:H,10) + INDEX(係数表!I:I,10)*LN(INDEX(出力表!C:C,10)+1)))), MAX(0.00000001, (1-(1/(1+EXP(-(INDEX(係数表!G:G,10) + $B865)))))*(EXP(INDEX(係数表!H:H,10) + INDEX(係数表!I:I,10)*LN(INDEX(出力表!C:C,10)+1)))))))</f>
        <v>99.988808437152159</v>
      </c>
      <c r="AC865" t="e">
        <f>MIN(100, MAX(0, (100*(INDEX(出力表!D:D,10))/(EXP(INDEX(係数表!B:B,10) + $C865) + (INDEX(出力表!D:D,10)))) + (乱数表!$V865*(Settings!B12/(((INDEX(出力表!D:D,10))+1)^INDEX(係数表!E:E,10)*INDEX(係数表!F:F,10))))))</f>
        <v>#VALUE!</v>
      </c>
      <c r="AD865" t="e">
        <f>MIN(100, MAX(0, (INDEX(出力表!D:D,10))*AB865/MAX(AC865, Settings!B3)))</f>
        <v>#VALUE!</v>
      </c>
      <c r="AE865">
        <f>MIN(100, MAX(0, 100*BETAINV(乱数表!$K865, MAX(0.00000001, (1/(1+EXP(-(INDEX(係数表!G:G,11) + $B865))))*(EXP(INDEX(係数表!H:H,11) + INDEX(係数表!I:I,11)*LN(INDEX(出力表!C:C,11)+1)))), MAX(0.00000001, (1-(1/(1+EXP(-(INDEX(係数表!G:G,11) + $B865)))))*(EXP(INDEX(係数表!H:H,11) + INDEX(係数表!I:I,11)*LN(INDEX(出力表!C:C,11)+1)))))))</f>
        <v>82.500182437743575</v>
      </c>
      <c r="AF865" t="e">
        <f>MIN(100, MAX(0, (100*(INDEX(出力表!D:D,11))/(EXP(INDEX(係数表!B:B,11) + $C865) + (INDEX(出力表!D:D,11)))) + (乱数表!$W865*(Settings!B12/(((INDEX(出力表!D:D,11))+1)^INDEX(係数表!E:E,11)*INDEX(係数表!F:F,11))))))</f>
        <v>#VALUE!</v>
      </c>
      <c r="AG865" t="e">
        <f>MIN(100, MAX(0, (INDEX(出力表!D:D,11))*AE865/MAX(AF865, Settings!B3)))</f>
        <v>#VALUE!</v>
      </c>
      <c r="AH865">
        <f>MIN(100, MAX(0, 100*BETAINV(乱数表!$L865, MAX(0.00000001, (1/(1+EXP(-(INDEX(係数表!G:G,12) + $B865))))*(EXP(INDEX(係数表!H:H,12) + INDEX(係数表!I:I,12)*LN(INDEX(出力表!C:C,12)+1)))), MAX(0.00000001, (1-(1/(1+EXP(-(INDEX(係数表!G:G,12) + $B865)))))*(EXP(INDEX(係数表!H:H,12) + INDEX(係数表!I:I,12)*LN(INDEX(出力表!C:C,12)+1)))))))</f>
        <v>88.083189723190117</v>
      </c>
      <c r="AI865" t="e">
        <f>MIN(100, MAX(0, (100*(INDEX(出力表!D:D,12))/(EXP(INDEX(係数表!B:B,12) + $C865) + (INDEX(出力表!D:D,12)))) + (乱数表!$X865*(Settings!B12/(((INDEX(出力表!D:D,12))+1)^INDEX(係数表!E:E,12)*INDEX(係数表!F:F,12))))))</f>
        <v>#VALUE!</v>
      </c>
      <c r="AJ865" t="e">
        <f>MIN(100, MAX(0, (INDEX(出力表!D:D,12))*AH865/MAX(AI865, Settings!B3)))</f>
        <v>#VALUE!</v>
      </c>
      <c r="AK865">
        <f>MIN(100, MAX(0, 100*BETAINV(乱数表!$M865, MAX(0.00000001, (1/(1+EXP(-(INDEX(係数表!G:G,13) + $B865))))*(EXP(INDEX(係数表!H:H,13) + INDEX(係数表!I:I,13)*LN(INDEX(出力表!C:C,13)+1)))), MAX(0.00000001, (1-(1/(1+EXP(-(INDEX(係数表!G:G,13) + $B865)))))*(EXP(INDEX(係数表!H:H,13) + INDEX(係数表!I:I,13)*LN(INDEX(出力表!C:C,13)+1)))))))</f>
        <v>87.983678350299172</v>
      </c>
      <c r="AL865" t="e">
        <f>MIN(100, MAX(0, (100*(INDEX(出力表!D:D,13))/(EXP(INDEX(係数表!B:B,13) + $C865) + (INDEX(出力表!D:D,13)))) + (乱数表!$Y865*(Settings!B12/(((INDEX(出力表!D:D,13))+1)^INDEX(係数表!E:E,13)*INDEX(係数表!F:F,13))))))</f>
        <v>#VALUE!</v>
      </c>
      <c r="AM865" t="e">
        <f>MIN(100, MAX(0, (INDEX(出力表!D:D,13))*AK865/MAX(AL865, Settings!B3)))</f>
        <v>#VALUE!</v>
      </c>
      <c r="AN865">
        <f>IF(ISNUMBER(F865), INDEX(出力表!B:B,2)*F865, 0)+IF(ISNUMBER(I865), INDEX(出力表!B:B,3)*I865, 0)+IF(ISNUMBER(L865), INDEX(出力表!B:B,4)*L865, 0)+IF(ISNUMBER(O865), INDEX(出力表!B:B,5)*O865, 0)+IF(ISNUMBER(R865), INDEX(出力表!B:B,6)*R865, 0)+IF(ISNUMBER(U865), INDEX(出力表!B:B,7)*U865, 0)+IF(ISNUMBER(X865), INDEX(出力表!B:B,8)*X865, 0)+IF(ISNUMBER(AA865), INDEX(出力表!B:B,9)*AA865, 0)+IF(ISNUMBER(AD865), INDEX(出力表!B:B,10)*AD865, 0)+IF(ISNUMBER(AG865), INDEX(出力表!B:B,11)*AG865, 0)+IF(ISNUMBER(AJ865), INDEX(出力表!B:B,12)*AJ865, 0)+IF(ISNUMBER(AM865), INDEX(出力表!B:B,13)*AM865, 0)</f>
        <v>0</v>
      </c>
      <c r="AO865">
        <f>IF(ISNUMBER(F865), INDEX(出力表!B:B,2), 0)+IF(ISNUMBER(I865), INDEX(出力表!B:B,3), 0)+IF(ISNUMBER(L865), INDEX(出力表!B:B,4), 0)+IF(ISNUMBER(O865), INDEX(出力表!B:B,5), 0)+IF(ISNUMBER(R865), INDEX(出力表!B:B,6), 0)+IF(ISNUMBER(U865), INDEX(出力表!B:B,7), 0)+IF(ISNUMBER(X865), INDEX(出力表!B:B,8), 0)+IF(ISNUMBER(AA865), INDEX(出力表!B:B,9), 0)+IF(ISNUMBER(AD865), INDEX(出力表!B:B,10), 0)+IF(ISNUMBER(AG865), INDEX(出力表!B:B,11), 0)+IF(ISNUMBER(AJ865), INDEX(出力表!B:B,12), 0)+IF(ISNUMBER(AM865), INDEX(出力表!B:B,13), 0)</f>
        <v>0</v>
      </c>
      <c r="AP865" t="str">
        <f t="shared" si="13"/>
        <v/>
      </c>
    </row>
    <row r="866" spans="1:42" x14ac:dyDescent="0.2">
      <c r="A866">
        <v>865</v>
      </c>
      <c r="B866">
        <f>IF(UPPER(Settings!B4)="TRUE", 乱数表!$Z866*Settings!B10, 0)</f>
        <v>8.8056123205477649E-2</v>
      </c>
      <c r="C866">
        <f>IF(UPPER(Settings!B4)="TRUE", 乱数表!$AA866*Settings!B11, 0)</f>
        <v>-7.4337175914175546E-2</v>
      </c>
      <c r="D866">
        <f>MIN(100, MAX(0, 100*BETAINV(乱数表!$B866, MAX(0.00000001, (1/(1+EXP(-(INDEX(係数表!G:G,2) + $B866))))*(EXP(INDEX(係数表!H:H,2) + INDEX(係数表!I:I,2)*LN(INDEX(出力表!C:C,2)+1)))), MAX(0.00000001, (1-(1/(1+EXP(-(INDEX(係数表!G:G,2) + $B866)))))*(EXP(INDEX(係数表!H:H,2) + INDEX(係数表!I:I,2)*LN(INDEX(出力表!C:C,2)+1)))))))</f>
        <v>98.143053042564034</v>
      </c>
      <c r="E866" t="e">
        <f>MIN(100, MAX(0, (100*(INDEX(出力表!D:D,2))/(EXP(INDEX(係数表!B:B,2) + $C866) + (INDEX(出力表!D:D,2)))) + (乱数表!$N866*(Settings!B12/(((INDEX(出力表!D:D,2))+1)^INDEX(係数表!E:E,2)*INDEX(係数表!F:F,2))))))</f>
        <v>#VALUE!</v>
      </c>
      <c r="F866" t="e">
        <f>MIN(100, MAX(0, (INDEX(出力表!D:D,2))*D866/MAX(E866, Settings!B3)))</f>
        <v>#VALUE!</v>
      </c>
      <c r="G866">
        <f>MIN(100, MAX(0, 100*BETAINV(乱数表!$C866, MAX(0.00000001, (1/(1+EXP(-(INDEX(係数表!G:G,3) + $B866))))*(EXP(INDEX(係数表!H:H,3) + INDEX(係数表!I:I,3)*LN(INDEX(出力表!C:C,3)+1)))), MAX(0.00000001, (1-(1/(1+EXP(-(INDEX(係数表!G:G,3) + $B866)))))*(EXP(INDEX(係数表!H:H,3) + INDEX(係数表!I:I,3)*LN(INDEX(出力表!C:C,3)+1)))))))</f>
        <v>92.852494668578785</v>
      </c>
      <c r="H866" t="e">
        <f>MIN(100, MAX(0, (100*(INDEX(出力表!D:D,3))/(EXP(INDEX(係数表!B:B,3) + $C866) + (INDEX(出力表!D:D,3)))) + (乱数表!$O866*(Settings!B12/(((INDEX(出力表!D:D,3))+1)^INDEX(係数表!E:E,3)*INDEX(係数表!F:F,3))))))</f>
        <v>#VALUE!</v>
      </c>
      <c r="I866" t="e">
        <f>MIN(100, MAX(0, (INDEX(出力表!D:D,3))*G866/MAX(H866, Settings!B3)))</f>
        <v>#VALUE!</v>
      </c>
      <c r="J866">
        <f>MIN(100, MAX(0, 100*BETAINV(乱数表!$D866, MAX(0.00000001, (1/(1+EXP(-(INDEX(係数表!G:G,4) + $B866))))*(EXP(INDEX(係数表!H:H,4) + INDEX(係数表!I:I,4)*LN(INDEX(出力表!C:C,4)+1)))), MAX(0.00000001, (1-(1/(1+EXP(-(INDEX(係数表!G:G,4) + $B866)))))*(EXP(INDEX(係数表!H:H,4) + INDEX(係数表!I:I,4)*LN(INDEX(出力表!C:C,4)+1)))))))</f>
        <v>97.278824243342669</v>
      </c>
      <c r="K866" t="e">
        <f>MIN(100, MAX(0, (100*(INDEX(出力表!D:D,4))/(EXP(INDEX(係数表!B:B,4) + $C866) + (INDEX(出力表!D:D,4)))) + (乱数表!$P866*(Settings!B12/(((INDEX(出力表!D:D,4))+1)^INDEX(係数表!E:E,4)*INDEX(係数表!F:F,4))))))</f>
        <v>#VALUE!</v>
      </c>
      <c r="L866" t="e">
        <f>MIN(100, MAX(0, (INDEX(出力表!D:D,4))*J866/MAX(K866, Settings!B3)))</f>
        <v>#VALUE!</v>
      </c>
      <c r="M866">
        <f>MIN(100, MAX(0, 100*BETAINV(乱数表!$E866, MAX(0.00000001, (1/(1+EXP(-(INDEX(係数表!G:G,5) + $B866))))*(EXP(INDEX(係数表!H:H,5) + INDEX(係数表!I:I,5)*LN(INDEX(出力表!C:C,5)+1)))), MAX(0.00000001, (1-(1/(1+EXP(-(INDEX(係数表!G:G,5) + $B866)))))*(EXP(INDEX(係数表!H:H,5) + INDEX(係数表!I:I,5)*LN(INDEX(出力表!C:C,5)+1)))))))</f>
        <v>98.545150479837005</v>
      </c>
      <c r="N866" t="e">
        <f>MIN(100, MAX(0, (100*(INDEX(出力表!D:D,5))/(EXP(INDEX(係数表!B:B,5) + $C866) + (INDEX(出力表!D:D,5)))) + (乱数表!$Q866*(Settings!B12/(((INDEX(出力表!D:D,5))+1)^INDEX(係数表!E:E,5)*INDEX(係数表!F:F,5))))))</f>
        <v>#VALUE!</v>
      </c>
      <c r="O866" t="e">
        <f>MIN(100, MAX(0, (INDEX(出力表!D:D,5))*M866/MAX(N866, Settings!B3)))</f>
        <v>#VALUE!</v>
      </c>
      <c r="P866">
        <f>MIN(100, MAX(0, 100*BETAINV(乱数表!$F866, MAX(0.00000001, (1/(1+EXP(-(INDEX(係数表!G:G,6) + $B866))))*(EXP(INDEX(係数表!H:H,6) + INDEX(係数表!I:I,6)*LN(INDEX(出力表!C:C,6)+1)))), MAX(0.00000001, (1-(1/(1+EXP(-(INDEX(係数表!G:G,6) + $B866)))))*(EXP(INDEX(係数表!H:H,6) + INDEX(係数表!I:I,6)*LN(INDEX(出力表!C:C,6)+1)))))))</f>
        <v>94.307798379101456</v>
      </c>
      <c r="Q866" t="e">
        <f>MIN(100, MAX(0, (100*(INDEX(出力表!D:D,6))/(EXP(INDEX(係数表!B:B,6) + $C866) + (INDEX(出力表!D:D,6)))) + (乱数表!$R866*(Settings!B12/(((INDEX(出力表!D:D,6))+1)^INDEX(係数表!E:E,6)*INDEX(係数表!F:F,6))))))</f>
        <v>#VALUE!</v>
      </c>
      <c r="R866" t="e">
        <f>MIN(100, MAX(0, (INDEX(出力表!D:D,6))*P866/MAX(Q866, Settings!B3)))</f>
        <v>#VALUE!</v>
      </c>
      <c r="S866">
        <f>MIN(100, MAX(0, 100*BETAINV(乱数表!$G866, MAX(0.00000001, (1/(1+EXP(-(INDEX(係数表!G:G,7) + $B866))))*(EXP(INDEX(係数表!H:H,7) + INDEX(係数表!I:I,7)*LN(INDEX(出力表!C:C,7)+1)))), MAX(0.00000001, (1-(1/(1+EXP(-(INDEX(係数表!G:G,7) + $B866)))))*(EXP(INDEX(係数表!H:H,7) + INDEX(係数表!I:I,7)*LN(INDEX(出力表!C:C,7)+1)))))))</f>
        <v>71.839715143093315</v>
      </c>
      <c r="T866" t="e">
        <f>MIN(100, MAX(0, (100*(INDEX(出力表!D:D,7))/(EXP(INDEX(係数表!B:B,7) + $C866) + (INDEX(出力表!D:D,7)))) + (乱数表!$S866*(Settings!B12/(((INDEX(出力表!D:D,7))+1)^INDEX(係数表!E:E,7)*INDEX(係数表!F:F,7))))))</f>
        <v>#VALUE!</v>
      </c>
      <c r="U866" t="e">
        <f>MIN(100, MAX(0, (INDEX(出力表!D:D,7))*S866/MAX(T866, Settings!B3)))</f>
        <v>#VALUE!</v>
      </c>
      <c r="V866">
        <f>MIN(100, MAX(0, 100*BETAINV(乱数表!$H866, MAX(0.00000001, (1/(1+EXP(-(INDEX(係数表!G:G,8) + $B866))))*(EXP(INDEX(係数表!H:H,8) + INDEX(係数表!I:I,8)*LN(INDEX(出力表!C:C,8)+1)))), MAX(0.00000001, (1-(1/(1+EXP(-(INDEX(係数表!G:G,8) + $B866)))))*(EXP(INDEX(係数表!H:H,8) + INDEX(係数表!I:I,8)*LN(INDEX(出力表!C:C,8)+1)))))))</f>
        <v>32.525800026914155</v>
      </c>
      <c r="W866" t="e">
        <f>MIN(100, MAX(0, (100*(INDEX(出力表!D:D,8))/(EXP(INDEX(係数表!B:B,8) + $C866) + (INDEX(出力表!D:D,8)))) + (乱数表!$T866*(Settings!B12/(((INDEX(出力表!D:D,8))+1)^INDEX(係数表!E:E,8)*INDEX(係数表!F:F,8))))))</f>
        <v>#VALUE!</v>
      </c>
      <c r="X866" t="e">
        <f>MIN(100, MAX(0, (INDEX(出力表!D:D,8))*V866/MAX(W866, Settings!B3)))</f>
        <v>#VALUE!</v>
      </c>
      <c r="Y866">
        <f>MIN(100, MAX(0, 100*BETAINV(乱数表!$I866, MAX(0.00000001, (1/(1+EXP(-(INDEX(係数表!G:G,9) + $B866))))*(EXP(INDEX(係数表!H:H,9) + INDEX(係数表!I:I,9)*LN(INDEX(出力表!C:C,9)+1)))), MAX(0.00000001, (1-(1/(1+EXP(-(INDEX(係数表!G:G,9) + $B866)))))*(EXP(INDEX(係数表!H:H,9) + INDEX(係数表!I:I,9)*LN(INDEX(出力表!C:C,9)+1)))))))</f>
        <v>95.60809124909899</v>
      </c>
      <c r="Z866" t="e">
        <f>MIN(100, MAX(0, (100*(INDEX(出力表!D:D,9))/(EXP(INDEX(係数表!B:B,9) + $C866) + (INDEX(出力表!D:D,9)))) + (乱数表!$U866*(Settings!B12/(((INDEX(出力表!D:D,9))+1)^INDEX(係数表!E:E,9)*INDEX(係数表!F:F,9))))))</f>
        <v>#VALUE!</v>
      </c>
      <c r="AA866" t="e">
        <f>MIN(100, MAX(0, (INDEX(出力表!D:D,9))*Y866/MAX(Z866, Settings!B3)))</f>
        <v>#VALUE!</v>
      </c>
      <c r="AB866">
        <f>MIN(100, MAX(0, 100*BETAINV(乱数表!$J866, MAX(0.00000001, (1/(1+EXP(-(INDEX(係数表!G:G,10) + $B866))))*(EXP(INDEX(係数表!H:H,10) + INDEX(係数表!I:I,10)*LN(INDEX(出力表!C:C,10)+1)))), MAX(0.00000001, (1-(1/(1+EXP(-(INDEX(係数表!G:G,10) + $B866)))))*(EXP(INDEX(係数表!H:H,10) + INDEX(係数表!I:I,10)*LN(INDEX(出力表!C:C,10)+1)))))))</f>
        <v>95.77040594944873</v>
      </c>
      <c r="AC866" t="e">
        <f>MIN(100, MAX(0, (100*(INDEX(出力表!D:D,10))/(EXP(INDEX(係数表!B:B,10) + $C866) + (INDEX(出力表!D:D,10)))) + (乱数表!$V866*(Settings!B12/(((INDEX(出力表!D:D,10))+1)^INDEX(係数表!E:E,10)*INDEX(係数表!F:F,10))))))</f>
        <v>#VALUE!</v>
      </c>
      <c r="AD866" t="e">
        <f>MIN(100, MAX(0, (INDEX(出力表!D:D,10))*AB866/MAX(AC866, Settings!B3)))</f>
        <v>#VALUE!</v>
      </c>
      <c r="AE866">
        <f>MIN(100, MAX(0, 100*BETAINV(乱数表!$K866, MAX(0.00000001, (1/(1+EXP(-(INDEX(係数表!G:G,11) + $B866))))*(EXP(INDEX(係数表!H:H,11) + INDEX(係数表!I:I,11)*LN(INDEX(出力表!C:C,11)+1)))), MAX(0.00000001, (1-(1/(1+EXP(-(INDEX(係数表!G:G,11) + $B866)))))*(EXP(INDEX(係数表!H:H,11) + INDEX(係数表!I:I,11)*LN(INDEX(出力表!C:C,11)+1)))))))</f>
        <v>89.093176432814275</v>
      </c>
      <c r="AF866" t="e">
        <f>MIN(100, MAX(0, (100*(INDEX(出力表!D:D,11))/(EXP(INDEX(係数表!B:B,11) + $C866) + (INDEX(出力表!D:D,11)))) + (乱数表!$W866*(Settings!B12/(((INDEX(出力表!D:D,11))+1)^INDEX(係数表!E:E,11)*INDEX(係数表!F:F,11))))))</f>
        <v>#VALUE!</v>
      </c>
      <c r="AG866" t="e">
        <f>MIN(100, MAX(0, (INDEX(出力表!D:D,11))*AE866/MAX(AF866, Settings!B3)))</f>
        <v>#VALUE!</v>
      </c>
      <c r="AH866">
        <f>MIN(100, MAX(0, 100*BETAINV(乱数表!$L866, MAX(0.00000001, (1/(1+EXP(-(INDEX(係数表!G:G,12) + $B866))))*(EXP(INDEX(係数表!H:H,12) + INDEX(係数表!I:I,12)*LN(INDEX(出力表!C:C,12)+1)))), MAX(0.00000001, (1-(1/(1+EXP(-(INDEX(係数表!G:G,12) + $B866)))))*(EXP(INDEX(係数表!H:H,12) + INDEX(係数表!I:I,12)*LN(INDEX(出力表!C:C,12)+1)))))))</f>
        <v>99.573789752220733</v>
      </c>
      <c r="AI866" t="e">
        <f>MIN(100, MAX(0, (100*(INDEX(出力表!D:D,12))/(EXP(INDEX(係数表!B:B,12) + $C866) + (INDEX(出力表!D:D,12)))) + (乱数表!$X866*(Settings!B12/(((INDEX(出力表!D:D,12))+1)^INDEX(係数表!E:E,12)*INDEX(係数表!F:F,12))))))</f>
        <v>#VALUE!</v>
      </c>
      <c r="AJ866" t="e">
        <f>MIN(100, MAX(0, (INDEX(出力表!D:D,12))*AH866/MAX(AI866, Settings!B3)))</f>
        <v>#VALUE!</v>
      </c>
      <c r="AK866">
        <f>MIN(100, MAX(0, 100*BETAINV(乱数表!$M866, MAX(0.00000001, (1/(1+EXP(-(INDEX(係数表!G:G,13) + $B866))))*(EXP(INDEX(係数表!H:H,13) + INDEX(係数表!I:I,13)*LN(INDEX(出力表!C:C,13)+1)))), MAX(0.00000001, (1-(1/(1+EXP(-(INDEX(係数表!G:G,13) + $B866)))))*(EXP(INDEX(係数表!H:H,13) + INDEX(係数表!I:I,13)*LN(INDEX(出力表!C:C,13)+1)))))))</f>
        <v>99.999977131809302</v>
      </c>
      <c r="AL866" t="e">
        <f>MIN(100, MAX(0, (100*(INDEX(出力表!D:D,13))/(EXP(INDEX(係数表!B:B,13) + $C866) + (INDEX(出力表!D:D,13)))) + (乱数表!$Y866*(Settings!B12/(((INDEX(出力表!D:D,13))+1)^INDEX(係数表!E:E,13)*INDEX(係数表!F:F,13))))))</f>
        <v>#VALUE!</v>
      </c>
      <c r="AM866" t="e">
        <f>MIN(100, MAX(0, (INDEX(出力表!D:D,13))*AK866/MAX(AL866, Settings!B3)))</f>
        <v>#VALUE!</v>
      </c>
      <c r="AN866">
        <f>IF(ISNUMBER(F866), INDEX(出力表!B:B,2)*F866, 0)+IF(ISNUMBER(I866), INDEX(出力表!B:B,3)*I866, 0)+IF(ISNUMBER(L866), INDEX(出力表!B:B,4)*L866, 0)+IF(ISNUMBER(O866), INDEX(出力表!B:B,5)*O866, 0)+IF(ISNUMBER(R866), INDEX(出力表!B:B,6)*R866, 0)+IF(ISNUMBER(U866), INDEX(出力表!B:B,7)*U866, 0)+IF(ISNUMBER(X866), INDEX(出力表!B:B,8)*X866, 0)+IF(ISNUMBER(AA866), INDEX(出力表!B:B,9)*AA866, 0)+IF(ISNUMBER(AD866), INDEX(出力表!B:B,10)*AD866, 0)+IF(ISNUMBER(AG866), INDEX(出力表!B:B,11)*AG866, 0)+IF(ISNUMBER(AJ866), INDEX(出力表!B:B,12)*AJ866, 0)+IF(ISNUMBER(AM866), INDEX(出力表!B:B,13)*AM866, 0)</f>
        <v>0</v>
      </c>
      <c r="AO866">
        <f>IF(ISNUMBER(F866), INDEX(出力表!B:B,2), 0)+IF(ISNUMBER(I866), INDEX(出力表!B:B,3), 0)+IF(ISNUMBER(L866), INDEX(出力表!B:B,4), 0)+IF(ISNUMBER(O866), INDEX(出力表!B:B,5), 0)+IF(ISNUMBER(R866), INDEX(出力表!B:B,6), 0)+IF(ISNUMBER(U866), INDEX(出力表!B:B,7), 0)+IF(ISNUMBER(X866), INDEX(出力表!B:B,8), 0)+IF(ISNUMBER(AA866), INDEX(出力表!B:B,9), 0)+IF(ISNUMBER(AD866), INDEX(出力表!B:B,10), 0)+IF(ISNUMBER(AG866), INDEX(出力表!B:B,11), 0)+IF(ISNUMBER(AJ866), INDEX(出力表!B:B,12), 0)+IF(ISNUMBER(AM866), INDEX(出力表!B:B,13), 0)</f>
        <v>0</v>
      </c>
      <c r="AP866" t="str">
        <f t="shared" si="13"/>
        <v/>
      </c>
    </row>
    <row r="867" spans="1:42" x14ac:dyDescent="0.2">
      <c r="A867">
        <v>866</v>
      </c>
      <c r="B867">
        <f>IF(UPPER(Settings!B4)="TRUE", 乱数表!$Z867*Settings!B10, 0)</f>
        <v>-7.9475309029980915E-2</v>
      </c>
      <c r="C867">
        <f>IF(UPPER(Settings!B4)="TRUE", 乱数表!$AA867*Settings!B11, 0)</f>
        <v>3.3520882592569377E-2</v>
      </c>
      <c r="D867">
        <f>MIN(100, MAX(0, 100*BETAINV(乱数表!$B867, MAX(0.00000001, (1/(1+EXP(-(INDEX(係数表!G:G,2) + $B867))))*(EXP(INDEX(係数表!H:H,2) + INDEX(係数表!I:I,2)*LN(INDEX(出力表!C:C,2)+1)))), MAX(0.00000001, (1-(1/(1+EXP(-(INDEX(係数表!G:G,2) + $B867)))))*(EXP(INDEX(係数表!H:H,2) + INDEX(係数表!I:I,2)*LN(INDEX(出力表!C:C,2)+1)))))))</f>
        <v>86.350150678380245</v>
      </c>
      <c r="E867" t="e">
        <f>MIN(100, MAX(0, (100*(INDEX(出力表!D:D,2))/(EXP(INDEX(係数表!B:B,2) + $C867) + (INDEX(出力表!D:D,2)))) + (乱数表!$N867*(Settings!B12/(((INDEX(出力表!D:D,2))+1)^INDEX(係数表!E:E,2)*INDEX(係数表!F:F,2))))))</f>
        <v>#VALUE!</v>
      </c>
      <c r="F867" t="e">
        <f>MIN(100, MAX(0, (INDEX(出力表!D:D,2))*D867/MAX(E867, Settings!B3)))</f>
        <v>#VALUE!</v>
      </c>
      <c r="G867">
        <f>MIN(100, MAX(0, 100*BETAINV(乱数表!$C867, MAX(0.00000001, (1/(1+EXP(-(INDEX(係数表!G:G,3) + $B867))))*(EXP(INDEX(係数表!H:H,3) + INDEX(係数表!I:I,3)*LN(INDEX(出力表!C:C,3)+1)))), MAX(0.00000001, (1-(1/(1+EXP(-(INDEX(係数表!G:G,3) + $B867)))))*(EXP(INDEX(係数表!H:H,3) + INDEX(係数表!I:I,3)*LN(INDEX(出力表!C:C,3)+1)))))))</f>
        <v>76.945621930135829</v>
      </c>
      <c r="H867" t="e">
        <f>MIN(100, MAX(0, (100*(INDEX(出力表!D:D,3))/(EXP(INDEX(係数表!B:B,3) + $C867) + (INDEX(出力表!D:D,3)))) + (乱数表!$O867*(Settings!B12/(((INDEX(出力表!D:D,3))+1)^INDEX(係数表!E:E,3)*INDEX(係数表!F:F,3))))))</f>
        <v>#VALUE!</v>
      </c>
      <c r="I867" t="e">
        <f>MIN(100, MAX(0, (INDEX(出力表!D:D,3))*G867/MAX(H867, Settings!B3)))</f>
        <v>#VALUE!</v>
      </c>
      <c r="J867">
        <f>MIN(100, MAX(0, 100*BETAINV(乱数表!$D867, MAX(0.00000001, (1/(1+EXP(-(INDEX(係数表!G:G,4) + $B867))))*(EXP(INDEX(係数表!H:H,4) + INDEX(係数表!I:I,4)*LN(INDEX(出力表!C:C,4)+1)))), MAX(0.00000001, (1-(1/(1+EXP(-(INDEX(係数表!G:G,4) + $B867)))))*(EXP(INDEX(係数表!H:H,4) + INDEX(係数表!I:I,4)*LN(INDEX(出力表!C:C,4)+1)))))))</f>
        <v>97.673245984126055</v>
      </c>
      <c r="K867" t="e">
        <f>MIN(100, MAX(0, (100*(INDEX(出力表!D:D,4))/(EXP(INDEX(係数表!B:B,4) + $C867) + (INDEX(出力表!D:D,4)))) + (乱数表!$P867*(Settings!B12/(((INDEX(出力表!D:D,4))+1)^INDEX(係数表!E:E,4)*INDEX(係数表!F:F,4))))))</f>
        <v>#VALUE!</v>
      </c>
      <c r="L867" t="e">
        <f>MIN(100, MAX(0, (INDEX(出力表!D:D,4))*J867/MAX(K867, Settings!B3)))</f>
        <v>#VALUE!</v>
      </c>
      <c r="M867">
        <f>MIN(100, MAX(0, 100*BETAINV(乱数表!$E867, MAX(0.00000001, (1/(1+EXP(-(INDEX(係数表!G:G,5) + $B867))))*(EXP(INDEX(係数表!H:H,5) + INDEX(係数表!I:I,5)*LN(INDEX(出力表!C:C,5)+1)))), MAX(0.00000001, (1-(1/(1+EXP(-(INDEX(係数表!G:G,5) + $B867)))))*(EXP(INDEX(係数表!H:H,5) + INDEX(係数表!I:I,5)*LN(INDEX(出力表!C:C,5)+1)))))))</f>
        <v>94.721753966070239</v>
      </c>
      <c r="N867" t="e">
        <f>MIN(100, MAX(0, (100*(INDEX(出力表!D:D,5))/(EXP(INDEX(係数表!B:B,5) + $C867) + (INDEX(出力表!D:D,5)))) + (乱数表!$Q867*(Settings!B12/(((INDEX(出力表!D:D,5))+1)^INDEX(係数表!E:E,5)*INDEX(係数表!F:F,5))))))</f>
        <v>#VALUE!</v>
      </c>
      <c r="O867" t="e">
        <f>MIN(100, MAX(0, (INDEX(出力表!D:D,5))*M867/MAX(N867, Settings!B3)))</f>
        <v>#VALUE!</v>
      </c>
      <c r="P867">
        <f>MIN(100, MAX(0, 100*BETAINV(乱数表!$F867, MAX(0.00000001, (1/(1+EXP(-(INDEX(係数表!G:G,6) + $B867))))*(EXP(INDEX(係数表!H:H,6) + INDEX(係数表!I:I,6)*LN(INDEX(出力表!C:C,6)+1)))), MAX(0.00000001, (1-(1/(1+EXP(-(INDEX(係数表!G:G,6) + $B867)))))*(EXP(INDEX(係数表!H:H,6) + INDEX(係数表!I:I,6)*LN(INDEX(出力表!C:C,6)+1)))))))</f>
        <v>98.182952727163311</v>
      </c>
      <c r="Q867" t="e">
        <f>MIN(100, MAX(0, (100*(INDEX(出力表!D:D,6))/(EXP(INDEX(係数表!B:B,6) + $C867) + (INDEX(出力表!D:D,6)))) + (乱数表!$R867*(Settings!B12/(((INDEX(出力表!D:D,6))+1)^INDEX(係数表!E:E,6)*INDEX(係数表!F:F,6))))))</f>
        <v>#VALUE!</v>
      </c>
      <c r="R867" t="e">
        <f>MIN(100, MAX(0, (INDEX(出力表!D:D,6))*P867/MAX(Q867, Settings!B3)))</f>
        <v>#VALUE!</v>
      </c>
      <c r="S867">
        <f>MIN(100, MAX(0, 100*BETAINV(乱数表!$G867, MAX(0.00000001, (1/(1+EXP(-(INDEX(係数表!G:G,7) + $B867))))*(EXP(INDEX(係数表!H:H,7) + INDEX(係数表!I:I,7)*LN(INDEX(出力表!C:C,7)+1)))), MAX(0.00000001, (1-(1/(1+EXP(-(INDEX(係数表!G:G,7) + $B867)))))*(EXP(INDEX(係数表!H:H,7) + INDEX(係数表!I:I,7)*LN(INDEX(出力表!C:C,7)+1)))))))</f>
        <v>97.384507467754361</v>
      </c>
      <c r="T867" t="e">
        <f>MIN(100, MAX(0, (100*(INDEX(出力表!D:D,7))/(EXP(INDEX(係数表!B:B,7) + $C867) + (INDEX(出力表!D:D,7)))) + (乱数表!$S867*(Settings!B12/(((INDEX(出力表!D:D,7))+1)^INDEX(係数表!E:E,7)*INDEX(係数表!F:F,7))))))</f>
        <v>#VALUE!</v>
      </c>
      <c r="U867" t="e">
        <f>MIN(100, MAX(0, (INDEX(出力表!D:D,7))*S867/MAX(T867, Settings!B3)))</f>
        <v>#VALUE!</v>
      </c>
      <c r="V867">
        <f>MIN(100, MAX(0, 100*BETAINV(乱数表!$H867, MAX(0.00000001, (1/(1+EXP(-(INDEX(係数表!G:G,8) + $B867))))*(EXP(INDEX(係数表!H:H,8) + INDEX(係数表!I:I,8)*LN(INDEX(出力表!C:C,8)+1)))), MAX(0.00000001, (1-(1/(1+EXP(-(INDEX(係数表!G:G,8) + $B867)))))*(EXP(INDEX(係数表!H:H,8) + INDEX(係数表!I:I,8)*LN(INDEX(出力表!C:C,8)+1)))))))</f>
        <v>44.081933979883182</v>
      </c>
      <c r="W867" t="e">
        <f>MIN(100, MAX(0, (100*(INDEX(出力表!D:D,8))/(EXP(INDEX(係数表!B:B,8) + $C867) + (INDEX(出力表!D:D,8)))) + (乱数表!$T867*(Settings!B12/(((INDEX(出力表!D:D,8))+1)^INDEX(係数表!E:E,8)*INDEX(係数表!F:F,8))))))</f>
        <v>#VALUE!</v>
      </c>
      <c r="X867" t="e">
        <f>MIN(100, MAX(0, (INDEX(出力表!D:D,8))*V867/MAX(W867, Settings!B3)))</f>
        <v>#VALUE!</v>
      </c>
      <c r="Y867">
        <f>MIN(100, MAX(0, 100*BETAINV(乱数表!$I867, MAX(0.00000001, (1/(1+EXP(-(INDEX(係数表!G:G,9) + $B867))))*(EXP(INDEX(係数表!H:H,9) + INDEX(係数表!I:I,9)*LN(INDEX(出力表!C:C,9)+1)))), MAX(0.00000001, (1-(1/(1+EXP(-(INDEX(係数表!G:G,9) + $B867)))))*(EXP(INDEX(係数表!H:H,9) + INDEX(係数表!I:I,9)*LN(INDEX(出力表!C:C,9)+1)))))))</f>
        <v>67.762101669921833</v>
      </c>
      <c r="Z867" t="e">
        <f>MIN(100, MAX(0, (100*(INDEX(出力表!D:D,9))/(EXP(INDEX(係数表!B:B,9) + $C867) + (INDEX(出力表!D:D,9)))) + (乱数表!$U867*(Settings!B12/(((INDEX(出力表!D:D,9))+1)^INDEX(係数表!E:E,9)*INDEX(係数表!F:F,9))))))</f>
        <v>#VALUE!</v>
      </c>
      <c r="AA867" t="e">
        <f>MIN(100, MAX(0, (INDEX(出力表!D:D,9))*Y867/MAX(Z867, Settings!B3)))</f>
        <v>#VALUE!</v>
      </c>
      <c r="AB867">
        <f>MIN(100, MAX(0, 100*BETAINV(乱数表!$J867, MAX(0.00000001, (1/(1+EXP(-(INDEX(係数表!G:G,10) + $B867))))*(EXP(INDEX(係数表!H:H,10) + INDEX(係数表!I:I,10)*LN(INDEX(出力表!C:C,10)+1)))), MAX(0.00000001, (1-(1/(1+EXP(-(INDEX(係数表!G:G,10) + $B867)))))*(EXP(INDEX(係数表!H:H,10) + INDEX(係数表!I:I,10)*LN(INDEX(出力表!C:C,10)+1)))))))</f>
        <v>98.454311512334939</v>
      </c>
      <c r="AC867" t="e">
        <f>MIN(100, MAX(0, (100*(INDEX(出力表!D:D,10))/(EXP(INDEX(係数表!B:B,10) + $C867) + (INDEX(出力表!D:D,10)))) + (乱数表!$V867*(Settings!B12/(((INDEX(出力表!D:D,10))+1)^INDEX(係数表!E:E,10)*INDEX(係数表!F:F,10))))))</f>
        <v>#VALUE!</v>
      </c>
      <c r="AD867" t="e">
        <f>MIN(100, MAX(0, (INDEX(出力表!D:D,10))*AB867/MAX(AC867, Settings!B3)))</f>
        <v>#VALUE!</v>
      </c>
      <c r="AE867">
        <f>MIN(100, MAX(0, 100*BETAINV(乱数表!$K867, MAX(0.00000001, (1/(1+EXP(-(INDEX(係数表!G:G,11) + $B867))))*(EXP(INDEX(係数表!H:H,11) + INDEX(係数表!I:I,11)*LN(INDEX(出力表!C:C,11)+1)))), MAX(0.00000001, (1-(1/(1+EXP(-(INDEX(係数表!G:G,11) + $B867)))))*(EXP(INDEX(係数表!H:H,11) + INDEX(係数表!I:I,11)*LN(INDEX(出力表!C:C,11)+1)))))))</f>
        <v>96.971222740539503</v>
      </c>
      <c r="AF867" t="e">
        <f>MIN(100, MAX(0, (100*(INDEX(出力表!D:D,11))/(EXP(INDEX(係数表!B:B,11) + $C867) + (INDEX(出力表!D:D,11)))) + (乱数表!$W867*(Settings!B12/(((INDEX(出力表!D:D,11))+1)^INDEX(係数表!E:E,11)*INDEX(係数表!F:F,11))))))</f>
        <v>#VALUE!</v>
      </c>
      <c r="AG867" t="e">
        <f>MIN(100, MAX(0, (INDEX(出力表!D:D,11))*AE867/MAX(AF867, Settings!B3)))</f>
        <v>#VALUE!</v>
      </c>
      <c r="AH867">
        <f>MIN(100, MAX(0, 100*BETAINV(乱数表!$L867, MAX(0.00000001, (1/(1+EXP(-(INDEX(係数表!G:G,12) + $B867))))*(EXP(INDEX(係数表!H:H,12) + INDEX(係数表!I:I,12)*LN(INDEX(出力表!C:C,12)+1)))), MAX(0.00000001, (1-(1/(1+EXP(-(INDEX(係数表!G:G,12) + $B867)))))*(EXP(INDEX(係数表!H:H,12) + INDEX(係数表!I:I,12)*LN(INDEX(出力表!C:C,12)+1)))))))</f>
        <v>87.655277679942003</v>
      </c>
      <c r="AI867" t="e">
        <f>MIN(100, MAX(0, (100*(INDEX(出力表!D:D,12))/(EXP(INDEX(係数表!B:B,12) + $C867) + (INDEX(出力表!D:D,12)))) + (乱数表!$X867*(Settings!B12/(((INDEX(出力表!D:D,12))+1)^INDEX(係数表!E:E,12)*INDEX(係数表!F:F,12))))))</f>
        <v>#VALUE!</v>
      </c>
      <c r="AJ867" t="e">
        <f>MIN(100, MAX(0, (INDEX(出力表!D:D,12))*AH867/MAX(AI867, Settings!B3)))</f>
        <v>#VALUE!</v>
      </c>
      <c r="AK867">
        <f>MIN(100, MAX(0, 100*BETAINV(乱数表!$M867, MAX(0.00000001, (1/(1+EXP(-(INDEX(係数表!G:G,13) + $B867))))*(EXP(INDEX(係数表!H:H,13) + INDEX(係数表!I:I,13)*LN(INDEX(出力表!C:C,13)+1)))), MAX(0.00000001, (1-(1/(1+EXP(-(INDEX(係数表!G:G,13) + $B867)))))*(EXP(INDEX(係数表!H:H,13) + INDEX(係数表!I:I,13)*LN(INDEX(出力表!C:C,13)+1)))))))</f>
        <v>82.152065128917116</v>
      </c>
      <c r="AL867" t="e">
        <f>MIN(100, MAX(0, (100*(INDEX(出力表!D:D,13))/(EXP(INDEX(係数表!B:B,13) + $C867) + (INDEX(出力表!D:D,13)))) + (乱数表!$Y867*(Settings!B12/(((INDEX(出力表!D:D,13))+1)^INDEX(係数表!E:E,13)*INDEX(係数表!F:F,13))))))</f>
        <v>#VALUE!</v>
      </c>
      <c r="AM867" t="e">
        <f>MIN(100, MAX(0, (INDEX(出力表!D:D,13))*AK867/MAX(AL867, Settings!B3)))</f>
        <v>#VALUE!</v>
      </c>
      <c r="AN867">
        <f>IF(ISNUMBER(F867), INDEX(出力表!B:B,2)*F867, 0)+IF(ISNUMBER(I867), INDEX(出力表!B:B,3)*I867, 0)+IF(ISNUMBER(L867), INDEX(出力表!B:B,4)*L867, 0)+IF(ISNUMBER(O867), INDEX(出力表!B:B,5)*O867, 0)+IF(ISNUMBER(R867), INDEX(出力表!B:B,6)*R867, 0)+IF(ISNUMBER(U867), INDEX(出力表!B:B,7)*U867, 0)+IF(ISNUMBER(X867), INDEX(出力表!B:B,8)*X867, 0)+IF(ISNUMBER(AA867), INDEX(出力表!B:B,9)*AA867, 0)+IF(ISNUMBER(AD867), INDEX(出力表!B:B,10)*AD867, 0)+IF(ISNUMBER(AG867), INDEX(出力表!B:B,11)*AG867, 0)+IF(ISNUMBER(AJ867), INDEX(出力表!B:B,12)*AJ867, 0)+IF(ISNUMBER(AM867), INDEX(出力表!B:B,13)*AM867, 0)</f>
        <v>0</v>
      </c>
      <c r="AO867">
        <f>IF(ISNUMBER(F867), INDEX(出力表!B:B,2), 0)+IF(ISNUMBER(I867), INDEX(出力表!B:B,3), 0)+IF(ISNUMBER(L867), INDEX(出力表!B:B,4), 0)+IF(ISNUMBER(O867), INDEX(出力表!B:B,5), 0)+IF(ISNUMBER(R867), INDEX(出力表!B:B,6), 0)+IF(ISNUMBER(U867), INDEX(出力表!B:B,7), 0)+IF(ISNUMBER(X867), INDEX(出力表!B:B,8), 0)+IF(ISNUMBER(AA867), INDEX(出力表!B:B,9), 0)+IF(ISNUMBER(AD867), INDEX(出力表!B:B,10), 0)+IF(ISNUMBER(AG867), INDEX(出力表!B:B,11), 0)+IF(ISNUMBER(AJ867), INDEX(出力表!B:B,12), 0)+IF(ISNUMBER(AM867), INDEX(出力表!B:B,13), 0)</f>
        <v>0</v>
      </c>
      <c r="AP867" t="str">
        <f t="shared" si="13"/>
        <v/>
      </c>
    </row>
    <row r="868" spans="1:42" x14ac:dyDescent="0.2">
      <c r="A868">
        <v>867</v>
      </c>
      <c r="B868">
        <f>IF(UPPER(Settings!B4)="TRUE", 乱数表!$Z868*Settings!B10, 0)</f>
        <v>-0.83555703049176522</v>
      </c>
      <c r="C868">
        <f>IF(UPPER(Settings!B4)="TRUE", 乱数表!$AA868*Settings!B11, 0)</f>
        <v>8.5428401246331234E-2</v>
      </c>
      <c r="D868">
        <f>MIN(100, MAX(0, 100*BETAINV(乱数表!$B868, MAX(0.00000001, (1/(1+EXP(-(INDEX(係数表!G:G,2) + $B868))))*(EXP(INDEX(係数表!H:H,2) + INDEX(係数表!I:I,2)*LN(INDEX(出力表!C:C,2)+1)))), MAX(0.00000001, (1-(1/(1+EXP(-(INDEX(係数表!G:G,2) + $B868)))))*(EXP(INDEX(係数表!H:H,2) + INDEX(係数表!I:I,2)*LN(INDEX(出力表!C:C,2)+1)))))))</f>
        <v>62.701278781274119</v>
      </c>
      <c r="E868" t="e">
        <f>MIN(100, MAX(0, (100*(INDEX(出力表!D:D,2))/(EXP(INDEX(係数表!B:B,2) + $C868) + (INDEX(出力表!D:D,2)))) + (乱数表!$N868*(Settings!B12/(((INDEX(出力表!D:D,2))+1)^INDEX(係数表!E:E,2)*INDEX(係数表!F:F,2))))))</f>
        <v>#VALUE!</v>
      </c>
      <c r="F868" t="e">
        <f>MIN(100, MAX(0, (INDEX(出力表!D:D,2))*D868/MAX(E868, Settings!B3)))</f>
        <v>#VALUE!</v>
      </c>
      <c r="G868">
        <f>MIN(100, MAX(0, 100*BETAINV(乱数表!$C868, MAX(0.00000001, (1/(1+EXP(-(INDEX(係数表!G:G,3) + $B868))))*(EXP(INDEX(係数表!H:H,3) + INDEX(係数表!I:I,3)*LN(INDEX(出力表!C:C,3)+1)))), MAX(0.00000001, (1-(1/(1+EXP(-(INDEX(係数表!G:G,3) + $B868)))))*(EXP(INDEX(係数表!H:H,3) + INDEX(係数表!I:I,3)*LN(INDEX(出力表!C:C,3)+1)))))))</f>
        <v>72.760881901159763</v>
      </c>
      <c r="H868" t="e">
        <f>MIN(100, MAX(0, (100*(INDEX(出力表!D:D,3))/(EXP(INDEX(係数表!B:B,3) + $C868) + (INDEX(出力表!D:D,3)))) + (乱数表!$O868*(Settings!B12/(((INDEX(出力表!D:D,3))+1)^INDEX(係数表!E:E,3)*INDEX(係数表!F:F,3))))))</f>
        <v>#VALUE!</v>
      </c>
      <c r="I868" t="e">
        <f>MIN(100, MAX(0, (INDEX(出力表!D:D,3))*G868/MAX(H868, Settings!B3)))</f>
        <v>#VALUE!</v>
      </c>
      <c r="J868">
        <f>MIN(100, MAX(0, 100*BETAINV(乱数表!$D868, MAX(0.00000001, (1/(1+EXP(-(INDEX(係数表!G:G,4) + $B868))))*(EXP(INDEX(係数表!H:H,4) + INDEX(係数表!I:I,4)*LN(INDEX(出力表!C:C,4)+1)))), MAX(0.00000001, (1-(1/(1+EXP(-(INDEX(係数表!G:G,4) + $B868)))))*(EXP(INDEX(係数表!H:H,4) + INDEX(係数表!I:I,4)*LN(INDEX(出力表!C:C,4)+1)))))))</f>
        <v>85.360589708228375</v>
      </c>
      <c r="K868" t="e">
        <f>MIN(100, MAX(0, (100*(INDEX(出力表!D:D,4))/(EXP(INDEX(係数表!B:B,4) + $C868) + (INDEX(出力表!D:D,4)))) + (乱数表!$P868*(Settings!B12/(((INDEX(出力表!D:D,4))+1)^INDEX(係数表!E:E,4)*INDEX(係数表!F:F,4))))))</f>
        <v>#VALUE!</v>
      </c>
      <c r="L868" t="e">
        <f>MIN(100, MAX(0, (INDEX(出力表!D:D,4))*J868/MAX(K868, Settings!B3)))</f>
        <v>#VALUE!</v>
      </c>
      <c r="M868">
        <f>MIN(100, MAX(0, 100*BETAINV(乱数表!$E868, MAX(0.00000001, (1/(1+EXP(-(INDEX(係数表!G:G,5) + $B868))))*(EXP(INDEX(係数表!H:H,5) + INDEX(係数表!I:I,5)*LN(INDEX(出力表!C:C,5)+1)))), MAX(0.00000001, (1-(1/(1+EXP(-(INDEX(係数表!G:G,5) + $B868)))))*(EXP(INDEX(係数表!H:H,5) + INDEX(係数表!I:I,5)*LN(INDEX(出力表!C:C,5)+1)))))))</f>
        <v>49.049342674290052</v>
      </c>
      <c r="N868" t="e">
        <f>MIN(100, MAX(0, (100*(INDEX(出力表!D:D,5))/(EXP(INDEX(係数表!B:B,5) + $C868) + (INDEX(出力表!D:D,5)))) + (乱数表!$Q868*(Settings!B12/(((INDEX(出力表!D:D,5))+1)^INDEX(係数表!E:E,5)*INDEX(係数表!F:F,5))))))</f>
        <v>#VALUE!</v>
      </c>
      <c r="O868" t="e">
        <f>MIN(100, MAX(0, (INDEX(出力表!D:D,5))*M868/MAX(N868, Settings!B3)))</f>
        <v>#VALUE!</v>
      </c>
      <c r="P868">
        <f>MIN(100, MAX(0, 100*BETAINV(乱数表!$F868, MAX(0.00000001, (1/(1+EXP(-(INDEX(係数表!G:G,6) + $B868))))*(EXP(INDEX(係数表!H:H,6) + INDEX(係数表!I:I,6)*LN(INDEX(出力表!C:C,6)+1)))), MAX(0.00000001, (1-(1/(1+EXP(-(INDEX(係数表!G:G,6) + $B868)))))*(EXP(INDEX(係数表!H:H,6) + INDEX(係数表!I:I,6)*LN(INDEX(出力表!C:C,6)+1)))))))</f>
        <v>79.658182880342508</v>
      </c>
      <c r="Q868" t="e">
        <f>MIN(100, MAX(0, (100*(INDEX(出力表!D:D,6))/(EXP(INDEX(係数表!B:B,6) + $C868) + (INDEX(出力表!D:D,6)))) + (乱数表!$R868*(Settings!B12/(((INDEX(出力表!D:D,6))+1)^INDEX(係数表!E:E,6)*INDEX(係数表!F:F,6))))))</f>
        <v>#VALUE!</v>
      </c>
      <c r="R868" t="e">
        <f>MIN(100, MAX(0, (INDEX(出力表!D:D,6))*P868/MAX(Q868, Settings!B3)))</f>
        <v>#VALUE!</v>
      </c>
      <c r="S868">
        <f>MIN(100, MAX(0, 100*BETAINV(乱数表!$G868, MAX(0.00000001, (1/(1+EXP(-(INDEX(係数表!G:G,7) + $B868))))*(EXP(INDEX(係数表!H:H,7) + INDEX(係数表!I:I,7)*LN(INDEX(出力表!C:C,7)+1)))), MAX(0.00000001, (1-(1/(1+EXP(-(INDEX(係数表!G:G,7) + $B868)))))*(EXP(INDEX(係数表!H:H,7) + INDEX(係数表!I:I,7)*LN(INDEX(出力表!C:C,7)+1)))))))</f>
        <v>74.918470932540927</v>
      </c>
      <c r="T868" t="e">
        <f>MIN(100, MAX(0, (100*(INDEX(出力表!D:D,7))/(EXP(INDEX(係数表!B:B,7) + $C868) + (INDEX(出力表!D:D,7)))) + (乱数表!$S868*(Settings!B12/(((INDEX(出力表!D:D,7))+1)^INDEX(係数表!E:E,7)*INDEX(係数表!F:F,7))))))</f>
        <v>#VALUE!</v>
      </c>
      <c r="U868" t="e">
        <f>MIN(100, MAX(0, (INDEX(出力表!D:D,7))*S868/MAX(T868, Settings!B3)))</f>
        <v>#VALUE!</v>
      </c>
      <c r="V868">
        <f>MIN(100, MAX(0, 100*BETAINV(乱数表!$H868, MAX(0.00000001, (1/(1+EXP(-(INDEX(係数表!G:G,8) + $B868))))*(EXP(INDEX(係数表!H:H,8) + INDEX(係数表!I:I,8)*LN(INDEX(出力表!C:C,8)+1)))), MAX(0.00000001, (1-(1/(1+EXP(-(INDEX(係数表!G:G,8) + $B868)))))*(EXP(INDEX(係数表!H:H,8) + INDEX(係数表!I:I,8)*LN(INDEX(出力表!C:C,8)+1)))))))</f>
        <v>87.800536127820962</v>
      </c>
      <c r="W868" t="e">
        <f>MIN(100, MAX(0, (100*(INDEX(出力表!D:D,8))/(EXP(INDEX(係数表!B:B,8) + $C868) + (INDEX(出力表!D:D,8)))) + (乱数表!$T868*(Settings!B12/(((INDEX(出力表!D:D,8))+1)^INDEX(係数表!E:E,8)*INDEX(係数表!F:F,8))))))</f>
        <v>#VALUE!</v>
      </c>
      <c r="X868" t="e">
        <f>MIN(100, MAX(0, (INDEX(出力表!D:D,8))*V868/MAX(W868, Settings!B3)))</f>
        <v>#VALUE!</v>
      </c>
      <c r="Y868">
        <f>MIN(100, MAX(0, 100*BETAINV(乱数表!$I868, MAX(0.00000001, (1/(1+EXP(-(INDEX(係数表!G:G,9) + $B868))))*(EXP(INDEX(係数表!H:H,9) + INDEX(係数表!I:I,9)*LN(INDEX(出力表!C:C,9)+1)))), MAX(0.00000001, (1-(1/(1+EXP(-(INDEX(係数表!G:G,9) + $B868)))))*(EXP(INDEX(係数表!H:H,9) + INDEX(係数表!I:I,9)*LN(INDEX(出力表!C:C,9)+1)))))))</f>
        <v>75.887076196333993</v>
      </c>
      <c r="Z868" t="e">
        <f>MIN(100, MAX(0, (100*(INDEX(出力表!D:D,9))/(EXP(INDEX(係数表!B:B,9) + $C868) + (INDEX(出力表!D:D,9)))) + (乱数表!$U868*(Settings!B12/(((INDEX(出力表!D:D,9))+1)^INDEX(係数表!E:E,9)*INDEX(係数表!F:F,9))))))</f>
        <v>#VALUE!</v>
      </c>
      <c r="AA868" t="e">
        <f>MIN(100, MAX(0, (INDEX(出力表!D:D,9))*Y868/MAX(Z868, Settings!B3)))</f>
        <v>#VALUE!</v>
      </c>
      <c r="AB868">
        <f>MIN(100, MAX(0, 100*BETAINV(乱数表!$J868, MAX(0.00000001, (1/(1+EXP(-(INDEX(係数表!G:G,10) + $B868))))*(EXP(INDEX(係数表!H:H,10) + INDEX(係数表!I:I,10)*LN(INDEX(出力表!C:C,10)+1)))), MAX(0.00000001, (1-(1/(1+EXP(-(INDEX(係数表!G:G,10) + $B868)))))*(EXP(INDEX(係数表!H:H,10) + INDEX(係数表!I:I,10)*LN(INDEX(出力表!C:C,10)+1)))))))</f>
        <v>95.476051352492746</v>
      </c>
      <c r="AC868" t="e">
        <f>MIN(100, MAX(0, (100*(INDEX(出力表!D:D,10))/(EXP(INDEX(係数表!B:B,10) + $C868) + (INDEX(出力表!D:D,10)))) + (乱数表!$V868*(Settings!B12/(((INDEX(出力表!D:D,10))+1)^INDEX(係数表!E:E,10)*INDEX(係数表!F:F,10))))))</f>
        <v>#VALUE!</v>
      </c>
      <c r="AD868" t="e">
        <f>MIN(100, MAX(0, (INDEX(出力表!D:D,10))*AB868/MAX(AC868, Settings!B3)))</f>
        <v>#VALUE!</v>
      </c>
      <c r="AE868">
        <f>MIN(100, MAX(0, 100*BETAINV(乱数表!$K868, MAX(0.00000001, (1/(1+EXP(-(INDEX(係数表!G:G,11) + $B868))))*(EXP(INDEX(係数表!H:H,11) + INDEX(係数表!I:I,11)*LN(INDEX(出力表!C:C,11)+1)))), MAX(0.00000001, (1-(1/(1+EXP(-(INDEX(係数表!G:G,11) + $B868)))))*(EXP(INDEX(係数表!H:H,11) + INDEX(係数表!I:I,11)*LN(INDEX(出力表!C:C,11)+1)))))))</f>
        <v>86.312139245162783</v>
      </c>
      <c r="AF868" t="e">
        <f>MIN(100, MAX(0, (100*(INDEX(出力表!D:D,11))/(EXP(INDEX(係数表!B:B,11) + $C868) + (INDEX(出力表!D:D,11)))) + (乱数表!$W868*(Settings!B12/(((INDEX(出力表!D:D,11))+1)^INDEX(係数表!E:E,11)*INDEX(係数表!F:F,11))))))</f>
        <v>#VALUE!</v>
      </c>
      <c r="AG868" t="e">
        <f>MIN(100, MAX(0, (INDEX(出力表!D:D,11))*AE868/MAX(AF868, Settings!B3)))</f>
        <v>#VALUE!</v>
      </c>
      <c r="AH868">
        <f>MIN(100, MAX(0, 100*BETAINV(乱数表!$L868, MAX(0.00000001, (1/(1+EXP(-(INDEX(係数表!G:G,12) + $B868))))*(EXP(INDEX(係数表!H:H,12) + INDEX(係数表!I:I,12)*LN(INDEX(出力表!C:C,12)+1)))), MAX(0.00000001, (1-(1/(1+EXP(-(INDEX(係数表!G:G,12) + $B868)))))*(EXP(INDEX(係数表!H:H,12) + INDEX(係数表!I:I,12)*LN(INDEX(出力表!C:C,12)+1)))))))</f>
        <v>62.763535108342303</v>
      </c>
      <c r="AI868" t="e">
        <f>MIN(100, MAX(0, (100*(INDEX(出力表!D:D,12))/(EXP(INDEX(係数表!B:B,12) + $C868) + (INDEX(出力表!D:D,12)))) + (乱数表!$X868*(Settings!B12/(((INDEX(出力表!D:D,12))+1)^INDEX(係数表!E:E,12)*INDEX(係数表!F:F,12))))))</f>
        <v>#VALUE!</v>
      </c>
      <c r="AJ868" t="e">
        <f>MIN(100, MAX(0, (INDEX(出力表!D:D,12))*AH868/MAX(AI868, Settings!B3)))</f>
        <v>#VALUE!</v>
      </c>
      <c r="AK868">
        <f>MIN(100, MAX(0, 100*BETAINV(乱数表!$M868, MAX(0.00000001, (1/(1+EXP(-(INDEX(係数表!G:G,13) + $B868))))*(EXP(INDEX(係数表!H:H,13) + INDEX(係数表!I:I,13)*LN(INDEX(出力表!C:C,13)+1)))), MAX(0.00000001, (1-(1/(1+EXP(-(INDEX(係数表!G:G,13) + $B868)))))*(EXP(INDEX(係数表!H:H,13) + INDEX(係数表!I:I,13)*LN(INDEX(出力表!C:C,13)+1)))))))</f>
        <v>97.152469665523554</v>
      </c>
      <c r="AL868" t="e">
        <f>MIN(100, MAX(0, (100*(INDEX(出力表!D:D,13))/(EXP(INDEX(係数表!B:B,13) + $C868) + (INDEX(出力表!D:D,13)))) + (乱数表!$Y868*(Settings!B12/(((INDEX(出力表!D:D,13))+1)^INDEX(係数表!E:E,13)*INDEX(係数表!F:F,13))))))</f>
        <v>#VALUE!</v>
      </c>
      <c r="AM868" t="e">
        <f>MIN(100, MAX(0, (INDEX(出力表!D:D,13))*AK868/MAX(AL868, Settings!B3)))</f>
        <v>#VALUE!</v>
      </c>
      <c r="AN868">
        <f>IF(ISNUMBER(F868), INDEX(出力表!B:B,2)*F868, 0)+IF(ISNUMBER(I868), INDEX(出力表!B:B,3)*I868, 0)+IF(ISNUMBER(L868), INDEX(出力表!B:B,4)*L868, 0)+IF(ISNUMBER(O868), INDEX(出力表!B:B,5)*O868, 0)+IF(ISNUMBER(R868), INDEX(出力表!B:B,6)*R868, 0)+IF(ISNUMBER(U868), INDEX(出力表!B:B,7)*U868, 0)+IF(ISNUMBER(X868), INDEX(出力表!B:B,8)*X868, 0)+IF(ISNUMBER(AA868), INDEX(出力表!B:B,9)*AA868, 0)+IF(ISNUMBER(AD868), INDEX(出力表!B:B,10)*AD868, 0)+IF(ISNUMBER(AG868), INDEX(出力表!B:B,11)*AG868, 0)+IF(ISNUMBER(AJ868), INDEX(出力表!B:B,12)*AJ868, 0)+IF(ISNUMBER(AM868), INDEX(出力表!B:B,13)*AM868, 0)</f>
        <v>0</v>
      </c>
      <c r="AO868">
        <f>IF(ISNUMBER(F868), INDEX(出力表!B:B,2), 0)+IF(ISNUMBER(I868), INDEX(出力表!B:B,3), 0)+IF(ISNUMBER(L868), INDEX(出力表!B:B,4), 0)+IF(ISNUMBER(O868), INDEX(出力表!B:B,5), 0)+IF(ISNUMBER(R868), INDEX(出力表!B:B,6), 0)+IF(ISNUMBER(U868), INDEX(出力表!B:B,7), 0)+IF(ISNUMBER(X868), INDEX(出力表!B:B,8), 0)+IF(ISNUMBER(AA868), INDEX(出力表!B:B,9), 0)+IF(ISNUMBER(AD868), INDEX(出力表!B:B,10), 0)+IF(ISNUMBER(AG868), INDEX(出力表!B:B,11), 0)+IF(ISNUMBER(AJ868), INDEX(出力表!B:B,12), 0)+IF(ISNUMBER(AM868), INDEX(出力表!B:B,13), 0)</f>
        <v>0</v>
      </c>
      <c r="AP868" t="str">
        <f t="shared" si="13"/>
        <v/>
      </c>
    </row>
    <row r="869" spans="1:42" x14ac:dyDescent="0.2">
      <c r="A869">
        <v>868</v>
      </c>
      <c r="B869">
        <f>IF(UPPER(Settings!B4)="TRUE", 乱数表!$Z869*Settings!B10, 0)</f>
        <v>-0.55116228762095698</v>
      </c>
      <c r="C869">
        <f>IF(UPPER(Settings!B4)="TRUE", 乱数表!$AA869*Settings!B11, 0)</f>
        <v>4.2376547369599067E-2</v>
      </c>
      <c r="D869">
        <f>MIN(100, MAX(0, 100*BETAINV(乱数表!$B869, MAX(0.00000001, (1/(1+EXP(-(INDEX(係数表!G:G,2) + $B869))))*(EXP(INDEX(係数表!H:H,2) + INDEX(係数表!I:I,2)*LN(INDEX(出力表!C:C,2)+1)))), MAX(0.00000001, (1-(1/(1+EXP(-(INDEX(係数表!G:G,2) + $B869)))))*(EXP(INDEX(係数表!H:H,2) + INDEX(係数表!I:I,2)*LN(INDEX(出力表!C:C,2)+1)))))))</f>
        <v>63.993886553314105</v>
      </c>
      <c r="E869" t="e">
        <f>MIN(100, MAX(0, (100*(INDEX(出力表!D:D,2))/(EXP(INDEX(係数表!B:B,2) + $C869) + (INDEX(出力表!D:D,2)))) + (乱数表!$N869*(Settings!B12/(((INDEX(出力表!D:D,2))+1)^INDEX(係数表!E:E,2)*INDEX(係数表!F:F,2))))))</f>
        <v>#VALUE!</v>
      </c>
      <c r="F869" t="e">
        <f>MIN(100, MAX(0, (INDEX(出力表!D:D,2))*D869/MAX(E869, Settings!B3)))</f>
        <v>#VALUE!</v>
      </c>
      <c r="G869">
        <f>MIN(100, MAX(0, 100*BETAINV(乱数表!$C869, MAX(0.00000001, (1/(1+EXP(-(INDEX(係数表!G:G,3) + $B869))))*(EXP(INDEX(係数表!H:H,3) + INDEX(係数表!I:I,3)*LN(INDEX(出力表!C:C,3)+1)))), MAX(0.00000001, (1-(1/(1+EXP(-(INDEX(係数表!G:G,3) + $B869)))))*(EXP(INDEX(係数表!H:H,3) + INDEX(係数表!I:I,3)*LN(INDEX(出力表!C:C,3)+1)))))))</f>
        <v>97.034703996693111</v>
      </c>
      <c r="H869" t="e">
        <f>MIN(100, MAX(0, (100*(INDEX(出力表!D:D,3))/(EXP(INDEX(係数表!B:B,3) + $C869) + (INDEX(出力表!D:D,3)))) + (乱数表!$O869*(Settings!B12/(((INDEX(出力表!D:D,3))+1)^INDEX(係数表!E:E,3)*INDEX(係数表!F:F,3))))))</f>
        <v>#VALUE!</v>
      </c>
      <c r="I869" t="e">
        <f>MIN(100, MAX(0, (INDEX(出力表!D:D,3))*G869/MAX(H869, Settings!B3)))</f>
        <v>#VALUE!</v>
      </c>
      <c r="J869">
        <f>MIN(100, MAX(0, 100*BETAINV(乱数表!$D869, MAX(0.00000001, (1/(1+EXP(-(INDEX(係数表!G:G,4) + $B869))))*(EXP(INDEX(係数表!H:H,4) + INDEX(係数表!I:I,4)*LN(INDEX(出力表!C:C,4)+1)))), MAX(0.00000001, (1-(1/(1+EXP(-(INDEX(係数表!G:G,4) + $B869)))))*(EXP(INDEX(係数表!H:H,4) + INDEX(係数表!I:I,4)*LN(INDEX(出力表!C:C,4)+1)))))))</f>
        <v>98.486263381588373</v>
      </c>
      <c r="K869" t="e">
        <f>MIN(100, MAX(0, (100*(INDEX(出力表!D:D,4))/(EXP(INDEX(係数表!B:B,4) + $C869) + (INDEX(出力表!D:D,4)))) + (乱数表!$P869*(Settings!B12/(((INDEX(出力表!D:D,4))+1)^INDEX(係数表!E:E,4)*INDEX(係数表!F:F,4))))))</f>
        <v>#VALUE!</v>
      </c>
      <c r="L869" t="e">
        <f>MIN(100, MAX(0, (INDEX(出力表!D:D,4))*J869/MAX(K869, Settings!B3)))</f>
        <v>#VALUE!</v>
      </c>
      <c r="M869">
        <f>MIN(100, MAX(0, 100*BETAINV(乱数表!$E869, MAX(0.00000001, (1/(1+EXP(-(INDEX(係数表!G:G,5) + $B869))))*(EXP(INDEX(係数表!H:H,5) + INDEX(係数表!I:I,5)*LN(INDEX(出力表!C:C,5)+1)))), MAX(0.00000001, (1-(1/(1+EXP(-(INDEX(係数表!G:G,5) + $B869)))))*(EXP(INDEX(係数表!H:H,5) + INDEX(係数表!I:I,5)*LN(INDEX(出力表!C:C,5)+1)))))))</f>
        <v>96.065286583619155</v>
      </c>
      <c r="N869" t="e">
        <f>MIN(100, MAX(0, (100*(INDEX(出力表!D:D,5))/(EXP(INDEX(係数表!B:B,5) + $C869) + (INDEX(出力表!D:D,5)))) + (乱数表!$Q869*(Settings!B12/(((INDEX(出力表!D:D,5))+1)^INDEX(係数表!E:E,5)*INDEX(係数表!F:F,5))))))</f>
        <v>#VALUE!</v>
      </c>
      <c r="O869" t="e">
        <f>MIN(100, MAX(0, (INDEX(出力表!D:D,5))*M869/MAX(N869, Settings!B3)))</f>
        <v>#VALUE!</v>
      </c>
      <c r="P869">
        <f>MIN(100, MAX(0, 100*BETAINV(乱数表!$F869, MAX(0.00000001, (1/(1+EXP(-(INDEX(係数表!G:G,6) + $B869))))*(EXP(INDEX(係数表!H:H,6) + INDEX(係数表!I:I,6)*LN(INDEX(出力表!C:C,6)+1)))), MAX(0.00000001, (1-(1/(1+EXP(-(INDEX(係数表!G:G,6) + $B869)))))*(EXP(INDEX(係数表!H:H,6) + INDEX(係数表!I:I,6)*LN(INDEX(出力表!C:C,6)+1)))))))</f>
        <v>69.724352859949406</v>
      </c>
      <c r="Q869" t="e">
        <f>MIN(100, MAX(0, (100*(INDEX(出力表!D:D,6))/(EXP(INDEX(係数表!B:B,6) + $C869) + (INDEX(出力表!D:D,6)))) + (乱数表!$R869*(Settings!B12/(((INDEX(出力表!D:D,6))+1)^INDEX(係数表!E:E,6)*INDEX(係数表!F:F,6))))))</f>
        <v>#VALUE!</v>
      </c>
      <c r="R869" t="e">
        <f>MIN(100, MAX(0, (INDEX(出力表!D:D,6))*P869/MAX(Q869, Settings!B3)))</f>
        <v>#VALUE!</v>
      </c>
      <c r="S869">
        <f>MIN(100, MAX(0, 100*BETAINV(乱数表!$G869, MAX(0.00000001, (1/(1+EXP(-(INDEX(係数表!G:G,7) + $B869))))*(EXP(INDEX(係数表!H:H,7) + INDEX(係数表!I:I,7)*LN(INDEX(出力表!C:C,7)+1)))), MAX(0.00000001, (1-(1/(1+EXP(-(INDEX(係数表!G:G,7) + $B869)))))*(EXP(INDEX(係数表!H:H,7) + INDEX(係数表!I:I,7)*LN(INDEX(出力表!C:C,7)+1)))))))</f>
        <v>97.719049030020471</v>
      </c>
      <c r="T869" t="e">
        <f>MIN(100, MAX(0, (100*(INDEX(出力表!D:D,7))/(EXP(INDEX(係数表!B:B,7) + $C869) + (INDEX(出力表!D:D,7)))) + (乱数表!$S869*(Settings!B12/(((INDEX(出力表!D:D,7))+1)^INDEX(係数表!E:E,7)*INDEX(係数表!F:F,7))))))</f>
        <v>#VALUE!</v>
      </c>
      <c r="U869" t="e">
        <f>MIN(100, MAX(0, (INDEX(出力表!D:D,7))*S869/MAX(T869, Settings!B3)))</f>
        <v>#VALUE!</v>
      </c>
      <c r="V869">
        <f>MIN(100, MAX(0, 100*BETAINV(乱数表!$H869, MAX(0.00000001, (1/(1+EXP(-(INDEX(係数表!G:G,8) + $B869))))*(EXP(INDEX(係数表!H:H,8) + INDEX(係数表!I:I,8)*LN(INDEX(出力表!C:C,8)+1)))), MAX(0.00000001, (1-(1/(1+EXP(-(INDEX(係数表!G:G,8) + $B869)))))*(EXP(INDEX(係数表!H:H,8) + INDEX(係数表!I:I,8)*LN(INDEX(出力表!C:C,8)+1)))))))</f>
        <v>99.168662251879724</v>
      </c>
      <c r="W869" t="e">
        <f>MIN(100, MAX(0, (100*(INDEX(出力表!D:D,8))/(EXP(INDEX(係数表!B:B,8) + $C869) + (INDEX(出力表!D:D,8)))) + (乱数表!$T869*(Settings!B12/(((INDEX(出力表!D:D,8))+1)^INDEX(係数表!E:E,8)*INDEX(係数表!F:F,8))))))</f>
        <v>#VALUE!</v>
      </c>
      <c r="X869" t="e">
        <f>MIN(100, MAX(0, (INDEX(出力表!D:D,8))*V869/MAX(W869, Settings!B3)))</f>
        <v>#VALUE!</v>
      </c>
      <c r="Y869">
        <f>MIN(100, MAX(0, 100*BETAINV(乱数表!$I869, MAX(0.00000001, (1/(1+EXP(-(INDEX(係数表!G:G,9) + $B869))))*(EXP(INDEX(係数表!H:H,9) + INDEX(係数表!I:I,9)*LN(INDEX(出力表!C:C,9)+1)))), MAX(0.00000001, (1-(1/(1+EXP(-(INDEX(係数表!G:G,9) + $B869)))))*(EXP(INDEX(係数表!H:H,9) + INDEX(係数表!I:I,9)*LN(INDEX(出力表!C:C,9)+1)))))))</f>
        <v>67.979258193101387</v>
      </c>
      <c r="Z869" t="e">
        <f>MIN(100, MAX(0, (100*(INDEX(出力表!D:D,9))/(EXP(INDEX(係数表!B:B,9) + $C869) + (INDEX(出力表!D:D,9)))) + (乱数表!$U869*(Settings!B12/(((INDEX(出力表!D:D,9))+1)^INDEX(係数表!E:E,9)*INDEX(係数表!F:F,9))))))</f>
        <v>#VALUE!</v>
      </c>
      <c r="AA869" t="e">
        <f>MIN(100, MAX(0, (INDEX(出力表!D:D,9))*Y869/MAX(Z869, Settings!B3)))</f>
        <v>#VALUE!</v>
      </c>
      <c r="AB869">
        <f>MIN(100, MAX(0, 100*BETAINV(乱数表!$J869, MAX(0.00000001, (1/(1+EXP(-(INDEX(係数表!G:G,10) + $B869))))*(EXP(INDEX(係数表!H:H,10) + INDEX(係数表!I:I,10)*LN(INDEX(出力表!C:C,10)+1)))), MAX(0.00000001, (1-(1/(1+EXP(-(INDEX(係数表!G:G,10) + $B869)))))*(EXP(INDEX(係数表!H:H,10) + INDEX(係数表!I:I,10)*LN(INDEX(出力表!C:C,10)+1)))))))</f>
        <v>60.437833704900754</v>
      </c>
      <c r="AC869" t="e">
        <f>MIN(100, MAX(0, (100*(INDEX(出力表!D:D,10))/(EXP(INDEX(係数表!B:B,10) + $C869) + (INDEX(出力表!D:D,10)))) + (乱数表!$V869*(Settings!B12/(((INDEX(出力表!D:D,10))+1)^INDEX(係数表!E:E,10)*INDEX(係数表!F:F,10))))))</f>
        <v>#VALUE!</v>
      </c>
      <c r="AD869" t="e">
        <f>MIN(100, MAX(0, (INDEX(出力表!D:D,10))*AB869/MAX(AC869, Settings!B3)))</f>
        <v>#VALUE!</v>
      </c>
      <c r="AE869">
        <f>MIN(100, MAX(0, 100*BETAINV(乱数表!$K869, MAX(0.00000001, (1/(1+EXP(-(INDEX(係数表!G:G,11) + $B869))))*(EXP(INDEX(係数表!H:H,11) + INDEX(係数表!I:I,11)*LN(INDEX(出力表!C:C,11)+1)))), MAX(0.00000001, (1-(1/(1+EXP(-(INDEX(係数表!G:G,11) + $B869)))))*(EXP(INDEX(係数表!H:H,11) + INDEX(係数表!I:I,11)*LN(INDEX(出力表!C:C,11)+1)))))))</f>
        <v>96.842651249503504</v>
      </c>
      <c r="AF869" t="e">
        <f>MIN(100, MAX(0, (100*(INDEX(出力表!D:D,11))/(EXP(INDEX(係数表!B:B,11) + $C869) + (INDEX(出力表!D:D,11)))) + (乱数表!$W869*(Settings!B12/(((INDEX(出力表!D:D,11))+1)^INDEX(係数表!E:E,11)*INDEX(係数表!F:F,11))))))</f>
        <v>#VALUE!</v>
      </c>
      <c r="AG869" t="e">
        <f>MIN(100, MAX(0, (INDEX(出力表!D:D,11))*AE869/MAX(AF869, Settings!B3)))</f>
        <v>#VALUE!</v>
      </c>
      <c r="AH869">
        <f>MIN(100, MAX(0, 100*BETAINV(乱数表!$L869, MAX(0.00000001, (1/(1+EXP(-(INDEX(係数表!G:G,12) + $B869))))*(EXP(INDEX(係数表!H:H,12) + INDEX(係数表!I:I,12)*LN(INDEX(出力表!C:C,12)+1)))), MAX(0.00000001, (1-(1/(1+EXP(-(INDEX(係数表!G:G,12) + $B869)))))*(EXP(INDEX(係数表!H:H,12) + INDEX(係数表!I:I,12)*LN(INDEX(出力表!C:C,12)+1)))))))</f>
        <v>76.643434220202352</v>
      </c>
      <c r="AI869" t="e">
        <f>MIN(100, MAX(0, (100*(INDEX(出力表!D:D,12))/(EXP(INDEX(係数表!B:B,12) + $C869) + (INDEX(出力表!D:D,12)))) + (乱数表!$X869*(Settings!B12/(((INDEX(出力表!D:D,12))+1)^INDEX(係数表!E:E,12)*INDEX(係数表!F:F,12))))))</f>
        <v>#VALUE!</v>
      </c>
      <c r="AJ869" t="e">
        <f>MIN(100, MAX(0, (INDEX(出力表!D:D,12))*AH869/MAX(AI869, Settings!B3)))</f>
        <v>#VALUE!</v>
      </c>
      <c r="AK869">
        <f>MIN(100, MAX(0, 100*BETAINV(乱数表!$M869, MAX(0.00000001, (1/(1+EXP(-(INDEX(係数表!G:G,13) + $B869))))*(EXP(INDEX(係数表!H:H,13) + INDEX(係数表!I:I,13)*LN(INDEX(出力表!C:C,13)+1)))), MAX(0.00000001, (1-(1/(1+EXP(-(INDEX(係数表!G:G,13) + $B869)))))*(EXP(INDEX(係数表!H:H,13) + INDEX(係数表!I:I,13)*LN(INDEX(出力表!C:C,13)+1)))))))</f>
        <v>94.170044440818756</v>
      </c>
      <c r="AL869" t="e">
        <f>MIN(100, MAX(0, (100*(INDEX(出力表!D:D,13))/(EXP(INDEX(係数表!B:B,13) + $C869) + (INDEX(出力表!D:D,13)))) + (乱数表!$Y869*(Settings!B12/(((INDEX(出力表!D:D,13))+1)^INDEX(係数表!E:E,13)*INDEX(係数表!F:F,13))))))</f>
        <v>#VALUE!</v>
      </c>
      <c r="AM869" t="e">
        <f>MIN(100, MAX(0, (INDEX(出力表!D:D,13))*AK869/MAX(AL869, Settings!B3)))</f>
        <v>#VALUE!</v>
      </c>
      <c r="AN869">
        <f>IF(ISNUMBER(F869), INDEX(出力表!B:B,2)*F869, 0)+IF(ISNUMBER(I869), INDEX(出力表!B:B,3)*I869, 0)+IF(ISNUMBER(L869), INDEX(出力表!B:B,4)*L869, 0)+IF(ISNUMBER(O869), INDEX(出力表!B:B,5)*O869, 0)+IF(ISNUMBER(R869), INDEX(出力表!B:B,6)*R869, 0)+IF(ISNUMBER(U869), INDEX(出力表!B:B,7)*U869, 0)+IF(ISNUMBER(X869), INDEX(出力表!B:B,8)*X869, 0)+IF(ISNUMBER(AA869), INDEX(出力表!B:B,9)*AA869, 0)+IF(ISNUMBER(AD869), INDEX(出力表!B:B,10)*AD869, 0)+IF(ISNUMBER(AG869), INDEX(出力表!B:B,11)*AG869, 0)+IF(ISNUMBER(AJ869), INDEX(出力表!B:B,12)*AJ869, 0)+IF(ISNUMBER(AM869), INDEX(出力表!B:B,13)*AM869, 0)</f>
        <v>0</v>
      </c>
      <c r="AO869">
        <f>IF(ISNUMBER(F869), INDEX(出力表!B:B,2), 0)+IF(ISNUMBER(I869), INDEX(出力表!B:B,3), 0)+IF(ISNUMBER(L869), INDEX(出力表!B:B,4), 0)+IF(ISNUMBER(O869), INDEX(出力表!B:B,5), 0)+IF(ISNUMBER(R869), INDEX(出力表!B:B,6), 0)+IF(ISNUMBER(U869), INDEX(出力表!B:B,7), 0)+IF(ISNUMBER(X869), INDEX(出力表!B:B,8), 0)+IF(ISNUMBER(AA869), INDEX(出力表!B:B,9), 0)+IF(ISNUMBER(AD869), INDEX(出力表!B:B,10), 0)+IF(ISNUMBER(AG869), INDEX(出力表!B:B,11), 0)+IF(ISNUMBER(AJ869), INDEX(出力表!B:B,12), 0)+IF(ISNUMBER(AM869), INDEX(出力表!B:B,13), 0)</f>
        <v>0</v>
      </c>
      <c r="AP869" t="str">
        <f t="shared" si="13"/>
        <v/>
      </c>
    </row>
    <row r="870" spans="1:42" x14ac:dyDescent="0.2">
      <c r="A870">
        <v>869</v>
      </c>
      <c r="B870">
        <f>IF(UPPER(Settings!B4)="TRUE", 乱数表!$Z870*Settings!B10, 0)</f>
        <v>0.3785870911058154</v>
      </c>
      <c r="C870">
        <f>IF(UPPER(Settings!B4)="TRUE", 乱数表!$AA870*Settings!B11, 0)</f>
        <v>5.9373819442019044E-3</v>
      </c>
      <c r="D870">
        <f>MIN(100, MAX(0, 100*BETAINV(乱数表!$B870, MAX(0.00000001, (1/(1+EXP(-(INDEX(係数表!G:G,2) + $B870))))*(EXP(INDEX(係数表!H:H,2) + INDEX(係数表!I:I,2)*LN(INDEX(出力表!C:C,2)+1)))), MAX(0.00000001, (1-(1/(1+EXP(-(INDEX(係数表!G:G,2) + $B870)))))*(EXP(INDEX(係数表!H:H,2) + INDEX(係数表!I:I,2)*LN(INDEX(出力表!C:C,2)+1)))))))</f>
        <v>98.099174518604372</v>
      </c>
      <c r="E870" t="e">
        <f>MIN(100, MAX(0, (100*(INDEX(出力表!D:D,2))/(EXP(INDEX(係数表!B:B,2) + $C870) + (INDEX(出力表!D:D,2)))) + (乱数表!$N870*(Settings!B12/(((INDEX(出力表!D:D,2))+1)^INDEX(係数表!E:E,2)*INDEX(係数表!F:F,2))))))</f>
        <v>#VALUE!</v>
      </c>
      <c r="F870" t="e">
        <f>MIN(100, MAX(0, (INDEX(出力表!D:D,2))*D870/MAX(E870, Settings!B3)))</f>
        <v>#VALUE!</v>
      </c>
      <c r="G870">
        <f>MIN(100, MAX(0, 100*BETAINV(乱数表!$C870, MAX(0.00000001, (1/(1+EXP(-(INDEX(係数表!G:G,3) + $B870))))*(EXP(INDEX(係数表!H:H,3) + INDEX(係数表!I:I,3)*LN(INDEX(出力表!C:C,3)+1)))), MAX(0.00000001, (1-(1/(1+EXP(-(INDEX(係数表!G:G,3) + $B870)))))*(EXP(INDEX(係数表!H:H,3) + INDEX(係数表!I:I,3)*LN(INDEX(出力表!C:C,3)+1)))))))</f>
        <v>95.524087453379153</v>
      </c>
      <c r="H870" t="e">
        <f>MIN(100, MAX(0, (100*(INDEX(出力表!D:D,3))/(EXP(INDEX(係数表!B:B,3) + $C870) + (INDEX(出力表!D:D,3)))) + (乱数表!$O870*(Settings!B12/(((INDEX(出力表!D:D,3))+1)^INDEX(係数表!E:E,3)*INDEX(係数表!F:F,3))))))</f>
        <v>#VALUE!</v>
      </c>
      <c r="I870" t="e">
        <f>MIN(100, MAX(0, (INDEX(出力表!D:D,3))*G870/MAX(H870, Settings!B3)))</f>
        <v>#VALUE!</v>
      </c>
      <c r="J870">
        <f>MIN(100, MAX(0, 100*BETAINV(乱数表!$D870, MAX(0.00000001, (1/(1+EXP(-(INDEX(係数表!G:G,4) + $B870))))*(EXP(INDEX(係数表!H:H,4) + INDEX(係数表!I:I,4)*LN(INDEX(出力表!C:C,4)+1)))), MAX(0.00000001, (1-(1/(1+EXP(-(INDEX(係数表!G:G,4) + $B870)))))*(EXP(INDEX(係数表!H:H,4) + INDEX(係数表!I:I,4)*LN(INDEX(出力表!C:C,4)+1)))))))</f>
        <v>35.736399732287239</v>
      </c>
      <c r="K870" t="e">
        <f>MIN(100, MAX(0, (100*(INDEX(出力表!D:D,4))/(EXP(INDEX(係数表!B:B,4) + $C870) + (INDEX(出力表!D:D,4)))) + (乱数表!$P870*(Settings!B12/(((INDEX(出力表!D:D,4))+1)^INDEX(係数表!E:E,4)*INDEX(係数表!F:F,4))))))</f>
        <v>#VALUE!</v>
      </c>
      <c r="L870" t="e">
        <f>MIN(100, MAX(0, (INDEX(出力表!D:D,4))*J870/MAX(K870, Settings!B3)))</f>
        <v>#VALUE!</v>
      </c>
      <c r="M870">
        <f>MIN(100, MAX(0, 100*BETAINV(乱数表!$E870, MAX(0.00000001, (1/(1+EXP(-(INDEX(係数表!G:G,5) + $B870))))*(EXP(INDEX(係数表!H:H,5) + INDEX(係数表!I:I,5)*LN(INDEX(出力表!C:C,5)+1)))), MAX(0.00000001, (1-(1/(1+EXP(-(INDEX(係数表!G:G,5) + $B870)))))*(EXP(INDEX(係数表!H:H,5) + INDEX(係数表!I:I,5)*LN(INDEX(出力表!C:C,5)+1)))))))</f>
        <v>99.31854581239665</v>
      </c>
      <c r="N870" t="e">
        <f>MIN(100, MAX(0, (100*(INDEX(出力表!D:D,5))/(EXP(INDEX(係数表!B:B,5) + $C870) + (INDEX(出力表!D:D,5)))) + (乱数表!$Q870*(Settings!B12/(((INDEX(出力表!D:D,5))+1)^INDEX(係数表!E:E,5)*INDEX(係数表!F:F,5))))))</f>
        <v>#VALUE!</v>
      </c>
      <c r="O870" t="e">
        <f>MIN(100, MAX(0, (INDEX(出力表!D:D,5))*M870/MAX(N870, Settings!B3)))</f>
        <v>#VALUE!</v>
      </c>
      <c r="P870">
        <f>MIN(100, MAX(0, 100*BETAINV(乱数表!$F870, MAX(0.00000001, (1/(1+EXP(-(INDEX(係数表!G:G,6) + $B870))))*(EXP(INDEX(係数表!H:H,6) + INDEX(係数表!I:I,6)*LN(INDEX(出力表!C:C,6)+1)))), MAX(0.00000001, (1-(1/(1+EXP(-(INDEX(係数表!G:G,6) + $B870)))))*(EXP(INDEX(係数表!H:H,6) + INDEX(係数表!I:I,6)*LN(INDEX(出力表!C:C,6)+1)))))))</f>
        <v>95.391213370137592</v>
      </c>
      <c r="Q870" t="e">
        <f>MIN(100, MAX(0, (100*(INDEX(出力表!D:D,6))/(EXP(INDEX(係数表!B:B,6) + $C870) + (INDEX(出力表!D:D,6)))) + (乱数表!$R870*(Settings!B12/(((INDEX(出力表!D:D,6))+1)^INDEX(係数表!E:E,6)*INDEX(係数表!F:F,6))))))</f>
        <v>#VALUE!</v>
      </c>
      <c r="R870" t="e">
        <f>MIN(100, MAX(0, (INDEX(出力表!D:D,6))*P870/MAX(Q870, Settings!B3)))</f>
        <v>#VALUE!</v>
      </c>
      <c r="S870">
        <f>MIN(100, MAX(0, 100*BETAINV(乱数表!$G870, MAX(0.00000001, (1/(1+EXP(-(INDEX(係数表!G:G,7) + $B870))))*(EXP(INDEX(係数表!H:H,7) + INDEX(係数表!I:I,7)*LN(INDEX(出力表!C:C,7)+1)))), MAX(0.00000001, (1-(1/(1+EXP(-(INDEX(係数表!G:G,7) + $B870)))))*(EXP(INDEX(係数表!H:H,7) + INDEX(係数表!I:I,7)*LN(INDEX(出力表!C:C,7)+1)))))))</f>
        <v>93.51717070907479</v>
      </c>
      <c r="T870" t="e">
        <f>MIN(100, MAX(0, (100*(INDEX(出力表!D:D,7))/(EXP(INDEX(係数表!B:B,7) + $C870) + (INDEX(出力表!D:D,7)))) + (乱数表!$S870*(Settings!B12/(((INDEX(出力表!D:D,7))+1)^INDEX(係数表!E:E,7)*INDEX(係数表!F:F,7))))))</f>
        <v>#VALUE!</v>
      </c>
      <c r="U870" t="e">
        <f>MIN(100, MAX(0, (INDEX(出力表!D:D,7))*S870/MAX(T870, Settings!B3)))</f>
        <v>#VALUE!</v>
      </c>
      <c r="V870">
        <f>MIN(100, MAX(0, 100*BETAINV(乱数表!$H870, MAX(0.00000001, (1/(1+EXP(-(INDEX(係数表!G:G,8) + $B870))))*(EXP(INDEX(係数表!H:H,8) + INDEX(係数表!I:I,8)*LN(INDEX(出力表!C:C,8)+1)))), MAX(0.00000001, (1-(1/(1+EXP(-(INDEX(係数表!G:G,8) + $B870)))))*(EXP(INDEX(係数表!H:H,8) + INDEX(係数表!I:I,8)*LN(INDEX(出力表!C:C,8)+1)))))))</f>
        <v>92.254698321851265</v>
      </c>
      <c r="W870" t="e">
        <f>MIN(100, MAX(0, (100*(INDEX(出力表!D:D,8))/(EXP(INDEX(係数表!B:B,8) + $C870) + (INDEX(出力表!D:D,8)))) + (乱数表!$T870*(Settings!B12/(((INDEX(出力表!D:D,8))+1)^INDEX(係数表!E:E,8)*INDEX(係数表!F:F,8))))))</f>
        <v>#VALUE!</v>
      </c>
      <c r="X870" t="e">
        <f>MIN(100, MAX(0, (INDEX(出力表!D:D,8))*V870/MAX(W870, Settings!B3)))</f>
        <v>#VALUE!</v>
      </c>
      <c r="Y870">
        <f>MIN(100, MAX(0, 100*BETAINV(乱数表!$I870, MAX(0.00000001, (1/(1+EXP(-(INDEX(係数表!G:G,9) + $B870))))*(EXP(INDEX(係数表!H:H,9) + INDEX(係数表!I:I,9)*LN(INDEX(出力表!C:C,9)+1)))), MAX(0.00000001, (1-(1/(1+EXP(-(INDEX(係数表!G:G,9) + $B870)))))*(EXP(INDEX(係数表!H:H,9) + INDEX(係数表!I:I,9)*LN(INDEX(出力表!C:C,9)+1)))))))</f>
        <v>71.106190693890113</v>
      </c>
      <c r="Z870" t="e">
        <f>MIN(100, MAX(0, (100*(INDEX(出力表!D:D,9))/(EXP(INDEX(係数表!B:B,9) + $C870) + (INDEX(出力表!D:D,9)))) + (乱数表!$U870*(Settings!B12/(((INDEX(出力表!D:D,9))+1)^INDEX(係数表!E:E,9)*INDEX(係数表!F:F,9))))))</f>
        <v>#VALUE!</v>
      </c>
      <c r="AA870" t="e">
        <f>MIN(100, MAX(0, (INDEX(出力表!D:D,9))*Y870/MAX(Z870, Settings!B3)))</f>
        <v>#VALUE!</v>
      </c>
      <c r="AB870">
        <f>MIN(100, MAX(0, 100*BETAINV(乱数表!$J870, MAX(0.00000001, (1/(1+EXP(-(INDEX(係数表!G:G,10) + $B870))))*(EXP(INDEX(係数表!H:H,10) + INDEX(係数表!I:I,10)*LN(INDEX(出力表!C:C,10)+1)))), MAX(0.00000001, (1-(1/(1+EXP(-(INDEX(係数表!G:G,10) + $B870)))))*(EXP(INDEX(係数表!H:H,10) + INDEX(係数表!I:I,10)*LN(INDEX(出力表!C:C,10)+1)))))))</f>
        <v>93.332751861793966</v>
      </c>
      <c r="AC870" t="e">
        <f>MIN(100, MAX(0, (100*(INDEX(出力表!D:D,10))/(EXP(INDEX(係数表!B:B,10) + $C870) + (INDEX(出力表!D:D,10)))) + (乱数表!$V870*(Settings!B12/(((INDEX(出力表!D:D,10))+1)^INDEX(係数表!E:E,10)*INDEX(係数表!F:F,10))))))</f>
        <v>#VALUE!</v>
      </c>
      <c r="AD870" t="e">
        <f>MIN(100, MAX(0, (INDEX(出力表!D:D,10))*AB870/MAX(AC870, Settings!B3)))</f>
        <v>#VALUE!</v>
      </c>
      <c r="AE870">
        <f>MIN(100, MAX(0, 100*BETAINV(乱数表!$K870, MAX(0.00000001, (1/(1+EXP(-(INDEX(係数表!G:G,11) + $B870))))*(EXP(INDEX(係数表!H:H,11) + INDEX(係数表!I:I,11)*LN(INDEX(出力表!C:C,11)+1)))), MAX(0.00000001, (1-(1/(1+EXP(-(INDEX(係数表!G:G,11) + $B870)))))*(EXP(INDEX(係数表!H:H,11) + INDEX(係数表!I:I,11)*LN(INDEX(出力表!C:C,11)+1)))))))</f>
        <v>58.95794296682373</v>
      </c>
      <c r="AF870" t="e">
        <f>MIN(100, MAX(0, (100*(INDEX(出力表!D:D,11))/(EXP(INDEX(係数表!B:B,11) + $C870) + (INDEX(出力表!D:D,11)))) + (乱数表!$W870*(Settings!B12/(((INDEX(出力表!D:D,11))+1)^INDEX(係数表!E:E,11)*INDEX(係数表!F:F,11))))))</f>
        <v>#VALUE!</v>
      </c>
      <c r="AG870" t="e">
        <f>MIN(100, MAX(0, (INDEX(出力表!D:D,11))*AE870/MAX(AF870, Settings!B3)))</f>
        <v>#VALUE!</v>
      </c>
      <c r="AH870">
        <f>MIN(100, MAX(0, 100*BETAINV(乱数表!$L870, MAX(0.00000001, (1/(1+EXP(-(INDEX(係数表!G:G,12) + $B870))))*(EXP(INDEX(係数表!H:H,12) + INDEX(係数表!I:I,12)*LN(INDEX(出力表!C:C,12)+1)))), MAX(0.00000001, (1-(1/(1+EXP(-(INDEX(係数表!G:G,12) + $B870)))))*(EXP(INDEX(係数表!H:H,12) + INDEX(係数表!I:I,12)*LN(INDEX(出力表!C:C,12)+1)))))))</f>
        <v>99.450378941450808</v>
      </c>
      <c r="AI870" t="e">
        <f>MIN(100, MAX(0, (100*(INDEX(出力表!D:D,12))/(EXP(INDEX(係数表!B:B,12) + $C870) + (INDEX(出力表!D:D,12)))) + (乱数表!$X870*(Settings!B12/(((INDEX(出力表!D:D,12))+1)^INDEX(係数表!E:E,12)*INDEX(係数表!F:F,12))))))</f>
        <v>#VALUE!</v>
      </c>
      <c r="AJ870" t="e">
        <f>MIN(100, MAX(0, (INDEX(出力表!D:D,12))*AH870/MAX(AI870, Settings!B3)))</f>
        <v>#VALUE!</v>
      </c>
      <c r="AK870">
        <f>MIN(100, MAX(0, 100*BETAINV(乱数表!$M870, MAX(0.00000001, (1/(1+EXP(-(INDEX(係数表!G:G,13) + $B870))))*(EXP(INDEX(係数表!H:H,13) + INDEX(係数表!I:I,13)*LN(INDEX(出力表!C:C,13)+1)))), MAX(0.00000001, (1-(1/(1+EXP(-(INDEX(係数表!G:G,13) + $B870)))))*(EXP(INDEX(係数表!H:H,13) + INDEX(係数表!I:I,13)*LN(INDEX(出力表!C:C,13)+1)))))))</f>
        <v>74.530307828552168</v>
      </c>
      <c r="AL870" t="e">
        <f>MIN(100, MAX(0, (100*(INDEX(出力表!D:D,13))/(EXP(INDEX(係数表!B:B,13) + $C870) + (INDEX(出力表!D:D,13)))) + (乱数表!$Y870*(Settings!B12/(((INDEX(出力表!D:D,13))+1)^INDEX(係数表!E:E,13)*INDEX(係数表!F:F,13))))))</f>
        <v>#VALUE!</v>
      </c>
      <c r="AM870" t="e">
        <f>MIN(100, MAX(0, (INDEX(出力表!D:D,13))*AK870/MAX(AL870, Settings!B3)))</f>
        <v>#VALUE!</v>
      </c>
      <c r="AN870">
        <f>IF(ISNUMBER(F870), INDEX(出力表!B:B,2)*F870, 0)+IF(ISNUMBER(I870), INDEX(出力表!B:B,3)*I870, 0)+IF(ISNUMBER(L870), INDEX(出力表!B:B,4)*L870, 0)+IF(ISNUMBER(O870), INDEX(出力表!B:B,5)*O870, 0)+IF(ISNUMBER(R870), INDEX(出力表!B:B,6)*R870, 0)+IF(ISNUMBER(U870), INDEX(出力表!B:B,7)*U870, 0)+IF(ISNUMBER(X870), INDEX(出力表!B:B,8)*X870, 0)+IF(ISNUMBER(AA870), INDEX(出力表!B:B,9)*AA870, 0)+IF(ISNUMBER(AD870), INDEX(出力表!B:B,10)*AD870, 0)+IF(ISNUMBER(AG870), INDEX(出力表!B:B,11)*AG870, 0)+IF(ISNUMBER(AJ870), INDEX(出力表!B:B,12)*AJ870, 0)+IF(ISNUMBER(AM870), INDEX(出力表!B:B,13)*AM870, 0)</f>
        <v>0</v>
      </c>
      <c r="AO870">
        <f>IF(ISNUMBER(F870), INDEX(出力表!B:B,2), 0)+IF(ISNUMBER(I870), INDEX(出力表!B:B,3), 0)+IF(ISNUMBER(L870), INDEX(出力表!B:B,4), 0)+IF(ISNUMBER(O870), INDEX(出力表!B:B,5), 0)+IF(ISNUMBER(R870), INDEX(出力表!B:B,6), 0)+IF(ISNUMBER(U870), INDEX(出力表!B:B,7), 0)+IF(ISNUMBER(X870), INDEX(出力表!B:B,8), 0)+IF(ISNUMBER(AA870), INDEX(出力表!B:B,9), 0)+IF(ISNUMBER(AD870), INDEX(出力表!B:B,10), 0)+IF(ISNUMBER(AG870), INDEX(出力表!B:B,11), 0)+IF(ISNUMBER(AJ870), INDEX(出力表!B:B,12), 0)+IF(ISNUMBER(AM870), INDEX(出力表!B:B,13), 0)</f>
        <v>0</v>
      </c>
      <c r="AP870" t="str">
        <f t="shared" si="13"/>
        <v/>
      </c>
    </row>
    <row r="871" spans="1:42" x14ac:dyDescent="0.2">
      <c r="A871">
        <v>870</v>
      </c>
      <c r="B871">
        <f>IF(UPPER(Settings!B4)="TRUE", 乱数表!$Z871*Settings!B10, 0)</f>
        <v>7.8667895685811909E-2</v>
      </c>
      <c r="C871">
        <f>IF(UPPER(Settings!B4)="TRUE", 乱数表!$AA871*Settings!B11, 0)</f>
        <v>-6.4807628648309065E-2</v>
      </c>
      <c r="D871">
        <f>MIN(100, MAX(0, 100*BETAINV(乱数表!$B871, MAX(0.00000001, (1/(1+EXP(-(INDEX(係数表!G:G,2) + $B871))))*(EXP(INDEX(係数表!H:H,2) + INDEX(係数表!I:I,2)*LN(INDEX(出力表!C:C,2)+1)))), MAX(0.00000001, (1-(1/(1+EXP(-(INDEX(係数表!G:G,2) + $B871)))))*(EXP(INDEX(係数表!H:H,2) + INDEX(係数表!I:I,2)*LN(INDEX(出力表!C:C,2)+1)))))))</f>
        <v>97.06255799586566</v>
      </c>
      <c r="E871" t="e">
        <f>MIN(100, MAX(0, (100*(INDEX(出力表!D:D,2))/(EXP(INDEX(係数表!B:B,2) + $C871) + (INDEX(出力表!D:D,2)))) + (乱数表!$N871*(Settings!B12/(((INDEX(出力表!D:D,2))+1)^INDEX(係数表!E:E,2)*INDEX(係数表!F:F,2))))))</f>
        <v>#VALUE!</v>
      </c>
      <c r="F871" t="e">
        <f>MIN(100, MAX(0, (INDEX(出力表!D:D,2))*D871/MAX(E871, Settings!B3)))</f>
        <v>#VALUE!</v>
      </c>
      <c r="G871">
        <f>MIN(100, MAX(0, 100*BETAINV(乱数表!$C871, MAX(0.00000001, (1/(1+EXP(-(INDEX(係数表!G:G,3) + $B871))))*(EXP(INDEX(係数表!H:H,3) + INDEX(係数表!I:I,3)*LN(INDEX(出力表!C:C,3)+1)))), MAX(0.00000001, (1-(1/(1+EXP(-(INDEX(係数表!G:G,3) + $B871)))))*(EXP(INDEX(係数表!H:H,3) + INDEX(係数表!I:I,3)*LN(INDEX(出力表!C:C,3)+1)))))))</f>
        <v>96.807100795665392</v>
      </c>
      <c r="H871" t="e">
        <f>MIN(100, MAX(0, (100*(INDEX(出力表!D:D,3))/(EXP(INDEX(係数表!B:B,3) + $C871) + (INDEX(出力表!D:D,3)))) + (乱数表!$O871*(Settings!B12/(((INDEX(出力表!D:D,3))+1)^INDEX(係数表!E:E,3)*INDEX(係数表!F:F,3))))))</f>
        <v>#VALUE!</v>
      </c>
      <c r="I871" t="e">
        <f>MIN(100, MAX(0, (INDEX(出力表!D:D,3))*G871/MAX(H871, Settings!B3)))</f>
        <v>#VALUE!</v>
      </c>
      <c r="J871">
        <f>MIN(100, MAX(0, 100*BETAINV(乱数表!$D871, MAX(0.00000001, (1/(1+EXP(-(INDEX(係数表!G:G,4) + $B871))))*(EXP(INDEX(係数表!H:H,4) + INDEX(係数表!I:I,4)*LN(INDEX(出力表!C:C,4)+1)))), MAX(0.00000001, (1-(1/(1+EXP(-(INDEX(係数表!G:G,4) + $B871)))))*(EXP(INDEX(係数表!H:H,4) + INDEX(係数表!I:I,4)*LN(INDEX(出力表!C:C,4)+1)))))))</f>
        <v>88.869990139211112</v>
      </c>
      <c r="K871" t="e">
        <f>MIN(100, MAX(0, (100*(INDEX(出力表!D:D,4))/(EXP(INDEX(係数表!B:B,4) + $C871) + (INDEX(出力表!D:D,4)))) + (乱数表!$P871*(Settings!B12/(((INDEX(出力表!D:D,4))+1)^INDEX(係数表!E:E,4)*INDEX(係数表!F:F,4))))))</f>
        <v>#VALUE!</v>
      </c>
      <c r="L871" t="e">
        <f>MIN(100, MAX(0, (INDEX(出力表!D:D,4))*J871/MAX(K871, Settings!B3)))</f>
        <v>#VALUE!</v>
      </c>
      <c r="M871">
        <f>MIN(100, MAX(0, 100*BETAINV(乱数表!$E871, MAX(0.00000001, (1/(1+EXP(-(INDEX(係数表!G:G,5) + $B871))))*(EXP(INDEX(係数表!H:H,5) + INDEX(係数表!I:I,5)*LN(INDEX(出力表!C:C,5)+1)))), MAX(0.00000001, (1-(1/(1+EXP(-(INDEX(係数表!G:G,5) + $B871)))))*(EXP(INDEX(係数表!H:H,5) + INDEX(係数表!I:I,5)*LN(INDEX(出力表!C:C,5)+1)))))))</f>
        <v>99.650079313234016</v>
      </c>
      <c r="N871" t="e">
        <f>MIN(100, MAX(0, (100*(INDEX(出力表!D:D,5))/(EXP(INDEX(係数表!B:B,5) + $C871) + (INDEX(出力表!D:D,5)))) + (乱数表!$Q871*(Settings!B12/(((INDEX(出力表!D:D,5))+1)^INDEX(係数表!E:E,5)*INDEX(係数表!F:F,5))))))</f>
        <v>#VALUE!</v>
      </c>
      <c r="O871" t="e">
        <f>MIN(100, MAX(0, (INDEX(出力表!D:D,5))*M871/MAX(N871, Settings!B3)))</f>
        <v>#VALUE!</v>
      </c>
      <c r="P871">
        <f>MIN(100, MAX(0, 100*BETAINV(乱数表!$F871, MAX(0.00000001, (1/(1+EXP(-(INDEX(係数表!G:G,6) + $B871))))*(EXP(INDEX(係数表!H:H,6) + INDEX(係数表!I:I,6)*LN(INDEX(出力表!C:C,6)+1)))), MAX(0.00000001, (1-(1/(1+EXP(-(INDEX(係数表!G:G,6) + $B871)))))*(EXP(INDEX(係数表!H:H,6) + INDEX(係数表!I:I,6)*LN(INDEX(出力表!C:C,6)+1)))))))</f>
        <v>84.970350390277474</v>
      </c>
      <c r="Q871" t="e">
        <f>MIN(100, MAX(0, (100*(INDEX(出力表!D:D,6))/(EXP(INDEX(係数表!B:B,6) + $C871) + (INDEX(出力表!D:D,6)))) + (乱数表!$R871*(Settings!B12/(((INDEX(出力表!D:D,6))+1)^INDEX(係数表!E:E,6)*INDEX(係数表!F:F,6))))))</f>
        <v>#VALUE!</v>
      </c>
      <c r="R871" t="e">
        <f>MIN(100, MAX(0, (INDEX(出力表!D:D,6))*P871/MAX(Q871, Settings!B3)))</f>
        <v>#VALUE!</v>
      </c>
      <c r="S871">
        <f>MIN(100, MAX(0, 100*BETAINV(乱数表!$G871, MAX(0.00000001, (1/(1+EXP(-(INDEX(係数表!G:G,7) + $B871))))*(EXP(INDEX(係数表!H:H,7) + INDEX(係数表!I:I,7)*LN(INDEX(出力表!C:C,7)+1)))), MAX(0.00000001, (1-(1/(1+EXP(-(INDEX(係数表!G:G,7) + $B871)))))*(EXP(INDEX(係数表!H:H,7) + INDEX(係数表!I:I,7)*LN(INDEX(出力表!C:C,7)+1)))))))</f>
        <v>91.733048855533184</v>
      </c>
      <c r="T871" t="e">
        <f>MIN(100, MAX(0, (100*(INDEX(出力表!D:D,7))/(EXP(INDEX(係数表!B:B,7) + $C871) + (INDEX(出力表!D:D,7)))) + (乱数表!$S871*(Settings!B12/(((INDEX(出力表!D:D,7))+1)^INDEX(係数表!E:E,7)*INDEX(係数表!F:F,7))))))</f>
        <v>#VALUE!</v>
      </c>
      <c r="U871" t="e">
        <f>MIN(100, MAX(0, (INDEX(出力表!D:D,7))*S871/MAX(T871, Settings!B3)))</f>
        <v>#VALUE!</v>
      </c>
      <c r="V871">
        <f>MIN(100, MAX(0, 100*BETAINV(乱数表!$H871, MAX(0.00000001, (1/(1+EXP(-(INDEX(係数表!G:G,8) + $B871))))*(EXP(INDEX(係数表!H:H,8) + INDEX(係数表!I:I,8)*LN(INDEX(出力表!C:C,8)+1)))), MAX(0.00000001, (1-(1/(1+EXP(-(INDEX(係数表!G:G,8) + $B871)))))*(EXP(INDEX(係数表!H:H,8) + INDEX(係数表!I:I,8)*LN(INDEX(出力表!C:C,8)+1)))))))</f>
        <v>89.122423419738809</v>
      </c>
      <c r="W871" t="e">
        <f>MIN(100, MAX(0, (100*(INDEX(出力表!D:D,8))/(EXP(INDEX(係数表!B:B,8) + $C871) + (INDEX(出力表!D:D,8)))) + (乱数表!$T871*(Settings!B12/(((INDEX(出力表!D:D,8))+1)^INDEX(係数表!E:E,8)*INDEX(係数表!F:F,8))))))</f>
        <v>#VALUE!</v>
      </c>
      <c r="X871" t="e">
        <f>MIN(100, MAX(0, (INDEX(出力表!D:D,8))*V871/MAX(W871, Settings!B3)))</f>
        <v>#VALUE!</v>
      </c>
      <c r="Y871">
        <f>MIN(100, MAX(0, 100*BETAINV(乱数表!$I871, MAX(0.00000001, (1/(1+EXP(-(INDEX(係数表!G:G,9) + $B871))))*(EXP(INDEX(係数表!H:H,9) + INDEX(係数表!I:I,9)*LN(INDEX(出力表!C:C,9)+1)))), MAX(0.00000001, (1-(1/(1+EXP(-(INDEX(係数表!G:G,9) + $B871)))))*(EXP(INDEX(係数表!H:H,9) + INDEX(係数表!I:I,9)*LN(INDEX(出力表!C:C,9)+1)))))))</f>
        <v>49.263460237909626</v>
      </c>
      <c r="Z871" t="e">
        <f>MIN(100, MAX(0, (100*(INDEX(出力表!D:D,9))/(EXP(INDEX(係数表!B:B,9) + $C871) + (INDEX(出力表!D:D,9)))) + (乱数表!$U871*(Settings!B12/(((INDEX(出力表!D:D,9))+1)^INDEX(係数表!E:E,9)*INDEX(係数表!F:F,9))))))</f>
        <v>#VALUE!</v>
      </c>
      <c r="AA871" t="e">
        <f>MIN(100, MAX(0, (INDEX(出力表!D:D,9))*Y871/MAX(Z871, Settings!B3)))</f>
        <v>#VALUE!</v>
      </c>
      <c r="AB871">
        <f>MIN(100, MAX(0, 100*BETAINV(乱数表!$J871, MAX(0.00000001, (1/(1+EXP(-(INDEX(係数表!G:G,10) + $B871))))*(EXP(INDEX(係数表!H:H,10) + INDEX(係数表!I:I,10)*LN(INDEX(出力表!C:C,10)+1)))), MAX(0.00000001, (1-(1/(1+EXP(-(INDEX(係数表!G:G,10) + $B871)))))*(EXP(INDEX(係数表!H:H,10) + INDEX(係数表!I:I,10)*LN(INDEX(出力表!C:C,10)+1)))))))</f>
        <v>46.866830629325548</v>
      </c>
      <c r="AC871" t="e">
        <f>MIN(100, MAX(0, (100*(INDEX(出力表!D:D,10))/(EXP(INDEX(係数表!B:B,10) + $C871) + (INDEX(出力表!D:D,10)))) + (乱数表!$V871*(Settings!B12/(((INDEX(出力表!D:D,10))+1)^INDEX(係数表!E:E,10)*INDEX(係数表!F:F,10))))))</f>
        <v>#VALUE!</v>
      </c>
      <c r="AD871" t="e">
        <f>MIN(100, MAX(0, (INDEX(出力表!D:D,10))*AB871/MAX(AC871, Settings!B3)))</f>
        <v>#VALUE!</v>
      </c>
      <c r="AE871">
        <f>MIN(100, MAX(0, 100*BETAINV(乱数表!$K871, MAX(0.00000001, (1/(1+EXP(-(INDEX(係数表!G:G,11) + $B871))))*(EXP(INDEX(係数表!H:H,11) + INDEX(係数表!I:I,11)*LN(INDEX(出力表!C:C,11)+1)))), MAX(0.00000001, (1-(1/(1+EXP(-(INDEX(係数表!G:G,11) + $B871)))))*(EXP(INDEX(係数表!H:H,11) + INDEX(係数表!I:I,11)*LN(INDEX(出力表!C:C,11)+1)))))))</f>
        <v>78.018545733111139</v>
      </c>
      <c r="AF871" t="e">
        <f>MIN(100, MAX(0, (100*(INDEX(出力表!D:D,11))/(EXP(INDEX(係数表!B:B,11) + $C871) + (INDEX(出力表!D:D,11)))) + (乱数表!$W871*(Settings!B12/(((INDEX(出力表!D:D,11))+1)^INDEX(係数表!E:E,11)*INDEX(係数表!F:F,11))))))</f>
        <v>#VALUE!</v>
      </c>
      <c r="AG871" t="e">
        <f>MIN(100, MAX(0, (INDEX(出力表!D:D,11))*AE871/MAX(AF871, Settings!B3)))</f>
        <v>#VALUE!</v>
      </c>
      <c r="AH871">
        <f>MIN(100, MAX(0, 100*BETAINV(乱数表!$L871, MAX(0.00000001, (1/(1+EXP(-(INDEX(係数表!G:G,12) + $B871))))*(EXP(INDEX(係数表!H:H,12) + INDEX(係数表!I:I,12)*LN(INDEX(出力表!C:C,12)+1)))), MAX(0.00000001, (1-(1/(1+EXP(-(INDEX(係数表!G:G,12) + $B871)))))*(EXP(INDEX(係数表!H:H,12) + INDEX(係数表!I:I,12)*LN(INDEX(出力表!C:C,12)+1)))))))</f>
        <v>72.157858787293264</v>
      </c>
      <c r="AI871" t="e">
        <f>MIN(100, MAX(0, (100*(INDEX(出力表!D:D,12))/(EXP(INDEX(係数表!B:B,12) + $C871) + (INDEX(出力表!D:D,12)))) + (乱数表!$X871*(Settings!B12/(((INDEX(出力表!D:D,12))+1)^INDEX(係数表!E:E,12)*INDEX(係数表!F:F,12))))))</f>
        <v>#VALUE!</v>
      </c>
      <c r="AJ871" t="e">
        <f>MIN(100, MAX(0, (INDEX(出力表!D:D,12))*AH871/MAX(AI871, Settings!B3)))</f>
        <v>#VALUE!</v>
      </c>
      <c r="AK871">
        <f>MIN(100, MAX(0, 100*BETAINV(乱数表!$M871, MAX(0.00000001, (1/(1+EXP(-(INDEX(係数表!G:G,13) + $B871))))*(EXP(INDEX(係数表!H:H,13) + INDEX(係数表!I:I,13)*LN(INDEX(出力表!C:C,13)+1)))), MAX(0.00000001, (1-(1/(1+EXP(-(INDEX(係数表!G:G,13) + $B871)))))*(EXP(INDEX(係数表!H:H,13) + INDEX(係数表!I:I,13)*LN(INDEX(出力表!C:C,13)+1)))))))</f>
        <v>97.317813833172835</v>
      </c>
      <c r="AL871" t="e">
        <f>MIN(100, MAX(0, (100*(INDEX(出力表!D:D,13))/(EXP(INDEX(係数表!B:B,13) + $C871) + (INDEX(出力表!D:D,13)))) + (乱数表!$Y871*(Settings!B12/(((INDEX(出力表!D:D,13))+1)^INDEX(係数表!E:E,13)*INDEX(係数表!F:F,13))))))</f>
        <v>#VALUE!</v>
      </c>
      <c r="AM871" t="e">
        <f>MIN(100, MAX(0, (INDEX(出力表!D:D,13))*AK871/MAX(AL871, Settings!B3)))</f>
        <v>#VALUE!</v>
      </c>
      <c r="AN871">
        <f>IF(ISNUMBER(F871), INDEX(出力表!B:B,2)*F871, 0)+IF(ISNUMBER(I871), INDEX(出力表!B:B,3)*I871, 0)+IF(ISNUMBER(L871), INDEX(出力表!B:B,4)*L871, 0)+IF(ISNUMBER(O871), INDEX(出力表!B:B,5)*O871, 0)+IF(ISNUMBER(R871), INDEX(出力表!B:B,6)*R871, 0)+IF(ISNUMBER(U871), INDEX(出力表!B:B,7)*U871, 0)+IF(ISNUMBER(X871), INDEX(出力表!B:B,8)*X871, 0)+IF(ISNUMBER(AA871), INDEX(出力表!B:B,9)*AA871, 0)+IF(ISNUMBER(AD871), INDEX(出力表!B:B,10)*AD871, 0)+IF(ISNUMBER(AG871), INDEX(出力表!B:B,11)*AG871, 0)+IF(ISNUMBER(AJ871), INDEX(出力表!B:B,12)*AJ871, 0)+IF(ISNUMBER(AM871), INDEX(出力表!B:B,13)*AM871, 0)</f>
        <v>0</v>
      </c>
      <c r="AO871">
        <f>IF(ISNUMBER(F871), INDEX(出力表!B:B,2), 0)+IF(ISNUMBER(I871), INDEX(出力表!B:B,3), 0)+IF(ISNUMBER(L871), INDEX(出力表!B:B,4), 0)+IF(ISNUMBER(O871), INDEX(出力表!B:B,5), 0)+IF(ISNUMBER(R871), INDEX(出力表!B:B,6), 0)+IF(ISNUMBER(U871), INDEX(出力表!B:B,7), 0)+IF(ISNUMBER(X871), INDEX(出力表!B:B,8), 0)+IF(ISNUMBER(AA871), INDEX(出力表!B:B,9), 0)+IF(ISNUMBER(AD871), INDEX(出力表!B:B,10), 0)+IF(ISNUMBER(AG871), INDEX(出力表!B:B,11), 0)+IF(ISNUMBER(AJ871), INDEX(出力表!B:B,12), 0)+IF(ISNUMBER(AM871), INDEX(出力表!B:B,13), 0)</f>
        <v>0</v>
      </c>
      <c r="AP871" t="str">
        <f t="shared" si="13"/>
        <v/>
      </c>
    </row>
    <row r="872" spans="1:42" x14ac:dyDescent="0.2">
      <c r="A872">
        <v>871</v>
      </c>
      <c r="B872">
        <f>IF(UPPER(Settings!B4)="TRUE", 乱数表!$Z872*Settings!B10, 0)</f>
        <v>9.9856046789741595E-2</v>
      </c>
      <c r="C872">
        <f>IF(UPPER(Settings!B4)="TRUE", 乱数表!$AA872*Settings!B11, 0)</f>
        <v>8.0747158831337956E-2</v>
      </c>
      <c r="D872">
        <f>MIN(100, MAX(0, 100*BETAINV(乱数表!$B872, MAX(0.00000001, (1/(1+EXP(-(INDEX(係数表!G:G,2) + $B872))))*(EXP(INDEX(係数表!H:H,2) + INDEX(係数表!I:I,2)*LN(INDEX(出力表!C:C,2)+1)))), MAX(0.00000001, (1-(1/(1+EXP(-(INDEX(係数表!G:G,2) + $B872)))))*(EXP(INDEX(係数表!H:H,2) + INDEX(係数表!I:I,2)*LN(INDEX(出力表!C:C,2)+1)))))))</f>
        <v>79.583009525115074</v>
      </c>
      <c r="E872" t="e">
        <f>MIN(100, MAX(0, (100*(INDEX(出力表!D:D,2))/(EXP(INDEX(係数表!B:B,2) + $C872) + (INDEX(出力表!D:D,2)))) + (乱数表!$N872*(Settings!B12/(((INDEX(出力表!D:D,2))+1)^INDEX(係数表!E:E,2)*INDEX(係数表!F:F,2))))))</f>
        <v>#VALUE!</v>
      </c>
      <c r="F872" t="e">
        <f>MIN(100, MAX(0, (INDEX(出力表!D:D,2))*D872/MAX(E872, Settings!B3)))</f>
        <v>#VALUE!</v>
      </c>
      <c r="G872">
        <f>MIN(100, MAX(0, 100*BETAINV(乱数表!$C872, MAX(0.00000001, (1/(1+EXP(-(INDEX(係数表!G:G,3) + $B872))))*(EXP(INDEX(係数表!H:H,3) + INDEX(係数表!I:I,3)*LN(INDEX(出力表!C:C,3)+1)))), MAX(0.00000001, (1-(1/(1+EXP(-(INDEX(係数表!G:G,3) + $B872)))))*(EXP(INDEX(係数表!H:H,3) + INDEX(係数表!I:I,3)*LN(INDEX(出力表!C:C,3)+1)))))))</f>
        <v>84.045321176564642</v>
      </c>
      <c r="H872" t="e">
        <f>MIN(100, MAX(0, (100*(INDEX(出力表!D:D,3))/(EXP(INDEX(係数表!B:B,3) + $C872) + (INDEX(出力表!D:D,3)))) + (乱数表!$O872*(Settings!B12/(((INDEX(出力表!D:D,3))+1)^INDEX(係数表!E:E,3)*INDEX(係数表!F:F,3))))))</f>
        <v>#VALUE!</v>
      </c>
      <c r="I872" t="e">
        <f>MIN(100, MAX(0, (INDEX(出力表!D:D,3))*G872/MAX(H872, Settings!B3)))</f>
        <v>#VALUE!</v>
      </c>
      <c r="J872">
        <f>MIN(100, MAX(0, 100*BETAINV(乱数表!$D872, MAX(0.00000001, (1/(1+EXP(-(INDEX(係数表!G:G,4) + $B872))))*(EXP(INDEX(係数表!H:H,4) + INDEX(係数表!I:I,4)*LN(INDEX(出力表!C:C,4)+1)))), MAX(0.00000001, (1-(1/(1+EXP(-(INDEX(係数表!G:G,4) + $B872)))))*(EXP(INDEX(係数表!H:H,4) + INDEX(係数表!I:I,4)*LN(INDEX(出力表!C:C,4)+1)))))))</f>
        <v>96.651046412010416</v>
      </c>
      <c r="K872" t="e">
        <f>MIN(100, MAX(0, (100*(INDEX(出力表!D:D,4))/(EXP(INDEX(係数表!B:B,4) + $C872) + (INDEX(出力表!D:D,4)))) + (乱数表!$P872*(Settings!B12/(((INDEX(出力表!D:D,4))+1)^INDEX(係数表!E:E,4)*INDEX(係数表!F:F,4))))))</f>
        <v>#VALUE!</v>
      </c>
      <c r="L872" t="e">
        <f>MIN(100, MAX(0, (INDEX(出力表!D:D,4))*J872/MAX(K872, Settings!B3)))</f>
        <v>#VALUE!</v>
      </c>
      <c r="M872">
        <f>MIN(100, MAX(0, 100*BETAINV(乱数表!$E872, MAX(0.00000001, (1/(1+EXP(-(INDEX(係数表!G:G,5) + $B872))))*(EXP(INDEX(係数表!H:H,5) + INDEX(係数表!I:I,5)*LN(INDEX(出力表!C:C,5)+1)))), MAX(0.00000001, (1-(1/(1+EXP(-(INDEX(係数表!G:G,5) + $B872)))))*(EXP(INDEX(係数表!H:H,5) + INDEX(係数表!I:I,5)*LN(INDEX(出力表!C:C,5)+1)))))))</f>
        <v>67.102832881465318</v>
      </c>
      <c r="N872" t="e">
        <f>MIN(100, MAX(0, (100*(INDEX(出力表!D:D,5))/(EXP(INDEX(係数表!B:B,5) + $C872) + (INDEX(出力表!D:D,5)))) + (乱数表!$Q872*(Settings!B12/(((INDEX(出力表!D:D,5))+1)^INDEX(係数表!E:E,5)*INDEX(係数表!F:F,5))))))</f>
        <v>#VALUE!</v>
      </c>
      <c r="O872" t="e">
        <f>MIN(100, MAX(0, (INDEX(出力表!D:D,5))*M872/MAX(N872, Settings!B3)))</f>
        <v>#VALUE!</v>
      </c>
      <c r="P872">
        <f>MIN(100, MAX(0, 100*BETAINV(乱数表!$F872, MAX(0.00000001, (1/(1+EXP(-(INDEX(係数表!G:G,6) + $B872))))*(EXP(INDEX(係数表!H:H,6) + INDEX(係数表!I:I,6)*LN(INDEX(出力表!C:C,6)+1)))), MAX(0.00000001, (1-(1/(1+EXP(-(INDEX(係数表!G:G,6) + $B872)))))*(EXP(INDEX(係数表!H:H,6) + INDEX(係数表!I:I,6)*LN(INDEX(出力表!C:C,6)+1)))))))</f>
        <v>99.964932375851589</v>
      </c>
      <c r="Q872" t="e">
        <f>MIN(100, MAX(0, (100*(INDEX(出力表!D:D,6))/(EXP(INDEX(係数表!B:B,6) + $C872) + (INDEX(出力表!D:D,6)))) + (乱数表!$R872*(Settings!B12/(((INDEX(出力表!D:D,6))+1)^INDEX(係数表!E:E,6)*INDEX(係数表!F:F,6))))))</f>
        <v>#VALUE!</v>
      </c>
      <c r="R872" t="e">
        <f>MIN(100, MAX(0, (INDEX(出力表!D:D,6))*P872/MAX(Q872, Settings!B3)))</f>
        <v>#VALUE!</v>
      </c>
      <c r="S872">
        <f>MIN(100, MAX(0, 100*BETAINV(乱数表!$G872, MAX(0.00000001, (1/(1+EXP(-(INDEX(係数表!G:G,7) + $B872))))*(EXP(INDEX(係数表!H:H,7) + INDEX(係数表!I:I,7)*LN(INDEX(出力表!C:C,7)+1)))), MAX(0.00000001, (1-(1/(1+EXP(-(INDEX(係数表!G:G,7) + $B872)))))*(EXP(INDEX(係数表!H:H,7) + INDEX(係数表!I:I,7)*LN(INDEX(出力表!C:C,7)+1)))))))</f>
        <v>57.351321866959005</v>
      </c>
      <c r="T872" t="e">
        <f>MIN(100, MAX(0, (100*(INDEX(出力表!D:D,7))/(EXP(INDEX(係数表!B:B,7) + $C872) + (INDEX(出力表!D:D,7)))) + (乱数表!$S872*(Settings!B12/(((INDEX(出力表!D:D,7))+1)^INDEX(係数表!E:E,7)*INDEX(係数表!F:F,7))))))</f>
        <v>#VALUE!</v>
      </c>
      <c r="U872" t="e">
        <f>MIN(100, MAX(0, (INDEX(出力表!D:D,7))*S872/MAX(T872, Settings!B3)))</f>
        <v>#VALUE!</v>
      </c>
      <c r="V872">
        <f>MIN(100, MAX(0, 100*BETAINV(乱数表!$H872, MAX(0.00000001, (1/(1+EXP(-(INDEX(係数表!G:G,8) + $B872))))*(EXP(INDEX(係数表!H:H,8) + INDEX(係数表!I:I,8)*LN(INDEX(出力表!C:C,8)+1)))), MAX(0.00000001, (1-(1/(1+EXP(-(INDEX(係数表!G:G,8) + $B872)))))*(EXP(INDEX(係数表!H:H,8) + INDEX(係数表!I:I,8)*LN(INDEX(出力表!C:C,8)+1)))))))</f>
        <v>93.199494870381073</v>
      </c>
      <c r="W872" t="e">
        <f>MIN(100, MAX(0, (100*(INDEX(出力表!D:D,8))/(EXP(INDEX(係数表!B:B,8) + $C872) + (INDEX(出力表!D:D,8)))) + (乱数表!$T872*(Settings!B12/(((INDEX(出力表!D:D,8))+1)^INDEX(係数表!E:E,8)*INDEX(係数表!F:F,8))))))</f>
        <v>#VALUE!</v>
      </c>
      <c r="X872" t="e">
        <f>MIN(100, MAX(0, (INDEX(出力表!D:D,8))*V872/MAX(W872, Settings!B3)))</f>
        <v>#VALUE!</v>
      </c>
      <c r="Y872">
        <f>MIN(100, MAX(0, 100*BETAINV(乱数表!$I872, MAX(0.00000001, (1/(1+EXP(-(INDEX(係数表!G:G,9) + $B872))))*(EXP(INDEX(係数表!H:H,9) + INDEX(係数表!I:I,9)*LN(INDEX(出力表!C:C,9)+1)))), MAX(0.00000001, (1-(1/(1+EXP(-(INDEX(係数表!G:G,9) + $B872)))))*(EXP(INDEX(係数表!H:H,9) + INDEX(係数表!I:I,9)*LN(INDEX(出力表!C:C,9)+1)))))))</f>
        <v>93.33673823940704</v>
      </c>
      <c r="Z872" t="e">
        <f>MIN(100, MAX(0, (100*(INDEX(出力表!D:D,9))/(EXP(INDEX(係数表!B:B,9) + $C872) + (INDEX(出力表!D:D,9)))) + (乱数表!$U872*(Settings!B12/(((INDEX(出力表!D:D,9))+1)^INDEX(係数表!E:E,9)*INDEX(係数表!F:F,9))))))</f>
        <v>#VALUE!</v>
      </c>
      <c r="AA872" t="e">
        <f>MIN(100, MAX(0, (INDEX(出力表!D:D,9))*Y872/MAX(Z872, Settings!B3)))</f>
        <v>#VALUE!</v>
      </c>
      <c r="AB872">
        <f>MIN(100, MAX(0, 100*BETAINV(乱数表!$J872, MAX(0.00000001, (1/(1+EXP(-(INDEX(係数表!G:G,10) + $B872))))*(EXP(INDEX(係数表!H:H,10) + INDEX(係数表!I:I,10)*LN(INDEX(出力表!C:C,10)+1)))), MAX(0.00000001, (1-(1/(1+EXP(-(INDEX(係数表!G:G,10) + $B872)))))*(EXP(INDEX(係数表!H:H,10) + INDEX(係数表!I:I,10)*LN(INDEX(出力表!C:C,10)+1)))))))</f>
        <v>96.904555635541584</v>
      </c>
      <c r="AC872" t="e">
        <f>MIN(100, MAX(0, (100*(INDEX(出力表!D:D,10))/(EXP(INDEX(係数表!B:B,10) + $C872) + (INDEX(出力表!D:D,10)))) + (乱数表!$V872*(Settings!B12/(((INDEX(出力表!D:D,10))+1)^INDEX(係数表!E:E,10)*INDEX(係数表!F:F,10))))))</f>
        <v>#VALUE!</v>
      </c>
      <c r="AD872" t="e">
        <f>MIN(100, MAX(0, (INDEX(出力表!D:D,10))*AB872/MAX(AC872, Settings!B3)))</f>
        <v>#VALUE!</v>
      </c>
      <c r="AE872">
        <f>MIN(100, MAX(0, 100*BETAINV(乱数表!$K872, MAX(0.00000001, (1/(1+EXP(-(INDEX(係数表!G:G,11) + $B872))))*(EXP(INDEX(係数表!H:H,11) + INDEX(係数表!I:I,11)*LN(INDEX(出力表!C:C,11)+1)))), MAX(0.00000001, (1-(1/(1+EXP(-(INDEX(係数表!G:G,11) + $B872)))))*(EXP(INDEX(係数表!H:H,11) + INDEX(係数表!I:I,11)*LN(INDEX(出力表!C:C,11)+1)))))))</f>
        <v>95.700879455039185</v>
      </c>
      <c r="AF872" t="e">
        <f>MIN(100, MAX(0, (100*(INDEX(出力表!D:D,11))/(EXP(INDEX(係数表!B:B,11) + $C872) + (INDEX(出力表!D:D,11)))) + (乱数表!$W872*(Settings!B12/(((INDEX(出力表!D:D,11))+1)^INDEX(係数表!E:E,11)*INDEX(係数表!F:F,11))))))</f>
        <v>#VALUE!</v>
      </c>
      <c r="AG872" t="e">
        <f>MIN(100, MAX(0, (INDEX(出力表!D:D,11))*AE872/MAX(AF872, Settings!B3)))</f>
        <v>#VALUE!</v>
      </c>
      <c r="AH872">
        <f>MIN(100, MAX(0, 100*BETAINV(乱数表!$L872, MAX(0.00000001, (1/(1+EXP(-(INDEX(係数表!G:G,12) + $B872))))*(EXP(INDEX(係数表!H:H,12) + INDEX(係数表!I:I,12)*LN(INDEX(出力表!C:C,12)+1)))), MAX(0.00000001, (1-(1/(1+EXP(-(INDEX(係数表!G:G,12) + $B872)))))*(EXP(INDEX(係数表!H:H,12) + INDEX(係数表!I:I,12)*LN(INDEX(出力表!C:C,12)+1)))))))</f>
        <v>95.104546448195705</v>
      </c>
      <c r="AI872" t="e">
        <f>MIN(100, MAX(0, (100*(INDEX(出力表!D:D,12))/(EXP(INDEX(係数表!B:B,12) + $C872) + (INDEX(出力表!D:D,12)))) + (乱数表!$X872*(Settings!B12/(((INDEX(出力表!D:D,12))+1)^INDEX(係数表!E:E,12)*INDEX(係数表!F:F,12))))))</f>
        <v>#VALUE!</v>
      </c>
      <c r="AJ872" t="e">
        <f>MIN(100, MAX(0, (INDEX(出力表!D:D,12))*AH872/MAX(AI872, Settings!B3)))</f>
        <v>#VALUE!</v>
      </c>
      <c r="AK872">
        <f>MIN(100, MAX(0, 100*BETAINV(乱数表!$M872, MAX(0.00000001, (1/(1+EXP(-(INDEX(係数表!G:G,13) + $B872))))*(EXP(INDEX(係数表!H:H,13) + INDEX(係数表!I:I,13)*LN(INDEX(出力表!C:C,13)+1)))), MAX(0.00000001, (1-(1/(1+EXP(-(INDEX(係数表!G:G,13) + $B872)))))*(EXP(INDEX(係数表!H:H,13) + INDEX(係数表!I:I,13)*LN(INDEX(出力表!C:C,13)+1)))))))</f>
        <v>99.825182708248875</v>
      </c>
      <c r="AL872" t="e">
        <f>MIN(100, MAX(0, (100*(INDEX(出力表!D:D,13))/(EXP(INDEX(係数表!B:B,13) + $C872) + (INDEX(出力表!D:D,13)))) + (乱数表!$Y872*(Settings!B12/(((INDEX(出力表!D:D,13))+1)^INDEX(係数表!E:E,13)*INDEX(係数表!F:F,13))))))</f>
        <v>#VALUE!</v>
      </c>
      <c r="AM872" t="e">
        <f>MIN(100, MAX(0, (INDEX(出力表!D:D,13))*AK872/MAX(AL872, Settings!B3)))</f>
        <v>#VALUE!</v>
      </c>
      <c r="AN872">
        <f>IF(ISNUMBER(F872), INDEX(出力表!B:B,2)*F872, 0)+IF(ISNUMBER(I872), INDEX(出力表!B:B,3)*I872, 0)+IF(ISNUMBER(L872), INDEX(出力表!B:B,4)*L872, 0)+IF(ISNUMBER(O872), INDEX(出力表!B:B,5)*O872, 0)+IF(ISNUMBER(R872), INDEX(出力表!B:B,6)*R872, 0)+IF(ISNUMBER(U872), INDEX(出力表!B:B,7)*U872, 0)+IF(ISNUMBER(X872), INDEX(出力表!B:B,8)*X872, 0)+IF(ISNUMBER(AA872), INDEX(出力表!B:B,9)*AA872, 0)+IF(ISNUMBER(AD872), INDEX(出力表!B:B,10)*AD872, 0)+IF(ISNUMBER(AG872), INDEX(出力表!B:B,11)*AG872, 0)+IF(ISNUMBER(AJ872), INDEX(出力表!B:B,12)*AJ872, 0)+IF(ISNUMBER(AM872), INDEX(出力表!B:B,13)*AM872, 0)</f>
        <v>0</v>
      </c>
      <c r="AO872">
        <f>IF(ISNUMBER(F872), INDEX(出力表!B:B,2), 0)+IF(ISNUMBER(I872), INDEX(出力表!B:B,3), 0)+IF(ISNUMBER(L872), INDEX(出力表!B:B,4), 0)+IF(ISNUMBER(O872), INDEX(出力表!B:B,5), 0)+IF(ISNUMBER(R872), INDEX(出力表!B:B,6), 0)+IF(ISNUMBER(U872), INDEX(出力表!B:B,7), 0)+IF(ISNUMBER(X872), INDEX(出力表!B:B,8), 0)+IF(ISNUMBER(AA872), INDEX(出力表!B:B,9), 0)+IF(ISNUMBER(AD872), INDEX(出力表!B:B,10), 0)+IF(ISNUMBER(AG872), INDEX(出力表!B:B,11), 0)+IF(ISNUMBER(AJ872), INDEX(出力表!B:B,12), 0)+IF(ISNUMBER(AM872), INDEX(出力表!B:B,13), 0)</f>
        <v>0</v>
      </c>
      <c r="AP872" t="str">
        <f t="shared" si="13"/>
        <v/>
      </c>
    </row>
    <row r="873" spans="1:42" x14ac:dyDescent="0.2">
      <c r="A873">
        <v>872</v>
      </c>
      <c r="B873">
        <f>IF(UPPER(Settings!B4)="TRUE", 乱数表!$Z873*Settings!B10, 0)</f>
        <v>9.4594410301084703E-2</v>
      </c>
      <c r="C873">
        <f>IF(UPPER(Settings!B4)="TRUE", 乱数表!$AA873*Settings!B11, 0)</f>
        <v>3.3147148983821213E-2</v>
      </c>
      <c r="D873">
        <f>MIN(100, MAX(0, 100*BETAINV(乱数表!$B873, MAX(0.00000001, (1/(1+EXP(-(INDEX(係数表!G:G,2) + $B873))))*(EXP(INDEX(係数表!H:H,2) + INDEX(係数表!I:I,2)*LN(INDEX(出力表!C:C,2)+1)))), MAX(0.00000001, (1-(1/(1+EXP(-(INDEX(係数表!G:G,2) + $B873)))))*(EXP(INDEX(係数表!H:H,2) + INDEX(係数表!I:I,2)*LN(INDEX(出力表!C:C,2)+1)))))))</f>
        <v>82.207397479251171</v>
      </c>
      <c r="E873" t="e">
        <f>MIN(100, MAX(0, (100*(INDEX(出力表!D:D,2))/(EXP(INDEX(係数表!B:B,2) + $C873) + (INDEX(出力表!D:D,2)))) + (乱数表!$N873*(Settings!B12/(((INDEX(出力表!D:D,2))+1)^INDEX(係数表!E:E,2)*INDEX(係数表!F:F,2))))))</f>
        <v>#VALUE!</v>
      </c>
      <c r="F873" t="e">
        <f>MIN(100, MAX(0, (INDEX(出力表!D:D,2))*D873/MAX(E873, Settings!B3)))</f>
        <v>#VALUE!</v>
      </c>
      <c r="G873">
        <f>MIN(100, MAX(0, 100*BETAINV(乱数表!$C873, MAX(0.00000001, (1/(1+EXP(-(INDEX(係数表!G:G,3) + $B873))))*(EXP(INDEX(係数表!H:H,3) + INDEX(係数表!I:I,3)*LN(INDEX(出力表!C:C,3)+1)))), MAX(0.00000001, (1-(1/(1+EXP(-(INDEX(係数表!G:G,3) + $B873)))))*(EXP(INDEX(係数表!H:H,3) + INDEX(係数表!I:I,3)*LN(INDEX(出力表!C:C,3)+1)))))))</f>
        <v>98.951691503396489</v>
      </c>
      <c r="H873" t="e">
        <f>MIN(100, MAX(0, (100*(INDEX(出力表!D:D,3))/(EXP(INDEX(係数表!B:B,3) + $C873) + (INDEX(出力表!D:D,3)))) + (乱数表!$O873*(Settings!B12/(((INDEX(出力表!D:D,3))+1)^INDEX(係数表!E:E,3)*INDEX(係数表!F:F,3))))))</f>
        <v>#VALUE!</v>
      </c>
      <c r="I873" t="e">
        <f>MIN(100, MAX(0, (INDEX(出力表!D:D,3))*G873/MAX(H873, Settings!B3)))</f>
        <v>#VALUE!</v>
      </c>
      <c r="J873">
        <f>MIN(100, MAX(0, 100*BETAINV(乱数表!$D873, MAX(0.00000001, (1/(1+EXP(-(INDEX(係数表!G:G,4) + $B873))))*(EXP(INDEX(係数表!H:H,4) + INDEX(係数表!I:I,4)*LN(INDEX(出力表!C:C,4)+1)))), MAX(0.00000001, (1-(1/(1+EXP(-(INDEX(係数表!G:G,4) + $B873)))))*(EXP(INDEX(係数表!H:H,4) + INDEX(係数表!I:I,4)*LN(INDEX(出力表!C:C,4)+1)))))))</f>
        <v>68.248061615861246</v>
      </c>
      <c r="K873" t="e">
        <f>MIN(100, MAX(0, (100*(INDEX(出力表!D:D,4))/(EXP(INDEX(係数表!B:B,4) + $C873) + (INDEX(出力表!D:D,4)))) + (乱数表!$P873*(Settings!B12/(((INDEX(出力表!D:D,4))+1)^INDEX(係数表!E:E,4)*INDEX(係数表!F:F,4))))))</f>
        <v>#VALUE!</v>
      </c>
      <c r="L873" t="e">
        <f>MIN(100, MAX(0, (INDEX(出力表!D:D,4))*J873/MAX(K873, Settings!B3)))</f>
        <v>#VALUE!</v>
      </c>
      <c r="M873">
        <f>MIN(100, MAX(0, 100*BETAINV(乱数表!$E873, MAX(0.00000001, (1/(1+EXP(-(INDEX(係数表!G:G,5) + $B873))))*(EXP(INDEX(係数表!H:H,5) + INDEX(係数表!I:I,5)*LN(INDEX(出力表!C:C,5)+1)))), MAX(0.00000001, (1-(1/(1+EXP(-(INDEX(係数表!G:G,5) + $B873)))))*(EXP(INDEX(係数表!H:H,5) + INDEX(係数表!I:I,5)*LN(INDEX(出力表!C:C,5)+1)))))))</f>
        <v>99.314134025285156</v>
      </c>
      <c r="N873" t="e">
        <f>MIN(100, MAX(0, (100*(INDEX(出力表!D:D,5))/(EXP(INDEX(係数表!B:B,5) + $C873) + (INDEX(出力表!D:D,5)))) + (乱数表!$Q873*(Settings!B12/(((INDEX(出力表!D:D,5))+1)^INDEX(係数表!E:E,5)*INDEX(係数表!F:F,5))))))</f>
        <v>#VALUE!</v>
      </c>
      <c r="O873" t="e">
        <f>MIN(100, MAX(0, (INDEX(出力表!D:D,5))*M873/MAX(N873, Settings!B3)))</f>
        <v>#VALUE!</v>
      </c>
      <c r="P873">
        <f>MIN(100, MAX(0, 100*BETAINV(乱数表!$F873, MAX(0.00000001, (1/(1+EXP(-(INDEX(係数表!G:G,6) + $B873))))*(EXP(INDEX(係数表!H:H,6) + INDEX(係数表!I:I,6)*LN(INDEX(出力表!C:C,6)+1)))), MAX(0.00000001, (1-(1/(1+EXP(-(INDEX(係数表!G:G,6) + $B873)))))*(EXP(INDEX(係数表!H:H,6) + INDEX(係数表!I:I,6)*LN(INDEX(出力表!C:C,6)+1)))))))</f>
        <v>97.632620588835508</v>
      </c>
      <c r="Q873" t="e">
        <f>MIN(100, MAX(0, (100*(INDEX(出力表!D:D,6))/(EXP(INDEX(係数表!B:B,6) + $C873) + (INDEX(出力表!D:D,6)))) + (乱数表!$R873*(Settings!B12/(((INDEX(出力表!D:D,6))+1)^INDEX(係数表!E:E,6)*INDEX(係数表!F:F,6))))))</f>
        <v>#VALUE!</v>
      </c>
      <c r="R873" t="e">
        <f>MIN(100, MAX(0, (INDEX(出力表!D:D,6))*P873/MAX(Q873, Settings!B3)))</f>
        <v>#VALUE!</v>
      </c>
      <c r="S873">
        <f>MIN(100, MAX(0, 100*BETAINV(乱数表!$G873, MAX(0.00000001, (1/(1+EXP(-(INDEX(係数表!G:G,7) + $B873))))*(EXP(INDEX(係数表!H:H,7) + INDEX(係数表!I:I,7)*LN(INDEX(出力表!C:C,7)+1)))), MAX(0.00000001, (1-(1/(1+EXP(-(INDEX(係数表!G:G,7) + $B873)))))*(EXP(INDEX(係数表!H:H,7) + INDEX(係数表!I:I,7)*LN(INDEX(出力表!C:C,7)+1)))))))</f>
        <v>92.6225689855371</v>
      </c>
      <c r="T873" t="e">
        <f>MIN(100, MAX(0, (100*(INDEX(出力表!D:D,7))/(EXP(INDEX(係数表!B:B,7) + $C873) + (INDEX(出力表!D:D,7)))) + (乱数表!$S873*(Settings!B12/(((INDEX(出力表!D:D,7))+1)^INDEX(係数表!E:E,7)*INDEX(係数表!F:F,7))))))</f>
        <v>#VALUE!</v>
      </c>
      <c r="U873" t="e">
        <f>MIN(100, MAX(0, (INDEX(出力表!D:D,7))*S873/MAX(T873, Settings!B3)))</f>
        <v>#VALUE!</v>
      </c>
      <c r="V873">
        <f>MIN(100, MAX(0, 100*BETAINV(乱数表!$H873, MAX(0.00000001, (1/(1+EXP(-(INDEX(係数表!G:G,8) + $B873))))*(EXP(INDEX(係数表!H:H,8) + INDEX(係数表!I:I,8)*LN(INDEX(出力表!C:C,8)+1)))), MAX(0.00000001, (1-(1/(1+EXP(-(INDEX(係数表!G:G,8) + $B873)))))*(EXP(INDEX(係数表!H:H,8) + INDEX(係数表!I:I,8)*LN(INDEX(出力表!C:C,8)+1)))))))</f>
        <v>99.846567749406319</v>
      </c>
      <c r="W873" t="e">
        <f>MIN(100, MAX(0, (100*(INDEX(出力表!D:D,8))/(EXP(INDEX(係数表!B:B,8) + $C873) + (INDEX(出力表!D:D,8)))) + (乱数表!$T873*(Settings!B12/(((INDEX(出力表!D:D,8))+1)^INDEX(係数表!E:E,8)*INDEX(係数表!F:F,8))))))</f>
        <v>#VALUE!</v>
      </c>
      <c r="X873" t="e">
        <f>MIN(100, MAX(0, (INDEX(出力表!D:D,8))*V873/MAX(W873, Settings!B3)))</f>
        <v>#VALUE!</v>
      </c>
      <c r="Y873">
        <f>MIN(100, MAX(0, 100*BETAINV(乱数表!$I873, MAX(0.00000001, (1/(1+EXP(-(INDEX(係数表!G:G,9) + $B873))))*(EXP(INDEX(係数表!H:H,9) + INDEX(係数表!I:I,9)*LN(INDEX(出力表!C:C,9)+1)))), MAX(0.00000001, (1-(1/(1+EXP(-(INDEX(係数表!G:G,9) + $B873)))))*(EXP(INDEX(係数表!H:H,9) + INDEX(係数表!I:I,9)*LN(INDEX(出力表!C:C,9)+1)))))))</f>
        <v>97.561563679981475</v>
      </c>
      <c r="Z873" t="e">
        <f>MIN(100, MAX(0, (100*(INDEX(出力表!D:D,9))/(EXP(INDEX(係数表!B:B,9) + $C873) + (INDEX(出力表!D:D,9)))) + (乱数表!$U873*(Settings!B12/(((INDEX(出力表!D:D,9))+1)^INDEX(係数表!E:E,9)*INDEX(係数表!F:F,9))))))</f>
        <v>#VALUE!</v>
      </c>
      <c r="AA873" t="e">
        <f>MIN(100, MAX(0, (INDEX(出力表!D:D,9))*Y873/MAX(Z873, Settings!B3)))</f>
        <v>#VALUE!</v>
      </c>
      <c r="AB873">
        <f>MIN(100, MAX(0, 100*BETAINV(乱数表!$J873, MAX(0.00000001, (1/(1+EXP(-(INDEX(係数表!G:G,10) + $B873))))*(EXP(INDEX(係数表!H:H,10) + INDEX(係数表!I:I,10)*LN(INDEX(出力表!C:C,10)+1)))), MAX(0.00000001, (1-(1/(1+EXP(-(INDEX(係数表!G:G,10) + $B873)))))*(EXP(INDEX(係数表!H:H,10) + INDEX(係数表!I:I,10)*LN(INDEX(出力表!C:C,10)+1)))))))</f>
        <v>87.08285567041159</v>
      </c>
      <c r="AC873" t="e">
        <f>MIN(100, MAX(0, (100*(INDEX(出力表!D:D,10))/(EXP(INDEX(係数表!B:B,10) + $C873) + (INDEX(出力表!D:D,10)))) + (乱数表!$V873*(Settings!B12/(((INDEX(出力表!D:D,10))+1)^INDEX(係数表!E:E,10)*INDEX(係数表!F:F,10))))))</f>
        <v>#VALUE!</v>
      </c>
      <c r="AD873" t="e">
        <f>MIN(100, MAX(0, (INDEX(出力表!D:D,10))*AB873/MAX(AC873, Settings!B3)))</f>
        <v>#VALUE!</v>
      </c>
      <c r="AE873">
        <f>MIN(100, MAX(0, 100*BETAINV(乱数表!$K873, MAX(0.00000001, (1/(1+EXP(-(INDEX(係数表!G:G,11) + $B873))))*(EXP(INDEX(係数表!H:H,11) + INDEX(係数表!I:I,11)*LN(INDEX(出力表!C:C,11)+1)))), MAX(0.00000001, (1-(1/(1+EXP(-(INDEX(係数表!G:G,11) + $B873)))))*(EXP(INDEX(係数表!H:H,11) + INDEX(係数表!I:I,11)*LN(INDEX(出力表!C:C,11)+1)))))))</f>
        <v>96.158594908333853</v>
      </c>
      <c r="AF873" t="e">
        <f>MIN(100, MAX(0, (100*(INDEX(出力表!D:D,11))/(EXP(INDEX(係数表!B:B,11) + $C873) + (INDEX(出力表!D:D,11)))) + (乱数表!$W873*(Settings!B12/(((INDEX(出力表!D:D,11))+1)^INDEX(係数表!E:E,11)*INDEX(係数表!F:F,11))))))</f>
        <v>#VALUE!</v>
      </c>
      <c r="AG873" t="e">
        <f>MIN(100, MAX(0, (INDEX(出力表!D:D,11))*AE873/MAX(AF873, Settings!B3)))</f>
        <v>#VALUE!</v>
      </c>
      <c r="AH873">
        <f>MIN(100, MAX(0, 100*BETAINV(乱数表!$L873, MAX(0.00000001, (1/(1+EXP(-(INDEX(係数表!G:G,12) + $B873))))*(EXP(INDEX(係数表!H:H,12) + INDEX(係数表!I:I,12)*LN(INDEX(出力表!C:C,12)+1)))), MAX(0.00000001, (1-(1/(1+EXP(-(INDEX(係数表!G:G,12) + $B873)))))*(EXP(INDEX(係数表!H:H,12) + INDEX(係数表!I:I,12)*LN(INDEX(出力表!C:C,12)+1)))))))</f>
        <v>94.27750638705848</v>
      </c>
      <c r="AI873" t="e">
        <f>MIN(100, MAX(0, (100*(INDEX(出力表!D:D,12))/(EXP(INDEX(係数表!B:B,12) + $C873) + (INDEX(出力表!D:D,12)))) + (乱数表!$X873*(Settings!B12/(((INDEX(出力表!D:D,12))+1)^INDEX(係数表!E:E,12)*INDEX(係数表!F:F,12))))))</f>
        <v>#VALUE!</v>
      </c>
      <c r="AJ873" t="e">
        <f>MIN(100, MAX(0, (INDEX(出力表!D:D,12))*AH873/MAX(AI873, Settings!B3)))</f>
        <v>#VALUE!</v>
      </c>
      <c r="AK873">
        <f>MIN(100, MAX(0, 100*BETAINV(乱数表!$M873, MAX(0.00000001, (1/(1+EXP(-(INDEX(係数表!G:G,13) + $B873))))*(EXP(INDEX(係数表!H:H,13) + INDEX(係数表!I:I,13)*LN(INDEX(出力表!C:C,13)+1)))), MAX(0.00000001, (1-(1/(1+EXP(-(INDEX(係数表!G:G,13) + $B873)))))*(EXP(INDEX(係数表!H:H,13) + INDEX(係数表!I:I,13)*LN(INDEX(出力表!C:C,13)+1)))))))</f>
        <v>99.921546836828995</v>
      </c>
      <c r="AL873" t="e">
        <f>MIN(100, MAX(0, (100*(INDEX(出力表!D:D,13))/(EXP(INDEX(係数表!B:B,13) + $C873) + (INDEX(出力表!D:D,13)))) + (乱数表!$Y873*(Settings!B12/(((INDEX(出力表!D:D,13))+1)^INDEX(係数表!E:E,13)*INDEX(係数表!F:F,13))))))</f>
        <v>#VALUE!</v>
      </c>
      <c r="AM873" t="e">
        <f>MIN(100, MAX(0, (INDEX(出力表!D:D,13))*AK873/MAX(AL873, Settings!B3)))</f>
        <v>#VALUE!</v>
      </c>
      <c r="AN873">
        <f>IF(ISNUMBER(F873), INDEX(出力表!B:B,2)*F873, 0)+IF(ISNUMBER(I873), INDEX(出力表!B:B,3)*I873, 0)+IF(ISNUMBER(L873), INDEX(出力表!B:B,4)*L873, 0)+IF(ISNUMBER(O873), INDEX(出力表!B:B,5)*O873, 0)+IF(ISNUMBER(R873), INDEX(出力表!B:B,6)*R873, 0)+IF(ISNUMBER(U873), INDEX(出力表!B:B,7)*U873, 0)+IF(ISNUMBER(X873), INDEX(出力表!B:B,8)*X873, 0)+IF(ISNUMBER(AA873), INDEX(出力表!B:B,9)*AA873, 0)+IF(ISNUMBER(AD873), INDEX(出力表!B:B,10)*AD873, 0)+IF(ISNUMBER(AG873), INDEX(出力表!B:B,11)*AG873, 0)+IF(ISNUMBER(AJ873), INDEX(出力表!B:B,12)*AJ873, 0)+IF(ISNUMBER(AM873), INDEX(出力表!B:B,13)*AM873, 0)</f>
        <v>0</v>
      </c>
      <c r="AO873">
        <f>IF(ISNUMBER(F873), INDEX(出力表!B:B,2), 0)+IF(ISNUMBER(I873), INDEX(出力表!B:B,3), 0)+IF(ISNUMBER(L873), INDEX(出力表!B:B,4), 0)+IF(ISNUMBER(O873), INDEX(出力表!B:B,5), 0)+IF(ISNUMBER(R873), INDEX(出力表!B:B,6), 0)+IF(ISNUMBER(U873), INDEX(出力表!B:B,7), 0)+IF(ISNUMBER(X873), INDEX(出力表!B:B,8), 0)+IF(ISNUMBER(AA873), INDEX(出力表!B:B,9), 0)+IF(ISNUMBER(AD873), INDEX(出力表!B:B,10), 0)+IF(ISNUMBER(AG873), INDEX(出力表!B:B,11), 0)+IF(ISNUMBER(AJ873), INDEX(出力表!B:B,12), 0)+IF(ISNUMBER(AM873), INDEX(出力表!B:B,13), 0)</f>
        <v>0</v>
      </c>
      <c r="AP873" t="str">
        <f t="shared" si="13"/>
        <v/>
      </c>
    </row>
    <row r="874" spans="1:42" x14ac:dyDescent="0.2">
      <c r="A874">
        <v>873</v>
      </c>
      <c r="B874">
        <f>IF(UPPER(Settings!B4)="TRUE", 乱数表!$Z874*Settings!B10, 0)</f>
        <v>-0.43891641059384062</v>
      </c>
      <c r="C874">
        <f>IF(UPPER(Settings!B4)="TRUE", 乱数表!$AA874*Settings!B11, 0)</f>
        <v>-2.9903046986096856E-2</v>
      </c>
      <c r="D874">
        <f>MIN(100, MAX(0, 100*BETAINV(乱数表!$B874, MAX(0.00000001, (1/(1+EXP(-(INDEX(係数表!G:G,2) + $B874))))*(EXP(INDEX(係数表!H:H,2) + INDEX(係数表!I:I,2)*LN(INDEX(出力表!C:C,2)+1)))), MAX(0.00000001, (1-(1/(1+EXP(-(INDEX(係数表!G:G,2) + $B874)))))*(EXP(INDEX(係数表!H:H,2) + INDEX(係数表!I:I,2)*LN(INDEX(出力表!C:C,2)+1)))))))</f>
        <v>97.435472187839139</v>
      </c>
      <c r="E874" t="e">
        <f>MIN(100, MAX(0, (100*(INDEX(出力表!D:D,2))/(EXP(INDEX(係数表!B:B,2) + $C874) + (INDEX(出力表!D:D,2)))) + (乱数表!$N874*(Settings!B12/(((INDEX(出力表!D:D,2))+1)^INDEX(係数表!E:E,2)*INDEX(係数表!F:F,2))))))</f>
        <v>#VALUE!</v>
      </c>
      <c r="F874" t="e">
        <f>MIN(100, MAX(0, (INDEX(出力表!D:D,2))*D874/MAX(E874, Settings!B3)))</f>
        <v>#VALUE!</v>
      </c>
      <c r="G874">
        <f>MIN(100, MAX(0, 100*BETAINV(乱数表!$C874, MAX(0.00000001, (1/(1+EXP(-(INDEX(係数表!G:G,3) + $B874))))*(EXP(INDEX(係数表!H:H,3) + INDEX(係数表!I:I,3)*LN(INDEX(出力表!C:C,3)+1)))), MAX(0.00000001, (1-(1/(1+EXP(-(INDEX(係数表!G:G,3) + $B874)))))*(EXP(INDEX(係数表!H:H,3) + INDEX(係数表!I:I,3)*LN(INDEX(出力表!C:C,3)+1)))))))</f>
        <v>71.197605528942105</v>
      </c>
      <c r="H874" t="e">
        <f>MIN(100, MAX(0, (100*(INDEX(出力表!D:D,3))/(EXP(INDEX(係数表!B:B,3) + $C874) + (INDEX(出力表!D:D,3)))) + (乱数表!$O874*(Settings!B12/(((INDEX(出力表!D:D,3))+1)^INDEX(係数表!E:E,3)*INDEX(係数表!F:F,3))))))</f>
        <v>#VALUE!</v>
      </c>
      <c r="I874" t="e">
        <f>MIN(100, MAX(0, (INDEX(出力表!D:D,3))*G874/MAX(H874, Settings!B3)))</f>
        <v>#VALUE!</v>
      </c>
      <c r="J874">
        <f>MIN(100, MAX(0, 100*BETAINV(乱数表!$D874, MAX(0.00000001, (1/(1+EXP(-(INDEX(係数表!G:G,4) + $B874))))*(EXP(INDEX(係数表!H:H,4) + INDEX(係数表!I:I,4)*LN(INDEX(出力表!C:C,4)+1)))), MAX(0.00000001, (1-(1/(1+EXP(-(INDEX(係数表!G:G,4) + $B874)))))*(EXP(INDEX(係数表!H:H,4) + INDEX(係数表!I:I,4)*LN(INDEX(出力表!C:C,4)+1)))))))</f>
        <v>34.56987144950574</v>
      </c>
      <c r="K874" t="e">
        <f>MIN(100, MAX(0, (100*(INDEX(出力表!D:D,4))/(EXP(INDEX(係数表!B:B,4) + $C874) + (INDEX(出力表!D:D,4)))) + (乱数表!$P874*(Settings!B12/(((INDEX(出力表!D:D,4))+1)^INDEX(係数表!E:E,4)*INDEX(係数表!F:F,4))))))</f>
        <v>#VALUE!</v>
      </c>
      <c r="L874" t="e">
        <f>MIN(100, MAX(0, (INDEX(出力表!D:D,4))*J874/MAX(K874, Settings!B3)))</f>
        <v>#VALUE!</v>
      </c>
      <c r="M874">
        <f>MIN(100, MAX(0, 100*BETAINV(乱数表!$E874, MAX(0.00000001, (1/(1+EXP(-(INDEX(係数表!G:G,5) + $B874))))*(EXP(INDEX(係数表!H:H,5) + INDEX(係数表!I:I,5)*LN(INDEX(出力表!C:C,5)+1)))), MAX(0.00000001, (1-(1/(1+EXP(-(INDEX(係数表!G:G,5) + $B874)))))*(EXP(INDEX(係数表!H:H,5) + INDEX(係数表!I:I,5)*LN(INDEX(出力表!C:C,5)+1)))))))</f>
        <v>75.19645571160666</v>
      </c>
      <c r="N874" t="e">
        <f>MIN(100, MAX(0, (100*(INDEX(出力表!D:D,5))/(EXP(INDEX(係数表!B:B,5) + $C874) + (INDEX(出力表!D:D,5)))) + (乱数表!$Q874*(Settings!B12/(((INDEX(出力表!D:D,5))+1)^INDEX(係数表!E:E,5)*INDEX(係数表!F:F,5))))))</f>
        <v>#VALUE!</v>
      </c>
      <c r="O874" t="e">
        <f>MIN(100, MAX(0, (INDEX(出力表!D:D,5))*M874/MAX(N874, Settings!B3)))</f>
        <v>#VALUE!</v>
      </c>
      <c r="P874">
        <f>MIN(100, MAX(0, 100*BETAINV(乱数表!$F874, MAX(0.00000001, (1/(1+EXP(-(INDEX(係数表!G:G,6) + $B874))))*(EXP(INDEX(係数表!H:H,6) + INDEX(係数表!I:I,6)*LN(INDEX(出力表!C:C,6)+1)))), MAX(0.00000001, (1-(1/(1+EXP(-(INDEX(係数表!G:G,6) + $B874)))))*(EXP(INDEX(係数表!H:H,6) + INDEX(係数表!I:I,6)*LN(INDEX(出力表!C:C,6)+1)))))))</f>
        <v>94.502691483901799</v>
      </c>
      <c r="Q874" t="e">
        <f>MIN(100, MAX(0, (100*(INDEX(出力表!D:D,6))/(EXP(INDEX(係数表!B:B,6) + $C874) + (INDEX(出力表!D:D,6)))) + (乱数表!$R874*(Settings!B12/(((INDEX(出力表!D:D,6))+1)^INDEX(係数表!E:E,6)*INDEX(係数表!F:F,6))))))</f>
        <v>#VALUE!</v>
      </c>
      <c r="R874" t="e">
        <f>MIN(100, MAX(0, (INDEX(出力表!D:D,6))*P874/MAX(Q874, Settings!B3)))</f>
        <v>#VALUE!</v>
      </c>
      <c r="S874">
        <f>MIN(100, MAX(0, 100*BETAINV(乱数表!$G874, MAX(0.00000001, (1/(1+EXP(-(INDEX(係数表!G:G,7) + $B874))))*(EXP(INDEX(係数表!H:H,7) + INDEX(係数表!I:I,7)*LN(INDEX(出力表!C:C,7)+1)))), MAX(0.00000001, (1-(1/(1+EXP(-(INDEX(係数表!G:G,7) + $B874)))))*(EXP(INDEX(係数表!H:H,7) + INDEX(係数表!I:I,7)*LN(INDEX(出力表!C:C,7)+1)))))))</f>
        <v>93.745755514424872</v>
      </c>
      <c r="T874" t="e">
        <f>MIN(100, MAX(0, (100*(INDEX(出力表!D:D,7))/(EXP(INDEX(係数表!B:B,7) + $C874) + (INDEX(出力表!D:D,7)))) + (乱数表!$S874*(Settings!B12/(((INDEX(出力表!D:D,7))+1)^INDEX(係数表!E:E,7)*INDEX(係数表!F:F,7))))))</f>
        <v>#VALUE!</v>
      </c>
      <c r="U874" t="e">
        <f>MIN(100, MAX(0, (INDEX(出力表!D:D,7))*S874/MAX(T874, Settings!B3)))</f>
        <v>#VALUE!</v>
      </c>
      <c r="V874">
        <f>MIN(100, MAX(0, 100*BETAINV(乱数表!$H874, MAX(0.00000001, (1/(1+EXP(-(INDEX(係数表!G:G,8) + $B874))))*(EXP(INDEX(係数表!H:H,8) + INDEX(係数表!I:I,8)*LN(INDEX(出力表!C:C,8)+1)))), MAX(0.00000001, (1-(1/(1+EXP(-(INDEX(係数表!G:G,8) + $B874)))))*(EXP(INDEX(係数表!H:H,8) + INDEX(係数表!I:I,8)*LN(INDEX(出力表!C:C,8)+1)))))))</f>
        <v>33.775679963175222</v>
      </c>
      <c r="W874" t="e">
        <f>MIN(100, MAX(0, (100*(INDEX(出力表!D:D,8))/(EXP(INDEX(係数表!B:B,8) + $C874) + (INDEX(出力表!D:D,8)))) + (乱数表!$T874*(Settings!B12/(((INDEX(出力表!D:D,8))+1)^INDEX(係数表!E:E,8)*INDEX(係数表!F:F,8))))))</f>
        <v>#VALUE!</v>
      </c>
      <c r="X874" t="e">
        <f>MIN(100, MAX(0, (INDEX(出力表!D:D,8))*V874/MAX(W874, Settings!B3)))</f>
        <v>#VALUE!</v>
      </c>
      <c r="Y874">
        <f>MIN(100, MAX(0, 100*BETAINV(乱数表!$I874, MAX(0.00000001, (1/(1+EXP(-(INDEX(係数表!G:G,9) + $B874))))*(EXP(INDEX(係数表!H:H,9) + INDEX(係数表!I:I,9)*LN(INDEX(出力表!C:C,9)+1)))), MAX(0.00000001, (1-(1/(1+EXP(-(INDEX(係数表!G:G,9) + $B874)))))*(EXP(INDEX(係数表!H:H,9) + INDEX(係数表!I:I,9)*LN(INDEX(出力表!C:C,9)+1)))))))</f>
        <v>97.216548234368005</v>
      </c>
      <c r="Z874" t="e">
        <f>MIN(100, MAX(0, (100*(INDEX(出力表!D:D,9))/(EXP(INDEX(係数表!B:B,9) + $C874) + (INDEX(出力表!D:D,9)))) + (乱数表!$U874*(Settings!B12/(((INDEX(出力表!D:D,9))+1)^INDEX(係数表!E:E,9)*INDEX(係数表!F:F,9))))))</f>
        <v>#VALUE!</v>
      </c>
      <c r="AA874" t="e">
        <f>MIN(100, MAX(0, (INDEX(出力表!D:D,9))*Y874/MAX(Z874, Settings!B3)))</f>
        <v>#VALUE!</v>
      </c>
      <c r="AB874">
        <f>MIN(100, MAX(0, 100*BETAINV(乱数表!$J874, MAX(0.00000001, (1/(1+EXP(-(INDEX(係数表!G:G,10) + $B874))))*(EXP(INDEX(係数表!H:H,10) + INDEX(係数表!I:I,10)*LN(INDEX(出力表!C:C,10)+1)))), MAX(0.00000001, (1-(1/(1+EXP(-(INDEX(係数表!G:G,10) + $B874)))))*(EXP(INDEX(係数表!H:H,10) + INDEX(係数表!I:I,10)*LN(INDEX(出力表!C:C,10)+1)))))))</f>
        <v>89.696396826758033</v>
      </c>
      <c r="AC874" t="e">
        <f>MIN(100, MAX(0, (100*(INDEX(出力表!D:D,10))/(EXP(INDEX(係数表!B:B,10) + $C874) + (INDEX(出力表!D:D,10)))) + (乱数表!$V874*(Settings!B12/(((INDEX(出力表!D:D,10))+1)^INDEX(係数表!E:E,10)*INDEX(係数表!F:F,10))))))</f>
        <v>#VALUE!</v>
      </c>
      <c r="AD874" t="e">
        <f>MIN(100, MAX(0, (INDEX(出力表!D:D,10))*AB874/MAX(AC874, Settings!B3)))</f>
        <v>#VALUE!</v>
      </c>
      <c r="AE874">
        <f>MIN(100, MAX(0, 100*BETAINV(乱数表!$K874, MAX(0.00000001, (1/(1+EXP(-(INDEX(係数表!G:G,11) + $B874))))*(EXP(INDEX(係数表!H:H,11) + INDEX(係数表!I:I,11)*LN(INDEX(出力表!C:C,11)+1)))), MAX(0.00000001, (1-(1/(1+EXP(-(INDEX(係数表!G:G,11) + $B874)))))*(EXP(INDEX(係数表!H:H,11) + INDEX(係数表!I:I,11)*LN(INDEX(出力表!C:C,11)+1)))))))</f>
        <v>96.177449020565874</v>
      </c>
      <c r="AF874" t="e">
        <f>MIN(100, MAX(0, (100*(INDEX(出力表!D:D,11))/(EXP(INDEX(係数表!B:B,11) + $C874) + (INDEX(出力表!D:D,11)))) + (乱数表!$W874*(Settings!B12/(((INDEX(出力表!D:D,11))+1)^INDEX(係数表!E:E,11)*INDEX(係数表!F:F,11))))))</f>
        <v>#VALUE!</v>
      </c>
      <c r="AG874" t="e">
        <f>MIN(100, MAX(0, (INDEX(出力表!D:D,11))*AE874/MAX(AF874, Settings!B3)))</f>
        <v>#VALUE!</v>
      </c>
      <c r="AH874">
        <f>MIN(100, MAX(0, 100*BETAINV(乱数表!$L874, MAX(0.00000001, (1/(1+EXP(-(INDEX(係数表!G:G,12) + $B874))))*(EXP(INDEX(係数表!H:H,12) + INDEX(係数表!I:I,12)*LN(INDEX(出力表!C:C,12)+1)))), MAX(0.00000001, (1-(1/(1+EXP(-(INDEX(係数表!G:G,12) + $B874)))))*(EXP(INDEX(係数表!H:H,12) + INDEX(係数表!I:I,12)*LN(INDEX(出力表!C:C,12)+1)))))))</f>
        <v>87.232447135384845</v>
      </c>
      <c r="AI874" t="e">
        <f>MIN(100, MAX(0, (100*(INDEX(出力表!D:D,12))/(EXP(INDEX(係数表!B:B,12) + $C874) + (INDEX(出力表!D:D,12)))) + (乱数表!$X874*(Settings!B12/(((INDEX(出力表!D:D,12))+1)^INDEX(係数表!E:E,12)*INDEX(係数表!F:F,12))))))</f>
        <v>#VALUE!</v>
      </c>
      <c r="AJ874" t="e">
        <f>MIN(100, MAX(0, (INDEX(出力表!D:D,12))*AH874/MAX(AI874, Settings!B3)))</f>
        <v>#VALUE!</v>
      </c>
      <c r="AK874">
        <f>MIN(100, MAX(0, 100*BETAINV(乱数表!$M874, MAX(0.00000001, (1/(1+EXP(-(INDEX(係数表!G:G,13) + $B874))))*(EXP(INDEX(係数表!H:H,13) + INDEX(係数表!I:I,13)*LN(INDEX(出力表!C:C,13)+1)))), MAX(0.00000001, (1-(1/(1+EXP(-(INDEX(係数表!G:G,13) + $B874)))))*(EXP(INDEX(係数表!H:H,13) + INDEX(係数表!I:I,13)*LN(INDEX(出力表!C:C,13)+1)))))))</f>
        <v>85.870374012619237</v>
      </c>
      <c r="AL874" t="e">
        <f>MIN(100, MAX(0, (100*(INDEX(出力表!D:D,13))/(EXP(INDEX(係数表!B:B,13) + $C874) + (INDEX(出力表!D:D,13)))) + (乱数表!$Y874*(Settings!B12/(((INDEX(出力表!D:D,13))+1)^INDEX(係数表!E:E,13)*INDEX(係数表!F:F,13))))))</f>
        <v>#VALUE!</v>
      </c>
      <c r="AM874" t="e">
        <f>MIN(100, MAX(0, (INDEX(出力表!D:D,13))*AK874/MAX(AL874, Settings!B3)))</f>
        <v>#VALUE!</v>
      </c>
      <c r="AN874">
        <f>IF(ISNUMBER(F874), INDEX(出力表!B:B,2)*F874, 0)+IF(ISNUMBER(I874), INDEX(出力表!B:B,3)*I874, 0)+IF(ISNUMBER(L874), INDEX(出力表!B:B,4)*L874, 0)+IF(ISNUMBER(O874), INDEX(出力表!B:B,5)*O874, 0)+IF(ISNUMBER(R874), INDEX(出力表!B:B,6)*R874, 0)+IF(ISNUMBER(U874), INDEX(出力表!B:B,7)*U874, 0)+IF(ISNUMBER(X874), INDEX(出力表!B:B,8)*X874, 0)+IF(ISNUMBER(AA874), INDEX(出力表!B:B,9)*AA874, 0)+IF(ISNUMBER(AD874), INDEX(出力表!B:B,10)*AD874, 0)+IF(ISNUMBER(AG874), INDEX(出力表!B:B,11)*AG874, 0)+IF(ISNUMBER(AJ874), INDEX(出力表!B:B,12)*AJ874, 0)+IF(ISNUMBER(AM874), INDEX(出力表!B:B,13)*AM874, 0)</f>
        <v>0</v>
      </c>
      <c r="AO874">
        <f>IF(ISNUMBER(F874), INDEX(出力表!B:B,2), 0)+IF(ISNUMBER(I874), INDEX(出力表!B:B,3), 0)+IF(ISNUMBER(L874), INDEX(出力表!B:B,4), 0)+IF(ISNUMBER(O874), INDEX(出力表!B:B,5), 0)+IF(ISNUMBER(R874), INDEX(出力表!B:B,6), 0)+IF(ISNUMBER(U874), INDEX(出力表!B:B,7), 0)+IF(ISNUMBER(X874), INDEX(出力表!B:B,8), 0)+IF(ISNUMBER(AA874), INDEX(出力表!B:B,9), 0)+IF(ISNUMBER(AD874), INDEX(出力表!B:B,10), 0)+IF(ISNUMBER(AG874), INDEX(出力表!B:B,11), 0)+IF(ISNUMBER(AJ874), INDEX(出力表!B:B,12), 0)+IF(ISNUMBER(AM874), INDEX(出力表!B:B,13), 0)</f>
        <v>0</v>
      </c>
      <c r="AP874" t="str">
        <f t="shared" si="13"/>
        <v/>
      </c>
    </row>
    <row r="875" spans="1:42" x14ac:dyDescent="0.2">
      <c r="A875">
        <v>874</v>
      </c>
      <c r="B875">
        <f>IF(UPPER(Settings!B4)="TRUE", 乱数表!$Z875*Settings!B10, 0)</f>
        <v>0.26699870300555018</v>
      </c>
      <c r="C875">
        <f>IF(UPPER(Settings!B4)="TRUE", 乱数表!$AA875*Settings!B11, 0)</f>
        <v>-4.9666573591439493E-2</v>
      </c>
      <c r="D875">
        <f>MIN(100, MAX(0, 100*BETAINV(乱数表!$B875, MAX(0.00000001, (1/(1+EXP(-(INDEX(係数表!G:G,2) + $B875))))*(EXP(INDEX(係数表!H:H,2) + INDEX(係数表!I:I,2)*LN(INDEX(出力表!C:C,2)+1)))), MAX(0.00000001, (1-(1/(1+EXP(-(INDEX(係数表!G:G,2) + $B875)))))*(EXP(INDEX(係数表!H:H,2) + INDEX(係数表!I:I,2)*LN(INDEX(出力表!C:C,2)+1)))))))</f>
        <v>97.82035209293862</v>
      </c>
      <c r="E875" t="e">
        <f>MIN(100, MAX(0, (100*(INDEX(出力表!D:D,2))/(EXP(INDEX(係数表!B:B,2) + $C875) + (INDEX(出力表!D:D,2)))) + (乱数表!$N875*(Settings!B12/(((INDEX(出力表!D:D,2))+1)^INDEX(係数表!E:E,2)*INDEX(係数表!F:F,2))))))</f>
        <v>#VALUE!</v>
      </c>
      <c r="F875" t="e">
        <f>MIN(100, MAX(0, (INDEX(出力表!D:D,2))*D875/MAX(E875, Settings!B3)))</f>
        <v>#VALUE!</v>
      </c>
      <c r="G875">
        <f>MIN(100, MAX(0, 100*BETAINV(乱数表!$C875, MAX(0.00000001, (1/(1+EXP(-(INDEX(係数表!G:G,3) + $B875))))*(EXP(INDEX(係数表!H:H,3) + INDEX(係数表!I:I,3)*LN(INDEX(出力表!C:C,3)+1)))), MAX(0.00000001, (1-(1/(1+EXP(-(INDEX(係数表!G:G,3) + $B875)))))*(EXP(INDEX(係数表!H:H,3) + INDEX(係数表!I:I,3)*LN(INDEX(出力表!C:C,3)+1)))))))</f>
        <v>90.581406531839619</v>
      </c>
      <c r="H875" t="e">
        <f>MIN(100, MAX(0, (100*(INDEX(出力表!D:D,3))/(EXP(INDEX(係数表!B:B,3) + $C875) + (INDEX(出力表!D:D,3)))) + (乱数表!$O875*(Settings!B12/(((INDEX(出力表!D:D,3))+1)^INDEX(係数表!E:E,3)*INDEX(係数表!F:F,3))))))</f>
        <v>#VALUE!</v>
      </c>
      <c r="I875" t="e">
        <f>MIN(100, MAX(0, (INDEX(出力表!D:D,3))*G875/MAX(H875, Settings!B3)))</f>
        <v>#VALUE!</v>
      </c>
      <c r="J875">
        <f>MIN(100, MAX(0, 100*BETAINV(乱数表!$D875, MAX(0.00000001, (1/(1+EXP(-(INDEX(係数表!G:G,4) + $B875))))*(EXP(INDEX(係数表!H:H,4) + INDEX(係数表!I:I,4)*LN(INDEX(出力表!C:C,4)+1)))), MAX(0.00000001, (1-(1/(1+EXP(-(INDEX(係数表!G:G,4) + $B875)))))*(EXP(INDEX(係数表!H:H,4) + INDEX(係数表!I:I,4)*LN(INDEX(出力表!C:C,4)+1)))))))</f>
        <v>77.513568370676722</v>
      </c>
      <c r="K875" t="e">
        <f>MIN(100, MAX(0, (100*(INDEX(出力表!D:D,4))/(EXP(INDEX(係数表!B:B,4) + $C875) + (INDEX(出力表!D:D,4)))) + (乱数表!$P875*(Settings!B12/(((INDEX(出力表!D:D,4))+1)^INDEX(係数表!E:E,4)*INDEX(係数表!F:F,4))))))</f>
        <v>#VALUE!</v>
      </c>
      <c r="L875" t="e">
        <f>MIN(100, MAX(0, (INDEX(出力表!D:D,4))*J875/MAX(K875, Settings!B3)))</f>
        <v>#VALUE!</v>
      </c>
      <c r="M875">
        <f>MIN(100, MAX(0, 100*BETAINV(乱数表!$E875, MAX(0.00000001, (1/(1+EXP(-(INDEX(係数表!G:G,5) + $B875))))*(EXP(INDEX(係数表!H:H,5) + INDEX(係数表!I:I,5)*LN(INDEX(出力表!C:C,5)+1)))), MAX(0.00000001, (1-(1/(1+EXP(-(INDEX(係数表!G:G,5) + $B875)))))*(EXP(INDEX(係数表!H:H,5) + INDEX(係数表!I:I,5)*LN(INDEX(出力表!C:C,5)+1)))))))</f>
        <v>90.311062154158492</v>
      </c>
      <c r="N875" t="e">
        <f>MIN(100, MAX(0, (100*(INDEX(出力表!D:D,5))/(EXP(INDEX(係数表!B:B,5) + $C875) + (INDEX(出力表!D:D,5)))) + (乱数表!$Q875*(Settings!B12/(((INDEX(出力表!D:D,5))+1)^INDEX(係数表!E:E,5)*INDEX(係数表!F:F,5))))))</f>
        <v>#VALUE!</v>
      </c>
      <c r="O875" t="e">
        <f>MIN(100, MAX(0, (INDEX(出力表!D:D,5))*M875/MAX(N875, Settings!B3)))</f>
        <v>#VALUE!</v>
      </c>
      <c r="P875">
        <f>MIN(100, MAX(0, 100*BETAINV(乱数表!$F875, MAX(0.00000001, (1/(1+EXP(-(INDEX(係数表!G:G,6) + $B875))))*(EXP(INDEX(係数表!H:H,6) + INDEX(係数表!I:I,6)*LN(INDEX(出力表!C:C,6)+1)))), MAX(0.00000001, (1-(1/(1+EXP(-(INDEX(係数表!G:G,6) + $B875)))))*(EXP(INDEX(係数表!H:H,6) + INDEX(係数表!I:I,6)*LN(INDEX(出力表!C:C,6)+1)))))))</f>
        <v>46.773949273113288</v>
      </c>
      <c r="Q875" t="e">
        <f>MIN(100, MAX(0, (100*(INDEX(出力表!D:D,6))/(EXP(INDEX(係数表!B:B,6) + $C875) + (INDEX(出力表!D:D,6)))) + (乱数表!$R875*(Settings!B12/(((INDEX(出力表!D:D,6))+1)^INDEX(係数表!E:E,6)*INDEX(係数表!F:F,6))))))</f>
        <v>#VALUE!</v>
      </c>
      <c r="R875" t="e">
        <f>MIN(100, MAX(0, (INDEX(出力表!D:D,6))*P875/MAX(Q875, Settings!B3)))</f>
        <v>#VALUE!</v>
      </c>
      <c r="S875">
        <f>MIN(100, MAX(0, 100*BETAINV(乱数表!$G875, MAX(0.00000001, (1/(1+EXP(-(INDEX(係数表!G:G,7) + $B875))))*(EXP(INDEX(係数表!H:H,7) + INDEX(係数表!I:I,7)*LN(INDEX(出力表!C:C,7)+1)))), MAX(0.00000001, (1-(1/(1+EXP(-(INDEX(係数表!G:G,7) + $B875)))))*(EXP(INDEX(係数表!H:H,7) + INDEX(係数表!I:I,7)*LN(INDEX(出力表!C:C,7)+1)))))))</f>
        <v>99.559730436528611</v>
      </c>
      <c r="T875" t="e">
        <f>MIN(100, MAX(0, (100*(INDEX(出力表!D:D,7))/(EXP(INDEX(係数表!B:B,7) + $C875) + (INDEX(出力表!D:D,7)))) + (乱数表!$S875*(Settings!B12/(((INDEX(出力表!D:D,7))+1)^INDEX(係数表!E:E,7)*INDEX(係数表!F:F,7))))))</f>
        <v>#VALUE!</v>
      </c>
      <c r="U875" t="e">
        <f>MIN(100, MAX(0, (INDEX(出力表!D:D,7))*S875/MAX(T875, Settings!B3)))</f>
        <v>#VALUE!</v>
      </c>
      <c r="V875">
        <f>MIN(100, MAX(0, 100*BETAINV(乱数表!$H875, MAX(0.00000001, (1/(1+EXP(-(INDEX(係数表!G:G,8) + $B875))))*(EXP(INDEX(係数表!H:H,8) + INDEX(係数表!I:I,8)*LN(INDEX(出力表!C:C,8)+1)))), MAX(0.00000001, (1-(1/(1+EXP(-(INDEX(係数表!G:G,8) + $B875)))))*(EXP(INDEX(係数表!H:H,8) + INDEX(係数表!I:I,8)*LN(INDEX(出力表!C:C,8)+1)))))))</f>
        <v>73.24043861476099</v>
      </c>
      <c r="W875" t="e">
        <f>MIN(100, MAX(0, (100*(INDEX(出力表!D:D,8))/(EXP(INDEX(係数表!B:B,8) + $C875) + (INDEX(出力表!D:D,8)))) + (乱数表!$T875*(Settings!B12/(((INDEX(出力表!D:D,8))+1)^INDEX(係数表!E:E,8)*INDEX(係数表!F:F,8))))))</f>
        <v>#VALUE!</v>
      </c>
      <c r="X875" t="e">
        <f>MIN(100, MAX(0, (INDEX(出力表!D:D,8))*V875/MAX(W875, Settings!B3)))</f>
        <v>#VALUE!</v>
      </c>
      <c r="Y875">
        <f>MIN(100, MAX(0, 100*BETAINV(乱数表!$I875, MAX(0.00000001, (1/(1+EXP(-(INDEX(係数表!G:G,9) + $B875))))*(EXP(INDEX(係数表!H:H,9) + INDEX(係数表!I:I,9)*LN(INDEX(出力表!C:C,9)+1)))), MAX(0.00000001, (1-(1/(1+EXP(-(INDEX(係数表!G:G,9) + $B875)))))*(EXP(INDEX(係数表!H:H,9) + INDEX(係数表!I:I,9)*LN(INDEX(出力表!C:C,9)+1)))))))</f>
        <v>98.511364283153497</v>
      </c>
      <c r="Z875" t="e">
        <f>MIN(100, MAX(0, (100*(INDEX(出力表!D:D,9))/(EXP(INDEX(係数表!B:B,9) + $C875) + (INDEX(出力表!D:D,9)))) + (乱数表!$U875*(Settings!B12/(((INDEX(出力表!D:D,9))+1)^INDEX(係数表!E:E,9)*INDEX(係数表!F:F,9))))))</f>
        <v>#VALUE!</v>
      </c>
      <c r="AA875" t="e">
        <f>MIN(100, MAX(0, (INDEX(出力表!D:D,9))*Y875/MAX(Z875, Settings!B3)))</f>
        <v>#VALUE!</v>
      </c>
      <c r="AB875">
        <f>MIN(100, MAX(0, 100*BETAINV(乱数表!$J875, MAX(0.00000001, (1/(1+EXP(-(INDEX(係数表!G:G,10) + $B875))))*(EXP(INDEX(係数表!H:H,10) + INDEX(係数表!I:I,10)*LN(INDEX(出力表!C:C,10)+1)))), MAX(0.00000001, (1-(1/(1+EXP(-(INDEX(係数表!G:G,10) + $B875)))))*(EXP(INDEX(係数表!H:H,10) + INDEX(係数表!I:I,10)*LN(INDEX(出力表!C:C,10)+1)))))))</f>
        <v>99.057315213719164</v>
      </c>
      <c r="AC875" t="e">
        <f>MIN(100, MAX(0, (100*(INDEX(出力表!D:D,10))/(EXP(INDEX(係数表!B:B,10) + $C875) + (INDEX(出力表!D:D,10)))) + (乱数表!$V875*(Settings!B12/(((INDEX(出力表!D:D,10))+1)^INDEX(係数表!E:E,10)*INDEX(係数表!F:F,10))))))</f>
        <v>#VALUE!</v>
      </c>
      <c r="AD875" t="e">
        <f>MIN(100, MAX(0, (INDEX(出力表!D:D,10))*AB875/MAX(AC875, Settings!B3)))</f>
        <v>#VALUE!</v>
      </c>
      <c r="AE875">
        <f>MIN(100, MAX(0, 100*BETAINV(乱数表!$K875, MAX(0.00000001, (1/(1+EXP(-(INDEX(係数表!G:G,11) + $B875))))*(EXP(INDEX(係数表!H:H,11) + INDEX(係数表!I:I,11)*LN(INDEX(出力表!C:C,11)+1)))), MAX(0.00000001, (1-(1/(1+EXP(-(INDEX(係数表!G:G,11) + $B875)))))*(EXP(INDEX(係数表!H:H,11) + INDEX(係数表!I:I,11)*LN(INDEX(出力表!C:C,11)+1)))))))</f>
        <v>94.270528798317983</v>
      </c>
      <c r="AF875" t="e">
        <f>MIN(100, MAX(0, (100*(INDEX(出力表!D:D,11))/(EXP(INDEX(係数表!B:B,11) + $C875) + (INDEX(出力表!D:D,11)))) + (乱数表!$W875*(Settings!B12/(((INDEX(出力表!D:D,11))+1)^INDEX(係数表!E:E,11)*INDEX(係数表!F:F,11))))))</f>
        <v>#VALUE!</v>
      </c>
      <c r="AG875" t="e">
        <f>MIN(100, MAX(0, (INDEX(出力表!D:D,11))*AE875/MAX(AF875, Settings!B3)))</f>
        <v>#VALUE!</v>
      </c>
      <c r="AH875">
        <f>MIN(100, MAX(0, 100*BETAINV(乱数表!$L875, MAX(0.00000001, (1/(1+EXP(-(INDEX(係数表!G:G,12) + $B875))))*(EXP(INDEX(係数表!H:H,12) + INDEX(係数表!I:I,12)*LN(INDEX(出力表!C:C,12)+1)))), MAX(0.00000001, (1-(1/(1+EXP(-(INDEX(係数表!G:G,12) + $B875)))))*(EXP(INDEX(係数表!H:H,12) + INDEX(係数表!I:I,12)*LN(INDEX(出力表!C:C,12)+1)))))))</f>
        <v>99.435259898069887</v>
      </c>
      <c r="AI875" t="e">
        <f>MIN(100, MAX(0, (100*(INDEX(出力表!D:D,12))/(EXP(INDEX(係数表!B:B,12) + $C875) + (INDEX(出力表!D:D,12)))) + (乱数表!$X875*(Settings!B12/(((INDEX(出力表!D:D,12))+1)^INDEX(係数表!E:E,12)*INDEX(係数表!F:F,12))))))</f>
        <v>#VALUE!</v>
      </c>
      <c r="AJ875" t="e">
        <f>MIN(100, MAX(0, (INDEX(出力表!D:D,12))*AH875/MAX(AI875, Settings!B3)))</f>
        <v>#VALUE!</v>
      </c>
      <c r="AK875">
        <f>MIN(100, MAX(0, 100*BETAINV(乱数表!$M875, MAX(0.00000001, (1/(1+EXP(-(INDEX(係数表!G:G,13) + $B875))))*(EXP(INDEX(係数表!H:H,13) + INDEX(係数表!I:I,13)*LN(INDEX(出力表!C:C,13)+1)))), MAX(0.00000001, (1-(1/(1+EXP(-(INDEX(係数表!G:G,13) + $B875)))))*(EXP(INDEX(係数表!H:H,13) + INDEX(係数表!I:I,13)*LN(INDEX(出力表!C:C,13)+1)))))))</f>
        <v>78.273908303126532</v>
      </c>
      <c r="AL875" t="e">
        <f>MIN(100, MAX(0, (100*(INDEX(出力表!D:D,13))/(EXP(INDEX(係数表!B:B,13) + $C875) + (INDEX(出力表!D:D,13)))) + (乱数表!$Y875*(Settings!B12/(((INDEX(出力表!D:D,13))+1)^INDEX(係数表!E:E,13)*INDEX(係数表!F:F,13))))))</f>
        <v>#VALUE!</v>
      </c>
      <c r="AM875" t="e">
        <f>MIN(100, MAX(0, (INDEX(出力表!D:D,13))*AK875/MAX(AL875, Settings!B3)))</f>
        <v>#VALUE!</v>
      </c>
      <c r="AN875">
        <f>IF(ISNUMBER(F875), INDEX(出力表!B:B,2)*F875, 0)+IF(ISNUMBER(I875), INDEX(出力表!B:B,3)*I875, 0)+IF(ISNUMBER(L875), INDEX(出力表!B:B,4)*L875, 0)+IF(ISNUMBER(O875), INDEX(出力表!B:B,5)*O875, 0)+IF(ISNUMBER(R875), INDEX(出力表!B:B,6)*R875, 0)+IF(ISNUMBER(U875), INDEX(出力表!B:B,7)*U875, 0)+IF(ISNUMBER(X875), INDEX(出力表!B:B,8)*X875, 0)+IF(ISNUMBER(AA875), INDEX(出力表!B:B,9)*AA875, 0)+IF(ISNUMBER(AD875), INDEX(出力表!B:B,10)*AD875, 0)+IF(ISNUMBER(AG875), INDEX(出力表!B:B,11)*AG875, 0)+IF(ISNUMBER(AJ875), INDEX(出力表!B:B,12)*AJ875, 0)+IF(ISNUMBER(AM875), INDEX(出力表!B:B,13)*AM875, 0)</f>
        <v>0</v>
      </c>
      <c r="AO875">
        <f>IF(ISNUMBER(F875), INDEX(出力表!B:B,2), 0)+IF(ISNUMBER(I875), INDEX(出力表!B:B,3), 0)+IF(ISNUMBER(L875), INDEX(出力表!B:B,4), 0)+IF(ISNUMBER(O875), INDEX(出力表!B:B,5), 0)+IF(ISNUMBER(R875), INDEX(出力表!B:B,6), 0)+IF(ISNUMBER(U875), INDEX(出力表!B:B,7), 0)+IF(ISNUMBER(X875), INDEX(出力表!B:B,8), 0)+IF(ISNUMBER(AA875), INDEX(出力表!B:B,9), 0)+IF(ISNUMBER(AD875), INDEX(出力表!B:B,10), 0)+IF(ISNUMBER(AG875), INDEX(出力表!B:B,11), 0)+IF(ISNUMBER(AJ875), INDEX(出力表!B:B,12), 0)+IF(ISNUMBER(AM875), INDEX(出力表!B:B,13), 0)</f>
        <v>0</v>
      </c>
      <c r="AP875" t="str">
        <f t="shared" si="13"/>
        <v/>
      </c>
    </row>
    <row r="876" spans="1:42" x14ac:dyDescent="0.2">
      <c r="A876">
        <v>875</v>
      </c>
      <c r="B876">
        <f>IF(UPPER(Settings!B4)="TRUE", 乱数表!$Z876*Settings!B10, 0)</f>
        <v>-4.4277589218181236E-2</v>
      </c>
      <c r="C876">
        <f>IF(UPPER(Settings!B4)="TRUE", 乱数表!$AA876*Settings!B11, 0)</f>
        <v>-1.8147259316115397E-2</v>
      </c>
      <c r="D876">
        <f>MIN(100, MAX(0, 100*BETAINV(乱数表!$B876, MAX(0.00000001, (1/(1+EXP(-(INDEX(係数表!G:G,2) + $B876))))*(EXP(INDEX(係数表!H:H,2) + INDEX(係数表!I:I,2)*LN(INDEX(出力表!C:C,2)+1)))), MAX(0.00000001, (1-(1/(1+EXP(-(INDEX(係数表!G:G,2) + $B876)))))*(EXP(INDEX(係数表!H:H,2) + INDEX(係数表!I:I,2)*LN(INDEX(出力表!C:C,2)+1)))))))</f>
        <v>99.735486366881673</v>
      </c>
      <c r="E876" t="e">
        <f>MIN(100, MAX(0, (100*(INDEX(出力表!D:D,2))/(EXP(INDEX(係数表!B:B,2) + $C876) + (INDEX(出力表!D:D,2)))) + (乱数表!$N876*(Settings!B12/(((INDEX(出力表!D:D,2))+1)^INDEX(係数表!E:E,2)*INDEX(係数表!F:F,2))))))</f>
        <v>#VALUE!</v>
      </c>
      <c r="F876" t="e">
        <f>MIN(100, MAX(0, (INDEX(出力表!D:D,2))*D876/MAX(E876, Settings!B3)))</f>
        <v>#VALUE!</v>
      </c>
      <c r="G876">
        <f>MIN(100, MAX(0, 100*BETAINV(乱数表!$C876, MAX(0.00000001, (1/(1+EXP(-(INDEX(係数表!G:G,3) + $B876))))*(EXP(INDEX(係数表!H:H,3) + INDEX(係数表!I:I,3)*LN(INDEX(出力表!C:C,3)+1)))), MAX(0.00000001, (1-(1/(1+EXP(-(INDEX(係数表!G:G,3) + $B876)))))*(EXP(INDEX(係数表!H:H,3) + INDEX(係数表!I:I,3)*LN(INDEX(出力表!C:C,3)+1)))))))</f>
        <v>78.513897457714393</v>
      </c>
      <c r="H876" t="e">
        <f>MIN(100, MAX(0, (100*(INDEX(出力表!D:D,3))/(EXP(INDEX(係数表!B:B,3) + $C876) + (INDEX(出力表!D:D,3)))) + (乱数表!$O876*(Settings!B12/(((INDEX(出力表!D:D,3))+1)^INDEX(係数表!E:E,3)*INDEX(係数表!F:F,3))))))</f>
        <v>#VALUE!</v>
      </c>
      <c r="I876" t="e">
        <f>MIN(100, MAX(0, (INDEX(出力表!D:D,3))*G876/MAX(H876, Settings!B3)))</f>
        <v>#VALUE!</v>
      </c>
      <c r="J876">
        <f>MIN(100, MAX(0, 100*BETAINV(乱数表!$D876, MAX(0.00000001, (1/(1+EXP(-(INDEX(係数表!G:G,4) + $B876))))*(EXP(INDEX(係数表!H:H,4) + INDEX(係数表!I:I,4)*LN(INDEX(出力表!C:C,4)+1)))), MAX(0.00000001, (1-(1/(1+EXP(-(INDEX(係数表!G:G,4) + $B876)))))*(EXP(INDEX(係数表!H:H,4) + INDEX(係数表!I:I,4)*LN(INDEX(出力表!C:C,4)+1)))))))</f>
        <v>97.502407900095832</v>
      </c>
      <c r="K876" t="e">
        <f>MIN(100, MAX(0, (100*(INDEX(出力表!D:D,4))/(EXP(INDEX(係数表!B:B,4) + $C876) + (INDEX(出力表!D:D,4)))) + (乱数表!$P876*(Settings!B12/(((INDEX(出力表!D:D,4))+1)^INDEX(係数表!E:E,4)*INDEX(係数表!F:F,4))))))</f>
        <v>#VALUE!</v>
      </c>
      <c r="L876" t="e">
        <f>MIN(100, MAX(0, (INDEX(出力表!D:D,4))*J876/MAX(K876, Settings!B3)))</f>
        <v>#VALUE!</v>
      </c>
      <c r="M876">
        <f>MIN(100, MAX(0, 100*BETAINV(乱数表!$E876, MAX(0.00000001, (1/(1+EXP(-(INDEX(係数表!G:G,5) + $B876))))*(EXP(INDEX(係数表!H:H,5) + INDEX(係数表!I:I,5)*LN(INDEX(出力表!C:C,5)+1)))), MAX(0.00000001, (1-(1/(1+EXP(-(INDEX(係数表!G:G,5) + $B876)))))*(EXP(INDEX(係数表!H:H,5) + INDEX(係数表!I:I,5)*LN(INDEX(出力表!C:C,5)+1)))))))</f>
        <v>99.476883986238263</v>
      </c>
      <c r="N876" t="e">
        <f>MIN(100, MAX(0, (100*(INDEX(出力表!D:D,5))/(EXP(INDEX(係数表!B:B,5) + $C876) + (INDEX(出力表!D:D,5)))) + (乱数表!$Q876*(Settings!B12/(((INDEX(出力表!D:D,5))+1)^INDEX(係数表!E:E,5)*INDEX(係数表!F:F,5))))))</f>
        <v>#VALUE!</v>
      </c>
      <c r="O876" t="e">
        <f>MIN(100, MAX(0, (INDEX(出力表!D:D,5))*M876/MAX(N876, Settings!B3)))</f>
        <v>#VALUE!</v>
      </c>
      <c r="P876">
        <f>MIN(100, MAX(0, 100*BETAINV(乱数表!$F876, MAX(0.00000001, (1/(1+EXP(-(INDEX(係数表!G:G,6) + $B876))))*(EXP(INDEX(係数表!H:H,6) + INDEX(係数表!I:I,6)*LN(INDEX(出力表!C:C,6)+1)))), MAX(0.00000001, (1-(1/(1+EXP(-(INDEX(係数表!G:G,6) + $B876)))))*(EXP(INDEX(係数表!H:H,6) + INDEX(係数表!I:I,6)*LN(INDEX(出力表!C:C,6)+1)))))))</f>
        <v>88.210369793558897</v>
      </c>
      <c r="Q876" t="e">
        <f>MIN(100, MAX(0, (100*(INDEX(出力表!D:D,6))/(EXP(INDEX(係数表!B:B,6) + $C876) + (INDEX(出力表!D:D,6)))) + (乱数表!$R876*(Settings!B12/(((INDEX(出力表!D:D,6))+1)^INDEX(係数表!E:E,6)*INDEX(係数表!F:F,6))))))</f>
        <v>#VALUE!</v>
      </c>
      <c r="R876" t="e">
        <f>MIN(100, MAX(0, (INDEX(出力表!D:D,6))*P876/MAX(Q876, Settings!B3)))</f>
        <v>#VALUE!</v>
      </c>
      <c r="S876">
        <f>MIN(100, MAX(0, 100*BETAINV(乱数表!$G876, MAX(0.00000001, (1/(1+EXP(-(INDEX(係数表!G:G,7) + $B876))))*(EXP(INDEX(係数表!H:H,7) + INDEX(係数表!I:I,7)*LN(INDEX(出力表!C:C,7)+1)))), MAX(0.00000001, (1-(1/(1+EXP(-(INDEX(係数表!G:G,7) + $B876)))))*(EXP(INDEX(係数表!H:H,7) + INDEX(係数表!I:I,7)*LN(INDEX(出力表!C:C,7)+1)))))))</f>
        <v>73.72445548418284</v>
      </c>
      <c r="T876" t="e">
        <f>MIN(100, MAX(0, (100*(INDEX(出力表!D:D,7))/(EXP(INDEX(係数表!B:B,7) + $C876) + (INDEX(出力表!D:D,7)))) + (乱数表!$S876*(Settings!B12/(((INDEX(出力表!D:D,7))+1)^INDEX(係数表!E:E,7)*INDEX(係数表!F:F,7))))))</f>
        <v>#VALUE!</v>
      </c>
      <c r="U876" t="e">
        <f>MIN(100, MAX(0, (INDEX(出力表!D:D,7))*S876/MAX(T876, Settings!B3)))</f>
        <v>#VALUE!</v>
      </c>
      <c r="V876">
        <f>MIN(100, MAX(0, 100*BETAINV(乱数表!$H876, MAX(0.00000001, (1/(1+EXP(-(INDEX(係数表!G:G,8) + $B876))))*(EXP(INDEX(係数表!H:H,8) + INDEX(係数表!I:I,8)*LN(INDEX(出力表!C:C,8)+1)))), MAX(0.00000001, (1-(1/(1+EXP(-(INDEX(係数表!G:G,8) + $B876)))))*(EXP(INDEX(係数表!H:H,8) + INDEX(係数表!I:I,8)*LN(INDEX(出力表!C:C,8)+1)))))))</f>
        <v>95.794404599782013</v>
      </c>
      <c r="W876" t="e">
        <f>MIN(100, MAX(0, (100*(INDEX(出力表!D:D,8))/(EXP(INDEX(係数表!B:B,8) + $C876) + (INDEX(出力表!D:D,8)))) + (乱数表!$T876*(Settings!B12/(((INDEX(出力表!D:D,8))+1)^INDEX(係数表!E:E,8)*INDEX(係数表!F:F,8))))))</f>
        <v>#VALUE!</v>
      </c>
      <c r="X876" t="e">
        <f>MIN(100, MAX(0, (INDEX(出力表!D:D,8))*V876/MAX(W876, Settings!B3)))</f>
        <v>#VALUE!</v>
      </c>
      <c r="Y876">
        <f>MIN(100, MAX(0, 100*BETAINV(乱数表!$I876, MAX(0.00000001, (1/(1+EXP(-(INDEX(係数表!G:G,9) + $B876))))*(EXP(INDEX(係数表!H:H,9) + INDEX(係数表!I:I,9)*LN(INDEX(出力表!C:C,9)+1)))), MAX(0.00000001, (1-(1/(1+EXP(-(INDEX(係数表!G:G,9) + $B876)))))*(EXP(INDEX(係数表!H:H,9) + INDEX(係数表!I:I,9)*LN(INDEX(出力表!C:C,9)+1)))))))</f>
        <v>78.539218507617221</v>
      </c>
      <c r="Z876" t="e">
        <f>MIN(100, MAX(0, (100*(INDEX(出力表!D:D,9))/(EXP(INDEX(係数表!B:B,9) + $C876) + (INDEX(出力表!D:D,9)))) + (乱数表!$U876*(Settings!B12/(((INDEX(出力表!D:D,9))+1)^INDEX(係数表!E:E,9)*INDEX(係数表!F:F,9))))))</f>
        <v>#VALUE!</v>
      </c>
      <c r="AA876" t="e">
        <f>MIN(100, MAX(0, (INDEX(出力表!D:D,9))*Y876/MAX(Z876, Settings!B3)))</f>
        <v>#VALUE!</v>
      </c>
      <c r="AB876">
        <f>MIN(100, MAX(0, 100*BETAINV(乱数表!$J876, MAX(0.00000001, (1/(1+EXP(-(INDEX(係数表!G:G,10) + $B876))))*(EXP(INDEX(係数表!H:H,10) + INDEX(係数表!I:I,10)*LN(INDEX(出力表!C:C,10)+1)))), MAX(0.00000001, (1-(1/(1+EXP(-(INDEX(係数表!G:G,10) + $B876)))))*(EXP(INDEX(係数表!H:H,10) + INDEX(係数表!I:I,10)*LN(INDEX(出力表!C:C,10)+1)))))))</f>
        <v>74.993684190238682</v>
      </c>
      <c r="AC876" t="e">
        <f>MIN(100, MAX(0, (100*(INDEX(出力表!D:D,10))/(EXP(INDEX(係数表!B:B,10) + $C876) + (INDEX(出力表!D:D,10)))) + (乱数表!$V876*(Settings!B12/(((INDEX(出力表!D:D,10))+1)^INDEX(係数表!E:E,10)*INDEX(係数表!F:F,10))))))</f>
        <v>#VALUE!</v>
      </c>
      <c r="AD876" t="e">
        <f>MIN(100, MAX(0, (INDEX(出力表!D:D,10))*AB876/MAX(AC876, Settings!B3)))</f>
        <v>#VALUE!</v>
      </c>
      <c r="AE876">
        <f>MIN(100, MAX(0, 100*BETAINV(乱数表!$K876, MAX(0.00000001, (1/(1+EXP(-(INDEX(係数表!G:G,11) + $B876))))*(EXP(INDEX(係数表!H:H,11) + INDEX(係数表!I:I,11)*LN(INDEX(出力表!C:C,11)+1)))), MAX(0.00000001, (1-(1/(1+EXP(-(INDEX(係数表!G:G,11) + $B876)))))*(EXP(INDEX(係数表!H:H,11) + INDEX(係数表!I:I,11)*LN(INDEX(出力表!C:C,11)+1)))))))</f>
        <v>98.450890537695898</v>
      </c>
      <c r="AF876" t="e">
        <f>MIN(100, MAX(0, (100*(INDEX(出力表!D:D,11))/(EXP(INDEX(係数表!B:B,11) + $C876) + (INDEX(出力表!D:D,11)))) + (乱数表!$W876*(Settings!B12/(((INDEX(出力表!D:D,11))+1)^INDEX(係数表!E:E,11)*INDEX(係数表!F:F,11))))))</f>
        <v>#VALUE!</v>
      </c>
      <c r="AG876" t="e">
        <f>MIN(100, MAX(0, (INDEX(出力表!D:D,11))*AE876/MAX(AF876, Settings!B3)))</f>
        <v>#VALUE!</v>
      </c>
      <c r="AH876">
        <f>MIN(100, MAX(0, 100*BETAINV(乱数表!$L876, MAX(0.00000001, (1/(1+EXP(-(INDEX(係数表!G:G,12) + $B876))))*(EXP(INDEX(係数表!H:H,12) + INDEX(係数表!I:I,12)*LN(INDEX(出力表!C:C,12)+1)))), MAX(0.00000001, (1-(1/(1+EXP(-(INDEX(係数表!G:G,12) + $B876)))))*(EXP(INDEX(係数表!H:H,12) + INDEX(係数表!I:I,12)*LN(INDEX(出力表!C:C,12)+1)))))))</f>
        <v>98.600876867324658</v>
      </c>
      <c r="AI876" t="e">
        <f>MIN(100, MAX(0, (100*(INDEX(出力表!D:D,12))/(EXP(INDEX(係数表!B:B,12) + $C876) + (INDEX(出力表!D:D,12)))) + (乱数表!$X876*(Settings!B12/(((INDEX(出力表!D:D,12))+1)^INDEX(係数表!E:E,12)*INDEX(係数表!F:F,12))))))</f>
        <v>#VALUE!</v>
      </c>
      <c r="AJ876" t="e">
        <f>MIN(100, MAX(0, (INDEX(出力表!D:D,12))*AH876/MAX(AI876, Settings!B3)))</f>
        <v>#VALUE!</v>
      </c>
      <c r="AK876">
        <f>MIN(100, MAX(0, 100*BETAINV(乱数表!$M876, MAX(0.00000001, (1/(1+EXP(-(INDEX(係数表!G:G,13) + $B876))))*(EXP(INDEX(係数表!H:H,13) + INDEX(係数表!I:I,13)*LN(INDEX(出力表!C:C,13)+1)))), MAX(0.00000001, (1-(1/(1+EXP(-(INDEX(係数表!G:G,13) + $B876)))))*(EXP(INDEX(係数表!H:H,13) + INDEX(係数表!I:I,13)*LN(INDEX(出力表!C:C,13)+1)))))))</f>
        <v>97.801627264796622</v>
      </c>
      <c r="AL876" t="e">
        <f>MIN(100, MAX(0, (100*(INDEX(出力表!D:D,13))/(EXP(INDEX(係数表!B:B,13) + $C876) + (INDEX(出力表!D:D,13)))) + (乱数表!$Y876*(Settings!B12/(((INDEX(出力表!D:D,13))+1)^INDEX(係数表!E:E,13)*INDEX(係数表!F:F,13))))))</f>
        <v>#VALUE!</v>
      </c>
      <c r="AM876" t="e">
        <f>MIN(100, MAX(0, (INDEX(出力表!D:D,13))*AK876/MAX(AL876, Settings!B3)))</f>
        <v>#VALUE!</v>
      </c>
      <c r="AN876">
        <f>IF(ISNUMBER(F876), INDEX(出力表!B:B,2)*F876, 0)+IF(ISNUMBER(I876), INDEX(出力表!B:B,3)*I876, 0)+IF(ISNUMBER(L876), INDEX(出力表!B:B,4)*L876, 0)+IF(ISNUMBER(O876), INDEX(出力表!B:B,5)*O876, 0)+IF(ISNUMBER(R876), INDEX(出力表!B:B,6)*R876, 0)+IF(ISNUMBER(U876), INDEX(出力表!B:B,7)*U876, 0)+IF(ISNUMBER(X876), INDEX(出力表!B:B,8)*X876, 0)+IF(ISNUMBER(AA876), INDEX(出力表!B:B,9)*AA876, 0)+IF(ISNUMBER(AD876), INDEX(出力表!B:B,10)*AD876, 0)+IF(ISNUMBER(AG876), INDEX(出力表!B:B,11)*AG876, 0)+IF(ISNUMBER(AJ876), INDEX(出力表!B:B,12)*AJ876, 0)+IF(ISNUMBER(AM876), INDEX(出力表!B:B,13)*AM876, 0)</f>
        <v>0</v>
      </c>
      <c r="AO876">
        <f>IF(ISNUMBER(F876), INDEX(出力表!B:B,2), 0)+IF(ISNUMBER(I876), INDEX(出力表!B:B,3), 0)+IF(ISNUMBER(L876), INDEX(出力表!B:B,4), 0)+IF(ISNUMBER(O876), INDEX(出力表!B:B,5), 0)+IF(ISNUMBER(R876), INDEX(出力表!B:B,6), 0)+IF(ISNUMBER(U876), INDEX(出力表!B:B,7), 0)+IF(ISNUMBER(X876), INDEX(出力表!B:B,8), 0)+IF(ISNUMBER(AA876), INDEX(出力表!B:B,9), 0)+IF(ISNUMBER(AD876), INDEX(出力表!B:B,10), 0)+IF(ISNUMBER(AG876), INDEX(出力表!B:B,11), 0)+IF(ISNUMBER(AJ876), INDEX(出力表!B:B,12), 0)+IF(ISNUMBER(AM876), INDEX(出力表!B:B,13), 0)</f>
        <v>0</v>
      </c>
      <c r="AP876" t="str">
        <f t="shared" si="13"/>
        <v/>
      </c>
    </row>
    <row r="877" spans="1:42" x14ac:dyDescent="0.2">
      <c r="A877">
        <v>876</v>
      </c>
      <c r="B877">
        <f>IF(UPPER(Settings!B4)="TRUE", 乱数表!$Z877*Settings!B10, 0)</f>
        <v>0.79943828269904849</v>
      </c>
      <c r="C877">
        <f>IF(UPPER(Settings!B4)="TRUE", 乱数表!$AA877*Settings!B11, 0)</f>
        <v>6.0545189416720817E-2</v>
      </c>
      <c r="D877">
        <f>MIN(100, MAX(0, 100*BETAINV(乱数表!$B877, MAX(0.00000001, (1/(1+EXP(-(INDEX(係数表!G:G,2) + $B877))))*(EXP(INDEX(係数表!H:H,2) + INDEX(係数表!I:I,2)*LN(INDEX(出力表!C:C,2)+1)))), MAX(0.00000001, (1-(1/(1+EXP(-(INDEX(係数表!G:G,2) + $B877)))))*(EXP(INDEX(係数表!H:H,2) + INDEX(係数表!I:I,2)*LN(INDEX(出力表!C:C,2)+1)))))))</f>
        <v>99.923950451997811</v>
      </c>
      <c r="E877" t="e">
        <f>MIN(100, MAX(0, (100*(INDEX(出力表!D:D,2))/(EXP(INDEX(係数表!B:B,2) + $C877) + (INDEX(出力表!D:D,2)))) + (乱数表!$N877*(Settings!B12/(((INDEX(出力表!D:D,2))+1)^INDEX(係数表!E:E,2)*INDEX(係数表!F:F,2))))))</f>
        <v>#VALUE!</v>
      </c>
      <c r="F877" t="e">
        <f>MIN(100, MAX(0, (INDEX(出力表!D:D,2))*D877/MAX(E877, Settings!B3)))</f>
        <v>#VALUE!</v>
      </c>
      <c r="G877">
        <f>MIN(100, MAX(0, 100*BETAINV(乱数表!$C877, MAX(0.00000001, (1/(1+EXP(-(INDEX(係数表!G:G,3) + $B877))))*(EXP(INDEX(係数表!H:H,3) + INDEX(係数表!I:I,3)*LN(INDEX(出力表!C:C,3)+1)))), MAX(0.00000001, (1-(1/(1+EXP(-(INDEX(係数表!G:G,3) + $B877)))))*(EXP(INDEX(係数表!H:H,3) + INDEX(係数表!I:I,3)*LN(INDEX(出力表!C:C,3)+1)))))))</f>
        <v>99.998408422736659</v>
      </c>
      <c r="H877" t="e">
        <f>MIN(100, MAX(0, (100*(INDEX(出力表!D:D,3))/(EXP(INDEX(係数表!B:B,3) + $C877) + (INDEX(出力表!D:D,3)))) + (乱数表!$O877*(Settings!B12/(((INDEX(出力表!D:D,3))+1)^INDEX(係数表!E:E,3)*INDEX(係数表!F:F,3))))))</f>
        <v>#VALUE!</v>
      </c>
      <c r="I877" t="e">
        <f>MIN(100, MAX(0, (INDEX(出力表!D:D,3))*G877/MAX(H877, Settings!B3)))</f>
        <v>#VALUE!</v>
      </c>
      <c r="J877">
        <f>MIN(100, MAX(0, 100*BETAINV(乱数表!$D877, MAX(0.00000001, (1/(1+EXP(-(INDEX(係数表!G:G,4) + $B877))))*(EXP(INDEX(係数表!H:H,4) + INDEX(係数表!I:I,4)*LN(INDEX(出力表!C:C,4)+1)))), MAX(0.00000001, (1-(1/(1+EXP(-(INDEX(係数表!G:G,4) + $B877)))))*(EXP(INDEX(係数表!H:H,4) + INDEX(係数表!I:I,4)*LN(INDEX(出力表!C:C,4)+1)))))))</f>
        <v>99.978485994170342</v>
      </c>
      <c r="K877" t="e">
        <f>MIN(100, MAX(0, (100*(INDEX(出力表!D:D,4))/(EXP(INDEX(係数表!B:B,4) + $C877) + (INDEX(出力表!D:D,4)))) + (乱数表!$P877*(Settings!B12/(((INDEX(出力表!D:D,4))+1)^INDEX(係数表!E:E,4)*INDEX(係数表!F:F,4))))))</f>
        <v>#VALUE!</v>
      </c>
      <c r="L877" t="e">
        <f>MIN(100, MAX(0, (INDEX(出力表!D:D,4))*J877/MAX(K877, Settings!B3)))</f>
        <v>#VALUE!</v>
      </c>
      <c r="M877">
        <f>MIN(100, MAX(0, 100*BETAINV(乱数表!$E877, MAX(0.00000001, (1/(1+EXP(-(INDEX(係数表!G:G,5) + $B877))))*(EXP(INDEX(係数表!H:H,5) + INDEX(係数表!I:I,5)*LN(INDEX(出力表!C:C,5)+1)))), MAX(0.00000001, (1-(1/(1+EXP(-(INDEX(係数表!G:G,5) + $B877)))))*(EXP(INDEX(係数表!H:H,5) + INDEX(係数表!I:I,5)*LN(INDEX(出力表!C:C,5)+1)))))))</f>
        <v>89.725961891243955</v>
      </c>
      <c r="N877" t="e">
        <f>MIN(100, MAX(0, (100*(INDEX(出力表!D:D,5))/(EXP(INDEX(係数表!B:B,5) + $C877) + (INDEX(出力表!D:D,5)))) + (乱数表!$Q877*(Settings!B12/(((INDEX(出力表!D:D,5))+1)^INDEX(係数表!E:E,5)*INDEX(係数表!F:F,5))))))</f>
        <v>#VALUE!</v>
      </c>
      <c r="O877" t="e">
        <f>MIN(100, MAX(0, (INDEX(出力表!D:D,5))*M877/MAX(N877, Settings!B3)))</f>
        <v>#VALUE!</v>
      </c>
      <c r="P877">
        <f>MIN(100, MAX(0, 100*BETAINV(乱数表!$F877, MAX(0.00000001, (1/(1+EXP(-(INDEX(係数表!G:G,6) + $B877))))*(EXP(INDEX(係数表!H:H,6) + INDEX(係数表!I:I,6)*LN(INDEX(出力表!C:C,6)+1)))), MAX(0.00000001, (1-(1/(1+EXP(-(INDEX(係数表!G:G,6) + $B877)))))*(EXP(INDEX(係数表!H:H,6) + INDEX(係数表!I:I,6)*LN(INDEX(出力表!C:C,6)+1)))))))</f>
        <v>97.820027968703954</v>
      </c>
      <c r="Q877" t="e">
        <f>MIN(100, MAX(0, (100*(INDEX(出力表!D:D,6))/(EXP(INDEX(係数表!B:B,6) + $C877) + (INDEX(出力表!D:D,6)))) + (乱数表!$R877*(Settings!B12/(((INDEX(出力表!D:D,6))+1)^INDEX(係数表!E:E,6)*INDEX(係数表!F:F,6))))))</f>
        <v>#VALUE!</v>
      </c>
      <c r="R877" t="e">
        <f>MIN(100, MAX(0, (INDEX(出力表!D:D,6))*P877/MAX(Q877, Settings!B3)))</f>
        <v>#VALUE!</v>
      </c>
      <c r="S877">
        <f>MIN(100, MAX(0, 100*BETAINV(乱数表!$G877, MAX(0.00000001, (1/(1+EXP(-(INDEX(係数表!G:G,7) + $B877))))*(EXP(INDEX(係数表!H:H,7) + INDEX(係数表!I:I,7)*LN(INDEX(出力表!C:C,7)+1)))), MAX(0.00000001, (1-(1/(1+EXP(-(INDEX(係数表!G:G,7) + $B877)))))*(EXP(INDEX(係数表!H:H,7) + INDEX(係数表!I:I,7)*LN(INDEX(出力表!C:C,7)+1)))))))</f>
        <v>99.145523959224931</v>
      </c>
      <c r="T877" t="e">
        <f>MIN(100, MAX(0, (100*(INDEX(出力表!D:D,7))/(EXP(INDEX(係数表!B:B,7) + $C877) + (INDEX(出力表!D:D,7)))) + (乱数表!$S877*(Settings!B12/(((INDEX(出力表!D:D,7))+1)^INDEX(係数表!E:E,7)*INDEX(係数表!F:F,7))))))</f>
        <v>#VALUE!</v>
      </c>
      <c r="U877" t="e">
        <f>MIN(100, MAX(0, (INDEX(出力表!D:D,7))*S877/MAX(T877, Settings!B3)))</f>
        <v>#VALUE!</v>
      </c>
      <c r="V877">
        <f>MIN(100, MAX(0, 100*BETAINV(乱数表!$H877, MAX(0.00000001, (1/(1+EXP(-(INDEX(係数表!G:G,8) + $B877))))*(EXP(INDEX(係数表!H:H,8) + INDEX(係数表!I:I,8)*LN(INDEX(出力表!C:C,8)+1)))), MAX(0.00000001, (1-(1/(1+EXP(-(INDEX(係数表!G:G,8) + $B877)))))*(EXP(INDEX(係数表!H:H,8) + INDEX(係数表!I:I,8)*LN(INDEX(出力表!C:C,8)+1)))))))</f>
        <v>91.226268107958902</v>
      </c>
      <c r="W877" t="e">
        <f>MIN(100, MAX(0, (100*(INDEX(出力表!D:D,8))/(EXP(INDEX(係数表!B:B,8) + $C877) + (INDEX(出力表!D:D,8)))) + (乱数表!$T877*(Settings!B12/(((INDEX(出力表!D:D,8))+1)^INDEX(係数表!E:E,8)*INDEX(係数表!F:F,8))))))</f>
        <v>#VALUE!</v>
      </c>
      <c r="X877" t="e">
        <f>MIN(100, MAX(0, (INDEX(出力表!D:D,8))*V877/MAX(W877, Settings!B3)))</f>
        <v>#VALUE!</v>
      </c>
      <c r="Y877">
        <f>MIN(100, MAX(0, 100*BETAINV(乱数表!$I877, MAX(0.00000001, (1/(1+EXP(-(INDEX(係数表!G:G,9) + $B877))))*(EXP(INDEX(係数表!H:H,9) + INDEX(係数表!I:I,9)*LN(INDEX(出力表!C:C,9)+1)))), MAX(0.00000001, (1-(1/(1+EXP(-(INDEX(係数表!G:G,9) + $B877)))))*(EXP(INDEX(係数表!H:H,9) + INDEX(係数表!I:I,9)*LN(INDEX(出力表!C:C,9)+1)))))))</f>
        <v>99.654323986114036</v>
      </c>
      <c r="Z877" t="e">
        <f>MIN(100, MAX(0, (100*(INDEX(出力表!D:D,9))/(EXP(INDEX(係数表!B:B,9) + $C877) + (INDEX(出力表!D:D,9)))) + (乱数表!$U877*(Settings!B12/(((INDEX(出力表!D:D,9))+1)^INDEX(係数表!E:E,9)*INDEX(係数表!F:F,9))))))</f>
        <v>#VALUE!</v>
      </c>
      <c r="AA877" t="e">
        <f>MIN(100, MAX(0, (INDEX(出力表!D:D,9))*Y877/MAX(Z877, Settings!B3)))</f>
        <v>#VALUE!</v>
      </c>
      <c r="AB877">
        <f>MIN(100, MAX(0, 100*BETAINV(乱数表!$J877, MAX(0.00000001, (1/(1+EXP(-(INDEX(係数表!G:G,10) + $B877))))*(EXP(INDEX(係数表!H:H,10) + INDEX(係数表!I:I,10)*LN(INDEX(出力表!C:C,10)+1)))), MAX(0.00000001, (1-(1/(1+EXP(-(INDEX(係数表!G:G,10) + $B877)))))*(EXP(INDEX(係数表!H:H,10) + INDEX(係数表!I:I,10)*LN(INDEX(出力表!C:C,10)+1)))))))</f>
        <v>99.704615745019964</v>
      </c>
      <c r="AC877" t="e">
        <f>MIN(100, MAX(0, (100*(INDEX(出力表!D:D,10))/(EXP(INDEX(係数表!B:B,10) + $C877) + (INDEX(出力表!D:D,10)))) + (乱数表!$V877*(Settings!B12/(((INDEX(出力表!D:D,10))+1)^INDEX(係数表!E:E,10)*INDEX(係数表!F:F,10))))))</f>
        <v>#VALUE!</v>
      </c>
      <c r="AD877" t="e">
        <f>MIN(100, MAX(0, (INDEX(出力表!D:D,10))*AB877/MAX(AC877, Settings!B3)))</f>
        <v>#VALUE!</v>
      </c>
      <c r="AE877">
        <f>MIN(100, MAX(0, 100*BETAINV(乱数表!$K877, MAX(0.00000001, (1/(1+EXP(-(INDEX(係数表!G:G,11) + $B877))))*(EXP(INDEX(係数表!H:H,11) + INDEX(係数表!I:I,11)*LN(INDEX(出力表!C:C,11)+1)))), MAX(0.00000001, (1-(1/(1+EXP(-(INDEX(係数表!G:G,11) + $B877)))))*(EXP(INDEX(係数表!H:H,11) + INDEX(係数表!I:I,11)*LN(INDEX(出力表!C:C,11)+1)))))))</f>
        <v>88.267720172574897</v>
      </c>
      <c r="AF877" t="e">
        <f>MIN(100, MAX(0, (100*(INDEX(出力表!D:D,11))/(EXP(INDEX(係数表!B:B,11) + $C877) + (INDEX(出力表!D:D,11)))) + (乱数表!$W877*(Settings!B12/(((INDEX(出力表!D:D,11))+1)^INDEX(係数表!E:E,11)*INDEX(係数表!F:F,11))))))</f>
        <v>#VALUE!</v>
      </c>
      <c r="AG877" t="e">
        <f>MIN(100, MAX(0, (INDEX(出力表!D:D,11))*AE877/MAX(AF877, Settings!B3)))</f>
        <v>#VALUE!</v>
      </c>
      <c r="AH877">
        <f>MIN(100, MAX(0, 100*BETAINV(乱数表!$L877, MAX(0.00000001, (1/(1+EXP(-(INDEX(係数表!G:G,12) + $B877))))*(EXP(INDEX(係数表!H:H,12) + INDEX(係数表!I:I,12)*LN(INDEX(出力表!C:C,12)+1)))), MAX(0.00000001, (1-(1/(1+EXP(-(INDEX(係数表!G:G,12) + $B877)))))*(EXP(INDEX(係数表!H:H,12) + INDEX(係数表!I:I,12)*LN(INDEX(出力表!C:C,12)+1)))))))</f>
        <v>99.999999992139664</v>
      </c>
      <c r="AI877" t="e">
        <f>MIN(100, MAX(0, (100*(INDEX(出力表!D:D,12))/(EXP(INDEX(係数表!B:B,12) + $C877) + (INDEX(出力表!D:D,12)))) + (乱数表!$X877*(Settings!B12/(((INDEX(出力表!D:D,12))+1)^INDEX(係数表!E:E,12)*INDEX(係数表!F:F,12))))))</f>
        <v>#VALUE!</v>
      </c>
      <c r="AJ877" t="e">
        <f>MIN(100, MAX(0, (INDEX(出力表!D:D,12))*AH877/MAX(AI877, Settings!B3)))</f>
        <v>#VALUE!</v>
      </c>
      <c r="AK877">
        <f>MIN(100, MAX(0, 100*BETAINV(乱数表!$M877, MAX(0.00000001, (1/(1+EXP(-(INDEX(係数表!G:G,13) + $B877))))*(EXP(INDEX(係数表!H:H,13) + INDEX(係数表!I:I,13)*LN(INDEX(出力表!C:C,13)+1)))), MAX(0.00000001, (1-(1/(1+EXP(-(INDEX(係数表!G:G,13) + $B877)))))*(EXP(INDEX(係数表!H:H,13) + INDEX(係数表!I:I,13)*LN(INDEX(出力表!C:C,13)+1)))))))</f>
        <v>99.989815642372861</v>
      </c>
      <c r="AL877" t="e">
        <f>MIN(100, MAX(0, (100*(INDEX(出力表!D:D,13))/(EXP(INDEX(係数表!B:B,13) + $C877) + (INDEX(出力表!D:D,13)))) + (乱数表!$Y877*(Settings!B12/(((INDEX(出力表!D:D,13))+1)^INDEX(係数表!E:E,13)*INDEX(係数表!F:F,13))))))</f>
        <v>#VALUE!</v>
      </c>
      <c r="AM877" t="e">
        <f>MIN(100, MAX(0, (INDEX(出力表!D:D,13))*AK877/MAX(AL877, Settings!B3)))</f>
        <v>#VALUE!</v>
      </c>
      <c r="AN877">
        <f>IF(ISNUMBER(F877), INDEX(出力表!B:B,2)*F877, 0)+IF(ISNUMBER(I877), INDEX(出力表!B:B,3)*I877, 0)+IF(ISNUMBER(L877), INDEX(出力表!B:B,4)*L877, 0)+IF(ISNUMBER(O877), INDEX(出力表!B:B,5)*O877, 0)+IF(ISNUMBER(R877), INDEX(出力表!B:B,6)*R877, 0)+IF(ISNUMBER(U877), INDEX(出力表!B:B,7)*U877, 0)+IF(ISNUMBER(X877), INDEX(出力表!B:B,8)*X877, 0)+IF(ISNUMBER(AA877), INDEX(出力表!B:B,9)*AA877, 0)+IF(ISNUMBER(AD877), INDEX(出力表!B:B,10)*AD877, 0)+IF(ISNUMBER(AG877), INDEX(出力表!B:B,11)*AG877, 0)+IF(ISNUMBER(AJ877), INDEX(出力表!B:B,12)*AJ877, 0)+IF(ISNUMBER(AM877), INDEX(出力表!B:B,13)*AM877, 0)</f>
        <v>0</v>
      </c>
      <c r="AO877">
        <f>IF(ISNUMBER(F877), INDEX(出力表!B:B,2), 0)+IF(ISNUMBER(I877), INDEX(出力表!B:B,3), 0)+IF(ISNUMBER(L877), INDEX(出力表!B:B,4), 0)+IF(ISNUMBER(O877), INDEX(出力表!B:B,5), 0)+IF(ISNUMBER(R877), INDEX(出力表!B:B,6), 0)+IF(ISNUMBER(U877), INDEX(出力表!B:B,7), 0)+IF(ISNUMBER(X877), INDEX(出力表!B:B,8), 0)+IF(ISNUMBER(AA877), INDEX(出力表!B:B,9), 0)+IF(ISNUMBER(AD877), INDEX(出力表!B:B,10), 0)+IF(ISNUMBER(AG877), INDEX(出力表!B:B,11), 0)+IF(ISNUMBER(AJ877), INDEX(出力表!B:B,12), 0)+IF(ISNUMBER(AM877), INDEX(出力表!B:B,13), 0)</f>
        <v>0</v>
      </c>
      <c r="AP877" t="str">
        <f t="shared" si="13"/>
        <v/>
      </c>
    </row>
    <row r="878" spans="1:42" x14ac:dyDescent="0.2">
      <c r="A878">
        <v>877</v>
      </c>
      <c r="B878">
        <f>IF(UPPER(Settings!B4)="TRUE", 乱数表!$Z878*Settings!B10, 0)</f>
        <v>0.14756006819168355</v>
      </c>
      <c r="C878">
        <f>IF(UPPER(Settings!B4)="TRUE", 乱数表!$AA878*Settings!B11, 0)</f>
        <v>-3.4568436234064352E-2</v>
      </c>
      <c r="D878">
        <f>MIN(100, MAX(0, 100*BETAINV(乱数表!$B878, MAX(0.00000001, (1/(1+EXP(-(INDEX(係数表!G:G,2) + $B878))))*(EXP(INDEX(係数表!H:H,2) + INDEX(係数表!I:I,2)*LN(INDEX(出力表!C:C,2)+1)))), MAX(0.00000001, (1-(1/(1+EXP(-(INDEX(係数表!G:G,2) + $B878)))))*(EXP(INDEX(係数表!H:H,2) + INDEX(係数表!I:I,2)*LN(INDEX(出力表!C:C,2)+1)))))))</f>
        <v>49.759060482664616</v>
      </c>
      <c r="E878" t="e">
        <f>MIN(100, MAX(0, (100*(INDEX(出力表!D:D,2))/(EXP(INDEX(係数表!B:B,2) + $C878) + (INDEX(出力表!D:D,2)))) + (乱数表!$N878*(Settings!B12/(((INDEX(出力表!D:D,2))+1)^INDEX(係数表!E:E,2)*INDEX(係数表!F:F,2))))))</f>
        <v>#VALUE!</v>
      </c>
      <c r="F878" t="e">
        <f>MIN(100, MAX(0, (INDEX(出力表!D:D,2))*D878/MAX(E878, Settings!B3)))</f>
        <v>#VALUE!</v>
      </c>
      <c r="G878">
        <f>MIN(100, MAX(0, 100*BETAINV(乱数表!$C878, MAX(0.00000001, (1/(1+EXP(-(INDEX(係数表!G:G,3) + $B878))))*(EXP(INDEX(係数表!H:H,3) + INDEX(係数表!I:I,3)*LN(INDEX(出力表!C:C,3)+1)))), MAX(0.00000001, (1-(1/(1+EXP(-(INDEX(係数表!G:G,3) + $B878)))))*(EXP(INDEX(係数表!H:H,3) + INDEX(係数表!I:I,3)*LN(INDEX(出力表!C:C,3)+1)))))))</f>
        <v>90.76105217869322</v>
      </c>
      <c r="H878" t="e">
        <f>MIN(100, MAX(0, (100*(INDEX(出力表!D:D,3))/(EXP(INDEX(係数表!B:B,3) + $C878) + (INDEX(出力表!D:D,3)))) + (乱数表!$O878*(Settings!B12/(((INDEX(出力表!D:D,3))+1)^INDEX(係数表!E:E,3)*INDEX(係数表!F:F,3))))))</f>
        <v>#VALUE!</v>
      </c>
      <c r="I878" t="e">
        <f>MIN(100, MAX(0, (INDEX(出力表!D:D,3))*G878/MAX(H878, Settings!B3)))</f>
        <v>#VALUE!</v>
      </c>
      <c r="J878">
        <f>MIN(100, MAX(0, 100*BETAINV(乱数表!$D878, MAX(0.00000001, (1/(1+EXP(-(INDEX(係数表!G:G,4) + $B878))))*(EXP(INDEX(係数表!H:H,4) + INDEX(係数表!I:I,4)*LN(INDEX(出力表!C:C,4)+1)))), MAX(0.00000001, (1-(1/(1+EXP(-(INDEX(係数表!G:G,4) + $B878)))))*(EXP(INDEX(係数表!H:H,4) + INDEX(係数表!I:I,4)*LN(INDEX(出力表!C:C,4)+1)))))))</f>
        <v>87.500469354512916</v>
      </c>
      <c r="K878" t="e">
        <f>MIN(100, MAX(0, (100*(INDEX(出力表!D:D,4))/(EXP(INDEX(係数表!B:B,4) + $C878) + (INDEX(出力表!D:D,4)))) + (乱数表!$P878*(Settings!B12/(((INDEX(出力表!D:D,4))+1)^INDEX(係数表!E:E,4)*INDEX(係数表!F:F,4))))))</f>
        <v>#VALUE!</v>
      </c>
      <c r="L878" t="e">
        <f>MIN(100, MAX(0, (INDEX(出力表!D:D,4))*J878/MAX(K878, Settings!B3)))</f>
        <v>#VALUE!</v>
      </c>
      <c r="M878">
        <f>MIN(100, MAX(0, 100*BETAINV(乱数表!$E878, MAX(0.00000001, (1/(1+EXP(-(INDEX(係数表!G:G,5) + $B878))))*(EXP(INDEX(係数表!H:H,5) + INDEX(係数表!I:I,5)*LN(INDEX(出力表!C:C,5)+1)))), MAX(0.00000001, (1-(1/(1+EXP(-(INDEX(係数表!G:G,5) + $B878)))))*(EXP(INDEX(係数表!H:H,5) + INDEX(係数表!I:I,5)*LN(INDEX(出力表!C:C,5)+1)))))))</f>
        <v>44.336516436691852</v>
      </c>
      <c r="N878" t="e">
        <f>MIN(100, MAX(0, (100*(INDEX(出力表!D:D,5))/(EXP(INDEX(係数表!B:B,5) + $C878) + (INDEX(出力表!D:D,5)))) + (乱数表!$Q878*(Settings!B12/(((INDEX(出力表!D:D,5))+1)^INDEX(係数表!E:E,5)*INDEX(係数表!F:F,5))))))</f>
        <v>#VALUE!</v>
      </c>
      <c r="O878" t="e">
        <f>MIN(100, MAX(0, (INDEX(出力表!D:D,5))*M878/MAX(N878, Settings!B3)))</f>
        <v>#VALUE!</v>
      </c>
      <c r="P878">
        <f>MIN(100, MAX(0, 100*BETAINV(乱数表!$F878, MAX(0.00000001, (1/(1+EXP(-(INDEX(係数表!G:G,6) + $B878))))*(EXP(INDEX(係数表!H:H,6) + INDEX(係数表!I:I,6)*LN(INDEX(出力表!C:C,6)+1)))), MAX(0.00000001, (1-(1/(1+EXP(-(INDEX(係数表!G:G,6) + $B878)))))*(EXP(INDEX(係数表!H:H,6) + INDEX(係数表!I:I,6)*LN(INDEX(出力表!C:C,6)+1)))))))</f>
        <v>72.565768695957857</v>
      </c>
      <c r="Q878" t="e">
        <f>MIN(100, MAX(0, (100*(INDEX(出力表!D:D,6))/(EXP(INDEX(係数表!B:B,6) + $C878) + (INDEX(出力表!D:D,6)))) + (乱数表!$R878*(Settings!B12/(((INDEX(出力表!D:D,6))+1)^INDEX(係数表!E:E,6)*INDEX(係数表!F:F,6))))))</f>
        <v>#VALUE!</v>
      </c>
      <c r="R878" t="e">
        <f>MIN(100, MAX(0, (INDEX(出力表!D:D,6))*P878/MAX(Q878, Settings!B3)))</f>
        <v>#VALUE!</v>
      </c>
      <c r="S878">
        <f>MIN(100, MAX(0, 100*BETAINV(乱数表!$G878, MAX(0.00000001, (1/(1+EXP(-(INDEX(係数表!G:G,7) + $B878))))*(EXP(INDEX(係数表!H:H,7) + INDEX(係数表!I:I,7)*LN(INDEX(出力表!C:C,7)+1)))), MAX(0.00000001, (1-(1/(1+EXP(-(INDEX(係数表!G:G,7) + $B878)))))*(EXP(INDEX(係数表!H:H,7) + INDEX(係数表!I:I,7)*LN(INDEX(出力表!C:C,7)+1)))))))</f>
        <v>92.824911458753633</v>
      </c>
      <c r="T878" t="e">
        <f>MIN(100, MAX(0, (100*(INDEX(出力表!D:D,7))/(EXP(INDEX(係数表!B:B,7) + $C878) + (INDEX(出力表!D:D,7)))) + (乱数表!$S878*(Settings!B12/(((INDEX(出力表!D:D,7))+1)^INDEX(係数表!E:E,7)*INDEX(係数表!F:F,7))))))</f>
        <v>#VALUE!</v>
      </c>
      <c r="U878" t="e">
        <f>MIN(100, MAX(0, (INDEX(出力表!D:D,7))*S878/MAX(T878, Settings!B3)))</f>
        <v>#VALUE!</v>
      </c>
      <c r="V878">
        <f>MIN(100, MAX(0, 100*BETAINV(乱数表!$H878, MAX(0.00000001, (1/(1+EXP(-(INDEX(係数表!G:G,8) + $B878))))*(EXP(INDEX(係数表!H:H,8) + INDEX(係数表!I:I,8)*LN(INDEX(出力表!C:C,8)+1)))), MAX(0.00000001, (1-(1/(1+EXP(-(INDEX(係数表!G:G,8) + $B878)))))*(EXP(INDEX(係数表!H:H,8) + INDEX(係数表!I:I,8)*LN(INDEX(出力表!C:C,8)+1)))))))</f>
        <v>86.472541565164022</v>
      </c>
      <c r="W878" t="e">
        <f>MIN(100, MAX(0, (100*(INDEX(出力表!D:D,8))/(EXP(INDEX(係数表!B:B,8) + $C878) + (INDEX(出力表!D:D,8)))) + (乱数表!$T878*(Settings!B12/(((INDEX(出力表!D:D,8))+1)^INDEX(係数表!E:E,8)*INDEX(係数表!F:F,8))))))</f>
        <v>#VALUE!</v>
      </c>
      <c r="X878" t="e">
        <f>MIN(100, MAX(0, (INDEX(出力表!D:D,8))*V878/MAX(W878, Settings!B3)))</f>
        <v>#VALUE!</v>
      </c>
      <c r="Y878">
        <f>MIN(100, MAX(0, 100*BETAINV(乱数表!$I878, MAX(0.00000001, (1/(1+EXP(-(INDEX(係数表!G:G,9) + $B878))))*(EXP(INDEX(係数表!H:H,9) + INDEX(係数表!I:I,9)*LN(INDEX(出力表!C:C,9)+1)))), MAX(0.00000001, (1-(1/(1+EXP(-(INDEX(係数表!G:G,9) + $B878)))))*(EXP(INDEX(係数表!H:H,9) + INDEX(係数表!I:I,9)*LN(INDEX(出力表!C:C,9)+1)))))))</f>
        <v>52.421900723903889</v>
      </c>
      <c r="Z878" t="e">
        <f>MIN(100, MAX(0, (100*(INDEX(出力表!D:D,9))/(EXP(INDEX(係数表!B:B,9) + $C878) + (INDEX(出力表!D:D,9)))) + (乱数表!$U878*(Settings!B12/(((INDEX(出力表!D:D,9))+1)^INDEX(係数表!E:E,9)*INDEX(係数表!F:F,9))))))</f>
        <v>#VALUE!</v>
      </c>
      <c r="AA878" t="e">
        <f>MIN(100, MAX(0, (INDEX(出力表!D:D,9))*Y878/MAX(Z878, Settings!B3)))</f>
        <v>#VALUE!</v>
      </c>
      <c r="AB878">
        <f>MIN(100, MAX(0, 100*BETAINV(乱数表!$J878, MAX(0.00000001, (1/(1+EXP(-(INDEX(係数表!G:G,10) + $B878))))*(EXP(INDEX(係数表!H:H,10) + INDEX(係数表!I:I,10)*LN(INDEX(出力表!C:C,10)+1)))), MAX(0.00000001, (1-(1/(1+EXP(-(INDEX(係数表!G:G,10) + $B878)))))*(EXP(INDEX(係数表!H:H,10) + INDEX(係数表!I:I,10)*LN(INDEX(出力表!C:C,10)+1)))))))</f>
        <v>99.873722262425972</v>
      </c>
      <c r="AC878" t="e">
        <f>MIN(100, MAX(0, (100*(INDEX(出力表!D:D,10))/(EXP(INDEX(係数表!B:B,10) + $C878) + (INDEX(出力表!D:D,10)))) + (乱数表!$V878*(Settings!B12/(((INDEX(出力表!D:D,10))+1)^INDEX(係数表!E:E,10)*INDEX(係数表!F:F,10))))))</f>
        <v>#VALUE!</v>
      </c>
      <c r="AD878" t="e">
        <f>MIN(100, MAX(0, (INDEX(出力表!D:D,10))*AB878/MAX(AC878, Settings!B3)))</f>
        <v>#VALUE!</v>
      </c>
      <c r="AE878">
        <f>MIN(100, MAX(0, 100*BETAINV(乱数表!$K878, MAX(0.00000001, (1/(1+EXP(-(INDEX(係数表!G:G,11) + $B878))))*(EXP(INDEX(係数表!H:H,11) + INDEX(係数表!I:I,11)*LN(INDEX(出力表!C:C,11)+1)))), MAX(0.00000001, (1-(1/(1+EXP(-(INDEX(係数表!G:G,11) + $B878)))))*(EXP(INDEX(係数表!H:H,11) + INDEX(係数表!I:I,11)*LN(INDEX(出力表!C:C,11)+1)))))))</f>
        <v>99.995022453201486</v>
      </c>
      <c r="AF878" t="e">
        <f>MIN(100, MAX(0, (100*(INDEX(出力表!D:D,11))/(EXP(INDEX(係数表!B:B,11) + $C878) + (INDEX(出力表!D:D,11)))) + (乱数表!$W878*(Settings!B12/(((INDEX(出力表!D:D,11))+1)^INDEX(係数表!E:E,11)*INDEX(係数表!F:F,11))))))</f>
        <v>#VALUE!</v>
      </c>
      <c r="AG878" t="e">
        <f>MIN(100, MAX(0, (INDEX(出力表!D:D,11))*AE878/MAX(AF878, Settings!B3)))</f>
        <v>#VALUE!</v>
      </c>
      <c r="AH878">
        <f>MIN(100, MAX(0, 100*BETAINV(乱数表!$L878, MAX(0.00000001, (1/(1+EXP(-(INDEX(係数表!G:G,12) + $B878))))*(EXP(INDEX(係数表!H:H,12) + INDEX(係数表!I:I,12)*LN(INDEX(出力表!C:C,12)+1)))), MAX(0.00000001, (1-(1/(1+EXP(-(INDEX(係数表!G:G,12) + $B878)))))*(EXP(INDEX(係数表!H:H,12) + INDEX(係数表!I:I,12)*LN(INDEX(出力表!C:C,12)+1)))))))</f>
        <v>69.519172118538748</v>
      </c>
      <c r="AI878" t="e">
        <f>MIN(100, MAX(0, (100*(INDEX(出力表!D:D,12))/(EXP(INDEX(係数表!B:B,12) + $C878) + (INDEX(出力表!D:D,12)))) + (乱数表!$X878*(Settings!B12/(((INDEX(出力表!D:D,12))+1)^INDEX(係数表!E:E,12)*INDEX(係数表!F:F,12))))))</f>
        <v>#VALUE!</v>
      </c>
      <c r="AJ878" t="e">
        <f>MIN(100, MAX(0, (INDEX(出力表!D:D,12))*AH878/MAX(AI878, Settings!B3)))</f>
        <v>#VALUE!</v>
      </c>
      <c r="AK878">
        <f>MIN(100, MAX(0, 100*BETAINV(乱数表!$M878, MAX(0.00000001, (1/(1+EXP(-(INDEX(係数表!G:G,13) + $B878))))*(EXP(INDEX(係数表!H:H,13) + INDEX(係数表!I:I,13)*LN(INDEX(出力表!C:C,13)+1)))), MAX(0.00000001, (1-(1/(1+EXP(-(INDEX(係数表!G:G,13) + $B878)))))*(EXP(INDEX(係数表!H:H,13) + INDEX(係数表!I:I,13)*LN(INDEX(出力表!C:C,13)+1)))))))</f>
        <v>99.80952992102452</v>
      </c>
      <c r="AL878" t="e">
        <f>MIN(100, MAX(0, (100*(INDEX(出力表!D:D,13))/(EXP(INDEX(係数表!B:B,13) + $C878) + (INDEX(出力表!D:D,13)))) + (乱数表!$Y878*(Settings!B12/(((INDEX(出力表!D:D,13))+1)^INDEX(係数表!E:E,13)*INDEX(係数表!F:F,13))))))</f>
        <v>#VALUE!</v>
      </c>
      <c r="AM878" t="e">
        <f>MIN(100, MAX(0, (INDEX(出力表!D:D,13))*AK878/MAX(AL878, Settings!B3)))</f>
        <v>#VALUE!</v>
      </c>
      <c r="AN878">
        <f>IF(ISNUMBER(F878), INDEX(出力表!B:B,2)*F878, 0)+IF(ISNUMBER(I878), INDEX(出力表!B:B,3)*I878, 0)+IF(ISNUMBER(L878), INDEX(出力表!B:B,4)*L878, 0)+IF(ISNUMBER(O878), INDEX(出力表!B:B,5)*O878, 0)+IF(ISNUMBER(R878), INDEX(出力表!B:B,6)*R878, 0)+IF(ISNUMBER(U878), INDEX(出力表!B:B,7)*U878, 0)+IF(ISNUMBER(X878), INDEX(出力表!B:B,8)*X878, 0)+IF(ISNUMBER(AA878), INDEX(出力表!B:B,9)*AA878, 0)+IF(ISNUMBER(AD878), INDEX(出力表!B:B,10)*AD878, 0)+IF(ISNUMBER(AG878), INDEX(出力表!B:B,11)*AG878, 0)+IF(ISNUMBER(AJ878), INDEX(出力表!B:B,12)*AJ878, 0)+IF(ISNUMBER(AM878), INDEX(出力表!B:B,13)*AM878, 0)</f>
        <v>0</v>
      </c>
      <c r="AO878">
        <f>IF(ISNUMBER(F878), INDEX(出力表!B:B,2), 0)+IF(ISNUMBER(I878), INDEX(出力表!B:B,3), 0)+IF(ISNUMBER(L878), INDEX(出力表!B:B,4), 0)+IF(ISNUMBER(O878), INDEX(出力表!B:B,5), 0)+IF(ISNUMBER(R878), INDEX(出力表!B:B,6), 0)+IF(ISNUMBER(U878), INDEX(出力表!B:B,7), 0)+IF(ISNUMBER(X878), INDEX(出力表!B:B,8), 0)+IF(ISNUMBER(AA878), INDEX(出力表!B:B,9), 0)+IF(ISNUMBER(AD878), INDEX(出力表!B:B,10), 0)+IF(ISNUMBER(AG878), INDEX(出力表!B:B,11), 0)+IF(ISNUMBER(AJ878), INDEX(出力表!B:B,12), 0)+IF(ISNUMBER(AM878), INDEX(出力表!B:B,13), 0)</f>
        <v>0</v>
      </c>
      <c r="AP878" t="str">
        <f t="shared" si="13"/>
        <v/>
      </c>
    </row>
    <row r="879" spans="1:42" x14ac:dyDescent="0.2">
      <c r="A879">
        <v>878</v>
      </c>
      <c r="B879">
        <f>IF(UPPER(Settings!B4)="TRUE", 乱数表!$Z879*Settings!B10, 0)</f>
        <v>0.26149432328478939</v>
      </c>
      <c r="C879">
        <f>IF(UPPER(Settings!B4)="TRUE", 乱数表!$AA879*Settings!B11, 0)</f>
        <v>6.8825294891948038E-2</v>
      </c>
      <c r="D879">
        <f>MIN(100, MAX(0, 100*BETAINV(乱数表!$B879, MAX(0.00000001, (1/(1+EXP(-(INDEX(係数表!G:G,2) + $B879))))*(EXP(INDEX(係数表!H:H,2) + INDEX(係数表!I:I,2)*LN(INDEX(出力表!C:C,2)+1)))), MAX(0.00000001, (1-(1/(1+EXP(-(INDEX(係数表!G:G,2) + $B879)))))*(EXP(INDEX(係数表!H:H,2) + INDEX(係数表!I:I,2)*LN(INDEX(出力表!C:C,2)+1)))))))</f>
        <v>99.392882235648187</v>
      </c>
      <c r="E879" t="e">
        <f>MIN(100, MAX(0, (100*(INDEX(出力表!D:D,2))/(EXP(INDEX(係数表!B:B,2) + $C879) + (INDEX(出力表!D:D,2)))) + (乱数表!$N879*(Settings!B12/(((INDEX(出力表!D:D,2))+1)^INDEX(係数表!E:E,2)*INDEX(係数表!F:F,2))))))</f>
        <v>#VALUE!</v>
      </c>
      <c r="F879" t="e">
        <f>MIN(100, MAX(0, (INDEX(出力表!D:D,2))*D879/MAX(E879, Settings!B3)))</f>
        <v>#VALUE!</v>
      </c>
      <c r="G879">
        <f>MIN(100, MAX(0, 100*BETAINV(乱数表!$C879, MAX(0.00000001, (1/(1+EXP(-(INDEX(係数表!G:G,3) + $B879))))*(EXP(INDEX(係数表!H:H,3) + INDEX(係数表!I:I,3)*LN(INDEX(出力表!C:C,3)+1)))), MAX(0.00000001, (1-(1/(1+EXP(-(INDEX(係数表!G:G,3) + $B879)))))*(EXP(INDEX(係数表!H:H,3) + INDEX(係数表!I:I,3)*LN(INDEX(出力表!C:C,3)+1)))))))</f>
        <v>75.656849442512325</v>
      </c>
      <c r="H879" t="e">
        <f>MIN(100, MAX(0, (100*(INDEX(出力表!D:D,3))/(EXP(INDEX(係数表!B:B,3) + $C879) + (INDEX(出力表!D:D,3)))) + (乱数表!$O879*(Settings!B12/(((INDEX(出力表!D:D,3))+1)^INDEX(係数表!E:E,3)*INDEX(係数表!F:F,3))))))</f>
        <v>#VALUE!</v>
      </c>
      <c r="I879" t="e">
        <f>MIN(100, MAX(0, (INDEX(出力表!D:D,3))*G879/MAX(H879, Settings!B3)))</f>
        <v>#VALUE!</v>
      </c>
      <c r="J879">
        <f>MIN(100, MAX(0, 100*BETAINV(乱数表!$D879, MAX(0.00000001, (1/(1+EXP(-(INDEX(係数表!G:G,4) + $B879))))*(EXP(INDEX(係数表!H:H,4) + INDEX(係数表!I:I,4)*LN(INDEX(出力表!C:C,4)+1)))), MAX(0.00000001, (1-(1/(1+EXP(-(INDEX(係数表!G:G,4) + $B879)))))*(EXP(INDEX(係数表!H:H,4) + INDEX(係数表!I:I,4)*LN(INDEX(出力表!C:C,4)+1)))))))</f>
        <v>86.201453864468803</v>
      </c>
      <c r="K879" t="e">
        <f>MIN(100, MAX(0, (100*(INDEX(出力表!D:D,4))/(EXP(INDEX(係数表!B:B,4) + $C879) + (INDEX(出力表!D:D,4)))) + (乱数表!$P879*(Settings!B12/(((INDEX(出力表!D:D,4))+1)^INDEX(係数表!E:E,4)*INDEX(係数表!F:F,4))))))</f>
        <v>#VALUE!</v>
      </c>
      <c r="L879" t="e">
        <f>MIN(100, MAX(0, (INDEX(出力表!D:D,4))*J879/MAX(K879, Settings!B3)))</f>
        <v>#VALUE!</v>
      </c>
      <c r="M879">
        <f>MIN(100, MAX(0, 100*BETAINV(乱数表!$E879, MAX(0.00000001, (1/(1+EXP(-(INDEX(係数表!G:G,5) + $B879))))*(EXP(INDEX(係数表!H:H,5) + INDEX(係数表!I:I,5)*LN(INDEX(出力表!C:C,5)+1)))), MAX(0.00000001, (1-(1/(1+EXP(-(INDEX(係数表!G:G,5) + $B879)))))*(EXP(INDEX(係数表!H:H,5) + INDEX(係数表!I:I,5)*LN(INDEX(出力表!C:C,5)+1)))))))</f>
        <v>98.695737316984136</v>
      </c>
      <c r="N879" t="e">
        <f>MIN(100, MAX(0, (100*(INDEX(出力表!D:D,5))/(EXP(INDEX(係数表!B:B,5) + $C879) + (INDEX(出力表!D:D,5)))) + (乱数表!$Q879*(Settings!B12/(((INDEX(出力表!D:D,5))+1)^INDEX(係数表!E:E,5)*INDEX(係数表!F:F,5))))))</f>
        <v>#VALUE!</v>
      </c>
      <c r="O879" t="e">
        <f>MIN(100, MAX(0, (INDEX(出力表!D:D,5))*M879/MAX(N879, Settings!B3)))</f>
        <v>#VALUE!</v>
      </c>
      <c r="P879">
        <f>MIN(100, MAX(0, 100*BETAINV(乱数表!$F879, MAX(0.00000001, (1/(1+EXP(-(INDEX(係数表!G:G,6) + $B879))))*(EXP(INDEX(係数表!H:H,6) + INDEX(係数表!I:I,6)*LN(INDEX(出力表!C:C,6)+1)))), MAX(0.00000001, (1-(1/(1+EXP(-(INDEX(係数表!G:G,6) + $B879)))))*(EXP(INDEX(係数表!H:H,6) + INDEX(係数表!I:I,6)*LN(INDEX(出力表!C:C,6)+1)))))))</f>
        <v>85.844093926330885</v>
      </c>
      <c r="Q879" t="e">
        <f>MIN(100, MAX(0, (100*(INDEX(出力表!D:D,6))/(EXP(INDEX(係数表!B:B,6) + $C879) + (INDEX(出力表!D:D,6)))) + (乱数表!$R879*(Settings!B12/(((INDEX(出力表!D:D,6))+1)^INDEX(係数表!E:E,6)*INDEX(係数表!F:F,6))))))</f>
        <v>#VALUE!</v>
      </c>
      <c r="R879" t="e">
        <f>MIN(100, MAX(0, (INDEX(出力表!D:D,6))*P879/MAX(Q879, Settings!B3)))</f>
        <v>#VALUE!</v>
      </c>
      <c r="S879">
        <f>MIN(100, MAX(0, 100*BETAINV(乱数表!$G879, MAX(0.00000001, (1/(1+EXP(-(INDEX(係数表!G:G,7) + $B879))))*(EXP(INDEX(係数表!H:H,7) + INDEX(係数表!I:I,7)*LN(INDEX(出力表!C:C,7)+1)))), MAX(0.00000001, (1-(1/(1+EXP(-(INDEX(係数表!G:G,7) + $B879)))))*(EXP(INDEX(係数表!H:H,7) + INDEX(係数表!I:I,7)*LN(INDEX(出力表!C:C,7)+1)))))))</f>
        <v>98.989483073223411</v>
      </c>
      <c r="T879" t="e">
        <f>MIN(100, MAX(0, (100*(INDEX(出力表!D:D,7))/(EXP(INDEX(係数表!B:B,7) + $C879) + (INDEX(出力表!D:D,7)))) + (乱数表!$S879*(Settings!B12/(((INDEX(出力表!D:D,7))+1)^INDEX(係数表!E:E,7)*INDEX(係数表!F:F,7))))))</f>
        <v>#VALUE!</v>
      </c>
      <c r="U879" t="e">
        <f>MIN(100, MAX(0, (INDEX(出力表!D:D,7))*S879/MAX(T879, Settings!B3)))</f>
        <v>#VALUE!</v>
      </c>
      <c r="V879">
        <f>MIN(100, MAX(0, 100*BETAINV(乱数表!$H879, MAX(0.00000001, (1/(1+EXP(-(INDEX(係数表!G:G,8) + $B879))))*(EXP(INDEX(係数表!H:H,8) + INDEX(係数表!I:I,8)*LN(INDEX(出力表!C:C,8)+1)))), MAX(0.00000001, (1-(1/(1+EXP(-(INDEX(係数表!G:G,8) + $B879)))))*(EXP(INDEX(係数表!H:H,8) + INDEX(係数表!I:I,8)*LN(INDEX(出力表!C:C,8)+1)))))))</f>
        <v>99.721716083284079</v>
      </c>
      <c r="W879" t="e">
        <f>MIN(100, MAX(0, (100*(INDEX(出力表!D:D,8))/(EXP(INDEX(係数表!B:B,8) + $C879) + (INDEX(出力表!D:D,8)))) + (乱数表!$T879*(Settings!B12/(((INDEX(出力表!D:D,8))+1)^INDEX(係数表!E:E,8)*INDEX(係数表!F:F,8))))))</f>
        <v>#VALUE!</v>
      </c>
      <c r="X879" t="e">
        <f>MIN(100, MAX(0, (INDEX(出力表!D:D,8))*V879/MAX(W879, Settings!B3)))</f>
        <v>#VALUE!</v>
      </c>
      <c r="Y879">
        <f>MIN(100, MAX(0, 100*BETAINV(乱数表!$I879, MAX(0.00000001, (1/(1+EXP(-(INDEX(係数表!G:G,9) + $B879))))*(EXP(INDEX(係数表!H:H,9) + INDEX(係数表!I:I,9)*LN(INDEX(出力表!C:C,9)+1)))), MAX(0.00000001, (1-(1/(1+EXP(-(INDEX(係数表!G:G,9) + $B879)))))*(EXP(INDEX(係数表!H:H,9) + INDEX(係数表!I:I,9)*LN(INDEX(出力表!C:C,9)+1)))))))</f>
        <v>96.099451804412112</v>
      </c>
      <c r="Z879" t="e">
        <f>MIN(100, MAX(0, (100*(INDEX(出力表!D:D,9))/(EXP(INDEX(係数表!B:B,9) + $C879) + (INDEX(出力表!D:D,9)))) + (乱数表!$U879*(Settings!B12/(((INDEX(出力表!D:D,9))+1)^INDEX(係数表!E:E,9)*INDEX(係数表!F:F,9))))))</f>
        <v>#VALUE!</v>
      </c>
      <c r="AA879" t="e">
        <f>MIN(100, MAX(0, (INDEX(出力表!D:D,9))*Y879/MAX(Z879, Settings!B3)))</f>
        <v>#VALUE!</v>
      </c>
      <c r="AB879">
        <f>MIN(100, MAX(0, 100*BETAINV(乱数表!$J879, MAX(0.00000001, (1/(1+EXP(-(INDEX(係数表!G:G,10) + $B879))))*(EXP(INDEX(係数表!H:H,10) + INDEX(係数表!I:I,10)*LN(INDEX(出力表!C:C,10)+1)))), MAX(0.00000001, (1-(1/(1+EXP(-(INDEX(係数表!G:G,10) + $B879)))))*(EXP(INDEX(係数表!H:H,10) + INDEX(係数表!I:I,10)*LN(INDEX(出力表!C:C,10)+1)))))))</f>
        <v>89.183685957358904</v>
      </c>
      <c r="AC879" t="e">
        <f>MIN(100, MAX(0, (100*(INDEX(出力表!D:D,10))/(EXP(INDEX(係数表!B:B,10) + $C879) + (INDEX(出力表!D:D,10)))) + (乱数表!$V879*(Settings!B12/(((INDEX(出力表!D:D,10))+1)^INDEX(係数表!E:E,10)*INDEX(係数表!F:F,10))))))</f>
        <v>#VALUE!</v>
      </c>
      <c r="AD879" t="e">
        <f>MIN(100, MAX(0, (INDEX(出力表!D:D,10))*AB879/MAX(AC879, Settings!B3)))</f>
        <v>#VALUE!</v>
      </c>
      <c r="AE879">
        <f>MIN(100, MAX(0, 100*BETAINV(乱数表!$K879, MAX(0.00000001, (1/(1+EXP(-(INDEX(係数表!G:G,11) + $B879))))*(EXP(INDEX(係数表!H:H,11) + INDEX(係数表!I:I,11)*LN(INDEX(出力表!C:C,11)+1)))), MAX(0.00000001, (1-(1/(1+EXP(-(INDEX(係数表!G:G,11) + $B879)))))*(EXP(INDEX(係数表!H:H,11) + INDEX(係数表!I:I,11)*LN(INDEX(出力表!C:C,11)+1)))))))</f>
        <v>99.992531646627896</v>
      </c>
      <c r="AF879" t="e">
        <f>MIN(100, MAX(0, (100*(INDEX(出力表!D:D,11))/(EXP(INDEX(係数表!B:B,11) + $C879) + (INDEX(出力表!D:D,11)))) + (乱数表!$W879*(Settings!B12/(((INDEX(出力表!D:D,11))+1)^INDEX(係数表!E:E,11)*INDEX(係数表!F:F,11))))))</f>
        <v>#VALUE!</v>
      </c>
      <c r="AG879" t="e">
        <f>MIN(100, MAX(0, (INDEX(出力表!D:D,11))*AE879/MAX(AF879, Settings!B3)))</f>
        <v>#VALUE!</v>
      </c>
      <c r="AH879">
        <f>MIN(100, MAX(0, 100*BETAINV(乱数表!$L879, MAX(0.00000001, (1/(1+EXP(-(INDEX(係数表!G:G,12) + $B879))))*(EXP(INDEX(係数表!H:H,12) + INDEX(係数表!I:I,12)*LN(INDEX(出力表!C:C,12)+1)))), MAX(0.00000001, (1-(1/(1+EXP(-(INDEX(係数表!G:G,12) + $B879)))))*(EXP(INDEX(係数表!H:H,12) + INDEX(係数表!I:I,12)*LN(INDEX(出力表!C:C,12)+1)))))))</f>
        <v>88.170875785504549</v>
      </c>
      <c r="AI879" t="e">
        <f>MIN(100, MAX(0, (100*(INDEX(出力表!D:D,12))/(EXP(INDEX(係数表!B:B,12) + $C879) + (INDEX(出力表!D:D,12)))) + (乱数表!$X879*(Settings!B12/(((INDEX(出力表!D:D,12))+1)^INDEX(係数表!E:E,12)*INDEX(係数表!F:F,12))))))</f>
        <v>#VALUE!</v>
      </c>
      <c r="AJ879" t="e">
        <f>MIN(100, MAX(0, (INDEX(出力表!D:D,12))*AH879/MAX(AI879, Settings!B3)))</f>
        <v>#VALUE!</v>
      </c>
      <c r="AK879">
        <f>MIN(100, MAX(0, 100*BETAINV(乱数表!$M879, MAX(0.00000001, (1/(1+EXP(-(INDEX(係数表!G:G,13) + $B879))))*(EXP(INDEX(係数表!H:H,13) + INDEX(係数表!I:I,13)*LN(INDEX(出力表!C:C,13)+1)))), MAX(0.00000001, (1-(1/(1+EXP(-(INDEX(係数表!G:G,13) + $B879)))))*(EXP(INDEX(係数表!H:H,13) + INDEX(係数表!I:I,13)*LN(INDEX(出力表!C:C,13)+1)))))))</f>
        <v>99.976738062473672</v>
      </c>
      <c r="AL879" t="e">
        <f>MIN(100, MAX(0, (100*(INDEX(出力表!D:D,13))/(EXP(INDEX(係数表!B:B,13) + $C879) + (INDEX(出力表!D:D,13)))) + (乱数表!$Y879*(Settings!B12/(((INDEX(出力表!D:D,13))+1)^INDEX(係数表!E:E,13)*INDEX(係数表!F:F,13))))))</f>
        <v>#VALUE!</v>
      </c>
      <c r="AM879" t="e">
        <f>MIN(100, MAX(0, (INDEX(出力表!D:D,13))*AK879/MAX(AL879, Settings!B3)))</f>
        <v>#VALUE!</v>
      </c>
      <c r="AN879">
        <f>IF(ISNUMBER(F879), INDEX(出力表!B:B,2)*F879, 0)+IF(ISNUMBER(I879), INDEX(出力表!B:B,3)*I879, 0)+IF(ISNUMBER(L879), INDEX(出力表!B:B,4)*L879, 0)+IF(ISNUMBER(O879), INDEX(出力表!B:B,5)*O879, 0)+IF(ISNUMBER(R879), INDEX(出力表!B:B,6)*R879, 0)+IF(ISNUMBER(U879), INDEX(出力表!B:B,7)*U879, 0)+IF(ISNUMBER(X879), INDEX(出力表!B:B,8)*X879, 0)+IF(ISNUMBER(AA879), INDEX(出力表!B:B,9)*AA879, 0)+IF(ISNUMBER(AD879), INDEX(出力表!B:B,10)*AD879, 0)+IF(ISNUMBER(AG879), INDEX(出力表!B:B,11)*AG879, 0)+IF(ISNUMBER(AJ879), INDEX(出力表!B:B,12)*AJ879, 0)+IF(ISNUMBER(AM879), INDEX(出力表!B:B,13)*AM879, 0)</f>
        <v>0</v>
      </c>
      <c r="AO879">
        <f>IF(ISNUMBER(F879), INDEX(出力表!B:B,2), 0)+IF(ISNUMBER(I879), INDEX(出力表!B:B,3), 0)+IF(ISNUMBER(L879), INDEX(出力表!B:B,4), 0)+IF(ISNUMBER(O879), INDEX(出力表!B:B,5), 0)+IF(ISNUMBER(R879), INDEX(出力表!B:B,6), 0)+IF(ISNUMBER(U879), INDEX(出力表!B:B,7), 0)+IF(ISNUMBER(X879), INDEX(出力表!B:B,8), 0)+IF(ISNUMBER(AA879), INDEX(出力表!B:B,9), 0)+IF(ISNUMBER(AD879), INDEX(出力表!B:B,10), 0)+IF(ISNUMBER(AG879), INDEX(出力表!B:B,11), 0)+IF(ISNUMBER(AJ879), INDEX(出力表!B:B,12), 0)+IF(ISNUMBER(AM879), INDEX(出力表!B:B,13), 0)</f>
        <v>0</v>
      </c>
      <c r="AP879" t="str">
        <f t="shared" si="13"/>
        <v/>
      </c>
    </row>
    <row r="880" spans="1:42" x14ac:dyDescent="0.2">
      <c r="A880">
        <v>879</v>
      </c>
      <c r="B880">
        <f>IF(UPPER(Settings!B4)="TRUE", 乱数表!$Z880*Settings!B10, 0)</f>
        <v>8.4650971086559168E-2</v>
      </c>
      <c r="C880">
        <f>IF(UPPER(Settings!B4)="TRUE", 乱数表!$AA880*Settings!B11, 0)</f>
        <v>-0.10039935252915969</v>
      </c>
      <c r="D880">
        <f>MIN(100, MAX(0, 100*BETAINV(乱数表!$B880, MAX(0.00000001, (1/(1+EXP(-(INDEX(係数表!G:G,2) + $B880))))*(EXP(INDEX(係数表!H:H,2) + INDEX(係数表!I:I,2)*LN(INDEX(出力表!C:C,2)+1)))), MAX(0.00000001, (1-(1/(1+EXP(-(INDEX(係数表!G:G,2) + $B880)))))*(EXP(INDEX(係数表!H:H,2) + INDEX(係数表!I:I,2)*LN(INDEX(出力表!C:C,2)+1)))))))</f>
        <v>99.919674032600668</v>
      </c>
      <c r="E880" t="e">
        <f>MIN(100, MAX(0, (100*(INDEX(出力表!D:D,2))/(EXP(INDEX(係数表!B:B,2) + $C880) + (INDEX(出力表!D:D,2)))) + (乱数表!$N880*(Settings!B12/(((INDEX(出力表!D:D,2))+1)^INDEX(係数表!E:E,2)*INDEX(係数表!F:F,2))))))</f>
        <v>#VALUE!</v>
      </c>
      <c r="F880" t="e">
        <f>MIN(100, MAX(0, (INDEX(出力表!D:D,2))*D880/MAX(E880, Settings!B3)))</f>
        <v>#VALUE!</v>
      </c>
      <c r="G880">
        <f>MIN(100, MAX(0, 100*BETAINV(乱数表!$C880, MAX(0.00000001, (1/(1+EXP(-(INDEX(係数表!G:G,3) + $B880))))*(EXP(INDEX(係数表!H:H,3) + INDEX(係数表!I:I,3)*LN(INDEX(出力表!C:C,3)+1)))), MAX(0.00000001, (1-(1/(1+EXP(-(INDEX(係数表!G:G,3) + $B880)))))*(EXP(INDEX(係数表!H:H,3) + INDEX(係数表!I:I,3)*LN(INDEX(出力表!C:C,3)+1)))))))</f>
        <v>99.723047344902653</v>
      </c>
      <c r="H880" t="e">
        <f>MIN(100, MAX(0, (100*(INDEX(出力表!D:D,3))/(EXP(INDEX(係数表!B:B,3) + $C880) + (INDEX(出力表!D:D,3)))) + (乱数表!$O880*(Settings!B12/(((INDEX(出力表!D:D,3))+1)^INDEX(係数表!E:E,3)*INDEX(係数表!F:F,3))))))</f>
        <v>#VALUE!</v>
      </c>
      <c r="I880" t="e">
        <f>MIN(100, MAX(0, (INDEX(出力表!D:D,3))*G880/MAX(H880, Settings!B3)))</f>
        <v>#VALUE!</v>
      </c>
      <c r="J880">
        <f>MIN(100, MAX(0, 100*BETAINV(乱数表!$D880, MAX(0.00000001, (1/(1+EXP(-(INDEX(係数表!G:G,4) + $B880))))*(EXP(INDEX(係数表!H:H,4) + INDEX(係数表!I:I,4)*LN(INDEX(出力表!C:C,4)+1)))), MAX(0.00000001, (1-(1/(1+EXP(-(INDEX(係数表!G:G,4) + $B880)))))*(EXP(INDEX(係数表!H:H,4) + INDEX(係数表!I:I,4)*LN(INDEX(出力表!C:C,4)+1)))))))</f>
        <v>81.970354055993596</v>
      </c>
      <c r="K880" t="e">
        <f>MIN(100, MAX(0, (100*(INDEX(出力表!D:D,4))/(EXP(INDEX(係数表!B:B,4) + $C880) + (INDEX(出力表!D:D,4)))) + (乱数表!$P880*(Settings!B12/(((INDEX(出力表!D:D,4))+1)^INDEX(係数表!E:E,4)*INDEX(係数表!F:F,4))))))</f>
        <v>#VALUE!</v>
      </c>
      <c r="L880" t="e">
        <f>MIN(100, MAX(0, (INDEX(出力表!D:D,4))*J880/MAX(K880, Settings!B3)))</f>
        <v>#VALUE!</v>
      </c>
      <c r="M880">
        <f>MIN(100, MAX(0, 100*BETAINV(乱数表!$E880, MAX(0.00000001, (1/(1+EXP(-(INDEX(係数表!G:G,5) + $B880))))*(EXP(INDEX(係数表!H:H,5) + INDEX(係数表!I:I,5)*LN(INDEX(出力表!C:C,5)+1)))), MAX(0.00000001, (1-(1/(1+EXP(-(INDEX(係数表!G:G,5) + $B880)))))*(EXP(INDEX(係数表!H:H,5) + INDEX(係数表!I:I,5)*LN(INDEX(出力表!C:C,5)+1)))))))</f>
        <v>55.963907180531095</v>
      </c>
      <c r="N880" t="e">
        <f>MIN(100, MAX(0, (100*(INDEX(出力表!D:D,5))/(EXP(INDEX(係数表!B:B,5) + $C880) + (INDEX(出力表!D:D,5)))) + (乱数表!$Q880*(Settings!B12/(((INDEX(出力表!D:D,5))+1)^INDEX(係数表!E:E,5)*INDEX(係数表!F:F,5))))))</f>
        <v>#VALUE!</v>
      </c>
      <c r="O880" t="e">
        <f>MIN(100, MAX(0, (INDEX(出力表!D:D,5))*M880/MAX(N880, Settings!B3)))</f>
        <v>#VALUE!</v>
      </c>
      <c r="P880">
        <f>MIN(100, MAX(0, 100*BETAINV(乱数表!$F880, MAX(0.00000001, (1/(1+EXP(-(INDEX(係数表!G:G,6) + $B880))))*(EXP(INDEX(係数表!H:H,6) + INDEX(係数表!I:I,6)*LN(INDEX(出力表!C:C,6)+1)))), MAX(0.00000001, (1-(1/(1+EXP(-(INDEX(係数表!G:G,6) + $B880)))))*(EXP(INDEX(係数表!H:H,6) + INDEX(係数表!I:I,6)*LN(INDEX(出力表!C:C,6)+1)))))))</f>
        <v>74.49488531534864</v>
      </c>
      <c r="Q880" t="e">
        <f>MIN(100, MAX(0, (100*(INDEX(出力表!D:D,6))/(EXP(INDEX(係数表!B:B,6) + $C880) + (INDEX(出力表!D:D,6)))) + (乱数表!$R880*(Settings!B12/(((INDEX(出力表!D:D,6))+1)^INDEX(係数表!E:E,6)*INDEX(係数表!F:F,6))))))</f>
        <v>#VALUE!</v>
      </c>
      <c r="R880" t="e">
        <f>MIN(100, MAX(0, (INDEX(出力表!D:D,6))*P880/MAX(Q880, Settings!B3)))</f>
        <v>#VALUE!</v>
      </c>
      <c r="S880">
        <f>MIN(100, MAX(0, 100*BETAINV(乱数表!$G880, MAX(0.00000001, (1/(1+EXP(-(INDEX(係数表!G:G,7) + $B880))))*(EXP(INDEX(係数表!H:H,7) + INDEX(係数表!I:I,7)*LN(INDEX(出力表!C:C,7)+1)))), MAX(0.00000001, (1-(1/(1+EXP(-(INDEX(係数表!G:G,7) + $B880)))))*(EXP(INDEX(係数表!H:H,7) + INDEX(係数表!I:I,7)*LN(INDEX(出力表!C:C,7)+1)))))))</f>
        <v>91.612243809300381</v>
      </c>
      <c r="T880" t="e">
        <f>MIN(100, MAX(0, (100*(INDEX(出力表!D:D,7))/(EXP(INDEX(係数表!B:B,7) + $C880) + (INDEX(出力表!D:D,7)))) + (乱数表!$S880*(Settings!B12/(((INDEX(出力表!D:D,7))+1)^INDEX(係数表!E:E,7)*INDEX(係数表!F:F,7))))))</f>
        <v>#VALUE!</v>
      </c>
      <c r="U880" t="e">
        <f>MIN(100, MAX(0, (INDEX(出力表!D:D,7))*S880/MAX(T880, Settings!B3)))</f>
        <v>#VALUE!</v>
      </c>
      <c r="V880">
        <f>MIN(100, MAX(0, 100*BETAINV(乱数表!$H880, MAX(0.00000001, (1/(1+EXP(-(INDEX(係数表!G:G,8) + $B880))))*(EXP(INDEX(係数表!H:H,8) + INDEX(係数表!I:I,8)*LN(INDEX(出力表!C:C,8)+1)))), MAX(0.00000001, (1-(1/(1+EXP(-(INDEX(係数表!G:G,8) + $B880)))))*(EXP(INDEX(係数表!H:H,8) + INDEX(係数表!I:I,8)*LN(INDEX(出力表!C:C,8)+1)))))))</f>
        <v>96.695424999191374</v>
      </c>
      <c r="W880" t="e">
        <f>MIN(100, MAX(0, (100*(INDEX(出力表!D:D,8))/(EXP(INDEX(係数表!B:B,8) + $C880) + (INDEX(出力表!D:D,8)))) + (乱数表!$T880*(Settings!B12/(((INDEX(出力表!D:D,8))+1)^INDEX(係数表!E:E,8)*INDEX(係数表!F:F,8))))))</f>
        <v>#VALUE!</v>
      </c>
      <c r="X880" t="e">
        <f>MIN(100, MAX(0, (INDEX(出力表!D:D,8))*V880/MAX(W880, Settings!B3)))</f>
        <v>#VALUE!</v>
      </c>
      <c r="Y880">
        <f>MIN(100, MAX(0, 100*BETAINV(乱数表!$I880, MAX(0.00000001, (1/(1+EXP(-(INDEX(係数表!G:G,9) + $B880))))*(EXP(INDEX(係数表!H:H,9) + INDEX(係数表!I:I,9)*LN(INDEX(出力表!C:C,9)+1)))), MAX(0.00000001, (1-(1/(1+EXP(-(INDEX(係数表!G:G,9) + $B880)))))*(EXP(INDEX(係数表!H:H,9) + INDEX(係数表!I:I,9)*LN(INDEX(出力表!C:C,9)+1)))))))</f>
        <v>99.90181285732109</v>
      </c>
      <c r="Z880" t="e">
        <f>MIN(100, MAX(0, (100*(INDEX(出力表!D:D,9))/(EXP(INDEX(係数表!B:B,9) + $C880) + (INDEX(出力表!D:D,9)))) + (乱数表!$U880*(Settings!B12/(((INDEX(出力表!D:D,9))+1)^INDEX(係数表!E:E,9)*INDEX(係数表!F:F,9))))))</f>
        <v>#VALUE!</v>
      </c>
      <c r="AA880" t="e">
        <f>MIN(100, MAX(0, (INDEX(出力表!D:D,9))*Y880/MAX(Z880, Settings!B3)))</f>
        <v>#VALUE!</v>
      </c>
      <c r="AB880">
        <f>MIN(100, MAX(0, 100*BETAINV(乱数表!$J880, MAX(0.00000001, (1/(1+EXP(-(INDEX(係数表!G:G,10) + $B880))))*(EXP(INDEX(係数表!H:H,10) + INDEX(係数表!I:I,10)*LN(INDEX(出力表!C:C,10)+1)))), MAX(0.00000001, (1-(1/(1+EXP(-(INDEX(係数表!G:G,10) + $B880)))))*(EXP(INDEX(係数表!H:H,10) + INDEX(係数表!I:I,10)*LN(INDEX(出力表!C:C,10)+1)))))))</f>
        <v>75.202233494835042</v>
      </c>
      <c r="AC880" t="e">
        <f>MIN(100, MAX(0, (100*(INDEX(出力表!D:D,10))/(EXP(INDEX(係数表!B:B,10) + $C880) + (INDEX(出力表!D:D,10)))) + (乱数表!$V880*(Settings!B12/(((INDEX(出力表!D:D,10))+1)^INDEX(係数表!E:E,10)*INDEX(係数表!F:F,10))))))</f>
        <v>#VALUE!</v>
      </c>
      <c r="AD880" t="e">
        <f>MIN(100, MAX(0, (INDEX(出力表!D:D,10))*AB880/MAX(AC880, Settings!B3)))</f>
        <v>#VALUE!</v>
      </c>
      <c r="AE880">
        <f>MIN(100, MAX(0, 100*BETAINV(乱数表!$K880, MAX(0.00000001, (1/(1+EXP(-(INDEX(係数表!G:G,11) + $B880))))*(EXP(INDEX(係数表!H:H,11) + INDEX(係数表!I:I,11)*LN(INDEX(出力表!C:C,11)+1)))), MAX(0.00000001, (1-(1/(1+EXP(-(INDEX(係数表!G:G,11) + $B880)))))*(EXP(INDEX(係数表!H:H,11) + INDEX(係数表!I:I,11)*LN(INDEX(出力表!C:C,11)+1)))))))</f>
        <v>82.936307337293897</v>
      </c>
      <c r="AF880" t="e">
        <f>MIN(100, MAX(0, (100*(INDEX(出力表!D:D,11))/(EXP(INDEX(係数表!B:B,11) + $C880) + (INDEX(出力表!D:D,11)))) + (乱数表!$W880*(Settings!B12/(((INDEX(出力表!D:D,11))+1)^INDEX(係数表!E:E,11)*INDEX(係数表!F:F,11))))))</f>
        <v>#VALUE!</v>
      </c>
      <c r="AG880" t="e">
        <f>MIN(100, MAX(0, (INDEX(出力表!D:D,11))*AE880/MAX(AF880, Settings!B3)))</f>
        <v>#VALUE!</v>
      </c>
      <c r="AH880">
        <f>MIN(100, MAX(0, 100*BETAINV(乱数表!$L880, MAX(0.00000001, (1/(1+EXP(-(INDEX(係数表!G:G,12) + $B880))))*(EXP(INDEX(係数表!H:H,12) + INDEX(係数表!I:I,12)*LN(INDEX(出力表!C:C,12)+1)))), MAX(0.00000001, (1-(1/(1+EXP(-(INDEX(係数表!G:G,12) + $B880)))))*(EXP(INDEX(係数表!H:H,12) + INDEX(係数表!I:I,12)*LN(INDEX(出力表!C:C,12)+1)))))))</f>
        <v>99.955693599602085</v>
      </c>
      <c r="AI880" t="e">
        <f>MIN(100, MAX(0, (100*(INDEX(出力表!D:D,12))/(EXP(INDEX(係数表!B:B,12) + $C880) + (INDEX(出力表!D:D,12)))) + (乱数表!$X880*(Settings!B12/(((INDEX(出力表!D:D,12))+1)^INDEX(係数表!E:E,12)*INDEX(係数表!F:F,12))))))</f>
        <v>#VALUE!</v>
      </c>
      <c r="AJ880" t="e">
        <f>MIN(100, MAX(0, (INDEX(出力表!D:D,12))*AH880/MAX(AI880, Settings!B3)))</f>
        <v>#VALUE!</v>
      </c>
      <c r="AK880">
        <f>MIN(100, MAX(0, 100*BETAINV(乱数表!$M880, MAX(0.00000001, (1/(1+EXP(-(INDEX(係数表!G:G,13) + $B880))))*(EXP(INDEX(係数表!H:H,13) + INDEX(係数表!I:I,13)*LN(INDEX(出力表!C:C,13)+1)))), MAX(0.00000001, (1-(1/(1+EXP(-(INDEX(係数表!G:G,13) + $B880)))))*(EXP(INDEX(係数表!H:H,13) + INDEX(係数表!I:I,13)*LN(INDEX(出力表!C:C,13)+1)))))))</f>
        <v>99.998403059129743</v>
      </c>
      <c r="AL880" t="e">
        <f>MIN(100, MAX(0, (100*(INDEX(出力表!D:D,13))/(EXP(INDEX(係数表!B:B,13) + $C880) + (INDEX(出力表!D:D,13)))) + (乱数表!$Y880*(Settings!B12/(((INDEX(出力表!D:D,13))+1)^INDEX(係数表!E:E,13)*INDEX(係数表!F:F,13))))))</f>
        <v>#VALUE!</v>
      </c>
      <c r="AM880" t="e">
        <f>MIN(100, MAX(0, (INDEX(出力表!D:D,13))*AK880/MAX(AL880, Settings!B3)))</f>
        <v>#VALUE!</v>
      </c>
      <c r="AN880">
        <f>IF(ISNUMBER(F880), INDEX(出力表!B:B,2)*F880, 0)+IF(ISNUMBER(I880), INDEX(出力表!B:B,3)*I880, 0)+IF(ISNUMBER(L880), INDEX(出力表!B:B,4)*L880, 0)+IF(ISNUMBER(O880), INDEX(出力表!B:B,5)*O880, 0)+IF(ISNUMBER(R880), INDEX(出力表!B:B,6)*R880, 0)+IF(ISNUMBER(U880), INDEX(出力表!B:B,7)*U880, 0)+IF(ISNUMBER(X880), INDEX(出力表!B:B,8)*X880, 0)+IF(ISNUMBER(AA880), INDEX(出力表!B:B,9)*AA880, 0)+IF(ISNUMBER(AD880), INDEX(出力表!B:B,10)*AD880, 0)+IF(ISNUMBER(AG880), INDEX(出力表!B:B,11)*AG880, 0)+IF(ISNUMBER(AJ880), INDEX(出力表!B:B,12)*AJ880, 0)+IF(ISNUMBER(AM880), INDEX(出力表!B:B,13)*AM880, 0)</f>
        <v>0</v>
      </c>
      <c r="AO880">
        <f>IF(ISNUMBER(F880), INDEX(出力表!B:B,2), 0)+IF(ISNUMBER(I880), INDEX(出力表!B:B,3), 0)+IF(ISNUMBER(L880), INDEX(出力表!B:B,4), 0)+IF(ISNUMBER(O880), INDEX(出力表!B:B,5), 0)+IF(ISNUMBER(R880), INDEX(出力表!B:B,6), 0)+IF(ISNUMBER(U880), INDEX(出力表!B:B,7), 0)+IF(ISNUMBER(X880), INDEX(出力表!B:B,8), 0)+IF(ISNUMBER(AA880), INDEX(出力表!B:B,9), 0)+IF(ISNUMBER(AD880), INDEX(出力表!B:B,10), 0)+IF(ISNUMBER(AG880), INDEX(出力表!B:B,11), 0)+IF(ISNUMBER(AJ880), INDEX(出力表!B:B,12), 0)+IF(ISNUMBER(AM880), INDEX(出力表!B:B,13), 0)</f>
        <v>0</v>
      </c>
      <c r="AP880" t="str">
        <f t="shared" si="13"/>
        <v/>
      </c>
    </row>
    <row r="881" spans="1:42" x14ac:dyDescent="0.2">
      <c r="A881">
        <v>880</v>
      </c>
      <c r="B881">
        <f>IF(UPPER(Settings!B4)="TRUE", 乱数表!$Z881*Settings!B10, 0)</f>
        <v>-0.41757056672857706</v>
      </c>
      <c r="C881">
        <f>IF(UPPER(Settings!B4)="TRUE", 乱数表!$AA881*Settings!B11, 0)</f>
        <v>7.1228919496467161E-2</v>
      </c>
      <c r="D881">
        <f>MIN(100, MAX(0, 100*BETAINV(乱数表!$B881, MAX(0.00000001, (1/(1+EXP(-(INDEX(係数表!G:G,2) + $B881))))*(EXP(INDEX(係数表!H:H,2) + INDEX(係数表!I:I,2)*LN(INDEX(出力表!C:C,2)+1)))), MAX(0.00000001, (1-(1/(1+EXP(-(INDEX(係数表!G:G,2) + $B881)))))*(EXP(INDEX(係数表!H:H,2) + INDEX(係数表!I:I,2)*LN(INDEX(出力表!C:C,2)+1)))))))</f>
        <v>94.910323924453778</v>
      </c>
      <c r="E881" t="e">
        <f>MIN(100, MAX(0, (100*(INDEX(出力表!D:D,2))/(EXP(INDEX(係数表!B:B,2) + $C881) + (INDEX(出力表!D:D,2)))) + (乱数表!$N881*(Settings!B12/(((INDEX(出力表!D:D,2))+1)^INDEX(係数表!E:E,2)*INDEX(係数表!F:F,2))))))</f>
        <v>#VALUE!</v>
      </c>
      <c r="F881" t="e">
        <f>MIN(100, MAX(0, (INDEX(出力表!D:D,2))*D881/MAX(E881, Settings!B3)))</f>
        <v>#VALUE!</v>
      </c>
      <c r="G881">
        <f>MIN(100, MAX(0, 100*BETAINV(乱数表!$C881, MAX(0.00000001, (1/(1+EXP(-(INDEX(係数表!G:G,3) + $B881))))*(EXP(INDEX(係数表!H:H,3) + INDEX(係数表!I:I,3)*LN(INDEX(出力表!C:C,3)+1)))), MAX(0.00000001, (1-(1/(1+EXP(-(INDEX(係数表!G:G,3) + $B881)))))*(EXP(INDEX(係数表!H:H,3) + INDEX(係数表!I:I,3)*LN(INDEX(出力表!C:C,3)+1)))))))</f>
        <v>78.261333513329774</v>
      </c>
      <c r="H881" t="e">
        <f>MIN(100, MAX(0, (100*(INDEX(出力表!D:D,3))/(EXP(INDEX(係数表!B:B,3) + $C881) + (INDEX(出力表!D:D,3)))) + (乱数表!$O881*(Settings!B12/(((INDEX(出力表!D:D,3))+1)^INDEX(係数表!E:E,3)*INDEX(係数表!F:F,3))))))</f>
        <v>#VALUE!</v>
      </c>
      <c r="I881" t="e">
        <f>MIN(100, MAX(0, (INDEX(出力表!D:D,3))*G881/MAX(H881, Settings!B3)))</f>
        <v>#VALUE!</v>
      </c>
      <c r="J881">
        <f>MIN(100, MAX(0, 100*BETAINV(乱数表!$D881, MAX(0.00000001, (1/(1+EXP(-(INDEX(係数表!G:G,4) + $B881))))*(EXP(INDEX(係数表!H:H,4) + INDEX(係数表!I:I,4)*LN(INDEX(出力表!C:C,4)+1)))), MAX(0.00000001, (1-(1/(1+EXP(-(INDEX(係数表!G:G,4) + $B881)))))*(EXP(INDEX(係数表!H:H,4) + INDEX(係数表!I:I,4)*LN(INDEX(出力表!C:C,4)+1)))))))</f>
        <v>99.379075713574451</v>
      </c>
      <c r="K881" t="e">
        <f>MIN(100, MAX(0, (100*(INDEX(出力表!D:D,4))/(EXP(INDEX(係数表!B:B,4) + $C881) + (INDEX(出力表!D:D,4)))) + (乱数表!$P881*(Settings!B12/(((INDEX(出力表!D:D,4))+1)^INDEX(係数表!E:E,4)*INDEX(係数表!F:F,4))))))</f>
        <v>#VALUE!</v>
      </c>
      <c r="L881" t="e">
        <f>MIN(100, MAX(0, (INDEX(出力表!D:D,4))*J881/MAX(K881, Settings!B3)))</f>
        <v>#VALUE!</v>
      </c>
      <c r="M881">
        <f>MIN(100, MAX(0, 100*BETAINV(乱数表!$E881, MAX(0.00000001, (1/(1+EXP(-(INDEX(係数表!G:G,5) + $B881))))*(EXP(INDEX(係数表!H:H,5) + INDEX(係数表!I:I,5)*LN(INDEX(出力表!C:C,5)+1)))), MAX(0.00000001, (1-(1/(1+EXP(-(INDEX(係数表!G:G,5) + $B881)))))*(EXP(INDEX(係数表!H:H,5) + INDEX(係数表!I:I,5)*LN(INDEX(出力表!C:C,5)+1)))))))</f>
        <v>96.976067133813984</v>
      </c>
      <c r="N881" t="e">
        <f>MIN(100, MAX(0, (100*(INDEX(出力表!D:D,5))/(EXP(INDEX(係数表!B:B,5) + $C881) + (INDEX(出力表!D:D,5)))) + (乱数表!$Q881*(Settings!B12/(((INDEX(出力表!D:D,5))+1)^INDEX(係数表!E:E,5)*INDEX(係数表!F:F,5))))))</f>
        <v>#VALUE!</v>
      </c>
      <c r="O881" t="e">
        <f>MIN(100, MAX(0, (INDEX(出力表!D:D,5))*M881/MAX(N881, Settings!B3)))</f>
        <v>#VALUE!</v>
      </c>
      <c r="P881">
        <f>MIN(100, MAX(0, 100*BETAINV(乱数表!$F881, MAX(0.00000001, (1/(1+EXP(-(INDEX(係数表!G:G,6) + $B881))))*(EXP(INDEX(係数表!H:H,6) + INDEX(係数表!I:I,6)*LN(INDEX(出力表!C:C,6)+1)))), MAX(0.00000001, (1-(1/(1+EXP(-(INDEX(係数表!G:G,6) + $B881)))))*(EXP(INDEX(係数表!H:H,6) + INDEX(係数表!I:I,6)*LN(INDEX(出力表!C:C,6)+1)))))))</f>
        <v>82.761989882608034</v>
      </c>
      <c r="Q881" t="e">
        <f>MIN(100, MAX(0, (100*(INDEX(出力表!D:D,6))/(EXP(INDEX(係数表!B:B,6) + $C881) + (INDEX(出力表!D:D,6)))) + (乱数表!$R881*(Settings!B12/(((INDEX(出力表!D:D,6))+1)^INDEX(係数表!E:E,6)*INDEX(係数表!F:F,6))))))</f>
        <v>#VALUE!</v>
      </c>
      <c r="R881" t="e">
        <f>MIN(100, MAX(0, (INDEX(出力表!D:D,6))*P881/MAX(Q881, Settings!B3)))</f>
        <v>#VALUE!</v>
      </c>
      <c r="S881">
        <f>MIN(100, MAX(0, 100*BETAINV(乱数表!$G881, MAX(0.00000001, (1/(1+EXP(-(INDEX(係数表!G:G,7) + $B881))))*(EXP(INDEX(係数表!H:H,7) + INDEX(係数表!I:I,7)*LN(INDEX(出力表!C:C,7)+1)))), MAX(0.00000001, (1-(1/(1+EXP(-(INDEX(係数表!G:G,7) + $B881)))))*(EXP(INDEX(係数表!H:H,7) + INDEX(係数表!I:I,7)*LN(INDEX(出力表!C:C,7)+1)))))))</f>
        <v>85.434926045875997</v>
      </c>
      <c r="T881" t="e">
        <f>MIN(100, MAX(0, (100*(INDEX(出力表!D:D,7))/(EXP(INDEX(係数表!B:B,7) + $C881) + (INDEX(出力表!D:D,7)))) + (乱数表!$S881*(Settings!B12/(((INDEX(出力表!D:D,7))+1)^INDEX(係数表!E:E,7)*INDEX(係数表!F:F,7))))))</f>
        <v>#VALUE!</v>
      </c>
      <c r="U881" t="e">
        <f>MIN(100, MAX(0, (INDEX(出力表!D:D,7))*S881/MAX(T881, Settings!B3)))</f>
        <v>#VALUE!</v>
      </c>
      <c r="V881">
        <f>MIN(100, MAX(0, 100*BETAINV(乱数表!$H881, MAX(0.00000001, (1/(1+EXP(-(INDEX(係数表!G:G,8) + $B881))))*(EXP(INDEX(係数表!H:H,8) + INDEX(係数表!I:I,8)*LN(INDEX(出力表!C:C,8)+1)))), MAX(0.00000001, (1-(1/(1+EXP(-(INDEX(係数表!G:G,8) + $B881)))))*(EXP(INDEX(係数表!H:H,8) + INDEX(係数表!I:I,8)*LN(INDEX(出力表!C:C,8)+1)))))))</f>
        <v>79.356524335472116</v>
      </c>
      <c r="W881" t="e">
        <f>MIN(100, MAX(0, (100*(INDEX(出力表!D:D,8))/(EXP(INDEX(係数表!B:B,8) + $C881) + (INDEX(出力表!D:D,8)))) + (乱数表!$T881*(Settings!B12/(((INDEX(出力表!D:D,8))+1)^INDEX(係数表!E:E,8)*INDEX(係数表!F:F,8))))))</f>
        <v>#VALUE!</v>
      </c>
      <c r="X881" t="e">
        <f>MIN(100, MAX(0, (INDEX(出力表!D:D,8))*V881/MAX(W881, Settings!B3)))</f>
        <v>#VALUE!</v>
      </c>
      <c r="Y881">
        <f>MIN(100, MAX(0, 100*BETAINV(乱数表!$I881, MAX(0.00000001, (1/(1+EXP(-(INDEX(係数表!G:G,9) + $B881))))*(EXP(INDEX(係数表!H:H,9) + INDEX(係数表!I:I,9)*LN(INDEX(出力表!C:C,9)+1)))), MAX(0.00000001, (1-(1/(1+EXP(-(INDEX(係数表!G:G,9) + $B881)))))*(EXP(INDEX(係数表!H:H,9) + INDEX(係数表!I:I,9)*LN(INDEX(出力表!C:C,9)+1)))))))</f>
        <v>88.515127150685686</v>
      </c>
      <c r="Z881" t="e">
        <f>MIN(100, MAX(0, (100*(INDEX(出力表!D:D,9))/(EXP(INDEX(係数表!B:B,9) + $C881) + (INDEX(出力表!D:D,9)))) + (乱数表!$U881*(Settings!B12/(((INDEX(出力表!D:D,9))+1)^INDEX(係数表!E:E,9)*INDEX(係数表!F:F,9))))))</f>
        <v>#VALUE!</v>
      </c>
      <c r="AA881" t="e">
        <f>MIN(100, MAX(0, (INDEX(出力表!D:D,9))*Y881/MAX(Z881, Settings!B3)))</f>
        <v>#VALUE!</v>
      </c>
      <c r="AB881">
        <f>MIN(100, MAX(0, 100*BETAINV(乱数表!$J881, MAX(0.00000001, (1/(1+EXP(-(INDEX(係数表!G:G,10) + $B881))))*(EXP(INDEX(係数表!H:H,10) + INDEX(係数表!I:I,10)*LN(INDEX(出力表!C:C,10)+1)))), MAX(0.00000001, (1-(1/(1+EXP(-(INDEX(係数表!G:G,10) + $B881)))))*(EXP(INDEX(係数表!H:H,10) + INDEX(係数表!I:I,10)*LN(INDEX(出力表!C:C,10)+1)))))))</f>
        <v>76.90941853512517</v>
      </c>
      <c r="AC881" t="e">
        <f>MIN(100, MAX(0, (100*(INDEX(出力表!D:D,10))/(EXP(INDEX(係数表!B:B,10) + $C881) + (INDEX(出力表!D:D,10)))) + (乱数表!$V881*(Settings!B12/(((INDEX(出力表!D:D,10))+1)^INDEX(係数表!E:E,10)*INDEX(係数表!F:F,10))))))</f>
        <v>#VALUE!</v>
      </c>
      <c r="AD881" t="e">
        <f>MIN(100, MAX(0, (INDEX(出力表!D:D,10))*AB881/MAX(AC881, Settings!B3)))</f>
        <v>#VALUE!</v>
      </c>
      <c r="AE881">
        <f>MIN(100, MAX(0, 100*BETAINV(乱数表!$K881, MAX(0.00000001, (1/(1+EXP(-(INDEX(係数表!G:G,11) + $B881))))*(EXP(INDEX(係数表!H:H,11) + INDEX(係数表!I:I,11)*LN(INDEX(出力表!C:C,11)+1)))), MAX(0.00000001, (1-(1/(1+EXP(-(INDEX(係数表!G:G,11) + $B881)))))*(EXP(INDEX(係数表!H:H,11) + INDEX(係数表!I:I,11)*LN(INDEX(出力表!C:C,11)+1)))))))</f>
        <v>87.814896170242591</v>
      </c>
      <c r="AF881" t="e">
        <f>MIN(100, MAX(0, (100*(INDEX(出力表!D:D,11))/(EXP(INDEX(係数表!B:B,11) + $C881) + (INDEX(出力表!D:D,11)))) + (乱数表!$W881*(Settings!B12/(((INDEX(出力表!D:D,11))+1)^INDEX(係数表!E:E,11)*INDEX(係数表!F:F,11))))))</f>
        <v>#VALUE!</v>
      </c>
      <c r="AG881" t="e">
        <f>MIN(100, MAX(0, (INDEX(出力表!D:D,11))*AE881/MAX(AF881, Settings!B3)))</f>
        <v>#VALUE!</v>
      </c>
      <c r="AH881">
        <f>MIN(100, MAX(0, 100*BETAINV(乱数表!$L881, MAX(0.00000001, (1/(1+EXP(-(INDEX(係数表!G:G,12) + $B881))))*(EXP(INDEX(係数表!H:H,12) + INDEX(係数表!I:I,12)*LN(INDEX(出力表!C:C,12)+1)))), MAX(0.00000001, (1-(1/(1+EXP(-(INDEX(係数表!G:G,12) + $B881)))))*(EXP(INDEX(係数表!H:H,12) + INDEX(係数表!I:I,12)*LN(INDEX(出力表!C:C,12)+1)))))))</f>
        <v>61.520080518153385</v>
      </c>
      <c r="AI881" t="e">
        <f>MIN(100, MAX(0, (100*(INDEX(出力表!D:D,12))/(EXP(INDEX(係数表!B:B,12) + $C881) + (INDEX(出力表!D:D,12)))) + (乱数表!$X881*(Settings!B12/(((INDEX(出力表!D:D,12))+1)^INDEX(係数表!E:E,12)*INDEX(係数表!F:F,12))))))</f>
        <v>#VALUE!</v>
      </c>
      <c r="AJ881" t="e">
        <f>MIN(100, MAX(0, (INDEX(出力表!D:D,12))*AH881/MAX(AI881, Settings!B3)))</f>
        <v>#VALUE!</v>
      </c>
      <c r="AK881">
        <f>MIN(100, MAX(0, 100*BETAINV(乱数表!$M881, MAX(0.00000001, (1/(1+EXP(-(INDEX(係数表!G:G,13) + $B881))))*(EXP(INDEX(係数表!H:H,13) + INDEX(係数表!I:I,13)*LN(INDEX(出力表!C:C,13)+1)))), MAX(0.00000001, (1-(1/(1+EXP(-(INDEX(係数表!G:G,13) + $B881)))))*(EXP(INDEX(係数表!H:H,13) + INDEX(係数表!I:I,13)*LN(INDEX(出力表!C:C,13)+1)))))))</f>
        <v>97.509920401454636</v>
      </c>
      <c r="AL881" t="e">
        <f>MIN(100, MAX(0, (100*(INDEX(出力表!D:D,13))/(EXP(INDEX(係数表!B:B,13) + $C881) + (INDEX(出力表!D:D,13)))) + (乱数表!$Y881*(Settings!B12/(((INDEX(出力表!D:D,13))+1)^INDEX(係数表!E:E,13)*INDEX(係数表!F:F,13))))))</f>
        <v>#VALUE!</v>
      </c>
      <c r="AM881" t="e">
        <f>MIN(100, MAX(0, (INDEX(出力表!D:D,13))*AK881/MAX(AL881, Settings!B3)))</f>
        <v>#VALUE!</v>
      </c>
      <c r="AN881">
        <f>IF(ISNUMBER(F881), INDEX(出力表!B:B,2)*F881, 0)+IF(ISNUMBER(I881), INDEX(出力表!B:B,3)*I881, 0)+IF(ISNUMBER(L881), INDEX(出力表!B:B,4)*L881, 0)+IF(ISNUMBER(O881), INDEX(出力表!B:B,5)*O881, 0)+IF(ISNUMBER(R881), INDEX(出力表!B:B,6)*R881, 0)+IF(ISNUMBER(U881), INDEX(出力表!B:B,7)*U881, 0)+IF(ISNUMBER(X881), INDEX(出力表!B:B,8)*X881, 0)+IF(ISNUMBER(AA881), INDEX(出力表!B:B,9)*AA881, 0)+IF(ISNUMBER(AD881), INDEX(出力表!B:B,10)*AD881, 0)+IF(ISNUMBER(AG881), INDEX(出力表!B:B,11)*AG881, 0)+IF(ISNUMBER(AJ881), INDEX(出力表!B:B,12)*AJ881, 0)+IF(ISNUMBER(AM881), INDEX(出力表!B:B,13)*AM881, 0)</f>
        <v>0</v>
      </c>
      <c r="AO881">
        <f>IF(ISNUMBER(F881), INDEX(出力表!B:B,2), 0)+IF(ISNUMBER(I881), INDEX(出力表!B:B,3), 0)+IF(ISNUMBER(L881), INDEX(出力表!B:B,4), 0)+IF(ISNUMBER(O881), INDEX(出力表!B:B,5), 0)+IF(ISNUMBER(R881), INDEX(出力表!B:B,6), 0)+IF(ISNUMBER(U881), INDEX(出力表!B:B,7), 0)+IF(ISNUMBER(X881), INDEX(出力表!B:B,8), 0)+IF(ISNUMBER(AA881), INDEX(出力表!B:B,9), 0)+IF(ISNUMBER(AD881), INDEX(出力表!B:B,10), 0)+IF(ISNUMBER(AG881), INDEX(出力表!B:B,11), 0)+IF(ISNUMBER(AJ881), INDEX(出力表!B:B,12), 0)+IF(ISNUMBER(AM881), INDEX(出力表!B:B,13), 0)</f>
        <v>0</v>
      </c>
      <c r="AP881" t="str">
        <f t="shared" si="13"/>
        <v/>
      </c>
    </row>
    <row r="882" spans="1:42" x14ac:dyDescent="0.2">
      <c r="A882">
        <v>881</v>
      </c>
      <c r="B882">
        <f>IF(UPPER(Settings!B4)="TRUE", 乱数表!$Z882*Settings!B10, 0)</f>
        <v>0.54141208997821333</v>
      </c>
      <c r="C882">
        <f>IF(UPPER(Settings!B4)="TRUE", 乱数表!$AA882*Settings!B11, 0)</f>
        <v>-6.6180652055581714E-3</v>
      </c>
      <c r="D882">
        <f>MIN(100, MAX(0, 100*BETAINV(乱数表!$B882, MAX(0.00000001, (1/(1+EXP(-(INDEX(係数表!G:G,2) + $B882))))*(EXP(INDEX(係数表!H:H,2) + INDEX(係数表!I:I,2)*LN(INDEX(出力表!C:C,2)+1)))), MAX(0.00000001, (1-(1/(1+EXP(-(INDEX(係数表!G:G,2) + $B882)))))*(EXP(INDEX(係数表!H:H,2) + INDEX(係数表!I:I,2)*LN(INDEX(出力表!C:C,2)+1)))))))</f>
        <v>82.685761254078585</v>
      </c>
      <c r="E882" t="e">
        <f>MIN(100, MAX(0, (100*(INDEX(出力表!D:D,2))/(EXP(INDEX(係数表!B:B,2) + $C882) + (INDEX(出力表!D:D,2)))) + (乱数表!$N882*(Settings!B12/(((INDEX(出力表!D:D,2))+1)^INDEX(係数表!E:E,2)*INDEX(係数表!F:F,2))))))</f>
        <v>#VALUE!</v>
      </c>
      <c r="F882" t="e">
        <f>MIN(100, MAX(0, (INDEX(出力表!D:D,2))*D882/MAX(E882, Settings!B3)))</f>
        <v>#VALUE!</v>
      </c>
      <c r="G882">
        <f>MIN(100, MAX(0, 100*BETAINV(乱数表!$C882, MAX(0.00000001, (1/(1+EXP(-(INDEX(係数表!G:G,3) + $B882))))*(EXP(INDEX(係数表!H:H,3) + INDEX(係数表!I:I,3)*LN(INDEX(出力表!C:C,3)+1)))), MAX(0.00000001, (1-(1/(1+EXP(-(INDEX(係数表!G:G,3) + $B882)))))*(EXP(INDEX(係数表!H:H,3) + INDEX(係数表!I:I,3)*LN(INDEX(出力表!C:C,3)+1)))))))</f>
        <v>99.887508533746015</v>
      </c>
      <c r="H882" t="e">
        <f>MIN(100, MAX(0, (100*(INDEX(出力表!D:D,3))/(EXP(INDEX(係数表!B:B,3) + $C882) + (INDEX(出力表!D:D,3)))) + (乱数表!$O882*(Settings!B12/(((INDEX(出力表!D:D,3))+1)^INDEX(係数表!E:E,3)*INDEX(係数表!F:F,3))))))</f>
        <v>#VALUE!</v>
      </c>
      <c r="I882" t="e">
        <f>MIN(100, MAX(0, (INDEX(出力表!D:D,3))*G882/MAX(H882, Settings!B3)))</f>
        <v>#VALUE!</v>
      </c>
      <c r="J882">
        <f>MIN(100, MAX(0, 100*BETAINV(乱数表!$D882, MAX(0.00000001, (1/(1+EXP(-(INDEX(係数表!G:G,4) + $B882))))*(EXP(INDEX(係数表!H:H,4) + INDEX(係数表!I:I,4)*LN(INDEX(出力表!C:C,4)+1)))), MAX(0.00000001, (1-(1/(1+EXP(-(INDEX(係数表!G:G,4) + $B882)))))*(EXP(INDEX(係数表!H:H,4) + INDEX(係数表!I:I,4)*LN(INDEX(出力表!C:C,4)+1)))))))</f>
        <v>96.988863300973122</v>
      </c>
      <c r="K882" t="e">
        <f>MIN(100, MAX(0, (100*(INDEX(出力表!D:D,4))/(EXP(INDEX(係数表!B:B,4) + $C882) + (INDEX(出力表!D:D,4)))) + (乱数表!$P882*(Settings!B12/(((INDEX(出力表!D:D,4))+1)^INDEX(係数表!E:E,4)*INDEX(係数表!F:F,4))))))</f>
        <v>#VALUE!</v>
      </c>
      <c r="L882" t="e">
        <f>MIN(100, MAX(0, (INDEX(出力表!D:D,4))*J882/MAX(K882, Settings!B3)))</f>
        <v>#VALUE!</v>
      </c>
      <c r="M882">
        <f>MIN(100, MAX(0, 100*BETAINV(乱数表!$E882, MAX(0.00000001, (1/(1+EXP(-(INDEX(係数表!G:G,5) + $B882))))*(EXP(INDEX(係数表!H:H,5) + INDEX(係数表!I:I,5)*LN(INDEX(出力表!C:C,5)+1)))), MAX(0.00000001, (1-(1/(1+EXP(-(INDEX(係数表!G:G,5) + $B882)))))*(EXP(INDEX(係数表!H:H,5) + INDEX(係数表!I:I,5)*LN(INDEX(出力表!C:C,5)+1)))))))</f>
        <v>99.979287059230671</v>
      </c>
      <c r="N882" t="e">
        <f>MIN(100, MAX(0, (100*(INDEX(出力表!D:D,5))/(EXP(INDEX(係数表!B:B,5) + $C882) + (INDEX(出力表!D:D,5)))) + (乱数表!$Q882*(Settings!B12/(((INDEX(出力表!D:D,5))+1)^INDEX(係数表!E:E,5)*INDEX(係数表!F:F,5))))))</f>
        <v>#VALUE!</v>
      </c>
      <c r="O882" t="e">
        <f>MIN(100, MAX(0, (INDEX(出力表!D:D,5))*M882/MAX(N882, Settings!B3)))</f>
        <v>#VALUE!</v>
      </c>
      <c r="P882">
        <f>MIN(100, MAX(0, 100*BETAINV(乱数表!$F882, MAX(0.00000001, (1/(1+EXP(-(INDEX(係数表!G:G,6) + $B882))))*(EXP(INDEX(係数表!H:H,6) + INDEX(係数表!I:I,6)*LN(INDEX(出力表!C:C,6)+1)))), MAX(0.00000001, (1-(1/(1+EXP(-(INDEX(係数表!G:G,6) + $B882)))))*(EXP(INDEX(係数表!H:H,6) + INDEX(係数表!I:I,6)*LN(INDEX(出力表!C:C,6)+1)))))))</f>
        <v>87.405283405308737</v>
      </c>
      <c r="Q882" t="e">
        <f>MIN(100, MAX(0, (100*(INDEX(出力表!D:D,6))/(EXP(INDEX(係数表!B:B,6) + $C882) + (INDEX(出力表!D:D,6)))) + (乱数表!$R882*(Settings!B12/(((INDEX(出力表!D:D,6))+1)^INDEX(係数表!E:E,6)*INDEX(係数表!F:F,6))))))</f>
        <v>#VALUE!</v>
      </c>
      <c r="R882" t="e">
        <f>MIN(100, MAX(0, (INDEX(出力表!D:D,6))*P882/MAX(Q882, Settings!B3)))</f>
        <v>#VALUE!</v>
      </c>
      <c r="S882">
        <f>MIN(100, MAX(0, 100*BETAINV(乱数表!$G882, MAX(0.00000001, (1/(1+EXP(-(INDEX(係数表!G:G,7) + $B882))))*(EXP(INDEX(係数表!H:H,7) + INDEX(係数表!I:I,7)*LN(INDEX(出力表!C:C,7)+1)))), MAX(0.00000001, (1-(1/(1+EXP(-(INDEX(係数表!G:G,7) + $B882)))))*(EXP(INDEX(係数表!H:H,7) + INDEX(係数表!I:I,7)*LN(INDEX(出力表!C:C,7)+1)))))))</f>
        <v>99.721132432213722</v>
      </c>
      <c r="T882" t="e">
        <f>MIN(100, MAX(0, (100*(INDEX(出力表!D:D,7))/(EXP(INDEX(係数表!B:B,7) + $C882) + (INDEX(出力表!D:D,7)))) + (乱数表!$S882*(Settings!B12/(((INDEX(出力表!D:D,7))+1)^INDEX(係数表!E:E,7)*INDEX(係数表!F:F,7))))))</f>
        <v>#VALUE!</v>
      </c>
      <c r="U882" t="e">
        <f>MIN(100, MAX(0, (INDEX(出力表!D:D,7))*S882/MAX(T882, Settings!B3)))</f>
        <v>#VALUE!</v>
      </c>
      <c r="V882">
        <f>MIN(100, MAX(0, 100*BETAINV(乱数表!$H882, MAX(0.00000001, (1/(1+EXP(-(INDEX(係数表!G:G,8) + $B882))))*(EXP(INDEX(係数表!H:H,8) + INDEX(係数表!I:I,8)*LN(INDEX(出力表!C:C,8)+1)))), MAX(0.00000001, (1-(1/(1+EXP(-(INDEX(係数表!G:G,8) + $B882)))))*(EXP(INDEX(係数表!H:H,8) + INDEX(係数表!I:I,8)*LN(INDEX(出力表!C:C,8)+1)))))))</f>
        <v>95.596927857950774</v>
      </c>
      <c r="W882" t="e">
        <f>MIN(100, MAX(0, (100*(INDEX(出力表!D:D,8))/(EXP(INDEX(係数表!B:B,8) + $C882) + (INDEX(出力表!D:D,8)))) + (乱数表!$T882*(Settings!B12/(((INDEX(出力表!D:D,8))+1)^INDEX(係数表!E:E,8)*INDEX(係数表!F:F,8))))))</f>
        <v>#VALUE!</v>
      </c>
      <c r="X882" t="e">
        <f>MIN(100, MAX(0, (INDEX(出力表!D:D,8))*V882/MAX(W882, Settings!B3)))</f>
        <v>#VALUE!</v>
      </c>
      <c r="Y882">
        <f>MIN(100, MAX(0, 100*BETAINV(乱数表!$I882, MAX(0.00000001, (1/(1+EXP(-(INDEX(係数表!G:G,9) + $B882))))*(EXP(INDEX(係数表!H:H,9) + INDEX(係数表!I:I,9)*LN(INDEX(出力表!C:C,9)+1)))), MAX(0.00000001, (1-(1/(1+EXP(-(INDEX(係数表!G:G,9) + $B882)))))*(EXP(INDEX(係数表!H:H,9) + INDEX(係数表!I:I,9)*LN(INDEX(出力表!C:C,9)+1)))))))</f>
        <v>88.959735935868281</v>
      </c>
      <c r="Z882" t="e">
        <f>MIN(100, MAX(0, (100*(INDEX(出力表!D:D,9))/(EXP(INDEX(係数表!B:B,9) + $C882) + (INDEX(出力表!D:D,9)))) + (乱数表!$U882*(Settings!B12/(((INDEX(出力表!D:D,9))+1)^INDEX(係数表!E:E,9)*INDEX(係数表!F:F,9))))))</f>
        <v>#VALUE!</v>
      </c>
      <c r="AA882" t="e">
        <f>MIN(100, MAX(0, (INDEX(出力表!D:D,9))*Y882/MAX(Z882, Settings!B3)))</f>
        <v>#VALUE!</v>
      </c>
      <c r="AB882">
        <f>MIN(100, MAX(0, 100*BETAINV(乱数表!$J882, MAX(0.00000001, (1/(1+EXP(-(INDEX(係数表!G:G,10) + $B882))))*(EXP(INDEX(係数表!H:H,10) + INDEX(係数表!I:I,10)*LN(INDEX(出力表!C:C,10)+1)))), MAX(0.00000001, (1-(1/(1+EXP(-(INDEX(係数表!G:G,10) + $B882)))))*(EXP(INDEX(係数表!H:H,10) + INDEX(係数表!I:I,10)*LN(INDEX(出力表!C:C,10)+1)))))))</f>
        <v>99.993214484642721</v>
      </c>
      <c r="AC882" t="e">
        <f>MIN(100, MAX(0, (100*(INDEX(出力表!D:D,10))/(EXP(INDEX(係数表!B:B,10) + $C882) + (INDEX(出力表!D:D,10)))) + (乱数表!$V882*(Settings!B12/(((INDEX(出力表!D:D,10))+1)^INDEX(係数表!E:E,10)*INDEX(係数表!F:F,10))))))</f>
        <v>#VALUE!</v>
      </c>
      <c r="AD882" t="e">
        <f>MIN(100, MAX(0, (INDEX(出力表!D:D,10))*AB882/MAX(AC882, Settings!B3)))</f>
        <v>#VALUE!</v>
      </c>
      <c r="AE882">
        <f>MIN(100, MAX(0, 100*BETAINV(乱数表!$K882, MAX(0.00000001, (1/(1+EXP(-(INDEX(係数表!G:G,11) + $B882))))*(EXP(INDEX(係数表!H:H,11) + INDEX(係数表!I:I,11)*LN(INDEX(出力表!C:C,11)+1)))), MAX(0.00000001, (1-(1/(1+EXP(-(INDEX(係数表!G:G,11) + $B882)))))*(EXP(INDEX(係数表!H:H,11) + INDEX(係数表!I:I,11)*LN(INDEX(出力表!C:C,11)+1)))))))</f>
        <v>83.267429328071785</v>
      </c>
      <c r="AF882" t="e">
        <f>MIN(100, MAX(0, (100*(INDEX(出力表!D:D,11))/(EXP(INDEX(係数表!B:B,11) + $C882) + (INDEX(出力表!D:D,11)))) + (乱数表!$W882*(Settings!B12/(((INDEX(出力表!D:D,11))+1)^INDEX(係数表!E:E,11)*INDEX(係数表!F:F,11))))))</f>
        <v>#VALUE!</v>
      </c>
      <c r="AG882" t="e">
        <f>MIN(100, MAX(0, (INDEX(出力表!D:D,11))*AE882/MAX(AF882, Settings!B3)))</f>
        <v>#VALUE!</v>
      </c>
      <c r="AH882">
        <f>MIN(100, MAX(0, 100*BETAINV(乱数表!$L882, MAX(0.00000001, (1/(1+EXP(-(INDEX(係数表!G:G,12) + $B882))))*(EXP(INDEX(係数表!H:H,12) + INDEX(係数表!I:I,12)*LN(INDEX(出力表!C:C,12)+1)))), MAX(0.00000001, (1-(1/(1+EXP(-(INDEX(係数表!G:G,12) + $B882)))))*(EXP(INDEX(係数表!H:H,12) + INDEX(係数表!I:I,12)*LN(INDEX(出力表!C:C,12)+1)))))))</f>
        <v>99.999999005766611</v>
      </c>
      <c r="AI882" t="e">
        <f>MIN(100, MAX(0, (100*(INDEX(出力表!D:D,12))/(EXP(INDEX(係数表!B:B,12) + $C882) + (INDEX(出力表!D:D,12)))) + (乱数表!$X882*(Settings!B12/(((INDEX(出力表!D:D,12))+1)^INDEX(係数表!E:E,12)*INDEX(係数表!F:F,12))))))</f>
        <v>#VALUE!</v>
      </c>
      <c r="AJ882" t="e">
        <f>MIN(100, MAX(0, (INDEX(出力表!D:D,12))*AH882/MAX(AI882, Settings!B3)))</f>
        <v>#VALUE!</v>
      </c>
      <c r="AK882">
        <f>MIN(100, MAX(0, 100*BETAINV(乱数表!$M882, MAX(0.00000001, (1/(1+EXP(-(INDEX(係数表!G:G,13) + $B882))))*(EXP(INDEX(係数表!H:H,13) + INDEX(係数表!I:I,13)*LN(INDEX(出力表!C:C,13)+1)))), MAX(0.00000001, (1-(1/(1+EXP(-(INDEX(係数表!G:G,13) + $B882)))))*(EXP(INDEX(係数表!H:H,13) + INDEX(係数表!I:I,13)*LN(INDEX(出力表!C:C,13)+1)))))))</f>
        <v>99.633958013494023</v>
      </c>
      <c r="AL882" t="e">
        <f>MIN(100, MAX(0, (100*(INDEX(出力表!D:D,13))/(EXP(INDEX(係数表!B:B,13) + $C882) + (INDEX(出力表!D:D,13)))) + (乱数表!$Y882*(Settings!B12/(((INDEX(出力表!D:D,13))+1)^INDEX(係数表!E:E,13)*INDEX(係数表!F:F,13))))))</f>
        <v>#VALUE!</v>
      </c>
      <c r="AM882" t="e">
        <f>MIN(100, MAX(0, (INDEX(出力表!D:D,13))*AK882/MAX(AL882, Settings!B3)))</f>
        <v>#VALUE!</v>
      </c>
      <c r="AN882">
        <f>IF(ISNUMBER(F882), INDEX(出力表!B:B,2)*F882, 0)+IF(ISNUMBER(I882), INDEX(出力表!B:B,3)*I882, 0)+IF(ISNUMBER(L882), INDEX(出力表!B:B,4)*L882, 0)+IF(ISNUMBER(O882), INDEX(出力表!B:B,5)*O882, 0)+IF(ISNUMBER(R882), INDEX(出力表!B:B,6)*R882, 0)+IF(ISNUMBER(U882), INDEX(出力表!B:B,7)*U882, 0)+IF(ISNUMBER(X882), INDEX(出力表!B:B,8)*X882, 0)+IF(ISNUMBER(AA882), INDEX(出力表!B:B,9)*AA882, 0)+IF(ISNUMBER(AD882), INDEX(出力表!B:B,10)*AD882, 0)+IF(ISNUMBER(AG882), INDEX(出力表!B:B,11)*AG882, 0)+IF(ISNUMBER(AJ882), INDEX(出力表!B:B,12)*AJ882, 0)+IF(ISNUMBER(AM882), INDEX(出力表!B:B,13)*AM882, 0)</f>
        <v>0</v>
      </c>
      <c r="AO882">
        <f>IF(ISNUMBER(F882), INDEX(出力表!B:B,2), 0)+IF(ISNUMBER(I882), INDEX(出力表!B:B,3), 0)+IF(ISNUMBER(L882), INDEX(出力表!B:B,4), 0)+IF(ISNUMBER(O882), INDEX(出力表!B:B,5), 0)+IF(ISNUMBER(R882), INDEX(出力表!B:B,6), 0)+IF(ISNUMBER(U882), INDEX(出力表!B:B,7), 0)+IF(ISNUMBER(X882), INDEX(出力表!B:B,8), 0)+IF(ISNUMBER(AA882), INDEX(出力表!B:B,9), 0)+IF(ISNUMBER(AD882), INDEX(出力表!B:B,10), 0)+IF(ISNUMBER(AG882), INDEX(出力表!B:B,11), 0)+IF(ISNUMBER(AJ882), INDEX(出力表!B:B,12), 0)+IF(ISNUMBER(AM882), INDEX(出力表!B:B,13), 0)</f>
        <v>0</v>
      </c>
      <c r="AP882" t="str">
        <f t="shared" si="13"/>
        <v/>
      </c>
    </row>
    <row r="883" spans="1:42" x14ac:dyDescent="0.2">
      <c r="A883">
        <v>882</v>
      </c>
      <c r="B883">
        <f>IF(UPPER(Settings!B4)="TRUE", 乱数表!$Z883*Settings!B10, 0)</f>
        <v>0.16459421479720071</v>
      </c>
      <c r="C883">
        <f>IF(UPPER(Settings!B4)="TRUE", 乱数表!$AA883*Settings!B11, 0)</f>
        <v>0.11067783703963424</v>
      </c>
      <c r="D883">
        <f>MIN(100, MAX(0, 100*BETAINV(乱数表!$B883, MAX(0.00000001, (1/(1+EXP(-(INDEX(係数表!G:G,2) + $B883))))*(EXP(INDEX(係数表!H:H,2) + INDEX(係数表!I:I,2)*LN(INDEX(出力表!C:C,2)+1)))), MAX(0.00000001, (1-(1/(1+EXP(-(INDEX(係数表!G:G,2) + $B883)))))*(EXP(INDEX(係数表!H:H,2) + INDEX(係数表!I:I,2)*LN(INDEX(出力表!C:C,2)+1)))))))</f>
        <v>99.977586974891636</v>
      </c>
      <c r="E883" t="e">
        <f>MIN(100, MAX(0, (100*(INDEX(出力表!D:D,2))/(EXP(INDEX(係数表!B:B,2) + $C883) + (INDEX(出力表!D:D,2)))) + (乱数表!$N883*(Settings!B12/(((INDEX(出力表!D:D,2))+1)^INDEX(係数表!E:E,2)*INDEX(係数表!F:F,2))))))</f>
        <v>#VALUE!</v>
      </c>
      <c r="F883" t="e">
        <f>MIN(100, MAX(0, (INDEX(出力表!D:D,2))*D883/MAX(E883, Settings!B3)))</f>
        <v>#VALUE!</v>
      </c>
      <c r="G883">
        <f>MIN(100, MAX(0, 100*BETAINV(乱数表!$C883, MAX(0.00000001, (1/(1+EXP(-(INDEX(係数表!G:G,3) + $B883))))*(EXP(INDEX(係数表!H:H,3) + INDEX(係数表!I:I,3)*LN(INDEX(出力表!C:C,3)+1)))), MAX(0.00000001, (1-(1/(1+EXP(-(INDEX(係数表!G:G,3) + $B883)))))*(EXP(INDEX(係数表!H:H,3) + INDEX(係数表!I:I,3)*LN(INDEX(出力表!C:C,3)+1)))))))</f>
        <v>74.431122179581592</v>
      </c>
      <c r="H883" t="e">
        <f>MIN(100, MAX(0, (100*(INDEX(出力表!D:D,3))/(EXP(INDEX(係数表!B:B,3) + $C883) + (INDEX(出力表!D:D,3)))) + (乱数表!$O883*(Settings!B12/(((INDEX(出力表!D:D,3))+1)^INDEX(係数表!E:E,3)*INDEX(係数表!F:F,3))))))</f>
        <v>#VALUE!</v>
      </c>
      <c r="I883" t="e">
        <f>MIN(100, MAX(0, (INDEX(出力表!D:D,3))*G883/MAX(H883, Settings!B3)))</f>
        <v>#VALUE!</v>
      </c>
      <c r="J883">
        <f>MIN(100, MAX(0, 100*BETAINV(乱数表!$D883, MAX(0.00000001, (1/(1+EXP(-(INDEX(係数表!G:G,4) + $B883))))*(EXP(INDEX(係数表!H:H,4) + INDEX(係数表!I:I,4)*LN(INDEX(出力表!C:C,4)+1)))), MAX(0.00000001, (1-(1/(1+EXP(-(INDEX(係数表!G:G,4) + $B883)))))*(EXP(INDEX(係数表!H:H,4) + INDEX(係数表!I:I,4)*LN(INDEX(出力表!C:C,4)+1)))))))</f>
        <v>97.879044820904682</v>
      </c>
      <c r="K883" t="e">
        <f>MIN(100, MAX(0, (100*(INDEX(出力表!D:D,4))/(EXP(INDEX(係数表!B:B,4) + $C883) + (INDEX(出力表!D:D,4)))) + (乱数表!$P883*(Settings!B12/(((INDEX(出力表!D:D,4))+1)^INDEX(係数表!E:E,4)*INDEX(係数表!F:F,4))))))</f>
        <v>#VALUE!</v>
      </c>
      <c r="L883" t="e">
        <f>MIN(100, MAX(0, (INDEX(出力表!D:D,4))*J883/MAX(K883, Settings!B3)))</f>
        <v>#VALUE!</v>
      </c>
      <c r="M883">
        <f>MIN(100, MAX(0, 100*BETAINV(乱数表!$E883, MAX(0.00000001, (1/(1+EXP(-(INDEX(係数表!G:G,5) + $B883))))*(EXP(INDEX(係数表!H:H,5) + INDEX(係数表!I:I,5)*LN(INDEX(出力表!C:C,5)+1)))), MAX(0.00000001, (1-(1/(1+EXP(-(INDEX(係数表!G:G,5) + $B883)))))*(EXP(INDEX(係数表!H:H,5) + INDEX(係数表!I:I,5)*LN(INDEX(出力表!C:C,5)+1)))))))</f>
        <v>78.434271826830269</v>
      </c>
      <c r="N883" t="e">
        <f>MIN(100, MAX(0, (100*(INDEX(出力表!D:D,5))/(EXP(INDEX(係数表!B:B,5) + $C883) + (INDEX(出力表!D:D,5)))) + (乱数表!$Q883*(Settings!B12/(((INDEX(出力表!D:D,5))+1)^INDEX(係数表!E:E,5)*INDEX(係数表!F:F,5))))))</f>
        <v>#VALUE!</v>
      </c>
      <c r="O883" t="e">
        <f>MIN(100, MAX(0, (INDEX(出力表!D:D,5))*M883/MAX(N883, Settings!B3)))</f>
        <v>#VALUE!</v>
      </c>
      <c r="P883">
        <f>MIN(100, MAX(0, 100*BETAINV(乱数表!$F883, MAX(0.00000001, (1/(1+EXP(-(INDEX(係数表!G:G,6) + $B883))))*(EXP(INDEX(係数表!H:H,6) + INDEX(係数表!I:I,6)*LN(INDEX(出力表!C:C,6)+1)))), MAX(0.00000001, (1-(1/(1+EXP(-(INDEX(係数表!G:G,6) + $B883)))))*(EXP(INDEX(係数表!H:H,6) + INDEX(係数表!I:I,6)*LN(INDEX(出力表!C:C,6)+1)))))))</f>
        <v>94.681893744962778</v>
      </c>
      <c r="Q883" t="e">
        <f>MIN(100, MAX(0, (100*(INDEX(出力表!D:D,6))/(EXP(INDEX(係数表!B:B,6) + $C883) + (INDEX(出力表!D:D,6)))) + (乱数表!$R883*(Settings!B12/(((INDEX(出力表!D:D,6))+1)^INDEX(係数表!E:E,6)*INDEX(係数表!F:F,6))))))</f>
        <v>#VALUE!</v>
      </c>
      <c r="R883" t="e">
        <f>MIN(100, MAX(0, (INDEX(出力表!D:D,6))*P883/MAX(Q883, Settings!B3)))</f>
        <v>#VALUE!</v>
      </c>
      <c r="S883">
        <f>MIN(100, MAX(0, 100*BETAINV(乱数表!$G883, MAX(0.00000001, (1/(1+EXP(-(INDEX(係数表!G:G,7) + $B883))))*(EXP(INDEX(係数表!H:H,7) + INDEX(係数表!I:I,7)*LN(INDEX(出力表!C:C,7)+1)))), MAX(0.00000001, (1-(1/(1+EXP(-(INDEX(係数表!G:G,7) + $B883)))))*(EXP(INDEX(係数表!H:H,7) + INDEX(係数表!I:I,7)*LN(INDEX(出力表!C:C,7)+1)))))))</f>
        <v>84.744038173772324</v>
      </c>
      <c r="T883" t="e">
        <f>MIN(100, MAX(0, (100*(INDEX(出力表!D:D,7))/(EXP(INDEX(係数表!B:B,7) + $C883) + (INDEX(出力表!D:D,7)))) + (乱数表!$S883*(Settings!B12/(((INDEX(出力表!D:D,7))+1)^INDEX(係数表!E:E,7)*INDEX(係数表!F:F,7))))))</f>
        <v>#VALUE!</v>
      </c>
      <c r="U883" t="e">
        <f>MIN(100, MAX(0, (INDEX(出力表!D:D,7))*S883/MAX(T883, Settings!B3)))</f>
        <v>#VALUE!</v>
      </c>
      <c r="V883">
        <f>MIN(100, MAX(0, 100*BETAINV(乱数表!$H883, MAX(0.00000001, (1/(1+EXP(-(INDEX(係数表!G:G,8) + $B883))))*(EXP(INDEX(係数表!H:H,8) + INDEX(係数表!I:I,8)*LN(INDEX(出力表!C:C,8)+1)))), MAX(0.00000001, (1-(1/(1+EXP(-(INDEX(係数表!G:G,8) + $B883)))))*(EXP(INDEX(係数表!H:H,8) + INDEX(係数表!I:I,8)*LN(INDEX(出力表!C:C,8)+1)))))))</f>
        <v>93.802133202898645</v>
      </c>
      <c r="W883" t="e">
        <f>MIN(100, MAX(0, (100*(INDEX(出力表!D:D,8))/(EXP(INDEX(係数表!B:B,8) + $C883) + (INDEX(出力表!D:D,8)))) + (乱数表!$T883*(Settings!B12/(((INDEX(出力表!D:D,8))+1)^INDEX(係数表!E:E,8)*INDEX(係数表!F:F,8))))))</f>
        <v>#VALUE!</v>
      </c>
      <c r="X883" t="e">
        <f>MIN(100, MAX(0, (INDEX(出力表!D:D,8))*V883/MAX(W883, Settings!B3)))</f>
        <v>#VALUE!</v>
      </c>
      <c r="Y883">
        <f>MIN(100, MAX(0, 100*BETAINV(乱数表!$I883, MAX(0.00000001, (1/(1+EXP(-(INDEX(係数表!G:G,9) + $B883))))*(EXP(INDEX(係数表!H:H,9) + INDEX(係数表!I:I,9)*LN(INDEX(出力表!C:C,9)+1)))), MAX(0.00000001, (1-(1/(1+EXP(-(INDEX(係数表!G:G,9) + $B883)))))*(EXP(INDEX(係数表!H:H,9) + INDEX(係数表!I:I,9)*LN(INDEX(出力表!C:C,9)+1)))))))</f>
        <v>85.876891305672714</v>
      </c>
      <c r="Z883" t="e">
        <f>MIN(100, MAX(0, (100*(INDEX(出力表!D:D,9))/(EXP(INDEX(係数表!B:B,9) + $C883) + (INDEX(出力表!D:D,9)))) + (乱数表!$U883*(Settings!B12/(((INDEX(出力表!D:D,9))+1)^INDEX(係数表!E:E,9)*INDEX(係数表!F:F,9))))))</f>
        <v>#VALUE!</v>
      </c>
      <c r="AA883" t="e">
        <f>MIN(100, MAX(0, (INDEX(出力表!D:D,9))*Y883/MAX(Z883, Settings!B3)))</f>
        <v>#VALUE!</v>
      </c>
      <c r="AB883">
        <f>MIN(100, MAX(0, 100*BETAINV(乱数表!$J883, MAX(0.00000001, (1/(1+EXP(-(INDEX(係数表!G:G,10) + $B883))))*(EXP(INDEX(係数表!H:H,10) + INDEX(係数表!I:I,10)*LN(INDEX(出力表!C:C,10)+1)))), MAX(0.00000001, (1-(1/(1+EXP(-(INDEX(係数表!G:G,10) + $B883)))))*(EXP(INDEX(係数表!H:H,10) + INDEX(係数表!I:I,10)*LN(INDEX(出力表!C:C,10)+1)))))))</f>
        <v>97.815805861857854</v>
      </c>
      <c r="AC883" t="e">
        <f>MIN(100, MAX(0, (100*(INDEX(出力表!D:D,10))/(EXP(INDEX(係数表!B:B,10) + $C883) + (INDEX(出力表!D:D,10)))) + (乱数表!$V883*(Settings!B12/(((INDEX(出力表!D:D,10))+1)^INDEX(係数表!E:E,10)*INDEX(係数表!F:F,10))))))</f>
        <v>#VALUE!</v>
      </c>
      <c r="AD883" t="e">
        <f>MIN(100, MAX(0, (INDEX(出力表!D:D,10))*AB883/MAX(AC883, Settings!B3)))</f>
        <v>#VALUE!</v>
      </c>
      <c r="AE883">
        <f>MIN(100, MAX(0, 100*BETAINV(乱数表!$K883, MAX(0.00000001, (1/(1+EXP(-(INDEX(係数表!G:G,11) + $B883))))*(EXP(INDEX(係数表!H:H,11) + INDEX(係数表!I:I,11)*LN(INDEX(出力表!C:C,11)+1)))), MAX(0.00000001, (1-(1/(1+EXP(-(INDEX(係数表!G:G,11) + $B883)))))*(EXP(INDEX(係数表!H:H,11) + INDEX(係数表!I:I,11)*LN(INDEX(出力表!C:C,11)+1)))))))</f>
        <v>88.625879174731097</v>
      </c>
      <c r="AF883" t="e">
        <f>MIN(100, MAX(0, (100*(INDEX(出力表!D:D,11))/(EXP(INDEX(係数表!B:B,11) + $C883) + (INDEX(出力表!D:D,11)))) + (乱数表!$W883*(Settings!B12/(((INDEX(出力表!D:D,11))+1)^INDEX(係数表!E:E,11)*INDEX(係数表!F:F,11))))))</f>
        <v>#VALUE!</v>
      </c>
      <c r="AG883" t="e">
        <f>MIN(100, MAX(0, (INDEX(出力表!D:D,11))*AE883/MAX(AF883, Settings!B3)))</f>
        <v>#VALUE!</v>
      </c>
      <c r="AH883">
        <f>MIN(100, MAX(0, 100*BETAINV(乱数表!$L883, MAX(0.00000001, (1/(1+EXP(-(INDEX(係数表!G:G,12) + $B883))))*(EXP(INDEX(係数表!H:H,12) + INDEX(係数表!I:I,12)*LN(INDEX(出力表!C:C,12)+1)))), MAX(0.00000001, (1-(1/(1+EXP(-(INDEX(係数表!G:G,12) + $B883)))))*(EXP(INDEX(係数表!H:H,12) + INDEX(係数表!I:I,12)*LN(INDEX(出力表!C:C,12)+1)))))))</f>
        <v>99.99978513615531</v>
      </c>
      <c r="AI883" t="e">
        <f>MIN(100, MAX(0, (100*(INDEX(出力表!D:D,12))/(EXP(INDEX(係数表!B:B,12) + $C883) + (INDEX(出力表!D:D,12)))) + (乱数表!$X883*(Settings!B12/(((INDEX(出力表!D:D,12))+1)^INDEX(係数表!E:E,12)*INDEX(係数表!F:F,12))))))</f>
        <v>#VALUE!</v>
      </c>
      <c r="AJ883" t="e">
        <f>MIN(100, MAX(0, (INDEX(出力表!D:D,12))*AH883/MAX(AI883, Settings!B3)))</f>
        <v>#VALUE!</v>
      </c>
      <c r="AK883">
        <f>MIN(100, MAX(0, 100*BETAINV(乱数表!$M883, MAX(0.00000001, (1/(1+EXP(-(INDEX(係数表!G:G,13) + $B883))))*(EXP(INDEX(係数表!H:H,13) + INDEX(係数表!I:I,13)*LN(INDEX(出力表!C:C,13)+1)))), MAX(0.00000001, (1-(1/(1+EXP(-(INDEX(係数表!G:G,13) + $B883)))))*(EXP(INDEX(係数表!H:H,13) + INDEX(係数表!I:I,13)*LN(INDEX(出力表!C:C,13)+1)))))))</f>
        <v>86.372789114174907</v>
      </c>
      <c r="AL883" t="e">
        <f>MIN(100, MAX(0, (100*(INDEX(出力表!D:D,13))/(EXP(INDEX(係数表!B:B,13) + $C883) + (INDEX(出力表!D:D,13)))) + (乱数表!$Y883*(Settings!B12/(((INDEX(出力表!D:D,13))+1)^INDEX(係数表!E:E,13)*INDEX(係数表!F:F,13))))))</f>
        <v>#VALUE!</v>
      </c>
      <c r="AM883" t="e">
        <f>MIN(100, MAX(0, (INDEX(出力表!D:D,13))*AK883/MAX(AL883, Settings!B3)))</f>
        <v>#VALUE!</v>
      </c>
      <c r="AN883">
        <f>IF(ISNUMBER(F883), INDEX(出力表!B:B,2)*F883, 0)+IF(ISNUMBER(I883), INDEX(出力表!B:B,3)*I883, 0)+IF(ISNUMBER(L883), INDEX(出力表!B:B,4)*L883, 0)+IF(ISNUMBER(O883), INDEX(出力表!B:B,5)*O883, 0)+IF(ISNUMBER(R883), INDEX(出力表!B:B,6)*R883, 0)+IF(ISNUMBER(U883), INDEX(出力表!B:B,7)*U883, 0)+IF(ISNUMBER(X883), INDEX(出力表!B:B,8)*X883, 0)+IF(ISNUMBER(AA883), INDEX(出力表!B:B,9)*AA883, 0)+IF(ISNUMBER(AD883), INDEX(出力表!B:B,10)*AD883, 0)+IF(ISNUMBER(AG883), INDEX(出力表!B:B,11)*AG883, 0)+IF(ISNUMBER(AJ883), INDEX(出力表!B:B,12)*AJ883, 0)+IF(ISNUMBER(AM883), INDEX(出力表!B:B,13)*AM883, 0)</f>
        <v>0</v>
      </c>
      <c r="AO883">
        <f>IF(ISNUMBER(F883), INDEX(出力表!B:B,2), 0)+IF(ISNUMBER(I883), INDEX(出力表!B:B,3), 0)+IF(ISNUMBER(L883), INDEX(出力表!B:B,4), 0)+IF(ISNUMBER(O883), INDEX(出力表!B:B,5), 0)+IF(ISNUMBER(R883), INDEX(出力表!B:B,6), 0)+IF(ISNUMBER(U883), INDEX(出力表!B:B,7), 0)+IF(ISNUMBER(X883), INDEX(出力表!B:B,8), 0)+IF(ISNUMBER(AA883), INDEX(出力表!B:B,9), 0)+IF(ISNUMBER(AD883), INDEX(出力表!B:B,10), 0)+IF(ISNUMBER(AG883), INDEX(出力表!B:B,11), 0)+IF(ISNUMBER(AJ883), INDEX(出力表!B:B,12), 0)+IF(ISNUMBER(AM883), INDEX(出力表!B:B,13), 0)</f>
        <v>0</v>
      </c>
      <c r="AP883" t="str">
        <f t="shared" si="13"/>
        <v/>
      </c>
    </row>
    <row r="884" spans="1:42" x14ac:dyDescent="0.2">
      <c r="A884">
        <v>883</v>
      </c>
      <c r="B884">
        <f>IF(UPPER(Settings!B4)="TRUE", 乱数表!$Z884*Settings!B10, 0)</f>
        <v>0.15132212774630477</v>
      </c>
      <c r="C884">
        <f>IF(UPPER(Settings!B4)="TRUE", 乱数表!$AA884*Settings!B11, 0)</f>
        <v>3.5824904834768835E-2</v>
      </c>
      <c r="D884">
        <f>MIN(100, MAX(0, 100*BETAINV(乱数表!$B884, MAX(0.00000001, (1/(1+EXP(-(INDEX(係数表!G:G,2) + $B884))))*(EXP(INDEX(係数表!H:H,2) + INDEX(係数表!I:I,2)*LN(INDEX(出力表!C:C,2)+1)))), MAX(0.00000001, (1-(1/(1+EXP(-(INDEX(係数表!G:G,2) + $B884)))))*(EXP(INDEX(係数表!H:H,2) + INDEX(係数表!I:I,2)*LN(INDEX(出力表!C:C,2)+1)))))))</f>
        <v>98.984310677534637</v>
      </c>
      <c r="E884" t="e">
        <f>MIN(100, MAX(0, (100*(INDEX(出力表!D:D,2))/(EXP(INDEX(係数表!B:B,2) + $C884) + (INDEX(出力表!D:D,2)))) + (乱数表!$N884*(Settings!B12/(((INDEX(出力表!D:D,2))+1)^INDEX(係数表!E:E,2)*INDEX(係数表!F:F,2))))))</f>
        <v>#VALUE!</v>
      </c>
      <c r="F884" t="e">
        <f>MIN(100, MAX(0, (INDEX(出力表!D:D,2))*D884/MAX(E884, Settings!B3)))</f>
        <v>#VALUE!</v>
      </c>
      <c r="G884">
        <f>MIN(100, MAX(0, 100*BETAINV(乱数表!$C884, MAX(0.00000001, (1/(1+EXP(-(INDEX(係数表!G:G,3) + $B884))))*(EXP(INDEX(係数表!H:H,3) + INDEX(係数表!I:I,3)*LN(INDEX(出力表!C:C,3)+1)))), MAX(0.00000001, (1-(1/(1+EXP(-(INDEX(係数表!G:G,3) + $B884)))))*(EXP(INDEX(係数表!H:H,3) + INDEX(係数表!I:I,3)*LN(INDEX(出力表!C:C,3)+1)))))))</f>
        <v>88.62716587674015</v>
      </c>
      <c r="H884" t="e">
        <f>MIN(100, MAX(0, (100*(INDEX(出力表!D:D,3))/(EXP(INDEX(係数表!B:B,3) + $C884) + (INDEX(出力表!D:D,3)))) + (乱数表!$O884*(Settings!B12/(((INDEX(出力表!D:D,3))+1)^INDEX(係数表!E:E,3)*INDEX(係数表!F:F,3))))))</f>
        <v>#VALUE!</v>
      </c>
      <c r="I884" t="e">
        <f>MIN(100, MAX(0, (INDEX(出力表!D:D,3))*G884/MAX(H884, Settings!B3)))</f>
        <v>#VALUE!</v>
      </c>
      <c r="J884">
        <f>MIN(100, MAX(0, 100*BETAINV(乱数表!$D884, MAX(0.00000001, (1/(1+EXP(-(INDEX(係数表!G:G,4) + $B884))))*(EXP(INDEX(係数表!H:H,4) + INDEX(係数表!I:I,4)*LN(INDEX(出力表!C:C,4)+1)))), MAX(0.00000001, (1-(1/(1+EXP(-(INDEX(係数表!G:G,4) + $B884)))))*(EXP(INDEX(係数表!H:H,4) + INDEX(係数表!I:I,4)*LN(INDEX(出力表!C:C,4)+1)))))))</f>
        <v>99.823832952906656</v>
      </c>
      <c r="K884" t="e">
        <f>MIN(100, MAX(0, (100*(INDEX(出力表!D:D,4))/(EXP(INDEX(係数表!B:B,4) + $C884) + (INDEX(出力表!D:D,4)))) + (乱数表!$P884*(Settings!B12/(((INDEX(出力表!D:D,4))+1)^INDEX(係数表!E:E,4)*INDEX(係数表!F:F,4))))))</f>
        <v>#VALUE!</v>
      </c>
      <c r="L884" t="e">
        <f>MIN(100, MAX(0, (INDEX(出力表!D:D,4))*J884/MAX(K884, Settings!B3)))</f>
        <v>#VALUE!</v>
      </c>
      <c r="M884">
        <f>MIN(100, MAX(0, 100*BETAINV(乱数表!$E884, MAX(0.00000001, (1/(1+EXP(-(INDEX(係数表!G:G,5) + $B884))))*(EXP(INDEX(係数表!H:H,5) + INDEX(係数表!I:I,5)*LN(INDEX(出力表!C:C,5)+1)))), MAX(0.00000001, (1-(1/(1+EXP(-(INDEX(係数表!G:G,5) + $B884)))))*(EXP(INDEX(係数表!H:H,5) + INDEX(係数表!I:I,5)*LN(INDEX(出力表!C:C,5)+1)))))))</f>
        <v>81.576034636314276</v>
      </c>
      <c r="N884" t="e">
        <f>MIN(100, MAX(0, (100*(INDEX(出力表!D:D,5))/(EXP(INDEX(係数表!B:B,5) + $C884) + (INDEX(出力表!D:D,5)))) + (乱数表!$Q884*(Settings!B12/(((INDEX(出力表!D:D,5))+1)^INDEX(係数表!E:E,5)*INDEX(係数表!F:F,5))))))</f>
        <v>#VALUE!</v>
      </c>
      <c r="O884" t="e">
        <f>MIN(100, MAX(0, (INDEX(出力表!D:D,5))*M884/MAX(N884, Settings!B3)))</f>
        <v>#VALUE!</v>
      </c>
      <c r="P884">
        <f>MIN(100, MAX(0, 100*BETAINV(乱数表!$F884, MAX(0.00000001, (1/(1+EXP(-(INDEX(係数表!G:G,6) + $B884))))*(EXP(INDEX(係数表!H:H,6) + INDEX(係数表!I:I,6)*LN(INDEX(出力表!C:C,6)+1)))), MAX(0.00000001, (1-(1/(1+EXP(-(INDEX(係数表!G:G,6) + $B884)))))*(EXP(INDEX(係数表!H:H,6) + INDEX(係数表!I:I,6)*LN(INDEX(出力表!C:C,6)+1)))))))</f>
        <v>99.711317002070231</v>
      </c>
      <c r="Q884" t="e">
        <f>MIN(100, MAX(0, (100*(INDEX(出力表!D:D,6))/(EXP(INDEX(係数表!B:B,6) + $C884) + (INDEX(出力表!D:D,6)))) + (乱数表!$R884*(Settings!B12/(((INDEX(出力表!D:D,6))+1)^INDEX(係数表!E:E,6)*INDEX(係数表!F:F,6))))))</f>
        <v>#VALUE!</v>
      </c>
      <c r="R884" t="e">
        <f>MIN(100, MAX(0, (INDEX(出力表!D:D,6))*P884/MAX(Q884, Settings!B3)))</f>
        <v>#VALUE!</v>
      </c>
      <c r="S884">
        <f>MIN(100, MAX(0, 100*BETAINV(乱数表!$G884, MAX(0.00000001, (1/(1+EXP(-(INDEX(係数表!G:G,7) + $B884))))*(EXP(INDEX(係数表!H:H,7) + INDEX(係数表!I:I,7)*LN(INDEX(出力表!C:C,7)+1)))), MAX(0.00000001, (1-(1/(1+EXP(-(INDEX(係数表!G:G,7) + $B884)))))*(EXP(INDEX(係数表!H:H,7) + INDEX(係数表!I:I,7)*LN(INDEX(出力表!C:C,7)+1)))))))</f>
        <v>93.925968147956723</v>
      </c>
      <c r="T884" t="e">
        <f>MIN(100, MAX(0, (100*(INDEX(出力表!D:D,7))/(EXP(INDEX(係数表!B:B,7) + $C884) + (INDEX(出力表!D:D,7)))) + (乱数表!$S884*(Settings!B12/(((INDEX(出力表!D:D,7))+1)^INDEX(係数表!E:E,7)*INDEX(係数表!F:F,7))))))</f>
        <v>#VALUE!</v>
      </c>
      <c r="U884" t="e">
        <f>MIN(100, MAX(0, (INDEX(出力表!D:D,7))*S884/MAX(T884, Settings!B3)))</f>
        <v>#VALUE!</v>
      </c>
      <c r="V884">
        <f>MIN(100, MAX(0, 100*BETAINV(乱数表!$H884, MAX(0.00000001, (1/(1+EXP(-(INDEX(係数表!G:G,8) + $B884))))*(EXP(INDEX(係数表!H:H,8) + INDEX(係数表!I:I,8)*LN(INDEX(出力表!C:C,8)+1)))), MAX(0.00000001, (1-(1/(1+EXP(-(INDEX(係数表!G:G,8) + $B884)))))*(EXP(INDEX(係数表!H:H,8) + INDEX(係数表!I:I,8)*LN(INDEX(出力表!C:C,8)+1)))))))</f>
        <v>76.129177225419596</v>
      </c>
      <c r="W884" t="e">
        <f>MIN(100, MAX(0, (100*(INDEX(出力表!D:D,8))/(EXP(INDEX(係数表!B:B,8) + $C884) + (INDEX(出力表!D:D,8)))) + (乱数表!$T884*(Settings!B12/(((INDEX(出力表!D:D,8))+1)^INDEX(係数表!E:E,8)*INDEX(係数表!F:F,8))))))</f>
        <v>#VALUE!</v>
      </c>
      <c r="X884" t="e">
        <f>MIN(100, MAX(0, (INDEX(出力表!D:D,8))*V884/MAX(W884, Settings!B3)))</f>
        <v>#VALUE!</v>
      </c>
      <c r="Y884">
        <f>MIN(100, MAX(0, 100*BETAINV(乱数表!$I884, MAX(0.00000001, (1/(1+EXP(-(INDEX(係数表!G:G,9) + $B884))))*(EXP(INDEX(係数表!H:H,9) + INDEX(係数表!I:I,9)*LN(INDEX(出力表!C:C,9)+1)))), MAX(0.00000001, (1-(1/(1+EXP(-(INDEX(係数表!G:G,9) + $B884)))))*(EXP(INDEX(係数表!H:H,9) + INDEX(係数表!I:I,9)*LN(INDEX(出力表!C:C,9)+1)))))))</f>
        <v>99.317468096727197</v>
      </c>
      <c r="Z884" t="e">
        <f>MIN(100, MAX(0, (100*(INDEX(出力表!D:D,9))/(EXP(INDEX(係数表!B:B,9) + $C884) + (INDEX(出力表!D:D,9)))) + (乱数表!$U884*(Settings!B12/(((INDEX(出力表!D:D,9))+1)^INDEX(係数表!E:E,9)*INDEX(係数表!F:F,9))))))</f>
        <v>#VALUE!</v>
      </c>
      <c r="AA884" t="e">
        <f>MIN(100, MAX(0, (INDEX(出力表!D:D,9))*Y884/MAX(Z884, Settings!B3)))</f>
        <v>#VALUE!</v>
      </c>
      <c r="AB884">
        <f>MIN(100, MAX(0, 100*BETAINV(乱数表!$J884, MAX(0.00000001, (1/(1+EXP(-(INDEX(係数表!G:G,10) + $B884))))*(EXP(INDEX(係数表!H:H,10) + INDEX(係数表!I:I,10)*LN(INDEX(出力表!C:C,10)+1)))), MAX(0.00000001, (1-(1/(1+EXP(-(INDEX(係数表!G:G,10) + $B884)))))*(EXP(INDEX(係数表!H:H,10) + INDEX(係数表!I:I,10)*LN(INDEX(出力表!C:C,10)+1)))))))</f>
        <v>78.599108192501134</v>
      </c>
      <c r="AC884" t="e">
        <f>MIN(100, MAX(0, (100*(INDEX(出力表!D:D,10))/(EXP(INDEX(係数表!B:B,10) + $C884) + (INDEX(出力表!D:D,10)))) + (乱数表!$V884*(Settings!B12/(((INDEX(出力表!D:D,10))+1)^INDEX(係数表!E:E,10)*INDEX(係数表!F:F,10))))))</f>
        <v>#VALUE!</v>
      </c>
      <c r="AD884" t="e">
        <f>MIN(100, MAX(0, (INDEX(出力表!D:D,10))*AB884/MAX(AC884, Settings!B3)))</f>
        <v>#VALUE!</v>
      </c>
      <c r="AE884">
        <f>MIN(100, MAX(0, 100*BETAINV(乱数表!$K884, MAX(0.00000001, (1/(1+EXP(-(INDEX(係数表!G:G,11) + $B884))))*(EXP(INDEX(係数表!H:H,11) + INDEX(係数表!I:I,11)*LN(INDEX(出力表!C:C,11)+1)))), MAX(0.00000001, (1-(1/(1+EXP(-(INDEX(係数表!G:G,11) + $B884)))))*(EXP(INDEX(係数表!H:H,11) + INDEX(係数表!I:I,11)*LN(INDEX(出力表!C:C,11)+1)))))))</f>
        <v>96.657798349595581</v>
      </c>
      <c r="AF884" t="e">
        <f>MIN(100, MAX(0, (100*(INDEX(出力表!D:D,11))/(EXP(INDEX(係数表!B:B,11) + $C884) + (INDEX(出力表!D:D,11)))) + (乱数表!$W884*(Settings!B12/(((INDEX(出力表!D:D,11))+1)^INDEX(係数表!E:E,11)*INDEX(係数表!F:F,11))))))</f>
        <v>#VALUE!</v>
      </c>
      <c r="AG884" t="e">
        <f>MIN(100, MAX(0, (INDEX(出力表!D:D,11))*AE884/MAX(AF884, Settings!B3)))</f>
        <v>#VALUE!</v>
      </c>
      <c r="AH884">
        <f>MIN(100, MAX(0, 100*BETAINV(乱数表!$L884, MAX(0.00000001, (1/(1+EXP(-(INDEX(係数表!G:G,12) + $B884))))*(EXP(INDEX(係数表!H:H,12) + INDEX(係数表!I:I,12)*LN(INDEX(出力表!C:C,12)+1)))), MAX(0.00000001, (1-(1/(1+EXP(-(INDEX(係数表!G:G,12) + $B884)))))*(EXP(INDEX(係数表!H:H,12) + INDEX(係数表!I:I,12)*LN(INDEX(出力表!C:C,12)+1)))))))</f>
        <v>91.888717864527521</v>
      </c>
      <c r="AI884" t="e">
        <f>MIN(100, MAX(0, (100*(INDEX(出力表!D:D,12))/(EXP(INDEX(係数表!B:B,12) + $C884) + (INDEX(出力表!D:D,12)))) + (乱数表!$X884*(Settings!B12/(((INDEX(出力表!D:D,12))+1)^INDEX(係数表!E:E,12)*INDEX(係数表!F:F,12))))))</f>
        <v>#VALUE!</v>
      </c>
      <c r="AJ884" t="e">
        <f>MIN(100, MAX(0, (INDEX(出力表!D:D,12))*AH884/MAX(AI884, Settings!B3)))</f>
        <v>#VALUE!</v>
      </c>
      <c r="AK884">
        <f>MIN(100, MAX(0, 100*BETAINV(乱数表!$M884, MAX(0.00000001, (1/(1+EXP(-(INDEX(係数表!G:G,13) + $B884))))*(EXP(INDEX(係数表!H:H,13) + INDEX(係数表!I:I,13)*LN(INDEX(出力表!C:C,13)+1)))), MAX(0.00000001, (1-(1/(1+EXP(-(INDEX(係数表!G:G,13) + $B884)))))*(EXP(INDEX(係数表!H:H,13) + INDEX(係数表!I:I,13)*LN(INDEX(出力表!C:C,13)+1)))))))</f>
        <v>90.997586022452424</v>
      </c>
      <c r="AL884" t="e">
        <f>MIN(100, MAX(0, (100*(INDEX(出力表!D:D,13))/(EXP(INDEX(係数表!B:B,13) + $C884) + (INDEX(出力表!D:D,13)))) + (乱数表!$Y884*(Settings!B12/(((INDEX(出力表!D:D,13))+1)^INDEX(係数表!E:E,13)*INDEX(係数表!F:F,13))))))</f>
        <v>#VALUE!</v>
      </c>
      <c r="AM884" t="e">
        <f>MIN(100, MAX(0, (INDEX(出力表!D:D,13))*AK884/MAX(AL884, Settings!B3)))</f>
        <v>#VALUE!</v>
      </c>
      <c r="AN884">
        <f>IF(ISNUMBER(F884), INDEX(出力表!B:B,2)*F884, 0)+IF(ISNUMBER(I884), INDEX(出力表!B:B,3)*I884, 0)+IF(ISNUMBER(L884), INDEX(出力表!B:B,4)*L884, 0)+IF(ISNUMBER(O884), INDEX(出力表!B:B,5)*O884, 0)+IF(ISNUMBER(R884), INDEX(出力表!B:B,6)*R884, 0)+IF(ISNUMBER(U884), INDEX(出力表!B:B,7)*U884, 0)+IF(ISNUMBER(X884), INDEX(出力表!B:B,8)*X884, 0)+IF(ISNUMBER(AA884), INDEX(出力表!B:B,9)*AA884, 0)+IF(ISNUMBER(AD884), INDEX(出力表!B:B,10)*AD884, 0)+IF(ISNUMBER(AG884), INDEX(出力表!B:B,11)*AG884, 0)+IF(ISNUMBER(AJ884), INDEX(出力表!B:B,12)*AJ884, 0)+IF(ISNUMBER(AM884), INDEX(出力表!B:B,13)*AM884, 0)</f>
        <v>0</v>
      </c>
      <c r="AO884">
        <f>IF(ISNUMBER(F884), INDEX(出力表!B:B,2), 0)+IF(ISNUMBER(I884), INDEX(出力表!B:B,3), 0)+IF(ISNUMBER(L884), INDEX(出力表!B:B,4), 0)+IF(ISNUMBER(O884), INDEX(出力表!B:B,5), 0)+IF(ISNUMBER(R884), INDEX(出力表!B:B,6), 0)+IF(ISNUMBER(U884), INDEX(出力表!B:B,7), 0)+IF(ISNUMBER(X884), INDEX(出力表!B:B,8), 0)+IF(ISNUMBER(AA884), INDEX(出力表!B:B,9), 0)+IF(ISNUMBER(AD884), INDEX(出力表!B:B,10), 0)+IF(ISNUMBER(AG884), INDEX(出力表!B:B,11), 0)+IF(ISNUMBER(AJ884), INDEX(出力表!B:B,12), 0)+IF(ISNUMBER(AM884), INDEX(出力表!B:B,13), 0)</f>
        <v>0</v>
      </c>
      <c r="AP884" t="str">
        <f t="shared" si="13"/>
        <v/>
      </c>
    </row>
    <row r="885" spans="1:42" x14ac:dyDescent="0.2">
      <c r="A885">
        <v>884</v>
      </c>
      <c r="B885">
        <f>IF(UPPER(Settings!B4)="TRUE", 乱数表!$Z885*Settings!B10, 0)</f>
        <v>0.66802438794094621</v>
      </c>
      <c r="C885">
        <f>IF(UPPER(Settings!B4)="TRUE", 乱数表!$AA885*Settings!B11, 0)</f>
        <v>5.1262253328540168E-2</v>
      </c>
      <c r="D885">
        <f>MIN(100, MAX(0, 100*BETAINV(乱数表!$B885, MAX(0.00000001, (1/(1+EXP(-(INDEX(係数表!G:G,2) + $B885))))*(EXP(INDEX(係数表!H:H,2) + INDEX(係数表!I:I,2)*LN(INDEX(出力表!C:C,2)+1)))), MAX(0.00000001, (1-(1/(1+EXP(-(INDEX(係数表!G:G,2) + $B885)))))*(EXP(INDEX(係数表!H:H,2) + INDEX(係数表!I:I,2)*LN(INDEX(出力表!C:C,2)+1)))))))</f>
        <v>88.480308188227667</v>
      </c>
      <c r="E885" t="e">
        <f>MIN(100, MAX(0, (100*(INDEX(出力表!D:D,2))/(EXP(INDEX(係数表!B:B,2) + $C885) + (INDEX(出力表!D:D,2)))) + (乱数表!$N885*(Settings!B12/(((INDEX(出力表!D:D,2))+1)^INDEX(係数表!E:E,2)*INDEX(係数表!F:F,2))))))</f>
        <v>#VALUE!</v>
      </c>
      <c r="F885" t="e">
        <f>MIN(100, MAX(0, (INDEX(出力表!D:D,2))*D885/MAX(E885, Settings!B3)))</f>
        <v>#VALUE!</v>
      </c>
      <c r="G885">
        <f>MIN(100, MAX(0, 100*BETAINV(乱数表!$C885, MAX(0.00000001, (1/(1+EXP(-(INDEX(係数表!G:G,3) + $B885))))*(EXP(INDEX(係数表!H:H,3) + INDEX(係数表!I:I,3)*LN(INDEX(出力表!C:C,3)+1)))), MAX(0.00000001, (1-(1/(1+EXP(-(INDEX(係数表!G:G,3) + $B885)))))*(EXP(INDEX(係数表!H:H,3) + INDEX(係数表!I:I,3)*LN(INDEX(出力表!C:C,3)+1)))))))</f>
        <v>90.104919514977183</v>
      </c>
      <c r="H885" t="e">
        <f>MIN(100, MAX(0, (100*(INDEX(出力表!D:D,3))/(EXP(INDEX(係数表!B:B,3) + $C885) + (INDEX(出力表!D:D,3)))) + (乱数表!$O885*(Settings!B12/(((INDEX(出力表!D:D,3))+1)^INDEX(係数表!E:E,3)*INDEX(係数表!F:F,3))))))</f>
        <v>#VALUE!</v>
      </c>
      <c r="I885" t="e">
        <f>MIN(100, MAX(0, (INDEX(出力表!D:D,3))*G885/MAX(H885, Settings!B3)))</f>
        <v>#VALUE!</v>
      </c>
      <c r="J885">
        <f>MIN(100, MAX(0, 100*BETAINV(乱数表!$D885, MAX(0.00000001, (1/(1+EXP(-(INDEX(係数表!G:G,4) + $B885))))*(EXP(INDEX(係数表!H:H,4) + INDEX(係数表!I:I,4)*LN(INDEX(出力表!C:C,4)+1)))), MAX(0.00000001, (1-(1/(1+EXP(-(INDEX(係数表!G:G,4) + $B885)))))*(EXP(INDEX(係数表!H:H,4) + INDEX(係数表!I:I,4)*LN(INDEX(出力表!C:C,4)+1)))))))</f>
        <v>98.986338902401627</v>
      </c>
      <c r="K885" t="e">
        <f>MIN(100, MAX(0, (100*(INDEX(出力表!D:D,4))/(EXP(INDEX(係数表!B:B,4) + $C885) + (INDEX(出力表!D:D,4)))) + (乱数表!$P885*(Settings!B12/(((INDEX(出力表!D:D,4))+1)^INDEX(係数表!E:E,4)*INDEX(係数表!F:F,4))))))</f>
        <v>#VALUE!</v>
      </c>
      <c r="L885" t="e">
        <f>MIN(100, MAX(0, (INDEX(出力表!D:D,4))*J885/MAX(K885, Settings!B3)))</f>
        <v>#VALUE!</v>
      </c>
      <c r="M885">
        <f>MIN(100, MAX(0, 100*BETAINV(乱数表!$E885, MAX(0.00000001, (1/(1+EXP(-(INDEX(係数表!G:G,5) + $B885))))*(EXP(INDEX(係数表!H:H,5) + INDEX(係数表!I:I,5)*LN(INDEX(出力表!C:C,5)+1)))), MAX(0.00000001, (1-(1/(1+EXP(-(INDEX(係数表!G:G,5) + $B885)))))*(EXP(INDEX(係数表!H:H,5) + INDEX(係数表!I:I,5)*LN(INDEX(出力表!C:C,5)+1)))))))</f>
        <v>99.900290326864919</v>
      </c>
      <c r="N885" t="e">
        <f>MIN(100, MAX(0, (100*(INDEX(出力表!D:D,5))/(EXP(INDEX(係数表!B:B,5) + $C885) + (INDEX(出力表!D:D,5)))) + (乱数表!$Q885*(Settings!B12/(((INDEX(出力表!D:D,5))+1)^INDEX(係数表!E:E,5)*INDEX(係数表!F:F,5))))))</f>
        <v>#VALUE!</v>
      </c>
      <c r="O885" t="e">
        <f>MIN(100, MAX(0, (INDEX(出力表!D:D,5))*M885/MAX(N885, Settings!B3)))</f>
        <v>#VALUE!</v>
      </c>
      <c r="P885">
        <f>MIN(100, MAX(0, 100*BETAINV(乱数表!$F885, MAX(0.00000001, (1/(1+EXP(-(INDEX(係数表!G:G,6) + $B885))))*(EXP(INDEX(係数表!H:H,6) + INDEX(係数表!I:I,6)*LN(INDEX(出力表!C:C,6)+1)))), MAX(0.00000001, (1-(1/(1+EXP(-(INDEX(係数表!G:G,6) + $B885)))))*(EXP(INDEX(係数表!H:H,6) + INDEX(係数表!I:I,6)*LN(INDEX(出力表!C:C,6)+1)))))))</f>
        <v>98.055948504473463</v>
      </c>
      <c r="Q885" t="e">
        <f>MIN(100, MAX(0, (100*(INDEX(出力表!D:D,6))/(EXP(INDEX(係数表!B:B,6) + $C885) + (INDEX(出力表!D:D,6)))) + (乱数表!$R885*(Settings!B12/(((INDEX(出力表!D:D,6))+1)^INDEX(係数表!E:E,6)*INDEX(係数表!F:F,6))))))</f>
        <v>#VALUE!</v>
      </c>
      <c r="R885" t="e">
        <f>MIN(100, MAX(0, (INDEX(出力表!D:D,6))*P885/MAX(Q885, Settings!B3)))</f>
        <v>#VALUE!</v>
      </c>
      <c r="S885">
        <f>MIN(100, MAX(0, 100*BETAINV(乱数表!$G885, MAX(0.00000001, (1/(1+EXP(-(INDEX(係数表!G:G,7) + $B885))))*(EXP(INDEX(係数表!H:H,7) + INDEX(係数表!I:I,7)*LN(INDEX(出力表!C:C,7)+1)))), MAX(0.00000001, (1-(1/(1+EXP(-(INDEX(係数表!G:G,7) + $B885)))))*(EXP(INDEX(係数表!H:H,7) + INDEX(係数表!I:I,7)*LN(INDEX(出力表!C:C,7)+1)))))))</f>
        <v>90.524807765459684</v>
      </c>
      <c r="T885" t="e">
        <f>MIN(100, MAX(0, (100*(INDEX(出力表!D:D,7))/(EXP(INDEX(係数表!B:B,7) + $C885) + (INDEX(出力表!D:D,7)))) + (乱数表!$S885*(Settings!B12/(((INDEX(出力表!D:D,7))+1)^INDEX(係数表!E:E,7)*INDEX(係数表!F:F,7))))))</f>
        <v>#VALUE!</v>
      </c>
      <c r="U885" t="e">
        <f>MIN(100, MAX(0, (INDEX(出力表!D:D,7))*S885/MAX(T885, Settings!B3)))</f>
        <v>#VALUE!</v>
      </c>
      <c r="V885">
        <f>MIN(100, MAX(0, 100*BETAINV(乱数表!$H885, MAX(0.00000001, (1/(1+EXP(-(INDEX(係数表!G:G,8) + $B885))))*(EXP(INDEX(係数表!H:H,8) + INDEX(係数表!I:I,8)*LN(INDEX(出力表!C:C,8)+1)))), MAX(0.00000001, (1-(1/(1+EXP(-(INDEX(係数表!G:G,8) + $B885)))))*(EXP(INDEX(係数表!H:H,8) + INDEX(係数表!I:I,8)*LN(INDEX(出力表!C:C,8)+1)))))))</f>
        <v>98.404635371509926</v>
      </c>
      <c r="W885" t="e">
        <f>MIN(100, MAX(0, (100*(INDEX(出力表!D:D,8))/(EXP(INDEX(係数表!B:B,8) + $C885) + (INDEX(出力表!D:D,8)))) + (乱数表!$T885*(Settings!B12/(((INDEX(出力表!D:D,8))+1)^INDEX(係数表!E:E,8)*INDEX(係数表!F:F,8))))))</f>
        <v>#VALUE!</v>
      </c>
      <c r="X885" t="e">
        <f>MIN(100, MAX(0, (INDEX(出力表!D:D,8))*V885/MAX(W885, Settings!B3)))</f>
        <v>#VALUE!</v>
      </c>
      <c r="Y885">
        <f>MIN(100, MAX(0, 100*BETAINV(乱数表!$I885, MAX(0.00000001, (1/(1+EXP(-(INDEX(係数表!G:G,9) + $B885))))*(EXP(INDEX(係数表!H:H,9) + INDEX(係数表!I:I,9)*LN(INDEX(出力表!C:C,9)+1)))), MAX(0.00000001, (1-(1/(1+EXP(-(INDEX(係数表!G:G,9) + $B885)))))*(EXP(INDEX(係数表!H:H,9) + INDEX(係数表!I:I,9)*LN(INDEX(出力表!C:C,9)+1)))))))</f>
        <v>87.588557069626461</v>
      </c>
      <c r="Z885" t="e">
        <f>MIN(100, MAX(0, (100*(INDEX(出力表!D:D,9))/(EXP(INDEX(係数表!B:B,9) + $C885) + (INDEX(出力表!D:D,9)))) + (乱数表!$U885*(Settings!B12/(((INDEX(出力表!D:D,9))+1)^INDEX(係数表!E:E,9)*INDEX(係数表!F:F,9))))))</f>
        <v>#VALUE!</v>
      </c>
      <c r="AA885" t="e">
        <f>MIN(100, MAX(0, (INDEX(出力表!D:D,9))*Y885/MAX(Z885, Settings!B3)))</f>
        <v>#VALUE!</v>
      </c>
      <c r="AB885">
        <f>MIN(100, MAX(0, 100*BETAINV(乱数表!$J885, MAX(0.00000001, (1/(1+EXP(-(INDEX(係数表!G:G,10) + $B885))))*(EXP(INDEX(係数表!H:H,10) + INDEX(係数表!I:I,10)*LN(INDEX(出力表!C:C,10)+1)))), MAX(0.00000001, (1-(1/(1+EXP(-(INDEX(係数表!G:G,10) + $B885)))))*(EXP(INDEX(係数表!H:H,10) + INDEX(係数表!I:I,10)*LN(INDEX(出力表!C:C,10)+1)))))))</f>
        <v>99.83189247508119</v>
      </c>
      <c r="AC885" t="e">
        <f>MIN(100, MAX(0, (100*(INDEX(出力表!D:D,10))/(EXP(INDEX(係数表!B:B,10) + $C885) + (INDEX(出力表!D:D,10)))) + (乱数表!$V885*(Settings!B12/(((INDEX(出力表!D:D,10))+1)^INDEX(係数表!E:E,10)*INDEX(係数表!F:F,10))))))</f>
        <v>#VALUE!</v>
      </c>
      <c r="AD885" t="e">
        <f>MIN(100, MAX(0, (INDEX(出力表!D:D,10))*AB885/MAX(AC885, Settings!B3)))</f>
        <v>#VALUE!</v>
      </c>
      <c r="AE885">
        <f>MIN(100, MAX(0, 100*BETAINV(乱数表!$K885, MAX(0.00000001, (1/(1+EXP(-(INDEX(係数表!G:G,11) + $B885))))*(EXP(INDEX(係数表!H:H,11) + INDEX(係数表!I:I,11)*LN(INDEX(出力表!C:C,11)+1)))), MAX(0.00000001, (1-(1/(1+EXP(-(INDEX(係数表!G:G,11) + $B885)))))*(EXP(INDEX(係数表!H:H,11) + INDEX(係数表!I:I,11)*LN(INDEX(出力表!C:C,11)+1)))))))</f>
        <v>99.768276431418627</v>
      </c>
      <c r="AF885" t="e">
        <f>MIN(100, MAX(0, (100*(INDEX(出力表!D:D,11))/(EXP(INDEX(係数表!B:B,11) + $C885) + (INDEX(出力表!D:D,11)))) + (乱数表!$W885*(Settings!B12/(((INDEX(出力表!D:D,11))+1)^INDEX(係数表!E:E,11)*INDEX(係数表!F:F,11))))))</f>
        <v>#VALUE!</v>
      </c>
      <c r="AG885" t="e">
        <f>MIN(100, MAX(0, (INDEX(出力表!D:D,11))*AE885/MAX(AF885, Settings!B3)))</f>
        <v>#VALUE!</v>
      </c>
      <c r="AH885">
        <f>MIN(100, MAX(0, 100*BETAINV(乱数表!$L885, MAX(0.00000001, (1/(1+EXP(-(INDEX(係数表!G:G,12) + $B885))))*(EXP(INDEX(係数表!H:H,12) + INDEX(係数表!I:I,12)*LN(INDEX(出力表!C:C,12)+1)))), MAX(0.00000001, (1-(1/(1+EXP(-(INDEX(係数表!G:G,12) + $B885)))))*(EXP(INDEX(係数表!H:H,12) + INDEX(係数表!I:I,12)*LN(INDEX(出力表!C:C,12)+1)))))))</f>
        <v>99.99707977641215</v>
      </c>
      <c r="AI885" t="e">
        <f>MIN(100, MAX(0, (100*(INDEX(出力表!D:D,12))/(EXP(INDEX(係数表!B:B,12) + $C885) + (INDEX(出力表!D:D,12)))) + (乱数表!$X885*(Settings!B12/(((INDEX(出力表!D:D,12))+1)^INDEX(係数表!E:E,12)*INDEX(係数表!F:F,12))))))</f>
        <v>#VALUE!</v>
      </c>
      <c r="AJ885" t="e">
        <f>MIN(100, MAX(0, (INDEX(出力表!D:D,12))*AH885/MAX(AI885, Settings!B3)))</f>
        <v>#VALUE!</v>
      </c>
      <c r="AK885">
        <f>MIN(100, MAX(0, 100*BETAINV(乱数表!$M885, MAX(0.00000001, (1/(1+EXP(-(INDEX(係数表!G:G,13) + $B885))))*(EXP(INDEX(係数表!H:H,13) + INDEX(係数表!I:I,13)*LN(INDEX(出力表!C:C,13)+1)))), MAX(0.00000001, (1-(1/(1+EXP(-(INDEX(係数表!G:G,13) + $B885)))))*(EXP(INDEX(係数表!H:H,13) + INDEX(係数表!I:I,13)*LN(INDEX(出力表!C:C,13)+1)))))))</f>
        <v>86.803565268663448</v>
      </c>
      <c r="AL885" t="e">
        <f>MIN(100, MAX(0, (100*(INDEX(出力表!D:D,13))/(EXP(INDEX(係数表!B:B,13) + $C885) + (INDEX(出力表!D:D,13)))) + (乱数表!$Y885*(Settings!B12/(((INDEX(出力表!D:D,13))+1)^INDEX(係数表!E:E,13)*INDEX(係数表!F:F,13))))))</f>
        <v>#VALUE!</v>
      </c>
      <c r="AM885" t="e">
        <f>MIN(100, MAX(0, (INDEX(出力表!D:D,13))*AK885/MAX(AL885, Settings!B3)))</f>
        <v>#VALUE!</v>
      </c>
      <c r="AN885">
        <f>IF(ISNUMBER(F885), INDEX(出力表!B:B,2)*F885, 0)+IF(ISNUMBER(I885), INDEX(出力表!B:B,3)*I885, 0)+IF(ISNUMBER(L885), INDEX(出力表!B:B,4)*L885, 0)+IF(ISNUMBER(O885), INDEX(出力表!B:B,5)*O885, 0)+IF(ISNUMBER(R885), INDEX(出力表!B:B,6)*R885, 0)+IF(ISNUMBER(U885), INDEX(出力表!B:B,7)*U885, 0)+IF(ISNUMBER(X885), INDEX(出力表!B:B,8)*X885, 0)+IF(ISNUMBER(AA885), INDEX(出力表!B:B,9)*AA885, 0)+IF(ISNUMBER(AD885), INDEX(出力表!B:B,10)*AD885, 0)+IF(ISNUMBER(AG885), INDEX(出力表!B:B,11)*AG885, 0)+IF(ISNUMBER(AJ885), INDEX(出力表!B:B,12)*AJ885, 0)+IF(ISNUMBER(AM885), INDEX(出力表!B:B,13)*AM885, 0)</f>
        <v>0</v>
      </c>
      <c r="AO885">
        <f>IF(ISNUMBER(F885), INDEX(出力表!B:B,2), 0)+IF(ISNUMBER(I885), INDEX(出力表!B:B,3), 0)+IF(ISNUMBER(L885), INDEX(出力表!B:B,4), 0)+IF(ISNUMBER(O885), INDEX(出力表!B:B,5), 0)+IF(ISNUMBER(R885), INDEX(出力表!B:B,6), 0)+IF(ISNUMBER(U885), INDEX(出力表!B:B,7), 0)+IF(ISNUMBER(X885), INDEX(出力表!B:B,8), 0)+IF(ISNUMBER(AA885), INDEX(出力表!B:B,9), 0)+IF(ISNUMBER(AD885), INDEX(出力表!B:B,10), 0)+IF(ISNUMBER(AG885), INDEX(出力表!B:B,11), 0)+IF(ISNUMBER(AJ885), INDEX(出力表!B:B,12), 0)+IF(ISNUMBER(AM885), INDEX(出力表!B:B,13), 0)</f>
        <v>0</v>
      </c>
      <c r="AP885" t="str">
        <f t="shared" si="13"/>
        <v/>
      </c>
    </row>
    <row r="886" spans="1:42" x14ac:dyDescent="0.2">
      <c r="A886">
        <v>885</v>
      </c>
      <c r="B886">
        <f>IF(UPPER(Settings!B4)="TRUE", 乱数表!$Z886*Settings!B10, 0)</f>
        <v>0.26619372708886463</v>
      </c>
      <c r="C886">
        <f>IF(UPPER(Settings!B4)="TRUE", 乱数表!$AA886*Settings!B11, 0)</f>
        <v>-0.12769713249757367</v>
      </c>
      <c r="D886">
        <f>MIN(100, MAX(0, 100*BETAINV(乱数表!$B886, MAX(0.00000001, (1/(1+EXP(-(INDEX(係数表!G:G,2) + $B886))))*(EXP(INDEX(係数表!H:H,2) + INDEX(係数表!I:I,2)*LN(INDEX(出力表!C:C,2)+1)))), MAX(0.00000001, (1-(1/(1+EXP(-(INDEX(係数表!G:G,2) + $B886)))))*(EXP(INDEX(係数表!H:H,2) + INDEX(係数表!I:I,2)*LN(INDEX(出力表!C:C,2)+1)))))))</f>
        <v>99.654910608986881</v>
      </c>
      <c r="E886" t="e">
        <f>MIN(100, MAX(0, (100*(INDEX(出力表!D:D,2))/(EXP(INDEX(係数表!B:B,2) + $C886) + (INDEX(出力表!D:D,2)))) + (乱数表!$N886*(Settings!B12/(((INDEX(出力表!D:D,2))+1)^INDEX(係数表!E:E,2)*INDEX(係数表!F:F,2))))))</f>
        <v>#VALUE!</v>
      </c>
      <c r="F886" t="e">
        <f>MIN(100, MAX(0, (INDEX(出力表!D:D,2))*D886/MAX(E886, Settings!B3)))</f>
        <v>#VALUE!</v>
      </c>
      <c r="G886">
        <f>MIN(100, MAX(0, 100*BETAINV(乱数表!$C886, MAX(0.00000001, (1/(1+EXP(-(INDEX(係数表!G:G,3) + $B886))))*(EXP(INDEX(係数表!H:H,3) + INDEX(係数表!I:I,3)*LN(INDEX(出力表!C:C,3)+1)))), MAX(0.00000001, (1-(1/(1+EXP(-(INDEX(係数表!G:G,3) + $B886)))))*(EXP(INDEX(係数表!H:H,3) + INDEX(係数表!I:I,3)*LN(INDEX(出力表!C:C,3)+1)))))))</f>
        <v>60.256798377684163</v>
      </c>
      <c r="H886" t="e">
        <f>MIN(100, MAX(0, (100*(INDEX(出力表!D:D,3))/(EXP(INDEX(係数表!B:B,3) + $C886) + (INDEX(出力表!D:D,3)))) + (乱数表!$O886*(Settings!B12/(((INDEX(出力表!D:D,3))+1)^INDEX(係数表!E:E,3)*INDEX(係数表!F:F,3))))))</f>
        <v>#VALUE!</v>
      </c>
      <c r="I886" t="e">
        <f>MIN(100, MAX(0, (INDEX(出力表!D:D,3))*G886/MAX(H886, Settings!B3)))</f>
        <v>#VALUE!</v>
      </c>
      <c r="J886">
        <f>MIN(100, MAX(0, 100*BETAINV(乱数表!$D886, MAX(0.00000001, (1/(1+EXP(-(INDEX(係数表!G:G,4) + $B886))))*(EXP(INDEX(係数表!H:H,4) + INDEX(係数表!I:I,4)*LN(INDEX(出力表!C:C,4)+1)))), MAX(0.00000001, (1-(1/(1+EXP(-(INDEX(係数表!G:G,4) + $B886)))))*(EXP(INDEX(係数表!H:H,4) + INDEX(係数表!I:I,4)*LN(INDEX(出力表!C:C,4)+1)))))))</f>
        <v>86.043962854659171</v>
      </c>
      <c r="K886" t="e">
        <f>MIN(100, MAX(0, (100*(INDEX(出力表!D:D,4))/(EXP(INDEX(係数表!B:B,4) + $C886) + (INDEX(出力表!D:D,4)))) + (乱数表!$P886*(Settings!B12/(((INDEX(出力表!D:D,4))+1)^INDEX(係数表!E:E,4)*INDEX(係数表!F:F,4))))))</f>
        <v>#VALUE!</v>
      </c>
      <c r="L886" t="e">
        <f>MIN(100, MAX(0, (INDEX(出力表!D:D,4))*J886/MAX(K886, Settings!B3)))</f>
        <v>#VALUE!</v>
      </c>
      <c r="M886">
        <f>MIN(100, MAX(0, 100*BETAINV(乱数表!$E886, MAX(0.00000001, (1/(1+EXP(-(INDEX(係数表!G:G,5) + $B886))))*(EXP(INDEX(係数表!H:H,5) + INDEX(係数表!I:I,5)*LN(INDEX(出力表!C:C,5)+1)))), MAX(0.00000001, (1-(1/(1+EXP(-(INDEX(係数表!G:G,5) + $B886)))))*(EXP(INDEX(係数表!H:H,5) + INDEX(係数表!I:I,5)*LN(INDEX(出力表!C:C,5)+1)))))))</f>
        <v>99.873191703971202</v>
      </c>
      <c r="N886" t="e">
        <f>MIN(100, MAX(0, (100*(INDEX(出力表!D:D,5))/(EXP(INDEX(係数表!B:B,5) + $C886) + (INDEX(出力表!D:D,5)))) + (乱数表!$Q886*(Settings!B12/(((INDEX(出力表!D:D,5))+1)^INDEX(係数表!E:E,5)*INDEX(係数表!F:F,5))))))</f>
        <v>#VALUE!</v>
      </c>
      <c r="O886" t="e">
        <f>MIN(100, MAX(0, (INDEX(出力表!D:D,5))*M886/MAX(N886, Settings!B3)))</f>
        <v>#VALUE!</v>
      </c>
      <c r="P886">
        <f>MIN(100, MAX(0, 100*BETAINV(乱数表!$F886, MAX(0.00000001, (1/(1+EXP(-(INDEX(係数表!G:G,6) + $B886))))*(EXP(INDEX(係数表!H:H,6) + INDEX(係数表!I:I,6)*LN(INDEX(出力表!C:C,6)+1)))), MAX(0.00000001, (1-(1/(1+EXP(-(INDEX(係数表!G:G,6) + $B886)))))*(EXP(INDEX(係数表!H:H,6) + INDEX(係数表!I:I,6)*LN(INDEX(出力表!C:C,6)+1)))))))</f>
        <v>93.011157796999939</v>
      </c>
      <c r="Q886" t="e">
        <f>MIN(100, MAX(0, (100*(INDEX(出力表!D:D,6))/(EXP(INDEX(係数表!B:B,6) + $C886) + (INDEX(出力表!D:D,6)))) + (乱数表!$R886*(Settings!B12/(((INDEX(出力表!D:D,6))+1)^INDEX(係数表!E:E,6)*INDEX(係数表!F:F,6))))))</f>
        <v>#VALUE!</v>
      </c>
      <c r="R886" t="e">
        <f>MIN(100, MAX(0, (INDEX(出力表!D:D,6))*P886/MAX(Q886, Settings!B3)))</f>
        <v>#VALUE!</v>
      </c>
      <c r="S886">
        <f>MIN(100, MAX(0, 100*BETAINV(乱数表!$G886, MAX(0.00000001, (1/(1+EXP(-(INDEX(係数表!G:G,7) + $B886))))*(EXP(INDEX(係数表!H:H,7) + INDEX(係数表!I:I,7)*LN(INDEX(出力表!C:C,7)+1)))), MAX(0.00000001, (1-(1/(1+EXP(-(INDEX(係数表!G:G,7) + $B886)))))*(EXP(INDEX(係数表!H:H,7) + INDEX(係数表!I:I,7)*LN(INDEX(出力表!C:C,7)+1)))))))</f>
        <v>94.307983778009259</v>
      </c>
      <c r="T886" t="e">
        <f>MIN(100, MAX(0, (100*(INDEX(出力表!D:D,7))/(EXP(INDEX(係数表!B:B,7) + $C886) + (INDEX(出力表!D:D,7)))) + (乱数表!$S886*(Settings!B12/(((INDEX(出力表!D:D,7))+1)^INDEX(係数表!E:E,7)*INDEX(係数表!F:F,7))))))</f>
        <v>#VALUE!</v>
      </c>
      <c r="U886" t="e">
        <f>MIN(100, MAX(0, (INDEX(出力表!D:D,7))*S886/MAX(T886, Settings!B3)))</f>
        <v>#VALUE!</v>
      </c>
      <c r="V886">
        <f>MIN(100, MAX(0, 100*BETAINV(乱数表!$H886, MAX(0.00000001, (1/(1+EXP(-(INDEX(係数表!G:G,8) + $B886))))*(EXP(INDEX(係数表!H:H,8) + INDEX(係数表!I:I,8)*LN(INDEX(出力表!C:C,8)+1)))), MAX(0.00000001, (1-(1/(1+EXP(-(INDEX(係数表!G:G,8) + $B886)))))*(EXP(INDEX(係数表!H:H,8) + INDEX(係数表!I:I,8)*LN(INDEX(出力表!C:C,8)+1)))))))</f>
        <v>97.587312806728022</v>
      </c>
      <c r="W886" t="e">
        <f>MIN(100, MAX(0, (100*(INDEX(出力表!D:D,8))/(EXP(INDEX(係数表!B:B,8) + $C886) + (INDEX(出力表!D:D,8)))) + (乱数表!$T886*(Settings!B12/(((INDEX(出力表!D:D,8))+1)^INDEX(係数表!E:E,8)*INDEX(係数表!F:F,8))))))</f>
        <v>#VALUE!</v>
      </c>
      <c r="X886" t="e">
        <f>MIN(100, MAX(0, (INDEX(出力表!D:D,8))*V886/MAX(W886, Settings!B3)))</f>
        <v>#VALUE!</v>
      </c>
      <c r="Y886">
        <f>MIN(100, MAX(0, 100*BETAINV(乱数表!$I886, MAX(0.00000001, (1/(1+EXP(-(INDEX(係数表!G:G,9) + $B886))))*(EXP(INDEX(係数表!H:H,9) + INDEX(係数表!I:I,9)*LN(INDEX(出力表!C:C,9)+1)))), MAX(0.00000001, (1-(1/(1+EXP(-(INDEX(係数表!G:G,9) + $B886)))))*(EXP(INDEX(係数表!H:H,9) + INDEX(係数表!I:I,9)*LN(INDEX(出力表!C:C,9)+1)))))))</f>
        <v>98.148458843861604</v>
      </c>
      <c r="Z886" t="e">
        <f>MIN(100, MAX(0, (100*(INDEX(出力表!D:D,9))/(EXP(INDEX(係数表!B:B,9) + $C886) + (INDEX(出力表!D:D,9)))) + (乱数表!$U886*(Settings!B12/(((INDEX(出力表!D:D,9))+1)^INDEX(係数表!E:E,9)*INDEX(係数表!F:F,9))))))</f>
        <v>#VALUE!</v>
      </c>
      <c r="AA886" t="e">
        <f>MIN(100, MAX(0, (INDEX(出力表!D:D,9))*Y886/MAX(Z886, Settings!B3)))</f>
        <v>#VALUE!</v>
      </c>
      <c r="AB886">
        <f>MIN(100, MAX(0, 100*BETAINV(乱数表!$J886, MAX(0.00000001, (1/(1+EXP(-(INDEX(係数表!G:G,10) + $B886))))*(EXP(INDEX(係数表!H:H,10) + INDEX(係数表!I:I,10)*LN(INDEX(出力表!C:C,10)+1)))), MAX(0.00000001, (1-(1/(1+EXP(-(INDEX(係数表!G:G,10) + $B886)))))*(EXP(INDEX(係数表!H:H,10) + INDEX(係数表!I:I,10)*LN(INDEX(出力表!C:C,10)+1)))))))</f>
        <v>82.402795135322378</v>
      </c>
      <c r="AC886" t="e">
        <f>MIN(100, MAX(0, (100*(INDEX(出力表!D:D,10))/(EXP(INDEX(係数表!B:B,10) + $C886) + (INDEX(出力表!D:D,10)))) + (乱数表!$V886*(Settings!B12/(((INDEX(出力表!D:D,10))+1)^INDEX(係数表!E:E,10)*INDEX(係数表!F:F,10))))))</f>
        <v>#VALUE!</v>
      </c>
      <c r="AD886" t="e">
        <f>MIN(100, MAX(0, (INDEX(出力表!D:D,10))*AB886/MAX(AC886, Settings!B3)))</f>
        <v>#VALUE!</v>
      </c>
      <c r="AE886">
        <f>MIN(100, MAX(0, 100*BETAINV(乱数表!$K886, MAX(0.00000001, (1/(1+EXP(-(INDEX(係数表!G:G,11) + $B886))))*(EXP(INDEX(係数表!H:H,11) + INDEX(係数表!I:I,11)*LN(INDEX(出力表!C:C,11)+1)))), MAX(0.00000001, (1-(1/(1+EXP(-(INDEX(係数表!G:G,11) + $B886)))))*(EXP(INDEX(係数表!H:H,11) + INDEX(係数表!I:I,11)*LN(INDEX(出力表!C:C,11)+1)))))))</f>
        <v>60.736284076557268</v>
      </c>
      <c r="AF886" t="e">
        <f>MIN(100, MAX(0, (100*(INDEX(出力表!D:D,11))/(EXP(INDEX(係数表!B:B,11) + $C886) + (INDEX(出力表!D:D,11)))) + (乱数表!$W886*(Settings!B12/(((INDEX(出力表!D:D,11))+1)^INDEX(係数表!E:E,11)*INDEX(係数表!F:F,11))))))</f>
        <v>#VALUE!</v>
      </c>
      <c r="AG886" t="e">
        <f>MIN(100, MAX(0, (INDEX(出力表!D:D,11))*AE886/MAX(AF886, Settings!B3)))</f>
        <v>#VALUE!</v>
      </c>
      <c r="AH886">
        <f>MIN(100, MAX(0, 100*BETAINV(乱数表!$L886, MAX(0.00000001, (1/(1+EXP(-(INDEX(係数表!G:G,12) + $B886))))*(EXP(INDEX(係数表!H:H,12) + INDEX(係数表!I:I,12)*LN(INDEX(出力表!C:C,12)+1)))), MAX(0.00000001, (1-(1/(1+EXP(-(INDEX(係数表!G:G,12) + $B886)))))*(EXP(INDEX(係数表!H:H,12) + INDEX(係数表!I:I,12)*LN(INDEX(出力表!C:C,12)+1)))))))</f>
        <v>99.400154755354421</v>
      </c>
      <c r="AI886" t="e">
        <f>MIN(100, MAX(0, (100*(INDEX(出力表!D:D,12))/(EXP(INDEX(係数表!B:B,12) + $C886) + (INDEX(出力表!D:D,12)))) + (乱数表!$X886*(Settings!B12/(((INDEX(出力表!D:D,12))+1)^INDEX(係数表!E:E,12)*INDEX(係数表!F:F,12))))))</f>
        <v>#VALUE!</v>
      </c>
      <c r="AJ886" t="e">
        <f>MIN(100, MAX(0, (INDEX(出力表!D:D,12))*AH886/MAX(AI886, Settings!B3)))</f>
        <v>#VALUE!</v>
      </c>
      <c r="AK886">
        <f>MIN(100, MAX(0, 100*BETAINV(乱数表!$M886, MAX(0.00000001, (1/(1+EXP(-(INDEX(係数表!G:G,13) + $B886))))*(EXP(INDEX(係数表!H:H,13) + INDEX(係数表!I:I,13)*LN(INDEX(出力表!C:C,13)+1)))), MAX(0.00000001, (1-(1/(1+EXP(-(INDEX(係数表!G:G,13) + $B886)))))*(EXP(INDEX(係数表!H:H,13) + INDEX(係数表!I:I,13)*LN(INDEX(出力表!C:C,13)+1)))))))</f>
        <v>99.928488314390364</v>
      </c>
      <c r="AL886" t="e">
        <f>MIN(100, MAX(0, (100*(INDEX(出力表!D:D,13))/(EXP(INDEX(係数表!B:B,13) + $C886) + (INDEX(出力表!D:D,13)))) + (乱数表!$Y886*(Settings!B12/(((INDEX(出力表!D:D,13))+1)^INDEX(係数表!E:E,13)*INDEX(係数表!F:F,13))))))</f>
        <v>#VALUE!</v>
      </c>
      <c r="AM886" t="e">
        <f>MIN(100, MAX(0, (INDEX(出力表!D:D,13))*AK886/MAX(AL886, Settings!B3)))</f>
        <v>#VALUE!</v>
      </c>
      <c r="AN886">
        <f>IF(ISNUMBER(F886), INDEX(出力表!B:B,2)*F886, 0)+IF(ISNUMBER(I886), INDEX(出力表!B:B,3)*I886, 0)+IF(ISNUMBER(L886), INDEX(出力表!B:B,4)*L886, 0)+IF(ISNUMBER(O886), INDEX(出力表!B:B,5)*O886, 0)+IF(ISNUMBER(R886), INDEX(出力表!B:B,6)*R886, 0)+IF(ISNUMBER(U886), INDEX(出力表!B:B,7)*U886, 0)+IF(ISNUMBER(X886), INDEX(出力表!B:B,8)*X886, 0)+IF(ISNUMBER(AA886), INDEX(出力表!B:B,9)*AA886, 0)+IF(ISNUMBER(AD886), INDEX(出力表!B:B,10)*AD886, 0)+IF(ISNUMBER(AG886), INDEX(出力表!B:B,11)*AG886, 0)+IF(ISNUMBER(AJ886), INDEX(出力表!B:B,12)*AJ886, 0)+IF(ISNUMBER(AM886), INDEX(出力表!B:B,13)*AM886, 0)</f>
        <v>0</v>
      </c>
      <c r="AO886">
        <f>IF(ISNUMBER(F886), INDEX(出力表!B:B,2), 0)+IF(ISNUMBER(I886), INDEX(出力表!B:B,3), 0)+IF(ISNUMBER(L886), INDEX(出力表!B:B,4), 0)+IF(ISNUMBER(O886), INDEX(出力表!B:B,5), 0)+IF(ISNUMBER(R886), INDEX(出力表!B:B,6), 0)+IF(ISNUMBER(U886), INDEX(出力表!B:B,7), 0)+IF(ISNUMBER(X886), INDEX(出力表!B:B,8), 0)+IF(ISNUMBER(AA886), INDEX(出力表!B:B,9), 0)+IF(ISNUMBER(AD886), INDEX(出力表!B:B,10), 0)+IF(ISNUMBER(AG886), INDEX(出力表!B:B,11), 0)+IF(ISNUMBER(AJ886), INDEX(出力表!B:B,12), 0)+IF(ISNUMBER(AM886), INDEX(出力表!B:B,13), 0)</f>
        <v>0</v>
      </c>
      <c r="AP886" t="str">
        <f t="shared" si="13"/>
        <v/>
      </c>
    </row>
    <row r="887" spans="1:42" x14ac:dyDescent="0.2">
      <c r="A887">
        <v>886</v>
      </c>
      <c r="B887">
        <f>IF(UPPER(Settings!B4)="TRUE", 乱数表!$Z887*Settings!B10, 0)</f>
        <v>-0.56012059442753337</v>
      </c>
      <c r="C887">
        <f>IF(UPPER(Settings!B4)="TRUE", 乱数表!$AA887*Settings!B11, 0)</f>
        <v>-1.6946838738339298E-2</v>
      </c>
      <c r="D887">
        <f>MIN(100, MAX(0, 100*BETAINV(乱数表!$B887, MAX(0.00000001, (1/(1+EXP(-(INDEX(係数表!G:G,2) + $B887))))*(EXP(INDEX(係数表!H:H,2) + INDEX(係数表!I:I,2)*LN(INDEX(出力表!C:C,2)+1)))), MAX(0.00000001, (1-(1/(1+EXP(-(INDEX(係数表!G:G,2) + $B887)))))*(EXP(INDEX(係数表!H:H,2) + INDEX(係数表!I:I,2)*LN(INDEX(出力表!C:C,2)+1)))))))</f>
        <v>99.560659114109455</v>
      </c>
      <c r="E887" t="e">
        <f>MIN(100, MAX(0, (100*(INDEX(出力表!D:D,2))/(EXP(INDEX(係数表!B:B,2) + $C887) + (INDEX(出力表!D:D,2)))) + (乱数表!$N887*(Settings!B12/(((INDEX(出力表!D:D,2))+1)^INDEX(係数表!E:E,2)*INDEX(係数表!F:F,2))))))</f>
        <v>#VALUE!</v>
      </c>
      <c r="F887" t="e">
        <f>MIN(100, MAX(0, (INDEX(出力表!D:D,2))*D887/MAX(E887, Settings!B3)))</f>
        <v>#VALUE!</v>
      </c>
      <c r="G887">
        <f>MIN(100, MAX(0, 100*BETAINV(乱数表!$C887, MAX(0.00000001, (1/(1+EXP(-(INDEX(係数表!G:G,3) + $B887))))*(EXP(INDEX(係数表!H:H,3) + INDEX(係数表!I:I,3)*LN(INDEX(出力表!C:C,3)+1)))), MAX(0.00000001, (1-(1/(1+EXP(-(INDEX(係数表!G:G,3) + $B887)))))*(EXP(INDEX(係数表!H:H,3) + INDEX(係数表!I:I,3)*LN(INDEX(出力表!C:C,3)+1)))))))</f>
        <v>93.890211150386918</v>
      </c>
      <c r="H887" t="e">
        <f>MIN(100, MAX(0, (100*(INDEX(出力表!D:D,3))/(EXP(INDEX(係数表!B:B,3) + $C887) + (INDEX(出力表!D:D,3)))) + (乱数表!$O887*(Settings!B12/(((INDEX(出力表!D:D,3))+1)^INDEX(係数表!E:E,3)*INDEX(係数表!F:F,3))))))</f>
        <v>#VALUE!</v>
      </c>
      <c r="I887" t="e">
        <f>MIN(100, MAX(0, (INDEX(出力表!D:D,3))*G887/MAX(H887, Settings!B3)))</f>
        <v>#VALUE!</v>
      </c>
      <c r="J887">
        <f>MIN(100, MAX(0, 100*BETAINV(乱数表!$D887, MAX(0.00000001, (1/(1+EXP(-(INDEX(係数表!G:G,4) + $B887))))*(EXP(INDEX(係数表!H:H,4) + INDEX(係数表!I:I,4)*LN(INDEX(出力表!C:C,4)+1)))), MAX(0.00000001, (1-(1/(1+EXP(-(INDEX(係数表!G:G,4) + $B887)))))*(EXP(INDEX(係数表!H:H,4) + INDEX(係数表!I:I,4)*LN(INDEX(出力表!C:C,4)+1)))))))</f>
        <v>98.065338162120128</v>
      </c>
      <c r="K887" t="e">
        <f>MIN(100, MAX(0, (100*(INDEX(出力表!D:D,4))/(EXP(INDEX(係数表!B:B,4) + $C887) + (INDEX(出力表!D:D,4)))) + (乱数表!$P887*(Settings!B12/(((INDEX(出力表!D:D,4))+1)^INDEX(係数表!E:E,4)*INDEX(係数表!F:F,4))))))</f>
        <v>#VALUE!</v>
      </c>
      <c r="L887" t="e">
        <f>MIN(100, MAX(0, (INDEX(出力表!D:D,4))*J887/MAX(K887, Settings!B3)))</f>
        <v>#VALUE!</v>
      </c>
      <c r="M887">
        <f>MIN(100, MAX(0, 100*BETAINV(乱数表!$E887, MAX(0.00000001, (1/(1+EXP(-(INDEX(係数表!G:G,5) + $B887))))*(EXP(INDEX(係数表!H:H,5) + INDEX(係数表!I:I,5)*LN(INDEX(出力表!C:C,5)+1)))), MAX(0.00000001, (1-(1/(1+EXP(-(INDEX(係数表!G:G,5) + $B887)))))*(EXP(INDEX(係数表!H:H,5) + INDEX(係数表!I:I,5)*LN(INDEX(出力表!C:C,5)+1)))))))</f>
        <v>70.329363284454743</v>
      </c>
      <c r="N887" t="e">
        <f>MIN(100, MAX(0, (100*(INDEX(出力表!D:D,5))/(EXP(INDEX(係数表!B:B,5) + $C887) + (INDEX(出力表!D:D,5)))) + (乱数表!$Q887*(Settings!B12/(((INDEX(出力表!D:D,5))+1)^INDEX(係数表!E:E,5)*INDEX(係数表!F:F,5))))))</f>
        <v>#VALUE!</v>
      </c>
      <c r="O887" t="e">
        <f>MIN(100, MAX(0, (INDEX(出力表!D:D,5))*M887/MAX(N887, Settings!B3)))</f>
        <v>#VALUE!</v>
      </c>
      <c r="P887">
        <f>MIN(100, MAX(0, 100*BETAINV(乱数表!$F887, MAX(0.00000001, (1/(1+EXP(-(INDEX(係数表!G:G,6) + $B887))))*(EXP(INDEX(係数表!H:H,6) + INDEX(係数表!I:I,6)*LN(INDEX(出力表!C:C,6)+1)))), MAX(0.00000001, (1-(1/(1+EXP(-(INDEX(係数表!G:G,6) + $B887)))))*(EXP(INDEX(係数表!H:H,6) + INDEX(係数表!I:I,6)*LN(INDEX(出力表!C:C,6)+1)))))))</f>
        <v>72.966430592564365</v>
      </c>
      <c r="Q887" t="e">
        <f>MIN(100, MAX(0, (100*(INDEX(出力表!D:D,6))/(EXP(INDEX(係数表!B:B,6) + $C887) + (INDEX(出力表!D:D,6)))) + (乱数表!$R887*(Settings!B12/(((INDEX(出力表!D:D,6))+1)^INDEX(係数表!E:E,6)*INDEX(係数表!F:F,6))))))</f>
        <v>#VALUE!</v>
      </c>
      <c r="R887" t="e">
        <f>MIN(100, MAX(0, (INDEX(出力表!D:D,6))*P887/MAX(Q887, Settings!B3)))</f>
        <v>#VALUE!</v>
      </c>
      <c r="S887">
        <f>MIN(100, MAX(0, 100*BETAINV(乱数表!$G887, MAX(0.00000001, (1/(1+EXP(-(INDEX(係数表!G:G,7) + $B887))))*(EXP(INDEX(係数表!H:H,7) + INDEX(係数表!I:I,7)*LN(INDEX(出力表!C:C,7)+1)))), MAX(0.00000001, (1-(1/(1+EXP(-(INDEX(係数表!G:G,7) + $B887)))))*(EXP(INDEX(係数表!H:H,7) + INDEX(係数表!I:I,7)*LN(INDEX(出力表!C:C,7)+1)))))))</f>
        <v>98.081948403598631</v>
      </c>
      <c r="T887" t="e">
        <f>MIN(100, MAX(0, (100*(INDEX(出力表!D:D,7))/(EXP(INDEX(係数表!B:B,7) + $C887) + (INDEX(出力表!D:D,7)))) + (乱数表!$S887*(Settings!B12/(((INDEX(出力表!D:D,7))+1)^INDEX(係数表!E:E,7)*INDEX(係数表!F:F,7))))))</f>
        <v>#VALUE!</v>
      </c>
      <c r="U887" t="e">
        <f>MIN(100, MAX(0, (INDEX(出力表!D:D,7))*S887/MAX(T887, Settings!B3)))</f>
        <v>#VALUE!</v>
      </c>
      <c r="V887">
        <f>MIN(100, MAX(0, 100*BETAINV(乱数表!$H887, MAX(0.00000001, (1/(1+EXP(-(INDEX(係数表!G:G,8) + $B887))))*(EXP(INDEX(係数表!H:H,8) + INDEX(係数表!I:I,8)*LN(INDEX(出力表!C:C,8)+1)))), MAX(0.00000001, (1-(1/(1+EXP(-(INDEX(係数表!G:G,8) + $B887)))))*(EXP(INDEX(係数表!H:H,8) + INDEX(係数表!I:I,8)*LN(INDEX(出力表!C:C,8)+1)))))))</f>
        <v>80.022326736628841</v>
      </c>
      <c r="W887" t="e">
        <f>MIN(100, MAX(0, (100*(INDEX(出力表!D:D,8))/(EXP(INDEX(係数表!B:B,8) + $C887) + (INDEX(出力表!D:D,8)))) + (乱数表!$T887*(Settings!B12/(((INDEX(出力表!D:D,8))+1)^INDEX(係数表!E:E,8)*INDEX(係数表!F:F,8))))))</f>
        <v>#VALUE!</v>
      </c>
      <c r="X887" t="e">
        <f>MIN(100, MAX(0, (INDEX(出力表!D:D,8))*V887/MAX(W887, Settings!B3)))</f>
        <v>#VALUE!</v>
      </c>
      <c r="Y887">
        <f>MIN(100, MAX(0, 100*BETAINV(乱数表!$I887, MAX(0.00000001, (1/(1+EXP(-(INDEX(係数表!G:G,9) + $B887))))*(EXP(INDEX(係数表!H:H,9) + INDEX(係数表!I:I,9)*LN(INDEX(出力表!C:C,9)+1)))), MAX(0.00000001, (1-(1/(1+EXP(-(INDEX(係数表!G:G,9) + $B887)))))*(EXP(INDEX(係数表!H:H,9) + INDEX(係数表!I:I,9)*LN(INDEX(出力表!C:C,9)+1)))))))</f>
        <v>73.887869072527764</v>
      </c>
      <c r="Z887" t="e">
        <f>MIN(100, MAX(0, (100*(INDEX(出力表!D:D,9))/(EXP(INDEX(係数表!B:B,9) + $C887) + (INDEX(出力表!D:D,9)))) + (乱数表!$U887*(Settings!B12/(((INDEX(出力表!D:D,9))+1)^INDEX(係数表!E:E,9)*INDEX(係数表!F:F,9))))))</f>
        <v>#VALUE!</v>
      </c>
      <c r="AA887" t="e">
        <f>MIN(100, MAX(0, (INDEX(出力表!D:D,9))*Y887/MAX(Z887, Settings!B3)))</f>
        <v>#VALUE!</v>
      </c>
      <c r="AB887">
        <f>MIN(100, MAX(0, 100*BETAINV(乱数表!$J887, MAX(0.00000001, (1/(1+EXP(-(INDEX(係数表!G:G,10) + $B887))))*(EXP(INDEX(係数表!H:H,10) + INDEX(係数表!I:I,10)*LN(INDEX(出力表!C:C,10)+1)))), MAX(0.00000001, (1-(1/(1+EXP(-(INDEX(係数表!G:G,10) + $B887)))))*(EXP(INDEX(係数表!H:H,10) + INDEX(係数表!I:I,10)*LN(INDEX(出力表!C:C,10)+1)))))))</f>
        <v>99.991501176114241</v>
      </c>
      <c r="AC887" t="e">
        <f>MIN(100, MAX(0, (100*(INDEX(出力表!D:D,10))/(EXP(INDEX(係数表!B:B,10) + $C887) + (INDEX(出力表!D:D,10)))) + (乱数表!$V887*(Settings!B12/(((INDEX(出力表!D:D,10))+1)^INDEX(係数表!E:E,10)*INDEX(係数表!F:F,10))))))</f>
        <v>#VALUE!</v>
      </c>
      <c r="AD887" t="e">
        <f>MIN(100, MAX(0, (INDEX(出力表!D:D,10))*AB887/MAX(AC887, Settings!B3)))</f>
        <v>#VALUE!</v>
      </c>
      <c r="AE887">
        <f>MIN(100, MAX(0, 100*BETAINV(乱数表!$K887, MAX(0.00000001, (1/(1+EXP(-(INDEX(係数表!G:G,11) + $B887))))*(EXP(INDEX(係数表!H:H,11) + INDEX(係数表!I:I,11)*LN(INDEX(出力表!C:C,11)+1)))), MAX(0.00000001, (1-(1/(1+EXP(-(INDEX(係数表!G:G,11) + $B887)))))*(EXP(INDEX(係数表!H:H,11) + INDEX(係数表!I:I,11)*LN(INDEX(出力表!C:C,11)+1)))))))</f>
        <v>97.328019134564002</v>
      </c>
      <c r="AF887" t="e">
        <f>MIN(100, MAX(0, (100*(INDEX(出力表!D:D,11))/(EXP(INDEX(係数表!B:B,11) + $C887) + (INDEX(出力表!D:D,11)))) + (乱数表!$W887*(Settings!B12/(((INDEX(出力表!D:D,11))+1)^INDEX(係数表!E:E,11)*INDEX(係数表!F:F,11))))))</f>
        <v>#VALUE!</v>
      </c>
      <c r="AG887" t="e">
        <f>MIN(100, MAX(0, (INDEX(出力表!D:D,11))*AE887/MAX(AF887, Settings!B3)))</f>
        <v>#VALUE!</v>
      </c>
      <c r="AH887">
        <f>MIN(100, MAX(0, 100*BETAINV(乱数表!$L887, MAX(0.00000001, (1/(1+EXP(-(INDEX(係数表!G:G,12) + $B887))))*(EXP(INDEX(係数表!H:H,12) + INDEX(係数表!I:I,12)*LN(INDEX(出力表!C:C,12)+1)))), MAX(0.00000001, (1-(1/(1+EXP(-(INDEX(係数表!G:G,12) + $B887)))))*(EXP(INDEX(係数表!H:H,12) + INDEX(係数表!I:I,12)*LN(INDEX(出力表!C:C,12)+1)))))))</f>
        <v>88.073616303561764</v>
      </c>
      <c r="AI887" t="e">
        <f>MIN(100, MAX(0, (100*(INDEX(出力表!D:D,12))/(EXP(INDEX(係数表!B:B,12) + $C887) + (INDEX(出力表!D:D,12)))) + (乱数表!$X887*(Settings!B12/(((INDEX(出力表!D:D,12))+1)^INDEX(係数表!E:E,12)*INDEX(係数表!F:F,12))))))</f>
        <v>#VALUE!</v>
      </c>
      <c r="AJ887" t="e">
        <f>MIN(100, MAX(0, (INDEX(出力表!D:D,12))*AH887/MAX(AI887, Settings!B3)))</f>
        <v>#VALUE!</v>
      </c>
      <c r="AK887">
        <f>MIN(100, MAX(0, 100*BETAINV(乱数表!$M887, MAX(0.00000001, (1/(1+EXP(-(INDEX(係数表!G:G,13) + $B887))))*(EXP(INDEX(係数表!H:H,13) + INDEX(係数表!I:I,13)*LN(INDEX(出力表!C:C,13)+1)))), MAX(0.00000001, (1-(1/(1+EXP(-(INDEX(係数表!G:G,13) + $B887)))))*(EXP(INDEX(係数表!H:H,13) + INDEX(係数表!I:I,13)*LN(INDEX(出力表!C:C,13)+1)))))))</f>
        <v>99.150691199813906</v>
      </c>
      <c r="AL887" t="e">
        <f>MIN(100, MAX(0, (100*(INDEX(出力表!D:D,13))/(EXP(INDEX(係数表!B:B,13) + $C887) + (INDEX(出力表!D:D,13)))) + (乱数表!$Y887*(Settings!B12/(((INDEX(出力表!D:D,13))+1)^INDEX(係数表!E:E,13)*INDEX(係数表!F:F,13))))))</f>
        <v>#VALUE!</v>
      </c>
      <c r="AM887" t="e">
        <f>MIN(100, MAX(0, (INDEX(出力表!D:D,13))*AK887/MAX(AL887, Settings!B3)))</f>
        <v>#VALUE!</v>
      </c>
      <c r="AN887">
        <f>IF(ISNUMBER(F887), INDEX(出力表!B:B,2)*F887, 0)+IF(ISNUMBER(I887), INDEX(出力表!B:B,3)*I887, 0)+IF(ISNUMBER(L887), INDEX(出力表!B:B,4)*L887, 0)+IF(ISNUMBER(O887), INDEX(出力表!B:B,5)*O887, 0)+IF(ISNUMBER(R887), INDEX(出力表!B:B,6)*R887, 0)+IF(ISNUMBER(U887), INDEX(出力表!B:B,7)*U887, 0)+IF(ISNUMBER(X887), INDEX(出力表!B:B,8)*X887, 0)+IF(ISNUMBER(AA887), INDEX(出力表!B:B,9)*AA887, 0)+IF(ISNUMBER(AD887), INDEX(出力表!B:B,10)*AD887, 0)+IF(ISNUMBER(AG887), INDEX(出力表!B:B,11)*AG887, 0)+IF(ISNUMBER(AJ887), INDEX(出力表!B:B,12)*AJ887, 0)+IF(ISNUMBER(AM887), INDEX(出力表!B:B,13)*AM887, 0)</f>
        <v>0</v>
      </c>
      <c r="AO887">
        <f>IF(ISNUMBER(F887), INDEX(出力表!B:B,2), 0)+IF(ISNUMBER(I887), INDEX(出力表!B:B,3), 0)+IF(ISNUMBER(L887), INDEX(出力表!B:B,4), 0)+IF(ISNUMBER(O887), INDEX(出力表!B:B,5), 0)+IF(ISNUMBER(R887), INDEX(出力表!B:B,6), 0)+IF(ISNUMBER(U887), INDEX(出力表!B:B,7), 0)+IF(ISNUMBER(X887), INDEX(出力表!B:B,8), 0)+IF(ISNUMBER(AA887), INDEX(出力表!B:B,9), 0)+IF(ISNUMBER(AD887), INDEX(出力表!B:B,10), 0)+IF(ISNUMBER(AG887), INDEX(出力表!B:B,11), 0)+IF(ISNUMBER(AJ887), INDEX(出力表!B:B,12), 0)+IF(ISNUMBER(AM887), INDEX(出力表!B:B,13), 0)</f>
        <v>0</v>
      </c>
      <c r="AP887" t="str">
        <f t="shared" si="13"/>
        <v/>
      </c>
    </row>
    <row r="888" spans="1:42" x14ac:dyDescent="0.2">
      <c r="A888">
        <v>887</v>
      </c>
      <c r="B888">
        <f>IF(UPPER(Settings!B4)="TRUE", 乱数表!$Z888*Settings!B10, 0)</f>
        <v>-0.6434870210374235</v>
      </c>
      <c r="C888">
        <f>IF(UPPER(Settings!B4)="TRUE", 乱数表!$AA888*Settings!B11, 0)</f>
        <v>-4.8501646949394225E-3</v>
      </c>
      <c r="D888">
        <f>MIN(100, MAX(0, 100*BETAINV(乱数表!$B888, MAX(0.00000001, (1/(1+EXP(-(INDEX(係数表!G:G,2) + $B888))))*(EXP(INDEX(係数表!H:H,2) + INDEX(係数表!I:I,2)*LN(INDEX(出力表!C:C,2)+1)))), MAX(0.00000001, (1-(1/(1+EXP(-(INDEX(係数表!G:G,2) + $B888)))))*(EXP(INDEX(係数表!H:H,2) + INDEX(係数表!I:I,2)*LN(INDEX(出力表!C:C,2)+1)))))))</f>
        <v>84.68406358930018</v>
      </c>
      <c r="E888" t="e">
        <f>MIN(100, MAX(0, (100*(INDEX(出力表!D:D,2))/(EXP(INDEX(係数表!B:B,2) + $C888) + (INDEX(出力表!D:D,2)))) + (乱数表!$N888*(Settings!B12/(((INDEX(出力表!D:D,2))+1)^INDEX(係数表!E:E,2)*INDEX(係数表!F:F,2))))))</f>
        <v>#VALUE!</v>
      </c>
      <c r="F888" t="e">
        <f>MIN(100, MAX(0, (INDEX(出力表!D:D,2))*D888/MAX(E888, Settings!B3)))</f>
        <v>#VALUE!</v>
      </c>
      <c r="G888">
        <f>MIN(100, MAX(0, 100*BETAINV(乱数表!$C888, MAX(0.00000001, (1/(1+EXP(-(INDEX(係数表!G:G,3) + $B888))))*(EXP(INDEX(係数表!H:H,3) + INDEX(係数表!I:I,3)*LN(INDEX(出力表!C:C,3)+1)))), MAX(0.00000001, (1-(1/(1+EXP(-(INDEX(係数表!G:G,3) + $B888)))))*(EXP(INDEX(係数表!H:H,3) + INDEX(係数表!I:I,3)*LN(INDEX(出力表!C:C,3)+1)))))))</f>
        <v>62.558295419134389</v>
      </c>
      <c r="H888" t="e">
        <f>MIN(100, MAX(0, (100*(INDEX(出力表!D:D,3))/(EXP(INDEX(係数表!B:B,3) + $C888) + (INDEX(出力表!D:D,3)))) + (乱数表!$O888*(Settings!B12/(((INDEX(出力表!D:D,3))+1)^INDEX(係数表!E:E,3)*INDEX(係数表!F:F,3))))))</f>
        <v>#VALUE!</v>
      </c>
      <c r="I888" t="e">
        <f>MIN(100, MAX(0, (INDEX(出力表!D:D,3))*G888/MAX(H888, Settings!B3)))</f>
        <v>#VALUE!</v>
      </c>
      <c r="J888">
        <f>MIN(100, MAX(0, 100*BETAINV(乱数表!$D888, MAX(0.00000001, (1/(1+EXP(-(INDEX(係数表!G:G,4) + $B888))))*(EXP(INDEX(係数表!H:H,4) + INDEX(係数表!I:I,4)*LN(INDEX(出力表!C:C,4)+1)))), MAX(0.00000001, (1-(1/(1+EXP(-(INDEX(係数表!G:G,4) + $B888)))))*(EXP(INDEX(係数表!H:H,4) + INDEX(係数表!I:I,4)*LN(INDEX(出力表!C:C,4)+1)))))))</f>
        <v>90.784437533508651</v>
      </c>
      <c r="K888" t="e">
        <f>MIN(100, MAX(0, (100*(INDEX(出力表!D:D,4))/(EXP(INDEX(係数表!B:B,4) + $C888) + (INDEX(出力表!D:D,4)))) + (乱数表!$P888*(Settings!B12/(((INDEX(出力表!D:D,4))+1)^INDEX(係数表!E:E,4)*INDEX(係数表!F:F,4))))))</f>
        <v>#VALUE!</v>
      </c>
      <c r="L888" t="e">
        <f>MIN(100, MAX(0, (INDEX(出力表!D:D,4))*J888/MAX(K888, Settings!B3)))</f>
        <v>#VALUE!</v>
      </c>
      <c r="M888">
        <f>MIN(100, MAX(0, 100*BETAINV(乱数表!$E888, MAX(0.00000001, (1/(1+EXP(-(INDEX(係数表!G:G,5) + $B888))))*(EXP(INDEX(係数表!H:H,5) + INDEX(係数表!I:I,5)*LN(INDEX(出力表!C:C,5)+1)))), MAX(0.00000001, (1-(1/(1+EXP(-(INDEX(係数表!G:G,5) + $B888)))))*(EXP(INDEX(係数表!H:H,5) + INDEX(係数表!I:I,5)*LN(INDEX(出力表!C:C,5)+1)))))))</f>
        <v>80.074691607855243</v>
      </c>
      <c r="N888" t="e">
        <f>MIN(100, MAX(0, (100*(INDEX(出力表!D:D,5))/(EXP(INDEX(係数表!B:B,5) + $C888) + (INDEX(出力表!D:D,5)))) + (乱数表!$Q888*(Settings!B12/(((INDEX(出力表!D:D,5))+1)^INDEX(係数表!E:E,5)*INDEX(係数表!F:F,5))))))</f>
        <v>#VALUE!</v>
      </c>
      <c r="O888" t="e">
        <f>MIN(100, MAX(0, (INDEX(出力表!D:D,5))*M888/MAX(N888, Settings!B3)))</f>
        <v>#VALUE!</v>
      </c>
      <c r="P888">
        <f>MIN(100, MAX(0, 100*BETAINV(乱数表!$F888, MAX(0.00000001, (1/(1+EXP(-(INDEX(係数表!G:G,6) + $B888))))*(EXP(INDEX(係数表!H:H,6) + INDEX(係数表!I:I,6)*LN(INDEX(出力表!C:C,6)+1)))), MAX(0.00000001, (1-(1/(1+EXP(-(INDEX(係数表!G:G,6) + $B888)))))*(EXP(INDEX(係数表!H:H,6) + INDEX(係数表!I:I,6)*LN(INDEX(出力表!C:C,6)+1)))))))</f>
        <v>65.82175606437346</v>
      </c>
      <c r="Q888" t="e">
        <f>MIN(100, MAX(0, (100*(INDEX(出力表!D:D,6))/(EXP(INDEX(係数表!B:B,6) + $C888) + (INDEX(出力表!D:D,6)))) + (乱数表!$R888*(Settings!B12/(((INDEX(出力表!D:D,6))+1)^INDEX(係数表!E:E,6)*INDEX(係数表!F:F,6))))))</f>
        <v>#VALUE!</v>
      </c>
      <c r="R888" t="e">
        <f>MIN(100, MAX(0, (INDEX(出力表!D:D,6))*P888/MAX(Q888, Settings!B3)))</f>
        <v>#VALUE!</v>
      </c>
      <c r="S888">
        <f>MIN(100, MAX(0, 100*BETAINV(乱数表!$G888, MAX(0.00000001, (1/(1+EXP(-(INDEX(係数表!G:G,7) + $B888))))*(EXP(INDEX(係数表!H:H,7) + INDEX(係数表!I:I,7)*LN(INDEX(出力表!C:C,7)+1)))), MAX(0.00000001, (1-(1/(1+EXP(-(INDEX(係数表!G:G,7) + $B888)))))*(EXP(INDEX(係数表!H:H,7) + INDEX(係数表!I:I,7)*LN(INDEX(出力表!C:C,7)+1)))))))</f>
        <v>98.863894670897693</v>
      </c>
      <c r="T888" t="e">
        <f>MIN(100, MAX(0, (100*(INDEX(出力表!D:D,7))/(EXP(INDEX(係数表!B:B,7) + $C888) + (INDEX(出力表!D:D,7)))) + (乱数表!$S888*(Settings!B12/(((INDEX(出力表!D:D,7))+1)^INDEX(係数表!E:E,7)*INDEX(係数表!F:F,7))))))</f>
        <v>#VALUE!</v>
      </c>
      <c r="U888" t="e">
        <f>MIN(100, MAX(0, (INDEX(出力表!D:D,7))*S888/MAX(T888, Settings!B3)))</f>
        <v>#VALUE!</v>
      </c>
      <c r="V888">
        <f>MIN(100, MAX(0, 100*BETAINV(乱数表!$H888, MAX(0.00000001, (1/(1+EXP(-(INDEX(係数表!G:G,8) + $B888))))*(EXP(INDEX(係数表!H:H,8) + INDEX(係数表!I:I,8)*LN(INDEX(出力表!C:C,8)+1)))), MAX(0.00000001, (1-(1/(1+EXP(-(INDEX(係数表!G:G,8) + $B888)))))*(EXP(INDEX(係数表!H:H,8) + INDEX(係数表!I:I,8)*LN(INDEX(出力表!C:C,8)+1)))))))</f>
        <v>91.448993417517684</v>
      </c>
      <c r="W888" t="e">
        <f>MIN(100, MAX(0, (100*(INDEX(出力表!D:D,8))/(EXP(INDEX(係数表!B:B,8) + $C888) + (INDEX(出力表!D:D,8)))) + (乱数表!$T888*(Settings!B12/(((INDEX(出力表!D:D,8))+1)^INDEX(係数表!E:E,8)*INDEX(係数表!F:F,8))))))</f>
        <v>#VALUE!</v>
      </c>
      <c r="X888" t="e">
        <f>MIN(100, MAX(0, (INDEX(出力表!D:D,8))*V888/MAX(W888, Settings!B3)))</f>
        <v>#VALUE!</v>
      </c>
      <c r="Y888">
        <f>MIN(100, MAX(0, 100*BETAINV(乱数表!$I888, MAX(0.00000001, (1/(1+EXP(-(INDEX(係数表!G:G,9) + $B888))))*(EXP(INDEX(係数表!H:H,9) + INDEX(係数表!I:I,9)*LN(INDEX(出力表!C:C,9)+1)))), MAX(0.00000001, (1-(1/(1+EXP(-(INDEX(係数表!G:G,9) + $B888)))))*(EXP(INDEX(係数表!H:H,9) + INDEX(係数表!I:I,9)*LN(INDEX(出力表!C:C,9)+1)))))))</f>
        <v>97.845342971463438</v>
      </c>
      <c r="Z888" t="e">
        <f>MIN(100, MAX(0, (100*(INDEX(出力表!D:D,9))/(EXP(INDEX(係数表!B:B,9) + $C888) + (INDEX(出力表!D:D,9)))) + (乱数表!$U888*(Settings!B12/(((INDEX(出力表!D:D,9))+1)^INDEX(係数表!E:E,9)*INDEX(係数表!F:F,9))))))</f>
        <v>#VALUE!</v>
      </c>
      <c r="AA888" t="e">
        <f>MIN(100, MAX(0, (INDEX(出力表!D:D,9))*Y888/MAX(Z888, Settings!B3)))</f>
        <v>#VALUE!</v>
      </c>
      <c r="AB888">
        <f>MIN(100, MAX(0, 100*BETAINV(乱数表!$J888, MAX(0.00000001, (1/(1+EXP(-(INDEX(係数表!G:G,10) + $B888))))*(EXP(INDEX(係数表!H:H,10) + INDEX(係数表!I:I,10)*LN(INDEX(出力表!C:C,10)+1)))), MAX(0.00000001, (1-(1/(1+EXP(-(INDEX(係数表!G:G,10) + $B888)))))*(EXP(INDEX(係数表!H:H,10) + INDEX(係数表!I:I,10)*LN(INDEX(出力表!C:C,10)+1)))))))</f>
        <v>96.039123412486603</v>
      </c>
      <c r="AC888" t="e">
        <f>MIN(100, MAX(0, (100*(INDEX(出力表!D:D,10))/(EXP(INDEX(係数表!B:B,10) + $C888) + (INDEX(出力表!D:D,10)))) + (乱数表!$V888*(Settings!B12/(((INDEX(出力表!D:D,10))+1)^INDEX(係数表!E:E,10)*INDEX(係数表!F:F,10))))))</f>
        <v>#VALUE!</v>
      </c>
      <c r="AD888" t="e">
        <f>MIN(100, MAX(0, (INDEX(出力表!D:D,10))*AB888/MAX(AC888, Settings!B3)))</f>
        <v>#VALUE!</v>
      </c>
      <c r="AE888">
        <f>MIN(100, MAX(0, 100*BETAINV(乱数表!$K888, MAX(0.00000001, (1/(1+EXP(-(INDEX(係数表!G:G,11) + $B888))))*(EXP(INDEX(係数表!H:H,11) + INDEX(係数表!I:I,11)*LN(INDEX(出力表!C:C,11)+1)))), MAX(0.00000001, (1-(1/(1+EXP(-(INDEX(係数表!G:G,11) + $B888)))))*(EXP(INDEX(係数表!H:H,11) + INDEX(係数表!I:I,11)*LN(INDEX(出力表!C:C,11)+1)))))))</f>
        <v>96.569785485682601</v>
      </c>
      <c r="AF888" t="e">
        <f>MIN(100, MAX(0, (100*(INDEX(出力表!D:D,11))/(EXP(INDEX(係数表!B:B,11) + $C888) + (INDEX(出力表!D:D,11)))) + (乱数表!$W888*(Settings!B12/(((INDEX(出力表!D:D,11))+1)^INDEX(係数表!E:E,11)*INDEX(係数表!F:F,11))))))</f>
        <v>#VALUE!</v>
      </c>
      <c r="AG888" t="e">
        <f>MIN(100, MAX(0, (INDEX(出力表!D:D,11))*AE888/MAX(AF888, Settings!B3)))</f>
        <v>#VALUE!</v>
      </c>
      <c r="AH888">
        <f>MIN(100, MAX(0, 100*BETAINV(乱数表!$L888, MAX(0.00000001, (1/(1+EXP(-(INDEX(係数表!G:G,12) + $B888))))*(EXP(INDEX(係数表!H:H,12) + INDEX(係数表!I:I,12)*LN(INDEX(出力表!C:C,12)+1)))), MAX(0.00000001, (1-(1/(1+EXP(-(INDEX(係数表!G:G,12) + $B888)))))*(EXP(INDEX(係数表!H:H,12) + INDEX(係数表!I:I,12)*LN(INDEX(出力表!C:C,12)+1)))))))</f>
        <v>99.840084114345132</v>
      </c>
      <c r="AI888" t="e">
        <f>MIN(100, MAX(0, (100*(INDEX(出力表!D:D,12))/(EXP(INDEX(係数表!B:B,12) + $C888) + (INDEX(出力表!D:D,12)))) + (乱数表!$X888*(Settings!B12/(((INDEX(出力表!D:D,12))+1)^INDEX(係数表!E:E,12)*INDEX(係数表!F:F,12))))))</f>
        <v>#VALUE!</v>
      </c>
      <c r="AJ888" t="e">
        <f>MIN(100, MAX(0, (INDEX(出力表!D:D,12))*AH888/MAX(AI888, Settings!B3)))</f>
        <v>#VALUE!</v>
      </c>
      <c r="AK888">
        <f>MIN(100, MAX(0, 100*BETAINV(乱数表!$M888, MAX(0.00000001, (1/(1+EXP(-(INDEX(係数表!G:G,13) + $B888))))*(EXP(INDEX(係数表!H:H,13) + INDEX(係数表!I:I,13)*LN(INDEX(出力表!C:C,13)+1)))), MAX(0.00000001, (1-(1/(1+EXP(-(INDEX(係数表!G:G,13) + $B888)))))*(EXP(INDEX(係数表!H:H,13) + INDEX(係数表!I:I,13)*LN(INDEX(出力表!C:C,13)+1)))))))</f>
        <v>98.159321948650458</v>
      </c>
      <c r="AL888" t="e">
        <f>MIN(100, MAX(0, (100*(INDEX(出力表!D:D,13))/(EXP(INDEX(係数表!B:B,13) + $C888) + (INDEX(出力表!D:D,13)))) + (乱数表!$Y888*(Settings!B12/(((INDEX(出力表!D:D,13))+1)^INDEX(係数表!E:E,13)*INDEX(係数表!F:F,13))))))</f>
        <v>#VALUE!</v>
      </c>
      <c r="AM888" t="e">
        <f>MIN(100, MAX(0, (INDEX(出力表!D:D,13))*AK888/MAX(AL888, Settings!B3)))</f>
        <v>#VALUE!</v>
      </c>
      <c r="AN888">
        <f>IF(ISNUMBER(F888), INDEX(出力表!B:B,2)*F888, 0)+IF(ISNUMBER(I888), INDEX(出力表!B:B,3)*I888, 0)+IF(ISNUMBER(L888), INDEX(出力表!B:B,4)*L888, 0)+IF(ISNUMBER(O888), INDEX(出力表!B:B,5)*O888, 0)+IF(ISNUMBER(R888), INDEX(出力表!B:B,6)*R888, 0)+IF(ISNUMBER(U888), INDEX(出力表!B:B,7)*U888, 0)+IF(ISNUMBER(X888), INDEX(出力表!B:B,8)*X888, 0)+IF(ISNUMBER(AA888), INDEX(出力表!B:B,9)*AA888, 0)+IF(ISNUMBER(AD888), INDEX(出力表!B:B,10)*AD888, 0)+IF(ISNUMBER(AG888), INDEX(出力表!B:B,11)*AG888, 0)+IF(ISNUMBER(AJ888), INDEX(出力表!B:B,12)*AJ888, 0)+IF(ISNUMBER(AM888), INDEX(出力表!B:B,13)*AM888, 0)</f>
        <v>0</v>
      </c>
      <c r="AO888">
        <f>IF(ISNUMBER(F888), INDEX(出力表!B:B,2), 0)+IF(ISNUMBER(I888), INDEX(出力表!B:B,3), 0)+IF(ISNUMBER(L888), INDEX(出力表!B:B,4), 0)+IF(ISNUMBER(O888), INDEX(出力表!B:B,5), 0)+IF(ISNUMBER(R888), INDEX(出力表!B:B,6), 0)+IF(ISNUMBER(U888), INDEX(出力表!B:B,7), 0)+IF(ISNUMBER(X888), INDEX(出力表!B:B,8), 0)+IF(ISNUMBER(AA888), INDEX(出力表!B:B,9), 0)+IF(ISNUMBER(AD888), INDEX(出力表!B:B,10), 0)+IF(ISNUMBER(AG888), INDEX(出力表!B:B,11), 0)+IF(ISNUMBER(AJ888), INDEX(出力表!B:B,12), 0)+IF(ISNUMBER(AM888), INDEX(出力表!B:B,13), 0)</f>
        <v>0</v>
      </c>
      <c r="AP888" t="str">
        <f t="shared" si="13"/>
        <v/>
      </c>
    </row>
    <row r="889" spans="1:42" x14ac:dyDescent="0.2">
      <c r="A889">
        <v>888</v>
      </c>
      <c r="B889">
        <f>IF(UPPER(Settings!B4)="TRUE", 乱数表!$Z889*Settings!B10, 0)</f>
        <v>6.5087331651587504E-2</v>
      </c>
      <c r="C889">
        <f>IF(UPPER(Settings!B4)="TRUE", 乱数表!$AA889*Settings!B11, 0)</f>
        <v>-0.13432675063316238</v>
      </c>
      <c r="D889">
        <f>MIN(100, MAX(0, 100*BETAINV(乱数表!$B889, MAX(0.00000001, (1/(1+EXP(-(INDEX(係数表!G:G,2) + $B889))))*(EXP(INDEX(係数表!H:H,2) + INDEX(係数表!I:I,2)*LN(INDEX(出力表!C:C,2)+1)))), MAX(0.00000001, (1-(1/(1+EXP(-(INDEX(係数表!G:G,2) + $B889)))))*(EXP(INDEX(係数表!H:H,2) + INDEX(係数表!I:I,2)*LN(INDEX(出力表!C:C,2)+1)))))))</f>
        <v>89.698951106523523</v>
      </c>
      <c r="E889" t="e">
        <f>MIN(100, MAX(0, (100*(INDEX(出力表!D:D,2))/(EXP(INDEX(係数表!B:B,2) + $C889) + (INDEX(出力表!D:D,2)))) + (乱数表!$N889*(Settings!B12/(((INDEX(出力表!D:D,2))+1)^INDEX(係数表!E:E,2)*INDEX(係数表!F:F,2))))))</f>
        <v>#VALUE!</v>
      </c>
      <c r="F889" t="e">
        <f>MIN(100, MAX(0, (INDEX(出力表!D:D,2))*D889/MAX(E889, Settings!B3)))</f>
        <v>#VALUE!</v>
      </c>
      <c r="G889">
        <f>MIN(100, MAX(0, 100*BETAINV(乱数表!$C889, MAX(0.00000001, (1/(1+EXP(-(INDEX(係数表!G:G,3) + $B889))))*(EXP(INDEX(係数表!H:H,3) + INDEX(係数表!I:I,3)*LN(INDEX(出力表!C:C,3)+1)))), MAX(0.00000001, (1-(1/(1+EXP(-(INDEX(係数表!G:G,3) + $B889)))))*(EXP(INDEX(係数表!H:H,3) + INDEX(係数表!I:I,3)*LN(INDEX(出力表!C:C,3)+1)))))))</f>
        <v>88.763187940195294</v>
      </c>
      <c r="H889" t="e">
        <f>MIN(100, MAX(0, (100*(INDEX(出力表!D:D,3))/(EXP(INDEX(係数表!B:B,3) + $C889) + (INDEX(出力表!D:D,3)))) + (乱数表!$O889*(Settings!B12/(((INDEX(出力表!D:D,3))+1)^INDEX(係数表!E:E,3)*INDEX(係数表!F:F,3))))))</f>
        <v>#VALUE!</v>
      </c>
      <c r="I889" t="e">
        <f>MIN(100, MAX(0, (INDEX(出力表!D:D,3))*G889/MAX(H889, Settings!B3)))</f>
        <v>#VALUE!</v>
      </c>
      <c r="J889">
        <f>MIN(100, MAX(0, 100*BETAINV(乱数表!$D889, MAX(0.00000001, (1/(1+EXP(-(INDEX(係数表!G:G,4) + $B889))))*(EXP(INDEX(係数表!H:H,4) + INDEX(係数表!I:I,4)*LN(INDEX(出力表!C:C,4)+1)))), MAX(0.00000001, (1-(1/(1+EXP(-(INDEX(係数表!G:G,4) + $B889)))))*(EXP(INDEX(係数表!H:H,4) + INDEX(係数表!I:I,4)*LN(INDEX(出力表!C:C,4)+1)))))))</f>
        <v>56.40445520679922</v>
      </c>
      <c r="K889" t="e">
        <f>MIN(100, MAX(0, (100*(INDEX(出力表!D:D,4))/(EXP(INDEX(係数表!B:B,4) + $C889) + (INDEX(出力表!D:D,4)))) + (乱数表!$P889*(Settings!B12/(((INDEX(出力表!D:D,4))+1)^INDEX(係数表!E:E,4)*INDEX(係数表!F:F,4))))))</f>
        <v>#VALUE!</v>
      </c>
      <c r="L889" t="e">
        <f>MIN(100, MAX(0, (INDEX(出力表!D:D,4))*J889/MAX(K889, Settings!B3)))</f>
        <v>#VALUE!</v>
      </c>
      <c r="M889">
        <f>MIN(100, MAX(0, 100*BETAINV(乱数表!$E889, MAX(0.00000001, (1/(1+EXP(-(INDEX(係数表!G:G,5) + $B889))))*(EXP(INDEX(係数表!H:H,5) + INDEX(係数表!I:I,5)*LN(INDEX(出力表!C:C,5)+1)))), MAX(0.00000001, (1-(1/(1+EXP(-(INDEX(係数表!G:G,5) + $B889)))))*(EXP(INDEX(係数表!H:H,5) + INDEX(係数表!I:I,5)*LN(INDEX(出力表!C:C,5)+1)))))))</f>
        <v>90.241010957103811</v>
      </c>
      <c r="N889" t="e">
        <f>MIN(100, MAX(0, (100*(INDEX(出力表!D:D,5))/(EXP(INDEX(係数表!B:B,5) + $C889) + (INDEX(出力表!D:D,5)))) + (乱数表!$Q889*(Settings!B12/(((INDEX(出力表!D:D,5))+1)^INDEX(係数表!E:E,5)*INDEX(係数表!F:F,5))))))</f>
        <v>#VALUE!</v>
      </c>
      <c r="O889" t="e">
        <f>MIN(100, MAX(0, (INDEX(出力表!D:D,5))*M889/MAX(N889, Settings!B3)))</f>
        <v>#VALUE!</v>
      </c>
      <c r="P889">
        <f>MIN(100, MAX(0, 100*BETAINV(乱数表!$F889, MAX(0.00000001, (1/(1+EXP(-(INDEX(係数表!G:G,6) + $B889))))*(EXP(INDEX(係数表!H:H,6) + INDEX(係数表!I:I,6)*LN(INDEX(出力表!C:C,6)+1)))), MAX(0.00000001, (1-(1/(1+EXP(-(INDEX(係数表!G:G,6) + $B889)))))*(EXP(INDEX(係数表!H:H,6) + INDEX(係数表!I:I,6)*LN(INDEX(出力表!C:C,6)+1)))))))</f>
        <v>59.170002307214517</v>
      </c>
      <c r="Q889" t="e">
        <f>MIN(100, MAX(0, (100*(INDEX(出力表!D:D,6))/(EXP(INDEX(係数表!B:B,6) + $C889) + (INDEX(出力表!D:D,6)))) + (乱数表!$R889*(Settings!B12/(((INDEX(出力表!D:D,6))+1)^INDEX(係数表!E:E,6)*INDEX(係数表!F:F,6))))))</f>
        <v>#VALUE!</v>
      </c>
      <c r="R889" t="e">
        <f>MIN(100, MAX(0, (INDEX(出力表!D:D,6))*P889/MAX(Q889, Settings!B3)))</f>
        <v>#VALUE!</v>
      </c>
      <c r="S889">
        <f>MIN(100, MAX(0, 100*BETAINV(乱数表!$G889, MAX(0.00000001, (1/(1+EXP(-(INDEX(係数表!G:G,7) + $B889))))*(EXP(INDEX(係数表!H:H,7) + INDEX(係数表!I:I,7)*LN(INDEX(出力表!C:C,7)+1)))), MAX(0.00000001, (1-(1/(1+EXP(-(INDEX(係数表!G:G,7) + $B889)))))*(EXP(INDEX(係数表!H:H,7) + INDEX(係数表!I:I,7)*LN(INDEX(出力表!C:C,7)+1)))))))</f>
        <v>95.843340677988451</v>
      </c>
      <c r="T889" t="e">
        <f>MIN(100, MAX(0, (100*(INDEX(出力表!D:D,7))/(EXP(INDEX(係数表!B:B,7) + $C889) + (INDEX(出力表!D:D,7)))) + (乱数表!$S889*(Settings!B12/(((INDEX(出力表!D:D,7))+1)^INDEX(係数表!E:E,7)*INDEX(係数表!F:F,7))))))</f>
        <v>#VALUE!</v>
      </c>
      <c r="U889" t="e">
        <f>MIN(100, MAX(0, (INDEX(出力表!D:D,7))*S889/MAX(T889, Settings!B3)))</f>
        <v>#VALUE!</v>
      </c>
      <c r="V889">
        <f>MIN(100, MAX(0, 100*BETAINV(乱数表!$H889, MAX(0.00000001, (1/(1+EXP(-(INDEX(係数表!G:G,8) + $B889))))*(EXP(INDEX(係数表!H:H,8) + INDEX(係数表!I:I,8)*LN(INDEX(出力表!C:C,8)+1)))), MAX(0.00000001, (1-(1/(1+EXP(-(INDEX(係数表!G:G,8) + $B889)))))*(EXP(INDEX(係数表!H:H,8) + INDEX(係数表!I:I,8)*LN(INDEX(出力表!C:C,8)+1)))))))</f>
        <v>99.811303297467518</v>
      </c>
      <c r="W889" t="e">
        <f>MIN(100, MAX(0, (100*(INDEX(出力表!D:D,8))/(EXP(INDEX(係数表!B:B,8) + $C889) + (INDEX(出力表!D:D,8)))) + (乱数表!$T889*(Settings!B12/(((INDEX(出力表!D:D,8))+1)^INDEX(係数表!E:E,8)*INDEX(係数表!F:F,8))))))</f>
        <v>#VALUE!</v>
      </c>
      <c r="X889" t="e">
        <f>MIN(100, MAX(0, (INDEX(出力表!D:D,8))*V889/MAX(W889, Settings!B3)))</f>
        <v>#VALUE!</v>
      </c>
      <c r="Y889">
        <f>MIN(100, MAX(0, 100*BETAINV(乱数表!$I889, MAX(0.00000001, (1/(1+EXP(-(INDEX(係数表!G:G,9) + $B889))))*(EXP(INDEX(係数表!H:H,9) + INDEX(係数表!I:I,9)*LN(INDEX(出力表!C:C,9)+1)))), MAX(0.00000001, (1-(1/(1+EXP(-(INDEX(係数表!G:G,9) + $B889)))))*(EXP(INDEX(係数表!H:H,9) + INDEX(係数表!I:I,9)*LN(INDEX(出力表!C:C,9)+1)))))))</f>
        <v>99.982603080922019</v>
      </c>
      <c r="Z889" t="e">
        <f>MIN(100, MAX(0, (100*(INDEX(出力表!D:D,9))/(EXP(INDEX(係数表!B:B,9) + $C889) + (INDEX(出力表!D:D,9)))) + (乱数表!$U889*(Settings!B12/(((INDEX(出力表!D:D,9))+1)^INDEX(係数表!E:E,9)*INDEX(係数表!F:F,9))))))</f>
        <v>#VALUE!</v>
      </c>
      <c r="AA889" t="e">
        <f>MIN(100, MAX(0, (INDEX(出力表!D:D,9))*Y889/MAX(Z889, Settings!B3)))</f>
        <v>#VALUE!</v>
      </c>
      <c r="AB889">
        <f>MIN(100, MAX(0, 100*BETAINV(乱数表!$J889, MAX(0.00000001, (1/(1+EXP(-(INDEX(係数表!G:G,10) + $B889))))*(EXP(INDEX(係数表!H:H,10) + INDEX(係数表!I:I,10)*LN(INDEX(出力表!C:C,10)+1)))), MAX(0.00000001, (1-(1/(1+EXP(-(INDEX(係数表!G:G,10) + $B889)))))*(EXP(INDEX(係数表!H:H,10) + INDEX(係数表!I:I,10)*LN(INDEX(出力表!C:C,10)+1)))))))</f>
        <v>92.887760026904672</v>
      </c>
      <c r="AC889" t="e">
        <f>MIN(100, MAX(0, (100*(INDEX(出力表!D:D,10))/(EXP(INDEX(係数表!B:B,10) + $C889) + (INDEX(出力表!D:D,10)))) + (乱数表!$V889*(Settings!B12/(((INDEX(出力表!D:D,10))+1)^INDEX(係数表!E:E,10)*INDEX(係数表!F:F,10))))))</f>
        <v>#VALUE!</v>
      </c>
      <c r="AD889" t="e">
        <f>MIN(100, MAX(0, (INDEX(出力表!D:D,10))*AB889/MAX(AC889, Settings!B3)))</f>
        <v>#VALUE!</v>
      </c>
      <c r="AE889">
        <f>MIN(100, MAX(0, 100*BETAINV(乱数表!$K889, MAX(0.00000001, (1/(1+EXP(-(INDEX(係数表!G:G,11) + $B889))))*(EXP(INDEX(係数表!H:H,11) + INDEX(係数表!I:I,11)*LN(INDEX(出力表!C:C,11)+1)))), MAX(0.00000001, (1-(1/(1+EXP(-(INDEX(係数表!G:G,11) + $B889)))))*(EXP(INDEX(係数表!H:H,11) + INDEX(係数表!I:I,11)*LN(INDEX(出力表!C:C,11)+1)))))))</f>
        <v>98.682284243851839</v>
      </c>
      <c r="AF889" t="e">
        <f>MIN(100, MAX(0, (100*(INDEX(出力表!D:D,11))/(EXP(INDEX(係数表!B:B,11) + $C889) + (INDEX(出力表!D:D,11)))) + (乱数表!$W889*(Settings!B12/(((INDEX(出力表!D:D,11))+1)^INDEX(係数表!E:E,11)*INDEX(係数表!F:F,11))))))</f>
        <v>#VALUE!</v>
      </c>
      <c r="AG889" t="e">
        <f>MIN(100, MAX(0, (INDEX(出力表!D:D,11))*AE889/MAX(AF889, Settings!B3)))</f>
        <v>#VALUE!</v>
      </c>
      <c r="AH889">
        <f>MIN(100, MAX(0, 100*BETAINV(乱数表!$L889, MAX(0.00000001, (1/(1+EXP(-(INDEX(係数表!G:G,12) + $B889))))*(EXP(INDEX(係数表!H:H,12) + INDEX(係数表!I:I,12)*LN(INDEX(出力表!C:C,12)+1)))), MAX(0.00000001, (1-(1/(1+EXP(-(INDEX(係数表!G:G,12) + $B889)))))*(EXP(INDEX(係数表!H:H,12) + INDEX(係数表!I:I,12)*LN(INDEX(出力表!C:C,12)+1)))))))</f>
        <v>99.368936446201445</v>
      </c>
      <c r="AI889" t="e">
        <f>MIN(100, MAX(0, (100*(INDEX(出力表!D:D,12))/(EXP(INDEX(係数表!B:B,12) + $C889) + (INDEX(出力表!D:D,12)))) + (乱数表!$X889*(Settings!B12/(((INDEX(出力表!D:D,12))+1)^INDEX(係数表!E:E,12)*INDEX(係数表!F:F,12))))))</f>
        <v>#VALUE!</v>
      </c>
      <c r="AJ889" t="e">
        <f>MIN(100, MAX(0, (INDEX(出力表!D:D,12))*AH889/MAX(AI889, Settings!B3)))</f>
        <v>#VALUE!</v>
      </c>
      <c r="AK889">
        <f>MIN(100, MAX(0, 100*BETAINV(乱数表!$M889, MAX(0.00000001, (1/(1+EXP(-(INDEX(係数表!G:G,13) + $B889))))*(EXP(INDEX(係数表!H:H,13) + INDEX(係数表!I:I,13)*LN(INDEX(出力表!C:C,13)+1)))), MAX(0.00000001, (1-(1/(1+EXP(-(INDEX(係数表!G:G,13) + $B889)))))*(EXP(INDEX(係数表!H:H,13) + INDEX(係数表!I:I,13)*LN(INDEX(出力表!C:C,13)+1)))))))</f>
        <v>99.999864418682648</v>
      </c>
      <c r="AL889" t="e">
        <f>MIN(100, MAX(0, (100*(INDEX(出力表!D:D,13))/(EXP(INDEX(係数表!B:B,13) + $C889) + (INDEX(出力表!D:D,13)))) + (乱数表!$Y889*(Settings!B12/(((INDEX(出力表!D:D,13))+1)^INDEX(係数表!E:E,13)*INDEX(係数表!F:F,13))))))</f>
        <v>#VALUE!</v>
      </c>
      <c r="AM889" t="e">
        <f>MIN(100, MAX(0, (INDEX(出力表!D:D,13))*AK889/MAX(AL889, Settings!B3)))</f>
        <v>#VALUE!</v>
      </c>
      <c r="AN889">
        <f>IF(ISNUMBER(F889), INDEX(出力表!B:B,2)*F889, 0)+IF(ISNUMBER(I889), INDEX(出力表!B:B,3)*I889, 0)+IF(ISNUMBER(L889), INDEX(出力表!B:B,4)*L889, 0)+IF(ISNUMBER(O889), INDEX(出力表!B:B,5)*O889, 0)+IF(ISNUMBER(R889), INDEX(出力表!B:B,6)*R889, 0)+IF(ISNUMBER(U889), INDEX(出力表!B:B,7)*U889, 0)+IF(ISNUMBER(X889), INDEX(出力表!B:B,8)*X889, 0)+IF(ISNUMBER(AA889), INDEX(出力表!B:B,9)*AA889, 0)+IF(ISNUMBER(AD889), INDEX(出力表!B:B,10)*AD889, 0)+IF(ISNUMBER(AG889), INDEX(出力表!B:B,11)*AG889, 0)+IF(ISNUMBER(AJ889), INDEX(出力表!B:B,12)*AJ889, 0)+IF(ISNUMBER(AM889), INDEX(出力表!B:B,13)*AM889, 0)</f>
        <v>0</v>
      </c>
      <c r="AO889">
        <f>IF(ISNUMBER(F889), INDEX(出力表!B:B,2), 0)+IF(ISNUMBER(I889), INDEX(出力表!B:B,3), 0)+IF(ISNUMBER(L889), INDEX(出力表!B:B,4), 0)+IF(ISNUMBER(O889), INDEX(出力表!B:B,5), 0)+IF(ISNUMBER(R889), INDEX(出力表!B:B,6), 0)+IF(ISNUMBER(U889), INDEX(出力表!B:B,7), 0)+IF(ISNUMBER(X889), INDEX(出力表!B:B,8), 0)+IF(ISNUMBER(AA889), INDEX(出力表!B:B,9), 0)+IF(ISNUMBER(AD889), INDEX(出力表!B:B,10), 0)+IF(ISNUMBER(AG889), INDEX(出力表!B:B,11), 0)+IF(ISNUMBER(AJ889), INDEX(出力表!B:B,12), 0)+IF(ISNUMBER(AM889), INDEX(出力表!B:B,13), 0)</f>
        <v>0</v>
      </c>
      <c r="AP889" t="str">
        <f t="shared" si="13"/>
        <v/>
      </c>
    </row>
    <row r="890" spans="1:42" x14ac:dyDescent="0.2">
      <c r="A890">
        <v>889</v>
      </c>
      <c r="B890">
        <f>IF(UPPER(Settings!B4)="TRUE", 乱数表!$Z890*Settings!B10, 0)</f>
        <v>0.72214688661510495</v>
      </c>
      <c r="C890">
        <f>IF(UPPER(Settings!B4)="TRUE", 乱数表!$AA890*Settings!B11, 0)</f>
        <v>-0.11110160695974805</v>
      </c>
      <c r="D890">
        <f>MIN(100, MAX(0, 100*BETAINV(乱数表!$B890, MAX(0.00000001, (1/(1+EXP(-(INDEX(係数表!G:G,2) + $B890))))*(EXP(INDEX(係数表!H:H,2) + INDEX(係数表!I:I,2)*LN(INDEX(出力表!C:C,2)+1)))), MAX(0.00000001, (1-(1/(1+EXP(-(INDEX(係数表!G:G,2) + $B890)))))*(EXP(INDEX(係数表!H:H,2) + INDEX(係数表!I:I,2)*LN(INDEX(出力表!C:C,2)+1)))))))</f>
        <v>94.988457714492213</v>
      </c>
      <c r="E890" t="e">
        <f>MIN(100, MAX(0, (100*(INDEX(出力表!D:D,2))/(EXP(INDEX(係数表!B:B,2) + $C890) + (INDEX(出力表!D:D,2)))) + (乱数表!$N890*(Settings!B12/(((INDEX(出力表!D:D,2))+1)^INDEX(係数表!E:E,2)*INDEX(係数表!F:F,2))))))</f>
        <v>#VALUE!</v>
      </c>
      <c r="F890" t="e">
        <f>MIN(100, MAX(0, (INDEX(出力表!D:D,2))*D890/MAX(E890, Settings!B3)))</f>
        <v>#VALUE!</v>
      </c>
      <c r="G890">
        <f>MIN(100, MAX(0, 100*BETAINV(乱数表!$C890, MAX(0.00000001, (1/(1+EXP(-(INDEX(係数表!G:G,3) + $B890))))*(EXP(INDEX(係数表!H:H,3) + INDEX(係数表!I:I,3)*LN(INDEX(出力表!C:C,3)+1)))), MAX(0.00000001, (1-(1/(1+EXP(-(INDEX(係数表!G:G,3) + $B890)))))*(EXP(INDEX(係数表!H:H,3) + INDEX(係数表!I:I,3)*LN(INDEX(出力表!C:C,3)+1)))))))</f>
        <v>93.920437178103612</v>
      </c>
      <c r="H890" t="e">
        <f>MIN(100, MAX(0, (100*(INDEX(出力表!D:D,3))/(EXP(INDEX(係数表!B:B,3) + $C890) + (INDEX(出力表!D:D,3)))) + (乱数表!$O890*(Settings!B12/(((INDEX(出力表!D:D,3))+1)^INDEX(係数表!E:E,3)*INDEX(係数表!F:F,3))))))</f>
        <v>#VALUE!</v>
      </c>
      <c r="I890" t="e">
        <f>MIN(100, MAX(0, (INDEX(出力表!D:D,3))*G890/MAX(H890, Settings!B3)))</f>
        <v>#VALUE!</v>
      </c>
      <c r="J890">
        <f>MIN(100, MAX(0, 100*BETAINV(乱数表!$D890, MAX(0.00000001, (1/(1+EXP(-(INDEX(係数表!G:G,4) + $B890))))*(EXP(INDEX(係数表!H:H,4) + INDEX(係数表!I:I,4)*LN(INDEX(出力表!C:C,4)+1)))), MAX(0.00000001, (1-(1/(1+EXP(-(INDEX(係数表!G:G,4) + $B890)))))*(EXP(INDEX(係数表!H:H,4) + INDEX(係数表!I:I,4)*LN(INDEX(出力表!C:C,4)+1)))))))</f>
        <v>99.307763641610819</v>
      </c>
      <c r="K890" t="e">
        <f>MIN(100, MAX(0, (100*(INDEX(出力表!D:D,4))/(EXP(INDEX(係数表!B:B,4) + $C890) + (INDEX(出力表!D:D,4)))) + (乱数表!$P890*(Settings!B12/(((INDEX(出力表!D:D,4))+1)^INDEX(係数表!E:E,4)*INDEX(係数表!F:F,4))))))</f>
        <v>#VALUE!</v>
      </c>
      <c r="L890" t="e">
        <f>MIN(100, MAX(0, (INDEX(出力表!D:D,4))*J890/MAX(K890, Settings!B3)))</f>
        <v>#VALUE!</v>
      </c>
      <c r="M890">
        <f>MIN(100, MAX(0, 100*BETAINV(乱数表!$E890, MAX(0.00000001, (1/(1+EXP(-(INDEX(係数表!G:G,5) + $B890))))*(EXP(INDEX(係数表!H:H,5) + INDEX(係数表!I:I,5)*LN(INDEX(出力表!C:C,5)+1)))), MAX(0.00000001, (1-(1/(1+EXP(-(INDEX(係数表!G:G,5) + $B890)))))*(EXP(INDEX(係数表!H:H,5) + INDEX(係数表!I:I,5)*LN(INDEX(出力表!C:C,5)+1)))))))</f>
        <v>99.585943432259029</v>
      </c>
      <c r="N890" t="e">
        <f>MIN(100, MAX(0, (100*(INDEX(出力表!D:D,5))/(EXP(INDEX(係数表!B:B,5) + $C890) + (INDEX(出力表!D:D,5)))) + (乱数表!$Q890*(Settings!B12/(((INDEX(出力表!D:D,5))+1)^INDEX(係数表!E:E,5)*INDEX(係数表!F:F,5))))))</f>
        <v>#VALUE!</v>
      </c>
      <c r="O890" t="e">
        <f>MIN(100, MAX(0, (INDEX(出力表!D:D,5))*M890/MAX(N890, Settings!B3)))</f>
        <v>#VALUE!</v>
      </c>
      <c r="P890">
        <f>MIN(100, MAX(0, 100*BETAINV(乱数表!$F890, MAX(0.00000001, (1/(1+EXP(-(INDEX(係数表!G:G,6) + $B890))))*(EXP(INDEX(係数表!H:H,6) + INDEX(係数表!I:I,6)*LN(INDEX(出力表!C:C,6)+1)))), MAX(0.00000001, (1-(1/(1+EXP(-(INDEX(係数表!G:G,6) + $B890)))))*(EXP(INDEX(係数表!H:H,6) + INDEX(係数表!I:I,6)*LN(INDEX(出力表!C:C,6)+1)))))))</f>
        <v>99.888221886187807</v>
      </c>
      <c r="Q890" t="e">
        <f>MIN(100, MAX(0, (100*(INDEX(出力表!D:D,6))/(EXP(INDEX(係数表!B:B,6) + $C890) + (INDEX(出力表!D:D,6)))) + (乱数表!$R890*(Settings!B12/(((INDEX(出力表!D:D,6))+1)^INDEX(係数表!E:E,6)*INDEX(係数表!F:F,6))))))</f>
        <v>#VALUE!</v>
      </c>
      <c r="R890" t="e">
        <f>MIN(100, MAX(0, (INDEX(出力表!D:D,6))*P890/MAX(Q890, Settings!B3)))</f>
        <v>#VALUE!</v>
      </c>
      <c r="S890">
        <f>MIN(100, MAX(0, 100*BETAINV(乱数表!$G890, MAX(0.00000001, (1/(1+EXP(-(INDEX(係数表!G:G,7) + $B890))))*(EXP(INDEX(係数表!H:H,7) + INDEX(係数表!I:I,7)*LN(INDEX(出力表!C:C,7)+1)))), MAX(0.00000001, (1-(1/(1+EXP(-(INDEX(係数表!G:G,7) + $B890)))))*(EXP(INDEX(係数表!H:H,7) + INDEX(係数表!I:I,7)*LN(INDEX(出力表!C:C,7)+1)))))))</f>
        <v>99.528396660236211</v>
      </c>
      <c r="T890" t="e">
        <f>MIN(100, MAX(0, (100*(INDEX(出力表!D:D,7))/(EXP(INDEX(係数表!B:B,7) + $C890) + (INDEX(出力表!D:D,7)))) + (乱数表!$S890*(Settings!B12/(((INDEX(出力表!D:D,7))+1)^INDEX(係数表!E:E,7)*INDEX(係数表!F:F,7))))))</f>
        <v>#VALUE!</v>
      </c>
      <c r="U890" t="e">
        <f>MIN(100, MAX(0, (INDEX(出力表!D:D,7))*S890/MAX(T890, Settings!B3)))</f>
        <v>#VALUE!</v>
      </c>
      <c r="V890">
        <f>MIN(100, MAX(0, 100*BETAINV(乱数表!$H890, MAX(0.00000001, (1/(1+EXP(-(INDEX(係数表!G:G,8) + $B890))))*(EXP(INDEX(係数表!H:H,8) + INDEX(係数表!I:I,8)*LN(INDEX(出力表!C:C,8)+1)))), MAX(0.00000001, (1-(1/(1+EXP(-(INDEX(係数表!G:G,8) + $B890)))))*(EXP(INDEX(係数表!H:H,8) + INDEX(係数表!I:I,8)*LN(INDEX(出力表!C:C,8)+1)))))))</f>
        <v>98.378876221069845</v>
      </c>
      <c r="W890" t="e">
        <f>MIN(100, MAX(0, (100*(INDEX(出力表!D:D,8))/(EXP(INDEX(係数表!B:B,8) + $C890) + (INDEX(出力表!D:D,8)))) + (乱数表!$T890*(Settings!B12/(((INDEX(出力表!D:D,8))+1)^INDEX(係数表!E:E,8)*INDEX(係数表!F:F,8))))))</f>
        <v>#VALUE!</v>
      </c>
      <c r="X890" t="e">
        <f>MIN(100, MAX(0, (INDEX(出力表!D:D,8))*V890/MAX(W890, Settings!B3)))</f>
        <v>#VALUE!</v>
      </c>
      <c r="Y890">
        <f>MIN(100, MAX(0, 100*BETAINV(乱数表!$I890, MAX(0.00000001, (1/(1+EXP(-(INDEX(係数表!G:G,9) + $B890))))*(EXP(INDEX(係数表!H:H,9) + INDEX(係数表!I:I,9)*LN(INDEX(出力表!C:C,9)+1)))), MAX(0.00000001, (1-(1/(1+EXP(-(INDEX(係数表!G:G,9) + $B890)))))*(EXP(INDEX(係数表!H:H,9) + INDEX(係数表!I:I,9)*LN(INDEX(出力表!C:C,9)+1)))))))</f>
        <v>96.892684228329856</v>
      </c>
      <c r="Z890" t="e">
        <f>MIN(100, MAX(0, (100*(INDEX(出力表!D:D,9))/(EXP(INDEX(係数表!B:B,9) + $C890) + (INDEX(出力表!D:D,9)))) + (乱数表!$U890*(Settings!B12/(((INDEX(出力表!D:D,9))+1)^INDEX(係数表!E:E,9)*INDEX(係数表!F:F,9))))))</f>
        <v>#VALUE!</v>
      </c>
      <c r="AA890" t="e">
        <f>MIN(100, MAX(0, (INDEX(出力表!D:D,9))*Y890/MAX(Z890, Settings!B3)))</f>
        <v>#VALUE!</v>
      </c>
      <c r="AB890">
        <f>MIN(100, MAX(0, 100*BETAINV(乱数表!$J890, MAX(0.00000001, (1/(1+EXP(-(INDEX(係数表!G:G,10) + $B890))))*(EXP(INDEX(係数表!H:H,10) + INDEX(係数表!I:I,10)*LN(INDEX(出力表!C:C,10)+1)))), MAX(0.00000001, (1-(1/(1+EXP(-(INDEX(係数表!G:G,10) + $B890)))))*(EXP(INDEX(係数表!H:H,10) + INDEX(係数表!I:I,10)*LN(INDEX(出力表!C:C,10)+1)))))))</f>
        <v>98.548189832814643</v>
      </c>
      <c r="AC890" t="e">
        <f>MIN(100, MAX(0, (100*(INDEX(出力表!D:D,10))/(EXP(INDEX(係数表!B:B,10) + $C890) + (INDEX(出力表!D:D,10)))) + (乱数表!$V890*(Settings!B12/(((INDEX(出力表!D:D,10))+1)^INDEX(係数表!E:E,10)*INDEX(係数表!F:F,10))))))</f>
        <v>#VALUE!</v>
      </c>
      <c r="AD890" t="e">
        <f>MIN(100, MAX(0, (INDEX(出力表!D:D,10))*AB890/MAX(AC890, Settings!B3)))</f>
        <v>#VALUE!</v>
      </c>
      <c r="AE890">
        <f>MIN(100, MAX(0, 100*BETAINV(乱数表!$K890, MAX(0.00000001, (1/(1+EXP(-(INDEX(係数表!G:G,11) + $B890))))*(EXP(INDEX(係数表!H:H,11) + INDEX(係数表!I:I,11)*LN(INDEX(出力表!C:C,11)+1)))), MAX(0.00000001, (1-(1/(1+EXP(-(INDEX(係数表!G:G,11) + $B890)))))*(EXP(INDEX(係数表!H:H,11) + INDEX(係数表!I:I,11)*LN(INDEX(出力表!C:C,11)+1)))))))</f>
        <v>84.533008836250673</v>
      </c>
      <c r="AF890" t="e">
        <f>MIN(100, MAX(0, (100*(INDEX(出力表!D:D,11))/(EXP(INDEX(係数表!B:B,11) + $C890) + (INDEX(出力表!D:D,11)))) + (乱数表!$W890*(Settings!B12/(((INDEX(出力表!D:D,11))+1)^INDEX(係数表!E:E,11)*INDEX(係数表!F:F,11))))))</f>
        <v>#VALUE!</v>
      </c>
      <c r="AG890" t="e">
        <f>MIN(100, MAX(0, (INDEX(出力表!D:D,11))*AE890/MAX(AF890, Settings!B3)))</f>
        <v>#VALUE!</v>
      </c>
      <c r="AH890">
        <f>MIN(100, MAX(0, 100*BETAINV(乱数表!$L890, MAX(0.00000001, (1/(1+EXP(-(INDEX(係数表!G:G,12) + $B890))))*(EXP(INDEX(係数表!H:H,12) + INDEX(係数表!I:I,12)*LN(INDEX(出力表!C:C,12)+1)))), MAX(0.00000001, (1-(1/(1+EXP(-(INDEX(係数表!G:G,12) + $B890)))))*(EXP(INDEX(係数表!H:H,12) + INDEX(係数表!I:I,12)*LN(INDEX(出力表!C:C,12)+1)))))))</f>
        <v>91.674196030149119</v>
      </c>
      <c r="AI890" t="e">
        <f>MIN(100, MAX(0, (100*(INDEX(出力表!D:D,12))/(EXP(INDEX(係数表!B:B,12) + $C890) + (INDEX(出力表!D:D,12)))) + (乱数表!$X890*(Settings!B12/(((INDEX(出力表!D:D,12))+1)^INDEX(係数表!E:E,12)*INDEX(係数表!F:F,12))))))</f>
        <v>#VALUE!</v>
      </c>
      <c r="AJ890" t="e">
        <f>MIN(100, MAX(0, (INDEX(出力表!D:D,12))*AH890/MAX(AI890, Settings!B3)))</f>
        <v>#VALUE!</v>
      </c>
      <c r="AK890">
        <f>MIN(100, MAX(0, 100*BETAINV(乱数表!$M890, MAX(0.00000001, (1/(1+EXP(-(INDEX(係数表!G:G,13) + $B890))))*(EXP(INDEX(係数表!H:H,13) + INDEX(係数表!I:I,13)*LN(INDEX(出力表!C:C,13)+1)))), MAX(0.00000001, (1-(1/(1+EXP(-(INDEX(係数表!G:G,13) + $B890)))))*(EXP(INDEX(係数表!H:H,13) + INDEX(係数表!I:I,13)*LN(INDEX(出力表!C:C,13)+1)))))))</f>
        <v>99.998880855470574</v>
      </c>
      <c r="AL890" t="e">
        <f>MIN(100, MAX(0, (100*(INDEX(出力表!D:D,13))/(EXP(INDEX(係数表!B:B,13) + $C890) + (INDEX(出力表!D:D,13)))) + (乱数表!$Y890*(Settings!B12/(((INDEX(出力表!D:D,13))+1)^INDEX(係数表!E:E,13)*INDEX(係数表!F:F,13))))))</f>
        <v>#VALUE!</v>
      </c>
      <c r="AM890" t="e">
        <f>MIN(100, MAX(0, (INDEX(出力表!D:D,13))*AK890/MAX(AL890, Settings!B3)))</f>
        <v>#VALUE!</v>
      </c>
      <c r="AN890">
        <f>IF(ISNUMBER(F890), INDEX(出力表!B:B,2)*F890, 0)+IF(ISNUMBER(I890), INDEX(出力表!B:B,3)*I890, 0)+IF(ISNUMBER(L890), INDEX(出力表!B:B,4)*L890, 0)+IF(ISNUMBER(O890), INDEX(出力表!B:B,5)*O890, 0)+IF(ISNUMBER(R890), INDEX(出力表!B:B,6)*R890, 0)+IF(ISNUMBER(U890), INDEX(出力表!B:B,7)*U890, 0)+IF(ISNUMBER(X890), INDEX(出力表!B:B,8)*X890, 0)+IF(ISNUMBER(AA890), INDEX(出力表!B:B,9)*AA890, 0)+IF(ISNUMBER(AD890), INDEX(出力表!B:B,10)*AD890, 0)+IF(ISNUMBER(AG890), INDEX(出力表!B:B,11)*AG890, 0)+IF(ISNUMBER(AJ890), INDEX(出力表!B:B,12)*AJ890, 0)+IF(ISNUMBER(AM890), INDEX(出力表!B:B,13)*AM890, 0)</f>
        <v>0</v>
      </c>
      <c r="AO890">
        <f>IF(ISNUMBER(F890), INDEX(出力表!B:B,2), 0)+IF(ISNUMBER(I890), INDEX(出力表!B:B,3), 0)+IF(ISNUMBER(L890), INDEX(出力表!B:B,4), 0)+IF(ISNUMBER(O890), INDEX(出力表!B:B,5), 0)+IF(ISNUMBER(R890), INDEX(出力表!B:B,6), 0)+IF(ISNUMBER(U890), INDEX(出力表!B:B,7), 0)+IF(ISNUMBER(X890), INDEX(出力表!B:B,8), 0)+IF(ISNUMBER(AA890), INDEX(出力表!B:B,9), 0)+IF(ISNUMBER(AD890), INDEX(出力表!B:B,10), 0)+IF(ISNUMBER(AG890), INDEX(出力表!B:B,11), 0)+IF(ISNUMBER(AJ890), INDEX(出力表!B:B,12), 0)+IF(ISNUMBER(AM890), INDEX(出力表!B:B,13), 0)</f>
        <v>0</v>
      </c>
      <c r="AP890" t="str">
        <f t="shared" si="13"/>
        <v/>
      </c>
    </row>
    <row r="891" spans="1:42" x14ac:dyDescent="0.2">
      <c r="A891">
        <v>890</v>
      </c>
      <c r="B891">
        <f>IF(UPPER(Settings!B4)="TRUE", 乱数表!$Z891*Settings!B10, 0)</f>
        <v>-0.14436222996731005</v>
      </c>
      <c r="C891">
        <f>IF(UPPER(Settings!B4)="TRUE", 乱数表!$AA891*Settings!B11, 0)</f>
        <v>6.9323928010445231E-3</v>
      </c>
      <c r="D891">
        <f>MIN(100, MAX(0, 100*BETAINV(乱数表!$B891, MAX(0.00000001, (1/(1+EXP(-(INDEX(係数表!G:G,2) + $B891))))*(EXP(INDEX(係数表!H:H,2) + INDEX(係数表!I:I,2)*LN(INDEX(出力表!C:C,2)+1)))), MAX(0.00000001, (1-(1/(1+EXP(-(INDEX(係数表!G:G,2) + $B891)))))*(EXP(INDEX(係数表!H:H,2) + INDEX(係数表!I:I,2)*LN(INDEX(出力表!C:C,2)+1)))))))</f>
        <v>82.375497499471024</v>
      </c>
      <c r="E891" t="e">
        <f>MIN(100, MAX(0, (100*(INDEX(出力表!D:D,2))/(EXP(INDEX(係数表!B:B,2) + $C891) + (INDEX(出力表!D:D,2)))) + (乱数表!$N891*(Settings!B12/(((INDEX(出力表!D:D,2))+1)^INDEX(係数表!E:E,2)*INDEX(係数表!F:F,2))))))</f>
        <v>#VALUE!</v>
      </c>
      <c r="F891" t="e">
        <f>MIN(100, MAX(0, (INDEX(出力表!D:D,2))*D891/MAX(E891, Settings!B3)))</f>
        <v>#VALUE!</v>
      </c>
      <c r="G891">
        <f>MIN(100, MAX(0, 100*BETAINV(乱数表!$C891, MAX(0.00000001, (1/(1+EXP(-(INDEX(係数表!G:G,3) + $B891))))*(EXP(INDEX(係数表!H:H,3) + INDEX(係数表!I:I,3)*LN(INDEX(出力表!C:C,3)+1)))), MAX(0.00000001, (1-(1/(1+EXP(-(INDEX(係数表!G:G,3) + $B891)))))*(EXP(INDEX(係数表!H:H,3) + INDEX(係数表!I:I,3)*LN(INDEX(出力表!C:C,3)+1)))))))</f>
        <v>93.150305913195581</v>
      </c>
      <c r="H891" t="e">
        <f>MIN(100, MAX(0, (100*(INDEX(出力表!D:D,3))/(EXP(INDEX(係数表!B:B,3) + $C891) + (INDEX(出力表!D:D,3)))) + (乱数表!$O891*(Settings!B12/(((INDEX(出力表!D:D,3))+1)^INDEX(係数表!E:E,3)*INDEX(係数表!F:F,3))))))</f>
        <v>#VALUE!</v>
      </c>
      <c r="I891" t="e">
        <f>MIN(100, MAX(0, (INDEX(出力表!D:D,3))*G891/MAX(H891, Settings!B3)))</f>
        <v>#VALUE!</v>
      </c>
      <c r="J891">
        <f>MIN(100, MAX(0, 100*BETAINV(乱数表!$D891, MAX(0.00000001, (1/(1+EXP(-(INDEX(係数表!G:G,4) + $B891))))*(EXP(INDEX(係数表!H:H,4) + INDEX(係数表!I:I,4)*LN(INDEX(出力表!C:C,4)+1)))), MAX(0.00000001, (1-(1/(1+EXP(-(INDEX(係数表!G:G,4) + $B891)))))*(EXP(INDEX(係数表!H:H,4) + INDEX(係数表!I:I,4)*LN(INDEX(出力表!C:C,4)+1)))))))</f>
        <v>98.660071513073504</v>
      </c>
      <c r="K891" t="e">
        <f>MIN(100, MAX(0, (100*(INDEX(出力表!D:D,4))/(EXP(INDEX(係数表!B:B,4) + $C891) + (INDEX(出力表!D:D,4)))) + (乱数表!$P891*(Settings!B12/(((INDEX(出力表!D:D,4))+1)^INDEX(係数表!E:E,4)*INDEX(係数表!F:F,4))))))</f>
        <v>#VALUE!</v>
      </c>
      <c r="L891" t="e">
        <f>MIN(100, MAX(0, (INDEX(出力表!D:D,4))*J891/MAX(K891, Settings!B3)))</f>
        <v>#VALUE!</v>
      </c>
      <c r="M891">
        <f>MIN(100, MAX(0, 100*BETAINV(乱数表!$E891, MAX(0.00000001, (1/(1+EXP(-(INDEX(係数表!G:G,5) + $B891))))*(EXP(INDEX(係数表!H:H,5) + INDEX(係数表!I:I,5)*LN(INDEX(出力表!C:C,5)+1)))), MAX(0.00000001, (1-(1/(1+EXP(-(INDEX(係数表!G:G,5) + $B891)))))*(EXP(INDEX(係数表!H:H,5) + INDEX(係数表!I:I,5)*LN(INDEX(出力表!C:C,5)+1)))))))</f>
        <v>82.728667538683766</v>
      </c>
      <c r="N891" t="e">
        <f>MIN(100, MAX(0, (100*(INDEX(出力表!D:D,5))/(EXP(INDEX(係数表!B:B,5) + $C891) + (INDEX(出力表!D:D,5)))) + (乱数表!$Q891*(Settings!B12/(((INDEX(出力表!D:D,5))+1)^INDEX(係数表!E:E,5)*INDEX(係数表!F:F,5))))))</f>
        <v>#VALUE!</v>
      </c>
      <c r="O891" t="e">
        <f>MIN(100, MAX(0, (INDEX(出力表!D:D,5))*M891/MAX(N891, Settings!B3)))</f>
        <v>#VALUE!</v>
      </c>
      <c r="P891">
        <f>MIN(100, MAX(0, 100*BETAINV(乱数表!$F891, MAX(0.00000001, (1/(1+EXP(-(INDEX(係数表!G:G,6) + $B891))))*(EXP(INDEX(係数表!H:H,6) + INDEX(係数表!I:I,6)*LN(INDEX(出力表!C:C,6)+1)))), MAX(0.00000001, (1-(1/(1+EXP(-(INDEX(係数表!G:G,6) + $B891)))))*(EXP(INDEX(係数表!H:H,6) + INDEX(係数表!I:I,6)*LN(INDEX(出力表!C:C,6)+1)))))))</f>
        <v>99.810572864289099</v>
      </c>
      <c r="Q891" t="e">
        <f>MIN(100, MAX(0, (100*(INDEX(出力表!D:D,6))/(EXP(INDEX(係数表!B:B,6) + $C891) + (INDEX(出力表!D:D,6)))) + (乱数表!$R891*(Settings!B12/(((INDEX(出力表!D:D,6))+1)^INDEX(係数表!E:E,6)*INDEX(係数表!F:F,6))))))</f>
        <v>#VALUE!</v>
      </c>
      <c r="R891" t="e">
        <f>MIN(100, MAX(0, (INDEX(出力表!D:D,6))*P891/MAX(Q891, Settings!B3)))</f>
        <v>#VALUE!</v>
      </c>
      <c r="S891">
        <f>MIN(100, MAX(0, 100*BETAINV(乱数表!$G891, MAX(0.00000001, (1/(1+EXP(-(INDEX(係数表!G:G,7) + $B891))))*(EXP(INDEX(係数表!H:H,7) + INDEX(係数表!I:I,7)*LN(INDEX(出力表!C:C,7)+1)))), MAX(0.00000001, (1-(1/(1+EXP(-(INDEX(係数表!G:G,7) + $B891)))))*(EXP(INDEX(係数表!H:H,7) + INDEX(係数表!I:I,7)*LN(INDEX(出力表!C:C,7)+1)))))))</f>
        <v>99.772698151963198</v>
      </c>
      <c r="T891" t="e">
        <f>MIN(100, MAX(0, (100*(INDEX(出力表!D:D,7))/(EXP(INDEX(係数表!B:B,7) + $C891) + (INDEX(出力表!D:D,7)))) + (乱数表!$S891*(Settings!B12/(((INDEX(出力表!D:D,7))+1)^INDEX(係数表!E:E,7)*INDEX(係数表!F:F,7))))))</f>
        <v>#VALUE!</v>
      </c>
      <c r="U891" t="e">
        <f>MIN(100, MAX(0, (INDEX(出力表!D:D,7))*S891/MAX(T891, Settings!B3)))</f>
        <v>#VALUE!</v>
      </c>
      <c r="V891">
        <f>MIN(100, MAX(0, 100*BETAINV(乱数表!$H891, MAX(0.00000001, (1/(1+EXP(-(INDEX(係数表!G:G,8) + $B891))))*(EXP(INDEX(係数表!H:H,8) + INDEX(係数表!I:I,8)*LN(INDEX(出力表!C:C,8)+1)))), MAX(0.00000001, (1-(1/(1+EXP(-(INDEX(係数表!G:G,8) + $B891)))))*(EXP(INDEX(係数表!H:H,8) + INDEX(係数表!I:I,8)*LN(INDEX(出力表!C:C,8)+1)))))))</f>
        <v>88.223829748790095</v>
      </c>
      <c r="W891" t="e">
        <f>MIN(100, MAX(0, (100*(INDEX(出力表!D:D,8))/(EXP(INDEX(係数表!B:B,8) + $C891) + (INDEX(出力表!D:D,8)))) + (乱数表!$T891*(Settings!B12/(((INDEX(出力表!D:D,8))+1)^INDEX(係数表!E:E,8)*INDEX(係数表!F:F,8))))))</f>
        <v>#VALUE!</v>
      </c>
      <c r="X891" t="e">
        <f>MIN(100, MAX(0, (INDEX(出力表!D:D,8))*V891/MAX(W891, Settings!B3)))</f>
        <v>#VALUE!</v>
      </c>
      <c r="Y891">
        <f>MIN(100, MAX(0, 100*BETAINV(乱数表!$I891, MAX(0.00000001, (1/(1+EXP(-(INDEX(係数表!G:G,9) + $B891))))*(EXP(INDEX(係数表!H:H,9) + INDEX(係数表!I:I,9)*LN(INDEX(出力表!C:C,9)+1)))), MAX(0.00000001, (1-(1/(1+EXP(-(INDEX(係数表!G:G,9) + $B891)))))*(EXP(INDEX(係数表!H:H,9) + INDEX(係数表!I:I,9)*LN(INDEX(出力表!C:C,9)+1)))))))</f>
        <v>92.004693391991765</v>
      </c>
      <c r="Z891" t="e">
        <f>MIN(100, MAX(0, (100*(INDEX(出力表!D:D,9))/(EXP(INDEX(係数表!B:B,9) + $C891) + (INDEX(出力表!D:D,9)))) + (乱数表!$U891*(Settings!B12/(((INDEX(出力表!D:D,9))+1)^INDEX(係数表!E:E,9)*INDEX(係数表!F:F,9))))))</f>
        <v>#VALUE!</v>
      </c>
      <c r="AA891" t="e">
        <f>MIN(100, MAX(0, (INDEX(出力表!D:D,9))*Y891/MAX(Z891, Settings!B3)))</f>
        <v>#VALUE!</v>
      </c>
      <c r="AB891">
        <f>MIN(100, MAX(0, 100*BETAINV(乱数表!$J891, MAX(0.00000001, (1/(1+EXP(-(INDEX(係数表!G:G,10) + $B891))))*(EXP(INDEX(係数表!H:H,10) + INDEX(係数表!I:I,10)*LN(INDEX(出力表!C:C,10)+1)))), MAX(0.00000001, (1-(1/(1+EXP(-(INDEX(係数表!G:G,10) + $B891)))))*(EXP(INDEX(係数表!H:H,10) + INDEX(係数表!I:I,10)*LN(INDEX(出力表!C:C,10)+1)))))))</f>
        <v>89.200894364644228</v>
      </c>
      <c r="AC891" t="e">
        <f>MIN(100, MAX(0, (100*(INDEX(出力表!D:D,10))/(EXP(INDEX(係数表!B:B,10) + $C891) + (INDEX(出力表!D:D,10)))) + (乱数表!$V891*(Settings!B12/(((INDEX(出力表!D:D,10))+1)^INDEX(係数表!E:E,10)*INDEX(係数表!F:F,10))))))</f>
        <v>#VALUE!</v>
      </c>
      <c r="AD891" t="e">
        <f>MIN(100, MAX(0, (INDEX(出力表!D:D,10))*AB891/MAX(AC891, Settings!B3)))</f>
        <v>#VALUE!</v>
      </c>
      <c r="AE891">
        <f>MIN(100, MAX(0, 100*BETAINV(乱数表!$K891, MAX(0.00000001, (1/(1+EXP(-(INDEX(係数表!G:G,11) + $B891))))*(EXP(INDEX(係数表!H:H,11) + INDEX(係数表!I:I,11)*LN(INDEX(出力表!C:C,11)+1)))), MAX(0.00000001, (1-(1/(1+EXP(-(INDEX(係数表!G:G,11) + $B891)))))*(EXP(INDEX(係数表!H:H,11) + INDEX(係数表!I:I,11)*LN(INDEX(出力表!C:C,11)+1)))))))</f>
        <v>98.891864575112209</v>
      </c>
      <c r="AF891" t="e">
        <f>MIN(100, MAX(0, (100*(INDEX(出力表!D:D,11))/(EXP(INDEX(係数表!B:B,11) + $C891) + (INDEX(出力表!D:D,11)))) + (乱数表!$W891*(Settings!B12/(((INDEX(出力表!D:D,11))+1)^INDEX(係数表!E:E,11)*INDEX(係数表!F:F,11))))))</f>
        <v>#VALUE!</v>
      </c>
      <c r="AG891" t="e">
        <f>MIN(100, MAX(0, (INDEX(出力表!D:D,11))*AE891/MAX(AF891, Settings!B3)))</f>
        <v>#VALUE!</v>
      </c>
      <c r="AH891">
        <f>MIN(100, MAX(0, 100*BETAINV(乱数表!$L891, MAX(0.00000001, (1/(1+EXP(-(INDEX(係数表!G:G,12) + $B891))))*(EXP(INDEX(係数表!H:H,12) + INDEX(係数表!I:I,12)*LN(INDEX(出力表!C:C,12)+1)))), MAX(0.00000001, (1-(1/(1+EXP(-(INDEX(係数表!G:G,12) + $B891)))))*(EXP(INDEX(係数表!H:H,12) + INDEX(係数表!I:I,12)*LN(INDEX(出力表!C:C,12)+1)))))))</f>
        <v>98.659385126670216</v>
      </c>
      <c r="AI891" t="e">
        <f>MIN(100, MAX(0, (100*(INDEX(出力表!D:D,12))/(EXP(INDEX(係数表!B:B,12) + $C891) + (INDEX(出力表!D:D,12)))) + (乱数表!$X891*(Settings!B12/(((INDEX(出力表!D:D,12))+1)^INDEX(係数表!E:E,12)*INDEX(係数表!F:F,12))))))</f>
        <v>#VALUE!</v>
      </c>
      <c r="AJ891" t="e">
        <f>MIN(100, MAX(0, (INDEX(出力表!D:D,12))*AH891/MAX(AI891, Settings!B3)))</f>
        <v>#VALUE!</v>
      </c>
      <c r="AK891">
        <f>MIN(100, MAX(0, 100*BETAINV(乱数表!$M891, MAX(0.00000001, (1/(1+EXP(-(INDEX(係数表!G:G,13) + $B891))))*(EXP(INDEX(係数表!H:H,13) + INDEX(係数表!I:I,13)*LN(INDEX(出力表!C:C,13)+1)))), MAX(0.00000001, (1-(1/(1+EXP(-(INDEX(係数表!G:G,13) + $B891)))))*(EXP(INDEX(係数表!H:H,13) + INDEX(係数表!I:I,13)*LN(INDEX(出力表!C:C,13)+1)))))))</f>
        <v>76.62915453743274</v>
      </c>
      <c r="AL891" t="e">
        <f>MIN(100, MAX(0, (100*(INDEX(出力表!D:D,13))/(EXP(INDEX(係数表!B:B,13) + $C891) + (INDEX(出力表!D:D,13)))) + (乱数表!$Y891*(Settings!B12/(((INDEX(出力表!D:D,13))+1)^INDEX(係数表!E:E,13)*INDEX(係数表!F:F,13))))))</f>
        <v>#VALUE!</v>
      </c>
      <c r="AM891" t="e">
        <f>MIN(100, MAX(0, (INDEX(出力表!D:D,13))*AK891/MAX(AL891, Settings!B3)))</f>
        <v>#VALUE!</v>
      </c>
      <c r="AN891">
        <f>IF(ISNUMBER(F891), INDEX(出力表!B:B,2)*F891, 0)+IF(ISNUMBER(I891), INDEX(出力表!B:B,3)*I891, 0)+IF(ISNUMBER(L891), INDEX(出力表!B:B,4)*L891, 0)+IF(ISNUMBER(O891), INDEX(出力表!B:B,5)*O891, 0)+IF(ISNUMBER(R891), INDEX(出力表!B:B,6)*R891, 0)+IF(ISNUMBER(U891), INDEX(出力表!B:B,7)*U891, 0)+IF(ISNUMBER(X891), INDEX(出力表!B:B,8)*X891, 0)+IF(ISNUMBER(AA891), INDEX(出力表!B:B,9)*AA891, 0)+IF(ISNUMBER(AD891), INDEX(出力表!B:B,10)*AD891, 0)+IF(ISNUMBER(AG891), INDEX(出力表!B:B,11)*AG891, 0)+IF(ISNUMBER(AJ891), INDEX(出力表!B:B,12)*AJ891, 0)+IF(ISNUMBER(AM891), INDEX(出力表!B:B,13)*AM891, 0)</f>
        <v>0</v>
      </c>
      <c r="AO891">
        <f>IF(ISNUMBER(F891), INDEX(出力表!B:B,2), 0)+IF(ISNUMBER(I891), INDEX(出力表!B:B,3), 0)+IF(ISNUMBER(L891), INDEX(出力表!B:B,4), 0)+IF(ISNUMBER(O891), INDEX(出力表!B:B,5), 0)+IF(ISNUMBER(R891), INDEX(出力表!B:B,6), 0)+IF(ISNUMBER(U891), INDEX(出力表!B:B,7), 0)+IF(ISNUMBER(X891), INDEX(出力表!B:B,8), 0)+IF(ISNUMBER(AA891), INDEX(出力表!B:B,9), 0)+IF(ISNUMBER(AD891), INDEX(出力表!B:B,10), 0)+IF(ISNUMBER(AG891), INDEX(出力表!B:B,11), 0)+IF(ISNUMBER(AJ891), INDEX(出力表!B:B,12), 0)+IF(ISNUMBER(AM891), INDEX(出力表!B:B,13), 0)</f>
        <v>0</v>
      </c>
      <c r="AP891" t="str">
        <f t="shared" si="13"/>
        <v/>
      </c>
    </row>
    <row r="892" spans="1:42" x14ac:dyDescent="0.2">
      <c r="A892">
        <v>891</v>
      </c>
      <c r="B892">
        <f>IF(UPPER(Settings!B4)="TRUE", 乱数表!$Z892*Settings!B10, 0)</f>
        <v>0.10524188121807569</v>
      </c>
      <c r="C892">
        <f>IF(UPPER(Settings!B4)="TRUE", 乱数表!$AA892*Settings!B11, 0)</f>
        <v>-0.10127434967713111</v>
      </c>
      <c r="D892">
        <f>MIN(100, MAX(0, 100*BETAINV(乱数表!$B892, MAX(0.00000001, (1/(1+EXP(-(INDEX(係数表!G:G,2) + $B892))))*(EXP(INDEX(係数表!H:H,2) + INDEX(係数表!I:I,2)*LN(INDEX(出力表!C:C,2)+1)))), MAX(0.00000001, (1-(1/(1+EXP(-(INDEX(係数表!G:G,2) + $B892)))))*(EXP(INDEX(係数表!H:H,2) + INDEX(係数表!I:I,2)*LN(INDEX(出力表!C:C,2)+1)))))))</f>
        <v>97.506985208920483</v>
      </c>
      <c r="E892" t="e">
        <f>MIN(100, MAX(0, (100*(INDEX(出力表!D:D,2))/(EXP(INDEX(係数表!B:B,2) + $C892) + (INDEX(出力表!D:D,2)))) + (乱数表!$N892*(Settings!B12/(((INDEX(出力表!D:D,2))+1)^INDEX(係数表!E:E,2)*INDEX(係数表!F:F,2))))))</f>
        <v>#VALUE!</v>
      </c>
      <c r="F892" t="e">
        <f>MIN(100, MAX(0, (INDEX(出力表!D:D,2))*D892/MAX(E892, Settings!B3)))</f>
        <v>#VALUE!</v>
      </c>
      <c r="G892">
        <f>MIN(100, MAX(0, 100*BETAINV(乱数表!$C892, MAX(0.00000001, (1/(1+EXP(-(INDEX(係数表!G:G,3) + $B892))))*(EXP(INDEX(係数表!H:H,3) + INDEX(係数表!I:I,3)*LN(INDEX(出力表!C:C,3)+1)))), MAX(0.00000001, (1-(1/(1+EXP(-(INDEX(係数表!G:G,3) + $B892)))))*(EXP(INDEX(係数表!H:H,3) + INDEX(係数表!I:I,3)*LN(INDEX(出力表!C:C,3)+1)))))))</f>
        <v>94.145048622926524</v>
      </c>
      <c r="H892" t="e">
        <f>MIN(100, MAX(0, (100*(INDEX(出力表!D:D,3))/(EXP(INDEX(係数表!B:B,3) + $C892) + (INDEX(出力表!D:D,3)))) + (乱数表!$O892*(Settings!B12/(((INDEX(出力表!D:D,3))+1)^INDEX(係数表!E:E,3)*INDEX(係数表!F:F,3))))))</f>
        <v>#VALUE!</v>
      </c>
      <c r="I892" t="e">
        <f>MIN(100, MAX(0, (INDEX(出力表!D:D,3))*G892/MAX(H892, Settings!B3)))</f>
        <v>#VALUE!</v>
      </c>
      <c r="J892">
        <f>MIN(100, MAX(0, 100*BETAINV(乱数表!$D892, MAX(0.00000001, (1/(1+EXP(-(INDEX(係数表!G:G,4) + $B892))))*(EXP(INDEX(係数表!H:H,4) + INDEX(係数表!I:I,4)*LN(INDEX(出力表!C:C,4)+1)))), MAX(0.00000001, (1-(1/(1+EXP(-(INDEX(係数表!G:G,4) + $B892)))))*(EXP(INDEX(係数表!H:H,4) + INDEX(係数表!I:I,4)*LN(INDEX(出力表!C:C,4)+1)))))))</f>
        <v>71.195367798941348</v>
      </c>
      <c r="K892" t="e">
        <f>MIN(100, MAX(0, (100*(INDEX(出力表!D:D,4))/(EXP(INDEX(係数表!B:B,4) + $C892) + (INDEX(出力表!D:D,4)))) + (乱数表!$P892*(Settings!B12/(((INDEX(出力表!D:D,4))+1)^INDEX(係数表!E:E,4)*INDEX(係数表!F:F,4))))))</f>
        <v>#VALUE!</v>
      </c>
      <c r="L892" t="e">
        <f>MIN(100, MAX(0, (INDEX(出力表!D:D,4))*J892/MAX(K892, Settings!B3)))</f>
        <v>#VALUE!</v>
      </c>
      <c r="M892">
        <f>MIN(100, MAX(0, 100*BETAINV(乱数表!$E892, MAX(0.00000001, (1/(1+EXP(-(INDEX(係数表!G:G,5) + $B892))))*(EXP(INDEX(係数表!H:H,5) + INDEX(係数表!I:I,5)*LN(INDEX(出力表!C:C,5)+1)))), MAX(0.00000001, (1-(1/(1+EXP(-(INDEX(係数表!G:G,5) + $B892)))))*(EXP(INDEX(係数表!H:H,5) + INDEX(係数表!I:I,5)*LN(INDEX(出力表!C:C,5)+1)))))))</f>
        <v>99.017976331317598</v>
      </c>
      <c r="N892" t="e">
        <f>MIN(100, MAX(0, (100*(INDEX(出力表!D:D,5))/(EXP(INDEX(係数表!B:B,5) + $C892) + (INDEX(出力表!D:D,5)))) + (乱数表!$Q892*(Settings!B12/(((INDEX(出力表!D:D,5))+1)^INDEX(係数表!E:E,5)*INDEX(係数表!F:F,5))))))</f>
        <v>#VALUE!</v>
      </c>
      <c r="O892" t="e">
        <f>MIN(100, MAX(0, (INDEX(出力表!D:D,5))*M892/MAX(N892, Settings!B3)))</f>
        <v>#VALUE!</v>
      </c>
      <c r="P892">
        <f>MIN(100, MAX(0, 100*BETAINV(乱数表!$F892, MAX(0.00000001, (1/(1+EXP(-(INDEX(係数表!G:G,6) + $B892))))*(EXP(INDEX(係数表!H:H,6) + INDEX(係数表!I:I,6)*LN(INDEX(出力表!C:C,6)+1)))), MAX(0.00000001, (1-(1/(1+EXP(-(INDEX(係数表!G:G,6) + $B892)))))*(EXP(INDEX(係数表!H:H,6) + INDEX(係数表!I:I,6)*LN(INDEX(出力表!C:C,6)+1)))))))</f>
        <v>99.773991437192876</v>
      </c>
      <c r="Q892" t="e">
        <f>MIN(100, MAX(0, (100*(INDEX(出力表!D:D,6))/(EXP(INDEX(係数表!B:B,6) + $C892) + (INDEX(出力表!D:D,6)))) + (乱数表!$R892*(Settings!B12/(((INDEX(出力表!D:D,6))+1)^INDEX(係数表!E:E,6)*INDEX(係数表!F:F,6))))))</f>
        <v>#VALUE!</v>
      </c>
      <c r="R892" t="e">
        <f>MIN(100, MAX(0, (INDEX(出力表!D:D,6))*P892/MAX(Q892, Settings!B3)))</f>
        <v>#VALUE!</v>
      </c>
      <c r="S892">
        <f>MIN(100, MAX(0, 100*BETAINV(乱数表!$G892, MAX(0.00000001, (1/(1+EXP(-(INDEX(係数表!G:G,7) + $B892))))*(EXP(INDEX(係数表!H:H,7) + INDEX(係数表!I:I,7)*LN(INDEX(出力表!C:C,7)+1)))), MAX(0.00000001, (1-(1/(1+EXP(-(INDEX(係数表!G:G,7) + $B892)))))*(EXP(INDEX(係数表!H:H,7) + INDEX(係数表!I:I,7)*LN(INDEX(出力表!C:C,7)+1)))))))</f>
        <v>98.476778681688984</v>
      </c>
      <c r="T892" t="e">
        <f>MIN(100, MAX(0, (100*(INDEX(出力表!D:D,7))/(EXP(INDEX(係数表!B:B,7) + $C892) + (INDEX(出力表!D:D,7)))) + (乱数表!$S892*(Settings!B12/(((INDEX(出力表!D:D,7))+1)^INDEX(係数表!E:E,7)*INDEX(係数表!F:F,7))))))</f>
        <v>#VALUE!</v>
      </c>
      <c r="U892" t="e">
        <f>MIN(100, MAX(0, (INDEX(出力表!D:D,7))*S892/MAX(T892, Settings!B3)))</f>
        <v>#VALUE!</v>
      </c>
      <c r="V892">
        <f>MIN(100, MAX(0, 100*BETAINV(乱数表!$H892, MAX(0.00000001, (1/(1+EXP(-(INDEX(係数表!G:G,8) + $B892))))*(EXP(INDEX(係数表!H:H,8) + INDEX(係数表!I:I,8)*LN(INDEX(出力表!C:C,8)+1)))), MAX(0.00000001, (1-(1/(1+EXP(-(INDEX(係数表!G:G,8) + $B892)))))*(EXP(INDEX(係数表!H:H,8) + INDEX(係数表!I:I,8)*LN(INDEX(出力表!C:C,8)+1)))))))</f>
        <v>97.942314367293548</v>
      </c>
      <c r="W892" t="e">
        <f>MIN(100, MAX(0, (100*(INDEX(出力表!D:D,8))/(EXP(INDEX(係数表!B:B,8) + $C892) + (INDEX(出力表!D:D,8)))) + (乱数表!$T892*(Settings!B12/(((INDEX(出力表!D:D,8))+1)^INDEX(係数表!E:E,8)*INDEX(係数表!F:F,8))))))</f>
        <v>#VALUE!</v>
      </c>
      <c r="X892" t="e">
        <f>MIN(100, MAX(0, (INDEX(出力表!D:D,8))*V892/MAX(W892, Settings!B3)))</f>
        <v>#VALUE!</v>
      </c>
      <c r="Y892">
        <f>MIN(100, MAX(0, 100*BETAINV(乱数表!$I892, MAX(0.00000001, (1/(1+EXP(-(INDEX(係数表!G:G,9) + $B892))))*(EXP(INDEX(係数表!H:H,9) + INDEX(係数表!I:I,9)*LN(INDEX(出力表!C:C,9)+1)))), MAX(0.00000001, (1-(1/(1+EXP(-(INDEX(係数表!G:G,9) + $B892)))))*(EXP(INDEX(係数表!H:H,9) + INDEX(係数表!I:I,9)*LN(INDEX(出力表!C:C,9)+1)))))))</f>
        <v>87.122037723167807</v>
      </c>
      <c r="Z892" t="e">
        <f>MIN(100, MAX(0, (100*(INDEX(出力表!D:D,9))/(EXP(INDEX(係数表!B:B,9) + $C892) + (INDEX(出力表!D:D,9)))) + (乱数表!$U892*(Settings!B12/(((INDEX(出力表!D:D,9))+1)^INDEX(係数表!E:E,9)*INDEX(係数表!F:F,9))))))</f>
        <v>#VALUE!</v>
      </c>
      <c r="AA892" t="e">
        <f>MIN(100, MAX(0, (INDEX(出力表!D:D,9))*Y892/MAX(Z892, Settings!B3)))</f>
        <v>#VALUE!</v>
      </c>
      <c r="AB892">
        <f>MIN(100, MAX(0, 100*BETAINV(乱数表!$J892, MAX(0.00000001, (1/(1+EXP(-(INDEX(係数表!G:G,10) + $B892))))*(EXP(INDEX(係数表!H:H,10) + INDEX(係数表!I:I,10)*LN(INDEX(出力表!C:C,10)+1)))), MAX(0.00000001, (1-(1/(1+EXP(-(INDEX(係数表!G:G,10) + $B892)))))*(EXP(INDEX(係数表!H:H,10) + INDEX(係数表!I:I,10)*LN(INDEX(出力表!C:C,10)+1)))))))</f>
        <v>57.453646451745499</v>
      </c>
      <c r="AC892" t="e">
        <f>MIN(100, MAX(0, (100*(INDEX(出力表!D:D,10))/(EXP(INDEX(係数表!B:B,10) + $C892) + (INDEX(出力表!D:D,10)))) + (乱数表!$V892*(Settings!B12/(((INDEX(出力表!D:D,10))+1)^INDEX(係数表!E:E,10)*INDEX(係数表!F:F,10))))))</f>
        <v>#VALUE!</v>
      </c>
      <c r="AD892" t="e">
        <f>MIN(100, MAX(0, (INDEX(出力表!D:D,10))*AB892/MAX(AC892, Settings!B3)))</f>
        <v>#VALUE!</v>
      </c>
      <c r="AE892">
        <f>MIN(100, MAX(0, 100*BETAINV(乱数表!$K892, MAX(0.00000001, (1/(1+EXP(-(INDEX(係数表!G:G,11) + $B892))))*(EXP(INDEX(係数表!H:H,11) + INDEX(係数表!I:I,11)*LN(INDEX(出力表!C:C,11)+1)))), MAX(0.00000001, (1-(1/(1+EXP(-(INDEX(係数表!G:G,11) + $B892)))))*(EXP(INDEX(係数表!H:H,11) + INDEX(係数表!I:I,11)*LN(INDEX(出力表!C:C,11)+1)))))))</f>
        <v>97.089802604068254</v>
      </c>
      <c r="AF892" t="e">
        <f>MIN(100, MAX(0, (100*(INDEX(出力表!D:D,11))/(EXP(INDEX(係数表!B:B,11) + $C892) + (INDEX(出力表!D:D,11)))) + (乱数表!$W892*(Settings!B12/(((INDEX(出力表!D:D,11))+1)^INDEX(係数表!E:E,11)*INDEX(係数表!F:F,11))))))</f>
        <v>#VALUE!</v>
      </c>
      <c r="AG892" t="e">
        <f>MIN(100, MAX(0, (INDEX(出力表!D:D,11))*AE892/MAX(AF892, Settings!B3)))</f>
        <v>#VALUE!</v>
      </c>
      <c r="AH892">
        <f>MIN(100, MAX(0, 100*BETAINV(乱数表!$L892, MAX(0.00000001, (1/(1+EXP(-(INDEX(係数表!G:G,12) + $B892))))*(EXP(INDEX(係数表!H:H,12) + INDEX(係数表!I:I,12)*LN(INDEX(出力表!C:C,12)+1)))), MAX(0.00000001, (1-(1/(1+EXP(-(INDEX(係数表!G:G,12) + $B892)))))*(EXP(INDEX(係数表!H:H,12) + INDEX(係数表!I:I,12)*LN(INDEX(出力表!C:C,12)+1)))))))</f>
        <v>96.616795822113659</v>
      </c>
      <c r="AI892" t="e">
        <f>MIN(100, MAX(0, (100*(INDEX(出力表!D:D,12))/(EXP(INDEX(係数表!B:B,12) + $C892) + (INDEX(出力表!D:D,12)))) + (乱数表!$X892*(Settings!B12/(((INDEX(出力表!D:D,12))+1)^INDEX(係数表!E:E,12)*INDEX(係数表!F:F,12))))))</f>
        <v>#VALUE!</v>
      </c>
      <c r="AJ892" t="e">
        <f>MIN(100, MAX(0, (INDEX(出力表!D:D,12))*AH892/MAX(AI892, Settings!B3)))</f>
        <v>#VALUE!</v>
      </c>
      <c r="AK892">
        <f>MIN(100, MAX(0, 100*BETAINV(乱数表!$M892, MAX(0.00000001, (1/(1+EXP(-(INDEX(係数表!G:G,13) + $B892))))*(EXP(INDEX(係数表!H:H,13) + INDEX(係数表!I:I,13)*LN(INDEX(出力表!C:C,13)+1)))), MAX(0.00000001, (1-(1/(1+EXP(-(INDEX(係数表!G:G,13) + $B892)))))*(EXP(INDEX(係数表!H:H,13) + INDEX(係数表!I:I,13)*LN(INDEX(出力表!C:C,13)+1)))))))</f>
        <v>99.972970559225359</v>
      </c>
      <c r="AL892" t="e">
        <f>MIN(100, MAX(0, (100*(INDEX(出力表!D:D,13))/(EXP(INDEX(係数表!B:B,13) + $C892) + (INDEX(出力表!D:D,13)))) + (乱数表!$Y892*(Settings!B12/(((INDEX(出力表!D:D,13))+1)^INDEX(係数表!E:E,13)*INDEX(係数表!F:F,13))))))</f>
        <v>#VALUE!</v>
      </c>
      <c r="AM892" t="e">
        <f>MIN(100, MAX(0, (INDEX(出力表!D:D,13))*AK892/MAX(AL892, Settings!B3)))</f>
        <v>#VALUE!</v>
      </c>
      <c r="AN892">
        <f>IF(ISNUMBER(F892), INDEX(出力表!B:B,2)*F892, 0)+IF(ISNUMBER(I892), INDEX(出力表!B:B,3)*I892, 0)+IF(ISNUMBER(L892), INDEX(出力表!B:B,4)*L892, 0)+IF(ISNUMBER(O892), INDEX(出力表!B:B,5)*O892, 0)+IF(ISNUMBER(R892), INDEX(出力表!B:B,6)*R892, 0)+IF(ISNUMBER(U892), INDEX(出力表!B:B,7)*U892, 0)+IF(ISNUMBER(X892), INDEX(出力表!B:B,8)*X892, 0)+IF(ISNUMBER(AA892), INDEX(出力表!B:B,9)*AA892, 0)+IF(ISNUMBER(AD892), INDEX(出力表!B:B,10)*AD892, 0)+IF(ISNUMBER(AG892), INDEX(出力表!B:B,11)*AG892, 0)+IF(ISNUMBER(AJ892), INDEX(出力表!B:B,12)*AJ892, 0)+IF(ISNUMBER(AM892), INDEX(出力表!B:B,13)*AM892, 0)</f>
        <v>0</v>
      </c>
      <c r="AO892">
        <f>IF(ISNUMBER(F892), INDEX(出力表!B:B,2), 0)+IF(ISNUMBER(I892), INDEX(出力表!B:B,3), 0)+IF(ISNUMBER(L892), INDEX(出力表!B:B,4), 0)+IF(ISNUMBER(O892), INDEX(出力表!B:B,5), 0)+IF(ISNUMBER(R892), INDEX(出力表!B:B,6), 0)+IF(ISNUMBER(U892), INDEX(出力表!B:B,7), 0)+IF(ISNUMBER(X892), INDEX(出力表!B:B,8), 0)+IF(ISNUMBER(AA892), INDEX(出力表!B:B,9), 0)+IF(ISNUMBER(AD892), INDEX(出力表!B:B,10), 0)+IF(ISNUMBER(AG892), INDEX(出力表!B:B,11), 0)+IF(ISNUMBER(AJ892), INDEX(出力表!B:B,12), 0)+IF(ISNUMBER(AM892), INDEX(出力表!B:B,13), 0)</f>
        <v>0</v>
      </c>
      <c r="AP892" t="str">
        <f t="shared" si="13"/>
        <v/>
      </c>
    </row>
    <row r="893" spans="1:42" x14ac:dyDescent="0.2">
      <c r="A893">
        <v>892</v>
      </c>
      <c r="B893">
        <f>IF(UPPER(Settings!B4)="TRUE", 乱数表!$Z893*Settings!B10, 0)</f>
        <v>0.11443445502405143</v>
      </c>
      <c r="C893">
        <f>IF(UPPER(Settings!B4)="TRUE", 乱数表!$AA893*Settings!B11, 0)</f>
        <v>-5.3039161942349485E-2</v>
      </c>
      <c r="D893">
        <f>MIN(100, MAX(0, 100*BETAINV(乱数表!$B893, MAX(0.00000001, (1/(1+EXP(-(INDEX(係数表!G:G,2) + $B893))))*(EXP(INDEX(係数表!H:H,2) + INDEX(係数表!I:I,2)*LN(INDEX(出力表!C:C,2)+1)))), MAX(0.00000001, (1-(1/(1+EXP(-(INDEX(係数表!G:G,2) + $B893)))))*(EXP(INDEX(係数表!H:H,2) + INDEX(係数表!I:I,2)*LN(INDEX(出力表!C:C,2)+1)))))))</f>
        <v>99.461194988778473</v>
      </c>
      <c r="E893" t="e">
        <f>MIN(100, MAX(0, (100*(INDEX(出力表!D:D,2))/(EXP(INDEX(係数表!B:B,2) + $C893) + (INDEX(出力表!D:D,2)))) + (乱数表!$N893*(Settings!B12/(((INDEX(出力表!D:D,2))+1)^INDEX(係数表!E:E,2)*INDEX(係数表!F:F,2))))))</f>
        <v>#VALUE!</v>
      </c>
      <c r="F893" t="e">
        <f>MIN(100, MAX(0, (INDEX(出力表!D:D,2))*D893/MAX(E893, Settings!B3)))</f>
        <v>#VALUE!</v>
      </c>
      <c r="G893">
        <f>MIN(100, MAX(0, 100*BETAINV(乱数表!$C893, MAX(0.00000001, (1/(1+EXP(-(INDEX(係数表!G:G,3) + $B893))))*(EXP(INDEX(係数表!H:H,3) + INDEX(係数表!I:I,3)*LN(INDEX(出力表!C:C,3)+1)))), MAX(0.00000001, (1-(1/(1+EXP(-(INDEX(係数表!G:G,3) + $B893)))))*(EXP(INDEX(係数表!H:H,3) + INDEX(係数表!I:I,3)*LN(INDEX(出力表!C:C,3)+1)))))))</f>
        <v>99.995828137360789</v>
      </c>
      <c r="H893" t="e">
        <f>MIN(100, MAX(0, (100*(INDEX(出力表!D:D,3))/(EXP(INDEX(係数表!B:B,3) + $C893) + (INDEX(出力表!D:D,3)))) + (乱数表!$O893*(Settings!B12/(((INDEX(出力表!D:D,3))+1)^INDEX(係数表!E:E,3)*INDEX(係数表!F:F,3))))))</f>
        <v>#VALUE!</v>
      </c>
      <c r="I893" t="e">
        <f>MIN(100, MAX(0, (INDEX(出力表!D:D,3))*G893/MAX(H893, Settings!B3)))</f>
        <v>#VALUE!</v>
      </c>
      <c r="J893">
        <f>MIN(100, MAX(0, 100*BETAINV(乱数表!$D893, MAX(0.00000001, (1/(1+EXP(-(INDEX(係数表!G:G,4) + $B893))))*(EXP(INDEX(係数表!H:H,4) + INDEX(係数表!I:I,4)*LN(INDEX(出力表!C:C,4)+1)))), MAX(0.00000001, (1-(1/(1+EXP(-(INDEX(係数表!G:G,4) + $B893)))))*(EXP(INDEX(係数表!H:H,4) + INDEX(係数表!I:I,4)*LN(INDEX(出力表!C:C,4)+1)))))))</f>
        <v>99.928847921941141</v>
      </c>
      <c r="K893" t="e">
        <f>MIN(100, MAX(0, (100*(INDEX(出力表!D:D,4))/(EXP(INDEX(係数表!B:B,4) + $C893) + (INDEX(出力表!D:D,4)))) + (乱数表!$P893*(Settings!B12/(((INDEX(出力表!D:D,4))+1)^INDEX(係数表!E:E,4)*INDEX(係数表!F:F,4))))))</f>
        <v>#VALUE!</v>
      </c>
      <c r="L893" t="e">
        <f>MIN(100, MAX(0, (INDEX(出力表!D:D,4))*J893/MAX(K893, Settings!B3)))</f>
        <v>#VALUE!</v>
      </c>
      <c r="M893">
        <f>MIN(100, MAX(0, 100*BETAINV(乱数表!$E893, MAX(0.00000001, (1/(1+EXP(-(INDEX(係数表!G:G,5) + $B893))))*(EXP(INDEX(係数表!H:H,5) + INDEX(係数表!I:I,5)*LN(INDEX(出力表!C:C,5)+1)))), MAX(0.00000001, (1-(1/(1+EXP(-(INDEX(係数表!G:G,5) + $B893)))))*(EXP(INDEX(係数表!H:H,5) + INDEX(係数表!I:I,5)*LN(INDEX(出力表!C:C,5)+1)))))))</f>
        <v>88.58803339287843</v>
      </c>
      <c r="N893" t="e">
        <f>MIN(100, MAX(0, (100*(INDEX(出力表!D:D,5))/(EXP(INDEX(係数表!B:B,5) + $C893) + (INDEX(出力表!D:D,5)))) + (乱数表!$Q893*(Settings!B12/(((INDEX(出力表!D:D,5))+1)^INDEX(係数表!E:E,5)*INDEX(係数表!F:F,5))))))</f>
        <v>#VALUE!</v>
      </c>
      <c r="O893" t="e">
        <f>MIN(100, MAX(0, (INDEX(出力表!D:D,5))*M893/MAX(N893, Settings!B3)))</f>
        <v>#VALUE!</v>
      </c>
      <c r="P893">
        <f>MIN(100, MAX(0, 100*BETAINV(乱数表!$F893, MAX(0.00000001, (1/(1+EXP(-(INDEX(係数表!G:G,6) + $B893))))*(EXP(INDEX(係数表!H:H,6) + INDEX(係数表!I:I,6)*LN(INDEX(出力表!C:C,6)+1)))), MAX(0.00000001, (1-(1/(1+EXP(-(INDEX(係数表!G:G,6) + $B893)))))*(EXP(INDEX(係数表!H:H,6) + INDEX(係数表!I:I,6)*LN(INDEX(出力表!C:C,6)+1)))))))</f>
        <v>85.519469571308676</v>
      </c>
      <c r="Q893" t="e">
        <f>MIN(100, MAX(0, (100*(INDEX(出力表!D:D,6))/(EXP(INDEX(係数表!B:B,6) + $C893) + (INDEX(出力表!D:D,6)))) + (乱数表!$R893*(Settings!B12/(((INDEX(出力表!D:D,6))+1)^INDEX(係数表!E:E,6)*INDEX(係数表!F:F,6))))))</f>
        <v>#VALUE!</v>
      </c>
      <c r="R893" t="e">
        <f>MIN(100, MAX(0, (INDEX(出力表!D:D,6))*P893/MAX(Q893, Settings!B3)))</f>
        <v>#VALUE!</v>
      </c>
      <c r="S893">
        <f>MIN(100, MAX(0, 100*BETAINV(乱数表!$G893, MAX(0.00000001, (1/(1+EXP(-(INDEX(係数表!G:G,7) + $B893))))*(EXP(INDEX(係数表!H:H,7) + INDEX(係数表!I:I,7)*LN(INDEX(出力表!C:C,7)+1)))), MAX(0.00000001, (1-(1/(1+EXP(-(INDEX(係数表!G:G,7) + $B893)))))*(EXP(INDEX(係数表!H:H,7) + INDEX(係数表!I:I,7)*LN(INDEX(出力表!C:C,7)+1)))))))</f>
        <v>99.950545615208995</v>
      </c>
      <c r="T893" t="e">
        <f>MIN(100, MAX(0, (100*(INDEX(出力表!D:D,7))/(EXP(INDEX(係数表!B:B,7) + $C893) + (INDEX(出力表!D:D,7)))) + (乱数表!$S893*(Settings!B12/(((INDEX(出力表!D:D,7))+1)^INDEX(係数表!E:E,7)*INDEX(係数表!F:F,7))))))</f>
        <v>#VALUE!</v>
      </c>
      <c r="U893" t="e">
        <f>MIN(100, MAX(0, (INDEX(出力表!D:D,7))*S893/MAX(T893, Settings!B3)))</f>
        <v>#VALUE!</v>
      </c>
      <c r="V893">
        <f>MIN(100, MAX(0, 100*BETAINV(乱数表!$H893, MAX(0.00000001, (1/(1+EXP(-(INDEX(係数表!G:G,8) + $B893))))*(EXP(INDEX(係数表!H:H,8) + INDEX(係数表!I:I,8)*LN(INDEX(出力表!C:C,8)+1)))), MAX(0.00000001, (1-(1/(1+EXP(-(INDEX(係数表!G:G,8) + $B893)))))*(EXP(INDEX(係数表!H:H,8) + INDEX(係数表!I:I,8)*LN(INDEX(出力表!C:C,8)+1)))))))</f>
        <v>84.163870716246365</v>
      </c>
      <c r="W893" t="e">
        <f>MIN(100, MAX(0, (100*(INDEX(出力表!D:D,8))/(EXP(INDEX(係数表!B:B,8) + $C893) + (INDEX(出力表!D:D,8)))) + (乱数表!$T893*(Settings!B12/(((INDEX(出力表!D:D,8))+1)^INDEX(係数表!E:E,8)*INDEX(係数表!F:F,8))))))</f>
        <v>#VALUE!</v>
      </c>
      <c r="X893" t="e">
        <f>MIN(100, MAX(0, (INDEX(出力表!D:D,8))*V893/MAX(W893, Settings!B3)))</f>
        <v>#VALUE!</v>
      </c>
      <c r="Y893">
        <f>MIN(100, MAX(0, 100*BETAINV(乱数表!$I893, MAX(0.00000001, (1/(1+EXP(-(INDEX(係数表!G:G,9) + $B893))))*(EXP(INDEX(係数表!H:H,9) + INDEX(係数表!I:I,9)*LN(INDEX(出力表!C:C,9)+1)))), MAX(0.00000001, (1-(1/(1+EXP(-(INDEX(係数表!G:G,9) + $B893)))))*(EXP(INDEX(係数表!H:H,9) + INDEX(係数表!I:I,9)*LN(INDEX(出力表!C:C,9)+1)))))))</f>
        <v>86.785156001240196</v>
      </c>
      <c r="Z893" t="e">
        <f>MIN(100, MAX(0, (100*(INDEX(出力表!D:D,9))/(EXP(INDEX(係数表!B:B,9) + $C893) + (INDEX(出力表!D:D,9)))) + (乱数表!$U893*(Settings!B12/(((INDEX(出力表!D:D,9))+1)^INDEX(係数表!E:E,9)*INDEX(係数表!F:F,9))))))</f>
        <v>#VALUE!</v>
      </c>
      <c r="AA893" t="e">
        <f>MIN(100, MAX(0, (INDEX(出力表!D:D,9))*Y893/MAX(Z893, Settings!B3)))</f>
        <v>#VALUE!</v>
      </c>
      <c r="AB893">
        <f>MIN(100, MAX(0, 100*BETAINV(乱数表!$J893, MAX(0.00000001, (1/(1+EXP(-(INDEX(係数表!G:G,10) + $B893))))*(EXP(INDEX(係数表!H:H,10) + INDEX(係数表!I:I,10)*LN(INDEX(出力表!C:C,10)+1)))), MAX(0.00000001, (1-(1/(1+EXP(-(INDEX(係数表!G:G,10) + $B893)))))*(EXP(INDEX(係数表!H:H,10) + INDEX(係数表!I:I,10)*LN(INDEX(出力表!C:C,10)+1)))))))</f>
        <v>98.224960771706435</v>
      </c>
      <c r="AC893" t="e">
        <f>MIN(100, MAX(0, (100*(INDEX(出力表!D:D,10))/(EXP(INDEX(係数表!B:B,10) + $C893) + (INDEX(出力表!D:D,10)))) + (乱数表!$V893*(Settings!B12/(((INDEX(出力表!D:D,10))+1)^INDEX(係数表!E:E,10)*INDEX(係数表!F:F,10))))))</f>
        <v>#VALUE!</v>
      </c>
      <c r="AD893" t="e">
        <f>MIN(100, MAX(0, (INDEX(出力表!D:D,10))*AB893/MAX(AC893, Settings!B3)))</f>
        <v>#VALUE!</v>
      </c>
      <c r="AE893">
        <f>MIN(100, MAX(0, 100*BETAINV(乱数表!$K893, MAX(0.00000001, (1/(1+EXP(-(INDEX(係数表!G:G,11) + $B893))))*(EXP(INDEX(係数表!H:H,11) + INDEX(係数表!I:I,11)*LN(INDEX(出力表!C:C,11)+1)))), MAX(0.00000001, (1-(1/(1+EXP(-(INDEX(係数表!G:G,11) + $B893)))))*(EXP(INDEX(係数表!H:H,11) + INDEX(係数表!I:I,11)*LN(INDEX(出力表!C:C,11)+1)))))))</f>
        <v>25.925464961621941</v>
      </c>
      <c r="AF893" t="e">
        <f>MIN(100, MAX(0, (100*(INDEX(出力表!D:D,11))/(EXP(INDEX(係数表!B:B,11) + $C893) + (INDEX(出力表!D:D,11)))) + (乱数表!$W893*(Settings!B12/(((INDEX(出力表!D:D,11))+1)^INDEX(係数表!E:E,11)*INDEX(係数表!F:F,11))))))</f>
        <v>#VALUE!</v>
      </c>
      <c r="AG893" t="e">
        <f>MIN(100, MAX(0, (INDEX(出力表!D:D,11))*AE893/MAX(AF893, Settings!B3)))</f>
        <v>#VALUE!</v>
      </c>
      <c r="AH893">
        <f>MIN(100, MAX(0, 100*BETAINV(乱数表!$L893, MAX(0.00000001, (1/(1+EXP(-(INDEX(係数表!G:G,12) + $B893))))*(EXP(INDEX(係数表!H:H,12) + INDEX(係数表!I:I,12)*LN(INDEX(出力表!C:C,12)+1)))), MAX(0.00000001, (1-(1/(1+EXP(-(INDEX(係数表!G:G,12) + $B893)))))*(EXP(INDEX(係数表!H:H,12) + INDEX(係数表!I:I,12)*LN(INDEX(出力表!C:C,12)+1)))))))</f>
        <v>97.623205292547297</v>
      </c>
      <c r="AI893" t="e">
        <f>MIN(100, MAX(0, (100*(INDEX(出力表!D:D,12))/(EXP(INDEX(係数表!B:B,12) + $C893) + (INDEX(出力表!D:D,12)))) + (乱数表!$X893*(Settings!B12/(((INDEX(出力表!D:D,12))+1)^INDEX(係数表!E:E,12)*INDEX(係数表!F:F,12))))))</f>
        <v>#VALUE!</v>
      </c>
      <c r="AJ893" t="e">
        <f>MIN(100, MAX(0, (INDEX(出力表!D:D,12))*AH893/MAX(AI893, Settings!B3)))</f>
        <v>#VALUE!</v>
      </c>
      <c r="AK893">
        <f>MIN(100, MAX(0, 100*BETAINV(乱数表!$M893, MAX(0.00000001, (1/(1+EXP(-(INDEX(係数表!G:G,13) + $B893))))*(EXP(INDEX(係数表!H:H,13) + INDEX(係数表!I:I,13)*LN(INDEX(出力表!C:C,13)+1)))), MAX(0.00000001, (1-(1/(1+EXP(-(INDEX(係数表!G:G,13) + $B893)))))*(EXP(INDEX(係数表!H:H,13) + INDEX(係数表!I:I,13)*LN(INDEX(出力表!C:C,13)+1)))))))</f>
        <v>99.367568885490684</v>
      </c>
      <c r="AL893" t="e">
        <f>MIN(100, MAX(0, (100*(INDEX(出力表!D:D,13))/(EXP(INDEX(係数表!B:B,13) + $C893) + (INDEX(出力表!D:D,13)))) + (乱数表!$Y893*(Settings!B12/(((INDEX(出力表!D:D,13))+1)^INDEX(係数表!E:E,13)*INDEX(係数表!F:F,13))))))</f>
        <v>#VALUE!</v>
      </c>
      <c r="AM893" t="e">
        <f>MIN(100, MAX(0, (INDEX(出力表!D:D,13))*AK893/MAX(AL893, Settings!B3)))</f>
        <v>#VALUE!</v>
      </c>
      <c r="AN893">
        <f>IF(ISNUMBER(F893), INDEX(出力表!B:B,2)*F893, 0)+IF(ISNUMBER(I893), INDEX(出力表!B:B,3)*I893, 0)+IF(ISNUMBER(L893), INDEX(出力表!B:B,4)*L893, 0)+IF(ISNUMBER(O893), INDEX(出力表!B:B,5)*O893, 0)+IF(ISNUMBER(R893), INDEX(出力表!B:B,6)*R893, 0)+IF(ISNUMBER(U893), INDEX(出力表!B:B,7)*U893, 0)+IF(ISNUMBER(X893), INDEX(出力表!B:B,8)*X893, 0)+IF(ISNUMBER(AA893), INDEX(出力表!B:B,9)*AA893, 0)+IF(ISNUMBER(AD893), INDEX(出力表!B:B,10)*AD893, 0)+IF(ISNUMBER(AG893), INDEX(出力表!B:B,11)*AG893, 0)+IF(ISNUMBER(AJ893), INDEX(出力表!B:B,12)*AJ893, 0)+IF(ISNUMBER(AM893), INDEX(出力表!B:B,13)*AM893, 0)</f>
        <v>0</v>
      </c>
      <c r="AO893">
        <f>IF(ISNUMBER(F893), INDEX(出力表!B:B,2), 0)+IF(ISNUMBER(I893), INDEX(出力表!B:B,3), 0)+IF(ISNUMBER(L893), INDEX(出力表!B:B,4), 0)+IF(ISNUMBER(O893), INDEX(出力表!B:B,5), 0)+IF(ISNUMBER(R893), INDEX(出力表!B:B,6), 0)+IF(ISNUMBER(U893), INDEX(出力表!B:B,7), 0)+IF(ISNUMBER(X893), INDEX(出力表!B:B,8), 0)+IF(ISNUMBER(AA893), INDEX(出力表!B:B,9), 0)+IF(ISNUMBER(AD893), INDEX(出力表!B:B,10), 0)+IF(ISNUMBER(AG893), INDEX(出力表!B:B,11), 0)+IF(ISNUMBER(AJ893), INDEX(出力表!B:B,12), 0)+IF(ISNUMBER(AM893), INDEX(出力表!B:B,13), 0)</f>
        <v>0</v>
      </c>
      <c r="AP893" t="str">
        <f t="shared" si="13"/>
        <v/>
      </c>
    </row>
    <row r="894" spans="1:42" x14ac:dyDescent="0.2">
      <c r="A894">
        <v>893</v>
      </c>
      <c r="B894">
        <f>IF(UPPER(Settings!B4)="TRUE", 乱数表!$Z894*Settings!B10, 0)</f>
        <v>0.2951690247024979</v>
      </c>
      <c r="C894">
        <f>IF(UPPER(Settings!B4)="TRUE", 乱数表!$AA894*Settings!B11, 0)</f>
        <v>5.8438053111841207E-2</v>
      </c>
      <c r="D894">
        <f>MIN(100, MAX(0, 100*BETAINV(乱数表!$B894, MAX(0.00000001, (1/(1+EXP(-(INDEX(係数表!G:G,2) + $B894))))*(EXP(INDEX(係数表!H:H,2) + INDEX(係数表!I:I,2)*LN(INDEX(出力表!C:C,2)+1)))), MAX(0.00000001, (1-(1/(1+EXP(-(INDEX(係数表!G:G,2) + $B894)))))*(EXP(INDEX(係数表!H:H,2) + INDEX(係数表!I:I,2)*LN(INDEX(出力表!C:C,2)+1)))))))</f>
        <v>99.324247049160775</v>
      </c>
      <c r="E894" t="e">
        <f>MIN(100, MAX(0, (100*(INDEX(出力表!D:D,2))/(EXP(INDEX(係数表!B:B,2) + $C894) + (INDEX(出力表!D:D,2)))) + (乱数表!$N894*(Settings!B12/(((INDEX(出力表!D:D,2))+1)^INDEX(係数表!E:E,2)*INDEX(係数表!F:F,2))))))</f>
        <v>#VALUE!</v>
      </c>
      <c r="F894" t="e">
        <f>MIN(100, MAX(0, (INDEX(出力表!D:D,2))*D894/MAX(E894, Settings!B3)))</f>
        <v>#VALUE!</v>
      </c>
      <c r="G894">
        <f>MIN(100, MAX(0, 100*BETAINV(乱数表!$C894, MAX(0.00000001, (1/(1+EXP(-(INDEX(係数表!G:G,3) + $B894))))*(EXP(INDEX(係数表!H:H,3) + INDEX(係数表!I:I,3)*LN(INDEX(出力表!C:C,3)+1)))), MAX(0.00000001, (1-(1/(1+EXP(-(INDEX(係数表!G:G,3) + $B894)))))*(EXP(INDEX(係数表!H:H,3) + INDEX(係数表!I:I,3)*LN(INDEX(出力表!C:C,3)+1)))))))</f>
        <v>85.472204236404323</v>
      </c>
      <c r="H894" t="e">
        <f>MIN(100, MAX(0, (100*(INDEX(出力表!D:D,3))/(EXP(INDEX(係数表!B:B,3) + $C894) + (INDEX(出力表!D:D,3)))) + (乱数表!$O894*(Settings!B12/(((INDEX(出力表!D:D,3))+1)^INDEX(係数表!E:E,3)*INDEX(係数表!F:F,3))))))</f>
        <v>#VALUE!</v>
      </c>
      <c r="I894" t="e">
        <f>MIN(100, MAX(0, (INDEX(出力表!D:D,3))*G894/MAX(H894, Settings!B3)))</f>
        <v>#VALUE!</v>
      </c>
      <c r="J894">
        <f>MIN(100, MAX(0, 100*BETAINV(乱数表!$D894, MAX(0.00000001, (1/(1+EXP(-(INDEX(係数表!G:G,4) + $B894))))*(EXP(INDEX(係数表!H:H,4) + INDEX(係数表!I:I,4)*LN(INDEX(出力表!C:C,4)+1)))), MAX(0.00000001, (1-(1/(1+EXP(-(INDEX(係数表!G:G,4) + $B894)))))*(EXP(INDEX(係数表!H:H,4) + INDEX(係数表!I:I,4)*LN(INDEX(出力表!C:C,4)+1)))))))</f>
        <v>59.909495880003924</v>
      </c>
      <c r="K894" t="e">
        <f>MIN(100, MAX(0, (100*(INDEX(出力表!D:D,4))/(EXP(INDEX(係数表!B:B,4) + $C894) + (INDEX(出力表!D:D,4)))) + (乱数表!$P894*(Settings!B12/(((INDEX(出力表!D:D,4))+1)^INDEX(係数表!E:E,4)*INDEX(係数表!F:F,4))))))</f>
        <v>#VALUE!</v>
      </c>
      <c r="L894" t="e">
        <f>MIN(100, MAX(0, (INDEX(出力表!D:D,4))*J894/MAX(K894, Settings!B3)))</f>
        <v>#VALUE!</v>
      </c>
      <c r="M894">
        <f>MIN(100, MAX(0, 100*BETAINV(乱数表!$E894, MAX(0.00000001, (1/(1+EXP(-(INDEX(係数表!G:G,5) + $B894))))*(EXP(INDEX(係数表!H:H,5) + INDEX(係数表!I:I,5)*LN(INDEX(出力表!C:C,5)+1)))), MAX(0.00000001, (1-(1/(1+EXP(-(INDEX(係数表!G:G,5) + $B894)))))*(EXP(INDEX(係数表!H:H,5) + INDEX(係数表!I:I,5)*LN(INDEX(出力表!C:C,5)+1)))))))</f>
        <v>87.017890220986018</v>
      </c>
      <c r="N894" t="e">
        <f>MIN(100, MAX(0, (100*(INDEX(出力表!D:D,5))/(EXP(INDEX(係数表!B:B,5) + $C894) + (INDEX(出力表!D:D,5)))) + (乱数表!$Q894*(Settings!B12/(((INDEX(出力表!D:D,5))+1)^INDEX(係数表!E:E,5)*INDEX(係数表!F:F,5))))))</f>
        <v>#VALUE!</v>
      </c>
      <c r="O894" t="e">
        <f>MIN(100, MAX(0, (INDEX(出力表!D:D,5))*M894/MAX(N894, Settings!B3)))</f>
        <v>#VALUE!</v>
      </c>
      <c r="P894">
        <f>MIN(100, MAX(0, 100*BETAINV(乱数表!$F894, MAX(0.00000001, (1/(1+EXP(-(INDEX(係数表!G:G,6) + $B894))))*(EXP(INDEX(係数表!H:H,6) + INDEX(係数表!I:I,6)*LN(INDEX(出力表!C:C,6)+1)))), MAX(0.00000001, (1-(1/(1+EXP(-(INDEX(係数表!G:G,6) + $B894)))))*(EXP(INDEX(係数表!H:H,6) + INDEX(係数表!I:I,6)*LN(INDEX(出力表!C:C,6)+1)))))))</f>
        <v>85.553834275953932</v>
      </c>
      <c r="Q894" t="e">
        <f>MIN(100, MAX(0, (100*(INDEX(出力表!D:D,6))/(EXP(INDEX(係数表!B:B,6) + $C894) + (INDEX(出力表!D:D,6)))) + (乱数表!$R894*(Settings!B12/(((INDEX(出力表!D:D,6))+1)^INDEX(係数表!E:E,6)*INDEX(係数表!F:F,6))))))</f>
        <v>#VALUE!</v>
      </c>
      <c r="R894" t="e">
        <f>MIN(100, MAX(0, (INDEX(出力表!D:D,6))*P894/MAX(Q894, Settings!B3)))</f>
        <v>#VALUE!</v>
      </c>
      <c r="S894">
        <f>MIN(100, MAX(0, 100*BETAINV(乱数表!$G894, MAX(0.00000001, (1/(1+EXP(-(INDEX(係数表!G:G,7) + $B894))))*(EXP(INDEX(係数表!H:H,7) + INDEX(係数表!I:I,7)*LN(INDEX(出力表!C:C,7)+1)))), MAX(0.00000001, (1-(1/(1+EXP(-(INDEX(係数表!G:G,7) + $B894)))))*(EXP(INDEX(係数表!H:H,7) + INDEX(係数表!I:I,7)*LN(INDEX(出力表!C:C,7)+1)))))))</f>
        <v>98.667615317789341</v>
      </c>
      <c r="T894" t="e">
        <f>MIN(100, MAX(0, (100*(INDEX(出力表!D:D,7))/(EXP(INDEX(係数表!B:B,7) + $C894) + (INDEX(出力表!D:D,7)))) + (乱数表!$S894*(Settings!B12/(((INDEX(出力表!D:D,7))+1)^INDEX(係数表!E:E,7)*INDEX(係数表!F:F,7))))))</f>
        <v>#VALUE!</v>
      </c>
      <c r="U894" t="e">
        <f>MIN(100, MAX(0, (INDEX(出力表!D:D,7))*S894/MAX(T894, Settings!B3)))</f>
        <v>#VALUE!</v>
      </c>
      <c r="V894">
        <f>MIN(100, MAX(0, 100*BETAINV(乱数表!$H894, MAX(0.00000001, (1/(1+EXP(-(INDEX(係数表!G:G,8) + $B894))))*(EXP(INDEX(係数表!H:H,8) + INDEX(係数表!I:I,8)*LN(INDEX(出力表!C:C,8)+1)))), MAX(0.00000001, (1-(1/(1+EXP(-(INDEX(係数表!G:G,8) + $B894)))))*(EXP(INDEX(係数表!H:H,8) + INDEX(係数表!I:I,8)*LN(INDEX(出力表!C:C,8)+1)))))))</f>
        <v>89.596074670980741</v>
      </c>
      <c r="W894" t="e">
        <f>MIN(100, MAX(0, (100*(INDEX(出力表!D:D,8))/(EXP(INDEX(係数表!B:B,8) + $C894) + (INDEX(出力表!D:D,8)))) + (乱数表!$T894*(Settings!B12/(((INDEX(出力表!D:D,8))+1)^INDEX(係数表!E:E,8)*INDEX(係数表!F:F,8))))))</f>
        <v>#VALUE!</v>
      </c>
      <c r="X894" t="e">
        <f>MIN(100, MAX(0, (INDEX(出力表!D:D,8))*V894/MAX(W894, Settings!B3)))</f>
        <v>#VALUE!</v>
      </c>
      <c r="Y894">
        <f>MIN(100, MAX(0, 100*BETAINV(乱数表!$I894, MAX(0.00000001, (1/(1+EXP(-(INDEX(係数表!G:G,9) + $B894))))*(EXP(INDEX(係数表!H:H,9) + INDEX(係数表!I:I,9)*LN(INDEX(出力表!C:C,9)+1)))), MAX(0.00000001, (1-(1/(1+EXP(-(INDEX(係数表!G:G,9) + $B894)))))*(EXP(INDEX(係数表!H:H,9) + INDEX(係数表!I:I,9)*LN(INDEX(出力表!C:C,9)+1)))))))</f>
        <v>99.952510382884711</v>
      </c>
      <c r="Z894" t="e">
        <f>MIN(100, MAX(0, (100*(INDEX(出力表!D:D,9))/(EXP(INDEX(係数表!B:B,9) + $C894) + (INDEX(出力表!D:D,9)))) + (乱数表!$U894*(Settings!B12/(((INDEX(出力表!D:D,9))+1)^INDEX(係数表!E:E,9)*INDEX(係数表!F:F,9))))))</f>
        <v>#VALUE!</v>
      </c>
      <c r="AA894" t="e">
        <f>MIN(100, MAX(0, (INDEX(出力表!D:D,9))*Y894/MAX(Z894, Settings!B3)))</f>
        <v>#VALUE!</v>
      </c>
      <c r="AB894">
        <f>MIN(100, MAX(0, 100*BETAINV(乱数表!$J894, MAX(0.00000001, (1/(1+EXP(-(INDEX(係数表!G:G,10) + $B894))))*(EXP(INDEX(係数表!H:H,10) + INDEX(係数表!I:I,10)*LN(INDEX(出力表!C:C,10)+1)))), MAX(0.00000001, (1-(1/(1+EXP(-(INDEX(係数表!G:G,10) + $B894)))))*(EXP(INDEX(係数表!H:H,10) + INDEX(係数表!I:I,10)*LN(INDEX(出力表!C:C,10)+1)))))))</f>
        <v>99.986625021191017</v>
      </c>
      <c r="AC894" t="e">
        <f>MIN(100, MAX(0, (100*(INDEX(出力表!D:D,10))/(EXP(INDEX(係数表!B:B,10) + $C894) + (INDEX(出力表!D:D,10)))) + (乱数表!$V894*(Settings!B12/(((INDEX(出力表!D:D,10))+1)^INDEX(係数表!E:E,10)*INDEX(係数表!F:F,10))))))</f>
        <v>#VALUE!</v>
      </c>
      <c r="AD894" t="e">
        <f>MIN(100, MAX(0, (INDEX(出力表!D:D,10))*AB894/MAX(AC894, Settings!B3)))</f>
        <v>#VALUE!</v>
      </c>
      <c r="AE894">
        <f>MIN(100, MAX(0, 100*BETAINV(乱数表!$K894, MAX(0.00000001, (1/(1+EXP(-(INDEX(係数表!G:G,11) + $B894))))*(EXP(INDEX(係数表!H:H,11) + INDEX(係数表!I:I,11)*LN(INDEX(出力表!C:C,11)+1)))), MAX(0.00000001, (1-(1/(1+EXP(-(INDEX(係数表!G:G,11) + $B894)))))*(EXP(INDEX(係数表!H:H,11) + INDEX(係数表!I:I,11)*LN(INDEX(出力表!C:C,11)+1)))))))</f>
        <v>91.158545368622384</v>
      </c>
      <c r="AF894" t="e">
        <f>MIN(100, MAX(0, (100*(INDEX(出力表!D:D,11))/(EXP(INDEX(係数表!B:B,11) + $C894) + (INDEX(出力表!D:D,11)))) + (乱数表!$W894*(Settings!B12/(((INDEX(出力表!D:D,11))+1)^INDEX(係数表!E:E,11)*INDEX(係数表!F:F,11))))))</f>
        <v>#VALUE!</v>
      </c>
      <c r="AG894" t="e">
        <f>MIN(100, MAX(0, (INDEX(出力表!D:D,11))*AE894/MAX(AF894, Settings!B3)))</f>
        <v>#VALUE!</v>
      </c>
      <c r="AH894">
        <f>MIN(100, MAX(0, 100*BETAINV(乱数表!$L894, MAX(0.00000001, (1/(1+EXP(-(INDEX(係数表!G:G,12) + $B894))))*(EXP(INDEX(係数表!H:H,12) + INDEX(係数表!I:I,12)*LN(INDEX(出力表!C:C,12)+1)))), MAX(0.00000001, (1-(1/(1+EXP(-(INDEX(係数表!G:G,12) + $B894)))))*(EXP(INDEX(係数表!H:H,12) + INDEX(係数表!I:I,12)*LN(INDEX(出力表!C:C,12)+1)))))))</f>
        <v>99.999973687464532</v>
      </c>
      <c r="AI894" t="e">
        <f>MIN(100, MAX(0, (100*(INDEX(出力表!D:D,12))/(EXP(INDEX(係数表!B:B,12) + $C894) + (INDEX(出力表!D:D,12)))) + (乱数表!$X894*(Settings!B12/(((INDEX(出力表!D:D,12))+1)^INDEX(係数表!E:E,12)*INDEX(係数表!F:F,12))))))</f>
        <v>#VALUE!</v>
      </c>
      <c r="AJ894" t="e">
        <f>MIN(100, MAX(0, (INDEX(出力表!D:D,12))*AH894/MAX(AI894, Settings!B3)))</f>
        <v>#VALUE!</v>
      </c>
      <c r="AK894">
        <f>MIN(100, MAX(0, 100*BETAINV(乱数表!$M894, MAX(0.00000001, (1/(1+EXP(-(INDEX(係数表!G:G,13) + $B894))))*(EXP(INDEX(係数表!H:H,13) + INDEX(係数表!I:I,13)*LN(INDEX(出力表!C:C,13)+1)))), MAX(0.00000001, (1-(1/(1+EXP(-(INDEX(係数表!G:G,13) + $B894)))))*(EXP(INDEX(係数表!H:H,13) + INDEX(係数表!I:I,13)*LN(INDEX(出力表!C:C,13)+1)))))))</f>
        <v>99.506202026236593</v>
      </c>
      <c r="AL894" t="e">
        <f>MIN(100, MAX(0, (100*(INDEX(出力表!D:D,13))/(EXP(INDEX(係数表!B:B,13) + $C894) + (INDEX(出力表!D:D,13)))) + (乱数表!$Y894*(Settings!B12/(((INDEX(出力表!D:D,13))+1)^INDEX(係数表!E:E,13)*INDEX(係数表!F:F,13))))))</f>
        <v>#VALUE!</v>
      </c>
      <c r="AM894" t="e">
        <f>MIN(100, MAX(0, (INDEX(出力表!D:D,13))*AK894/MAX(AL894, Settings!B3)))</f>
        <v>#VALUE!</v>
      </c>
      <c r="AN894">
        <f>IF(ISNUMBER(F894), INDEX(出力表!B:B,2)*F894, 0)+IF(ISNUMBER(I894), INDEX(出力表!B:B,3)*I894, 0)+IF(ISNUMBER(L894), INDEX(出力表!B:B,4)*L894, 0)+IF(ISNUMBER(O894), INDEX(出力表!B:B,5)*O894, 0)+IF(ISNUMBER(R894), INDEX(出力表!B:B,6)*R894, 0)+IF(ISNUMBER(U894), INDEX(出力表!B:B,7)*U894, 0)+IF(ISNUMBER(X894), INDEX(出力表!B:B,8)*X894, 0)+IF(ISNUMBER(AA894), INDEX(出力表!B:B,9)*AA894, 0)+IF(ISNUMBER(AD894), INDEX(出力表!B:B,10)*AD894, 0)+IF(ISNUMBER(AG894), INDEX(出力表!B:B,11)*AG894, 0)+IF(ISNUMBER(AJ894), INDEX(出力表!B:B,12)*AJ894, 0)+IF(ISNUMBER(AM894), INDEX(出力表!B:B,13)*AM894, 0)</f>
        <v>0</v>
      </c>
      <c r="AO894">
        <f>IF(ISNUMBER(F894), INDEX(出力表!B:B,2), 0)+IF(ISNUMBER(I894), INDEX(出力表!B:B,3), 0)+IF(ISNUMBER(L894), INDEX(出力表!B:B,4), 0)+IF(ISNUMBER(O894), INDEX(出力表!B:B,5), 0)+IF(ISNUMBER(R894), INDEX(出力表!B:B,6), 0)+IF(ISNUMBER(U894), INDEX(出力表!B:B,7), 0)+IF(ISNUMBER(X894), INDEX(出力表!B:B,8), 0)+IF(ISNUMBER(AA894), INDEX(出力表!B:B,9), 0)+IF(ISNUMBER(AD894), INDEX(出力表!B:B,10), 0)+IF(ISNUMBER(AG894), INDEX(出力表!B:B,11), 0)+IF(ISNUMBER(AJ894), INDEX(出力表!B:B,12), 0)+IF(ISNUMBER(AM894), INDEX(出力表!B:B,13), 0)</f>
        <v>0</v>
      </c>
      <c r="AP894" t="str">
        <f t="shared" si="13"/>
        <v/>
      </c>
    </row>
    <row r="895" spans="1:42" x14ac:dyDescent="0.2">
      <c r="A895">
        <v>894</v>
      </c>
      <c r="B895">
        <f>IF(UPPER(Settings!B4)="TRUE", 乱数表!$Z895*Settings!B10, 0)</f>
        <v>0.39213092533417909</v>
      </c>
      <c r="C895">
        <f>IF(UPPER(Settings!B4)="TRUE", 乱数表!$AA895*Settings!B11, 0)</f>
        <v>6.3327393957112996E-2</v>
      </c>
      <c r="D895">
        <f>MIN(100, MAX(0, 100*BETAINV(乱数表!$B895, MAX(0.00000001, (1/(1+EXP(-(INDEX(係数表!G:G,2) + $B895))))*(EXP(INDEX(係数表!H:H,2) + INDEX(係数表!I:I,2)*LN(INDEX(出力表!C:C,2)+1)))), MAX(0.00000001, (1-(1/(1+EXP(-(INDEX(係数表!G:G,2) + $B895)))))*(EXP(INDEX(係数表!H:H,2) + INDEX(係数表!I:I,2)*LN(INDEX(出力表!C:C,2)+1)))))))</f>
        <v>98.610900235657311</v>
      </c>
      <c r="E895" t="e">
        <f>MIN(100, MAX(0, (100*(INDEX(出力表!D:D,2))/(EXP(INDEX(係数表!B:B,2) + $C895) + (INDEX(出力表!D:D,2)))) + (乱数表!$N895*(Settings!B12/(((INDEX(出力表!D:D,2))+1)^INDEX(係数表!E:E,2)*INDEX(係数表!F:F,2))))))</f>
        <v>#VALUE!</v>
      </c>
      <c r="F895" t="e">
        <f>MIN(100, MAX(0, (INDEX(出力表!D:D,2))*D895/MAX(E895, Settings!B3)))</f>
        <v>#VALUE!</v>
      </c>
      <c r="G895">
        <f>MIN(100, MAX(0, 100*BETAINV(乱数表!$C895, MAX(0.00000001, (1/(1+EXP(-(INDEX(係数表!G:G,3) + $B895))))*(EXP(INDEX(係数表!H:H,3) + INDEX(係数表!I:I,3)*LN(INDEX(出力表!C:C,3)+1)))), MAX(0.00000001, (1-(1/(1+EXP(-(INDEX(係数表!G:G,3) + $B895)))))*(EXP(INDEX(係数表!H:H,3) + INDEX(係数表!I:I,3)*LN(INDEX(出力表!C:C,3)+1)))))))</f>
        <v>99.099858192800653</v>
      </c>
      <c r="H895" t="e">
        <f>MIN(100, MAX(0, (100*(INDEX(出力表!D:D,3))/(EXP(INDEX(係数表!B:B,3) + $C895) + (INDEX(出力表!D:D,3)))) + (乱数表!$O895*(Settings!B12/(((INDEX(出力表!D:D,3))+1)^INDEX(係数表!E:E,3)*INDEX(係数表!F:F,3))))))</f>
        <v>#VALUE!</v>
      </c>
      <c r="I895" t="e">
        <f>MIN(100, MAX(0, (INDEX(出力表!D:D,3))*G895/MAX(H895, Settings!B3)))</f>
        <v>#VALUE!</v>
      </c>
      <c r="J895">
        <f>MIN(100, MAX(0, 100*BETAINV(乱数表!$D895, MAX(0.00000001, (1/(1+EXP(-(INDEX(係数表!G:G,4) + $B895))))*(EXP(INDEX(係数表!H:H,4) + INDEX(係数表!I:I,4)*LN(INDEX(出力表!C:C,4)+1)))), MAX(0.00000001, (1-(1/(1+EXP(-(INDEX(係数表!G:G,4) + $B895)))))*(EXP(INDEX(係数表!H:H,4) + INDEX(係数表!I:I,4)*LN(INDEX(出力表!C:C,4)+1)))))))</f>
        <v>81.669533127522982</v>
      </c>
      <c r="K895" t="e">
        <f>MIN(100, MAX(0, (100*(INDEX(出力表!D:D,4))/(EXP(INDEX(係数表!B:B,4) + $C895) + (INDEX(出力表!D:D,4)))) + (乱数表!$P895*(Settings!B12/(((INDEX(出力表!D:D,4))+1)^INDEX(係数表!E:E,4)*INDEX(係数表!F:F,4))))))</f>
        <v>#VALUE!</v>
      </c>
      <c r="L895" t="e">
        <f>MIN(100, MAX(0, (INDEX(出力表!D:D,4))*J895/MAX(K895, Settings!B3)))</f>
        <v>#VALUE!</v>
      </c>
      <c r="M895">
        <f>MIN(100, MAX(0, 100*BETAINV(乱数表!$E895, MAX(0.00000001, (1/(1+EXP(-(INDEX(係数表!G:G,5) + $B895))))*(EXP(INDEX(係数表!H:H,5) + INDEX(係数表!I:I,5)*LN(INDEX(出力表!C:C,5)+1)))), MAX(0.00000001, (1-(1/(1+EXP(-(INDEX(係数表!G:G,5) + $B895)))))*(EXP(INDEX(係数表!H:H,5) + INDEX(係数表!I:I,5)*LN(INDEX(出力表!C:C,5)+1)))))))</f>
        <v>37.758099635182894</v>
      </c>
      <c r="N895" t="e">
        <f>MIN(100, MAX(0, (100*(INDEX(出力表!D:D,5))/(EXP(INDEX(係数表!B:B,5) + $C895) + (INDEX(出力表!D:D,5)))) + (乱数表!$Q895*(Settings!B12/(((INDEX(出力表!D:D,5))+1)^INDEX(係数表!E:E,5)*INDEX(係数表!F:F,5))))))</f>
        <v>#VALUE!</v>
      </c>
      <c r="O895" t="e">
        <f>MIN(100, MAX(0, (INDEX(出力表!D:D,5))*M895/MAX(N895, Settings!B3)))</f>
        <v>#VALUE!</v>
      </c>
      <c r="P895">
        <f>MIN(100, MAX(0, 100*BETAINV(乱数表!$F895, MAX(0.00000001, (1/(1+EXP(-(INDEX(係数表!G:G,6) + $B895))))*(EXP(INDEX(係数表!H:H,6) + INDEX(係数表!I:I,6)*LN(INDEX(出力表!C:C,6)+1)))), MAX(0.00000001, (1-(1/(1+EXP(-(INDEX(係数表!G:G,6) + $B895)))))*(EXP(INDEX(係数表!H:H,6) + INDEX(係数表!I:I,6)*LN(INDEX(出力表!C:C,6)+1)))))))</f>
        <v>90.189968328299742</v>
      </c>
      <c r="Q895" t="e">
        <f>MIN(100, MAX(0, (100*(INDEX(出力表!D:D,6))/(EXP(INDEX(係数表!B:B,6) + $C895) + (INDEX(出力表!D:D,6)))) + (乱数表!$R895*(Settings!B12/(((INDEX(出力表!D:D,6))+1)^INDEX(係数表!E:E,6)*INDEX(係数表!F:F,6))))))</f>
        <v>#VALUE!</v>
      </c>
      <c r="R895" t="e">
        <f>MIN(100, MAX(0, (INDEX(出力表!D:D,6))*P895/MAX(Q895, Settings!B3)))</f>
        <v>#VALUE!</v>
      </c>
      <c r="S895">
        <f>MIN(100, MAX(0, 100*BETAINV(乱数表!$G895, MAX(0.00000001, (1/(1+EXP(-(INDEX(係数表!G:G,7) + $B895))))*(EXP(INDEX(係数表!H:H,7) + INDEX(係数表!I:I,7)*LN(INDEX(出力表!C:C,7)+1)))), MAX(0.00000001, (1-(1/(1+EXP(-(INDEX(係数表!G:G,7) + $B895)))))*(EXP(INDEX(係数表!H:H,7) + INDEX(係数表!I:I,7)*LN(INDEX(出力表!C:C,7)+1)))))))</f>
        <v>88.696726055567979</v>
      </c>
      <c r="T895" t="e">
        <f>MIN(100, MAX(0, (100*(INDEX(出力表!D:D,7))/(EXP(INDEX(係数表!B:B,7) + $C895) + (INDEX(出力表!D:D,7)))) + (乱数表!$S895*(Settings!B12/(((INDEX(出力表!D:D,7))+1)^INDEX(係数表!E:E,7)*INDEX(係数表!F:F,7))))))</f>
        <v>#VALUE!</v>
      </c>
      <c r="U895" t="e">
        <f>MIN(100, MAX(0, (INDEX(出力表!D:D,7))*S895/MAX(T895, Settings!B3)))</f>
        <v>#VALUE!</v>
      </c>
      <c r="V895">
        <f>MIN(100, MAX(0, 100*BETAINV(乱数表!$H895, MAX(0.00000001, (1/(1+EXP(-(INDEX(係数表!G:G,8) + $B895))))*(EXP(INDEX(係数表!H:H,8) + INDEX(係数表!I:I,8)*LN(INDEX(出力表!C:C,8)+1)))), MAX(0.00000001, (1-(1/(1+EXP(-(INDEX(係数表!G:G,8) + $B895)))))*(EXP(INDEX(係数表!H:H,8) + INDEX(係数表!I:I,8)*LN(INDEX(出力表!C:C,8)+1)))))))</f>
        <v>77.73976322600798</v>
      </c>
      <c r="W895" t="e">
        <f>MIN(100, MAX(0, (100*(INDEX(出力表!D:D,8))/(EXP(INDEX(係数表!B:B,8) + $C895) + (INDEX(出力表!D:D,8)))) + (乱数表!$T895*(Settings!B12/(((INDEX(出力表!D:D,8))+1)^INDEX(係数表!E:E,8)*INDEX(係数表!F:F,8))))))</f>
        <v>#VALUE!</v>
      </c>
      <c r="X895" t="e">
        <f>MIN(100, MAX(0, (INDEX(出力表!D:D,8))*V895/MAX(W895, Settings!B3)))</f>
        <v>#VALUE!</v>
      </c>
      <c r="Y895">
        <f>MIN(100, MAX(0, 100*BETAINV(乱数表!$I895, MAX(0.00000001, (1/(1+EXP(-(INDEX(係数表!G:G,9) + $B895))))*(EXP(INDEX(係数表!H:H,9) + INDEX(係数表!I:I,9)*LN(INDEX(出力表!C:C,9)+1)))), MAX(0.00000001, (1-(1/(1+EXP(-(INDEX(係数表!G:G,9) + $B895)))))*(EXP(INDEX(係数表!H:H,9) + INDEX(係数表!I:I,9)*LN(INDEX(出力表!C:C,9)+1)))))))</f>
        <v>97.149870489803263</v>
      </c>
      <c r="Z895" t="e">
        <f>MIN(100, MAX(0, (100*(INDEX(出力表!D:D,9))/(EXP(INDEX(係数表!B:B,9) + $C895) + (INDEX(出力表!D:D,9)))) + (乱数表!$U895*(Settings!B12/(((INDEX(出力表!D:D,9))+1)^INDEX(係数表!E:E,9)*INDEX(係数表!F:F,9))))))</f>
        <v>#VALUE!</v>
      </c>
      <c r="AA895" t="e">
        <f>MIN(100, MAX(0, (INDEX(出力表!D:D,9))*Y895/MAX(Z895, Settings!B3)))</f>
        <v>#VALUE!</v>
      </c>
      <c r="AB895">
        <f>MIN(100, MAX(0, 100*BETAINV(乱数表!$J895, MAX(0.00000001, (1/(1+EXP(-(INDEX(係数表!G:G,10) + $B895))))*(EXP(INDEX(係数表!H:H,10) + INDEX(係数表!I:I,10)*LN(INDEX(出力表!C:C,10)+1)))), MAX(0.00000001, (1-(1/(1+EXP(-(INDEX(係数表!G:G,10) + $B895)))))*(EXP(INDEX(係数表!H:H,10) + INDEX(係数表!I:I,10)*LN(INDEX(出力表!C:C,10)+1)))))))</f>
        <v>90.373235181100597</v>
      </c>
      <c r="AC895" t="e">
        <f>MIN(100, MAX(0, (100*(INDEX(出力表!D:D,10))/(EXP(INDEX(係数表!B:B,10) + $C895) + (INDEX(出力表!D:D,10)))) + (乱数表!$V895*(Settings!B12/(((INDEX(出力表!D:D,10))+1)^INDEX(係数表!E:E,10)*INDEX(係数表!F:F,10))))))</f>
        <v>#VALUE!</v>
      </c>
      <c r="AD895" t="e">
        <f>MIN(100, MAX(0, (INDEX(出力表!D:D,10))*AB895/MAX(AC895, Settings!B3)))</f>
        <v>#VALUE!</v>
      </c>
      <c r="AE895">
        <f>MIN(100, MAX(0, 100*BETAINV(乱数表!$K895, MAX(0.00000001, (1/(1+EXP(-(INDEX(係数表!G:G,11) + $B895))))*(EXP(INDEX(係数表!H:H,11) + INDEX(係数表!I:I,11)*LN(INDEX(出力表!C:C,11)+1)))), MAX(0.00000001, (1-(1/(1+EXP(-(INDEX(係数表!G:G,11) + $B895)))))*(EXP(INDEX(係数表!H:H,11) + INDEX(係数表!I:I,11)*LN(INDEX(出力表!C:C,11)+1)))))))</f>
        <v>96.74584133236786</v>
      </c>
      <c r="AF895" t="e">
        <f>MIN(100, MAX(0, (100*(INDEX(出力表!D:D,11))/(EXP(INDEX(係数表!B:B,11) + $C895) + (INDEX(出力表!D:D,11)))) + (乱数表!$W895*(Settings!B12/(((INDEX(出力表!D:D,11))+1)^INDEX(係数表!E:E,11)*INDEX(係数表!F:F,11))))))</f>
        <v>#VALUE!</v>
      </c>
      <c r="AG895" t="e">
        <f>MIN(100, MAX(0, (INDEX(出力表!D:D,11))*AE895/MAX(AF895, Settings!B3)))</f>
        <v>#VALUE!</v>
      </c>
      <c r="AH895">
        <f>MIN(100, MAX(0, 100*BETAINV(乱数表!$L895, MAX(0.00000001, (1/(1+EXP(-(INDEX(係数表!G:G,12) + $B895))))*(EXP(INDEX(係数表!H:H,12) + INDEX(係数表!I:I,12)*LN(INDEX(出力表!C:C,12)+1)))), MAX(0.00000001, (1-(1/(1+EXP(-(INDEX(係数表!G:G,12) + $B895)))))*(EXP(INDEX(係数表!H:H,12) + INDEX(係数表!I:I,12)*LN(INDEX(出力表!C:C,12)+1)))))))</f>
        <v>99.983465713020209</v>
      </c>
      <c r="AI895" t="e">
        <f>MIN(100, MAX(0, (100*(INDEX(出力表!D:D,12))/(EXP(INDEX(係数表!B:B,12) + $C895) + (INDEX(出力表!D:D,12)))) + (乱数表!$X895*(Settings!B12/(((INDEX(出力表!D:D,12))+1)^INDEX(係数表!E:E,12)*INDEX(係数表!F:F,12))))))</f>
        <v>#VALUE!</v>
      </c>
      <c r="AJ895" t="e">
        <f>MIN(100, MAX(0, (INDEX(出力表!D:D,12))*AH895/MAX(AI895, Settings!B3)))</f>
        <v>#VALUE!</v>
      </c>
      <c r="AK895">
        <f>MIN(100, MAX(0, 100*BETAINV(乱数表!$M895, MAX(0.00000001, (1/(1+EXP(-(INDEX(係数表!G:G,13) + $B895))))*(EXP(INDEX(係数表!H:H,13) + INDEX(係数表!I:I,13)*LN(INDEX(出力表!C:C,13)+1)))), MAX(0.00000001, (1-(1/(1+EXP(-(INDEX(係数表!G:G,13) + $B895)))))*(EXP(INDEX(係数表!H:H,13) + INDEX(係数表!I:I,13)*LN(INDEX(出力表!C:C,13)+1)))))))</f>
        <v>88.241977312310951</v>
      </c>
      <c r="AL895" t="e">
        <f>MIN(100, MAX(0, (100*(INDEX(出力表!D:D,13))/(EXP(INDEX(係数表!B:B,13) + $C895) + (INDEX(出力表!D:D,13)))) + (乱数表!$Y895*(Settings!B12/(((INDEX(出力表!D:D,13))+1)^INDEX(係数表!E:E,13)*INDEX(係数表!F:F,13))))))</f>
        <v>#VALUE!</v>
      </c>
      <c r="AM895" t="e">
        <f>MIN(100, MAX(0, (INDEX(出力表!D:D,13))*AK895/MAX(AL895, Settings!B3)))</f>
        <v>#VALUE!</v>
      </c>
      <c r="AN895">
        <f>IF(ISNUMBER(F895), INDEX(出力表!B:B,2)*F895, 0)+IF(ISNUMBER(I895), INDEX(出力表!B:B,3)*I895, 0)+IF(ISNUMBER(L895), INDEX(出力表!B:B,4)*L895, 0)+IF(ISNUMBER(O895), INDEX(出力表!B:B,5)*O895, 0)+IF(ISNUMBER(R895), INDEX(出力表!B:B,6)*R895, 0)+IF(ISNUMBER(U895), INDEX(出力表!B:B,7)*U895, 0)+IF(ISNUMBER(X895), INDEX(出力表!B:B,8)*X895, 0)+IF(ISNUMBER(AA895), INDEX(出力表!B:B,9)*AA895, 0)+IF(ISNUMBER(AD895), INDEX(出力表!B:B,10)*AD895, 0)+IF(ISNUMBER(AG895), INDEX(出力表!B:B,11)*AG895, 0)+IF(ISNUMBER(AJ895), INDEX(出力表!B:B,12)*AJ895, 0)+IF(ISNUMBER(AM895), INDEX(出力表!B:B,13)*AM895, 0)</f>
        <v>0</v>
      </c>
      <c r="AO895">
        <f>IF(ISNUMBER(F895), INDEX(出力表!B:B,2), 0)+IF(ISNUMBER(I895), INDEX(出力表!B:B,3), 0)+IF(ISNUMBER(L895), INDEX(出力表!B:B,4), 0)+IF(ISNUMBER(O895), INDEX(出力表!B:B,5), 0)+IF(ISNUMBER(R895), INDEX(出力表!B:B,6), 0)+IF(ISNUMBER(U895), INDEX(出力表!B:B,7), 0)+IF(ISNUMBER(X895), INDEX(出力表!B:B,8), 0)+IF(ISNUMBER(AA895), INDEX(出力表!B:B,9), 0)+IF(ISNUMBER(AD895), INDEX(出力表!B:B,10), 0)+IF(ISNUMBER(AG895), INDEX(出力表!B:B,11), 0)+IF(ISNUMBER(AJ895), INDEX(出力表!B:B,12), 0)+IF(ISNUMBER(AM895), INDEX(出力表!B:B,13), 0)</f>
        <v>0</v>
      </c>
      <c r="AP895" t="str">
        <f t="shared" si="13"/>
        <v/>
      </c>
    </row>
    <row r="896" spans="1:42" x14ac:dyDescent="0.2">
      <c r="A896">
        <v>895</v>
      </c>
      <c r="B896">
        <f>IF(UPPER(Settings!B4)="TRUE", 乱数表!$Z896*Settings!B10, 0)</f>
        <v>0.39657167077217886</v>
      </c>
      <c r="C896">
        <f>IF(UPPER(Settings!B4)="TRUE", 乱数表!$AA896*Settings!B11, 0)</f>
        <v>-3.2205676796586619E-2</v>
      </c>
      <c r="D896">
        <f>MIN(100, MAX(0, 100*BETAINV(乱数表!$B896, MAX(0.00000001, (1/(1+EXP(-(INDEX(係数表!G:G,2) + $B896))))*(EXP(INDEX(係数表!H:H,2) + INDEX(係数表!I:I,2)*LN(INDEX(出力表!C:C,2)+1)))), MAX(0.00000001, (1-(1/(1+EXP(-(INDEX(係数表!G:G,2) + $B896)))))*(EXP(INDEX(係数表!H:H,2) + INDEX(係数表!I:I,2)*LN(INDEX(出力表!C:C,2)+1)))))))</f>
        <v>99.925846007374602</v>
      </c>
      <c r="E896" t="e">
        <f>MIN(100, MAX(0, (100*(INDEX(出力表!D:D,2))/(EXP(INDEX(係数表!B:B,2) + $C896) + (INDEX(出力表!D:D,2)))) + (乱数表!$N896*(Settings!B12/(((INDEX(出力表!D:D,2))+1)^INDEX(係数表!E:E,2)*INDEX(係数表!F:F,2))))))</f>
        <v>#VALUE!</v>
      </c>
      <c r="F896" t="e">
        <f>MIN(100, MAX(0, (INDEX(出力表!D:D,2))*D896/MAX(E896, Settings!B3)))</f>
        <v>#VALUE!</v>
      </c>
      <c r="G896">
        <f>MIN(100, MAX(0, 100*BETAINV(乱数表!$C896, MAX(0.00000001, (1/(1+EXP(-(INDEX(係数表!G:G,3) + $B896))))*(EXP(INDEX(係数表!H:H,3) + INDEX(係数表!I:I,3)*LN(INDEX(出力表!C:C,3)+1)))), MAX(0.00000001, (1-(1/(1+EXP(-(INDEX(係数表!G:G,3) + $B896)))))*(EXP(INDEX(係数表!H:H,3) + INDEX(係数表!I:I,3)*LN(INDEX(出力表!C:C,3)+1)))))))</f>
        <v>99.997322228648585</v>
      </c>
      <c r="H896" t="e">
        <f>MIN(100, MAX(0, (100*(INDEX(出力表!D:D,3))/(EXP(INDEX(係数表!B:B,3) + $C896) + (INDEX(出力表!D:D,3)))) + (乱数表!$O896*(Settings!B12/(((INDEX(出力表!D:D,3))+1)^INDEX(係数表!E:E,3)*INDEX(係数表!F:F,3))))))</f>
        <v>#VALUE!</v>
      </c>
      <c r="I896" t="e">
        <f>MIN(100, MAX(0, (INDEX(出力表!D:D,3))*G896/MAX(H896, Settings!B3)))</f>
        <v>#VALUE!</v>
      </c>
      <c r="J896">
        <f>MIN(100, MAX(0, 100*BETAINV(乱数表!$D896, MAX(0.00000001, (1/(1+EXP(-(INDEX(係数表!G:G,4) + $B896))))*(EXP(INDEX(係数表!H:H,4) + INDEX(係数表!I:I,4)*LN(INDEX(出力表!C:C,4)+1)))), MAX(0.00000001, (1-(1/(1+EXP(-(INDEX(係数表!G:G,4) + $B896)))))*(EXP(INDEX(係数表!H:H,4) + INDEX(係数表!I:I,4)*LN(INDEX(出力表!C:C,4)+1)))))))</f>
        <v>54.756023188040395</v>
      </c>
      <c r="K896" t="e">
        <f>MIN(100, MAX(0, (100*(INDEX(出力表!D:D,4))/(EXP(INDEX(係数表!B:B,4) + $C896) + (INDEX(出力表!D:D,4)))) + (乱数表!$P896*(Settings!B12/(((INDEX(出力表!D:D,4))+1)^INDEX(係数表!E:E,4)*INDEX(係数表!F:F,4))))))</f>
        <v>#VALUE!</v>
      </c>
      <c r="L896" t="e">
        <f>MIN(100, MAX(0, (INDEX(出力表!D:D,4))*J896/MAX(K896, Settings!B3)))</f>
        <v>#VALUE!</v>
      </c>
      <c r="M896">
        <f>MIN(100, MAX(0, 100*BETAINV(乱数表!$E896, MAX(0.00000001, (1/(1+EXP(-(INDEX(係数表!G:G,5) + $B896))))*(EXP(INDEX(係数表!H:H,5) + INDEX(係数表!I:I,5)*LN(INDEX(出力表!C:C,5)+1)))), MAX(0.00000001, (1-(1/(1+EXP(-(INDEX(係数表!G:G,5) + $B896)))))*(EXP(INDEX(係数表!H:H,5) + INDEX(係数表!I:I,5)*LN(INDEX(出力表!C:C,5)+1)))))))</f>
        <v>93.452385208882887</v>
      </c>
      <c r="N896" t="e">
        <f>MIN(100, MAX(0, (100*(INDEX(出力表!D:D,5))/(EXP(INDEX(係数表!B:B,5) + $C896) + (INDEX(出力表!D:D,5)))) + (乱数表!$Q896*(Settings!B12/(((INDEX(出力表!D:D,5))+1)^INDEX(係数表!E:E,5)*INDEX(係数表!F:F,5))))))</f>
        <v>#VALUE!</v>
      </c>
      <c r="O896" t="e">
        <f>MIN(100, MAX(0, (INDEX(出力表!D:D,5))*M896/MAX(N896, Settings!B3)))</f>
        <v>#VALUE!</v>
      </c>
      <c r="P896">
        <f>MIN(100, MAX(0, 100*BETAINV(乱数表!$F896, MAX(0.00000001, (1/(1+EXP(-(INDEX(係数表!G:G,6) + $B896))))*(EXP(INDEX(係数表!H:H,6) + INDEX(係数表!I:I,6)*LN(INDEX(出力表!C:C,6)+1)))), MAX(0.00000001, (1-(1/(1+EXP(-(INDEX(係数表!G:G,6) + $B896)))))*(EXP(INDEX(係数表!H:H,6) + INDEX(係数表!I:I,6)*LN(INDEX(出力表!C:C,6)+1)))))))</f>
        <v>91.097326660728157</v>
      </c>
      <c r="Q896" t="e">
        <f>MIN(100, MAX(0, (100*(INDEX(出力表!D:D,6))/(EXP(INDEX(係数表!B:B,6) + $C896) + (INDEX(出力表!D:D,6)))) + (乱数表!$R896*(Settings!B12/(((INDEX(出力表!D:D,6))+1)^INDEX(係数表!E:E,6)*INDEX(係数表!F:F,6))))))</f>
        <v>#VALUE!</v>
      </c>
      <c r="R896" t="e">
        <f>MIN(100, MAX(0, (INDEX(出力表!D:D,6))*P896/MAX(Q896, Settings!B3)))</f>
        <v>#VALUE!</v>
      </c>
      <c r="S896">
        <f>MIN(100, MAX(0, 100*BETAINV(乱数表!$G896, MAX(0.00000001, (1/(1+EXP(-(INDEX(係数表!G:G,7) + $B896))))*(EXP(INDEX(係数表!H:H,7) + INDEX(係数表!I:I,7)*LN(INDEX(出力表!C:C,7)+1)))), MAX(0.00000001, (1-(1/(1+EXP(-(INDEX(係数表!G:G,7) + $B896)))))*(EXP(INDEX(係数表!H:H,7) + INDEX(係数表!I:I,7)*LN(INDEX(出力表!C:C,7)+1)))))))</f>
        <v>99.263399132128498</v>
      </c>
      <c r="T896" t="e">
        <f>MIN(100, MAX(0, (100*(INDEX(出力表!D:D,7))/(EXP(INDEX(係数表!B:B,7) + $C896) + (INDEX(出力表!D:D,7)))) + (乱数表!$S896*(Settings!B12/(((INDEX(出力表!D:D,7))+1)^INDEX(係数表!E:E,7)*INDEX(係数表!F:F,7))))))</f>
        <v>#VALUE!</v>
      </c>
      <c r="U896" t="e">
        <f>MIN(100, MAX(0, (INDEX(出力表!D:D,7))*S896/MAX(T896, Settings!B3)))</f>
        <v>#VALUE!</v>
      </c>
      <c r="V896">
        <f>MIN(100, MAX(0, 100*BETAINV(乱数表!$H896, MAX(0.00000001, (1/(1+EXP(-(INDEX(係数表!G:G,8) + $B896))))*(EXP(INDEX(係数表!H:H,8) + INDEX(係数表!I:I,8)*LN(INDEX(出力表!C:C,8)+1)))), MAX(0.00000001, (1-(1/(1+EXP(-(INDEX(係数表!G:G,8) + $B896)))))*(EXP(INDEX(係数表!H:H,8) + INDEX(係数表!I:I,8)*LN(INDEX(出力表!C:C,8)+1)))))))</f>
        <v>99.932209893312091</v>
      </c>
      <c r="W896" t="e">
        <f>MIN(100, MAX(0, (100*(INDEX(出力表!D:D,8))/(EXP(INDEX(係数表!B:B,8) + $C896) + (INDEX(出力表!D:D,8)))) + (乱数表!$T896*(Settings!B12/(((INDEX(出力表!D:D,8))+1)^INDEX(係数表!E:E,8)*INDEX(係数表!F:F,8))))))</f>
        <v>#VALUE!</v>
      </c>
      <c r="X896" t="e">
        <f>MIN(100, MAX(0, (INDEX(出力表!D:D,8))*V896/MAX(W896, Settings!B3)))</f>
        <v>#VALUE!</v>
      </c>
      <c r="Y896">
        <f>MIN(100, MAX(0, 100*BETAINV(乱数表!$I896, MAX(0.00000001, (1/(1+EXP(-(INDEX(係数表!G:G,9) + $B896))))*(EXP(INDEX(係数表!H:H,9) + INDEX(係数表!I:I,9)*LN(INDEX(出力表!C:C,9)+1)))), MAX(0.00000001, (1-(1/(1+EXP(-(INDEX(係数表!G:G,9) + $B896)))))*(EXP(INDEX(係数表!H:H,9) + INDEX(係数表!I:I,9)*LN(INDEX(出力表!C:C,9)+1)))))))</f>
        <v>99.996725501069378</v>
      </c>
      <c r="Z896" t="e">
        <f>MIN(100, MAX(0, (100*(INDEX(出力表!D:D,9))/(EXP(INDEX(係数表!B:B,9) + $C896) + (INDEX(出力表!D:D,9)))) + (乱数表!$U896*(Settings!B12/(((INDEX(出力表!D:D,9))+1)^INDEX(係数表!E:E,9)*INDEX(係数表!F:F,9))))))</f>
        <v>#VALUE!</v>
      </c>
      <c r="AA896" t="e">
        <f>MIN(100, MAX(0, (INDEX(出力表!D:D,9))*Y896/MAX(Z896, Settings!B3)))</f>
        <v>#VALUE!</v>
      </c>
      <c r="AB896">
        <f>MIN(100, MAX(0, 100*BETAINV(乱数表!$J896, MAX(0.00000001, (1/(1+EXP(-(INDEX(係数表!G:G,10) + $B896))))*(EXP(INDEX(係数表!H:H,10) + INDEX(係数表!I:I,10)*LN(INDEX(出力表!C:C,10)+1)))), MAX(0.00000001, (1-(1/(1+EXP(-(INDEX(係数表!G:G,10) + $B896)))))*(EXP(INDEX(係数表!H:H,10) + INDEX(係数表!I:I,10)*LN(INDEX(出力表!C:C,10)+1)))))))</f>
        <v>44.511852068887599</v>
      </c>
      <c r="AC896" t="e">
        <f>MIN(100, MAX(0, (100*(INDEX(出力表!D:D,10))/(EXP(INDEX(係数表!B:B,10) + $C896) + (INDEX(出力表!D:D,10)))) + (乱数表!$V896*(Settings!B12/(((INDEX(出力表!D:D,10))+1)^INDEX(係数表!E:E,10)*INDEX(係数表!F:F,10))))))</f>
        <v>#VALUE!</v>
      </c>
      <c r="AD896" t="e">
        <f>MIN(100, MAX(0, (INDEX(出力表!D:D,10))*AB896/MAX(AC896, Settings!B3)))</f>
        <v>#VALUE!</v>
      </c>
      <c r="AE896">
        <f>MIN(100, MAX(0, 100*BETAINV(乱数表!$K896, MAX(0.00000001, (1/(1+EXP(-(INDEX(係数表!G:G,11) + $B896))))*(EXP(INDEX(係数表!H:H,11) + INDEX(係数表!I:I,11)*LN(INDEX(出力表!C:C,11)+1)))), MAX(0.00000001, (1-(1/(1+EXP(-(INDEX(係数表!G:G,11) + $B896)))))*(EXP(INDEX(係数表!H:H,11) + INDEX(係数表!I:I,11)*LN(INDEX(出力表!C:C,11)+1)))))))</f>
        <v>43.984255707236187</v>
      </c>
      <c r="AF896" t="e">
        <f>MIN(100, MAX(0, (100*(INDEX(出力表!D:D,11))/(EXP(INDEX(係数表!B:B,11) + $C896) + (INDEX(出力表!D:D,11)))) + (乱数表!$W896*(Settings!B12/(((INDEX(出力表!D:D,11))+1)^INDEX(係数表!E:E,11)*INDEX(係数表!F:F,11))))))</f>
        <v>#VALUE!</v>
      </c>
      <c r="AG896" t="e">
        <f>MIN(100, MAX(0, (INDEX(出力表!D:D,11))*AE896/MAX(AF896, Settings!B3)))</f>
        <v>#VALUE!</v>
      </c>
      <c r="AH896">
        <f>MIN(100, MAX(0, 100*BETAINV(乱数表!$L896, MAX(0.00000001, (1/(1+EXP(-(INDEX(係数表!G:G,12) + $B896))))*(EXP(INDEX(係数表!H:H,12) + INDEX(係数表!I:I,12)*LN(INDEX(出力表!C:C,12)+1)))), MAX(0.00000001, (1-(1/(1+EXP(-(INDEX(係数表!G:G,12) + $B896)))))*(EXP(INDEX(係数表!H:H,12) + INDEX(係数表!I:I,12)*LN(INDEX(出力表!C:C,12)+1)))))))</f>
        <v>87.016577837871026</v>
      </c>
      <c r="AI896" t="e">
        <f>MIN(100, MAX(0, (100*(INDEX(出力表!D:D,12))/(EXP(INDEX(係数表!B:B,12) + $C896) + (INDEX(出力表!D:D,12)))) + (乱数表!$X896*(Settings!B12/(((INDEX(出力表!D:D,12))+1)^INDEX(係数表!E:E,12)*INDEX(係数表!F:F,12))))))</f>
        <v>#VALUE!</v>
      </c>
      <c r="AJ896" t="e">
        <f>MIN(100, MAX(0, (INDEX(出力表!D:D,12))*AH896/MAX(AI896, Settings!B3)))</f>
        <v>#VALUE!</v>
      </c>
      <c r="AK896">
        <f>MIN(100, MAX(0, 100*BETAINV(乱数表!$M896, MAX(0.00000001, (1/(1+EXP(-(INDEX(係数表!G:G,13) + $B896))))*(EXP(INDEX(係数表!H:H,13) + INDEX(係数表!I:I,13)*LN(INDEX(出力表!C:C,13)+1)))), MAX(0.00000001, (1-(1/(1+EXP(-(INDEX(係数表!G:G,13) + $B896)))))*(EXP(INDEX(係数表!H:H,13) + INDEX(係数表!I:I,13)*LN(INDEX(出力表!C:C,13)+1)))))))</f>
        <v>89.921943158904156</v>
      </c>
      <c r="AL896" t="e">
        <f>MIN(100, MAX(0, (100*(INDEX(出力表!D:D,13))/(EXP(INDEX(係数表!B:B,13) + $C896) + (INDEX(出力表!D:D,13)))) + (乱数表!$Y896*(Settings!B12/(((INDEX(出力表!D:D,13))+1)^INDEX(係数表!E:E,13)*INDEX(係数表!F:F,13))))))</f>
        <v>#VALUE!</v>
      </c>
      <c r="AM896" t="e">
        <f>MIN(100, MAX(0, (INDEX(出力表!D:D,13))*AK896/MAX(AL896, Settings!B3)))</f>
        <v>#VALUE!</v>
      </c>
      <c r="AN896">
        <f>IF(ISNUMBER(F896), INDEX(出力表!B:B,2)*F896, 0)+IF(ISNUMBER(I896), INDEX(出力表!B:B,3)*I896, 0)+IF(ISNUMBER(L896), INDEX(出力表!B:B,4)*L896, 0)+IF(ISNUMBER(O896), INDEX(出力表!B:B,5)*O896, 0)+IF(ISNUMBER(R896), INDEX(出力表!B:B,6)*R896, 0)+IF(ISNUMBER(U896), INDEX(出力表!B:B,7)*U896, 0)+IF(ISNUMBER(X896), INDEX(出力表!B:B,8)*X896, 0)+IF(ISNUMBER(AA896), INDEX(出力表!B:B,9)*AA896, 0)+IF(ISNUMBER(AD896), INDEX(出力表!B:B,10)*AD896, 0)+IF(ISNUMBER(AG896), INDEX(出力表!B:B,11)*AG896, 0)+IF(ISNUMBER(AJ896), INDEX(出力表!B:B,12)*AJ896, 0)+IF(ISNUMBER(AM896), INDEX(出力表!B:B,13)*AM896, 0)</f>
        <v>0</v>
      </c>
      <c r="AO896">
        <f>IF(ISNUMBER(F896), INDEX(出力表!B:B,2), 0)+IF(ISNUMBER(I896), INDEX(出力表!B:B,3), 0)+IF(ISNUMBER(L896), INDEX(出力表!B:B,4), 0)+IF(ISNUMBER(O896), INDEX(出力表!B:B,5), 0)+IF(ISNUMBER(R896), INDEX(出力表!B:B,6), 0)+IF(ISNUMBER(U896), INDEX(出力表!B:B,7), 0)+IF(ISNUMBER(X896), INDEX(出力表!B:B,8), 0)+IF(ISNUMBER(AA896), INDEX(出力表!B:B,9), 0)+IF(ISNUMBER(AD896), INDEX(出力表!B:B,10), 0)+IF(ISNUMBER(AG896), INDEX(出力表!B:B,11), 0)+IF(ISNUMBER(AJ896), INDEX(出力表!B:B,12), 0)+IF(ISNUMBER(AM896), INDEX(出力表!B:B,13), 0)</f>
        <v>0</v>
      </c>
      <c r="AP896" t="str">
        <f t="shared" si="13"/>
        <v/>
      </c>
    </row>
    <row r="897" spans="1:42" x14ac:dyDescent="0.2">
      <c r="A897">
        <v>896</v>
      </c>
      <c r="B897">
        <f>IF(UPPER(Settings!B4)="TRUE", 乱数表!$Z897*Settings!B10, 0)</f>
        <v>0.28607594204130421</v>
      </c>
      <c r="C897">
        <f>IF(UPPER(Settings!B4)="TRUE", 乱数表!$AA897*Settings!B11, 0)</f>
        <v>-3.4211306572996718E-3</v>
      </c>
      <c r="D897">
        <f>MIN(100, MAX(0, 100*BETAINV(乱数表!$B897, MAX(0.00000001, (1/(1+EXP(-(INDEX(係数表!G:G,2) + $B897))))*(EXP(INDEX(係数表!H:H,2) + INDEX(係数表!I:I,2)*LN(INDEX(出力表!C:C,2)+1)))), MAX(0.00000001, (1-(1/(1+EXP(-(INDEX(係数表!G:G,2) + $B897)))))*(EXP(INDEX(係数表!H:H,2) + INDEX(係数表!I:I,2)*LN(INDEX(出力表!C:C,2)+1)))))))</f>
        <v>99.730181838537433</v>
      </c>
      <c r="E897" t="e">
        <f>MIN(100, MAX(0, (100*(INDEX(出力表!D:D,2))/(EXP(INDEX(係数表!B:B,2) + $C897) + (INDEX(出力表!D:D,2)))) + (乱数表!$N897*(Settings!B12/(((INDEX(出力表!D:D,2))+1)^INDEX(係数表!E:E,2)*INDEX(係数表!F:F,2))))))</f>
        <v>#VALUE!</v>
      </c>
      <c r="F897" t="e">
        <f>MIN(100, MAX(0, (INDEX(出力表!D:D,2))*D897/MAX(E897, Settings!B3)))</f>
        <v>#VALUE!</v>
      </c>
      <c r="G897">
        <f>MIN(100, MAX(0, 100*BETAINV(乱数表!$C897, MAX(0.00000001, (1/(1+EXP(-(INDEX(係数表!G:G,3) + $B897))))*(EXP(INDEX(係数表!H:H,3) + INDEX(係数表!I:I,3)*LN(INDEX(出力表!C:C,3)+1)))), MAX(0.00000001, (1-(1/(1+EXP(-(INDEX(係数表!G:G,3) + $B897)))))*(EXP(INDEX(係数表!H:H,3) + INDEX(係数表!I:I,3)*LN(INDEX(出力表!C:C,3)+1)))))))</f>
        <v>96.122072286730997</v>
      </c>
      <c r="H897" t="e">
        <f>MIN(100, MAX(0, (100*(INDEX(出力表!D:D,3))/(EXP(INDEX(係数表!B:B,3) + $C897) + (INDEX(出力表!D:D,3)))) + (乱数表!$O897*(Settings!B12/(((INDEX(出力表!D:D,3))+1)^INDEX(係数表!E:E,3)*INDEX(係数表!F:F,3))))))</f>
        <v>#VALUE!</v>
      </c>
      <c r="I897" t="e">
        <f>MIN(100, MAX(0, (INDEX(出力表!D:D,3))*G897/MAX(H897, Settings!B3)))</f>
        <v>#VALUE!</v>
      </c>
      <c r="J897">
        <f>MIN(100, MAX(0, 100*BETAINV(乱数表!$D897, MAX(0.00000001, (1/(1+EXP(-(INDEX(係数表!G:G,4) + $B897))))*(EXP(INDEX(係数表!H:H,4) + INDEX(係数表!I:I,4)*LN(INDEX(出力表!C:C,4)+1)))), MAX(0.00000001, (1-(1/(1+EXP(-(INDEX(係数表!G:G,4) + $B897)))))*(EXP(INDEX(係数表!H:H,4) + INDEX(係数表!I:I,4)*LN(INDEX(出力表!C:C,4)+1)))))))</f>
        <v>91.951858795872283</v>
      </c>
      <c r="K897" t="e">
        <f>MIN(100, MAX(0, (100*(INDEX(出力表!D:D,4))/(EXP(INDEX(係数表!B:B,4) + $C897) + (INDEX(出力表!D:D,4)))) + (乱数表!$P897*(Settings!B12/(((INDEX(出力表!D:D,4))+1)^INDEX(係数表!E:E,4)*INDEX(係数表!F:F,4))))))</f>
        <v>#VALUE!</v>
      </c>
      <c r="L897" t="e">
        <f>MIN(100, MAX(0, (INDEX(出力表!D:D,4))*J897/MAX(K897, Settings!B3)))</f>
        <v>#VALUE!</v>
      </c>
      <c r="M897">
        <f>MIN(100, MAX(0, 100*BETAINV(乱数表!$E897, MAX(0.00000001, (1/(1+EXP(-(INDEX(係数表!G:G,5) + $B897))))*(EXP(INDEX(係数表!H:H,5) + INDEX(係数表!I:I,5)*LN(INDEX(出力表!C:C,5)+1)))), MAX(0.00000001, (1-(1/(1+EXP(-(INDEX(係数表!G:G,5) + $B897)))))*(EXP(INDEX(係数表!H:H,5) + INDEX(係数表!I:I,5)*LN(INDEX(出力表!C:C,5)+1)))))))</f>
        <v>97.465174867578781</v>
      </c>
      <c r="N897" t="e">
        <f>MIN(100, MAX(0, (100*(INDEX(出力表!D:D,5))/(EXP(INDEX(係数表!B:B,5) + $C897) + (INDEX(出力表!D:D,5)))) + (乱数表!$Q897*(Settings!B12/(((INDEX(出力表!D:D,5))+1)^INDEX(係数表!E:E,5)*INDEX(係数表!F:F,5))))))</f>
        <v>#VALUE!</v>
      </c>
      <c r="O897" t="e">
        <f>MIN(100, MAX(0, (INDEX(出力表!D:D,5))*M897/MAX(N897, Settings!B3)))</f>
        <v>#VALUE!</v>
      </c>
      <c r="P897">
        <f>MIN(100, MAX(0, 100*BETAINV(乱数表!$F897, MAX(0.00000001, (1/(1+EXP(-(INDEX(係数表!G:G,6) + $B897))))*(EXP(INDEX(係数表!H:H,6) + INDEX(係数表!I:I,6)*LN(INDEX(出力表!C:C,6)+1)))), MAX(0.00000001, (1-(1/(1+EXP(-(INDEX(係数表!G:G,6) + $B897)))))*(EXP(INDEX(係数表!H:H,6) + INDEX(係数表!I:I,6)*LN(INDEX(出力表!C:C,6)+1)))))))</f>
        <v>97.435295720873327</v>
      </c>
      <c r="Q897" t="e">
        <f>MIN(100, MAX(0, (100*(INDEX(出力表!D:D,6))/(EXP(INDEX(係数表!B:B,6) + $C897) + (INDEX(出力表!D:D,6)))) + (乱数表!$R897*(Settings!B12/(((INDEX(出力表!D:D,6))+1)^INDEX(係数表!E:E,6)*INDEX(係数表!F:F,6))))))</f>
        <v>#VALUE!</v>
      </c>
      <c r="R897" t="e">
        <f>MIN(100, MAX(0, (INDEX(出力表!D:D,6))*P897/MAX(Q897, Settings!B3)))</f>
        <v>#VALUE!</v>
      </c>
      <c r="S897">
        <f>MIN(100, MAX(0, 100*BETAINV(乱数表!$G897, MAX(0.00000001, (1/(1+EXP(-(INDEX(係数表!G:G,7) + $B897))))*(EXP(INDEX(係数表!H:H,7) + INDEX(係数表!I:I,7)*LN(INDEX(出力表!C:C,7)+1)))), MAX(0.00000001, (1-(1/(1+EXP(-(INDEX(係数表!G:G,7) + $B897)))))*(EXP(INDEX(係数表!H:H,7) + INDEX(係数表!I:I,7)*LN(INDEX(出力表!C:C,7)+1)))))))</f>
        <v>95.557762862777238</v>
      </c>
      <c r="T897" t="e">
        <f>MIN(100, MAX(0, (100*(INDEX(出力表!D:D,7))/(EXP(INDEX(係数表!B:B,7) + $C897) + (INDEX(出力表!D:D,7)))) + (乱数表!$S897*(Settings!B12/(((INDEX(出力表!D:D,7))+1)^INDEX(係数表!E:E,7)*INDEX(係数表!F:F,7))))))</f>
        <v>#VALUE!</v>
      </c>
      <c r="U897" t="e">
        <f>MIN(100, MAX(0, (INDEX(出力表!D:D,7))*S897/MAX(T897, Settings!B3)))</f>
        <v>#VALUE!</v>
      </c>
      <c r="V897">
        <f>MIN(100, MAX(0, 100*BETAINV(乱数表!$H897, MAX(0.00000001, (1/(1+EXP(-(INDEX(係数表!G:G,8) + $B897))))*(EXP(INDEX(係数表!H:H,8) + INDEX(係数表!I:I,8)*LN(INDEX(出力表!C:C,8)+1)))), MAX(0.00000001, (1-(1/(1+EXP(-(INDEX(係数表!G:G,8) + $B897)))))*(EXP(INDEX(係数表!H:H,8) + INDEX(係数表!I:I,8)*LN(INDEX(出力表!C:C,8)+1)))))))</f>
        <v>99.989560314784228</v>
      </c>
      <c r="W897" t="e">
        <f>MIN(100, MAX(0, (100*(INDEX(出力表!D:D,8))/(EXP(INDEX(係数表!B:B,8) + $C897) + (INDEX(出力表!D:D,8)))) + (乱数表!$T897*(Settings!B12/(((INDEX(出力表!D:D,8))+1)^INDEX(係数表!E:E,8)*INDEX(係数表!F:F,8))))))</f>
        <v>#VALUE!</v>
      </c>
      <c r="X897" t="e">
        <f>MIN(100, MAX(0, (INDEX(出力表!D:D,8))*V897/MAX(W897, Settings!B3)))</f>
        <v>#VALUE!</v>
      </c>
      <c r="Y897">
        <f>MIN(100, MAX(0, 100*BETAINV(乱数表!$I897, MAX(0.00000001, (1/(1+EXP(-(INDEX(係数表!G:G,9) + $B897))))*(EXP(INDEX(係数表!H:H,9) + INDEX(係数表!I:I,9)*LN(INDEX(出力表!C:C,9)+1)))), MAX(0.00000001, (1-(1/(1+EXP(-(INDEX(係数表!G:G,9) + $B897)))))*(EXP(INDEX(係数表!H:H,9) + INDEX(係数表!I:I,9)*LN(INDEX(出力表!C:C,9)+1)))))))</f>
        <v>87.466913983155109</v>
      </c>
      <c r="Z897" t="e">
        <f>MIN(100, MAX(0, (100*(INDEX(出力表!D:D,9))/(EXP(INDEX(係数表!B:B,9) + $C897) + (INDEX(出力表!D:D,9)))) + (乱数表!$U897*(Settings!B12/(((INDEX(出力表!D:D,9))+1)^INDEX(係数表!E:E,9)*INDEX(係数表!F:F,9))))))</f>
        <v>#VALUE!</v>
      </c>
      <c r="AA897" t="e">
        <f>MIN(100, MAX(0, (INDEX(出力表!D:D,9))*Y897/MAX(Z897, Settings!B3)))</f>
        <v>#VALUE!</v>
      </c>
      <c r="AB897">
        <f>MIN(100, MAX(0, 100*BETAINV(乱数表!$J897, MAX(0.00000001, (1/(1+EXP(-(INDEX(係数表!G:G,10) + $B897))))*(EXP(INDEX(係数表!H:H,10) + INDEX(係数表!I:I,10)*LN(INDEX(出力表!C:C,10)+1)))), MAX(0.00000001, (1-(1/(1+EXP(-(INDEX(係数表!G:G,10) + $B897)))))*(EXP(INDEX(係数表!H:H,10) + INDEX(係数表!I:I,10)*LN(INDEX(出力表!C:C,10)+1)))))))</f>
        <v>99.804922511398047</v>
      </c>
      <c r="AC897" t="e">
        <f>MIN(100, MAX(0, (100*(INDEX(出力表!D:D,10))/(EXP(INDEX(係数表!B:B,10) + $C897) + (INDEX(出力表!D:D,10)))) + (乱数表!$V897*(Settings!B12/(((INDEX(出力表!D:D,10))+1)^INDEX(係数表!E:E,10)*INDEX(係数表!F:F,10))))))</f>
        <v>#VALUE!</v>
      </c>
      <c r="AD897" t="e">
        <f>MIN(100, MAX(0, (INDEX(出力表!D:D,10))*AB897/MAX(AC897, Settings!B3)))</f>
        <v>#VALUE!</v>
      </c>
      <c r="AE897">
        <f>MIN(100, MAX(0, 100*BETAINV(乱数表!$K897, MAX(0.00000001, (1/(1+EXP(-(INDEX(係数表!G:G,11) + $B897))))*(EXP(INDEX(係数表!H:H,11) + INDEX(係数表!I:I,11)*LN(INDEX(出力表!C:C,11)+1)))), MAX(0.00000001, (1-(1/(1+EXP(-(INDEX(係数表!G:G,11) + $B897)))))*(EXP(INDEX(係数表!H:H,11) + INDEX(係数表!I:I,11)*LN(INDEX(出力表!C:C,11)+1)))))))</f>
        <v>92.472203936861888</v>
      </c>
      <c r="AF897" t="e">
        <f>MIN(100, MAX(0, (100*(INDEX(出力表!D:D,11))/(EXP(INDEX(係数表!B:B,11) + $C897) + (INDEX(出力表!D:D,11)))) + (乱数表!$W897*(Settings!B12/(((INDEX(出力表!D:D,11))+1)^INDEX(係数表!E:E,11)*INDEX(係数表!F:F,11))))))</f>
        <v>#VALUE!</v>
      </c>
      <c r="AG897" t="e">
        <f>MIN(100, MAX(0, (INDEX(出力表!D:D,11))*AE897/MAX(AF897, Settings!B3)))</f>
        <v>#VALUE!</v>
      </c>
      <c r="AH897">
        <f>MIN(100, MAX(0, 100*BETAINV(乱数表!$L897, MAX(0.00000001, (1/(1+EXP(-(INDEX(係数表!G:G,12) + $B897))))*(EXP(INDEX(係数表!H:H,12) + INDEX(係数表!I:I,12)*LN(INDEX(出力表!C:C,12)+1)))), MAX(0.00000001, (1-(1/(1+EXP(-(INDEX(係数表!G:G,12) + $B897)))))*(EXP(INDEX(係数表!H:H,12) + INDEX(係数表!I:I,12)*LN(INDEX(出力表!C:C,12)+1)))))))</f>
        <v>96.953562135351234</v>
      </c>
      <c r="AI897" t="e">
        <f>MIN(100, MAX(0, (100*(INDEX(出力表!D:D,12))/(EXP(INDEX(係数表!B:B,12) + $C897) + (INDEX(出力表!D:D,12)))) + (乱数表!$X897*(Settings!B12/(((INDEX(出力表!D:D,12))+1)^INDEX(係数表!E:E,12)*INDEX(係数表!F:F,12))))))</f>
        <v>#VALUE!</v>
      </c>
      <c r="AJ897" t="e">
        <f>MIN(100, MAX(0, (INDEX(出力表!D:D,12))*AH897/MAX(AI897, Settings!B3)))</f>
        <v>#VALUE!</v>
      </c>
      <c r="AK897">
        <f>MIN(100, MAX(0, 100*BETAINV(乱数表!$M897, MAX(0.00000001, (1/(1+EXP(-(INDEX(係数表!G:G,13) + $B897))))*(EXP(INDEX(係数表!H:H,13) + INDEX(係数表!I:I,13)*LN(INDEX(出力表!C:C,13)+1)))), MAX(0.00000001, (1-(1/(1+EXP(-(INDEX(係数表!G:G,13) + $B897)))))*(EXP(INDEX(係数表!H:H,13) + INDEX(係数表!I:I,13)*LN(INDEX(出力表!C:C,13)+1)))))))</f>
        <v>89.813239760128127</v>
      </c>
      <c r="AL897" t="e">
        <f>MIN(100, MAX(0, (100*(INDEX(出力表!D:D,13))/(EXP(INDEX(係数表!B:B,13) + $C897) + (INDEX(出力表!D:D,13)))) + (乱数表!$Y897*(Settings!B12/(((INDEX(出力表!D:D,13))+1)^INDEX(係数表!E:E,13)*INDEX(係数表!F:F,13))))))</f>
        <v>#VALUE!</v>
      </c>
      <c r="AM897" t="e">
        <f>MIN(100, MAX(0, (INDEX(出力表!D:D,13))*AK897/MAX(AL897, Settings!B3)))</f>
        <v>#VALUE!</v>
      </c>
      <c r="AN897">
        <f>IF(ISNUMBER(F897), INDEX(出力表!B:B,2)*F897, 0)+IF(ISNUMBER(I897), INDEX(出力表!B:B,3)*I897, 0)+IF(ISNUMBER(L897), INDEX(出力表!B:B,4)*L897, 0)+IF(ISNUMBER(O897), INDEX(出力表!B:B,5)*O897, 0)+IF(ISNUMBER(R897), INDEX(出力表!B:B,6)*R897, 0)+IF(ISNUMBER(U897), INDEX(出力表!B:B,7)*U897, 0)+IF(ISNUMBER(X897), INDEX(出力表!B:B,8)*X897, 0)+IF(ISNUMBER(AA897), INDEX(出力表!B:B,9)*AA897, 0)+IF(ISNUMBER(AD897), INDEX(出力表!B:B,10)*AD897, 0)+IF(ISNUMBER(AG897), INDEX(出力表!B:B,11)*AG897, 0)+IF(ISNUMBER(AJ897), INDEX(出力表!B:B,12)*AJ897, 0)+IF(ISNUMBER(AM897), INDEX(出力表!B:B,13)*AM897, 0)</f>
        <v>0</v>
      </c>
      <c r="AO897">
        <f>IF(ISNUMBER(F897), INDEX(出力表!B:B,2), 0)+IF(ISNUMBER(I897), INDEX(出力表!B:B,3), 0)+IF(ISNUMBER(L897), INDEX(出力表!B:B,4), 0)+IF(ISNUMBER(O897), INDEX(出力表!B:B,5), 0)+IF(ISNUMBER(R897), INDEX(出力表!B:B,6), 0)+IF(ISNUMBER(U897), INDEX(出力表!B:B,7), 0)+IF(ISNUMBER(X897), INDEX(出力表!B:B,8), 0)+IF(ISNUMBER(AA897), INDEX(出力表!B:B,9), 0)+IF(ISNUMBER(AD897), INDEX(出力表!B:B,10), 0)+IF(ISNUMBER(AG897), INDEX(出力表!B:B,11), 0)+IF(ISNUMBER(AJ897), INDEX(出力表!B:B,12), 0)+IF(ISNUMBER(AM897), INDEX(出力表!B:B,13), 0)</f>
        <v>0</v>
      </c>
      <c r="AP897" t="str">
        <f t="shared" si="13"/>
        <v/>
      </c>
    </row>
    <row r="898" spans="1:42" x14ac:dyDescent="0.2">
      <c r="A898">
        <v>897</v>
      </c>
      <c r="B898">
        <f>IF(UPPER(Settings!B4)="TRUE", 乱数表!$Z898*Settings!B10, 0)</f>
        <v>-0.13483199339901611</v>
      </c>
      <c r="C898">
        <f>IF(UPPER(Settings!B4)="TRUE", 乱数表!$AA898*Settings!B11, 0)</f>
        <v>7.3053592643837789E-2</v>
      </c>
      <c r="D898">
        <f>MIN(100, MAX(0, 100*BETAINV(乱数表!$B898, MAX(0.00000001, (1/(1+EXP(-(INDEX(係数表!G:G,2) + $B898))))*(EXP(INDEX(係数表!H:H,2) + INDEX(係数表!I:I,2)*LN(INDEX(出力表!C:C,2)+1)))), MAX(0.00000001, (1-(1/(1+EXP(-(INDEX(係数表!G:G,2) + $B898)))))*(EXP(INDEX(係数表!H:H,2) + INDEX(係数表!I:I,2)*LN(INDEX(出力表!C:C,2)+1)))))))</f>
        <v>49.595259942455463</v>
      </c>
      <c r="E898" t="e">
        <f>MIN(100, MAX(0, (100*(INDEX(出力表!D:D,2))/(EXP(INDEX(係数表!B:B,2) + $C898) + (INDEX(出力表!D:D,2)))) + (乱数表!$N898*(Settings!B12/(((INDEX(出力表!D:D,2))+1)^INDEX(係数表!E:E,2)*INDEX(係数表!F:F,2))))))</f>
        <v>#VALUE!</v>
      </c>
      <c r="F898" t="e">
        <f>MIN(100, MAX(0, (INDEX(出力表!D:D,2))*D898/MAX(E898, Settings!B3)))</f>
        <v>#VALUE!</v>
      </c>
      <c r="G898">
        <f>MIN(100, MAX(0, 100*BETAINV(乱数表!$C898, MAX(0.00000001, (1/(1+EXP(-(INDEX(係数表!G:G,3) + $B898))))*(EXP(INDEX(係数表!H:H,3) + INDEX(係数表!I:I,3)*LN(INDEX(出力表!C:C,3)+1)))), MAX(0.00000001, (1-(1/(1+EXP(-(INDEX(係数表!G:G,3) + $B898)))))*(EXP(INDEX(係数表!H:H,3) + INDEX(係数表!I:I,3)*LN(INDEX(出力表!C:C,3)+1)))))))</f>
        <v>85.755903048857164</v>
      </c>
      <c r="H898" t="e">
        <f>MIN(100, MAX(0, (100*(INDEX(出力表!D:D,3))/(EXP(INDEX(係数表!B:B,3) + $C898) + (INDEX(出力表!D:D,3)))) + (乱数表!$O898*(Settings!B12/(((INDEX(出力表!D:D,3))+1)^INDEX(係数表!E:E,3)*INDEX(係数表!F:F,3))))))</f>
        <v>#VALUE!</v>
      </c>
      <c r="I898" t="e">
        <f>MIN(100, MAX(0, (INDEX(出力表!D:D,3))*G898/MAX(H898, Settings!B3)))</f>
        <v>#VALUE!</v>
      </c>
      <c r="J898">
        <f>MIN(100, MAX(0, 100*BETAINV(乱数表!$D898, MAX(0.00000001, (1/(1+EXP(-(INDEX(係数表!G:G,4) + $B898))))*(EXP(INDEX(係数表!H:H,4) + INDEX(係数表!I:I,4)*LN(INDEX(出力表!C:C,4)+1)))), MAX(0.00000001, (1-(1/(1+EXP(-(INDEX(係数表!G:G,4) + $B898)))))*(EXP(INDEX(係数表!H:H,4) + INDEX(係数表!I:I,4)*LN(INDEX(出力表!C:C,4)+1)))))))</f>
        <v>96.200279842958039</v>
      </c>
      <c r="K898" t="e">
        <f>MIN(100, MAX(0, (100*(INDEX(出力表!D:D,4))/(EXP(INDEX(係数表!B:B,4) + $C898) + (INDEX(出力表!D:D,4)))) + (乱数表!$P898*(Settings!B12/(((INDEX(出力表!D:D,4))+1)^INDEX(係数表!E:E,4)*INDEX(係数表!F:F,4))))))</f>
        <v>#VALUE!</v>
      </c>
      <c r="L898" t="e">
        <f>MIN(100, MAX(0, (INDEX(出力表!D:D,4))*J898/MAX(K898, Settings!B3)))</f>
        <v>#VALUE!</v>
      </c>
      <c r="M898">
        <f>MIN(100, MAX(0, 100*BETAINV(乱数表!$E898, MAX(0.00000001, (1/(1+EXP(-(INDEX(係数表!G:G,5) + $B898))))*(EXP(INDEX(係数表!H:H,5) + INDEX(係数表!I:I,5)*LN(INDEX(出力表!C:C,5)+1)))), MAX(0.00000001, (1-(1/(1+EXP(-(INDEX(係数表!G:G,5) + $B898)))))*(EXP(INDEX(係数表!H:H,5) + INDEX(係数表!I:I,5)*LN(INDEX(出力表!C:C,5)+1)))))))</f>
        <v>84.68577232481897</v>
      </c>
      <c r="N898" t="e">
        <f>MIN(100, MAX(0, (100*(INDEX(出力表!D:D,5))/(EXP(INDEX(係数表!B:B,5) + $C898) + (INDEX(出力表!D:D,5)))) + (乱数表!$Q898*(Settings!B12/(((INDEX(出力表!D:D,5))+1)^INDEX(係数表!E:E,5)*INDEX(係数表!F:F,5))))))</f>
        <v>#VALUE!</v>
      </c>
      <c r="O898" t="e">
        <f>MIN(100, MAX(0, (INDEX(出力表!D:D,5))*M898/MAX(N898, Settings!B3)))</f>
        <v>#VALUE!</v>
      </c>
      <c r="P898">
        <f>MIN(100, MAX(0, 100*BETAINV(乱数表!$F898, MAX(0.00000001, (1/(1+EXP(-(INDEX(係数表!G:G,6) + $B898))))*(EXP(INDEX(係数表!H:H,6) + INDEX(係数表!I:I,6)*LN(INDEX(出力表!C:C,6)+1)))), MAX(0.00000001, (1-(1/(1+EXP(-(INDEX(係数表!G:G,6) + $B898)))))*(EXP(INDEX(係数表!H:H,6) + INDEX(係数表!I:I,6)*LN(INDEX(出力表!C:C,6)+1)))))))</f>
        <v>94.599644261519529</v>
      </c>
      <c r="Q898" t="e">
        <f>MIN(100, MAX(0, (100*(INDEX(出力表!D:D,6))/(EXP(INDEX(係数表!B:B,6) + $C898) + (INDEX(出力表!D:D,6)))) + (乱数表!$R898*(Settings!B12/(((INDEX(出力表!D:D,6))+1)^INDEX(係数表!E:E,6)*INDEX(係数表!F:F,6))))))</f>
        <v>#VALUE!</v>
      </c>
      <c r="R898" t="e">
        <f>MIN(100, MAX(0, (INDEX(出力表!D:D,6))*P898/MAX(Q898, Settings!B3)))</f>
        <v>#VALUE!</v>
      </c>
      <c r="S898">
        <f>MIN(100, MAX(0, 100*BETAINV(乱数表!$G898, MAX(0.00000001, (1/(1+EXP(-(INDEX(係数表!G:G,7) + $B898))))*(EXP(INDEX(係数表!H:H,7) + INDEX(係数表!I:I,7)*LN(INDEX(出力表!C:C,7)+1)))), MAX(0.00000001, (1-(1/(1+EXP(-(INDEX(係数表!G:G,7) + $B898)))))*(EXP(INDEX(係数表!H:H,7) + INDEX(係数表!I:I,7)*LN(INDEX(出力表!C:C,7)+1)))))))</f>
        <v>99.532390588397163</v>
      </c>
      <c r="T898" t="e">
        <f>MIN(100, MAX(0, (100*(INDEX(出力表!D:D,7))/(EXP(INDEX(係数表!B:B,7) + $C898) + (INDEX(出力表!D:D,7)))) + (乱数表!$S898*(Settings!B12/(((INDEX(出力表!D:D,7))+1)^INDEX(係数表!E:E,7)*INDEX(係数表!F:F,7))))))</f>
        <v>#VALUE!</v>
      </c>
      <c r="U898" t="e">
        <f>MIN(100, MAX(0, (INDEX(出力表!D:D,7))*S898/MAX(T898, Settings!B3)))</f>
        <v>#VALUE!</v>
      </c>
      <c r="V898">
        <f>MIN(100, MAX(0, 100*BETAINV(乱数表!$H898, MAX(0.00000001, (1/(1+EXP(-(INDEX(係数表!G:G,8) + $B898))))*(EXP(INDEX(係数表!H:H,8) + INDEX(係数表!I:I,8)*LN(INDEX(出力表!C:C,8)+1)))), MAX(0.00000001, (1-(1/(1+EXP(-(INDEX(係数表!G:G,8) + $B898)))))*(EXP(INDEX(係数表!H:H,8) + INDEX(係数表!I:I,8)*LN(INDEX(出力表!C:C,8)+1)))))))</f>
        <v>85.04483555905648</v>
      </c>
      <c r="W898" t="e">
        <f>MIN(100, MAX(0, (100*(INDEX(出力表!D:D,8))/(EXP(INDEX(係数表!B:B,8) + $C898) + (INDEX(出力表!D:D,8)))) + (乱数表!$T898*(Settings!B12/(((INDEX(出力表!D:D,8))+1)^INDEX(係数表!E:E,8)*INDEX(係数表!F:F,8))))))</f>
        <v>#VALUE!</v>
      </c>
      <c r="X898" t="e">
        <f>MIN(100, MAX(0, (INDEX(出力表!D:D,8))*V898/MAX(W898, Settings!B3)))</f>
        <v>#VALUE!</v>
      </c>
      <c r="Y898">
        <f>MIN(100, MAX(0, 100*BETAINV(乱数表!$I898, MAX(0.00000001, (1/(1+EXP(-(INDEX(係数表!G:G,9) + $B898))))*(EXP(INDEX(係数表!H:H,9) + INDEX(係数表!I:I,9)*LN(INDEX(出力表!C:C,9)+1)))), MAX(0.00000001, (1-(1/(1+EXP(-(INDEX(係数表!G:G,9) + $B898)))))*(EXP(INDEX(係数表!H:H,9) + INDEX(係数表!I:I,9)*LN(INDEX(出力表!C:C,9)+1)))))))</f>
        <v>92.500377369166429</v>
      </c>
      <c r="Z898" t="e">
        <f>MIN(100, MAX(0, (100*(INDEX(出力表!D:D,9))/(EXP(INDEX(係数表!B:B,9) + $C898) + (INDEX(出力表!D:D,9)))) + (乱数表!$U898*(Settings!B12/(((INDEX(出力表!D:D,9))+1)^INDEX(係数表!E:E,9)*INDEX(係数表!F:F,9))))))</f>
        <v>#VALUE!</v>
      </c>
      <c r="AA898" t="e">
        <f>MIN(100, MAX(0, (INDEX(出力表!D:D,9))*Y898/MAX(Z898, Settings!B3)))</f>
        <v>#VALUE!</v>
      </c>
      <c r="AB898">
        <f>MIN(100, MAX(0, 100*BETAINV(乱数表!$J898, MAX(0.00000001, (1/(1+EXP(-(INDEX(係数表!G:G,10) + $B898))))*(EXP(INDEX(係数表!H:H,10) + INDEX(係数表!I:I,10)*LN(INDEX(出力表!C:C,10)+1)))), MAX(0.00000001, (1-(1/(1+EXP(-(INDEX(係数表!G:G,10) + $B898)))))*(EXP(INDEX(係数表!H:H,10) + INDEX(係数表!I:I,10)*LN(INDEX(出力表!C:C,10)+1)))))))</f>
        <v>81.910948167419519</v>
      </c>
      <c r="AC898" t="e">
        <f>MIN(100, MAX(0, (100*(INDEX(出力表!D:D,10))/(EXP(INDEX(係数表!B:B,10) + $C898) + (INDEX(出力表!D:D,10)))) + (乱数表!$V898*(Settings!B12/(((INDEX(出力表!D:D,10))+1)^INDEX(係数表!E:E,10)*INDEX(係数表!F:F,10))))))</f>
        <v>#VALUE!</v>
      </c>
      <c r="AD898" t="e">
        <f>MIN(100, MAX(0, (INDEX(出力表!D:D,10))*AB898/MAX(AC898, Settings!B3)))</f>
        <v>#VALUE!</v>
      </c>
      <c r="AE898">
        <f>MIN(100, MAX(0, 100*BETAINV(乱数表!$K898, MAX(0.00000001, (1/(1+EXP(-(INDEX(係数表!G:G,11) + $B898))))*(EXP(INDEX(係数表!H:H,11) + INDEX(係数表!I:I,11)*LN(INDEX(出力表!C:C,11)+1)))), MAX(0.00000001, (1-(1/(1+EXP(-(INDEX(係数表!G:G,11) + $B898)))))*(EXP(INDEX(係数表!H:H,11) + INDEX(係数表!I:I,11)*LN(INDEX(出力表!C:C,11)+1)))))))</f>
        <v>93.53001066643472</v>
      </c>
      <c r="AF898" t="e">
        <f>MIN(100, MAX(0, (100*(INDEX(出力表!D:D,11))/(EXP(INDEX(係数表!B:B,11) + $C898) + (INDEX(出力表!D:D,11)))) + (乱数表!$W898*(Settings!B12/(((INDEX(出力表!D:D,11))+1)^INDEX(係数表!E:E,11)*INDEX(係数表!F:F,11))))))</f>
        <v>#VALUE!</v>
      </c>
      <c r="AG898" t="e">
        <f>MIN(100, MAX(0, (INDEX(出力表!D:D,11))*AE898/MAX(AF898, Settings!B3)))</f>
        <v>#VALUE!</v>
      </c>
      <c r="AH898">
        <f>MIN(100, MAX(0, 100*BETAINV(乱数表!$L898, MAX(0.00000001, (1/(1+EXP(-(INDEX(係数表!G:G,12) + $B898))))*(EXP(INDEX(係数表!H:H,12) + INDEX(係数表!I:I,12)*LN(INDEX(出力表!C:C,12)+1)))), MAX(0.00000001, (1-(1/(1+EXP(-(INDEX(係数表!G:G,12) + $B898)))))*(EXP(INDEX(係数表!H:H,12) + INDEX(係数表!I:I,12)*LN(INDEX(出力表!C:C,12)+1)))))))</f>
        <v>99.396192656827949</v>
      </c>
      <c r="AI898" t="e">
        <f>MIN(100, MAX(0, (100*(INDEX(出力表!D:D,12))/(EXP(INDEX(係数表!B:B,12) + $C898) + (INDEX(出力表!D:D,12)))) + (乱数表!$X898*(Settings!B12/(((INDEX(出力表!D:D,12))+1)^INDEX(係数表!E:E,12)*INDEX(係数表!F:F,12))))))</f>
        <v>#VALUE!</v>
      </c>
      <c r="AJ898" t="e">
        <f>MIN(100, MAX(0, (INDEX(出力表!D:D,12))*AH898/MAX(AI898, Settings!B3)))</f>
        <v>#VALUE!</v>
      </c>
      <c r="AK898">
        <f>MIN(100, MAX(0, 100*BETAINV(乱数表!$M898, MAX(0.00000001, (1/(1+EXP(-(INDEX(係数表!G:G,13) + $B898))))*(EXP(INDEX(係数表!H:H,13) + INDEX(係数表!I:I,13)*LN(INDEX(出力表!C:C,13)+1)))), MAX(0.00000001, (1-(1/(1+EXP(-(INDEX(係数表!G:G,13) + $B898)))))*(EXP(INDEX(係数表!H:H,13) + INDEX(係数表!I:I,13)*LN(INDEX(出力表!C:C,13)+1)))))))</f>
        <v>97.327977134210343</v>
      </c>
      <c r="AL898" t="e">
        <f>MIN(100, MAX(0, (100*(INDEX(出力表!D:D,13))/(EXP(INDEX(係数表!B:B,13) + $C898) + (INDEX(出力表!D:D,13)))) + (乱数表!$Y898*(Settings!B12/(((INDEX(出力表!D:D,13))+1)^INDEX(係数表!E:E,13)*INDEX(係数表!F:F,13))))))</f>
        <v>#VALUE!</v>
      </c>
      <c r="AM898" t="e">
        <f>MIN(100, MAX(0, (INDEX(出力表!D:D,13))*AK898/MAX(AL898, Settings!B3)))</f>
        <v>#VALUE!</v>
      </c>
      <c r="AN898">
        <f>IF(ISNUMBER(F898), INDEX(出力表!B:B,2)*F898, 0)+IF(ISNUMBER(I898), INDEX(出力表!B:B,3)*I898, 0)+IF(ISNUMBER(L898), INDEX(出力表!B:B,4)*L898, 0)+IF(ISNUMBER(O898), INDEX(出力表!B:B,5)*O898, 0)+IF(ISNUMBER(R898), INDEX(出力表!B:B,6)*R898, 0)+IF(ISNUMBER(U898), INDEX(出力表!B:B,7)*U898, 0)+IF(ISNUMBER(X898), INDEX(出力表!B:B,8)*X898, 0)+IF(ISNUMBER(AA898), INDEX(出力表!B:B,9)*AA898, 0)+IF(ISNUMBER(AD898), INDEX(出力表!B:B,10)*AD898, 0)+IF(ISNUMBER(AG898), INDEX(出力表!B:B,11)*AG898, 0)+IF(ISNUMBER(AJ898), INDEX(出力表!B:B,12)*AJ898, 0)+IF(ISNUMBER(AM898), INDEX(出力表!B:B,13)*AM898, 0)</f>
        <v>0</v>
      </c>
      <c r="AO898">
        <f>IF(ISNUMBER(F898), INDEX(出力表!B:B,2), 0)+IF(ISNUMBER(I898), INDEX(出力表!B:B,3), 0)+IF(ISNUMBER(L898), INDEX(出力表!B:B,4), 0)+IF(ISNUMBER(O898), INDEX(出力表!B:B,5), 0)+IF(ISNUMBER(R898), INDEX(出力表!B:B,6), 0)+IF(ISNUMBER(U898), INDEX(出力表!B:B,7), 0)+IF(ISNUMBER(X898), INDEX(出力表!B:B,8), 0)+IF(ISNUMBER(AA898), INDEX(出力表!B:B,9), 0)+IF(ISNUMBER(AD898), INDEX(出力表!B:B,10), 0)+IF(ISNUMBER(AG898), INDEX(出力表!B:B,11), 0)+IF(ISNUMBER(AJ898), INDEX(出力表!B:B,12), 0)+IF(ISNUMBER(AM898), INDEX(出力表!B:B,13), 0)</f>
        <v>0</v>
      </c>
      <c r="AP898" t="str">
        <f t="shared" si="13"/>
        <v/>
      </c>
    </row>
    <row r="899" spans="1:42" x14ac:dyDescent="0.2">
      <c r="A899">
        <v>898</v>
      </c>
      <c r="B899">
        <f>IF(UPPER(Settings!B4)="TRUE", 乱数表!$Z899*Settings!B10, 0)</f>
        <v>-7.1677162182512844E-3</v>
      </c>
      <c r="C899">
        <f>IF(UPPER(Settings!B4)="TRUE", 乱数表!$AA899*Settings!B11, 0)</f>
        <v>-6.5763967288143849E-2</v>
      </c>
      <c r="D899">
        <f>MIN(100, MAX(0, 100*BETAINV(乱数表!$B899, MAX(0.00000001, (1/(1+EXP(-(INDEX(係数表!G:G,2) + $B899))))*(EXP(INDEX(係数表!H:H,2) + INDEX(係数表!I:I,2)*LN(INDEX(出力表!C:C,2)+1)))), MAX(0.00000001, (1-(1/(1+EXP(-(INDEX(係数表!G:G,2) + $B899)))))*(EXP(INDEX(係数表!H:H,2) + INDEX(係数表!I:I,2)*LN(INDEX(出力表!C:C,2)+1)))))))</f>
        <v>92.124531244083656</v>
      </c>
      <c r="E899" t="e">
        <f>MIN(100, MAX(0, (100*(INDEX(出力表!D:D,2))/(EXP(INDEX(係数表!B:B,2) + $C899) + (INDEX(出力表!D:D,2)))) + (乱数表!$N899*(Settings!B12/(((INDEX(出力表!D:D,2))+1)^INDEX(係数表!E:E,2)*INDEX(係数表!F:F,2))))))</f>
        <v>#VALUE!</v>
      </c>
      <c r="F899" t="e">
        <f>MIN(100, MAX(0, (INDEX(出力表!D:D,2))*D899/MAX(E899, Settings!B3)))</f>
        <v>#VALUE!</v>
      </c>
      <c r="G899">
        <f>MIN(100, MAX(0, 100*BETAINV(乱数表!$C899, MAX(0.00000001, (1/(1+EXP(-(INDEX(係数表!G:G,3) + $B899))))*(EXP(INDEX(係数表!H:H,3) + INDEX(係数表!I:I,3)*LN(INDEX(出力表!C:C,3)+1)))), MAX(0.00000001, (1-(1/(1+EXP(-(INDEX(係数表!G:G,3) + $B899)))))*(EXP(INDEX(係数表!H:H,3) + INDEX(係数表!I:I,3)*LN(INDEX(出力表!C:C,3)+1)))))))</f>
        <v>98.685305910975643</v>
      </c>
      <c r="H899" t="e">
        <f>MIN(100, MAX(0, (100*(INDEX(出力表!D:D,3))/(EXP(INDEX(係数表!B:B,3) + $C899) + (INDEX(出力表!D:D,3)))) + (乱数表!$O899*(Settings!B12/(((INDEX(出力表!D:D,3))+1)^INDEX(係数表!E:E,3)*INDEX(係数表!F:F,3))))))</f>
        <v>#VALUE!</v>
      </c>
      <c r="I899" t="e">
        <f>MIN(100, MAX(0, (INDEX(出力表!D:D,3))*G899/MAX(H899, Settings!B3)))</f>
        <v>#VALUE!</v>
      </c>
      <c r="J899">
        <f>MIN(100, MAX(0, 100*BETAINV(乱数表!$D899, MAX(0.00000001, (1/(1+EXP(-(INDEX(係数表!G:G,4) + $B899))))*(EXP(INDEX(係数表!H:H,4) + INDEX(係数表!I:I,4)*LN(INDEX(出力表!C:C,4)+1)))), MAX(0.00000001, (1-(1/(1+EXP(-(INDEX(係数表!G:G,4) + $B899)))))*(EXP(INDEX(係数表!H:H,4) + INDEX(係数表!I:I,4)*LN(INDEX(出力表!C:C,4)+1)))))))</f>
        <v>96.087438507598648</v>
      </c>
      <c r="K899" t="e">
        <f>MIN(100, MAX(0, (100*(INDEX(出力表!D:D,4))/(EXP(INDEX(係数表!B:B,4) + $C899) + (INDEX(出力表!D:D,4)))) + (乱数表!$P899*(Settings!B12/(((INDEX(出力表!D:D,4))+1)^INDEX(係数表!E:E,4)*INDEX(係数表!F:F,4))))))</f>
        <v>#VALUE!</v>
      </c>
      <c r="L899" t="e">
        <f>MIN(100, MAX(0, (INDEX(出力表!D:D,4))*J899/MAX(K899, Settings!B3)))</f>
        <v>#VALUE!</v>
      </c>
      <c r="M899">
        <f>MIN(100, MAX(0, 100*BETAINV(乱数表!$E899, MAX(0.00000001, (1/(1+EXP(-(INDEX(係数表!G:G,5) + $B899))))*(EXP(INDEX(係数表!H:H,5) + INDEX(係数表!I:I,5)*LN(INDEX(出力表!C:C,5)+1)))), MAX(0.00000001, (1-(1/(1+EXP(-(INDEX(係数表!G:G,5) + $B899)))))*(EXP(INDEX(係数表!H:H,5) + INDEX(係数表!I:I,5)*LN(INDEX(出力表!C:C,5)+1)))))))</f>
        <v>76.15549602209461</v>
      </c>
      <c r="N899" t="e">
        <f>MIN(100, MAX(0, (100*(INDEX(出力表!D:D,5))/(EXP(INDEX(係数表!B:B,5) + $C899) + (INDEX(出力表!D:D,5)))) + (乱数表!$Q899*(Settings!B12/(((INDEX(出力表!D:D,5))+1)^INDEX(係数表!E:E,5)*INDEX(係数表!F:F,5))))))</f>
        <v>#VALUE!</v>
      </c>
      <c r="O899" t="e">
        <f>MIN(100, MAX(0, (INDEX(出力表!D:D,5))*M899/MAX(N899, Settings!B3)))</f>
        <v>#VALUE!</v>
      </c>
      <c r="P899">
        <f>MIN(100, MAX(0, 100*BETAINV(乱数表!$F899, MAX(0.00000001, (1/(1+EXP(-(INDEX(係数表!G:G,6) + $B899))))*(EXP(INDEX(係数表!H:H,6) + INDEX(係数表!I:I,6)*LN(INDEX(出力表!C:C,6)+1)))), MAX(0.00000001, (1-(1/(1+EXP(-(INDEX(係数表!G:G,6) + $B899)))))*(EXP(INDEX(係数表!H:H,6) + INDEX(係数表!I:I,6)*LN(INDEX(出力表!C:C,6)+1)))))))</f>
        <v>67.752239096144692</v>
      </c>
      <c r="Q899" t="e">
        <f>MIN(100, MAX(0, (100*(INDEX(出力表!D:D,6))/(EXP(INDEX(係数表!B:B,6) + $C899) + (INDEX(出力表!D:D,6)))) + (乱数表!$R899*(Settings!B12/(((INDEX(出力表!D:D,6))+1)^INDEX(係数表!E:E,6)*INDEX(係数表!F:F,6))))))</f>
        <v>#VALUE!</v>
      </c>
      <c r="R899" t="e">
        <f>MIN(100, MAX(0, (INDEX(出力表!D:D,6))*P899/MAX(Q899, Settings!B3)))</f>
        <v>#VALUE!</v>
      </c>
      <c r="S899">
        <f>MIN(100, MAX(0, 100*BETAINV(乱数表!$G899, MAX(0.00000001, (1/(1+EXP(-(INDEX(係数表!G:G,7) + $B899))))*(EXP(INDEX(係数表!H:H,7) + INDEX(係数表!I:I,7)*LN(INDEX(出力表!C:C,7)+1)))), MAX(0.00000001, (1-(1/(1+EXP(-(INDEX(係数表!G:G,7) + $B899)))))*(EXP(INDEX(係数表!H:H,7) + INDEX(係数表!I:I,7)*LN(INDEX(出力表!C:C,7)+1)))))))</f>
        <v>99.842793749719689</v>
      </c>
      <c r="T899" t="e">
        <f>MIN(100, MAX(0, (100*(INDEX(出力表!D:D,7))/(EXP(INDEX(係数表!B:B,7) + $C899) + (INDEX(出力表!D:D,7)))) + (乱数表!$S899*(Settings!B12/(((INDEX(出力表!D:D,7))+1)^INDEX(係数表!E:E,7)*INDEX(係数表!F:F,7))))))</f>
        <v>#VALUE!</v>
      </c>
      <c r="U899" t="e">
        <f>MIN(100, MAX(0, (INDEX(出力表!D:D,7))*S899/MAX(T899, Settings!B3)))</f>
        <v>#VALUE!</v>
      </c>
      <c r="V899">
        <f>MIN(100, MAX(0, 100*BETAINV(乱数表!$H899, MAX(0.00000001, (1/(1+EXP(-(INDEX(係数表!G:G,8) + $B899))))*(EXP(INDEX(係数表!H:H,8) + INDEX(係数表!I:I,8)*LN(INDEX(出力表!C:C,8)+1)))), MAX(0.00000001, (1-(1/(1+EXP(-(INDEX(係数表!G:G,8) + $B899)))))*(EXP(INDEX(係数表!H:H,8) + INDEX(係数表!I:I,8)*LN(INDEX(出力表!C:C,8)+1)))))))</f>
        <v>92.827707685704297</v>
      </c>
      <c r="W899" t="e">
        <f>MIN(100, MAX(0, (100*(INDEX(出力表!D:D,8))/(EXP(INDEX(係数表!B:B,8) + $C899) + (INDEX(出力表!D:D,8)))) + (乱数表!$T899*(Settings!B12/(((INDEX(出力表!D:D,8))+1)^INDEX(係数表!E:E,8)*INDEX(係数表!F:F,8))))))</f>
        <v>#VALUE!</v>
      </c>
      <c r="X899" t="e">
        <f>MIN(100, MAX(0, (INDEX(出力表!D:D,8))*V899/MAX(W899, Settings!B3)))</f>
        <v>#VALUE!</v>
      </c>
      <c r="Y899">
        <f>MIN(100, MAX(0, 100*BETAINV(乱数表!$I899, MAX(0.00000001, (1/(1+EXP(-(INDEX(係数表!G:G,9) + $B899))))*(EXP(INDEX(係数表!H:H,9) + INDEX(係数表!I:I,9)*LN(INDEX(出力表!C:C,9)+1)))), MAX(0.00000001, (1-(1/(1+EXP(-(INDEX(係数表!G:G,9) + $B899)))))*(EXP(INDEX(係数表!H:H,9) + INDEX(係数表!I:I,9)*LN(INDEX(出力表!C:C,9)+1)))))))</f>
        <v>99.232880614151114</v>
      </c>
      <c r="Z899" t="e">
        <f>MIN(100, MAX(0, (100*(INDEX(出力表!D:D,9))/(EXP(INDEX(係数表!B:B,9) + $C899) + (INDEX(出力表!D:D,9)))) + (乱数表!$U899*(Settings!B12/(((INDEX(出力表!D:D,9))+1)^INDEX(係数表!E:E,9)*INDEX(係数表!F:F,9))))))</f>
        <v>#VALUE!</v>
      </c>
      <c r="AA899" t="e">
        <f>MIN(100, MAX(0, (INDEX(出力表!D:D,9))*Y899/MAX(Z899, Settings!B3)))</f>
        <v>#VALUE!</v>
      </c>
      <c r="AB899">
        <f>MIN(100, MAX(0, 100*BETAINV(乱数表!$J899, MAX(0.00000001, (1/(1+EXP(-(INDEX(係数表!G:G,10) + $B899))))*(EXP(INDEX(係数表!H:H,10) + INDEX(係数表!I:I,10)*LN(INDEX(出力表!C:C,10)+1)))), MAX(0.00000001, (1-(1/(1+EXP(-(INDEX(係数表!G:G,10) + $B899)))))*(EXP(INDEX(係数表!H:H,10) + INDEX(係数表!I:I,10)*LN(INDEX(出力表!C:C,10)+1)))))))</f>
        <v>70.289222044183902</v>
      </c>
      <c r="AC899" t="e">
        <f>MIN(100, MAX(0, (100*(INDEX(出力表!D:D,10))/(EXP(INDEX(係数表!B:B,10) + $C899) + (INDEX(出力表!D:D,10)))) + (乱数表!$V899*(Settings!B12/(((INDEX(出力表!D:D,10))+1)^INDEX(係数表!E:E,10)*INDEX(係数表!F:F,10))))))</f>
        <v>#VALUE!</v>
      </c>
      <c r="AD899" t="e">
        <f>MIN(100, MAX(0, (INDEX(出力表!D:D,10))*AB899/MAX(AC899, Settings!B3)))</f>
        <v>#VALUE!</v>
      </c>
      <c r="AE899">
        <f>MIN(100, MAX(0, 100*BETAINV(乱数表!$K899, MAX(0.00000001, (1/(1+EXP(-(INDEX(係数表!G:G,11) + $B899))))*(EXP(INDEX(係数表!H:H,11) + INDEX(係数表!I:I,11)*LN(INDEX(出力表!C:C,11)+1)))), MAX(0.00000001, (1-(1/(1+EXP(-(INDEX(係数表!G:G,11) + $B899)))))*(EXP(INDEX(係数表!H:H,11) + INDEX(係数表!I:I,11)*LN(INDEX(出力表!C:C,11)+1)))))))</f>
        <v>79.34790377830879</v>
      </c>
      <c r="AF899" t="e">
        <f>MIN(100, MAX(0, (100*(INDEX(出力表!D:D,11))/(EXP(INDEX(係数表!B:B,11) + $C899) + (INDEX(出力表!D:D,11)))) + (乱数表!$W899*(Settings!B12/(((INDEX(出力表!D:D,11))+1)^INDEX(係数表!E:E,11)*INDEX(係数表!F:F,11))))))</f>
        <v>#VALUE!</v>
      </c>
      <c r="AG899" t="e">
        <f>MIN(100, MAX(0, (INDEX(出力表!D:D,11))*AE899/MAX(AF899, Settings!B3)))</f>
        <v>#VALUE!</v>
      </c>
      <c r="AH899">
        <f>MIN(100, MAX(0, 100*BETAINV(乱数表!$L899, MAX(0.00000001, (1/(1+EXP(-(INDEX(係数表!G:G,12) + $B899))))*(EXP(INDEX(係数表!H:H,12) + INDEX(係数表!I:I,12)*LN(INDEX(出力表!C:C,12)+1)))), MAX(0.00000001, (1-(1/(1+EXP(-(INDEX(係数表!G:G,12) + $B899)))))*(EXP(INDEX(係数表!H:H,12) + INDEX(係数表!I:I,12)*LN(INDEX(出力表!C:C,12)+1)))))))</f>
        <v>98.30670796681612</v>
      </c>
      <c r="AI899" t="e">
        <f>MIN(100, MAX(0, (100*(INDEX(出力表!D:D,12))/(EXP(INDEX(係数表!B:B,12) + $C899) + (INDEX(出力表!D:D,12)))) + (乱数表!$X899*(Settings!B12/(((INDEX(出力表!D:D,12))+1)^INDEX(係数表!E:E,12)*INDEX(係数表!F:F,12))))))</f>
        <v>#VALUE!</v>
      </c>
      <c r="AJ899" t="e">
        <f>MIN(100, MAX(0, (INDEX(出力表!D:D,12))*AH899/MAX(AI899, Settings!B3)))</f>
        <v>#VALUE!</v>
      </c>
      <c r="AK899">
        <f>MIN(100, MAX(0, 100*BETAINV(乱数表!$M899, MAX(0.00000001, (1/(1+EXP(-(INDEX(係数表!G:G,13) + $B899))))*(EXP(INDEX(係数表!H:H,13) + INDEX(係数表!I:I,13)*LN(INDEX(出力表!C:C,13)+1)))), MAX(0.00000001, (1-(1/(1+EXP(-(INDEX(係数表!G:G,13) + $B899)))))*(EXP(INDEX(係数表!H:H,13) + INDEX(係数表!I:I,13)*LN(INDEX(出力表!C:C,13)+1)))))))</f>
        <v>99.748481986413807</v>
      </c>
      <c r="AL899" t="e">
        <f>MIN(100, MAX(0, (100*(INDEX(出力表!D:D,13))/(EXP(INDEX(係数表!B:B,13) + $C899) + (INDEX(出力表!D:D,13)))) + (乱数表!$Y899*(Settings!B12/(((INDEX(出力表!D:D,13))+1)^INDEX(係数表!E:E,13)*INDEX(係数表!F:F,13))))))</f>
        <v>#VALUE!</v>
      </c>
      <c r="AM899" t="e">
        <f>MIN(100, MAX(0, (INDEX(出力表!D:D,13))*AK899/MAX(AL899, Settings!B3)))</f>
        <v>#VALUE!</v>
      </c>
      <c r="AN899">
        <f>IF(ISNUMBER(F899), INDEX(出力表!B:B,2)*F899, 0)+IF(ISNUMBER(I899), INDEX(出力表!B:B,3)*I899, 0)+IF(ISNUMBER(L899), INDEX(出力表!B:B,4)*L899, 0)+IF(ISNUMBER(O899), INDEX(出力表!B:B,5)*O899, 0)+IF(ISNUMBER(R899), INDEX(出力表!B:B,6)*R899, 0)+IF(ISNUMBER(U899), INDEX(出力表!B:B,7)*U899, 0)+IF(ISNUMBER(X899), INDEX(出力表!B:B,8)*X899, 0)+IF(ISNUMBER(AA899), INDEX(出力表!B:B,9)*AA899, 0)+IF(ISNUMBER(AD899), INDEX(出力表!B:B,10)*AD899, 0)+IF(ISNUMBER(AG899), INDEX(出力表!B:B,11)*AG899, 0)+IF(ISNUMBER(AJ899), INDEX(出力表!B:B,12)*AJ899, 0)+IF(ISNUMBER(AM899), INDEX(出力表!B:B,13)*AM899, 0)</f>
        <v>0</v>
      </c>
      <c r="AO899">
        <f>IF(ISNUMBER(F899), INDEX(出力表!B:B,2), 0)+IF(ISNUMBER(I899), INDEX(出力表!B:B,3), 0)+IF(ISNUMBER(L899), INDEX(出力表!B:B,4), 0)+IF(ISNUMBER(O899), INDEX(出力表!B:B,5), 0)+IF(ISNUMBER(R899), INDEX(出力表!B:B,6), 0)+IF(ISNUMBER(U899), INDEX(出力表!B:B,7), 0)+IF(ISNUMBER(X899), INDEX(出力表!B:B,8), 0)+IF(ISNUMBER(AA899), INDEX(出力表!B:B,9), 0)+IF(ISNUMBER(AD899), INDEX(出力表!B:B,10), 0)+IF(ISNUMBER(AG899), INDEX(出力表!B:B,11), 0)+IF(ISNUMBER(AJ899), INDEX(出力表!B:B,12), 0)+IF(ISNUMBER(AM899), INDEX(出力表!B:B,13), 0)</f>
        <v>0</v>
      </c>
      <c r="AP899" t="str">
        <f t="shared" ref="AP899:AP962" si="14">IF(AO899&gt;0, AN899/AO899, "")</f>
        <v/>
      </c>
    </row>
    <row r="900" spans="1:42" x14ac:dyDescent="0.2">
      <c r="A900">
        <v>899</v>
      </c>
      <c r="B900">
        <f>IF(UPPER(Settings!B4)="TRUE", 乱数表!$Z900*Settings!B10, 0)</f>
        <v>0.23680363326623072</v>
      </c>
      <c r="C900">
        <f>IF(UPPER(Settings!B4)="TRUE", 乱数表!$AA900*Settings!B11, 0)</f>
        <v>-3.1932832585889109E-2</v>
      </c>
      <c r="D900">
        <f>MIN(100, MAX(0, 100*BETAINV(乱数表!$B900, MAX(0.00000001, (1/(1+EXP(-(INDEX(係数表!G:G,2) + $B900))))*(EXP(INDEX(係数表!H:H,2) + INDEX(係数表!I:I,2)*LN(INDEX(出力表!C:C,2)+1)))), MAX(0.00000001, (1-(1/(1+EXP(-(INDEX(係数表!G:G,2) + $B900)))))*(EXP(INDEX(係数表!H:H,2) + INDEX(係数表!I:I,2)*LN(INDEX(出力表!C:C,2)+1)))))))</f>
        <v>67.778807258638494</v>
      </c>
      <c r="E900" t="e">
        <f>MIN(100, MAX(0, (100*(INDEX(出力表!D:D,2))/(EXP(INDEX(係数表!B:B,2) + $C900) + (INDEX(出力表!D:D,2)))) + (乱数表!$N900*(Settings!B12/(((INDEX(出力表!D:D,2))+1)^INDEX(係数表!E:E,2)*INDEX(係数表!F:F,2))))))</f>
        <v>#VALUE!</v>
      </c>
      <c r="F900" t="e">
        <f>MIN(100, MAX(0, (INDEX(出力表!D:D,2))*D900/MAX(E900, Settings!B3)))</f>
        <v>#VALUE!</v>
      </c>
      <c r="G900">
        <f>MIN(100, MAX(0, 100*BETAINV(乱数表!$C900, MAX(0.00000001, (1/(1+EXP(-(INDEX(係数表!G:G,3) + $B900))))*(EXP(INDEX(係数表!H:H,3) + INDEX(係数表!I:I,3)*LN(INDEX(出力表!C:C,3)+1)))), MAX(0.00000001, (1-(1/(1+EXP(-(INDEX(係数表!G:G,3) + $B900)))))*(EXP(INDEX(係数表!H:H,3) + INDEX(係数表!I:I,3)*LN(INDEX(出力表!C:C,3)+1)))))))</f>
        <v>72.201540723819562</v>
      </c>
      <c r="H900" t="e">
        <f>MIN(100, MAX(0, (100*(INDEX(出力表!D:D,3))/(EXP(INDEX(係数表!B:B,3) + $C900) + (INDEX(出力表!D:D,3)))) + (乱数表!$O900*(Settings!B12/(((INDEX(出力表!D:D,3))+1)^INDEX(係数表!E:E,3)*INDEX(係数表!F:F,3))))))</f>
        <v>#VALUE!</v>
      </c>
      <c r="I900" t="e">
        <f>MIN(100, MAX(0, (INDEX(出力表!D:D,3))*G900/MAX(H900, Settings!B3)))</f>
        <v>#VALUE!</v>
      </c>
      <c r="J900">
        <f>MIN(100, MAX(0, 100*BETAINV(乱数表!$D900, MAX(0.00000001, (1/(1+EXP(-(INDEX(係数表!G:G,4) + $B900))))*(EXP(INDEX(係数表!H:H,4) + INDEX(係数表!I:I,4)*LN(INDEX(出力表!C:C,4)+1)))), MAX(0.00000001, (1-(1/(1+EXP(-(INDEX(係数表!G:G,4) + $B900)))))*(EXP(INDEX(係数表!H:H,4) + INDEX(係数表!I:I,4)*LN(INDEX(出力表!C:C,4)+1)))))))</f>
        <v>94.324388712710089</v>
      </c>
      <c r="K900" t="e">
        <f>MIN(100, MAX(0, (100*(INDEX(出力表!D:D,4))/(EXP(INDEX(係数表!B:B,4) + $C900) + (INDEX(出力表!D:D,4)))) + (乱数表!$P900*(Settings!B12/(((INDEX(出力表!D:D,4))+1)^INDEX(係数表!E:E,4)*INDEX(係数表!F:F,4))))))</f>
        <v>#VALUE!</v>
      </c>
      <c r="L900" t="e">
        <f>MIN(100, MAX(0, (INDEX(出力表!D:D,4))*J900/MAX(K900, Settings!B3)))</f>
        <v>#VALUE!</v>
      </c>
      <c r="M900">
        <f>MIN(100, MAX(0, 100*BETAINV(乱数表!$E900, MAX(0.00000001, (1/(1+EXP(-(INDEX(係数表!G:G,5) + $B900))))*(EXP(INDEX(係数表!H:H,5) + INDEX(係数表!I:I,5)*LN(INDEX(出力表!C:C,5)+1)))), MAX(0.00000001, (1-(1/(1+EXP(-(INDEX(係数表!G:G,5) + $B900)))))*(EXP(INDEX(係数表!H:H,5) + INDEX(係数表!I:I,5)*LN(INDEX(出力表!C:C,5)+1)))))))</f>
        <v>99.999964607654945</v>
      </c>
      <c r="N900" t="e">
        <f>MIN(100, MAX(0, (100*(INDEX(出力表!D:D,5))/(EXP(INDEX(係数表!B:B,5) + $C900) + (INDEX(出力表!D:D,5)))) + (乱数表!$Q900*(Settings!B12/(((INDEX(出力表!D:D,5))+1)^INDEX(係数表!E:E,5)*INDEX(係数表!F:F,5))))))</f>
        <v>#VALUE!</v>
      </c>
      <c r="O900" t="e">
        <f>MIN(100, MAX(0, (INDEX(出力表!D:D,5))*M900/MAX(N900, Settings!B3)))</f>
        <v>#VALUE!</v>
      </c>
      <c r="P900">
        <f>MIN(100, MAX(0, 100*BETAINV(乱数表!$F900, MAX(0.00000001, (1/(1+EXP(-(INDEX(係数表!G:G,6) + $B900))))*(EXP(INDEX(係数表!H:H,6) + INDEX(係数表!I:I,6)*LN(INDEX(出力表!C:C,6)+1)))), MAX(0.00000001, (1-(1/(1+EXP(-(INDEX(係数表!G:G,6) + $B900)))))*(EXP(INDEX(係数表!H:H,6) + INDEX(係数表!I:I,6)*LN(INDEX(出力表!C:C,6)+1)))))))</f>
        <v>94.74022290512039</v>
      </c>
      <c r="Q900" t="e">
        <f>MIN(100, MAX(0, (100*(INDEX(出力表!D:D,6))/(EXP(INDEX(係数表!B:B,6) + $C900) + (INDEX(出力表!D:D,6)))) + (乱数表!$R900*(Settings!B12/(((INDEX(出力表!D:D,6))+1)^INDEX(係数表!E:E,6)*INDEX(係数表!F:F,6))))))</f>
        <v>#VALUE!</v>
      </c>
      <c r="R900" t="e">
        <f>MIN(100, MAX(0, (INDEX(出力表!D:D,6))*P900/MAX(Q900, Settings!B3)))</f>
        <v>#VALUE!</v>
      </c>
      <c r="S900">
        <f>MIN(100, MAX(0, 100*BETAINV(乱数表!$G900, MAX(0.00000001, (1/(1+EXP(-(INDEX(係数表!G:G,7) + $B900))))*(EXP(INDEX(係数表!H:H,7) + INDEX(係数表!I:I,7)*LN(INDEX(出力表!C:C,7)+1)))), MAX(0.00000001, (1-(1/(1+EXP(-(INDEX(係数表!G:G,7) + $B900)))))*(EXP(INDEX(係数表!H:H,7) + INDEX(係数表!I:I,7)*LN(INDEX(出力表!C:C,7)+1)))))))</f>
        <v>94.830512157875773</v>
      </c>
      <c r="T900" t="e">
        <f>MIN(100, MAX(0, (100*(INDEX(出力表!D:D,7))/(EXP(INDEX(係数表!B:B,7) + $C900) + (INDEX(出力表!D:D,7)))) + (乱数表!$S900*(Settings!B12/(((INDEX(出力表!D:D,7))+1)^INDEX(係数表!E:E,7)*INDEX(係数表!F:F,7))))))</f>
        <v>#VALUE!</v>
      </c>
      <c r="U900" t="e">
        <f>MIN(100, MAX(0, (INDEX(出力表!D:D,7))*S900/MAX(T900, Settings!B3)))</f>
        <v>#VALUE!</v>
      </c>
      <c r="V900">
        <f>MIN(100, MAX(0, 100*BETAINV(乱数表!$H900, MAX(0.00000001, (1/(1+EXP(-(INDEX(係数表!G:G,8) + $B900))))*(EXP(INDEX(係数表!H:H,8) + INDEX(係数表!I:I,8)*LN(INDEX(出力表!C:C,8)+1)))), MAX(0.00000001, (1-(1/(1+EXP(-(INDEX(係数表!G:G,8) + $B900)))))*(EXP(INDEX(係数表!H:H,8) + INDEX(係数表!I:I,8)*LN(INDEX(出力表!C:C,8)+1)))))))</f>
        <v>86.854719212416057</v>
      </c>
      <c r="W900" t="e">
        <f>MIN(100, MAX(0, (100*(INDEX(出力表!D:D,8))/(EXP(INDEX(係数表!B:B,8) + $C900) + (INDEX(出力表!D:D,8)))) + (乱数表!$T900*(Settings!B12/(((INDEX(出力表!D:D,8))+1)^INDEX(係数表!E:E,8)*INDEX(係数表!F:F,8))))))</f>
        <v>#VALUE!</v>
      </c>
      <c r="X900" t="e">
        <f>MIN(100, MAX(0, (INDEX(出力表!D:D,8))*V900/MAX(W900, Settings!B3)))</f>
        <v>#VALUE!</v>
      </c>
      <c r="Y900">
        <f>MIN(100, MAX(0, 100*BETAINV(乱数表!$I900, MAX(0.00000001, (1/(1+EXP(-(INDEX(係数表!G:G,9) + $B900))))*(EXP(INDEX(係数表!H:H,9) + INDEX(係数表!I:I,9)*LN(INDEX(出力表!C:C,9)+1)))), MAX(0.00000001, (1-(1/(1+EXP(-(INDEX(係数表!G:G,9) + $B900)))))*(EXP(INDEX(係数表!H:H,9) + INDEX(係数表!I:I,9)*LN(INDEX(出力表!C:C,9)+1)))))))</f>
        <v>94.877776327839598</v>
      </c>
      <c r="Z900" t="e">
        <f>MIN(100, MAX(0, (100*(INDEX(出力表!D:D,9))/(EXP(INDEX(係数表!B:B,9) + $C900) + (INDEX(出力表!D:D,9)))) + (乱数表!$U900*(Settings!B12/(((INDEX(出力表!D:D,9))+1)^INDEX(係数表!E:E,9)*INDEX(係数表!F:F,9))))))</f>
        <v>#VALUE!</v>
      </c>
      <c r="AA900" t="e">
        <f>MIN(100, MAX(0, (INDEX(出力表!D:D,9))*Y900/MAX(Z900, Settings!B3)))</f>
        <v>#VALUE!</v>
      </c>
      <c r="AB900">
        <f>MIN(100, MAX(0, 100*BETAINV(乱数表!$J900, MAX(0.00000001, (1/(1+EXP(-(INDEX(係数表!G:G,10) + $B900))))*(EXP(INDEX(係数表!H:H,10) + INDEX(係数表!I:I,10)*LN(INDEX(出力表!C:C,10)+1)))), MAX(0.00000001, (1-(1/(1+EXP(-(INDEX(係数表!G:G,10) + $B900)))))*(EXP(INDEX(係数表!H:H,10) + INDEX(係数表!I:I,10)*LN(INDEX(出力表!C:C,10)+1)))))))</f>
        <v>68.762111729478974</v>
      </c>
      <c r="AC900" t="e">
        <f>MIN(100, MAX(0, (100*(INDEX(出力表!D:D,10))/(EXP(INDEX(係数表!B:B,10) + $C900) + (INDEX(出力表!D:D,10)))) + (乱数表!$V900*(Settings!B12/(((INDEX(出力表!D:D,10))+1)^INDEX(係数表!E:E,10)*INDEX(係数表!F:F,10))))))</f>
        <v>#VALUE!</v>
      </c>
      <c r="AD900" t="e">
        <f>MIN(100, MAX(0, (INDEX(出力表!D:D,10))*AB900/MAX(AC900, Settings!B3)))</f>
        <v>#VALUE!</v>
      </c>
      <c r="AE900">
        <f>MIN(100, MAX(0, 100*BETAINV(乱数表!$K900, MAX(0.00000001, (1/(1+EXP(-(INDEX(係数表!G:G,11) + $B900))))*(EXP(INDEX(係数表!H:H,11) + INDEX(係数表!I:I,11)*LN(INDEX(出力表!C:C,11)+1)))), MAX(0.00000001, (1-(1/(1+EXP(-(INDEX(係数表!G:G,11) + $B900)))))*(EXP(INDEX(係数表!H:H,11) + INDEX(係数表!I:I,11)*LN(INDEX(出力表!C:C,11)+1)))))))</f>
        <v>75.383403640814379</v>
      </c>
      <c r="AF900" t="e">
        <f>MIN(100, MAX(0, (100*(INDEX(出力表!D:D,11))/(EXP(INDEX(係数表!B:B,11) + $C900) + (INDEX(出力表!D:D,11)))) + (乱数表!$W900*(Settings!B12/(((INDEX(出力表!D:D,11))+1)^INDEX(係数表!E:E,11)*INDEX(係数表!F:F,11))))))</f>
        <v>#VALUE!</v>
      </c>
      <c r="AG900" t="e">
        <f>MIN(100, MAX(0, (INDEX(出力表!D:D,11))*AE900/MAX(AF900, Settings!B3)))</f>
        <v>#VALUE!</v>
      </c>
      <c r="AH900">
        <f>MIN(100, MAX(0, 100*BETAINV(乱数表!$L900, MAX(0.00000001, (1/(1+EXP(-(INDEX(係数表!G:G,12) + $B900))))*(EXP(INDEX(係数表!H:H,12) + INDEX(係数表!I:I,12)*LN(INDEX(出力表!C:C,12)+1)))), MAX(0.00000001, (1-(1/(1+EXP(-(INDEX(係数表!G:G,12) + $B900)))))*(EXP(INDEX(係数表!H:H,12) + INDEX(係数表!I:I,12)*LN(INDEX(出力表!C:C,12)+1)))))))</f>
        <v>99.23192644273189</v>
      </c>
      <c r="AI900" t="e">
        <f>MIN(100, MAX(0, (100*(INDEX(出力表!D:D,12))/(EXP(INDEX(係数表!B:B,12) + $C900) + (INDEX(出力表!D:D,12)))) + (乱数表!$X900*(Settings!B12/(((INDEX(出力表!D:D,12))+1)^INDEX(係数表!E:E,12)*INDEX(係数表!F:F,12))))))</f>
        <v>#VALUE!</v>
      </c>
      <c r="AJ900" t="e">
        <f>MIN(100, MAX(0, (INDEX(出力表!D:D,12))*AH900/MAX(AI900, Settings!B3)))</f>
        <v>#VALUE!</v>
      </c>
      <c r="AK900">
        <f>MIN(100, MAX(0, 100*BETAINV(乱数表!$M900, MAX(0.00000001, (1/(1+EXP(-(INDEX(係数表!G:G,13) + $B900))))*(EXP(INDEX(係数表!H:H,13) + INDEX(係数表!I:I,13)*LN(INDEX(出力表!C:C,13)+1)))), MAX(0.00000001, (1-(1/(1+EXP(-(INDEX(係数表!G:G,13) + $B900)))))*(EXP(INDEX(係数表!H:H,13) + INDEX(係数表!I:I,13)*LN(INDEX(出力表!C:C,13)+1)))))))</f>
        <v>68.395841863682918</v>
      </c>
      <c r="AL900" t="e">
        <f>MIN(100, MAX(0, (100*(INDEX(出力表!D:D,13))/(EXP(INDEX(係数表!B:B,13) + $C900) + (INDEX(出力表!D:D,13)))) + (乱数表!$Y900*(Settings!B12/(((INDEX(出力表!D:D,13))+1)^INDEX(係数表!E:E,13)*INDEX(係数表!F:F,13))))))</f>
        <v>#VALUE!</v>
      </c>
      <c r="AM900" t="e">
        <f>MIN(100, MAX(0, (INDEX(出力表!D:D,13))*AK900/MAX(AL900, Settings!B3)))</f>
        <v>#VALUE!</v>
      </c>
      <c r="AN900">
        <f>IF(ISNUMBER(F900), INDEX(出力表!B:B,2)*F900, 0)+IF(ISNUMBER(I900), INDEX(出力表!B:B,3)*I900, 0)+IF(ISNUMBER(L900), INDEX(出力表!B:B,4)*L900, 0)+IF(ISNUMBER(O900), INDEX(出力表!B:B,5)*O900, 0)+IF(ISNUMBER(R900), INDEX(出力表!B:B,6)*R900, 0)+IF(ISNUMBER(U900), INDEX(出力表!B:B,7)*U900, 0)+IF(ISNUMBER(X900), INDEX(出力表!B:B,8)*X900, 0)+IF(ISNUMBER(AA900), INDEX(出力表!B:B,9)*AA900, 0)+IF(ISNUMBER(AD900), INDEX(出力表!B:B,10)*AD900, 0)+IF(ISNUMBER(AG900), INDEX(出力表!B:B,11)*AG900, 0)+IF(ISNUMBER(AJ900), INDEX(出力表!B:B,12)*AJ900, 0)+IF(ISNUMBER(AM900), INDEX(出力表!B:B,13)*AM900, 0)</f>
        <v>0</v>
      </c>
      <c r="AO900">
        <f>IF(ISNUMBER(F900), INDEX(出力表!B:B,2), 0)+IF(ISNUMBER(I900), INDEX(出力表!B:B,3), 0)+IF(ISNUMBER(L900), INDEX(出力表!B:B,4), 0)+IF(ISNUMBER(O900), INDEX(出力表!B:B,5), 0)+IF(ISNUMBER(R900), INDEX(出力表!B:B,6), 0)+IF(ISNUMBER(U900), INDEX(出力表!B:B,7), 0)+IF(ISNUMBER(X900), INDEX(出力表!B:B,8), 0)+IF(ISNUMBER(AA900), INDEX(出力表!B:B,9), 0)+IF(ISNUMBER(AD900), INDEX(出力表!B:B,10), 0)+IF(ISNUMBER(AG900), INDEX(出力表!B:B,11), 0)+IF(ISNUMBER(AJ900), INDEX(出力表!B:B,12), 0)+IF(ISNUMBER(AM900), INDEX(出力表!B:B,13), 0)</f>
        <v>0</v>
      </c>
      <c r="AP900" t="str">
        <f t="shared" si="14"/>
        <v/>
      </c>
    </row>
    <row r="901" spans="1:42" x14ac:dyDescent="0.2">
      <c r="A901">
        <v>900</v>
      </c>
      <c r="B901">
        <f>IF(UPPER(Settings!B4)="TRUE", 乱数表!$Z901*Settings!B10, 0)</f>
        <v>0.43550132611912595</v>
      </c>
      <c r="C901">
        <f>IF(UPPER(Settings!B4)="TRUE", 乱数表!$AA901*Settings!B11, 0)</f>
        <v>9.9821300093229107E-2</v>
      </c>
      <c r="D901">
        <f>MIN(100, MAX(0, 100*BETAINV(乱数表!$B901, MAX(0.00000001, (1/(1+EXP(-(INDEX(係数表!G:G,2) + $B901))))*(EXP(INDEX(係数表!H:H,2) + INDEX(係数表!I:I,2)*LN(INDEX(出力表!C:C,2)+1)))), MAX(0.00000001, (1-(1/(1+EXP(-(INDEX(係数表!G:G,2) + $B901)))))*(EXP(INDEX(係数表!H:H,2) + INDEX(係数表!I:I,2)*LN(INDEX(出力表!C:C,2)+1)))))))</f>
        <v>99.923943632128754</v>
      </c>
      <c r="E901" t="e">
        <f>MIN(100, MAX(0, (100*(INDEX(出力表!D:D,2))/(EXP(INDEX(係数表!B:B,2) + $C901) + (INDEX(出力表!D:D,2)))) + (乱数表!$N901*(Settings!B12/(((INDEX(出力表!D:D,2))+1)^INDEX(係数表!E:E,2)*INDEX(係数表!F:F,2))))))</f>
        <v>#VALUE!</v>
      </c>
      <c r="F901" t="e">
        <f>MIN(100, MAX(0, (INDEX(出力表!D:D,2))*D901/MAX(E901, Settings!B3)))</f>
        <v>#VALUE!</v>
      </c>
      <c r="G901">
        <f>MIN(100, MAX(0, 100*BETAINV(乱数表!$C901, MAX(0.00000001, (1/(1+EXP(-(INDEX(係数表!G:G,3) + $B901))))*(EXP(INDEX(係数表!H:H,3) + INDEX(係数表!I:I,3)*LN(INDEX(出力表!C:C,3)+1)))), MAX(0.00000001, (1-(1/(1+EXP(-(INDEX(係数表!G:G,3) + $B901)))))*(EXP(INDEX(係数表!H:H,3) + INDEX(係数表!I:I,3)*LN(INDEX(出力表!C:C,3)+1)))))))</f>
        <v>96.768688768747424</v>
      </c>
      <c r="H901" t="e">
        <f>MIN(100, MAX(0, (100*(INDEX(出力表!D:D,3))/(EXP(INDEX(係数表!B:B,3) + $C901) + (INDEX(出力表!D:D,3)))) + (乱数表!$O901*(Settings!B12/(((INDEX(出力表!D:D,3))+1)^INDEX(係数表!E:E,3)*INDEX(係数表!F:F,3))))))</f>
        <v>#VALUE!</v>
      </c>
      <c r="I901" t="e">
        <f>MIN(100, MAX(0, (INDEX(出力表!D:D,3))*G901/MAX(H901, Settings!B3)))</f>
        <v>#VALUE!</v>
      </c>
      <c r="J901">
        <f>MIN(100, MAX(0, 100*BETAINV(乱数表!$D901, MAX(0.00000001, (1/(1+EXP(-(INDEX(係数表!G:G,4) + $B901))))*(EXP(INDEX(係数表!H:H,4) + INDEX(係数表!I:I,4)*LN(INDEX(出力表!C:C,4)+1)))), MAX(0.00000001, (1-(1/(1+EXP(-(INDEX(係数表!G:G,4) + $B901)))))*(EXP(INDEX(係数表!H:H,4) + INDEX(係数表!I:I,4)*LN(INDEX(出力表!C:C,4)+1)))))))</f>
        <v>71.672484918683168</v>
      </c>
      <c r="K901" t="e">
        <f>MIN(100, MAX(0, (100*(INDEX(出力表!D:D,4))/(EXP(INDEX(係数表!B:B,4) + $C901) + (INDEX(出力表!D:D,4)))) + (乱数表!$P901*(Settings!B12/(((INDEX(出力表!D:D,4))+1)^INDEX(係数表!E:E,4)*INDEX(係数表!F:F,4))))))</f>
        <v>#VALUE!</v>
      </c>
      <c r="L901" t="e">
        <f>MIN(100, MAX(0, (INDEX(出力表!D:D,4))*J901/MAX(K901, Settings!B3)))</f>
        <v>#VALUE!</v>
      </c>
      <c r="M901">
        <f>MIN(100, MAX(0, 100*BETAINV(乱数表!$E901, MAX(0.00000001, (1/(1+EXP(-(INDEX(係数表!G:G,5) + $B901))))*(EXP(INDEX(係数表!H:H,5) + INDEX(係数表!I:I,5)*LN(INDEX(出力表!C:C,5)+1)))), MAX(0.00000001, (1-(1/(1+EXP(-(INDEX(係数表!G:G,5) + $B901)))))*(EXP(INDEX(係数表!H:H,5) + INDEX(係数表!I:I,5)*LN(INDEX(出力表!C:C,5)+1)))))))</f>
        <v>89.339184912066941</v>
      </c>
      <c r="N901" t="e">
        <f>MIN(100, MAX(0, (100*(INDEX(出力表!D:D,5))/(EXP(INDEX(係数表!B:B,5) + $C901) + (INDEX(出力表!D:D,5)))) + (乱数表!$Q901*(Settings!B12/(((INDEX(出力表!D:D,5))+1)^INDEX(係数表!E:E,5)*INDEX(係数表!F:F,5))))))</f>
        <v>#VALUE!</v>
      </c>
      <c r="O901" t="e">
        <f>MIN(100, MAX(0, (INDEX(出力表!D:D,5))*M901/MAX(N901, Settings!B3)))</f>
        <v>#VALUE!</v>
      </c>
      <c r="P901">
        <f>MIN(100, MAX(0, 100*BETAINV(乱数表!$F901, MAX(0.00000001, (1/(1+EXP(-(INDEX(係数表!G:G,6) + $B901))))*(EXP(INDEX(係数表!H:H,6) + INDEX(係数表!I:I,6)*LN(INDEX(出力表!C:C,6)+1)))), MAX(0.00000001, (1-(1/(1+EXP(-(INDEX(係数表!G:G,6) + $B901)))))*(EXP(INDEX(係数表!H:H,6) + INDEX(係数表!I:I,6)*LN(INDEX(出力表!C:C,6)+1)))))))</f>
        <v>64.683722794571025</v>
      </c>
      <c r="Q901" t="e">
        <f>MIN(100, MAX(0, (100*(INDEX(出力表!D:D,6))/(EXP(INDEX(係数表!B:B,6) + $C901) + (INDEX(出力表!D:D,6)))) + (乱数表!$R901*(Settings!B12/(((INDEX(出力表!D:D,6))+1)^INDEX(係数表!E:E,6)*INDEX(係数表!F:F,6))))))</f>
        <v>#VALUE!</v>
      </c>
      <c r="R901" t="e">
        <f>MIN(100, MAX(0, (INDEX(出力表!D:D,6))*P901/MAX(Q901, Settings!B3)))</f>
        <v>#VALUE!</v>
      </c>
      <c r="S901">
        <f>MIN(100, MAX(0, 100*BETAINV(乱数表!$G901, MAX(0.00000001, (1/(1+EXP(-(INDEX(係数表!G:G,7) + $B901))))*(EXP(INDEX(係数表!H:H,7) + INDEX(係数表!I:I,7)*LN(INDEX(出力表!C:C,7)+1)))), MAX(0.00000001, (1-(1/(1+EXP(-(INDEX(係数表!G:G,7) + $B901)))))*(EXP(INDEX(係数表!H:H,7) + INDEX(係数表!I:I,7)*LN(INDEX(出力表!C:C,7)+1)))))))</f>
        <v>95.625607451546244</v>
      </c>
      <c r="T901" t="e">
        <f>MIN(100, MAX(0, (100*(INDEX(出力表!D:D,7))/(EXP(INDEX(係数表!B:B,7) + $C901) + (INDEX(出力表!D:D,7)))) + (乱数表!$S901*(Settings!B12/(((INDEX(出力表!D:D,7))+1)^INDEX(係数表!E:E,7)*INDEX(係数表!F:F,7))))))</f>
        <v>#VALUE!</v>
      </c>
      <c r="U901" t="e">
        <f>MIN(100, MAX(0, (INDEX(出力表!D:D,7))*S901/MAX(T901, Settings!B3)))</f>
        <v>#VALUE!</v>
      </c>
      <c r="V901">
        <f>MIN(100, MAX(0, 100*BETAINV(乱数表!$H901, MAX(0.00000001, (1/(1+EXP(-(INDEX(係数表!G:G,8) + $B901))))*(EXP(INDEX(係数表!H:H,8) + INDEX(係数表!I:I,8)*LN(INDEX(出力表!C:C,8)+1)))), MAX(0.00000001, (1-(1/(1+EXP(-(INDEX(係数表!G:G,8) + $B901)))))*(EXP(INDEX(係数表!H:H,8) + INDEX(係数表!I:I,8)*LN(INDEX(出力表!C:C,8)+1)))))))</f>
        <v>82.021502086719224</v>
      </c>
      <c r="W901" t="e">
        <f>MIN(100, MAX(0, (100*(INDEX(出力表!D:D,8))/(EXP(INDEX(係数表!B:B,8) + $C901) + (INDEX(出力表!D:D,8)))) + (乱数表!$T901*(Settings!B12/(((INDEX(出力表!D:D,8))+1)^INDEX(係数表!E:E,8)*INDEX(係数表!F:F,8))))))</f>
        <v>#VALUE!</v>
      </c>
      <c r="X901" t="e">
        <f>MIN(100, MAX(0, (INDEX(出力表!D:D,8))*V901/MAX(W901, Settings!B3)))</f>
        <v>#VALUE!</v>
      </c>
      <c r="Y901">
        <f>MIN(100, MAX(0, 100*BETAINV(乱数表!$I901, MAX(0.00000001, (1/(1+EXP(-(INDEX(係数表!G:G,9) + $B901))))*(EXP(INDEX(係数表!H:H,9) + INDEX(係数表!I:I,9)*LN(INDEX(出力表!C:C,9)+1)))), MAX(0.00000001, (1-(1/(1+EXP(-(INDEX(係数表!G:G,9) + $B901)))))*(EXP(INDEX(係数表!H:H,9) + INDEX(係数表!I:I,9)*LN(INDEX(出力表!C:C,9)+1)))))))</f>
        <v>99.404961693206729</v>
      </c>
      <c r="Z901" t="e">
        <f>MIN(100, MAX(0, (100*(INDEX(出力表!D:D,9))/(EXP(INDEX(係数表!B:B,9) + $C901) + (INDEX(出力表!D:D,9)))) + (乱数表!$U901*(Settings!B12/(((INDEX(出力表!D:D,9))+1)^INDEX(係数表!E:E,9)*INDEX(係数表!F:F,9))))))</f>
        <v>#VALUE!</v>
      </c>
      <c r="AA901" t="e">
        <f>MIN(100, MAX(0, (INDEX(出力表!D:D,9))*Y901/MAX(Z901, Settings!B3)))</f>
        <v>#VALUE!</v>
      </c>
      <c r="AB901">
        <f>MIN(100, MAX(0, 100*BETAINV(乱数表!$J901, MAX(0.00000001, (1/(1+EXP(-(INDEX(係数表!G:G,10) + $B901))))*(EXP(INDEX(係数表!H:H,10) + INDEX(係数表!I:I,10)*LN(INDEX(出力表!C:C,10)+1)))), MAX(0.00000001, (1-(1/(1+EXP(-(INDEX(係数表!G:G,10) + $B901)))))*(EXP(INDEX(係数表!H:H,10) + INDEX(係数表!I:I,10)*LN(INDEX(出力表!C:C,10)+1)))))))</f>
        <v>98.395671236208671</v>
      </c>
      <c r="AC901" t="e">
        <f>MIN(100, MAX(0, (100*(INDEX(出力表!D:D,10))/(EXP(INDEX(係数表!B:B,10) + $C901) + (INDEX(出力表!D:D,10)))) + (乱数表!$V901*(Settings!B12/(((INDEX(出力表!D:D,10))+1)^INDEX(係数表!E:E,10)*INDEX(係数表!F:F,10))))))</f>
        <v>#VALUE!</v>
      </c>
      <c r="AD901" t="e">
        <f>MIN(100, MAX(0, (INDEX(出力表!D:D,10))*AB901/MAX(AC901, Settings!B3)))</f>
        <v>#VALUE!</v>
      </c>
      <c r="AE901">
        <f>MIN(100, MAX(0, 100*BETAINV(乱数表!$K901, MAX(0.00000001, (1/(1+EXP(-(INDEX(係数表!G:G,11) + $B901))))*(EXP(INDEX(係数表!H:H,11) + INDEX(係数表!I:I,11)*LN(INDEX(出力表!C:C,11)+1)))), MAX(0.00000001, (1-(1/(1+EXP(-(INDEX(係数表!G:G,11) + $B901)))))*(EXP(INDEX(係数表!H:H,11) + INDEX(係数表!I:I,11)*LN(INDEX(出力表!C:C,11)+1)))))))</f>
        <v>99.768220507774544</v>
      </c>
      <c r="AF901" t="e">
        <f>MIN(100, MAX(0, (100*(INDEX(出力表!D:D,11))/(EXP(INDEX(係数表!B:B,11) + $C901) + (INDEX(出力表!D:D,11)))) + (乱数表!$W901*(Settings!B12/(((INDEX(出力表!D:D,11))+1)^INDEX(係数表!E:E,11)*INDEX(係数表!F:F,11))))))</f>
        <v>#VALUE!</v>
      </c>
      <c r="AG901" t="e">
        <f>MIN(100, MAX(0, (INDEX(出力表!D:D,11))*AE901/MAX(AF901, Settings!B3)))</f>
        <v>#VALUE!</v>
      </c>
      <c r="AH901">
        <f>MIN(100, MAX(0, 100*BETAINV(乱数表!$L901, MAX(0.00000001, (1/(1+EXP(-(INDEX(係数表!G:G,12) + $B901))))*(EXP(INDEX(係数表!H:H,12) + INDEX(係数表!I:I,12)*LN(INDEX(出力表!C:C,12)+1)))), MAX(0.00000001, (1-(1/(1+EXP(-(INDEX(係数表!G:G,12) + $B901)))))*(EXP(INDEX(係数表!H:H,12) + INDEX(係数表!I:I,12)*LN(INDEX(出力表!C:C,12)+1)))))))</f>
        <v>99.994504834482441</v>
      </c>
      <c r="AI901" t="e">
        <f>MIN(100, MAX(0, (100*(INDEX(出力表!D:D,12))/(EXP(INDEX(係数表!B:B,12) + $C901) + (INDEX(出力表!D:D,12)))) + (乱数表!$X901*(Settings!B12/(((INDEX(出力表!D:D,12))+1)^INDEX(係数表!E:E,12)*INDEX(係数表!F:F,12))))))</f>
        <v>#VALUE!</v>
      </c>
      <c r="AJ901" t="e">
        <f>MIN(100, MAX(0, (INDEX(出力表!D:D,12))*AH901/MAX(AI901, Settings!B3)))</f>
        <v>#VALUE!</v>
      </c>
      <c r="AK901">
        <f>MIN(100, MAX(0, 100*BETAINV(乱数表!$M901, MAX(0.00000001, (1/(1+EXP(-(INDEX(係数表!G:G,13) + $B901))))*(EXP(INDEX(係数表!H:H,13) + INDEX(係数表!I:I,13)*LN(INDEX(出力表!C:C,13)+1)))), MAX(0.00000001, (1-(1/(1+EXP(-(INDEX(係数表!G:G,13) + $B901)))))*(EXP(INDEX(係数表!H:H,13) + INDEX(係数表!I:I,13)*LN(INDEX(出力表!C:C,13)+1)))))))</f>
        <v>88.820259298011649</v>
      </c>
      <c r="AL901" t="e">
        <f>MIN(100, MAX(0, (100*(INDEX(出力表!D:D,13))/(EXP(INDEX(係数表!B:B,13) + $C901) + (INDEX(出力表!D:D,13)))) + (乱数表!$Y901*(Settings!B12/(((INDEX(出力表!D:D,13))+1)^INDEX(係数表!E:E,13)*INDEX(係数表!F:F,13))))))</f>
        <v>#VALUE!</v>
      </c>
      <c r="AM901" t="e">
        <f>MIN(100, MAX(0, (INDEX(出力表!D:D,13))*AK901/MAX(AL901, Settings!B3)))</f>
        <v>#VALUE!</v>
      </c>
      <c r="AN901">
        <f>IF(ISNUMBER(F901), INDEX(出力表!B:B,2)*F901, 0)+IF(ISNUMBER(I901), INDEX(出力表!B:B,3)*I901, 0)+IF(ISNUMBER(L901), INDEX(出力表!B:B,4)*L901, 0)+IF(ISNUMBER(O901), INDEX(出力表!B:B,5)*O901, 0)+IF(ISNUMBER(R901), INDEX(出力表!B:B,6)*R901, 0)+IF(ISNUMBER(U901), INDEX(出力表!B:B,7)*U901, 0)+IF(ISNUMBER(X901), INDEX(出力表!B:B,8)*X901, 0)+IF(ISNUMBER(AA901), INDEX(出力表!B:B,9)*AA901, 0)+IF(ISNUMBER(AD901), INDEX(出力表!B:B,10)*AD901, 0)+IF(ISNUMBER(AG901), INDEX(出力表!B:B,11)*AG901, 0)+IF(ISNUMBER(AJ901), INDEX(出力表!B:B,12)*AJ901, 0)+IF(ISNUMBER(AM901), INDEX(出力表!B:B,13)*AM901, 0)</f>
        <v>0</v>
      </c>
      <c r="AO901">
        <f>IF(ISNUMBER(F901), INDEX(出力表!B:B,2), 0)+IF(ISNUMBER(I901), INDEX(出力表!B:B,3), 0)+IF(ISNUMBER(L901), INDEX(出力表!B:B,4), 0)+IF(ISNUMBER(O901), INDEX(出力表!B:B,5), 0)+IF(ISNUMBER(R901), INDEX(出力表!B:B,6), 0)+IF(ISNUMBER(U901), INDEX(出力表!B:B,7), 0)+IF(ISNUMBER(X901), INDEX(出力表!B:B,8), 0)+IF(ISNUMBER(AA901), INDEX(出力表!B:B,9), 0)+IF(ISNUMBER(AD901), INDEX(出力表!B:B,10), 0)+IF(ISNUMBER(AG901), INDEX(出力表!B:B,11), 0)+IF(ISNUMBER(AJ901), INDEX(出力表!B:B,12), 0)+IF(ISNUMBER(AM901), INDEX(出力表!B:B,13), 0)</f>
        <v>0</v>
      </c>
      <c r="AP901" t="str">
        <f t="shared" si="14"/>
        <v/>
      </c>
    </row>
    <row r="902" spans="1:42" x14ac:dyDescent="0.2">
      <c r="A902">
        <v>901</v>
      </c>
      <c r="B902">
        <f>IF(UPPER(Settings!B4)="TRUE", 乱数表!$Z902*Settings!B10, 0)</f>
        <v>0.30513516961924703</v>
      </c>
      <c r="C902">
        <f>IF(UPPER(Settings!B4)="TRUE", 乱数表!$AA902*Settings!B11, 0)</f>
        <v>7.5526723900133713E-3</v>
      </c>
      <c r="D902">
        <f>MIN(100, MAX(0, 100*BETAINV(乱数表!$B902, MAX(0.00000001, (1/(1+EXP(-(INDEX(係数表!G:G,2) + $B902))))*(EXP(INDEX(係数表!H:H,2) + INDEX(係数表!I:I,2)*LN(INDEX(出力表!C:C,2)+1)))), MAX(0.00000001, (1-(1/(1+EXP(-(INDEX(係数表!G:G,2) + $B902)))))*(EXP(INDEX(係数表!H:H,2) + INDEX(係数表!I:I,2)*LN(INDEX(出力表!C:C,2)+1)))))))</f>
        <v>99.992306446755521</v>
      </c>
      <c r="E902" t="e">
        <f>MIN(100, MAX(0, (100*(INDEX(出力表!D:D,2))/(EXP(INDEX(係数表!B:B,2) + $C902) + (INDEX(出力表!D:D,2)))) + (乱数表!$N902*(Settings!B12/(((INDEX(出力表!D:D,2))+1)^INDEX(係数表!E:E,2)*INDEX(係数表!F:F,2))))))</f>
        <v>#VALUE!</v>
      </c>
      <c r="F902" t="e">
        <f>MIN(100, MAX(0, (INDEX(出力表!D:D,2))*D902/MAX(E902, Settings!B3)))</f>
        <v>#VALUE!</v>
      </c>
      <c r="G902">
        <f>MIN(100, MAX(0, 100*BETAINV(乱数表!$C902, MAX(0.00000001, (1/(1+EXP(-(INDEX(係数表!G:G,3) + $B902))))*(EXP(INDEX(係数表!H:H,3) + INDEX(係数表!I:I,3)*LN(INDEX(出力表!C:C,3)+1)))), MAX(0.00000001, (1-(1/(1+EXP(-(INDEX(係数表!G:G,3) + $B902)))))*(EXP(INDEX(係数表!H:H,3) + INDEX(係数表!I:I,3)*LN(INDEX(出力表!C:C,3)+1)))))))</f>
        <v>93.508176485194809</v>
      </c>
      <c r="H902" t="e">
        <f>MIN(100, MAX(0, (100*(INDEX(出力表!D:D,3))/(EXP(INDEX(係数表!B:B,3) + $C902) + (INDEX(出力表!D:D,3)))) + (乱数表!$O902*(Settings!B12/(((INDEX(出力表!D:D,3))+1)^INDEX(係数表!E:E,3)*INDEX(係数表!F:F,3))))))</f>
        <v>#VALUE!</v>
      </c>
      <c r="I902" t="e">
        <f>MIN(100, MAX(0, (INDEX(出力表!D:D,3))*G902/MAX(H902, Settings!B3)))</f>
        <v>#VALUE!</v>
      </c>
      <c r="J902">
        <f>MIN(100, MAX(0, 100*BETAINV(乱数表!$D902, MAX(0.00000001, (1/(1+EXP(-(INDEX(係数表!G:G,4) + $B902))))*(EXP(INDEX(係数表!H:H,4) + INDEX(係数表!I:I,4)*LN(INDEX(出力表!C:C,4)+1)))), MAX(0.00000001, (1-(1/(1+EXP(-(INDEX(係数表!G:G,4) + $B902)))))*(EXP(INDEX(係数表!H:H,4) + INDEX(係数表!I:I,4)*LN(INDEX(出力表!C:C,4)+1)))))))</f>
        <v>99.990427747799387</v>
      </c>
      <c r="K902" t="e">
        <f>MIN(100, MAX(0, (100*(INDEX(出力表!D:D,4))/(EXP(INDEX(係数表!B:B,4) + $C902) + (INDEX(出力表!D:D,4)))) + (乱数表!$P902*(Settings!B12/(((INDEX(出力表!D:D,4))+1)^INDEX(係数表!E:E,4)*INDEX(係数表!F:F,4))))))</f>
        <v>#VALUE!</v>
      </c>
      <c r="L902" t="e">
        <f>MIN(100, MAX(0, (INDEX(出力表!D:D,4))*J902/MAX(K902, Settings!B3)))</f>
        <v>#VALUE!</v>
      </c>
      <c r="M902">
        <f>MIN(100, MAX(0, 100*BETAINV(乱数表!$E902, MAX(0.00000001, (1/(1+EXP(-(INDEX(係数表!G:G,5) + $B902))))*(EXP(INDEX(係数表!H:H,5) + INDEX(係数表!I:I,5)*LN(INDEX(出力表!C:C,5)+1)))), MAX(0.00000001, (1-(1/(1+EXP(-(INDEX(係数表!G:G,5) + $B902)))))*(EXP(INDEX(係数表!H:H,5) + INDEX(係数表!I:I,5)*LN(INDEX(出力表!C:C,5)+1)))))))</f>
        <v>96.761428116692329</v>
      </c>
      <c r="N902" t="e">
        <f>MIN(100, MAX(0, (100*(INDEX(出力表!D:D,5))/(EXP(INDEX(係数表!B:B,5) + $C902) + (INDEX(出力表!D:D,5)))) + (乱数表!$Q902*(Settings!B12/(((INDEX(出力表!D:D,5))+1)^INDEX(係数表!E:E,5)*INDEX(係数表!F:F,5))))))</f>
        <v>#VALUE!</v>
      </c>
      <c r="O902" t="e">
        <f>MIN(100, MAX(0, (INDEX(出力表!D:D,5))*M902/MAX(N902, Settings!B3)))</f>
        <v>#VALUE!</v>
      </c>
      <c r="P902">
        <f>MIN(100, MAX(0, 100*BETAINV(乱数表!$F902, MAX(0.00000001, (1/(1+EXP(-(INDEX(係数表!G:G,6) + $B902))))*(EXP(INDEX(係数表!H:H,6) + INDEX(係数表!I:I,6)*LN(INDEX(出力表!C:C,6)+1)))), MAX(0.00000001, (1-(1/(1+EXP(-(INDEX(係数表!G:G,6) + $B902)))))*(EXP(INDEX(係数表!H:H,6) + INDEX(係数表!I:I,6)*LN(INDEX(出力表!C:C,6)+1)))))))</f>
        <v>98.143838917108354</v>
      </c>
      <c r="Q902" t="e">
        <f>MIN(100, MAX(0, (100*(INDEX(出力表!D:D,6))/(EXP(INDEX(係数表!B:B,6) + $C902) + (INDEX(出力表!D:D,6)))) + (乱数表!$R902*(Settings!B12/(((INDEX(出力表!D:D,6))+1)^INDEX(係数表!E:E,6)*INDEX(係数表!F:F,6))))))</f>
        <v>#VALUE!</v>
      </c>
      <c r="R902" t="e">
        <f>MIN(100, MAX(0, (INDEX(出力表!D:D,6))*P902/MAX(Q902, Settings!B3)))</f>
        <v>#VALUE!</v>
      </c>
      <c r="S902">
        <f>MIN(100, MAX(0, 100*BETAINV(乱数表!$G902, MAX(0.00000001, (1/(1+EXP(-(INDEX(係数表!G:G,7) + $B902))))*(EXP(INDEX(係数表!H:H,7) + INDEX(係数表!I:I,7)*LN(INDEX(出力表!C:C,7)+1)))), MAX(0.00000001, (1-(1/(1+EXP(-(INDEX(係数表!G:G,7) + $B902)))))*(EXP(INDEX(係数表!H:H,7) + INDEX(係数表!I:I,7)*LN(INDEX(出力表!C:C,7)+1)))))))</f>
        <v>97.641616722061215</v>
      </c>
      <c r="T902" t="e">
        <f>MIN(100, MAX(0, (100*(INDEX(出力表!D:D,7))/(EXP(INDEX(係数表!B:B,7) + $C902) + (INDEX(出力表!D:D,7)))) + (乱数表!$S902*(Settings!B12/(((INDEX(出力表!D:D,7))+1)^INDEX(係数表!E:E,7)*INDEX(係数表!F:F,7))))))</f>
        <v>#VALUE!</v>
      </c>
      <c r="U902" t="e">
        <f>MIN(100, MAX(0, (INDEX(出力表!D:D,7))*S902/MAX(T902, Settings!B3)))</f>
        <v>#VALUE!</v>
      </c>
      <c r="V902">
        <f>MIN(100, MAX(0, 100*BETAINV(乱数表!$H902, MAX(0.00000001, (1/(1+EXP(-(INDEX(係数表!G:G,8) + $B902))))*(EXP(INDEX(係数表!H:H,8) + INDEX(係数表!I:I,8)*LN(INDEX(出力表!C:C,8)+1)))), MAX(0.00000001, (1-(1/(1+EXP(-(INDEX(係数表!G:G,8) + $B902)))))*(EXP(INDEX(係数表!H:H,8) + INDEX(係数表!I:I,8)*LN(INDEX(出力表!C:C,8)+1)))))))</f>
        <v>99.728357717442549</v>
      </c>
      <c r="W902" t="e">
        <f>MIN(100, MAX(0, (100*(INDEX(出力表!D:D,8))/(EXP(INDEX(係数表!B:B,8) + $C902) + (INDEX(出力表!D:D,8)))) + (乱数表!$T902*(Settings!B12/(((INDEX(出力表!D:D,8))+1)^INDEX(係数表!E:E,8)*INDEX(係数表!F:F,8))))))</f>
        <v>#VALUE!</v>
      </c>
      <c r="X902" t="e">
        <f>MIN(100, MAX(0, (INDEX(出力表!D:D,8))*V902/MAX(W902, Settings!B3)))</f>
        <v>#VALUE!</v>
      </c>
      <c r="Y902">
        <f>MIN(100, MAX(0, 100*BETAINV(乱数表!$I902, MAX(0.00000001, (1/(1+EXP(-(INDEX(係数表!G:G,9) + $B902))))*(EXP(INDEX(係数表!H:H,9) + INDEX(係数表!I:I,9)*LN(INDEX(出力表!C:C,9)+1)))), MAX(0.00000001, (1-(1/(1+EXP(-(INDEX(係数表!G:G,9) + $B902)))))*(EXP(INDEX(係数表!H:H,9) + INDEX(係数表!I:I,9)*LN(INDEX(出力表!C:C,9)+1)))))))</f>
        <v>98.762006214775823</v>
      </c>
      <c r="Z902" t="e">
        <f>MIN(100, MAX(0, (100*(INDEX(出力表!D:D,9))/(EXP(INDEX(係数表!B:B,9) + $C902) + (INDEX(出力表!D:D,9)))) + (乱数表!$U902*(Settings!B12/(((INDEX(出力表!D:D,9))+1)^INDEX(係数表!E:E,9)*INDEX(係数表!F:F,9))))))</f>
        <v>#VALUE!</v>
      </c>
      <c r="AA902" t="e">
        <f>MIN(100, MAX(0, (INDEX(出力表!D:D,9))*Y902/MAX(Z902, Settings!B3)))</f>
        <v>#VALUE!</v>
      </c>
      <c r="AB902">
        <f>MIN(100, MAX(0, 100*BETAINV(乱数表!$J902, MAX(0.00000001, (1/(1+EXP(-(INDEX(係数表!G:G,10) + $B902))))*(EXP(INDEX(係数表!H:H,10) + INDEX(係数表!I:I,10)*LN(INDEX(出力表!C:C,10)+1)))), MAX(0.00000001, (1-(1/(1+EXP(-(INDEX(係数表!G:G,10) + $B902)))))*(EXP(INDEX(係数表!H:H,10) + INDEX(係数表!I:I,10)*LN(INDEX(出力表!C:C,10)+1)))))))</f>
        <v>90.585457169777285</v>
      </c>
      <c r="AC902" t="e">
        <f>MIN(100, MAX(0, (100*(INDEX(出力表!D:D,10))/(EXP(INDEX(係数表!B:B,10) + $C902) + (INDEX(出力表!D:D,10)))) + (乱数表!$V902*(Settings!B12/(((INDEX(出力表!D:D,10))+1)^INDEX(係数表!E:E,10)*INDEX(係数表!F:F,10))))))</f>
        <v>#VALUE!</v>
      </c>
      <c r="AD902" t="e">
        <f>MIN(100, MAX(0, (INDEX(出力表!D:D,10))*AB902/MAX(AC902, Settings!B3)))</f>
        <v>#VALUE!</v>
      </c>
      <c r="AE902">
        <f>MIN(100, MAX(0, 100*BETAINV(乱数表!$K902, MAX(0.00000001, (1/(1+EXP(-(INDEX(係数表!G:G,11) + $B902))))*(EXP(INDEX(係数表!H:H,11) + INDEX(係数表!I:I,11)*LN(INDEX(出力表!C:C,11)+1)))), MAX(0.00000001, (1-(1/(1+EXP(-(INDEX(係数表!G:G,11) + $B902)))))*(EXP(INDEX(係数表!H:H,11) + INDEX(係数表!I:I,11)*LN(INDEX(出力表!C:C,11)+1)))))))</f>
        <v>99.550571148615319</v>
      </c>
      <c r="AF902" t="e">
        <f>MIN(100, MAX(0, (100*(INDEX(出力表!D:D,11))/(EXP(INDEX(係数表!B:B,11) + $C902) + (INDEX(出力表!D:D,11)))) + (乱数表!$W902*(Settings!B12/(((INDEX(出力表!D:D,11))+1)^INDEX(係数表!E:E,11)*INDEX(係数表!F:F,11))))))</f>
        <v>#VALUE!</v>
      </c>
      <c r="AG902" t="e">
        <f>MIN(100, MAX(0, (INDEX(出力表!D:D,11))*AE902/MAX(AF902, Settings!B3)))</f>
        <v>#VALUE!</v>
      </c>
      <c r="AH902">
        <f>MIN(100, MAX(0, 100*BETAINV(乱数表!$L902, MAX(0.00000001, (1/(1+EXP(-(INDEX(係数表!G:G,12) + $B902))))*(EXP(INDEX(係数表!H:H,12) + INDEX(係数表!I:I,12)*LN(INDEX(出力表!C:C,12)+1)))), MAX(0.00000001, (1-(1/(1+EXP(-(INDEX(係数表!G:G,12) + $B902)))))*(EXP(INDEX(係数表!H:H,12) + INDEX(係数表!I:I,12)*LN(INDEX(出力表!C:C,12)+1)))))))</f>
        <v>94.427180957496759</v>
      </c>
      <c r="AI902" t="e">
        <f>MIN(100, MAX(0, (100*(INDEX(出力表!D:D,12))/(EXP(INDEX(係数表!B:B,12) + $C902) + (INDEX(出力表!D:D,12)))) + (乱数表!$X902*(Settings!B12/(((INDEX(出力表!D:D,12))+1)^INDEX(係数表!E:E,12)*INDEX(係数表!F:F,12))))))</f>
        <v>#VALUE!</v>
      </c>
      <c r="AJ902" t="e">
        <f>MIN(100, MAX(0, (INDEX(出力表!D:D,12))*AH902/MAX(AI902, Settings!B3)))</f>
        <v>#VALUE!</v>
      </c>
      <c r="AK902">
        <f>MIN(100, MAX(0, 100*BETAINV(乱数表!$M902, MAX(0.00000001, (1/(1+EXP(-(INDEX(係数表!G:G,13) + $B902))))*(EXP(INDEX(係数表!H:H,13) + INDEX(係数表!I:I,13)*LN(INDEX(出力表!C:C,13)+1)))), MAX(0.00000001, (1-(1/(1+EXP(-(INDEX(係数表!G:G,13) + $B902)))))*(EXP(INDEX(係数表!H:H,13) + INDEX(係数表!I:I,13)*LN(INDEX(出力表!C:C,13)+1)))))))</f>
        <v>99.993499013692741</v>
      </c>
      <c r="AL902" t="e">
        <f>MIN(100, MAX(0, (100*(INDEX(出力表!D:D,13))/(EXP(INDEX(係数表!B:B,13) + $C902) + (INDEX(出力表!D:D,13)))) + (乱数表!$Y902*(Settings!B12/(((INDEX(出力表!D:D,13))+1)^INDEX(係数表!E:E,13)*INDEX(係数表!F:F,13))))))</f>
        <v>#VALUE!</v>
      </c>
      <c r="AM902" t="e">
        <f>MIN(100, MAX(0, (INDEX(出力表!D:D,13))*AK902/MAX(AL902, Settings!B3)))</f>
        <v>#VALUE!</v>
      </c>
      <c r="AN902">
        <f>IF(ISNUMBER(F902), INDEX(出力表!B:B,2)*F902, 0)+IF(ISNUMBER(I902), INDEX(出力表!B:B,3)*I902, 0)+IF(ISNUMBER(L902), INDEX(出力表!B:B,4)*L902, 0)+IF(ISNUMBER(O902), INDEX(出力表!B:B,5)*O902, 0)+IF(ISNUMBER(R902), INDEX(出力表!B:B,6)*R902, 0)+IF(ISNUMBER(U902), INDEX(出力表!B:B,7)*U902, 0)+IF(ISNUMBER(X902), INDEX(出力表!B:B,8)*X902, 0)+IF(ISNUMBER(AA902), INDEX(出力表!B:B,9)*AA902, 0)+IF(ISNUMBER(AD902), INDEX(出力表!B:B,10)*AD902, 0)+IF(ISNUMBER(AG902), INDEX(出力表!B:B,11)*AG902, 0)+IF(ISNUMBER(AJ902), INDEX(出力表!B:B,12)*AJ902, 0)+IF(ISNUMBER(AM902), INDEX(出力表!B:B,13)*AM902, 0)</f>
        <v>0</v>
      </c>
      <c r="AO902">
        <f>IF(ISNUMBER(F902), INDEX(出力表!B:B,2), 0)+IF(ISNUMBER(I902), INDEX(出力表!B:B,3), 0)+IF(ISNUMBER(L902), INDEX(出力表!B:B,4), 0)+IF(ISNUMBER(O902), INDEX(出力表!B:B,5), 0)+IF(ISNUMBER(R902), INDEX(出力表!B:B,6), 0)+IF(ISNUMBER(U902), INDEX(出力表!B:B,7), 0)+IF(ISNUMBER(X902), INDEX(出力表!B:B,8), 0)+IF(ISNUMBER(AA902), INDEX(出力表!B:B,9), 0)+IF(ISNUMBER(AD902), INDEX(出力表!B:B,10), 0)+IF(ISNUMBER(AG902), INDEX(出力表!B:B,11), 0)+IF(ISNUMBER(AJ902), INDEX(出力表!B:B,12), 0)+IF(ISNUMBER(AM902), INDEX(出力表!B:B,13), 0)</f>
        <v>0</v>
      </c>
      <c r="AP902" t="str">
        <f t="shared" si="14"/>
        <v/>
      </c>
    </row>
    <row r="903" spans="1:42" x14ac:dyDescent="0.2">
      <c r="A903">
        <v>902</v>
      </c>
      <c r="B903">
        <f>IF(UPPER(Settings!B4)="TRUE", 乱数表!$Z903*Settings!B10, 0)</f>
        <v>0.23196580997963895</v>
      </c>
      <c r="C903">
        <f>IF(UPPER(Settings!B4)="TRUE", 乱数表!$AA903*Settings!B11, 0)</f>
        <v>-0.11347325445441439</v>
      </c>
      <c r="D903">
        <f>MIN(100, MAX(0, 100*BETAINV(乱数表!$B903, MAX(0.00000001, (1/(1+EXP(-(INDEX(係数表!G:G,2) + $B903))))*(EXP(INDEX(係数表!H:H,2) + INDEX(係数表!I:I,2)*LN(INDEX(出力表!C:C,2)+1)))), MAX(0.00000001, (1-(1/(1+EXP(-(INDEX(係数表!G:G,2) + $B903)))))*(EXP(INDEX(係数表!H:H,2) + INDEX(係数表!I:I,2)*LN(INDEX(出力表!C:C,2)+1)))))))</f>
        <v>97.854342701919634</v>
      </c>
      <c r="E903" t="e">
        <f>MIN(100, MAX(0, (100*(INDEX(出力表!D:D,2))/(EXP(INDEX(係数表!B:B,2) + $C903) + (INDEX(出力表!D:D,2)))) + (乱数表!$N903*(Settings!B12/(((INDEX(出力表!D:D,2))+1)^INDEX(係数表!E:E,2)*INDEX(係数表!F:F,2))))))</f>
        <v>#VALUE!</v>
      </c>
      <c r="F903" t="e">
        <f>MIN(100, MAX(0, (INDEX(出力表!D:D,2))*D903/MAX(E903, Settings!B3)))</f>
        <v>#VALUE!</v>
      </c>
      <c r="G903">
        <f>MIN(100, MAX(0, 100*BETAINV(乱数表!$C903, MAX(0.00000001, (1/(1+EXP(-(INDEX(係数表!G:G,3) + $B903))))*(EXP(INDEX(係数表!H:H,3) + INDEX(係数表!I:I,3)*LN(INDEX(出力表!C:C,3)+1)))), MAX(0.00000001, (1-(1/(1+EXP(-(INDEX(係数表!G:G,3) + $B903)))))*(EXP(INDEX(係数表!H:H,3) + INDEX(係数表!I:I,3)*LN(INDEX(出力表!C:C,3)+1)))))))</f>
        <v>85.658753788782889</v>
      </c>
      <c r="H903" t="e">
        <f>MIN(100, MAX(0, (100*(INDEX(出力表!D:D,3))/(EXP(INDEX(係数表!B:B,3) + $C903) + (INDEX(出力表!D:D,3)))) + (乱数表!$O903*(Settings!B12/(((INDEX(出力表!D:D,3))+1)^INDEX(係数表!E:E,3)*INDEX(係数表!F:F,3))))))</f>
        <v>#VALUE!</v>
      </c>
      <c r="I903" t="e">
        <f>MIN(100, MAX(0, (INDEX(出力表!D:D,3))*G903/MAX(H903, Settings!B3)))</f>
        <v>#VALUE!</v>
      </c>
      <c r="J903">
        <f>MIN(100, MAX(0, 100*BETAINV(乱数表!$D903, MAX(0.00000001, (1/(1+EXP(-(INDEX(係数表!G:G,4) + $B903))))*(EXP(INDEX(係数表!H:H,4) + INDEX(係数表!I:I,4)*LN(INDEX(出力表!C:C,4)+1)))), MAX(0.00000001, (1-(1/(1+EXP(-(INDEX(係数表!G:G,4) + $B903)))))*(EXP(INDEX(係数表!H:H,4) + INDEX(係数表!I:I,4)*LN(INDEX(出力表!C:C,4)+1)))))))</f>
        <v>96.005987267138238</v>
      </c>
      <c r="K903" t="e">
        <f>MIN(100, MAX(0, (100*(INDEX(出力表!D:D,4))/(EXP(INDEX(係数表!B:B,4) + $C903) + (INDEX(出力表!D:D,4)))) + (乱数表!$P903*(Settings!B12/(((INDEX(出力表!D:D,4))+1)^INDEX(係数表!E:E,4)*INDEX(係数表!F:F,4))))))</f>
        <v>#VALUE!</v>
      </c>
      <c r="L903" t="e">
        <f>MIN(100, MAX(0, (INDEX(出力表!D:D,4))*J903/MAX(K903, Settings!B3)))</f>
        <v>#VALUE!</v>
      </c>
      <c r="M903">
        <f>MIN(100, MAX(0, 100*BETAINV(乱数表!$E903, MAX(0.00000001, (1/(1+EXP(-(INDEX(係数表!G:G,5) + $B903))))*(EXP(INDEX(係数表!H:H,5) + INDEX(係数表!I:I,5)*LN(INDEX(出力表!C:C,5)+1)))), MAX(0.00000001, (1-(1/(1+EXP(-(INDEX(係数表!G:G,5) + $B903)))))*(EXP(INDEX(係数表!H:H,5) + INDEX(係数表!I:I,5)*LN(INDEX(出力表!C:C,5)+1)))))))</f>
        <v>76.509258688343536</v>
      </c>
      <c r="N903" t="e">
        <f>MIN(100, MAX(0, (100*(INDEX(出力表!D:D,5))/(EXP(INDEX(係数表!B:B,5) + $C903) + (INDEX(出力表!D:D,5)))) + (乱数表!$Q903*(Settings!B12/(((INDEX(出力表!D:D,5))+1)^INDEX(係数表!E:E,5)*INDEX(係数表!F:F,5))))))</f>
        <v>#VALUE!</v>
      </c>
      <c r="O903" t="e">
        <f>MIN(100, MAX(0, (INDEX(出力表!D:D,5))*M903/MAX(N903, Settings!B3)))</f>
        <v>#VALUE!</v>
      </c>
      <c r="P903">
        <f>MIN(100, MAX(0, 100*BETAINV(乱数表!$F903, MAX(0.00000001, (1/(1+EXP(-(INDEX(係数表!G:G,6) + $B903))))*(EXP(INDEX(係数表!H:H,6) + INDEX(係数表!I:I,6)*LN(INDEX(出力表!C:C,6)+1)))), MAX(0.00000001, (1-(1/(1+EXP(-(INDEX(係数表!G:G,6) + $B903)))))*(EXP(INDEX(係数表!H:H,6) + INDEX(係数表!I:I,6)*LN(INDEX(出力表!C:C,6)+1)))))))</f>
        <v>99.969604684354181</v>
      </c>
      <c r="Q903" t="e">
        <f>MIN(100, MAX(0, (100*(INDEX(出力表!D:D,6))/(EXP(INDEX(係数表!B:B,6) + $C903) + (INDEX(出力表!D:D,6)))) + (乱数表!$R903*(Settings!B12/(((INDEX(出力表!D:D,6))+1)^INDEX(係数表!E:E,6)*INDEX(係数表!F:F,6))))))</f>
        <v>#VALUE!</v>
      </c>
      <c r="R903" t="e">
        <f>MIN(100, MAX(0, (INDEX(出力表!D:D,6))*P903/MAX(Q903, Settings!B3)))</f>
        <v>#VALUE!</v>
      </c>
      <c r="S903">
        <f>MIN(100, MAX(0, 100*BETAINV(乱数表!$G903, MAX(0.00000001, (1/(1+EXP(-(INDEX(係数表!G:G,7) + $B903))))*(EXP(INDEX(係数表!H:H,7) + INDEX(係数表!I:I,7)*LN(INDEX(出力表!C:C,7)+1)))), MAX(0.00000001, (1-(1/(1+EXP(-(INDEX(係数表!G:G,7) + $B903)))))*(EXP(INDEX(係数表!H:H,7) + INDEX(係数表!I:I,7)*LN(INDEX(出力表!C:C,7)+1)))))))</f>
        <v>98.677854583035639</v>
      </c>
      <c r="T903" t="e">
        <f>MIN(100, MAX(0, (100*(INDEX(出力表!D:D,7))/(EXP(INDEX(係数表!B:B,7) + $C903) + (INDEX(出力表!D:D,7)))) + (乱数表!$S903*(Settings!B12/(((INDEX(出力表!D:D,7))+1)^INDEX(係数表!E:E,7)*INDEX(係数表!F:F,7))))))</f>
        <v>#VALUE!</v>
      </c>
      <c r="U903" t="e">
        <f>MIN(100, MAX(0, (INDEX(出力表!D:D,7))*S903/MAX(T903, Settings!B3)))</f>
        <v>#VALUE!</v>
      </c>
      <c r="V903">
        <f>MIN(100, MAX(0, 100*BETAINV(乱数表!$H903, MAX(0.00000001, (1/(1+EXP(-(INDEX(係数表!G:G,8) + $B903))))*(EXP(INDEX(係数表!H:H,8) + INDEX(係数表!I:I,8)*LN(INDEX(出力表!C:C,8)+1)))), MAX(0.00000001, (1-(1/(1+EXP(-(INDEX(係数表!G:G,8) + $B903)))))*(EXP(INDEX(係数表!H:H,8) + INDEX(係数表!I:I,8)*LN(INDEX(出力表!C:C,8)+1)))))))</f>
        <v>92.61164616639617</v>
      </c>
      <c r="W903" t="e">
        <f>MIN(100, MAX(0, (100*(INDEX(出力表!D:D,8))/(EXP(INDEX(係数表!B:B,8) + $C903) + (INDEX(出力表!D:D,8)))) + (乱数表!$T903*(Settings!B12/(((INDEX(出力表!D:D,8))+1)^INDEX(係数表!E:E,8)*INDEX(係数表!F:F,8))))))</f>
        <v>#VALUE!</v>
      </c>
      <c r="X903" t="e">
        <f>MIN(100, MAX(0, (INDEX(出力表!D:D,8))*V903/MAX(W903, Settings!B3)))</f>
        <v>#VALUE!</v>
      </c>
      <c r="Y903">
        <f>MIN(100, MAX(0, 100*BETAINV(乱数表!$I903, MAX(0.00000001, (1/(1+EXP(-(INDEX(係数表!G:G,9) + $B903))))*(EXP(INDEX(係数表!H:H,9) + INDEX(係数表!I:I,9)*LN(INDEX(出力表!C:C,9)+1)))), MAX(0.00000001, (1-(1/(1+EXP(-(INDEX(係数表!G:G,9) + $B903)))))*(EXP(INDEX(係数表!H:H,9) + INDEX(係数表!I:I,9)*LN(INDEX(出力表!C:C,9)+1)))))))</f>
        <v>49.606857987627592</v>
      </c>
      <c r="Z903" t="e">
        <f>MIN(100, MAX(0, (100*(INDEX(出力表!D:D,9))/(EXP(INDEX(係数表!B:B,9) + $C903) + (INDEX(出力表!D:D,9)))) + (乱数表!$U903*(Settings!B12/(((INDEX(出力表!D:D,9))+1)^INDEX(係数表!E:E,9)*INDEX(係数表!F:F,9))))))</f>
        <v>#VALUE!</v>
      </c>
      <c r="AA903" t="e">
        <f>MIN(100, MAX(0, (INDEX(出力表!D:D,9))*Y903/MAX(Z903, Settings!B3)))</f>
        <v>#VALUE!</v>
      </c>
      <c r="AB903">
        <f>MIN(100, MAX(0, 100*BETAINV(乱数表!$J903, MAX(0.00000001, (1/(1+EXP(-(INDEX(係数表!G:G,10) + $B903))))*(EXP(INDEX(係数表!H:H,10) + INDEX(係数表!I:I,10)*LN(INDEX(出力表!C:C,10)+1)))), MAX(0.00000001, (1-(1/(1+EXP(-(INDEX(係数表!G:G,10) + $B903)))))*(EXP(INDEX(係数表!H:H,10) + INDEX(係数表!I:I,10)*LN(INDEX(出力表!C:C,10)+1)))))))</f>
        <v>57.172999979166619</v>
      </c>
      <c r="AC903" t="e">
        <f>MIN(100, MAX(0, (100*(INDEX(出力表!D:D,10))/(EXP(INDEX(係数表!B:B,10) + $C903) + (INDEX(出力表!D:D,10)))) + (乱数表!$V903*(Settings!B12/(((INDEX(出力表!D:D,10))+1)^INDEX(係数表!E:E,10)*INDEX(係数表!F:F,10))))))</f>
        <v>#VALUE!</v>
      </c>
      <c r="AD903" t="e">
        <f>MIN(100, MAX(0, (INDEX(出力表!D:D,10))*AB903/MAX(AC903, Settings!B3)))</f>
        <v>#VALUE!</v>
      </c>
      <c r="AE903">
        <f>MIN(100, MAX(0, 100*BETAINV(乱数表!$K903, MAX(0.00000001, (1/(1+EXP(-(INDEX(係数表!G:G,11) + $B903))))*(EXP(INDEX(係数表!H:H,11) + INDEX(係数表!I:I,11)*LN(INDEX(出力表!C:C,11)+1)))), MAX(0.00000001, (1-(1/(1+EXP(-(INDEX(係数表!G:G,11) + $B903)))))*(EXP(INDEX(係数表!H:H,11) + INDEX(係数表!I:I,11)*LN(INDEX(出力表!C:C,11)+1)))))))</f>
        <v>88.77777773648306</v>
      </c>
      <c r="AF903" t="e">
        <f>MIN(100, MAX(0, (100*(INDEX(出力表!D:D,11))/(EXP(INDEX(係数表!B:B,11) + $C903) + (INDEX(出力表!D:D,11)))) + (乱数表!$W903*(Settings!B12/(((INDEX(出力表!D:D,11))+1)^INDEX(係数表!E:E,11)*INDEX(係数表!F:F,11))))))</f>
        <v>#VALUE!</v>
      </c>
      <c r="AG903" t="e">
        <f>MIN(100, MAX(0, (INDEX(出力表!D:D,11))*AE903/MAX(AF903, Settings!B3)))</f>
        <v>#VALUE!</v>
      </c>
      <c r="AH903">
        <f>MIN(100, MAX(0, 100*BETAINV(乱数表!$L903, MAX(0.00000001, (1/(1+EXP(-(INDEX(係数表!G:G,12) + $B903))))*(EXP(INDEX(係数表!H:H,12) + INDEX(係数表!I:I,12)*LN(INDEX(出力表!C:C,12)+1)))), MAX(0.00000001, (1-(1/(1+EXP(-(INDEX(係数表!G:G,12) + $B903)))))*(EXP(INDEX(係数表!H:H,12) + INDEX(係数表!I:I,12)*LN(INDEX(出力表!C:C,12)+1)))))))</f>
        <v>71.007800312256293</v>
      </c>
      <c r="AI903" t="e">
        <f>MIN(100, MAX(0, (100*(INDEX(出力表!D:D,12))/(EXP(INDEX(係数表!B:B,12) + $C903) + (INDEX(出力表!D:D,12)))) + (乱数表!$X903*(Settings!B12/(((INDEX(出力表!D:D,12))+1)^INDEX(係数表!E:E,12)*INDEX(係数表!F:F,12))))))</f>
        <v>#VALUE!</v>
      </c>
      <c r="AJ903" t="e">
        <f>MIN(100, MAX(0, (INDEX(出力表!D:D,12))*AH903/MAX(AI903, Settings!B3)))</f>
        <v>#VALUE!</v>
      </c>
      <c r="AK903">
        <f>MIN(100, MAX(0, 100*BETAINV(乱数表!$M903, MAX(0.00000001, (1/(1+EXP(-(INDEX(係数表!G:G,13) + $B903))))*(EXP(INDEX(係数表!H:H,13) + INDEX(係数表!I:I,13)*LN(INDEX(出力表!C:C,13)+1)))), MAX(0.00000001, (1-(1/(1+EXP(-(INDEX(係数表!G:G,13) + $B903)))))*(EXP(INDEX(係数表!H:H,13) + INDEX(係数表!I:I,13)*LN(INDEX(出力表!C:C,13)+1)))))))</f>
        <v>85.722495791713044</v>
      </c>
      <c r="AL903" t="e">
        <f>MIN(100, MAX(0, (100*(INDEX(出力表!D:D,13))/(EXP(INDEX(係数表!B:B,13) + $C903) + (INDEX(出力表!D:D,13)))) + (乱数表!$Y903*(Settings!B12/(((INDEX(出力表!D:D,13))+1)^INDEX(係数表!E:E,13)*INDEX(係数表!F:F,13))))))</f>
        <v>#VALUE!</v>
      </c>
      <c r="AM903" t="e">
        <f>MIN(100, MAX(0, (INDEX(出力表!D:D,13))*AK903/MAX(AL903, Settings!B3)))</f>
        <v>#VALUE!</v>
      </c>
      <c r="AN903">
        <f>IF(ISNUMBER(F903), INDEX(出力表!B:B,2)*F903, 0)+IF(ISNUMBER(I903), INDEX(出力表!B:B,3)*I903, 0)+IF(ISNUMBER(L903), INDEX(出力表!B:B,4)*L903, 0)+IF(ISNUMBER(O903), INDEX(出力表!B:B,5)*O903, 0)+IF(ISNUMBER(R903), INDEX(出力表!B:B,6)*R903, 0)+IF(ISNUMBER(U903), INDEX(出力表!B:B,7)*U903, 0)+IF(ISNUMBER(X903), INDEX(出力表!B:B,8)*X903, 0)+IF(ISNUMBER(AA903), INDEX(出力表!B:B,9)*AA903, 0)+IF(ISNUMBER(AD903), INDEX(出力表!B:B,10)*AD903, 0)+IF(ISNUMBER(AG903), INDEX(出力表!B:B,11)*AG903, 0)+IF(ISNUMBER(AJ903), INDEX(出力表!B:B,12)*AJ903, 0)+IF(ISNUMBER(AM903), INDEX(出力表!B:B,13)*AM903, 0)</f>
        <v>0</v>
      </c>
      <c r="AO903">
        <f>IF(ISNUMBER(F903), INDEX(出力表!B:B,2), 0)+IF(ISNUMBER(I903), INDEX(出力表!B:B,3), 0)+IF(ISNUMBER(L903), INDEX(出力表!B:B,4), 0)+IF(ISNUMBER(O903), INDEX(出力表!B:B,5), 0)+IF(ISNUMBER(R903), INDEX(出力表!B:B,6), 0)+IF(ISNUMBER(U903), INDEX(出力表!B:B,7), 0)+IF(ISNUMBER(X903), INDEX(出力表!B:B,8), 0)+IF(ISNUMBER(AA903), INDEX(出力表!B:B,9), 0)+IF(ISNUMBER(AD903), INDEX(出力表!B:B,10), 0)+IF(ISNUMBER(AG903), INDEX(出力表!B:B,11), 0)+IF(ISNUMBER(AJ903), INDEX(出力表!B:B,12), 0)+IF(ISNUMBER(AM903), INDEX(出力表!B:B,13), 0)</f>
        <v>0</v>
      </c>
      <c r="AP903" t="str">
        <f t="shared" si="14"/>
        <v/>
      </c>
    </row>
    <row r="904" spans="1:42" x14ac:dyDescent="0.2">
      <c r="A904">
        <v>903</v>
      </c>
      <c r="B904">
        <f>IF(UPPER(Settings!B4)="TRUE", 乱数表!$Z904*Settings!B10, 0)</f>
        <v>0.86119569158856668</v>
      </c>
      <c r="C904">
        <f>IF(UPPER(Settings!B4)="TRUE", 乱数表!$AA904*Settings!B11, 0)</f>
        <v>-2.5717875232482153E-2</v>
      </c>
      <c r="D904">
        <f>MIN(100, MAX(0, 100*BETAINV(乱数表!$B904, MAX(0.00000001, (1/(1+EXP(-(INDEX(係数表!G:G,2) + $B904))))*(EXP(INDEX(係数表!H:H,2) + INDEX(係数表!I:I,2)*LN(INDEX(出力表!C:C,2)+1)))), MAX(0.00000001, (1-(1/(1+EXP(-(INDEX(係数表!G:G,2) + $B904)))))*(EXP(INDEX(係数表!H:H,2) + INDEX(係数表!I:I,2)*LN(INDEX(出力表!C:C,2)+1)))))))</f>
        <v>99.999055636510064</v>
      </c>
      <c r="E904" t="e">
        <f>MIN(100, MAX(0, (100*(INDEX(出力表!D:D,2))/(EXP(INDEX(係数表!B:B,2) + $C904) + (INDEX(出力表!D:D,2)))) + (乱数表!$N904*(Settings!B12/(((INDEX(出力表!D:D,2))+1)^INDEX(係数表!E:E,2)*INDEX(係数表!F:F,2))))))</f>
        <v>#VALUE!</v>
      </c>
      <c r="F904" t="e">
        <f>MIN(100, MAX(0, (INDEX(出力表!D:D,2))*D904/MAX(E904, Settings!B3)))</f>
        <v>#VALUE!</v>
      </c>
      <c r="G904">
        <f>MIN(100, MAX(0, 100*BETAINV(乱数表!$C904, MAX(0.00000001, (1/(1+EXP(-(INDEX(係数表!G:G,3) + $B904))))*(EXP(INDEX(係数表!H:H,3) + INDEX(係数表!I:I,3)*LN(INDEX(出力表!C:C,3)+1)))), MAX(0.00000001, (1-(1/(1+EXP(-(INDEX(係数表!G:G,3) + $B904)))))*(EXP(INDEX(係数表!H:H,3) + INDEX(係数表!I:I,3)*LN(INDEX(出力表!C:C,3)+1)))))))</f>
        <v>86.951424698749804</v>
      </c>
      <c r="H904" t="e">
        <f>MIN(100, MAX(0, (100*(INDEX(出力表!D:D,3))/(EXP(INDEX(係数表!B:B,3) + $C904) + (INDEX(出力表!D:D,3)))) + (乱数表!$O904*(Settings!B12/(((INDEX(出力表!D:D,3))+1)^INDEX(係数表!E:E,3)*INDEX(係数表!F:F,3))))))</f>
        <v>#VALUE!</v>
      </c>
      <c r="I904" t="e">
        <f>MIN(100, MAX(0, (INDEX(出力表!D:D,3))*G904/MAX(H904, Settings!B3)))</f>
        <v>#VALUE!</v>
      </c>
      <c r="J904">
        <f>MIN(100, MAX(0, 100*BETAINV(乱数表!$D904, MAX(0.00000001, (1/(1+EXP(-(INDEX(係数表!G:G,4) + $B904))))*(EXP(INDEX(係数表!H:H,4) + INDEX(係数表!I:I,4)*LN(INDEX(出力表!C:C,4)+1)))), MAX(0.00000001, (1-(1/(1+EXP(-(INDEX(係数表!G:G,4) + $B904)))))*(EXP(INDEX(係数表!H:H,4) + INDEX(係数表!I:I,4)*LN(INDEX(出力表!C:C,4)+1)))))))</f>
        <v>99.838443850963387</v>
      </c>
      <c r="K904" t="e">
        <f>MIN(100, MAX(0, (100*(INDEX(出力表!D:D,4))/(EXP(INDEX(係数表!B:B,4) + $C904) + (INDEX(出力表!D:D,4)))) + (乱数表!$P904*(Settings!B12/(((INDEX(出力表!D:D,4))+1)^INDEX(係数表!E:E,4)*INDEX(係数表!F:F,4))))))</f>
        <v>#VALUE!</v>
      </c>
      <c r="L904" t="e">
        <f>MIN(100, MAX(0, (INDEX(出力表!D:D,4))*J904/MAX(K904, Settings!B3)))</f>
        <v>#VALUE!</v>
      </c>
      <c r="M904">
        <f>MIN(100, MAX(0, 100*BETAINV(乱数表!$E904, MAX(0.00000001, (1/(1+EXP(-(INDEX(係数表!G:G,5) + $B904))))*(EXP(INDEX(係数表!H:H,5) + INDEX(係数表!I:I,5)*LN(INDEX(出力表!C:C,5)+1)))), MAX(0.00000001, (1-(1/(1+EXP(-(INDEX(係数表!G:G,5) + $B904)))))*(EXP(INDEX(係数表!H:H,5) + INDEX(係数表!I:I,5)*LN(INDEX(出力表!C:C,5)+1)))))))</f>
        <v>99.805151892088006</v>
      </c>
      <c r="N904" t="e">
        <f>MIN(100, MAX(0, (100*(INDEX(出力表!D:D,5))/(EXP(INDEX(係数表!B:B,5) + $C904) + (INDEX(出力表!D:D,5)))) + (乱数表!$Q904*(Settings!B12/(((INDEX(出力表!D:D,5))+1)^INDEX(係数表!E:E,5)*INDEX(係数表!F:F,5))))))</f>
        <v>#VALUE!</v>
      </c>
      <c r="O904" t="e">
        <f>MIN(100, MAX(0, (INDEX(出力表!D:D,5))*M904/MAX(N904, Settings!B3)))</f>
        <v>#VALUE!</v>
      </c>
      <c r="P904">
        <f>MIN(100, MAX(0, 100*BETAINV(乱数表!$F904, MAX(0.00000001, (1/(1+EXP(-(INDEX(係数表!G:G,6) + $B904))))*(EXP(INDEX(係数表!H:H,6) + INDEX(係数表!I:I,6)*LN(INDEX(出力表!C:C,6)+1)))), MAX(0.00000001, (1-(1/(1+EXP(-(INDEX(係数表!G:G,6) + $B904)))))*(EXP(INDEX(係数表!H:H,6) + INDEX(係数表!I:I,6)*LN(INDEX(出力表!C:C,6)+1)))))))</f>
        <v>99.999868115646365</v>
      </c>
      <c r="Q904" t="e">
        <f>MIN(100, MAX(0, (100*(INDEX(出力表!D:D,6))/(EXP(INDEX(係数表!B:B,6) + $C904) + (INDEX(出力表!D:D,6)))) + (乱数表!$R904*(Settings!B12/(((INDEX(出力表!D:D,6))+1)^INDEX(係数表!E:E,6)*INDEX(係数表!F:F,6))))))</f>
        <v>#VALUE!</v>
      </c>
      <c r="R904" t="e">
        <f>MIN(100, MAX(0, (INDEX(出力表!D:D,6))*P904/MAX(Q904, Settings!B3)))</f>
        <v>#VALUE!</v>
      </c>
      <c r="S904">
        <f>MIN(100, MAX(0, 100*BETAINV(乱数表!$G904, MAX(0.00000001, (1/(1+EXP(-(INDEX(係数表!G:G,7) + $B904))))*(EXP(INDEX(係数表!H:H,7) + INDEX(係数表!I:I,7)*LN(INDEX(出力表!C:C,7)+1)))), MAX(0.00000001, (1-(1/(1+EXP(-(INDEX(係数表!G:G,7) + $B904)))))*(EXP(INDEX(係数表!H:H,7) + INDEX(係数表!I:I,7)*LN(INDEX(出力表!C:C,7)+1)))))))</f>
        <v>99.999993822533781</v>
      </c>
      <c r="T904" t="e">
        <f>MIN(100, MAX(0, (100*(INDEX(出力表!D:D,7))/(EXP(INDEX(係数表!B:B,7) + $C904) + (INDEX(出力表!D:D,7)))) + (乱数表!$S904*(Settings!B12/(((INDEX(出力表!D:D,7))+1)^INDEX(係数表!E:E,7)*INDEX(係数表!F:F,7))))))</f>
        <v>#VALUE!</v>
      </c>
      <c r="U904" t="e">
        <f>MIN(100, MAX(0, (INDEX(出力表!D:D,7))*S904/MAX(T904, Settings!B3)))</f>
        <v>#VALUE!</v>
      </c>
      <c r="V904">
        <f>MIN(100, MAX(0, 100*BETAINV(乱数表!$H904, MAX(0.00000001, (1/(1+EXP(-(INDEX(係数表!G:G,8) + $B904))))*(EXP(INDEX(係数表!H:H,8) + INDEX(係数表!I:I,8)*LN(INDEX(出力表!C:C,8)+1)))), MAX(0.00000001, (1-(1/(1+EXP(-(INDEX(係数表!G:G,8) + $B904)))))*(EXP(INDEX(係数表!H:H,8) + INDEX(係数表!I:I,8)*LN(INDEX(出力表!C:C,8)+1)))))))</f>
        <v>99.991463078960464</v>
      </c>
      <c r="W904" t="e">
        <f>MIN(100, MAX(0, (100*(INDEX(出力表!D:D,8))/(EXP(INDEX(係数表!B:B,8) + $C904) + (INDEX(出力表!D:D,8)))) + (乱数表!$T904*(Settings!B12/(((INDEX(出力表!D:D,8))+1)^INDEX(係数表!E:E,8)*INDEX(係数表!F:F,8))))))</f>
        <v>#VALUE!</v>
      </c>
      <c r="X904" t="e">
        <f>MIN(100, MAX(0, (INDEX(出力表!D:D,8))*V904/MAX(W904, Settings!B3)))</f>
        <v>#VALUE!</v>
      </c>
      <c r="Y904">
        <f>MIN(100, MAX(0, 100*BETAINV(乱数表!$I904, MAX(0.00000001, (1/(1+EXP(-(INDEX(係数表!G:G,9) + $B904))))*(EXP(INDEX(係数表!H:H,9) + INDEX(係数表!I:I,9)*LN(INDEX(出力表!C:C,9)+1)))), MAX(0.00000001, (1-(1/(1+EXP(-(INDEX(係数表!G:G,9) + $B904)))))*(EXP(INDEX(係数表!H:H,9) + INDEX(係数表!I:I,9)*LN(INDEX(出力表!C:C,9)+1)))))))</f>
        <v>91.180138730837285</v>
      </c>
      <c r="Z904" t="e">
        <f>MIN(100, MAX(0, (100*(INDEX(出力表!D:D,9))/(EXP(INDEX(係数表!B:B,9) + $C904) + (INDEX(出力表!D:D,9)))) + (乱数表!$U904*(Settings!B12/(((INDEX(出力表!D:D,9))+1)^INDEX(係数表!E:E,9)*INDEX(係数表!F:F,9))))))</f>
        <v>#VALUE!</v>
      </c>
      <c r="AA904" t="e">
        <f>MIN(100, MAX(0, (INDEX(出力表!D:D,9))*Y904/MAX(Z904, Settings!B3)))</f>
        <v>#VALUE!</v>
      </c>
      <c r="AB904">
        <f>MIN(100, MAX(0, 100*BETAINV(乱数表!$J904, MAX(0.00000001, (1/(1+EXP(-(INDEX(係数表!G:G,10) + $B904))))*(EXP(INDEX(係数表!H:H,10) + INDEX(係数表!I:I,10)*LN(INDEX(出力表!C:C,10)+1)))), MAX(0.00000001, (1-(1/(1+EXP(-(INDEX(係数表!G:G,10) + $B904)))))*(EXP(INDEX(係数表!H:H,10) + INDEX(係数表!I:I,10)*LN(INDEX(出力表!C:C,10)+1)))))))</f>
        <v>99.477190543465724</v>
      </c>
      <c r="AC904" t="e">
        <f>MIN(100, MAX(0, (100*(INDEX(出力表!D:D,10))/(EXP(INDEX(係数表!B:B,10) + $C904) + (INDEX(出力表!D:D,10)))) + (乱数表!$V904*(Settings!B12/(((INDEX(出力表!D:D,10))+1)^INDEX(係数表!E:E,10)*INDEX(係数表!F:F,10))))))</f>
        <v>#VALUE!</v>
      </c>
      <c r="AD904" t="e">
        <f>MIN(100, MAX(0, (INDEX(出力表!D:D,10))*AB904/MAX(AC904, Settings!B3)))</f>
        <v>#VALUE!</v>
      </c>
      <c r="AE904">
        <f>MIN(100, MAX(0, 100*BETAINV(乱数表!$K904, MAX(0.00000001, (1/(1+EXP(-(INDEX(係数表!G:G,11) + $B904))))*(EXP(INDEX(係数表!H:H,11) + INDEX(係数表!I:I,11)*LN(INDEX(出力表!C:C,11)+1)))), MAX(0.00000001, (1-(1/(1+EXP(-(INDEX(係数表!G:G,11) + $B904)))))*(EXP(INDEX(係数表!H:H,11) + INDEX(係数表!I:I,11)*LN(INDEX(出力表!C:C,11)+1)))))))</f>
        <v>49.156846022711662</v>
      </c>
      <c r="AF904" t="e">
        <f>MIN(100, MAX(0, (100*(INDEX(出力表!D:D,11))/(EXP(INDEX(係数表!B:B,11) + $C904) + (INDEX(出力表!D:D,11)))) + (乱数表!$W904*(Settings!B12/(((INDEX(出力表!D:D,11))+1)^INDEX(係数表!E:E,11)*INDEX(係数表!F:F,11))))))</f>
        <v>#VALUE!</v>
      </c>
      <c r="AG904" t="e">
        <f>MIN(100, MAX(0, (INDEX(出力表!D:D,11))*AE904/MAX(AF904, Settings!B3)))</f>
        <v>#VALUE!</v>
      </c>
      <c r="AH904">
        <f>MIN(100, MAX(0, 100*BETAINV(乱数表!$L904, MAX(0.00000001, (1/(1+EXP(-(INDEX(係数表!G:G,12) + $B904))))*(EXP(INDEX(係数表!H:H,12) + INDEX(係数表!I:I,12)*LN(INDEX(出力表!C:C,12)+1)))), MAX(0.00000001, (1-(1/(1+EXP(-(INDEX(係数表!G:G,12) + $B904)))))*(EXP(INDEX(係数表!H:H,12) + INDEX(係数表!I:I,12)*LN(INDEX(出力表!C:C,12)+1)))))))</f>
        <v>99.905224038234891</v>
      </c>
      <c r="AI904" t="e">
        <f>MIN(100, MAX(0, (100*(INDEX(出力表!D:D,12))/(EXP(INDEX(係数表!B:B,12) + $C904) + (INDEX(出力表!D:D,12)))) + (乱数表!$X904*(Settings!B12/(((INDEX(出力表!D:D,12))+1)^INDEX(係数表!E:E,12)*INDEX(係数表!F:F,12))))))</f>
        <v>#VALUE!</v>
      </c>
      <c r="AJ904" t="e">
        <f>MIN(100, MAX(0, (INDEX(出力表!D:D,12))*AH904/MAX(AI904, Settings!B3)))</f>
        <v>#VALUE!</v>
      </c>
      <c r="AK904">
        <f>MIN(100, MAX(0, 100*BETAINV(乱数表!$M904, MAX(0.00000001, (1/(1+EXP(-(INDEX(係数表!G:G,13) + $B904))))*(EXP(INDEX(係数表!H:H,13) + INDEX(係数表!I:I,13)*LN(INDEX(出力表!C:C,13)+1)))), MAX(0.00000001, (1-(1/(1+EXP(-(INDEX(係数表!G:G,13) + $B904)))))*(EXP(INDEX(係数表!H:H,13) + INDEX(係数表!I:I,13)*LN(INDEX(出力表!C:C,13)+1)))))))</f>
        <v>99.992259485916861</v>
      </c>
      <c r="AL904" t="e">
        <f>MIN(100, MAX(0, (100*(INDEX(出力表!D:D,13))/(EXP(INDEX(係数表!B:B,13) + $C904) + (INDEX(出力表!D:D,13)))) + (乱数表!$Y904*(Settings!B12/(((INDEX(出力表!D:D,13))+1)^INDEX(係数表!E:E,13)*INDEX(係数表!F:F,13))))))</f>
        <v>#VALUE!</v>
      </c>
      <c r="AM904" t="e">
        <f>MIN(100, MAX(0, (INDEX(出力表!D:D,13))*AK904/MAX(AL904, Settings!B3)))</f>
        <v>#VALUE!</v>
      </c>
      <c r="AN904">
        <f>IF(ISNUMBER(F904), INDEX(出力表!B:B,2)*F904, 0)+IF(ISNUMBER(I904), INDEX(出力表!B:B,3)*I904, 0)+IF(ISNUMBER(L904), INDEX(出力表!B:B,4)*L904, 0)+IF(ISNUMBER(O904), INDEX(出力表!B:B,5)*O904, 0)+IF(ISNUMBER(R904), INDEX(出力表!B:B,6)*R904, 0)+IF(ISNUMBER(U904), INDEX(出力表!B:B,7)*U904, 0)+IF(ISNUMBER(X904), INDEX(出力表!B:B,8)*X904, 0)+IF(ISNUMBER(AA904), INDEX(出力表!B:B,9)*AA904, 0)+IF(ISNUMBER(AD904), INDEX(出力表!B:B,10)*AD904, 0)+IF(ISNUMBER(AG904), INDEX(出力表!B:B,11)*AG904, 0)+IF(ISNUMBER(AJ904), INDEX(出力表!B:B,12)*AJ904, 0)+IF(ISNUMBER(AM904), INDEX(出力表!B:B,13)*AM904, 0)</f>
        <v>0</v>
      </c>
      <c r="AO904">
        <f>IF(ISNUMBER(F904), INDEX(出力表!B:B,2), 0)+IF(ISNUMBER(I904), INDEX(出力表!B:B,3), 0)+IF(ISNUMBER(L904), INDEX(出力表!B:B,4), 0)+IF(ISNUMBER(O904), INDEX(出力表!B:B,5), 0)+IF(ISNUMBER(R904), INDEX(出力表!B:B,6), 0)+IF(ISNUMBER(U904), INDEX(出力表!B:B,7), 0)+IF(ISNUMBER(X904), INDEX(出力表!B:B,8), 0)+IF(ISNUMBER(AA904), INDEX(出力表!B:B,9), 0)+IF(ISNUMBER(AD904), INDEX(出力表!B:B,10), 0)+IF(ISNUMBER(AG904), INDEX(出力表!B:B,11), 0)+IF(ISNUMBER(AJ904), INDEX(出力表!B:B,12), 0)+IF(ISNUMBER(AM904), INDEX(出力表!B:B,13), 0)</f>
        <v>0</v>
      </c>
      <c r="AP904" t="str">
        <f t="shared" si="14"/>
        <v/>
      </c>
    </row>
    <row r="905" spans="1:42" x14ac:dyDescent="0.2">
      <c r="A905">
        <v>904</v>
      </c>
      <c r="B905">
        <f>IF(UPPER(Settings!B4)="TRUE", 乱数表!$Z905*Settings!B10, 0)</f>
        <v>0.13848313781108706</v>
      </c>
      <c r="C905">
        <f>IF(UPPER(Settings!B4)="TRUE", 乱数表!$AA905*Settings!B11, 0)</f>
        <v>-0.12236603413148497</v>
      </c>
      <c r="D905">
        <f>MIN(100, MAX(0, 100*BETAINV(乱数表!$B905, MAX(0.00000001, (1/(1+EXP(-(INDEX(係数表!G:G,2) + $B905))))*(EXP(INDEX(係数表!H:H,2) + INDEX(係数表!I:I,2)*LN(INDEX(出力表!C:C,2)+1)))), MAX(0.00000001, (1-(1/(1+EXP(-(INDEX(係数表!G:G,2) + $B905)))))*(EXP(INDEX(係数表!H:H,2) + INDEX(係数表!I:I,2)*LN(INDEX(出力表!C:C,2)+1)))))))</f>
        <v>97.941551173819235</v>
      </c>
      <c r="E905" t="e">
        <f>MIN(100, MAX(0, (100*(INDEX(出力表!D:D,2))/(EXP(INDEX(係数表!B:B,2) + $C905) + (INDEX(出力表!D:D,2)))) + (乱数表!$N905*(Settings!B12/(((INDEX(出力表!D:D,2))+1)^INDEX(係数表!E:E,2)*INDEX(係数表!F:F,2))))))</f>
        <v>#VALUE!</v>
      </c>
      <c r="F905" t="e">
        <f>MIN(100, MAX(0, (INDEX(出力表!D:D,2))*D905/MAX(E905, Settings!B3)))</f>
        <v>#VALUE!</v>
      </c>
      <c r="G905">
        <f>MIN(100, MAX(0, 100*BETAINV(乱数表!$C905, MAX(0.00000001, (1/(1+EXP(-(INDEX(係数表!G:G,3) + $B905))))*(EXP(INDEX(係数表!H:H,3) + INDEX(係数表!I:I,3)*LN(INDEX(出力表!C:C,3)+1)))), MAX(0.00000001, (1-(1/(1+EXP(-(INDEX(係数表!G:G,3) + $B905)))))*(EXP(INDEX(係数表!H:H,3) + INDEX(係数表!I:I,3)*LN(INDEX(出力表!C:C,3)+1)))))))</f>
        <v>99.531962221432394</v>
      </c>
      <c r="H905" t="e">
        <f>MIN(100, MAX(0, (100*(INDEX(出力表!D:D,3))/(EXP(INDEX(係数表!B:B,3) + $C905) + (INDEX(出力表!D:D,3)))) + (乱数表!$O905*(Settings!B12/(((INDEX(出力表!D:D,3))+1)^INDEX(係数表!E:E,3)*INDEX(係数表!F:F,3))))))</f>
        <v>#VALUE!</v>
      </c>
      <c r="I905" t="e">
        <f>MIN(100, MAX(0, (INDEX(出力表!D:D,3))*G905/MAX(H905, Settings!B3)))</f>
        <v>#VALUE!</v>
      </c>
      <c r="J905">
        <f>MIN(100, MAX(0, 100*BETAINV(乱数表!$D905, MAX(0.00000001, (1/(1+EXP(-(INDEX(係数表!G:G,4) + $B905))))*(EXP(INDEX(係数表!H:H,4) + INDEX(係数表!I:I,4)*LN(INDEX(出力表!C:C,4)+1)))), MAX(0.00000001, (1-(1/(1+EXP(-(INDEX(係数表!G:G,4) + $B905)))))*(EXP(INDEX(係数表!H:H,4) + INDEX(係数表!I:I,4)*LN(INDEX(出力表!C:C,4)+1)))))))</f>
        <v>85.248202295148374</v>
      </c>
      <c r="K905" t="e">
        <f>MIN(100, MAX(0, (100*(INDEX(出力表!D:D,4))/(EXP(INDEX(係数表!B:B,4) + $C905) + (INDEX(出力表!D:D,4)))) + (乱数表!$P905*(Settings!B12/(((INDEX(出力表!D:D,4))+1)^INDEX(係数表!E:E,4)*INDEX(係数表!F:F,4))))))</f>
        <v>#VALUE!</v>
      </c>
      <c r="L905" t="e">
        <f>MIN(100, MAX(0, (INDEX(出力表!D:D,4))*J905/MAX(K905, Settings!B3)))</f>
        <v>#VALUE!</v>
      </c>
      <c r="M905">
        <f>MIN(100, MAX(0, 100*BETAINV(乱数表!$E905, MAX(0.00000001, (1/(1+EXP(-(INDEX(係数表!G:G,5) + $B905))))*(EXP(INDEX(係数表!H:H,5) + INDEX(係数表!I:I,5)*LN(INDEX(出力表!C:C,5)+1)))), MAX(0.00000001, (1-(1/(1+EXP(-(INDEX(係数表!G:G,5) + $B905)))))*(EXP(INDEX(係数表!H:H,5) + INDEX(係数表!I:I,5)*LN(INDEX(出力表!C:C,5)+1)))))))</f>
        <v>92.893785324982275</v>
      </c>
      <c r="N905" t="e">
        <f>MIN(100, MAX(0, (100*(INDEX(出力表!D:D,5))/(EXP(INDEX(係数表!B:B,5) + $C905) + (INDEX(出力表!D:D,5)))) + (乱数表!$Q905*(Settings!B12/(((INDEX(出力表!D:D,5))+1)^INDEX(係数表!E:E,5)*INDEX(係数表!F:F,5))))))</f>
        <v>#VALUE!</v>
      </c>
      <c r="O905" t="e">
        <f>MIN(100, MAX(0, (INDEX(出力表!D:D,5))*M905/MAX(N905, Settings!B3)))</f>
        <v>#VALUE!</v>
      </c>
      <c r="P905">
        <f>MIN(100, MAX(0, 100*BETAINV(乱数表!$F905, MAX(0.00000001, (1/(1+EXP(-(INDEX(係数表!G:G,6) + $B905))))*(EXP(INDEX(係数表!H:H,6) + INDEX(係数表!I:I,6)*LN(INDEX(出力表!C:C,6)+1)))), MAX(0.00000001, (1-(1/(1+EXP(-(INDEX(係数表!G:G,6) + $B905)))))*(EXP(INDEX(係数表!H:H,6) + INDEX(係数表!I:I,6)*LN(INDEX(出力表!C:C,6)+1)))))))</f>
        <v>99.803295979366851</v>
      </c>
      <c r="Q905" t="e">
        <f>MIN(100, MAX(0, (100*(INDEX(出力表!D:D,6))/(EXP(INDEX(係数表!B:B,6) + $C905) + (INDEX(出力表!D:D,6)))) + (乱数表!$R905*(Settings!B12/(((INDEX(出力表!D:D,6))+1)^INDEX(係数表!E:E,6)*INDEX(係数表!F:F,6))))))</f>
        <v>#VALUE!</v>
      </c>
      <c r="R905" t="e">
        <f>MIN(100, MAX(0, (INDEX(出力表!D:D,6))*P905/MAX(Q905, Settings!B3)))</f>
        <v>#VALUE!</v>
      </c>
      <c r="S905">
        <f>MIN(100, MAX(0, 100*BETAINV(乱数表!$G905, MAX(0.00000001, (1/(1+EXP(-(INDEX(係数表!G:G,7) + $B905))))*(EXP(INDEX(係数表!H:H,7) + INDEX(係数表!I:I,7)*LN(INDEX(出力表!C:C,7)+1)))), MAX(0.00000001, (1-(1/(1+EXP(-(INDEX(係数表!G:G,7) + $B905)))))*(EXP(INDEX(係数表!H:H,7) + INDEX(係数表!I:I,7)*LN(INDEX(出力表!C:C,7)+1)))))))</f>
        <v>93.576376117317608</v>
      </c>
      <c r="T905" t="e">
        <f>MIN(100, MAX(0, (100*(INDEX(出力表!D:D,7))/(EXP(INDEX(係数表!B:B,7) + $C905) + (INDEX(出力表!D:D,7)))) + (乱数表!$S905*(Settings!B12/(((INDEX(出力表!D:D,7))+1)^INDEX(係数表!E:E,7)*INDEX(係数表!F:F,7))))))</f>
        <v>#VALUE!</v>
      </c>
      <c r="U905" t="e">
        <f>MIN(100, MAX(0, (INDEX(出力表!D:D,7))*S905/MAX(T905, Settings!B3)))</f>
        <v>#VALUE!</v>
      </c>
      <c r="V905">
        <f>MIN(100, MAX(0, 100*BETAINV(乱数表!$H905, MAX(0.00000001, (1/(1+EXP(-(INDEX(係数表!G:G,8) + $B905))))*(EXP(INDEX(係数表!H:H,8) + INDEX(係数表!I:I,8)*LN(INDEX(出力表!C:C,8)+1)))), MAX(0.00000001, (1-(1/(1+EXP(-(INDEX(係数表!G:G,8) + $B905)))))*(EXP(INDEX(係数表!H:H,8) + INDEX(係数表!I:I,8)*LN(INDEX(出力表!C:C,8)+1)))))))</f>
        <v>96.625501713924947</v>
      </c>
      <c r="W905" t="e">
        <f>MIN(100, MAX(0, (100*(INDEX(出力表!D:D,8))/(EXP(INDEX(係数表!B:B,8) + $C905) + (INDEX(出力表!D:D,8)))) + (乱数表!$T905*(Settings!B12/(((INDEX(出力表!D:D,8))+1)^INDEX(係数表!E:E,8)*INDEX(係数表!F:F,8))))))</f>
        <v>#VALUE!</v>
      </c>
      <c r="X905" t="e">
        <f>MIN(100, MAX(0, (INDEX(出力表!D:D,8))*V905/MAX(W905, Settings!B3)))</f>
        <v>#VALUE!</v>
      </c>
      <c r="Y905">
        <f>MIN(100, MAX(0, 100*BETAINV(乱数表!$I905, MAX(0.00000001, (1/(1+EXP(-(INDEX(係数表!G:G,9) + $B905))))*(EXP(INDEX(係数表!H:H,9) + INDEX(係数表!I:I,9)*LN(INDEX(出力表!C:C,9)+1)))), MAX(0.00000001, (1-(1/(1+EXP(-(INDEX(係数表!G:G,9) + $B905)))))*(EXP(INDEX(係数表!H:H,9) + INDEX(係数表!I:I,9)*LN(INDEX(出力表!C:C,9)+1)))))))</f>
        <v>82.367493081347803</v>
      </c>
      <c r="Z905" t="e">
        <f>MIN(100, MAX(0, (100*(INDEX(出力表!D:D,9))/(EXP(INDEX(係数表!B:B,9) + $C905) + (INDEX(出力表!D:D,9)))) + (乱数表!$U905*(Settings!B12/(((INDEX(出力表!D:D,9))+1)^INDEX(係数表!E:E,9)*INDEX(係数表!F:F,9))))))</f>
        <v>#VALUE!</v>
      </c>
      <c r="AA905" t="e">
        <f>MIN(100, MAX(0, (INDEX(出力表!D:D,9))*Y905/MAX(Z905, Settings!B3)))</f>
        <v>#VALUE!</v>
      </c>
      <c r="AB905">
        <f>MIN(100, MAX(0, 100*BETAINV(乱数表!$J905, MAX(0.00000001, (1/(1+EXP(-(INDEX(係数表!G:G,10) + $B905))))*(EXP(INDEX(係数表!H:H,10) + INDEX(係数表!I:I,10)*LN(INDEX(出力表!C:C,10)+1)))), MAX(0.00000001, (1-(1/(1+EXP(-(INDEX(係数表!G:G,10) + $B905)))))*(EXP(INDEX(係数表!H:H,10) + INDEX(係数表!I:I,10)*LN(INDEX(出力表!C:C,10)+1)))))))</f>
        <v>98.89903333456293</v>
      </c>
      <c r="AC905" t="e">
        <f>MIN(100, MAX(0, (100*(INDEX(出力表!D:D,10))/(EXP(INDEX(係数表!B:B,10) + $C905) + (INDEX(出力表!D:D,10)))) + (乱数表!$V905*(Settings!B12/(((INDEX(出力表!D:D,10))+1)^INDEX(係数表!E:E,10)*INDEX(係数表!F:F,10))))))</f>
        <v>#VALUE!</v>
      </c>
      <c r="AD905" t="e">
        <f>MIN(100, MAX(0, (INDEX(出力表!D:D,10))*AB905/MAX(AC905, Settings!B3)))</f>
        <v>#VALUE!</v>
      </c>
      <c r="AE905">
        <f>MIN(100, MAX(0, 100*BETAINV(乱数表!$K905, MAX(0.00000001, (1/(1+EXP(-(INDEX(係数表!G:G,11) + $B905))))*(EXP(INDEX(係数表!H:H,11) + INDEX(係数表!I:I,11)*LN(INDEX(出力表!C:C,11)+1)))), MAX(0.00000001, (1-(1/(1+EXP(-(INDEX(係数表!G:G,11) + $B905)))))*(EXP(INDEX(係数表!H:H,11) + INDEX(係数表!I:I,11)*LN(INDEX(出力表!C:C,11)+1)))))))</f>
        <v>81.277753852043887</v>
      </c>
      <c r="AF905" t="e">
        <f>MIN(100, MAX(0, (100*(INDEX(出力表!D:D,11))/(EXP(INDEX(係数表!B:B,11) + $C905) + (INDEX(出力表!D:D,11)))) + (乱数表!$W905*(Settings!B12/(((INDEX(出力表!D:D,11))+1)^INDEX(係数表!E:E,11)*INDEX(係数表!F:F,11))))))</f>
        <v>#VALUE!</v>
      </c>
      <c r="AG905" t="e">
        <f>MIN(100, MAX(0, (INDEX(出力表!D:D,11))*AE905/MAX(AF905, Settings!B3)))</f>
        <v>#VALUE!</v>
      </c>
      <c r="AH905">
        <f>MIN(100, MAX(0, 100*BETAINV(乱数表!$L905, MAX(0.00000001, (1/(1+EXP(-(INDEX(係数表!G:G,12) + $B905))))*(EXP(INDEX(係数表!H:H,12) + INDEX(係数表!I:I,12)*LN(INDEX(出力表!C:C,12)+1)))), MAX(0.00000001, (1-(1/(1+EXP(-(INDEX(係数表!G:G,12) + $B905)))))*(EXP(INDEX(係数表!H:H,12) + INDEX(係数表!I:I,12)*LN(INDEX(出力表!C:C,12)+1)))))))</f>
        <v>64.442699637284989</v>
      </c>
      <c r="AI905" t="e">
        <f>MIN(100, MAX(0, (100*(INDEX(出力表!D:D,12))/(EXP(INDEX(係数表!B:B,12) + $C905) + (INDEX(出力表!D:D,12)))) + (乱数表!$X905*(Settings!B12/(((INDEX(出力表!D:D,12))+1)^INDEX(係数表!E:E,12)*INDEX(係数表!F:F,12))))))</f>
        <v>#VALUE!</v>
      </c>
      <c r="AJ905" t="e">
        <f>MIN(100, MAX(0, (INDEX(出力表!D:D,12))*AH905/MAX(AI905, Settings!B3)))</f>
        <v>#VALUE!</v>
      </c>
      <c r="AK905">
        <f>MIN(100, MAX(0, 100*BETAINV(乱数表!$M905, MAX(0.00000001, (1/(1+EXP(-(INDEX(係数表!G:G,13) + $B905))))*(EXP(INDEX(係数表!H:H,13) + INDEX(係数表!I:I,13)*LN(INDEX(出力表!C:C,13)+1)))), MAX(0.00000001, (1-(1/(1+EXP(-(INDEX(係数表!G:G,13) + $B905)))))*(EXP(INDEX(係数表!H:H,13) + INDEX(係数表!I:I,13)*LN(INDEX(出力表!C:C,13)+1)))))))</f>
        <v>99.952240906884924</v>
      </c>
      <c r="AL905" t="e">
        <f>MIN(100, MAX(0, (100*(INDEX(出力表!D:D,13))/(EXP(INDEX(係数表!B:B,13) + $C905) + (INDEX(出力表!D:D,13)))) + (乱数表!$Y905*(Settings!B12/(((INDEX(出力表!D:D,13))+1)^INDEX(係数表!E:E,13)*INDEX(係数表!F:F,13))))))</f>
        <v>#VALUE!</v>
      </c>
      <c r="AM905" t="e">
        <f>MIN(100, MAX(0, (INDEX(出力表!D:D,13))*AK905/MAX(AL905, Settings!B3)))</f>
        <v>#VALUE!</v>
      </c>
      <c r="AN905">
        <f>IF(ISNUMBER(F905), INDEX(出力表!B:B,2)*F905, 0)+IF(ISNUMBER(I905), INDEX(出力表!B:B,3)*I905, 0)+IF(ISNUMBER(L905), INDEX(出力表!B:B,4)*L905, 0)+IF(ISNUMBER(O905), INDEX(出力表!B:B,5)*O905, 0)+IF(ISNUMBER(R905), INDEX(出力表!B:B,6)*R905, 0)+IF(ISNUMBER(U905), INDEX(出力表!B:B,7)*U905, 0)+IF(ISNUMBER(X905), INDEX(出力表!B:B,8)*X905, 0)+IF(ISNUMBER(AA905), INDEX(出力表!B:B,9)*AA905, 0)+IF(ISNUMBER(AD905), INDEX(出力表!B:B,10)*AD905, 0)+IF(ISNUMBER(AG905), INDEX(出力表!B:B,11)*AG905, 0)+IF(ISNUMBER(AJ905), INDEX(出力表!B:B,12)*AJ905, 0)+IF(ISNUMBER(AM905), INDEX(出力表!B:B,13)*AM905, 0)</f>
        <v>0</v>
      </c>
      <c r="AO905">
        <f>IF(ISNUMBER(F905), INDEX(出力表!B:B,2), 0)+IF(ISNUMBER(I905), INDEX(出力表!B:B,3), 0)+IF(ISNUMBER(L905), INDEX(出力表!B:B,4), 0)+IF(ISNUMBER(O905), INDEX(出力表!B:B,5), 0)+IF(ISNUMBER(R905), INDEX(出力表!B:B,6), 0)+IF(ISNUMBER(U905), INDEX(出力表!B:B,7), 0)+IF(ISNUMBER(X905), INDEX(出力表!B:B,8), 0)+IF(ISNUMBER(AA905), INDEX(出力表!B:B,9), 0)+IF(ISNUMBER(AD905), INDEX(出力表!B:B,10), 0)+IF(ISNUMBER(AG905), INDEX(出力表!B:B,11), 0)+IF(ISNUMBER(AJ905), INDEX(出力表!B:B,12), 0)+IF(ISNUMBER(AM905), INDEX(出力表!B:B,13), 0)</f>
        <v>0</v>
      </c>
      <c r="AP905" t="str">
        <f t="shared" si="14"/>
        <v/>
      </c>
    </row>
    <row r="906" spans="1:42" x14ac:dyDescent="0.2">
      <c r="A906">
        <v>905</v>
      </c>
      <c r="B906">
        <f>IF(UPPER(Settings!B4)="TRUE", 乱数表!$Z906*Settings!B10, 0)</f>
        <v>0.10669013535130888</v>
      </c>
      <c r="C906">
        <f>IF(UPPER(Settings!B4)="TRUE", 乱数表!$AA906*Settings!B11, 0)</f>
        <v>-5.8671148399944389E-2</v>
      </c>
      <c r="D906">
        <f>MIN(100, MAX(0, 100*BETAINV(乱数表!$B906, MAX(0.00000001, (1/(1+EXP(-(INDEX(係数表!G:G,2) + $B906))))*(EXP(INDEX(係数表!H:H,2) + INDEX(係数表!I:I,2)*LN(INDEX(出力表!C:C,2)+1)))), MAX(0.00000001, (1-(1/(1+EXP(-(INDEX(係数表!G:G,2) + $B906)))))*(EXP(INDEX(係数表!H:H,2) + INDEX(係数表!I:I,2)*LN(INDEX(出力表!C:C,2)+1)))))))</f>
        <v>98.774432271026441</v>
      </c>
      <c r="E906" t="e">
        <f>MIN(100, MAX(0, (100*(INDEX(出力表!D:D,2))/(EXP(INDEX(係数表!B:B,2) + $C906) + (INDEX(出力表!D:D,2)))) + (乱数表!$N906*(Settings!B12/(((INDEX(出力表!D:D,2))+1)^INDEX(係数表!E:E,2)*INDEX(係数表!F:F,2))))))</f>
        <v>#VALUE!</v>
      </c>
      <c r="F906" t="e">
        <f>MIN(100, MAX(0, (INDEX(出力表!D:D,2))*D906/MAX(E906, Settings!B3)))</f>
        <v>#VALUE!</v>
      </c>
      <c r="G906">
        <f>MIN(100, MAX(0, 100*BETAINV(乱数表!$C906, MAX(0.00000001, (1/(1+EXP(-(INDEX(係数表!G:G,3) + $B906))))*(EXP(INDEX(係数表!H:H,3) + INDEX(係数表!I:I,3)*LN(INDEX(出力表!C:C,3)+1)))), MAX(0.00000001, (1-(1/(1+EXP(-(INDEX(係数表!G:G,3) + $B906)))))*(EXP(INDEX(係数表!H:H,3) + INDEX(係数表!I:I,3)*LN(INDEX(出力表!C:C,3)+1)))))))</f>
        <v>94.682317787399583</v>
      </c>
      <c r="H906" t="e">
        <f>MIN(100, MAX(0, (100*(INDEX(出力表!D:D,3))/(EXP(INDEX(係数表!B:B,3) + $C906) + (INDEX(出力表!D:D,3)))) + (乱数表!$O906*(Settings!B12/(((INDEX(出力表!D:D,3))+1)^INDEX(係数表!E:E,3)*INDEX(係数表!F:F,3))))))</f>
        <v>#VALUE!</v>
      </c>
      <c r="I906" t="e">
        <f>MIN(100, MAX(0, (INDEX(出力表!D:D,3))*G906/MAX(H906, Settings!B3)))</f>
        <v>#VALUE!</v>
      </c>
      <c r="J906">
        <f>MIN(100, MAX(0, 100*BETAINV(乱数表!$D906, MAX(0.00000001, (1/(1+EXP(-(INDEX(係数表!G:G,4) + $B906))))*(EXP(INDEX(係数表!H:H,4) + INDEX(係数表!I:I,4)*LN(INDEX(出力表!C:C,4)+1)))), MAX(0.00000001, (1-(1/(1+EXP(-(INDEX(係数表!G:G,4) + $B906)))))*(EXP(INDEX(係数表!H:H,4) + INDEX(係数表!I:I,4)*LN(INDEX(出力表!C:C,4)+1)))))))</f>
        <v>98.944137780498295</v>
      </c>
      <c r="K906" t="e">
        <f>MIN(100, MAX(0, (100*(INDEX(出力表!D:D,4))/(EXP(INDEX(係数表!B:B,4) + $C906) + (INDEX(出力表!D:D,4)))) + (乱数表!$P906*(Settings!B12/(((INDEX(出力表!D:D,4))+1)^INDEX(係数表!E:E,4)*INDEX(係数表!F:F,4))))))</f>
        <v>#VALUE!</v>
      </c>
      <c r="L906" t="e">
        <f>MIN(100, MAX(0, (INDEX(出力表!D:D,4))*J906/MAX(K906, Settings!B3)))</f>
        <v>#VALUE!</v>
      </c>
      <c r="M906">
        <f>MIN(100, MAX(0, 100*BETAINV(乱数表!$E906, MAX(0.00000001, (1/(1+EXP(-(INDEX(係数表!G:G,5) + $B906))))*(EXP(INDEX(係数表!H:H,5) + INDEX(係数表!I:I,5)*LN(INDEX(出力表!C:C,5)+1)))), MAX(0.00000001, (1-(1/(1+EXP(-(INDEX(係数表!G:G,5) + $B906)))))*(EXP(INDEX(係数表!H:H,5) + INDEX(係数表!I:I,5)*LN(INDEX(出力表!C:C,5)+1)))))))</f>
        <v>89.557208209759978</v>
      </c>
      <c r="N906" t="e">
        <f>MIN(100, MAX(0, (100*(INDEX(出力表!D:D,5))/(EXP(INDEX(係数表!B:B,5) + $C906) + (INDEX(出力表!D:D,5)))) + (乱数表!$Q906*(Settings!B12/(((INDEX(出力表!D:D,5))+1)^INDEX(係数表!E:E,5)*INDEX(係数表!F:F,5))))))</f>
        <v>#VALUE!</v>
      </c>
      <c r="O906" t="e">
        <f>MIN(100, MAX(0, (INDEX(出力表!D:D,5))*M906/MAX(N906, Settings!B3)))</f>
        <v>#VALUE!</v>
      </c>
      <c r="P906">
        <f>MIN(100, MAX(0, 100*BETAINV(乱数表!$F906, MAX(0.00000001, (1/(1+EXP(-(INDEX(係数表!G:G,6) + $B906))))*(EXP(INDEX(係数表!H:H,6) + INDEX(係数表!I:I,6)*LN(INDEX(出力表!C:C,6)+1)))), MAX(0.00000001, (1-(1/(1+EXP(-(INDEX(係数表!G:G,6) + $B906)))))*(EXP(INDEX(係数表!H:H,6) + INDEX(係数表!I:I,6)*LN(INDEX(出力表!C:C,6)+1)))))))</f>
        <v>92.814082397084192</v>
      </c>
      <c r="Q906" t="e">
        <f>MIN(100, MAX(0, (100*(INDEX(出力表!D:D,6))/(EXP(INDEX(係数表!B:B,6) + $C906) + (INDEX(出力表!D:D,6)))) + (乱数表!$R906*(Settings!B12/(((INDEX(出力表!D:D,6))+1)^INDEX(係数表!E:E,6)*INDEX(係数表!F:F,6))))))</f>
        <v>#VALUE!</v>
      </c>
      <c r="R906" t="e">
        <f>MIN(100, MAX(0, (INDEX(出力表!D:D,6))*P906/MAX(Q906, Settings!B3)))</f>
        <v>#VALUE!</v>
      </c>
      <c r="S906">
        <f>MIN(100, MAX(0, 100*BETAINV(乱数表!$G906, MAX(0.00000001, (1/(1+EXP(-(INDEX(係数表!G:G,7) + $B906))))*(EXP(INDEX(係数表!H:H,7) + INDEX(係数表!I:I,7)*LN(INDEX(出力表!C:C,7)+1)))), MAX(0.00000001, (1-(1/(1+EXP(-(INDEX(係数表!G:G,7) + $B906)))))*(EXP(INDEX(係数表!H:H,7) + INDEX(係数表!I:I,7)*LN(INDEX(出力表!C:C,7)+1)))))))</f>
        <v>86.739709575062449</v>
      </c>
      <c r="T906" t="e">
        <f>MIN(100, MAX(0, (100*(INDEX(出力表!D:D,7))/(EXP(INDEX(係数表!B:B,7) + $C906) + (INDEX(出力表!D:D,7)))) + (乱数表!$S906*(Settings!B12/(((INDEX(出力表!D:D,7))+1)^INDEX(係数表!E:E,7)*INDEX(係数表!F:F,7))))))</f>
        <v>#VALUE!</v>
      </c>
      <c r="U906" t="e">
        <f>MIN(100, MAX(0, (INDEX(出力表!D:D,7))*S906/MAX(T906, Settings!B3)))</f>
        <v>#VALUE!</v>
      </c>
      <c r="V906">
        <f>MIN(100, MAX(0, 100*BETAINV(乱数表!$H906, MAX(0.00000001, (1/(1+EXP(-(INDEX(係数表!G:G,8) + $B906))))*(EXP(INDEX(係数表!H:H,8) + INDEX(係数表!I:I,8)*LN(INDEX(出力表!C:C,8)+1)))), MAX(0.00000001, (1-(1/(1+EXP(-(INDEX(係数表!G:G,8) + $B906)))))*(EXP(INDEX(係数表!H:H,8) + INDEX(係数表!I:I,8)*LN(INDEX(出力表!C:C,8)+1)))))))</f>
        <v>98.441158380477887</v>
      </c>
      <c r="W906" t="e">
        <f>MIN(100, MAX(0, (100*(INDEX(出力表!D:D,8))/(EXP(INDEX(係数表!B:B,8) + $C906) + (INDEX(出力表!D:D,8)))) + (乱数表!$T906*(Settings!B12/(((INDEX(出力表!D:D,8))+1)^INDEX(係数表!E:E,8)*INDEX(係数表!F:F,8))))))</f>
        <v>#VALUE!</v>
      </c>
      <c r="X906" t="e">
        <f>MIN(100, MAX(0, (INDEX(出力表!D:D,8))*V906/MAX(W906, Settings!B3)))</f>
        <v>#VALUE!</v>
      </c>
      <c r="Y906">
        <f>MIN(100, MAX(0, 100*BETAINV(乱数表!$I906, MAX(0.00000001, (1/(1+EXP(-(INDEX(係数表!G:G,9) + $B906))))*(EXP(INDEX(係数表!H:H,9) + INDEX(係数表!I:I,9)*LN(INDEX(出力表!C:C,9)+1)))), MAX(0.00000001, (1-(1/(1+EXP(-(INDEX(係数表!G:G,9) + $B906)))))*(EXP(INDEX(係数表!H:H,9) + INDEX(係数表!I:I,9)*LN(INDEX(出力表!C:C,9)+1)))))))</f>
        <v>96.469001455703889</v>
      </c>
      <c r="Z906" t="e">
        <f>MIN(100, MAX(0, (100*(INDEX(出力表!D:D,9))/(EXP(INDEX(係数表!B:B,9) + $C906) + (INDEX(出力表!D:D,9)))) + (乱数表!$U906*(Settings!B12/(((INDEX(出力表!D:D,9))+1)^INDEX(係数表!E:E,9)*INDEX(係数表!F:F,9))))))</f>
        <v>#VALUE!</v>
      </c>
      <c r="AA906" t="e">
        <f>MIN(100, MAX(0, (INDEX(出力表!D:D,9))*Y906/MAX(Z906, Settings!B3)))</f>
        <v>#VALUE!</v>
      </c>
      <c r="AB906">
        <f>MIN(100, MAX(0, 100*BETAINV(乱数表!$J906, MAX(0.00000001, (1/(1+EXP(-(INDEX(係数表!G:G,10) + $B906))))*(EXP(INDEX(係数表!H:H,10) + INDEX(係数表!I:I,10)*LN(INDEX(出力表!C:C,10)+1)))), MAX(0.00000001, (1-(1/(1+EXP(-(INDEX(係数表!G:G,10) + $B906)))))*(EXP(INDEX(係数表!H:H,10) + INDEX(係数表!I:I,10)*LN(INDEX(出力表!C:C,10)+1)))))))</f>
        <v>91.616326466326413</v>
      </c>
      <c r="AC906" t="e">
        <f>MIN(100, MAX(0, (100*(INDEX(出力表!D:D,10))/(EXP(INDEX(係数表!B:B,10) + $C906) + (INDEX(出力表!D:D,10)))) + (乱数表!$V906*(Settings!B12/(((INDEX(出力表!D:D,10))+1)^INDEX(係数表!E:E,10)*INDEX(係数表!F:F,10))))))</f>
        <v>#VALUE!</v>
      </c>
      <c r="AD906" t="e">
        <f>MIN(100, MAX(0, (INDEX(出力表!D:D,10))*AB906/MAX(AC906, Settings!B3)))</f>
        <v>#VALUE!</v>
      </c>
      <c r="AE906">
        <f>MIN(100, MAX(0, 100*BETAINV(乱数表!$K906, MAX(0.00000001, (1/(1+EXP(-(INDEX(係数表!G:G,11) + $B906))))*(EXP(INDEX(係数表!H:H,11) + INDEX(係数表!I:I,11)*LN(INDEX(出力表!C:C,11)+1)))), MAX(0.00000001, (1-(1/(1+EXP(-(INDEX(係数表!G:G,11) + $B906)))))*(EXP(INDEX(係数表!H:H,11) + INDEX(係数表!I:I,11)*LN(INDEX(出力表!C:C,11)+1)))))))</f>
        <v>91.69007618487511</v>
      </c>
      <c r="AF906" t="e">
        <f>MIN(100, MAX(0, (100*(INDEX(出力表!D:D,11))/(EXP(INDEX(係数表!B:B,11) + $C906) + (INDEX(出力表!D:D,11)))) + (乱数表!$W906*(Settings!B12/(((INDEX(出力表!D:D,11))+1)^INDEX(係数表!E:E,11)*INDEX(係数表!F:F,11))))))</f>
        <v>#VALUE!</v>
      </c>
      <c r="AG906" t="e">
        <f>MIN(100, MAX(0, (INDEX(出力表!D:D,11))*AE906/MAX(AF906, Settings!B3)))</f>
        <v>#VALUE!</v>
      </c>
      <c r="AH906">
        <f>MIN(100, MAX(0, 100*BETAINV(乱数表!$L906, MAX(0.00000001, (1/(1+EXP(-(INDEX(係数表!G:G,12) + $B906))))*(EXP(INDEX(係数表!H:H,12) + INDEX(係数表!I:I,12)*LN(INDEX(出力表!C:C,12)+1)))), MAX(0.00000001, (1-(1/(1+EXP(-(INDEX(係数表!G:G,12) + $B906)))))*(EXP(INDEX(係数表!H:H,12) + INDEX(係数表!I:I,12)*LN(INDEX(出力表!C:C,12)+1)))))))</f>
        <v>92.838962833999318</v>
      </c>
      <c r="AI906" t="e">
        <f>MIN(100, MAX(0, (100*(INDEX(出力表!D:D,12))/(EXP(INDEX(係数表!B:B,12) + $C906) + (INDEX(出力表!D:D,12)))) + (乱数表!$X906*(Settings!B12/(((INDEX(出力表!D:D,12))+1)^INDEX(係数表!E:E,12)*INDEX(係数表!F:F,12))))))</f>
        <v>#VALUE!</v>
      </c>
      <c r="AJ906" t="e">
        <f>MIN(100, MAX(0, (INDEX(出力表!D:D,12))*AH906/MAX(AI906, Settings!B3)))</f>
        <v>#VALUE!</v>
      </c>
      <c r="AK906">
        <f>MIN(100, MAX(0, 100*BETAINV(乱数表!$M906, MAX(0.00000001, (1/(1+EXP(-(INDEX(係数表!G:G,13) + $B906))))*(EXP(INDEX(係数表!H:H,13) + INDEX(係数表!I:I,13)*LN(INDEX(出力表!C:C,13)+1)))), MAX(0.00000001, (1-(1/(1+EXP(-(INDEX(係数表!G:G,13) + $B906)))))*(EXP(INDEX(係数表!H:H,13) + INDEX(係数表!I:I,13)*LN(INDEX(出力表!C:C,13)+1)))))))</f>
        <v>99.794185002353089</v>
      </c>
      <c r="AL906" t="e">
        <f>MIN(100, MAX(0, (100*(INDEX(出力表!D:D,13))/(EXP(INDEX(係数表!B:B,13) + $C906) + (INDEX(出力表!D:D,13)))) + (乱数表!$Y906*(Settings!B12/(((INDEX(出力表!D:D,13))+1)^INDEX(係数表!E:E,13)*INDEX(係数表!F:F,13))))))</f>
        <v>#VALUE!</v>
      </c>
      <c r="AM906" t="e">
        <f>MIN(100, MAX(0, (INDEX(出力表!D:D,13))*AK906/MAX(AL906, Settings!B3)))</f>
        <v>#VALUE!</v>
      </c>
      <c r="AN906">
        <f>IF(ISNUMBER(F906), INDEX(出力表!B:B,2)*F906, 0)+IF(ISNUMBER(I906), INDEX(出力表!B:B,3)*I906, 0)+IF(ISNUMBER(L906), INDEX(出力表!B:B,4)*L906, 0)+IF(ISNUMBER(O906), INDEX(出力表!B:B,5)*O906, 0)+IF(ISNUMBER(R906), INDEX(出力表!B:B,6)*R906, 0)+IF(ISNUMBER(U906), INDEX(出力表!B:B,7)*U906, 0)+IF(ISNUMBER(X906), INDEX(出力表!B:B,8)*X906, 0)+IF(ISNUMBER(AA906), INDEX(出力表!B:B,9)*AA906, 0)+IF(ISNUMBER(AD906), INDEX(出力表!B:B,10)*AD906, 0)+IF(ISNUMBER(AG906), INDEX(出力表!B:B,11)*AG906, 0)+IF(ISNUMBER(AJ906), INDEX(出力表!B:B,12)*AJ906, 0)+IF(ISNUMBER(AM906), INDEX(出力表!B:B,13)*AM906, 0)</f>
        <v>0</v>
      </c>
      <c r="AO906">
        <f>IF(ISNUMBER(F906), INDEX(出力表!B:B,2), 0)+IF(ISNUMBER(I906), INDEX(出力表!B:B,3), 0)+IF(ISNUMBER(L906), INDEX(出力表!B:B,4), 0)+IF(ISNUMBER(O906), INDEX(出力表!B:B,5), 0)+IF(ISNUMBER(R906), INDEX(出力表!B:B,6), 0)+IF(ISNUMBER(U906), INDEX(出力表!B:B,7), 0)+IF(ISNUMBER(X906), INDEX(出力表!B:B,8), 0)+IF(ISNUMBER(AA906), INDEX(出力表!B:B,9), 0)+IF(ISNUMBER(AD906), INDEX(出力表!B:B,10), 0)+IF(ISNUMBER(AG906), INDEX(出力表!B:B,11), 0)+IF(ISNUMBER(AJ906), INDEX(出力表!B:B,12), 0)+IF(ISNUMBER(AM906), INDEX(出力表!B:B,13), 0)</f>
        <v>0</v>
      </c>
      <c r="AP906" t="str">
        <f t="shared" si="14"/>
        <v/>
      </c>
    </row>
    <row r="907" spans="1:42" x14ac:dyDescent="0.2">
      <c r="A907">
        <v>906</v>
      </c>
      <c r="B907">
        <f>IF(UPPER(Settings!B4)="TRUE", 乱数表!$Z907*Settings!B10, 0)</f>
        <v>0.19636673145161757</v>
      </c>
      <c r="C907">
        <f>IF(UPPER(Settings!B4)="TRUE", 乱数表!$AA907*Settings!B11, 0)</f>
        <v>-0.10324835201658275</v>
      </c>
      <c r="D907">
        <f>MIN(100, MAX(0, 100*BETAINV(乱数表!$B907, MAX(0.00000001, (1/(1+EXP(-(INDEX(係数表!G:G,2) + $B907))))*(EXP(INDEX(係数表!H:H,2) + INDEX(係数表!I:I,2)*LN(INDEX(出力表!C:C,2)+1)))), MAX(0.00000001, (1-(1/(1+EXP(-(INDEX(係数表!G:G,2) + $B907)))))*(EXP(INDEX(係数表!H:H,2) + INDEX(係数表!I:I,2)*LN(INDEX(出力表!C:C,2)+1)))))))</f>
        <v>97.172925269321937</v>
      </c>
      <c r="E907" t="e">
        <f>MIN(100, MAX(0, (100*(INDEX(出力表!D:D,2))/(EXP(INDEX(係数表!B:B,2) + $C907) + (INDEX(出力表!D:D,2)))) + (乱数表!$N907*(Settings!B12/(((INDEX(出力表!D:D,2))+1)^INDEX(係数表!E:E,2)*INDEX(係数表!F:F,2))))))</f>
        <v>#VALUE!</v>
      </c>
      <c r="F907" t="e">
        <f>MIN(100, MAX(0, (INDEX(出力表!D:D,2))*D907/MAX(E907, Settings!B3)))</f>
        <v>#VALUE!</v>
      </c>
      <c r="G907">
        <f>MIN(100, MAX(0, 100*BETAINV(乱数表!$C907, MAX(0.00000001, (1/(1+EXP(-(INDEX(係数表!G:G,3) + $B907))))*(EXP(INDEX(係数表!H:H,3) + INDEX(係数表!I:I,3)*LN(INDEX(出力表!C:C,3)+1)))), MAX(0.00000001, (1-(1/(1+EXP(-(INDEX(係数表!G:G,3) + $B907)))))*(EXP(INDEX(係数表!H:H,3) + INDEX(係数表!I:I,3)*LN(INDEX(出力表!C:C,3)+1)))))))</f>
        <v>95.227895422969851</v>
      </c>
      <c r="H907" t="e">
        <f>MIN(100, MAX(0, (100*(INDEX(出力表!D:D,3))/(EXP(INDEX(係数表!B:B,3) + $C907) + (INDEX(出力表!D:D,3)))) + (乱数表!$O907*(Settings!B12/(((INDEX(出力表!D:D,3))+1)^INDEX(係数表!E:E,3)*INDEX(係数表!F:F,3))))))</f>
        <v>#VALUE!</v>
      </c>
      <c r="I907" t="e">
        <f>MIN(100, MAX(0, (INDEX(出力表!D:D,3))*G907/MAX(H907, Settings!B3)))</f>
        <v>#VALUE!</v>
      </c>
      <c r="J907">
        <f>MIN(100, MAX(0, 100*BETAINV(乱数表!$D907, MAX(0.00000001, (1/(1+EXP(-(INDEX(係数表!G:G,4) + $B907))))*(EXP(INDEX(係数表!H:H,4) + INDEX(係数表!I:I,4)*LN(INDEX(出力表!C:C,4)+1)))), MAX(0.00000001, (1-(1/(1+EXP(-(INDEX(係数表!G:G,4) + $B907)))))*(EXP(INDEX(係数表!H:H,4) + INDEX(係数表!I:I,4)*LN(INDEX(出力表!C:C,4)+1)))))))</f>
        <v>97.046516081689916</v>
      </c>
      <c r="K907" t="e">
        <f>MIN(100, MAX(0, (100*(INDEX(出力表!D:D,4))/(EXP(INDEX(係数表!B:B,4) + $C907) + (INDEX(出力表!D:D,4)))) + (乱数表!$P907*(Settings!B12/(((INDEX(出力表!D:D,4))+1)^INDEX(係数表!E:E,4)*INDEX(係数表!F:F,4))))))</f>
        <v>#VALUE!</v>
      </c>
      <c r="L907" t="e">
        <f>MIN(100, MAX(0, (INDEX(出力表!D:D,4))*J907/MAX(K907, Settings!B3)))</f>
        <v>#VALUE!</v>
      </c>
      <c r="M907">
        <f>MIN(100, MAX(0, 100*BETAINV(乱数表!$E907, MAX(0.00000001, (1/(1+EXP(-(INDEX(係数表!G:G,5) + $B907))))*(EXP(INDEX(係数表!H:H,5) + INDEX(係数表!I:I,5)*LN(INDEX(出力表!C:C,5)+1)))), MAX(0.00000001, (1-(1/(1+EXP(-(INDEX(係数表!G:G,5) + $B907)))))*(EXP(INDEX(係数表!H:H,5) + INDEX(係数表!I:I,5)*LN(INDEX(出力表!C:C,5)+1)))))))</f>
        <v>91.438536079520546</v>
      </c>
      <c r="N907" t="e">
        <f>MIN(100, MAX(0, (100*(INDEX(出力表!D:D,5))/(EXP(INDEX(係数表!B:B,5) + $C907) + (INDEX(出力表!D:D,5)))) + (乱数表!$Q907*(Settings!B12/(((INDEX(出力表!D:D,5))+1)^INDEX(係数表!E:E,5)*INDEX(係数表!F:F,5))))))</f>
        <v>#VALUE!</v>
      </c>
      <c r="O907" t="e">
        <f>MIN(100, MAX(0, (INDEX(出力表!D:D,5))*M907/MAX(N907, Settings!B3)))</f>
        <v>#VALUE!</v>
      </c>
      <c r="P907">
        <f>MIN(100, MAX(0, 100*BETAINV(乱数表!$F907, MAX(0.00000001, (1/(1+EXP(-(INDEX(係数表!G:G,6) + $B907))))*(EXP(INDEX(係数表!H:H,6) + INDEX(係数表!I:I,6)*LN(INDEX(出力表!C:C,6)+1)))), MAX(0.00000001, (1-(1/(1+EXP(-(INDEX(係数表!G:G,6) + $B907)))))*(EXP(INDEX(係数表!H:H,6) + INDEX(係数表!I:I,6)*LN(INDEX(出力表!C:C,6)+1)))))))</f>
        <v>90.240879768607712</v>
      </c>
      <c r="Q907" t="e">
        <f>MIN(100, MAX(0, (100*(INDEX(出力表!D:D,6))/(EXP(INDEX(係数表!B:B,6) + $C907) + (INDEX(出力表!D:D,6)))) + (乱数表!$R907*(Settings!B12/(((INDEX(出力表!D:D,6))+1)^INDEX(係数表!E:E,6)*INDEX(係数表!F:F,6))))))</f>
        <v>#VALUE!</v>
      </c>
      <c r="R907" t="e">
        <f>MIN(100, MAX(0, (INDEX(出力表!D:D,6))*P907/MAX(Q907, Settings!B3)))</f>
        <v>#VALUE!</v>
      </c>
      <c r="S907">
        <f>MIN(100, MAX(0, 100*BETAINV(乱数表!$G907, MAX(0.00000001, (1/(1+EXP(-(INDEX(係数表!G:G,7) + $B907))))*(EXP(INDEX(係数表!H:H,7) + INDEX(係数表!I:I,7)*LN(INDEX(出力表!C:C,7)+1)))), MAX(0.00000001, (1-(1/(1+EXP(-(INDEX(係数表!G:G,7) + $B907)))))*(EXP(INDEX(係数表!H:H,7) + INDEX(係数表!I:I,7)*LN(INDEX(出力表!C:C,7)+1)))))))</f>
        <v>99.541050138461557</v>
      </c>
      <c r="T907" t="e">
        <f>MIN(100, MAX(0, (100*(INDEX(出力表!D:D,7))/(EXP(INDEX(係数表!B:B,7) + $C907) + (INDEX(出力表!D:D,7)))) + (乱数表!$S907*(Settings!B12/(((INDEX(出力表!D:D,7))+1)^INDEX(係数表!E:E,7)*INDEX(係数表!F:F,7))))))</f>
        <v>#VALUE!</v>
      </c>
      <c r="U907" t="e">
        <f>MIN(100, MAX(0, (INDEX(出力表!D:D,7))*S907/MAX(T907, Settings!B3)))</f>
        <v>#VALUE!</v>
      </c>
      <c r="V907">
        <f>MIN(100, MAX(0, 100*BETAINV(乱数表!$H907, MAX(0.00000001, (1/(1+EXP(-(INDEX(係数表!G:G,8) + $B907))))*(EXP(INDEX(係数表!H:H,8) + INDEX(係数表!I:I,8)*LN(INDEX(出力表!C:C,8)+1)))), MAX(0.00000001, (1-(1/(1+EXP(-(INDEX(係数表!G:G,8) + $B907)))))*(EXP(INDEX(係数表!H:H,8) + INDEX(係数表!I:I,8)*LN(INDEX(出力表!C:C,8)+1)))))))</f>
        <v>53.461675767345973</v>
      </c>
      <c r="W907" t="e">
        <f>MIN(100, MAX(0, (100*(INDEX(出力表!D:D,8))/(EXP(INDEX(係数表!B:B,8) + $C907) + (INDEX(出力表!D:D,8)))) + (乱数表!$T907*(Settings!B12/(((INDEX(出力表!D:D,8))+1)^INDEX(係数表!E:E,8)*INDEX(係数表!F:F,8))))))</f>
        <v>#VALUE!</v>
      </c>
      <c r="X907" t="e">
        <f>MIN(100, MAX(0, (INDEX(出力表!D:D,8))*V907/MAX(W907, Settings!B3)))</f>
        <v>#VALUE!</v>
      </c>
      <c r="Y907">
        <f>MIN(100, MAX(0, 100*BETAINV(乱数表!$I907, MAX(0.00000001, (1/(1+EXP(-(INDEX(係数表!G:G,9) + $B907))))*(EXP(INDEX(係数表!H:H,9) + INDEX(係数表!I:I,9)*LN(INDEX(出力表!C:C,9)+1)))), MAX(0.00000001, (1-(1/(1+EXP(-(INDEX(係数表!G:G,9) + $B907)))))*(EXP(INDEX(係数表!H:H,9) + INDEX(係数表!I:I,9)*LN(INDEX(出力表!C:C,9)+1)))))))</f>
        <v>63.360484106274384</v>
      </c>
      <c r="Z907" t="e">
        <f>MIN(100, MAX(0, (100*(INDEX(出力表!D:D,9))/(EXP(INDEX(係数表!B:B,9) + $C907) + (INDEX(出力表!D:D,9)))) + (乱数表!$U907*(Settings!B12/(((INDEX(出力表!D:D,9))+1)^INDEX(係数表!E:E,9)*INDEX(係数表!F:F,9))))))</f>
        <v>#VALUE!</v>
      </c>
      <c r="AA907" t="e">
        <f>MIN(100, MAX(0, (INDEX(出力表!D:D,9))*Y907/MAX(Z907, Settings!B3)))</f>
        <v>#VALUE!</v>
      </c>
      <c r="AB907">
        <f>MIN(100, MAX(0, 100*BETAINV(乱数表!$J907, MAX(0.00000001, (1/(1+EXP(-(INDEX(係数表!G:G,10) + $B907))))*(EXP(INDEX(係数表!H:H,10) + INDEX(係数表!I:I,10)*LN(INDEX(出力表!C:C,10)+1)))), MAX(0.00000001, (1-(1/(1+EXP(-(INDEX(係数表!G:G,10) + $B907)))))*(EXP(INDEX(係数表!H:H,10) + INDEX(係数表!I:I,10)*LN(INDEX(出力表!C:C,10)+1)))))))</f>
        <v>93.946499321923028</v>
      </c>
      <c r="AC907" t="e">
        <f>MIN(100, MAX(0, (100*(INDEX(出力表!D:D,10))/(EXP(INDEX(係数表!B:B,10) + $C907) + (INDEX(出力表!D:D,10)))) + (乱数表!$V907*(Settings!B12/(((INDEX(出力表!D:D,10))+1)^INDEX(係数表!E:E,10)*INDEX(係数表!F:F,10))))))</f>
        <v>#VALUE!</v>
      </c>
      <c r="AD907" t="e">
        <f>MIN(100, MAX(0, (INDEX(出力表!D:D,10))*AB907/MAX(AC907, Settings!B3)))</f>
        <v>#VALUE!</v>
      </c>
      <c r="AE907">
        <f>MIN(100, MAX(0, 100*BETAINV(乱数表!$K907, MAX(0.00000001, (1/(1+EXP(-(INDEX(係数表!G:G,11) + $B907))))*(EXP(INDEX(係数表!H:H,11) + INDEX(係数表!I:I,11)*LN(INDEX(出力表!C:C,11)+1)))), MAX(0.00000001, (1-(1/(1+EXP(-(INDEX(係数表!G:G,11) + $B907)))))*(EXP(INDEX(係数表!H:H,11) + INDEX(係数表!I:I,11)*LN(INDEX(出力表!C:C,11)+1)))))))</f>
        <v>94.854038931839639</v>
      </c>
      <c r="AF907" t="e">
        <f>MIN(100, MAX(0, (100*(INDEX(出力表!D:D,11))/(EXP(INDEX(係数表!B:B,11) + $C907) + (INDEX(出力表!D:D,11)))) + (乱数表!$W907*(Settings!B12/(((INDEX(出力表!D:D,11))+1)^INDEX(係数表!E:E,11)*INDEX(係数表!F:F,11))))))</f>
        <v>#VALUE!</v>
      </c>
      <c r="AG907" t="e">
        <f>MIN(100, MAX(0, (INDEX(出力表!D:D,11))*AE907/MAX(AF907, Settings!B3)))</f>
        <v>#VALUE!</v>
      </c>
      <c r="AH907">
        <f>MIN(100, MAX(0, 100*BETAINV(乱数表!$L907, MAX(0.00000001, (1/(1+EXP(-(INDEX(係数表!G:G,12) + $B907))))*(EXP(INDEX(係数表!H:H,12) + INDEX(係数表!I:I,12)*LN(INDEX(出力表!C:C,12)+1)))), MAX(0.00000001, (1-(1/(1+EXP(-(INDEX(係数表!G:G,12) + $B907)))))*(EXP(INDEX(係数表!H:H,12) + INDEX(係数表!I:I,12)*LN(INDEX(出力表!C:C,12)+1)))))))</f>
        <v>99.967172697360922</v>
      </c>
      <c r="AI907" t="e">
        <f>MIN(100, MAX(0, (100*(INDEX(出力表!D:D,12))/(EXP(INDEX(係数表!B:B,12) + $C907) + (INDEX(出力表!D:D,12)))) + (乱数表!$X907*(Settings!B12/(((INDEX(出力表!D:D,12))+1)^INDEX(係数表!E:E,12)*INDEX(係数表!F:F,12))))))</f>
        <v>#VALUE!</v>
      </c>
      <c r="AJ907" t="e">
        <f>MIN(100, MAX(0, (INDEX(出力表!D:D,12))*AH907/MAX(AI907, Settings!B3)))</f>
        <v>#VALUE!</v>
      </c>
      <c r="AK907">
        <f>MIN(100, MAX(0, 100*BETAINV(乱数表!$M907, MAX(0.00000001, (1/(1+EXP(-(INDEX(係数表!G:G,13) + $B907))))*(EXP(INDEX(係数表!H:H,13) + INDEX(係数表!I:I,13)*LN(INDEX(出力表!C:C,13)+1)))), MAX(0.00000001, (1-(1/(1+EXP(-(INDEX(係数表!G:G,13) + $B907)))))*(EXP(INDEX(係数表!H:H,13) + INDEX(係数表!I:I,13)*LN(INDEX(出力表!C:C,13)+1)))))))</f>
        <v>94.459690784582634</v>
      </c>
      <c r="AL907" t="e">
        <f>MIN(100, MAX(0, (100*(INDEX(出力表!D:D,13))/(EXP(INDEX(係数表!B:B,13) + $C907) + (INDEX(出力表!D:D,13)))) + (乱数表!$Y907*(Settings!B12/(((INDEX(出力表!D:D,13))+1)^INDEX(係数表!E:E,13)*INDEX(係数表!F:F,13))))))</f>
        <v>#VALUE!</v>
      </c>
      <c r="AM907" t="e">
        <f>MIN(100, MAX(0, (INDEX(出力表!D:D,13))*AK907/MAX(AL907, Settings!B3)))</f>
        <v>#VALUE!</v>
      </c>
      <c r="AN907">
        <f>IF(ISNUMBER(F907), INDEX(出力表!B:B,2)*F907, 0)+IF(ISNUMBER(I907), INDEX(出力表!B:B,3)*I907, 0)+IF(ISNUMBER(L907), INDEX(出力表!B:B,4)*L907, 0)+IF(ISNUMBER(O907), INDEX(出力表!B:B,5)*O907, 0)+IF(ISNUMBER(R907), INDEX(出力表!B:B,6)*R907, 0)+IF(ISNUMBER(U907), INDEX(出力表!B:B,7)*U907, 0)+IF(ISNUMBER(X907), INDEX(出力表!B:B,8)*X907, 0)+IF(ISNUMBER(AA907), INDEX(出力表!B:B,9)*AA907, 0)+IF(ISNUMBER(AD907), INDEX(出力表!B:B,10)*AD907, 0)+IF(ISNUMBER(AG907), INDEX(出力表!B:B,11)*AG907, 0)+IF(ISNUMBER(AJ907), INDEX(出力表!B:B,12)*AJ907, 0)+IF(ISNUMBER(AM907), INDEX(出力表!B:B,13)*AM907, 0)</f>
        <v>0</v>
      </c>
      <c r="AO907">
        <f>IF(ISNUMBER(F907), INDEX(出力表!B:B,2), 0)+IF(ISNUMBER(I907), INDEX(出力表!B:B,3), 0)+IF(ISNUMBER(L907), INDEX(出力表!B:B,4), 0)+IF(ISNUMBER(O907), INDEX(出力表!B:B,5), 0)+IF(ISNUMBER(R907), INDEX(出力表!B:B,6), 0)+IF(ISNUMBER(U907), INDEX(出力表!B:B,7), 0)+IF(ISNUMBER(X907), INDEX(出力表!B:B,8), 0)+IF(ISNUMBER(AA907), INDEX(出力表!B:B,9), 0)+IF(ISNUMBER(AD907), INDEX(出力表!B:B,10), 0)+IF(ISNUMBER(AG907), INDEX(出力表!B:B,11), 0)+IF(ISNUMBER(AJ907), INDEX(出力表!B:B,12), 0)+IF(ISNUMBER(AM907), INDEX(出力表!B:B,13), 0)</f>
        <v>0</v>
      </c>
      <c r="AP907" t="str">
        <f t="shared" si="14"/>
        <v/>
      </c>
    </row>
    <row r="908" spans="1:42" x14ac:dyDescent="0.2">
      <c r="A908">
        <v>907</v>
      </c>
      <c r="B908">
        <f>IF(UPPER(Settings!B4)="TRUE", 乱数表!$Z908*Settings!B10, 0)</f>
        <v>0.45631728540376587</v>
      </c>
      <c r="C908">
        <f>IF(UPPER(Settings!B4)="TRUE", 乱数表!$AA908*Settings!B11, 0)</f>
        <v>-7.8248495747232777E-2</v>
      </c>
      <c r="D908">
        <f>MIN(100, MAX(0, 100*BETAINV(乱数表!$B908, MAX(0.00000001, (1/(1+EXP(-(INDEX(係数表!G:G,2) + $B908))))*(EXP(INDEX(係数表!H:H,2) + INDEX(係数表!I:I,2)*LN(INDEX(出力表!C:C,2)+1)))), MAX(0.00000001, (1-(1/(1+EXP(-(INDEX(係数表!G:G,2) + $B908)))))*(EXP(INDEX(係数表!H:H,2) + INDEX(係数表!I:I,2)*LN(INDEX(出力表!C:C,2)+1)))))))</f>
        <v>99.881072960295441</v>
      </c>
      <c r="E908" t="e">
        <f>MIN(100, MAX(0, (100*(INDEX(出力表!D:D,2))/(EXP(INDEX(係数表!B:B,2) + $C908) + (INDEX(出力表!D:D,2)))) + (乱数表!$N908*(Settings!B12/(((INDEX(出力表!D:D,2))+1)^INDEX(係数表!E:E,2)*INDEX(係数表!F:F,2))))))</f>
        <v>#VALUE!</v>
      </c>
      <c r="F908" t="e">
        <f>MIN(100, MAX(0, (INDEX(出力表!D:D,2))*D908/MAX(E908, Settings!B3)))</f>
        <v>#VALUE!</v>
      </c>
      <c r="G908">
        <f>MIN(100, MAX(0, 100*BETAINV(乱数表!$C908, MAX(0.00000001, (1/(1+EXP(-(INDEX(係数表!G:G,3) + $B908))))*(EXP(INDEX(係数表!H:H,3) + INDEX(係数表!I:I,3)*LN(INDEX(出力表!C:C,3)+1)))), MAX(0.00000001, (1-(1/(1+EXP(-(INDEX(係数表!G:G,3) + $B908)))))*(EXP(INDEX(係数表!H:H,3) + INDEX(係数表!I:I,3)*LN(INDEX(出力表!C:C,3)+1)))))))</f>
        <v>97.801219085035498</v>
      </c>
      <c r="H908" t="e">
        <f>MIN(100, MAX(0, (100*(INDEX(出力表!D:D,3))/(EXP(INDEX(係数表!B:B,3) + $C908) + (INDEX(出力表!D:D,3)))) + (乱数表!$O908*(Settings!B12/(((INDEX(出力表!D:D,3))+1)^INDEX(係数表!E:E,3)*INDEX(係数表!F:F,3))))))</f>
        <v>#VALUE!</v>
      </c>
      <c r="I908" t="e">
        <f>MIN(100, MAX(0, (INDEX(出力表!D:D,3))*G908/MAX(H908, Settings!B3)))</f>
        <v>#VALUE!</v>
      </c>
      <c r="J908">
        <f>MIN(100, MAX(0, 100*BETAINV(乱数表!$D908, MAX(0.00000001, (1/(1+EXP(-(INDEX(係数表!G:G,4) + $B908))))*(EXP(INDEX(係数表!H:H,4) + INDEX(係数表!I:I,4)*LN(INDEX(出力表!C:C,4)+1)))), MAX(0.00000001, (1-(1/(1+EXP(-(INDEX(係数表!G:G,4) + $B908)))))*(EXP(INDEX(係数表!H:H,4) + INDEX(係数表!I:I,4)*LN(INDEX(出力表!C:C,4)+1)))))))</f>
        <v>99.957477688537381</v>
      </c>
      <c r="K908" t="e">
        <f>MIN(100, MAX(0, (100*(INDEX(出力表!D:D,4))/(EXP(INDEX(係数表!B:B,4) + $C908) + (INDEX(出力表!D:D,4)))) + (乱数表!$P908*(Settings!B12/(((INDEX(出力表!D:D,4))+1)^INDEX(係数表!E:E,4)*INDEX(係数表!F:F,4))))))</f>
        <v>#VALUE!</v>
      </c>
      <c r="L908" t="e">
        <f>MIN(100, MAX(0, (INDEX(出力表!D:D,4))*J908/MAX(K908, Settings!B3)))</f>
        <v>#VALUE!</v>
      </c>
      <c r="M908">
        <f>MIN(100, MAX(0, 100*BETAINV(乱数表!$E908, MAX(0.00000001, (1/(1+EXP(-(INDEX(係数表!G:G,5) + $B908))))*(EXP(INDEX(係数表!H:H,5) + INDEX(係数表!I:I,5)*LN(INDEX(出力表!C:C,5)+1)))), MAX(0.00000001, (1-(1/(1+EXP(-(INDEX(係数表!G:G,5) + $B908)))))*(EXP(INDEX(係数表!H:H,5) + INDEX(係数表!I:I,5)*LN(INDEX(出力表!C:C,5)+1)))))))</f>
        <v>94.725528698129352</v>
      </c>
      <c r="N908" t="e">
        <f>MIN(100, MAX(0, (100*(INDEX(出力表!D:D,5))/(EXP(INDEX(係数表!B:B,5) + $C908) + (INDEX(出力表!D:D,5)))) + (乱数表!$Q908*(Settings!B12/(((INDEX(出力表!D:D,5))+1)^INDEX(係数表!E:E,5)*INDEX(係数表!F:F,5))))))</f>
        <v>#VALUE!</v>
      </c>
      <c r="O908" t="e">
        <f>MIN(100, MAX(0, (INDEX(出力表!D:D,5))*M908/MAX(N908, Settings!B3)))</f>
        <v>#VALUE!</v>
      </c>
      <c r="P908">
        <f>MIN(100, MAX(0, 100*BETAINV(乱数表!$F908, MAX(0.00000001, (1/(1+EXP(-(INDEX(係数表!G:G,6) + $B908))))*(EXP(INDEX(係数表!H:H,6) + INDEX(係数表!I:I,6)*LN(INDEX(出力表!C:C,6)+1)))), MAX(0.00000001, (1-(1/(1+EXP(-(INDEX(係数表!G:G,6) + $B908)))))*(EXP(INDEX(係数表!H:H,6) + INDEX(係数表!I:I,6)*LN(INDEX(出力表!C:C,6)+1)))))))</f>
        <v>93.874795746777352</v>
      </c>
      <c r="Q908" t="e">
        <f>MIN(100, MAX(0, (100*(INDEX(出力表!D:D,6))/(EXP(INDEX(係数表!B:B,6) + $C908) + (INDEX(出力表!D:D,6)))) + (乱数表!$R908*(Settings!B12/(((INDEX(出力表!D:D,6))+1)^INDEX(係数表!E:E,6)*INDEX(係数表!F:F,6))))))</f>
        <v>#VALUE!</v>
      </c>
      <c r="R908" t="e">
        <f>MIN(100, MAX(0, (INDEX(出力表!D:D,6))*P908/MAX(Q908, Settings!B3)))</f>
        <v>#VALUE!</v>
      </c>
      <c r="S908">
        <f>MIN(100, MAX(0, 100*BETAINV(乱数表!$G908, MAX(0.00000001, (1/(1+EXP(-(INDEX(係数表!G:G,7) + $B908))))*(EXP(INDEX(係数表!H:H,7) + INDEX(係数表!I:I,7)*LN(INDEX(出力表!C:C,7)+1)))), MAX(0.00000001, (1-(1/(1+EXP(-(INDEX(係数表!G:G,7) + $B908)))))*(EXP(INDEX(係数表!H:H,7) + INDEX(係数表!I:I,7)*LN(INDEX(出力表!C:C,7)+1)))))))</f>
        <v>99.967413941274117</v>
      </c>
      <c r="T908" t="e">
        <f>MIN(100, MAX(0, (100*(INDEX(出力表!D:D,7))/(EXP(INDEX(係数表!B:B,7) + $C908) + (INDEX(出力表!D:D,7)))) + (乱数表!$S908*(Settings!B12/(((INDEX(出力表!D:D,7))+1)^INDEX(係数表!E:E,7)*INDEX(係数表!F:F,7))))))</f>
        <v>#VALUE!</v>
      </c>
      <c r="U908" t="e">
        <f>MIN(100, MAX(0, (INDEX(出力表!D:D,7))*S908/MAX(T908, Settings!B3)))</f>
        <v>#VALUE!</v>
      </c>
      <c r="V908">
        <f>MIN(100, MAX(0, 100*BETAINV(乱数表!$H908, MAX(0.00000001, (1/(1+EXP(-(INDEX(係数表!G:G,8) + $B908))))*(EXP(INDEX(係数表!H:H,8) + INDEX(係数表!I:I,8)*LN(INDEX(出力表!C:C,8)+1)))), MAX(0.00000001, (1-(1/(1+EXP(-(INDEX(係数表!G:G,8) + $B908)))))*(EXP(INDEX(係数表!H:H,8) + INDEX(係数表!I:I,8)*LN(INDEX(出力表!C:C,8)+1)))))))</f>
        <v>97.982781981430406</v>
      </c>
      <c r="W908" t="e">
        <f>MIN(100, MAX(0, (100*(INDEX(出力表!D:D,8))/(EXP(INDEX(係数表!B:B,8) + $C908) + (INDEX(出力表!D:D,8)))) + (乱数表!$T908*(Settings!B12/(((INDEX(出力表!D:D,8))+1)^INDEX(係数表!E:E,8)*INDEX(係数表!F:F,8))))))</f>
        <v>#VALUE!</v>
      </c>
      <c r="X908" t="e">
        <f>MIN(100, MAX(0, (INDEX(出力表!D:D,8))*V908/MAX(W908, Settings!B3)))</f>
        <v>#VALUE!</v>
      </c>
      <c r="Y908">
        <f>MIN(100, MAX(0, 100*BETAINV(乱数表!$I908, MAX(0.00000001, (1/(1+EXP(-(INDEX(係数表!G:G,9) + $B908))))*(EXP(INDEX(係数表!H:H,9) + INDEX(係数表!I:I,9)*LN(INDEX(出力表!C:C,9)+1)))), MAX(0.00000001, (1-(1/(1+EXP(-(INDEX(係数表!G:G,9) + $B908)))))*(EXP(INDEX(係数表!H:H,9) + INDEX(係数表!I:I,9)*LN(INDEX(出力表!C:C,9)+1)))))))</f>
        <v>79.302855697885633</v>
      </c>
      <c r="Z908" t="e">
        <f>MIN(100, MAX(0, (100*(INDEX(出力表!D:D,9))/(EXP(INDEX(係数表!B:B,9) + $C908) + (INDEX(出力表!D:D,9)))) + (乱数表!$U908*(Settings!B12/(((INDEX(出力表!D:D,9))+1)^INDEX(係数表!E:E,9)*INDEX(係数表!F:F,9))))))</f>
        <v>#VALUE!</v>
      </c>
      <c r="AA908" t="e">
        <f>MIN(100, MAX(0, (INDEX(出力表!D:D,9))*Y908/MAX(Z908, Settings!B3)))</f>
        <v>#VALUE!</v>
      </c>
      <c r="AB908">
        <f>MIN(100, MAX(0, 100*BETAINV(乱数表!$J908, MAX(0.00000001, (1/(1+EXP(-(INDEX(係数表!G:G,10) + $B908))))*(EXP(INDEX(係数表!H:H,10) + INDEX(係数表!I:I,10)*LN(INDEX(出力表!C:C,10)+1)))), MAX(0.00000001, (1-(1/(1+EXP(-(INDEX(係数表!G:G,10) + $B908)))))*(EXP(INDEX(係数表!H:H,10) + INDEX(係数表!I:I,10)*LN(INDEX(出力表!C:C,10)+1)))))))</f>
        <v>92.152999944911258</v>
      </c>
      <c r="AC908" t="e">
        <f>MIN(100, MAX(0, (100*(INDEX(出力表!D:D,10))/(EXP(INDEX(係数表!B:B,10) + $C908) + (INDEX(出力表!D:D,10)))) + (乱数表!$V908*(Settings!B12/(((INDEX(出力表!D:D,10))+1)^INDEX(係数表!E:E,10)*INDEX(係数表!F:F,10))))))</f>
        <v>#VALUE!</v>
      </c>
      <c r="AD908" t="e">
        <f>MIN(100, MAX(0, (INDEX(出力表!D:D,10))*AB908/MAX(AC908, Settings!B3)))</f>
        <v>#VALUE!</v>
      </c>
      <c r="AE908">
        <f>MIN(100, MAX(0, 100*BETAINV(乱数表!$K908, MAX(0.00000001, (1/(1+EXP(-(INDEX(係数表!G:G,11) + $B908))))*(EXP(INDEX(係数表!H:H,11) + INDEX(係数表!I:I,11)*LN(INDEX(出力表!C:C,11)+1)))), MAX(0.00000001, (1-(1/(1+EXP(-(INDEX(係数表!G:G,11) + $B908)))))*(EXP(INDEX(係数表!H:H,11) + INDEX(係数表!I:I,11)*LN(INDEX(出力表!C:C,11)+1)))))))</f>
        <v>80.326314964024618</v>
      </c>
      <c r="AF908" t="e">
        <f>MIN(100, MAX(0, (100*(INDEX(出力表!D:D,11))/(EXP(INDEX(係数表!B:B,11) + $C908) + (INDEX(出力表!D:D,11)))) + (乱数表!$W908*(Settings!B12/(((INDEX(出力表!D:D,11))+1)^INDEX(係数表!E:E,11)*INDEX(係数表!F:F,11))))))</f>
        <v>#VALUE!</v>
      </c>
      <c r="AG908" t="e">
        <f>MIN(100, MAX(0, (INDEX(出力表!D:D,11))*AE908/MAX(AF908, Settings!B3)))</f>
        <v>#VALUE!</v>
      </c>
      <c r="AH908">
        <f>MIN(100, MAX(0, 100*BETAINV(乱数表!$L908, MAX(0.00000001, (1/(1+EXP(-(INDEX(係数表!G:G,12) + $B908))))*(EXP(INDEX(係数表!H:H,12) + INDEX(係数表!I:I,12)*LN(INDEX(出力表!C:C,12)+1)))), MAX(0.00000001, (1-(1/(1+EXP(-(INDEX(係数表!G:G,12) + $B908)))))*(EXP(INDEX(係数表!H:H,12) + INDEX(係数表!I:I,12)*LN(INDEX(出力表!C:C,12)+1)))))))</f>
        <v>99.895922261461621</v>
      </c>
      <c r="AI908" t="e">
        <f>MIN(100, MAX(0, (100*(INDEX(出力表!D:D,12))/(EXP(INDEX(係数表!B:B,12) + $C908) + (INDEX(出力表!D:D,12)))) + (乱数表!$X908*(Settings!B12/(((INDEX(出力表!D:D,12))+1)^INDEX(係数表!E:E,12)*INDEX(係数表!F:F,12))))))</f>
        <v>#VALUE!</v>
      </c>
      <c r="AJ908" t="e">
        <f>MIN(100, MAX(0, (INDEX(出力表!D:D,12))*AH908/MAX(AI908, Settings!B3)))</f>
        <v>#VALUE!</v>
      </c>
      <c r="AK908">
        <f>MIN(100, MAX(0, 100*BETAINV(乱数表!$M908, MAX(0.00000001, (1/(1+EXP(-(INDEX(係数表!G:G,13) + $B908))))*(EXP(INDEX(係数表!H:H,13) + INDEX(係数表!I:I,13)*LN(INDEX(出力表!C:C,13)+1)))), MAX(0.00000001, (1-(1/(1+EXP(-(INDEX(係数表!G:G,13) + $B908)))))*(EXP(INDEX(係数表!H:H,13) + INDEX(係数表!I:I,13)*LN(INDEX(出力表!C:C,13)+1)))))))</f>
        <v>99.548642719038</v>
      </c>
      <c r="AL908" t="e">
        <f>MIN(100, MAX(0, (100*(INDEX(出力表!D:D,13))/(EXP(INDEX(係数表!B:B,13) + $C908) + (INDEX(出力表!D:D,13)))) + (乱数表!$Y908*(Settings!B12/(((INDEX(出力表!D:D,13))+1)^INDEX(係数表!E:E,13)*INDEX(係数表!F:F,13))))))</f>
        <v>#VALUE!</v>
      </c>
      <c r="AM908" t="e">
        <f>MIN(100, MAX(0, (INDEX(出力表!D:D,13))*AK908/MAX(AL908, Settings!B3)))</f>
        <v>#VALUE!</v>
      </c>
      <c r="AN908">
        <f>IF(ISNUMBER(F908), INDEX(出力表!B:B,2)*F908, 0)+IF(ISNUMBER(I908), INDEX(出力表!B:B,3)*I908, 0)+IF(ISNUMBER(L908), INDEX(出力表!B:B,4)*L908, 0)+IF(ISNUMBER(O908), INDEX(出力表!B:B,5)*O908, 0)+IF(ISNUMBER(R908), INDEX(出力表!B:B,6)*R908, 0)+IF(ISNUMBER(U908), INDEX(出力表!B:B,7)*U908, 0)+IF(ISNUMBER(X908), INDEX(出力表!B:B,8)*X908, 0)+IF(ISNUMBER(AA908), INDEX(出力表!B:B,9)*AA908, 0)+IF(ISNUMBER(AD908), INDEX(出力表!B:B,10)*AD908, 0)+IF(ISNUMBER(AG908), INDEX(出力表!B:B,11)*AG908, 0)+IF(ISNUMBER(AJ908), INDEX(出力表!B:B,12)*AJ908, 0)+IF(ISNUMBER(AM908), INDEX(出力表!B:B,13)*AM908, 0)</f>
        <v>0</v>
      </c>
      <c r="AO908">
        <f>IF(ISNUMBER(F908), INDEX(出力表!B:B,2), 0)+IF(ISNUMBER(I908), INDEX(出力表!B:B,3), 0)+IF(ISNUMBER(L908), INDEX(出力表!B:B,4), 0)+IF(ISNUMBER(O908), INDEX(出力表!B:B,5), 0)+IF(ISNUMBER(R908), INDEX(出力表!B:B,6), 0)+IF(ISNUMBER(U908), INDEX(出力表!B:B,7), 0)+IF(ISNUMBER(X908), INDEX(出力表!B:B,8), 0)+IF(ISNUMBER(AA908), INDEX(出力表!B:B,9), 0)+IF(ISNUMBER(AD908), INDEX(出力表!B:B,10), 0)+IF(ISNUMBER(AG908), INDEX(出力表!B:B,11), 0)+IF(ISNUMBER(AJ908), INDEX(出力表!B:B,12), 0)+IF(ISNUMBER(AM908), INDEX(出力表!B:B,13), 0)</f>
        <v>0</v>
      </c>
      <c r="AP908" t="str">
        <f t="shared" si="14"/>
        <v/>
      </c>
    </row>
    <row r="909" spans="1:42" x14ac:dyDescent="0.2">
      <c r="A909">
        <v>908</v>
      </c>
      <c r="B909">
        <f>IF(UPPER(Settings!B4)="TRUE", 乱数表!$Z909*Settings!B10, 0)</f>
        <v>0.46387561173097069</v>
      </c>
      <c r="C909">
        <f>IF(UPPER(Settings!B4)="TRUE", 乱数表!$AA909*Settings!B11, 0)</f>
        <v>-6.8826361465907468E-2</v>
      </c>
      <c r="D909">
        <f>MIN(100, MAX(0, 100*BETAINV(乱数表!$B909, MAX(0.00000001, (1/(1+EXP(-(INDEX(係数表!G:G,2) + $B909))))*(EXP(INDEX(係数表!H:H,2) + INDEX(係数表!I:I,2)*LN(INDEX(出力表!C:C,2)+1)))), MAX(0.00000001, (1-(1/(1+EXP(-(INDEX(係数表!G:G,2) + $B909)))))*(EXP(INDEX(係数表!H:H,2) + INDEX(係数表!I:I,2)*LN(INDEX(出力表!C:C,2)+1)))))))</f>
        <v>99.995080035761816</v>
      </c>
      <c r="E909" t="e">
        <f>MIN(100, MAX(0, (100*(INDEX(出力表!D:D,2))/(EXP(INDEX(係数表!B:B,2) + $C909) + (INDEX(出力表!D:D,2)))) + (乱数表!$N909*(Settings!B12/(((INDEX(出力表!D:D,2))+1)^INDEX(係数表!E:E,2)*INDEX(係数表!F:F,2))))))</f>
        <v>#VALUE!</v>
      </c>
      <c r="F909" t="e">
        <f>MIN(100, MAX(0, (INDEX(出力表!D:D,2))*D909/MAX(E909, Settings!B3)))</f>
        <v>#VALUE!</v>
      </c>
      <c r="G909">
        <f>MIN(100, MAX(0, 100*BETAINV(乱数表!$C909, MAX(0.00000001, (1/(1+EXP(-(INDEX(係数表!G:G,3) + $B909))))*(EXP(INDEX(係数表!H:H,3) + INDEX(係数表!I:I,3)*LN(INDEX(出力表!C:C,3)+1)))), MAX(0.00000001, (1-(1/(1+EXP(-(INDEX(係数表!G:G,3) + $B909)))))*(EXP(INDEX(係数表!H:H,3) + INDEX(係数表!I:I,3)*LN(INDEX(出力表!C:C,3)+1)))))))</f>
        <v>99.234218056509135</v>
      </c>
      <c r="H909" t="e">
        <f>MIN(100, MAX(0, (100*(INDEX(出力表!D:D,3))/(EXP(INDEX(係数表!B:B,3) + $C909) + (INDEX(出力表!D:D,3)))) + (乱数表!$O909*(Settings!B12/(((INDEX(出力表!D:D,3))+1)^INDEX(係数表!E:E,3)*INDEX(係数表!F:F,3))))))</f>
        <v>#VALUE!</v>
      </c>
      <c r="I909" t="e">
        <f>MIN(100, MAX(0, (INDEX(出力表!D:D,3))*G909/MAX(H909, Settings!B3)))</f>
        <v>#VALUE!</v>
      </c>
      <c r="J909">
        <f>MIN(100, MAX(0, 100*BETAINV(乱数表!$D909, MAX(0.00000001, (1/(1+EXP(-(INDEX(係数表!G:G,4) + $B909))))*(EXP(INDEX(係数表!H:H,4) + INDEX(係数表!I:I,4)*LN(INDEX(出力表!C:C,4)+1)))), MAX(0.00000001, (1-(1/(1+EXP(-(INDEX(係数表!G:G,4) + $B909)))))*(EXP(INDEX(係数表!H:H,4) + INDEX(係数表!I:I,4)*LN(INDEX(出力表!C:C,4)+1)))))))</f>
        <v>94.029339869696798</v>
      </c>
      <c r="K909" t="e">
        <f>MIN(100, MAX(0, (100*(INDEX(出力表!D:D,4))/(EXP(INDEX(係数表!B:B,4) + $C909) + (INDEX(出力表!D:D,4)))) + (乱数表!$P909*(Settings!B12/(((INDEX(出力表!D:D,4))+1)^INDEX(係数表!E:E,4)*INDEX(係数表!F:F,4))))))</f>
        <v>#VALUE!</v>
      </c>
      <c r="L909" t="e">
        <f>MIN(100, MAX(0, (INDEX(出力表!D:D,4))*J909/MAX(K909, Settings!B3)))</f>
        <v>#VALUE!</v>
      </c>
      <c r="M909">
        <f>MIN(100, MAX(0, 100*BETAINV(乱数表!$E909, MAX(0.00000001, (1/(1+EXP(-(INDEX(係数表!G:G,5) + $B909))))*(EXP(INDEX(係数表!H:H,5) + INDEX(係数表!I:I,5)*LN(INDEX(出力表!C:C,5)+1)))), MAX(0.00000001, (1-(1/(1+EXP(-(INDEX(係数表!G:G,5) + $B909)))))*(EXP(INDEX(係数表!H:H,5) + INDEX(係数表!I:I,5)*LN(INDEX(出力表!C:C,5)+1)))))))</f>
        <v>99.837690074821779</v>
      </c>
      <c r="N909" t="e">
        <f>MIN(100, MAX(0, (100*(INDEX(出力表!D:D,5))/(EXP(INDEX(係数表!B:B,5) + $C909) + (INDEX(出力表!D:D,5)))) + (乱数表!$Q909*(Settings!B12/(((INDEX(出力表!D:D,5))+1)^INDEX(係数表!E:E,5)*INDEX(係数表!F:F,5))))))</f>
        <v>#VALUE!</v>
      </c>
      <c r="O909" t="e">
        <f>MIN(100, MAX(0, (INDEX(出力表!D:D,5))*M909/MAX(N909, Settings!B3)))</f>
        <v>#VALUE!</v>
      </c>
      <c r="P909">
        <f>MIN(100, MAX(0, 100*BETAINV(乱数表!$F909, MAX(0.00000001, (1/(1+EXP(-(INDEX(係数表!G:G,6) + $B909))))*(EXP(INDEX(係数表!H:H,6) + INDEX(係数表!I:I,6)*LN(INDEX(出力表!C:C,6)+1)))), MAX(0.00000001, (1-(1/(1+EXP(-(INDEX(係数表!G:G,6) + $B909)))))*(EXP(INDEX(係数表!H:H,6) + INDEX(係数表!I:I,6)*LN(INDEX(出力表!C:C,6)+1)))))))</f>
        <v>99.987585868356959</v>
      </c>
      <c r="Q909" t="e">
        <f>MIN(100, MAX(0, (100*(INDEX(出力表!D:D,6))/(EXP(INDEX(係数表!B:B,6) + $C909) + (INDEX(出力表!D:D,6)))) + (乱数表!$R909*(Settings!B12/(((INDEX(出力表!D:D,6))+1)^INDEX(係数表!E:E,6)*INDEX(係数表!F:F,6))))))</f>
        <v>#VALUE!</v>
      </c>
      <c r="R909" t="e">
        <f>MIN(100, MAX(0, (INDEX(出力表!D:D,6))*P909/MAX(Q909, Settings!B3)))</f>
        <v>#VALUE!</v>
      </c>
      <c r="S909">
        <f>MIN(100, MAX(0, 100*BETAINV(乱数表!$G909, MAX(0.00000001, (1/(1+EXP(-(INDEX(係数表!G:G,7) + $B909))))*(EXP(INDEX(係数表!H:H,7) + INDEX(係数表!I:I,7)*LN(INDEX(出力表!C:C,7)+1)))), MAX(0.00000001, (1-(1/(1+EXP(-(INDEX(係数表!G:G,7) + $B909)))))*(EXP(INDEX(係数表!H:H,7) + INDEX(係数表!I:I,7)*LN(INDEX(出力表!C:C,7)+1)))))))</f>
        <v>98.60465611050752</v>
      </c>
      <c r="T909" t="e">
        <f>MIN(100, MAX(0, (100*(INDEX(出力表!D:D,7))/(EXP(INDEX(係数表!B:B,7) + $C909) + (INDEX(出力表!D:D,7)))) + (乱数表!$S909*(Settings!B12/(((INDEX(出力表!D:D,7))+1)^INDEX(係数表!E:E,7)*INDEX(係数表!F:F,7))))))</f>
        <v>#VALUE!</v>
      </c>
      <c r="U909" t="e">
        <f>MIN(100, MAX(0, (INDEX(出力表!D:D,7))*S909/MAX(T909, Settings!B3)))</f>
        <v>#VALUE!</v>
      </c>
      <c r="V909">
        <f>MIN(100, MAX(0, 100*BETAINV(乱数表!$H909, MAX(0.00000001, (1/(1+EXP(-(INDEX(係数表!G:G,8) + $B909))))*(EXP(INDEX(係数表!H:H,8) + INDEX(係数表!I:I,8)*LN(INDEX(出力表!C:C,8)+1)))), MAX(0.00000001, (1-(1/(1+EXP(-(INDEX(係数表!G:G,8) + $B909)))))*(EXP(INDEX(係数表!H:H,8) + INDEX(係数表!I:I,8)*LN(INDEX(出力表!C:C,8)+1)))))))</f>
        <v>64.462135944173639</v>
      </c>
      <c r="W909" t="e">
        <f>MIN(100, MAX(0, (100*(INDEX(出力表!D:D,8))/(EXP(INDEX(係数表!B:B,8) + $C909) + (INDEX(出力表!D:D,8)))) + (乱数表!$T909*(Settings!B12/(((INDEX(出力表!D:D,8))+1)^INDEX(係数表!E:E,8)*INDEX(係数表!F:F,8))))))</f>
        <v>#VALUE!</v>
      </c>
      <c r="X909" t="e">
        <f>MIN(100, MAX(0, (INDEX(出力表!D:D,8))*V909/MAX(W909, Settings!B3)))</f>
        <v>#VALUE!</v>
      </c>
      <c r="Y909">
        <f>MIN(100, MAX(0, 100*BETAINV(乱数表!$I909, MAX(0.00000001, (1/(1+EXP(-(INDEX(係数表!G:G,9) + $B909))))*(EXP(INDEX(係数表!H:H,9) + INDEX(係数表!I:I,9)*LN(INDEX(出力表!C:C,9)+1)))), MAX(0.00000001, (1-(1/(1+EXP(-(INDEX(係数表!G:G,9) + $B909)))))*(EXP(INDEX(係数表!H:H,9) + INDEX(係数表!I:I,9)*LN(INDEX(出力表!C:C,9)+1)))))))</f>
        <v>95.323233716469204</v>
      </c>
      <c r="Z909" t="e">
        <f>MIN(100, MAX(0, (100*(INDEX(出力表!D:D,9))/(EXP(INDEX(係数表!B:B,9) + $C909) + (INDEX(出力表!D:D,9)))) + (乱数表!$U909*(Settings!B12/(((INDEX(出力表!D:D,9))+1)^INDEX(係数表!E:E,9)*INDEX(係数表!F:F,9))))))</f>
        <v>#VALUE!</v>
      </c>
      <c r="AA909" t="e">
        <f>MIN(100, MAX(0, (INDEX(出力表!D:D,9))*Y909/MAX(Z909, Settings!B3)))</f>
        <v>#VALUE!</v>
      </c>
      <c r="AB909">
        <f>MIN(100, MAX(0, 100*BETAINV(乱数表!$J909, MAX(0.00000001, (1/(1+EXP(-(INDEX(係数表!G:G,10) + $B909))))*(EXP(INDEX(係数表!H:H,10) + INDEX(係数表!I:I,10)*LN(INDEX(出力表!C:C,10)+1)))), MAX(0.00000001, (1-(1/(1+EXP(-(INDEX(係数表!G:G,10) + $B909)))))*(EXP(INDEX(係数表!H:H,10) + INDEX(係数表!I:I,10)*LN(INDEX(出力表!C:C,10)+1)))))))</f>
        <v>99.996930884769512</v>
      </c>
      <c r="AC909" t="e">
        <f>MIN(100, MAX(0, (100*(INDEX(出力表!D:D,10))/(EXP(INDEX(係数表!B:B,10) + $C909) + (INDEX(出力表!D:D,10)))) + (乱数表!$V909*(Settings!B12/(((INDEX(出力表!D:D,10))+1)^INDEX(係数表!E:E,10)*INDEX(係数表!F:F,10))))))</f>
        <v>#VALUE!</v>
      </c>
      <c r="AD909" t="e">
        <f>MIN(100, MAX(0, (INDEX(出力表!D:D,10))*AB909/MAX(AC909, Settings!B3)))</f>
        <v>#VALUE!</v>
      </c>
      <c r="AE909">
        <f>MIN(100, MAX(0, 100*BETAINV(乱数表!$K909, MAX(0.00000001, (1/(1+EXP(-(INDEX(係数表!G:G,11) + $B909))))*(EXP(INDEX(係数表!H:H,11) + INDEX(係数表!I:I,11)*LN(INDEX(出力表!C:C,11)+1)))), MAX(0.00000001, (1-(1/(1+EXP(-(INDEX(係数表!G:G,11) + $B909)))))*(EXP(INDEX(係数表!H:H,11) + INDEX(係数表!I:I,11)*LN(INDEX(出力表!C:C,11)+1)))))))</f>
        <v>97.359588885193432</v>
      </c>
      <c r="AF909" t="e">
        <f>MIN(100, MAX(0, (100*(INDEX(出力表!D:D,11))/(EXP(INDEX(係数表!B:B,11) + $C909) + (INDEX(出力表!D:D,11)))) + (乱数表!$W909*(Settings!B12/(((INDEX(出力表!D:D,11))+1)^INDEX(係数表!E:E,11)*INDEX(係数表!F:F,11))))))</f>
        <v>#VALUE!</v>
      </c>
      <c r="AG909" t="e">
        <f>MIN(100, MAX(0, (INDEX(出力表!D:D,11))*AE909/MAX(AF909, Settings!B3)))</f>
        <v>#VALUE!</v>
      </c>
      <c r="AH909">
        <f>MIN(100, MAX(0, 100*BETAINV(乱数表!$L909, MAX(0.00000001, (1/(1+EXP(-(INDEX(係数表!G:G,12) + $B909))))*(EXP(INDEX(係数表!H:H,12) + INDEX(係数表!I:I,12)*LN(INDEX(出力表!C:C,12)+1)))), MAX(0.00000001, (1-(1/(1+EXP(-(INDEX(係数表!G:G,12) + $B909)))))*(EXP(INDEX(係数表!H:H,12) + INDEX(係数表!I:I,12)*LN(INDEX(出力表!C:C,12)+1)))))))</f>
        <v>99.96768235997051</v>
      </c>
      <c r="AI909" t="e">
        <f>MIN(100, MAX(0, (100*(INDEX(出力表!D:D,12))/(EXP(INDEX(係数表!B:B,12) + $C909) + (INDEX(出力表!D:D,12)))) + (乱数表!$X909*(Settings!B12/(((INDEX(出力表!D:D,12))+1)^INDEX(係数表!E:E,12)*INDEX(係数表!F:F,12))))))</f>
        <v>#VALUE!</v>
      </c>
      <c r="AJ909" t="e">
        <f>MIN(100, MAX(0, (INDEX(出力表!D:D,12))*AH909/MAX(AI909, Settings!B3)))</f>
        <v>#VALUE!</v>
      </c>
      <c r="AK909">
        <f>MIN(100, MAX(0, 100*BETAINV(乱数表!$M909, MAX(0.00000001, (1/(1+EXP(-(INDEX(係数表!G:G,13) + $B909))))*(EXP(INDEX(係数表!H:H,13) + INDEX(係数表!I:I,13)*LN(INDEX(出力表!C:C,13)+1)))), MAX(0.00000001, (1-(1/(1+EXP(-(INDEX(係数表!G:G,13) + $B909)))))*(EXP(INDEX(係数表!H:H,13) + INDEX(係数表!I:I,13)*LN(INDEX(出力表!C:C,13)+1)))))))</f>
        <v>98.170447926392583</v>
      </c>
      <c r="AL909" t="e">
        <f>MIN(100, MAX(0, (100*(INDEX(出力表!D:D,13))/(EXP(INDEX(係数表!B:B,13) + $C909) + (INDEX(出力表!D:D,13)))) + (乱数表!$Y909*(Settings!B12/(((INDEX(出力表!D:D,13))+1)^INDEX(係数表!E:E,13)*INDEX(係数表!F:F,13))))))</f>
        <v>#VALUE!</v>
      </c>
      <c r="AM909" t="e">
        <f>MIN(100, MAX(0, (INDEX(出力表!D:D,13))*AK909/MAX(AL909, Settings!B3)))</f>
        <v>#VALUE!</v>
      </c>
      <c r="AN909">
        <f>IF(ISNUMBER(F909), INDEX(出力表!B:B,2)*F909, 0)+IF(ISNUMBER(I909), INDEX(出力表!B:B,3)*I909, 0)+IF(ISNUMBER(L909), INDEX(出力表!B:B,4)*L909, 0)+IF(ISNUMBER(O909), INDEX(出力表!B:B,5)*O909, 0)+IF(ISNUMBER(R909), INDEX(出力表!B:B,6)*R909, 0)+IF(ISNUMBER(U909), INDEX(出力表!B:B,7)*U909, 0)+IF(ISNUMBER(X909), INDEX(出力表!B:B,8)*X909, 0)+IF(ISNUMBER(AA909), INDEX(出力表!B:B,9)*AA909, 0)+IF(ISNUMBER(AD909), INDEX(出力表!B:B,10)*AD909, 0)+IF(ISNUMBER(AG909), INDEX(出力表!B:B,11)*AG909, 0)+IF(ISNUMBER(AJ909), INDEX(出力表!B:B,12)*AJ909, 0)+IF(ISNUMBER(AM909), INDEX(出力表!B:B,13)*AM909, 0)</f>
        <v>0</v>
      </c>
      <c r="AO909">
        <f>IF(ISNUMBER(F909), INDEX(出力表!B:B,2), 0)+IF(ISNUMBER(I909), INDEX(出力表!B:B,3), 0)+IF(ISNUMBER(L909), INDEX(出力表!B:B,4), 0)+IF(ISNUMBER(O909), INDEX(出力表!B:B,5), 0)+IF(ISNUMBER(R909), INDEX(出力表!B:B,6), 0)+IF(ISNUMBER(U909), INDEX(出力表!B:B,7), 0)+IF(ISNUMBER(X909), INDEX(出力表!B:B,8), 0)+IF(ISNUMBER(AA909), INDEX(出力表!B:B,9), 0)+IF(ISNUMBER(AD909), INDEX(出力表!B:B,10), 0)+IF(ISNUMBER(AG909), INDEX(出力表!B:B,11), 0)+IF(ISNUMBER(AJ909), INDEX(出力表!B:B,12), 0)+IF(ISNUMBER(AM909), INDEX(出力表!B:B,13), 0)</f>
        <v>0</v>
      </c>
      <c r="AP909" t="str">
        <f t="shared" si="14"/>
        <v/>
      </c>
    </row>
    <row r="910" spans="1:42" x14ac:dyDescent="0.2">
      <c r="A910">
        <v>909</v>
      </c>
      <c r="B910">
        <f>IF(UPPER(Settings!B4)="TRUE", 乱数表!$Z910*Settings!B10, 0)</f>
        <v>-0.11847942551554375</v>
      </c>
      <c r="C910">
        <f>IF(UPPER(Settings!B4)="TRUE", 乱数表!$AA910*Settings!B11, 0)</f>
        <v>-3.873574994979178E-2</v>
      </c>
      <c r="D910">
        <f>MIN(100, MAX(0, 100*BETAINV(乱数表!$B910, MAX(0.00000001, (1/(1+EXP(-(INDEX(係数表!G:G,2) + $B910))))*(EXP(INDEX(係数表!H:H,2) + INDEX(係数表!I:I,2)*LN(INDEX(出力表!C:C,2)+1)))), MAX(0.00000001, (1-(1/(1+EXP(-(INDEX(係数表!G:G,2) + $B910)))))*(EXP(INDEX(係数表!H:H,2) + INDEX(係数表!I:I,2)*LN(INDEX(出力表!C:C,2)+1)))))))</f>
        <v>99.391818127199926</v>
      </c>
      <c r="E910" t="e">
        <f>MIN(100, MAX(0, (100*(INDEX(出力表!D:D,2))/(EXP(INDEX(係数表!B:B,2) + $C910) + (INDEX(出力表!D:D,2)))) + (乱数表!$N910*(Settings!B12/(((INDEX(出力表!D:D,2))+1)^INDEX(係数表!E:E,2)*INDEX(係数表!F:F,2))))))</f>
        <v>#VALUE!</v>
      </c>
      <c r="F910" t="e">
        <f>MIN(100, MAX(0, (INDEX(出力表!D:D,2))*D910/MAX(E910, Settings!B3)))</f>
        <v>#VALUE!</v>
      </c>
      <c r="G910">
        <f>MIN(100, MAX(0, 100*BETAINV(乱数表!$C910, MAX(0.00000001, (1/(1+EXP(-(INDEX(係数表!G:G,3) + $B910))))*(EXP(INDEX(係数表!H:H,3) + INDEX(係数表!I:I,3)*LN(INDEX(出力表!C:C,3)+1)))), MAX(0.00000001, (1-(1/(1+EXP(-(INDEX(係数表!G:G,3) + $B910)))))*(EXP(INDEX(係数表!H:H,3) + INDEX(係数表!I:I,3)*LN(INDEX(出力表!C:C,3)+1)))))))</f>
        <v>94.41421156655025</v>
      </c>
      <c r="H910" t="e">
        <f>MIN(100, MAX(0, (100*(INDEX(出力表!D:D,3))/(EXP(INDEX(係数表!B:B,3) + $C910) + (INDEX(出力表!D:D,3)))) + (乱数表!$O910*(Settings!B12/(((INDEX(出力表!D:D,3))+1)^INDEX(係数表!E:E,3)*INDEX(係数表!F:F,3))))))</f>
        <v>#VALUE!</v>
      </c>
      <c r="I910" t="e">
        <f>MIN(100, MAX(0, (INDEX(出力表!D:D,3))*G910/MAX(H910, Settings!B3)))</f>
        <v>#VALUE!</v>
      </c>
      <c r="J910">
        <f>MIN(100, MAX(0, 100*BETAINV(乱数表!$D910, MAX(0.00000001, (1/(1+EXP(-(INDEX(係数表!G:G,4) + $B910))))*(EXP(INDEX(係数表!H:H,4) + INDEX(係数表!I:I,4)*LN(INDEX(出力表!C:C,4)+1)))), MAX(0.00000001, (1-(1/(1+EXP(-(INDEX(係数表!G:G,4) + $B910)))))*(EXP(INDEX(係数表!H:H,4) + INDEX(係数表!I:I,4)*LN(INDEX(出力表!C:C,4)+1)))))))</f>
        <v>82.349728182974715</v>
      </c>
      <c r="K910" t="e">
        <f>MIN(100, MAX(0, (100*(INDEX(出力表!D:D,4))/(EXP(INDEX(係数表!B:B,4) + $C910) + (INDEX(出力表!D:D,4)))) + (乱数表!$P910*(Settings!B12/(((INDEX(出力表!D:D,4))+1)^INDEX(係数表!E:E,4)*INDEX(係数表!F:F,4))))))</f>
        <v>#VALUE!</v>
      </c>
      <c r="L910" t="e">
        <f>MIN(100, MAX(0, (INDEX(出力表!D:D,4))*J910/MAX(K910, Settings!B3)))</f>
        <v>#VALUE!</v>
      </c>
      <c r="M910">
        <f>MIN(100, MAX(0, 100*BETAINV(乱数表!$E910, MAX(0.00000001, (1/(1+EXP(-(INDEX(係数表!G:G,5) + $B910))))*(EXP(INDEX(係数表!H:H,5) + INDEX(係数表!I:I,5)*LN(INDEX(出力表!C:C,5)+1)))), MAX(0.00000001, (1-(1/(1+EXP(-(INDEX(係数表!G:G,5) + $B910)))))*(EXP(INDEX(係数表!H:H,5) + INDEX(係数表!I:I,5)*LN(INDEX(出力表!C:C,5)+1)))))))</f>
        <v>99.58022168473876</v>
      </c>
      <c r="N910" t="e">
        <f>MIN(100, MAX(0, (100*(INDEX(出力表!D:D,5))/(EXP(INDEX(係数表!B:B,5) + $C910) + (INDEX(出力表!D:D,5)))) + (乱数表!$Q910*(Settings!B12/(((INDEX(出力表!D:D,5))+1)^INDEX(係数表!E:E,5)*INDEX(係数表!F:F,5))))))</f>
        <v>#VALUE!</v>
      </c>
      <c r="O910" t="e">
        <f>MIN(100, MAX(0, (INDEX(出力表!D:D,5))*M910/MAX(N910, Settings!B3)))</f>
        <v>#VALUE!</v>
      </c>
      <c r="P910">
        <f>MIN(100, MAX(0, 100*BETAINV(乱数表!$F910, MAX(0.00000001, (1/(1+EXP(-(INDEX(係数表!G:G,6) + $B910))))*(EXP(INDEX(係数表!H:H,6) + INDEX(係数表!I:I,6)*LN(INDEX(出力表!C:C,6)+1)))), MAX(0.00000001, (1-(1/(1+EXP(-(INDEX(係数表!G:G,6) + $B910)))))*(EXP(INDEX(係数表!H:H,6) + INDEX(係数表!I:I,6)*LN(INDEX(出力表!C:C,6)+1)))))))</f>
        <v>95.935880638058507</v>
      </c>
      <c r="Q910" t="e">
        <f>MIN(100, MAX(0, (100*(INDEX(出力表!D:D,6))/(EXP(INDEX(係数表!B:B,6) + $C910) + (INDEX(出力表!D:D,6)))) + (乱数表!$R910*(Settings!B12/(((INDEX(出力表!D:D,6))+1)^INDEX(係数表!E:E,6)*INDEX(係数表!F:F,6))))))</f>
        <v>#VALUE!</v>
      </c>
      <c r="R910" t="e">
        <f>MIN(100, MAX(0, (INDEX(出力表!D:D,6))*P910/MAX(Q910, Settings!B3)))</f>
        <v>#VALUE!</v>
      </c>
      <c r="S910">
        <f>MIN(100, MAX(0, 100*BETAINV(乱数表!$G910, MAX(0.00000001, (1/(1+EXP(-(INDEX(係数表!G:G,7) + $B910))))*(EXP(INDEX(係数表!H:H,7) + INDEX(係数表!I:I,7)*LN(INDEX(出力表!C:C,7)+1)))), MAX(0.00000001, (1-(1/(1+EXP(-(INDEX(係数表!G:G,7) + $B910)))))*(EXP(INDEX(係数表!H:H,7) + INDEX(係数表!I:I,7)*LN(INDEX(出力表!C:C,7)+1)))))))</f>
        <v>81.607068390830079</v>
      </c>
      <c r="T910" t="e">
        <f>MIN(100, MAX(0, (100*(INDEX(出力表!D:D,7))/(EXP(INDEX(係数表!B:B,7) + $C910) + (INDEX(出力表!D:D,7)))) + (乱数表!$S910*(Settings!B12/(((INDEX(出力表!D:D,7))+1)^INDEX(係数表!E:E,7)*INDEX(係数表!F:F,7))))))</f>
        <v>#VALUE!</v>
      </c>
      <c r="U910" t="e">
        <f>MIN(100, MAX(0, (INDEX(出力表!D:D,7))*S910/MAX(T910, Settings!B3)))</f>
        <v>#VALUE!</v>
      </c>
      <c r="V910">
        <f>MIN(100, MAX(0, 100*BETAINV(乱数表!$H910, MAX(0.00000001, (1/(1+EXP(-(INDEX(係数表!G:G,8) + $B910))))*(EXP(INDEX(係数表!H:H,8) + INDEX(係数表!I:I,8)*LN(INDEX(出力表!C:C,8)+1)))), MAX(0.00000001, (1-(1/(1+EXP(-(INDEX(係数表!G:G,8) + $B910)))))*(EXP(INDEX(係数表!H:H,8) + INDEX(係数表!I:I,8)*LN(INDEX(出力表!C:C,8)+1)))))))</f>
        <v>99.744354976554988</v>
      </c>
      <c r="W910" t="e">
        <f>MIN(100, MAX(0, (100*(INDEX(出力表!D:D,8))/(EXP(INDEX(係数表!B:B,8) + $C910) + (INDEX(出力表!D:D,8)))) + (乱数表!$T910*(Settings!B12/(((INDEX(出力表!D:D,8))+1)^INDEX(係数表!E:E,8)*INDEX(係数表!F:F,8))))))</f>
        <v>#VALUE!</v>
      </c>
      <c r="X910" t="e">
        <f>MIN(100, MAX(0, (INDEX(出力表!D:D,8))*V910/MAX(W910, Settings!B3)))</f>
        <v>#VALUE!</v>
      </c>
      <c r="Y910">
        <f>MIN(100, MAX(0, 100*BETAINV(乱数表!$I910, MAX(0.00000001, (1/(1+EXP(-(INDEX(係数表!G:G,9) + $B910))))*(EXP(INDEX(係数表!H:H,9) + INDEX(係数表!I:I,9)*LN(INDEX(出力表!C:C,9)+1)))), MAX(0.00000001, (1-(1/(1+EXP(-(INDEX(係数表!G:G,9) + $B910)))))*(EXP(INDEX(係数表!H:H,9) + INDEX(係数表!I:I,9)*LN(INDEX(出力表!C:C,9)+1)))))))</f>
        <v>83.48435152583437</v>
      </c>
      <c r="Z910" t="e">
        <f>MIN(100, MAX(0, (100*(INDEX(出力表!D:D,9))/(EXP(INDEX(係数表!B:B,9) + $C910) + (INDEX(出力表!D:D,9)))) + (乱数表!$U910*(Settings!B12/(((INDEX(出力表!D:D,9))+1)^INDEX(係数表!E:E,9)*INDEX(係数表!F:F,9))))))</f>
        <v>#VALUE!</v>
      </c>
      <c r="AA910" t="e">
        <f>MIN(100, MAX(0, (INDEX(出力表!D:D,9))*Y910/MAX(Z910, Settings!B3)))</f>
        <v>#VALUE!</v>
      </c>
      <c r="AB910">
        <f>MIN(100, MAX(0, 100*BETAINV(乱数表!$J910, MAX(0.00000001, (1/(1+EXP(-(INDEX(係数表!G:G,10) + $B910))))*(EXP(INDEX(係数表!H:H,10) + INDEX(係数表!I:I,10)*LN(INDEX(出力表!C:C,10)+1)))), MAX(0.00000001, (1-(1/(1+EXP(-(INDEX(係数表!G:G,10) + $B910)))))*(EXP(INDEX(係数表!H:H,10) + INDEX(係数表!I:I,10)*LN(INDEX(出力表!C:C,10)+1)))))))</f>
        <v>91.213593264617714</v>
      </c>
      <c r="AC910" t="e">
        <f>MIN(100, MAX(0, (100*(INDEX(出力表!D:D,10))/(EXP(INDEX(係数表!B:B,10) + $C910) + (INDEX(出力表!D:D,10)))) + (乱数表!$V910*(Settings!B12/(((INDEX(出力表!D:D,10))+1)^INDEX(係数表!E:E,10)*INDEX(係数表!F:F,10))))))</f>
        <v>#VALUE!</v>
      </c>
      <c r="AD910" t="e">
        <f>MIN(100, MAX(0, (INDEX(出力表!D:D,10))*AB910/MAX(AC910, Settings!B3)))</f>
        <v>#VALUE!</v>
      </c>
      <c r="AE910">
        <f>MIN(100, MAX(0, 100*BETAINV(乱数表!$K910, MAX(0.00000001, (1/(1+EXP(-(INDEX(係数表!G:G,11) + $B910))))*(EXP(INDEX(係数表!H:H,11) + INDEX(係数表!I:I,11)*LN(INDEX(出力表!C:C,11)+1)))), MAX(0.00000001, (1-(1/(1+EXP(-(INDEX(係数表!G:G,11) + $B910)))))*(EXP(INDEX(係数表!H:H,11) + INDEX(係数表!I:I,11)*LN(INDEX(出力表!C:C,11)+1)))))))</f>
        <v>98.950744075441619</v>
      </c>
      <c r="AF910" t="e">
        <f>MIN(100, MAX(0, (100*(INDEX(出力表!D:D,11))/(EXP(INDEX(係数表!B:B,11) + $C910) + (INDEX(出力表!D:D,11)))) + (乱数表!$W910*(Settings!B12/(((INDEX(出力表!D:D,11))+1)^INDEX(係数表!E:E,11)*INDEX(係数表!F:F,11))))))</f>
        <v>#VALUE!</v>
      </c>
      <c r="AG910" t="e">
        <f>MIN(100, MAX(0, (INDEX(出力表!D:D,11))*AE910/MAX(AF910, Settings!B3)))</f>
        <v>#VALUE!</v>
      </c>
      <c r="AH910">
        <f>MIN(100, MAX(0, 100*BETAINV(乱数表!$L910, MAX(0.00000001, (1/(1+EXP(-(INDEX(係数表!G:G,12) + $B910))))*(EXP(INDEX(係数表!H:H,12) + INDEX(係数表!I:I,12)*LN(INDEX(出力表!C:C,12)+1)))), MAX(0.00000001, (1-(1/(1+EXP(-(INDEX(係数表!G:G,12) + $B910)))))*(EXP(INDEX(係数表!H:H,12) + INDEX(係数表!I:I,12)*LN(INDEX(出力表!C:C,12)+1)))))))</f>
        <v>87.345319248102868</v>
      </c>
      <c r="AI910" t="e">
        <f>MIN(100, MAX(0, (100*(INDEX(出力表!D:D,12))/(EXP(INDEX(係数表!B:B,12) + $C910) + (INDEX(出力表!D:D,12)))) + (乱数表!$X910*(Settings!B12/(((INDEX(出力表!D:D,12))+1)^INDEX(係数表!E:E,12)*INDEX(係数表!F:F,12))))))</f>
        <v>#VALUE!</v>
      </c>
      <c r="AJ910" t="e">
        <f>MIN(100, MAX(0, (INDEX(出力表!D:D,12))*AH910/MAX(AI910, Settings!B3)))</f>
        <v>#VALUE!</v>
      </c>
      <c r="AK910">
        <f>MIN(100, MAX(0, 100*BETAINV(乱数表!$M910, MAX(0.00000001, (1/(1+EXP(-(INDEX(係数表!G:G,13) + $B910))))*(EXP(INDEX(係数表!H:H,13) + INDEX(係数表!I:I,13)*LN(INDEX(出力表!C:C,13)+1)))), MAX(0.00000001, (1-(1/(1+EXP(-(INDEX(係数表!G:G,13) + $B910)))))*(EXP(INDEX(係数表!H:H,13) + INDEX(係数表!I:I,13)*LN(INDEX(出力表!C:C,13)+1)))))))</f>
        <v>44.835069908913773</v>
      </c>
      <c r="AL910" t="e">
        <f>MIN(100, MAX(0, (100*(INDEX(出力表!D:D,13))/(EXP(INDEX(係数表!B:B,13) + $C910) + (INDEX(出力表!D:D,13)))) + (乱数表!$Y910*(Settings!B12/(((INDEX(出力表!D:D,13))+1)^INDEX(係数表!E:E,13)*INDEX(係数表!F:F,13))))))</f>
        <v>#VALUE!</v>
      </c>
      <c r="AM910" t="e">
        <f>MIN(100, MAX(0, (INDEX(出力表!D:D,13))*AK910/MAX(AL910, Settings!B3)))</f>
        <v>#VALUE!</v>
      </c>
      <c r="AN910">
        <f>IF(ISNUMBER(F910), INDEX(出力表!B:B,2)*F910, 0)+IF(ISNUMBER(I910), INDEX(出力表!B:B,3)*I910, 0)+IF(ISNUMBER(L910), INDEX(出力表!B:B,4)*L910, 0)+IF(ISNUMBER(O910), INDEX(出力表!B:B,5)*O910, 0)+IF(ISNUMBER(R910), INDEX(出力表!B:B,6)*R910, 0)+IF(ISNUMBER(U910), INDEX(出力表!B:B,7)*U910, 0)+IF(ISNUMBER(X910), INDEX(出力表!B:B,8)*X910, 0)+IF(ISNUMBER(AA910), INDEX(出力表!B:B,9)*AA910, 0)+IF(ISNUMBER(AD910), INDEX(出力表!B:B,10)*AD910, 0)+IF(ISNUMBER(AG910), INDEX(出力表!B:B,11)*AG910, 0)+IF(ISNUMBER(AJ910), INDEX(出力表!B:B,12)*AJ910, 0)+IF(ISNUMBER(AM910), INDEX(出力表!B:B,13)*AM910, 0)</f>
        <v>0</v>
      </c>
      <c r="AO910">
        <f>IF(ISNUMBER(F910), INDEX(出力表!B:B,2), 0)+IF(ISNUMBER(I910), INDEX(出力表!B:B,3), 0)+IF(ISNUMBER(L910), INDEX(出力表!B:B,4), 0)+IF(ISNUMBER(O910), INDEX(出力表!B:B,5), 0)+IF(ISNUMBER(R910), INDEX(出力表!B:B,6), 0)+IF(ISNUMBER(U910), INDEX(出力表!B:B,7), 0)+IF(ISNUMBER(X910), INDEX(出力表!B:B,8), 0)+IF(ISNUMBER(AA910), INDEX(出力表!B:B,9), 0)+IF(ISNUMBER(AD910), INDEX(出力表!B:B,10), 0)+IF(ISNUMBER(AG910), INDEX(出力表!B:B,11), 0)+IF(ISNUMBER(AJ910), INDEX(出力表!B:B,12), 0)+IF(ISNUMBER(AM910), INDEX(出力表!B:B,13), 0)</f>
        <v>0</v>
      </c>
      <c r="AP910" t="str">
        <f t="shared" si="14"/>
        <v/>
      </c>
    </row>
    <row r="911" spans="1:42" x14ac:dyDescent="0.2">
      <c r="A911">
        <v>910</v>
      </c>
      <c r="B911">
        <f>IF(UPPER(Settings!B4)="TRUE", 乱数表!$Z911*Settings!B10, 0)</f>
        <v>0.69990017235658764</v>
      </c>
      <c r="C911">
        <f>IF(UPPER(Settings!B4)="TRUE", 乱数表!$AA911*Settings!B11, 0)</f>
        <v>0.13727409161114842</v>
      </c>
      <c r="D911">
        <f>MIN(100, MAX(0, 100*BETAINV(乱数表!$B911, MAX(0.00000001, (1/(1+EXP(-(INDEX(係数表!G:G,2) + $B911))))*(EXP(INDEX(係数表!H:H,2) + INDEX(係数表!I:I,2)*LN(INDEX(出力表!C:C,2)+1)))), MAX(0.00000001, (1-(1/(1+EXP(-(INDEX(係数表!G:G,2) + $B911)))))*(EXP(INDEX(係数表!H:H,2) + INDEX(係数表!I:I,2)*LN(INDEX(出力表!C:C,2)+1)))))))</f>
        <v>79.696826978184106</v>
      </c>
      <c r="E911" t="e">
        <f>MIN(100, MAX(0, (100*(INDEX(出力表!D:D,2))/(EXP(INDEX(係数表!B:B,2) + $C911) + (INDEX(出力表!D:D,2)))) + (乱数表!$N911*(Settings!B12/(((INDEX(出力表!D:D,2))+1)^INDEX(係数表!E:E,2)*INDEX(係数表!F:F,2))))))</f>
        <v>#VALUE!</v>
      </c>
      <c r="F911" t="e">
        <f>MIN(100, MAX(0, (INDEX(出力表!D:D,2))*D911/MAX(E911, Settings!B3)))</f>
        <v>#VALUE!</v>
      </c>
      <c r="G911">
        <f>MIN(100, MAX(0, 100*BETAINV(乱数表!$C911, MAX(0.00000001, (1/(1+EXP(-(INDEX(係数表!G:G,3) + $B911))))*(EXP(INDEX(係数表!H:H,3) + INDEX(係数表!I:I,3)*LN(INDEX(出力表!C:C,3)+1)))), MAX(0.00000001, (1-(1/(1+EXP(-(INDEX(係数表!G:G,3) + $B911)))))*(EXP(INDEX(係数表!H:H,3) + INDEX(係数表!I:I,3)*LN(INDEX(出力表!C:C,3)+1)))))))</f>
        <v>99.027207931722685</v>
      </c>
      <c r="H911" t="e">
        <f>MIN(100, MAX(0, (100*(INDEX(出力表!D:D,3))/(EXP(INDEX(係数表!B:B,3) + $C911) + (INDEX(出力表!D:D,3)))) + (乱数表!$O911*(Settings!B12/(((INDEX(出力表!D:D,3))+1)^INDEX(係数表!E:E,3)*INDEX(係数表!F:F,3))))))</f>
        <v>#VALUE!</v>
      </c>
      <c r="I911" t="e">
        <f>MIN(100, MAX(0, (INDEX(出力表!D:D,3))*G911/MAX(H911, Settings!B3)))</f>
        <v>#VALUE!</v>
      </c>
      <c r="J911">
        <f>MIN(100, MAX(0, 100*BETAINV(乱数表!$D911, MAX(0.00000001, (1/(1+EXP(-(INDEX(係数表!G:G,4) + $B911))))*(EXP(INDEX(係数表!H:H,4) + INDEX(係数表!I:I,4)*LN(INDEX(出力表!C:C,4)+1)))), MAX(0.00000001, (1-(1/(1+EXP(-(INDEX(係数表!G:G,4) + $B911)))))*(EXP(INDEX(係数表!H:H,4) + INDEX(係数表!I:I,4)*LN(INDEX(出力表!C:C,4)+1)))))))</f>
        <v>99.72784024788983</v>
      </c>
      <c r="K911" t="e">
        <f>MIN(100, MAX(0, (100*(INDEX(出力表!D:D,4))/(EXP(INDEX(係数表!B:B,4) + $C911) + (INDEX(出力表!D:D,4)))) + (乱数表!$P911*(Settings!B12/(((INDEX(出力表!D:D,4))+1)^INDEX(係数表!E:E,4)*INDEX(係数表!F:F,4))))))</f>
        <v>#VALUE!</v>
      </c>
      <c r="L911" t="e">
        <f>MIN(100, MAX(0, (INDEX(出力表!D:D,4))*J911/MAX(K911, Settings!B3)))</f>
        <v>#VALUE!</v>
      </c>
      <c r="M911">
        <f>MIN(100, MAX(0, 100*BETAINV(乱数表!$E911, MAX(0.00000001, (1/(1+EXP(-(INDEX(係数表!G:G,5) + $B911))))*(EXP(INDEX(係数表!H:H,5) + INDEX(係数表!I:I,5)*LN(INDEX(出力表!C:C,5)+1)))), MAX(0.00000001, (1-(1/(1+EXP(-(INDEX(係数表!G:G,5) + $B911)))))*(EXP(INDEX(係数表!H:H,5) + INDEX(係数表!I:I,5)*LN(INDEX(出力表!C:C,5)+1)))))))</f>
        <v>99.856285577308654</v>
      </c>
      <c r="N911" t="e">
        <f>MIN(100, MAX(0, (100*(INDEX(出力表!D:D,5))/(EXP(INDEX(係数表!B:B,5) + $C911) + (INDEX(出力表!D:D,5)))) + (乱数表!$Q911*(Settings!B12/(((INDEX(出力表!D:D,5))+1)^INDEX(係数表!E:E,5)*INDEX(係数表!F:F,5))))))</f>
        <v>#VALUE!</v>
      </c>
      <c r="O911" t="e">
        <f>MIN(100, MAX(0, (INDEX(出力表!D:D,5))*M911/MAX(N911, Settings!B3)))</f>
        <v>#VALUE!</v>
      </c>
      <c r="P911">
        <f>MIN(100, MAX(0, 100*BETAINV(乱数表!$F911, MAX(0.00000001, (1/(1+EXP(-(INDEX(係数表!G:G,6) + $B911))))*(EXP(INDEX(係数表!H:H,6) + INDEX(係数表!I:I,6)*LN(INDEX(出力表!C:C,6)+1)))), MAX(0.00000001, (1-(1/(1+EXP(-(INDEX(係数表!G:G,6) + $B911)))))*(EXP(INDEX(係数表!H:H,6) + INDEX(係数表!I:I,6)*LN(INDEX(出力表!C:C,6)+1)))))))</f>
        <v>96.576699469247643</v>
      </c>
      <c r="Q911" t="e">
        <f>MIN(100, MAX(0, (100*(INDEX(出力表!D:D,6))/(EXP(INDEX(係数表!B:B,6) + $C911) + (INDEX(出力表!D:D,6)))) + (乱数表!$R911*(Settings!B12/(((INDEX(出力表!D:D,6))+1)^INDEX(係数表!E:E,6)*INDEX(係数表!F:F,6))))))</f>
        <v>#VALUE!</v>
      </c>
      <c r="R911" t="e">
        <f>MIN(100, MAX(0, (INDEX(出力表!D:D,6))*P911/MAX(Q911, Settings!B3)))</f>
        <v>#VALUE!</v>
      </c>
      <c r="S911">
        <f>MIN(100, MAX(0, 100*BETAINV(乱数表!$G911, MAX(0.00000001, (1/(1+EXP(-(INDEX(係数表!G:G,7) + $B911))))*(EXP(INDEX(係数表!H:H,7) + INDEX(係数表!I:I,7)*LN(INDEX(出力表!C:C,7)+1)))), MAX(0.00000001, (1-(1/(1+EXP(-(INDEX(係数表!G:G,7) + $B911)))))*(EXP(INDEX(係数表!H:H,7) + INDEX(係数表!I:I,7)*LN(INDEX(出力表!C:C,7)+1)))))))</f>
        <v>97.303855763977936</v>
      </c>
      <c r="T911" t="e">
        <f>MIN(100, MAX(0, (100*(INDEX(出力表!D:D,7))/(EXP(INDEX(係数表!B:B,7) + $C911) + (INDEX(出力表!D:D,7)))) + (乱数表!$S911*(Settings!B12/(((INDEX(出力表!D:D,7))+1)^INDEX(係数表!E:E,7)*INDEX(係数表!F:F,7))))))</f>
        <v>#VALUE!</v>
      </c>
      <c r="U911" t="e">
        <f>MIN(100, MAX(0, (INDEX(出力表!D:D,7))*S911/MAX(T911, Settings!B3)))</f>
        <v>#VALUE!</v>
      </c>
      <c r="V911">
        <f>MIN(100, MAX(0, 100*BETAINV(乱数表!$H911, MAX(0.00000001, (1/(1+EXP(-(INDEX(係数表!G:G,8) + $B911))))*(EXP(INDEX(係数表!H:H,8) + INDEX(係数表!I:I,8)*LN(INDEX(出力表!C:C,8)+1)))), MAX(0.00000001, (1-(1/(1+EXP(-(INDEX(係数表!G:G,8) + $B911)))))*(EXP(INDEX(係数表!H:H,8) + INDEX(係数表!I:I,8)*LN(INDEX(出力表!C:C,8)+1)))))))</f>
        <v>97.218995740889994</v>
      </c>
      <c r="W911" t="e">
        <f>MIN(100, MAX(0, (100*(INDEX(出力表!D:D,8))/(EXP(INDEX(係数表!B:B,8) + $C911) + (INDEX(出力表!D:D,8)))) + (乱数表!$T911*(Settings!B12/(((INDEX(出力表!D:D,8))+1)^INDEX(係数表!E:E,8)*INDEX(係数表!F:F,8))))))</f>
        <v>#VALUE!</v>
      </c>
      <c r="X911" t="e">
        <f>MIN(100, MAX(0, (INDEX(出力表!D:D,8))*V911/MAX(W911, Settings!B3)))</f>
        <v>#VALUE!</v>
      </c>
      <c r="Y911">
        <f>MIN(100, MAX(0, 100*BETAINV(乱数表!$I911, MAX(0.00000001, (1/(1+EXP(-(INDEX(係数表!G:G,9) + $B911))))*(EXP(INDEX(係数表!H:H,9) + INDEX(係数表!I:I,9)*LN(INDEX(出力表!C:C,9)+1)))), MAX(0.00000001, (1-(1/(1+EXP(-(INDEX(係数表!G:G,9) + $B911)))))*(EXP(INDEX(係数表!H:H,9) + INDEX(係数表!I:I,9)*LN(INDEX(出力表!C:C,9)+1)))))))</f>
        <v>96.924028661285277</v>
      </c>
      <c r="Z911" t="e">
        <f>MIN(100, MAX(0, (100*(INDEX(出力表!D:D,9))/(EXP(INDEX(係数表!B:B,9) + $C911) + (INDEX(出力表!D:D,9)))) + (乱数表!$U911*(Settings!B12/(((INDEX(出力表!D:D,9))+1)^INDEX(係数表!E:E,9)*INDEX(係数表!F:F,9))))))</f>
        <v>#VALUE!</v>
      </c>
      <c r="AA911" t="e">
        <f>MIN(100, MAX(0, (INDEX(出力表!D:D,9))*Y911/MAX(Z911, Settings!B3)))</f>
        <v>#VALUE!</v>
      </c>
      <c r="AB911">
        <f>MIN(100, MAX(0, 100*BETAINV(乱数表!$J911, MAX(0.00000001, (1/(1+EXP(-(INDEX(係数表!G:G,10) + $B911))))*(EXP(INDEX(係数表!H:H,10) + INDEX(係数表!I:I,10)*LN(INDEX(出力表!C:C,10)+1)))), MAX(0.00000001, (1-(1/(1+EXP(-(INDEX(係数表!G:G,10) + $B911)))))*(EXP(INDEX(係数表!H:H,10) + INDEX(係数表!I:I,10)*LN(INDEX(出力表!C:C,10)+1)))))))</f>
        <v>86.837698378537539</v>
      </c>
      <c r="AC911" t="e">
        <f>MIN(100, MAX(0, (100*(INDEX(出力表!D:D,10))/(EXP(INDEX(係数表!B:B,10) + $C911) + (INDEX(出力表!D:D,10)))) + (乱数表!$V911*(Settings!B12/(((INDEX(出力表!D:D,10))+1)^INDEX(係数表!E:E,10)*INDEX(係数表!F:F,10))))))</f>
        <v>#VALUE!</v>
      </c>
      <c r="AD911" t="e">
        <f>MIN(100, MAX(0, (INDEX(出力表!D:D,10))*AB911/MAX(AC911, Settings!B3)))</f>
        <v>#VALUE!</v>
      </c>
      <c r="AE911">
        <f>MIN(100, MAX(0, 100*BETAINV(乱数表!$K911, MAX(0.00000001, (1/(1+EXP(-(INDEX(係数表!G:G,11) + $B911))))*(EXP(INDEX(係数表!H:H,11) + INDEX(係数表!I:I,11)*LN(INDEX(出力表!C:C,11)+1)))), MAX(0.00000001, (1-(1/(1+EXP(-(INDEX(係数表!G:G,11) + $B911)))))*(EXP(INDEX(係数表!H:H,11) + INDEX(係数表!I:I,11)*LN(INDEX(出力表!C:C,11)+1)))))))</f>
        <v>99.99874722487327</v>
      </c>
      <c r="AF911" t="e">
        <f>MIN(100, MAX(0, (100*(INDEX(出力表!D:D,11))/(EXP(INDEX(係数表!B:B,11) + $C911) + (INDEX(出力表!D:D,11)))) + (乱数表!$W911*(Settings!B12/(((INDEX(出力表!D:D,11))+1)^INDEX(係数表!E:E,11)*INDEX(係数表!F:F,11))))))</f>
        <v>#VALUE!</v>
      </c>
      <c r="AG911" t="e">
        <f>MIN(100, MAX(0, (INDEX(出力表!D:D,11))*AE911/MAX(AF911, Settings!B3)))</f>
        <v>#VALUE!</v>
      </c>
      <c r="AH911">
        <f>MIN(100, MAX(0, 100*BETAINV(乱数表!$L911, MAX(0.00000001, (1/(1+EXP(-(INDEX(係数表!G:G,12) + $B911))))*(EXP(INDEX(係数表!H:H,12) + INDEX(係数表!I:I,12)*LN(INDEX(出力表!C:C,12)+1)))), MAX(0.00000001, (1-(1/(1+EXP(-(INDEX(係数表!G:G,12) + $B911)))))*(EXP(INDEX(係数表!H:H,12) + INDEX(係数表!I:I,12)*LN(INDEX(出力表!C:C,12)+1)))))))</f>
        <v>99.739967960303417</v>
      </c>
      <c r="AI911" t="e">
        <f>MIN(100, MAX(0, (100*(INDEX(出力表!D:D,12))/(EXP(INDEX(係数表!B:B,12) + $C911) + (INDEX(出力表!D:D,12)))) + (乱数表!$X911*(Settings!B12/(((INDEX(出力表!D:D,12))+1)^INDEX(係数表!E:E,12)*INDEX(係数表!F:F,12))))))</f>
        <v>#VALUE!</v>
      </c>
      <c r="AJ911" t="e">
        <f>MIN(100, MAX(0, (INDEX(出力表!D:D,12))*AH911/MAX(AI911, Settings!B3)))</f>
        <v>#VALUE!</v>
      </c>
      <c r="AK911">
        <f>MIN(100, MAX(0, 100*BETAINV(乱数表!$M911, MAX(0.00000001, (1/(1+EXP(-(INDEX(係数表!G:G,13) + $B911))))*(EXP(INDEX(係数表!H:H,13) + INDEX(係数表!I:I,13)*LN(INDEX(出力表!C:C,13)+1)))), MAX(0.00000001, (1-(1/(1+EXP(-(INDEX(係数表!G:G,13) + $B911)))))*(EXP(INDEX(係数表!H:H,13) + INDEX(係数表!I:I,13)*LN(INDEX(出力表!C:C,13)+1)))))))</f>
        <v>99.619338096884974</v>
      </c>
      <c r="AL911" t="e">
        <f>MIN(100, MAX(0, (100*(INDEX(出力表!D:D,13))/(EXP(INDEX(係数表!B:B,13) + $C911) + (INDEX(出力表!D:D,13)))) + (乱数表!$Y911*(Settings!B12/(((INDEX(出力表!D:D,13))+1)^INDEX(係数表!E:E,13)*INDEX(係数表!F:F,13))))))</f>
        <v>#VALUE!</v>
      </c>
      <c r="AM911" t="e">
        <f>MIN(100, MAX(0, (INDEX(出力表!D:D,13))*AK911/MAX(AL911, Settings!B3)))</f>
        <v>#VALUE!</v>
      </c>
      <c r="AN911">
        <f>IF(ISNUMBER(F911), INDEX(出力表!B:B,2)*F911, 0)+IF(ISNUMBER(I911), INDEX(出力表!B:B,3)*I911, 0)+IF(ISNUMBER(L911), INDEX(出力表!B:B,4)*L911, 0)+IF(ISNUMBER(O911), INDEX(出力表!B:B,5)*O911, 0)+IF(ISNUMBER(R911), INDEX(出力表!B:B,6)*R911, 0)+IF(ISNUMBER(U911), INDEX(出力表!B:B,7)*U911, 0)+IF(ISNUMBER(X911), INDEX(出力表!B:B,8)*X911, 0)+IF(ISNUMBER(AA911), INDEX(出力表!B:B,9)*AA911, 0)+IF(ISNUMBER(AD911), INDEX(出力表!B:B,10)*AD911, 0)+IF(ISNUMBER(AG911), INDEX(出力表!B:B,11)*AG911, 0)+IF(ISNUMBER(AJ911), INDEX(出力表!B:B,12)*AJ911, 0)+IF(ISNUMBER(AM911), INDEX(出力表!B:B,13)*AM911, 0)</f>
        <v>0</v>
      </c>
      <c r="AO911">
        <f>IF(ISNUMBER(F911), INDEX(出力表!B:B,2), 0)+IF(ISNUMBER(I911), INDEX(出力表!B:B,3), 0)+IF(ISNUMBER(L911), INDEX(出力表!B:B,4), 0)+IF(ISNUMBER(O911), INDEX(出力表!B:B,5), 0)+IF(ISNUMBER(R911), INDEX(出力表!B:B,6), 0)+IF(ISNUMBER(U911), INDEX(出力表!B:B,7), 0)+IF(ISNUMBER(X911), INDEX(出力表!B:B,8), 0)+IF(ISNUMBER(AA911), INDEX(出力表!B:B,9), 0)+IF(ISNUMBER(AD911), INDEX(出力表!B:B,10), 0)+IF(ISNUMBER(AG911), INDEX(出力表!B:B,11), 0)+IF(ISNUMBER(AJ911), INDEX(出力表!B:B,12), 0)+IF(ISNUMBER(AM911), INDEX(出力表!B:B,13), 0)</f>
        <v>0</v>
      </c>
      <c r="AP911" t="str">
        <f t="shared" si="14"/>
        <v/>
      </c>
    </row>
    <row r="912" spans="1:42" x14ac:dyDescent="0.2">
      <c r="A912">
        <v>911</v>
      </c>
      <c r="B912">
        <f>IF(UPPER(Settings!B4)="TRUE", 乱数表!$Z912*Settings!B10, 0)</f>
        <v>-0.28824437954989024</v>
      </c>
      <c r="C912">
        <f>IF(UPPER(Settings!B4)="TRUE", 乱数表!$AA912*Settings!B11, 0)</f>
        <v>7.1780076172588423E-3</v>
      </c>
      <c r="D912">
        <f>MIN(100, MAX(0, 100*BETAINV(乱数表!$B912, MAX(0.00000001, (1/(1+EXP(-(INDEX(係数表!G:G,2) + $B912))))*(EXP(INDEX(係数表!H:H,2) + INDEX(係数表!I:I,2)*LN(INDEX(出力表!C:C,2)+1)))), MAX(0.00000001, (1-(1/(1+EXP(-(INDEX(係数表!G:G,2) + $B912)))))*(EXP(INDEX(係数表!H:H,2) + INDEX(係数表!I:I,2)*LN(INDEX(出力表!C:C,2)+1)))))))</f>
        <v>31.633654279887352</v>
      </c>
      <c r="E912" t="e">
        <f>MIN(100, MAX(0, (100*(INDEX(出力表!D:D,2))/(EXP(INDEX(係数表!B:B,2) + $C912) + (INDEX(出力表!D:D,2)))) + (乱数表!$N912*(Settings!B12/(((INDEX(出力表!D:D,2))+1)^INDEX(係数表!E:E,2)*INDEX(係数表!F:F,2))))))</f>
        <v>#VALUE!</v>
      </c>
      <c r="F912" t="e">
        <f>MIN(100, MAX(0, (INDEX(出力表!D:D,2))*D912/MAX(E912, Settings!B3)))</f>
        <v>#VALUE!</v>
      </c>
      <c r="G912">
        <f>MIN(100, MAX(0, 100*BETAINV(乱数表!$C912, MAX(0.00000001, (1/(1+EXP(-(INDEX(係数表!G:G,3) + $B912))))*(EXP(INDEX(係数表!H:H,3) + INDEX(係数表!I:I,3)*LN(INDEX(出力表!C:C,3)+1)))), MAX(0.00000001, (1-(1/(1+EXP(-(INDEX(係数表!G:G,3) + $B912)))))*(EXP(INDEX(係数表!H:H,3) + INDEX(係数表!I:I,3)*LN(INDEX(出力表!C:C,3)+1)))))))</f>
        <v>50.686128467316728</v>
      </c>
      <c r="H912" t="e">
        <f>MIN(100, MAX(0, (100*(INDEX(出力表!D:D,3))/(EXP(INDEX(係数表!B:B,3) + $C912) + (INDEX(出力表!D:D,3)))) + (乱数表!$O912*(Settings!B12/(((INDEX(出力表!D:D,3))+1)^INDEX(係数表!E:E,3)*INDEX(係数表!F:F,3))))))</f>
        <v>#VALUE!</v>
      </c>
      <c r="I912" t="e">
        <f>MIN(100, MAX(0, (INDEX(出力表!D:D,3))*G912/MAX(H912, Settings!B3)))</f>
        <v>#VALUE!</v>
      </c>
      <c r="J912">
        <f>MIN(100, MAX(0, 100*BETAINV(乱数表!$D912, MAX(0.00000001, (1/(1+EXP(-(INDEX(係数表!G:G,4) + $B912))))*(EXP(INDEX(係数表!H:H,4) + INDEX(係数表!I:I,4)*LN(INDEX(出力表!C:C,4)+1)))), MAX(0.00000001, (1-(1/(1+EXP(-(INDEX(係数表!G:G,4) + $B912)))))*(EXP(INDEX(係数表!H:H,4) + INDEX(係数表!I:I,4)*LN(INDEX(出力表!C:C,4)+1)))))))</f>
        <v>94.500524465733449</v>
      </c>
      <c r="K912" t="e">
        <f>MIN(100, MAX(0, (100*(INDEX(出力表!D:D,4))/(EXP(INDEX(係数表!B:B,4) + $C912) + (INDEX(出力表!D:D,4)))) + (乱数表!$P912*(Settings!B12/(((INDEX(出力表!D:D,4))+1)^INDEX(係数表!E:E,4)*INDEX(係数表!F:F,4))))))</f>
        <v>#VALUE!</v>
      </c>
      <c r="L912" t="e">
        <f>MIN(100, MAX(0, (INDEX(出力表!D:D,4))*J912/MAX(K912, Settings!B3)))</f>
        <v>#VALUE!</v>
      </c>
      <c r="M912">
        <f>MIN(100, MAX(0, 100*BETAINV(乱数表!$E912, MAX(0.00000001, (1/(1+EXP(-(INDEX(係数表!G:G,5) + $B912))))*(EXP(INDEX(係数表!H:H,5) + INDEX(係数表!I:I,5)*LN(INDEX(出力表!C:C,5)+1)))), MAX(0.00000001, (1-(1/(1+EXP(-(INDEX(係数表!G:G,5) + $B912)))))*(EXP(INDEX(係数表!H:H,5) + INDEX(係数表!I:I,5)*LN(INDEX(出力表!C:C,5)+1)))))))</f>
        <v>83.484411684610791</v>
      </c>
      <c r="N912" t="e">
        <f>MIN(100, MAX(0, (100*(INDEX(出力表!D:D,5))/(EXP(INDEX(係数表!B:B,5) + $C912) + (INDEX(出力表!D:D,5)))) + (乱数表!$Q912*(Settings!B12/(((INDEX(出力表!D:D,5))+1)^INDEX(係数表!E:E,5)*INDEX(係数表!F:F,5))))))</f>
        <v>#VALUE!</v>
      </c>
      <c r="O912" t="e">
        <f>MIN(100, MAX(0, (INDEX(出力表!D:D,5))*M912/MAX(N912, Settings!B3)))</f>
        <v>#VALUE!</v>
      </c>
      <c r="P912">
        <f>MIN(100, MAX(0, 100*BETAINV(乱数表!$F912, MAX(0.00000001, (1/(1+EXP(-(INDEX(係数表!G:G,6) + $B912))))*(EXP(INDEX(係数表!H:H,6) + INDEX(係数表!I:I,6)*LN(INDEX(出力表!C:C,6)+1)))), MAX(0.00000001, (1-(1/(1+EXP(-(INDEX(係数表!G:G,6) + $B912)))))*(EXP(INDEX(係数表!H:H,6) + INDEX(係数表!I:I,6)*LN(INDEX(出力表!C:C,6)+1)))))))</f>
        <v>87.725442342452538</v>
      </c>
      <c r="Q912" t="e">
        <f>MIN(100, MAX(0, (100*(INDEX(出力表!D:D,6))/(EXP(INDEX(係数表!B:B,6) + $C912) + (INDEX(出力表!D:D,6)))) + (乱数表!$R912*(Settings!B12/(((INDEX(出力表!D:D,6))+1)^INDEX(係数表!E:E,6)*INDEX(係数表!F:F,6))))))</f>
        <v>#VALUE!</v>
      </c>
      <c r="R912" t="e">
        <f>MIN(100, MAX(0, (INDEX(出力表!D:D,6))*P912/MAX(Q912, Settings!B3)))</f>
        <v>#VALUE!</v>
      </c>
      <c r="S912">
        <f>MIN(100, MAX(0, 100*BETAINV(乱数表!$G912, MAX(0.00000001, (1/(1+EXP(-(INDEX(係数表!G:G,7) + $B912))))*(EXP(INDEX(係数表!H:H,7) + INDEX(係数表!I:I,7)*LN(INDEX(出力表!C:C,7)+1)))), MAX(0.00000001, (1-(1/(1+EXP(-(INDEX(係数表!G:G,7) + $B912)))))*(EXP(INDEX(係数表!H:H,7) + INDEX(係数表!I:I,7)*LN(INDEX(出力表!C:C,7)+1)))))))</f>
        <v>99.719400068623926</v>
      </c>
      <c r="T912" t="e">
        <f>MIN(100, MAX(0, (100*(INDEX(出力表!D:D,7))/(EXP(INDEX(係数表!B:B,7) + $C912) + (INDEX(出力表!D:D,7)))) + (乱数表!$S912*(Settings!B12/(((INDEX(出力表!D:D,7))+1)^INDEX(係数表!E:E,7)*INDEX(係数表!F:F,7))))))</f>
        <v>#VALUE!</v>
      </c>
      <c r="U912" t="e">
        <f>MIN(100, MAX(0, (INDEX(出力表!D:D,7))*S912/MAX(T912, Settings!B3)))</f>
        <v>#VALUE!</v>
      </c>
      <c r="V912">
        <f>MIN(100, MAX(0, 100*BETAINV(乱数表!$H912, MAX(0.00000001, (1/(1+EXP(-(INDEX(係数表!G:G,8) + $B912))))*(EXP(INDEX(係数表!H:H,8) + INDEX(係数表!I:I,8)*LN(INDEX(出力表!C:C,8)+1)))), MAX(0.00000001, (1-(1/(1+EXP(-(INDEX(係数表!G:G,8) + $B912)))))*(EXP(INDEX(係数表!H:H,8) + INDEX(係数表!I:I,8)*LN(INDEX(出力表!C:C,8)+1)))))))</f>
        <v>67.705168018865436</v>
      </c>
      <c r="W912" t="e">
        <f>MIN(100, MAX(0, (100*(INDEX(出力表!D:D,8))/(EXP(INDEX(係数表!B:B,8) + $C912) + (INDEX(出力表!D:D,8)))) + (乱数表!$T912*(Settings!B12/(((INDEX(出力表!D:D,8))+1)^INDEX(係数表!E:E,8)*INDEX(係数表!F:F,8))))))</f>
        <v>#VALUE!</v>
      </c>
      <c r="X912" t="e">
        <f>MIN(100, MAX(0, (INDEX(出力表!D:D,8))*V912/MAX(W912, Settings!B3)))</f>
        <v>#VALUE!</v>
      </c>
      <c r="Y912">
        <f>MIN(100, MAX(0, 100*BETAINV(乱数表!$I912, MAX(0.00000001, (1/(1+EXP(-(INDEX(係数表!G:G,9) + $B912))))*(EXP(INDEX(係数表!H:H,9) + INDEX(係数表!I:I,9)*LN(INDEX(出力表!C:C,9)+1)))), MAX(0.00000001, (1-(1/(1+EXP(-(INDEX(係数表!G:G,9) + $B912)))))*(EXP(INDEX(係数表!H:H,9) + INDEX(係数表!I:I,9)*LN(INDEX(出力表!C:C,9)+1)))))))</f>
        <v>95.428899463298364</v>
      </c>
      <c r="Z912" t="e">
        <f>MIN(100, MAX(0, (100*(INDEX(出力表!D:D,9))/(EXP(INDEX(係数表!B:B,9) + $C912) + (INDEX(出力表!D:D,9)))) + (乱数表!$U912*(Settings!B12/(((INDEX(出力表!D:D,9))+1)^INDEX(係数表!E:E,9)*INDEX(係数表!F:F,9))))))</f>
        <v>#VALUE!</v>
      </c>
      <c r="AA912" t="e">
        <f>MIN(100, MAX(0, (INDEX(出力表!D:D,9))*Y912/MAX(Z912, Settings!B3)))</f>
        <v>#VALUE!</v>
      </c>
      <c r="AB912">
        <f>MIN(100, MAX(0, 100*BETAINV(乱数表!$J912, MAX(0.00000001, (1/(1+EXP(-(INDEX(係数表!G:G,10) + $B912))))*(EXP(INDEX(係数表!H:H,10) + INDEX(係数表!I:I,10)*LN(INDEX(出力表!C:C,10)+1)))), MAX(0.00000001, (1-(1/(1+EXP(-(INDEX(係数表!G:G,10) + $B912)))))*(EXP(INDEX(係数表!H:H,10) + INDEX(係数表!I:I,10)*LN(INDEX(出力表!C:C,10)+1)))))))</f>
        <v>94.340710759507289</v>
      </c>
      <c r="AC912" t="e">
        <f>MIN(100, MAX(0, (100*(INDEX(出力表!D:D,10))/(EXP(INDEX(係数表!B:B,10) + $C912) + (INDEX(出力表!D:D,10)))) + (乱数表!$V912*(Settings!B12/(((INDEX(出力表!D:D,10))+1)^INDEX(係数表!E:E,10)*INDEX(係数表!F:F,10))))))</f>
        <v>#VALUE!</v>
      </c>
      <c r="AD912" t="e">
        <f>MIN(100, MAX(0, (INDEX(出力表!D:D,10))*AB912/MAX(AC912, Settings!B3)))</f>
        <v>#VALUE!</v>
      </c>
      <c r="AE912">
        <f>MIN(100, MAX(0, 100*BETAINV(乱数表!$K912, MAX(0.00000001, (1/(1+EXP(-(INDEX(係数表!G:G,11) + $B912))))*(EXP(INDEX(係数表!H:H,11) + INDEX(係数表!I:I,11)*LN(INDEX(出力表!C:C,11)+1)))), MAX(0.00000001, (1-(1/(1+EXP(-(INDEX(係数表!G:G,11) + $B912)))))*(EXP(INDEX(係数表!H:H,11) + INDEX(係数表!I:I,11)*LN(INDEX(出力表!C:C,11)+1)))))))</f>
        <v>74.006485567097243</v>
      </c>
      <c r="AF912" t="e">
        <f>MIN(100, MAX(0, (100*(INDEX(出力表!D:D,11))/(EXP(INDEX(係数表!B:B,11) + $C912) + (INDEX(出力表!D:D,11)))) + (乱数表!$W912*(Settings!B12/(((INDEX(出力表!D:D,11))+1)^INDEX(係数表!E:E,11)*INDEX(係数表!F:F,11))))))</f>
        <v>#VALUE!</v>
      </c>
      <c r="AG912" t="e">
        <f>MIN(100, MAX(0, (INDEX(出力表!D:D,11))*AE912/MAX(AF912, Settings!B3)))</f>
        <v>#VALUE!</v>
      </c>
      <c r="AH912">
        <f>MIN(100, MAX(0, 100*BETAINV(乱数表!$L912, MAX(0.00000001, (1/(1+EXP(-(INDEX(係数表!G:G,12) + $B912))))*(EXP(INDEX(係数表!H:H,12) + INDEX(係数表!I:I,12)*LN(INDEX(出力表!C:C,12)+1)))), MAX(0.00000001, (1-(1/(1+EXP(-(INDEX(係数表!G:G,12) + $B912)))))*(EXP(INDEX(係数表!H:H,12) + INDEX(係数表!I:I,12)*LN(INDEX(出力表!C:C,12)+1)))))))</f>
        <v>54.423945108484951</v>
      </c>
      <c r="AI912" t="e">
        <f>MIN(100, MAX(0, (100*(INDEX(出力表!D:D,12))/(EXP(INDEX(係数表!B:B,12) + $C912) + (INDEX(出力表!D:D,12)))) + (乱数表!$X912*(Settings!B12/(((INDEX(出力表!D:D,12))+1)^INDEX(係数表!E:E,12)*INDEX(係数表!F:F,12))))))</f>
        <v>#VALUE!</v>
      </c>
      <c r="AJ912" t="e">
        <f>MIN(100, MAX(0, (INDEX(出力表!D:D,12))*AH912/MAX(AI912, Settings!B3)))</f>
        <v>#VALUE!</v>
      </c>
      <c r="AK912">
        <f>MIN(100, MAX(0, 100*BETAINV(乱数表!$M912, MAX(0.00000001, (1/(1+EXP(-(INDEX(係数表!G:G,13) + $B912))))*(EXP(INDEX(係数表!H:H,13) + INDEX(係数表!I:I,13)*LN(INDEX(出力表!C:C,13)+1)))), MAX(0.00000001, (1-(1/(1+EXP(-(INDEX(係数表!G:G,13) + $B912)))))*(EXP(INDEX(係数表!H:H,13) + INDEX(係数表!I:I,13)*LN(INDEX(出力表!C:C,13)+1)))))))</f>
        <v>86.870158276910885</v>
      </c>
      <c r="AL912" t="e">
        <f>MIN(100, MAX(0, (100*(INDEX(出力表!D:D,13))/(EXP(INDEX(係数表!B:B,13) + $C912) + (INDEX(出力表!D:D,13)))) + (乱数表!$Y912*(Settings!B12/(((INDEX(出力表!D:D,13))+1)^INDEX(係数表!E:E,13)*INDEX(係数表!F:F,13))))))</f>
        <v>#VALUE!</v>
      </c>
      <c r="AM912" t="e">
        <f>MIN(100, MAX(0, (INDEX(出力表!D:D,13))*AK912/MAX(AL912, Settings!B3)))</f>
        <v>#VALUE!</v>
      </c>
      <c r="AN912">
        <f>IF(ISNUMBER(F912), INDEX(出力表!B:B,2)*F912, 0)+IF(ISNUMBER(I912), INDEX(出力表!B:B,3)*I912, 0)+IF(ISNUMBER(L912), INDEX(出力表!B:B,4)*L912, 0)+IF(ISNUMBER(O912), INDEX(出力表!B:B,5)*O912, 0)+IF(ISNUMBER(R912), INDEX(出力表!B:B,6)*R912, 0)+IF(ISNUMBER(U912), INDEX(出力表!B:B,7)*U912, 0)+IF(ISNUMBER(X912), INDEX(出力表!B:B,8)*X912, 0)+IF(ISNUMBER(AA912), INDEX(出力表!B:B,9)*AA912, 0)+IF(ISNUMBER(AD912), INDEX(出力表!B:B,10)*AD912, 0)+IF(ISNUMBER(AG912), INDEX(出力表!B:B,11)*AG912, 0)+IF(ISNUMBER(AJ912), INDEX(出力表!B:B,12)*AJ912, 0)+IF(ISNUMBER(AM912), INDEX(出力表!B:B,13)*AM912, 0)</f>
        <v>0</v>
      </c>
      <c r="AO912">
        <f>IF(ISNUMBER(F912), INDEX(出力表!B:B,2), 0)+IF(ISNUMBER(I912), INDEX(出力表!B:B,3), 0)+IF(ISNUMBER(L912), INDEX(出力表!B:B,4), 0)+IF(ISNUMBER(O912), INDEX(出力表!B:B,5), 0)+IF(ISNUMBER(R912), INDEX(出力表!B:B,6), 0)+IF(ISNUMBER(U912), INDEX(出力表!B:B,7), 0)+IF(ISNUMBER(X912), INDEX(出力表!B:B,8), 0)+IF(ISNUMBER(AA912), INDEX(出力表!B:B,9), 0)+IF(ISNUMBER(AD912), INDEX(出力表!B:B,10), 0)+IF(ISNUMBER(AG912), INDEX(出力表!B:B,11), 0)+IF(ISNUMBER(AJ912), INDEX(出力表!B:B,12), 0)+IF(ISNUMBER(AM912), INDEX(出力表!B:B,13), 0)</f>
        <v>0</v>
      </c>
      <c r="AP912" t="str">
        <f t="shared" si="14"/>
        <v/>
      </c>
    </row>
    <row r="913" spans="1:42" x14ac:dyDescent="0.2">
      <c r="A913">
        <v>912</v>
      </c>
      <c r="B913">
        <f>IF(UPPER(Settings!B4)="TRUE", 乱数表!$Z913*Settings!B10, 0)</f>
        <v>3.3985895843886012E-2</v>
      </c>
      <c r="C913">
        <f>IF(UPPER(Settings!B4)="TRUE", 乱数表!$AA913*Settings!B11, 0)</f>
        <v>-0.14381731824483251</v>
      </c>
      <c r="D913">
        <f>MIN(100, MAX(0, 100*BETAINV(乱数表!$B913, MAX(0.00000001, (1/(1+EXP(-(INDEX(係数表!G:G,2) + $B913))))*(EXP(INDEX(係数表!H:H,2) + INDEX(係数表!I:I,2)*LN(INDEX(出力表!C:C,2)+1)))), MAX(0.00000001, (1-(1/(1+EXP(-(INDEX(係数表!G:G,2) + $B913)))))*(EXP(INDEX(係数表!H:H,2) + INDEX(係数表!I:I,2)*LN(INDEX(出力表!C:C,2)+1)))))))</f>
        <v>64.504476856200242</v>
      </c>
      <c r="E913" t="e">
        <f>MIN(100, MAX(0, (100*(INDEX(出力表!D:D,2))/(EXP(INDEX(係数表!B:B,2) + $C913) + (INDEX(出力表!D:D,2)))) + (乱数表!$N913*(Settings!B12/(((INDEX(出力表!D:D,2))+1)^INDEX(係数表!E:E,2)*INDEX(係数表!F:F,2))))))</f>
        <v>#VALUE!</v>
      </c>
      <c r="F913" t="e">
        <f>MIN(100, MAX(0, (INDEX(出力表!D:D,2))*D913/MAX(E913, Settings!B3)))</f>
        <v>#VALUE!</v>
      </c>
      <c r="G913">
        <f>MIN(100, MAX(0, 100*BETAINV(乱数表!$C913, MAX(0.00000001, (1/(1+EXP(-(INDEX(係数表!G:G,3) + $B913))))*(EXP(INDEX(係数表!H:H,3) + INDEX(係数表!I:I,3)*LN(INDEX(出力表!C:C,3)+1)))), MAX(0.00000001, (1-(1/(1+EXP(-(INDEX(係数表!G:G,3) + $B913)))))*(EXP(INDEX(係数表!H:H,3) + INDEX(係数表!I:I,3)*LN(INDEX(出力表!C:C,3)+1)))))))</f>
        <v>94.049897364469757</v>
      </c>
      <c r="H913" t="e">
        <f>MIN(100, MAX(0, (100*(INDEX(出力表!D:D,3))/(EXP(INDEX(係数表!B:B,3) + $C913) + (INDEX(出力表!D:D,3)))) + (乱数表!$O913*(Settings!B12/(((INDEX(出力表!D:D,3))+1)^INDEX(係数表!E:E,3)*INDEX(係数表!F:F,3))))))</f>
        <v>#VALUE!</v>
      </c>
      <c r="I913" t="e">
        <f>MIN(100, MAX(0, (INDEX(出力表!D:D,3))*G913/MAX(H913, Settings!B3)))</f>
        <v>#VALUE!</v>
      </c>
      <c r="J913">
        <f>MIN(100, MAX(0, 100*BETAINV(乱数表!$D913, MAX(0.00000001, (1/(1+EXP(-(INDEX(係数表!G:G,4) + $B913))))*(EXP(INDEX(係数表!H:H,4) + INDEX(係数表!I:I,4)*LN(INDEX(出力表!C:C,4)+1)))), MAX(0.00000001, (1-(1/(1+EXP(-(INDEX(係数表!G:G,4) + $B913)))))*(EXP(INDEX(係数表!H:H,4) + INDEX(係数表!I:I,4)*LN(INDEX(出力表!C:C,4)+1)))))))</f>
        <v>90.453833594009893</v>
      </c>
      <c r="K913" t="e">
        <f>MIN(100, MAX(0, (100*(INDEX(出力表!D:D,4))/(EXP(INDEX(係数表!B:B,4) + $C913) + (INDEX(出力表!D:D,4)))) + (乱数表!$P913*(Settings!B12/(((INDEX(出力表!D:D,4))+1)^INDEX(係数表!E:E,4)*INDEX(係数表!F:F,4))))))</f>
        <v>#VALUE!</v>
      </c>
      <c r="L913" t="e">
        <f>MIN(100, MAX(0, (INDEX(出力表!D:D,4))*J913/MAX(K913, Settings!B3)))</f>
        <v>#VALUE!</v>
      </c>
      <c r="M913">
        <f>MIN(100, MAX(0, 100*BETAINV(乱数表!$E913, MAX(0.00000001, (1/(1+EXP(-(INDEX(係数表!G:G,5) + $B913))))*(EXP(INDEX(係数表!H:H,5) + INDEX(係数表!I:I,5)*LN(INDEX(出力表!C:C,5)+1)))), MAX(0.00000001, (1-(1/(1+EXP(-(INDEX(係数表!G:G,5) + $B913)))))*(EXP(INDEX(係数表!H:H,5) + INDEX(係数表!I:I,5)*LN(INDEX(出力表!C:C,5)+1)))))))</f>
        <v>97.423047663473881</v>
      </c>
      <c r="N913" t="e">
        <f>MIN(100, MAX(0, (100*(INDEX(出力表!D:D,5))/(EXP(INDEX(係数表!B:B,5) + $C913) + (INDEX(出力表!D:D,5)))) + (乱数表!$Q913*(Settings!B12/(((INDEX(出力表!D:D,5))+1)^INDEX(係数表!E:E,5)*INDEX(係数表!F:F,5))))))</f>
        <v>#VALUE!</v>
      </c>
      <c r="O913" t="e">
        <f>MIN(100, MAX(0, (INDEX(出力表!D:D,5))*M913/MAX(N913, Settings!B3)))</f>
        <v>#VALUE!</v>
      </c>
      <c r="P913">
        <f>MIN(100, MAX(0, 100*BETAINV(乱数表!$F913, MAX(0.00000001, (1/(1+EXP(-(INDEX(係数表!G:G,6) + $B913))))*(EXP(INDEX(係数表!H:H,6) + INDEX(係数表!I:I,6)*LN(INDEX(出力表!C:C,6)+1)))), MAX(0.00000001, (1-(1/(1+EXP(-(INDEX(係数表!G:G,6) + $B913)))))*(EXP(INDEX(係数表!H:H,6) + INDEX(係数表!I:I,6)*LN(INDEX(出力表!C:C,6)+1)))))))</f>
        <v>98.021696339615218</v>
      </c>
      <c r="Q913" t="e">
        <f>MIN(100, MAX(0, (100*(INDEX(出力表!D:D,6))/(EXP(INDEX(係数表!B:B,6) + $C913) + (INDEX(出力表!D:D,6)))) + (乱数表!$R913*(Settings!B12/(((INDEX(出力表!D:D,6))+1)^INDEX(係数表!E:E,6)*INDEX(係数表!F:F,6))))))</f>
        <v>#VALUE!</v>
      </c>
      <c r="R913" t="e">
        <f>MIN(100, MAX(0, (INDEX(出力表!D:D,6))*P913/MAX(Q913, Settings!B3)))</f>
        <v>#VALUE!</v>
      </c>
      <c r="S913">
        <f>MIN(100, MAX(0, 100*BETAINV(乱数表!$G913, MAX(0.00000001, (1/(1+EXP(-(INDEX(係数表!G:G,7) + $B913))))*(EXP(INDEX(係数表!H:H,7) + INDEX(係数表!I:I,7)*LN(INDEX(出力表!C:C,7)+1)))), MAX(0.00000001, (1-(1/(1+EXP(-(INDEX(係数表!G:G,7) + $B913)))))*(EXP(INDEX(係数表!H:H,7) + INDEX(係数表!I:I,7)*LN(INDEX(出力表!C:C,7)+1)))))))</f>
        <v>93.707119655748485</v>
      </c>
      <c r="T913" t="e">
        <f>MIN(100, MAX(0, (100*(INDEX(出力表!D:D,7))/(EXP(INDEX(係数表!B:B,7) + $C913) + (INDEX(出力表!D:D,7)))) + (乱数表!$S913*(Settings!B12/(((INDEX(出力表!D:D,7))+1)^INDEX(係数表!E:E,7)*INDEX(係数表!F:F,7))))))</f>
        <v>#VALUE!</v>
      </c>
      <c r="U913" t="e">
        <f>MIN(100, MAX(0, (INDEX(出力表!D:D,7))*S913/MAX(T913, Settings!B3)))</f>
        <v>#VALUE!</v>
      </c>
      <c r="V913">
        <f>MIN(100, MAX(0, 100*BETAINV(乱数表!$H913, MAX(0.00000001, (1/(1+EXP(-(INDEX(係数表!G:G,8) + $B913))))*(EXP(INDEX(係数表!H:H,8) + INDEX(係数表!I:I,8)*LN(INDEX(出力表!C:C,8)+1)))), MAX(0.00000001, (1-(1/(1+EXP(-(INDEX(係数表!G:G,8) + $B913)))))*(EXP(INDEX(係数表!H:H,8) + INDEX(係数表!I:I,8)*LN(INDEX(出力表!C:C,8)+1)))))))</f>
        <v>94.545620749945442</v>
      </c>
      <c r="W913" t="e">
        <f>MIN(100, MAX(0, (100*(INDEX(出力表!D:D,8))/(EXP(INDEX(係数表!B:B,8) + $C913) + (INDEX(出力表!D:D,8)))) + (乱数表!$T913*(Settings!B12/(((INDEX(出力表!D:D,8))+1)^INDEX(係数表!E:E,8)*INDEX(係数表!F:F,8))))))</f>
        <v>#VALUE!</v>
      </c>
      <c r="X913" t="e">
        <f>MIN(100, MAX(0, (INDEX(出力表!D:D,8))*V913/MAX(W913, Settings!B3)))</f>
        <v>#VALUE!</v>
      </c>
      <c r="Y913">
        <f>MIN(100, MAX(0, 100*BETAINV(乱数表!$I913, MAX(0.00000001, (1/(1+EXP(-(INDEX(係数表!G:G,9) + $B913))))*(EXP(INDEX(係数表!H:H,9) + INDEX(係数表!I:I,9)*LN(INDEX(出力表!C:C,9)+1)))), MAX(0.00000001, (1-(1/(1+EXP(-(INDEX(係数表!G:G,9) + $B913)))))*(EXP(INDEX(係数表!H:H,9) + INDEX(係数表!I:I,9)*LN(INDEX(出力表!C:C,9)+1)))))))</f>
        <v>97.844999069954198</v>
      </c>
      <c r="Z913" t="e">
        <f>MIN(100, MAX(0, (100*(INDEX(出力表!D:D,9))/(EXP(INDEX(係数表!B:B,9) + $C913) + (INDEX(出力表!D:D,9)))) + (乱数表!$U913*(Settings!B12/(((INDEX(出力表!D:D,9))+1)^INDEX(係数表!E:E,9)*INDEX(係数表!F:F,9))))))</f>
        <v>#VALUE!</v>
      </c>
      <c r="AA913" t="e">
        <f>MIN(100, MAX(0, (INDEX(出力表!D:D,9))*Y913/MAX(Z913, Settings!B3)))</f>
        <v>#VALUE!</v>
      </c>
      <c r="AB913">
        <f>MIN(100, MAX(0, 100*BETAINV(乱数表!$J913, MAX(0.00000001, (1/(1+EXP(-(INDEX(係数表!G:G,10) + $B913))))*(EXP(INDEX(係数表!H:H,10) + INDEX(係数表!I:I,10)*LN(INDEX(出力表!C:C,10)+1)))), MAX(0.00000001, (1-(1/(1+EXP(-(INDEX(係数表!G:G,10) + $B913)))))*(EXP(INDEX(係数表!H:H,10) + INDEX(係数表!I:I,10)*LN(INDEX(出力表!C:C,10)+1)))))))</f>
        <v>73.14742391988915</v>
      </c>
      <c r="AC913" t="e">
        <f>MIN(100, MAX(0, (100*(INDEX(出力表!D:D,10))/(EXP(INDEX(係数表!B:B,10) + $C913) + (INDEX(出力表!D:D,10)))) + (乱数表!$V913*(Settings!B12/(((INDEX(出力表!D:D,10))+1)^INDEX(係数表!E:E,10)*INDEX(係数表!F:F,10))))))</f>
        <v>#VALUE!</v>
      </c>
      <c r="AD913" t="e">
        <f>MIN(100, MAX(0, (INDEX(出力表!D:D,10))*AB913/MAX(AC913, Settings!B3)))</f>
        <v>#VALUE!</v>
      </c>
      <c r="AE913">
        <f>MIN(100, MAX(0, 100*BETAINV(乱数表!$K913, MAX(0.00000001, (1/(1+EXP(-(INDEX(係数表!G:G,11) + $B913))))*(EXP(INDEX(係数表!H:H,11) + INDEX(係数表!I:I,11)*LN(INDEX(出力表!C:C,11)+1)))), MAX(0.00000001, (1-(1/(1+EXP(-(INDEX(係数表!G:G,11) + $B913)))))*(EXP(INDEX(係数表!H:H,11) + INDEX(係数表!I:I,11)*LN(INDEX(出力表!C:C,11)+1)))))))</f>
        <v>78.521826096040897</v>
      </c>
      <c r="AF913" t="e">
        <f>MIN(100, MAX(0, (100*(INDEX(出力表!D:D,11))/(EXP(INDEX(係数表!B:B,11) + $C913) + (INDEX(出力表!D:D,11)))) + (乱数表!$W913*(Settings!B12/(((INDEX(出力表!D:D,11))+1)^INDEX(係数表!E:E,11)*INDEX(係数表!F:F,11))))))</f>
        <v>#VALUE!</v>
      </c>
      <c r="AG913" t="e">
        <f>MIN(100, MAX(0, (INDEX(出力表!D:D,11))*AE913/MAX(AF913, Settings!B3)))</f>
        <v>#VALUE!</v>
      </c>
      <c r="AH913">
        <f>MIN(100, MAX(0, 100*BETAINV(乱数表!$L913, MAX(0.00000001, (1/(1+EXP(-(INDEX(係数表!G:G,12) + $B913))))*(EXP(INDEX(係数表!H:H,12) + INDEX(係数表!I:I,12)*LN(INDEX(出力表!C:C,12)+1)))), MAX(0.00000001, (1-(1/(1+EXP(-(INDEX(係数表!G:G,12) + $B913)))))*(EXP(INDEX(係数表!H:H,12) + INDEX(係数表!I:I,12)*LN(INDEX(出力表!C:C,12)+1)))))))</f>
        <v>93.216328984986148</v>
      </c>
      <c r="AI913" t="e">
        <f>MIN(100, MAX(0, (100*(INDEX(出力表!D:D,12))/(EXP(INDEX(係数表!B:B,12) + $C913) + (INDEX(出力表!D:D,12)))) + (乱数表!$X913*(Settings!B12/(((INDEX(出力表!D:D,12))+1)^INDEX(係数表!E:E,12)*INDEX(係数表!F:F,12))))))</f>
        <v>#VALUE!</v>
      </c>
      <c r="AJ913" t="e">
        <f>MIN(100, MAX(0, (INDEX(出力表!D:D,12))*AH913/MAX(AI913, Settings!B3)))</f>
        <v>#VALUE!</v>
      </c>
      <c r="AK913">
        <f>MIN(100, MAX(0, 100*BETAINV(乱数表!$M913, MAX(0.00000001, (1/(1+EXP(-(INDEX(係数表!G:G,13) + $B913))))*(EXP(INDEX(係数表!H:H,13) + INDEX(係数表!I:I,13)*LN(INDEX(出力表!C:C,13)+1)))), MAX(0.00000001, (1-(1/(1+EXP(-(INDEX(係数表!G:G,13) + $B913)))))*(EXP(INDEX(係数表!H:H,13) + INDEX(係数表!I:I,13)*LN(INDEX(出力表!C:C,13)+1)))))))</f>
        <v>90.656252340559519</v>
      </c>
      <c r="AL913" t="e">
        <f>MIN(100, MAX(0, (100*(INDEX(出力表!D:D,13))/(EXP(INDEX(係数表!B:B,13) + $C913) + (INDEX(出力表!D:D,13)))) + (乱数表!$Y913*(Settings!B12/(((INDEX(出力表!D:D,13))+1)^INDEX(係数表!E:E,13)*INDEX(係数表!F:F,13))))))</f>
        <v>#VALUE!</v>
      </c>
      <c r="AM913" t="e">
        <f>MIN(100, MAX(0, (INDEX(出力表!D:D,13))*AK913/MAX(AL913, Settings!B3)))</f>
        <v>#VALUE!</v>
      </c>
      <c r="AN913">
        <f>IF(ISNUMBER(F913), INDEX(出力表!B:B,2)*F913, 0)+IF(ISNUMBER(I913), INDEX(出力表!B:B,3)*I913, 0)+IF(ISNUMBER(L913), INDEX(出力表!B:B,4)*L913, 0)+IF(ISNUMBER(O913), INDEX(出力表!B:B,5)*O913, 0)+IF(ISNUMBER(R913), INDEX(出力表!B:B,6)*R913, 0)+IF(ISNUMBER(U913), INDEX(出力表!B:B,7)*U913, 0)+IF(ISNUMBER(X913), INDEX(出力表!B:B,8)*X913, 0)+IF(ISNUMBER(AA913), INDEX(出力表!B:B,9)*AA913, 0)+IF(ISNUMBER(AD913), INDEX(出力表!B:B,10)*AD913, 0)+IF(ISNUMBER(AG913), INDEX(出力表!B:B,11)*AG913, 0)+IF(ISNUMBER(AJ913), INDEX(出力表!B:B,12)*AJ913, 0)+IF(ISNUMBER(AM913), INDEX(出力表!B:B,13)*AM913, 0)</f>
        <v>0</v>
      </c>
      <c r="AO913">
        <f>IF(ISNUMBER(F913), INDEX(出力表!B:B,2), 0)+IF(ISNUMBER(I913), INDEX(出力表!B:B,3), 0)+IF(ISNUMBER(L913), INDEX(出力表!B:B,4), 0)+IF(ISNUMBER(O913), INDEX(出力表!B:B,5), 0)+IF(ISNUMBER(R913), INDEX(出力表!B:B,6), 0)+IF(ISNUMBER(U913), INDEX(出力表!B:B,7), 0)+IF(ISNUMBER(X913), INDEX(出力表!B:B,8), 0)+IF(ISNUMBER(AA913), INDEX(出力表!B:B,9), 0)+IF(ISNUMBER(AD913), INDEX(出力表!B:B,10), 0)+IF(ISNUMBER(AG913), INDEX(出力表!B:B,11), 0)+IF(ISNUMBER(AJ913), INDEX(出力表!B:B,12), 0)+IF(ISNUMBER(AM913), INDEX(出力表!B:B,13), 0)</f>
        <v>0</v>
      </c>
      <c r="AP913" t="str">
        <f t="shared" si="14"/>
        <v/>
      </c>
    </row>
    <row r="914" spans="1:42" x14ac:dyDescent="0.2">
      <c r="A914">
        <v>913</v>
      </c>
      <c r="B914">
        <f>IF(UPPER(Settings!B4)="TRUE", 乱数表!$Z914*Settings!B10, 0)</f>
        <v>-0.57240336531141345</v>
      </c>
      <c r="C914">
        <f>IF(UPPER(Settings!B4)="TRUE", 乱数表!$AA914*Settings!B11, 0)</f>
        <v>-0.16006995556855005</v>
      </c>
      <c r="D914">
        <f>MIN(100, MAX(0, 100*BETAINV(乱数表!$B914, MAX(0.00000001, (1/(1+EXP(-(INDEX(係数表!G:G,2) + $B914))))*(EXP(INDEX(係数表!H:H,2) + INDEX(係数表!I:I,2)*LN(INDEX(出力表!C:C,2)+1)))), MAX(0.00000001, (1-(1/(1+EXP(-(INDEX(係数表!G:G,2) + $B914)))))*(EXP(INDEX(係数表!H:H,2) + INDEX(係数表!I:I,2)*LN(INDEX(出力表!C:C,2)+1)))))))</f>
        <v>98.495730573034649</v>
      </c>
      <c r="E914" t="e">
        <f>MIN(100, MAX(0, (100*(INDEX(出力表!D:D,2))/(EXP(INDEX(係数表!B:B,2) + $C914) + (INDEX(出力表!D:D,2)))) + (乱数表!$N914*(Settings!B12/(((INDEX(出力表!D:D,2))+1)^INDEX(係数表!E:E,2)*INDEX(係数表!F:F,2))))))</f>
        <v>#VALUE!</v>
      </c>
      <c r="F914" t="e">
        <f>MIN(100, MAX(0, (INDEX(出力表!D:D,2))*D914/MAX(E914, Settings!B3)))</f>
        <v>#VALUE!</v>
      </c>
      <c r="G914">
        <f>MIN(100, MAX(0, 100*BETAINV(乱数表!$C914, MAX(0.00000001, (1/(1+EXP(-(INDEX(係数表!G:G,3) + $B914))))*(EXP(INDEX(係数表!H:H,3) + INDEX(係数表!I:I,3)*LN(INDEX(出力表!C:C,3)+1)))), MAX(0.00000001, (1-(1/(1+EXP(-(INDEX(係数表!G:G,3) + $B914)))))*(EXP(INDEX(係数表!H:H,3) + INDEX(係数表!I:I,3)*LN(INDEX(出力表!C:C,3)+1)))))))</f>
        <v>86.635929321528977</v>
      </c>
      <c r="H914" t="e">
        <f>MIN(100, MAX(0, (100*(INDEX(出力表!D:D,3))/(EXP(INDEX(係数表!B:B,3) + $C914) + (INDEX(出力表!D:D,3)))) + (乱数表!$O914*(Settings!B12/(((INDEX(出力表!D:D,3))+1)^INDEX(係数表!E:E,3)*INDEX(係数表!F:F,3))))))</f>
        <v>#VALUE!</v>
      </c>
      <c r="I914" t="e">
        <f>MIN(100, MAX(0, (INDEX(出力表!D:D,3))*G914/MAX(H914, Settings!B3)))</f>
        <v>#VALUE!</v>
      </c>
      <c r="J914">
        <f>MIN(100, MAX(0, 100*BETAINV(乱数表!$D914, MAX(0.00000001, (1/(1+EXP(-(INDEX(係数表!G:G,4) + $B914))))*(EXP(INDEX(係数表!H:H,4) + INDEX(係数表!I:I,4)*LN(INDEX(出力表!C:C,4)+1)))), MAX(0.00000001, (1-(1/(1+EXP(-(INDEX(係数表!G:G,4) + $B914)))))*(EXP(INDEX(係数表!H:H,4) + INDEX(係数表!I:I,4)*LN(INDEX(出力表!C:C,4)+1)))))))</f>
        <v>94.823101020424247</v>
      </c>
      <c r="K914" t="e">
        <f>MIN(100, MAX(0, (100*(INDEX(出力表!D:D,4))/(EXP(INDEX(係数表!B:B,4) + $C914) + (INDEX(出力表!D:D,4)))) + (乱数表!$P914*(Settings!B12/(((INDEX(出力表!D:D,4))+1)^INDEX(係数表!E:E,4)*INDEX(係数表!F:F,4))))))</f>
        <v>#VALUE!</v>
      </c>
      <c r="L914" t="e">
        <f>MIN(100, MAX(0, (INDEX(出力表!D:D,4))*J914/MAX(K914, Settings!B3)))</f>
        <v>#VALUE!</v>
      </c>
      <c r="M914">
        <f>MIN(100, MAX(0, 100*BETAINV(乱数表!$E914, MAX(0.00000001, (1/(1+EXP(-(INDEX(係数表!G:G,5) + $B914))))*(EXP(INDEX(係数表!H:H,5) + INDEX(係数表!I:I,5)*LN(INDEX(出力表!C:C,5)+1)))), MAX(0.00000001, (1-(1/(1+EXP(-(INDEX(係数表!G:G,5) + $B914)))))*(EXP(INDEX(係数表!H:H,5) + INDEX(係数表!I:I,5)*LN(INDEX(出力表!C:C,5)+1)))))))</f>
        <v>84.906072672404164</v>
      </c>
      <c r="N914" t="e">
        <f>MIN(100, MAX(0, (100*(INDEX(出力表!D:D,5))/(EXP(INDEX(係数表!B:B,5) + $C914) + (INDEX(出力表!D:D,5)))) + (乱数表!$Q914*(Settings!B12/(((INDEX(出力表!D:D,5))+1)^INDEX(係数表!E:E,5)*INDEX(係数表!F:F,5))))))</f>
        <v>#VALUE!</v>
      </c>
      <c r="O914" t="e">
        <f>MIN(100, MAX(0, (INDEX(出力表!D:D,5))*M914/MAX(N914, Settings!B3)))</f>
        <v>#VALUE!</v>
      </c>
      <c r="P914">
        <f>MIN(100, MAX(0, 100*BETAINV(乱数表!$F914, MAX(0.00000001, (1/(1+EXP(-(INDEX(係数表!G:G,6) + $B914))))*(EXP(INDEX(係数表!H:H,6) + INDEX(係数表!I:I,6)*LN(INDEX(出力表!C:C,6)+1)))), MAX(0.00000001, (1-(1/(1+EXP(-(INDEX(係数表!G:G,6) + $B914)))))*(EXP(INDEX(係数表!H:H,6) + INDEX(係数表!I:I,6)*LN(INDEX(出力表!C:C,6)+1)))))))</f>
        <v>92.667250851600357</v>
      </c>
      <c r="Q914" t="e">
        <f>MIN(100, MAX(0, (100*(INDEX(出力表!D:D,6))/(EXP(INDEX(係数表!B:B,6) + $C914) + (INDEX(出力表!D:D,6)))) + (乱数表!$R914*(Settings!B12/(((INDEX(出力表!D:D,6))+1)^INDEX(係数表!E:E,6)*INDEX(係数表!F:F,6))))))</f>
        <v>#VALUE!</v>
      </c>
      <c r="R914" t="e">
        <f>MIN(100, MAX(0, (INDEX(出力表!D:D,6))*P914/MAX(Q914, Settings!B3)))</f>
        <v>#VALUE!</v>
      </c>
      <c r="S914">
        <f>MIN(100, MAX(0, 100*BETAINV(乱数表!$G914, MAX(0.00000001, (1/(1+EXP(-(INDEX(係数表!G:G,7) + $B914))))*(EXP(INDEX(係数表!H:H,7) + INDEX(係数表!I:I,7)*LN(INDEX(出力表!C:C,7)+1)))), MAX(0.00000001, (1-(1/(1+EXP(-(INDEX(係数表!G:G,7) + $B914)))))*(EXP(INDEX(係数表!H:H,7) + INDEX(係数表!I:I,7)*LN(INDEX(出力表!C:C,7)+1)))))))</f>
        <v>71.204388560878712</v>
      </c>
      <c r="T914" t="e">
        <f>MIN(100, MAX(0, (100*(INDEX(出力表!D:D,7))/(EXP(INDEX(係数表!B:B,7) + $C914) + (INDEX(出力表!D:D,7)))) + (乱数表!$S914*(Settings!B12/(((INDEX(出力表!D:D,7))+1)^INDEX(係数表!E:E,7)*INDEX(係数表!F:F,7))))))</f>
        <v>#VALUE!</v>
      </c>
      <c r="U914" t="e">
        <f>MIN(100, MAX(0, (INDEX(出力表!D:D,7))*S914/MAX(T914, Settings!B3)))</f>
        <v>#VALUE!</v>
      </c>
      <c r="V914">
        <f>MIN(100, MAX(0, 100*BETAINV(乱数表!$H914, MAX(0.00000001, (1/(1+EXP(-(INDEX(係数表!G:G,8) + $B914))))*(EXP(INDEX(係数表!H:H,8) + INDEX(係数表!I:I,8)*LN(INDEX(出力表!C:C,8)+1)))), MAX(0.00000001, (1-(1/(1+EXP(-(INDEX(係数表!G:G,8) + $B914)))))*(EXP(INDEX(係数表!H:H,8) + INDEX(係数表!I:I,8)*LN(INDEX(出力表!C:C,8)+1)))))))</f>
        <v>96.841021395755106</v>
      </c>
      <c r="W914" t="e">
        <f>MIN(100, MAX(0, (100*(INDEX(出力表!D:D,8))/(EXP(INDEX(係数表!B:B,8) + $C914) + (INDEX(出力表!D:D,8)))) + (乱数表!$T914*(Settings!B12/(((INDEX(出力表!D:D,8))+1)^INDEX(係数表!E:E,8)*INDEX(係数表!F:F,8))))))</f>
        <v>#VALUE!</v>
      </c>
      <c r="X914" t="e">
        <f>MIN(100, MAX(0, (INDEX(出力表!D:D,8))*V914/MAX(W914, Settings!B3)))</f>
        <v>#VALUE!</v>
      </c>
      <c r="Y914">
        <f>MIN(100, MAX(0, 100*BETAINV(乱数表!$I914, MAX(0.00000001, (1/(1+EXP(-(INDEX(係数表!G:G,9) + $B914))))*(EXP(INDEX(係数表!H:H,9) + INDEX(係数表!I:I,9)*LN(INDEX(出力表!C:C,9)+1)))), MAX(0.00000001, (1-(1/(1+EXP(-(INDEX(係数表!G:G,9) + $B914)))))*(EXP(INDEX(係数表!H:H,9) + INDEX(係数表!I:I,9)*LN(INDEX(出力表!C:C,9)+1)))))))</f>
        <v>63.326246991325718</v>
      </c>
      <c r="Z914" t="e">
        <f>MIN(100, MAX(0, (100*(INDEX(出力表!D:D,9))/(EXP(INDEX(係数表!B:B,9) + $C914) + (INDEX(出力表!D:D,9)))) + (乱数表!$U914*(Settings!B12/(((INDEX(出力表!D:D,9))+1)^INDEX(係数表!E:E,9)*INDEX(係数表!F:F,9))))))</f>
        <v>#VALUE!</v>
      </c>
      <c r="AA914" t="e">
        <f>MIN(100, MAX(0, (INDEX(出力表!D:D,9))*Y914/MAX(Z914, Settings!B3)))</f>
        <v>#VALUE!</v>
      </c>
      <c r="AB914">
        <f>MIN(100, MAX(0, 100*BETAINV(乱数表!$J914, MAX(0.00000001, (1/(1+EXP(-(INDEX(係数表!G:G,10) + $B914))))*(EXP(INDEX(係数表!H:H,10) + INDEX(係数表!I:I,10)*LN(INDEX(出力表!C:C,10)+1)))), MAX(0.00000001, (1-(1/(1+EXP(-(INDEX(係数表!G:G,10) + $B914)))))*(EXP(INDEX(係数表!H:H,10) + INDEX(係数表!I:I,10)*LN(INDEX(出力表!C:C,10)+1)))))))</f>
        <v>69.633217638850098</v>
      </c>
      <c r="AC914" t="e">
        <f>MIN(100, MAX(0, (100*(INDEX(出力表!D:D,10))/(EXP(INDEX(係数表!B:B,10) + $C914) + (INDEX(出力表!D:D,10)))) + (乱数表!$V914*(Settings!B12/(((INDEX(出力表!D:D,10))+1)^INDEX(係数表!E:E,10)*INDEX(係数表!F:F,10))))))</f>
        <v>#VALUE!</v>
      </c>
      <c r="AD914" t="e">
        <f>MIN(100, MAX(0, (INDEX(出力表!D:D,10))*AB914/MAX(AC914, Settings!B3)))</f>
        <v>#VALUE!</v>
      </c>
      <c r="AE914">
        <f>MIN(100, MAX(0, 100*BETAINV(乱数表!$K914, MAX(0.00000001, (1/(1+EXP(-(INDEX(係数表!G:G,11) + $B914))))*(EXP(INDEX(係数表!H:H,11) + INDEX(係数表!I:I,11)*LN(INDEX(出力表!C:C,11)+1)))), MAX(0.00000001, (1-(1/(1+EXP(-(INDEX(係数表!G:G,11) + $B914)))))*(EXP(INDEX(係数表!H:H,11) + INDEX(係数表!I:I,11)*LN(INDEX(出力表!C:C,11)+1)))))))</f>
        <v>95.274359132051941</v>
      </c>
      <c r="AF914" t="e">
        <f>MIN(100, MAX(0, (100*(INDEX(出力表!D:D,11))/(EXP(INDEX(係数表!B:B,11) + $C914) + (INDEX(出力表!D:D,11)))) + (乱数表!$W914*(Settings!B12/(((INDEX(出力表!D:D,11))+1)^INDEX(係数表!E:E,11)*INDEX(係数表!F:F,11))))))</f>
        <v>#VALUE!</v>
      </c>
      <c r="AG914" t="e">
        <f>MIN(100, MAX(0, (INDEX(出力表!D:D,11))*AE914/MAX(AF914, Settings!B3)))</f>
        <v>#VALUE!</v>
      </c>
      <c r="AH914">
        <f>MIN(100, MAX(0, 100*BETAINV(乱数表!$L914, MAX(0.00000001, (1/(1+EXP(-(INDEX(係数表!G:G,12) + $B914))))*(EXP(INDEX(係数表!H:H,12) + INDEX(係数表!I:I,12)*LN(INDEX(出力表!C:C,12)+1)))), MAX(0.00000001, (1-(1/(1+EXP(-(INDEX(係数表!G:G,12) + $B914)))))*(EXP(INDEX(係数表!H:H,12) + INDEX(係数表!I:I,12)*LN(INDEX(出力表!C:C,12)+1)))))))</f>
        <v>97.059507363114037</v>
      </c>
      <c r="AI914" t="e">
        <f>MIN(100, MAX(0, (100*(INDEX(出力表!D:D,12))/(EXP(INDEX(係数表!B:B,12) + $C914) + (INDEX(出力表!D:D,12)))) + (乱数表!$X914*(Settings!B12/(((INDEX(出力表!D:D,12))+1)^INDEX(係数表!E:E,12)*INDEX(係数表!F:F,12))))))</f>
        <v>#VALUE!</v>
      </c>
      <c r="AJ914" t="e">
        <f>MIN(100, MAX(0, (INDEX(出力表!D:D,12))*AH914/MAX(AI914, Settings!B3)))</f>
        <v>#VALUE!</v>
      </c>
      <c r="AK914">
        <f>MIN(100, MAX(0, 100*BETAINV(乱数表!$M914, MAX(0.00000001, (1/(1+EXP(-(INDEX(係数表!G:G,13) + $B914))))*(EXP(INDEX(係数表!H:H,13) + INDEX(係数表!I:I,13)*LN(INDEX(出力表!C:C,13)+1)))), MAX(0.00000001, (1-(1/(1+EXP(-(INDEX(係数表!G:G,13) + $B914)))))*(EXP(INDEX(係数表!H:H,13) + INDEX(係数表!I:I,13)*LN(INDEX(出力表!C:C,13)+1)))))))</f>
        <v>98.885612687320659</v>
      </c>
      <c r="AL914" t="e">
        <f>MIN(100, MAX(0, (100*(INDEX(出力表!D:D,13))/(EXP(INDEX(係数表!B:B,13) + $C914) + (INDEX(出力表!D:D,13)))) + (乱数表!$Y914*(Settings!B12/(((INDEX(出力表!D:D,13))+1)^INDEX(係数表!E:E,13)*INDEX(係数表!F:F,13))))))</f>
        <v>#VALUE!</v>
      </c>
      <c r="AM914" t="e">
        <f>MIN(100, MAX(0, (INDEX(出力表!D:D,13))*AK914/MAX(AL914, Settings!B3)))</f>
        <v>#VALUE!</v>
      </c>
      <c r="AN914">
        <f>IF(ISNUMBER(F914), INDEX(出力表!B:B,2)*F914, 0)+IF(ISNUMBER(I914), INDEX(出力表!B:B,3)*I914, 0)+IF(ISNUMBER(L914), INDEX(出力表!B:B,4)*L914, 0)+IF(ISNUMBER(O914), INDEX(出力表!B:B,5)*O914, 0)+IF(ISNUMBER(R914), INDEX(出力表!B:B,6)*R914, 0)+IF(ISNUMBER(U914), INDEX(出力表!B:B,7)*U914, 0)+IF(ISNUMBER(X914), INDEX(出力表!B:B,8)*X914, 0)+IF(ISNUMBER(AA914), INDEX(出力表!B:B,9)*AA914, 0)+IF(ISNUMBER(AD914), INDEX(出力表!B:B,10)*AD914, 0)+IF(ISNUMBER(AG914), INDEX(出力表!B:B,11)*AG914, 0)+IF(ISNUMBER(AJ914), INDEX(出力表!B:B,12)*AJ914, 0)+IF(ISNUMBER(AM914), INDEX(出力表!B:B,13)*AM914, 0)</f>
        <v>0</v>
      </c>
      <c r="AO914">
        <f>IF(ISNUMBER(F914), INDEX(出力表!B:B,2), 0)+IF(ISNUMBER(I914), INDEX(出力表!B:B,3), 0)+IF(ISNUMBER(L914), INDEX(出力表!B:B,4), 0)+IF(ISNUMBER(O914), INDEX(出力表!B:B,5), 0)+IF(ISNUMBER(R914), INDEX(出力表!B:B,6), 0)+IF(ISNUMBER(U914), INDEX(出力表!B:B,7), 0)+IF(ISNUMBER(X914), INDEX(出力表!B:B,8), 0)+IF(ISNUMBER(AA914), INDEX(出力表!B:B,9), 0)+IF(ISNUMBER(AD914), INDEX(出力表!B:B,10), 0)+IF(ISNUMBER(AG914), INDEX(出力表!B:B,11), 0)+IF(ISNUMBER(AJ914), INDEX(出力表!B:B,12), 0)+IF(ISNUMBER(AM914), INDEX(出力表!B:B,13), 0)</f>
        <v>0</v>
      </c>
      <c r="AP914" t="str">
        <f t="shared" si="14"/>
        <v/>
      </c>
    </row>
    <row r="915" spans="1:42" x14ac:dyDescent="0.2">
      <c r="A915">
        <v>914</v>
      </c>
      <c r="B915">
        <f>IF(UPPER(Settings!B4)="TRUE", 乱数表!$Z915*Settings!B10, 0)</f>
        <v>-0.21194691502782384</v>
      </c>
      <c r="C915">
        <f>IF(UPPER(Settings!B4)="TRUE", 乱数表!$AA915*Settings!B11, 0)</f>
        <v>-7.2193311986517628E-2</v>
      </c>
      <c r="D915">
        <f>MIN(100, MAX(0, 100*BETAINV(乱数表!$B915, MAX(0.00000001, (1/(1+EXP(-(INDEX(係数表!G:G,2) + $B915))))*(EXP(INDEX(係数表!H:H,2) + INDEX(係数表!I:I,2)*LN(INDEX(出力表!C:C,2)+1)))), MAX(0.00000001, (1-(1/(1+EXP(-(INDEX(係数表!G:G,2) + $B915)))))*(EXP(INDEX(係数表!H:H,2) + INDEX(係数表!I:I,2)*LN(INDEX(出力表!C:C,2)+1)))))))</f>
        <v>95.463284712032674</v>
      </c>
      <c r="E915" t="e">
        <f>MIN(100, MAX(0, (100*(INDEX(出力表!D:D,2))/(EXP(INDEX(係数表!B:B,2) + $C915) + (INDEX(出力表!D:D,2)))) + (乱数表!$N915*(Settings!B12/(((INDEX(出力表!D:D,2))+1)^INDEX(係数表!E:E,2)*INDEX(係数表!F:F,2))))))</f>
        <v>#VALUE!</v>
      </c>
      <c r="F915" t="e">
        <f>MIN(100, MAX(0, (INDEX(出力表!D:D,2))*D915/MAX(E915, Settings!B3)))</f>
        <v>#VALUE!</v>
      </c>
      <c r="G915">
        <f>MIN(100, MAX(0, 100*BETAINV(乱数表!$C915, MAX(0.00000001, (1/(1+EXP(-(INDEX(係数表!G:G,3) + $B915))))*(EXP(INDEX(係数表!H:H,3) + INDEX(係数表!I:I,3)*LN(INDEX(出力表!C:C,3)+1)))), MAX(0.00000001, (1-(1/(1+EXP(-(INDEX(係数表!G:G,3) + $B915)))))*(EXP(INDEX(係数表!H:H,3) + INDEX(係数表!I:I,3)*LN(INDEX(出力表!C:C,3)+1)))))))</f>
        <v>93.141685790577682</v>
      </c>
      <c r="H915" t="e">
        <f>MIN(100, MAX(0, (100*(INDEX(出力表!D:D,3))/(EXP(INDEX(係数表!B:B,3) + $C915) + (INDEX(出力表!D:D,3)))) + (乱数表!$O915*(Settings!B12/(((INDEX(出力表!D:D,3))+1)^INDEX(係数表!E:E,3)*INDEX(係数表!F:F,3))))))</f>
        <v>#VALUE!</v>
      </c>
      <c r="I915" t="e">
        <f>MIN(100, MAX(0, (INDEX(出力表!D:D,3))*G915/MAX(H915, Settings!B3)))</f>
        <v>#VALUE!</v>
      </c>
      <c r="J915">
        <f>MIN(100, MAX(0, 100*BETAINV(乱数表!$D915, MAX(0.00000001, (1/(1+EXP(-(INDEX(係数表!G:G,4) + $B915))))*(EXP(INDEX(係数表!H:H,4) + INDEX(係数表!I:I,4)*LN(INDEX(出力表!C:C,4)+1)))), MAX(0.00000001, (1-(1/(1+EXP(-(INDEX(係数表!G:G,4) + $B915)))))*(EXP(INDEX(係数表!H:H,4) + INDEX(係数表!I:I,4)*LN(INDEX(出力表!C:C,4)+1)))))))</f>
        <v>80.498000129709936</v>
      </c>
      <c r="K915" t="e">
        <f>MIN(100, MAX(0, (100*(INDEX(出力表!D:D,4))/(EXP(INDEX(係数表!B:B,4) + $C915) + (INDEX(出力表!D:D,4)))) + (乱数表!$P915*(Settings!B12/(((INDEX(出力表!D:D,4))+1)^INDEX(係数表!E:E,4)*INDEX(係数表!F:F,4))))))</f>
        <v>#VALUE!</v>
      </c>
      <c r="L915" t="e">
        <f>MIN(100, MAX(0, (INDEX(出力表!D:D,4))*J915/MAX(K915, Settings!B3)))</f>
        <v>#VALUE!</v>
      </c>
      <c r="M915">
        <f>MIN(100, MAX(0, 100*BETAINV(乱数表!$E915, MAX(0.00000001, (1/(1+EXP(-(INDEX(係数表!G:G,5) + $B915))))*(EXP(INDEX(係数表!H:H,5) + INDEX(係数表!I:I,5)*LN(INDEX(出力表!C:C,5)+1)))), MAX(0.00000001, (1-(1/(1+EXP(-(INDEX(係数表!G:G,5) + $B915)))))*(EXP(INDEX(係数表!H:H,5) + INDEX(係数表!I:I,5)*LN(INDEX(出力表!C:C,5)+1)))))))</f>
        <v>42.57624656662535</v>
      </c>
      <c r="N915" t="e">
        <f>MIN(100, MAX(0, (100*(INDEX(出力表!D:D,5))/(EXP(INDEX(係数表!B:B,5) + $C915) + (INDEX(出力表!D:D,5)))) + (乱数表!$Q915*(Settings!B12/(((INDEX(出力表!D:D,5))+1)^INDEX(係数表!E:E,5)*INDEX(係数表!F:F,5))))))</f>
        <v>#VALUE!</v>
      </c>
      <c r="O915" t="e">
        <f>MIN(100, MAX(0, (INDEX(出力表!D:D,5))*M915/MAX(N915, Settings!B3)))</f>
        <v>#VALUE!</v>
      </c>
      <c r="P915">
        <f>MIN(100, MAX(0, 100*BETAINV(乱数表!$F915, MAX(0.00000001, (1/(1+EXP(-(INDEX(係数表!G:G,6) + $B915))))*(EXP(INDEX(係数表!H:H,6) + INDEX(係数表!I:I,6)*LN(INDEX(出力表!C:C,6)+1)))), MAX(0.00000001, (1-(1/(1+EXP(-(INDEX(係数表!G:G,6) + $B915)))))*(EXP(INDEX(係数表!H:H,6) + INDEX(係数表!I:I,6)*LN(INDEX(出力表!C:C,6)+1)))))))</f>
        <v>88.526492008395977</v>
      </c>
      <c r="Q915" t="e">
        <f>MIN(100, MAX(0, (100*(INDEX(出力表!D:D,6))/(EXP(INDEX(係数表!B:B,6) + $C915) + (INDEX(出力表!D:D,6)))) + (乱数表!$R915*(Settings!B12/(((INDEX(出力表!D:D,6))+1)^INDEX(係数表!E:E,6)*INDEX(係数表!F:F,6))))))</f>
        <v>#VALUE!</v>
      </c>
      <c r="R915" t="e">
        <f>MIN(100, MAX(0, (INDEX(出力表!D:D,6))*P915/MAX(Q915, Settings!B3)))</f>
        <v>#VALUE!</v>
      </c>
      <c r="S915">
        <f>MIN(100, MAX(0, 100*BETAINV(乱数表!$G915, MAX(0.00000001, (1/(1+EXP(-(INDEX(係数表!G:G,7) + $B915))))*(EXP(INDEX(係数表!H:H,7) + INDEX(係数表!I:I,7)*LN(INDEX(出力表!C:C,7)+1)))), MAX(0.00000001, (1-(1/(1+EXP(-(INDEX(係数表!G:G,7) + $B915)))))*(EXP(INDEX(係数表!H:H,7) + INDEX(係数表!I:I,7)*LN(INDEX(出力表!C:C,7)+1)))))))</f>
        <v>87.085768401116269</v>
      </c>
      <c r="T915" t="e">
        <f>MIN(100, MAX(0, (100*(INDEX(出力表!D:D,7))/(EXP(INDEX(係数表!B:B,7) + $C915) + (INDEX(出力表!D:D,7)))) + (乱数表!$S915*(Settings!B12/(((INDEX(出力表!D:D,7))+1)^INDEX(係数表!E:E,7)*INDEX(係数表!F:F,7))))))</f>
        <v>#VALUE!</v>
      </c>
      <c r="U915" t="e">
        <f>MIN(100, MAX(0, (INDEX(出力表!D:D,7))*S915/MAX(T915, Settings!B3)))</f>
        <v>#VALUE!</v>
      </c>
      <c r="V915">
        <f>MIN(100, MAX(0, 100*BETAINV(乱数表!$H915, MAX(0.00000001, (1/(1+EXP(-(INDEX(係数表!G:G,8) + $B915))))*(EXP(INDEX(係数表!H:H,8) + INDEX(係数表!I:I,8)*LN(INDEX(出力表!C:C,8)+1)))), MAX(0.00000001, (1-(1/(1+EXP(-(INDEX(係数表!G:G,8) + $B915)))))*(EXP(INDEX(係数表!H:H,8) + INDEX(係数表!I:I,8)*LN(INDEX(出力表!C:C,8)+1)))))))</f>
        <v>55.844069081482942</v>
      </c>
      <c r="W915" t="e">
        <f>MIN(100, MAX(0, (100*(INDEX(出力表!D:D,8))/(EXP(INDEX(係数表!B:B,8) + $C915) + (INDEX(出力表!D:D,8)))) + (乱数表!$T915*(Settings!B12/(((INDEX(出力表!D:D,8))+1)^INDEX(係数表!E:E,8)*INDEX(係数表!F:F,8))))))</f>
        <v>#VALUE!</v>
      </c>
      <c r="X915" t="e">
        <f>MIN(100, MAX(0, (INDEX(出力表!D:D,8))*V915/MAX(W915, Settings!B3)))</f>
        <v>#VALUE!</v>
      </c>
      <c r="Y915">
        <f>MIN(100, MAX(0, 100*BETAINV(乱数表!$I915, MAX(0.00000001, (1/(1+EXP(-(INDEX(係数表!G:G,9) + $B915))))*(EXP(INDEX(係数表!H:H,9) + INDEX(係数表!I:I,9)*LN(INDEX(出力表!C:C,9)+1)))), MAX(0.00000001, (1-(1/(1+EXP(-(INDEX(係数表!G:G,9) + $B915)))))*(EXP(INDEX(係数表!H:H,9) + INDEX(係数表!I:I,9)*LN(INDEX(出力表!C:C,9)+1)))))))</f>
        <v>61.550486606623437</v>
      </c>
      <c r="Z915" t="e">
        <f>MIN(100, MAX(0, (100*(INDEX(出力表!D:D,9))/(EXP(INDEX(係数表!B:B,9) + $C915) + (INDEX(出力表!D:D,9)))) + (乱数表!$U915*(Settings!B12/(((INDEX(出力表!D:D,9))+1)^INDEX(係数表!E:E,9)*INDEX(係数表!F:F,9))))))</f>
        <v>#VALUE!</v>
      </c>
      <c r="AA915" t="e">
        <f>MIN(100, MAX(0, (INDEX(出力表!D:D,9))*Y915/MAX(Z915, Settings!B3)))</f>
        <v>#VALUE!</v>
      </c>
      <c r="AB915">
        <f>MIN(100, MAX(0, 100*BETAINV(乱数表!$J915, MAX(0.00000001, (1/(1+EXP(-(INDEX(係数表!G:G,10) + $B915))))*(EXP(INDEX(係数表!H:H,10) + INDEX(係数表!I:I,10)*LN(INDEX(出力表!C:C,10)+1)))), MAX(0.00000001, (1-(1/(1+EXP(-(INDEX(係数表!G:G,10) + $B915)))))*(EXP(INDEX(係数表!H:H,10) + INDEX(係数表!I:I,10)*LN(INDEX(出力表!C:C,10)+1)))))))</f>
        <v>99.61662340199382</v>
      </c>
      <c r="AC915" t="e">
        <f>MIN(100, MAX(0, (100*(INDEX(出力表!D:D,10))/(EXP(INDEX(係数表!B:B,10) + $C915) + (INDEX(出力表!D:D,10)))) + (乱数表!$V915*(Settings!B12/(((INDEX(出力表!D:D,10))+1)^INDEX(係数表!E:E,10)*INDEX(係数表!F:F,10))))))</f>
        <v>#VALUE!</v>
      </c>
      <c r="AD915" t="e">
        <f>MIN(100, MAX(0, (INDEX(出力表!D:D,10))*AB915/MAX(AC915, Settings!B3)))</f>
        <v>#VALUE!</v>
      </c>
      <c r="AE915">
        <f>MIN(100, MAX(0, 100*BETAINV(乱数表!$K915, MAX(0.00000001, (1/(1+EXP(-(INDEX(係数表!G:G,11) + $B915))))*(EXP(INDEX(係数表!H:H,11) + INDEX(係数表!I:I,11)*LN(INDEX(出力表!C:C,11)+1)))), MAX(0.00000001, (1-(1/(1+EXP(-(INDEX(係数表!G:G,11) + $B915)))))*(EXP(INDEX(係数表!H:H,11) + INDEX(係数表!I:I,11)*LN(INDEX(出力表!C:C,11)+1)))))))</f>
        <v>98.987551079053361</v>
      </c>
      <c r="AF915" t="e">
        <f>MIN(100, MAX(0, (100*(INDEX(出力表!D:D,11))/(EXP(INDEX(係数表!B:B,11) + $C915) + (INDEX(出力表!D:D,11)))) + (乱数表!$W915*(Settings!B12/(((INDEX(出力表!D:D,11))+1)^INDEX(係数表!E:E,11)*INDEX(係数表!F:F,11))))))</f>
        <v>#VALUE!</v>
      </c>
      <c r="AG915" t="e">
        <f>MIN(100, MAX(0, (INDEX(出力表!D:D,11))*AE915/MAX(AF915, Settings!B3)))</f>
        <v>#VALUE!</v>
      </c>
      <c r="AH915">
        <f>MIN(100, MAX(0, 100*BETAINV(乱数表!$L915, MAX(0.00000001, (1/(1+EXP(-(INDEX(係数表!G:G,12) + $B915))))*(EXP(INDEX(係数表!H:H,12) + INDEX(係数表!I:I,12)*LN(INDEX(出力表!C:C,12)+1)))), MAX(0.00000001, (1-(1/(1+EXP(-(INDEX(係数表!G:G,12) + $B915)))))*(EXP(INDEX(係数表!H:H,12) + INDEX(係数表!I:I,12)*LN(INDEX(出力表!C:C,12)+1)))))))</f>
        <v>98.502233964207562</v>
      </c>
      <c r="AI915" t="e">
        <f>MIN(100, MAX(0, (100*(INDEX(出力表!D:D,12))/(EXP(INDEX(係数表!B:B,12) + $C915) + (INDEX(出力表!D:D,12)))) + (乱数表!$X915*(Settings!B12/(((INDEX(出力表!D:D,12))+1)^INDEX(係数表!E:E,12)*INDEX(係数表!F:F,12))))))</f>
        <v>#VALUE!</v>
      </c>
      <c r="AJ915" t="e">
        <f>MIN(100, MAX(0, (INDEX(出力表!D:D,12))*AH915/MAX(AI915, Settings!B3)))</f>
        <v>#VALUE!</v>
      </c>
      <c r="AK915">
        <f>MIN(100, MAX(0, 100*BETAINV(乱数表!$M915, MAX(0.00000001, (1/(1+EXP(-(INDEX(係数表!G:G,13) + $B915))))*(EXP(INDEX(係数表!H:H,13) + INDEX(係数表!I:I,13)*LN(INDEX(出力表!C:C,13)+1)))), MAX(0.00000001, (1-(1/(1+EXP(-(INDEX(係数表!G:G,13) + $B915)))))*(EXP(INDEX(係数表!H:H,13) + INDEX(係数表!I:I,13)*LN(INDEX(出力表!C:C,13)+1)))))))</f>
        <v>99.09247944541103</v>
      </c>
      <c r="AL915" t="e">
        <f>MIN(100, MAX(0, (100*(INDEX(出力表!D:D,13))/(EXP(INDEX(係数表!B:B,13) + $C915) + (INDEX(出力表!D:D,13)))) + (乱数表!$Y915*(Settings!B12/(((INDEX(出力表!D:D,13))+1)^INDEX(係数表!E:E,13)*INDEX(係数表!F:F,13))))))</f>
        <v>#VALUE!</v>
      </c>
      <c r="AM915" t="e">
        <f>MIN(100, MAX(0, (INDEX(出力表!D:D,13))*AK915/MAX(AL915, Settings!B3)))</f>
        <v>#VALUE!</v>
      </c>
      <c r="AN915">
        <f>IF(ISNUMBER(F915), INDEX(出力表!B:B,2)*F915, 0)+IF(ISNUMBER(I915), INDEX(出力表!B:B,3)*I915, 0)+IF(ISNUMBER(L915), INDEX(出力表!B:B,4)*L915, 0)+IF(ISNUMBER(O915), INDEX(出力表!B:B,5)*O915, 0)+IF(ISNUMBER(R915), INDEX(出力表!B:B,6)*R915, 0)+IF(ISNUMBER(U915), INDEX(出力表!B:B,7)*U915, 0)+IF(ISNUMBER(X915), INDEX(出力表!B:B,8)*X915, 0)+IF(ISNUMBER(AA915), INDEX(出力表!B:B,9)*AA915, 0)+IF(ISNUMBER(AD915), INDEX(出力表!B:B,10)*AD915, 0)+IF(ISNUMBER(AG915), INDEX(出力表!B:B,11)*AG915, 0)+IF(ISNUMBER(AJ915), INDEX(出力表!B:B,12)*AJ915, 0)+IF(ISNUMBER(AM915), INDEX(出力表!B:B,13)*AM915, 0)</f>
        <v>0</v>
      </c>
      <c r="AO915">
        <f>IF(ISNUMBER(F915), INDEX(出力表!B:B,2), 0)+IF(ISNUMBER(I915), INDEX(出力表!B:B,3), 0)+IF(ISNUMBER(L915), INDEX(出力表!B:B,4), 0)+IF(ISNUMBER(O915), INDEX(出力表!B:B,5), 0)+IF(ISNUMBER(R915), INDEX(出力表!B:B,6), 0)+IF(ISNUMBER(U915), INDEX(出力表!B:B,7), 0)+IF(ISNUMBER(X915), INDEX(出力表!B:B,8), 0)+IF(ISNUMBER(AA915), INDEX(出力表!B:B,9), 0)+IF(ISNUMBER(AD915), INDEX(出力表!B:B,10), 0)+IF(ISNUMBER(AG915), INDEX(出力表!B:B,11), 0)+IF(ISNUMBER(AJ915), INDEX(出力表!B:B,12), 0)+IF(ISNUMBER(AM915), INDEX(出力表!B:B,13), 0)</f>
        <v>0</v>
      </c>
      <c r="AP915" t="str">
        <f t="shared" si="14"/>
        <v/>
      </c>
    </row>
    <row r="916" spans="1:42" x14ac:dyDescent="0.2">
      <c r="A916">
        <v>915</v>
      </c>
      <c r="B916">
        <f>IF(UPPER(Settings!B4)="TRUE", 乱数表!$Z916*Settings!B10, 0)</f>
        <v>-0.18524886434987337</v>
      </c>
      <c r="C916">
        <f>IF(UPPER(Settings!B4)="TRUE", 乱数表!$AA916*Settings!B11, 0)</f>
        <v>0.12322738673837434</v>
      </c>
      <c r="D916">
        <f>MIN(100, MAX(0, 100*BETAINV(乱数表!$B916, MAX(0.00000001, (1/(1+EXP(-(INDEX(係数表!G:G,2) + $B916))))*(EXP(INDEX(係数表!H:H,2) + INDEX(係数表!I:I,2)*LN(INDEX(出力表!C:C,2)+1)))), MAX(0.00000001, (1-(1/(1+EXP(-(INDEX(係数表!G:G,2) + $B916)))))*(EXP(INDEX(係数表!H:H,2) + INDEX(係数表!I:I,2)*LN(INDEX(出力表!C:C,2)+1)))))))</f>
        <v>87.007369781154125</v>
      </c>
      <c r="E916" t="e">
        <f>MIN(100, MAX(0, (100*(INDEX(出力表!D:D,2))/(EXP(INDEX(係数表!B:B,2) + $C916) + (INDEX(出力表!D:D,2)))) + (乱数表!$N916*(Settings!B12/(((INDEX(出力表!D:D,2))+1)^INDEX(係数表!E:E,2)*INDEX(係数表!F:F,2))))))</f>
        <v>#VALUE!</v>
      </c>
      <c r="F916" t="e">
        <f>MIN(100, MAX(0, (INDEX(出力表!D:D,2))*D916/MAX(E916, Settings!B3)))</f>
        <v>#VALUE!</v>
      </c>
      <c r="G916">
        <f>MIN(100, MAX(0, 100*BETAINV(乱数表!$C916, MAX(0.00000001, (1/(1+EXP(-(INDEX(係数表!G:G,3) + $B916))))*(EXP(INDEX(係数表!H:H,3) + INDEX(係数表!I:I,3)*LN(INDEX(出力表!C:C,3)+1)))), MAX(0.00000001, (1-(1/(1+EXP(-(INDEX(係数表!G:G,3) + $B916)))))*(EXP(INDEX(係数表!H:H,3) + INDEX(係数表!I:I,3)*LN(INDEX(出力表!C:C,3)+1)))))))</f>
        <v>93.252155403733298</v>
      </c>
      <c r="H916" t="e">
        <f>MIN(100, MAX(0, (100*(INDEX(出力表!D:D,3))/(EXP(INDEX(係数表!B:B,3) + $C916) + (INDEX(出力表!D:D,3)))) + (乱数表!$O916*(Settings!B12/(((INDEX(出力表!D:D,3))+1)^INDEX(係数表!E:E,3)*INDEX(係数表!F:F,3))))))</f>
        <v>#VALUE!</v>
      </c>
      <c r="I916" t="e">
        <f>MIN(100, MAX(0, (INDEX(出力表!D:D,3))*G916/MAX(H916, Settings!B3)))</f>
        <v>#VALUE!</v>
      </c>
      <c r="J916">
        <f>MIN(100, MAX(0, 100*BETAINV(乱数表!$D916, MAX(0.00000001, (1/(1+EXP(-(INDEX(係数表!G:G,4) + $B916))))*(EXP(INDEX(係数表!H:H,4) + INDEX(係数表!I:I,4)*LN(INDEX(出力表!C:C,4)+1)))), MAX(0.00000001, (1-(1/(1+EXP(-(INDEX(係数表!G:G,4) + $B916)))))*(EXP(INDEX(係数表!H:H,4) + INDEX(係数表!I:I,4)*LN(INDEX(出力表!C:C,4)+1)))))))</f>
        <v>99.325000508217371</v>
      </c>
      <c r="K916" t="e">
        <f>MIN(100, MAX(0, (100*(INDEX(出力表!D:D,4))/(EXP(INDEX(係数表!B:B,4) + $C916) + (INDEX(出力表!D:D,4)))) + (乱数表!$P916*(Settings!B12/(((INDEX(出力表!D:D,4))+1)^INDEX(係数表!E:E,4)*INDEX(係数表!F:F,4))))))</f>
        <v>#VALUE!</v>
      </c>
      <c r="L916" t="e">
        <f>MIN(100, MAX(0, (INDEX(出力表!D:D,4))*J916/MAX(K916, Settings!B3)))</f>
        <v>#VALUE!</v>
      </c>
      <c r="M916">
        <f>MIN(100, MAX(0, 100*BETAINV(乱数表!$E916, MAX(0.00000001, (1/(1+EXP(-(INDEX(係数表!G:G,5) + $B916))))*(EXP(INDEX(係数表!H:H,5) + INDEX(係数表!I:I,5)*LN(INDEX(出力表!C:C,5)+1)))), MAX(0.00000001, (1-(1/(1+EXP(-(INDEX(係数表!G:G,5) + $B916)))))*(EXP(INDEX(係数表!H:H,5) + INDEX(係数表!I:I,5)*LN(INDEX(出力表!C:C,5)+1)))))))</f>
        <v>94.843325245736636</v>
      </c>
      <c r="N916" t="e">
        <f>MIN(100, MAX(0, (100*(INDEX(出力表!D:D,5))/(EXP(INDEX(係数表!B:B,5) + $C916) + (INDEX(出力表!D:D,5)))) + (乱数表!$Q916*(Settings!B12/(((INDEX(出力表!D:D,5))+1)^INDEX(係数表!E:E,5)*INDEX(係数表!F:F,5))))))</f>
        <v>#VALUE!</v>
      </c>
      <c r="O916" t="e">
        <f>MIN(100, MAX(0, (INDEX(出力表!D:D,5))*M916/MAX(N916, Settings!B3)))</f>
        <v>#VALUE!</v>
      </c>
      <c r="P916">
        <f>MIN(100, MAX(0, 100*BETAINV(乱数表!$F916, MAX(0.00000001, (1/(1+EXP(-(INDEX(係数表!G:G,6) + $B916))))*(EXP(INDEX(係数表!H:H,6) + INDEX(係数表!I:I,6)*LN(INDEX(出力表!C:C,6)+1)))), MAX(0.00000001, (1-(1/(1+EXP(-(INDEX(係数表!G:G,6) + $B916)))))*(EXP(INDEX(係数表!H:H,6) + INDEX(係数表!I:I,6)*LN(INDEX(出力表!C:C,6)+1)))))))</f>
        <v>86.499784769521852</v>
      </c>
      <c r="Q916" t="e">
        <f>MIN(100, MAX(0, (100*(INDEX(出力表!D:D,6))/(EXP(INDEX(係数表!B:B,6) + $C916) + (INDEX(出力表!D:D,6)))) + (乱数表!$R916*(Settings!B12/(((INDEX(出力表!D:D,6))+1)^INDEX(係数表!E:E,6)*INDEX(係数表!F:F,6))))))</f>
        <v>#VALUE!</v>
      </c>
      <c r="R916" t="e">
        <f>MIN(100, MAX(0, (INDEX(出力表!D:D,6))*P916/MAX(Q916, Settings!B3)))</f>
        <v>#VALUE!</v>
      </c>
      <c r="S916">
        <f>MIN(100, MAX(0, 100*BETAINV(乱数表!$G916, MAX(0.00000001, (1/(1+EXP(-(INDEX(係数表!G:G,7) + $B916))))*(EXP(INDEX(係数表!H:H,7) + INDEX(係数表!I:I,7)*LN(INDEX(出力表!C:C,7)+1)))), MAX(0.00000001, (1-(1/(1+EXP(-(INDEX(係数表!G:G,7) + $B916)))))*(EXP(INDEX(係数表!H:H,7) + INDEX(係数表!I:I,7)*LN(INDEX(出力表!C:C,7)+1)))))))</f>
        <v>75.859376290790621</v>
      </c>
      <c r="T916" t="e">
        <f>MIN(100, MAX(0, (100*(INDEX(出力表!D:D,7))/(EXP(INDEX(係数表!B:B,7) + $C916) + (INDEX(出力表!D:D,7)))) + (乱数表!$S916*(Settings!B12/(((INDEX(出力表!D:D,7))+1)^INDEX(係数表!E:E,7)*INDEX(係数表!F:F,7))))))</f>
        <v>#VALUE!</v>
      </c>
      <c r="U916" t="e">
        <f>MIN(100, MAX(0, (INDEX(出力表!D:D,7))*S916/MAX(T916, Settings!B3)))</f>
        <v>#VALUE!</v>
      </c>
      <c r="V916">
        <f>MIN(100, MAX(0, 100*BETAINV(乱数表!$H916, MAX(0.00000001, (1/(1+EXP(-(INDEX(係数表!G:G,8) + $B916))))*(EXP(INDEX(係数表!H:H,8) + INDEX(係数表!I:I,8)*LN(INDEX(出力表!C:C,8)+1)))), MAX(0.00000001, (1-(1/(1+EXP(-(INDEX(係数表!G:G,8) + $B916)))))*(EXP(INDEX(係数表!H:H,8) + INDEX(係数表!I:I,8)*LN(INDEX(出力表!C:C,8)+1)))))))</f>
        <v>99.766369186233788</v>
      </c>
      <c r="W916" t="e">
        <f>MIN(100, MAX(0, (100*(INDEX(出力表!D:D,8))/(EXP(INDEX(係数表!B:B,8) + $C916) + (INDEX(出力表!D:D,8)))) + (乱数表!$T916*(Settings!B12/(((INDEX(出力表!D:D,8))+1)^INDEX(係数表!E:E,8)*INDEX(係数表!F:F,8))))))</f>
        <v>#VALUE!</v>
      </c>
      <c r="X916" t="e">
        <f>MIN(100, MAX(0, (INDEX(出力表!D:D,8))*V916/MAX(W916, Settings!B3)))</f>
        <v>#VALUE!</v>
      </c>
      <c r="Y916">
        <f>MIN(100, MAX(0, 100*BETAINV(乱数表!$I916, MAX(0.00000001, (1/(1+EXP(-(INDEX(係数表!G:G,9) + $B916))))*(EXP(INDEX(係数表!H:H,9) + INDEX(係数表!I:I,9)*LN(INDEX(出力表!C:C,9)+1)))), MAX(0.00000001, (1-(1/(1+EXP(-(INDEX(係数表!G:G,9) + $B916)))))*(EXP(INDEX(係数表!H:H,9) + INDEX(係数表!I:I,9)*LN(INDEX(出力表!C:C,9)+1)))))))</f>
        <v>96.659515102193723</v>
      </c>
      <c r="Z916" t="e">
        <f>MIN(100, MAX(0, (100*(INDEX(出力表!D:D,9))/(EXP(INDEX(係数表!B:B,9) + $C916) + (INDEX(出力表!D:D,9)))) + (乱数表!$U916*(Settings!B12/(((INDEX(出力表!D:D,9))+1)^INDEX(係数表!E:E,9)*INDEX(係数表!F:F,9))))))</f>
        <v>#VALUE!</v>
      </c>
      <c r="AA916" t="e">
        <f>MIN(100, MAX(0, (INDEX(出力表!D:D,9))*Y916/MAX(Z916, Settings!B3)))</f>
        <v>#VALUE!</v>
      </c>
      <c r="AB916">
        <f>MIN(100, MAX(0, 100*BETAINV(乱数表!$J916, MAX(0.00000001, (1/(1+EXP(-(INDEX(係数表!G:G,10) + $B916))))*(EXP(INDEX(係数表!H:H,10) + INDEX(係数表!I:I,10)*LN(INDEX(出力表!C:C,10)+1)))), MAX(0.00000001, (1-(1/(1+EXP(-(INDEX(係数表!G:G,10) + $B916)))))*(EXP(INDEX(係数表!H:H,10) + INDEX(係数表!I:I,10)*LN(INDEX(出力表!C:C,10)+1)))))))</f>
        <v>45.804703394776986</v>
      </c>
      <c r="AC916" t="e">
        <f>MIN(100, MAX(0, (100*(INDEX(出力表!D:D,10))/(EXP(INDEX(係数表!B:B,10) + $C916) + (INDEX(出力表!D:D,10)))) + (乱数表!$V916*(Settings!B12/(((INDEX(出力表!D:D,10))+1)^INDEX(係数表!E:E,10)*INDEX(係数表!F:F,10))))))</f>
        <v>#VALUE!</v>
      </c>
      <c r="AD916" t="e">
        <f>MIN(100, MAX(0, (INDEX(出力表!D:D,10))*AB916/MAX(AC916, Settings!B3)))</f>
        <v>#VALUE!</v>
      </c>
      <c r="AE916">
        <f>MIN(100, MAX(0, 100*BETAINV(乱数表!$K916, MAX(0.00000001, (1/(1+EXP(-(INDEX(係数表!G:G,11) + $B916))))*(EXP(INDEX(係数表!H:H,11) + INDEX(係数表!I:I,11)*LN(INDEX(出力表!C:C,11)+1)))), MAX(0.00000001, (1-(1/(1+EXP(-(INDEX(係数表!G:G,11) + $B916)))))*(EXP(INDEX(係数表!H:H,11) + INDEX(係数表!I:I,11)*LN(INDEX(出力表!C:C,11)+1)))))))</f>
        <v>81.638003189520134</v>
      </c>
      <c r="AF916" t="e">
        <f>MIN(100, MAX(0, (100*(INDEX(出力表!D:D,11))/(EXP(INDEX(係数表!B:B,11) + $C916) + (INDEX(出力表!D:D,11)))) + (乱数表!$W916*(Settings!B12/(((INDEX(出力表!D:D,11))+1)^INDEX(係数表!E:E,11)*INDEX(係数表!F:F,11))))))</f>
        <v>#VALUE!</v>
      </c>
      <c r="AG916" t="e">
        <f>MIN(100, MAX(0, (INDEX(出力表!D:D,11))*AE916/MAX(AF916, Settings!B3)))</f>
        <v>#VALUE!</v>
      </c>
      <c r="AH916">
        <f>MIN(100, MAX(0, 100*BETAINV(乱数表!$L916, MAX(0.00000001, (1/(1+EXP(-(INDEX(係数表!G:G,12) + $B916))))*(EXP(INDEX(係数表!H:H,12) + INDEX(係数表!I:I,12)*LN(INDEX(出力表!C:C,12)+1)))), MAX(0.00000001, (1-(1/(1+EXP(-(INDEX(係数表!G:G,12) + $B916)))))*(EXP(INDEX(係数表!H:H,12) + INDEX(係数表!I:I,12)*LN(INDEX(出力表!C:C,12)+1)))))))</f>
        <v>99.578803091021157</v>
      </c>
      <c r="AI916" t="e">
        <f>MIN(100, MAX(0, (100*(INDEX(出力表!D:D,12))/(EXP(INDEX(係数表!B:B,12) + $C916) + (INDEX(出力表!D:D,12)))) + (乱数表!$X916*(Settings!B12/(((INDEX(出力表!D:D,12))+1)^INDEX(係数表!E:E,12)*INDEX(係数表!F:F,12))))))</f>
        <v>#VALUE!</v>
      </c>
      <c r="AJ916" t="e">
        <f>MIN(100, MAX(0, (INDEX(出力表!D:D,12))*AH916/MAX(AI916, Settings!B3)))</f>
        <v>#VALUE!</v>
      </c>
      <c r="AK916">
        <f>MIN(100, MAX(0, 100*BETAINV(乱数表!$M916, MAX(0.00000001, (1/(1+EXP(-(INDEX(係数表!G:G,13) + $B916))))*(EXP(INDEX(係数表!H:H,13) + INDEX(係数表!I:I,13)*LN(INDEX(出力表!C:C,13)+1)))), MAX(0.00000001, (1-(1/(1+EXP(-(INDEX(係数表!G:G,13) + $B916)))))*(EXP(INDEX(係数表!H:H,13) + INDEX(係数表!I:I,13)*LN(INDEX(出力表!C:C,13)+1)))))))</f>
        <v>93.206435699823743</v>
      </c>
      <c r="AL916" t="e">
        <f>MIN(100, MAX(0, (100*(INDEX(出力表!D:D,13))/(EXP(INDEX(係数表!B:B,13) + $C916) + (INDEX(出力表!D:D,13)))) + (乱数表!$Y916*(Settings!B12/(((INDEX(出力表!D:D,13))+1)^INDEX(係数表!E:E,13)*INDEX(係数表!F:F,13))))))</f>
        <v>#VALUE!</v>
      </c>
      <c r="AM916" t="e">
        <f>MIN(100, MAX(0, (INDEX(出力表!D:D,13))*AK916/MAX(AL916, Settings!B3)))</f>
        <v>#VALUE!</v>
      </c>
      <c r="AN916">
        <f>IF(ISNUMBER(F916), INDEX(出力表!B:B,2)*F916, 0)+IF(ISNUMBER(I916), INDEX(出力表!B:B,3)*I916, 0)+IF(ISNUMBER(L916), INDEX(出力表!B:B,4)*L916, 0)+IF(ISNUMBER(O916), INDEX(出力表!B:B,5)*O916, 0)+IF(ISNUMBER(R916), INDEX(出力表!B:B,6)*R916, 0)+IF(ISNUMBER(U916), INDEX(出力表!B:B,7)*U916, 0)+IF(ISNUMBER(X916), INDEX(出力表!B:B,8)*X916, 0)+IF(ISNUMBER(AA916), INDEX(出力表!B:B,9)*AA916, 0)+IF(ISNUMBER(AD916), INDEX(出力表!B:B,10)*AD916, 0)+IF(ISNUMBER(AG916), INDEX(出力表!B:B,11)*AG916, 0)+IF(ISNUMBER(AJ916), INDEX(出力表!B:B,12)*AJ916, 0)+IF(ISNUMBER(AM916), INDEX(出力表!B:B,13)*AM916, 0)</f>
        <v>0</v>
      </c>
      <c r="AO916">
        <f>IF(ISNUMBER(F916), INDEX(出力表!B:B,2), 0)+IF(ISNUMBER(I916), INDEX(出力表!B:B,3), 0)+IF(ISNUMBER(L916), INDEX(出力表!B:B,4), 0)+IF(ISNUMBER(O916), INDEX(出力表!B:B,5), 0)+IF(ISNUMBER(R916), INDEX(出力表!B:B,6), 0)+IF(ISNUMBER(U916), INDEX(出力表!B:B,7), 0)+IF(ISNUMBER(X916), INDEX(出力表!B:B,8), 0)+IF(ISNUMBER(AA916), INDEX(出力表!B:B,9), 0)+IF(ISNUMBER(AD916), INDEX(出力表!B:B,10), 0)+IF(ISNUMBER(AG916), INDEX(出力表!B:B,11), 0)+IF(ISNUMBER(AJ916), INDEX(出力表!B:B,12), 0)+IF(ISNUMBER(AM916), INDEX(出力表!B:B,13), 0)</f>
        <v>0</v>
      </c>
      <c r="AP916" t="str">
        <f t="shared" si="14"/>
        <v/>
      </c>
    </row>
    <row r="917" spans="1:42" x14ac:dyDescent="0.2">
      <c r="A917">
        <v>916</v>
      </c>
      <c r="B917">
        <f>IF(UPPER(Settings!B4)="TRUE", 乱数表!$Z917*Settings!B10, 0)</f>
        <v>-0.27872532012937895</v>
      </c>
      <c r="C917">
        <f>IF(UPPER(Settings!B4)="TRUE", 乱数表!$AA917*Settings!B11, 0)</f>
        <v>0.13524996678248169</v>
      </c>
      <c r="D917">
        <f>MIN(100, MAX(0, 100*BETAINV(乱数表!$B917, MAX(0.00000001, (1/(1+EXP(-(INDEX(係数表!G:G,2) + $B917))))*(EXP(INDEX(係数表!H:H,2) + INDEX(係数表!I:I,2)*LN(INDEX(出力表!C:C,2)+1)))), MAX(0.00000001, (1-(1/(1+EXP(-(INDEX(係数表!G:G,2) + $B917)))))*(EXP(INDEX(係数表!H:H,2) + INDEX(係数表!I:I,2)*LN(INDEX(出力表!C:C,2)+1)))))))</f>
        <v>99.928836594260517</v>
      </c>
      <c r="E917" t="e">
        <f>MIN(100, MAX(0, (100*(INDEX(出力表!D:D,2))/(EXP(INDEX(係数表!B:B,2) + $C917) + (INDEX(出力表!D:D,2)))) + (乱数表!$N917*(Settings!B12/(((INDEX(出力表!D:D,2))+1)^INDEX(係数表!E:E,2)*INDEX(係数表!F:F,2))))))</f>
        <v>#VALUE!</v>
      </c>
      <c r="F917" t="e">
        <f>MIN(100, MAX(0, (INDEX(出力表!D:D,2))*D917/MAX(E917, Settings!B3)))</f>
        <v>#VALUE!</v>
      </c>
      <c r="G917">
        <f>MIN(100, MAX(0, 100*BETAINV(乱数表!$C917, MAX(0.00000001, (1/(1+EXP(-(INDEX(係数表!G:G,3) + $B917))))*(EXP(INDEX(係数表!H:H,3) + INDEX(係数表!I:I,3)*LN(INDEX(出力表!C:C,3)+1)))), MAX(0.00000001, (1-(1/(1+EXP(-(INDEX(係数表!G:G,3) + $B917)))))*(EXP(INDEX(係数表!H:H,3) + INDEX(係数表!I:I,3)*LN(INDEX(出力表!C:C,3)+1)))))))</f>
        <v>57.013582562517215</v>
      </c>
      <c r="H917" t="e">
        <f>MIN(100, MAX(0, (100*(INDEX(出力表!D:D,3))/(EXP(INDEX(係数表!B:B,3) + $C917) + (INDEX(出力表!D:D,3)))) + (乱数表!$O917*(Settings!B12/(((INDEX(出力表!D:D,3))+1)^INDEX(係数表!E:E,3)*INDEX(係数表!F:F,3))))))</f>
        <v>#VALUE!</v>
      </c>
      <c r="I917" t="e">
        <f>MIN(100, MAX(0, (INDEX(出力表!D:D,3))*G917/MAX(H917, Settings!B3)))</f>
        <v>#VALUE!</v>
      </c>
      <c r="J917">
        <f>MIN(100, MAX(0, 100*BETAINV(乱数表!$D917, MAX(0.00000001, (1/(1+EXP(-(INDEX(係数表!G:G,4) + $B917))))*(EXP(INDEX(係数表!H:H,4) + INDEX(係数表!I:I,4)*LN(INDEX(出力表!C:C,4)+1)))), MAX(0.00000001, (1-(1/(1+EXP(-(INDEX(係数表!G:G,4) + $B917)))))*(EXP(INDEX(係数表!H:H,4) + INDEX(係数表!I:I,4)*LN(INDEX(出力表!C:C,4)+1)))))))</f>
        <v>92.792300954786128</v>
      </c>
      <c r="K917" t="e">
        <f>MIN(100, MAX(0, (100*(INDEX(出力表!D:D,4))/(EXP(INDEX(係数表!B:B,4) + $C917) + (INDEX(出力表!D:D,4)))) + (乱数表!$P917*(Settings!B12/(((INDEX(出力表!D:D,4))+1)^INDEX(係数表!E:E,4)*INDEX(係数表!F:F,4))))))</f>
        <v>#VALUE!</v>
      </c>
      <c r="L917" t="e">
        <f>MIN(100, MAX(0, (INDEX(出力表!D:D,4))*J917/MAX(K917, Settings!B3)))</f>
        <v>#VALUE!</v>
      </c>
      <c r="M917">
        <f>MIN(100, MAX(0, 100*BETAINV(乱数表!$E917, MAX(0.00000001, (1/(1+EXP(-(INDEX(係数表!G:G,5) + $B917))))*(EXP(INDEX(係数表!H:H,5) + INDEX(係数表!I:I,5)*LN(INDEX(出力表!C:C,5)+1)))), MAX(0.00000001, (1-(1/(1+EXP(-(INDEX(係数表!G:G,5) + $B917)))))*(EXP(INDEX(係数表!H:H,5) + INDEX(係数表!I:I,5)*LN(INDEX(出力表!C:C,5)+1)))))))</f>
        <v>93.25110955877382</v>
      </c>
      <c r="N917" t="e">
        <f>MIN(100, MAX(0, (100*(INDEX(出力表!D:D,5))/(EXP(INDEX(係数表!B:B,5) + $C917) + (INDEX(出力表!D:D,5)))) + (乱数表!$Q917*(Settings!B12/(((INDEX(出力表!D:D,5))+1)^INDEX(係数表!E:E,5)*INDEX(係数表!F:F,5))))))</f>
        <v>#VALUE!</v>
      </c>
      <c r="O917" t="e">
        <f>MIN(100, MAX(0, (INDEX(出力表!D:D,5))*M917/MAX(N917, Settings!B3)))</f>
        <v>#VALUE!</v>
      </c>
      <c r="P917">
        <f>MIN(100, MAX(0, 100*BETAINV(乱数表!$F917, MAX(0.00000001, (1/(1+EXP(-(INDEX(係数表!G:G,6) + $B917))))*(EXP(INDEX(係数表!H:H,6) + INDEX(係数表!I:I,6)*LN(INDEX(出力表!C:C,6)+1)))), MAX(0.00000001, (1-(1/(1+EXP(-(INDEX(係数表!G:G,6) + $B917)))))*(EXP(INDEX(係数表!H:H,6) + INDEX(係数表!I:I,6)*LN(INDEX(出力表!C:C,6)+1)))))))</f>
        <v>84.531839400975301</v>
      </c>
      <c r="Q917" t="e">
        <f>MIN(100, MAX(0, (100*(INDEX(出力表!D:D,6))/(EXP(INDEX(係数表!B:B,6) + $C917) + (INDEX(出力表!D:D,6)))) + (乱数表!$R917*(Settings!B12/(((INDEX(出力表!D:D,6))+1)^INDEX(係数表!E:E,6)*INDEX(係数表!F:F,6))))))</f>
        <v>#VALUE!</v>
      </c>
      <c r="R917" t="e">
        <f>MIN(100, MAX(0, (INDEX(出力表!D:D,6))*P917/MAX(Q917, Settings!B3)))</f>
        <v>#VALUE!</v>
      </c>
      <c r="S917">
        <f>MIN(100, MAX(0, 100*BETAINV(乱数表!$G917, MAX(0.00000001, (1/(1+EXP(-(INDEX(係数表!G:G,7) + $B917))))*(EXP(INDEX(係数表!H:H,7) + INDEX(係数表!I:I,7)*LN(INDEX(出力表!C:C,7)+1)))), MAX(0.00000001, (1-(1/(1+EXP(-(INDEX(係数表!G:G,7) + $B917)))))*(EXP(INDEX(係数表!H:H,7) + INDEX(係数表!I:I,7)*LN(INDEX(出力表!C:C,7)+1)))))))</f>
        <v>89.726255620442345</v>
      </c>
      <c r="T917" t="e">
        <f>MIN(100, MAX(0, (100*(INDEX(出力表!D:D,7))/(EXP(INDEX(係数表!B:B,7) + $C917) + (INDEX(出力表!D:D,7)))) + (乱数表!$S917*(Settings!B12/(((INDEX(出力表!D:D,7))+1)^INDEX(係数表!E:E,7)*INDEX(係数表!F:F,7))))))</f>
        <v>#VALUE!</v>
      </c>
      <c r="U917" t="e">
        <f>MIN(100, MAX(0, (INDEX(出力表!D:D,7))*S917/MAX(T917, Settings!B3)))</f>
        <v>#VALUE!</v>
      </c>
      <c r="V917">
        <f>MIN(100, MAX(0, 100*BETAINV(乱数表!$H917, MAX(0.00000001, (1/(1+EXP(-(INDEX(係数表!G:G,8) + $B917))))*(EXP(INDEX(係数表!H:H,8) + INDEX(係数表!I:I,8)*LN(INDEX(出力表!C:C,8)+1)))), MAX(0.00000001, (1-(1/(1+EXP(-(INDEX(係数表!G:G,8) + $B917)))))*(EXP(INDEX(係数表!H:H,8) + INDEX(係数表!I:I,8)*LN(INDEX(出力表!C:C,8)+1)))))))</f>
        <v>98.297323671652464</v>
      </c>
      <c r="W917" t="e">
        <f>MIN(100, MAX(0, (100*(INDEX(出力表!D:D,8))/(EXP(INDEX(係数表!B:B,8) + $C917) + (INDEX(出力表!D:D,8)))) + (乱数表!$T917*(Settings!B12/(((INDEX(出力表!D:D,8))+1)^INDEX(係数表!E:E,8)*INDEX(係数表!F:F,8))))))</f>
        <v>#VALUE!</v>
      </c>
      <c r="X917" t="e">
        <f>MIN(100, MAX(0, (INDEX(出力表!D:D,8))*V917/MAX(W917, Settings!B3)))</f>
        <v>#VALUE!</v>
      </c>
      <c r="Y917">
        <f>MIN(100, MAX(0, 100*BETAINV(乱数表!$I917, MAX(0.00000001, (1/(1+EXP(-(INDEX(係数表!G:G,9) + $B917))))*(EXP(INDEX(係数表!H:H,9) + INDEX(係数表!I:I,9)*LN(INDEX(出力表!C:C,9)+1)))), MAX(0.00000001, (1-(1/(1+EXP(-(INDEX(係数表!G:G,9) + $B917)))))*(EXP(INDEX(係数表!H:H,9) + INDEX(係数表!I:I,9)*LN(INDEX(出力表!C:C,9)+1)))))))</f>
        <v>57.56537375875098</v>
      </c>
      <c r="Z917" t="e">
        <f>MIN(100, MAX(0, (100*(INDEX(出力表!D:D,9))/(EXP(INDEX(係数表!B:B,9) + $C917) + (INDEX(出力表!D:D,9)))) + (乱数表!$U917*(Settings!B12/(((INDEX(出力表!D:D,9))+1)^INDEX(係数表!E:E,9)*INDEX(係数表!F:F,9))))))</f>
        <v>#VALUE!</v>
      </c>
      <c r="AA917" t="e">
        <f>MIN(100, MAX(0, (INDEX(出力表!D:D,9))*Y917/MAX(Z917, Settings!B3)))</f>
        <v>#VALUE!</v>
      </c>
      <c r="AB917">
        <f>MIN(100, MAX(0, 100*BETAINV(乱数表!$J917, MAX(0.00000001, (1/(1+EXP(-(INDEX(係数表!G:G,10) + $B917))))*(EXP(INDEX(係数表!H:H,10) + INDEX(係数表!I:I,10)*LN(INDEX(出力表!C:C,10)+1)))), MAX(0.00000001, (1-(1/(1+EXP(-(INDEX(係数表!G:G,10) + $B917)))))*(EXP(INDEX(係数表!H:H,10) + INDEX(係数表!I:I,10)*LN(INDEX(出力表!C:C,10)+1)))))))</f>
        <v>92.862155647016593</v>
      </c>
      <c r="AC917" t="e">
        <f>MIN(100, MAX(0, (100*(INDEX(出力表!D:D,10))/(EXP(INDEX(係数表!B:B,10) + $C917) + (INDEX(出力表!D:D,10)))) + (乱数表!$V917*(Settings!B12/(((INDEX(出力表!D:D,10))+1)^INDEX(係数表!E:E,10)*INDEX(係数表!F:F,10))))))</f>
        <v>#VALUE!</v>
      </c>
      <c r="AD917" t="e">
        <f>MIN(100, MAX(0, (INDEX(出力表!D:D,10))*AB917/MAX(AC917, Settings!B3)))</f>
        <v>#VALUE!</v>
      </c>
      <c r="AE917">
        <f>MIN(100, MAX(0, 100*BETAINV(乱数表!$K917, MAX(0.00000001, (1/(1+EXP(-(INDEX(係数表!G:G,11) + $B917))))*(EXP(INDEX(係数表!H:H,11) + INDEX(係数表!I:I,11)*LN(INDEX(出力表!C:C,11)+1)))), MAX(0.00000001, (1-(1/(1+EXP(-(INDEX(係数表!G:G,11) + $B917)))))*(EXP(INDEX(係数表!H:H,11) + INDEX(係数表!I:I,11)*LN(INDEX(出力表!C:C,11)+1)))))))</f>
        <v>92.78374983323117</v>
      </c>
      <c r="AF917" t="e">
        <f>MIN(100, MAX(0, (100*(INDEX(出力表!D:D,11))/(EXP(INDEX(係数表!B:B,11) + $C917) + (INDEX(出力表!D:D,11)))) + (乱数表!$W917*(Settings!B12/(((INDEX(出力表!D:D,11))+1)^INDEX(係数表!E:E,11)*INDEX(係数表!F:F,11))))))</f>
        <v>#VALUE!</v>
      </c>
      <c r="AG917" t="e">
        <f>MIN(100, MAX(0, (INDEX(出力表!D:D,11))*AE917/MAX(AF917, Settings!B3)))</f>
        <v>#VALUE!</v>
      </c>
      <c r="AH917">
        <f>MIN(100, MAX(0, 100*BETAINV(乱数表!$L917, MAX(0.00000001, (1/(1+EXP(-(INDEX(係数表!G:G,12) + $B917))))*(EXP(INDEX(係数表!H:H,12) + INDEX(係数表!I:I,12)*LN(INDEX(出力表!C:C,12)+1)))), MAX(0.00000001, (1-(1/(1+EXP(-(INDEX(係数表!G:G,12) + $B917)))))*(EXP(INDEX(係数表!H:H,12) + INDEX(係数表!I:I,12)*LN(INDEX(出力表!C:C,12)+1)))))))</f>
        <v>57.292392110962162</v>
      </c>
      <c r="AI917" t="e">
        <f>MIN(100, MAX(0, (100*(INDEX(出力表!D:D,12))/(EXP(INDEX(係数表!B:B,12) + $C917) + (INDEX(出力表!D:D,12)))) + (乱数表!$X917*(Settings!B12/(((INDEX(出力表!D:D,12))+1)^INDEX(係数表!E:E,12)*INDEX(係数表!F:F,12))))))</f>
        <v>#VALUE!</v>
      </c>
      <c r="AJ917" t="e">
        <f>MIN(100, MAX(0, (INDEX(出力表!D:D,12))*AH917/MAX(AI917, Settings!B3)))</f>
        <v>#VALUE!</v>
      </c>
      <c r="AK917">
        <f>MIN(100, MAX(0, 100*BETAINV(乱数表!$M917, MAX(0.00000001, (1/(1+EXP(-(INDEX(係数表!G:G,13) + $B917))))*(EXP(INDEX(係数表!H:H,13) + INDEX(係数表!I:I,13)*LN(INDEX(出力表!C:C,13)+1)))), MAX(0.00000001, (1-(1/(1+EXP(-(INDEX(係数表!G:G,13) + $B917)))))*(EXP(INDEX(係数表!H:H,13) + INDEX(係数表!I:I,13)*LN(INDEX(出力表!C:C,13)+1)))))))</f>
        <v>94.798296341006747</v>
      </c>
      <c r="AL917" t="e">
        <f>MIN(100, MAX(0, (100*(INDEX(出力表!D:D,13))/(EXP(INDEX(係数表!B:B,13) + $C917) + (INDEX(出力表!D:D,13)))) + (乱数表!$Y917*(Settings!B12/(((INDEX(出力表!D:D,13))+1)^INDEX(係数表!E:E,13)*INDEX(係数表!F:F,13))))))</f>
        <v>#VALUE!</v>
      </c>
      <c r="AM917" t="e">
        <f>MIN(100, MAX(0, (INDEX(出力表!D:D,13))*AK917/MAX(AL917, Settings!B3)))</f>
        <v>#VALUE!</v>
      </c>
      <c r="AN917">
        <f>IF(ISNUMBER(F917), INDEX(出力表!B:B,2)*F917, 0)+IF(ISNUMBER(I917), INDEX(出力表!B:B,3)*I917, 0)+IF(ISNUMBER(L917), INDEX(出力表!B:B,4)*L917, 0)+IF(ISNUMBER(O917), INDEX(出力表!B:B,5)*O917, 0)+IF(ISNUMBER(R917), INDEX(出力表!B:B,6)*R917, 0)+IF(ISNUMBER(U917), INDEX(出力表!B:B,7)*U917, 0)+IF(ISNUMBER(X917), INDEX(出力表!B:B,8)*X917, 0)+IF(ISNUMBER(AA917), INDEX(出力表!B:B,9)*AA917, 0)+IF(ISNUMBER(AD917), INDEX(出力表!B:B,10)*AD917, 0)+IF(ISNUMBER(AG917), INDEX(出力表!B:B,11)*AG917, 0)+IF(ISNUMBER(AJ917), INDEX(出力表!B:B,12)*AJ917, 0)+IF(ISNUMBER(AM917), INDEX(出力表!B:B,13)*AM917, 0)</f>
        <v>0</v>
      </c>
      <c r="AO917">
        <f>IF(ISNUMBER(F917), INDEX(出力表!B:B,2), 0)+IF(ISNUMBER(I917), INDEX(出力表!B:B,3), 0)+IF(ISNUMBER(L917), INDEX(出力表!B:B,4), 0)+IF(ISNUMBER(O917), INDEX(出力表!B:B,5), 0)+IF(ISNUMBER(R917), INDEX(出力表!B:B,6), 0)+IF(ISNUMBER(U917), INDEX(出力表!B:B,7), 0)+IF(ISNUMBER(X917), INDEX(出力表!B:B,8), 0)+IF(ISNUMBER(AA917), INDEX(出力表!B:B,9), 0)+IF(ISNUMBER(AD917), INDEX(出力表!B:B,10), 0)+IF(ISNUMBER(AG917), INDEX(出力表!B:B,11), 0)+IF(ISNUMBER(AJ917), INDEX(出力表!B:B,12), 0)+IF(ISNUMBER(AM917), INDEX(出力表!B:B,13), 0)</f>
        <v>0</v>
      </c>
      <c r="AP917" t="str">
        <f t="shared" si="14"/>
        <v/>
      </c>
    </row>
    <row r="918" spans="1:42" x14ac:dyDescent="0.2">
      <c r="A918">
        <v>917</v>
      </c>
      <c r="B918">
        <f>IF(UPPER(Settings!B4)="TRUE", 乱数表!$Z918*Settings!B10, 0)</f>
        <v>-0.19274750294938739</v>
      </c>
      <c r="C918">
        <f>IF(UPPER(Settings!B4)="TRUE", 乱数表!$AA918*Settings!B11, 0)</f>
        <v>-7.6854109517024358E-2</v>
      </c>
      <c r="D918">
        <f>MIN(100, MAX(0, 100*BETAINV(乱数表!$B918, MAX(0.00000001, (1/(1+EXP(-(INDEX(係数表!G:G,2) + $B918))))*(EXP(INDEX(係数表!H:H,2) + INDEX(係数表!I:I,2)*LN(INDEX(出力表!C:C,2)+1)))), MAX(0.00000001, (1-(1/(1+EXP(-(INDEX(係数表!G:G,2) + $B918)))))*(EXP(INDEX(係数表!H:H,2) + INDEX(係数表!I:I,2)*LN(INDEX(出力表!C:C,2)+1)))))))</f>
        <v>95.942359921681742</v>
      </c>
      <c r="E918" t="e">
        <f>MIN(100, MAX(0, (100*(INDEX(出力表!D:D,2))/(EXP(INDEX(係数表!B:B,2) + $C918) + (INDEX(出力表!D:D,2)))) + (乱数表!$N918*(Settings!B12/(((INDEX(出力表!D:D,2))+1)^INDEX(係数表!E:E,2)*INDEX(係数表!F:F,2))))))</f>
        <v>#VALUE!</v>
      </c>
      <c r="F918" t="e">
        <f>MIN(100, MAX(0, (INDEX(出力表!D:D,2))*D918/MAX(E918, Settings!B3)))</f>
        <v>#VALUE!</v>
      </c>
      <c r="G918">
        <f>MIN(100, MAX(0, 100*BETAINV(乱数表!$C918, MAX(0.00000001, (1/(1+EXP(-(INDEX(係数表!G:G,3) + $B918))))*(EXP(INDEX(係数表!H:H,3) + INDEX(係数表!I:I,3)*LN(INDEX(出力表!C:C,3)+1)))), MAX(0.00000001, (1-(1/(1+EXP(-(INDEX(係数表!G:G,3) + $B918)))))*(EXP(INDEX(係数表!H:H,3) + INDEX(係数表!I:I,3)*LN(INDEX(出力表!C:C,3)+1)))))))</f>
        <v>58.075319424059217</v>
      </c>
      <c r="H918" t="e">
        <f>MIN(100, MAX(0, (100*(INDEX(出力表!D:D,3))/(EXP(INDEX(係数表!B:B,3) + $C918) + (INDEX(出力表!D:D,3)))) + (乱数表!$O918*(Settings!B12/(((INDEX(出力表!D:D,3))+1)^INDEX(係数表!E:E,3)*INDEX(係数表!F:F,3))))))</f>
        <v>#VALUE!</v>
      </c>
      <c r="I918" t="e">
        <f>MIN(100, MAX(0, (INDEX(出力表!D:D,3))*G918/MAX(H918, Settings!B3)))</f>
        <v>#VALUE!</v>
      </c>
      <c r="J918">
        <f>MIN(100, MAX(0, 100*BETAINV(乱数表!$D918, MAX(0.00000001, (1/(1+EXP(-(INDEX(係数表!G:G,4) + $B918))))*(EXP(INDEX(係数表!H:H,4) + INDEX(係数表!I:I,4)*LN(INDEX(出力表!C:C,4)+1)))), MAX(0.00000001, (1-(1/(1+EXP(-(INDEX(係数表!G:G,4) + $B918)))))*(EXP(INDEX(係数表!H:H,4) + INDEX(係数表!I:I,4)*LN(INDEX(出力表!C:C,4)+1)))))))</f>
        <v>97.154323861453832</v>
      </c>
      <c r="K918" t="e">
        <f>MIN(100, MAX(0, (100*(INDEX(出力表!D:D,4))/(EXP(INDEX(係数表!B:B,4) + $C918) + (INDEX(出力表!D:D,4)))) + (乱数表!$P918*(Settings!B12/(((INDEX(出力表!D:D,4))+1)^INDEX(係数表!E:E,4)*INDEX(係数表!F:F,4))))))</f>
        <v>#VALUE!</v>
      </c>
      <c r="L918" t="e">
        <f>MIN(100, MAX(0, (INDEX(出力表!D:D,4))*J918/MAX(K918, Settings!B3)))</f>
        <v>#VALUE!</v>
      </c>
      <c r="M918">
        <f>MIN(100, MAX(0, 100*BETAINV(乱数表!$E918, MAX(0.00000001, (1/(1+EXP(-(INDEX(係数表!G:G,5) + $B918))))*(EXP(INDEX(係数表!H:H,5) + INDEX(係数表!I:I,5)*LN(INDEX(出力表!C:C,5)+1)))), MAX(0.00000001, (1-(1/(1+EXP(-(INDEX(係数表!G:G,5) + $B918)))))*(EXP(INDEX(係数表!H:H,5) + INDEX(係数表!I:I,5)*LN(INDEX(出力表!C:C,5)+1)))))))</f>
        <v>83.393360935569632</v>
      </c>
      <c r="N918" t="e">
        <f>MIN(100, MAX(0, (100*(INDEX(出力表!D:D,5))/(EXP(INDEX(係数表!B:B,5) + $C918) + (INDEX(出力表!D:D,5)))) + (乱数表!$Q918*(Settings!B12/(((INDEX(出力表!D:D,5))+1)^INDEX(係数表!E:E,5)*INDEX(係数表!F:F,5))))))</f>
        <v>#VALUE!</v>
      </c>
      <c r="O918" t="e">
        <f>MIN(100, MAX(0, (INDEX(出力表!D:D,5))*M918/MAX(N918, Settings!B3)))</f>
        <v>#VALUE!</v>
      </c>
      <c r="P918">
        <f>MIN(100, MAX(0, 100*BETAINV(乱数表!$F918, MAX(0.00000001, (1/(1+EXP(-(INDEX(係数表!G:G,6) + $B918))))*(EXP(INDEX(係数表!H:H,6) + INDEX(係数表!I:I,6)*LN(INDEX(出力表!C:C,6)+1)))), MAX(0.00000001, (1-(1/(1+EXP(-(INDEX(係数表!G:G,6) + $B918)))))*(EXP(INDEX(係数表!H:H,6) + INDEX(係数表!I:I,6)*LN(INDEX(出力表!C:C,6)+1)))))))</f>
        <v>94.940331742691171</v>
      </c>
      <c r="Q918" t="e">
        <f>MIN(100, MAX(0, (100*(INDEX(出力表!D:D,6))/(EXP(INDEX(係数表!B:B,6) + $C918) + (INDEX(出力表!D:D,6)))) + (乱数表!$R918*(Settings!B12/(((INDEX(出力表!D:D,6))+1)^INDEX(係数表!E:E,6)*INDEX(係数表!F:F,6))))))</f>
        <v>#VALUE!</v>
      </c>
      <c r="R918" t="e">
        <f>MIN(100, MAX(0, (INDEX(出力表!D:D,6))*P918/MAX(Q918, Settings!B3)))</f>
        <v>#VALUE!</v>
      </c>
      <c r="S918">
        <f>MIN(100, MAX(0, 100*BETAINV(乱数表!$G918, MAX(0.00000001, (1/(1+EXP(-(INDEX(係数表!G:G,7) + $B918))))*(EXP(INDEX(係数表!H:H,7) + INDEX(係数表!I:I,7)*LN(INDEX(出力表!C:C,7)+1)))), MAX(0.00000001, (1-(1/(1+EXP(-(INDEX(係数表!G:G,7) + $B918)))))*(EXP(INDEX(係数表!H:H,7) + INDEX(係数表!I:I,7)*LN(INDEX(出力表!C:C,7)+1)))))))</f>
        <v>98.737075934853806</v>
      </c>
      <c r="T918" t="e">
        <f>MIN(100, MAX(0, (100*(INDEX(出力表!D:D,7))/(EXP(INDEX(係数表!B:B,7) + $C918) + (INDEX(出力表!D:D,7)))) + (乱数表!$S918*(Settings!B12/(((INDEX(出力表!D:D,7))+1)^INDEX(係数表!E:E,7)*INDEX(係数表!F:F,7))))))</f>
        <v>#VALUE!</v>
      </c>
      <c r="U918" t="e">
        <f>MIN(100, MAX(0, (INDEX(出力表!D:D,7))*S918/MAX(T918, Settings!B3)))</f>
        <v>#VALUE!</v>
      </c>
      <c r="V918">
        <f>MIN(100, MAX(0, 100*BETAINV(乱数表!$H918, MAX(0.00000001, (1/(1+EXP(-(INDEX(係数表!G:G,8) + $B918))))*(EXP(INDEX(係数表!H:H,8) + INDEX(係数表!I:I,8)*LN(INDEX(出力表!C:C,8)+1)))), MAX(0.00000001, (1-(1/(1+EXP(-(INDEX(係数表!G:G,8) + $B918)))))*(EXP(INDEX(係数表!H:H,8) + INDEX(係数表!I:I,8)*LN(INDEX(出力表!C:C,8)+1)))))))</f>
        <v>90.6755360383587</v>
      </c>
      <c r="W918" t="e">
        <f>MIN(100, MAX(0, (100*(INDEX(出力表!D:D,8))/(EXP(INDEX(係数表!B:B,8) + $C918) + (INDEX(出力表!D:D,8)))) + (乱数表!$T918*(Settings!B12/(((INDEX(出力表!D:D,8))+1)^INDEX(係数表!E:E,8)*INDEX(係数表!F:F,8))))))</f>
        <v>#VALUE!</v>
      </c>
      <c r="X918" t="e">
        <f>MIN(100, MAX(0, (INDEX(出力表!D:D,8))*V918/MAX(W918, Settings!B3)))</f>
        <v>#VALUE!</v>
      </c>
      <c r="Y918">
        <f>MIN(100, MAX(0, 100*BETAINV(乱数表!$I918, MAX(0.00000001, (1/(1+EXP(-(INDEX(係数表!G:G,9) + $B918))))*(EXP(INDEX(係数表!H:H,9) + INDEX(係数表!I:I,9)*LN(INDEX(出力表!C:C,9)+1)))), MAX(0.00000001, (1-(1/(1+EXP(-(INDEX(係数表!G:G,9) + $B918)))))*(EXP(INDEX(係数表!H:H,9) + INDEX(係数表!I:I,9)*LN(INDEX(出力表!C:C,9)+1)))))))</f>
        <v>93.794108889869676</v>
      </c>
      <c r="Z918" t="e">
        <f>MIN(100, MAX(0, (100*(INDEX(出力表!D:D,9))/(EXP(INDEX(係数表!B:B,9) + $C918) + (INDEX(出力表!D:D,9)))) + (乱数表!$U918*(Settings!B12/(((INDEX(出力表!D:D,9))+1)^INDEX(係数表!E:E,9)*INDEX(係数表!F:F,9))))))</f>
        <v>#VALUE!</v>
      </c>
      <c r="AA918" t="e">
        <f>MIN(100, MAX(0, (INDEX(出力表!D:D,9))*Y918/MAX(Z918, Settings!B3)))</f>
        <v>#VALUE!</v>
      </c>
      <c r="AB918">
        <f>MIN(100, MAX(0, 100*BETAINV(乱数表!$J918, MAX(0.00000001, (1/(1+EXP(-(INDEX(係数表!G:G,10) + $B918))))*(EXP(INDEX(係数表!H:H,10) + INDEX(係数表!I:I,10)*LN(INDEX(出力表!C:C,10)+1)))), MAX(0.00000001, (1-(1/(1+EXP(-(INDEX(係数表!G:G,10) + $B918)))))*(EXP(INDEX(係数表!H:H,10) + INDEX(係数表!I:I,10)*LN(INDEX(出力表!C:C,10)+1)))))))</f>
        <v>75.72481950117718</v>
      </c>
      <c r="AC918" t="e">
        <f>MIN(100, MAX(0, (100*(INDEX(出力表!D:D,10))/(EXP(INDEX(係数表!B:B,10) + $C918) + (INDEX(出力表!D:D,10)))) + (乱数表!$V918*(Settings!B12/(((INDEX(出力表!D:D,10))+1)^INDEX(係数表!E:E,10)*INDEX(係数表!F:F,10))))))</f>
        <v>#VALUE!</v>
      </c>
      <c r="AD918" t="e">
        <f>MIN(100, MAX(0, (INDEX(出力表!D:D,10))*AB918/MAX(AC918, Settings!B3)))</f>
        <v>#VALUE!</v>
      </c>
      <c r="AE918">
        <f>MIN(100, MAX(0, 100*BETAINV(乱数表!$K918, MAX(0.00000001, (1/(1+EXP(-(INDEX(係数表!G:G,11) + $B918))))*(EXP(INDEX(係数表!H:H,11) + INDEX(係数表!I:I,11)*LN(INDEX(出力表!C:C,11)+1)))), MAX(0.00000001, (1-(1/(1+EXP(-(INDEX(係数表!G:G,11) + $B918)))))*(EXP(INDEX(係数表!H:H,11) + INDEX(係数表!I:I,11)*LN(INDEX(出力表!C:C,11)+1)))))))</f>
        <v>91.33477307423037</v>
      </c>
      <c r="AF918" t="e">
        <f>MIN(100, MAX(0, (100*(INDEX(出力表!D:D,11))/(EXP(INDEX(係数表!B:B,11) + $C918) + (INDEX(出力表!D:D,11)))) + (乱数表!$W918*(Settings!B12/(((INDEX(出力表!D:D,11))+1)^INDEX(係数表!E:E,11)*INDEX(係数表!F:F,11))))))</f>
        <v>#VALUE!</v>
      </c>
      <c r="AG918" t="e">
        <f>MIN(100, MAX(0, (INDEX(出力表!D:D,11))*AE918/MAX(AF918, Settings!B3)))</f>
        <v>#VALUE!</v>
      </c>
      <c r="AH918">
        <f>MIN(100, MAX(0, 100*BETAINV(乱数表!$L918, MAX(0.00000001, (1/(1+EXP(-(INDEX(係数表!G:G,12) + $B918))))*(EXP(INDEX(係数表!H:H,12) + INDEX(係数表!I:I,12)*LN(INDEX(出力表!C:C,12)+1)))), MAX(0.00000001, (1-(1/(1+EXP(-(INDEX(係数表!G:G,12) + $B918)))))*(EXP(INDEX(係数表!H:H,12) + INDEX(係数表!I:I,12)*LN(INDEX(出力表!C:C,12)+1)))))))</f>
        <v>94.763273651862292</v>
      </c>
      <c r="AI918" t="e">
        <f>MIN(100, MAX(0, (100*(INDEX(出力表!D:D,12))/(EXP(INDEX(係数表!B:B,12) + $C918) + (INDEX(出力表!D:D,12)))) + (乱数表!$X918*(Settings!B12/(((INDEX(出力表!D:D,12))+1)^INDEX(係数表!E:E,12)*INDEX(係数表!F:F,12))))))</f>
        <v>#VALUE!</v>
      </c>
      <c r="AJ918" t="e">
        <f>MIN(100, MAX(0, (INDEX(出力表!D:D,12))*AH918/MAX(AI918, Settings!B3)))</f>
        <v>#VALUE!</v>
      </c>
      <c r="AK918">
        <f>MIN(100, MAX(0, 100*BETAINV(乱数表!$M918, MAX(0.00000001, (1/(1+EXP(-(INDEX(係数表!G:G,13) + $B918))))*(EXP(INDEX(係数表!H:H,13) + INDEX(係数表!I:I,13)*LN(INDEX(出力表!C:C,13)+1)))), MAX(0.00000001, (1-(1/(1+EXP(-(INDEX(係数表!G:G,13) + $B918)))))*(EXP(INDEX(係数表!H:H,13) + INDEX(係数表!I:I,13)*LN(INDEX(出力表!C:C,13)+1)))))))</f>
        <v>99.574980168371013</v>
      </c>
      <c r="AL918" t="e">
        <f>MIN(100, MAX(0, (100*(INDEX(出力表!D:D,13))/(EXP(INDEX(係数表!B:B,13) + $C918) + (INDEX(出力表!D:D,13)))) + (乱数表!$Y918*(Settings!B12/(((INDEX(出力表!D:D,13))+1)^INDEX(係数表!E:E,13)*INDEX(係数表!F:F,13))))))</f>
        <v>#VALUE!</v>
      </c>
      <c r="AM918" t="e">
        <f>MIN(100, MAX(0, (INDEX(出力表!D:D,13))*AK918/MAX(AL918, Settings!B3)))</f>
        <v>#VALUE!</v>
      </c>
      <c r="AN918">
        <f>IF(ISNUMBER(F918), INDEX(出力表!B:B,2)*F918, 0)+IF(ISNUMBER(I918), INDEX(出力表!B:B,3)*I918, 0)+IF(ISNUMBER(L918), INDEX(出力表!B:B,4)*L918, 0)+IF(ISNUMBER(O918), INDEX(出力表!B:B,5)*O918, 0)+IF(ISNUMBER(R918), INDEX(出力表!B:B,6)*R918, 0)+IF(ISNUMBER(U918), INDEX(出力表!B:B,7)*U918, 0)+IF(ISNUMBER(X918), INDEX(出力表!B:B,8)*X918, 0)+IF(ISNUMBER(AA918), INDEX(出力表!B:B,9)*AA918, 0)+IF(ISNUMBER(AD918), INDEX(出力表!B:B,10)*AD918, 0)+IF(ISNUMBER(AG918), INDEX(出力表!B:B,11)*AG918, 0)+IF(ISNUMBER(AJ918), INDEX(出力表!B:B,12)*AJ918, 0)+IF(ISNUMBER(AM918), INDEX(出力表!B:B,13)*AM918, 0)</f>
        <v>0</v>
      </c>
      <c r="AO918">
        <f>IF(ISNUMBER(F918), INDEX(出力表!B:B,2), 0)+IF(ISNUMBER(I918), INDEX(出力表!B:B,3), 0)+IF(ISNUMBER(L918), INDEX(出力表!B:B,4), 0)+IF(ISNUMBER(O918), INDEX(出力表!B:B,5), 0)+IF(ISNUMBER(R918), INDEX(出力表!B:B,6), 0)+IF(ISNUMBER(U918), INDEX(出力表!B:B,7), 0)+IF(ISNUMBER(X918), INDEX(出力表!B:B,8), 0)+IF(ISNUMBER(AA918), INDEX(出力表!B:B,9), 0)+IF(ISNUMBER(AD918), INDEX(出力表!B:B,10), 0)+IF(ISNUMBER(AG918), INDEX(出力表!B:B,11), 0)+IF(ISNUMBER(AJ918), INDEX(出力表!B:B,12), 0)+IF(ISNUMBER(AM918), INDEX(出力表!B:B,13), 0)</f>
        <v>0</v>
      </c>
      <c r="AP918" t="str">
        <f t="shared" si="14"/>
        <v/>
      </c>
    </row>
    <row r="919" spans="1:42" x14ac:dyDescent="0.2">
      <c r="A919">
        <v>918</v>
      </c>
      <c r="B919">
        <f>IF(UPPER(Settings!B4)="TRUE", 乱数表!$Z919*Settings!B10, 0)</f>
        <v>0.38099239333973028</v>
      </c>
      <c r="C919">
        <f>IF(UPPER(Settings!B4)="TRUE", 乱数表!$AA919*Settings!B11, 0)</f>
        <v>6.5839307956858703E-2</v>
      </c>
      <c r="D919">
        <f>MIN(100, MAX(0, 100*BETAINV(乱数表!$B919, MAX(0.00000001, (1/(1+EXP(-(INDEX(係数表!G:G,2) + $B919))))*(EXP(INDEX(係数表!H:H,2) + INDEX(係数表!I:I,2)*LN(INDEX(出力表!C:C,2)+1)))), MAX(0.00000001, (1-(1/(1+EXP(-(INDEX(係数表!G:G,2) + $B919)))))*(EXP(INDEX(係数表!H:H,2) + INDEX(係数表!I:I,2)*LN(INDEX(出力表!C:C,2)+1)))))))</f>
        <v>98.401373633078549</v>
      </c>
      <c r="E919" t="e">
        <f>MIN(100, MAX(0, (100*(INDEX(出力表!D:D,2))/(EXP(INDEX(係数表!B:B,2) + $C919) + (INDEX(出力表!D:D,2)))) + (乱数表!$N919*(Settings!B12/(((INDEX(出力表!D:D,2))+1)^INDEX(係数表!E:E,2)*INDEX(係数表!F:F,2))))))</f>
        <v>#VALUE!</v>
      </c>
      <c r="F919" t="e">
        <f>MIN(100, MAX(0, (INDEX(出力表!D:D,2))*D919/MAX(E919, Settings!B3)))</f>
        <v>#VALUE!</v>
      </c>
      <c r="G919">
        <f>MIN(100, MAX(0, 100*BETAINV(乱数表!$C919, MAX(0.00000001, (1/(1+EXP(-(INDEX(係数表!G:G,3) + $B919))))*(EXP(INDEX(係数表!H:H,3) + INDEX(係数表!I:I,3)*LN(INDEX(出力表!C:C,3)+1)))), MAX(0.00000001, (1-(1/(1+EXP(-(INDEX(係数表!G:G,3) + $B919)))))*(EXP(INDEX(係数表!H:H,3) + INDEX(係数表!I:I,3)*LN(INDEX(出力表!C:C,3)+1)))))))</f>
        <v>98.615313229742966</v>
      </c>
      <c r="H919" t="e">
        <f>MIN(100, MAX(0, (100*(INDEX(出力表!D:D,3))/(EXP(INDEX(係数表!B:B,3) + $C919) + (INDEX(出力表!D:D,3)))) + (乱数表!$O919*(Settings!B12/(((INDEX(出力表!D:D,3))+1)^INDEX(係数表!E:E,3)*INDEX(係数表!F:F,3))))))</f>
        <v>#VALUE!</v>
      </c>
      <c r="I919" t="e">
        <f>MIN(100, MAX(0, (INDEX(出力表!D:D,3))*G919/MAX(H919, Settings!B3)))</f>
        <v>#VALUE!</v>
      </c>
      <c r="J919">
        <f>MIN(100, MAX(0, 100*BETAINV(乱数表!$D919, MAX(0.00000001, (1/(1+EXP(-(INDEX(係数表!G:G,4) + $B919))))*(EXP(INDEX(係数表!H:H,4) + INDEX(係数表!I:I,4)*LN(INDEX(出力表!C:C,4)+1)))), MAX(0.00000001, (1-(1/(1+EXP(-(INDEX(係数表!G:G,4) + $B919)))))*(EXP(INDEX(係数表!H:H,4) + INDEX(係数表!I:I,4)*LN(INDEX(出力表!C:C,4)+1)))))))</f>
        <v>99.014199653323061</v>
      </c>
      <c r="K919" t="e">
        <f>MIN(100, MAX(0, (100*(INDEX(出力表!D:D,4))/(EXP(INDEX(係数表!B:B,4) + $C919) + (INDEX(出力表!D:D,4)))) + (乱数表!$P919*(Settings!B12/(((INDEX(出力表!D:D,4))+1)^INDEX(係数表!E:E,4)*INDEX(係数表!F:F,4))))))</f>
        <v>#VALUE!</v>
      </c>
      <c r="L919" t="e">
        <f>MIN(100, MAX(0, (INDEX(出力表!D:D,4))*J919/MAX(K919, Settings!B3)))</f>
        <v>#VALUE!</v>
      </c>
      <c r="M919">
        <f>MIN(100, MAX(0, 100*BETAINV(乱数表!$E919, MAX(0.00000001, (1/(1+EXP(-(INDEX(係数表!G:G,5) + $B919))))*(EXP(INDEX(係数表!H:H,5) + INDEX(係数表!I:I,5)*LN(INDEX(出力表!C:C,5)+1)))), MAX(0.00000001, (1-(1/(1+EXP(-(INDEX(係数表!G:G,5) + $B919)))))*(EXP(INDEX(係数表!H:H,5) + INDEX(係数表!I:I,5)*LN(INDEX(出力表!C:C,5)+1)))))))</f>
        <v>57.01094286978492</v>
      </c>
      <c r="N919" t="e">
        <f>MIN(100, MAX(0, (100*(INDEX(出力表!D:D,5))/(EXP(INDEX(係数表!B:B,5) + $C919) + (INDEX(出力表!D:D,5)))) + (乱数表!$Q919*(Settings!B12/(((INDEX(出力表!D:D,5))+1)^INDEX(係数表!E:E,5)*INDEX(係数表!F:F,5))))))</f>
        <v>#VALUE!</v>
      </c>
      <c r="O919" t="e">
        <f>MIN(100, MAX(0, (INDEX(出力表!D:D,5))*M919/MAX(N919, Settings!B3)))</f>
        <v>#VALUE!</v>
      </c>
      <c r="P919">
        <f>MIN(100, MAX(0, 100*BETAINV(乱数表!$F919, MAX(0.00000001, (1/(1+EXP(-(INDEX(係数表!G:G,6) + $B919))))*(EXP(INDEX(係数表!H:H,6) + INDEX(係数表!I:I,6)*LN(INDEX(出力表!C:C,6)+1)))), MAX(0.00000001, (1-(1/(1+EXP(-(INDEX(係数表!G:G,6) + $B919)))))*(EXP(INDEX(係数表!H:H,6) + INDEX(係数表!I:I,6)*LN(INDEX(出力表!C:C,6)+1)))))))</f>
        <v>98.816144627032443</v>
      </c>
      <c r="Q919" t="e">
        <f>MIN(100, MAX(0, (100*(INDEX(出力表!D:D,6))/(EXP(INDEX(係数表!B:B,6) + $C919) + (INDEX(出力表!D:D,6)))) + (乱数表!$R919*(Settings!B12/(((INDEX(出力表!D:D,6))+1)^INDEX(係数表!E:E,6)*INDEX(係数表!F:F,6))))))</f>
        <v>#VALUE!</v>
      </c>
      <c r="R919" t="e">
        <f>MIN(100, MAX(0, (INDEX(出力表!D:D,6))*P919/MAX(Q919, Settings!B3)))</f>
        <v>#VALUE!</v>
      </c>
      <c r="S919">
        <f>MIN(100, MAX(0, 100*BETAINV(乱数表!$G919, MAX(0.00000001, (1/(1+EXP(-(INDEX(係数表!G:G,7) + $B919))))*(EXP(INDEX(係数表!H:H,7) + INDEX(係数表!I:I,7)*LN(INDEX(出力表!C:C,7)+1)))), MAX(0.00000001, (1-(1/(1+EXP(-(INDEX(係数表!G:G,7) + $B919)))))*(EXP(INDEX(係数表!H:H,7) + INDEX(係数表!I:I,7)*LN(INDEX(出力表!C:C,7)+1)))))))</f>
        <v>55.310180199933498</v>
      </c>
      <c r="T919" t="e">
        <f>MIN(100, MAX(0, (100*(INDEX(出力表!D:D,7))/(EXP(INDEX(係数表!B:B,7) + $C919) + (INDEX(出力表!D:D,7)))) + (乱数表!$S919*(Settings!B12/(((INDEX(出力表!D:D,7))+1)^INDEX(係数表!E:E,7)*INDEX(係数表!F:F,7))))))</f>
        <v>#VALUE!</v>
      </c>
      <c r="U919" t="e">
        <f>MIN(100, MAX(0, (INDEX(出力表!D:D,7))*S919/MAX(T919, Settings!B3)))</f>
        <v>#VALUE!</v>
      </c>
      <c r="V919">
        <f>MIN(100, MAX(0, 100*BETAINV(乱数表!$H919, MAX(0.00000001, (1/(1+EXP(-(INDEX(係数表!G:G,8) + $B919))))*(EXP(INDEX(係数表!H:H,8) + INDEX(係数表!I:I,8)*LN(INDEX(出力表!C:C,8)+1)))), MAX(0.00000001, (1-(1/(1+EXP(-(INDEX(係数表!G:G,8) + $B919)))))*(EXP(INDEX(係数表!H:H,8) + INDEX(係数表!I:I,8)*LN(INDEX(出力表!C:C,8)+1)))))))</f>
        <v>99.758652995448514</v>
      </c>
      <c r="W919" t="e">
        <f>MIN(100, MAX(0, (100*(INDEX(出力表!D:D,8))/(EXP(INDEX(係数表!B:B,8) + $C919) + (INDEX(出力表!D:D,8)))) + (乱数表!$T919*(Settings!B12/(((INDEX(出力表!D:D,8))+1)^INDEX(係数表!E:E,8)*INDEX(係数表!F:F,8))))))</f>
        <v>#VALUE!</v>
      </c>
      <c r="X919" t="e">
        <f>MIN(100, MAX(0, (INDEX(出力表!D:D,8))*V919/MAX(W919, Settings!B3)))</f>
        <v>#VALUE!</v>
      </c>
      <c r="Y919">
        <f>MIN(100, MAX(0, 100*BETAINV(乱数表!$I919, MAX(0.00000001, (1/(1+EXP(-(INDEX(係数表!G:G,9) + $B919))))*(EXP(INDEX(係数表!H:H,9) + INDEX(係数表!I:I,9)*LN(INDEX(出力表!C:C,9)+1)))), MAX(0.00000001, (1-(1/(1+EXP(-(INDEX(係数表!G:G,9) + $B919)))))*(EXP(INDEX(係数表!H:H,9) + INDEX(係数表!I:I,9)*LN(INDEX(出力表!C:C,9)+1)))))))</f>
        <v>91.301616411812731</v>
      </c>
      <c r="Z919" t="e">
        <f>MIN(100, MAX(0, (100*(INDEX(出力表!D:D,9))/(EXP(INDEX(係数表!B:B,9) + $C919) + (INDEX(出力表!D:D,9)))) + (乱数表!$U919*(Settings!B12/(((INDEX(出力表!D:D,9))+1)^INDEX(係数表!E:E,9)*INDEX(係数表!F:F,9))))))</f>
        <v>#VALUE!</v>
      </c>
      <c r="AA919" t="e">
        <f>MIN(100, MAX(0, (INDEX(出力表!D:D,9))*Y919/MAX(Z919, Settings!B3)))</f>
        <v>#VALUE!</v>
      </c>
      <c r="AB919">
        <f>MIN(100, MAX(0, 100*BETAINV(乱数表!$J919, MAX(0.00000001, (1/(1+EXP(-(INDEX(係数表!G:G,10) + $B919))))*(EXP(INDEX(係数表!H:H,10) + INDEX(係数表!I:I,10)*LN(INDEX(出力表!C:C,10)+1)))), MAX(0.00000001, (1-(1/(1+EXP(-(INDEX(係数表!G:G,10) + $B919)))))*(EXP(INDEX(係数表!H:H,10) + INDEX(係数表!I:I,10)*LN(INDEX(出力表!C:C,10)+1)))))))</f>
        <v>64.818521391412915</v>
      </c>
      <c r="AC919" t="e">
        <f>MIN(100, MAX(0, (100*(INDEX(出力表!D:D,10))/(EXP(INDEX(係数表!B:B,10) + $C919) + (INDEX(出力表!D:D,10)))) + (乱数表!$V919*(Settings!B12/(((INDEX(出力表!D:D,10))+1)^INDEX(係数表!E:E,10)*INDEX(係数表!F:F,10))))))</f>
        <v>#VALUE!</v>
      </c>
      <c r="AD919" t="e">
        <f>MIN(100, MAX(0, (INDEX(出力表!D:D,10))*AB919/MAX(AC919, Settings!B3)))</f>
        <v>#VALUE!</v>
      </c>
      <c r="AE919">
        <f>MIN(100, MAX(0, 100*BETAINV(乱数表!$K919, MAX(0.00000001, (1/(1+EXP(-(INDEX(係数表!G:G,11) + $B919))))*(EXP(INDEX(係数表!H:H,11) + INDEX(係数表!I:I,11)*LN(INDEX(出力表!C:C,11)+1)))), MAX(0.00000001, (1-(1/(1+EXP(-(INDEX(係数表!G:G,11) + $B919)))))*(EXP(INDEX(係数表!H:H,11) + INDEX(係数表!I:I,11)*LN(INDEX(出力表!C:C,11)+1)))))))</f>
        <v>84.76996525722663</v>
      </c>
      <c r="AF919" t="e">
        <f>MIN(100, MAX(0, (100*(INDEX(出力表!D:D,11))/(EXP(INDEX(係数表!B:B,11) + $C919) + (INDEX(出力表!D:D,11)))) + (乱数表!$W919*(Settings!B12/(((INDEX(出力表!D:D,11))+1)^INDEX(係数表!E:E,11)*INDEX(係数表!F:F,11))))))</f>
        <v>#VALUE!</v>
      </c>
      <c r="AG919" t="e">
        <f>MIN(100, MAX(0, (INDEX(出力表!D:D,11))*AE919/MAX(AF919, Settings!B3)))</f>
        <v>#VALUE!</v>
      </c>
      <c r="AH919">
        <f>MIN(100, MAX(0, 100*BETAINV(乱数表!$L919, MAX(0.00000001, (1/(1+EXP(-(INDEX(係数表!G:G,12) + $B919))))*(EXP(INDEX(係数表!H:H,12) + INDEX(係数表!I:I,12)*LN(INDEX(出力表!C:C,12)+1)))), MAX(0.00000001, (1-(1/(1+EXP(-(INDEX(係数表!G:G,12) + $B919)))))*(EXP(INDEX(係数表!H:H,12) + INDEX(係数表!I:I,12)*LN(INDEX(出力表!C:C,12)+1)))))))</f>
        <v>94.460953942211816</v>
      </c>
      <c r="AI919" t="e">
        <f>MIN(100, MAX(0, (100*(INDEX(出力表!D:D,12))/(EXP(INDEX(係数表!B:B,12) + $C919) + (INDEX(出力表!D:D,12)))) + (乱数表!$X919*(Settings!B12/(((INDEX(出力表!D:D,12))+1)^INDEX(係数表!E:E,12)*INDEX(係数表!F:F,12))))))</f>
        <v>#VALUE!</v>
      </c>
      <c r="AJ919" t="e">
        <f>MIN(100, MAX(0, (INDEX(出力表!D:D,12))*AH919/MAX(AI919, Settings!B3)))</f>
        <v>#VALUE!</v>
      </c>
      <c r="AK919">
        <f>MIN(100, MAX(0, 100*BETAINV(乱数表!$M919, MAX(0.00000001, (1/(1+EXP(-(INDEX(係数表!G:G,13) + $B919))))*(EXP(INDEX(係数表!H:H,13) + INDEX(係数表!I:I,13)*LN(INDEX(出力表!C:C,13)+1)))), MAX(0.00000001, (1-(1/(1+EXP(-(INDEX(係数表!G:G,13) + $B919)))))*(EXP(INDEX(係数表!H:H,13) + INDEX(係数表!I:I,13)*LN(INDEX(出力表!C:C,13)+1)))))))</f>
        <v>98.866770975983727</v>
      </c>
      <c r="AL919" t="e">
        <f>MIN(100, MAX(0, (100*(INDEX(出力表!D:D,13))/(EXP(INDEX(係数表!B:B,13) + $C919) + (INDEX(出力表!D:D,13)))) + (乱数表!$Y919*(Settings!B12/(((INDEX(出力表!D:D,13))+1)^INDEX(係数表!E:E,13)*INDEX(係数表!F:F,13))))))</f>
        <v>#VALUE!</v>
      </c>
      <c r="AM919" t="e">
        <f>MIN(100, MAX(0, (INDEX(出力表!D:D,13))*AK919/MAX(AL919, Settings!B3)))</f>
        <v>#VALUE!</v>
      </c>
      <c r="AN919">
        <f>IF(ISNUMBER(F919), INDEX(出力表!B:B,2)*F919, 0)+IF(ISNUMBER(I919), INDEX(出力表!B:B,3)*I919, 0)+IF(ISNUMBER(L919), INDEX(出力表!B:B,4)*L919, 0)+IF(ISNUMBER(O919), INDEX(出力表!B:B,5)*O919, 0)+IF(ISNUMBER(R919), INDEX(出力表!B:B,6)*R919, 0)+IF(ISNUMBER(U919), INDEX(出力表!B:B,7)*U919, 0)+IF(ISNUMBER(X919), INDEX(出力表!B:B,8)*X919, 0)+IF(ISNUMBER(AA919), INDEX(出力表!B:B,9)*AA919, 0)+IF(ISNUMBER(AD919), INDEX(出力表!B:B,10)*AD919, 0)+IF(ISNUMBER(AG919), INDEX(出力表!B:B,11)*AG919, 0)+IF(ISNUMBER(AJ919), INDEX(出力表!B:B,12)*AJ919, 0)+IF(ISNUMBER(AM919), INDEX(出力表!B:B,13)*AM919, 0)</f>
        <v>0</v>
      </c>
      <c r="AO919">
        <f>IF(ISNUMBER(F919), INDEX(出力表!B:B,2), 0)+IF(ISNUMBER(I919), INDEX(出力表!B:B,3), 0)+IF(ISNUMBER(L919), INDEX(出力表!B:B,4), 0)+IF(ISNUMBER(O919), INDEX(出力表!B:B,5), 0)+IF(ISNUMBER(R919), INDEX(出力表!B:B,6), 0)+IF(ISNUMBER(U919), INDEX(出力表!B:B,7), 0)+IF(ISNUMBER(X919), INDEX(出力表!B:B,8), 0)+IF(ISNUMBER(AA919), INDEX(出力表!B:B,9), 0)+IF(ISNUMBER(AD919), INDEX(出力表!B:B,10), 0)+IF(ISNUMBER(AG919), INDEX(出力表!B:B,11), 0)+IF(ISNUMBER(AJ919), INDEX(出力表!B:B,12), 0)+IF(ISNUMBER(AM919), INDEX(出力表!B:B,13), 0)</f>
        <v>0</v>
      </c>
      <c r="AP919" t="str">
        <f t="shared" si="14"/>
        <v/>
      </c>
    </row>
    <row r="920" spans="1:42" x14ac:dyDescent="0.2">
      <c r="A920">
        <v>919</v>
      </c>
      <c r="B920">
        <f>IF(UPPER(Settings!B4)="TRUE", 乱数表!$Z920*Settings!B10, 0)</f>
        <v>-0.49386711702359104</v>
      </c>
      <c r="C920">
        <f>IF(UPPER(Settings!B4)="TRUE", 乱数表!$AA920*Settings!B11, 0)</f>
        <v>9.9699458062241911E-2</v>
      </c>
      <c r="D920">
        <f>MIN(100, MAX(0, 100*BETAINV(乱数表!$B920, MAX(0.00000001, (1/(1+EXP(-(INDEX(係数表!G:G,2) + $B920))))*(EXP(INDEX(係数表!H:H,2) + INDEX(係数表!I:I,2)*LN(INDEX(出力表!C:C,2)+1)))), MAX(0.00000001, (1-(1/(1+EXP(-(INDEX(係数表!G:G,2) + $B920)))))*(EXP(INDEX(係数表!H:H,2) + INDEX(係数表!I:I,2)*LN(INDEX(出力表!C:C,2)+1)))))))</f>
        <v>85.51397764702908</v>
      </c>
      <c r="E920" t="e">
        <f>MIN(100, MAX(0, (100*(INDEX(出力表!D:D,2))/(EXP(INDEX(係数表!B:B,2) + $C920) + (INDEX(出力表!D:D,2)))) + (乱数表!$N920*(Settings!B12/(((INDEX(出力表!D:D,2))+1)^INDEX(係数表!E:E,2)*INDEX(係数表!F:F,2))))))</f>
        <v>#VALUE!</v>
      </c>
      <c r="F920" t="e">
        <f>MIN(100, MAX(0, (INDEX(出力表!D:D,2))*D920/MAX(E920, Settings!B3)))</f>
        <v>#VALUE!</v>
      </c>
      <c r="G920">
        <f>MIN(100, MAX(0, 100*BETAINV(乱数表!$C920, MAX(0.00000001, (1/(1+EXP(-(INDEX(係数表!G:G,3) + $B920))))*(EXP(INDEX(係数表!H:H,3) + INDEX(係数表!I:I,3)*LN(INDEX(出力表!C:C,3)+1)))), MAX(0.00000001, (1-(1/(1+EXP(-(INDEX(係数表!G:G,3) + $B920)))))*(EXP(INDEX(係数表!H:H,3) + INDEX(係数表!I:I,3)*LN(INDEX(出力表!C:C,3)+1)))))))</f>
        <v>95.900984486672414</v>
      </c>
      <c r="H920" t="e">
        <f>MIN(100, MAX(0, (100*(INDEX(出力表!D:D,3))/(EXP(INDEX(係数表!B:B,3) + $C920) + (INDEX(出力表!D:D,3)))) + (乱数表!$O920*(Settings!B12/(((INDEX(出力表!D:D,3))+1)^INDEX(係数表!E:E,3)*INDEX(係数表!F:F,3))))))</f>
        <v>#VALUE!</v>
      </c>
      <c r="I920" t="e">
        <f>MIN(100, MAX(0, (INDEX(出力表!D:D,3))*G920/MAX(H920, Settings!B3)))</f>
        <v>#VALUE!</v>
      </c>
      <c r="J920">
        <f>MIN(100, MAX(0, 100*BETAINV(乱数表!$D920, MAX(0.00000001, (1/(1+EXP(-(INDEX(係数表!G:G,4) + $B920))))*(EXP(INDEX(係数表!H:H,4) + INDEX(係数表!I:I,4)*LN(INDEX(出力表!C:C,4)+1)))), MAX(0.00000001, (1-(1/(1+EXP(-(INDEX(係数表!G:G,4) + $B920)))))*(EXP(INDEX(係数表!H:H,4) + INDEX(係数表!I:I,4)*LN(INDEX(出力表!C:C,4)+1)))))))</f>
        <v>91.143933066829064</v>
      </c>
      <c r="K920" t="e">
        <f>MIN(100, MAX(0, (100*(INDEX(出力表!D:D,4))/(EXP(INDEX(係数表!B:B,4) + $C920) + (INDEX(出力表!D:D,4)))) + (乱数表!$P920*(Settings!B12/(((INDEX(出力表!D:D,4))+1)^INDEX(係数表!E:E,4)*INDEX(係数表!F:F,4))))))</f>
        <v>#VALUE!</v>
      </c>
      <c r="L920" t="e">
        <f>MIN(100, MAX(0, (INDEX(出力表!D:D,4))*J920/MAX(K920, Settings!B3)))</f>
        <v>#VALUE!</v>
      </c>
      <c r="M920">
        <f>MIN(100, MAX(0, 100*BETAINV(乱数表!$E920, MAX(0.00000001, (1/(1+EXP(-(INDEX(係数表!G:G,5) + $B920))))*(EXP(INDEX(係数表!H:H,5) + INDEX(係数表!I:I,5)*LN(INDEX(出力表!C:C,5)+1)))), MAX(0.00000001, (1-(1/(1+EXP(-(INDEX(係数表!G:G,5) + $B920)))))*(EXP(INDEX(係数表!H:H,5) + INDEX(係数表!I:I,5)*LN(INDEX(出力表!C:C,5)+1)))))))</f>
        <v>99.656955402595088</v>
      </c>
      <c r="N920" t="e">
        <f>MIN(100, MAX(0, (100*(INDEX(出力表!D:D,5))/(EXP(INDEX(係数表!B:B,5) + $C920) + (INDEX(出力表!D:D,5)))) + (乱数表!$Q920*(Settings!B12/(((INDEX(出力表!D:D,5))+1)^INDEX(係数表!E:E,5)*INDEX(係数表!F:F,5))))))</f>
        <v>#VALUE!</v>
      </c>
      <c r="O920" t="e">
        <f>MIN(100, MAX(0, (INDEX(出力表!D:D,5))*M920/MAX(N920, Settings!B3)))</f>
        <v>#VALUE!</v>
      </c>
      <c r="P920">
        <f>MIN(100, MAX(0, 100*BETAINV(乱数表!$F920, MAX(0.00000001, (1/(1+EXP(-(INDEX(係数表!G:G,6) + $B920))))*(EXP(INDEX(係数表!H:H,6) + INDEX(係数表!I:I,6)*LN(INDEX(出力表!C:C,6)+1)))), MAX(0.00000001, (1-(1/(1+EXP(-(INDEX(係数表!G:G,6) + $B920)))))*(EXP(INDEX(係数表!H:H,6) + INDEX(係数表!I:I,6)*LN(INDEX(出力表!C:C,6)+1)))))))</f>
        <v>48.645599344052734</v>
      </c>
      <c r="Q920" t="e">
        <f>MIN(100, MAX(0, (100*(INDEX(出力表!D:D,6))/(EXP(INDEX(係数表!B:B,6) + $C920) + (INDEX(出力表!D:D,6)))) + (乱数表!$R920*(Settings!B12/(((INDEX(出力表!D:D,6))+1)^INDEX(係数表!E:E,6)*INDEX(係数表!F:F,6))))))</f>
        <v>#VALUE!</v>
      </c>
      <c r="R920" t="e">
        <f>MIN(100, MAX(0, (INDEX(出力表!D:D,6))*P920/MAX(Q920, Settings!B3)))</f>
        <v>#VALUE!</v>
      </c>
      <c r="S920">
        <f>MIN(100, MAX(0, 100*BETAINV(乱数表!$G920, MAX(0.00000001, (1/(1+EXP(-(INDEX(係数表!G:G,7) + $B920))))*(EXP(INDEX(係数表!H:H,7) + INDEX(係数表!I:I,7)*LN(INDEX(出力表!C:C,7)+1)))), MAX(0.00000001, (1-(1/(1+EXP(-(INDEX(係数表!G:G,7) + $B920)))))*(EXP(INDEX(係数表!H:H,7) + INDEX(係数表!I:I,7)*LN(INDEX(出力表!C:C,7)+1)))))))</f>
        <v>96.829272365964343</v>
      </c>
      <c r="T920" t="e">
        <f>MIN(100, MAX(0, (100*(INDEX(出力表!D:D,7))/(EXP(INDEX(係数表!B:B,7) + $C920) + (INDEX(出力表!D:D,7)))) + (乱数表!$S920*(Settings!B12/(((INDEX(出力表!D:D,7))+1)^INDEX(係数表!E:E,7)*INDEX(係数表!F:F,7))))))</f>
        <v>#VALUE!</v>
      </c>
      <c r="U920" t="e">
        <f>MIN(100, MAX(0, (INDEX(出力表!D:D,7))*S920/MAX(T920, Settings!B3)))</f>
        <v>#VALUE!</v>
      </c>
      <c r="V920">
        <f>MIN(100, MAX(0, 100*BETAINV(乱数表!$H920, MAX(0.00000001, (1/(1+EXP(-(INDEX(係数表!G:G,8) + $B920))))*(EXP(INDEX(係数表!H:H,8) + INDEX(係数表!I:I,8)*LN(INDEX(出力表!C:C,8)+1)))), MAX(0.00000001, (1-(1/(1+EXP(-(INDEX(係数表!G:G,8) + $B920)))))*(EXP(INDEX(係数表!H:H,8) + INDEX(係数表!I:I,8)*LN(INDEX(出力表!C:C,8)+1)))))))</f>
        <v>93.203026279509686</v>
      </c>
      <c r="W920" t="e">
        <f>MIN(100, MAX(0, (100*(INDEX(出力表!D:D,8))/(EXP(INDEX(係数表!B:B,8) + $C920) + (INDEX(出力表!D:D,8)))) + (乱数表!$T920*(Settings!B12/(((INDEX(出力表!D:D,8))+1)^INDEX(係数表!E:E,8)*INDEX(係数表!F:F,8))))))</f>
        <v>#VALUE!</v>
      </c>
      <c r="X920" t="e">
        <f>MIN(100, MAX(0, (INDEX(出力表!D:D,8))*V920/MAX(W920, Settings!B3)))</f>
        <v>#VALUE!</v>
      </c>
      <c r="Y920">
        <f>MIN(100, MAX(0, 100*BETAINV(乱数表!$I920, MAX(0.00000001, (1/(1+EXP(-(INDEX(係数表!G:G,9) + $B920))))*(EXP(INDEX(係数表!H:H,9) + INDEX(係数表!I:I,9)*LN(INDEX(出力表!C:C,9)+1)))), MAX(0.00000001, (1-(1/(1+EXP(-(INDEX(係数表!G:G,9) + $B920)))))*(EXP(INDEX(係数表!H:H,9) + INDEX(係数表!I:I,9)*LN(INDEX(出力表!C:C,9)+1)))))))</f>
        <v>97.733090143841935</v>
      </c>
      <c r="Z920" t="e">
        <f>MIN(100, MAX(0, (100*(INDEX(出力表!D:D,9))/(EXP(INDEX(係数表!B:B,9) + $C920) + (INDEX(出力表!D:D,9)))) + (乱数表!$U920*(Settings!B12/(((INDEX(出力表!D:D,9))+1)^INDEX(係数表!E:E,9)*INDEX(係数表!F:F,9))))))</f>
        <v>#VALUE!</v>
      </c>
      <c r="AA920" t="e">
        <f>MIN(100, MAX(0, (INDEX(出力表!D:D,9))*Y920/MAX(Z920, Settings!B3)))</f>
        <v>#VALUE!</v>
      </c>
      <c r="AB920">
        <f>MIN(100, MAX(0, 100*BETAINV(乱数表!$J920, MAX(0.00000001, (1/(1+EXP(-(INDEX(係数表!G:G,10) + $B920))))*(EXP(INDEX(係数表!H:H,10) + INDEX(係数表!I:I,10)*LN(INDEX(出力表!C:C,10)+1)))), MAX(0.00000001, (1-(1/(1+EXP(-(INDEX(係数表!G:G,10) + $B920)))))*(EXP(INDEX(係数表!H:H,10) + INDEX(係数表!I:I,10)*LN(INDEX(出力表!C:C,10)+1)))))))</f>
        <v>44.197488092320505</v>
      </c>
      <c r="AC920" t="e">
        <f>MIN(100, MAX(0, (100*(INDEX(出力表!D:D,10))/(EXP(INDEX(係数表!B:B,10) + $C920) + (INDEX(出力表!D:D,10)))) + (乱数表!$V920*(Settings!B12/(((INDEX(出力表!D:D,10))+1)^INDEX(係数表!E:E,10)*INDEX(係数表!F:F,10))))))</f>
        <v>#VALUE!</v>
      </c>
      <c r="AD920" t="e">
        <f>MIN(100, MAX(0, (INDEX(出力表!D:D,10))*AB920/MAX(AC920, Settings!B3)))</f>
        <v>#VALUE!</v>
      </c>
      <c r="AE920">
        <f>MIN(100, MAX(0, 100*BETAINV(乱数表!$K920, MAX(0.00000001, (1/(1+EXP(-(INDEX(係数表!G:G,11) + $B920))))*(EXP(INDEX(係数表!H:H,11) + INDEX(係数表!I:I,11)*LN(INDEX(出力表!C:C,11)+1)))), MAX(0.00000001, (1-(1/(1+EXP(-(INDEX(係数表!G:G,11) + $B920)))))*(EXP(INDEX(係数表!H:H,11) + INDEX(係数表!I:I,11)*LN(INDEX(出力表!C:C,11)+1)))))))</f>
        <v>98.552898951660467</v>
      </c>
      <c r="AF920" t="e">
        <f>MIN(100, MAX(0, (100*(INDEX(出力表!D:D,11))/(EXP(INDEX(係数表!B:B,11) + $C920) + (INDEX(出力表!D:D,11)))) + (乱数表!$W920*(Settings!B12/(((INDEX(出力表!D:D,11))+1)^INDEX(係数表!E:E,11)*INDEX(係数表!F:F,11))))))</f>
        <v>#VALUE!</v>
      </c>
      <c r="AG920" t="e">
        <f>MIN(100, MAX(0, (INDEX(出力表!D:D,11))*AE920/MAX(AF920, Settings!B3)))</f>
        <v>#VALUE!</v>
      </c>
      <c r="AH920">
        <f>MIN(100, MAX(0, 100*BETAINV(乱数表!$L920, MAX(0.00000001, (1/(1+EXP(-(INDEX(係数表!G:G,12) + $B920))))*(EXP(INDEX(係数表!H:H,12) + INDEX(係数表!I:I,12)*LN(INDEX(出力表!C:C,12)+1)))), MAX(0.00000001, (1-(1/(1+EXP(-(INDEX(係数表!G:G,12) + $B920)))))*(EXP(INDEX(係数表!H:H,12) + INDEX(係数表!I:I,12)*LN(INDEX(出力表!C:C,12)+1)))))))</f>
        <v>74.170645118369123</v>
      </c>
      <c r="AI920" t="e">
        <f>MIN(100, MAX(0, (100*(INDEX(出力表!D:D,12))/(EXP(INDEX(係数表!B:B,12) + $C920) + (INDEX(出力表!D:D,12)))) + (乱数表!$X920*(Settings!B12/(((INDEX(出力表!D:D,12))+1)^INDEX(係数表!E:E,12)*INDEX(係数表!F:F,12))))))</f>
        <v>#VALUE!</v>
      </c>
      <c r="AJ920" t="e">
        <f>MIN(100, MAX(0, (INDEX(出力表!D:D,12))*AH920/MAX(AI920, Settings!B3)))</f>
        <v>#VALUE!</v>
      </c>
      <c r="AK920">
        <f>MIN(100, MAX(0, 100*BETAINV(乱数表!$M920, MAX(0.00000001, (1/(1+EXP(-(INDEX(係数表!G:G,13) + $B920))))*(EXP(INDEX(係数表!H:H,13) + INDEX(係数表!I:I,13)*LN(INDEX(出力表!C:C,13)+1)))), MAX(0.00000001, (1-(1/(1+EXP(-(INDEX(係数表!G:G,13) + $B920)))))*(EXP(INDEX(係数表!H:H,13) + INDEX(係数表!I:I,13)*LN(INDEX(出力表!C:C,13)+1)))))))</f>
        <v>76.665750336809836</v>
      </c>
      <c r="AL920" t="e">
        <f>MIN(100, MAX(0, (100*(INDEX(出力表!D:D,13))/(EXP(INDEX(係数表!B:B,13) + $C920) + (INDEX(出力表!D:D,13)))) + (乱数表!$Y920*(Settings!B12/(((INDEX(出力表!D:D,13))+1)^INDEX(係数表!E:E,13)*INDEX(係数表!F:F,13))))))</f>
        <v>#VALUE!</v>
      </c>
      <c r="AM920" t="e">
        <f>MIN(100, MAX(0, (INDEX(出力表!D:D,13))*AK920/MAX(AL920, Settings!B3)))</f>
        <v>#VALUE!</v>
      </c>
      <c r="AN920">
        <f>IF(ISNUMBER(F920), INDEX(出力表!B:B,2)*F920, 0)+IF(ISNUMBER(I920), INDEX(出力表!B:B,3)*I920, 0)+IF(ISNUMBER(L920), INDEX(出力表!B:B,4)*L920, 0)+IF(ISNUMBER(O920), INDEX(出力表!B:B,5)*O920, 0)+IF(ISNUMBER(R920), INDEX(出力表!B:B,6)*R920, 0)+IF(ISNUMBER(U920), INDEX(出力表!B:B,7)*U920, 0)+IF(ISNUMBER(X920), INDEX(出力表!B:B,8)*X920, 0)+IF(ISNUMBER(AA920), INDEX(出力表!B:B,9)*AA920, 0)+IF(ISNUMBER(AD920), INDEX(出力表!B:B,10)*AD920, 0)+IF(ISNUMBER(AG920), INDEX(出力表!B:B,11)*AG920, 0)+IF(ISNUMBER(AJ920), INDEX(出力表!B:B,12)*AJ920, 0)+IF(ISNUMBER(AM920), INDEX(出力表!B:B,13)*AM920, 0)</f>
        <v>0</v>
      </c>
      <c r="AO920">
        <f>IF(ISNUMBER(F920), INDEX(出力表!B:B,2), 0)+IF(ISNUMBER(I920), INDEX(出力表!B:B,3), 0)+IF(ISNUMBER(L920), INDEX(出力表!B:B,4), 0)+IF(ISNUMBER(O920), INDEX(出力表!B:B,5), 0)+IF(ISNUMBER(R920), INDEX(出力表!B:B,6), 0)+IF(ISNUMBER(U920), INDEX(出力表!B:B,7), 0)+IF(ISNUMBER(X920), INDEX(出力表!B:B,8), 0)+IF(ISNUMBER(AA920), INDEX(出力表!B:B,9), 0)+IF(ISNUMBER(AD920), INDEX(出力表!B:B,10), 0)+IF(ISNUMBER(AG920), INDEX(出力表!B:B,11), 0)+IF(ISNUMBER(AJ920), INDEX(出力表!B:B,12), 0)+IF(ISNUMBER(AM920), INDEX(出力表!B:B,13), 0)</f>
        <v>0</v>
      </c>
      <c r="AP920" t="str">
        <f t="shared" si="14"/>
        <v/>
      </c>
    </row>
    <row r="921" spans="1:42" x14ac:dyDescent="0.2">
      <c r="A921">
        <v>920</v>
      </c>
      <c r="B921">
        <f>IF(UPPER(Settings!B4)="TRUE", 乱数表!$Z921*Settings!B10, 0)</f>
        <v>-0.23911280050438571</v>
      </c>
      <c r="C921">
        <f>IF(UPPER(Settings!B4)="TRUE", 乱数表!$AA921*Settings!B11, 0)</f>
        <v>-9.3357652477418521E-2</v>
      </c>
      <c r="D921">
        <f>MIN(100, MAX(0, 100*BETAINV(乱数表!$B921, MAX(0.00000001, (1/(1+EXP(-(INDEX(係数表!G:G,2) + $B921))))*(EXP(INDEX(係数表!H:H,2) + INDEX(係数表!I:I,2)*LN(INDEX(出力表!C:C,2)+1)))), MAX(0.00000001, (1-(1/(1+EXP(-(INDEX(係数表!G:G,2) + $B921)))))*(EXP(INDEX(係数表!H:H,2) + INDEX(係数表!I:I,2)*LN(INDEX(出力表!C:C,2)+1)))))))</f>
        <v>86.478875983831145</v>
      </c>
      <c r="E921" t="e">
        <f>MIN(100, MAX(0, (100*(INDEX(出力表!D:D,2))/(EXP(INDEX(係数表!B:B,2) + $C921) + (INDEX(出力表!D:D,2)))) + (乱数表!$N921*(Settings!B12/(((INDEX(出力表!D:D,2))+1)^INDEX(係数表!E:E,2)*INDEX(係数表!F:F,2))))))</f>
        <v>#VALUE!</v>
      </c>
      <c r="F921" t="e">
        <f>MIN(100, MAX(0, (INDEX(出力表!D:D,2))*D921/MAX(E921, Settings!B3)))</f>
        <v>#VALUE!</v>
      </c>
      <c r="G921">
        <f>MIN(100, MAX(0, 100*BETAINV(乱数表!$C921, MAX(0.00000001, (1/(1+EXP(-(INDEX(係数表!G:G,3) + $B921))))*(EXP(INDEX(係数表!H:H,3) + INDEX(係数表!I:I,3)*LN(INDEX(出力表!C:C,3)+1)))), MAX(0.00000001, (1-(1/(1+EXP(-(INDEX(係数表!G:G,3) + $B921)))))*(EXP(INDEX(係数表!H:H,3) + INDEX(係数表!I:I,3)*LN(INDEX(出力表!C:C,3)+1)))))))</f>
        <v>66.606163749159705</v>
      </c>
      <c r="H921" t="e">
        <f>MIN(100, MAX(0, (100*(INDEX(出力表!D:D,3))/(EXP(INDEX(係数表!B:B,3) + $C921) + (INDEX(出力表!D:D,3)))) + (乱数表!$O921*(Settings!B12/(((INDEX(出力表!D:D,3))+1)^INDEX(係数表!E:E,3)*INDEX(係数表!F:F,3))))))</f>
        <v>#VALUE!</v>
      </c>
      <c r="I921" t="e">
        <f>MIN(100, MAX(0, (INDEX(出力表!D:D,3))*G921/MAX(H921, Settings!B3)))</f>
        <v>#VALUE!</v>
      </c>
      <c r="J921">
        <f>MIN(100, MAX(0, 100*BETAINV(乱数表!$D921, MAX(0.00000001, (1/(1+EXP(-(INDEX(係数表!G:G,4) + $B921))))*(EXP(INDEX(係数表!H:H,4) + INDEX(係数表!I:I,4)*LN(INDEX(出力表!C:C,4)+1)))), MAX(0.00000001, (1-(1/(1+EXP(-(INDEX(係数表!G:G,4) + $B921)))))*(EXP(INDEX(係数表!H:H,4) + INDEX(係数表!I:I,4)*LN(INDEX(出力表!C:C,4)+1)))))))</f>
        <v>95.174909760286511</v>
      </c>
      <c r="K921" t="e">
        <f>MIN(100, MAX(0, (100*(INDEX(出力表!D:D,4))/(EXP(INDEX(係数表!B:B,4) + $C921) + (INDEX(出力表!D:D,4)))) + (乱数表!$P921*(Settings!B12/(((INDEX(出力表!D:D,4))+1)^INDEX(係数表!E:E,4)*INDEX(係数表!F:F,4))))))</f>
        <v>#VALUE!</v>
      </c>
      <c r="L921" t="e">
        <f>MIN(100, MAX(0, (INDEX(出力表!D:D,4))*J921/MAX(K921, Settings!B3)))</f>
        <v>#VALUE!</v>
      </c>
      <c r="M921">
        <f>MIN(100, MAX(0, 100*BETAINV(乱数表!$E921, MAX(0.00000001, (1/(1+EXP(-(INDEX(係数表!G:G,5) + $B921))))*(EXP(INDEX(係数表!H:H,5) + INDEX(係数表!I:I,5)*LN(INDEX(出力表!C:C,5)+1)))), MAX(0.00000001, (1-(1/(1+EXP(-(INDEX(係数表!G:G,5) + $B921)))))*(EXP(INDEX(係数表!H:H,5) + INDEX(係数表!I:I,5)*LN(INDEX(出力表!C:C,5)+1)))))))</f>
        <v>99.975866437079546</v>
      </c>
      <c r="N921" t="e">
        <f>MIN(100, MAX(0, (100*(INDEX(出力表!D:D,5))/(EXP(INDEX(係数表!B:B,5) + $C921) + (INDEX(出力表!D:D,5)))) + (乱数表!$Q921*(Settings!B12/(((INDEX(出力表!D:D,5))+1)^INDEX(係数表!E:E,5)*INDEX(係数表!F:F,5))))))</f>
        <v>#VALUE!</v>
      </c>
      <c r="O921" t="e">
        <f>MIN(100, MAX(0, (INDEX(出力表!D:D,5))*M921/MAX(N921, Settings!B3)))</f>
        <v>#VALUE!</v>
      </c>
      <c r="P921">
        <f>MIN(100, MAX(0, 100*BETAINV(乱数表!$F921, MAX(0.00000001, (1/(1+EXP(-(INDEX(係数表!G:G,6) + $B921))))*(EXP(INDEX(係数表!H:H,6) + INDEX(係数表!I:I,6)*LN(INDEX(出力表!C:C,6)+1)))), MAX(0.00000001, (1-(1/(1+EXP(-(INDEX(係数表!G:G,6) + $B921)))))*(EXP(INDEX(係数表!H:H,6) + INDEX(係数表!I:I,6)*LN(INDEX(出力表!C:C,6)+1)))))))</f>
        <v>87.686204191821957</v>
      </c>
      <c r="Q921" t="e">
        <f>MIN(100, MAX(0, (100*(INDEX(出力表!D:D,6))/(EXP(INDEX(係数表!B:B,6) + $C921) + (INDEX(出力表!D:D,6)))) + (乱数表!$R921*(Settings!B12/(((INDEX(出力表!D:D,6))+1)^INDEX(係数表!E:E,6)*INDEX(係数表!F:F,6))))))</f>
        <v>#VALUE!</v>
      </c>
      <c r="R921" t="e">
        <f>MIN(100, MAX(0, (INDEX(出力表!D:D,6))*P921/MAX(Q921, Settings!B3)))</f>
        <v>#VALUE!</v>
      </c>
      <c r="S921">
        <f>MIN(100, MAX(0, 100*BETAINV(乱数表!$G921, MAX(0.00000001, (1/(1+EXP(-(INDEX(係数表!G:G,7) + $B921))))*(EXP(INDEX(係数表!H:H,7) + INDEX(係数表!I:I,7)*LN(INDEX(出力表!C:C,7)+1)))), MAX(0.00000001, (1-(1/(1+EXP(-(INDEX(係数表!G:G,7) + $B921)))))*(EXP(INDEX(係数表!H:H,7) + INDEX(係数表!I:I,7)*LN(INDEX(出力表!C:C,7)+1)))))))</f>
        <v>78.311146626222595</v>
      </c>
      <c r="T921" t="e">
        <f>MIN(100, MAX(0, (100*(INDEX(出力表!D:D,7))/(EXP(INDEX(係数表!B:B,7) + $C921) + (INDEX(出力表!D:D,7)))) + (乱数表!$S921*(Settings!B12/(((INDEX(出力表!D:D,7))+1)^INDEX(係数表!E:E,7)*INDEX(係数表!F:F,7))))))</f>
        <v>#VALUE!</v>
      </c>
      <c r="U921" t="e">
        <f>MIN(100, MAX(0, (INDEX(出力表!D:D,7))*S921/MAX(T921, Settings!B3)))</f>
        <v>#VALUE!</v>
      </c>
      <c r="V921">
        <f>MIN(100, MAX(0, 100*BETAINV(乱数表!$H921, MAX(0.00000001, (1/(1+EXP(-(INDEX(係数表!G:G,8) + $B921))))*(EXP(INDEX(係数表!H:H,8) + INDEX(係数表!I:I,8)*LN(INDEX(出力表!C:C,8)+1)))), MAX(0.00000001, (1-(1/(1+EXP(-(INDEX(係数表!G:G,8) + $B921)))))*(EXP(INDEX(係数表!H:H,8) + INDEX(係数表!I:I,8)*LN(INDEX(出力表!C:C,8)+1)))))))</f>
        <v>99.995315752146695</v>
      </c>
      <c r="W921" t="e">
        <f>MIN(100, MAX(0, (100*(INDEX(出力表!D:D,8))/(EXP(INDEX(係数表!B:B,8) + $C921) + (INDEX(出力表!D:D,8)))) + (乱数表!$T921*(Settings!B12/(((INDEX(出力表!D:D,8))+1)^INDEX(係数表!E:E,8)*INDEX(係数表!F:F,8))))))</f>
        <v>#VALUE!</v>
      </c>
      <c r="X921" t="e">
        <f>MIN(100, MAX(0, (INDEX(出力表!D:D,8))*V921/MAX(W921, Settings!B3)))</f>
        <v>#VALUE!</v>
      </c>
      <c r="Y921">
        <f>MIN(100, MAX(0, 100*BETAINV(乱数表!$I921, MAX(0.00000001, (1/(1+EXP(-(INDEX(係数表!G:G,9) + $B921))))*(EXP(INDEX(係数表!H:H,9) + INDEX(係数表!I:I,9)*LN(INDEX(出力表!C:C,9)+1)))), MAX(0.00000001, (1-(1/(1+EXP(-(INDEX(係数表!G:G,9) + $B921)))))*(EXP(INDEX(係数表!H:H,9) + INDEX(係数表!I:I,9)*LN(INDEX(出力表!C:C,9)+1)))))))</f>
        <v>49.398834062210483</v>
      </c>
      <c r="Z921" t="e">
        <f>MIN(100, MAX(0, (100*(INDEX(出力表!D:D,9))/(EXP(INDEX(係数表!B:B,9) + $C921) + (INDEX(出力表!D:D,9)))) + (乱数表!$U921*(Settings!B12/(((INDEX(出力表!D:D,9))+1)^INDEX(係数表!E:E,9)*INDEX(係数表!F:F,9))))))</f>
        <v>#VALUE!</v>
      </c>
      <c r="AA921" t="e">
        <f>MIN(100, MAX(0, (INDEX(出力表!D:D,9))*Y921/MAX(Z921, Settings!B3)))</f>
        <v>#VALUE!</v>
      </c>
      <c r="AB921">
        <f>MIN(100, MAX(0, 100*BETAINV(乱数表!$J921, MAX(0.00000001, (1/(1+EXP(-(INDEX(係数表!G:G,10) + $B921))))*(EXP(INDEX(係数表!H:H,10) + INDEX(係数表!I:I,10)*LN(INDEX(出力表!C:C,10)+1)))), MAX(0.00000001, (1-(1/(1+EXP(-(INDEX(係数表!G:G,10) + $B921)))))*(EXP(INDEX(係数表!H:H,10) + INDEX(係数表!I:I,10)*LN(INDEX(出力表!C:C,10)+1)))))))</f>
        <v>97.82899802294726</v>
      </c>
      <c r="AC921" t="e">
        <f>MIN(100, MAX(0, (100*(INDEX(出力表!D:D,10))/(EXP(INDEX(係数表!B:B,10) + $C921) + (INDEX(出力表!D:D,10)))) + (乱数表!$V921*(Settings!B12/(((INDEX(出力表!D:D,10))+1)^INDEX(係数表!E:E,10)*INDEX(係数表!F:F,10))))))</f>
        <v>#VALUE!</v>
      </c>
      <c r="AD921" t="e">
        <f>MIN(100, MAX(0, (INDEX(出力表!D:D,10))*AB921/MAX(AC921, Settings!B3)))</f>
        <v>#VALUE!</v>
      </c>
      <c r="AE921">
        <f>MIN(100, MAX(0, 100*BETAINV(乱数表!$K921, MAX(0.00000001, (1/(1+EXP(-(INDEX(係数表!G:G,11) + $B921))))*(EXP(INDEX(係数表!H:H,11) + INDEX(係数表!I:I,11)*LN(INDEX(出力表!C:C,11)+1)))), MAX(0.00000001, (1-(1/(1+EXP(-(INDEX(係数表!G:G,11) + $B921)))))*(EXP(INDEX(係数表!H:H,11) + INDEX(係数表!I:I,11)*LN(INDEX(出力表!C:C,11)+1)))))))</f>
        <v>96.058375350765232</v>
      </c>
      <c r="AF921" t="e">
        <f>MIN(100, MAX(0, (100*(INDEX(出力表!D:D,11))/(EXP(INDEX(係数表!B:B,11) + $C921) + (INDEX(出力表!D:D,11)))) + (乱数表!$W921*(Settings!B12/(((INDEX(出力表!D:D,11))+1)^INDEX(係数表!E:E,11)*INDEX(係数表!F:F,11))))))</f>
        <v>#VALUE!</v>
      </c>
      <c r="AG921" t="e">
        <f>MIN(100, MAX(0, (INDEX(出力表!D:D,11))*AE921/MAX(AF921, Settings!B3)))</f>
        <v>#VALUE!</v>
      </c>
      <c r="AH921">
        <f>MIN(100, MAX(0, 100*BETAINV(乱数表!$L921, MAX(0.00000001, (1/(1+EXP(-(INDEX(係数表!G:G,12) + $B921))))*(EXP(INDEX(係数表!H:H,12) + INDEX(係数表!I:I,12)*LN(INDEX(出力表!C:C,12)+1)))), MAX(0.00000001, (1-(1/(1+EXP(-(INDEX(係数表!G:G,12) + $B921)))))*(EXP(INDEX(係数表!H:H,12) + INDEX(係数表!I:I,12)*LN(INDEX(出力表!C:C,12)+1)))))))</f>
        <v>77.351326454312527</v>
      </c>
      <c r="AI921" t="e">
        <f>MIN(100, MAX(0, (100*(INDEX(出力表!D:D,12))/(EXP(INDEX(係数表!B:B,12) + $C921) + (INDEX(出力表!D:D,12)))) + (乱数表!$X921*(Settings!B12/(((INDEX(出力表!D:D,12))+1)^INDEX(係数表!E:E,12)*INDEX(係数表!F:F,12))))))</f>
        <v>#VALUE!</v>
      </c>
      <c r="AJ921" t="e">
        <f>MIN(100, MAX(0, (INDEX(出力表!D:D,12))*AH921/MAX(AI921, Settings!B3)))</f>
        <v>#VALUE!</v>
      </c>
      <c r="AK921">
        <f>MIN(100, MAX(0, 100*BETAINV(乱数表!$M921, MAX(0.00000001, (1/(1+EXP(-(INDEX(係数表!G:G,13) + $B921))))*(EXP(INDEX(係数表!H:H,13) + INDEX(係数表!I:I,13)*LN(INDEX(出力表!C:C,13)+1)))), MAX(0.00000001, (1-(1/(1+EXP(-(INDEX(係数表!G:G,13) + $B921)))))*(EXP(INDEX(係数表!H:H,13) + INDEX(係数表!I:I,13)*LN(INDEX(出力表!C:C,13)+1)))))))</f>
        <v>99.469974031447677</v>
      </c>
      <c r="AL921" t="e">
        <f>MIN(100, MAX(0, (100*(INDEX(出力表!D:D,13))/(EXP(INDEX(係数表!B:B,13) + $C921) + (INDEX(出力表!D:D,13)))) + (乱数表!$Y921*(Settings!B12/(((INDEX(出力表!D:D,13))+1)^INDEX(係数表!E:E,13)*INDEX(係数表!F:F,13))))))</f>
        <v>#VALUE!</v>
      </c>
      <c r="AM921" t="e">
        <f>MIN(100, MAX(0, (INDEX(出力表!D:D,13))*AK921/MAX(AL921, Settings!B3)))</f>
        <v>#VALUE!</v>
      </c>
      <c r="AN921">
        <f>IF(ISNUMBER(F921), INDEX(出力表!B:B,2)*F921, 0)+IF(ISNUMBER(I921), INDEX(出力表!B:B,3)*I921, 0)+IF(ISNUMBER(L921), INDEX(出力表!B:B,4)*L921, 0)+IF(ISNUMBER(O921), INDEX(出力表!B:B,5)*O921, 0)+IF(ISNUMBER(R921), INDEX(出力表!B:B,6)*R921, 0)+IF(ISNUMBER(U921), INDEX(出力表!B:B,7)*U921, 0)+IF(ISNUMBER(X921), INDEX(出力表!B:B,8)*X921, 0)+IF(ISNUMBER(AA921), INDEX(出力表!B:B,9)*AA921, 0)+IF(ISNUMBER(AD921), INDEX(出力表!B:B,10)*AD921, 0)+IF(ISNUMBER(AG921), INDEX(出力表!B:B,11)*AG921, 0)+IF(ISNUMBER(AJ921), INDEX(出力表!B:B,12)*AJ921, 0)+IF(ISNUMBER(AM921), INDEX(出力表!B:B,13)*AM921, 0)</f>
        <v>0</v>
      </c>
      <c r="AO921">
        <f>IF(ISNUMBER(F921), INDEX(出力表!B:B,2), 0)+IF(ISNUMBER(I921), INDEX(出力表!B:B,3), 0)+IF(ISNUMBER(L921), INDEX(出力表!B:B,4), 0)+IF(ISNUMBER(O921), INDEX(出力表!B:B,5), 0)+IF(ISNUMBER(R921), INDEX(出力表!B:B,6), 0)+IF(ISNUMBER(U921), INDEX(出力表!B:B,7), 0)+IF(ISNUMBER(X921), INDEX(出力表!B:B,8), 0)+IF(ISNUMBER(AA921), INDEX(出力表!B:B,9), 0)+IF(ISNUMBER(AD921), INDEX(出力表!B:B,10), 0)+IF(ISNUMBER(AG921), INDEX(出力表!B:B,11), 0)+IF(ISNUMBER(AJ921), INDEX(出力表!B:B,12), 0)+IF(ISNUMBER(AM921), INDEX(出力表!B:B,13), 0)</f>
        <v>0</v>
      </c>
      <c r="AP921" t="str">
        <f t="shared" si="14"/>
        <v/>
      </c>
    </row>
    <row r="922" spans="1:42" x14ac:dyDescent="0.2">
      <c r="A922">
        <v>921</v>
      </c>
      <c r="B922">
        <f>IF(UPPER(Settings!B4)="TRUE", 乱数表!$Z922*Settings!B10, 0)</f>
        <v>0.29461875302619062</v>
      </c>
      <c r="C922">
        <f>IF(UPPER(Settings!B4)="TRUE", 乱数表!$AA922*Settings!B11, 0)</f>
        <v>-0.14739084805487582</v>
      </c>
      <c r="D922">
        <f>MIN(100, MAX(0, 100*BETAINV(乱数表!$B922, MAX(0.00000001, (1/(1+EXP(-(INDEX(係数表!G:G,2) + $B922))))*(EXP(INDEX(係数表!H:H,2) + INDEX(係数表!I:I,2)*LN(INDEX(出力表!C:C,2)+1)))), MAX(0.00000001, (1-(1/(1+EXP(-(INDEX(係数表!G:G,2) + $B922)))))*(EXP(INDEX(係数表!H:H,2) + INDEX(係数表!I:I,2)*LN(INDEX(出力表!C:C,2)+1)))))))</f>
        <v>99.869012991023169</v>
      </c>
      <c r="E922" t="e">
        <f>MIN(100, MAX(0, (100*(INDEX(出力表!D:D,2))/(EXP(INDEX(係数表!B:B,2) + $C922) + (INDEX(出力表!D:D,2)))) + (乱数表!$N922*(Settings!B12/(((INDEX(出力表!D:D,2))+1)^INDEX(係数表!E:E,2)*INDEX(係数表!F:F,2))))))</f>
        <v>#VALUE!</v>
      </c>
      <c r="F922" t="e">
        <f>MIN(100, MAX(0, (INDEX(出力表!D:D,2))*D922/MAX(E922, Settings!B3)))</f>
        <v>#VALUE!</v>
      </c>
      <c r="G922">
        <f>MIN(100, MAX(0, 100*BETAINV(乱数表!$C922, MAX(0.00000001, (1/(1+EXP(-(INDEX(係数表!G:G,3) + $B922))))*(EXP(INDEX(係数表!H:H,3) + INDEX(係数表!I:I,3)*LN(INDEX(出力表!C:C,3)+1)))), MAX(0.00000001, (1-(1/(1+EXP(-(INDEX(係数表!G:G,3) + $B922)))))*(EXP(INDEX(係数表!H:H,3) + INDEX(係数表!I:I,3)*LN(INDEX(出力表!C:C,3)+1)))))))</f>
        <v>99.2209170711795</v>
      </c>
      <c r="H922" t="e">
        <f>MIN(100, MAX(0, (100*(INDEX(出力表!D:D,3))/(EXP(INDEX(係数表!B:B,3) + $C922) + (INDEX(出力表!D:D,3)))) + (乱数表!$O922*(Settings!B12/(((INDEX(出力表!D:D,3))+1)^INDEX(係数表!E:E,3)*INDEX(係数表!F:F,3))))))</f>
        <v>#VALUE!</v>
      </c>
      <c r="I922" t="e">
        <f>MIN(100, MAX(0, (INDEX(出力表!D:D,3))*G922/MAX(H922, Settings!B3)))</f>
        <v>#VALUE!</v>
      </c>
      <c r="J922">
        <f>MIN(100, MAX(0, 100*BETAINV(乱数表!$D922, MAX(0.00000001, (1/(1+EXP(-(INDEX(係数表!G:G,4) + $B922))))*(EXP(INDEX(係数表!H:H,4) + INDEX(係数表!I:I,4)*LN(INDEX(出力表!C:C,4)+1)))), MAX(0.00000001, (1-(1/(1+EXP(-(INDEX(係数表!G:G,4) + $B922)))))*(EXP(INDEX(係数表!H:H,4) + INDEX(係数表!I:I,4)*LN(INDEX(出力表!C:C,4)+1)))))))</f>
        <v>81.871860772797561</v>
      </c>
      <c r="K922" t="e">
        <f>MIN(100, MAX(0, (100*(INDEX(出力表!D:D,4))/(EXP(INDEX(係数表!B:B,4) + $C922) + (INDEX(出力表!D:D,4)))) + (乱数表!$P922*(Settings!B12/(((INDEX(出力表!D:D,4))+1)^INDEX(係数表!E:E,4)*INDEX(係数表!F:F,4))))))</f>
        <v>#VALUE!</v>
      </c>
      <c r="L922" t="e">
        <f>MIN(100, MAX(0, (INDEX(出力表!D:D,4))*J922/MAX(K922, Settings!B3)))</f>
        <v>#VALUE!</v>
      </c>
      <c r="M922">
        <f>MIN(100, MAX(0, 100*BETAINV(乱数表!$E922, MAX(0.00000001, (1/(1+EXP(-(INDEX(係数表!G:G,5) + $B922))))*(EXP(INDEX(係数表!H:H,5) + INDEX(係数表!I:I,5)*LN(INDEX(出力表!C:C,5)+1)))), MAX(0.00000001, (1-(1/(1+EXP(-(INDEX(係数表!G:G,5) + $B922)))))*(EXP(INDEX(係数表!H:H,5) + INDEX(係数表!I:I,5)*LN(INDEX(出力表!C:C,5)+1)))))))</f>
        <v>69.430497997947256</v>
      </c>
      <c r="N922" t="e">
        <f>MIN(100, MAX(0, (100*(INDEX(出力表!D:D,5))/(EXP(INDEX(係数表!B:B,5) + $C922) + (INDEX(出力表!D:D,5)))) + (乱数表!$Q922*(Settings!B12/(((INDEX(出力表!D:D,5))+1)^INDEX(係数表!E:E,5)*INDEX(係数表!F:F,5))))))</f>
        <v>#VALUE!</v>
      </c>
      <c r="O922" t="e">
        <f>MIN(100, MAX(0, (INDEX(出力表!D:D,5))*M922/MAX(N922, Settings!B3)))</f>
        <v>#VALUE!</v>
      </c>
      <c r="P922">
        <f>MIN(100, MAX(0, 100*BETAINV(乱数表!$F922, MAX(0.00000001, (1/(1+EXP(-(INDEX(係数表!G:G,6) + $B922))))*(EXP(INDEX(係数表!H:H,6) + INDEX(係数表!I:I,6)*LN(INDEX(出力表!C:C,6)+1)))), MAX(0.00000001, (1-(1/(1+EXP(-(INDEX(係数表!G:G,6) + $B922)))))*(EXP(INDEX(係数表!H:H,6) + INDEX(係数表!I:I,6)*LN(INDEX(出力表!C:C,6)+1)))))))</f>
        <v>95.426462753746463</v>
      </c>
      <c r="Q922" t="e">
        <f>MIN(100, MAX(0, (100*(INDEX(出力表!D:D,6))/(EXP(INDEX(係数表!B:B,6) + $C922) + (INDEX(出力表!D:D,6)))) + (乱数表!$R922*(Settings!B12/(((INDEX(出力表!D:D,6))+1)^INDEX(係数表!E:E,6)*INDEX(係数表!F:F,6))))))</f>
        <v>#VALUE!</v>
      </c>
      <c r="R922" t="e">
        <f>MIN(100, MAX(0, (INDEX(出力表!D:D,6))*P922/MAX(Q922, Settings!B3)))</f>
        <v>#VALUE!</v>
      </c>
      <c r="S922">
        <f>MIN(100, MAX(0, 100*BETAINV(乱数表!$G922, MAX(0.00000001, (1/(1+EXP(-(INDEX(係数表!G:G,7) + $B922))))*(EXP(INDEX(係数表!H:H,7) + INDEX(係数表!I:I,7)*LN(INDEX(出力表!C:C,7)+1)))), MAX(0.00000001, (1-(1/(1+EXP(-(INDEX(係数表!G:G,7) + $B922)))))*(EXP(INDEX(係数表!H:H,7) + INDEX(係数表!I:I,7)*LN(INDEX(出力表!C:C,7)+1)))))))</f>
        <v>98.923237689368364</v>
      </c>
      <c r="T922" t="e">
        <f>MIN(100, MAX(0, (100*(INDEX(出力表!D:D,7))/(EXP(INDEX(係数表!B:B,7) + $C922) + (INDEX(出力表!D:D,7)))) + (乱数表!$S922*(Settings!B12/(((INDEX(出力表!D:D,7))+1)^INDEX(係数表!E:E,7)*INDEX(係数表!F:F,7))))))</f>
        <v>#VALUE!</v>
      </c>
      <c r="U922" t="e">
        <f>MIN(100, MAX(0, (INDEX(出力表!D:D,7))*S922/MAX(T922, Settings!B3)))</f>
        <v>#VALUE!</v>
      </c>
      <c r="V922">
        <f>MIN(100, MAX(0, 100*BETAINV(乱数表!$H922, MAX(0.00000001, (1/(1+EXP(-(INDEX(係数表!G:G,8) + $B922))))*(EXP(INDEX(係数表!H:H,8) + INDEX(係数表!I:I,8)*LN(INDEX(出力表!C:C,8)+1)))), MAX(0.00000001, (1-(1/(1+EXP(-(INDEX(係数表!G:G,8) + $B922)))))*(EXP(INDEX(係数表!H:H,8) + INDEX(係数表!I:I,8)*LN(INDEX(出力表!C:C,8)+1)))))))</f>
        <v>98.898175772139979</v>
      </c>
      <c r="W922" t="e">
        <f>MIN(100, MAX(0, (100*(INDEX(出力表!D:D,8))/(EXP(INDEX(係数表!B:B,8) + $C922) + (INDEX(出力表!D:D,8)))) + (乱数表!$T922*(Settings!B12/(((INDEX(出力表!D:D,8))+1)^INDEX(係数表!E:E,8)*INDEX(係数表!F:F,8))))))</f>
        <v>#VALUE!</v>
      </c>
      <c r="X922" t="e">
        <f>MIN(100, MAX(0, (INDEX(出力表!D:D,8))*V922/MAX(W922, Settings!B3)))</f>
        <v>#VALUE!</v>
      </c>
      <c r="Y922">
        <f>MIN(100, MAX(0, 100*BETAINV(乱数表!$I922, MAX(0.00000001, (1/(1+EXP(-(INDEX(係数表!G:G,9) + $B922))))*(EXP(INDEX(係数表!H:H,9) + INDEX(係数表!I:I,9)*LN(INDEX(出力表!C:C,9)+1)))), MAX(0.00000001, (1-(1/(1+EXP(-(INDEX(係数表!G:G,9) + $B922)))))*(EXP(INDEX(係数表!H:H,9) + INDEX(係数表!I:I,9)*LN(INDEX(出力表!C:C,9)+1)))))))</f>
        <v>99.993102606705705</v>
      </c>
      <c r="Z922" t="e">
        <f>MIN(100, MAX(0, (100*(INDEX(出力表!D:D,9))/(EXP(INDEX(係数表!B:B,9) + $C922) + (INDEX(出力表!D:D,9)))) + (乱数表!$U922*(Settings!B12/(((INDEX(出力表!D:D,9))+1)^INDEX(係数表!E:E,9)*INDEX(係数表!F:F,9))))))</f>
        <v>#VALUE!</v>
      </c>
      <c r="AA922" t="e">
        <f>MIN(100, MAX(0, (INDEX(出力表!D:D,9))*Y922/MAX(Z922, Settings!B3)))</f>
        <v>#VALUE!</v>
      </c>
      <c r="AB922">
        <f>MIN(100, MAX(0, 100*BETAINV(乱数表!$J922, MAX(0.00000001, (1/(1+EXP(-(INDEX(係数表!G:G,10) + $B922))))*(EXP(INDEX(係数表!H:H,10) + INDEX(係数表!I:I,10)*LN(INDEX(出力表!C:C,10)+1)))), MAX(0.00000001, (1-(1/(1+EXP(-(INDEX(係数表!G:G,10) + $B922)))))*(EXP(INDEX(係数表!H:H,10) + INDEX(係数表!I:I,10)*LN(INDEX(出力表!C:C,10)+1)))))))</f>
        <v>99.464232295951632</v>
      </c>
      <c r="AC922" t="e">
        <f>MIN(100, MAX(0, (100*(INDEX(出力表!D:D,10))/(EXP(INDEX(係数表!B:B,10) + $C922) + (INDEX(出力表!D:D,10)))) + (乱数表!$V922*(Settings!B12/(((INDEX(出力表!D:D,10))+1)^INDEX(係数表!E:E,10)*INDEX(係数表!F:F,10))))))</f>
        <v>#VALUE!</v>
      </c>
      <c r="AD922" t="e">
        <f>MIN(100, MAX(0, (INDEX(出力表!D:D,10))*AB922/MAX(AC922, Settings!B3)))</f>
        <v>#VALUE!</v>
      </c>
      <c r="AE922">
        <f>MIN(100, MAX(0, 100*BETAINV(乱数表!$K922, MAX(0.00000001, (1/(1+EXP(-(INDEX(係数表!G:G,11) + $B922))))*(EXP(INDEX(係数表!H:H,11) + INDEX(係数表!I:I,11)*LN(INDEX(出力表!C:C,11)+1)))), MAX(0.00000001, (1-(1/(1+EXP(-(INDEX(係数表!G:G,11) + $B922)))))*(EXP(INDEX(係数表!H:H,11) + INDEX(係数表!I:I,11)*LN(INDEX(出力表!C:C,11)+1)))))))</f>
        <v>85.465541911891989</v>
      </c>
      <c r="AF922" t="e">
        <f>MIN(100, MAX(0, (100*(INDEX(出力表!D:D,11))/(EXP(INDEX(係数表!B:B,11) + $C922) + (INDEX(出力表!D:D,11)))) + (乱数表!$W922*(Settings!B12/(((INDEX(出力表!D:D,11))+1)^INDEX(係数表!E:E,11)*INDEX(係数表!F:F,11))))))</f>
        <v>#VALUE!</v>
      </c>
      <c r="AG922" t="e">
        <f>MIN(100, MAX(0, (INDEX(出力表!D:D,11))*AE922/MAX(AF922, Settings!B3)))</f>
        <v>#VALUE!</v>
      </c>
      <c r="AH922">
        <f>MIN(100, MAX(0, 100*BETAINV(乱数表!$L922, MAX(0.00000001, (1/(1+EXP(-(INDEX(係数表!G:G,12) + $B922))))*(EXP(INDEX(係数表!H:H,12) + INDEX(係数表!I:I,12)*LN(INDEX(出力表!C:C,12)+1)))), MAX(0.00000001, (1-(1/(1+EXP(-(INDEX(係数表!G:G,12) + $B922)))))*(EXP(INDEX(係数表!H:H,12) + INDEX(係数表!I:I,12)*LN(INDEX(出力表!C:C,12)+1)))))))</f>
        <v>92.883171308112409</v>
      </c>
      <c r="AI922" t="e">
        <f>MIN(100, MAX(0, (100*(INDEX(出力表!D:D,12))/(EXP(INDEX(係数表!B:B,12) + $C922) + (INDEX(出力表!D:D,12)))) + (乱数表!$X922*(Settings!B12/(((INDEX(出力表!D:D,12))+1)^INDEX(係数表!E:E,12)*INDEX(係数表!F:F,12))))))</f>
        <v>#VALUE!</v>
      </c>
      <c r="AJ922" t="e">
        <f>MIN(100, MAX(0, (INDEX(出力表!D:D,12))*AH922/MAX(AI922, Settings!B3)))</f>
        <v>#VALUE!</v>
      </c>
      <c r="AK922">
        <f>MIN(100, MAX(0, 100*BETAINV(乱数表!$M922, MAX(0.00000001, (1/(1+EXP(-(INDEX(係数表!G:G,13) + $B922))))*(EXP(INDEX(係数表!H:H,13) + INDEX(係数表!I:I,13)*LN(INDEX(出力表!C:C,13)+1)))), MAX(0.00000001, (1-(1/(1+EXP(-(INDEX(係数表!G:G,13) + $B922)))))*(EXP(INDEX(係数表!H:H,13) + INDEX(係数表!I:I,13)*LN(INDEX(出力表!C:C,13)+1)))))))</f>
        <v>99.445351977195045</v>
      </c>
      <c r="AL922" t="e">
        <f>MIN(100, MAX(0, (100*(INDEX(出力表!D:D,13))/(EXP(INDEX(係数表!B:B,13) + $C922) + (INDEX(出力表!D:D,13)))) + (乱数表!$Y922*(Settings!B12/(((INDEX(出力表!D:D,13))+1)^INDEX(係数表!E:E,13)*INDEX(係数表!F:F,13))))))</f>
        <v>#VALUE!</v>
      </c>
      <c r="AM922" t="e">
        <f>MIN(100, MAX(0, (INDEX(出力表!D:D,13))*AK922/MAX(AL922, Settings!B3)))</f>
        <v>#VALUE!</v>
      </c>
      <c r="AN922">
        <f>IF(ISNUMBER(F922), INDEX(出力表!B:B,2)*F922, 0)+IF(ISNUMBER(I922), INDEX(出力表!B:B,3)*I922, 0)+IF(ISNUMBER(L922), INDEX(出力表!B:B,4)*L922, 0)+IF(ISNUMBER(O922), INDEX(出力表!B:B,5)*O922, 0)+IF(ISNUMBER(R922), INDEX(出力表!B:B,6)*R922, 0)+IF(ISNUMBER(U922), INDEX(出力表!B:B,7)*U922, 0)+IF(ISNUMBER(X922), INDEX(出力表!B:B,8)*X922, 0)+IF(ISNUMBER(AA922), INDEX(出力表!B:B,9)*AA922, 0)+IF(ISNUMBER(AD922), INDEX(出力表!B:B,10)*AD922, 0)+IF(ISNUMBER(AG922), INDEX(出力表!B:B,11)*AG922, 0)+IF(ISNUMBER(AJ922), INDEX(出力表!B:B,12)*AJ922, 0)+IF(ISNUMBER(AM922), INDEX(出力表!B:B,13)*AM922, 0)</f>
        <v>0</v>
      </c>
      <c r="AO922">
        <f>IF(ISNUMBER(F922), INDEX(出力表!B:B,2), 0)+IF(ISNUMBER(I922), INDEX(出力表!B:B,3), 0)+IF(ISNUMBER(L922), INDEX(出力表!B:B,4), 0)+IF(ISNUMBER(O922), INDEX(出力表!B:B,5), 0)+IF(ISNUMBER(R922), INDEX(出力表!B:B,6), 0)+IF(ISNUMBER(U922), INDEX(出力表!B:B,7), 0)+IF(ISNUMBER(X922), INDEX(出力表!B:B,8), 0)+IF(ISNUMBER(AA922), INDEX(出力表!B:B,9), 0)+IF(ISNUMBER(AD922), INDEX(出力表!B:B,10), 0)+IF(ISNUMBER(AG922), INDEX(出力表!B:B,11), 0)+IF(ISNUMBER(AJ922), INDEX(出力表!B:B,12), 0)+IF(ISNUMBER(AM922), INDEX(出力表!B:B,13), 0)</f>
        <v>0</v>
      </c>
      <c r="AP922" t="str">
        <f t="shared" si="14"/>
        <v/>
      </c>
    </row>
    <row r="923" spans="1:42" x14ac:dyDescent="0.2">
      <c r="A923">
        <v>922</v>
      </c>
      <c r="B923">
        <f>IF(UPPER(Settings!B4)="TRUE", 乱数表!$Z923*Settings!B10, 0)</f>
        <v>-0.72896342780510659</v>
      </c>
      <c r="C923">
        <f>IF(UPPER(Settings!B4)="TRUE", 乱数表!$AA923*Settings!B11, 0)</f>
        <v>-8.0804061817899522E-2</v>
      </c>
      <c r="D923">
        <f>MIN(100, MAX(0, 100*BETAINV(乱数表!$B923, MAX(0.00000001, (1/(1+EXP(-(INDEX(係数表!G:G,2) + $B923))))*(EXP(INDEX(係数表!H:H,2) + INDEX(係数表!I:I,2)*LN(INDEX(出力表!C:C,2)+1)))), MAX(0.00000001, (1-(1/(1+EXP(-(INDEX(係数表!G:G,2) + $B923)))))*(EXP(INDEX(係数表!H:H,2) + INDEX(係数表!I:I,2)*LN(INDEX(出力表!C:C,2)+1)))))))</f>
        <v>46.338382506623461</v>
      </c>
      <c r="E923" t="e">
        <f>MIN(100, MAX(0, (100*(INDEX(出力表!D:D,2))/(EXP(INDEX(係数表!B:B,2) + $C923) + (INDEX(出力表!D:D,2)))) + (乱数表!$N923*(Settings!B12/(((INDEX(出力表!D:D,2))+1)^INDEX(係数表!E:E,2)*INDEX(係数表!F:F,2))))))</f>
        <v>#VALUE!</v>
      </c>
      <c r="F923" t="e">
        <f>MIN(100, MAX(0, (INDEX(出力表!D:D,2))*D923/MAX(E923, Settings!B3)))</f>
        <v>#VALUE!</v>
      </c>
      <c r="G923">
        <f>MIN(100, MAX(0, 100*BETAINV(乱数表!$C923, MAX(0.00000001, (1/(1+EXP(-(INDEX(係数表!G:G,3) + $B923))))*(EXP(INDEX(係数表!H:H,3) + INDEX(係数表!I:I,3)*LN(INDEX(出力表!C:C,3)+1)))), MAX(0.00000001, (1-(1/(1+EXP(-(INDEX(係数表!G:G,3) + $B923)))))*(EXP(INDEX(係数表!H:H,3) + INDEX(係数表!I:I,3)*LN(INDEX(出力表!C:C,3)+1)))))))</f>
        <v>79.102194311128287</v>
      </c>
      <c r="H923" t="e">
        <f>MIN(100, MAX(0, (100*(INDEX(出力表!D:D,3))/(EXP(INDEX(係数表!B:B,3) + $C923) + (INDEX(出力表!D:D,3)))) + (乱数表!$O923*(Settings!B12/(((INDEX(出力表!D:D,3))+1)^INDEX(係数表!E:E,3)*INDEX(係数表!F:F,3))))))</f>
        <v>#VALUE!</v>
      </c>
      <c r="I923" t="e">
        <f>MIN(100, MAX(0, (INDEX(出力表!D:D,3))*G923/MAX(H923, Settings!B3)))</f>
        <v>#VALUE!</v>
      </c>
      <c r="J923">
        <f>MIN(100, MAX(0, 100*BETAINV(乱数表!$D923, MAX(0.00000001, (1/(1+EXP(-(INDEX(係数表!G:G,4) + $B923))))*(EXP(INDEX(係数表!H:H,4) + INDEX(係数表!I:I,4)*LN(INDEX(出力表!C:C,4)+1)))), MAX(0.00000001, (1-(1/(1+EXP(-(INDEX(係数表!G:G,4) + $B923)))))*(EXP(INDEX(係数表!H:H,4) + INDEX(係数表!I:I,4)*LN(INDEX(出力表!C:C,4)+1)))))))</f>
        <v>84.919215711695628</v>
      </c>
      <c r="K923" t="e">
        <f>MIN(100, MAX(0, (100*(INDEX(出力表!D:D,4))/(EXP(INDEX(係数表!B:B,4) + $C923) + (INDEX(出力表!D:D,4)))) + (乱数表!$P923*(Settings!B12/(((INDEX(出力表!D:D,4))+1)^INDEX(係数表!E:E,4)*INDEX(係数表!F:F,4))))))</f>
        <v>#VALUE!</v>
      </c>
      <c r="L923" t="e">
        <f>MIN(100, MAX(0, (INDEX(出力表!D:D,4))*J923/MAX(K923, Settings!B3)))</f>
        <v>#VALUE!</v>
      </c>
      <c r="M923">
        <f>MIN(100, MAX(0, 100*BETAINV(乱数表!$E923, MAX(0.00000001, (1/(1+EXP(-(INDEX(係数表!G:G,5) + $B923))))*(EXP(INDEX(係数表!H:H,5) + INDEX(係数表!I:I,5)*LN(INDEX(出力表!C:C,5)+1)))), MAX(0.00000001, (1-(1/(1+EXP(-(INDEX(係数表!G:G,5) + $B923)))))*(EXP(INDEX(係数表!H:H,5) + INDEX(係数表!I:I,5)*LN(INDEX(出力表!C:C,5)+1)))))))</f>
        <v>83.350261195561686</v>
      </c>
      <c r="N923" t="e">
        <f>MIN(100, MAX(0, (100*(INDEX(出力表!D:D,5))/(EXP(INDEX(係数表!B:B,5) + $C923) + (INDEX(出力表!D:D,5)))) + (乱数表!$Q923*(Settings!B12/(((INDEX(出力表!D:D,5))+1)^INDEX(係数表!E:E,5)*INDEX(係数表!F:F,5))))))</f>
        <v>#VALUE!</v>
      </c>
      <c r="O923" t="e">
        <f>MIN(100, MAX(0, (INDEX(出力表!D:D,5))*M923/MAX(N923, Settings!B3)))</f>
        <v>#VALUE!</v>
      </c>
      <c r="P923">
        <f>MIN(100, MAX(0, 100*BETAINV(乱数表!$F923, MAX(0.00000001, (1/(1+EXP(-(INDEX(係数表!G:G,6) + $B923))))*(EXP(INDEX(係数表!H:H,6) + INDEX(係数表!I:I,6)*LN(INDEX(出力表!C:C,6)+1)))), MAX(0.00000001, (1-(1/(1+EXP(-(INDEX(係数表!G:G,6) + $B923)))))*(EXP(INDEX(係数表!H:H,6) + INDEX(係数表!I:I,6)*LN(INDEX(出力表!C:C,6)+1)))))))</f>
        <v>57.465460163313466</v>
      </c>
      <c r="Q923" t="e">
        <f>MIN(100, MAX(0, (100*(INDEX(出力表!D:D,6))/(EXP(INDEX(係数表!B:B,6) + $C923) + (INDEX(出力表!D:D,6)))) + (乱数表!$R923*(Settings!B12/(((INDEX(出力表!D:D,6))+1)^INDEX(係数表!E:E,6)*INDEX(係数表!F:F,6))))))</f>
        <v>#VALUE!</v>
      </c>
      <c r="R923" t="e">
        <f>MIN(100, MAX(0, (INDEX(出力表!D:D,6))*P923/MAX(Q923, Settings!B3)))</f>
        <v>#VALUE!</v>
      </c>
      <c r="S923">
        <f>MIN(100, MAX(0, 100*BETAINV(乱数表!$G923, MAX(0.00000001, (1/(1+EXP(-(INDEX(係数表!G:G,7) + $B923))))*(EXP(INDEX(係数表!H:H,7) + INDEX(係数表!I:I,7)*LN(INDEX(出力表!C:C,7)+1)))), MAX(0.00000001, (1-(1/(1+EXP(-(INDEX(係数表!G:G,7) + $B923)))))*(EXP(INDEX(係数表!H:H,7) + INDEX(係数表!I:I,7)*LN(INDEX(出力表!C:C,7)+1)))))))</f>
        <v>88.894788522938725</v>
      </c>
      <c r="T923" t="e">
        <f>MIN(100, MAX(0, (100*(INDEX(出力表!D:D,7))/(EXP(INDEX(係数表!B:B,7) + $C923) + (INDEX(出力表!D:D,7)))) + (乱数表!$S923*(Settings!B12/(((INDEX(出力表!D:D,7))+1)^INDEX(係数表!E:E,7)*INDEX(係数表!F:F,7))))))</f>
        <v>#VALUE!</v>
      </c>
      <c r="U923" t="e">
        <f>MIN(100, MAX(0, (INDEX(出力表!D:D,7))*S923/MAX(T923, Settings!B3)))</f>
        <v>#VALUE!</v>
      </c>
      <c r="V923">
        <f>MIN(100, MAX(0, 100*BETAINV(乱数表!$H923, MAX(0.00000001, (1/(1+EXP(-(INDEX(係数表!G:G,8) + $B923))))*(EXP(INDEX(係数表!H:H,8) + INDEX(係数表!I:I,8)*LN(INDEX(出力表!C:C,8)+1)))), MAX(0.00000001, (1-(1/(1+EXP(-(INDEX(係数表!G:G,8) + $B923)))))*(EXP(INDEX(係数表!H:H,8) + INDEX(係数表!I:I,8)*LN(INDEX(出力表!C:C,8)+1)))))))</f>
        <v>80.805958752781137</v>
      </c>
      <c r="W923" t="e">
        <f>MIN(100, MAX(0, (100*(INDEX(出力表!D:D,8))/(EXP(INDEX(係数表!B:B,8) + $C923) + (INDEX(出力表!D:D,8)))) + (乱数表!$T923*(Settings!B12/(((INDEX(出力表!D:D,8))+1)^INDEX(係数表!E:E,8)*INDEX(係数表!F:F,8))))))</f>
        <v>#VALUE!</v>
      </c>
      <c r="X923" t="e">
        <f>MIN(100, MAX(0, (INDEX(出力表!D:D,8))*V923/MAX(W923, Settings!B3)))</f>
        <v>#VALUE!</v>
      </c>
      <c r="Y923">
        <f>MIN(100, MAX(0, 100*BETAINV(乱数表!$I923, MAX(0.00000001, (1/(1+EXP(-(INDEX(係数表!G:G,9) + $B923))))*(EXP(INDEX(係数表!H:H,9) + INDEX(係数表!I:I,9)*LN(INDEX(出力表!C:C,9)+1)))), MAX(0.00000001, (1-(1/(1+EXP(-(INDEX(係数表!G:G,9) + $B923)))))*(EXP(INDEX(係数表!H:H,9) + INDEX(係数表!I:I,9)*LN(INDEX(出力表!C:C,9)+1)))))))</f>
        <v>90.938106800382542</v>
      </c>
      <c r="Z923" t="e">
        <f>MIN(100, MAX(0, (100*(INDEX(出力表!D:D,9))/(EXP(INDEX(係数表!B:B,9) + $C923) + (INDEX(出力表!D:D,9)))) + (乱数表!$U923*(Settings!B12/(((INDEX(出力表!D:D,9))+1)^INDEX(係数表!E:E,9)*INDEX(係数表!F:F,9))))))</f>
        <v>#VALUE!</v>
      </c>
      <c r="AA923" t="e">
        <f>MIN(100, MAX(0, (INDEX(出力表!D:D,9))*Y923/MAX(Z923, Settings!B3)))</f>
        <v>#VALUE!</v>
      </c>
      <c r="AB923">
        <f>MIN(100, MAX(0, 100*BETAINV(乱数表!$J923, MAX(0.00000001, (1/(1+EXP(-(INDEX(係数表!G:G,10) + $B923))))*(EXP(INDEX(係数表!H:H,10) + INDEX(係数表!I:I,10)*LN(INDEX(出力表!C:C,10)+1)))), MAX(0.00000001, (1-(1/(1+EXP(-(INDEX(係数表!G:G,10) + $B923)))))*(EXP(INDEX(係数表!H:H,10) + INDEX(係数表!I:I,10)*LN(INDEX(出力表!C:C,10)+1)))))))</f>
        <v>66.772298553362944</v>
      </c>
      <c r="AC923" t="e">
        <f>MIN(100, MAX(0, (100*(INDEX(出力表!D:D,10))/(EXP(INDEX(係数表!B:B,10) + $C923) + (INDEX(出力表!D:D,10)))) + (乱数表!$V923*(Settings!B12/(((INDEX(出力表!D:D,10))+1)^INDEX(係数表!E:E,10)*INDEX(係数表!F:F,10))))))</f>
        <v>#VALUE!</v>
      </c>
      <c r="AD923" t="e">
        <f>MIN(100, MAX(0, (INDEX(出力表!D:D,10))*AB923/MAX(AC923, Settings!B3)))</f>
        <v>#VALUE!</v>
      </c>
      <c r="AE923">
        <f>MIN(100, MAX(0, 100*BETAINV(乱数表!$K923, MAX(0.00000001, (1/(1+EXP(-(INDEX(係数表!G:G,11) + $B923))))*(EXP(INDEX(係数表!H:H,11) + INDEX(係数表!I:I,11)*LN(INDEX(出力表!C:C,11)+1)))), MAX(0.00000001, (1-(1/(1+EXP(-(INDEX(係数表!G:G,11) + $B923)))))*(EXP(INDEX(係数表!H:H,11) + INDEX(係数表!I:I,11)*LN(INDEX(出力表!C:C,11)+1)))))))</f>
        <v>77.121398484826742</v>
      </c>
      <c r="AF923" t="e">
        <f>MIN(100, MAX(0, (100*(INDEX(出力表!D:D,11))/(EXP(INDEX(係数表!B:B,11) + $C923) + (INDEX(出力表!D:D,11)))) + (乱数表!$W923*(Settings!B12/(((INDEX(出力表!D:D,11))+1)^INDEX(係数表!E:E,11)*INDEX(係数表!F:F,11))))))</f>
        <v>#VALUE!</v>
      </c>
      <c r="AG923" t="e">
        <f>MIN(100, MAX(0, (INDEX(出力表!D:D,11))*AE923/MAX(AF923, Settings!B3)))</f>
        <v>#VALUE!</v>
      </c>
      <c r="AH923">
        <f>MIN(100, MAX(0, 100*BETAINV(乱数表!$L923, MAX(0.00000001, (1/(1+EXP(-(INDEX(係数表!G:G,12) + $B923))))*(EXP(INDEX(係数表!H:H,12) + INDEX(係数表!I:I,12)*LN(INDEX(出力表!C:C,12)+1)))), MAX(0.00000001, (1-(1/(1+EXP(-(INDEX(係数表!G:G,12) + $B923)))))*(EXP(INDEX(係数表!H:H,12) + INDEX(係数表!I:I,12)*LN(INDEX(出力表!C:C,12)+1)))))))</f>
        <v>99.859498893133704</v>
      </c>
      <c r="AI923" t="e">
        <f>MIN(100, MAX(0, (100*(INDEX(出力表!D:D,12))/(EXP(INDEX(係数表!B:B,12) + $C923) + (INDEX(出力表!D:D,12)))) + (乱数表!$X923*(Settings!B12/(((INDEX(出力表!D:D,12))+1)^INDEX(係数表!E:E,12)*INDEX(係数表!F:F,12))))))</f>
        <v>#VALUE!</v>
      </c>
      <c r="AJ923" t="e">
        <f>MIN(100, MAX(0, (INDEX(出力表!D:D,12))*AH923/MAX(AI923, Settings!B3)))</f>
        <v>#VALUE!</v>
      </c>
      <c r="AK923">
        <f>MIN(100, MAX(0, 100*BETAINV(乱数表!$M923, MAX(0.00000001, (1/(1+EXP(-(INDEX(係数表!G:G,13) + $B923))))*(EXP(INDEX(係数表!H:H,13) + INDEX(係数表!I:I,13)*LN(INDEX(出力表!C:C,13)+1)))), MAX(0.00000001, (1-(1/(1+EXP(-(INDEX(係数表!G:G,13) + $B923)))))*(EXP(INDEX(係数表!H:H,13) + INDEX(係数表!I:I,13)*LN(INDEX(出力表!C:C,13)+1)))))))</f>
        <v>92.228277356651191</v>
      </c>
      <c r="AL923" t="e">
        <f>MIN(100, MAX(0, (100*(INDEX(出力表!D:D,13))/(EXP(INDEX(係数表!B:B,13) + $C923) + (INDEX(出力表!D:D,13)))) + (乱数表!$Y923*(Settings!B12/(((INDEX(出力表!D:D,13))+1)^INDEX(係数表!E:E,13)*INDEX(係数表!F:F,13))))))</f>
        <v>#VALUE!</v>
      </c>
      <c r="AM923" t="e">
        <f>MIN(100, MAX(0, (INDEX(出力表!D:D,13))*AK923/MAX(AL923, Settings!B3)))</f>
        <v>#VALUE!</v>
      </c>
      <c r="AN923">
        <f>IF(ISNUMBER(F923), INDEX(出力表!B:B,2)*F923, 0)+IF(ISNUMBER(I923), INDEX(出力表!B:B,3)*I923, 0)+IF(ISNUMBER(L923), INDEX(出力表!B:B,4)*L923, 0)+IF(ISNUMBER(O923), INDEX(出力表!B:B,5)*O923, 0)+IF(ISNUMBER(R923), INDEX(出力表!B:B,6)*R923, 0)+IF(ISNUMBER(U923), INDEX(出力表!B:B,7)*U923, 0)+IF(ISNUMBER(X923), INDEX(出力表!B:B,8)*X923, 0)+IF(ISNUMBER(AA923), INDEX(出力表!B:B,9)*AA923, 0)+IF(ISNUMBER(AD923), INDEX(出力表!B:B,10)*AD923, 0)+IF(ISNUMBER(AG923), INDEX(出力表!B:B,11)*AG923, 0)+IF(ISNUMBER(AJ923), INDEX(出力表!B:B,12)*AJ923, 0)+IF(ISNUMBER(AM923), INDEX(出力表!B:B,13)*AM923, 0)</f>
        <v>0</v>
      </c>
      <c r="AO923">
        <f>IF(ISNUMBER(F923), INDEX(出力表!B:B,2), 0)+IF(ISNUMBER(I923), INDEX(出力表!B:B,3), 0)+IF(ISNUMBER(L923), INDEX(出力表!B:B,4), 0)+IF(ISNUMBER(O923), INDEX(出力表!B:B,5), 0)+IF(ISNUMBER(R923), INDEX(出力表!B:B,6), 0)+IF(ISNUMBER(U923), INDEX(出力表!B:B,7), 0)+IF(ISNUMBER(X923), INDEX(出力表!B:B,8), 0)+IF(ISNUMBER(AA923), INDEX(出力表!B:B,9), 0)+IF(ISNUMBER(AD923), INDEX(出力表!B:B,10), 0)+IF(ISNUMBER(AG923), INDEX(出力表!B:B,11), 0)+IF(ISNUMBER(AJ923), INDEX(出力表!B:B,12), 0)+IF(ISNUMBER(AM923), INDEX(出力表!B:B,13), 0)</f>
        <v>0</v>
      </c>
      <c r="AP923" t="str">
        <f t="shared" si="14"/>
        <v/>
      </c>
    </row>
    <row r="924" spans="1:42" x14ac:dyDescent="0.2">
      <c r="A924">
        <v>923</v>
      </c>
      <c r="B924">
        <f>IF(UPPER(Settings!B4)="TRUE", 乱数表!$Z924*Settings!B10, 0)</f>
        <v>0.3231348293836116</v>
      </c>
      <c r="C924">
        <f>IF(UPPER(Settings!B4)="TRUE", 乱数表!$AA924*Settings!B11, 0)</f>
        <v>-5.8558899123702851E-2</v>
      </c>
      <c r="D924">
        <f>MIN(100, MAX(0, 100*BETAINV(乱数表!$B924, MAX(0.00000001, (1/(1+EXP(-(INDEX(係数表!G:G,2) + $B924))))*(EXP(INDEX(係数表!H:H,2) + INDEX(係数表!I:I,2)*LN(INDEX(出力表!C:C,2)+1)))), MAX(0.00000001, (1-(1/(1+EXP(-(INDEX(係数表!G:G,2) + $B924)))))*(EXP(INDEX(係数表!H:H,2) + INDEX(係数表!I:I,2)*LN(INDEX(出力表!C:C,2)+1)))))))</f>
        <v>94.875886372558355</v>
      </c>
      <c r="E924" t="e">
        <f>MIN(100, MAX(0, (100*(INDEX(出力表!D:D,2))/(EXP(INDEX(係数表!B:B,2) + $C924) + (INDEX(出力表!D:D,2)))) + (乱数表!$N924*(Settings!B12/(((INDEX(出力表!D:D,2))+1)^INDEX(係数表!E:E,2)*INDEX(係数表!F:F,2))))))</f>
        <v>#VALUE!</v>
      </c>
      <c r="F924" t="e">
        <f>MIN(100, MAX(0, (INDEX(出力表!D:D,2))*D924/MAX(E924, Settings!B3)))</f>
        <v>#VALUE!</v>
      </c>
      <c r="G924">
        <f>MIN(100, MAX(0, 100*BETAINV(乱数表!$C924, MAX(0.00000001, (1/(1+EXP(-(INDEX(係数表!G:G,3) + $B924))))*(EXP(INDEX(係数表!H:H,3) + INDEX(係数表!I:I,3)*LN(INDEX(出力表!C:C,3)+1)))), MAX(0.00000001, (1-(1/(1+EXP(-(INDEX(係数表!G:G,3) + $B924)))))*(EXP(INDEX(係数表!H:H,3) + INDEX(係数表!I:I,3)*LN(INDEX(出力表!C:C,3)+1)))))))</f>
        <v>99.999033990240747</v>
      </c>
      <c r="H924" t="e">
        <f>MIN(100, MAX(0, (100*(INDEX(出力表!D:D,3))/(EXP(INDEX(係数表!B:B,3) + $C924) + (INDEX(出力表!D:D,3)))) + (乱数表!$O924*(Settings!B12/(((INDEX(出力表!D:D,3))+1)^INDEX(係数表!E:E,3)*INDEX(係数表!F:F,3))))))</f>
        <v>#VALUE!</v>
      </c>
      <c r="I924" t="e">
        <f>MIN(100, MAX(0, (INDEX(出力表!D:D,3))*G924/MAX(H924, Settings!B3)))</f>
        <v>#VALUE!</v>
      </c>
      <c r="J924">
        <f>MIN(100, MAX(0, 100*BETAINV(乱数表!$D924, MAX(0.00000001, (1/(1+EXP(-(INDEX(係数表!G:G,4) + $B924))))*(EXP(INDEX(係数表!H:H,4) + INDEX(係数表!I:I,4)*LN(INDEX(出力表!C:C,4)+1)))), MAX(0.00000001, (1-(1/(1+EXP(-(INDEX(係数表!G:G,4) + $B924)))))*(EXP(INDEX(係数表!H:H,4) + INDEX(係数表!I:I,4)*LN(INDEX(出力表!C:C,4)+1)))))))</f>
        <v>99.251687354113386</v>
      </c>
      <c r="K924" t="e">
        <f>MIN(100, MAX(0, (100*(INDEX(出力表!D:D,4))/(EXP(INDEX(係数表!B:B,4) + $C924) + (INDEX(出力表!D:D,4)))) + (乱数表!$P924*(Settings!B12/(((INDEX(出力表!D:D,4))+1)^INDEX(係数表!E:E,4)*INDEX(係数表!F:F,4))))))</f>
        <v>#VALUE!</v>
      </c>
      <c r="L924" t="e">
        <f>MIN(100, MAX(0, (INDEX(出力表!D:D,4))*J924/MAX(K924, Settings!B3)))</f>
        <v>#VALUE!</v>
      </c>
      <c r="M924">
        <f>MIN(100, MAX(0, 100*BETAINV(乱数表!$E924, MAX(0.00000001, (1/(1+EXP(-(INDEX(係数表!G:G,5) + $B924))))*(EXP(INDEX(係数表!H:H,5) + INDEX(係数表!I:I,5)*LN(INDEX(出力表!C:C,5)+1)))), MAX(0.00000001, (1-(1/(1+EXP(-(INDEX(係数表!G:G,5) + $B924)))))*(EXP(INDEX(係数表!H:H,5) + INDEX(係数表!I:I,5)*LN(INDEX(出力表!C:C,5)+1)))))))</f>
        <v>99.997741048128844</v>
      </c>
      <c r="N924" t="e">
        <f>MIN(100, MAX(0, (100*(INDEX(出力表!D:D,5))/(EXP(INDEX(係数表!B:B,5) + $C924) + (INDEX(出力表!D:D,5)))) + (乱数表!$Q924*(Settings!B12/(((INDEX(出力表!D:D,5))+1)^INDEX(係数表!E:E,5)*INDEX(係数表!F:F,5))))))</f>
        <v>#VALUE!</v>
      </c>
      <c r="O924" t="e">
        <f>MIN(100, MAX(0, (INDEX(出力表!D:D,5))*M924/MAX(N924, Settings!B3)))</f>
        <v>#VALUE!</v>
      </c>
      <c r="P924">
        <f>MIN(100, MAX(0, 100*BETAINV(乱数表!$F924, MAX(0.00000001, (1/(1+EXP(-(INDEX(係数表!G:G,6) + $B924))))*(EXP(INDEX(係数表!H:H,6) + INDEX(係数表!I:I,6)*LN(INDEX(出力表!C:C,6)+1)))), MAX(0.00000001, (1-(1/(1+EXP(-(INDEX(係数表!G:G,6) + $B924)))))*(EXP(INDEX(係数表!H:H,6) + INDEX(係数表!I:I,6)*LN(INDEX(出力表!C:C,6)+1)))))))</f>
        <v>89.079072664027464</v>
      </c>
      <c r="Q924" t="e">
        <f>MIN(100, MAX(0, (100*(INDEX(出力表!D:D,6))/(EXP(INDEX(係数表!B:B,6) + $C924) + (INDEX(出力表!D:D,6)))) + (乱数表!$R924*(Settings!B12/(((INDEX(出力表!D:D,6))+1)^INDEX(係数表!E:E,6)*INDEX(係数表!F:F,6))))))</f>
        <v>#VALUE!</v>
      </c>
      <c r="R924" t="e">
        <f>MIN(100, MAX(0, (INDEX(出力表!D:D,6))*P924/MAX(Q924, Settings!B3)))</f>
        <v>#VALUE!</v>
      </c>
      <c r="S924">
        <f>MIN(100, MAX(0, 100*BETAINV(乱数表!$G924, MAX(0.00000001, (1/(1+EXP(-(INDEX(係数表!G:G,7) + $B924))))*(EXP(INDEX(係数表!H:H,7) + INDEX(係数表!I:I,7)*LN(INDEX(出力表!C:C,7)+1)))), MAX(0.00000001, (1-(1/(1+EXP(-(INDEX(係数表!G:G,7) + $B924)))))*(EXP(INDEX(係数表!H:H,7) + INDEX(係数表!I:I,7)*LN(INDEX(出力表!C:C,7)+1)))))))</f>
        <v>97.902583265821491</v>
      </c>
      <c r="T924" t="e">
        <f>MIN(100, MAX(0, (100*(INDEX(出力表!D:D,7))/(EXP(INDEX(係数表!B:B,7) + $C924) + (INDEX(出力表!D:D,7)))) + (乱数表!$S924*(Settings!B12/(((INDEX(出力表!D:D,7))+1)^INDEX(係数表!E:E,7)*INDEX(係数表!F:F,7))))))</f>
        <v>#VALUE!</v>
      </c>
      <c r="U924" t="e">
        <f>MIN(100, MAX(0, (INDEX(出力表!D:D,7))*S924/MAX(T924, Settings!B3)))</f>
        <v>#VALUE!</v>
      </c>
      <c r="V924">
        <f>MIN(100, MAX(0, 100*BETAINV(乱数表!$H924, MAX(0.00000001, (1/(1+EXP(-(INDEX(係数表!G:G,8) + $B924))))*(EXP(INDEX(係数表!H:H,8) + INDEX(係数表!I:I,8)*LN(INDEX(出力表!C:C,8)+1)))), MAX(0.00000001, (1-(1/(1+EXP(-(INDEX(係数表!G:G,8) + $B924)))))*(EXP(INDEX(係数表!H:H,8) + INDEX(係数表!I:I,8)*LN(INDEX(出力表!C:C,8)+1)))))))</f>
        <v>99.8571163831284</v>
      </c>
      <c r="W924" t="e">
        <f>MIN(100, MAX(0, (100*(INDEX(出力表!D:D,8))/(EXP(INDEX(係数表!B:B,8) + $C924) + (INDEX(出力表!D:D,8)))) + (乱数表!$T924*(Settings!B12/(((INDEX(出力表!D:D,8))+1)^INDEX(係数表!E:E,8)*INDEX(係数表!F:F,8))))))</f>
        <v>#VALUE!</v>
      </c>
      <c r="X924" t="e">
        <f>MIN(100, MAX(0, (INDEX(出力表!D:D,8))*V924/MAX(W924, Settings!B3)))</f>
        <v>#VALUE!</v>
      </c>
      <c r="Y924">
        <f>MIN(100, MAX(0, 100*BETAINV(乱数表!$I924, MAX(0.00000001, (1/(1+EXP(-(INDEX(係数表!G:G,9) + $B924))))*(EXP(INDEX(係数表!H:H,9) + INDEX(係数表!I:I,9)*LN(INDEX(出力表!C:C,9)+1)))), MAX(0.00000001, (1-(1/(1+EXP(-(INDEX(係数表!G:G,9) + $B924)))))*(EXP(INDEX(係数表!H:H,9) + INDEX(係数表!I:I,9)*LN(INDEX(出力表!C:C,9)+1)))))))</f>
        <v>85.638937899314513</v>
      </c>
      <c r="Z924" t="e">
        <f>MIN(100, MAX(0, (100*(INDEX(出力表!D:D,9))/(EXP(INDEX(係数表!B:B,9) + $C924) + (INDEX(出力表!D:D,9)))) + (乱数表!$U924*(Settings!B12/(((INDEX(出力表!D:D,9))+1)^INDEX(係数表!E:E,9)*INDEX(係数表!F:F,9))))))</f>
        <v>#VALUE!</v>
      </c>
      <c r="AA924" t="e">
        <f>MIN(100, MAX(0, (INDEX(出力表!D:D,9))*Y924/MAX(Z924, Settings!B3)))</f>
        <v>#VALUE!</v>
      </c>
      <c r="AB924">
        <f>MIN(100, MAX(0, 100*BETAINV(乱数表!$J924, MAX(0.00000001, (1/(1+EXP(-(INDEX(係数表!G:G,10) + $B924))))*(EXP(INDEX(係数表!H:H,10) + INDEX(係数表!I:I,10)*LN(INDEX(出力表!C:C,10)+1)))), MAX(0.00000001, (1-(1/(1+EXP(-(INDEX(係数表!G:G,10) + $B924)))))*(EXP(INDEX(係数表!H:H,10) + INDEX(係数表!I:I,10)*LN(INDEX(出力表!C:C,10)+1)))))))</f>
        <v>99.998668845865794</v>
      </c>
      <c r="AC924" t="e">
        <f>MIN(100, MAX(0, (100*(INDEX(出力表!D:D,10))/(EXP(INDEX(係数表!B:B,10) + $C924) + (INDEX(出力表!D:D,10)))) + (乱数表!$V924*(Settings!B12/(((INDEX(出力表!D:D,10))+1)^INDEX(係数表!E:E,10)*INDEX(係数表!F:F,10))))))</f>
        <v>#VALUE!</v>
      </c>
      <c r="AD924" t="e">
        <f>MIN(100, MAX(0, (INDEX(出力表!D:D,10))*AB924/MAX(AC924, Settings!B3)))</f>
        <v>#VALUE!</v>
      </c>
      <c r="AE924">
        <f>MIN(100, MAX(0, 100*BETAINV(乱数表!$K924, MAX(0.00000001, (1/(1+EXP(-(INDEX(係数表!G:G,11) + $B924))))*(EXP(INDEX(係数表!H:H,11) + INDEX(係数表!I:I,11)*LN(INDEX(出力表!C:C,11)+1)))), MAX(0.00000001, (1-(1/(1+EXP(-(INDEX(係数表!G:G,11) + $B924)))))*(EXP(INDEX(係数表!H:H,11) + INDEX(係数表!I:I,11)*LN(INDEX(出力表!C:C,11)+1)))))))</f>
        <v>99.989491672091319</v>
      </c>
      <c r="AF924" t="e">
        <f>MIN(100, MAX(0, (100*(INDEX(出力表!D:D,11))/(EXP(INDEX(係数表!B:B,11) + $C924) + (INDEX(出力表!D:D,11)))) + (乱数表!$W924*(Settings!B12/(((INDEX(出力表!D:D,11))+1)^INDEX(係数表!E:E,11)*INDEX(係数表!F:F,11))))))</f>
        <v>#VALUE!</v>
      </c>
      <c r="AG924" t="e">
        <f>MIN(100, MAX(0, (INDEX(出力表!D:D,11))*AE924/MAX(AF924, Settings!B3)))</f>
        <v>#VALUE!</v>
      </c>
      <c r="AH924">
        <f>MIN(100, MAX(0, 100*BETAINV(乱数表!$L924, MAX(0.00000001, (1/(1+EXP(-(INDEX(係数表!G:G,12) + $B924))))*(EXP(INDEX(係数表!H:H,12) + INDEX(係数表!I:I,12)*LN(INDEX(出力表!C:C,12)+1)))), MAX(0.00000001, (1-(1/(1+EXP(-(INDEX(係数表!G:G,12) + $B924)))))*(EXP(INDEX(係数表!H:H,12) + INDEX(係数表!I:I,12)*LN(INDEX(出力表!C:C,12)+1)))))))</f>
        <v>77.315565229618443</v>
      </c>
      <c r="AI924" t="e">
        <f>MIN(100, MAX(0, (100*(INDEX(出力表!D:D,12))/(EXP(INDEX(係数表!B:B,12) + $C924) + (INDEX(出力表!D:D,12)))) + (乱数表!$X924*(Settings!B12/(((INDEX(出力表!D:D,12))+1)^INDEX(係数表!E:E,12)*INDEX(係数表!F:F,12))))))</f>
        <v>#VALUE!</v>
      </c>
      <c r="AJ924" t="e">
        <f>MIN(100, MAX(0, (INDEX(出力表!D:D,12))*AH924/MAX(AI924, Settings!B3)))</f>
        <v>#VALUE!</v>
      </c>
      <c r="AK924">
        <f>MIN(100, MAX(0, 100*BETAINV(乱数表!$M924, MAX(0.00000001, (1/(1+EXP(-(INDEX(係数表!G:G,13) + $B924))))*(EXP(INDEX(係数表!H:H,13) + INDEX(係数表!I:I,13)*LN(INDEX(出力表!C:C,13)+1)))), MAX(0.00000001, (1-(1/(1+EXP(-(INDEX(係数表!G:G,13) + $B924)))))*(EXP(INDEX(係数表!H:H,13) + INDEX(係数表!I:I,13)*LN(INDEX(出力表!C:C,13)+1)))))))</f>
        <v>94.784733481254563</v>
      </c>
      <c r="AL924" t="e">
        <f>MIN(100, MAX(0, (100*(INDEX(出力表!D:D,13))/(EXP(INDEX(係数表!B:B,13) + $C924) + (INDEX(出力表!D:D,13)))) + (乱数表!$Y924*(Settings!B12/(((INDEX(出力表!D:D,13))+1)^INDEX(係数表!E:E,13)*INDEX(係数表!F:F,13))))))</f>
        <v>#VALUE!</v>
      </c>
      <c r="AM924" t="e">
        <f>MIN(100, MAX(0, (INDEX(出力表!D:D,13))*AK924/MAX(AL924, Settings!B3)))</f>
        <v>#VALUE!</v>
      </c>
      <c r="AN924">
        <f>IF(ISNUMBER(F924), INDEX(出力表!B:B,2)*F924, 0)+IF(ISNUMBER(I924), INDEX(出力表!B:B,3)*I924, 0)+IF(ISNUMBER(L924), INDEX(出力表!B:B,4)*L924, 0)+IF(ISNUMBER(O924), INDEX(出力表!B:B,5)*O924, 0)+IF(ISNUMBER(R924), INDEX(出力表!B:B,6)*R924, 0)+IF(ISNUMBER(U924), INDEX(出力表!B:B,7)*U924, 0)+IF(ISNUMBER(X924), INDEX(出力表!B:B,8)*X924, 0)+IF(ISNUMBER(AA924), INDEX(出力表!B:B,9)*AA924, 0)+IF(ISNUMBER(AD924), INDEX(出力表!B:B,10)*AD924, 0)+IF(ISNUMBER(AG924), INDEX(出力表!B:B,11)*AG924, 0)+IF(ISNUMBER(AJ924), INDEX(出力表!B:B,12)*AJ924, 0)+IF(ISNUMBER(AM924), INDEX(出力表!B:B,13)*AM924, 0)</f>
        <v>0</v>
      </c>
      <c r="AO924">
        <f>IF(ISNUMBER(F924), INDEX(出力表!B:B,2), 0)+IF(ISNUMBER(I924), INDEX(出力表!B:B,3), 0)+IF(ISNUMBER(L924), INDEX(出力表!B:B,4), 0)+IF(ISNUMBER(O924), INDEX(出力表!B:B,5), 0)+IF(ISNUMBER(R924), INDEX(出力表!B:B,6), 0)+IF(ISNUMBER(U924), INDEX(出力表!B:B,7), 0)+IF(ISNUMBER(X924), INDEX(出力表!B:B,8), 0)+IF(ISNUMBER(AA924), INDEX(出力表!B:B,9), 0)+IF(ISNUMBER(AD924), INDEX(出力表!B:B,10), 0)+IF(ISNUMBER(AG924), INDEX(出力表!B:B,11), 0)+IF(ISNUMBER(AJ924), INDEX(出力表!B:B,12), 0)+IF(ISNUMBER(AM924), INDEX(出力表!B:B,13), 0)</f>
        <v>0</v>
      </c>
      <c r="AP924" t="str">
        <f t="shared" si="14"/>
        <v/>
      </c>
    </row>
    <row r="925" spans="1:42" x14ac:dyDescent="0.2">
      <c r="A925">
        <v>924</v>
      </c>
      <c r="B925">
        <f>IF(UPPER(Settings!B4)="TRUE", 乱数表!$Z925*Settings!B10, 0)</f>
        <v>-0.20563685099912032</v>
      </c>
      <c r="C925">
        <f>IF(UPPER(Settings!B4)="TRUE", 乱数表!$AA925*Settings!B11, 0)</f>
        <v>-4.0219153462998113E-2</v>
      </c>
      <c r="D925">
        <f>MIN(100, MAX(0, 100*BETAINV(乱数表!$B925, MAX(0.00000001, (1/(1+EXP(-(INDEX(係数表!G:G,2) + $B925))))*(EXP(INDEX(係数表!H:H,2) + INDEX(係数表!I:I,2)*LN(INDEX(出力表!C:C,2)+1)))), MAX(0.00000001, (1-(1/(1+EXP(-(INDEX(係数表!G:G,2) + $B925)))))*(EXP(INDEX(係数表!H:H,2) + INDEX(係数表!I:I,2)*LN(INDEX(出力表!C:C,2)+1)))))))</f>
        <v>99.470782799521956</v>
      </c>
      <c r="E925" t="e">
        <f>MIN(100, MAX(0, (100*(INDEX(出力表!D:D,2))/(EXP(INDEX(係数表!B:B,2) + $C925) + (INDEX(出力表!D:D,2)))) + (乱数表!$N925*(Settings!B12/(((INDEX(出力表!D:D,2))+1)^INDEX(係数表!E:E,2)*INDEX(係数表!F:F,2))))))</f>
        <v>#VALUE!</v>
      </c>
      <c r="F925" t="e">
        <f>MIN(100, MAX(0, (INDEX(出力表!D:D,2))*D925/MAX(E925, Settings!B3)))</f>
        <v>#VALUE!</v>
      </c>
      <c r="G925">
        <f>MIN(100, MAX(0, 100*BETAINV(乱数表!$C925, MAX(0.00000001, (1/(1+EXP(-(INDEX(係数表!G:G,3) + $B925))))*(EXP(INDEX(係数表!H:H,3) + INDEX(係数表!I:I,3)*LN(INDEX(出力表!C:C,3)+1)))), MAX(0.00000001, (1-(1/(1+EXP(-(INDEX(係数表!G:G,3) + $B925)))))*(EXP(INDEX(係数表!H:H,3) + INDEX(係数表!I:I,3)*LN(INDEX(出力表!C:C,3)+1)))))))</f>
        <v>89.00658639362635</v>
      </c>
      <c r="H925" t="e">
        <f>MIN(100, MAX(0, (100*(INDEX(出力表!D:D,3))/(EXP(INDEX(係数表!B:B,3) + $C925) + (INDEX(出力表!D:D,3)))) + (乱数表!$O925*(Settings!B12/(((INDEX(出力表!D:D,3))+1)^INDEX(係数表!E:E,3)*INDEX(係数表!F:F,3))))))</f>
        <v>#VALUE!</v>
      </c>
      <c r="I925" t="e">
        <f>MIN(100, MAX(0, (INDEX(出力表!D:D,3))*G925/MAX(H925, Settings!B3)))</f>
        <v>#VALUE!</v>
      </c>
      <c r="J925">
        <f>MIN(100, MAX(0, 100*BETAINV(乱数表!$D925, MAX(0.00000001, (1/(1+EXP(-(INDEX(係数表!G:G,4) + $B925))))*(EXP(INDEX(係数表!H:H,4) + INDEX(係数表!I:I,4)*LN(INDEX(出力表!C:C,4)+1)))), MAX(0.00000001, (1-(1/(1+EXP(-(INDEX(係数表!G:G,4) + $B925)))))*(EXP(INDEX(係数表!H:H,4) + INDEX(係数表!I:I,4)*LN(INDEX(出力表!C:C,4)+1)))))))</f>
        <v>76.094944342285174</v>
      </c>
      <c r="K925" t="e">
        <f>MIN(100, MAX(0, (100*(INDEX(出力表!D:D,4))/(EXP(INDEX(係数表!B:B,4) + $C925) + (INDEX(出力表!D:D,4)))) + (乱数表!$P925*(Settings!B12/(((INDEX(出力表!D:D,4))+1)^INDEX(係数表!E:E,4)*INDEX(係数表!F:F,4))))))</f>
        <v>#VALUE!</v>
      </c>
      <c r="L925" t="e">
        <f>MIN(100, MAX(0, (INDEX(出力表!D:D,4))*J925/MAX(K925, Settings!B3)))</f>
        <v>#VALUE!</v>
      </c>
      <c r="M925">
        <f>MIN(100, MAX(0, 100*BETAINV(乱数表!$E925, MAX(0.00000001, (1/(1+EXP(-(INDEX(係数表!G:G,5) + $B925))))*(EXP(INDEX(係数表!H:H,5) + INDEX(係数表!I:I,5)*LN(INDEX(出力表!C:C,5)+1)))), MAX(0.00000001, (1-(1/(1+EXP(-(INDEX(係数表!G:G,5) + $B925)))))*(EXP(INDEX(係数表!H:H,5) + INDEX(係数表!I:I,5)*LN(INDEX(出力表!C:C,5)+1)))))))</f>
        <v>64.810300004085491</v>
      </c>
      <c r="N925" t="e">
        <f>MIN(100, MAX(0, (100*(INDEX(出力表!D:D,5))/(EXP(INDEX(係数表!B:B,5) + $C925) + (INDEX(出力表!D:D,5)))) + (乱数表!$Q925*(Settings!B12/(((INDEX(出力表!D:D,5))+1)^INDEX(係数表!E:E,5)*INDEX(係数表!F:F,5))))))</f>
        <v>#VALUE!</v>
      </c>
      <c r="O925" t="e">
        <f>MIN(100, MAX(0, (INDEX(出力表!D:D,5))*M925/MAX(N925, Settings!B3)))</f>
        <v>#VALUE!</v>
      </c>
      <c r="P925">
        <f>MIN(100, MAX(0, 100*BETAINV(乱数表!$F925, MAX(0.00000001, (1/(1+EXP(-(INDEX(係数表!G:G,6) + $B925))))*(EXP(INDEX(係数表!H:H,6) + INDEX(係数表!I:I,6)*LN(INDEX(出力表!C:C,6)+1)))), MAX(0.00000001, (1-(1/(1+EXP(-(INDEX(係数表!G:G,6) + $B925)))))*(EXP(INDEX(係数表!H:H,6) + INDEX(係数表!I:I,6)*LN(INDEX(出力表!C:C,6)+1)))))))</f>
        <v>73.498159043674647</v>
      </c>
      <c r="Q925" t="e">
        <f>MIN(100, MAX(0, (100*(INDEX(出力表!D:D,6))/(EXP(INDEX(係数表!B:B,6) + $C925) + (INDEX(出力表!D:D,6)))) + (乱数表!$R925*(Settings!B12/(((INDEX(出力表!D:D,6))+1)^INDEX(係数表!E:E,6)*INDEX(係数表!F:F,6))))))</f>
        <v>#VALUE!</v>
      </c>
      <c r="R925" t="e">
        <f>MIN(100, MAX(0, (INDEX(出力表!D:D,6))*P925/MAX(Q925, Settings!B3)))</f>
        <v>#VALUE!</v>
      </c>
      <c r="S925">
        <f>MIN(100, MAX(0, 100*BETAINV(乱数表!$G925, MAX(0.00000001, (1/(1+EXP(-(INDEX(係数表!G:G,7) + $B925))))*(EXP(INDEX(係数表!H:H,7) + INDEX(係数表!I:I,7)*LN(INDEX(出力表!C:C,7)+1)))), MAX(0.00000001, (1-(1/(1+EXP(-(INDEX(係数表!G:G,7) + $B925)))))*(EXP(INDEX(係数表!H:H,7) + INDEX(係数表!I:I,7)*LN(INDEX(出力表!C:C,7)+1)))))))</f>
        <v>94.105560955932049</v>
      </c>
      <c r="T925" t="e">
        <f>MIN(100, MAX(0, (100*(INDEX(出力表!D:D,7))/(EXP(INDEX(係数表!B:B,7) + $C925) + (INDEX(出力表!D:D,7)))) + (乱数表!$S925*(Settings!B12/(((INDEX(出力表!D:D,7))+1)^INDEX(係数表!E:E,7)*INDEX(係数表!F:F,7))))))</f>
        <v>#VALUE!</v>
      </c>
      <c r="U925" t="e">
        <f>MIN(100, MAX(0, (INDEX(出力表!D:D,7))*S925/MAX(T925, Settings!B3)))</f>
        <v>#VALUE!</v>
      </c>
      <c r="V925">
        <f>MIN(100, MAX(0, 100*BETAINV(乱数表!$H925, MAX(0.00000001, (1/(1+EXP(-(INDEX(係数表!G:G,8) + $B925))))*(EXP(INDEX(係数表!H:H,8) + INDEX(係数表!I:I,8)*LN(INDEX(出力表!C:C,8)+1)))), MAX(0.00000001, (1-(1/(1+EXP(-(INDEX(係数表!G:G,8) + $B925)))))*(EXP(INDEX(係数表!H:H,8) + INDEX(係数表!I:I,8)*LN(INDEX(出力表!C:C,8)+1)))))))</f>
        <v>72.806011554244137</v>
      </c>
      <c r="W925" t="e">
        <f>MIN(100, MAX(0, (100*(INDEX(出力表!D:D,8))/(EXP(INDEX(係数表!B:B,8) + $C925) + (INDEX(出力表!D:D,8)))) + (乱数表!$T925*(Settings!B12/(((INDEX(出力表!D:D,8))+1)^INDEX(係数表!E:E,8)*INDEX(係数表!F:F,8))))))</f>
        <v>#VALUE!</v>
      </c>
      <c r="X925" t="e">
        <f>MIN(100, MAX(0, (INDEX(出力表!D:D,8))*V925/MAX(W925, Settings!B3)))</f>
        <v>#VALUE!</v>
      </c>
      <c r="Y925">
        <f>MIN(100, MAX(0, 100*BETAINV(乱数表!$I925, MAX(0.00000001, (1/(1+EXP(-(INDEX(係数表!G:G,9) + $B925))))*(EXP(INDEX(係数表!H:H,9) + INDEX(係数表!I:I,9)*LN(INDEX(出力表!C:C,9)+1)))), MAX(0.00000001, (1-(1/(1+EXP(-(INDEX(係数表!G:G,9) + $B925)))))*(EXP(INDEX(係数表!H:H,9) + INDEX(係数表!I:I,9)*LN(INDEX(出力表!C:C,9)+1)))))))</f>
        <v>79.222972757159198</v>
      </c>
      <c r="Z925" t="e">
        <f>MIN(100, MAX(0, (100*(INDEX(出力表!D:D,9))/(EXP(INDEX(係数表!B:B,9) + $C925) + (INDEX(出力表!D:D,9)))) + (乱数表!$U925*(Settings!B12/(((INDEX(出力表!D:D,9))+1)^INDEX(係数表!E:E,9)*INDEX(係数表!F:F,9))))))</f>
        <v>#VALUE!</v>
      </c>
      <c r="AA925" t="e">
        <f>MIN(100, MAX(0, (INDEX(出力表!D:D,9))*Y925/MAX(Z925, Settings!B3)))</f>
        <v>#VALUE!</v>
      </c>
      <c r="AB925">
        <f>MIN(100, MAX(0, 100*BETAINV(乱数表!$J925, MAX(0.00000001, (1/(1+EXP(-(INDEX(係数表!G:G,10) + $B925))))*(EXP(INDEX(係数表!H:H,10) + INDEX(係数表!I:I,10)*LN(INDEX(出力表!C:C,10)+1)))), MAX(0.00000001, (1-(1/(1+EXP(-(INDEX(係数表!G:G,10) + $B925)))))*(EXP(INDEX(係数表!H:H,10) + INDEX(係数表!I:I,10)*LN(INDEX(出力表!C:C,10)+1)))))))</f>
        <v>96.213996847364598</v>
      </c>
      <c r="AC925" t="e">
        <f>MIN(100, MAX(0, (100*(INDEX(出力表!D:D,10))/(EXP(INDEX(係数表!B:B,10) + $C925) + (INDEX(出力表!D:D,10)))) + (乱数表!$V925*(Settings!B12/(((INDEX(出力表!D:D,10))+1)^INDEX(係数表!E:E,10)*INDEX(係数表!F:F,10))))))</f>
        <v>#VALUE!</v>
      </c>
      <c r="AD925" t="e">
        <f>MIN(100, MAX(0, (INDEX(出力表!D:D,10))*AB925/MAX(AC925, Settings!B3)))</f>
        <v>#VALUE!</v>
      </c>
      <c r="AE925">
        <f>MIN(100, MAX(0, 100*BETAINV(乱数表!$K925, MAX(0.00000001, (1/(1+EXP(-(INDEX(係数表!G:G,11) + $B925))))*(EXP(INDEX(係数表!H:H,11) + INDEX(係数表!I:I,11)*LN(INDEX(出力表!C:C,11)+1)))), MAX(0.00000001, (1-(1/(1+EXP(-(INDEX(係数表!G:G,11) + $B925)))))*(EXP(INDEX(係数表!H:H,11) + INDEX(係数表!I:I,11)*LN(INDEX(出力表!C:C,11)+1)))))))</f>
        <v>96.441289205470355</v>
      </c>
      <c r="AF925" t="e">
        <f>MIN(100, MAX(0, (100*(INDEX(出力表!D:D,11))/(EXP(INDEX(係数表!B:B,11) + $C925) + (INDEX(出力表!D:D,11)))) + (乱数表!$W925*(Settings!B12/(((INDEX(出力表!D:D,11))+1)^INDEX(係数表!E:E,11)*INDEX(係数表!F:F,11))))))</f>
        <v>#VALUE!</v>
      </c>
      <c r="AG925" t="e">
        <f>MIN(100, MAX(0, (INDEX(出力表!D:D,11))*AE925/MAX(AF925, Settings!B3)))</f>
        <v>#VALUE!</v>
      </c>
      <c r="AH925">
        <f>MIN(100, MAX(0, 100*BETAINV(乱数表!$L925, MAX(0.00000001, (1/(1+EXP(-(INDEX(係数表!G:G,12) + $B925))))*(EXP(INDEX(係数表!H:H,12) + INDEX(係数表!I:I,12)*LN(INDEX(出力表!C:C,12)+1)))), MAX(0.00000001, (1-(1/(1+EXP(-(INDEX(係数表!G:G,12) + $B925)))))*(EXP(INDEX(係数表!H:H,12) + INDEX(係数表!I:I,12)*LN(INDEX(出力表!C:C,12)+1)))))))</f>
        <v>73.159992862307448</v>
      </c>
      <c r="AI925" t="e">
        <f>MIN(100, MAX(0, (100*(INDEX(出力表!D:D,12))/(EXP(INDEX(係数表!B:B,12) + $C925) + (INDEX(出力表!D:D,12)))) + (乱数表!$X925*(Settings!B12/(((INDEX(出力表!D:D,12))+1)^INDEX(係数表!E:E,12)*INDEX(係数表!F:F,12))))))</f>
        <v>#VALUE!</v>
      </c>
      <c r="AJ925" t="e">
        <f>MIN(100, MAX(0, (INDEX(出力表!D:D,12))*AH925/MAX(AI925, Settings!B3)))</f>
        <v>#VALUE!</v>
      </c>
      <c r="AK925">
        <f>MIN(100, MAX(0, 100*BETAINV(乱数表!$M925, MAX(0.00000001, (1/(1+EXP(-(INDEX(係数表!G:G,13) + $B925))))*(EXP(INDEX(係数表!H:H,13) + INDEX(係数表!I:I,13)*LN(INDEX(出力表!C:C,13)+1)))), MAX(0.00000001, (1-(1/(1+EXP(-(INDEX(係数表!G:G,13) + $B925)))))*(EXP(INDEX(係数表!H:H,13) + INDEX(係数表!I:I,13)*LN(INDEX(出力表!C:C,13)+1)))))))</f>
        <v>98.536183066198959</v>
      </c>
      <c r="AL925" t="e">
        <f>MIN(100, MAX(0, (100*(INDEX(出力表!D:D,13))/(EXP(INDEX(係数表!B:B,13) + $C925) + (INDEX(出力表!D:D,13)))) + (乱数表!$Y925*(Settings!B12/(((INDEX(出力表!D:D,13))+1)^INDEX(係数表!E:E,13)*INDEX(係数表!F:F,13))))))</f>
        <v>#VALUE!</v>
      </c>
      <c r="AM925" t="e">
        <f>MIN(100, MAX(0, (INDEX(出力表!D:D,13))*AK925/MAX(AL925, Settings!B3)))</f>
        <v>#VALUE!</v>
      </c>
      <c r="AN925">
        <f>IF(ISNUMBER(F925), INDEX(出力表!B:B,2)*F925, 0)+IF(ISNUMBER(I925), INDEX(出力表!B:B,3)*I925, 0)+IF(ISNUMBER(L925), INDEX(出力表!B:B,4)*L925, 0)+IF(ISNUMBER(O925), INDEX(出力表!B:B,5)*O925, 0)+IF(ISNUMBER(R925), INDEX(出力表!B:B,6)*R925, 0)+IF(ISNUMBER(U925), INDEX(出力表!B:B,7)*U925, 0)+IF(ISNUMBER(X925), INDEX(出力表!B:B,8)*X925, 0)+IF(ISNUMBER(AA925), INDEX(出力表!B:B,9)*AA925, 0)+IF(ISNUMBER(AD925), INDEX(出力表!B:B,10)*AD925, 0)+IF(ISNUMBER(AG925), INDEX(出力表!B:B,11)*AG925, 0)+IF(ISNUMBER(AJ925), INDEX(出力表!B:B,12)*AJ925, 0)+IF(ISNUMBER(AM925), INDEX(出力表!B:B,13)*AM925, 0)</f>
        <v>0</v>
      </c>
      <c r="AO925">
        <f>IF(ISNUMBER(F925), INDEX(出力表!B:B,2), 0)+IF(ISNUMBER(I925), INDEX(出力表!B:B,3), 0)+IF(ISNUMBER(L925), INDEX(出力表!B:B,4), 0)+IF(ISNUMBER(O925), INDEX(出力表!B:B,5), 0)+IF(ISNUMBER(R925), INDEX(出力表!B:B,6), 0)+IF(ISNUMBER(U925), INDEX(出力表!B:B,7), 0)+IF(ISNUMBER(X925), INDEX(出力表!B:B,8), 0)+IF(ISNUMBER(AA925), INDEX(出力表!B:B,9), 0)+IF(ISNUMBER(AD925), INDEX(出力表!B:B,10), 0)+IF(ISNUMBER(AG925), INDEX(出力表!B:B,11), 0)+IF(ISNUMBER(AJ925), INDEX(出力表!B:B,12), 0)+IF(ISNUMBER(AM925), INDEX(出力表!B:B,13), 0)</f>
        <v>0</v>
      </c>
      <c r="AP925" t="str">
        <f t="shared" si="14"/>
        <v/>
      </c>
    </row>
    <row r="926" spans="1:42" x14ac:dyDescent="0.2">
      <c r="A926">
        <v>925</v>
      </c>
      <c r="B926">
        <f>IF(UPPER(Settings!B4)="TRUE", 乱数表!$Z926*Settings!B10, 0)</f>
        <v>0.36550341077160026</v>
      </c>
      <c r="C926">
        <f>IF(UPPER(Settings!B4)="TRUE", 乱数表!$AA926*Settings!B11, 0)</f>
        <v>0.15367810359648384</v>
      </c>
      <c r="D926">
        <f>MIN(100, MAX(0, 100*BETAINV(乱数表!$B926, MAX(0.00000001, (1/(1+EXP(-(INDEX(係数表!G:G,2) + $B926))))*(EXP(INDEX(係数表!H:H,2) + INDEX(係数表!I:I,2)*LN(INDEX(出力表!C:C,2)+1)))), MAX(0.00000001, (1-(1/(1+EXP(-(INDEX(係数表!G:G,2) + $B926)))))*(EXP(INDEX(係数表!H:H,2) + INDEX(係数表!I:I,2)*LN(INDEX(出力表!C:C,2)+1)))))))</f>
        <v>99.603343084435721</v>
      </c>
      <c r="E926" t="e">
        <f>MIN(100, MAX(0, (100*(INDEX(出力表!D:D,2))/(EXP(INDEX(係数表!B:B,2) + $C926) + (INDEX(出力表!D:D,2)))) + (乱数表!$N926*(Settings!B12/(((INDEX(出力表!D:D,2))+1)^INDEX(係数表!E:E,2)*INDEX(係数表!F:F,2))))))</f>
        <v>#VALUE!</v>
      </c>
      <c r="F926" t="e">
        <f>MIN(100, MAX(0, (INDEX(出力表!D:D,2))*D926/MAX(E926, Settings!B3)))</f>
        <v>#VALUE!</v>
      </c>
      <c r="G926">
        <f>MIN(100, MAX(0, 100*BETAINV(乱数表!$C926, MAX(0.00000001, (1/(1+EXP(-(INDEX(係数表!G:G,3) + $B926))))*(EXP(INDEX(係数表!H:H,3) + INDEX(係数表!I:I,3)*LN(INDEX(出力表!C:C,3)+1)))), MAX(0.00000001, (1-(1/(1+EXP(-(INDEX(係数表!G:G,3) + $B926)))))*(EXP(INDEX(係数表!H:H,3) + INDEX(係数表!I:I,3)*LN(INDEX(出力表!C:C,3)+1)))))))</f>
        <v>96.775069899849456</v>
      </c>
      <c r="H926" t="e">
        <f>MIN(100, MAX(0, (100*(INDEX(出力表!D:D,3))/(EXP(INDEX(係数表!B:B,3) + $C926) + (INDEX(出力表!D:D,3)))) + (乱数表!$O926*(Settings!B12/(((INDEX(出力表!D:D,3))+1)^INDEX(係数表!E:E,3)*INDEX(係数表!F:F,3))))))</f>
        <v>#VALUE!</v>
      </c>
      <c r="I926" t="e">
        <f>MIN(100, MAX(0, (INDEX(出力表!D:D,3))*G926/MAX(H926, Settings!B3)))</f>
        <v>#VALUE!</v>
      </c>
      <c r="J926">
        <f>MIN(100, MAX(0, 100*BETAINV(乱数表!$D926, MAX(0.00000001, (1/(1+EXP(-(INDEX(係数表!G:G,4) + $B926))))*(EXP(INDEX(係数表!H:H,4) + INDEX(係数表!I:I,4)*LN(INDEX(出力表!C:C,4)+1)))), MAX(0.00000001, (1-(1/(1+EXP(-(INDEX(係数表!G:G,4) + $B926)))))*(EXP(INDEX(係数表!H:H,4) + INDEX(係数表!I:I,4)*LN(INDEX(出力表!C:C,4)+1)))))))</f>
        <v>98.727194260805831</v>
      </c>
      <c r="K926" t="e">
        <f>MIN(100, MAX(0, (100*(INDEX(出力表!D:D,4))/(EXP(INDEX(係数表!B:B,4) + $C926) + (INDEX(出力表!D:D,4)))) + (乱数表!$P926*(Settings!B12/(((INDEX(出力表!D:D,4))+1)^INDEX(係数表!E:E,4)*INDEX(係数表!F:F,4))))))</f>
        <v>#VALUE!</v>
      </c>
      <c r="L926" t="e">
        <f>MIN(100, MAX(0, (INDEX(出力表!D:D,4))*J926/MAX(K926, Settings!B3)))</f>
        <v>#VALUE!</v>
      </c>
      <c r="M926">
        <f>MIN(100, MAX(0, 100*BETAINV(乱数表!$E926, MAX(0.00000001, (1/(1+EXP(-(INDEX(係数表!G:G,5) + $B926))))*(EXP(INDEX(係数表!H:H,5) + INDEX(係数表!I:I,5)*LN(INDEX(出力表!C:C,5)+1)))), MAX(0.00000001, (1-(1/(1+EXP(-(INDEX(係数表!G:G,5) + $B926)))))*(EXP(INDEX(係数表!H:H,5) + INDEX(係数表!I:I,5)*LN(INDEX(出力表!C:C,5)+1)))))))</f>
        <v>92.540395293348027</v>
      </c>
      <c r="N926" t="e">
        <f>MIN(100, MAX(0, (100*(INDEX(出力表!D:D,5))/(EXP(INDEX(係数表!B:B,5) + $C926) + (INDEX(出力表!D:D,5)))) + (乱数表!$Q926*(Settings!B12/(((INDEX(出力表!D:D,5))+1)^INDEX(係数表!E:E,5)*INDEX(係数表!F:F,5))))))</f>
        <v>#VALUE!</v>
      </c>
      <c r="O926" t="e">
        <f>MIN(100, MAX(0, (INDEX(出力表!D:D,5))*M926/MAX(N926, Settings!B3)))</f>
        <v>#VALUE!</v>
      </c>
      <c r="P926">
        <f>MIN(100, MAX(0, 100*BETAINV(乱数表!$F926, MAX(0.00000001, (1/(1+EXP(-(INDEX(係数表!G:G,6) + $B926))))*(EXP(INDEX(係数表!H:H,6) + INDEX(係数表!I:I,6)*LN(INDEX(出力表!C:C,6)+1)))), MAX(0.00000001, (1-(1/(1+EXP(-(INDEX(係数表!G:G,6) + $B926)))))*(EXP(INDEX(係数表!H:H,6) + INDEX(係数表!I:I,6)*LN(INDEX(出力表!C:C,6)+1)))))))</f>
        <v>75.926314744557232</v>
      </c>
      <c r="Q926" t="e">
        <f>MIN(100, MAX(0, (100*(INDEX(出力表!D:D,6))/(EXP(INDEX(係数表!B:B,6) + $C926) + (INDEX(出力表!D:D,6)))) + (乱数表!$R926*(Settings!B12/(((INDEX(出力表!D:D,6))+1)^INDEX(係数表!E:E,6)*INDEX(係数表!F:F,6))))))</f>
        <v>#VALUE!</v>
      </c>
      <c r="R926" t="e">
        <f>MIN(100, MAX(0, (INDEX(出力表!D:D,6))*P926/MAX(Q926, Settings!B3)))</f>
        <v>#VALUE!</v>
      </c>
      <c r="S926">
        <f>MIN(100, MAX(0, 100*BETAINV(乱数表!$G926, MAX(0.00000001, (1/(1+EXP(-(INDEX(係数表!G:G,7) + $B926))))*(EXP(INDEX(係数表!H:H,7) + INDEX(係数表!I:I,7)*LN(INDEX(出力表!C:C,7)+1)))), MAX(0.00000001, (1-(1/(1+EXP(-(INDEX(係数表!G:G,7) + $B926)))))*(EXP(INDEX(係数表!H:H,7) + INDEX(係数表!I:I,7)*LN(INDEX(出力表!C:C,7)+1)))))))</f>
        <v>97.953365309293588</v>
      </c>
      <c r="T926" t="e">
        <f>MIN(100, MAX(0, (100*(INDEX(出力表!D:D,7))/(EXP(INDEX(係数表!B:B,7) + $C926) + (INDEX(出力表!D:D,7)))) + (乱数表!$S926*(Settings!B12/(((INDEX(出力表!D:D,7))+1)^INDEX(係数表!E:E,7)*INDEX(係数表!F:F,7))))))</f>
        <v>#VALUE!</v>
      </c>
      <c r="U926" t="e">
        <f>MIN(100, MAX(0, (INDEX(出力表!D:D,7))*S926/MAX(T926, Settings!B3)))</f>
        <v>#VALUE!</v>
      </c>
      <c r="V926">
        <f>MIN(100, MAX(0, 100*BETAINV(乱数表!$H926, MAX(0.00000001, (1/(1+EXP(-(INDEX(係数表!G:G,8) + $B926))))*(EXP(INDEX(係数表!H:H,8) + INDEX(係数表!I:I,8)*LN(INDEX(出力表!C:C,8)+1)))), MAX(0.00000001, (1-(1/(1+EXP(-(INDEX(係数表!G:G,8) + $B926)))))*(EXP(INDEX(係数表!H:H,8) + INDEX(係数表!I:I,8)*LN(INDEX(出力表!C:C,8)+1)))))))</f>
        <v>83.46111830822089</v>
      </c>
      <c r="W926" t="e">
        <f>MIN(100, MAX(0, (100*(INDEX(出力表!D:D,8))/(EXP(INDEX(係数表!B:B,8) + $C926) + (INDEX(出力表!D:D,8)))) + (乱数表!$T926*(Settings!B12/(((INDEX(出力表!D:D,8))+1)^INDEX(係数表!E:E,8)*INDEX(係数表!F:F,8))))))</f>
        <v>#VALUE!</v>
      </c>
      <c r="X926" t="e">
        <f>MIN(100, MAX(0, (INDEX(出力表!D:D,8))*V926/MAX(W926, Settings!B3)))</f>
        <v>#VALUE!</v>
      </c>
      <c r="Y926">
        <f>MIN(100, MAX(0, 100*BETAINV(乱数表!$I926, MAX(0.00000001, (1/(1+EXP(-(INDEX(係数表!G:G,9) + $B926))))*(EXP(INDEX(係数表!H:H,9) + INDEX(係数表!I:I,9)*LN(INDEX(出力表!C:C,9)+1)))), MAX(0.00000001, (1-(1/(1+EXP(-(INDEX(係数表!G:G,9) + $B926)))))*(EXP(INDEX(係数表!H:H,9) + INDEX(係数表!I:I,9)*LN(INDEX(出力表!C:C,9)+1)))))))</f>
        <v>97.495239325820222</v>
      </c>
      <c r="Z926" t="e">
        <f>MIN(100, MAX(0, (100*(INDEX(出力表!D:D,9))/(EXP(INDEX(係数表!B:B,9) + $C926) + (INDEX(出力表!D:D,9)))) + (乱数表!$U926*(Settings!B12/(((INDEX(出力表!D:D,9))+1)^INDEX(係数表!E:E,9)*INDEX(係数表!F:F,9))))))</f>
        <v>#VALUE!</v>
      </c>
      <c r="AA926" t="e">
        <f>MIN(100, MAX(0, (INDEX(出力表!D:D,9))*Y926/MAX(Z926, Settings!B3)))</f>
        <v>#VALUE!</v>
      </c>
      <c r="AB926">
        <f>MIN(100, MAX(0, 100*BETAINV(乱数表!$J926, MAX(0.00000001, (1/(1+EXP(-(INDEX(係数表!G:G,10) + $B926))))*(EXP(INDEX(係数表!H:H,10) + INDEX(係数表!I:I,10)*LN(INDEX(出力表!C:C,10)+1)))), MAX(0.00000001, (1-(1/(1+EXP(-(INDEX(係数表!G:G,10) + $B926)))))*(EXP(INDEX(係数表!H:H,10) + INDEX(係数表!I:I,10)*LN(INDEX(出力表!C:C,10)+1)))))))</f>
        <v>80.344124595242022</v>
      </c>
      <c r="AC926" t="e">
        <f>MIN(100, MAX(0, (100*(INDEX(出力表!D:D,10))/(EXP(INDEX(係数表!B:B,10) + $C926) + (INDEX(出力表!D:D,10)))) + (乱数表!$V926*(Settings!B12/(((INDEX(出力表!D:D,10))+1)^INDEX(係数表!E:E,10)*INDEX(係数表!F:F,10))))))</f>
        <v>#VALUE!</v>
      </c>
      <c r="AD926" t="e">
        <f>MIN(100, MAX(0, (INDEX(出力表!D:D,10))*AB926/MAX(AC926, Settings!B3)))</f>
        <v>#VALUE!</v>
      </c>
      <c r="AE926">
        <f>MIN(100, MAX(0, 100*BETAINV(乱数表!$K926, MAX(0.00000001, (1/(1+EXP(-(INDEX(係数表!G:G,11) + $B926))))*(EXP(INDEX(係数表!H:H,11) + INDEX(係数表!I:I,11)*LN(INDEX(出力表!C:C,11)+1)))), MAX(0.00000001, (1-(1/(1+EXP(-(INDEX(係数表!G:G,11) + $B926)))))*(EXP(INDEX(係数表!H:H,11) + INDEX(係数表!I:I,11)*LN(INDEX(出力表!C:C,11)+1)))))))</f>
        <v>99.714785340948922</v>
      </c>
      <c r="AF926" t="e">
        <f>MIN(100, MAX(0, (100*(INDEX(出力表!D:D,11))/(EXP(INDEX(係数表!B:B,11) + $C926) + (INDEX(出力表!D:D,11)))) + (乱数表!$W926*(Settings!B12/(((INDEX(出力表!D:D,11))+1)^INDEX(係数表!E:E,11)*INDEX(係数表!F:F,11))))))</f>
        <v>#VALUE!</v>
      </c>
      <c r="AG926" t="e">
        <f>MIN(100, MAX(0, (INDEX(出力表!D:D,11))*AE926/MAX(AF926, Settings!B3)))</f>
        <v>#VALUE!</v>
      </c>
      <c r="AH926">
        <f>MIN(100, MAX(0, 100*BETAINV(乱数表!$L926, MAX(0.00000001, (1/(1+EXP(-(INDEX(係数表!G:G,12) + $B926))))*(EXP(INDEX(係数表!H:H,12) + INDEX(係数表!I:I,12)*LN(INDEX(出力表!C:C,12)+1)))), MAX(0.00000001, (1-(1/(1+EXP(-(INDEX(係数表!G:G,12) + $B926)))))*(EXP(INDEX(係数表!H:H,12) + INDEX(係数表!I:I,12)*LN(INDEX(出力表!C:C,12)+1)))))))</f>
        <v>76.258829705008921</v>
      </c>
      <c r="AI926" t="e">
        <f>MIN(100, MAX(0, (100*(INDEX(出力表!D:D,12))/(EXP(INDEX(係数表!B:B,12) + $C926) + (INDEX(出力表!D:D,12)))) + (乱数表!$X926*(Settings!B12/(((INDEX(出力表!D:D,12))+1)^INDEX(係数表!E:E,12)*INDEX(係数表!F:F,12))))))</f>
        <v>#VALUE!</v>
      </c>
      <c r="AJ926" t="e">
        <f>MIN(100, MAX(0, (INDEX(出力表!D:D,12))*AH926/MAX(AI926, Settings!B3)))</f>
        <v>#VALUE!</v>
      </c>
      <c r="AK926">
        <f>MIN(100, MAX(0, 100*BETAINV(乱数表!$M926, MAX(0.00000001, (1/(1+EXP(-(INDEX(係数表!G:G,13) + $B926))))*(EXP(INDEX(係数表!H:H,13) + INDEX(係数表!I:I,13)*LN(INDEX(出力表!C:C,13)+1)))), MAX(0.00000001, (1-(1/(1+EXP(-(INDEX(係数表!G:G,13) + $B926)))))*(EXP(INDEX(係数表!H:H,13) + INDEX(係数表!I:I,13)*LN(INDEX(出力表!C:C,13)+1)))))))</f>
        <v>93.959634300592938</v>
      </c>
      <c r="AL926" t="e">
        <f>MIN(100, MAX(0, (100*(INDEX(出力表!D:D,13))/(EXP(INDEX(係数表!B:B,13) + $C926) + (INDEX(出力表!D:D,13)))) + (乱数表!$Y926*(Settings!B12/(((INDEX(出力表!D:D,13))+1)^INDEX(係数表!E:E,13)*INDEX(係数表!F:F,13))))))</f>
        <v>#VALUE!</v>
      </c>
      <c r="AM926" t="e">
        <f>MIN(100, MAX(0, (INDEX(出力表!D:D,13))*AK926/MAX(AL926, Settings!B3)))</f>
        <v>#VALUE!</v>
      </c>
      <c r="AN926">
        <f>IF(ISNUMBER(F926), INDEX(出力表!B:B,2)*F926, 0)+IF(ISNUMBER(I926), INDEX(出力表!B:B,3)*I926, 0)+IF(ISNUMBER(L926), INDEX(出力表!B:B,4)*L926, 0)+IF(ISNUMBER(O926), INDEX(出力表!B:B,5)*O926, 0)+IF(ISNUMBER(R926), INDEX(出力表!B:B,6)*R926, 0)+IF(ISNUMBER(U926), INDEX(出力表!B:B,7)*U926, 0)+IF(ISNUMBER(X926), INDEX(出力表!B:B,8)*X926, 0)+IF(ISNUMBER(AA926), INDEX(出力表!B:B,9)*AA926, 0)+IF(ISNUMBER(AD926), INDEX(出力表!B:B,10)*AD926, 0)+IF(ISNUMBER(AG926), INDEX(出力表!B:B,11)*AG926, 0)+IF(ISNUMBER(AJ926), INDEX(出力表!B:B,12)*AJ926, 0)+IF(ISNUMBER(AM926), INDEX(出力表!B:B,13)*AM926, 0)</f>
        <v>0</v>
      </c>
      <c r="AO926">
        <f>IF(ISNUMBER(F926), INDEX(出力表!B:B,2), 0)+IF(ISNUMBER(I926), INDEX(出力表!B:B,3), 0)+IF(ISNUMBER(L926), INDEX(出力表!B:B,4), 0)+IF(ISNUMBER(O926), INDEX(出力表!B:B,5), 0)+IF(ISNUMBER(R926), INDEX(出力表!B:B,6), 0)+IF(ISNUMBER(U926), INDEX(出力表!B:B,7), 0)+IF(ISNUMBER(X926), INDEX(出力表!B:B,8), 0)+IF(ISNUMBER(AA926), INDEX(出力表!B:B,9), 0)+IF(ISNUMBER(AD926), INDEX(出力表!B:B,10), 0)+IF(ISNUMBER(AG926), INDEX(出力表!B:B,11), 0)+IF(ISNUMBER(AJ926), INDEX(出力表!B:B,12), 0)+IF(ISNUMBER(AM926), INDEX(出力表!B:B,13), 0)</f>
        <v>0</v>
      </c>
      <c r="AP926" t="str">
        <f t="shared" si="14"/>
        <v/>
      </c>
    </row>
    <row r="927" spans="1:42" x14ac:dyDescent="0.2">
      <c r="A927">
        <v>926</v>
      </c>
      <c r="B927">
        <f>IF(UPPER(Settings!B4)="TRUE", 乱数表!$Z927*Settings!B10, 0)</f>
        <v>-0.50336752885839042</v>
      </c>
      <c r="C927">
        <f>IF(UPPER(Settings!B4)="TRUE", 乱数表!$AA927*Settings!B11, 0)</f>
        <v>1.3812257583805095E-4</v>
      </c>
      <c r="D927">
        <f>MIN(100, MAX(0, 100*BETAINV(乱数表!$B927, MAX(0.00000001, (1/(1+EXP(-(INDEX(係数表!G:G,2) + $B927))))*(EXP(INDEX(係数表!H:H,2) + INDEX(係数表!I:I,2)*LN(INDEX(出力表!C:C,2)+1)))), MAX(0.00000001, (1-(1/(1+EXP(-(INDEX(係数表!G:G,2) + $B927)))))*(EXP(INDEX(係数表!H:H,2) + INDEX(係数表!I:I,2)*LN(INDEX(出力表!C:C,2)+1)))))))</f>
        <v>95.373999923424819</v>
      </c>
      <c r="E927" t="e">
        <f>MIN(100, MAX(0, (100*(INDEX(出力表!D:D,2))/(EXP(INDEX(係数表!B:B,2) + $C927) + (INDEX(出力表!D:D,2)))) + (乱数表!$N927*(Settings!B12/(((INDEX(出力表!D:D,2))+1)^INDEX(係数表!E:E,2)*INDEX(係数表!F:F,2))))))</f>
        <v>#VALUE!</v>
      </c>
      <c r="F927" t="e">
        <f>MIN(100, MAX(0, (INDEX(出力表!D:D,2))*D927/MAX(E927, Settings!B3)))</f>
        <v>#VALUE!</v>
      </c>
      <c r="G927">
        <f>MIN(100, MAX(0, 100*BETAINV(乱数表!$C927, MAX(0.00000001, (1/(1+EXP(-(INDEX(係数表!G:G,3) + $B927))))*(EXP(INDEX(係数表!H:H,3) + INDEX(係数表!I:I,3)*LN(INDEX(出力表!C:C,3)+1)))), MAX(0.00000001, (1-(1/(1+EXP(-(INDEX(係数表!G:G,3) + $B927)))))*(EXP(INDEX(係数表!H:H,3) + INDEX(係数表!I:I,3)*LN(INDEX(出力表!C:C,3)+1)))))))</f>
        <v>78.208102967902548</v>
      </c>
      <c r="H927" t="e">
        <f>MIN(100, MAX(0, (100*(INDEX(出力表!D:D,3))/(EXP(INDEX(係数表!B:B,3) + $C927) + (INDEX(出力表!D:D,3)))) + (乱数表!$O927*(Settings!B12/(((INDEX(出力表!D:D,3))+1)^INDEX(係数表!E:E,3)*INDEX(係数表!F:F,3))))))</f>
        <v>#VALUE!</v>
      </c>
      <c r="I927" t="e">
        <f>MIN(100, MAX(0, (INDEX(出力表!D:D,3))*G927/MAX(H927, Settings!B3)))</f>
        <v>#VALUE!</v>
      </c>
      <c r="J927">
        <f>MIN(100, MAX(0, 100*BETAINV(乱数表!$D927, MAX(0.00000001, (1/(1+EXP(-(INDEX(係数表!G:G,4) + $B927))))*(EXP(INDEX(係数表!H:H,4) + INDEX(係数表!I:I,4)*LN(INDEX(出力表!C:C,4)+1)))), MAX(0.00000001, (1-(1/(1+EXP(-(INDEX(係数表!G:G,4) + $B927)))))*(EXP(INDEX(係数表!H:H,4) + INDEX(係数表!I:I,4)*LN(INDEX(出力表!C:C,4)+1)))))))</f>
        <v>54.309663472433677</v>
      </c>
      <c r="K927" t="e">
        <f>MIN(100, MAX(0, (100*(INDEX(出力表!D:D,4))/(EXP(INDEX(係数表!B:B,4) + $C927) + (INDEX(出力表!D:D,4)))) + (乱数表!$P927*(Settings!B12/(((INDEX(出力表!D:D,4))+1)^INDEX(係数表!E:E,4)*INDEX(係数表!F:F,4))))))</f>
        <v>#VALUE!</v>
      </c>
      <c r="L927" t="e">
        <f>MIN(100, MAX(0, (INDEX(出力表!D:D,4))*J927/MAX(K927, Settings!B3)))</f>
        <v>#VALUE!</v>
      </c>
      <c r="M927">
        <f>MIN(100, MAX(0, 100*BETAINV(乱数表!$E927, MAX(0.00000001, (1/(1+EXP(-(INDEX(係数表!G:G,5) + $B927))))*(EXP(INDEX(係数表!H:H,5) + INDEX(係数表!I:I,5)*LN(INDEX(出力表!C:C,5)+1)))), MAX(0.00000001, (1-(1/(1+EXP(-(INDEX(係数表!G:G,5) + $B927)))))*(EXP(INDEX(係数表!H:H,5) + INDEX(係数表!I:I,5)*LN(INDEX(出力表!C:C,5)+1)))))))</f>
        <v>85.757098025710349</v>
      </c>
      <c r="N927" t="e">
        <f>MIN(100, MAX(0, (100*(INDEX(出力表!D:D,5))/(EXP(INDEX(係数表!B:B,5) + $C927) + (INDEX(出力表!D:D,5)))) + (乱数表!$Q927*(Settings!B12/(((INDEX(出力表!D:D,5))+1)^INDEX(係数表!E:E,5)*INDEX(係数表!F:F,5))))))</f>
        <v>#VALUE!</v>
      </c>
      <c r="O927" t="e">
        <f>MIN(100, MAX(0, (INDEX(出力表!D:D,5))*M927/MAX(N927, Settings!B3)))</f>
        <v>#VALUE!</v>
      </c>
      <c r="P927">
        <f>MIN(100, MAX(0, 100*BETAINV(乱数表!$F927, MAX(0.00000001, (1/(1+EXP(-(INDEX(係数表!G:G,6) + $B927))))*(EXP(INDEX(係数表!H:H,6) + INDEX(係数表!I:I,6)*LN(INDEX(出力表!C:C,6)+1)))), MAX(0.00000001, (1-(1/(1+EXP(-(INDEX(係数表!G:G,6) + $B927)))))*(EXP(INDEX(係数表!H:H,6) + INDEX(係数表!I:I,6)*LN(INDEX(出力表!C:C,6)+1)))))))</f>
        <v>96.743887320015105</v>
      </c>
      <c r="Q927" t="e">
        <f>MIN(100, MAX(0, (100*(INDEX(出力表!D:D,6))/(EXP(INDEX(係数表!B:B,6) + $C927) + (INDEX(出力表!D:D,6)))) + (乱数表!$R927*(Settings!B12/(((INDEX(出力表!D:D,6))+1)^INDEX(係数表!E:E,6)*INDEX(係数表!F:F,6))))))</f>
        <v>#VALUE!</v>
      </c>
      <c r="R927" t="e">
        <f>MIN(100, MAX(0, (INDEX(出力表!D:D,6))*P927/MAX(Q927, Settings!B3)))</f>
        <v>#VALUE!</v>
      </c>
      <c r="S927">
        <f>MIN(100, MAX(0, 100*BETAINV(乱数表!$G927, MAX(0.00000001, (1/(1+EXP(-(INDEX(係数表!G:G,7) + $B927))))*(EXP(INDEX(係数表!H:H,7) + INDEX(係数表!I:I,7)*LN(INDEX(出力表!C:C,7)+1)))), MAX(0.00000001, (1-(1/(1+EXP(-(INDEX(係数表!G:G,7) + $B927)))))*(EXP(INDEX(係数表!H:H,7) + INDEX(係数表!I:I,7)*LN(INDEX(出力表!C:C,7)+1)))))))</f>
        <v>92.473698925948966</v>
      </c>
      <c r="T927" t="e">
        <f>MIN(100, MAX(0, (100*(INDEX(出力表!D:D,7))/(EXP(INDEX(係数表!B:B,7) + $C927) + (INDEX(出力表!D:D,7)))) + (乱数表!$S927*(Settings!B12/(((INDEX(出力表!D:D,7))+1)^INDEX(係数表!E:E,7)*INDEX(係数表!F:F,7))))))</f>
        <v>#VALUE!</v>
      </c>
      <c r="U927" t="e">
        <f>MIN(100, MAX(0, (INDEX(出力表!D:D,7))*S927/MAX(T927, Settings!B3)))</f>
        <v>#VALUE!</v>
      </c>
      <c r="V927">
        <f>MIN(100, MAX(0, 100*BETAINV(乱数表!$H927, MAX(0.00000001, (1/(1+EXP(-(INDEX(係数表!G:G,8) + $B927))))*(EXP(INDEX(係数表!H:H,8) + INDEX(係数表!I:I,8)*LN(INDEX(出力表!C:C,8)+1)))), MAX(0.00000001, (1-(1/(1+EXP(-(INDEX(係数表!G:G,8) + $B927)))))*(EXP(INDEX(係数表!H:H,8) + INDEX(係数表!I:I,8)*LN(INDEX(出力表!C:C,8)+1)))))))</f>
        <v>49.698843592356837</v>
      </c>
      <c r="W927" t="e">
        <f>MIN(100, MAX(0, (100*(INDEX(出力表!D:D,8))/(EXP(INDEX(係数表!B:B,8) + $C927) + (INDEX(出力表!D:D,8)))) + (乱数表!$T927*(Settings!B12/(((INDEX(出力表!D:D,8))+1)^INDEX(係数表!E:E,8)*INDEX(係数表!F:F,8))))))</f>
        <v>#VALUE!</v>
      </c>
      <c r="X927" t="e">
        <f>MIN(100, MAX(0, (INDEX(出力表!D:D,8))*V927/MAX(W927, Settings!B3)))</f>
        <v>#VALUE!</v>
      </c>
      <c r="Y927">
        <f>MIN(100, MAX(0, 100*BETAINV(乱数表!$I927, MAX(0.00000001, (1/(1+EXP(-(INDEX(係数表!G:G,9) + $B927))))*(EXP(INDEX(係数表!H:H,9) + INDEX(係数表!I:I,9)*LN(INDEX(出力表!C:C,9)+1)))), MAX(0.00000001, (1-(1/(1+EXP(-(INDEX(係数表!G:G,9) + $B927)))))*(EXP(INDEX(係数表!H:H,9) + INDEX(係数表!I:I,9)*LN(INDEX(出力表!C:C,9)+1)))))))</f>
        <v>49.542983838529949</v>
      </c>
      <c r="Z927" t="e">
        <f>MIN(100, MAX(0, (100*(INDEX(出力表!D:D,9))/(EXP(INDEX(係数表!B:B,9) + $C927) + (INDEX(出力表!D:D,9)))) + (乱数表!$U927*(Settings!B12/(((INDEX(出力表!D:D,9))+1)^INDEX(係数表!E:E,9)*INDEX(係数表!F:F,9))))))</f>
        <v>#VALUE!</v>
      </c>
      <c r="AA927" t="e">
        <f>MIN(100, MAX(0, (INDEX(出力表!D:D,9))*Y927/MAX(Z927, Settings!B3)))</f>
        <v>#VALUE!</v>
      </c>
      <c r="AB927">
        <f>MIN(100, MAX(0, 100*BETAINV(乱数表!$J927, MAX(0.00000001, (1/(1+EXP(-(INDEX(係数表!G:G,10) + $B927))))*(EXP(INDEX(係数表!H:H,10) + INDEX(係数表!I:I,10)*LN(INDEX(出力表!C:C,10)+1)))), MAX(0.00000001, (1-(1/(1+EXP(-(INDEX(係数表!G:G,10) + $B927)))))*(EXP(INDEX(係数表!H:H,10) + INDEX(係数表!I:I,10)*LN(INDEX(出力表!C:C,10)+1)))))))</f>
        <v>98.011966763623022</v>
      </c>
      <c r="AC927" t="e">
        <f>MIN(100, MAX(0, (100*(INDEX(出力表!D:D,10))/(EXP(INDEX(係数表!B:B,10) + $C927) + (INDEX(出力表!D:D,10)))) + (乱数表!$V927*(Settings!B12/(((INDEX(出力表!D:D,10))+1)^INDEX(係数表!E:E,10)*INDEX(係数表!F:F,10))))))</f>
        <v>#VALUE!</v>
      </c>
      <c r="AD927" t="e">
        <f>MIN(100, MAX(0, (INDEX(出力表!D:D,10))*AB927/MAX(AC927, Settings!B3)))</f>
        <v>#VALUE!</v>
      </c>
      <c r="AE927">
        <f>MIN(100, MAX(0, 100*BETAINV(乱数表!$K927, MAX(0.00000001, (1/(1+EXP(-(INDEX(係数表!G:G,11) + $B927))))*(EXP(INDEX(係数表!H:H,11) + INDEX(係数表!I:I,11)*LN(INDEX(出力表!C:C,11)+1)))), MAX(0.00000001, (1-(1/(1+EXP(-(INDEX(係数表!G:G,11) + $B927)))))*(EXP(INDEX(係数表!H:H,11) + INDEX(係数表!I:I,11)*LN(INDEX(出力表!C:C,11)+1)))))))</f>
        <v>97.668406233003708</v>
      </c>
      <c r="AF927" t="e">
        <f>MIN(100, MAX(0, (100*(INDEX(出力表!D:D,11))/(EXP(INDEX(係数表!B:B,11) + $C927) + (INDEX(出力表!D:D,11)))) + (乱数表!$W927*(Settings!B12/(((INDEX(出力表!D:D,11))+1)^INDEX(係数表!E:E,11)*INDEX(係数表!F:F,11))))))</f>
        <v>#VALUE!</v>
      </c>
      <c r="AG927" t="e">
        <f>MIN(100, MAX(0, (INDEX(出力表!D:D,11))*AE927/MAX(AF927, Settings!B3)))</f>
        <v>#VALUE!</v>
      </c>
      <c r="AH927">
        <f>MIN(100, MAX(0, 100*BETAINV(乱数表!$L927, MAX(0.00000001, (1/(1+EXP(-(INDEX(係数表!G:G,12) + $B927))))*(EXP(INDEX(係数表!H:H,12) + INDEX(係数表!I:I,12)*LN(INDEX(出力表!C:C,12)+1)))), MAX(0.00000001, (1-(1/(1+EXP(-(INDEX(係数表!G:G,12) + $B927)))))*(EXP(INDEX(係数表!H:H,12) + INDEX(係数表!I:I,12)*LN(INDEX(出力表!C:C,12)+1)))))))</f>
        <v>74.531880170135352</v>
      </c>
      <c r="AI927" t="e">
        <f>MIN(100, MAX(0, (100*(INDEX(出力表!D:D,12))/(EXP(INDEX(係数表!B:B,12) + $C927) + (INDEX(出力表!D:D,12)))) + (乱数表!$X927*(Settings!B12/(((INDEX(出力表!D:D,12))+1)^INDEX(係数表!E:E,12)*INDEX(係数表!F:F,12))))))</f>
        <v>#VALUE!</v>
      </c>
      <c r="AJ927" t="e">
        <f>MIN(100, MAX(0, (INDEX(出力表!D:D,12))*AH927/MAX(AI927, Settings!B3)))</f>
        <v>#VALUE!</v>
      </c>
      <c r="AK927">
        <f>MIN(100, MAX(0, 100*BETAINV(乱数表!$M927, MAX(0.00000001, (1/(1+EXP(-(INDEX(係数表!G:G,13) + $B927))))*(EXP(INDEX(係数表!H:H,13) + INDEX(係数表!I:I,13)*LN(INDEX(出力表!C:C,13)+1)))), MAX(0.00000001, (1-(1/(1+EXP(-(INDEX(係数表!G:G,13) + $B927)))))*(EXP(INDEX(係数表!H:H,13) + INDEX(係数表!I:I,13)*LN(INDEX(出力表!C:C,13)+1)))))))</f>
        <v>64.632477723621548</v>
      </c>
      <c r="AL927" t="e">
        <f>MIN(100, MAX(0, (100*(INDEX(出力表!D:D,13))/(EXP(INDEX(係数表!B:B,13) + $C927) + (INDEX(出力表!D:D,13)))) + (乱数表!$Y927*(Settings!B12/(((INDEX(出力表!D:D,13))+1)^INDEX(係数表!E:E,13)*INDEX(係数表!F:F,13))))))</f>
        <v>#VALUE!</v>
      </c>
      <c r="AM927" t="e">
        <f>MIN(100, MAX(0, (INDEX(出力表!D:D,13))*AK927/MAX(AL927, Settings!B3)))</f>
        <v>#VALUE!</v>
      </c>
      <c r="AN927">
        <f>IF(ISNUMBER(F927), INDEX(出力表!B:B,2)*F927, 0)+IF(ISNUMBER(I927), INDEX(出力表!B:B,3)*I927, 0)+IF(ISNUMBER(L927), INDEX(出力表!B:B,4)*L927, 0)+IF(ISNUMBER(O927), INDEX(出力表!B:B,5)*O927, 0)+IF(ISNUMBER(R927), INDEX(出力表!B:B,6)*R927, 0)+IF(ISNUMBER(U927), INDEX(出力表!B:B,7)*U927, 0)+IF(ISNUMBER(X927), INDEX(出力表!B:B,8)*X927, 0)+IF(ISNUMBER(AA927), INDEX(出力表!B:B,9)*AA927, 0)+IF(ISNUMBER(AD927), INDEX(出力表!B:B,10)*AD927, 0)+IF(ISNUMBER(AG927), INDEX(出力表!B:B,11)*AG927, 0)+IF(ISNUMBER(AJ927), INDEX(出力表!B:B,12)*AJ927, 0)+IF(ISNUMBER(AM927), INDEX(出力表!B:B,13)*AM927, 0)</f>
        <v>0</v>
      </c>
      <c r="AO927">
        <f>IF(ISNUMBER(F927), INDEX(出力表!B:B,2), 0)+IF(ISNUMBER(I927), INDEX(出力表!B:B,3), 0)+IF(ISNUMBER(L927), INDEX(出力表!B:B,4), 0)+IF(ISNUMBER(O927), INDEX(出力表!B:B,5), 0)+IF(ISNUMBER(R927), INDEX(出力表!B:B,6), 0)+IF(ISNUMBER(U927), INDEX(出力表!B:B,7), 0)+IF(ISNUMBER(X927), INDEX(出力表!B:B,8), 0)+IF(ISNUMBER(AA927), INDEX(出力表!B:B,9), 0)+IF(ISNUMBER(AD927), INDEX(出力表!B:B,10), 0)+IF(ISNUMBER(AG927), INDEX(出力表!B:B,11), 0)+IF(ISNUMBER(AJ927), INDEX(出力表!B:B,12), 0)+IF(ISNUMBER(AM927), INDEX(出力表!B:B,13), 0)</f>
        <v>0</v>
      </c>
      <c r="AP927" t="str">
        <f t="shared" si="14"/>
        <v/>
      </c>
    </row>
    <row r="928" spans="1:42" x14ac:dyDescent="0.2">
      <c r="A928">
        <v>927</v>
      </c>
      <c r="B928">
        <f>IF(UPPER(Settings!B4)="TRUE", 乱数表!$Z928*Settings!B10, 0)</f>
        <v>-0.22949452997783146</v>
      </c>
      <c r="C928">
        <f>IF(UPPER(Settings!B4)="TRUE", 乱数表!$AA928*Settings!B11, 0)</f>
        <v>1.2351677236700994E-2</v>
      </c>
      <c r="D928">
        <f>MIN(100, MAX(0, 100*BETAINV(乱数表!$B928, MAX(0.00000001, (1/(1+EXP(-(INDEX(係数表!G:G,2) + $B928))))*(EXP(INDEX(係数表!H:H,2) + INDEX(係数表!I:I,2)*LN(INDEX(出力表!C:C,2)+1)))), MAX(0.00000001, (1-(1/(1+EXP(-(INDEX(係数表!G:G,2) + $B928)))))*(EXP(INDEX(係数表!H:H,2) + INDEX(係数表!I:I,2)*LN(INDEX(出力表!C:C,2)+1)))))))</f>
        <v>87.956994818813769</v>
      </c>
      <c r="E928" t="e">
        <f>MIN(100, MAX(0, (100*(INDEX(出力表!D:D,2))/(EXP(INDEX(係数表!B:B,2) + $C928) + (INDEX(出力表!D:D,2)))) + (乱数表!$N928*(Settings!B12/(((INDEX(出力表!D:D,2))+1)^INDEX(係数表!E:E,2)*INDEX(係数表!F:F,2))))))</f>
        <v>#VALUE!</v>
      </c>
      <c r="F928" t="e">
        <f>MIN(100, MAX(0, (INDEX(出力表!D:D,2))*D928/MAX(E928, Settings!B3)))</f>
        <v>#VALUE!</v>
      </c>
      <c r="G928">
        <f>MIN(100, MAX(0, 100*BETAINV(乱数表!$C928, MAX(0.00000001, (1/(1+EXP(-(INDEX(係数表!G:G,3) + $B928))))*(EXP(INDEX(係数表!H:H,3) + INDEX(係数表!I:I,3)*LN(INDEX(出力表!C:C,3)+1)))), MAX(0.00000001, (1-(1/(1+EXP(-(INDEX(係数表!G:G,3) + $B928)))))*(EXP(INDEX(係数表!H:H,3) + INDEX(係数表!I:I,3)*LN(INDEX(出力表!C:C,3)+1)))))))</f>
        <v>89.374759180449601</v>
      </c>
      <c r="H928" t="e">
        <f>MIN(100, MAX(0, (100*(INDEX(出力表!D:D,3))/(EXP(INDEX(係数表!B:B,3) + $C928) + (INDEX(出力表!D:D,3)))) + (乱数表!$O928*(Settings!B12/(((INDEX(出力表!D:D,3))+1)^INDEX(係数表!E:E,3)*INDEX(係数表!F:F,3))))))</f>
        <v>#VALUE!</v>
      </c>
      <c r="I928" t="e">
        <f>MIN(100, MAX(0, (INDEX(出力表!D:D,3))*G928/MAX(H928, Settings!B3)))</f>
        <v>#VALUE!</v>
      </c>
      <c r="J928">
        <f>MIN(100, MAX(0, 100*BETAINV(乱数表!$D928, MAX(0.00000001, (1/(1+EXP(-(INDEX(係数表!G:G,4) + $B928))))*(EXP(INDEX(係数表!H:H,4) + INDEX(係数表!I:I,4)*LN(INDEX(出力表!C:C,4)+1)))), MAX(0.00000001, (1-(1/(1+EXP(-(INDEX(係数表!G:G,4) + $B928)))))*(EXP(INDEX(係数表!H:H,4) + INDEX(係数表!I:I,4)*LN(INDEX(出力表!C:C,4)+1)))))))</f>
        <v>96.051321095819446</v>
      </c>
      <c r="K928" t="e">
        <f>MIN(100, MAX(0, (100*(INDEX(出力表!D:D,4))/(EXP(INDEX(係数表!B:B,4) + $C928) + (INDEX(出力表!D:D,4)))) + (乱数表!$P928*(Settings!B12/(((INDEX(出力表!D:D,4))+1)^INDEX(係数表!E:E,4)*INDEX(係数表!F:F,4))))))</f>
        <v>#VALUE!</v>
      </c>
      <c r="L928" t="e">
        <f>MIN(100, MAX(0, (INDEX(出力表!D:D,4))*J928/MAX(K928, Settings!B3)))</f>
        <v>#VALUE!</v>
      </c>
      <c r="M928">
        <f>MIN(100, MAX(0, 100*BETAINV(乱数表!$E928, MAX(0.00000001, (1/(1+EXP(-(INDEX(係数表!G:G,5) + $B928))))*(EXP(INDEX(係数表!H:H,5) + INDEX(係数表!I:I,5)*LN(INDEX(出力表!C:C,5)+1)))), MAX(0.00000001, (1-(1/(1+EXP(-(INDEX(係数表!G:G,5) + $B928)))))*(EXP(INDEX(係数表!H:H,5) + INDEX(係数表!I:I,5)*LN(INDEX(出力表!C:C,5)+1)))))))</f>
        <v>99.333124687962197</v>
      </c>
      <c r="N928" t="e">
        <f>MIN(100, MAX(0, (100*(INDEX(出力表!D:D,5))/(EXP(INDEX(係数表!B:B,5) + $C928) + (INDEX(出力表!D:D,5)))) + (乱数表!$Q928*(Settings!B12/(((INDEX(出力表!D:D,5))+1)^INDEX(係数表!E:E,5)*INDEX(係数表!F:F,5))))))</f>
        <v>#VALUE!</v>
      </c>
      <c r="O928" t="e">
        <f>MIN(100, MAX(0, (INDEX(出力表!D:D,5))*M928/MAX(N928, Settings!B3)))</f>
        <v>#VALUE!</v>
      </c>
      <c r="P928">
        <f>MIN(100, MAX(0, 100*BETAINV(乱数表!$F928, MAX(0.00000001, (1/(1+EXP(-(INDEX(係数表!G:G,6) + $B928))))*(EXP(INDEX(係数表!H:H,6) + INDEX(係数表!I:I,6)*LN(INDEX(出力表!C:C,6)+1)))), MAX(0.00000001, (1-(1/(1+EXP(-(INDEX(係数表!G:G,6) + $B928)))))*(EXP(INDEX(係数表!H:H,6) + INDEX(係数表!I:I,6)*LN(INDEX(出力表!C:C,6)+1)))))))</f>
        <v>82.30202707973659</v>
      </c>
      <c r="Q928" t="e">
        <f>MIN(100, MAX(0, (100*(INDEX(出力表!D:D,6))/(EXP(INDEX(係数表!B:B,6) + $C928) + (INDEX(出力表!D:D,6)))) + (乱数表!$R928*(Settings!B12/(((INDEX(出力表!D:D,6))+1)^INDEX(係数表!E:E,6)*INDEX(係数表!F:F,6))))))</f>
        <v>#VALUE!</v>
      </c>
      <c r="R928" t="e">
        <f>MIN(100, MAX(0, (INDEX(出力表!D:D,6))*P928/MAX(Q928, Settings!B3)))</f>
        <v>#VALUE!</v>
      </c>
      <c r="S928">
        <f>MIN(100, MAX(0, 100*BETAINV(乱数表!$G928, MAX(0.00000001, (1/(1+EXP(-(INDEX(係数表!G:G,7) + $B928))))*(EXP(INDEX(係数表!H:H,7) + INDEX(係数表!I:I,7)*LN(INDEX(出力表!C:C,7)+1)))), MAX(0.00000001, (1-(1/(1+EXP(-(INDEX(係数表!G:G,7) + $B928)))))*(EXP(INDEX(係数表!H:H,7) + INDEX(係数表!I:I,7)*LN(INDEX(出力表!C:C,7)+1)))))))</f>
        <v>99.931950348679592</v>
      </c>
      <c r="T928" t="e">
        <f>MIN(100, MAX(0, (100*(INDEX(出力表!D:D,7))/(EXP(INDEX(係数表!B:B,7) + $C928) + (INDEX(出力表!D:D,7)))) + (乱数表!$S928*(Settings!B12/(((INDEX(出力表!D:D,7))+1)^INDEX(係数表!E:E,7)*INDEX(係数表!F:F,7))))))</f>
        <v>#VALUE!</v>
      </c>
      <c r="U928" t="e">
        <f>MIN(100, MAX(0, (INDEX(出力表!D:D,7))*S928/MAX(T928, Settings!B3)))</f>
        <v>#VALUE!</v>
      </c>
      <c r="V928">
        <f>MIN(100, MAX(0, 100*BETAINV(乱数表!$H928, MAX(0.00000001, (1/(1+EXP(-(INDEX(係数表!G:G,8) + $B928))))*(EXP(INDEX(係数表!H:H,8) + INDEX(係数表!I:I,8)*LN(INDEX(出力表!C:C,8)+1)))), MAX(0.00000001, (1-(1/(1+EXP(-(INDEX(係数表!G:G,8) + $B928)))))*(EXP(INDEX(係数表!H:H,8) + INDEX(係数表!I:I,8)*LN(INDEX(出力表!C:C,8)+1)))))))</f>
        <v>97.730365407954451</v>
      </c>
      <c r="W928" t="e">
        <f>MIN(100, MAX(0, (100*(INDEX(出力表!D:D,8))/(EXP(INDEX(係数表!B:B,8) + $C928) + (INDEX(出力表!D:D,8)))) + (乱数表!$T928*(Settings!B12/(((INDEX(出力表!D:D,8))+1)^INDEX(係数表!E:E,8)*INDEX(係数表!F:F,8))))))</f>
        <v>#VALUE!</v>
      </c>
      <c r="X928" t="e">
        <f>MIN(100, MAX(0, (INDEX(出力表!D:D,8))*V928/MAX(W928, Settings!B3)))</f>
        <v>#VALUE!</v>
      </c>
      <c r="Y928">
        <f>MIN(100, MAX(0, 100*BETAINV(乱数表!$I928, MAX(0.00000001, (1/(1+EXP(-(INDEX(係数表!G:G,9) + $B928))))*(EXP(INDEX(係数表!H:H,9) + INDEX(係数表!I:I,9)*LN(INDEX(出力表!C:C,9)+1)))), MAX(0.00000001, (1-(1/(1+EXP(-(INDEX(係数表!G:G,9) + $B928)))))*(EXP(INDEX(係数表!H:H,9) + INDEX(係数表!I:I,9)*LN(INDEX(出力表!C:C,9)+1)))))))</f>
        <v>99.187629109049098</v>
      </c>
      <c r="Z928" t="e">
        <f>MIN(100, MAX(0, (100*(INDEX(出力表!D:D,9))/(EXP(INDEX(係数表!B:B,9) + $C928) + (INDEX(出力表!D:D,9)))) + (乱数表!$U928*(Settings!B12/(((INDEX(出力表!D:D,9))+1)^INDEX(係数表!E:E,9)*INDEX(係数表!F:F,9))))))</f>
        <v>#VALUE!</v>
      </c>
      <c r="AA928" t="e">
        <f>MIN(100, MAX(0, (INDEX(出力表!D:D,9))*Y928/MAX(Z928, Settings!B3)))</f>
        <v>#VALUE!</v>
      </c>
      <c r="AB928">
        <f>MIN(100, MAX(0, 100*BETAINV(乱数表!$J928, MAX(0.00000001, (1/(1+EXP(-(INDEX(係数表!G:G,10) + $B928))))*(EXP(INDEX(係数表!H:H,10) + INDEX(係数表!I:I,10)*LN(INDEX(出力表!C:C,10)+1)))), MAX(0.00000001, (1-(1/(1+EXP(-(INDEX(係数表!G:G,10) + $B928)))))*(EXP(INDEX(係数表!H:H,10) + INDEX(係数表!I:I,10)*LN(INDEX(出力表!C:C,10)+1)))))))</f>
        <v>75.963740520361469</v>
      </c>
      <c r="AC928" t="e">
        <f>MIN(100, MAX(0, (100*(INDEX(出力表!D:D,10))/(EXP(INDEX(係数表!B:B,10) + $C928) + (INDEX(出力表!D:D,10)))) + (乱数表!$V928*(Settings!B12/(((INDEX(出力表!D:D,10))+1)^INDEX(係数表!E:E,10)*INDEX(係数表!F:F,10))))))</f>
        <v>#VALUE!</v>
      </c>
      <c r="AD928" t="e">
        <f>MIN(100, MAX(0, (INDEX(出力表!D:D,10))*AB928/MAX(AC928, Settings!B3)))</f>
        <v>#VALUE!</v>
      </c>
      <c r="AE928">
        <f>MIN(100, MAX(0, 100*BETAINV(乱数表!$K928, MAX(0.00000001, (1/(1+EXP(-(INDEX(係数表!G:G,11) + $B928))))*(EXP(INDEX(係数表!H:H,11) + INDEX(係数表!I:I,11)*LN(INDEX(出力表!C:C,11)+1)))), MAX(0.00000001, (1-(1/(1+EXP(-(INDEX(係数表!G:G,11) + $B928)))))*(EXP(INDEX(係数表!H:H,11) + INDEX(係数表!I:I,11)*LN(INDEX(出力表!C:C,11)+1)))))))</f>
        <v>99.002193712162139</v>
      </c>
      <c r="AF928" t="e">
        <f>MIN(100, MAX(0, (100*(INDEX(出力表!D:D,11))/(EXP(INDEX(係数表!B:B,11) + $C928) + (INDEX(出力表!D:D,11)))) + (乱数表!$W928*(Settings!B12/(((INDEX(出力表!D:D,11))+1)^INDEX(係数表!E:E,11)*INDEX(係数表!F:F,11))))))</f>
        <v>#VALUE!</v>
      </c>
      <c r="AG928" t="e">
        <f>MIN(100, MAX(0, (INDEX(出力表!D:D,11))*AE928/MAX(AF928, Settings!B3)))</f>
        <v>#VALUE!</v>
      </c>
      <c r="AH928">
        <f>MIN(100, MAX(0, 100*BETAINV(乱数表!$L928, MAX(0.00000001, (1/(1+EXP(-(INDEX(係数表!G:G,12) + $B928))))*(EXP(INDEX(係数表!H:H,12) + INDEX(係数表!I:I,12)*LN(INDEX(出力表!C:C,12)+1)))), MAX(0.00000001, (1-(1/(1+EXP(-(INDEX(係数表!G:G,12) + $B928)))))*(EXP(INDEX(係数表!H:H,12) + INDEX(係数表!I:I,12)*LN(INDEX(出力表!C:C,12)+1)))))))</f>
        <v>99.503142016752136</v>
      </c>
      <c r="AI928" t="e">
        <f>MIN(100, MAX(0, (100*(INDEX(出力表!D:D,12))/(EXP(INDEX(係数表!B:B,12) + $C928) + (INDEX(出力表!D:D,12)))) + (乱数表!$X928*(Settings!B12/(((INDEX(出力表!D:D,12))+1)^INDEX(係数表!E:E,12)*INDEX(係数表!F:F,12))))))</f>
        <v>#VALUE!</v>
      </c>
      <c r="AJ928" t="e">
        <f>MIN(100, MAX(0, (INDEX(出力表!D:D,12))*AH928/MAX(AI928, Settings!B3)))</f>
        <v>#VALUE!</v>
      </c>
      <c r="AK928">
        <f>MIN(100, MAX(0, 100*BETAINV(乱数表!$M928, MAX(0.00000001, (1/(1+EXP(-(INDEX(係数表!G:G,13) + $B928))))*(EXP(INDEX(係数表!H:H,13) + INDEX(係数表!I:I,13)*LN(INDEX(出力表!C:C,13)+1)))), MAX(0.00000001, (1-(1/(1+EXP(-(INDEX(係数表!G:G,13) + $B928)))))*(EXP(INDEX(係数表!H:H,13) + INDEX(係数表!I:I,13)*LN(INDEX(出力表!C:C,13)+1)))))))</f>
        <v>93.785488400660654</v>
      </c>
      <c r="AL928" t="e">
        <f>MIN(100, MAX(0, (100*(INDEX(出力表!D:D,13))/(EXP(INDEX(係数表!B:B,13) + $C928) + (INDEX(出力表!D:D,13)))) + (乱数表!$Y928*(Settings!B12/(((INDEX(出力表!D:D,13))+1)^INDEX(係数表!E:E,13)*INDEX(係数表!F:F,13))))))</f>
        <v>#VALUE!</v>
      </c>
      <c r="AM928" t="e">
        <f>MIN(100, MAX(0, (INDEX(出力表!D:D,13))*AK928/MAX(AL928, Settings!B3)))</f>
        <v>#VALUE!</v>
      </c>
      <c r="AN928">
        <f>IF(ISNUMBER(F928), INDEX(出力表!B:B,2)*F928, 0)+IF(ISNUMBER(I928), INDEX(出力表!B:B,3)*I928, 0)+IF(ISNUMBER(L928), INDEX(出力表!B:B,4)*L928, 0)+IF(ISNUMBER(O928), INDEX(出力表!B:B,5)*O928, 0)+IF(ISNUMBER(R928), INDEX(出力表!B:B,6)*R928, 0)+IF(ISNUMBER(U928), INDEX(出力表!B:B,7)*U928, 0)+IF(ISNUMBER(X928), INDEX(出力表!B:B,8)*X928, 0)+IF(ISNUMBER(AA928), INDEX(出力表!B:B,9)*AA928, 0)+IF(ISNUMBER(AD928), INDEX(出力表!B:B,10)*AD928, 0)+IF(ISNUMBER(AG928), INDEX(出力表!B:B,11)*AG928, 0)+IF(ISNUMBER(AJ928), INDEX(出力表!B:B,12)*AJ928, 0)+IF(ISNUMBER(AM928), INDEX(出力表!B:B,13)*AM928, 0)</f>
        <v>0</v>
      </c>
      <c r="AO928">
        <f>IF(ISNUMBER(F928), INDEX(出力表!B:B,2), 0)+IF(ISNUMBER(I928), INDEX(出力表!B:B,3), 0)+IF(ISNUMBER(L928), INDEX(出力表!B:B,4), 0)+IF(ISNUMBER(O928), INDEX(出力表!B:B,5), 0)+IF(ISNUMBER(R928), INDEX(出力表!B:B,6), 0)+IF(ISNUMBER(U928), INDEX(出力表!B:B,7), 0)+IF(ISNUMBER(X928), INDEX(出力表!B:B,8), 0)+IF(ISNUMBER(AA928), INDEX(出力表!B:B,9), 0)+IF(ISNUMBER(AD928), INDEX(出力表!B:B,10), 0)+IF(ISNUMBER(AG928), INDEX(出力表!B:B,11), 0)+IF(ISNUMBER(AJ928), INDEX(出力表!B:B,12), 0)+IF(ISNUMBER(AM928), INDEX(出力表!B:B,13), 0)</f>
        <v>0</v>
      </c>
      <c r="AP928" t="str">
        <f t="shared" si="14"/>
        <v/>
      </c>
    </row>
    <row r="929" spans="1:42" x14ac:dyDescent="0.2">
      <c r="A929">
        <v>928</v>
      </c>
      <c r="B929">
        <f>IF(UPPER(Settings!B4)="TRUE", 乱数表!$Z929*Settings!B10, 0)</f>
        <v>-2.0334064986475064E-2</v>
      </c>
      <c r="C929">
        <f>IF(UPPER(Settings!B4)="TRUE", 乱数表!$AA929*Settings!B11, 0)</f>
        <v>-8.9358468633266453E-3</v>
      </c>
      <c r="D929">
        <f>MIN(100, MAX(0, 100*BETAINV(乱数表!$B929, MAX(0.00000001, (1/(1+EXP(-(INDEX(係数表!G:G,2) + $B929))))*(EXP(INDEX(係数表!H:H,2) + INDEX(係数表!I:I,2)*LN(INDEX(出力表!C:C,2)+1)))), MAX(0.00000001, (1-(1/(1+EXP(-(INDEX(係数表!G:G,2) + $B929)))))*(EXP(INDEX(係数表!H:H,2) + INDEX(係数表!I:I,2)*LN(INDEX(出力表!C:C,2)+1)))))))</f>
        <v>96.516556714614453</v>
      </c>
      <c r="E929" t="e">
        <f>MIN(100, MAX(0, (100*(INDEX(出力表!D:D,2))/(EXP(INDEX(係数表!B:B,2) + $C929) + (INDEX(出力表!D:D,2)))) + (乱数表!$N929*(Settings!B12/(((INDEX(出力表!D:D,2))+1)^INDEX(係数表!E:E,2)*INDEX(係数表!F:F,2))))))</f>
        <v>#VALUE!</v>
      </c>
      <c r="F929" t="e">
        <f>MIN(100, MAX(0, (INDEX(出力表!D:D,2))*D929/MAX(E929, Settings!B3)))</f>
        <v>#VALUE!</v>
      </c>
      <c r="G929">
        <f>MIN(100, MAX(0, 100*BETAINV(乱数表!$C929, MAX(0.00000001, (1/(1+EXP(-(INDEX(係数表!G:G,3) + $B929))))*(EXP(INDEX(係数表!H:H,3) + INDEX(係数表!I:I,3)*LN(INDEX(出力表!C:C,3)+1)))), MAX(0.00000001, (1-(1/(1+EXP(-(INDEX(係数表!G:G,3) + $B929)))))*(EXP(INDEX(係数表!H:H,3) + INDEX(係数表!I:I,3)*LN(INDEX(出力表!C:C,3)+1)))))))</f>
        <v>61.101336901503231</v>
      </c>
      <c r="H929" t="e">
        <f>MIN(100, MAX(0, (100*(INDEX(出力表!D:D,3))/(EXP(INDEX(係数表!B:B,3) + $C929) + (INDEX(出力表!D:D,3)))) + (乱数表!$O929*(Settings!B12/(((INDEX(出力表!D:D,3))+1)^INDEX(係数表!E:E,3)*INDEX(係数表!F:F,3))))))</f>
        <v>#VALUE!</v>
      </c>
      <c r="I929" t="e">
        <f>MIN(100, MAX(0, (INDEX(出力表!D:D,3))*G929/MAX(H929, Settings!B3)))</f>
        <v>#VALUE!</v>
      </c>
      <c r="J929">
        <f>MIN(100, MAX(0, 100*BETAINV(乱数表!$D929, MAX(0.00000001, (1/(1+EXP(-(INDEX(係数表!G:G,4) + $B929))))*(EXP(INDEX(係数表!H:H,4) + INDEX(係数表!I:I,4)*LN(INDEX(出力表!C:C,4)+1)))), MAX(0.00000001, (1-(1/(1+EXP(-(INDEX(係数表!G:G,4) + $B929)))))*(EXP(INDEX(係数表!H:H,4) + INDEX(係数表!I:I,4)*LN(INDEX(出力表!C:C,4)+1)))))))</f>
        <v>99.821835247755558</v>
      </c>
      <c r="K929" t="e">
        <f>MIN(100, MAX(0, (100*(INDEX(出力表!D:D,4))/(EXP(INDEX(係数表!B:B,4) + $C929) + (INDEX(出力表!D:D,4)))) + (乱数表!$P929*(Settings!B12/(((INDEX(出力表!D:D,4))+1)^INDEX(係数表!E:E,4)*INDEX(係数表!F:F,4))))))</f>
        <v>#VALUE!</v>
      </c>
      <c r="L929" t="e">
        <f>MIN(100, MAX(0, (INDEX(出力表!D:D,4))*J929/MAX(K929, Settings!B3)))</f>
        <v>#VALUE!</v>
      </c>
      <c r="M929">
        <f>MIN(100, MAX(0, 100*BETAINV(乱数表!$E929, MAX(0.00000001, (1/(1+EXP(-(INDEX(係数表!G:G,5) + $B929))))*(EXP(INDEX(係数表!H:H,5) + INDEX(係数表!I:I,5)*LN(INDEX(出力表!C:C,5)+1)))), MAX(0.00000001, (1-(1/(1+EXP(-(INDEX(係数表!G:G,5) + $B929)))))*(EXP(INDEX(係数表!H:H,5) + INDEX(係数表!I:I,5)*LN(INDEX(出力表!C:C,5)+1)))))))</f>
        <v>94.58217036959833</v>
      </c>
      <c r="N929" t="e">
        <f>MIN(100, MAX(0, (100*(INDEX(出力表!D:D,5))/(EXP(INDEX(係数表!B:B,5) + $C929) + (INDEX(出力表!D:D,5)))) + (乱数表!$Q929*(Settings!B12/(((INDEX(出力表!D:D,5))+1)^INDEX(係数表!E:E,5)*INDEX(係数表!F:F,5))))))</f>
        <v>#VALUE!</v>
      </c>
      <c r="O929" t="e">
        <f>MIN(100, MAX(0, (INDEX(出力表!D:D,5))*M929/MAX(N929, Settings!B3)))</f>
        <v>#VALUE!</v>
      </c>
      <c r="P929">
        <f>MIN(100, MAX(0, 100*BETAINV(乱数表!$F929, MAX(0.00000001, (1/(1+EXP(-(INDEX(係数表!G:G,6) + $B929))))*(EXP(INDEX(係数表!H:H,6) + INDEX(係数表!I:I,6)*LN(INDEX(出力表!C:C,6)+1)))), MAX(0.00000001, (1-(1/(1+EXP(-(INDEX(係数表!G:G,6) + $B929)))))*(EXP(INDEX(係数表!H:H,6) + INDEX(係数表!I:I,6)*LN(INDEX(出力表!C:C,6)+1)))))))</f>
        <v>59.473140960793891</v>
      </c>
      <c r="Q929" t="e">
        <f>MIN(100, MAX(0, (100*(INDEX(出力表!D:D,6))/(EXP(INDEX(係数表!B:B,6) + $C929) + (INDEX(出力表!D:D,6)))) + (乱数表!$R929*(Settings!B12/(((INDEX(出力表!D:D,6))+1)^INDEX(係数表!E:E,6)*INDEX(係数表!F:F,6))))))</f>
        <v>#VALUE!</v>
      </c>
      <c r="R929" t="e">
        <f>MIN(100, MAX(0, (INDEX(出力表!D:D,6))*P929/MAX(Q929, Settings!B3)))</f>
        <v>#VALUE!</v>
      </c>
      <c r="S929">
        <f>MIN(100, MAX(0, 100*BETAINV(乱数表!$G929, MAX(0.00000001, (1/(1+EXP(-(INDEX(係数表!G:G,7) + $B929))))*(EXP(INDEX(係数表!H:H,7) + INDEX(係数表!I:I,7)*LN(INDEX(出力表!C:C,7)+1)))), MAX(0.00000001, (1-(1/(1+EXP(-(INDEX(係数表!G:G,7) + $B929)))))*(EXP(INDEX(係数表!H:H,7) + INDEX(係数表!I:I,7)*LN(INDEX(出力表!C:C,7)+1)))))))</f>
        <v>99.147945103795649</v>
      </c>
      <c r="T929" t="e">
        <f>MIN(100, MAX(0, (100*(INDEX(出力表!D:D,7))/(EXP(INDEX(係数表!B:B,7) + $C929) + (INDEX(出力表!D:D,7)))) + (乱数表!$S929*(Settings!B12/(((INDEX(出力表!D:D,7))+1)^INDEX(係数表!E:E,7)*INDEX(係数表!F:F,7))))))</f>
        <v>#VALUE!</v>
      </c>
      <c r="U929" t="e">
        <f>MIN(100, MAX(0, (INDEX(出力表!D:D,7))*S929/MAX(T929, Settings!B3)))</f>
        <v>#VALUE!</v>
      </c>
      <c r="V929">
        <f>MIN(100, MAX(0, 100*BETAINV(乱数表!$H929, MAX(0.00000001, (1/(1+EXP(-(INDEX(係数表!G:G,8) + $B929))))*(EXP(INDEX(係数表!H:H,8) + INDEX(係数表!I:I,8)*LN(INDEX(出力表!C:C,8)+1)))), MAX(0.00000001, (1-(1/(1+EXP(-(INDEX(係数表!G:G,8) + $B929)))))*(EXP(INDEX(係数表!H:H,8) + INDEX(係数表!I:I,8)*LN(INDEX(出力表!C:C,8)+1)))))))</f>
        <v>96.977401402425983</v>
      </c>
      <c r="W929" t="e">
        <f>MIN(100, MAX(0, (100*(INDEX(出力表!D:D,8))/(EXP(INDEX(係数表!B:B,8) + $C929) + (INDEX(出力表!D:D,8)))) + (乱数表!$T929*(Settings!B12/(((INDEX(出力表!D:D,8))+1)^INDEX(係数表!E:E,8)*INDEX(係数表!F:F,8))))))</f>
        <v>#VALUE!</v>
      </c>
      <c r="X929" t="e">
        <f>MIN(100, MAX(0, (INDEX(出力表!D:D,8))*V929/MAX(W929, Settings!B3)))</f>
        <v>#VALUE!</v>
      </c>
      <c r="Y929">
        <f>MIN(100, MAX(0, 100*BETAINV(乱数表!$I929, MAX(0.00000001, (1/(1+EXP(-(INDEX(係数表!G:G,9) + $B929))))*(EXP(INDEX(係数表!H:H,9) + INDEX(係数表!I:I,9)*LN(INDEX(出力表!C:C,9)+1)))), MAX(0.00000001, (1-(1/(1+EXP(-(INDEX(係数表!G:G,9) + $B929)))))*(EXP(INDEX(係数表!H:H,9) + INDEX(係数表!I:I,9)*LN(INDEX(出力表!C:C,9)+1)))))))</f>
        <v>83.866695907277162</v>
      </c>
      <c r="Z929" t="e">
        <f>MIN(100, MAX(0, (100*(INDEX(出力表!D:D,9))/(EXP(INDEX(係数表!B:B,9) + $C929) + (INDEX(出力表!D:D,9)))) + (乱数表!$U929*(Settings!B12/(((INDEX(出力表!D:D,9))+1)^INDEX(係数表!E:E,9)*INDEX(係数表!F:F,9))))))</f>
        <v>#VALUE!</v>
      </c>
      <c r="AA929" t="e">
        <f>MIN(100, MAX(0, (INDEX(出力表!D:D,9))*Y929/MAX(Z929, Settings!B3)))</f>
        <v>#VALUE!</v>
      </c>
      <c r="AB929">
        <f>MIN(100, MAX(0, 100*BETAINV(乱数表!$J929, MAX(0.00000001, (1/(1+EXP(-(INDEX(係数表!G:G,10) + $B929))))*(EXP(INDEX(係数表!H:H,10) + INDEX(係数表!I:I,10)*LN(INDEX(出力表!C:C,10)+1)))), MAX(0.00000001, (1-(1/(1+EXP(-(INDEX(係数表!G:G,10) + $B929)))))*(EXP(INDEX(係数表!H:H,10) + INDEX(係数表!I:I,10)*LN(INDEX(出力表!C:C,10)+1)))))))</f>
        <v>93.971923505798841</v>
      </c>
      <c r="AC929" t="e">
        <f>MIN(100, MAX(0, (100*(INDEX(出力表!D:D,10))/(EXP(INDEX(係数表!B:B,10) + $C929) + (INDEX(出力表!D:D,10)))) + (乱数表!$V929*(Settings!B12/(((INDEX(出力表!D:D,10))+1)^INDEX(係数表!E:E,10)*INDEX(係数表!F:F,10))))))</f>
        <v>#VALUE!</v>
      </c>
      <c r="AD929" t="e">
        <f>MIN(100, MAX(0, (INDEX(出力表!D:D,10))*AB929/MAX(AC929, Settings!B3)))</f>
        <v>#VALUE!</v>
      </c>
      <c r="AE929">
        <f>MIN(100, MAX(0, 100*BETAINV(乱数表!$K929, MAX(0.00000001, (1/(1+EXP(-(INDEX(係数表!G:G,11) + $B929))))*(EXP(INDEX(係数表!H:H,11) + INDEX(係数表!I:I,11)*LN(INDEX(出力表!C:C,11)+1)))), MAX(0.00000001, (1-(1/(1+EXP(-(INDEX(係数表!G:G,11) + $B929)))))*(EXP(INDEX(係数表!H:H,11) + INDEX(係数表!I:I,11)*LN(INDEX(出力表!C:C,11)+1)))))))</f>
        <v>99.091799081714854</v>
      </c>
      <c r="AF929" t="e">
        <f>MIN(100, MAX(0, (100*(INDEX(出力表!D:D,11))/(EXP(INDEX(係数表!B:B,11) + $C929) + (INDEX(出力表!D:D,11)))) + (乱数表!$W929*(Settings!B12/(((INDEX(出力表!D:D,11))+1)^INDEX(係数表!E:E,11)*INDEX(係数表!F:F,11))))))</f>
        <v>#VALUE!</v>
      </c>
      <c r="AG929" t="e">
        <f>MIN(100, MAX(0, (INDEX(出力表!D:D,11))*AE929/MAX(AF929, Settings!B3)))</f>
        <v>#VALUE!</v>
      </c>
      <c r="AH929">
        <f>MIN(100, MAX(0, 100*BETAINV(乱数表!$L929, MAX(0.00000001, (1/(1+EXP(-(INDEX(係数表!G:G,12) + $B929))))*(EXP(INDEX(係数表!H:H,12) + INDEX(係数表!I:I,12)*LN(INDEX(出力表!C:C,12)+1)))), MAX(0.00000001, (1-(1/(1+EXP(-(INDEX(係数表!G:G,12) + $B929)))))*(EXP(INDEX(係数表!H:H,12) + INDEX(係数表!I:I,12)*LN(INDEX(出力表!C:C,12)+1)))))))</f>
        <v>77.37156066171714</v>
      </c>
      <c r="AI929" t="e">
        <f>MIN(100, MAX(0, (100*(INDEX(出力表!D:D,12))/(EXP(INDEX(係数表!B:B,12) + $C929) + (INDEX(出力表!D:D,12)))) + (乱数表!$X929*(Settings!B12/(((INDEX(出力表!D:D,12))+1)^INDEX(係数表!E:E,12)*INDEX(係数表!F:F,12))))))</f>
        <v>#VALUE!</v>
      </c>
      <c r="AJ929" t="e">
        <f>MIN(100, MAX(0, (INDEX(出力表!D:D,12))*AH929/MAX(AI929, Settings!B3)))</f>
        <v>#VALUE!</v>
      </c>
      <c r="AK929">
        <f>MIN(100, MAX(0, 100*BETAINV(乱数表!$M929, MAX(0.00000001, (1/(1+EXP(-(INDEX(係数表!G:G,13) + $B929))))*(EXP(INDEX(係数表!H:H,13) + INDEX(係数表!I:I,13)*LN(INDEX(出力表!C:C,13)+1)))), MAX(0.00000001, (1-(1/(1+EXP(-(INDEX(係数表!G:G,13) + $B929)))))*(EXP(INDEX(係数表!H:H,13) + INDEX(係数表!I:I,13)*LN(INDEX(出力表!C:C,13)+1)))))))</f>
        <v>96.632320893858022</v>
      </c>
      <c r="AL929" t="e">
        <f>MIN(100, MAX(0, (100*(INDEX(出力表!D:D,13))/(EXP(INDEX(係数表!B:B,13) + $C929) + (INDEX(出力表!D:D,13)))) + (乱数表!$Y929*(Settings!B12/(((INDEX(出力表!D:D,13))+1)^INDEX(係数表!E:E,13)*INDEX(係数表!F:F,13))))))</f>
        <v>#VALUE!</v>
      </c>
      <c r="AM929" t="e">
        <f>MIN(100, MAX(0, (INDEX(出力表!D:D,13))*AK929/MAX(AL929, Settings!B3)))</f>
        <v>#VALUE!</v>
      </c>
      <c r="AN929">
        <f>IF(ISNUMBER(F929), INDEX(出力表!B:B,2)*F929, 0)+IF(ISNUMBER(I929), INDEX(出力表!B:B,3)*I929, 0)+IF(ISNUMBER(L929), INDEX(出力表!B:B,4)*L929, 0)+IF(ISNUMBER(O929), INDEX(出力表!B:B,5)*O929, 0)+IF(ISNUMBER(R929), INDEX(出力表!B:B,6)*R929, 0)+IF(ISNUMBER(U929), INDEX(出力表!B:B,7)*U929, 0)+IF(ISNUMBER(X929), INDEX(出力表!B:B,8)*X929, 0)+IF(ISNUMBER(AA929), INDEX(出力表!B:B,9)*AA929, 0)+IF(ISNUMBER(AD929), INDEX(出力表!B:B,10)*AD929, 0)+IF(ISNUMBER(AG929), INDEX(出力表!B:B,11)*AG929, 0)+IF(ISNUMBER(AJ929), INDEX(出力表!B:B,12)*AJ929, 0)+IF(ISNUMBER(AM929), INDEX(出力表!B:B,13)*AM929, 0)</f>
        <v>0</v>
      </c>
      <c r="AO929">
        <f>IF(ISNUMBER(F929), INDEX(出力表!B:B,2), 0)+IF(ISNUMBER(I929), INDEX(出力表!B:B,3), 0)+IF(ISNUMBER(L929), INDEX(出力表!B:B,4), 0)+IF(ISNUMBER(O929), INDEX(出力表!B:B,5), 0)+IF(ISNUMBER(R929), INDEX(出力表!B:B,6), 0)+IF(ISNUMBER(U929), INDEX(出力表!B:B,7), 0)+IF(ISNUMBER(X929), INDEX(出力表!B:B,8), 0)+IF(ISNUMBER(AA929), INDEX(出力表!B:B,9), 0)+IF(ISNUMBER(AD929), INDEX(出力表!B:B,10), 0)+IF(ISNUMBER(AG929), INDEX(出力表!B:B,11), 0)+IF(ISNUMBER(AJ929), INDEX(出力表!B:B,12), 0)+IF(ISNUMBER(AM929), INDEX(出力表!B:B,13), 0)</f>
        <v>0</v>
      </c>
      <c r="AP929" t="str">
        <f t="shared" si="14"/>
        <v/>
      </c>
    </row>
    <row r="930" spans="1:42" x14ac:dyDescent="0.2">
      <c r="A930">
        <v>929</v>
      </c>
      <c r="B930">
        <f>IF(UPPER(Settings!B4)="TRUE", 乱数表!$Z930*Settings!B10, 0)</f>
        <v>-0.11680456884534644</v>
      </c>
      <c r="C930">
        <f>IF(UPPER(Settings!B4)="TRUE", 乱数表!$AA930*Settings!B11, 0)</f>
        <v>-6.6643862823487138E-2</v>
      </c>
      <c r="D930">
        <f>MIN(100, MAX(0, 100*BETAINV(乱数表!$B930, MAX(0.00000001, (1/(1+EXP(-(INDEX(係数表!G:G,2) + $B930))))*(EXP(INDEX(係数表!H:H,2) + INDEX(係数表!I:I,2)*LN(INDEX(出力表!C:C,2)+1)))), MAX(0.00000001, (1-(1/(1+EXP(-(INDEX(係数表!G:G,2) + $B930)))))*(EXP(INDEX(係数表!H:H,2) + INDEX(係数表!I:I,2)*LN(INDEX(出力表!C:C,2)+1)))))))</f>
        <v>75.461439393515349</v>
      </c>
      <c r="E930" t="e">
        <f>MIN(100, MAX(0, (100*(INDEX(出力表!D:D,2))/(EXP(INDEX(係数表!B:B,2) + $C930) + (INDEX(出力表!D:D,2)))) + (乱数表!$N930*(Settings!B12/(((INDEX(出力表!D:D,2))+1)^INDEX(係数表!E:E,2)*INDEX(係数表!F:F,2))))))</f>
        <v>#VALUE!</v>
      </c>
      <c r="F930" t="e">
        <f>MIN(100, MAX(0, (INDEX(出力表!D:D,2))*D930/MAX(E930, Settings!B3)))</f>
        <v>#VALUE!</v>
      </c>
      <c r="G930">
        <f>MIN(100, MAX(0, 100*BETAINV(乱数表!$C930, MAX(0.00000001, (1/(1+EXP(-(INDEX(係数表!G:G,3) + $B930))))*(EXP(INDEX(係数表!H:H,3) + INDEX(係数表!I:I,3)*LN(INDEX(出力表!C:C,3)+1)))), MAX(0.00000001, (1-(1/(1+EXP(-(INDEX(係数表!G:G,3) + $B930)))))*(EXP(INDEX(係数表!H:H,3) + INDEX(係数表!I:I,3)*LN(INDEX(出力表!C:C,3)+1)))))))</f>
        <v>91.566979417234222</v>
      </c>
      <c r="H930" t="e">
        <f>MIN(100, MAX(0, (100*(INDEX(出力表!D:D,3))/(EXP(INDEX(係数表!B:B,3) + $C930) + (INDEX(出力表!D:D,3)))) + (乱数表!$O930*(Settings!B12/(((INDEX(出力表!D:D,3))+1)^INDEX(係数表!E:E,3)*INDEX(係数表!F:F,3))))))</f>
        <v>#VALUE!</v>
      </c>
      <c r="I930" t="e">
        <f>MIN(100, MAX(0, (INDEX(出力表!D:D,3))*G930/MAX(H930, Settings!B3)))</f>
        <v>#VALUE!</v>
      </c>
      <c r="J930">
        <f>MIN(100, MAX(0, 100*BETAINV(乱数表!$D930, MAX(0.00000001, (1/(1+EXP(-(INDEX(係数表!G:G,4) + $B930))))*(EXP(INDEX(係数表!H:H,4) + INDEX(係数表!I:I,4)*LN(INDEX(出力表!C:C,4)+1)))), MAX(0.00000001, (1-(1/(1+EXP(-(INDEX(係数表!G:G,4) + $B930)))))*(EXP(INDEX(係数表!H:H,4) + INDEX(係数表!I:I,4)*LN(INDEX(出力表!C:C,4)+1)))))))</f>
        <v>95.352513075663737</v>
      </c>
      <c r="K930" t="e">
        <f>MIN(100, MAX(0, (100*(INDEX(出力表!D:D,4))/(EXP(INDEX(係数表!B:B,4) + $C930) + (INDEX(出力表!D:D,4)))) + (乱数表!$P930*(Settings!B12/(((INDEX(出力表!D:D,4))+1)^INDEX(係数表!E:E,4)*INDEX(係数表!F:F,4))))))</f>
        <v>#VALUE!</v>
      </c>
      <c r="L930" t="e">
        <f>MIN(100, MAX(0, (INDEX(出力表!D:D,4))*J930/MAX(K930, Settings!B3)))</f>
        <v>#VALUE!</v>
      </c>
      <c r="M930">
        <f>MIN(100, MAX(0, 100*BETAINV(乱数表!$E930, MAX(0.00000001, (1/(1+EXP(-(INDEX(係数表!G:G,5) + $B930))))*(EXP(INDEX(係数表!H:H,5) + INDEX(係数表!I:I,5)*LN(INDEX(出力表!C:C,5)+1)))), MAX(0.00000001, (1-(1/(1+EXP(-(INDEX(係数表!G:G,5) + $B930)))))*(EXP(INDEX(係数表!H:H,5) + INDEX(係数表!I:I,5)*LN(INDEX(出力表!C:C,5)+1)))))))</f>
        <v>46.138341253934307</v>
      </c>
      <c r="N930" t="e">
        <f>MIN(100, MAX(0, (100*(INDEX(出力表!D:D,5))/(EXP(INDEX(係数表!B:B,5) + $C930) + (INDEX(出力表!D:D,5)))) + (乱数表!$Q930*(Settings!B12/(((INDEX(出力表!D:D,5))+1)^INDEX(係数表!E:E,5)*INDEX(係数表!F:F,5))))))</f>
        <v>#VALUE!</v>
      </c>
      <c r="O930" t="e">
        <f>MIN(100, MAX(0, (INDEX(出力表!D:D,5))*M930/MAX(N930, Settings!B3)))</f>
        <v>#VALUE!</v>
      </c>
      <c r="P930">
        <f>MIN(100, MAX(0, 100*BETAINV(乱数表!$F930, MAX(0.00000001, (1/(1+EXP(-(INDEX(係数表!G:G,6) + $B930))))*(EXP(INDEX(係数表!H:H,6) + INDEX(係数表!I:I,6)*LN(INDEX(出力表!C:C,6)+1)))), MAX(0.00000001, (1-(1/(1+EXP(-(INDEX(係数表!G:G,6) + $B930)))))*(EXP(INDEX(係数表!H:H,6) + INDEX(係数表!I:I,6)*LN(INDEX(出力表!C:C,6)+1)))))))</f>
        <v>95.013943298797869</v>
      </c>
      <c r="Q930" t="e">
        <f>MIN(100, MAX(0, (100*(INDEX(出力表!D:D,6))/(EXP(INDEX(係数表!B:B,6) + $C930) + (INDEX(出力表!D:D,6)))) + (乱数表!$R930*(Settings!B12/(((INDEX(出力表!D:D,6))+1)^INDEX(係数表!E:E,6)*INDEX(係数表!F:F,6))))))</f>
        <v>#VALUE!</v>
      </c>
      <c r="R930" t="e">
        <f>MIN(100, MAX(0, (INDEX(出力表!D:D,6))*P930/MAX(Q930, Settings!B3)))</f>
        <v>#VALUE!</v>
      </c>
      <c r="S930">
        <f>MIN(100, MAX(0, 100*BETAINV(乱数表!$G930, MAX(0.00000001, (1/(1+EXP(-(INDEX(係数表!G:G,7) + $B930))))*(EXP(INDEX(係数表!H:H,7) + INDEX(係数表!I:I,7)*LN(INDEX(出力表!C:C,7)+1)))), MAX(0.00000001, (1-(1/(1+EXP(-(INDEX(係数表!G:G,7) + $B930)))))*(EXP(INDEX(係数表!H:H,7) + INDEX(係数表!I:I,7)*LN(INDEX(出力表!C:C,7)+1)))))))</f>
        <v>61.743207628071517</v>
      </c>
      <c r="T930" t="e">
        <f>MIN(100, MAX(0, (100*(INDEX(出力表!D:D,7))/(EXP(INDEX(係数表!B:B,7) + $C930) + (INDEX(出力表!D:D,7)))) + (乱数表!$S930*(Settings!B12/(((INDEX(出力表!D:D,7))+1)^INDEX(係数表!E:E,7)*INDEX(係数表!F:F,7))))))</f>
        <v>#VALUE!</v>
      </c>
      <c r="U930" t="e">
        <f>MIN(100, MAX(0, (INDEX(出力表!D:D,7))*S930/MAX(T930, Settings!B3)))</f>
        <v>#VALUE!</v>
      </c>
      <c r="V930">
        <f>MIN(100, MAX(0, 100*BETAINV(乱数表!$H930, MAX(0.00000001, (1/(1+EXP(-(INDEX(係数表!G:G,8) + $B930))))*(EXP(INDEX(係数表!H:H,8) + INDEX(係数表!I:I,8)*LN(INDEX(出力表!C:C,8)+1)))), MAX(0.00000001, (1-(1/(1+EXP(-(INDEX(係数表!G:G,8) + $B930)))))*(EXP(INDEX(係数表!H:H,8) + INDEX(係数表!I:I,8)*LN(INDEX(出力表!C:C,8)+1)))))))</f>
        <v>53.037452872460257</v>
      </c>
      <c r="W930" t="e">
        <f>MIN(100, MAX(0, (100*(INDEX(出力表!D:D,8))/(EXP(INDEX(係数表!B:B,8) + $C930) + (INDEX(出力表!D:D,8)))) + (乱数表!$T930*(Settings!B12/(((INDEX(出力表!D:D,8))+1)^INDEX(係数表!E:E,8)*INDEX(係数表!F:F,8))))))</f>
        <v>#VALUE!</v>
      </c>
      <c r="X930" t="e">
        <f>MIN(100, MAX(0, (INDEX(出力表!D:D,8))*V930/MAX(W930, Settings!B3)))</f>
        <v>#VALUE!</v>
      </c>
      <c r="Y930">
        <f>MIN(100, MAX(0, 100*BETAINV(乱数表!$I930, MAX(0.00000001, (1/(1+EXP(-(INDEX(係数表!G:G,9) + $B930))))*(EXP(INDEX(係数表!H:H,9) + INDEX(係数表!I:I,9)*LN(INDEX(出力表!C:C,9)+1)))), MAX(0.00000001, (1-(1/(1+EXP(-(INDEX(係数表!G:G,9) + $B930)))))*(EXP(INDEX(係数表!H:H,9) + INDEX(係数表!I:I,9)*LN(INDEX(出力表!C:C,9)+1)))))))</f>
        <v>91.290154559255328</v>
      </c>
      <c r="Z930" t="e">
        <f>MIN(100, MAX(0, (100*(INDEX(出力表!D:D,9))/(EXP(INDEX(係数表!B:B,9) + $C930) + (INDEX(出力表!D:D,9)))) + (乱数表!$U930*(Settings!B12/(((INDEX(出力表!D:D,9))+1)^INDEX(係数表!E:E,9)*INDEX(係数表!F:F,9))))))</f>
        <v>#VALUE!</v>
      </c>
      <c r="AA930" t="e">
        <f>MIN(100, MAX(0, (INDEX(出力表!D:D,9))*Y930/MAX(Z930, Settings!B3)))</f>
        <v>#VALUE!</v>
      </c>
      <c r="AB930">
        <f>MIN(100, MAX(0, 100*BETAINV(乱数表!$J930, MAX(0.00000001, (1/(1+EXP(-(INDEX(係数表!G:G,10) + $B930))))*(EXP(INDEX(係数表!H:H,10) + INDEX(係数表!I:I,10)*LN(INDEX(出力表!C:C,10)+1)))), MAX(0.00000001, (1-(1/(1+EXP(-(INDEX(係数表!G:G,10) + $B930)))))*(EXP(INDEX(係数表!H:H,10) + INDEX(係数表!I:I,10)*LN(INDEX(出力表!C:C,10)+1)))))))</f>
        <v>78.288864453132291</v>
      </c>
      <c r="AC930" t="e">
        <f>MIN(100, MAX(0, (100*(INDEX(出力表!D:D,10))/(EXP(INDEX(係数表!B:B,10) + $C930) + (INDEX(出力表!D:D,10)))) + (乱数表!$V930*(Settings!B12/(((INDEX(出力表!D:D,10))+1)^INDEX(係数表!E:E,10)*INDEX(係数表!F:F,10))))))</f>
        <v>#VALUE!</v>
      </c>
      <c r="AD930" t="e">
        <f>MIN(100, MAX(0, (INDEX(出力表!D:D,10))*AB930/MAX(AC930, Settings!B3)))</f>
        <v>#VALUE!</v>
      </c>
      <c r="AE930">
        <f>MIN(100, MAX(0, 100*BETAINV(乱数表!$K930, MAX(0.00000001, (1/(1+EXP(-(INDEX(係数表!G:G,11) + $B930))))*(EXP(INDEX(係数表!H:H,11) + INDEX(係数表!I:I,11)*LN(INDEX(出力表!C:C,11)+1)))), MAX(0.00000001, (1-(1/(1+EXP(-(INDEX(係数表!G:G,11) + $B930)))))*(EXP(INDEX(係数表!H:H,11) + INDEX(係数表!I:I,11)*LN(INDEX(出力表!C:C,11)+1)))))))</f>
        <v>38.582147179469665</v>
      </c>
      <c r="AF930" t="e">
        <f>MIN(100, MAX(0, (100*(INDEX(出力表!D:D,11))/(EXP(INDEX(係数表!B:B,11) + $C930) + (INDEX(出力表!D:D,11)))) + (乱数表!$W930*(Settings!B12/(((INDEX(出力表!D:D,11))+1)^INDEX(係数表!E:E,11)*INDEX(係数表!F:F,11))))))</f>
        <v>#VALUE!</v>
      </c>
      <c r="AG930" t="e">
        <f>MIN(100, MAX(0, (INDEX(出力表!D:D,11))*AE930/MAX(AF930, Settings!B3)))</f>
        <v>#VALUE!</v>
      </c>
      <c r="AH930">
        <f>MIN(100, MAX(0, 100*BETAINV(乱数表!$L930, MAX(0.00000001, (1/(1+EXP(-(INDEX(係数表!G:G,12) + $B930))))*(EXP(INDEX(係数表!H:H,12) + INDEX(係数表!I:I,12)*LN(INDEX(出力表!C:C,12)+1)))), MAX(0.00000001, (1-(1/(1+EXP(-(INDEX(係数表!G:G,12) + $B930)))))*(EXP(INDEX(係数表!H:H,12) + INDEX(係数表!I:I,12)*LN(INDEX(出力表!C:C,12)+1)))))))</f>
        <v>49.487440546585454</v>
      </c>
      <c r="AI930" t="e">
        <f>MIN(100, MAX(0, (100*(INDEX(出力表!D:D,12))/(EXP(INDEX(係数表!B:B,12) + $C930) + (INDEX(出力表!D:D,12)))) + (乱数表!$X930*(Settings!B12/(((INDEX(出力表!D:D,12))+1)^INDEX(係数表!E:E,12)*INDEX(係数表!F:F,12))))))</f>
        <v>#VALUE!</v>
      </c>
      <c r="AJ930" t="e">
        <f>MIN(100, MAX(0, (INDEX(出力表!D:D,12))*AH930/MAX(AI930, Settings!B3)))</f>
        <v>#VALUE!</v>
      </c>
      <c r="AK930">
        <f>MIN(100, MAX(0, 100*BETAINV(乱数表!$M930, MAX(0.00000001, (1/(1+EXP(-(INDEX(係数表!G:G,13) + $B930))))*(EXP(INDEX(係数表!H:H,13) + INDEX(係数表!I:I,13)*LN(INDEX(出力表!C:C,13)+1)))), MAX(0.00000001, (1-(1/(1+EXP(-(INDEX(係数表!G:G,13) + $B930)))))*(EXP(INDEX(係数表!H:H,13) + INDEX(係数表!I:I,13)*LN(INDEX(出力表!C:C,13)+1)))))))</f>
        <v>99.993920437541561</v>
      </c>
      <c r="AL930" t="e">
        <f>MIN(100, MAX(0, (100*(INDEX(出力表!D:D,13))/(EXP(INDEX(係数表!B:B,13) + $C930) + (INDEX(出力表!D:D,13)))) + (乱数表!$Y930*(Settings!B12/(((INDEX(出力表!D:D,13))+1)^INDEX(係数表!E:E,13)*INDEX(係数表!F:F,13))))))</f>
        <v>#VALUE!</v>
      </c>
      <c r="AM930" t="e">
        <f>MIN(100, MAX(0, (INDEX(出力表!D:D,13))*AK930/MAX(AL930, Settings!B3)))</f>
        <v>#VALUE!</v>
      </c>
      <c r="AN930">
        <f>IF(ISNUMBER(F930), INDEX(出力表!B:B,2)*F930, 0)+IF(ISNUMBER(I930), INDEX(出力表!B:B,3)*I930, 0)+IF(ISNUMBER(L930), INDEX(出力表!B:B,4)*L930, 0)+IF(ISNUMBER(O930), INDEX(出力表!B:B,5)*O930, 0)+IF(ISNUMBER(R930), INDEX(出力表!B:B,6)*R930, 0)+IF(ISNUMBER(U930), INDEX(出力表!B:B,7)*U930, 0)+IF(ISNUMBER(X930), INDEX(出力表!B:B,8)*X930, 0)+IF(ISNUMBER(AA930), INDEX(出力表!B:B,9)*AA930, 0)+IF(ISNUMBER(AD930), INDEX(出力表!B:B,10)*AD930, 0)+IF(ISNUMBER(AG930), INDEX(出力表!B:B,11)*AG930, 0)+IF(ISNUMBER(AJ930), INDEX(出力表!B:B,12)*AJ930, 0)+IF(ISNUMBER(AM930), INDEX(出力表!B:B,13)*AM930, 0)</f>
        <v>0</v>
      </c>
      <c r="AO930">
        <f>IF(ISNUMBER(F930), INDEX(出力表!B:B,2), 0)+IF(ISNUMBER(I930), INDEX(出力表!B:B,3), 0)+IF(ISNUMBER(L930), INDEX(出力表!B:B,4), 0)+IF(ISNUMBER(O930), INDEX(出力表!B:B,5), 0)+IF(ISNUMBER(R930), INDEX(出力表!B:B,6), 0)+IF(ISNUMBER(U930), INDEX(出力表!B:B,7), 0)+IF(ISNUMBER(X930), INDEX(出力表!B:B,8), 0)+IF(ISNUMBER(AA930), INDEX(出力表!B:B,9), 0)+IF(ISNUMBER(AD930), INDEX(出力表!B:B,10), 0)+IF(ISNUMBER(AG930), INDEX(出力表!B:B,11), 0)+IF(ISNUMBER(AJ930), INDEX(出力表!B:B,12), 0)+IF(ISNUMBER(AM930), INDEX(出力表!B:B,13), 0)</f>
        <v>0</v>
      </c>
      <c r="AP930" t="str">
        <f t="shared" si="14"/>
        <v/>
      </c>
    </row>
    <row r="931" spans="1:42" x14ac:dyDescent="0.2">
      <c r="A931">
        <v>930</v>
      </c>
      <c r="B931">
        <f>IF(UPPER(Settings!B4)="TRUE", 乱数表!$Z931*Settings!B10, 0)</f>
        <v>-0.39272614845290793</v>
      </c>
      <c r="C931">
        <f>IF(UPPER(Settings!B4)="TRUE", 乱数表!$AA931*Settings!B11, 0)</f>
        <v>-8.0297051052887675E-2</v>
      </c>
      <c r="D931">
        <f>MIN(100, MAX(0, 100*BETAINV(乱数表!$B931, MAX(0.00000001, (1/(1+EXP(-(INDEX(係数表!G:G,2) + $B931))))*(EXP(INDEX(係数表!H:H,2) + INDEX(係数表!I:I,2)*LN(INDEX(出力表!C:C,2)+1)))), MAX(0.00000001, (1-(1/(1+EXP(-(INDEX(係数表!G:G,2) + $B931)))))*(EXP(INDEX(係数表!H:H,2) + INDEX(係数表!I:I,2)*LN(INDEX(出力表!C:C,2)+1)))))))</f>
        <v>98.062648697157911</v>
      </c>
      <c r="E931" t="e">
        <f>MIN(100, MAX(0, (100*(INDEX(出力表!D:D,2))/(EXP(INDEX(係数表!B:B,2) + $C931) + (INDEX(出力表!D:D,2)))) + (乱数表!$N931*(Settings!B12/(((INDEX(出力表!D:D,2))+1)^INDEX(係数表!E:E,2)*INDEX(係数表!F:F,2))))))</f>
        <v>#VALUE!</v>
      </c>
      <c r="F931" t="e">
        <f>MIN(100, MAX(0, (INDEX(出力表!D:D,2))*D931/MAX(E931, Settings!B3)))</f>
        <v>#VALUE!</v>
      </c>
      <c r="G931">
        <f>MIN(100, MAX(0, 100*BETAINV(乱数表!$C931, MAX(0.00000001, (1/(1+EXP(-(INDEX(係数表!G:G,3) + $B931))))*(EXP(INDEX(係数表!H:H,3) + INDEX(係数表!I:I,3)*LN(INDEX(出力表!C:C,3)+1)))), MAX(0.00000001, (1-(1/(1+EXP(-(INDEX(係数表!G:G,3) + $B931)))))*(EXP(INDEX(係数表!H:H,3) + INDEX(係数表!I:I,3)*LN(INDEX(出力表!C:C,3)+1)))))))</f>
        <v>99.443796951597946</v>
      </c>
      <c r="H931" t="e">
        <f>MIN(100, MAX(0, (100*(INDEX(出力表!D:D,3))/(EXP(INDEX(係数表!B:B,3) + $C931) + (INDEX(出力表!D:D,3)))) + (乱数表!$O931*(Settings!B12/(((INDEX(出力表!D:D,3))+1)^INDEX(係数表!E:E,3)*INDEX(係数表!F:F,3))))))</f>
        <v>#VALUE!</v>
      </c>
      <c r="I931" t="e">
        <f>MIN(100, MAX(0, (INDEX(出力表!D:D,3))*G931/MAX(H931, Settings!B3)))</f>
        <v>#VALUE!</v>
      </c>
      <c r="J931">
        <f>MIN(100, MAX(0, 100*BETAINV(乱数表!$D931, MAX(0.00000001, (1/(1+EXP(-(INDEX(係数表!G:G,4) + $B931))))*(EXP(INDEX(係数表!H:H,4) + INDEX(係数表!I:I,4)*LN(INDEX(出力表!C:C,4)+1)))), MAX(0.00000001, (1-(1/(1+EXP(-(INDEX(係数表!G:G,4) + $B931)))))*(EXP(INDEX(係数表!H:H,4) + INDEX(係数表!I:I,4)*LN(INDEX(出力表!C:C,4)+1)))))))</f>
        <v>92.567518463061987</v>
      </c>
      <c r="K931" t="e">
        <f>MIN(100, MAX(0, (100*(INDEX(出力表!D:D,4))/(EXP(INDEX(係数表!B:B,4) + $C931) + (INDEX(出力表!D:D,4)))) + (乱数表!$P931*(Settings!B12/(((INDEX(出力表!D:D,4))+1)^INDEX(係数表!E:E,4)*INDEX(係数表!F:F,4))))))</f>
        <v>#VALUE!</v>
      </c>
      <c r="L931" t="e">
        <f>MIN(100, MAX(0, (INDEX(出力表!D:D,4))*J931/MAX(K931, Settings!B3)))</f>
        <v>#VALUE!</v>
      </c>
      <c r="M931">
        <f>MIN(100, MAX(0, 100*BETAINV(乱数表!$E931, MAX(0.00000001, (1/(1+EXP(-(INDEX(係数表!G:G,5) + $B931))))*(EXP(INDEX(係数表!H:H,5) + INDEX(係数表!I:I,5)*LN(INDEX(出力表!C:C,5)+1)))), MAX(0.00000001, (1-(1/(1+EXP(-(INDEX(係数表!G:G,5) + $B931)))))*(EXP(INDEX(係数表!H:H,5) + INDEX(係数表!I:I,5)*LN(INDEX(出力表!C:C,5)+1)))))))</f>
        <v>97.818958215568344</v>
      </c>
      <c r="N931" t="e">
        <f>MIN(100, MAX(0, (100*(INDEX(出力表!D:D,5))/(EXP(INDEX(係数表!B:B,5) + $C931) + (INDEX(出力表!D:D,5)))) + (乱数表!$Q931*(Settings!B12/(((INDEX(出力表!D:D,5))+1)^INDEX(係数表!E:E,5)*INDEX(係数表!F:F,5))))))</f>
        <v>#VALUE!</v>
      </c>
      <c r="O931" t="e">
        <f>MIN(100, MAX(0, (INDEX(出力表!D:D,5))*M931/MAX(N931, Settings!B3)))</f>
        <v>#VALUE!</v>
      </c>
      <c r="P931">
        <f>MIN(100, MAX(0, 100*BETAINV(乱数表!$F931, MAX(0.00000001, (1/(1+EXP(-(INDEX(係数表!G:G,6) + $B931))))*(EXP(INDEX(係数表!H:H,6) + INDEX(係数表!I:I,6)*LN(INDEX(出力表!C:C,6)+1)))), MAX(0.00000001, (1-(1/(1+EXP(-(INDEX(係数表!G:G,6) + $B931)))))*(EXP(INDEX(係数表!H:H,6) + INDEX(係数表!I:I,6)*LN(INDEX(出力表!C:C,6)+1)))))))</f>
        <v>95.400350748026554</v>
      </c>
      <c r="Q931" t="e">
        <f>MIN(100, MAX(0, (100*(INDEX(出力表!D:D,6))/(EXP(INDEX(係数表!B:B,6) + $C931) + (INDEX(出力表!D:D,6)))) + (乱数表!$R931*(Settings!B12/(((INDEX(出力表!D:D,6))+1)^INDEX(係数表!E:E,6)*INDEX(係数表!F:F,6))))))</f>
        <v>#VALUE!</v>
      </c>
      <c r="R931" t="e">
        <f>MIN(100, MAX(0, (INDEX(出力表!D:D,6))*P931/MAX(Q931, Settings!B3)))</f>
        <v>#VALUE!</v>
      </c>
      <c r="S931">
        <f>MIN(100, MAX(0, 100*BETAINV(乱数表!$G931, MAX(0.00000001, (1/(1+EXP(-(INDEX(係数表!G:G,7) + $B931))))*(EXP(INDEX(係数表!H:H,7) + INDEX(係数表!I:I,7)*LN(INDEX(出力表!C:C,7)+1)))), MAX(0.00000001, (1-(1/(1+EXP(-(INDEX(係数表!G:G,7) + $B931)))))*(EXP(INDEX(係数表!H:H,7) + INDEX(係数表!I:I,7)*LN(INDEX(出力表!C:C,7)+1)))))))</f>
        <v>88.976085947407341</v>
      </c>
      <c r="T931" t="e">
        <f>MIN(100, MAX(0, (100*(INDEX(出力表!D:D,7))/(EXP(INDEX(係数表!B:B,7) + $C931) + (INDEX(出力表!D:D,7)))) + (乱数表!$S931*(Settings!B12/(((INDEX(出力表!D:D,7))+1)^INDEX(係数表!E:E,7)*INDEX(係数表!F:F,7))))))</f>
        <v>#VALUE!</v>
      </c>
      <c r="U931" t="e">
        <f>MIN(100, MAX(0, (INDEX(出力表!D:D,7))*S931/MAX(T931, Settings!B3)))</f>
        <v>#VALUE!</v>
      </c>
      <c r="V931">
        <f>MIN(100, MAX(0, 100*BETAINV(乱数表!$H931, MAX(0.00000001, (1/(1+EXP(-(INDEX(係数表!G:G,8) + $B931))))*(EXP(INDEX(係数表!H:H,8) + INDEX(係数表!I:I,8)*LN(INDEX(出力表!C:C,8)+1)))), MAX(0.00000001, (1-(1/(1+EXP(-(INDEX(係数表!G:G,8) + $B931)))))*(EXP(INDEX(係数表!H:H,8) + INDEX(係数表!I:I,8)*LN(INDEX(出力表!C:C,8)+1)))))))</f>
        <v>98.851152597124411</v>
      </c>
      <c r="W931" t="e">
        <f>MIN(100, MAX(0, (100*(INDEX(出力表!D:D,8))/(EXP(INDEX(係数表!B:B,8) + $C931) + (INDEX(出力表!D:D,8)))) + (乱数表!$T931*(Settings!B12/(((INDEX(出力表!D:D,8))+1)^INDEX(係数表!E:E,8)*INDEX(係数表!F:F,8))))))</f>
        <v>#VALUE!</v>
      </c>
      <c r="X931" t="e">
        <f>MIN(100, MAX(0, (INDEX(出力表!D:D,8))*V931/MAX(W931, Settings!B3)))</f>
        <v>#VALUE!</v>
      </c>
      <c r="Y931">
        <f>MIN(100, MAX(0, 100*BETAINV(乱数表!$I931, MAX(0.00000001, (1/(1+EXP(-(INDEX(係数表!G:G,9) + $B931))))*(EXP(INDEX(係数表!H:H,9) + INDEX(係数表!I:I,9)*LN(INDEX(出力表!C:C,9)+1)))), MAX(0.00000001, (1-(1/(1+EXP(-(INDEX(係数表!G:G,9) + $B931)))))*(EXP(INDEX(係数表!H:H,9) + INDEX(係数表!I:I,9)*LN(INDEX(出力表!C:C,9)+1)))))))</f>
        <v>93.404745781468776</v>
      </c>
      <c r="Z931" t="e">
        <f>MIN(100, MAX(0, (100*(INDEX(出力表!D:D,9))/(EXP(INDEX(係数表!B:B,9) + $C931) + (INDEX(出力表!D:D,9)))) + (乱数表!$U931*(Settings!B12/(((INDEX(出力表!D:D,9))+1)^INDEX(係数表!E:E,9)*INDEX(係数表!F:F,9))))))</f>
        <v>#VALUE!</v>
      </c>
      <c r="AA931" t="e">
        <f>MIN(100, MAX(0, (INDEX(出力表!D:D,9))*Y931/MAX(Z931, Settings!B3)))</f>
        <v>#VALUE!</v>
      </c>
      <c r="AB931">
        <f>MIN(100, MAX(0, 100*BETAINV(乱数表!$J931, MAX(0.00000001, (1/(1+EXP(-(INDEX(係数表!G:G,10) + $B931))))*(EXP(INDEX(係数表!H:H,10) + INDEX(係数表!I:I,10)*LN(INDEX(出力表!C:C,10)+1)))), MAX(0.00000001, (1-(1/(1+EXP(-(INDEX(係数表!G:G,10) + $B931)))))*(EXP(INDEX(係数表!H:H,10) + INDEX(係数表!I:I,10)*LN(INDEX(出力表!C:C,10)+1)))))))</f>
        <v>96.201487473308674</v>
      </c>
      <c r="AC931" t="e">
        <f>MIN(100, MAX(0, (100*(INDEX(出力表!D:D,10))/(EXP(INDEX(係数表!B:B,10) + $C931) + (INDEX(出力表!D:D,10)))) + (乱数表!$V931*(Settings!B12/(((INDEX(出力表!D:D,10))+1)^INDEX(係数表!E:E,10)*INDEX(係数表!F:F,10))))))</f>
        <v>#VALUE!</v>
      </c>
      <c r="AD931" t="e">
        <f>MIN(100, MAX(0, (INDEX(出力表!D:D,10))*AB931/MAX(AC931, Settings!B3)))</f>
        <v>#VALUE!</v>
      </c>
      <c r="AE931">
        <f>MIN(100, MAX(0, 100*BETAINV(乱数表!$K931, MAX(0.00000001, (1/(1+EXP(-(INDEX(係数表!G:G,11) + $B931))))*(EXP(INDEX(係数表!H:H,11) + INDEX(係数表!I:I,11)*LN(INDEX(出力表!C:C,11)+1)))), MAX(0.00000001, (1-(1/(1+EXP(-(INDEX(係数表!G:G,11) + $B931)))))*(EXP(INDEX(係数表!H:H,11) + INDEX(係数表!I:I,11)*LN(INDEX(出力表!C:C,11)+1)))))))</f>
        <v>96.91903609283537</v>
      </c>
      <c r="AF931" t="e">
        <f>MIN(100, MAX(0, (100*(INDEX(出力表!D:D,11))/(EXP(INDEX(係数表!B:B,11) + $C931) + (INDEX(出力表!D:D,11)))) + (乱数表!$W931*(Settings!B12/(((INDEX(出力表!D:D,11))+1)^INDEX(係数表!E:E,11)*INDEX(係数表!F:F,11))))))</f>
        <v>#VALUE!</v>
      </c>
      <c r="AG931" t="e">
        <f>MIN(100, MAX(0, (INDEX(出力表!D:D,11))*AE931/MAX(AF931, Settings!B3)))</f>
        <v>#VALUE!</v>
      </c>
      <c r="AH931">
        <f>MIN(100, MAX(0, 100*BETAINV(乱数表!$L931, MAX(0.00000001, (1/(1+EXP(-(INDEX(係数表!G:G,12) + $B931))))*(EXP(INDEX(係数表!H:H,12) + INDEX(係数表!I:I,12)*LN(INDEX(出力表!C:C,12)+1)))), MAX(0.00000001, (1-(1/(1+EXP(-(INDEX(係数表!G:G,12) + $B931)))))*(EXP(INDEX(係数表!H:H,12) + INDEX(係数表!I:I,12)*LN(INDEX(出力表!C:C,12)+1)))))))</f>
        <v>51.909239393554884</v>
      </c>
      <c r="AI931" t="e">
        <f>MIN(100, MAX(0, (100*(INDEX(出力表!D:D,12))/(EXP(INDEX(係数表!B:B,12) + $C931) + (INDEX(出力表!D:D,12)))) + (乱数表!$X931*(Settings!B12/(((INDEX(出力表!D:D,12))+1)^INDEX(係数表!E:E,12)*INDEX(係数表!F:F,12))))))</f>
        <v>#VALUE!</v>
      </c>
      <c r="AJ931" t="e">
        <f>MIN(100, MAX(0, (INDEX(出力表!D:D,12))*AH931/MAX(AI931, Settings!B3)))</f>
        <v>#VALUE!</v>
      </c>
      <c r="AK931">
        <f>MIN(100, MAX(0, 100*BETAINV(乱数表!$M931, MAX(0.00000001, (1/(1+EXP(-(INDEX(係数表!G:G,13) + $B931))))*(EXP(INDEX(係数表!H:H,13) + INDEX(係数表!I:I,13)*LN(INDEX(出力表!C:C,13)+1)))), MAX(0.00000001, (1-(1/(1+EXP(-(INDEX(係数表!G:G,13) + $B931)))))*(EXP(INDEX(係数表!H:H,13) + INDEX(係数表!I:I,13)*LN(INDEX(出力表!C:C,13)+1)))))))</f>
        <v>90.138500869902856</v>
      </c>
      <c r="AL931" t="e">
        <f>MIN(100, MAX(0, (100*(INDEX(出力表!D:D,13))/(EXP(INDEX(係数表!B:B,13) + $C931) + (INDEX(出力表!D:D,13)))) + (乱数表!$Y931*(Settings!B12/(((INDEX(出力表!D:D,13))+1)^INDEX(係数表!E:E,13)*INDEX(係数表!F:F,13))))))</f>
        <v>#VALUE!</v>
      </c>
      <c r="AM931" t="e">
        <f>MIN(100, MAX(0, (INDEX(出力表!D:D,13))*AK931/MAX(AL931, Settings!B3)))</f>
        <v>#VALUE!</v>
      </c>
      <c r="AN931">
        <f>IF(ISNUMBER(F931), INDEX(出力表!B:B,2)*F931, 0)+IF(ISNUMBER(I931), INDEX(出力表!B:B,3)*I931, 0)+IF(ISNUMBER(L931), INDEX(出力表!B:B,4)*L931, 0)+IF(ISNUMBER(O931), INDEX(出力表!B:B,5)*O931, 0)+IF(ISNUMBER(R931), INDEX(出力表!B:B,6)*R931, 0)+IF(ISNUMBER(U931), INDEX(出力表!B:B,7)*U931, 0)+IF(ISNUMBER(X931), INDEX(出力表!B:B,8)*X931, 0)+IF(ISNUMBER(AA931), INDEX(出力表!B:B,9)*AA931, 0)+IF(ISNUMBER(AD931), INDEX(出力表!B:B,10)*AD931, 0)+IF(ISNUMBER(AG931), INDEX(出力表!B:B,11)*AG931, 0)+IF(ISNUMBER(AJ931), INDEX(出力表!B:B,12)*AJ931, 0)+IF(ISNUMBER(AM931), INDEX(出力表!B:B,13)*AM931, 0)</f>
        <v>0</v>
      </c>
      <c r="AO931">
        <f>IF(ISNUMBER(F931), INDEX(出力表!B:B,2), 0)+IF(ISNUMBER(I931), INDEX(出力表!B:B,3), 0)+IF(ISNUMBER(L931), INDEX(出力表!B:B,4), 0)+IF(ISNUMBER(O931), INDEX(出力表!B:B,5), 0)+IF(ISNUMBER(R931), INDEX(出力表!B:B,6), 0)+IF(ISNUMBER(U931), INDEX(出力表!B:B,7), 0)+IF(ISNUMBER(X931), INDEX(出力表!B:B,8), 0)+IF(ISNUMBER(AA931), INDEX(出力表!B:B,9), 0)+IF(ISNUMBER(AD931), INDEX(出力表!B:B,10), 0)+IF(ISNUMBER(AG931), INDEX(出力表!B:B,11), 0)+IF(ISNUMBER(AJ931), INDEX(出力表!B:B,12), 0)+IF(ISNUMBER(AM931), INDEX(出力表!B:B,13), 0)</f>
        <v>0</v>
      </c>
      <c r="AP931" t="str">
        <f t="shared" si="14"/>
        <v/>
      </c>
    </row>
    <row r="932" spans="1:42" x14ac:dyDescent="0.2">
      <c r="A932">
        <v>931</v>
      </c>
      <c r="B932">
        <f>IF(UPPER(Settings!B4)="TRUE", 乱数表!$Z932*Settings!B10, 0)</f>
        <v>0.16858327436187787</v>
      </c>
      <c r="C932">
        <f>IF(UPPER(Settings!B4)="TRUE", 乱数表!$AA932*Settings!B11, 0)</f>
        <v>0.12139238883742108</v>
      </c>
      <c r="D932">
        <f>MIN(100, MAX(0, 100*BETAINV(乱数表!$B932, MAX(0.00000001, (1/(1+EXP(-(INDEX(係数表!G:G,2) + $B932))))*(EXP(INDEX(係数表!H:H,2) + INDEX(係数表!I:I,2)*LN(INDEX(出力表!C:C,2)+1)))), MAX(0.00000001, (1-(1/(1+EXP(-(INDEX(係数表!G:G,2) + $B932)))))*(EXP(INDEX(係数表!H:H,2) + INDEX(係数表!I:I,2)*LN(INDEX(出力表!C:C,2)+1)))))))</f>
        <v>99.942989871679629</v>
      </c>
      <c r="E932" t="e">
        <f>MIN(100, MAX(0, (100*(INDEX(出力表!D:D,2))/(EXP(INDEX(係数表!B:B,2) + $C932) + (INDEX(出力表!D:D,2)))) + (乱数表!$N932*(Settings!B12/(((INDEX(出力表!D:D,2))+1)^INDEX(係数表!E:E,2)*INDEX(係数表!F:F,2))))))</f>
        <v>#VALUE!</v>
      </c>
      <c r="F932" t="e">
        <f>MIN(100, MAX(0, (INDEX(出力表!D:D,2))*D932/MAX(E932, Settings!B3)))</f>
        <v>#VALUE!</v>
      </c>
      <c r="G932">
        <f>MIN(100, MAX(0, 100*BETAINV(乱数表!$C932, MAX(0.00000001, (1/(1+EXP(-(INDEX(係数表!G:G,3) + $B932))))*(EXP(INDEX(係数表!H:H,3) + INDEX(係数表!I:I,3)*LN(INDEX(出力表!C:C,3)+1)))), MAX(0.00000001, (1-(1/(1+EXP(-(INDEX(係数表!G:G,3) + $B932)))))*(EXP(INDEX(係数表!H:H,3) + INDEX(係数表!I:I,3)*LN(INDEX(出力表!C:C,3)+1)))))))</f>
        <v>94.420226024402126</v>
      </c>
      <c r="H932" t="e">
        <f>MIN(100, MAX(0, (100*(INDEX(出力表!D:D,3))/(EXP(INDEX(係数表!B:B,3) + $C932) + (INDEX(出力表!D:D,3)))) + (乱数表!$O932*(Settings!B12/(((INDEX(出力表!D:D,3))+1)^INDEX(係数表!E:E,3)*INDEX(係数表!F:F,3))))))</f>
        <v>#VALUE!</v>
      </c>
      <c r="I932" t="e">
        <f>MIN(100, MAX(0, (INDEX(出力表!D:D,3))*G932/MAX(H932, Settings!B3)))</f>
        <v>#VALUE!</v>
      </c>
      <c r="J932">
        <f>MIN(100, MAX(0, 100*BETAINV(乱数表!$D932, MAX(0.00000001, (1/(1+EXP(-(INDEX(係数表!G:G,4) + $B932))))*(EXP(INDEX(係数表!H:H,4) + INDEX(係数表!I:I,4)*LN(INDEX(出力表!C:C,4)+1)))), MAX(0.00000001, (1-(1/(1+EXP(-(INDEX(係数表!G:G,4) + $B932)))))*(EXP(INDEX(係数表!H:H,4) + INDEX(係数表!I:I,4)*LN(INDEX(出力表!C:C,4)+1)))))))</f>
        <v>91.603816276872266</v>
      </c>
      <c r="K932" t="e">
        <f>MIN(100, MAX(0, (100*(INDEX(出力表!D:D,4))/(EXP(INDEX(係数表!B:B,4) + $C932) + (INDEX(出力表!D:D,4)))) + (乱数表!$P932*(Settings!B12/(((INDEX(出力表!D:D,4))+1)^INDEX(係数表!E:E,4)*INDEX(係数表!F:F,4))))))</f>
        <v>#VALUE!</v>
      </c>
      <c r="L932" t="e">
        <f>MIN(100, MAX(0, (INDEX(出力表!D:D,4))*J932/MAX(K932, Settings!B3)))</f>
        <v>#VALUE!</v>
      </c>
      <c r="M932">
        <f>MIN(100, MAX(0, 100*BETAINV(乱数表!$E932, MAX(0.00000001, (1/(1+EXP(-(INDEX(係数表!G:G,5) + $B932))))*(EXP(INDEX(係数表!H:H,5) + INDEX(係数表!I:I,5)*LN(INDEX(出力表!C:C,5)+1)))), MAX(0.00000001, (1-(1/(1+EXP(-(INDEX(係数表!G:G,5) + $B932)))))*(EXP(INDEX(係数表!H:H,5) + INDEX(係数表!I:I,5)*LN(INDEX(出力表!C:C,5)+1)))))))</f>
        <v>99.477094763051326</v>
      </c>
      <c r="N932" t="e">
        <f>MIN(100, MAX(0, (100*(INDEX(出力表!D:D,5))/(EXP(INDEX(係数表!B:B,5) + $C932) + (INDEX(出力表!D:D,5)))) + (乱数表!$Q932*(Settings!B12/(((INDEX(出力表!D:D,5))+1)^INDEX(係数表!E:E,5)*INDEX(係数表!F:F,5))))))</f>
        <v>#VALUE!</v>
      </c>
      <c r="O932" t="e">
        <f>MIN(100, MAX(0, (INDEX(出力表!D:D,5))*M932/MAX(N932, Settings!B3)))</f>
        <v>#VALUE!</v>
      </c>
      <c r="P932">
        <f>MIN(100, MAX(0, 100*BETAINV(乱数表!$F932, MAX(0.00000001, (1/(1+EXP(-(INDEX(係数表!G:G,6) + $B932))))*(EXP(INDEX(係数表!H:H,6) + INDEX(係数表!I:I,6)*LN(INDEX(出力表!C:C,6)+1)))), MAX(0.00000001, (1-(1/(1+EXP(-(INDEX(係数表!G:G,6) + $B932)))))*(EXP(INDEX(係数表!H:H,6) + INDEX(係数表!I:I,6)*LN(INDEX(出力表!C:C,6)+1)))))))</f>
        <v>95.058112562653207</v>
      </c>
      <c r="Q932" t="e">
        <f>MIN(100, MAX(0, (100*(INDEX(出力表!D:D,6))/(EXP(INDEX(係数表!B:B,6) + $C932) + (INDEX(出力表!D:D,6)))) + (乱数表!$R932*(Settings!B12/(((INDEX(出力表!D:D,6))+1)^INDEX(係数表!E:E,6)*INDEX(係数表!F:F,6))))))</f>
        <v>#VALUE!</v>
      </c>
      <c r="R932" t="e">
        <f>MIN(100, MAX(0, (INDEX(出力表!D:D,6))*P932/MAX(Q932, Settings!B3)))</f>
        <v>#VALUE!</v>
      </c>
      <c r="S932">
        <f>MIN(100, MAX(0, 100*BETAINV(乱数表!$G932, MAX(0.00000001, (1/(1+EXP(-(INDEX(係数表!G:G,7) + $B932))))*(EXP(INDEX(係数表!H:H,7) + INDEX(係数表!I:I,7)*LN(INDEX(出力表!C:C,7)+1)))), MAX(0.00000001, (1-(1/(1+EXP(-(INDEX(係数表!G:G,7) + $B932)))))*(EXP(INDEX(係数表!H:H,7) + INDEX(係数表!I:I,7)*LN(INDEX(出力表!C:C,7)+1)))))))</f>
        <v>78.467710755104179</v>
      </c>
      <c r="T932" t="e">
        <f>MIN(100, MAX(0, (100*(INDEX(出力表!D:D,7))/(EXP(INDEX(係数表!B:B,7) + $C932) + (INDEX(出力表!D:D,7)))) + (乱数表!$S932*(Settings!B12/(((INDEX(出力表!D:D,7))+1)^INDEX(係数表!E:E,7)*INDEX(係数表!F:F,7))))))</f>
        <v>#VALUE!</v>
      </c>
      <c r="U932" t="e">
        <f>MIN(100, MAX(0, (INDEX(出力表!D:D,7))*S932/MAX(T932, Settings!B3)))</f>
        <v>#VALUE!</v>
      </c>
      <c r="V932">
        <f>MIN(100, MAX(0, 100*BETAINV(乱数表!$H932, MAX(0.00000001, (1/(1+EXP(-(INDEX(係数表!G:G,8) + $B932))))*(EXP(INDEX(係数表!H:H,8) + INDEX(係数表!I:I,8)*LN(INDEX(出力表!C:C,8)+1)))), MAX(0.00000001, (1-(1/(1+EXP(-(INDEX(係数表!G:G,8) + $B932)))))*(EXP(INDEX(係数表!H:H,8) + INDEX(係数表!I:I,8)*LN(INDEX(出力表!C:C,8)+1)))))))</f>
        <v>99.992469793835923</v>
      </c>
      <c r="W932" t="e">
        <f>MIN(100, MAX(0, (100*(INDEX(出力表!D:D,8))/(EXP(INDEX(係数表!B:B,8) + $C932) + (INDEX(出力表!D:D,8)))) + (乱数表!$T932*(Settings!B12/(((INDEX(出力表!D:D,8))+1)^INDEX(係数表!E:E,8)*INDEX(係数表!F:F,8))))))</f>
        <v>#VALUE!</v>
      </c>
      <c r="X932" t="e">
        <f>MIN(100, MAX(0, (INDEX(出力表!D:D,8))*V932/MAX(W932, Settings!B3)))</f>
        <v>#VALUE!</v>
      </c>
      <c r="Y932">
        <f>MIN(100, MAX(0, 100*BETAINV(乱数表!$I932, MAX(0.00000001, (1/(1+EXP(-(INDEX(係数表!G:G,9) + $B932))))*(EXP(INDEX(係数表!H:H,9) + INDEX(係数表!I:I,9)*LN(INDEX(出力表!C:C,9)+1)))), MAX(0.00000001, (1-(1/(1+EXP(-(INDEX(係数表!G:G,9) + $B932)))))*(EXP(INDEX(係数表!H:H,9) + INDEX(係数表!I:I,9)*LN(INDEX(出力表!C:C,9)+1)))))))</f>
        <v>81.563501616081808</v>
      </c>
      <c r="Z932" t="e">
        <f>MIN(100, MAX(0, (100*(INDEX(出力表!D:D,9))/(EXP(INDEX(係数表!B:B,9) + $C932) + (INDEX(出力表!D:D,9)))) + (乱数表!$U932*(Settings!B12/(((INDEX(出力表!D:D,9))+1)^INDEX(係数表!E:E,9)*INDEX(係数表!F:F,9))))))</f>
        <v>#VALUE!</v>
      </c>
      <c r="AA932" t="e">
        <f>MIN(100, MAX(0, (INDEX(出力表!D:D,9))*Y932/MAX(Z932, Settings!B3)))</f>
        <v>#VALUE!</v>
      </c>
      <c r="AB932">
        <f>MIN(100, MAX(0, 100*BETAINV(乱数表!$J932, MAX(0.00000001, (1/(1+EXP(-(INDEX(係数表!G:G,10) + $B932))))*(EXP(INDEX(係数表!H:H,10) + INDEX(係数表!I:I,10)*LN(INDEX(出力表!C:C,10)+1)))), MAX(0.00000001, (1-(1/(1+EXP(-(INDEX(係数表!G:G,10) + $B932)))))*(EXP(INDEX(係数表!H:H,10) + INDEX(係数表!I:I,10)*LN(INDEX(出力表!C:C,10)+1)))))))</f>
        <v>99.492109300958205</v>
      </c>
      <c r="AC932" t="e">
        <f>MIN(100, MAX(0, (100*(INDEX(出力表!D:D,10))/(EXP(INDEX(係数表!B:B,10) + $C932) + (INDEX(出力表!D:D,10)))) + (乱数表!$V932*(Settings!B12/(((INDEX(出力表!D:D,10))+1)^INDEX(係数表!E:E,10)*INDEX(係数表!F:F,10))))))</f>
        <v>#VALUE!</v>
      </c>
      <c r="AD932" t="e">
        <f>MIN(100, MAX(0, (INDEX(出力表!D:D,10))*AB932/MAX(AC932, Settings!B3)))</f>
        <v>#VALUE!</v>
      </c>
      <c r="AE932">
        <f>MIN(100, MAX(0, 100*BETAINV(乱数表!$K932, MAX(0.00000001, (1/(1+EXP(-(INDEX(係数表!G:G,11) + $B932))))*(EXP(INDEX(係数表!H:H,11) + INDEX(係数表!I:I,11)*LN(INDEX(出力表!C:C,11)+1)))), MAX(0.00000001, (1-(1/(1+EXP(-(INDEX(係数表!G:G,11) + $B932)))))*(EXP(INDEX(係数表!H:H,11) + INDEX(係数表!I:I,11)*LN(INDEX(出力表!C:C,11)+1)))))))</f>
        <v>91.937737634417942</v>
      </c>
      <c r="AF932" t="e">
        <f>MIN(100, MAX(0, (100*(INDEX(出力表!D:D,11))/(EXP(INDEX(係数表!B:B,11) + $C932) + (INDEX(出力表!D:D,11)))) + (乱数表!$W932*(Settings!B12/(((INDEX(出力表!D:D,11))+1)^INDEX(係数表!E:E,11)*INDEX(係数表!F:F,11))))))</f>
        <v>#VALUE!</v>
      </c>
      <c r="AG932" t="e">
        <f>MIN(100, MAX(0, (INDEX(出力表!D:D,11))*AE932/MAX(AF932, Settings!B3)))</f>
        <v>#VALUE!</v>
      </c>
      <c r="AH932">
        <f>MIN(100, MAX(0, 100*BETAINV(乱数表!$L932, MAX(0.00000001, (1/(1+EXP(-(INDEX(係数表!G:G,12) + $B932))))*(EXP(INDEX(係数表!H:H,12) + INDEX(係数表!I:I,12)*LN(INDEX(出力表!C:C,12)+1)))), MAX(0.00000001, (1-(1/(1+EXP(-(INDEX(係数表!G:G,12) + $B932)))))*(EXP(INDEX(係数表!H:H,12) + INDEX(係数表!I:I,12)*LN(INDEX(出力表!C:C,12)+1)))))))</f>
        <v>99.267505159691481</v>
      </c>
      <c r="AI932" t="e">
        <f>MIN(100, MAX(0, (100*(INDEX(出力表!D:D,12))/(EXP(INDEX(係数表!B:B,12) + $C932) + (INDEX(出力表!D:D,12)))) + (乱数表!$X932*(Settings!B12/(((INDEX(出力表!D:D,12))+1)^INDEX(係数表!E:E,12)*INDEX(係数表!F:F,12))))))</f>
        <v>#VALUE!</v>
      </c>
      <c r="AJ932" t="e">
        <f>MIN(100, MAX(0, (INDEX(出力表!D:D,12))*AH932/MAX(AI932, Settings!B3)))</f>
        <v>#VALUE!</v>
      </c>
      <c r="AK932">
        <f>MIN(100, MAX(0, 100*BETAINV(乱数表!$M932, MAX(0.00000001, (1/(1+EXP(-(INDEX(係数表!G:G,13) + $B932))))*(EXP(INDEX(係数表!H:H,13) + INDEX(係数表!I:I,13)*LN(INDEX(出力表!C:C,13)+1)))), MAX(0.00000001, (1-(1/(1+EXP(-(INDEX(係数表!G:G,13) + $B932)))))*(EXP(INDEX(係数表!H:H,13) + INDEX(係数表!I:I,13)*LN(INDEX(出力表!C:C,13)+1)))))))</f>
        <v>98.889726880120136</v>
      </c>
      <c r="AL932" t="e">
        <f>MIN(100, MAX(0, (100*(INDEX(出力表!D:D,13))/(EXP(INDEX(係数表!B:B,13) + $C932) + (INDEX(出力表!D:D,13)))) + (乱数表!$Y932*(Settings!B12/(((INDEX(出力表!D:D,13))+1)^INDEX(係数表!E:E,13)*INDEX(係数表!F:F,13))))))</f>
        <v>#VALUE!</v>
      </c>
      <c r="AM932" t="e">
        <f>MIN(100, MAX(0, (INDEX(出力表!D:D,13))*AK932/MAX(AL932, Settings!B3)))</f>
        <v>#VALUE!</v>
      </c>
      <c r="AN932">
        <f>IF(ISNUMBER(F932), INDEX(出力表!B:B,2)*F932, 0)+IF(ISNUMBER(I932), INDEX(出力表!B:B,3)*I932, 0)+IF(ISNUMBER(L932), INDEX(出力表!B:B,4)*L932, 0)+IF(ISNUMBER(O932), INDEX(出力表!B:B,5)*O932, 0)+IF(ISNUMBER(R932), INDEX(出力表!B:B,6)*R932, 0)+IF(ISNUMBER(U932), INDEX(出力表!B:B,7)*U932, 0)+IF(ISNUMBER(X932), INDEX(出力表!B:B,8)*X932, 0)+IF(ISNUMBER(AA932), INDEX(出力表!B:B,9)*AA932, 0)+IF(ISNUMBER(AD932), INDEX(出力表!B:B,10)*AD932, 0)+IF(ISNUMBER(AG932), INDEX(出力表!B:B,11)*AG932, 0)+IF(ISNUMBER(AJ932), INDEX(出力表!B:B,12)*AJ932, 0)+IF(ISNUMBER(AM932), INDEX(出力表!B:B,13)*AM932, 0)</f>
        <v>0</v>
      </c>
      <c r="AO932">
        <f>IF(ISNUMBER(F932), INDEX(出力表!B:B,2), 0)+IF(ISNUMBER(I932), INDEX(出力表!B:B,3), 0)+IF(ISNUMBER(L932), INDEX(出力表!B:B,4), 0)+IF(ISNUMBER(O932), INDEX(出力表!B:B,5), 0)+IF(ISNUMBER(R932), INDEX(出力表!B:B,6), 0)+IF(ISNUMBER(U932), INDEX(出力表!B:B,7), 0)+IF(ISNUMBER(X932), INDEX(出力表!B:B,8), 0)+IF(ISNUMBER(AA932), INDEX(出力表!B:B,9), 0)+IF(ISNUMBER(AD932), INDEX(出力表!B:B,10), 0)+IF(ISNUMBER(AG932), INDEX(出力表!B:B,11), 0)+IF(ISNUMBER(AJ932), INDEX(出力表!B:B,12), 0)+IF(ISNUMBER(AM932), INDEX(出力表!B:B,13), 0)</f>
        <v>0</v>
      </c>
      <c r="AP932" t="str">
        <f t="shared" si="14"/>
        <v/>
      </c>
    </row>
    <row r="933" spans="1:42" x14ac:dyDescent="0.2">
      <c r="A933">
        <v>932</v>
      </c>
      <c r="B933">
        <f>IF(UPPER(Settings!B4)="TRUE", 乱数表!$Z933*Settings!B10, 0)</f>
        <v>0.22978148735527021</v>
      </c>
      <c r="C933">
        <f>IF(UPPER(Settings!B4)="TRUE", 乱数表!$AA933*Settings!B11, 0)</f>
        <v>-2.4447001690903327E-2</v>
      </c>
      <c r="D933">
        <f>MIN(100, MAX(0, 100*BETAINV(乱数表!$B933, MAX(0.00000001, (1/(1+EXP(-(INDEX(係数表!G:G,2) + $B933))))*(EXP(INDEX(係数表!H:H,2) + INDEX(係数表!I:I,2)*LN(INDEX(出力表!C:C,2)+1)))), MAX(0.00000001, (1-(1/(1+EXP(-(INDEX(係数表!G:G,2) + $B933)))))*(EXP(INDEX(係数表!H:H,2) + INDEX(係数表!I:I,2)*LN(INDEX(出力表!C:C,2)+1)))))))</f>
        <v>86.793257685933028</v>
      </c>
      <c r="E933" t="e">
        <f>MIN(100, MAX(0, (100*(INDEX(出力表!D:D,2))/(EXP(INDEX(係数表!B:B,2) + $C933) + (INDEX(出力表!D:D,2)))) + (乱数表!$N933*(Settings!B12/(((INDEX(出力表!D:D,2))+1)^INDEX(係数表!E:E,2)*INDEX(係数表!F:F,2))))))</f>
        <v>#VALUE!</v>
      </c>
      <c r="F933" t="e">
        <f>MIN(100, MAX(0, (INDEX(出力表!D:D,2))*D933/MAX(E933, Settings!B3)))</f>
        <v>#VALUE!</v>
      </c>
      <c r="G933">
        <f>MIN(100, MAX(0, 100*BETAINV(乱数表!$C933, MAX(0.00000001, (1/(1+EXP(-(INDEX(係数表!G:G,3) + $B933))))*(EXP(INDEX(係数表!H:H,3) + INDEX(係数表!I:I,3)*LN(INDEX(出力表!C:C,3)+1)))), MAX(0.00000001, (1-(1/(1+EXP(-(INDEX(係数表!G:G,3) + $B933)))))*(EXP(INDEX(係数表!H:H,3) + INDEX(係数表!I:I,3)*LN(INDEX(出力表!C:C,3)+1)))))))</f>
        <v>92.492891278373961</v>
      </c>
      <c r="H933" t="e">
        <f>MIN(100, MAX(0, (100*(INDEX(出力表!D:D,3))/(EXP(INDEX(係数表!B:B,3) + $C933) + (INDEX(出力表!D:D,3)))) + (乱数表!$O933*(Settings!B12/(((INDEX(出力表!D:D,3))+1)^INDEX(係数表!E:E,3)*INDEX(係数表!F:F,3))))))</f>
        <v>#VALUE!</v>
      </c>
      <c r="I933" t="e">
        <f>MIN(100, MAX(0, (INDEX(出力表!D:D,3))*G933/MAX(H933, Settings!B3)))</f>
        <v>#VALUE!</v>
      </c>
      <c r="J933">
        <f>MIN(100, MAX(0, 100*BETAINV(乱数表!$D933, MAX(0.00000001, (1/(1+EXP(-(INDEX(係数表!G:G,4) + $B933))))*(EXP(INDEX(係数表!H:H,4) + INDEX(係数表!I:I,4)*LN(INDEX(出力表!C:C,4)+1)))), MAX(0.00000001, (1-(1/(1+EXP(-(INDEX(係数表!G:G,4) + $B933)))))*(EXP(INDEX(係数表!H:H,4) + INDEX(係数表!I:I,4)*LN(INDEX(出力表!C:C,4)+1)))))))</f>
        <v>75.740272181859993</v>
      </c>
      <c r="K933" t="e">
        <f>MIN(100, MAX(0, (100*(INDEX(出力表!D:D,4))/(EXP(INDEX(係数表!B:B,4) + $C933) + (INDEX(出力表!D:D,4)))) + (乱数表!$P933*(Settings!B12/(((INDEX(出力表!D:D,4))+1)^INDEX(係数表!E:E,4)*INDEX(係数表!F:F,4))))))</f>
        <v>#VALUE!</v>
      </c>
      <c r="L933" t="e">
        <f>MIN(100, MAX(0, (INDEX(出力表!D:D,4))*J933/MAX(K933, Settings!B3)))</f>
        <v>#VALUE!</v>
      </c>
      <c r="M933">
        <f>MIN(100, MAX(0, 100*BETAINV(乱数表!$E933, MAX(0.00000001, (1/(1+EXP(-(INDEX(係数表!G:G,5) + $B933))))*(EXP(INDEX(係数表!H:H,5) + INDEX(係数表!I:I,5)*LN(INDEX(出力表!C:C,5)+1)))), MAX(0.00000001, (1-(1/(1+EXP(-(INDEX(係数表!G:G,5) + $B933)))))*(EXP(INDEX(係数表!H:H,5) + INDEX(係数表!I:I,5)*LN(INDEX(出力表!C:C,5)+1)))))))</f>
        <v>99.798483744459006</v>
      </c>
      <c r="N933" t="e">
        <f>MIN(100, MAX(0, (100*(INDEX(出力表!D:D,5))/(EXP(INDEX(係数表!B:B,5) + $C933) + (INDEX(出力表!D:D,5)))) + (乱数表!$Q933*(Settings!B12/(((INDEX(出力表!D:D,5))+1)^INDEX(係数表!E:E,5)*INDEX(係数表!F:F,5))))))</f>
        <v>#VALUE!</v>
      </c>
      <c r="O933" t="e">
        <f>MIN(100, MAX(0, (INDEX(出力表!D:D,5))*M933/MAX(N933, Settings!B3)))</f>
        <v>#VALUE!</v>
      </c>
      <c r="P933">
        <f>MIN(100, MAX(0, 100*BETAINV(乱数表!$F933, MAX(0.00000001, (1/(1+EXP(-(INDEX(係数表!G:G,6) + $B933))))*(EXP(INDEX(係数表!H:H,6) + INDEX(係数表!I:I,6)*LN(INDEX(出力表!C:C,6)+1)))), MAX(0.00000001, (1-(1/(1+EXP(-(INDEX(係数表!G:G,6) + $B933)))))*(EXP(INDEX(係数表!H:H,6) + INDEX(係数表!I:I,6)*LN(INDEX(出力表!C:C,6)+1)))))))</f>
        <v>94.784199396847541</v>
      </c>
      <c r="Q933" t="e">
        <f>MIN(100, MAX(0, (100*(INDEX(出力表!D:D,6))/(EXP(INDEX(係数表!B:B,6) + $C933) + (INDEX(出力表!D:D,6)))) + (乱数表!$R933*(Settings!B12/(((INDEX(出力表!D:D,6))+1)^INDEX(係数表!E:E,6)*INDEX(係数表!F:F,6))))))</f>
        <v>#VALUE!</v>
      </c>
      <c r="R933" t="e">
        <f>MIN(100, MAX(0, (INDEX(出力表!D:D,6))*P933/MAX(Q933, Settings!B3)))</f>
        <v>#VALUE!</v>
      </c>
      <c r="S933">
        <f>MIN(100, MAX(0, 100*BETAINV(乱数表!$G933, MAX(0.00000001, (1/(1+EXP(-(INDEX(係数表!G:G,7) + $B933))))*(EXP(INDEX(係数表!H:H,7) + INDEX(係数表!I:I,7)*LN(INDEX(出力表!C:C,7)+1)))), MAX(0.00000001, (1-(1/(1+EXP(-(INDEX(係数表!G:G,7) + $B933)))))*(EXP(INDEX(係数表!H:H,7) + INDEX(係数表!I:I,7)*LN(INDEX(出力表!C:C,7)+1)))))))</f>
        <v>93.529962810740898</v>
      </c>
      <c r="T933" t="e">
        <f>MIN(100, MAX(0, (100*(INDEX(出力表!D:D,7))/(EXP(INDEX(係数表!B:B,7) + $C933) + (INDEX(出力表!D:D,7)))) + (乱数表!$S933*(Settings!B12/(((INDEX(出力表!D:D,7))+1)^INDEX(係数表!E:E,7)*INDEX(係数表!F:F,7))))))</f>
        <v>#VALUE!</v>
      </c>
      <c r="U933" t="e">
        <f>MIN(100, MAX(0, (INDEX(出力表!D:D,7))*S933/MAX(T933, Settings!B3)))</f>
        <v>#VALUE!</v>
      </c>
      <c r="V933">
        <f>MIN(100, MAX(0, 100*BETAINV(乱数表!$H933, MAX(0.00000001, (1/(1+EXP(-(INDEX(係数表!G:G,8) + $B933))))*(EXP(INDEX(係数表!H:H,8) + INDEX(係数表!I:I,8)*LN(INDEX(出力表!C:C,8)+1)))), MAX(0.00000001, (1-(1/(1+EXP(-(INDEX(係数表!G:G,8) + $B933)))))*(EXP(INDEX(係数表!H:H,8) + INDEX(係数表!I:I,8)*LN(INDEX(出力表!C:C,8)+1)))))))</f>
        <v>99.421003459691477</v>
      </c>
      <c r="W933" t="e">
        <f>MIN(100, MAX(0, (100*(INDEX(出力表!D:D,8))/(EXP(INDEX(係数表!B:B,8) + $C933) + (INDEX(出力表!D:D,8)))) + (乱数表!$T933*(Settings!B12/(((INDEX(出力表!D:D,8))+1)^INDEX(係数表!E:E,8)*INDEX(係数表!F:F,8))))))</f>
        <v>#VALUE!</v>
      </c>
      <c r="X933" t="e">
        <f>MIN(100, MAX(0, (INDEX(出力表!D:D,8))*V933/MAX(W933, Settings!B3)))</f>
        <v>#VALUE!</v>
      </c>
      <c r="Y933">
        <f>MIN(100, MAX(0, 100*BETAINV(乱数表!$I933, MAX(0.00000001, (1/(1+EXP(-(INDEX(係数表!G:G,9) + $B933))))*(EXP(INDEX(係数表!H:H,9) + INDEX(係数表!I:I,9)*LN(INDEX(出力表!C:C,9)+1)))), MAX(0.00000001, (1-(1/(1+EXP(-(INDEX(係数表!G:G,9) + $B933)))))*(EXP(INDEX(係数表!H:H,9) + INDEX(係数表!I:I,9)*LN(INDEX(出力表!C:C,9)+1)))))))</f>
        <v>99.633785510337745</v>
      </c>
      <c r="Z933" t="e">
        <f>MIN(100, MAX(0, (100*(INDEX(出力表!D:D,9))/(EXP(INDEX(係数表!B:B,9) + $C933) + (INDEX(出力表!D:D,9)))) + (乱数表!$U933*(Settings!B12/(((INDEX(出力表!D:D,9))+1)^INDEX(係数表!E:E,9)*INDEX(係数表!F:F,9))))))</f>
        <v>#VALUE!</v>
      </c>
      <c r="AA933" t="e">
        <f>MIN(100, MAX(0, (INDEX(出力表!D:D,9))*Y933/MAX(Z933, Settings!B3)))</f>
        <v>#VALUE!</v>
      </c>
      <c r="AB933">
        <f>MIN(100, MAX(0, 100*BETAINV(乱数表!$J933, MAX(0.00000001, (1/(1+EXP(-(INDEX(係数表!G:G,10) + $B933))))*(EXP(INDEX(係数表!H:H,10) + INDEX(係数表!I:I,10)*LN(INDEX(出力表!C:C,10)+1)))), MAX(0.00000001, (1-(1/(1+EXP(-(INDEX(係数表!G:G,10) + $B933)))))*(EXP(INDEX(係数表!H:H,10) + INDEX(係数表!I:I,10)*LN(INDEX(出力表!C:C,10)+1)))))))</f>
        <v>99.987725492407421</v>
      </c>
      <c r="AC933" t="e">
        <f>MIN(100, MAX(0, (100*(INDEX(出力表!D:D,10))/(EXP(INDEX(係数表!B:B,10) + $C933) + (INDEX(出力表!D:D,10)))) + (乱数表!$V933*(Settings!B12/(((INDEX(出力表!D:D,10))+1)^INDEX(係数表!E:E,10)*INDEX(係数表!F:F,10))))))</f>
        <v>#VALUE!</v>
      </c>
      <c r="AD933" t="e">
        <f>MIN(100, MAX(0, (INDEX(出力表!D:D,10))*AB933/MAX(AC933, Settings!B3)))</f>
        <v>#VALUE!</v>
      </c>
      <c r="AE933">
        <f>MIN(100, MAX(0, 100*BETAINV(乱数表!$K933, MAX(0.00000001, (1/(1+EXP(-(INDEX(係数表!G:G,11) + $B933))))*(EXP(INDEX(係数表!H:H,11) + INDEX(係数表!I:I,11)*LN(INDEX(出力表!C:C,11)+1)))), MAX(0.00000001, (1-(1/(1+EXP(-(INDEX(係数表!G:G,11) + $B933)))))*(EXP(INDEX(係数表!H:H,11) + INDEX(係数表!I:I,11)*LN(INDEX(出力表!C:C,11)+1)))))))</f>
        <v>75.970326533825826</v>
      </c>
      <c r="AF933" t="e">
        <f>MIN(100, MAX(0, (100*(INDEX(出力表!D:D,11))/(EXP(INDEX(係数表!B:B,11) + $C933) + (INDEX(出力表!D:D,11)))) + (乱数表!$W933*(Settings!B12/(((INDEX(出力表!D:D,11))+1)^INDEX(係数表!E:E,11)*INDEX(係数表!F:F,11))))))</f>
        <v>#VALUE!</v>
      </c>
      <c r="AG933" t="e">
        <f>MIN(100, MAX(0, (INDEX(出力表!D:D,11))*AE933/MAX(AF933, Settings!B3)))</f>
        <v>#VALUE!</v>
      </c>
      <c r="AH933">
        <f>MIN(100, MAX(0, 100*BETAINV(乱数表!$L933, MAX(0.00000001, (1/(1+EXP(-(INDEX(係数表!G:G,12) + $B933))))*(EXP(INDEX(係数表!H:H,12) + INDEX(係数表!I:I,12)*LN(INDEX(出力表!C:C,12)+1)))), MAX(0.00000001, (1-(1/(1+EXP(-(INDEX(係数表!G:G,12) + $B933)))))*(EXP(INDEX(係数表!H:H,12) + INDEX(係数表!I:I,12)*LN(INDEX(出力表!C:C,12)+1)))))))</f>
        <v>97.596493800809014</v>
      </c>
      <c r="AI933" t="e">
        <f>MIN(100, MAX(0, (100*(INDEX(出力表!D:D,12))/(EXP(INDEX(係数表!B:B,12) + $C933) + (INDEX(出力表!D:D,12)))) + (乱数表!$X933*(Settings!B12/(((INDEX(出力表!D:D,12))+1)^INDEX(係数表!E:E,12)*INDEX(係数表!F:F,12))))))</f>
        <v>#VALUE!</v>
      </c>
      <c r="AJ933" t="e">
        <f>MIN(100, MAX(0, (INDEX(出力表!D:D,12))*AH933/MAX(AI933, Settings!B3)))</f>
        <v>#VALUE!</v>
      </c>
      <c r="AK933">
        <f>MIN(100, MAX(0, 100*BETAINV(乱数表!$M933, MAX(0.00000001, (1/(1+EXP(-(INDEX(係数表!G:G,13) + $B933))))*(EXP(INDEX(係数表!H:H,13) + INDEX(係数表!I:I,13)*LN(INDEX(出力表!C:C,13)+1)))), MAX(0.00000001, (1-(1/(1+EXP(-(INDEX(係数表!G:G,13) + $B933)))))*(EXP(INDEX(係数表!H:H,13) + INDEX(係数表!I:I,13)*LN(INDEX(出力表!C:C,13)+1)))))))</f>
        <v>99.631247403399641</v>
      </c>
      <c r="AL933" t="e">
        <f>MIN(100, MAX(0, (100*(INDEX(出力表!D:D,13))/(EXP(INDEX(係数表!B:B,13) + $C933) + (INDEX(出力表!D:D,13)))) + (乱数表!$Y933*(Settings!B12/(((INDEX(出力表!D:D,13))+1)^INDEX(係数表!E:E,13)*INDEX(係数表!F:F,13))))))</f>
        <v>#VALUE!</v>
      </c>
      <c r="AM933" t="e">
        <f>MIN(100, MAX(0, (INDEX(出力表!D:D,13))*AK933/MAX(AL933, Settings!B3)))</f>
        <v>#VALUE!</v>
      </c>
      <c r="AN933">
        <f>IF(ISNUMBER(F933), INDEX(出力表!B:B,2)*F933, 0)+IF(ISNUMBER(I933), INDEX(出力表!B:B,3)*I933, 0)+IF(ISNUMBER(L933), INDEX(出力表!B:B,4)*L933, 0)+IF(ISNUMBER(O933), INDEX(出力表!B:B,5)*O933, 0)+IF(ISNUMBER(R933), INDEX(出力表!B:B,6)*R933, 0)+IF(ISNUMBER(U933), INDEX(出力表!B:B,7)*U933, 0)+IF(ISNUMBER(X933), INDEX(出力表!B:B,8)*X933, 0)+IF(ISNUMBER(AA933), INDEX(出力表!B:B,9)*AA933, 0)+IF(ISNUMBER(AD933), INDEX(出力表!B:B,10)*AD933, 0)+IF(ISNUMBER(AG933), INDEX(出力表!B:B,11)*AG933, 0)+IF(ISNUMBER(AJ933), INDEX(出力表!B:B,12)*AJ933, 0)+IF(ISNUMBER(AM933), INDEX(出力表!B:B,13)*AM933, 0)</f>
        <v>0</v>
      </c>
      <c r="AO933">
        <f>IF(ISNUMBER(F933), INDEX(出力表!B:B,2), 0)+IF(ISNUMBER(I933), INDEX(出力表!B:B,3), 0)+IF(ISNUMBER(L933), INDEX(出力表!B:B,4), 0)+IF(ISNUMBER(O933), INDEX(出力表!B:B,5), 0)+IF(ISNUMBER(R933), INDEX(出力表!B:B,6), 0)+IF(ISNUMBER(U933), INDEX(出力表!B:B,7), 0)+IF(ISNUMBER(X933), INDEX(出力表!B:B,8), 0)+IF(ISNUMBER(AA933), INDEX(出力表!B:B,9), 0)+IF(ISNUMBER(AD933), INDEX(出力表!B:B,10), 0)+IF(ISNUMBER(AG933), INDEX(出力表!B:B,11), 0)+IF(ISNUMBER(AJ933), INDEX(出力表!B:B,12), 0)+IF(ISNUMBER(AM933), INDEX(出力表!B:B,13), 0)</f>
        <v>0</v>
      </c>
      <c r="AP933" t="str">
        <f t="shared" si="14"/>
        <v/>
      </c>
    </row>
    <row r="934" spans="1:42" x14ac:dyDescent="0.2">
      <c r="A934">
        <v>933</v>
      </c>
      <c r="B934">
        <f>IF(UPPER(Settings!B4)="TRUE", 乱数表!$Z934*Settings!B10, 0)</f>
        <v>0.60417533495413722</v>
      </c>
      <c r="C934">
        <f>IF(UPPER(Settings!B4)="TRUE", 乱数表!$AA934*Settings!B11, 0)</f>
        <v>3.0620180857647471E-2</v>
      </c>
      <c r="D934">
        <f>MIN(100, MAX(0, 100*BETAINV(乱数表!$B934, MAX(0.00000001, (1/(1+EXP(-(INDEX(係数表!G:G,2) + $B934))))*(EXP(INDEX(係数表!H:H,2) + INDEX(係数表!I:I,2)*LN(INDEX(出力表!C:C,2)+1)))), MAX(0.00000001, (1-(1/(1+EXP(-(INDEX(係数表!G:G,2) + $B934)))))*(EXP(INDEX(係数表!H:H,2) + INDEX(係数表!I:I,2)*LN(INDEX(出力表!C:C,2)+1)))))))</f>
        <v>99.95225341740381</v>
      </c>
      <c r="E934" t="e">
        <f>MIN(100, MAX(0, (100*(INDEX(出力表!D:D,2))/(EXP(INDEX(係数表!B:B,2) + $C934) + (INDEX(出力表!D:D,2)))) + (乱数表!$N934*(Settings!B12/(((INDEX(出力表!D:D,2))+1)^INDEX(係数表!E:E,2)*INDEX(係数表!F:F,2))))))</f>
        <v>#VALUE!</v>
      </c>
      <c r="F934" t="e">
        <f>MIN(100, MAX(0, (INDEX(出力表!D:D,2))*D934/MAX(E934, Settings!B3)))</f>
        <v>#VALUE!</v>
      </c>
      <c r="G934">
        <f>MIN(100, MAX(0, 100*BETAINV(乱数表!$C934, MAX(0.00000001, (1/(1+EXP(-(INDEX(係数表!G:G,3) + $B934))))*(EXP(INDEX(係数表!H:H,3) + INDEX(係数表!I:I,3)*LN(INDEX(出力表!C:C,3)+1)))), MAX(0.00000001, (1-(1/(1+EXP(-(INDEX(係数表!G:G,3) + $B934)))))*(EXP(INDEX(係数表!H:H,3) + INDEX(係数表!I:I,3)*LN(INDEX(出力表!C:C,3)+1)))))))</f>
        <v>61.858976840795286</v>
      </c>
      <c r="H934" t="e">
        <f>MIN(100, MAX(0, (100*(INDEX(出力表!D:D,3))/(EXP(INDEX(係数表!B:B,3) + $C934) + (INDEX(出力表!D:D,3)))) + (乱数表!$O934*(Settings!B12/(((INDEX(出力表!D:D,3))+1)^INDEX(係数表!E:E,3)*INDEX(係数表!F:F,3))))))</f>
        <v>#VALUE!</v>
      </c>
      <c r="I934" t="e">
        <f>MIN(100, MAX(0, (INDEX(出力表!D:D,3))*G934/MAX(H934, Settings!B3)))</f>
        <v>#VALUE!</v>
      </c>
      <c r="J934">
        <f>MIN(100, MAX(0, 100*BETAINV(乱数表!$D934, MAX(0.00000001, (1/(1+EXP(-(INDEX(係数表!G:G,4) + $B934))))*(EXP(INDEX(係数表!H:H,4) + INDEX(係数表!I:I,4)*LN(INDEX(出力表!C:C,4)+1)))), MAX(0.00000001, (1-(1/(1+EXP(-(INDEX(係数表!G:G,4) + $B934)))))*(EXP(INDEX(係数表!H:H,4) + INDEX(係数表!I:I,4)*LN(INDEX(出力表!C:C,4)+1)))))))</f>
        <v>96.886413048744799</v>
      </c>
      <c r="K934" t="e">
        <f>MIN(100, MAX(0, (100*(INDEX(出力表!D:D,4))/(EXP(INDEX(係数表!B:B,4) + $C934) + (INDEX(出力表!D:D,4)))) + (乱数表!$P934*(Settings!B12/(((INDEX(出力表!D:D,4))+1)^INDEX(係数表!E:E,4)*INDEX(係数表!F:F,4))))))</f>
        <v>#VALUE!</v>
      </c>
      <c r="L934" t="e">
        <f>MIN(100, MAX(0, (INDEX(出力表!D:D,4))*J934/MAX(K934, Settings!B3)))</f>
        <v>#VALUE!</v>
      </c>
      <c r="M934">
        <f>MIN(100, MAX(0, 100*BETAINV(乱数表!$E934, MAX(0.00000001, (1/(1+EXP(-(INDEX(係数表!G:G,5) + $B934))))*(EXP(INDEX(係数表!H:H,5) + INDEX(係数表!I:I,5)*LN(INDEX(出力表!C:C,5)+1)))), MAX(0.00000001, (1-(1/(1+EXP(-(INDEX(係数表!G:G,5) + $B934)))))*(EXP(INDEX(係数表!H:H,5) + INDEX(係数表!I:I,5)*LN(INDEX(出力表!C:C,5)+1)))))))</f>
        <v>99.889829902466147</v>
      </c>
      <c r="N934" t="e">
        <f>MIN(100, MAX(0, (100*(INDEX(出力表!D:D,5))/(EXP(INDEX(係数表!B:B,5) + $C934) + (INDEX(出力表!D:D,5)))) + (乱数表!$Q934*(Settings!B12/(((INDEX(出力表!D:D,5))+1)^INDEX(係数表!E:E,5)*INDEX(係数表!F:F,5))))))</f>
        <v>#VALUE!</v>
      </c>
      <c r="O934" t="e">
        <f>MIN(100, MAX(0, (INDEX(出力表!D:D,5))*M934/MAX(N934, Settings!B3)))</f>
        <v>#VALUE!</v>
      </c>
      <c r="P934">
        <f>MIN(100, MAX(0, 100*BETAINV(乱数表!$F934, MAX(0.00000001, (1/(1+EXP(-(INDEX(係数表!G:G,6) + $B934))))*(EXP(INDEX(係数表!H:H,6) + INDEX(係数表!I:I,6)*LN(INDEX(出力表!C:C,6)+1)))), MAX(0.00000001, (1-(1/(1+EXP(-(INDEX(係数表!G:G,6) + $B934)))))*(EXP(INDEX(係数表!H:H,6) + INDEX(係数表!I:I,6)*LN(INDEX(出力表!C:C,6)+1)))))))</f>
        <v>99.712962149602077</v>
      </c>
      <c r="Q934" t="e">
        <f>MIN(100, MAX(0, (100*(INDEX(出力表!D:D,6))/(EXP(INDEX(係数表!B:B,6) + $C934) + (INDEX(出力表!D:D,6)))) + (乱数表!$R934*(Settings!B12/(((INDEX(出力表!D:D,6))+1)^INDEX(係数表!E:E,6)*INDEX(係数表!F:F,6))))))</f>
        <v>#VALUE!</v>
      </c>
      <c r="R934" t="e">
        <f>MIN(100, MAX(0, (INDEX(出力表!D:D,6))*P934/MAX(Q934, Settings!B3)))</f>
        <v>#VALUE!</v>
      </c>
      <c r="S934">
        <f>MIN(100, MAX(0, 100*BETAINV(乱数表!$G934, MAX(0.00000001, (1/(1+EXP(-(INDEX(係数表!G:G,7) + $B934))))*(EXP(INDEX(係数表!H:H,7) + INDEX(係数表!I:I,7)*LN(INDEX(出力表!C:C,7)+1)))), MAX(0.00000001, (1-(1/(1+EXP(-(INDEX(係数表!G:G,7) + $B934)))))*(EXP(INDEX(係数表!H:H,7) + INDEX(係数表!I:I,7)*LN(INDEX(出力表!C:C,7)+1)))))))</f>
        <v>78.863499799075328</v>
      </c>
      <c r="T934" t="e">
        <f>MIN(100, MAX(0, (100*(INDEX(出力表!D:D,7))/(EXP(INDEX(係数表!B:B,7) + $C934) + (INDEX(出力表!D:D,7)))) + (乱数表!$S934*(Settings!B12/(((INDEX(出力表!D:D,7))+1)^INDEX(係数表!E:E,7)*INDEX(係数表!F:F,7))))))</f>
        <v>#VALUE!</v>
      </c>
      <c r="U934" t="e">
        <f>MIN(100, MAX(0, (INDEX(出力表!D:D,7))*S934/MAX(T934, Settings!B3)))</f>
        <v>#VALUE!</v>
      </c>
      <c r="V934">
        <f>MIN(100, MAX(0, 100*BETAINV(乱数表!$H934, MAX(0.00000001, (1/(1+EXP(-(INDEX(係数表!G:G,8) + $B934))))*(EXP(INDEX(係数表!H:H,8) + INDEX(係数表!I:I,8)*LN(INDEX(出力表!C:C,8)+1)))), MAX(0.00000001, (1-(1/(1+EXP(-(INDEX(係数表!G:G,8) + $B934)))))*(EXP(INDEX(係数表!H:H,8) + INDEX(係数表!I:I,8)*LN(INDEX(出力表!C:C,8)+1)))))))</f>
        <v>91.719725855516145</v>
      </c>
      <c r="W934" t="e">
        <f>MIN(100, MAX(0, (100*(INDEX(出力表!D:D,8))/(EXP(INDEX(係数表!B:B,8) + $C934) + (INDEX(出力表!D:D,8)))) + (乱数表!$T934*(Settings!B12/(((INDEX(出力表!D:D,8))+1)^INDEX(係数表!E:E,8)*INDEX(係数表!F:F,8))))))</f>
        <v>#VALUE!</v>
      </c>
      <c r="X934" t="e">
        <f>MIN(100, MAX(0, (INDEX(出力表!D:D,8))*V934/MAX(W934, Settings!B3)))</f>
        <v>#VALUE!</v>
      </c>
      <c r="Y934">
        <f>MIN(100, MAX(0, 100*BETAINV(乱数表!$I934, MAX(0.00000001, (1/(1+EXP(-(INDEX(係数表!G:G,9) + $B934))))*(EXP(INDEX(係数表!H:H,9) + INDEX(係数表!I:I,9)*LN(INDEX(出力表!C:C,9)+1)))), MAX(0.00000001, (1-(1/(1+EXP(-(INDEX(係数表!G:G,9) + $B934)))))*(EXP(INDEX(係数表!H:H,9) + INDEX(係数表!I:I,9)*LN(INDEX(出力表!C:C,9)+1)))))))</f>
        <v>81.570066636255802</v>
      </c>
      <c r="Z934" t="e">
        <f>MIN(100, MAX(0, (100*(INDEX(出力表!D:D,9))/(EXP(INDEX(係数表!B:B,9) + $C934) + (INDEX(出力表!D:D,9)))) + (乱数表!$U934*(Settings!B12/(((INDEX(出力表!D:D,9))+1)^INDEX(係数表!E:E,9)*INDEX(係数表!F:F,9))))))</f>
        <v>#VALUE!</v>
      </c>
      <c r="AA934" t="e">
        <f>MIN(100, MAX(0, (INDEX(出力表!D:D,9))*Y934/MAX(Z934, Settings!B3)))</f>
        <v>#VALUE!</v>
      </c>
      <c r="AB934">
        <f>MIN(100, MAX(0, 100*BETAINV(乱数表!$J934, MAX(0.00000001, (1/(1+EXP(-(INDEX(係数表!G:G,10) + $B934))))*(EXP(INDEX(係数表!H:H,10) + INDEX(係数表!I:I,10)*LN(INDEX(出力表!C:C,10)+1)))), MAX(0.00000001, (1-(1/(1+EXP(-(INDEX(係数表!G:G,10) + $B934)))))*(EXP(INDEX(係数表!H:H,10) + INDEX(係数表!I:I,10)*LN(INDEX(出力表!C:C,10)+1)))))))</f>
        <v>98.591836200985369</v>
      </c>
      <c r="AC934" t="e">
        <f>MIN(100, MAX(0, (100*(INDEX(出力表!D:D,10))/(EXP(INDEX(係数表!B:B,10) + $C934) + (INDEX(出力表!D:D,10)))) + (乱数表!$V934*(Settings!B12/(((INDEX(出力表!D:D,10))+1)^INDEX(係数表!E:E,10)*INDEX(係数表!F:F,10))))))</f>
        <v>#VALUE!</v>
      </c>
      <c r="AD934" t="e">
        <f>MIN(100, MAX(0, (INDEX(出力表!D:D,10))*AB934/MAX(AC934, Settings!B3)))</f>
        <v>#VALUE!</v>
      </c>
      <c r="AE934">
        <f>MIN(100, MAX(0, 100*BETAINV(乱数表!$K934, MAX(0.00000001, (1/(1+EXP(-(INDEX(係数表!G:G,11) + $B934))))*(EXP(INDEX(係数表!H:H,11) + INDEX(係数表!I:I,11)*LN(INDEX(出力表!C:C,11)+1)))), MAX(0.00000001, (1-(1/(1+EXP(-(INDEX(係数表!G:G,11) + $B934)))))*(EXP(INDEX(係数表!H:H,11) + INDEX(係数表!I:I,11)*LN(INDEX(出力表!C:C,11)+1)))))))</f>
        <v>72.715939131323395</v>
      </c>
      <c r="AF934" t="e">
        <f>MIN(100, MAX(0, (100*(INDEX(出力表!D:D,11))/(EXP(INDEX(係数表!B:B,11) + $C934) + (INDEX(出力表!D:D,11)))) + (乱数表!$W934*(Settings!B12/(((INDEX(出力表!D:D,11))+1)^INDEX(係数表!E:E,11)*INDEX(係数表!F:F,11))))))</f>
        <v>#VALUE!</v>
      </c>
      <c r="AG934" t="e">
        <f>MIN(100, MAX(0, (INDEX(出力表!D:D,11))*AE934/MAX(AF934, Settings!B3)))</f>
        <v>#VALUE!</v>
      </c>
      <c r="AH934">
        <f>MIN(100, MAX(0, 100*BETAINV(乱数表!$L934, MAX(0.00000001, (1/(1+EXP(-(INDEX(係数表!G:G,12) + $B934))))*(EXP(INDEX(係数表!H:H,12) + INDEX(係数表!I:I,12)*LN(INDEX(出力表!C:C,12)+1)))), MAX(0.00000001, (1-(1/(1+EXP(-(INDEX(係数表!G:G,12) + $B934)))))*(EXP(INDEX(係数表!H:H,12) + INDEX(係数表!I:I,12)*LN(INDEX(出力表!C:C,12)+1)))))))</f>
        <v>96.569201008519585</v>
      </c>
      <c r="AI934" t="e">
        <f>MIN(100, MAX(0, (100*(INDEX(出力表!D:D,12))/(EXP(INDEX(係数表!B:B,12) + $C934) + (INDEX(出力表!D:D,12)))) + (乱数表!$X934*(Settings!B12/(((INDEX(出力表!D:D,12))+1)^INDEX(係数表!E:E,12)*INDEX(係数表!F:F,12))))))</f>
        <v>#VALUE!</v>
      </c>
      <c r="AJ934" t="e">
        <f>MIN(100, MAX(0, (INDEX(出力表!D:D,12))*AH934/MAX(AI934, Settings!B3)))</f>
        <v>#VALUE!</v>
      </c>
      <c r="AK934">
        <f>MIN(100, MAX(0, 100*BETAINV(乱数表!$M934, MAX(0.00000001, (1/(1+EXP(-(INDEX(係数表!G:G,13) + $B934))))*(EXP(INDEX(係数表!H:H,13) + INDEX(係数表!I:I,13)*LN(INDEX(出力表!C:C,13)+1)))), MAX(0.00000001, (1-(1/(1+EXP(-(INDEX(係数表!G:G,13) + $B934)))))*(EXP(INDEX(係数表!H:H,13) + INDEX(係数表!I:I,13)*LN(INDEX(出力表!C:C,13)+1)))))))</f>
        <v>99.810204681213747</v>
      </c>
      <c r="AL934" t="e">
        <f>MIN(100, MAX(0, (100*(INDEX(出力表!D:D,13))/(EXP(INDEX(係数表!B:B,13) + $C934) + (INDEX(出力表!D:D,13)))) + (乱数表!$Y934*(Settings!B12/(((INDEX(出力表!D:D,13))+1)^INDEX(係数表!E:E,13)*INDEX(係数表!F:F,13))))))</f>
        <v>#VALUE!</v>
      </c>
      <c r="AM934" t="e">
        <f>MIN(100, MAX(0, (INDEX(出力表!D:D,13))*AK934/MAX(AL934, Settings!B3)))</f>
        <v>#VALUE!</v>
      </c>
      <c r="AN934">
        <f>IF(ISNUMBER(F934), INDEX(出力表!B:B,2)*F934, 0)+IF(ISNUMBER(I934), INDEX(出力表!B:B,3)*I934, 0)+IF(ISNUMBER(L934), INDEX(出力表!B:B,4)*L934, 0)+IF(ISNUMBER(O934), INDEX(出力表!B:B,5)*O934, 0)+IF(ISNUMBER(R934), INDEX(出力表!B:B,6)*R934, 0)+IF(ISNUMBER(U934), INDEX(出力表!B:B,7)*U934, 0)+IF(ISNUMBER(X934), INDEX(出力表!B:B,8)*X934, 0)+IF(ISNUMBER(AA934), INDEX(出力表!B:B,9)*AA934, 0)+IF(ISNUMBER(AD934), INDEX(出力表!B:B,10)*AD934, 0)+IF(ISNUMBER(AG934), INDEX(出力表!B:B,11)*AG934, 0)+IF(ISNUMBER(AJ934), INDEX(出力表!B:B,12)*AJ934, 0)+IF(ISNUMBER(AM934), INDEX(出力表!B:B,13)*AM934, 0)</f>
        <v>0</v>
      </c>
      <c r="AO934">
        <f>IF(ISNUMBER(F934), INDEX(出力表!B:B,2), 0)+IF(ISNUMBER(I934), INDEX(出力表!B:B,3), 0)+IF(ISNUMBER(L934), INDEX(出力表!B:B,4), 0)+IF(ISNUMBER(O934), INDEX(出力表!B:B,5), 0)+IF(ISNUMBER(R934), INDEX(出力表!B:B,6), 0)+IF(ISNUMBER(U934), INDEX(出力表!B:B,7), 0)+IF(ISNUMBER(X934), INDEX(出力表!B:B,8), 0)+IF(ISNUMBER(AA934), INDEX(出力表!B:B,9), 0)+IF(ISNUMBER(AD934), INDEX(出力表!B:B,10), 0)+IF(ISNUMBER(AG934), INDEX(出力表!B:B,11), 0)+IF(ISNUMBER(AJ934), INDEX(出力表!B:B,12), 0)+IF(ISNUMBER(AM934), INDEX(出力表!B:B,13), 0)</f>
        <v>0</v>
      </c>
      <c r="AP934" t="str">
        <f t="shared" si="14"/>
        <v/>
      </c>
    </row>
    <row r="935" spans="1:42" x14ac:dyDescent="0.2">
      <c r="A935">
        <v>934</v>
      </c>
      <c r="B935">
        <f>IF(UPPER(Settings!B4)="TRUE", 乱数表!$Z935*Settings!B10, 0)</f>
        <v>0.46904970476262059</v>
      </c>
      <c r="C935">
        <f>IF(UPPER(Settings!B4)="TRUE", 乱数表!$AA935*Settings!B11, 0)</f>
        <v>-9.9118673111220579E-2</v>
      </c>
      <c r="D935">
        <f>MIN(100, MAX(0, 100*BETAINV(乱数表!$B935, MAX(0.00000001, (1/(1+EXP(-(INDEX(係数表!G:G,2) + $B935))))*(EXP(INDEX(係数表!H:H,2) + INDEX(係数表!I:I,2)*LN(INDEX(出力表!C:C,2)+1)))), MAX(0.00000001, (1-(1/(1+EXP(-(INDEX(係数表!G:G,2) + $B935)))))*(EXP(INDEX(係数表!H:H,2) + INDEX(係数表!I:I,2)*LN(INDEX(出力表!C:C,2)+1)))))))</f>
        <v>99.263816200184607</v>
      </c>
      <c r="E935" t="e">
        <f>MIN(100, MAX(0, (100*(INDEX(出力表!D:D,2))/(EXP(INDEX(係数表!B:B,2) + $C935) + (INDEX(出力表!D:D,2)))) + (乱数表!$N935*(Settings!B12/(((INDEX(出力表!D:D,2))+1)^INDEX(係数表!E:E,2)*INDEX(係数表!F:F,2))))))</f>
        <v>#VALUE!</v>
      </c>
      <c r="F935" t="e">
        <f>MIN(100, MAX(0, (INDEX(出力表!D:D,2))*D935/MAX(E935, Settings!B3)))</f>
        <v>#VALUE!</v>
      </c>
      <c r="G935">
        <f>MIN(100, MAX(0, 100*BETAINV(乱数表!$C935, MAX(0.00000001, (1/(1+EXP(-(INDEX(係数表!G:G,3) + $B935))))*(EXP(INDEX(係数表!H:H,3) + INDEX(係数表!I:I,3)*LN(INDEX(出力表!C:C,3)+1)))), MAX(0.00000001, (1-(1/(1+EXP(-(INDEX(係数表!G:G,3) + $B935)))))*(EXP(INDEX(係数表!H:H,3) + INDEX(係数表!I:I,3)*LN(INDEX(出力表!C:C,3)+1)))))))</f>
        <v>61.465383239326243</v>
      </c>
      <c r="H935" t="e">
        <f>MIN(100, MAX(0, (100*(INDEX(出力表!D:D,3))/(EXP(INDEX(係数表!B:B,3) + $C935) + (INDEX(出力表!D:D,3)))) + (乱数表!$O935*(Settings!B12/(((INDEX(出力表!D:D,3))+1)^INDEX(係数表!E:E,3)*INDEX(係数表!F:F,3))))))</f>
        <v>#VALUE!</v>
      </c>
      <c r="I935" t="e">
        <f>MIN(100, MAX(0, (INDEX(出力表!D:D,3))*G935/MAX(H935, Settings!B3)))</f>
        <v>#VALUE!</v>
      </c>
      <c r="J935">
        <f>MIN(100, MAX(0, 100*BETAINV(乱数表!$D935, MAX(0.00000001, (1/(1+EXP(-(INDEX(係数表!G:G,4) + $B935))))*(EXP(INDEX(係数表!H:H,4) + INDEX(係数表!I:I,4)*LN(INDEX(出力表!C:C,4)+1)))), MAX(0.00000001, (1-(1/(1+EXP(-(INDEX(係数表!G:G,4) + $B935)))))*(EXP(INDEX(係数表!H:H,4) + INDEX(係数表!I:I,4)*LN(INDEX(出力表!C:C,4)+1)))))))</f>
        <v>74.364032951169932</v>
      </c>
      <c r="K935" t="e">
        <f>MIN(100, MAX(0, (100*(INDEX(出力表!D:D,4))/(EXP(INDEX(係数表!B:B,4) + $C935) + (INDEX(出力表!D:D,4)))) + (乱数表!$P935*(Settings!B12/(((INDEX(出力表!D:D,4))+1)^INDEX(係数表!E:E,4)*INDEX(係数表!F:F,4))))))</f>
        <v>#VALUE!</v>
      </c>
      <c r="L935" t="e">
        <f>MIN(100, MAX(0, (INDEX(出力表!D:D,4))*J935/MAX(K935, Settings!B3)))</f>
        <v>#VALUE!</v>
      </c>
      <c r="M935">
        <f>MIN(100, MAX(0, 100*BETAINV(乱数表!$E935, MAX(0.00000001, (1/(1+EXP(-(INDEX(係数表!G:G,5) + $B935))))*(EXP(INDEX(係数表!H:H,5) + INDEX(係数表!I:I,5)*LN(INDEX(出力表!C:C,5)+1)))), MAX(0.00000001, (1-(1/(1+EXP(-(INDEX(係数表!G:G,5) + $B935)))))*(EXP(INDEX(係数表!H:H,5) + INDEX(係数表!I:I,5)*LN(INDEX(出力表!C:C,5)+1)))))))</f>
        <v>15.149855272109832</v>
      </c>
      <c r="N935" t="e">
        <f>MIN(100, MAX(0, (100*(INDEX(出力表!D:D,5))/(EXP(INDEX(係数表!B:B,5) + $C935) + (INDEX(出力表!D:D,5)))) + (乱数表!$Q935*(Settings!B12/(((INDEX(出力表!D:D,5))+1)^INDEX(係数表!E:E,5)*INDEX(係数表!F:F,5))))))</f>
        <v>#VALUE!</v>
      </c>
      <c r="O935" t="e">
        <f>MIN(100, MAX(0, (INDEX(出力表!D:D,5))*M935/MAX(N935, Settings!B3)))</f>
        <v>#VALUE!</v>
      </c>
      <c r="P935">
        <f>MIN(100, MAX(0, 100*BETAINV(乱数表!$F935, MAX(0.00000001, (1/(1+EXP(-(INDEX(係数表!G:G,6) + $B935))))*(EXP(INDEX(係数表!H:H,6) + INDEX(係数表!I:I,6)*LN(INDEX(出力表!C:C,6)+1)))), MAX(0.00000001, (1-(1/(1+EXP(-(INDEX(係数表!G:G,6) + $B935)))))*(EXP(INDEX(係数表!H:H,6) + INDEX(係数表!I:I,6)*LN(INDEX(出力表!C:C,6)+1)))))))</f>
        <v>99.933943382090078</v>
      </c>
      <c r="Q935" t="e">
        <f>MIN(100, MAX(0, (100*(INDEX(出力表!D:D,6))/(EXP(INDEX(係数表!B:B,6) + $C935) + (INDEX(出力表!D:D,6)))) + (乱数表!$R935*(Settings!B12/(((INDEX(出力表!D:D,6))+1)^INDEX(係数表!E:E,6)*INDEX(係数表!F:F,6))))))</f>
        <v>#VALUE!</v>
      </c>
      <c r="R935" t="e">
        <f>MIN(100, MAX(0, (INDEX(出力表!D:D,6))*P935/MAX(Q935, Settings!B3)))</f>
        <v>#VALUE!</v>
      </c>
      <c r="S935">
        <f>MIN(100, MAX(0, 100*BETAINV(乱数表!$G935, MAX(0.00000001, (1/(1+EXP(-(INDEX(係数表!G:G,7) + $B935))))*(EXP(INDEX(係数表!H:H,7) + INDEX(係数表!I:I,7)*LN(INDEX(出力表!C:C,7)+1)))), MAX(0.00000001, (1-(1/(1+EXP(-(INDEX(係数表!G:G,7) + $B935)))))*(EXP(INDEX(係数表!H:H,7) + INDEX(係数表!I:I,7)*LN(INDEX(出力表!C:C,7)+1)))))))</f>
        <v>77.367557519850777</v>
      </c>
      <c r="T935" t="e">
        <f>MIN(100, MAX(0, (100*(INDEX(出力表!D:D,7))/(EXP(INDEX(係数表!B:B,7) + $C935) + (INDEX(出力表!D:D,7)))) + (乱数表!$S935*(Settings!B12/(((INDEX(出力表!D:D,7))+1)^INDEX(係数表!E:E,7)*INDEX(係数表!F:F,7))))))</f>
        <v>#VALUE!</v>
      </c>
      <c r="U935" t="e">
        <f>MIN(100, MAX(0, (INDEX(出力表!D:D,7))*S935/MAX(T935, Settings!B3)))</f>
        <v>#VALUE!</v>
      </c>
      <c r="V935">
        <f>MIN(100, MAX(0, 100*BETAINV(乱数表!$H935, MAX(0.00000001, (1/(1+EXP(-(INDEX(係数表!G:G,8) + $B935))))*(EXP(INDEX(係数表!H:H,8) + INDEX(係数表!I:I,8)*LN(INDEX(出力表!C:C,8)+1)))), MAX(0.00000001, (1-(1/(1+EXP(-(INDEX(係数表!G:G,8) + $B935)))))*(EXP(INDEX(係数表!H:H,8) + INDEX(係数表!I:I,8)*LN(INDEX(出力表!C:C,8)+1)))))))</f>
        <v>95.643128963734128</v>
      </c>
      <c r="W935" t="e">
        <f>MIN(100, MAX(0, (100*(INDEX(出力表!D:D,8))/(EXP(INDEX(係数表!B:B,8) + $C935) + (INDEX(出力表!D:D,8)))) + (乱数表!$T935*(Settings!B12/(((INDEX(出力表!D:D,8))+1)^INDEX(係数表!E:E,8)*INDEX(係数表!F:F,8))))))</f>
        <v>#VALUE!</v>
      </c>
      <c r="X935" t="e">
        <f>MIN(100, MAX(0, (INDEX(出力表!D:D,8))*V935/MAX(W935, Settings!B3)))</f>
        <v>#VALUE!</v>
      </c>
      <c r="Y935">
        <f>MIN(100, MAX(0, 100*BETAINV(乱数表!$I935, MAX(0.00000001, (1/(1+EXP(-(INDEX(係数表!G:G,9) + $B935))))*(EXP(INDEX(係数表!H:H,9) + INDEX(係数表!I:I,9)*LN(INDEX(出力表!C:C,9)+1)))), MAX(0.00000001, (1-(1/(1+EXP(-(INDEX(係数表!G:G,9) + $B935)))))*(EXP(INDEX(係数表!H:H,9) + INDEX(係数表!I:I,9)*LN(INDEX(出力表!C:C,9)+1)))))))</f>
        <v>99.913422444104953</v>
      </c>
      <c r="Z935" t="e">
        <f>MIN(100, MAX(0, (100*(INDEX(出力表!D:D,9))/(EXP(INDEX(係数表!B:B,9) + $C935) + (INDEX(出力表!D:D,9)))) + (乱数表!$U935*(Settings!B12/(((INDEX(出力表!D:D,9))+1)^INDEX(係数表!E:E,9)*INDEX(係数表!F:F,9))))))</f>
        <v>#VALUE!</v>
      </c>
      <c r="AA935" t="e">
        <f>MIN(100, MAX(0, (INDEX(出力表!D:D,9))*Y935/MAX(Z935, Settings!B3)))</f>
        <v>#VALUE!</v>
      </c>
      <c r="AB935">
        <f>MIN(100, MAX(0, 100*BETAINV(乱数表!$J935, MAX(0.00000001, (1/(1+EXP(-(INDEX(係数表!G:G,10) + $B935))))*(EXP(INDEX(係数表!H:H,10) + INDEX(係数表!I:I,10)*LN(INDEX(出力表!C:C,10)+1)))), MAX(0.00000001, (1-(1/(1+EXP(-(INDEX(係数表!G:G,10) + $B935)))))*(EXP(INDEX(係数表!H:H,10) + INDEX(係数表!I:I,10)*LN(INDEX(出力表!C:C,10)+1)))))))</f>
        <v>92.263375852170611</v>
      </c>
      <c r="AC935" t="e">
        <f>MIN(100, MAX(0, (100*(INDEX(出力表!D:D,10))/(EXP(INDEX(係数表!B:B,10) + $C935) + (INDEX(出力表!D:D,10)))) + (乱数表!$V935*(Settings!B12/(((INDEX(出力表!D:D,10))+1)^INDEX(係数表!E:E,10)*INDEX(係数表!F:F,10))))))</f>
        <v>#VALUE!</v>
      </c>
      <c r="AD935" t="e">
        <f>MIN(100, MAX(0, (INDEX(出力表!D:D,10))*AB935/MAX(AC935, Settings!B3)))</f>
        <v>#VALUE!</v>
      </c>
      <c r="AE935">
        <f>MIN(100, MAX(0, 100*BETAINV(乱数表!$K935, MAX(0.00000001, (1/(1+EXP(-(INDEX(係数表!G:G,11) + $B935))))*(EXP(INDEX(係数表!H:H,11) + INDEX(係数表!I:I,11)*LN(INDEX(出力表!C:C,11)+1)))), MAX(0.00000001, (1-(1/(1+EXP(-(INDEX(係数表!G:G,11) + $B935)))))*(EXP(INDEX(係数表!H:H,11) + INDEX(係数表!I:I,11)*LN(INDEX(出力表!C:C,11)+1)))))))</f>
        <v>67.320342387199915</v>
      </c>
      <c r="AF935" t="e">
        <f>MIN(100, MAX(0, (100*(INDEX(出力表!D:D,11))/(EXP(INDEX(係数表!B:B,11) + $C935) + (INDEX(出力表!D:D,11)))) + (乱数表!$W935*(Settings!B12/(((INDEX(出力表!D:D,11))+1)^INDEX(係数表!E:E,11)*INDEX(係数表!F:F,11))))))</f>
        <v>#VALUE!</v>
      </c>
      <c r="AG935" t="e">
        <f>MIN(100, MAX(0, (INDEX(出力表!D:D,11))*AE935/MAX(AF935, Settings!B3)))</f>
        <v>#VALUE!</v>
      </c>
      <c r="AH935">
        <f>MIN(100, MAX(0, 100*BETAINV(乱数表!$L935, MAX(0.00000001, (1/(1+EXP(-(INDEX(係数表!G:G,12) + $B935))))*(EXP(INDEX(係数表!H:H,12) + INDEX(係数表!I:I,12)*LN(INDEX(出力表!C:C,12)+1)))), MAX(0.00000001, (1-(1/(1+EXP(-(INDEX(係数表!G:G,12) + $B935)))))*(EXP(INDEX(係数表!H:H,12) + INDEX(係数表!I:I,12)*LN(INDEX(出力表!C:C,12)+1)))))))</f>
        <v>99.941728286923407</v>
      </c>
      <c r="AI935" t="e">
        <f>MIN(100, MAX(0, (100*(INDEX(出力表!D:D,12))/(EXP(INDEX(係数表!B:B,12) + $C935) + (INDEX(出力表!D:D,12)))) + (乱数表!$X935*(Settings!B12/(((INDEX(出力表!D:D,12))+1)^INDEX(係数表!E:E,12)*INDEX(係数表!F:F,12))))))</f>
        <v>#VALUE!</v>
      </c>
      <c r="AJ935" t="e">
        <f>MIN(100, MAX(0, (INDEX(出力表!D:D,12))*AH935/MAX(AI935, Settings!B3)))</f>
        <v>#VALUE!</v>
      </c>
      <c r="AK935">
        <f>MIN(100, MAX(0, 100*BETAINV(乱数表!$M935, MAX(0.00000001, (1/(1+EXP(-(INDEX(係数表!G:G,13) + $B935))))*(EXP(INDEX(係数表!H:H,13) + INDEX(係数表!I:I,13)*LN(INDEX(出力表!C:C,13)+1)))), MAX(0.00000001, (1-(1/(1+EXP(-(INDEX(係数表!G:G,13) + $B935)))))*(EXP(INDEX(係数表!H:H,13) + INDEX(係数表!I:I,13)*LN(INDEX(出力表!C:C,13)+1)))))))</f>
        <v>99.544810244431005</v>
      </c>
      <c r="AL935" t="e">
        <f>MIN(100, MAX(0, (100*(INDEX(出力表!D:D,13))/(EXP(INDEX(係数表!B:B,13) + $C935) + (INDEX(出力表!D:D,13)))) + (乱数表!$Y935*(Settings!B12/(((INDEX(出力表!D:D,13))+1)^INDEX(係数表!E:E,13)*INDEX(係数表!F:F,13))))))</f>
        <v>#VALUE!</v>
      </c>
      <c r="AM935" t="e">
        <f>MIN(100, MAX(0, (INDEX(出力表!D:D,13))*AK935/MAX(AL935, Settings!B3)))</f>
        <v>#VALUE!</v>
      </c>
      <c r="AN935">
        <f>IF(ISNUMBER(F935), INDEX(出力表!B:B,2)*F935, 0)+IF(ISNUMBER(I935), INDEX(出力表!B:B,3)*I935, 0)+IF(ISNUMBER(L935), INDEX(出力表!B:B,4)*L935, 0)+IF(ISNUMBER(O935), INDEX(出力表!B:B,5)*O935, 0)+IF(ISNUMBER(R935), INDEX(出力表!B:B,6)*R935, 0)+IF(ISNUMBER(U935), INDEX(出力表!B:B,7)*U935, 0)+IF(ISNUMBER(X935), INDEX(出力表!B:B,8)*X935, 0)+IF(ISNUMBER(AA935), INDEX(出力表!B:B,9)*AA935, 0)+IF(ISNUMBER(AD935), INDEX(出力表!B:B,10)*AD935, 0)+IF(ISNUMBER(AG935), INDEX(出力表!B:B,11)*AG935, 0)+IF(ISNUMBER(AJ935), INDEX(出力表!B:B,12)*AJ935, 0)+IF(ISNUMBER(AM935), INDEX(出力表!B:B,13)*AM935, 0)</f>
        <v>0</v>
      </c>
      <c r="AO935">
        <f>IF(ISNUMBER(F935), INDEX(出力表!B:B,2), 0)+IF(ISNUMBER(I935), INDEX(出力表!B:B,3), 0)+IF(ISNUMBER(L935), INDEX(出力表!B:B,4), 0)+IF(ISNUMBER(O935), INDEX(出力表!B:B,5), 0)+IF(ISNUMBER(R935), INDEX(出力表!B:B,6), 0)+IF(ISNUMBER(U935), INDEX(出力表!B:B,7), 0)+IF(ISNUMBER(X935), INDEX(出力表!B:B,8), 0)+IF(ISNUMBER(AA935), INDEX(出力表!B:B,9), 0)+IF(ISNUMBER(AD935), INDEX(出力表!B:B,10), 0)+IF(ISNUMBER(AG935), INDEX(出力表!B:B,11), 0)+IF(ISNUMBER(AJ935), INDEX(出力表!B:B,12), 0)+IF(ISNUMBER(AM935), INDEX(出力表!B:B,13), 0)</f>
        <v>0</v>
      </c>
      <c r="AP935" t="str">
        <f t="shared" si="14"/>
        <v/>
      </c>
    </row>
    <row r="936" spans="1:42" x14ac:dyDescent="0.2">
      <c r="A936">
        <v>935</v>
      </c>
      <c r="B936">
        <f>IF(UPPER(Settings!B4)="TRUE", 乱数表!$Z936*Settings!B10, 0)</f>
        <v>-0.29147936440353051</v>
      </c>
      <c r="C936">
        <f>IF(UPPER(Settings!B4)="TRUE", 乱数表!$AA936*Settings!B11, 0)</f>
        <v>6.8291282402675402E-2</v>
      </c>
      <c r="D936">
        <f>MIN(100, MAX(0, 100*BETAINV(乱数表!$B936, MAX(0.00000001, (1/(1+EXP(-(INDEX(係数表!G:G,2) + $B936))))*(EXP(INDEX(係数表!H:H,2) + INDEX(係数表!I:I,2)*LN(INDEX(出力表!C:C,2)+1)))), MAX(0.00000001, (1-(1/(1+EXP(-(INDEX(係数表!G:G,2) + $B936)))))*(EXP(INDEX(係数表!H:H,2) + INDEX(係数表!I:I,2)*LN(INDEX(出力表!C:C,2)+1)))))))</f>
        <v>99.917793107357411</v>
      </c>
      <c r="E936" t="e">
        <f>MIN(100, MAX(0, (100*(INDEX(出力表!D:D,2))/(EXP(INDEX(係数表!B:B,2) + $C936) + (INDEX(出力表!D:D,2)))) + (乱数表!$N936*(Settings!B12/(((INDEX(出力表!D:D,2))+1)^INDEX(係数表!E:E,2)*INDEX(係数表!F:F,2))))))</f>
        <v>#VALUE!</v>
      </c>
      <c r="F936" t="e">
        <f>MIN(100, MAX(0, (INDEX(出力表!D:D,2))*D936/MAX(E936, Settings!B3)))</f>
        <v>#VALUE!</v>
      </c>
      <c r="G936">
        <f>MIN(100, MAX(0, 100*BETAINV(乱数表!$C936, MAX(0.00000001, (1/(1+EXP(-(INDEX(係数表!G:G,3) + $B936))))*(EXP(INDEX(係数表!H:H,3) + INDEX(係数表!I:I,3)*LN(INDEX(出力表!C:C,3)+1)))), MAX(0.00000001, (1-(1/(1+EXP(-(INDEX(係数表!G:G,3) + $B936)))))*(EXP(INDEX(係数表!H:H,3) + INDEX(係数表!I:I,3)*LN(INDEX(出力表!C:C,3)+1)))))))</f>
        <v>49.323241342576502</v>
      </c>
      <c r="H936" t="e">
        <f>MIN(100, MAX(0, (100*(INDEX(出力表!D:D,3))/(EXP(INDEX(係数表!B:B,3) + $C936) + (INDEX(出力表!D:D,3)))) + (乱数表!$O936*(Settings!B12/(((INDEX(出力表!D:D,3))+1)^INDEX(係数表!E:E,3)*INDEX(係数表!F:F,3))))))</f>
        <v>#VALUE!</v>
      </c>
      <c r="I936" t="e">
        <f>MIN(100, MAX(0, (INDEX(出力表!D:D,3))*G936/MAX(H936, Settings!B3)))</f>
        <v>#VALUE!</v>
      </c>
      <c r="J936">
        <f>MIN(100, MAX(0, 100*BETAINV(乱数表!$D936, MAX(0.00000001, (1/(1+EXP(-(INDEX(係数表!G:G,4) + $B936))))*(EXP(INDEX(係数表!H:H,4) + INDEX(係数表!I:I,4)*LN(INDEX(出力表!C:C,4)+1)))), MAX(0.00000001, (1-(1/(1+EXP(-(INDEX(係数表!G:G,4) + $B936)))))*(EXP(INDEX(係数表!H:H,4) + INDEX(係数表!I:I,4)*LN(INDEX(出力表!C:C,4)+1)))))))</f>
        <v>95.934597784700571</v>
      </c>
      <c r="K936" t="e">
        <f>MIN(100, MAX(0, (100*(INDEX(出力表!D:D,4))/(EXP(INDEX(係数表!B:B,4) + $C936) + (INDEX(出力表!D:D,4)))) + (乱数表!$P936*(Settings!B12/(((INDEX(出力表!D:D,4))+1)^INDEX(係数表!E:E,4)*INDEX(係数表!F:F,4))))))</f>
        <v>#VALUE!</v>
      </c>
      <c r="L936" t="e">
        <f>MIN(100, MAX(0, (INDEX(出力表!D:D,4))*J936/MAX(K936, Settings!B3)))</f>
        <v>#VALUE!</v>
      </c>
      <c r="M936">
        <f>MIN(100, MAX(0, 100*BETAINV(乱数表!$E936, MAX(0.00000001, (1/(1+EXP(-(INDEX(係数表!G:G,5) + $B936))))*(EXP(INDEX(係数表!H:H,5) + INDEX(係数表!I:I,5)*LN(INDEX(出力表!C:C,5)+1)))), MAX(0.00000001, (1-(1/(1+EXP(-(INDEX(係数表!G:G,5) + $B936)))))*(EXP(INDEX(係数表!H:H,5) + INDEX(係数表!I:I,5)*LN(INDEX(出力表!C:C,5)+1)))))))</f>
        <v>61.847181729191817</v>
      </c>
      <c r="N936" t="e">
        <f>MIN(100, MAX(0, (100*(INDEX(出力表!D:D,5))/(EXP(INDEX(係数表!B:B,5) + $C936) + (INDEX(出力表!D:D,5)))) + (乱数表!$Q936*(Settings!B12/(((INDEX(出力表!D:D,5))+1)^INDEX(係数表!E:E,5)*INDEX(係数表!F:F,5))))))</f>
        <v>#VALUE!</v>
      </c>
      <c r="O936" t="e">
        <f>MIN(100, MAX(0, (INDEX(出力表!D:D,5))*M936/MAX(N936, Settings!B3)))</f>
        <v>#VALUE!</v>
      </c>
      <c r="P936">
        <f>MIN(100, MAX(0, 100*BETAINV(乱数表!$F936, MAX(0.00000001, (1/(1+EXP(-(INDEX(係数表!G:G,6) + $B936))))*(EXP(INDEX(係数表!H:H,6) + INDEX(係数表!I:I,6)*LN(INDEX(出力表!C:C,6)+1)))), MAX(0.00000001, (1-(1/(1+EXP(-(INDEX(係数表!G:G,6) + $B936)))))*(EXP(INDEX(係数表!H:H,6) + INDEX(係数表!I:I,6)*LN(INDEX(出力表!C:C,6)+1)))))))</f>
        <v>97.573073076417174</v>
      </c>
      <c r="Q936" t="e">
        <f>MIN(100, MAX(0, (100*(INDEX(出力表!D:D,6))/(EXP(INDEX(係数表!B:B,6) + $C936) + (INDEX(出力表!D:D,6)))) + (乱数表!$R936*(Settings!B12/(((INDEX(出力表!D:D,6))+1)^INDEX(係数表!E:E,6)*INDEX(係数表!F:F,6))))))</f>
        <v>#VALUE!</v>
      </c>
      <c r="R936" t="e">
        <f>MIN(100, MAX(0, (INDEX(出力表!D:D,6))*P936/MAX(Q936, Settings!B3)))</f>
        <v>#VALUE!</v>
      </c>
      <c r="S936">
        <f>MIN(100, MAX(0, 100*BETAINV(乱数表!$G936, MAX(0.00000001, (1/(1+EXP(-(INDEX(係数表!G:G,7) + $B936))))*(EXP(INDEX(係数表!H:H,7) + INDEX(係数表!I:I,7)*LN(INDEX(出力表!C:C,7)+1)))), MAX(0.00000001, (1-(1/(1+EXP(-(INDEX(係数表!G:G,7) + $B936)))))*(EXP(INDEX(係数表!H:H,7) + INDEX(係数表!I:I,7)*LN(INDEX(出力表!C:C,7)+1)))))))</f>
        <v>98.029842146102254</v>
      </c>
      <c r="T936" t="e">
        <f>MIN(100, MAX(0, (100*(INDEX(出力表!D:D,7))/(EXP(INDEX(係数表!B:B,7) + $C936) + (INDEX(出力表!D:D,7)))) + (乱数表!$S936*(Settings!B12/(((INDEX(出力表!D:D,7))+1)^INDEX(係数表!E:E,7)*INDEX(係数表!F:F,7))))))</f>
        <v>#VALUE!</v>
      </c>
      <c r="U936" t="e">
        <f>MIN(100, MAX(0, (INDEX(出力表!D:D,7))*S936/MAX(T936, Settings!B3)))</f>
        <v>#VALUE!</v>
      </c>
      <c r="V936">
        <f>MIN(100, MAX(0, 100*BETAINV(乱数表!$H936, MAX(0.00000001, (1/(1+EXP(-(INDEX(係数表!G:G,8) + $B936))))*(EXP(INDEX(係数表!H:H,8) + INDEX(係数表!I:I,8)*LN(INDEX(出力表!C:C,8)+1)))), MAX(0.00000001, (1-(1/(1+EXP(-(INDEX(係数表!G:G,8) + $B936)))))*(EXP(INDEX(係数表!H:H,8) + INDEX(係数表!I:I,8)*LN(INDEX(出力表!C:C,8)+1)))))))</f>
        <v>83.12307115231981</v>
      </c>
      <c r="W936" t="e">
        <f>MIN(100, MAX(0, (100*(INDEX(出力表!D:D,8))/(EXP(INDEX(係数表!B:B,8) + $C936) + (INDEX(出力表!D:D,8)))) + (乱数表!$T936*(Settings!B12/(((INDEX(出力表!D:D,8))+1)^INDEX(係数表!E:E,8)*INDEX(係数表!F:F,8))))))</f>
        <v>#VALUE!</v>
      </c>
      <c r="X936" t="e">
        <f>MIN(100, MAX(0, (INDEX(出力表!D:D,8))*V936/MAX(W936, Settings!B3)))</f>
        <v>#VALUE!</v>
      </c>
      <c r="Y936">
        <f>MIN(100, MAX(0, 100*BETAINV(乱数表!$I936, MAX(0.00000001, (1/(1+EXP(-(INDEX(係数表!G:G,9) + $B936))))*(EXP(INDEX(係数表!H:H,9) + INDEX(係数表!I:I,9)*LN(INDEX(出力表!C:C,9)+1)))), MAX(0.00000001, (1-(1/(1+EXP(-(INDEX(係数表!G:G,9) + $B936)))))*(EXP(INDEX(係数表!H:H,9) + INDEX(係数表!I:I,9)*LN(INDEX(出力表!C:C,9)+1)))))))</f>
        <v>98.581598254696758</v>
      </c>
      <c r="Z936" t="e">
        <f>MIN(100, MAX(0, (100*(INDEX(出力表!D:D,9))/(EXP(INDEX(係数表!B:B,9) + $C936) + (INDEX(出力表!D:D,9)))) + (乱数表!$U936*(Settings!B12/(((INDEX(出力表!D:D,9))+1)^INDEX(係数表!E:E,9)*INDEX(係数表!F:F,9))))))</f>
        <v>#VALUE!</v>
      </c>
      <c r="AA936" t="e">
        <f>MIN(100, MAX(0, (INDEX(出力表!D:D,9))*Y936/MAX(Z936, Settings!B3)))</f>
        <v>#VALUE!</v>
      </c>
      <c r="AB936">
        <f>MIN(100, MAX(0, 100*BETAINV(乱数表!$J936, MAX(0.00000001, (1/(1+EXP(-(INDEX(係数表!G:G,10) + $B936))))*(EXP(INDEX(係数表!H:H,10) + INDEX(係数表!I:I,10)*LN(INDEX(出力表!C:C,10)+1)))), MAX(0.00000001, (1-(1/(1+EXP(-(INDEX(係数表!G:G,10) + $B936)))))*(EXP(INDEX(係数表!H:H,10) + INDEX(係数表!I:I,10)*LN(INDEX(出力表!C:C,10)+1)))))))</f>
        <v>96.186940054182045</v>
      </c>
      <c r="AC936" t="e">
        <f>MIN(100, MAX(0, (100*(INDEX(出力表!D:D,10))/(EXP(INDEX(係数表!B:B,10) + $C936) + (INDEX(出力表!D:D,10)))) + (乱数表!$V936*(Settings!B12/(((INDEX(出力表!D:D,10))+1)^INDEX(係数表!E:E,10)*INDEX(係数表!F:F,10))))))</f>
        <v>#VALUE!</v>
      </c>
      <c r="AD936" t="e">
        <f>MIN(100, MAX(0, (INDEX(出力表!D:D,10))*AB936/MAX(AC936, Settings!B3)))</f>
        <v>#VALUE!</v>
      </c>
      <c r="AE936">
        <f>MIN(100, MAX(0, 100*BETAINV(乱数表!$K936, MAX(0.00000001, (1/(1+EXP(-(INDEX(係数表!G:G,11) + $B936))))*(EXP(INDEX(係数表!H:H,11) + INDEX(係数表!I:I,11)*LN(INDEX(出力表!C:C,11)+1)))), MAX(0.00000001, (1-(1/(1+EXP(-(INDEX(係数表!G:G,11) + $B936)))))*(EXP(INDEX(係数表!H:H,11) + INDEX(係数表!I:I,11)*LN(INDEX(出力表!C:C,11)+1)))))))</f>
        <v>96.371649790503596</v>
      </c>
      <c r="AF936" t="e">
        <f>MIN(100, MAX(0, (100*(INDEX(出力表!D:D,11))/(EXP(INDEX(係数表!B:B,11) + $C936) + (INDEX(出力表!D:D,11)))) + (乱数表!$W936*(Settings!B12/(((INDEX(出力表!D:D,11))+1)^INDEX(係数表!E:E,11)*INDEX(係数表!F:F,11))))))</f>
        <v>#VALUE!</v>
      </c>
      <c r="AG936" t="e">
        <f>MIN(100, MAX(0, (INDEX(出力表!D:D,11))*AE936/MAX(AF936, Settings!B3)))</f>
        <v>#VALUE!</v>
      </c>
      <c r="AH936">
        <f>MIN(100, MAX(0, 100*BETAINV(乱数表!$L936, MAX(0.00000001, (1/(1+EXP(-(INDEX(係数表!G:G,12) + $B936))))*(EXP(INDEX(係数表!H:H,12) + INDEX(係数表!I:I,12)*LN(INDEX(出力表!C:C,12)+1)))), MAX(0.00000001, (1-(1/(1+EXP(-(INDEX(係数表!G:G,12) + $B936)))))*(EXP(INDEX(係数表!H:H,12) + INDEX(係数表!I:I,12)*LN(INDEX(出力表!C:C,12)+1)))))))</f>
        <v>65.940660587702453</v>
      </c>
      <c r="AI936" t="e">
        <f>MIN(100, MAX(0, (100*(INDEX(出力表!D:D,12))/(EXP(INDEX(係数表!B:B,12) + $C936) + (INDEX(出力表!D:D,12)))) + (乱数表!$X936*(Settings!B12/(((INDEX(出力表!D:D,12))+1)^INDEX(係数表!E:E,12)*INDEX(係数表!F:F,12))))))</f>
        <v>#VALUE!</v>
      </c>
      <c r="AJ936" t="e">
        <f>MIN(100, MAX(0, (INDEX(出力表!D:D,12))*AH936/MAX(AI936, Settings!B3)))</f>
        <v>#VALUE!</v>
      </c>
      <c r="AK936">
        <f>MIN(100, MAX(0, 100*BETAINV(乱数表!$M936, MAX(0.00000001, (1/(1+EXP(-(INDEX(係数表!G:G,13) + $B936))))*(EXP(INDEX(係数表!H:H,13) + INDEX(係数表!I:I,13)*LN(INDEX(出力表!C:C,13)+1)))), MAX(0.00000001, (1-(1/(1+EXP(-(INDEX(係数表!G:G,13) + $B936)))))*(EXP(INDEX(係数表!H:H,13) + INDEX(係数表!I:I,13)*LN(INDEX(出力表!C:C,13)+1)))))))</f>
        <v>99.963779108868138</v>
      </c>
      <c r="AL936" t="e">
        <f>MIN(100, MAX(0, (100*(INDEX(出力表!D:D,13))/(EXP(INDEX(係数表!B:B,13) + $C936) + (INDEX(出力表!D:D,13)))) + (乱数表!$Y936*(Settings!B12/(((INDEX(出力表!D:D,13))+1)^INDEX(係数表!E:E,13)*INDEX(係数表!F:F,13))))))</f>
        <v>#VALUE!</v>
      </c>
      <c r="AM936" t="e">
        <f>MIN(100, MAX(0, (INDEX(出力表!D:D,13))*AK936/MAX(AL936, Settings!B3)))</f>
        <v>#VALUE!</v>
      </c>
      <c r="AN936">
        <f>IF(ISNUMBER(F936), INDEX(出力表!B:B,2)*F936, 0)+IF(ISNUMBER(I936), INDEX(出力表!B:B,3)*I936, 0)+IF(ISNUMBER(L936), INDEX(出力表!B:B,4)*L936, 0)+IF(ISNUMBER(O936), INDEX(出力表!B:B,5)*O936, 0)+IF(ISNUMBER(R936), INDEX(出力表!B:B,6)*R936, 0)+IF(ISNUMBER(U936), INDEX(出力表!B:B,7)*U936, 0)+IF(ISNUMBER(X936), INDEX(出力表!B:B,8)*X936, 0)+IF(ISNUMBER(AA936), INDEX(出力表!B:B,9)*AA936, 0)+IF(ISNUMBER(AD936), INDEX(出力表!B:B,10)*AD936, 0)+IF(ISNUMBER(AG936), INDEX(出力表!B:B,11)*AG936, 0)+IF(ISNUMBER(AJ936), INDEX(出力表!B:B,12)*AJ936, 0)+IF(ISNUMBER(AM936), INDEX(出力表!B:B,13)*AM936, 0)</f>
        <v>0</v>
      </c>
      <c r="AO936">
        <f>IF(ISNUMBER(F936), INDEX(出力表!B:B,2), 0)+IF(ISNUMBER(I936), INDEX(出力表!B:B,3), 0)+IF(ISNUMBER(L936), INDEX(出力表!B:B,4), 0)+IF(ISNUMBER(O936), INDEX(出力表!B:B,5), 0)+IF(ISNUMBER(R936), INDEX(出力表!B:B,6), 0)+IF(ISNUMBER(U936), INDEX(出力表!B:B,7), 0)+IF(ISNUMBER(X936), INDEX(出力表!B:B,8), 0)+IF(ISNUMBER(AA936), INDEX(出力表!B:B,9), 0)+IF(ISNUMBER(AD936), INDEX(出力表!B:B,10), 0)+IF(ISNUMBER(AG936), INDEX(出力表!B:B,11), 0)+IF(ISNUMBER(AJ936), INDEX(出力表!B:B,12), 0)+IF(ISNUMBER(AM936), INDEX(出力表!B:B,13), 0)</f>
        <v>0</v>
      </c>
      <c r="AP936" t="str">
        <f t="shared" si="14"/>
        <v/>
      </c>
    </row>
    <row r="937" spans="1:42" x14ac:dyDescent="0.2">
      <c r="A937">
        <v>936</v>
      </c>
      <c r="B937">
        <f>IF(UPPER(Settings!B4)="TRUE", 乱数表!$Z937*Settings!B10, 0)</f>
        <v>-3.4465775146121015E-2</v>
      </c>
      <c r="C937">
        <f>IF(UPPER(Settings!B4)="TRUE", 乱数表!$AA937*Settings!B11, 0)</f>
        <v>-4.2136240437815484E-2</v>
      </c>
      <c r="D937">
        <f>MIN(100, MAX(0, 100*BETAINV(乱数表!$B937, MAX(0.00000001, (1/(1+EXP(-(INDEX(係数表!G:G,2) + $B937))))*(EXP(INDEX(係数表!H:H,2) + INDEX(係数表!I:I,2)*LN(INDEX(出力表!C:C,2)+1)))), MAX(0.00000001, (1-(1/(1+EXP(-(INDEX(係数表!G:G,2) + $B937)))))*(EXP(INDEX(係数表!H:H,2) + INDEX(係数表!I:I,2)*LN(INDEX(出力表!C:C,2)+1)))))))</f>
        <v>79.089680443406024</v>
      </c>
      <c r="E937" t="e">
        <f>MIN(100, MAX(0, (100*(INDEX(出力表!D:D,2))/(EXP(INDEX(係数表!B:B,2) + $C937) + (INDEX(出力表!D:D,2)))) + (乱数表!$N937*(Settings!B12/(((INDEX(出力表!D:D,2))+1)^INDEX(係数表!E:E,2)*INDEX(係数表!F:F,2))))))</f>
        <v>#VALUE!</v>
      </c>
      <c r="F937" t="e">
        <f>MIN(100, MAX(0, (INDEX(出力表!D:D,2))*D937/MAX(E937, Settings!B3)))</f>
        <v>#VALUE!</v>
      </c>
      <c r="G937">
        <f>MIN(100, MAX(0, 100*BETAINV(乱数表!$C937, MAX(0.00000001, (1/(1+EXP(-(INDEX(係数表!G:G,3) + $B937))))*(EXP(INDEX(係数表!H:H,3) + INDEX(係数表!I:I,3)*LN(INDEX(出力表!C:C,3)+1)))), MAX(0.00000001, (1-(1/(1+EXP(-(INDEX(係数表!G:G,3) + $B937)))))*(EXP(INDEX(係数表!H:H,3) + INDEX(係数表!I:I,3)*LN(INDEX(出力表!C:C,3)+1)))))))</f>
        <v>72.464496339831427</v>
      </c>
      <c r="H937" t="e">
        <f>MIN(100, MAX(0, (100*(INDEX(出力表!D:D,3))/(EXP(INDEX(係数表!B:B,3) + $C937) + (INDEX(出力表!D:D,3)))) + (乱数表!$O937*(Settings!B12/(((INDEX(出力表!D:D,3))+1)^INDEX(係数表!E:E,3)*INDEX(係数表!F:F,3))))))</f>
        <v>#VALUE!</v>
      </c>
      <c r="I937" t="e">
        <f>MIN(100, MAX(0, (INDEX(出力表!D:D,3))*G937/MAX(H937, Settings!B3)))</f>
        <v>#VALUE!</v>
      </c>
      <c r="J937">
        <f>MIN(100, MAX(0, 100*BETAINV(乱数表!$D937, MAX(0.00000001, (1/(1+EXP(-(INDEX(係数表!G:G,4) + $B937))))*(EXP(INDEX(係数表!H:H,4) + INDEX(係数表!I:I,4)*LN(INDEX(出力表!C:C,4)+1)))), MAX(0.00000001, (1-(1/(1+EXP(-(INDEX(係数表!G:G,4) + $B937)))))*(EXP(INDEX(係数表!H:H,4) + INDEX(係数表!I:I,4)*LN(INDEX(出力表!C:C,4)+1)))))))</f>
        <v>86.680894277653181</v>
      </c>
      <c r="K937" t="e">
        <f>MIN(100, MAX(0, (100*(INDEX(出力表!D:D,4))/(EXP(INDEX(係数表!B:B,4) + $C937) + (INDEX(出力表!D:D,4)))) + (乱数表!$P937*(Settings!B12/(((INDEX(出力表!D:D,4))+1)^INDEX(係数表!E:E,4)*INDEX(係数表!F:F,4))))))</f>
        <v>#VALUE!</v>
      </c>
      <c r="L937" t="e">
        <f>MIN(100, MAX(0, (INDEX(出力表!D:D,4))*J937/MAX(K937, Settings!B3)))</f>
        <v>#VALUE!</v>
      </c>
      <c r="M937">
        <f>MIN(100, MAX(0, 100*BETAINV(乱数表!$E937, MAX(0.00000001, (1/(1+EXP(-(INDEX(係数表!G:G,5) + $B937))))*(EXP(INDEX(係数表!H:H,5) + INDEX(係数表!I:I,5)*LN(INDEX(出力表!C:C,5)+1)))), MAX(0.00000001, (1-(1/(1+EXP(-(INDEX(係数表!G:G,5) + $B937)))))*(EXP(INDEX(係数表!H:H,5) + INDEX(係数表!I:I,5)*LN(INDEX(出力表!C:C,5)+1)))))))</f>
        <v>99.017491924990864</v>
      </c>
      <c r="N937" t="e">
        <f>MIN(100, MAX(0, (100*(INDEX(出力表!D:D,5))/(EXP(INDEX(係数表!B:B,5) + $C937) + (INDEX(出力表!D:D,5)))) + (乱数表!$Q937*(Settings!B12/(((INDEX(出力表!D:D,5))+1)^INDEX(係数表!E:E,5)*INDEX(係数表!F:F,5))))))</f>
        <v>#VALUE!</v>
      </c>
      <c r="O937" t="e">
        <f>MIN(100, MAX(0, (INDEX(出力表!D:D,5))*M937/MAX(N937, Settings!B3)))</f>
        <v>#VALUE!</v>
      </c>
      <c r="P937">
        <f>MIN(100, MAX(0, 100*BETAINV(乱数表!$F937, MAX(0.00000001, (1/(1+EXP(-(INDEX(係数表!G:G,6) + $B937))))*(EXP(INDEX(係数表!H:H,6) + INDEX(係数表!I:I,6)*LN(INDEX(出力表!C:C,6)+1)))), MAX(0.00000001, (1-(1/(1+EXP(-(INDEX(係数表!G:G,6) + $B937)))))*(EXP(INDEX(係数表!H:H,6) + INDEX(係数表!I:I,6)*LN(INDEX(出力表!C:C,6)+1)))))))</f>
        <v>91.946531023087715</v>
      </c>
      <c r="Q937" t="e">
        <f>MIN(100, MAX(0, (100*(INDEX(出力表!D:D,6))/(EXP(INDEX(係数表!B:B,6) + $C937) + (INDEX(出力表!D:D,6)))) + (乱数表!$R937*(Settings!B12/(((INDEX(出力表!D:D,6))+1)^INDEX(係数表!E:E,6)*INDEX(係数表!F:F,6))))))</f>
        <v>#VALUE!</v>
      </c>
      <c r="R937" t="e">
        <f>MIN(100, MAX(0, (INDEX(出力表!D:D,6))*P937/MAX(Q937, Settings!B3)))</f>
        <v>#VALUE!</v>
      </c>
      <c r="S937">
        <f>MIN(100, MAX(0, 100*BETAINV(乱数表!$G937, MAX(0.00000001, (1/(1+EXP(-(INDEX(係数表!G:G,7) + $B937))))*(EXP(INDEX(係数表!H:H,7) + INDEX(係数表!I:I,7)*LN(INDEX(出力表!C:C,7)+1)))), MAX(0.00000001, (1-(1/(1+EXP(-(INDEX(係数表!G:G,7) + $B937)))))*(EXP(INDEX(係数表!H:H,7) + INDEX(係数表!I:I,7)*LN(INDEX(出力表!C:C,7)+1)))))))</f>
        <v>99.905002415545923</v>
      </c>
      <c r="T937" t="e">
        <f>MIN(100, MAX(0, (100*(INDEX(出力表!D:D,7))/(EXP(INDEX(係数表!B:B,7) + $C937) + (INDEX(出力表!D:D,7)))) + (乱数表!$S937*(Settings!B12/(((INDEX(出力表!D:D,7))+1)^INDEX(係数表!E:E,7)*INDEX(係数表!F:F,7))))))</f>
        <v>#VALUE!</v>
      </c>
      <c r="U937" t="e">
        <f>MIN(100, MAX(0, (INDEX(出力表!D:D,7))*S937/MAX(T937, Settings!B3)))</f>
        <v>#VALUE!</v>
      </c>
      <c r="V937">
        <f>MIN(100, MAX(0, 100*BETAINV(乱数表!$H937, MAX(0.00000001, (1/(1+EXP(-(INDEX(係数表!G:G,8) + $B937))))*(EXP(INDEX(係数表!H:H,8) + INDEX(係数表!I:I,8)*LN(INDEX(出力表!C:C,8)+1)))), MAX(0.00000001, (1-(1/(1+EXP(-(INDEX(係数表!G:G,8) + $B937)))))*(EXP(INDEX(係数表!H:H,8) + INDEX(係数表!I:I,8)*LN(INDEX(出力表!C:C,8)+1)))))))</f>
        <v>58.965786110549246</v>
      </c>
      <c r="W937" t="e">
        <f>MIN(100, MAX(0, (100*(INDEX(出力表!D:D,8))/(EXP(INDEX(係数表!B:B,8) + $C937) + (INDEX(出力表!D:D,8)))) + (乱数表!$T937*(Settings!B12/(((INDEX(出力表!D:D,8))+1)^INDEX(係数表!E:E,8)*INDEX(係数表!F:F,8))))))</f>
        <v>#VALUE!</v>
      </c>
      <c r="X937" t="e">
        <f>MIN(100, MAX(0, (INDEX(出力表!D:D,8))*V937/MAX(W937, Settings!B3)))</f>
        <v>#VALUE!</v>
      </c>
      <c r="Y937">
        <f>MIN(100, MAX(0, 100*BETAINV(乱数表!$I937, MAX(0.00000001, (1/(1+EXP(-(INDEX(係数表!G:G,9) + $B937))))*(EXP(INDEX(係数表!H:H,9) + INDEX(係数表!I:I,9)*LN(INDEX(出力表!C:C,9)+1)))), MAX(0.00000001, (1-(1/(1+EXP(-(INDEX(係数表!G:G,9) + $B937)))))*(EXP(INDEX(係数表!H:H,9) + INDEX(係数表!I:I,9)*LN(INDEX(出力表!C:C,9)+1)))))))</f>
        <v>94.385994859895106</v>
      </c>
      <c r="Z937" t="e">
        <f>MIN(100, MAX(0, (100*(INDEX(出力表!D:D,9))/(EXP(INDEX(係数表!B:B,9) + $C937) + (INDEX(出力表!D:D,9)))) + (乱数表!$U937*(Settings!B12/(((INDEX(出力表!D:D,9))+1)^INDEX(係数表!E:E,9)*INDEX(係数表!F:F,9))))))</f>
        <v>#VALUE!</v>
      </c>
      <c r="AA937" t="e">
        <f>MIN(100, MAX(0, (INDEX(出力表!D:D,9))*Y937/MAX(Z937, Settings!B3)))</f>
        <v>#VALUE!</v>
      </c>
      <c r="AB937">
        <f>MIN(100, MAX(0, 100*BETAINV(乱数表!$J937, MAX(0.00000001, (1/(1+EXP(-(INDEX(係数表!G:G,10) + $B937))))*(EXP(INDEX(係数表!H:H,10) + INDEX(係数表!I:I,10)*LN(INDEX(出力表!C:C,10)+1)))), MAX(0.00000001, (1-(1/(1+EXP(-(INDEX(係数表!G:G,10) + $B937)))))*(EXP(INDEX(係数表!H:H,10) + INDEX(係数表!I:I,10)*LN(INDEX(出力表!C:C,10)+1)))))))</f>
        <v>79.575928598239585</v>
      </c>
      <c r="AC937" t="e">
        <f>MIN(100, MAX(0, (100*(INDEX(出力表!D:D,10))/(EXP(INDEX(係数表!B:B,10) + $C937) + (INDEX(出力表!D:D,10)))) + (乱数表!$V937*(Settings!B12/(((INDEX(出力表!D:D,10))+1)^INDEX(係数表!E:E,10)*INDEX(係数表!F:F,10))))))</f>
        <v>#VALUE!</v>
      </c>
      <c r="AD937" t="e">
        <f>MIN(100, MAX(0, (INDEX(出力表!D:D,10))*AB937/MAX(AC937, Settings!B3)))</f>
        <v>#VALUE!</v>
      </c>
      <c r="AE937">
        <f>MIN(100, MAX(0, 100*BETAINV(乱数表!$K937, MAX(0.00000001, (1/(1+EXP(-(INDEX(係数表!G:G,11) + $B937))))*(EXP(INDEX(係数表!H:H,11) + INDEX(係数表!I:I,11)*LN(INDEX(出力表!C:C,11)+1)))), MAX(0.00000001, (1-(1/(1+EXP(-(INDEX(係数表!G:G,11) + $B937)))))*(EXP(INDEX(係数表!H:H,11) + INDEX(係数表!I:I,11)*LN(INDEX(出力表!C:C,11)+1)))))))</f>
        <v>96.53051727583744</v>
      </c>
      <c r="AF937" t="e">
        <f>MIN(100, MAX(0, (100*(INDEX(出力表!D:D,11))/(EXP(INDEX(係数表!B:B,11) + $C937) + (INDEX(出力表!D:D,11)))) + (乱数表!$W937*(Settings!B12/(((INDEX(出力表!D:D,11))+1)^INDEX(係数表!E:E,11)*INDEX(係数表!F:F,11))))))</f>
        <v>#VALUE!</v>
      </c>
      <c r="AG937" t="e">
        <f>MIN(100, MAX(0, (INDEX(出力表!D:D,11))*AE937/MAX(AF937, Settings!B3)))</f>
        <v>#VALUE!</v>
      </c>
      <c r="AH937">
        <f>MIN(100, MAX(0, 100*BETAINV(乱数表!$L937, MAX(0.00000001, (1/(1+EXP(-(INDEX(係数表!G:G,12) + $B937))))*(EXP(INDEX(係数表!H:H,12) + INDEX(係数表!I:I,12)*LN(INDEX(出力表!C:C,12)+1)))), MAX(0.00000001, (1-(1/(1+EXP(-(INDEX(係数表!G:G,12) + $B937)))))*(EXP(INDEX(係数表!H:H,12) + INDEX(係数表!I:I,12)*LN(INDEX(出力表!C:C,12)+1)))))))</f>
        <v>93.594931950040674</v>
      </c>
      <c r="AI937" t="e">
        <f>MIN(100, MAX(0, (100*(INDEX(出力表!D:D,12))/(EXP(INDEX(係数表!B:B,12) + $C937) + (INDEX(出力表!D:D,12)))) + (乱数表!$X937*(Settings!B12/(((INDEX(出力表!D:D,12))+1)^INDEX(係数表!E:E,12)*INDEX(係数表!F:F,12))))))</f>
        <v>#VALUE!</v>
      </c>
      <c r="AJ937" t="e">
        <f>MIN(100, MAX(0, (INDEX(出力表!D:D,12))*AH937/MAX(AI937, Settings!B3)))</f>
        <v>#VALUE!</v>
      </c>
      <c r="AK937">
        <f>MIN(100, MAX(0, 100*BETAINV(乱数表!$M937, MAX(0.00000001, (1/(1+EXP(-(INDEX(係数表!G:G,13) + $B937))))*(EXP(INDEX(係数表!H:H,13) + INDEX(係数表!I:I,13)*LN(INDEX(出力表!C:C,13)+1)))), MAX(0.00000001, (1-(1/(1+EXP(-(INDEX(係数表!G:G,13) + $B937)))))*(EXP(INDEX(係数表!H:H,13) + INDEX(係数表!I:I,13)*LN(INDEX(出力表!C:C,13)+1)))))))</f>
        <v>97.63035024628104</v>
      </c>
      <c r="AL937" t="e">
        <f>MIN(100, MAX(0, (100*(INDEX(出力表!D:D,13))/(EXP(INDEX(係数表!B:B,13) + $C937) + (INDEX(出力表!D:D,13)))) + (乱数表!$Y937*(Settings!B12/(((INDEX(出力表!D:D,13))+1)^INDEX(係数表!E:E,13)*INDEX(係数表!F:F,13))))))</f>
        <v>#VALUE!</v>
      </c>
      <c r="AM937" t="e">
        <f>MIN(100, MAX(0, (INDEX(出力表!D:D,13))*AK937/MAX(AL937, Settings!B3)))</f>
        <v>#VALUE!</v>
      </c>
      <c r="AN937">
        <f>IF(ISNUMBER(F937), INDEX(出力表!B:B,2)*F937, 0)+IF(ISNUMBER(I937), INDEX(出力表!B:B,3)*I937, 0)+IF(ISNUMBER(L937), INDEX(出力表!B:B,4)*L937, 0)+IF(ISNUMBER(O937), INDEX(出力表!B:B,5)*O937, 0)+IF(ISNUMBER(R937), INDEX(出力表!B:B,6)*R937, 0)+IF(ISNUMBER(U937), INDEX(出力表!B:B,7)*U937, 0)+IF(ISNUMBER(X937), INDEX(出力表!B:B,8)*X937, 0)+IF(ISNUMBER(AA937), INDEX(出力表!B:B,9)*AA937, 0)+IF(ISNUMBER(AD937), INDEX(出力表!B:B,10)*AD937, 0)+IF(ISNUMBER(AG937), INDEX(出力表!B:B,11)*AG937, 0)+IF(ISNUMBER(AJ937), INDEX(出力表!B:B,12)*AJ937, 0)+IF(ISNUMBER(AM937), INDEX(出力表!B:B,13)*AM937, 0)</f>
        <v>0</v>
      </c>
      <c r="AO937">
        <f>IF(ISNUMBER(F937), INDEX(出力表!B:B,2), 0)+IF(ISNUMBER(I937), INDEX(出力表!B:B,3), 0)+IF(ISNUMBER(L937), INDEX(出力表!B:B,4), 0)+IF(ISNUMBER(O937), INDEX(出力表!B:B,5), 0)+IF(ISNUMBER(R937), INDEX(出力表!B:B,6), 0)+IF(ISNUMBER(U937), INDEX(出力表!B:B,7), 0)+IF(ISNUMBER(X937), INDEX(出力表!B:B,8), 0)+IF(ISNUMBER(AA937), INDEX(出力表!B:B,9), 0)+IF(ISNUMBER(AD937), INDEX(出力表!B:B,10), 0)+IF(ISNUMBER(AG937), INDEX(出力表!B:B,11), 0)+IF(ISNUMBER(AJ937), INDEX(出力表!B:B,12), 0)+IF(ISNUMBER(AM937), INDEX(出力表!B:B,13), 0)</f>
        <v>0</v>
      </c>
      <c r="AP937" t="str">
        <f t="shared" si="14"/>
        <v/>
      </c>
    </row>
    <row r="938" spans="1:42" x14ac:dyDescent="0.2">
      <c r="A938">
        <v>937</v>
      </c>
      <c r="B938">
        <f>IF(UPPER(Settings!B4)="TRUE", 乱数表!$Z938*Settings!B10, 0)</f>
        <v>0.4631487426090633</v>
      </c>
      <c r="C938">
        <f>IF(UPPER(Settings!B4)="TRUE", 乱数表!$AA938*Settings!B11, 0)</f>
        <v>1.8695658879670243E-2</v>
      </c>
      <c r="D938">
        <f>MIN(100, MAX(0, 100*BETAINV(乱数表!$B938, MAX(0.00000001, (1/(1+EXP(-(INDEX(係数表!G:G,2) + $B938))))*(EXP(INDEX(係数表!H:H,2) + INDEX(係数表!I:I,2)*LN(INDEX(出力表!C:C,2)+1)))), MAX(0.00000001, (1-(1/(1+EXP(-(INDEX(係数表!G:G,2) + $B938)))))*(EXP(INDEX(係数表!H:H,2) + INDEX(係数表!I:I,2)*LN(INDEX(出力表!C:C,2)+1)))))))</f>
        <v>98.663253444011218</v>
      </c>
      <c r="E938" t="e">
        <f>MIN(100, MAX(0, (100*(INDEX(出力表!D:D,2))/(EXP(INDEX(係数表!B:B,2) + $C938) + (INDEX(出力表!D:D,2)))) + (乱数表!$N938*(Settings!B12/(((INDEX(出力表!D:D,2))+1)^INDEX(係数表!E:E,2)*INDEX(係数表!F:F,2))))))</f>
        <v>#VALUE!</v>
      </c>
      <c r="F938" t="e">
        <f>MIN(100, MAX(0, (INDEX(出力表!D:D,2))*D938/MAX(E938, Settings!B3)))</f>
        <v>#VALUE!</v>
      </c>
      <c r="G938">
        <f>MIN(100, MAX(0, 100*BETAINV(乱数表!$C938, MAX(0.00000001, (1/(1+EXP(-(INDEX(係数表!G:G,3) + $B938))))*(EXP(INDEX(係数表!H:H,3) + INDEX(係数表!I:I,3)*LN(INDEX(出力表!C:C,3)+1)))), MAX(0.00000001, (1-(1/(1+EXP(-(INDEX(係数表!G:G,3) + $B938)))))*(EXP(INDEX(係数表!H:H,3) + INDEX(係数表!I:I,3)*LN(INDEX(出力表!C:C,3)+1)))))))</f>
        <v>95.614679901453499</v>
      </c>
      <c r="H938" t="e">
        <f>MIN(100, MAX(0, (100*(INDEX(出力表!D:D,3))/(EXP(INDEX(係数表!B:B,3) + $C938) + (INDEX(出力表!D:D,3)))) + (乱数表!$O938*(Settings!B12/(((INDEX(出力表!D:D,3))+1)^INDEX(係数表!E:E,3)*INDEX(係数表!F:F,3))))))</f>
        <v>#VALUE!</v>
      </c>
      <c r="I938" t="e">
        <f>MIN(100, MAX(0, (INDEX(出力表!D:D,3))*G938/MAX(H938, Settings!B3)))</f>
        <v>#VALUE!</v>
      </c>
      <c r="J938">
        <f>MIN(100, MAX(0, 100*BETAINV(乱数表!$D938, MAX(0.00000001, (1/(1+EXP(-(INDEX(係数表!G:G,4) + $B938))))*(EXP(INDEX(係数表!H:H,4) + INDEX(係数表!I:I,4)*LN(INDEX(出力表!C:C,4)+1)))), MAX(0.00000001, (1-(1/(1+EXP(-(INDEX(係数表!G:G,4) + $B938)))))*(EXP(INDEX(係数表!H:H,4) + INDEX(係数表!I:I,4)*LN(INDEX(出力表!C:C,4)+1)))))))</f>
        <v>97.668375274525872</v>
      </c>
      <c r="K938" t="e">
        <f>MIN(100, MAX(0, (100*(INDEX(出力表!D:D,4))/(EXP(INDEX(係数表!B:B,4) + $C938) + (INDEX(出力表!D:D,4)))) + (乱数表!$P938*(Settings!B12/(((INDEX(出力表!D:D,4))+1)^INDEX(係数表!E:E,4)*INDEX(係数表!F:F,4))))))</f>
        <v>#VALUE!</v>
      </c>
      <c r="L938" t="e">
        <f>MIN(100, MAX(0, (INDEX(出力表!D:D,4))*J938/MAX(K938, Settings!B3)))</f>
        <v>#VALUE!</v>
      </c>
      <c r="M938">
        <f>MIN(100, MAX(0, 100*BETAINV(乱数表!$E938, MAX(0.00000001, (1/(1+EXP(-(INDEX(係数表!G:G,5) + $B938))))*(EXP(INDEX(係数表!H:H,5) + INDEX(係数表!I:I,5)*LN(INDEX(出力表!C:C,5)+1)))), MAX(0.00000001, (1-(1/(1+EXP(-(INDEX(係数表!G:G,5) + $B938)))))*(EXP(INDEX(係数表!H:H,5) + INDEX(係数表!I:I,5)*LN(INDEX(出力表!C:C,5)+1)))))))</f>
        <v>87.258565673916053</v>
      </c>
      <c r="N938" t="e">
        <f>MIN(100, MAX(0, (100*(INDEX(出力表!D:D,5))/(EXP(INDEX(係数表!B:B,5) + $C938) + (INDEX(出力表!D:D,5)))) + (乱数表!$Q938*(Settings!B12/(((INDEX(出力表!D:D,5))+1)^INDEX(係数表!E:E,5)*INDEX(係数表!F:F,5))))))</f>
        <v>#VALUE!</v>
      </c>
      <c r="O938" t="e">
        <f>MIN(100, MAX(0, (INDEX(出力表!D:D,5))*M938/MAX(N938, Settings!B3)))</f>
        <v>#VALUE!</v>
      </c>
      <c r="P938">
        <f>MIN(100, MAX(0, 100*BETAINV(乱数表!$F938, MAX(0.00000001, (1/(1+EXP(-(INDEX(係数表!G:G,6) + $B938))))*(EXP(INDEX(係数表!H:H,6) + INDEX(係数表!I:I,6)*LN(INDEX(出力表!C:C,6)+1)))), MAX(0.00000001, (1-(1/(1+EXP(-(INDEX(係数表!G:G,6) + $B938)))))*(EXP(INDEX(係数表!H:H,6) + INDEX(係数表!I:I,6)*LN(INDEX(出力表!C:C,6)+1)))))))</f>
        <v>99.690936751367843</v>
      </c>
      <c r="Q938" t="e">
        <f>MIN(100, MAX(0, (100*(INDEX(出力表!D:D,6))/(EXP(INDEX(係数表!B:B,6) + $C938) + (INDEX(出力表!D:D,6)))) + (乱数表!$R938*(Settings!B12/(((INDEX(出力表!D:D,6))+1)^INDEX(係数表!E:E,6)*INDEX(係数表!F:F,6))))))</f>
        <v>#VALUE!</v>
      </c>
      <c r="R938" t="e">
        <f>MIN(100, MAX(0, (INDEX(出力表!D:D,6))*P938/MAX(Q938, Settings!B3)))</f>
        <v>#VALUE!</v>
      </c>
      <c r="S938">
        <f>MIN(100, MAX(0, 100*BETAINV(乱数表!$G938, MAX(0.00000001, (1/(1+EXP(-(INDEX(係数表!G:G,7) + $B938))))*(EXP(INDEX(係数表!H:H,7) + INDEX(係数表!I:I,7)*LN(INDEX(出力表!C:C,7)+1)))), MAX(0.00000001, (1-(1/(1+EXP(-(INDEX(係数表!G:G,7) + $B938)))))*(EXP(INDEX(係数表!H:H,7) + INDEX(係数表!I:I,7)*LN(INDEX(出力表!C:C,7)+1)))))))</f>
        <v>94.934458226827772</v>
      </c>
      <c r="T938" t="e">
        <f>MIN(100, MAX(0, (100*(INDEX(出力表!D:D,7))/(EXP(INDEX(係数表!B:B,7) + $C938) + (INDEX(出力表!D:D,7)))) + (乱数表!$S938*(Settings!B12/(((INDEX(出力表!D:D,7))+1)^INDEX(係数表!E:E,7)*INDEX(係数表!F:F,7))))))</f>
        <v>#VALUE!</v>
      </c>
      <c r="U938" t="e">
        <f>MIN(100, MAX(0, (INDEX(出力表!D:D,7))*S938/MAX(T938, Settings!B3)))</f>
        <v>#VALUE!</v>
      </c>
      <c r="V938">
        <f>MIN(100, MAX(0, 100*BETAINV(乱数表!$H938, MAX(0.00000001, (1/(1+EXP(-(INDEX(係数表!G:G,8) + $B938))))*(EXP(INDEX(係数表!H:H,8) + INDEX(係数表!I:I,8)*LN(INDEX(出力表!C:C,8)+1)))), MAX(0.00000001, (1-(1/(1+EXP(-(INDEX(係数表!G:G,8) + $B938)))))*(EXP(INDEX(係数表!H:H,8) + INDEX(係数表!I:I,8)*LN(INDEX(出力表!C:C,8)+1)))))))</f>
        <v>98.204778683274128</v>
      </c>
      <c r="W938" t="e">
        <f>MIN(100, MAX(0, (100*(INDEX(出力表!D:D,8))/(EXP(INDEX(係数表!B:B,8) + $C938) + (INDEX(出力表!D:D,8)))) + (乱数表!$T938*(Settings!B12/(((INDEX(出力表!D:D,8))+1)^INDEX(係数表!E:E,8)*INDEX(係数表!F:F,8))))))</f>
        <v>#VALUE!</v>
      </c>
      <c r="X938" t="e">
        <f>MIN(100, MAX(0, (INDEX(出力表!D:D,8))*V938/MAX(W938, Settings!B3)))</f>
        <v>#VALUE!</v>
      </c>
      <c r="Y938">
        <f>MIN(100, MAX(0, 100*BETAINV(乱数表!$I938, MAX(0.00000001, (1/(1+EXP(-(INDEX(係数表!G:G,9) + $B938))))*(EXP(INDEX(係数表!H:H,9) + INDEX(係数表!I:I,9)*LN(INDEX(出力表!C:C,9)+1)))), MAX(0.00000001, (1-(1/(1+EXP(-(INDEX(係数表!G:G,9) + $B938)))))*(EXP(INDEX(係数表!H:H,9) + INDEX(係数表!I:I,9)*LN(INDEX(出力表!C:C,9)+1)))))))</f>
        <v>99.999870598691771</v>
      </c>
      <c r="Z938" t="e">
        <f>MIN(100, MAX(0, (100*(INDEX(出力表!D:D,9))/(EXP(INDEX(係数表!B:B,9) + $C938) + (INDEX(出力表!D:D,9)))) + (乱数表!$U938*(Settings!B12/(((INDEX(出力表!D:D,9))+1)^INDEX(係数表!E:E,9)*INDEX(係数表!F:F,9))))))</f>
        <v>#VALUE!</v>
      </c>
      <c r="AA938" t="e">
        <f>MIN(100, MAX(0, (INDEX(出力表!D:D,9))*Y938/MAX(Z938, Settings!B3)))</f>
        <v>#VALUE!</v>
      </c>
      <c r="AB938">
        <f>MIN(100, MAX(0, 100*BETAINV(乱数表!$J938, MAX(0.00000001, (1/(1+EXP(-(INDEX(係数表!G:G,10) + $B938))))*(EXP(INDEX(係数表!H:H,10) + INDEX(係数表!I:I,10)*LN(INDEX(出力表!C:C,10)+1)))), MAX(0.00000001, (1-(1/(1+EXP(-(INDEX(係数表!G:G,10) + $B938)))))*(EXP(INDEX(係数表!H:H,10) + INDEX(係数表!I:I,10)*LN(INDEX(出力表!C:C,10)+1)))))))</f>
        <v>99.838639337970207</v>
      </c>
      <c r="AC938" t="e">
        <f>MIN(100, MAX(0, (100*(INDEX(出力表!D:D,10))/(EXP(INDEX(係数表!B:B,10) + $C938) + (INDEX(出力表!D:D,10)))) + (乱数表!$V938*(Settings!B12/(((INDEX(出力表!D:D,10))+1)^INDEX(係数表!E:E,10)*INDEX(係数表!F:F,10))))))</f>
        <v>#VALUE!</v>
      </c>
      <c r="AD938" t="e">
        <f>MIN(100, MAX(0, (INDEX(出力表!D:D,10))*AB938/MAX(AC938, Settings!B3)))</f>
        <v>#VALUE!</v>
      </c>
      <c r="AE938">
        <f>MIN(100, MAX(0, 100*BETAINV(乱数表!$K938, MAX(0.00000001, (1/(1+EXP(-(INDEX(係数表!G:G,11) + $B938))))*(EXP(INDEX(係数表!H:H,11) + INDEX(係数表!I:I,11)*LN(INDEX(出力表!C:C,11)+1)))), MAX(0.00000001, (1-(1/(1+EXP(-(INDEX(係数表!G:G,11) + $B938)))))*(EXP(INDEX(係数表!H:H,11) + INDEX(係数表!I:I,11)*LN(INDEX(出力表!C:C,11)+1)))))))</f>
        <v>99.929203549941136</v>
      </c>
      <c r="AF938" t="e">
        <f>MIN(100, MAX(0, (100*(INDEX(出力表!D:D,11))/(EXP(INDEX(係数表!B:B,11) + $C938) + (INDEX(出力表!D:D,11)))) + (乱数表!$W938*(Settings!B12/(((INDEX(出力表!D:D,11))+1)^INDEX(係数表!E:E,11)*INDEX(係数表!F:F,11))))))</f>
        <v>#VALUE!</v>
      </c>
      <c r="AG938" t="e">
        <f>MIN(100, MAX(0, (INDEX(出力表!D:D,11))*AE938/MAX(AF938, Settings!B3)))</f>
        <v>#VALUE!</v>
      </c>
      <c r="AH938">
        <f>MIN(100, MAX(0, 100*BETAINV(乱数表!$L938, MAX(0.00000001, (1/(1+EXP(-(INDEX(係数表!G:G,12) + $B938))))*(EXP(INDEX(係数表!H:H,12) + INDEX(係数表!I:I,12)*LN(INDEX(出力表!C:C,12)+1)))), MAX(0.00000001, (1-(1/(1+EXP(-(INDEX(係数表!G:G,12) + $B938)))))*(EXP(INDEX(係数表!H:H,12) + INDEX(係数表!I:I,12)*LN(INDEX(出力表!C:C,12)+1)))))))</f>
        <v>96.871908515310864</v>
      </c>
      <c r="AI938" t="e">
        <f>MIN(100, MAX(0, (100*(INDEX(出力表!D:D,12))/(EXP(INDEX(係数表!B:B,12) + $C938) + (INDEX(出力表!D:D,12)))) + (乱数表!$X938*(Settings!B12/(((INDEX(出力表!D:D,12))+1)^INDEX(係数表!E:E,12)*INDEX(係数表!F:F,12))))))</f>
        <v>#VALUE!</v>
      </c>
      <c r="AJ938" t="e">
        <f>MIN(100, MAX(0, (INDEX(出力表!D:D,12))*AH938/MAX(AI938, Settings!B3)))</f>
        <v>#VALUE!</v>
      </c>
      <c r="AK938">
        <f>MIN(100, MAX(0, 100*BETAINV(乱数表!$M938, MAX(0.00000001, (1/(1+EXP(-(INDEX(係数表!G:G,13) + $B938))))*(EXP(INDEX(係数表!H:H,13) + INDEX(係数表!I:I,13)*LN(INDEX(出力表!C:C,13)+1)))), MAX(0.00000001, (1-(1/(1+EXP(-(INDEX(係数表!G:G,13) + $B938)))))*(EXP(INDEX(係数表!H:H,13) + INDEX(係数表!I:I,13)*LN(INDEX(出力表!C:C,13)+1)))))))</f>
        <v>97.935791948150523</v>
      </c>
      <c r="AL938" t="e">
        <f>MIN(100, MAX(0, (100*(INDEX(出力表!D:D,13))/(EXP(INDEX(係数表!B:B,13) + $C938) + (INDEX(出力表!D:D,13)))) + (乱数表!$Y938*(Settings!B12/(((INDEX(出力表!D:D,13))+1)^INDEX(係数表!E:E,13)*INDEX(係数表!F:F,13))))))</f>
        <v>#VALUE!</v>
      </c>
      <c r="AM938" t="e">
        <f>MIN(100, MAX(0, (INDEX(出力表!D:D,13))*AK938/MAX(AL938, Settings!B3)))</f>
        <v>#VALUE!</v>
      </c>
      <c r="AN938">
        <f>IF(ISNUMBER(F938), INDEX(出力表!B:B,2)*F938, 0)+IF(ISNUMBER(I938), INDEX(出力表!B:B,3)*I938, 0)+IF(ISNUMBER(L938), INDEX(出力表!B:B,4)*L938, 0)+IF(ISNUMBER(O938), INDEX(出力表!B:B,5)*O938, 0)+IF(ISNUMBER(R938), INDEX(出力表!B:B,6)*R938, 0)+IF(ISNUMBER(U938), INDEX(出力表!B:B,7)*U938, 0)+IF(ISNUMBER(X938), INDEX(出力表!B:B,8)*X938, 0)+IF(ISNUMBER(AA938), INDEX(出力表!B:B,9)*AA938, 0)+IF(ISNUMBER(AD938), INDEX(出力表!B:B,10)*AD938, 0)+IF(ISNUMBER(AG938), INDEX(出力表!B:B,11)*AG938, 0)+IF(ISNUMBER(AJ938), INDEX(出力表!B:B,12)*AJ938, 0)+IF(ISNUMBER(AM938), INDEX(出力表!B:B,13)*AM938, 0)</f>
        <v>0</v>
      </c>
      <c r="AO938">
        <f>IF(ISNUMBER(F938), INDEX(出力表!B:B,2), 0)+IF(ISNUMBER(I938), INDEX(出力表!B:B,3), 0)+IF(ISNUMBER(L938), INDEX(出力表!B:B,4), 0)+IF(ISNUMBER(O938), INDEX(出力表!B:B,5), 0)+IF(ISNUMBER(R938), INDEX(出力表!B:B,6), 0)+IF(ISNUMBER(U938), INDEX(出力表!B:B,7), 0)+IF(ISNUMBER(X938), INDEX(出力表!B:B,8), 0)+IF(ISNUMBER(AA938), INDEX(出力表!B:B,9), 0)+IF(ISNUMBER(AD938), INDEX(出力表!B:B,10), 0)+IF(ISNUMBER(AG938), INDEX(出力表!B:B,11), 0)+IF(ISNUMBER(AJ938), INDEX(出力表!B:B,12), 0)+IF(ISNUMBER(AM938), INDEX(出力表!B:B,13), 0)</f>
        <v>0</v>
      </c>
      <c r="AP938" t="str">
        <f t="shared" si="14"/>
        <v/>
      </c>
    </row>
    <row r="939" spans="1:42" x14ac:dyDescent="0.2">
      <c r="A939">
        <v>938</v>
      </c>
      <c r="B939">
        <f>IF(UPPER(Settings!B4)="TRUE", 乱数表!$Z939*Settings!B10, 0)</f>
        <v>-0.52367762278187846</v>
      </c>
      <c r="C939">
        <f>IF(UPPER(Settings!B4)="TRUE", 乱数表!$AA939*Settings!B11, 0)</f>
        <v>-1.0792206632731399E-2</v>
      </c>
      <c r="D939">
        <f>MIN(100, MAX(0, 100*BETAINV(乱数表!$B939, MAX(0.00000001, (1/(1+EXP(-(INDEX(係数表!G:G,2) + $B939))))*(EXP(INDEX(係数表!H:H,2) + INDEX(係数表!I:I,2)*LN(INDEX(出力表!C:C,2)+1)))), MAX(0.00000001, (1-(1/(1+EXP(-(INDEX(係数表!G:G,2) + $B939)))))*(EXP(INDEX(係数表!H:H,2) + INDEX(係数表!I:I,2)*LN(INDEX(出力表!C:C,2)+1)))))))</f>
        <v>98.783971510631801</v>
      </c>
      <c r="E939" t="e">
        <f>MIN(100, MAX(0, (100*(INDEX(出力表!D:D,2))/(EXP(INDEX(係数表!B:B,2) + $C939) + (INDEX(出力表!D:D,2)))) + (乱数表!$N939*(Settings!B12/(((INDEX(出力表!D:D,2))+1)^INDEX(係数表!E:E,2)*INDEX(係数表!F:F,2))))))</f>
        <v>#VALUE!</v>
      </c>
      <c r="F939" t="e">
        <f>MIN(100, MAX(0, (INDEX(出力表!D:D,2))*D939/MAX(E939, Settings!B3)))</f>
        <v>#VALUE!</v>
      </c>
      <c r="G939">
        <f>MIN(100, MAX(0, 100*BETAINV(乱数表!$C939, MAX(0.00000001, (1/(1+EXP(-(INDEX(係数表!G:G,3) + $B939))))*(EXP(INDEX(係数表!H:H,3) + INDEX(係数表!I:I,3)*LN(INDEX(出力表!C:C,3)+1)))), MAX(0.00000001, (1-(1/(1+EXP(-(INDEX(係数表!G:G,3) + $B939)))))*(EXP(INDEX(係数表!H:H,3) + INDEX(係数表!I:I,3)*LN(INDEX(出力表!C:C,3)+1)))))))</f>
        <v>94.926046872906355</v>
      </c>
      <c r="H939" t="e">
        <f>MIN(100, MAX(0, (100*(INDEX(出力表!D:D,3))/(EXP(INDEX(係数表!B:B,3) + $C939) + (INDEX(出力表!D:D,3)))) + (乱数表!$O939*(Settings!B12/(((INDEX(出力表!D:D,3))+1)^INDEX(係数表!E:E,3)*INDEX(係数表!F:F,3))))))</f>
        <v>#VALUE!</v>
      </c>
      <c r="I939" t="e">
        <f>MIN(100, MAX(0, (INDEX(出力表!D:D,3))*G939/MAX(H939, Settings!B3)))</f>
        <v>#VALUE!</v>
      </c>
      <c r="J939">
        <f>MIN(100, MAX(0, 100*BETAINV(乱数表!$D939, MAX(0.00000001, (1/(1+EXP(-(INDEX(係数表!G:G,4) + $B939))))*(EXP(INDEX(係数表!H:H,4) + INDEX(係数表!I:I,4)*LN(INDEX(出力表!C:C,4)+1)))), MAX(0.00000001, (1-(1/(1+EXP(-(INDEX(係数表!G:G,4) + $B939)))))*(EXP(INDEX(係数表!H:H,4) + INDEX(係数表!I:I,4)*LN(INDEX(出力表!C:C,4)+1)))))))</f>
        <v>78.732400276609255</v>
      </c>
      <c r="K939" t="e">
        <f>MIN(100, MAX(0, (100*(INDEX(出力表!D:D,4))/(EXP(INDEX(係数表!B:B,4) + $C939) + (INDEX(出力表!D:D,4)))) + (乱数表!$P939*(Settings!B12/(((INDEX(出力表!D:D,4))+1)^INDEX(係数表!E:E,4)*INDEX(係数表!F:F,4))))))</f>
        <v>#VALUE!</v>
      </c>
      <c r="L939" t="e">
        <f>MIN(100, MAX(0, (INDEX(出力表!D:D,4))*J939/MAX(K939, Settings!B3)))</f>
        <v>#VALUE!</v>
      </c>
      <c r="M939">
        <f>MIN(100, MAX(0, 100*BETAINV(乱数表!$E939, MAX(0.00000001, (1/(1+EXP(-(INDEX(係数表!G:G,5) + $B939))))*(EXP(INDEX(係数表!H:H,5) + INDEX(係数表!I:I,5)*LN(INDEX(出力表!C:C,5)+1)))), MAX(0.00000001, (1-(1/(1+EXP(-(INDEX(係数表!G:G,5) + $B939)))))*(EXP(INDEX(係数表!H:H,5) + INDEX(係数表!I:I,5)*LN(INDEX(出力表!C:C,5)+1)))))))</f>
        <v>41.082748560278283</v>
      </c>
      <c r="N939" t="e">
        <f>MIN(100, MAX(0, (100*(INDEX(出力表!D:D,5))/(EXP(INDEX(係数表!B:B,5) + $C939) + (INDEX(出力表!D:D,5)))) + (乱数表!$Q939*(Settings!B12/(((INDEX(出力表!D:D,5))+1)^INDEX(係数表!E:E,5)*INDEX(係数表!F:F,5))))))</f>
        <v>#VALUE!</v>
      </c>
      <c r="O939" t="e">
        <f>MIN(100, MAX(0, (INDEX(出力表!D:D,5))*M939/MAX(N939, Settings!B3)))</f>
        <v>#VALUE!</v>
      </c>
      <c r="P939">
        <f>MIN(100, MAX(0, 100*BETAINV(乱数表!$F939, MAX(0.00000001, (1/(1+EXP(-(INDEX(係数表!G:G,6) + $B939))))*(EXP(INDEX(係数表!H:H,6) + INDEX(係数表!I:I,6)*LN(INDEX(出力表!C:C,6)+1)))), MAX(0.00000001, (1-(1/(1+EXP(-(INDEX(係数表!G:G,6) + $B939)))))*(EXP(INDEX(係数表!H:H,6) + INDEX(係数表!I:I,6)*LN(INDEX(出力表!C:C,6)+1)))))))</f>
        <v>65.9103800545181</v>
      </c>
      <c r="Q939" t="e">
        <f>MIN(100, MAX(0, (100*(INDEX(出力表!D:D,6))/(EXP(INDEX(係数表!B:B,6) + $C939) + (INDEX(出力表!D:D,6)))) + (乱数表!$R939*(Settings!B12/(((INDEX(出力表!D:D,6))+1)^INDEX(係数表!E:E,6)*INDEX(係数表!F:F,6))))))</f>
        <v>#VALUE!</v>
      </c>
      <c r="R939" t="e">
        <f>MIN(100, MAX(0, (INDEX(出力表!D:D,6))*P939/MAX(Q939, Settings!B3)))</f>
        <v>#VALUE!</v>
      </c>
      <c r="S939">
        <f>MIN(100, MAX(0, 100*BETAINV(乱数表!$G939, MAX(0.00000001, (1/(1+EXP(-(INDEX(係数表!G:G,7) + $B939))))*(EXP(INDEX(係数表!H:H,7) + INDEX(係数表!I:I,7)*LN(INDEX(出力表!C:C,7)+1)))), MAX(0.00000001, (1-(1/(1+EXP(-(INDEX(係数表!G:G,7) + $B939)))))*(EXP(INDEX(係数表!H:H,7) + INDEX(係数表!I:I,7)*LN(INDEX(出力表!C:C,7)+1)))))))</f>
        <v>79.54450890267357</v>
      </c>
      <c r="T939" t="e">
        <f>MIN(100, MAX(0, (100*(INDEX(出力表!D:D,7))/(EXP(INDEX(係数表!B:B,7) + $C939) + (INDEX(出力表!D:D,7)))) + (乱数表!$S939*(Settings!B12/(((INDEX(出力表!D:D,7))+1)^INDEX(係数表!E:E,7)*INDEX(係数表!F:F,7))))))</f>
        <v>#VALUE!</v>
      </c>
      <c r="U939" t="e">
        <f>MIN(100, MAX(0, (INDEX(出力表!D:D,7))*S939/MAX(T939, Settings!B3)))</f>
        <v>#VALUE!</v>
      </c>
      <c r="V939">
        <f>MIN(100, MAX(0, 100*BETAINV(乱数表!$H939, MAX(0.00000001, (1/(1+EXP(-(INDEX(係数表!G:G,8) + $B939))))*(EXP(INDEX(係数表!H:H,8) + INDEX(係数表!I:I,8)*LN(INDEX(出力表!C:C,8)+1)))), MAX(0.00000001, (1-(1/(1+EXP(-(INDEX(係数表!G:G,8) + $B939)))))*(EXP(INDEX(係数表!H:H,8) + INDEX(係数表!I:I,8)*LN(INDEX(出力表!C:C,8)+1)))))))</f>
        <v>75.912328676292134</v>
      </c>
      <c r="W939" t="e">
        <f>MIN(100, MAX(0, (100*(INDEX(出力表!D:D,8))/(EXP(INDEX(係数表!B:B,8) + $C939) + (INDEX(出力表!D:D,8)))) + (乱数表!$T939*(Settings!B12/(((INDEX(出力表!D:D,8))+1)^INDEX(係数表!E:E,8)*INDEX(係数表!F:F,8))))))</f>
        <v>#VALUE!</v>
      </c>
      <c r="X939" t="e">
        <f>MIN(100, MAX(0, (INDEX(出力表!D:D,8))*V939/MAX(W939, Settings!B3)))</f>
        <v>#VALUE!</v>
      </c>
      <c r="Y939">
        <f>MIN(100, MAX(0, 100*BETAINV(乱数表!$I939, MAX(0.00000001, (1/(1+EXP(-(INDEX(係数表!G:G,9) + $B939))))*(EXP(INDEX(係数表!H:H,9) + INDEX(係数表!I:I,9)*LN(INDEX(出力表!C:C,9)+1)))), MAX(0.00000001, (1-(1/(1+EXP(-(INDEX(係数表!G:G,9) + $B939)))))*(EXP(INDEX(係数表!H:H,9) + INDEX(係数表!I:I,9)*LN(INDEX(出力表!C:C,9)+1)))))))</f>
        <v>88.388754470826854</v>
      </c>
      <c r="Z939" t="e">
        <f>MIN(100, MAX(0, (100*(INDEX(出力表!D:D,9))/(EXP(INDEX(係数表!B:B,9) + $C939) + (INDEX(出力表!D:D,9)))) + (乱数表!$U939*(Settings!B12/(((INDEX(出力表!D:D,9))+1)^INDEX(係数表!E:E,9)*INDEX(係数表!F:F,9))))))</f>
        <v>#VALUE!</v>
      </c>
      <c r="AA939" t="e">
        <f>MIN(100, MAX(0, (INDEX(出力表!D:D,9))*Y939/MAX(Z939, Settings!B3)))</f>
        <v>#VALUE!</v>
      </c>
      <c r="AB939">
        <f>MIN(100, MAX(0, 100*BETAINV(乱数表!$J939, MAX(0.00000001, (1/(1+EXP(-(INDEX(係数表!G:G,10) + $B939))))*(EXP(INDEX(係数表!H:H,10) + INDEX(係数表!I:I,10)*LN(INDEX(出力表!C:C,10)+1)))), MAX(0.00000001, (1-(1/(1+EXP(-(INDEX(係数表!G:G,10) + $B939)))))*(EXP(INDEX(係数表!H:H,10) + INDEX(係数表!I:I,10)*LN(INDEX(出力表!C:C,10)+1)))))))</f>
        <v>95.210028980048648</v>
      </c>
      <c r="AC939" t="e">
        <f>MIN(100, MAX(0, (100*(INDEX(出力表!D:D,10))/(EXP(INDEX(係数表!B:B,10) + $C939) + (INDEX(出力表!D:D,10)))) + (乱数表!$V939*(Settings!B12/(((INDEX(出力表!D:D,10))+1)^INDEX(係数表!E:E,10)*INDEX(係数表!F:F,10))))))</f>
        <v>#VALUE!</v>
      </c>
      <c r="AD939" t="e">
        <f>MIN(100, MAX(0, (INDEX(出力表!D:D,10))*AB939/MAX(AC939, Settings!B3)))</f>
        <v>#VALUE!</v>
      </c>
      <c r="AE939">
        <f>MIN(100, MAX(0, 100*BETAINV(乱数表!$K939, MAX(0.00000001, (1/(1+EXP(-(INDEX(係数表!G:G,11) + $B939))))*(EXP(INDEX(係数表!H:H,11) + INDEX(係数表!I:I,11)*LN(INDEX(出力表!C:C,11)+1)))), MAX(0.00000001, (1-(1/(1+EXP(-(INDEX(係数表!G:G,11) + $B939)))))*(EXP(INDEX(係数表!H:H,11) + INDEX(係数表!I:I,11)*LN(INDEX(出力表!C:C,11)+1)))))))</f>
        <v>55.104611122020209</v>
      </c>
      <c r="AF939" t="e">
        <f>MIN(100, MAX(0, (100*(INDEX(出力表!D:D,11))/(EXP(INDEX(係数表!B:B,11) + $C939) + (INDEX(出力表!D:D,11)))) + (乱数表!$W939*(Settings!B12/(((INDEX(出力表!D:D,11))+1)^INDEX(係数表!E:E,11)*INDEX(係数表!F:F,11))))))</f>
        <v>#VALUE!</v>
      </c>
      <c r="AG939" t="e">
        <f>MIN(100, MAX(0, (INDEX(出力表!D:D,11))*AE939/MAX(AF939, Settings!B3)))</f>
        <v>#VALUE!</v>
      </c>
      <c r="AH939">
        <f>MIN(100, MAX(0, 100*BETAINV(乱数表!$L939, MAX(0.00000001, (1/(1+EXP(-(INDEX(係数表!G:G,12) + $B939))))*(EXP(INDEX(係数表!H:H,12) + INDEX(係数表!I:I,12)*LN(INDEX(出力表!C:C,12)+1)))), MAX(0.00000001, (1-(1/(1+EXP(-(INDEX(係数表!G:G,12) + $B939)))))*(EXP(INDEX(係数表!H:H,12) + INDEX(係数表!I:I,12)*LN(INDEX(出力表!C:C,12)+1)))))))</f>
        <v>99.937321523195493</v>
      </c>
      <c r="AI939" t="e">
        <f>MIN(100, MAX(0, (100*(INDEX(出力表!D:D,12))/(EXP(INDEX(係数表!B:B,12) + $C939) + (INDEX(出力表!D:D,12)))) + (乱数表!$X939*(Settings!B12/(((INDEX(出力表!D:D,12))+1)^INDEX(係数表!E:E,12)*INDEX(係数表!F:F,12))))))</f>
        <v>#VALUE!</v>
      </c>
      <c r="AJ939" t="e">
        <f>MIN(100, MAX(0, (INDEX(出力表!D:D,12))*AH939/MAX(AI939, Settings!B3)))</f>
        <v>#VALUE!</v>
      </c>
      <c r="AK939">
        <f>MIN(100, MAX(0, 100*BETAINV(乱数表!$M939, MAX(0.00000001, (1/(1+EXP(-(INDEX(係数表!G:G,13) + $B939))))*(EXP(INDEX(係数表!H:H,13) + INDEX(係数表!I:I,13)*LN(INDEX(出力表!C:C,13)+1)))), MAX(0.00000001, (1-(1/(1+EXP(-(INDEX(係数表!G:G,13) + $B939)))))*(EXP(INDEX(係数表!H:H,13) + INDEX(係数表!I:I,13)*LN(INDEX(出力表!C:C,13)+1)))))))</f>
        <v>91.463108009548449</v>
      </c>
      <c r="AL939" t="e">
        <f>MIN(100, MAX(0, (100*(INDEX(出力表!D:D,13))/(EXP(INDEX(係数表!B:B,13) + $C939) + (INDEX(出力表!D:D,13)))) + (乱数表!$Y939*(Settings!B12/(((INDEX(出力表!D:D,13))+1)^INDEX(係数表!E:E,13)*INDEX(係数表!F:F,13))))))</f>
        <v>#VALUE!</v>
      </c>
      <c r="AM939" t="e">
        <f>MIN(100, MAX(0, (INDEX(出力表!D:D,13))*AK939/MAX(AL939, Settings!B3)))</f>
        <v>#VALUE!</v>
      </c>
      <c r="AN939">
        <f>IF(ISNUMBER(F939), INDEX(出力表!B:B,2)*F939, 0)+IF(ISNUMBER(I939), INDEX(出力表!B:B,3)*I939, 0)+IF(ISNUMBER(L939), INDEX(出力表!B:B,4)*L939, 0)+IF(ISNUMBER(O939), INDEX(出力表!B:B,5)*O939, 0)+IF(ISNUMBER(R939), INDEX(出力表!B:B,6)*R939, 0)+IF(ISNUMBER(U939), INDEX(出力表!B:B,7)*U939, 0)+IF(ISNUMBER(X939), INDEX(出力表!B:B,8)*X939, 0)+IF(ISNUMBER(AA939), INDEX(出力表!B:B,9)*AA939, 0)+IF(ISNUMBER(AD939), INDEX(出力表!B:B,10)*AD939, 0)+IF(ISNUMBER(AG939), INDEX(出力表!B:B,11)*AG939, 0)+IF(ISNUMBER(AJ939), INDEX(出力表!B:B,12)*AJ939, 0)+IF(ISNUMBER(AM939), INDEX(出力表!B:B,13)*AM939, 0)</f>
        <v>0</v>
      </c>
      <c r="AO939">
        <f>IF(ISNUMBER(F939), INDEX(出力表!B:B,2), 0)+IF(ISNUMBER(I939), INDEX(出力表!B:B,3), 0)+IF(ISNUMBER(L939), INDEX(出力表!B:B,4), 0)+IF(ISNUMBER(O939), INDEX(出力表!B:B,5), 0)+IF(ISNUMBER(R939), INDEX(出力表!B:B,6), 0)+IF(ISNUMBER(U939), INDEX(出力表!B:B,7), 0)+IF(ISNUMBER(X939), INDEX(出力表!B:B,8), 0)+IF(ISNUMBER(AA939), INDEX(出力表!B:B,9), 0)+IF(ISNUMBER(AD939), INDEX(出力表!B:B,10), 0)+IF(ISNUMBER(AG939), INDEX(出力表!B:B,11), 0)+IF(ISNUMBER(AJ939), INDEX(出力表!B:B,12), 0)+IF(ISNUMBER(AM939), INDEX(出力表!B:B,13), 0)</f>
        <v>0</v>
      </c>
      <c r="AP939" t="str">
        <f t="shared" si="14"/>
        <v/>
      </c>
    </row>
    <row r="940" spans="1:42" x14ac:dyDescent="0.2">
      <c r="A940">
        <v>939</v>
      </c>
      <c r="B940">
        <f>IF(UPPER(Settings!B4)="TRUE", 乱数表!$Z940*Settings!B10, 0)</f>
        <v>-0.65081840346530728</v>
      </c>
      <c r="C940">
        <f>IF(UPPER(Settings!B4)="TRUE", 乱数表!$AA940*Settings!B11, 0)</f>
        <v>-0.166808575764749</v>
      </c>
      <c r="D940">
        <f>MIN(100, MAX(0, 100*BETAINV(乱数表!$B940, MAX(0.00000001, (1/(1+EXP(-(INDEX(係数表!G:G,2) + $B940))))*(EXP(INDEX(係数表!H:H,2) + INDEX(係数表!I:I,2)*LN(INDEX(出力表!C:C,2)+1)))), MAX(0.00000001, (1-(1/(1+EXP(-(INDEX(係数表!G:G,2) + $B940)))))*(EXP(INDEX(係数表!H:H,2) + INDEX(係数表!I:I,2)*LN(INDEX(出力表!C:C,2)+1)))))))</f>
        <v>98.199184450639663</v>
      </c>
      <c r="E940" t="e">
        <f>MIN(100, MAX(0, (100*(INDEX(出力表!D:D,2))/(EXP(INDEX(係数表!B:B,2) + $C940) + (INDEX(出力表!D:D,2)))) + (乱数表!$N940*(Settings!B12/(((INDEX(出力表!D:D,2))+1)^INDEX(係数表!E:E,2)*INDEX(係数表!F:F,2))))))</f>
        <v>#VALUE!</v>
      </c>
      <c r="F940" t="e">
        <f>MIN(100, MAX(0, (INDEX(出力表!D:D,2))*D940/MAX(E940, Settings!B3)))</f>
        <v>#VALUE!</v>
      </c>
      <c r="G940">
        <f>MIN(100, MAX(0, 100*BETAINV(乱数表!$C940, MAX(0.00000001, (1/(1+EXP(-(INDEX(係数表!G:G,3) + $B940))))*(EXP(INDEX(係数表!H:H,3) + INDEX(係数表!I:I,3)*LN(INDEX(出力表!C:C,3)+1)))), MAX(0.00000001, (1-(1/(1+EXP(-(INDEX(係数表!G:G,3) + $B940)))))*(EXP(INDEX(係数表!H:H,3) + INDEX(係数表!I:I,3)*LN(INDEX(出力表!C:C,3)+1)))))))</f>
        <v>68.844317381107473</v>
      </c>
      <c r="H940" t="e">
        <f>MIN(100, MAX(0, (100*(INDEX(出力表!D:D,3))/(EXP(INDEX(係数表!B:B,3) + $C940) + (INDEX(出力表!D:D,3)))) + (乱数表!$O940*(Settings!B12/(((INDEX(出力表!D:D,3))+1)^INDEX(係数表!E:E,3)*INDEX(係数表!F:F,3))))))</f>
        <v>#VALUE!</v>
      </c>
      <c r="I940" t="e">
        <f>MIN(100, MAX(0, (INDEX(出力表!D:D,3))*G940/MAX(H940, Settings!B3)))</f>
        <v>#VALUE!</v>
      </c>
      <c r="J940">
        <f>MIN(100, MAX(0, 100*BETAINV(乱数表!$D940, MAX(0.00000001, (1/(1+EXP(-(INDEX(係数表!G:G,4) + $B940))))*(EXP(INDEX(係数表!H:H,4) + INDEX(係数表!I:I,4)*LN(INDEX(出力表!C:C,4)+1)))), MAX(0.00000001, (1-(1/(1+EXP(-(INDEX(係数表!G:G,4) + $B940)))))*(EXP(INDEX(係数表!H:H,4) + INDEX(係数表!I:I,4)*LN(INDEX(出力表!C:C,4)+1)))))))</f>
        <v>63.548754483015216</v>
      </c>
      <c r="K940" t="e">
        <f>MIN(100, MAX(0, (100*(INDEX(出力表!D:D,4))/(EXP(INDEX(係数表!B:B,4) + $C940) + (INDEX(出力表!D:D,4)))) + (乱数表!$P940*(Settings!B12/(((INDEX(出力表!D:D,4))+1)^INDEX(係数表!E:E,4)*INDEX(係数表!F:F,4))))))</f>
        <v>#VALUE!</v>
      </c>
      <c r="L940" t="e">
        <f>MIN(100, MAX(0, (INDEX(出力表!D:D,4))*J940/MAX(K940, Settings!B3)))</f>
        <v>#VALUE!</v>
      </c>
      <c r="M940">
        <f>MIN(100, MAX(0, 100*BETAINV(乱数表!$E940, MAX(0.00000001, (1/(1+EXP(-(INDEX(係数表!G:G,5) + $B940))))*(EXP(INDEX(係数表!H:H,5) + INDEX(係数表!I:I,5)*LN(INDEX(出力表!C:C,5)+1)))), MAX(0.00000001, (1-(1/(1+EXP(-(INDEX(係数表!G:G,5) + $B940)))))*(EXP(INDEX(係数表!H:H,5) + INDEX(係数表!I:I,5)*LN(INDEX(出力表!C:C,5)+1)))))))</f>
        <v>86.411334142719213</v>
      </c>
      <c r="N940" t="e">
        <f>MIN(100, MAX(0, (100*(INDEX(出力表!D:D,5))/(EXP(INDEX(係数表!B:B,5) + $C940) + (INDEX(出力表!D:D,5)))) + (乱数表!$Q940*(Settings!B12/(((INDEX(出力表!D:D,5))+1)^INDEX(係数表!E:E,5)*INDEX(係数表!F:F,5))))))</f>
        <v>#VALUE!</v>
      </c>
      <c r="O940" t="e">
        <f>MIN(100, MAX(0, (INDEX(出力表!D:D,5))*M940/MAX(N940, Settings!B3)))</f>
        <v>#VALUE!</v>
      </c>
      <c r="P940">
        <f>MIN(100, MAX(0, 100*BETAINV(乱数表!$F940, MAX(0.00000001, (1/(1+EXP(-(INDEX(係数表!G:G,6) + $B940))))*(EXP(INDEX(係数表!H:H,6) + INDEX(係数表!I:I,6)*LN(INDEX(出力表!C:C,6)+1)))), MAX(0.00000001, (1-(1/(1+EXP(-(INDEX(係数表!G:G,6) + $B940)))))*(EXP(INDEX(係数表!H:H,6) + INDEX(係数表!I:I,6)*LN(INDEX(出力表!C:C,6)+1)))))))</f>
        <v>75.724367428093231</v>
      </c>
      <c r="Q940" t="e">
        <f>MIN(100, MAX(0, (100*(INDEX(出力表!D:D,6))/(EXP(INDEX(係数表!B:B,6) + $C940) + (INDEX(出力表!D:D,6)))) + (乱数表!$R940*(Settings!B12/(((INDEX(出力表!D:D,6))+1)^INDEX(係数表!E:E,6)*INDEX(係数表!F:F,6))))))</f>
        <v>#VALUE!</v>
      </c>
      <c r="R940" t="e">
        <f>MIN(100, MAX(0, (INDEX(出力表!D:D,6))*P940/MAX(Q940, Settings!B3)))</f>
        <v>#VALUE!</v>
      </c>
      <c r="S940">
        <f>MIN(100, MAX(0, 100*BETAINV(乱数表!$G940, MAX(0.00000001, (1/(1+EXP(-(INDEX(係数表!G:G,7) + $B940))))*(EXP(INDEX(係数表!H:H,7) + INDEX(係数表!I:I,7)*LN(INDEX(出力表!C:C,7)+1)))), MAX(0.00000001, (1-(1/(1+EXP(-(INDEX(係数表!G:G,7) + $B940)))))*(EXP(INDEX(係数表!H:H,7) + INDEX(係数表!I:I,7)*LN(INDEX(出力表!C:C,7)+1)))))))</f>
        <v>81.102712785431777</v>
      </c>
      <c r="T940" t="e">
        <f>MIN(100, MAX(0, (100*(INDEX(出力表!D:D,7))/(EXP(INDEX(係数表!B:B,7) + $C940) + (INDEX(出力表!D:D,7)))) + (乱数表!$S940*(Settings!B12/(((INDEX(出力表!D:D,7))+1)^INDEX(係数表!E:E,7)*INDEX(係数表!F:F,7))))))</f>
        <v>#VALUE!</v>
      </c>
      <c r="U940" t="e">
        <f>MIN(100, MAX(0, (INDEX(出力表!D:D,7))*S940/MAX(T940, Settings!B3)))</f>
        <v>#VALUE!</v>
      </c>
      <c r="V940">
        <f>MIN(100, MAX(0, 100*BETAINV(乱数表!$H940, MAX(0.00000001, (1/(1+EXP(-(INDEX(係数表!G:G,8) + $B940))))*(EXP(INDEX(係数表!H:H,8) + INDEX(係数表!I:I,8)*LN(INDEX(出力表!C:C,8)+1)))), MAX(0.00000001, (1-(1/(1+EXP(-(INDEX(係数表!G:G,8) + $B940)))))*(EXP(INDEX(係数表!H:H,8) + INDEX(係数表!I:I,8)*LN(INDEX(出力表!C:C,8)+1)))))))</f>
        <v>53.192219767675361</v>
      </c>
      <c r="W940" t="e">
        <f>MIN(100, MAX(0, (100*(INDEX(出力表!D:D,8))/(EXP(INDEX(係数表!B:B,8) + $C940) + (INDEX(出力表!D:D,8)))) + (乱数表!$T940*(Settings!B12/(((INDEX(出力表!D:D,8))+1)^INDEX(係数表!E:E,8)*INDEX(係数表!F:F,8))))))</f>
        <v>#VALUE!</v>
      </c>
      <c r="X940" t="e">
        <f>MIN(100, MAX(0, (INDEX(出力表!D:D,8))*V940/MAX(W940, Settings!B3)))</f>
        <v>#VALUE!</v>
      </c>
      <c r="Y940">
        <f>MIN(100, MAX(0, 100*BETAINV(乱数表!$I940, MAX(0.00000001, (1/(1+EXP(-(INDEX(係数表!G:G,9) + $B940))))*(EXP(INDEX(係数表!H:H,9) + INDEX(係数表!I:I,9)*LN(INDEX(出力表!C:C,9)+1)))), MAX(0.00000001, (1-(1/(1+EXP(-(INDEX(係数表!G:G,9) + $B940)))))*(EXP(INDEX(係数表!H:H,9) + INDEX(係数表!I:I,9)*LN(INDEX(出力表!C:C,9)+1)))))))</f>
        <v>54.160933817790976</v>
      </c>
      <c r="Z940" t="e">
        <f>MIN(100, MAX(0, (100*(INDEX(出力表!D:D,9))/(EXP(INDEX(係数表!B:B,9) + $C940) + (INDEX(出力表!D:D,9)))) + (乱数表!$U940*(Settings!B12/(((INDEX(出力表!D:D,9))+1)^INDEX(係数表!E:E,9)*INDEX(係数表!F:F,9))))))</f>
        <v>#VALUE!</v>
      </c>
      <c r="AA940" t="e">
        <f>MIN(100, MAX(0, (INDEX(出力表!D:D,9))*Y940/MAX(Z940, Settings!B3)))</f>
        <v>#VALUE!</v>
      </c>
      <c r="AB940">
        <f>MIN(100, MAX(0, 100*BETAINV(乱数表!$J940, MAX(0.00000001, (1/(1+EXP(-(INDEX(係数表!G:G,10) + $B940))))*(EXP(INDEX(係数表!H:H,10) + INDEX(係数表!I:I,10)*LN(INDEX(出力表!C:C,10)+1)))), MAX(0.00000001, (1-(1/(1+EXP(-(INDEX(係数表!G:G,10) + $B940)))))*(EXP(INDEX(係数表!H:H,10) + INDEX(係数表!I:I,10)*LN(INDEX(出力表!C:C,10)+1)))))))</f>
        <v>89.672794958944905</v>
      </c>
      <c r="AC940" t="e">
        <f>MIN(100, MAX(0, (100*(INDEX(出力表!D:D,10))/(EXP(INDEX(係数表!B:B,10) + $C940) + (INDEX(出力表!D:D,10)))) + (乱数表!$V940*(Settings!B12/(((INDEX(出力表!D:D,10))+1)^INDEX(係数表!E:E,10)*INDEX(係数表!F:F,10))))))</f>
        <v>#VALUE!</v>
      </c>
      <c r="AD940" t="e">
        <f>MIN(100, MAX(0, (INDEX(出力表!D:D,10))*AB940/MAX(AC940, Settings!B3)))</f>
        <v>#VALUE!</v>
      </c>
      <c r="AE940">
        <f>MIN(100, MAX(0, 100*BETAINV(乱数表!$K940, MAX(0.00000001, (1/(1+EXP(-(INDEX(係数表!G:G,11) + $B940))))*(EXP(INDEX(係数表!H:H,11) + INDEX(係数表!I:I,11)*LN(INDEX(出力表!C:C,11)+1)))), MAX(0.00000001, (1-(1/(1+EXP(-(INDEX(係数表!G:G,11) + $B940)))))*(EXP(INDEX(係数表!H:H,11) + INDEX(係数表!I:I,11)*LN(INDEX(出力表!C:C,11)+1)))))))</f>
        <v>68.549839178422417</v>
      </c>
      <c r="AF940" t="e">
        <f>MIN(100, MAX(0, (100*(INDEX(出力表!D:D,11))/(EXP(INDEX(係数表!B:B,11) + $C940) + (INDEX(出力表!D:D,11)))) + (乱数表!$W940*(Settings!B12/(((INDEX(出力表!D:D,11))+1)^INDEX(係数表!E:E,11)*INDEX(係数表!F:F,11))))))</f>
        <v>#VALUE!</v>
      </c>
      <c r="AG940" t="e">
        <f>MIN(100, MAX(0, (INDEX(出力表!D:D,11))*AE940/MAX(AF940, Settings!B3)))</f>
        <v>#VALUE!</v>
      </c>
      <c r="AH940">
        <f>MIN(100, MAX(0, 100*BETAINV(乱数表!$L940, MAX(0.00000001, (1/(1+EXP(-(INDEX(係数表!G:G,12) + $B940))))*(EXP(INDEX(係数表!H:H,12) + INDEX(係数表!I:I,12)*LN(INDEX(出力表!C:C,12)+1)))), MAX(0.00000001, (1-(1/(1+EXP(-(INDEX(係数表!G:G,12) + $B940)))))*(EXP(INDEX(係数表!H:H,12) + INDEX(係数表!I:I,12)*LN(INDEX(出力表!C:C,12)+1)))))))</f>
        <v>84.495239362787828</v>
      </c>
      <c r="AI940" t="e">
        <f>MIN(100, MAX(0, (100*(INDEX(出力表!D:D,12))/(EXP(INDEX(係数表!B:B,12) + $C940) + (INDEX(出力表!D:D,12)))) + (乱数表!$X940*(Settings!B12/(((INDEX(出力表!D:D,12))+1)^INDEX(係数表!E:E,12)*INDEX(係数表!F:F,12))))))</f>
        <v>#VALUE!</v>
      </c>
      <c r="AJ940" t="e">
        <f>MIN(100, MAX(0, (INDEX(出力表!D:D,12))*AH940/MAX(AI940, Settings!B3)))</f>
        <v>#VALUE!</v>
      </c>
      <c r="AK940">
        <f>MIN(100, MAX(0, 100*BETAINV(乱数表!$M940, MAX(0.00000001, (1/(1+EXP(-(INDEX(係数表!G:G,13) + $B940))))*(EXP(INDEX(係数表!H:H,13) + INDEX(係数表!I:I,13)*LN(INDEX(出力表!C:C,13)+1)))), MAX(0.00000001, (1-(1/(1+EXP(-(INDEX(係数表!G:G,13) + $B940)))))*(EXP(INDEX(係数表!H:H,13) + INDEX(係数表!I:I,13)*LN(INDEX(出力表!C:C,13)+1)))))))</f>
        <v>96.442488776653306</v>
      </c>
      <c r="AL940" t="e">
        <f>MIN(100, MAX(0, (100*(INDEX(出力表!D:D,13))/(EXP(INDEX(係数表!B:B,13) + $C940) + (INDEX(出力表!D:D,13)))) + (乱数表!$Y940*(Settings!B12/(((INDEX(出力表!D:D,13))+1)^INDEX(係数表!E:E,13)*INDEX(係数表!F:F,13))))))</f>
        <v>#VALUE!</v>
      </c>
      <c r="AM940" t="e">
        <f>MIN(100, MAX(0, (INDEX(出力表!D:D,13))*AK940/MAX(AL940, Settings!B3)))</f>
        <v>#VALUE!</v>
      </c>
      <c r="AN940">
        <f>IF(ISNUMBER(F940), INDEX(出力表!B:B,2)*F940, 0)+IF(ISNUMBER(I940), INDEX(出力表!B:B,3)*I940, 0)+IF(ISNUMBER(L940), INDEX(出力表!B:B,4)*L940, 0)+IF(ISNUMBER(O940), INDEX(出力表!B:B,5)*O940, 0)+IF(ISNUMBER(R940), INDEX(出力表!B:B,6)*R940, 0)+IF(ISNUMBER(U940), INDEX(出力表!B:B,7)*U940, 0)+IF(ISNUMBER(X940), INDEX(出力表!B:B,8)*X940, 0)+IF(ISNUMBER(AA940), INDEX(出力表!B:B,9)*AA940, 0)+IF(ISNUMBER(AD940), INDEX(出力表!B:B,10)*AD940, 0)+IF(ISNUMBER(AG940), INDEX(出力表!B:B,11)*AG940, 0)+IF(ISNUMBER(AJ940), INDEX(出力表!B:B,12)*AJ940, 0)+IF(ISNUMBER(AM940), INDEX(出力表!B:B,13)*AM940, 0)</f>
        <v>0</v>
      </c>
      <c r="AO940">
        <f>IF(ISNUMBER(F940), INDEX(出力表!B:B,2), 0)+IF(ISNUMBER(I940), INDEX(出力表!B:B,3), 0)+IF(ISNUMBER(L940), INDEX(出力表!B:B,4), 0)+IF(ISNUMBER(O940), INDEX(出力表!B:B,5), 0)+IF(ISNUMBER(R940), INDEX(出力表!B:B,6), 0)+IF(ISNUMBER(U940), INDEX(出力表!B:B,7), 0)+IF(ISNUMBER(X940), INDEX(出力表!B:B,8), 0)+IF(ISNUMBER(AA940), INDEX(出力表!B:B,9), 0)+IF(ISNUMBER(AD940), INDEX(出力表!B:B,10), 0)+IF(ISNUMBER(AG940), INDEX(出力表!B:B,11), 0)+IF(ISNUMBER(AJ940), INDEX(出力表!B:B,12), 0)+IF(ISNUMBER(AM940), INDEX(出力表!B:B,13), 0)</f>
        <v>0</v>
      </c>
      <c r="AP940" t="str">
        <f t="shared" si="14"/>
        <v/>
      </c>
    </row>
    <row r="941" spans="1:42" x14ac:dyDescent="0.2">
      <c r="A941">
        <v>940</v>
      </c>
      <c r="B941">
        <f>IF(UPPER(Settings!B4)="TRUE", 乱数表!$Z941*Settings!B10, 0)</f>
        <v>0.17218988831758805</v>
      </c>
      <c r="C941">
        <f>IF(UPPER(Settings!B4)="TRUE", 乱数表!$AA941*Settings!B11, 0)</f>
        <v>0.10511965326479975</v>
      </c>
      <c r="D941">
        <f>MIN(100, MAX(0, 100*BETAINV(乱数表!$B941, MAX(0.00000001, (1/(1+EXP(-(INDEX(係数表!G:G,2) + $B941))))*(EXP(INDEX(係数表!H:H,2) + INDEX(係数表!I:I,2)*LN(INDEX(出力表!C:C,2)+1)))), MAX(0.00000001, (1-(1/(1+EXP(-(INDEX(係数表!G:G,2) + $B941)))))*(EXP(INDEX(係数表!H:H,2) + INDEX(係数表!I:I,2)*LN(INDEX(出力表!C:C,2)+1)))))))</f>
        <v>56.970874022217863</v>
      </c>
      <c r="E941" t="e">
        <f>MIN(100, MAX(0, (100*(INDEX(出力表!D:D,2))/(EXP(INDEX(係数表!B:B,2) + $C941) + (INDEX(出力表!D:D,2)))) + (乱数表!$N941*(Settings!B12/(((INDEX(出力表!D:D,2))+1)^INDEX(係数表!E:E,2)*INDEX(係数表!F:F,2))))))</f>
        <v>#VALUE!</v>
      </c>
      <c r="F941" t="e">
        <f>MIN(100, MAX(0, (INDEX(出力表!D:D,2))*D941/MAX(E941, Settings!B3)))</f>
        <v>#VALUE!</v>
      </c>
      <c r="G941">
        <f>MIN(100, MAX(0, 100*BETAINV(乱数表!$C941, MAX(0.00000001, (1/(1+EXP(-(INDEX(係数表!G:G,3) + $B941))))*(EXP(INDEX(係数表!H:H,3) + INDEX(係数表!I:I,3)*LN(INDEX(出力表!C:C,3)+1)))), MAX(0.00000001, (1-(1/(1+EXP(-(INDEX(係数表!G:G,3) + $B941)))))*(EXP(INDEX(係数表!H:H,3) + INDEX(係数表!I:I,3)*LN(INDEX(出力表!C:C,3)+1)))))))</f>
        <v>98.541937072725361</v>
      </c>
      <c r="H941" t="e">
        <f>MIN(100, MAX(0, (100*(INDEX(出力表!D:D,3))/(EXP(INDEX(係数表!B:B,3) + $C941) + (INDEX(出力表!D:D,3)))) + (乱数表!$O941*(Settings!B12/(((INDEX(出力表!D:D,3))+1)^INDEX(係数表!E:E,3)*INDEX(係数表!F:F,3))))))</f>
        <v>#VALUE!</v>
      </c>
      <c r="I941" t="e">
        <f>MIN(100, MAX(0, (INDEX(出力表!D:D,3))*G941/MAX(H941, Settings!B3)))</f>
        <v>#VALUE!</v>
      </c>
      <c r="J941">
        <f>MIN(100, MAX(0, 100*BETAINV(乱数表!$D941, MAX(0.00000001, (1/(1+EXP(-(INDEX(係数表!G:G,4) + $B941))))*(EXP(INDEX(係数表!H:H,4) + INDEX(係数表!I:I,4)*LN(INDEX(出力表!C:C,4)+1)))), MAX(0.00000001, (1-(1/(1+EXP(-(INDEX(係数表!G:G,4) + $B941)))))*(EXP(INDEX(係数表!H:H,4) + INDEX(係数表!I:I,4)*LN(INDEX(出力表!C:C,4)+1)))))))</f>
        <v>94.947190643145035</v>
      </c>
      <c r="K941" t="e">
        <f>MIN(100, MAX(0, (100*(INDEX(出力表!D:D,4))/(EXP(INDEX(係数表!B:B,4) + $C941) + (INDEX(出力表!D:D,4)))) + (乱数表!$P941*(Settings!B12/(((INDEX(出力表!D:D,4))+1)^INDEX(係数表!E:E,4)*INDEX(係数表!F:F,4))))))</f>
        <v>#VALUE!</v>
      </c>
      <c r="L941" t="e">
        <f>MIN(100, MAX(0, (INDEX(出力表!D:D,4))*J941/MAX(K941, Settings!B3)))</f>
        <v>#VALUE!</v>
      </c>
      <c r="M941">
        <f>MIN(100, MAX(0, 100*BETAINV(乱数表!$E941, MAX(0.00000001, (1/(1+EXP(-(INDEX(係数表!G:G,5) + $B941))))*(EXP(INDEX(係数表!H:H,5) + INDEX(係数表!I:I,5)*LN(INDEX(出力表!C:C,5)+1)))), MAX(0.00000001, (1-(1/(1+EXP(-(INDEX(係数表!G:G,5) + $B941)))))*(EXP(INDEX(係数表!H:H,5) + INDEX(係数表!I:I,5)*LN(INDEX(出力表!C:C,5)+1)))))))</f>
        <v>98.895526068671629</v>
      </c>
      <c r="N941" t="e">
        <f>MIN(100, MAX(0, (100*(INDEX(出力表!D:D,5))/(EXP(INDEX(係数表!B:B,5) + $C941) + (INDEX(出力表!D:D,5)))) + (乱数表!$Q941*(Settings!B12/(((INDEX(出力表!D:D,5))+1)^INDEX(係数表!E:E,5)*INDEX(係数表!F:F,5))))))</f>
        <v>#VALUE!</v>
      </c>
      <c r="O941" t="e">
        <f>MIN(100, MAX(0, (INDEX(出力表!D:D,5))*M941/MAX(N941, Settings!B3)))</f>
        <v>#VALUE!</v>
      </c>
      <c r="P941">
        <f>MIN(100, MAX(0, 100*BETAINV(乱数表!$F941, MAX(0.00000001, (1/(1+EXP(-(INDEX(係数表!G:G,6) + $B941))))*(EXP(INDEX(係数表!H:H,6) + INDEX(係数表!I:I,6)*LN(INDEX(出力表!C:C,6)+1)))), MAX(0.00000001, (1-(1/(1+EXP(-(INDEX(係数表!G:G,6) + $B941)))))*(EXP(INDEX(係数表!H:H,6) + INDEX(係数表!I:I,6)*LN(INDEX(出力表!C:C,6)+1)))))))</f>
        <v>91.347280300747926</v>
      </c>
      <c r="Q941" t="e">
        <f>MIN(100, MAX(0, (100*(INDEX(出力表!D:D,6))/(EXP(INDEX(係数表!B:B,6) + $C941) + (INDEX(出力表!D:D,6)))) + (乱数表!$R941*(Settings!B12/(((INDEX(出力表!D:D,6))+1)^INDEX(係数表!E:E,6)*INDEX(係数表!F:F,6))))))</f>
        <v>#VALUE!</v>
      </c>
      <c r="R941" t="e">
        <f>MIN(100, MAX(0, (INDEX(出力表!D:D,6))*P941/MAX(Q941, Settings!B3)))</f>
        <v>#VALUE!</v>
      </c>
      <c r="S941">
        <f>MIN(100, MAX(0, 100*BETAINV(乱数表!$G941, MAX(0.00000001, (1/(1+EXP(-(INDEX(係数表!G:G,7) + $B941))))*(EXP(INDEX(係数表!H:H,7) + INDEX(係数表!I:I,7)*LN(INDEX(出力表!C:C,7)+1)))), MAX(0.00000001, (1-(1/(1+EXP(-(INDEX(係数表!G:G,7) + $B941)))))*(EXP(INDEX(係数表!H:H,7) + INDEX(係数表!I:I,7)*LN(INDEX(出力表!C:C,7)+1)))))))</f>
        <v>92.986322217297285</v>
      </c>
      <c r="T941" t="e">
        <f>MIN(100, MAX(0, (100*(INDEX(出力表!D:D,7))/(EXP(INDEX(係数表!B:B,7) + $C941) + (INDEX(出力表!D:D,7)))) + (乱数表!$S941*(Settings!B12/(((INDEX(出力表!D:D,7))+1)^INDEX(係数表!E:E,7)*INDEX(係数表!F:F,7))))))</f>
        <v>#VALUE!</v>
      </c>
      <c r="U941" t="e">
        <f>MIN(100, MAX(0, (INDEX(出力表!D:D,7))*S941/MAX(T941, Settings!B3)))</f>
        <v>#VALUE!</v>
      </c>
      <c r="V941">
        <f>MIN(100, MAX(0, 100*BETAINV(乱数表!$H941, MAX(0.00000001, (1/(1+EXP(-(INDEX(係数表!G:G,8) + $B941))))*(EXP(INDEX(係数表!H:H,8) + INDEX(係数表!I:I,8)*LN(INDEX(出力表!C:C,8)+1)))), MAX(0.00000001, (1-(1/(1+EXP(-(INDEX(係数表!G:G,8) + $B941)))))*(EXP(INDEX(係数表!H:H,8) + INDEX(係数表!I:I,8)*LN(INDEX(出力表!C:C,8)+1)))))))</f>
        <v>23.597405656141326</v>
      </c>
      <c r="W941" t="e">
        <f>MIN(100, MAX(0, (100*(INDEX(出力表!D:D,8))/(EXP(INDEX(係数表!B:B,8) + $C941) + (INDEX(出力表!D:D,8)))) + (乱数表!$T941*(Settings!B12/(((INDEX(出力表!D:D,8))+1)^INDEX(係数表!E:E,8)*INDEX(係数表!F:F,8))))))</f>
        <v>#VALUE!</v>
      </c>
      <c r="X941" t="e">
        <f>MIN(100, MAX(0, (INDEX(出力表!D:D,8))*V941/MAX(W941, Settings!B3)))</f>
        <v>#VALUE!</v>
      </c>
      <c r="Y941">
        <f>MIN(100, MAX(0, 100*BETAINV(乱数表!$I941, MAX(0.00000001, (1/(1+EXP(-(INDEX(係数表!G:G,9) + $B941))))*(EXP(INDEX(係数表!H:H,9) + INDEX(係数表!I:I,9)*LN(INDEX(出力表!C:C,9)+1)))), MAX(0.00000001, (1-(1/(1+EXP(-(INDEX(係数表!G:G,9) + $B941)))))*(EXP(INDEX(係数表!H:H,9) + INDEX(係数表!I:I,9)*LN(INDEX(出力表!C:C,9)+1)))))))</f>
        <v>97.466065844567893</v>
      </c>
      <c r="Z941" t="e">
        <f>MIN(100, MAX(0, (100*(INDEX(出力表!D:D,9))/(EXP(INDEX(係数表!B:B,9) + $C941) + (INDEX(出力表!D:D,9)))) + (乱数表!$U941*(Settings!B12/(((INDEX(出力表!D:D,9))+1)^INDEX(係数表!E:E,9)*INDEX(係数表!F:F,9))))))</f>
        <v>#VALUE!</v>
      </c>
      <c r="AA941" t="e">
        <f>MIN(100, MAX(0, (INDEX(出力表!D:D,9))*Y941/MAX(Z941, Settings!B3)))</f>
        <v>#VALUE!</v>
      </c>
      <c r="AB941">
        <f>MIN(100, MAX(0, 100*BETAINV(乱数表!$J941, MAX(0.00000001, (1/(1+EXP(-(INDEX(係数表!G:G,10) + $B941))))*(EXP(INDEX(係数表!H:H,10) + INDEX(係数表!I:I,10)*LN(INDEX(出力表!C:C,10)+1)))), MAX(0.00000001, (1-(1/(1+EXP(-(INDEX(係数表!G:G,10) + $B941)))))*(EXP(INDEX(係数表!H:H,10) + INDEX(係数表!I:I,10)*LN(INDEX(出力表!C:C,10)+1)))))))</f>
        <v>97.283187837167276</v>
      </c>
      <c r="AC941" t="e">
        <f>MIN(100, MAX(0, (100*(INDEX(出力表!D:D,10))/(EXP(INDEX(係数表!B:B,10) + $C941) + (INDEX(出力表!D:D,10)))) + (乱数表!$V941*(Settings!B12/(((INDEX(出力表!D:D,10))+1)^INDEX(係数表!E:E,10)*INDEX(係数表!F:F,10))))))</f>
        <v>#VALUE!</v>
      </c>
      <c r="AD941" t="e">
        <f>MIN(100, MAX(0, (INDEX(出力表!D:D,10))*AB941/MAX(AC941, Settings!B3)))</f>
        <v>#VALUE!</v>
      </c>
      <c r="AE941">
        <f>MIN(100, MAX(0, 100*BETAINV(乱数表!$K941, MAX(0.00000001, (1/(1+EXP(-(INDEX(係数表!G:G,11) + $B941))))*(EXP(INDEX(係数表!H:H,11) + INDEX(係数表!I:I,11)*LN(INDEX(出力表!C:C,11)+1)))), MAX(0.00000001, (1-(1/(1+EXP(-(INDEX(係数表!G:G,11) + $B941)))))*(EXP(INDEX(係数表!H:H,11) + INDEX(係数表!I:I,11)*LN(INDEX(出力表!C:C,11)+1)))))))</f>
        <v>90.508432345504914</v>
      </c>
      <c r="AF941" t="e">
        <f>MIN(100, MAX(0, (100*(INDEX(出力表!D:D,11))/(EXP(INDEX(係数表!B:B,11) + $C941) + (INDEX(出力表!D:D,11)))) + (乱数表!$W941*(Settings!B12/(((INDEX(出力表!D:D,11))+1)^INDEX(係数表!E:E,11)*INDEX(係数表!F:F,11))))))</f>
        <v>#VALUE!</v>
      </c>
      <c r="AG941" t="e">
        <f>MIN(100, MAX(0, (INDEX(出力表!D:D,11))*AE941/MAX(AF941, Settings!B3)))</f>
        <v>#VALUE!</v>
      </c>
      <c r="AH941">
        <f>MIN(100, MAX(0, 100*BETAINV(乱数表!$L941, MAX(0.00000001, (1/(1+EXP(-(INDEX(係数表!G:G,12) + $B941))))*(EXP(INDEX(係数表!H:H,12) + INDEX(係数表!I:I,12)*LN(INDEX(出力表!C:C,12)+1)))), MAX(0.00000001, (1-(1/(1+EXP(-(INDEX(係数表!G:G,12) + $B941)))))*(EXP(INDEX(係数表!H:H,12) + INDEX(係数表!I:I,12)*LN(INDEX(出力表!C:C,12)+1)))))))</f>
        <v>62.276680880147048</v>
      </c>
      <c r="AI941" t="e">
        <f>MIN(100, MAX(0, (100*(INDEX(出力表!D:D,12))/(EXP(INDEX(係数表!B:B,12) + $C941) + (INDEX(出力表!D:D,12)))) + (乱数表!$X941*(Settings!B12/(((INDEX(出力表!D:D,12))+1)^INDEX(係数表!E:E,12)*INDEX(係数表!F:F,12))))))</f>
        <v>#VALUE!</v>
      </c>
      <c r="AJ941" t="e">
        <f>MIN(100, MAX(0, (INDEX(出力表!D:D,12))*AH941/MAX(AI941, Settings!B3)))</f>
        <v>#VALUE!</v>
      </c>
      <c r="AK941">
        <f>MIN(100, MAX(0, 100*BETAINV(乱数表!$M941, MAX(0.00000001, (1/(1+EXP(-(INDEX(係数表!G:G,13) + $B941))))*(EXP(INDEX(係数表!H:H,13) + INDEX(係数表!I:I,13)*LN(INDEX(出力表!C:C,13)+1)))), MAX(0.00000001, (1-(1/(1+EXP(-(INDEX(係数表!G:G,13) + $B941)))))*(EXP(INDEX(係数表!H:H,13) + INDEX(係数表!I:I,13)*LN(INDEX(出力表!C:C,13)+1)))))))</f>
        <v>68.090394683711764</v>
      </c>
      <c r="AL941" t="e">
        <f>MIN(100, MAX(0, (100*(INDEX(出力表!D:D,13))/(EXP(INDEX(係数表!B:B,13) + $C941) + (INDEX(出力表!D:D,13)))) + (乱数表!$Y941*(Settings!B12/(((INDEX(出力表!D:D,13))+1)^INDEX(係数表!E:E,13)*INDEX(係数表!F:F,13))))))</f>
        <v>#VALUE!</v>
      </c>
      <c r="AM941" t="e">
        <f>MIN(100, MAX(0, (INDEX(出力表!D:D,13))*AK941/MAX(AL941, Settings!B3)))</f>
        <v>#VALUE!</v>
      </c>
      <c r="AN941">
        <f>IF(ISNUMBER(F941), INDEX(出力表!B:B,2)*F941, 0)+IF(ISNUMBER(I941), INDEX(出力表!B:B,3)*I941, 0)+IF(ISNUMBER(L941), INDEX(出力表!B:B,4)*L941, 0)+IF(ISNUMBER(O941), INDEX(出力表!B:B,5)*O941, 0)+IF(ISNUMBER(R941), INDEX(出力表!B:B,6)*R941, 0)+IF(ISNUMBER(U941), INDEX(出力表!B:B,7)*U941, 0)+IF(ISNUMBER(X941), INDEX(出力表!B:B,8)*X941, 0)+IF(ISNUMBER(AA941), INDEX(出力表!B:B,9)*AA941, 0)+IF(ISNUMBER(AD941), INDEX(出力表!B:B,10)*AD941, 0)+IF(ISNUMBER(AG941), INDEX(出力表!B:B,11)*AG941, 0)+IF(ISNUMBER(AJ941), INDEX(出力表!B:B,12)*AJ941, 0)+IF(ISNUMBER(AM941), INDEX(出力表!B:B,13)*AM941, 0)</f>
        <v>0</v>
      </c>
      <c r="AO941">
        <f>IF(ISNUMBER(F941), INDEX(出力表!B:B,2), 0)+IF(ISNUMBER(I941), INDEX(出力表!B:B,3), 0)+IF(ISNUMBER(L941), INDEX(出力表!B:B,4), 0)+IF(ISNUMBER(O941), INDEX(出力表!B:B,5), 0)+IF(ISNUMBER(R941), INDEX(出力表!B:B,6), 0)+IF(ISNUMBER(U941), INDEX(出力表!B:B,7), 0)+IF(ISNUMBER(X941), INDEX(出力表!B:B,8), 0)+IF(ISNUMBER(AA941), INDEX(出力表!B:B,9), 0)+IF(ISNUMBER(AD941), INDEX(出力表!B:B,10), 0)+IF(ISNUMBER(AG941), INDEX(出力表!B:B,11), 0)+IF(ISNUMBER(AJ941), INDEX(出力表!B:B,12), 0)+IF(ISNUMBER(AM941), INDEX(出力表!B:B,13), 0)</f>
        <v>0</v>
      </c>
      <c r="AP941" t="str">
        <f t="shared" si="14"/>
        <v/>
      </c>
    </row>
    <row r="942" spans="1:42" x14ac:dyDescent="0.2">
      <c r="A942">
        <v>941</v>
      </c>
      <c r="B942">
        <f>IF(UPPER(Settings!B4)="TRUE", 乱数表!$Z942*Settings!B10, 0)</f>
        <v>-0.34151953155663733</v>
      </c>
      <c r="C942">
        <f>IF(UPPER(Settings!B4)="TRUE", 乱数表!$AA942*Settings!B11, 0)</f>
        <v>8.3412658827763567E-2</v>
      </c>
      <c r="D942">
        <f>MIN(100, MAX(0, 100*BETAINV(乱数表!$B942, MAX(0.00000001, (1/(1+EXP(-(INDEX(係数表!G:G,2) + $B942))))*(EXP(INDEX(係数表!H:H,2) + INDEX(係数表!I:I,2)*LN(INDEX(出力表!C:C,2)+1)))), MAX(0.00000001, (1-(1/(1+EXP(-(INDEX(係数表!G:G,2) + $B942)))))*(EXP(INDEX(係数表!H:H,2) + INDEX(係数表!I:I,2)*LN(INDEX(出力表!C:C,2)+1)))))))</f>
        <v>99.958979308295199</v>
      </c>
      <c r="E942" t="e">
        <f>MIN(100, MAX(0, (100*(INDEX(出力表!D:D,2))/(EXP(INDEX(係数表!B:B,2) + $C942) + (INDEX(出力表!D:D,2)))) + (乱数表!$N942*(Settings!B12/(((INDEX(出力表!D:D,2))+1)^INDEX(係数表!E:E,2)*INDEX(係数表!F:F,2))))))</f>
        <v>#VALUE!</v>
      </c>
      <c r="F942" t="e">
        <f>MIN(100, MAX(0, (INDEX(出力表!D:D,2))*D942/MAX(E942, Settings!B3)))</f>
        <v>#VALUE!</v>
      </c>
      <c r="G942">
        <f>MIN(100, MAX(0, 100*BETAINV(乱数表!$C942, MAX(0.00000001, (1/(1+EXP(-(INDEX(係数表!G:G,3) + $B942))))*(EXP(INDEX(係数表!H:H,3) + INDEX(係数表!I:I,3)*LN(INDEX(出力表!C:C,3)+1)))), MAX(0.00000001, (1-(1/(1+EXP(-(INDEX(係数表!G:G,3) + $B942)))))*(EXP(INDEX(係数表!H:H,3) + INDEX(係数表!I:I,3)*LN(INDEX(出力表!C:C,3)+1)))))))</f>
        <v>87.810660627037933</v>
      </c>
      <c r="H942" t="e">
        <f>MIN(100, MAX(0, (100*(INDEX(出力表!D:D,3))/(EXP(INDEX(係数表!B:B,3) + $C942) + (INDEX(出力表!D:D,3)))) + (乱数表!$O942*(Settings!B12/(((INDEX(出力表!D:D,3))+1)^INDEX(係数表!E:E,3)*INDEX(係数表!F:F,3))))))</f>
        <v>#VALUE!</v>
      </c>
      <c r="I942" t="e">
        <f>MIN(100, MAX(0, (INDEX(出力表!D:D,3))*G942/MAX(H942, Settings!B3)))</f>
        <v>#VALUE!</v>
      </c>
      <c r="J942">
        <f>MIN(100, MAX(0, 100*BETAINV(乱数表!$D942, MAX(0.00000001, (1/(1+EXP(-(INDEX(係数表!G:G,4) + $B942))))*(EXP(INDEX(係数表!H:H,4) + INDEX(係数表!I:I,4)*LN(INDEX(出力表!C:C,4)+1)))), MAX(0.00000001, (1-(1/(1+EXP(-(INDEX(係数表!G:G,4) + $B942)))))*(EXP(INDEX(係数表!H:H,4) + INDEX(係数表!I:I,4)*LN(INDEX(出力表!C:C,4)+1)))))))</f>
        <v>82.418177277324318</v>
      </c>
      <c r="K942" t="e">
        <f>MIN(100, MAX(0, (100*(INDEX(出力表!D:D,4))/(EXP(INDEX(係数表!B:B,4) + $C942) + (INDEX(出力表!D:D,4)))) + (乱数表!$P942*(Settings!B12/(((INDEX(出力表!D:D,4))+1)^INDEX(係数表!E:E,4)*INDEX(係数表!F:F,4))))))</f>
        <v>#VALUE!</v>
      </c>
      <c r="L942" t="e">
        <f>MIN(100, MAX(0, (INDEX(出力表!D:D,4))*J942/MAX(K942, Settings!B3)))</f>
        <v>#VALUE!</v>
      </c>
      <c r="M942">
        <f>MIN(100, MAX(0, 100*BETAINV(乱数表!$E942, MAX(0.00000001, (1/(1+EXP(-(INDEX(係数表!G:G,5) + $B942))))*(EXP(INDEX(係数表!H:H,5) + INDEX(係数表!I:I,5)*LN(INDEX(出力表!C:C,5)+1)))), MAX(0.00000001, (1-(1/(1+EXP(-(INDEX(係数表!G:G,5) + $B942)))))*(EXP(INDEX(係数表!H:H,5) + INDEX(係数表!I:I,5)*LN(INDEX(出力表!C:C,5)+1)))))))</f>
        <v>98.411181142212172</v>
      </c>
      <c r="N942" t="e">
        <f>MIN(100, MAX(0, (100*(INDEX(出力表!D:D,5))/(EXP(INDEX(係数表!B:B,5) + $C942) + (INDEX(出力表!D:D,5)))) + (乱数表!$Q942*(Settings!B12/(((INDEX(出力表!D:D,5))+1)^INDEX(係数表!E:E,5)*INDEX(係数表!F:F,5))))))</f>
        <v>#VALUE!</v>
      </c>
      <c r="O942" t="e">
        <f>MIN(100, MAX(0, (INDEX(出力表!D:D,5))*M942/MAX(N942, Settings!B3)))</f>
        <v>#VALUE!</v>
      </c>
      <c r="P942">
        <f>MIN(100, MAX(0, 100*BETAINV(乱数表!$F942, MAX(0.00000001, (1/(1+EXP(-(INDEX(係数表!G:G,6) + $B942))))*(EXP(INDEX(係数表!H:H,6) + INDEX(係数表!I:I,6)*LN(INDEX(出力表!C:C,6)+1)))), MAX(0.00000001, (1-(1/(1+EXP(-(INDEX(係数表!G:G,6) + $B942)))))*(EXP(INDEX(係数表!H:H,6) + INDEX(係数表!I:I,6)*LN(INDEX(出力表!C:C,6)+1)))))))</f>
        <v>58.24783554146493</v>
      </c>
      <c r="Q942" t="e">
        <f>MIN(100, MAX(0, (100*(INDEX(出力表!D:D,6))/(EXP(INDEX(係数表!B:B,6) + $C942) + (INDEX(出力表!D:D,6)))) + (乱数表!$R942*(Settings!B12/(((INDEX(出力表!D:D,6))+1)^INDEX(係数表!E:E,6)*INDEX(係数表!F:F,6))))))</f>
        <v>#VALUE!</v>
      </c>
      <c r="R942" t="e">
        <f>MIN(100, MAX(0, (INDEX(出力表!D:D,6))*P942/MAX(Q942, Settings!B3)))</f>
        <v>#VALUE!</v>
      </c>
      <c r="S942">
        <f>MIN(100, MAX(0, 100*BETAINV(乱数表!$G942, MAX(0.00000001, (1/(1+EXP(-(INDEX(係数表!G:G,7) + $B942))))*(EXP(INDEX(係数表!H:H,7) + INDEX(係数表!I:I,7)*LN(INDEX(出力表!C:C,7)+1)))), MAX(0.00000001, (1-(1/(1+EXP(-(INDEX(係数表!G:G,7) + $B942)))))*(EXP(INDEX(係数表!H:H,7) + INDEX(係数表!I:I,7)*LN(INDEX(出力表!C:C,7)+1)))))))</f>
        <v>99.718973646288347</v>
      </c>
      <c r="T942" t="e">
        <f>MIN(100, MAX(0, (100*(INDEX(出力表!D:D,7))/(EXP(INDEX(係数表!B:B,7) + $C942) + (INDEX(出力表!D:D,7)))) + (乱数表!$S942*(Settings!B12/(((INDEX(出力表!D:D,7))+1)^INDEX(係数表!E:E,7)*INDEX(係数表!F:F,7))))))</f>
        <v>#VALUE!</v>
      </c>
      <c r="U942" t="e">
        <f>MIN(100, MAX(0, (INDEX(出力表!D:D,7))*S942/MAX(T942, Settings!B3)))</f>
        <v>#VALUE!</v>
      </c>
      <c r="V942">
        <f>MIN(100, MAX(0, 100*BETAINV(乱数表!$H942, MAX(0.00000001, (1/(1+EXP(-(INDEX(係数表!G:G,8) + $B942))))*(EXP(INDEX(係数表!H:H,8) + INDEX(係数表!I:I,8)*LN(INDEX(出力表!C:C,8)+1)))), MAX(0.00000001, (1-(1/(1+EXP(-(INDEX(係数表!G:G,8) + $B942)))))*(EXP(INDEX(係数表!H:H,8) + INDEX(係数表!I:I,8)*LN(INDEX(出力表!C:C,8)+1)))))))</f>
        <v>83.226387172307867</v>
      </c>
      <c r="W942" t="e">
        <f>MIN(100, MAX(0, (100*(INDEX(出力表!D:D,8))/(EXP(INDEX(係数表!B:B,8) + $C942) + (INDEX(出力表!D:D,8)))) + (乱数表!$T942*(Settings!B12/(((INDEX(出力表!D:D,8))+1)^INDEX(係数表!E:E,8)*INDEX(係数表!F:F,8))))))</f>
        <v>#VALUE!</v>
      </c>
      <c r="X942" t="e">
        <f>MIN(100, MAX(0, (INDEX(出力表!D:D,8))*V942/MAX(W942, Settings!B3)))</f>
        <v>#VALUE!</v>
      </c>
      <c r="Y942">
        <f>MIN(100, MAX(0, 100*BETAINV(乱数表!$I942, MAX(0.00000001, (1/(1+EXP(-(INDEX(係数表!G:G,9) + $B942))))*(EXP(INDEX(係数表!H:H,9) + INDEX(係数表!I:I,9)*LN(INDEX(出力表!C:C,9)+1)))), MAX(0.00000001, (1-(1/(1+EXP(-(INDEX(係数表!G:G,9) + $B942)))))*(EXP(INDEX(係数表!H:H,9) + INDEX(係数表!I:I,9)*LN(INDEX(出力表!C:C,9)+1)))))))</f>
        <v>86.697541658901372</v>
      </c>
      <c r="Z942" t="e">
        <f>MIN(100, MAX(0, (100*(INDEX(出力表!D:D,9))/(EXP(INDEX(係数表!B:B,9) + $C942) + (INDEX(出力表!D:D,9)))) + (乱数表!$U942*(Settings!B12/(((INDEX(出力表!D:D,9))+1)^INDEX(係数表!E:E,9)*INDEX(係数表!F:F,9))))))</f>
        <v>#VALUE!</v>
      </c>
      <c r="AA942" t="e">
        <f>MIN(100, MAX(0, (INDEX(出力表!D:D,9))*Y942/MAX(Z942, Settings!B3)))</f>
        <v>#VALUE!</v>
      </c>
      <c r="AB942">
        <f>MIN(100, MAX(0, 100*BETAINV(乱数表!$J942, MAX(0.00000001, (1/(1+EXP(-(INDEX(係数表!G:G,10) + $B942))))*(EXP(INDEX(係数表!H:H,10) + INDEX(係数表!I:I,10)*LN(INDEX(出力表!C:C,10)+1)))), MAX(0.00000001, (1-(1/(1+EXP(-(INDEX(係数表!G:G,10) + $B942)))))*(EXP(INDEX(係数表!H:H,10) + INDEX(係数表!I:I,10)*LN(INDEX(出力表!C:C,10)+1)))))))</f>
        <v>95.452231098784139</v>
      </c>
      <c r="AC942" t="e">
        <f>MIN(100, MAX(0, (100*(INDEX(出力表!D:D,10))/(EXP(INDEX(係数表!B:B,10) + $C942) + (INDEX(出力表!D:D,10)))) + (乱数表!$V942*(Settings!B12/(((INDEX(出力表!D:D,10))+1)^INDEX(係数表!E:E,10)*INDEX(係数表!F:F,10))))))</f>
        <v>#VALUE!</v>
      </c>
      <c r="AD942" t="e">
        <f>MIN(100, MAX(0, (INDEX(出力表!D:D,10))*AB942/MAX(AC942, Settings!B3)))</f>
        <v>#VALUE!</v>
      </c>
      <c r="AE942">
        <f>MIN(100, MAX(0, 100*BETAINV(乱数表!$K942, MAX(0.00000001, (1/(1+EXP(-(INDEX(係数表!G:G,11) + $B942))))*(EXP(INDEX(係数表!H:H,11) + INDEX(係数表!I:I,11)*LN(INDEX(出力表!C:C,11)+1)))), MAX(0.00000001, (1-(1/(1+EXP(-(INDEX(係数表!G:G,11) + $B942)))))*(EXP(INDEX(係数表!H:H,11) + INDEX(係数表!I:I,11)*LN(INDEX(出力表!C:C,11)+1)))))))</f>
        <v>77.741615714583077</v>
      </c>
      <c r="AF942" t="e">
        <f>MIN(100, MAX(0, (100*(INDEX(出力表!D:D,11))/(EXP(INDEX(係数表!B:B,11) + $C942) + (INDEX(出力表!D:D,11)))) + (乱数表!$W942*(Settings!B12/(((INDEX(出力表!D:D,11))+1)^INDEX(係数表!E:E,11)*INDEX(係数表!F:F,11))))))</f>
        <v>#VALUE!</v>
      </c>
      <c r="AG942" t="e">
        <f>MIN(100, MAX(0, (INDEX(出力表!D:D,11))*AE942/MAX(AF942, Settings!B3)))</f>
        <v>#VALUE!</v>
      </c>
      <c r="AH942">
        <f>MIN(100, MAX(0, 100*BETAINV(乱数表!$L942, MAX(0.00000001, (1/(1+EXP(-(INDEX(係数表!G:G,12) + $B942))))*(EXP(INDEX(係数表!H:H,12) + INDEX(係数表!I:I,12)*LN(INDEX(出力表!C:C,12)+1)))), MAX(0.00000001, (1-(1/(1+EXP(-(INDEX(係数表!G:G,12) + $B942)))))*(EXP(INDEX(係数表!H:H,12) + INDEX(係数表!I:I,12)*LN(INDEX(出力表!C:C,12)+1)))))))</f>
        <v>99.395059807728529</v>
      </c>
      <c r="AI942" t="e">
        <f>MIN(100, MAX(0, (100*(INDEX(出力表!D:D,12))/(EXP(INDEX(係数表!B:B,12) + $C942) + (INDEX(出力表!D:D,12)))) + (乱数表!$X942*(Settings!B12/(((INDEX(出力表!D:D,12))+1)^INDEX(係数表!E:E,12)*INDEX(係数表!F:F,12))))))</f>
        <v>#VALUE!</v>
      </c>
      <c r="AJ942" t="e">
        <f>MIN(100, MAX(0, (INDEX(出力表!D:D,12))*AH942/MAX(AI942, Settings!B3)))</f>
        <v>#VALUE!</v>
      </c>
      <c r="AK942">
        <f>MIN(100, MAX(0, 100*BETAINV(乱数表!$M942, MAX(0.00000001, (1/(1+EXP(-(INDEX(係数表!G:G,13) + $B942))))*(EXP(INDEX(係数表!H:H,13) + INDEX(係数表!I:I,13)*LN(INDEX(出力表!C:C,13)+1)))), MAX(0.00000001, (1-(1/(1+EXP(-(INDEX(係数表!G:G,13) + $B942)))))*(EXP(INDEX(係数表!H:H,13) + INDEX(係数表!I:I,13)*LN(INDEX(出力表!C:C,13)+1)))))))</f>
        <v>83.922513297423009</v>
      </c>
      <c r="AL942" t="e">
        <f>MIN(100, MAX(0, (100*(INDEX(出力表!D:D,13))/(EXP(INDEX(係数表!B:B,13) + $C942) + (INDEX(出力表!D:D,13)))) + (乱数表!$Y942*(Settings!B12/(((INDEX(出力表!D:D,13))+1)^INDEX(係数表!E:E,13)*INDEX(係数表!F:F,13))))))</f>
        <v>#VALUE!</v>
      </c>
      <c r="AM942" t="e">
        <f>MIN(100, MAX(0, (INDEX(出力表!D:D,13))*AK942/MAX(AL942, Settings!B3)))</f>
        <v>#VALUE!</v>
      </c>
      <c r="AN942">
        <f>IF(ISNUMBER(F942), INDEX(出力表!B:B,2)*F942, 0)+IF(ISNUMBER(I942), INDEX(出力表!B:B,3)*I942, 0)+IF(ISNUMBER(L942), INDEX(出力表!B:B,4)*L942, 0)+IF(ISNUMBER(O942), INDEX(出力表!B:B,5)*O942, 0)+IF(ISNUMBER(R942), INDEX(出力表!B:B,6)*R942, 0)+IF(ISNUMBER(U942), INDEX(出力表!B:B,7)*U942, 0)+IF(ISNUMBER(X942), INDEX(出力表!B:B,8)*X942, 0)+IF(ISNUMBER(AA942), INDEX(出力表!B:B,9)*AA942, 0)+IF(ISNUMBER(AD942), INDEX(出力表!B:B,10)*AD942, 0)+IF(ISNUMBER(AG942), INDEX(出力表!B:B,11)*AG942, 0)+IF(ISNUMBER(AJ942), INDEX(出力表!B:B,12)*AJ942, 0)+IF(ISNUMBER(AM942), INDEX(出力表!B:B,13)*AM942, 0)</f>
        <v>0</v>
      </c>
      <c r="AO942">
        <f>IF(ISNUMBER(F942), INDEX(出力表!B:B,2), 0)+IF(ISNUMBER(I942), INDEX(出力表!B:B,3), 0)+IF(ISNUMBER(L942), INDEX(出力表!B:B,4), 0)+IF(ISNUMBER(O942), INDEX(出力表!B:B,5), 0)+IF(ISNUMBER(R942), INDEX(出力表!B:B,6), 0)+IF(ISNUMBER(U942), INDEX(出力表!B:B,7), 0)+IF(ISNUMBER(X942), INDEX(出力表!B:B,8), 0)+IF(ISNUMBER(AA942), INDEX(出力表!B:B,9), 0)+IF(ISNUMBER(AD942), INDEX(出力表!B:B,10), 0)+IF(ISNUMBER(AG942), INDEX(出力表!B:B,11), 0)+IF(ISNUMBER(AJ942), INDEX(出力表!B:B,12), 0)+IF(ISNUMBER(AM942), INDEX(出力表!B:B,13), 0)</f>
        <v>0</v>
      </c>
      <c r="AP942" t="str">
        <f t="shared" si="14"/>
        <v/>
      </c>
    </row>
    <row r="943" spans="1:42" x14ac:dyDescent="0.2">
      <c r="A943">
        <v>942</v>
      </c>
      <c r="B943">
        <f>IF(UPPER(Settings!B4)="TRUE", 乱数表!$Z943*Settings!B10, 0)</f>
        <v>0.20908293435798264</v>
      </c>
      <c r="C943">
        <f>IF(UPPER(Settings!B4)="TRUE", 乱数表!$AA943*Settings!B11, 0)</f>
        <v>-6.6566988982295669E-2</v>
      </c>
      <c r="D943">
        <f>MIN(100, MAX(0, 100*BETAINV(乱数表!$B943, MAX(0.00000001, (1/(1+EXP(-(INDEX(係数表!G:G,2) + $B943))))*(EXP(INDEX(係数表!H:H,2) + INDEX(係数表!I:I,2)*LN(INDEX(出力表!C:C,2)+1)))), MAX(0.00000001, (1-(1/(1+EXP(-(INDEX(係数表!G:G,2) + $B943)))))*(EXP(INDEX(係数表!H:H,2) + INDEX(係数表!I:I,2)*LN(INDEX(出力表!C:C,2)+1)))))))</f>
        <v>96.883096209864647</v>
      </c>
      <c r="E943" t="e">
        <f>MIN(100, MAX(0, (100*(INDEX(出力表!D:D,2))/(EXP(INDEX(係数表!B:B,2) + $C943) + (INDEX(出力表!D:D,2)))) + (乱数表!$N943*(Settings!B12/(((INDEX(出力表!D:D,2))+1)^INDEX(係数表!E:E,2)*INDEX(係数表!F:F,2))))))</f>
        <v>#VALUE!</v>
      </c>
      <c r="F943" t="e">
        <f>MIN(100, MAX(0, (INDEX(出力表!D:D,2))*D943/MAX(E943, Settings!B3)))</f>
        <v>#VALUE!</v>
      </c>
      <c r="G943">
        <f>MIN(100, MAX(0, 100*BETAINV(乱数表!$C943, MAX(0.00000001, (1/(1+EXP(-(INDEX(係数表!G:G,3) + $B943))))*(EXP(INDEX(係数表!H:H,3) + INDEX(係数表!I:I,3)*LN(INDEX(出力表!C:C,3)+1)))), MAX(0.00000001, (1-(1/(1+EXP(-(INDEX(係数表!G:G,3) + $B943)))))*(EXP(INDEX(係数表!H:H,3) + INDEX(係数表!I:I,3)*LN(INDEX(出力表!C:C,3)+1)))))))</f>
        <v>86.122961174304208</v>
      </c>
      <c r="H943" t="e">
        <f>MIN(100, MAX(0, (100*(INDEX(出力表!D:D,3))/(EXP(INDEX(係数表!B:B,3) + $C943) + (INDEX(出力表!D:D,3)))) + (乱数表!$O943*(Settings!B12/(((INDEX(出力表!D:D,3))+1)^INDEX(係数表!E:E,3)*INDEX(係数表!F:F,3))))))</f>
        <v>#VALUE!</v>
      </c>
      <c r="I943" t="e">
        <f>MIN(100, MAX(0, (INDEX(出力表!D:D,3))*G943/MAX(H943, Settings!B3)))</f>
        <v>#VALUE!</v>
      </c>
      <c r="J943">
        <f>MIN(100, MAX(0, 100*BETAINV(乱数表!$D943, MAX(0.00000001, (1/(1+EXP(-(INDEX(係数表!G:G,4) + $B943))))*(EXP(INDEX(係数表!H:H,4) + INDEX(係数表!I:I,4)*LN(INDEX(出力表!C:C,4)+1)))), MAX(0.00000001, (1-(1/(1+EXP(-(INDEX(係数表!G:G,4) + $B943)))))*(EXP(INDEX(係数表!H:H,4) + INDEX(係数表!I:I,4)*LN(INDEX(出力表!C:C,4)+1)))))))</f>
        <v>99.637698183713624</v>
      </c>
      <c r="K943" t="e">
        <f>MIN(100, MAX(0, (100*(INDEX(出力表!D:D,4))/(EXP(INDEX(係数表!B:B,4) + $C943) + (INDEX(出力表!D:D,4)))) + (乱数表!$P943*(Settings!B12/(((INDEX(出力表!D:D,4))+1)^INDEX(係数表!E:E,4)*INDEX(係数表!F:F,4))))))</f>
        <v>#VALUE!</v>
      </c>
      <c r="L943" t="e">
        <f>MIN(100, MAX(0, (INDEX(出力表!D:D,4))*J943/MAX(K943, Settings!B3)))</f>
        <v>#VALUE!</v>
      </c>
      <c r="M943">
        <f>MIN(100, MAX(0, 100*BETAINV(乱数表!$E943, MAX(0.00000001, (1/(1+EXP(-(INDEX(係数表!G:G,5) + $B943))))*(EXP(INDEX(係数表!H:H,5) + INDEX(係数表!I:I,5)*LN(INDEX(出力表!C:C,5)+1)))), MAX(0.00000001, (1-(1/(1+EXP(-(INDEX(係数表!G:G,5) + $B943)))))*(EXP(INDEX(係数表!H:H,5) + INDEX(係数表!I:I,5)*LN(INDEX(出力表!C:C,5)+1)))))))</f>
        <v>64.548316547737443</v>
      </c>
      <c r="N943" t="e">
        <f>MIN(100, MAX(0, (100*(INDEX(出力表!D:D,5))/(EXP(INDEX(係数表!B:B,5) + $C943) + (INDEX(出力表!D:D,5)))) + (乱数表!$Q943*(Settings!B12/(((INDEX(出力表!D:D,5))+1)^INDEX(係数表!E:E,5)*INDEX(係数表!F:F,5))))))</f>
        <v>#VALUE!</v>
      </c>
      <c r="O943" t="e">
        <f>MIN(100, MAX(0, (INDEX(出力表!D:D,5))*M943/MAX(N943, Settings!B3)))</f>
        <v>#VALUE!</v>
      </c>
      <c r="P943">
        <f>MIN(100, MAX(0, 100*BETAINV(乱数表!$F943, MAX(0.00000001, (1/(1+EXP(-(INDEX(係数表!G:G,6) + $B943))))*(EXP(INDEX(係数表!H:H,6) + INDEX(係数表!I:I,6)*LN(INDEX(出力表!C:C,6)+1)))), MAX(0.00000001, (1-(1/(1+EXP(-(INDEX(係数表!G:G,6) + $B943)))))*(EXP(INDEX(係数表!H:H,6) + INDEX(係数表!I:I,6)*LN(INDEX(出力表!C:C,6)+1)))))))</f>
        <v>29.314562008444128</v>
      </c>
      <c r="Q943" t="e">
        <f>MIN(100, MAX(0, (100*(INDEX(出力表!D:D,6))/(EXP(INDEX(係数表!B:B,6) + $C943) + (INDEX(出力表!D:D,6)))) + (乱数表!$R943*(Settings!B12/(((INDEX(出力表!D:D,6))+1)^INDEX(係数表!E:E,6)*INDEX(係数表!F:F,6))))))</f>
        <v>#VALUE!</v>
      </c>
      <c r="R943" t="e">
        <f>MIN(100, MAX(0, (INDEX(出力表!D:D,6))*P943/MAX(Q943, Settings!B3)))</f>
        <v>#VALUE!</v>
      </c>
      <c r="S943">
        <f>MIN(100, MAX(0, 100*BETAINV(乱数表!$G943, MAX(0.00000001, (1/(1+EXP(-(INDEX(係数表!G:G,7) + $B943))))*(EXP(INDEX(係数表!H:H,7) + INDEX(係数表!I:I,7)*LN(INDEX(出力表!C:C,7)+1)))), MAX(0.00000001, (1-(1/(1+EXP(-(INDEX(係数表!G:G,7) + $B943)))))*(EXP(INDEX(係数表!H:H,7) + INDEX(係数表!I:I,7)*LN(INDEX(出力表!C:C,7)+1)))))))</f>
        <v>98.93842355878148</v>
      </c>
      <c r="T943" t="e">
        <f>MIN(100, MAX(0, (100*(INDEX(出力表!D:D,7))/(EXP(INDEX(係数表!B:B,7) + $C943) + (INDEX(出力表!D:D,7)))) + (乱数表!$S943*(Settings!B12/(((INDEX(出力表!D:D,7))+1)^INDEX(係数表!E:E,7)*INDEX(係数表!F:F,7))))))</f>
        <v>#VALUE!</v>
      </c>
      <c r="U943" t="e">
        <f>MIN(100, MAX(0, (INDEX(出力表!D:D,7))*S943/MAX(T943, Settings!B3)))</f>
        <v>#VALUE!</v>
      </c>
      <c r="V943">
        <f>MIN(100, MAX(0, 100*BETAINV(乱数表!$H943, MAX(0.00000001, (1/(1+EXP(-(INDEX(係数表!G:G,8) + $B943))))*(EXP(INDEX(係数表!H:H,8) + INDEX(係数表!I:I,8)*LN(INDEX(出力表!C:C,8)+1)))), MAX(0.00000001, (1-(1/(1+EXP(-(INDEX(係数表!G:G,8) + $B943)))))*(EXP(INDEX(係数表!H:H,8) + INDEX(係数表!I:I,8)*LN(INDEX(出力表!C:C,8)+1)))))))</f>
        <v>88.857698897724461</v>
      </c>
      <c r="W943" t="e">
        <f>MIN(100, MAX(0, (100*(INDEX(出力表!D:D,8))/(EXP(INDEX(係数表!B:B,8) + $C943) + (INDEX(出力表!D:D,8)))) + (乱数表!$T943*(Settings!B12/(((INDEX(出力表!D:D,8))+1)^INDEX(係数表!E:E,8)*INDEX(係数表!F:F,8))))))</f>
        <v>#VALUE!</v>
      </c>
      <c r="X943" t="e">
        <f>MIN(100, MAX(0, (INDEX(出力表!D:D,8))*V943/MAX(W943, Settings!B3)))</f>
        <v>#VALUE!</v>
      </c>
      <c r="Y943">
        <f>MIN(100, MAX(0, 100*BETAINV(乱数表!$I943, MAX(0.00000001, (1/(1+EXP(-(INDEX(係数表!G:G,9) + $B943))))*(EXP(INDEX(係数表!H:H,9) + INDEX(係数表!I:I,9)*LN(INDEX(出力表!C:C,9)+1)))), MAX(0.00000001, (1-(1/(1+EXP(-(INDEX(係数表!G:G,9) + $B943)))))*(EXP(INDEX(係数表!H:H,9) + INDEX(係数表!I:I,9)*LN(INDEX(出力表!C:C,9)+1)))))))</f>
        <v>99.9769315572821</v>
      </c>
      <c r="Z943" t="e">
        <f>MIN(100, MAX(0, (100*(INDEX(出力表!D:D,9))/(EXP(INDEX(係数表!B:B,9) + $C943) + (INDEX(出力表!D:D,9)))) + (乱数表!$U943*(Settings!B12/(((INDEX(出力表!D:D,9))+1)^INDEX(係数表!E:E,9)*INDEX(係数表!F:F,9))))))</f>
        <v>#VALUE!</v>
      </c>
      <c r="AA943" t="e">
        <f>MIN(100, MAX(0, (INDEX(出力表!D:D,9))*Y943/MAX(Z943, Settings!B3)))</f>
        <v>#VALUE!</v>
      </c>
      <c r="AB943">
        <f>MIN(100, MAX(0, 100*BETAINV(乱数表!$J943, MAX(0.00000001, (1/(1+EXP(-(INDEX(係数表!G:G,10) + $B943))))*(EXP(INDEX(係数表!H:H,10) + INDEX(係数表!I:I,10)*LN(INDEX(出力表!C:C,10)+1)))), MAX(0.00000001, (1-(1/(1+EXP(-(INDEX(係数表!G:G,10) + $B943)))))*(EXP(INDEX(係数表!H:H,10) + INDEX(係数表!I:I,10)*LN(INDEX(出力表!C:C,10)+1)))))))</f>
        <v>97.712472934029606</v>
      </c>
      <c r="AC943" t="e">
        <f>MIN(100, MAX(0, (100*(INDEX(出力表!D:D,10))/(EXP(INDEX(係数表!B:B,10) + $C943) + (INDEX(出力表!D:D,10)))) + (乱数表!$V943*(Settings!B12/(((INDEX(出力表!D:D,10))+1)^INDEX(係数表!E:E,10)*INDEX(係数表!F:F,10))))))</f>
        <v>#VALUE!</v>
      </c>
      <c r="AD943" t="e">
        <f>MIN(100, MAX(0, (INDEX(出力表!D:D,10))*AB943/MAX(AC943, Settings!B3)))</f>
        <v>#VALUE!</v>
      </c>
      <c r="AE943">
        <f>MIN(100, MAX(0, 100*BETAINV(乱数表!$K943, MAX(0.00000001, (1/(1+EXP(-(INDEX(係数表!G:G,11) + $B943))))*(EXP(INDEX(係数表!H:H,11) + INDEX(係数表!I:I,11)*LN(INDEX(出力表!C:C,11)+1)))), MAX(0.00000001, (1-(1/(1+EXP(-(INDEX(係数表!G:G,11) + $B943)))))*(EXP(INDEX(係数表!H:H,11) + INDEX(係数表!I:I,11)*LN(INDEX(出力表!C:C,11)+1)))))))</f>
        <v>98.970994740883683</v>
      </c>
      <c r="AF943" t="e">
        <f>MIN(100, MAX(0, (100*(INDEX(出力表!D:D,11))/(EXP(INDEX(係数表!B:B,11) + $C943) + (INDEX(出力表!D:D,11)))) + (乱数表!$W943*(Settings!B12/(((INDEX(出力表!D:D,11))+1)^INDEX(係数表!E:E,11)*INDEX(係数表!F:F,11))))))</f>
        <v>#VALUE!</v>
      </c>
      <c r="AG943" t="e">
        <f>MIN(100, MAX(0, (INDEX(出力表!D:D,11))*AE943/MAX(AF943, Settings!B3)))</f>
        <v>#VALUE!</v>
      </c>
      <c r="AH943">
        <f>MIN(100, MAX(0, 100*BETAINV(乱数表!$L943, MAX(0.00000001, (1/(1+EXP(-(INDEX(係数表!G:G,12) + $B943))))*(EXP(INDEX(係数表!H:H,12) + INDEX(係数表!I:I,12)*LN(INDEX(出力表!C:C,12)+1)))), MAX(0.00000001, (1-(1/(1+EXP(-(INDEX(係数表!G:G,12) + $B943)))))*(EXP(INDEX(係数表!H:H,12) + INDEX(係数表!I:I,12)*LN(INDEX(出力表!C:C,12)+1)))))))</f>
        <v>98.021871399717327</v>
      </c>
      <c r="AI943" t="e">
        <f>MIN(100, MAX(0, (100*(INDEX(出力表!D:D,12))/(EXP(INDEX(係数表!B:B,12) + $C943) + (INDEX(出力表!D:D,12)))) + (乱数表!$X943*(Settings!B12/(((INDEX(出力表!D:D,12))+1)^INDEX(係数表!E:E,12)*INDEX(係数表!F:F,12))))))</f>
        <v>#VALUE!</v>
      </c>
      <c r="AJ943" t="e">
        <f>MIN(100, MAX(0, (INDEX(出力表!D:D,12))*AH943/MAX(AI943, Settings!B3)))</f>
        <v>#VALUE!</v>
      </c>
      <c r="AK943">
        <f>MIN(100, MAX(0, 100*BETAINV(乱数表!$M943, MAX(0.00000001, (1/(1+EXP(-(INDEX(係数表!G:G,13) + $B943))))*(EXP(INDEX(係数表!H:H,13) + INDEX(係数表!I:I,13)*LN(INDEX(出力表!C:C,13)+1)))), MAX(0.00000001, (1-(1/(1+EXP(-(INDEX(係数表!G:G,13) + $B943)))))*(EXP(INDEX(係数表!H:H,13) + INDEX(係数表!I:I,13)*LN(INDEX(出力表!C:C,13)+1)))))))</f>
        <v>99.905302622274263</v>
      </c>
      <c r="AL943" t="e">
        <f>MIN(100, MAX(0, (100*(INDEX(出力表!D:D,13))/(EXP(INDEX(係数表!B:B,13) + $C943) + (INDEX(出力表!D:D,13)))) + (乱数表!$Y943*(Settings!B12/(((INDEX(出力表!D:D,13))+1)^INDEX(係数表!E:E,13)*INDEX(係数表!F:F,13))))))</f>
        <v>#VALUE!</v>
      </c>
      <c r="AM943" t="e">
        <f>MIN(100, MAX(0, (INDEX(出力表!D:D,13))*AK943/MAX(AL943, Settings!B3)))</f>
        <v>#VALUE!</v>
      </c>
      <c r="AN943">
        <f>IF(ISNUMBER(F943), INDEX(出力表!B:B,2)*F943, 0)+IF(ISNUMBER(I943), INDEX(出力表!B:B,3)*I943, 0)+IF(ISNUMBER(L943), INDEX(出力表!B:B,4)*L943, 0)+IF(ISNUMBER(O943), INDEX(出力表!B:B,5)*O943, 0)+IF(ISNUMBER(R943), INDEX(出力表!B:B,6)*R943, 0)+IF(ISNUMBER(U943), INDEX(出力表!B:B,7)*U943, 0)+IF(ISNUMBER(X943), INDEX(出力表!B:B,8)*X943, 0)+IF(ISNUMBER(AA943), INDEX(出力表!B:B,9)*AA943, 0)+IF(ISNUMBER(AD943), INDEX(出力表!B:B,10)*AD943, 0)+IF(ISNUMBER(AG943), INDEX(出力表!B:B,11)*AG943, 0)+IF(ISNUMBER(AJ943), INDEX(出力表!B:B,12)*AJ943, 0)+IF(ISNUMBER(AM943), INDEX(出力表!B:B,13)*AM943, 0)</f>
        <v>0</v>
      </c>
      <c r="AO943">
        <f>IF(ISNUMBER(F943), INDEX(出力表!B:B,2), 0)+IF(ISNUMBER(I943), INDEX(出力表!B:B,3), 0)+IF(ISNUMBER(L943), INDEX(出力表!B:B,4), 0)+IF(ISNUMBER(O943), INDEX(出力表!B:B,5), 0)+IF(ISNUMBER(R943), INDEX(出力表!B:B,6), 0)+IF(ISNUMBER(U943), INDEX(出力表!B:B,7), 0)+IF(ISNUMBER(X943), INDEX(出力表!B:B,8), 0)+IF(ISNUMBER(AA943), INDEX(出力表!B:B,9), 0)+IF(ISNUMBER(AD943), INDEX(出力表!B:B,10), 0)+IF(ISNUMBER(AG943), INDEX(出力表!B:B,11), 0)+IF(ISNUMBER(AJ943), INDEX(出力表!B:B,12), 0)+IF(ISNUMBER(AM943), INDEX(出力表!B:B,13), 0)</f>
        <v>0</v>
      </c>
      <c r="AP943" t="str">
        <f t="shared" si="14"/>
        <v/>
      </c>
    </row>
    <row r="944" spans="1:42" x14ac:dyDescent="0.2">
      <c r="A944">
        <v>943</v>
      </c>
      <c r="B944">
        <f>IF(UPPER(Settings!B4)="TRUE", 乱数表!$Z944*Settings!B10, 0)</f>
        <v>1.0584055186083967</v>
      </c>
      <c r="C944">
        <f>IF(UPPER(Settings!B4)="TRUE", 乱数表!$AA944*Settings!B11, 0)</f>
        <v>1.2583950753023319E-2</v>
      </c>
      <c r="D944">
        <f>MIN(100, MAX(0, 100*BETAINV(乱数表!$B944, MAX(0.00000001, (1/(1+EXP(-(INDEX(係数表!G:G,2) + $B944))))*(EXP(INDEX(係数表!H:H,2) + INDEX(係数表!I:I,2)*LN(INDEX(出力表!C:C,2)+1)))), MAX(0.00000001, (1-(1/(1+EXP(-(INDEX(係数表!G:G,2) + $B944)))))*(EXP(INDEX(係数表!H:H,2) + INDEX(係数表!I:I,2)*LN(INDEX(出力表!C:C,2)+1)))))))</f>
        <v>99.219861588794217</v>
      </c>
      <c r="E944" t="e">
        <f>MIN(100, MAX(0, (100*(INDEX(出力表!D:D,2))/(EXP(INDEX(係数表!B:B,2) + $C944) + (INDEX(出力表!D:D,2)))) + (乱数表!$N944*(Settings!B12/(((INDEX(出力表!D:D,2))+1)^INDEX(係数表!E:E,2)*INDEX(係数表!F:F,2))))))</f>
        <v>#VALUE!</v>
      </c>
      <c r="F944" t="e">
        <f>MIN(100, MAX(0, (INDEX(出力表!D:D,2))*D944/MAX(E944, Settings!B3)))</f>
        <v>#VALUE!</v>
      </c>
      <c r="G944">
        <f>MIN(100, MAX(0, 100*BETAINV(乱数表!$C944, MAX(0.00000001, (1/(1+EXP(-(INDEX(係数表!G:G,3) + $B944))))*(EXP(INDEX(係数表!H:H,3) + INDEX(係数表!I:I,3)*LN(INDEX(出力表!C:C,3)+1)))), MAX(0.00000001, (1-(1/(1+EXP(-(INDEX(係数表!G:G,3) + $B944)))))*(EXP(INDEX(係数表!H:H,3) + INDEX(係数表!I:I,3)*LN(INDEX(出力表!C:C,3)+1)))))))</f>
        <v>61.684787299123926</v>
      </c>
      <c r="H944" t="e">
        <f>MIN(100, MAX(0, (100*(INDEX(出力表!D:D,3))/(EXP(INDEX(係数表!B:B,3) + $C944) + (INDEX(出力表!D:D,3)))) + (乱数表!$O944*(Settings!B12/(((INDEX(出力表!D:D,3))+1)^INDEX(係数表!E:E,3)*INDEX(係数表!F:F,3))))))</f>
        <v>#VALUE!</v>
      </c>
      <c r="I944" t="e">
        <f>MIN(100, MAX(0, (INDEX(出力表!D:D,3))*G944/MAX(H944, Settings!B3)))</f>
        <v>#VALUE!</v>
      </c>
      <c r="J944">
        <f>MIN(100, MAX(0, 100*BETAINV(乱数表!$D944, MAX(0.00000001, (1/(1+EXP(-(INDEX(係数表!G:G,4) + $B944))))*(EXP(INDEX(係数表!H:H,4) + INDEX(係数表!I:I,4)*LN(INDEX(出力表!C:C,4)+1)))), MAX(0.00000001, (1-(1/(1+EXP(-(INDEX(係数表!G:G,4) + $B944)))))*(EXP(INDEX(係数表!H:H,4) + INDEX(係数表!I:I,4)*LN(INDEX(出力表!C:C,4)+1)))))))</f>
        <v>83.482813405554012</v>
      </c>
      <c r="K944" t="e">
        <f>MIN(100, MAX(0, (100*(INDEX(出力表!D:D,4))/(EXP(INDEX(係数表!B:B,4) + $C944) + (INDEX(出力表!D:D,4)))) + (乱数表!$P944*(Settings!B12/(((INDEX(出力表!D:D,4))+1)^INDEX(係数表!E:E,4)*INDEX(係数表!F:F,4))))))</f>
        <v>#VALUE!</v>
      </c>
      <c r="L944" t="e">
        <f>MIN(100, MAX(0, (INDEX(出力表!D:D,4))*J944/MAX(K944, Settings!B3)))</f>
        <v>#VALUE!</v>
      </c>
      <c r="M944">
        <f>MIN(100, MAX(0, 100*BETAINV(乱数表!$E944, MAX(0.00000001, (1/(1+EXP(-(INDEX(係数表!G:G,5) + $B944))))*(EXP(INDEX(係数表!H:H,5) + INDEX(係数表!I:I,5)*LN(INDEX(出力表!C:C,5)+1)))), MAX(0.00000001, (1-(1/(1+EXP(-(INDEX(係数表!G:G,5) + $B944)))))*(EXP(INDEX(係数表!H:H,5) + INDEX(係数表!I:I,5)*LN(INDEX(出力表!C:C,5)+1)))))))</f>
        <v>94.029894773193405</v>
      </c>
      <c r="N944" t="e">
        <f>MIN(100, MAX(0, (100*(INDEX(出力表!D:D,5))/(EXP(INDEX(係数表!B:B,5) + $C944) + (INDEX(出力表!D:D,5)))) + (乱数表!$Q944*(Settings!B12/(((INDEX(出力表!D:D,5))+1)^INDEX(係数表!E:E,5)*INDEX(係数表!F:F,5))))))</f>
        <v>#VALUE!</v>
      </c>
      <c r="O944" t="e">
        <f>MIN(100, MAX(0, (INDEX(出力表!D:D,5))*M944/MAX(N944, Settings!B3)))</f>
        <v>#VALUE!</v>
      </c>
      <c r="P944">
        <f>MIN(100, MAX(0, 100*BETAINV(乱数表!$F944, MAX(0.00000001, (1/(1+EXP(-(INDEX(係数表!G:G,6) + $B944))))*(EXP(INDEX(係数表!H:H,6) + INDEX(係数表!I:I,6)*LN(INDEX(出力表!C:C,6)+1)))), MAX(0.00000001, (1-(1/(1+EXP(-(INDEX(係数表!G:G,6) + $B944)))))*(EXP(INDEX(係数表!H:H,6) + INDEX(係数表!I:I,6)*LN(INDEX(出力表!C:C,6)+1)))))))</f>
        <v>98.110996480066603</v>
      </c>
      <c r="Q944" t="e">
        <f>MIN(100, MAX(0, (100*(INDEX(出力表!D:D,6))/(EXP(INDEX(係数表!B:B,6) + $C944) + (INDEX(出力表!D:D,6)))) + (乱数表!$R944*(Settings!B12/(((INDEX(出力表!D:D,6))+1)^INDEX(係数表!E:E,6)*INDEX(係数表!F:F,6))))))</f>
        <v>#VALUE!</v>
      </c>
      <c r="R944" t="e">
        <f>MIN(100, MAX(0, (INDEX(出力表!D:D,6))*P944/MAX(Q944, Settings!B3)))</f>
        <v>#VALUE!</v>
      </c>
      <c r="S944">
        <f>MIN(100, MAX(0, 100*BETAINV(乱数表!$G944, MAX(0.00000001, (1/(1+EXP(-(INDEX(係数表!G:G,7) + $B944))))*(EXP(INDEX(係数表!H:H,7) + INDEX(係数表!I:I,7)*LN(INDEX(出力表!C:C,7)+1)))), MAX(0.00000001, (1-(1/(1+EXP(-(INDEX(係数表!G:G,7) + $B944)))))*(EXP(INDEX(係数表!H:H,7) + INDEX(係数表!I:I,7)*LN(INDEX(出力表!C:C,7)+1)))))))</f>
        <v>96.269609539764517</v>
      </c>
      <c r="T944" t="e">
        <f>MIN(100, MAX(0, (100*(INDEX(出力表!D:D,7))/(EXP(INDEX(係数表!B:B,7) + $C944) + (INDEX(出力表!D:D,7)))) + (乱数表!$S944*(Settings!B12/(((INDEX(出力表!D:D,7))+1)^INDEX(係数表!E:E,7)*INDEX(係数表!F:F,7))))))</f>
        <v>#VALUE!</v>
      </c>
      <c r="U944" t="e">
        <f>MIN(100, MAX(0, (INDEX(出力表!D:D,7))*S944/MAX(T944, Settings!B3)))</f>
        <v>#VALUE!</v>
      </c>
      <c r="V944">
        <f>MIN(100, MAX(0, 100*BETAINV(乱数表!$H944, MAX(0.00000001, (1/(1+EXP(-(INDEX(係数表!G:G,8) + $B944))))*(EXP(INDEX(係数表!H:H,8) + INDEX(係数表!I:I,8)*LN(INDEX(出力表!C:C,8)+1)))), MAX(0.00000001, (1-(1/(1+EXP(-(INDEX(係数表!G:G,8) + $B944)))))*(EXP(INDEX(係数表!H:H,8) + INDEX(係数表!I:I,8)*LN(INDEX(出力表!C:C,8)+1)))))))</f>
        <v>99.419069217314188</v>
      </c>
      <c r="W944" t="e">
        <f>MIN(100, MAX(0, (100*(INDEX(出力表!D:D,8))/(EXP(INDEX(係数表!B:B,8) + $C944) + (INDEX(出力表!D:D,8)))) + (乱数表!$T944*(Settings!B12/(((INDEX(出力表!D:D,8))+1)^INDEX(係数表!E:E,8)*INDEX(係数表!F:F,8))))))</f>
        <v>#VALUE!</v>
      </c>
      <c r="X944" t="e">
        <f>MIN(100, MAX(0, (INDEX(出力表!D:D,8))*V944/MAX(W944, Settings!B3)))</f>
        <v>#VALUE!</v>
      </c>
      <c r="Y944">
        <f>MIN(100, MAX(0, 100*BETAINV(乱数表!$I944, MAX(0.00000001, (1/(1+EXP(-(INDEX(係数表!G:G,9) + $B944))))*(EXP(INDEX(係数表!H:H,9) + INDEX(係数表!I:I,9)*LN(INDEX(出力表!C:C,9)+1)))), MAX(0.00000001, (1-(1/(1+EXP(-(INDEX(係数表!G:G,9) + $B944)))))*(EXP(INDEX(係数表!H:H,9) + INDEX(係数表!I:I,9)*LN(INDEX(出力表!C:C,9)+1)))))))</f>
        <v>75.050365192205163</v>
      </c>
      <c r="Z944" t="e">
        <f>MIN(100, MAX(0, (100*(INDEX(出力表!D:D,9))/(EXP(INDEX(係数表!B:B,9) + $C944) + (INDEX(出力表!D:D,9)))) + (乱数表!$U944*(Settings!B12/(((INDEX(出力表!D:D,9))+1)^INDEX(係数表!E:E,9)*INDEX(係数表!F:F,9))))))</f>
        <v>#VALUE!</v>
      </c>
      <c r="AA944" t="e">
        <f>MIN(100, MAX(0, (INDEX(出力表!D:D,9))*Y944/MAX(Z944, Settings!B3)))</f>
        <v>#VALUE!</v>
      </c>
      <c r="AB944">
        <f>MIN(100, MAX(0, 100*BETAINV(乱数表!$J944, MAX(0.00000001, (1/(1+EXP(-(INDEX(係数表!G:G,10) + $B944))))*(EXP(INDEX(係数表!H:H,10) + INDEX(係数表!I:I,10)*LN(INDEX(出力表!C:C,10)+1)))), MAX(0.00000001, (1-(1/(1+EXP(-(INDEX(係数表!G:G,10) + $B944)))))*(EXP(INDEX(係数表!H:H,10) + INDEX(係数表!I:I,10)*LN(INDEX(出力表!C:C,10)+1)))))))</f>
        <v>89.415955972383728</v>
      </c>
      <c r="AC944" t="e">
        <f>MIN(100, MAX(0, (100*(INDEX(出力表!D:D,10))/(EXP(INDEX(係数表!B:B,10) + $C944) + (INDEX(出力表!D:D,10)))) + (乱数表!$V944*(Settings!B12/(((INDEX(出力表!D:D,10))+1)^INDEX(係数表!E:E,10)*INDEX(係数表!F:F,10))))))</f>
        <v>#VALUE!</v>
      </c>
      <c r="AD944" t="e">
        <f>MIN(100, MAX(0, (INDEX(出力表!D:D,10))*AB944/MAX(AC944, Settings!B3)))</f>
        <v>#VALUE!</v>
      </c>
      <c r="AE944">
        <f>MIN(100, MAX(0, 100*BETAINV(乱数表!$K944, MAX(0.00000001, (1/(1+EXP(-(INDEX(係数表!G:G,11) + $B944))))*(EXP(INDEX(係数表!H:H,11) + INDEX(係数表!I:I,11)*LN(INDEX(出力表!C:C,11)+1)))), MAX(0.00000001, (1-(1/(1+EXP(-(INDEX(係数表!G:G,11) + $B944)))))*(EXP(INDEX(係数表!H:H,11) + INDEX(係数表!I:I,11)*LN(INDEX(出力表!C:C,11)+1)))))))</f>
        <v>75.90510985742965</v>
      </c>
      <c r="AF944" t="e">
        <f>MIN(100, MAX(0, (100*(INDEX(出力表!D:D,11))/(EXP(INDEX(係数表!B:B,11) + $C944) + (INDEX(出力表!D:D,11)))) + (乱数表!$W944*(Settings!B12/(((INDEX(出力表!D:D,11))+1)^INDEX(係数表!E:E,11)*INDEX(係数表!F:F,11))))))</f>
        <v>#VALUE!</v>
      </c>
      <c r="AG944" t="e">
        <f>MIN(100, MAX(0, (INDEX(出力表!D:D,11))*AE944/MAX(AF944, Settings!B3)))</f>
        <v>#VALUE!</v>
      </c>
      <c r="AH944">
        <f>MIN(100, MAX(0, 100*BETAINV(乱数表!$L944, MAX(0.00000001, (1/(1+EXP(-(INDEX(係数表!G:G,12) + $B944))))*(EXP(INDEX(係数表!H:H,12) + INDEX(係数表!I:I,12)*LN(INDEX(出力表!C:C,12)+1)))), MAX(0.00000001, (1-(1/(1+EXP(-(INDEX(係数表!G:G,12) + $B944)))))*(EXP(INDEX(係数表!H:H,12) + INDEX(係数表!I:I,12)*LN(INDEX(出力表!C:C,12)+1)))))))</f>
        <v>99.999999999996646</v>
      </c>
      <c r="AI944" t="e">
        <f>MIN(100, MAX(0, (100*(INDEX(出力表!D:D,12))/(EXP(INDEX(係数表!B:B,12) + $C944) + (INDEX(出力表!D:D,12)))) + (乱数表!$X944*(Settings!B12/(((INDEX(出力表!D:D,12))+1)^INDEX(係数表!E:E,12)*INDEX(係数表!F:F,12))))))</f>
        <v>#VALUE!</v>
      </c>
      <c r="AJ944" t="e">
        <f>MIN(100, MAX(0, (INDEX(出力表!D:D,12))*AH944/MAX(AI944, Settings!B3)))</f>
        <v>#VALUE!</v>
      </c>
      <c r="AK944">
        <f>MIN(100, MAX(0, 100*BETAINV(乱数表!$M944, MAX(0.00000001, (1/(1+EXP(-(INDEX(係数表!G:G,13) + $B944))))*(EXP(INDEX(係数表!H:H,13) + INDEX(係数表!I:I,13)*LN(INDEX(出力表!C:C,13)+1)))), MAX(0.00000001, (1-(1/(1+EXP(-(INDEX(係数表!G:G,13) + $B944)))))*(EXP(INDEX(係数表!H:H,13) + INDEX(係数表!I:I,13)*LN(INDEX(出力表!C:C,13)+1)))))))</f>
        <v>99.999949705769538</v>
      </c>
      <c r="AL944" t="e">
        <f>MIN(100, MAX(0, (100*(INDEX(出力表!D:D,13))/(EXP(INDEX(係数表!B:B,13) + $C944) + (INDEX(出力表!D:D,13)))) + (乱数表!$Y944*(Settings!B12/(((INDEX(出力表!D:D,13))+1)^INDEX(係数表!E:E,13)*INDEX(係数表!F:F,13))))))</f>
        <v>#VALUE!</v>
      </c>
      <c r="AM944" t="e">
        <f>MIN(100, MAX(0, (INDEX(出力表!D:D,13))*AK944/MAX(AL944, Settings!B3)))</f>
        <v>#VALUE!</v>
      </c>
      <c r="AN944">
        <f>IF(ISNUMBER(F944), INDEX(出力表!B:B,2)*F944, 0)+IF(ISNUMBER(I944), INDEX(出力表!B:B,3)*I944, 0)+IF(ISNUMBER(L944), INDEX(出力表!B:B,4)*L944, 0)+IF(ISNUMBER(O944), INDEX(出力表!B:B,5)*O944, 0)+IF(ISNUMBER(R944), INDEX(出力表!B:B,6)*R944, 0)+IF(ISNUMBER(U944), INDEX(出力表!B:B,7)*U944, 0)+IF(ISNUMBER(X944), INDEX(出力表!B:B,8)*X944, 0)+IF(ISNUMBER(AA944), INDEX(出力表!B:B,9)*AA944, 0)+IF(ISNUMBER(AD944), INDEX(出力表!B:B,10)*AD944, 0)+IF(ISNUMBER(AG944), INDEX(出力表!B:B,11)*AG944, 0)+IF(ISNUMBER(AJ944), INDEX(出力表!B:B,12)*AJ944, 0)+IF(ISNUMBER(AM944), INDEX(出力表!B:B,13)*AM944, 0)</f>
        <v>0</v>
      </c>
      <c r="AO944">
        <f>IF(ISNUMBER(F944), INDEX(出力表!B:B,2), 0)+IF(ISNUMBER(I944), INDEX(出力表!B:B,3), 0)+IF(ISNUMBER(L944), INDEX(出力表!B:B,4), 0)+IF(ISNUMBER(O944), INDEX(出力表!B:B,5), 0)+IF(ISNUMBER(R944), INDEX(出力表!B:B,6), 0)+IF(ISNUMBER(U944), INDEX(出力表!B:B,7), 0)+IF(ISNUMBER(X944), INDEX(出力表!B:B,8), 0)+IF(ISNUMBER(AA944), INDEX(出力表!B:B,9), 0)+IF(ISNUMBER(AD944), INDEX(出力表!B:B,10), 0)+IF(ISNUMBER(AG944), INDEX(出力表!B:B,11), 0)+IF(ISNUMBER(AJ944), INDEX(出力表!B:B,12), 0)+IF(ISNUMBER(AM944), INDEX(出力表!B:B,13), 0)</f>
        <v>0</v>
      </c>
      <c r="AP944" t="str">
        <f t="shared" si="14"/>
        <v/>
      </c>
    </row>
    <row r="945" spans="1:42" x14ac:dyDescent="0.2">
      <c r="A945">
        <v>944</v>
      </c>
      <c r="B945">
        <f>IF(UPPER(Settings!B4)="TRUE", 乱数表!$Z945*Settings!B10, 0)</f>
        <v>0.41728758045766073</v>
      </c>
      <c r="C945">
        <f>IF(UPPER(Settings!B4)="TRUE", 乱数表!$AA945*Settings!B11, 0)</f>
        <v>-8.5141011876826447E-2</v>
      </c>
      <c r="D945">
        <f>MIN(100, MAX(0, 100*BETAINV(乱数表!$B945, MAX(0.00000001, (1/(1+EXP(-(INDEX(係数表!G:G,2) + $B945))))*(EXP(INDEX(係数表!H:H,2) + INDEX(係数表!I:I,2)*LN(INDEX(出力表!C:C,2)+1)))), MAX(0.00000001, (1-(1/(1+EXP(-(INDEX(係数表!G:G,2) + $B945)))))*(EXP(INDEX(係数表!H:H,2) + INDEX(係数表!I:I,2)*LN(INDEX(出力表!C:C,2)+1)))))))</f>
        <v>96.859320741784614</v>
      </c>
      <c r="E945" t="e">
        <f>MIN(100, MAX(0, (100*(INDEX(出力表!D:D,2))/(EXP(INDEX(係数表!B:B,2) + $C945) + (INDEX(出力表!D:D,2)))) + (乱数表!$N945*(Settings!B12/(((INDEX(出力表!D:D,2))+1)^INDEX(係数表!E:E,2)*INDEX(係数表!F:F,2))))))</f>
        <v>#VALUE!</v>
      </c>
      <c r="F945" t="e">
        <f>MIN(100, MAX(0, (INDEX(出力表!D:D,2))*D945/MAX(E945, Settings!B3)))</f>
        <v>#VALUE!</v>
      </c>
      <c r="G945">
        <f>MIN(100, MAX(0, 100*BETAINV(乱数表!$C945, MAX(0.00000001, (1/(1+EXP(-(INDEX(係数表!G:G,3) + $B945))))*(EXP(INDEX(係数表!H:H,3) + INDEX(係数表!I:I,3)*LN(INDEX(出力表!C:C,3)+1)))), MAX(0.00000001, (1-(1/(1+EXP(-(INDEX(係数表!G:G,3) + $B945)))))*(EXP(INDEX(係数表!H:H,3) + INDEX(係数表!I:I,3)*LN(INDEX(出力表!C:C,3)+1)))))))</f>
        <v>98.557697057972618</v>
      </c>
      <c r="H945" t="e">
        <f>MIN(100, MAX(0, (100*(INDEX(出力表!D:D,3))/(EXP(INDEX(係数表!B:B,3) + $C945) + (INDEX(出力表!D:D,3)))) + (乱数表!$O945*(Settings!B12/(((INDEX(出力表!D:D,3))+1)^INDEX(係数表!E:E,3)*INDEX(係数表!F:F,3))))))</f>
        <v>#VALUE!</v>
      </c>
      <c r="I945" t="e">
        <f>MIN(100, MAX(0, (INDEX(出力表!D:D,3))*G945/MAX(H945, Settings!B3)))</f>
        <v>#VALUE!</v>
      </c>
      <c r="J945">
        <f>MIN(100, MAX(0, 100*BETAINV(乱数表!$D945, MAX(0.00000001, (1/(1+EXP(-(INDEX(係数表!G:G,4) + $B945))))*(EXP(INDEX(係数表!H:H,4) + INDEX(係数表!I:I,4)*LN(INDEX(出力表!C:C,4)+1)))), MAX(0.00000001, (1-(1/(1+EXP(-(INDEX(係数表!G:G,4) + $B945)))))*(EXP(INDEX(係数表!H:H,4) + INDEX(係数表!I:I,4)*LN(INDEX(出力表!C:C,4)+1)))))))</f>
        <v>68.012731218314997</v>
      </c>
      <c r="K945" t="e">
        <f>MIN(100, MAX(0, (100*(INDEX(出力表!D:D,4))/(EXP(INDEX(係数表!B:B,4) + $C945) + (INDEX(出力表!D:D,4)))) + (乱数表!$P945*(Settings!B12/(((INDEX(出力表!D:D,4))+1)^INDEX(係数表!E:E,4)*INDEX(係数表!F:F,4))))))</f>
        <v>#VALUE!</v>
      </c>
      <c r="L945" t="e">
        <f>MIN(100, MAX(0, (INDEX(出力表!D:D,4))*J945/MAX(K945, Settings!B3)))</f>
        <v>#VALUE!</v>
      </c>
      <c r="M945">
        <f>MIN(100, MAX(0, 100*BETAINV(乱数表!$E945, MAX(0.00000001, (1/(1+EXP(-(INDEX(係数表!G:G,5) + $B945))))*(EXP(INDEX(係数表!H:H,5) + INDEX(係数表!I:I,5)*LN(INDEX(出力表!C:C,5)+1)))), MAX(0.00000001, (1-(1/(1+EXP(-(INDEX(係数表!G:G,5) + $B945)))))*(EXP(INDEX(係数表!H:H,5) + INDEX(係数表!I:I,5)*LN(INDEX(出力表!C:C,5)+1)))))))</f>
        <v>94.63285276080839</v>
      </c>
      <c r="N945" t="e">
        <f>MIN(100, MAX(0, (100*(INDEX(出力表!D:D,5))/(EXP(INDEX(係数表!B:B,5) + $C945) + (INDEX(出力表!D:D,5)))) + (乱数表!$Q945*(Settings!B12/(((INDEX(出力表!D:D,5))+1)^INDEX(係数表!E:E,5)*INDEX(係数表!F:F,5))))))</f>
        <v>#VALUE!</v>
      </c>
      <c r="O945" t="e">
        <f>MIN(100, MAX(0, (INDEX(出力表!D:D,5))*M945/MAX(N945, Settings!B3)))</f>
        <v>#VALUE!</v>
      </c>
      <c r="P945">
        <f>MIN(100, MAX(0, 100*BETAINV(乱数表!$F945, MAX(0.00000001, (1/(1+EXP(-(INDEX(係数表!G:G,6) + $B945))))*(EXP(INDEX(係数表!H:H,6) + INDEX(係数表!I:I,6)*LN(INDEX(出力表!C:C,6)+1)))), MAX(0.00000001, (1-(1/(1+EXP(-(INDEX(係数表!G:G,6) + $B945)))))*(EXP(INDEX(係数表!H:H,6) + INDEX(係数表!I:I,6)*LN(INDEX(出力表!C:C,6)+1)))))))</f>
        <v>81.208010676531245</v>
      </c>
      <c r="Q945" t="e">
        <f>MIN(100, MAX(0, (100*(INDEX(出力表!D:D,6))/(EXP(INDEX(係数表!B:B,6) + $C945) + (INDEX(出力表!D:D,6)))) + (乱数表!$R945*(Settings!B12/(((INDEX(出力表!D:D,6))+1)^INDEX(係数表!E:E,6)*INDEX(係数表!F:F,6))))))</f>
        <v>#VALUE!</v>
      </c>
      <c r="R945" t="e">
        <f>MIN(100, MAX(0, (INDEX(出力表!D:D,6))*P945/MAX(Q945, Settings!B3)))</f>
        <v>#VALUE!</v>
      </c>
      <c r="S945">
        <f>MIN(100, MAX(0, 100*BETAINV(乱数表!$G945, MAX(0.00000001, (1/(1+EXP(-(INDEX(係数表!G:G,7) + $B945))))*(EXP(INDEX(係数表!H:H,7) + INDEX(係数表!I:I,7)*LN(INDEX(出力表!C:C,7)+1)))), MAX(0.00000001, (1-(1/(1+EXP(-(INDEX(係数表!G:G,7) + $B945)))))*(EXP(INDEX(係数表!H:H,7) + INDEX(係数表!I:I,7)*LN(INDEX(出力表!C:C,7)+1)))))))</f>
        <v>96.571277372477454</v>
      </c>
      <c r="T945" t="e">
        <f>MIN(100, MAX(0, (100*(INDEX(出力表!D:D,7))/(EXP(INDEX(係数表!B:B,7) + $C945) + (INDEX(出力表!D:D,7)))) + (乱数表!$S945*(Settings!B12/(((INDEX(出力表!D:D,7))+1)^INDEX(係数表!E:E,7)*INDEX(係数表!F:F,7))))))</f>
        <v>#VALUE!</v>
      </c>
      <c r="U945" t="e">
        <f>MIN(100, MAX(0, (INDEX(出力表!D:D,7))*S945/MAX(T945, Settings!B3)))</f>
        <v>#VALUE!</v>
      </c>
      <c r="V945">
        <f>MIN(100, MAX(0, 100*BETAINV(乱数表!$H945, MAX(0.00000001, (1/(1+EXP(-(INDEX(係数表!G:G,8) + $B945))))*(EXP(INDEX(係数表!H:H,8) + INDEX(係数表!I:I,8)*LN(INDEX(出力表!C:C,8)+1)))), MAX(0.00000001, (1-(1/(1+EXP(-(INDEX(係数表!G:G,8) + $B945)))))*(EXP(INDEX(係数表!H:H,8) + INDEX(係数表!I:I,8)*LN(INDEX(出力表!C:C,8)+1)))))))</f>
        <v>93.335445729767855</v>
      </c>
      <c r="W945" t="e">
        <f>MIN(100, MAX(0, (100*(INDEX(出力表!D:D,8))/(EXP(INDEX(係数表!B:B,8) + $C945) + (INDEX(出力表!D:D,8)))) + (乱数表!$T945*(Settings!B12/(((INDEX(出力表!D:D,8))+1)^INDEX(係数表!E:E,8)*INDEX(係数表!F:F,8))))))</f>
        <v>#VALUE!</v>
      </c>
      <c r="X945" t="e">
        <f>MIN(100, MAX(0, (INDEX(出力表!D:D,8))*V945/MAX(W945, Settings!B3)))</f>
        <v>#VALUE!</v>
      </c>
      <c r="Y945">
        <f>MIN(100, MAX(0, 100*BETAINV(乱数表!$I945, MAX(0.00000001, (1/(1+EXP(-(INDEX(係数表!G:G,9) + $B945))))*(EXP(INDEX(係数表!H:H,9) + INDEX(係数表!I:I,9)*LN(INDEX(出力表!C:C,9)+1)))), MAX(0.00000001, (1-(1/(1+EXP(-(INDEX(係数表!G:G,9) + $B945)))))*(EXP(INDEX(係数表!H:H,9) + INDEX(係数表!I:I,9)*LN(INDEX(出力表!C:C,9)+1)))))))</f>
        <v>76.697823077874901</v>
      </c>
      <c r="Z945" t="e">
        <f>MIN(100, MAX(0, (100*(INDEX(出力表!D:D,9))/(EXP(INDEX(係数表!B:B,9) + $C945) + (INDEX(出力表!D:D,9)))) + (乱数表!$U945*(Settings!B12/(((INDEX(出力表!D:D,9))+1)^INDEX(係数表!E:E,9)*INDEX(係数表!F:F,9))))))</f>
        <v>#VALUE!</v>
      </c>
      <c r="AA945" t="e">
        <f>MIN(100, MAX(0, (INDEX(出力表!D:D,9))*Y945/MAX(Z945, Settings!B3)))</f>
        <v>#VALUE!</v>
      </c>
      <c r="AB945">
        <f>MIN(100, MAX(0, 100*BETAINV(乱数表!$J945, MAX(0.00000001, (1/(1+EXP(-(INDEX(係数表!G:G,10) + $B945))))*(EXP(INDEX(係数表!H:H,10) + INDEX(係数表!I:I,10)*LN(INDEX(出力表!C:C,10)+1)))), MAX(0.00000001, (1-(1/(1+EXP(-(INDEX(係数表!G:G,10) + $B945)))))*(EXP(INDEX(係数表!H:H,10) + INDEX(係数表!I:I,10)*LN(INDEX(出力表!C:C,10)+1)))))))</f>
        <v>99.302900905375324</v>
      </c>
      <c r="AC945" t="e">
        <f>MIN(100, MAX(0, (100*(INDEX(出力表!D:D,10))/(EXP(INDEX(係数表!B:B,10) + $C945) + (INDEX(出力表!D:D,10)))) + (乱数表!$V945*(Settings!B12/(((INDEX(出力表!D:D,10))+1)^INDEX(係数表!E:E,10)*INDEX(係数表!F:F,10))))))</f>
        <v>#VALUE!</v>
      </c>
      <c r="AD945" t="e">
        <f>MIN(100, MAX(0, (INDEX(出力表!D:D,10))*AB945/MAX(AC945, Settings!B3)))</f>
        <v>#VALUE!</v>
      </c>
      <c r="AE945">
        <f>MIN(100, MAX(0, 100*BETAINV(乱数表!$K945, MAX(0.00000001, (1/(1+EXP(-(INDEX(係数表!G:G,11) + $B945))))*(EXP(INDEX(係数表!H:H,11) + INDEX(係数表!I:I,11)*LN(INDEX(出力表!C:C,11)+1)))), MAX(0.00000001, (1-(1/(1+EXP(-(INDEX(係数表!G:G,11) + $B945)))))*(EXP(INDEX(係数表!H:H,11) + INDEX(係数表!I:I,11)*LN(INDEX(出力表!C:C,11)+1)))))))</f>
        <v>99.990577425113543</v>
      </c>
      <c r="AF945" t="e">
        <f>MIN(100, MAX(0, (100*(INDEX(出力表!D:D,11))/(EXP(INDEX(係数表!B:B,11) + $C945) + (INDEX(出力表!D:D,11)))) + (乱数表!$W945*(Settings!B12/(((INDEX(出力表!D:D,11))+1)^INDEX(係数表!E:E,11)*INDEX(係数表!F:F,11))))))</f>
        <v>#VALUE!</v>
      </c>
      <c r="AG945" t="e">
        <f>MIN(100, MAX(0, (INDEX(出力表!D:D,11))*AE945/MAX(AF945, Settings!B3)))</f>
        <v>#VALUE!</v>
      </c>
      <c r="AH945">
        <f>MIN(100, MAX(0, 100*BETAINV(乱数表!$L945, MAX(0.00000001, (1/(1+EXP(-(INDEX(係数表!G:G,12) + $B945))))*(EXP(INDEX(係数表!H:H,12) + INDEX(係数表!I:I,12)*LN(INDEX(出力表!C:C,12)+1)))), MAX(0.00000001, (1-(1/(1+EXP(-(INDEX(係数表!G:G,12) + $B945)))))*(EXP(INDEX(係数表!H:H,12) + INDEX(係数表!I:I,12)*LN(INDEX(出力表!C:C,12)+1)))))))</f>
        <v>97.13602572792945</v>
      </c>
      <c r="AI945" t="e">
        <f>MIN(100, MAX(0, (100*(INDEX(出力表!D:D,12))/(EXP(INDEX(係数表!B:B,12) + $C945) + (INDEX(出力表!D:D,12)))) + (乱数表!$X945*(Settings!B12/(((INDEX(出力表!D:D,12))+1)^INDEX(係数表!E:E,12)*INDEX(係数表!F:F,12))))))</f>
        <v>#VALUE!</v>
      </c>
      <c r="AJ945" t="e">
        <f>MIN(100, MAX(0, (INDEX(出力表!D:D,12))*AH945/MAX(AI945, Settings!B3)))</f>
        <v>#VALUE!</v>
      </c>
      <c r="AK945">
        <f>MIN(100, MAX(0, 100*BETAINV(乱数表!$M945, MAX(0.00000001, (1/(1+EXP(-(INDEX(係数表!G:G,13) + $B945))))*(EXP(INDEX(係数表!H:H,13) + INDEX(係数表!I:I,13)*LN(INDEX(出力表!C:C,13)+1)))), MAX(0.00000001, (1-(1/(1+EXP(-(INDEX(係数表!G:G,13) + $B945)))))*(EXP(INDEX(係数表!H:H,13) + INDEX(係数表!I:I,13)*LN(INDEX(出力表!C:C,13)+1)))))))</f>
        <v>97.498757395543777</v>
      </c>
      <c r="AL945" t="e">
        <f>MIN(100, MAX(0, (100*(INDEX(出力表!D:D,13))/(EXP(INDEX(係数表!B:B,13) + $C945) + (INDEX(出力表!D:D,13)))) + (乱数表!$Y945*(Settings!B12/(((INDEX(出力表!D:D,13))+1)^INDEX(係数表!E:E,13)*INDEX(係数表!F:F,13))))))</f>
        <v>#VALUE!</v>
      </c>
      <c r="AM945" t="e">
        <f>MIN(100, MAX(0, (INDEX(出力表!D:D,13))*AK945/MAX(AL945, Settings!B3)))</f>
        <v>#VALUE!</v>
      </c>
      <c r="AN945">
        <f>IF(ISNUMBER(F945), INDEX(出力表!B:B,2)*F945, 0)+IF(ISNUMBER(I945), INDEX(出力表!B:B,3)*I945, 0)+IF(ISNUMBER(L945), INDEX(出力表!B:B,4)*L945, 0)+IF(ISNUMBER(O945), INDEX(出力表!B:B,5)*O945, 0)+IF(ISNUMBER(R945), INDEX(出力表!B:B,6)*R945, 0)+IF(ISNUMBER(U945), INDEX(出力表!B:B,7)*U945, 0)+IF(ISNUMBER(X945), INDEX(出力表!B:B,8)*X945, 0)+IF(ISNUMBER(AA945), INDEX(出力表!B:B,9)*AA945, 0)+IF(ISNUMBER(AD945), INDEX(出力表!B:B,10)*AD945, 0)+IF(ISNUMBER(AG945), INDEX(出力表!B:B,11)*AG945, 0)+IF(ISNUMBER(AJ945), INDEX(出力表!B:B,12)*AJ945, 0)+IF(ISNUMBER(AM945), INDEX(出力表!B:B,13)*AM945, 0)</f>
        <v>0</v>
      </c>
      <c r="AO945">
        <f>IF(ISNUMBER(F945), INDEX(出力表!B:B,2), 0)+IF(ISNUMBER(I945), INDEX(出力表!B:B,3), 0)+IF(ISNUMBER(L945), INDEX(出力表!B:B,4), 0)+IF(ISNUMBER(O945), INDEX(出力表!B:B,5), 0)+IF(ISNUMBER(R945), INDEX(出力表!B:B,6), 0)+IF(ISNUMBER(U945), INDEX(出力表!B:B,7), 0)+IF(ISNUMBER(X945), INDEX(出力表!B:B,8), 0)+IF(ISNUMBER(AA945), INDEX(出力表!B:B,9), 0)+IF(ISNUMBER(AD945), INDEX(出力表!B:B,10), 0)+IF(ISNUMBER(AG945), INDEX(出力表!B:B,11), 0)+IF(ISNUMBER(AJ945), INDEX(出力表!B:B,12), 0)+IF(ISNUMBER(AM945), INDEX(出力表!B:B,13), 0)</f>
        <v>0</v>
      </c>
      <c r="AP945" t="str">
        <f t="shared" si="14"/>
        <v/>
      </c>
    </row>
    <row r="946" spans="1:42" x14ac:dyDescent="0.2">
      <c r="A946">
        <v>945</v>
      </c>
      <c r="B946">
        <f>IF(UPPER(Settings!B4)="TRUE", 乱数表!$Z946*Settings!B10, 0)</f>
        <v>0.28557371597456993</v>
      </c>
      <c r="C946">
        <f>IF(UPPER(Settings!B4)="TRUE", 乱数表!$AA946*Settings!B11, 0)</f>
        <v>6.7685205930796327E-2</v>
      </c>
      <c r="D946">
        <f>MIN(100, MAX(0, 100*BETAINV(乱数表!$B946, MAX(0.00000001, (1/(1+EXP(-(INDEX(係数表!G:G,2) + $B946))))*(EXP(INDEX(係数表!H:H,2) + INDEX(係数表!I:I,2)*LN(INDEX(出力表!C:C,2)+1)))), MAX(0.00000001, (1-(1/(1+EXP(-(INDEX(係数表!G:G,2) + $B946)))))*(EXP(INDEX(係数表!H:H,2) + INDEX(係数表!I:I,2)*LN(INDEX(出力表!C:C,2)+1)))))))</f>
        <v>76.80122426856083</v>
      </c>
      <c r="E946" t="e">
        <f>MIN(100, MAX(0, (100*(INDEX(出力表!D:D,2))/(EXP(INDEX(係数表!B:B,2) + $C946) + (INDEX(出力表!D:D,2)))) + (乱数表!$N946*(Settings!B12/(((INDEX(出力表!D:D,2))+1)^INDEX(係数表!E:E,2)*INDEX(係数表!F:F,2))))))</f>
        <v>#VALUE!</v>
      </c>
      <c r="F946" t="e">
        <f>MIN(100, MAX(0, (INDEX(出力表!D:D,2))*D946/MAX(E946, Settings!B3)))</f>
        <v>#VALUE!</v>
      </c>
      <c r="G946">
        <f>MIN(100, MAX(0, 100*BETAINV(乱数表!$C946, MAX(0.00000001, (1/(1+EXP(-(INDEX(係数表!G:G,3) + $B946))))*(EXP(INDEX(係数表!H:H,3) + INDEX(係数表!I:I,3)*LN(INDEX(出力表!C:C,3)+1)))), MAX(0.00000001, (1-(1/(1+EXP(-(INDEX(係数表!G:G,3) + $B946)))))*(EXP(INDEX(係数表!H:H,3) + INDEX(係数表!I:I,3)*LN(INDEX(出力表!C:C,3)+1)))))))</f>
        <v>65.709776942717326</v>
      </c>
      <c r="H946" t="e">
        <f>MIN(100, MAX(0, (100*(INDEX(出力表!D:D,3))/(EXP(INDEX(係数表!B:B,3) + $C946) + (INDEX(出力表!D:D,3)))) + (乱数表!$O946*(Settings!B12/(((INDEX(出力表!D:D,3))+1)^INDEX(係数表!E:E,3)*INDEX(係数表!F:F,3))))))</f>
        <v>#VALUE!</v>
      </c>
      <c r="I946" t="e">
        <f>MIN(100, MAX(0, (INDEX(出力表!D:D,3))*G946/MAX(H946, Settings!B3)))</f>
        <v>#VALUE!</v>
      </c>
      <c r="J946">
        <f>MIN(100, MAX(0, 100*BETAINV(乱数表!$D946, MAX(0.00000001, (1/(1+EXP(-(INDEX(係数表!G:G,4) + $B946))))*(EXP(INDEX(係数表!H:H,4) + INDEX(係数表!I:I,4)*LN(INDEX(出力表!C:C,4)+1)))), MAX(0.00000001, (1-(1/(1+EXP(-(INDEX(係数表!G:G,4) + $B946)))))*(EXP(INDEX(係数表!H:H,4) + INDEX(係数表!I:I,4)*LN(INDEX(出力表!C:C,4)+1)))))))</f>
        <v>79.564603133165818</v>
      </c>
      <c r="K946" t="e">
        <f>MIN(100, MAX(0, (100*(INDEX(出力表!D:D,4))/(EXP(INDEX(係数表!B:B,4) + $C946) + (INDEX(出力表!D:D,4)))) + (乱数表!$P946*(Settings!B12/(((INDEX(出力表!D:D,4))+1)^INDEX(係数表!E:E,4)*INDEX(係数表!F:F,4))))))</f>
        <v>#VALUE!</v>
      </c>
      <c r="L946" t="e">
        <f>MIN(100, MAX(0, (INDEX(出力表!D:D,4))*J946/MAX(K946, Settings!B3)))</f>
        <v>#VALUE!</v>
      </c>
      <c r="M946">
        <f>MIN(100, MAX(0, 100*BETAINV(乱数表!$E946, MAX(0.00000001, (1/(1+EXP(-(INDEX(係数表!G:G,5) + $B946))))*(EXP(INDEX(係数表!H:H,5) + INDEX(係数表!I:I,5)*LN(INDEX(出力表!C:C,5)+1)))), MAX(0.00000001, (1-(1/(1+EXP(-(INDEX(係数表!G:G,5) + $B946)))))*(EXP(INDEX(係数表!H:H,5) + INDEX(係数表!I:I,5)*LN(INDEX(出力表!C:C,5)+1)))))))</f>
        <v>93.274030740761077</v>
      </c>
      <c r="N946" t="e">
        <f>MIN(100, MAX(0, (100*(INDEX(出力表!D:D,5))/(EXP(INDEX(係数表!B:B,5) + $C946) + (INDEX(出力表!D:D,5)))) + (乱数表!$Q946*(Settings!B12/(((INDEX(出力表!D:D,5))+1)^INDEX(係数表!E:E,5)*INDEX(係数表!F:F,5))))))</f>
        <v>#VALUE!</v>
      </c>
      <c r="O946" t="e">
        <f>MIN(100, MAX(0, (INDEX(出力表!D:D,5))*M946/MAX(N946, Settings!B3)))</f>
        <v>#VALUE!</v>
      </c>
      <c r="P946">
        <f>MIN(100, MAX(0, 100*BETAINV(乱数表!$F946, MAX(0.00000001, (1/(1+EXP(-(INDEX(係数表!G:G,6) + $B946))))*(EXP(INDEX(係数表!H:H,6) + INDEX(係数表!I:I,6)*LN(INDEX(出力表!C:C,6)+1)))), MAX(0.00000001, (1-(1/(1+EXP(-(INDEX(係数表!G:G,6) + $B946)))))*(EXP(INDEX(係数表!H:H,6) + INDEX(係数表!I:I,6)*LN(INDEX(出力表!C:C,6)+1)))))))</f>
        <v>99.810330469671555</v>
      </c>
      <c r="Q946" t="e">
        <f>MIN(100, MAX(0, (100*(INDEX(出力表!D:D,6))/(EXP(INDEX(係数表!B:B,6) + $C946) + (INDEX(出力表!D:D,6)))) + (乱数表!$R946*(Settings!B12/(((INDEX(出力表!D:D,6))+1)^INDEX(係数表!E:E,6)*INDEX(係数表!F:F,6))))))</f>
        <v>#VALUE!</v>
      </c>
      <c r="R946" t="e">
        <f>MIN(100, MAX(0, (INDEX(出力表!D:D,6))*P946/MAX(Q946, Settings!B3)))</f>
        <v>#VALUE!</v>
      </c>
      <c r="S946">
        <f>MIN(100, MAX(0, 100*BETAINV(乱数表!$G946, MAX(0.00000001, (1/(1+EXP(-(INDEX(係数表!G:G,7) + $B946))))*(EXP(INDEX(係数表!H:H,7) + INDEX(係数表!I:I,7)*LN(INDEX(出力表!C:C,7)+1)))), MAX(0.00000001, (1-(1/(1+EXP(-(INDEX(係数表!G:G,7) + $B946)))))*(EXP(INDEX(係数表!H:H,7) + INDEX(係数表!I:I,7)*LN(INDEX(出力表!C:C,7)+1)))))))</f>
        <v>99.997573144206726</v>
      </c>
      <c r="T946" t="e">
        <f>MIN(100, MAX(0, (100*(INDEX(出力表!D:D,7))/(EXP(INDEX(係数表!B:B,7) + $C946) + (INDEX(出力表!D:D,7)))) + (乱数表!$S946*(Settings!B12/(((INDEX(出力表!D:D,7))+1)^INDEX(係数表!E:E,7)*INDEX(係数表!F:F,7))))))</f>
        <v>#VALUE!</v>
      </c>
      <c r="U946" t="e">
        <f>MIN(100, MAX(0, (INDEX(出力表!D:D,7))*S946/MAX(T946, Settings!B3)))</f>
        <v>#VALUE!</v>
      </c>
      <c r="V946">
        <f>MIN(100, MAX(0, 100*BETAINV(乱数表!$H946, MAX(0.00000001, (1/(1+EXP(-(INDEX(係数表!G:G,8) + $B946))))*(EXP(INDEX(係数表!H:H,8) + INDEX(係数表!I:I,8)*LN(INDEX(出力表!C:C,8)+1)))), MAX(0.00000001, (1-(1/(1+EXP(-(INDEX(係数表!G:G,8) + $B946)))))*(EXP(INDEX(係数表!H:H,8) + INDEX(係数表!I:I,8)*LN(INDEX(出力表!C:C,8)+1)))))))</f>
        <v>91.312607926478705</v>
      </c>
      <c r="W946" t="e">
        <f>MIN(100, MAX(0, (100*(INDEX(出力表!D:D,8))/(EXP(INDEX(係数表!B:B,8) + $C946) + (INDEX(出力表!D:D,8)))) + (乱数表!$T946*(Settings!B12/(((INDEX(出力表!D:D,8))+1)^INDEX(係数表!E:E,8)*INDEX(係数表!F:F,8))))))</f>
        <v>#VALUE!</v>
      </c>
      <c r="X946" t="e">
        <f>MIN(100, MAX(0, (INDEX(出力表!D:D,8))*V946/MAX(W946, Settings!B3)))</f>
        <v>#VALUE!</v>
      </c>
      <c r="Y946">
        <f>MIN(100, MAX(0, 100*BETAINV(乱数表!$I946, MAX(0.00000001, (1/(1+EXP(-(INDEX(係数表!G:G,9) + $B946))))*(EXP(INDEX(係数表!H:H,9) + INDEX(係数表!I:I,9)*LN(INDEX(出力表!C:C,9)+1)))), MAX(0.00000001, (1-(1/(1+EXP(-(INDEX(係数表!G:G,9) + $B946)))))*(EXP(INDEX(係数表!H:H,9) + INDEX(係数表!I:I,9)*LN(INDEX(出力表!C:C,9)+1)))))))</f>
        <v>94.360145831351929</v>
      </c>
      <c r="Z946" t="e">
        <f>MIN(100, MAX(0, (100*(INDEX(出力表!D:D,9))/(EXP(INDEX(係数表!B:B,9) + $C946) + (INDEX(出力表!D:D,9)))) + (乱数表!$U946*(Settings!B12/(((INDEX(出力表!D:D,9))+1)^INDEX(係数表!E:E,9)*INDEX(係数表!F:F,9))))))</f>
        <v>#VALUE!</v>
      </c>
      <c r="AA946" t="e">
        <f>MIN(100, MAX(0, (INDEX(出力表!D:D,9))*Y946/MAX(Z946, Settings!B3)))</f>
        <v>#VALUE!</v>
      </c>
      <c r="AB946">
        <f>MIN(100, MAX(0, 100*BETAINV(乱数表!$J946, MAX(0.00000001, (1/(1+EXP(-(INDEX(係数表!G:G,10) + $B946))))*(EXP(INDEX(係数表!H:H,10) + INDEX(係数表!I:I,10)*LN(INDEX(出力表!C:C,10)+1)))), MAX(0.00000001, (1-(1/(1+EXP(-(INDEX(係数表!G:G,10) + $B946)))))*(EXP(INDEX(係数表!H:H,10) + INDEX(係数表!I:I,10)*LN(INDEX(出力表!C:C,10)+1)))))))</f>
        <v>96.278712314315925</v>
      </c>
      <c r="AC946" t="e">
        <f>MIN(100, MAX(0, (100*(INDEX(出力表!D:D,10))/(EXP(INDEX(係数表!B:B,10) + $C946) + (INDEX(出力表!D:D,10)))) + (乱数表!$V946*(Settings!B12/(((INDEX(出力表!D:D,10))+1)^INDEX(係数表!E:E,10)*INDEX(係数表!F:F,10))))))</f>
        <v>#VALUE!</v>
      </c>
      <c r="AD946" t="e">
        <f>MIN(100, MAX(0, (INDEX(出力表!D:D,10))*AB946/MAX(AC946, Settings!B3)))</f>
        <v>#VALUE!</v>
      </c>
      <c r="AE946">
        <f>MIN(100, MAX(0, 100*BETAINV(乱数表!$K946, MAX(0.00000001, (1/(1+EXP(-(INDEX(係数表!G:G,11) + $B946))))*(EXP(INDEX(係数表!H:H,11) + INDEX(係数表!I:I,11)*LN(INDEX(出力表!C:C,11)+1)))), MAX(0.00000001, (1-(1/(1+EXP(-(INDEX(係数表!G:G,11) + $B946)))))*(EXP(INDEX(係数表!H:H,11) + INDEX(係数表!I:I,11)*LN(INDEX(出力表!C:C,11)+1)))))))</f>
        <v>99.274156906458572</v>
      </c>
      <c r="AF946" t="e">
        <f>MIN(100, MAX(0, (100*(INDEX(出力表!D:D,11))/(EXP(INDEX(係数表!B:B,11) + $C946) + (INDEX(出力表!D:D,11)))) + (乱数表!$W946*(Settings!B12/(((INDEX(出力表!D:D,11))+1)^INDEX(係数表!E:E,11)*INDEX(係数表!F:F,11))))))</f>
        <v>#VALUE!</v>
      </c>
      <c r="AG946" t="e">
        <f>MIN(100, MAX(0, (INDEX(出力表!D:D,11))*AE946/MAX(AF946, Settings!B3)))</f>
        <v>#VALUE!</v>
      </c>
      <c r="AH946">
        <f>MIN(100, MAX(0, 100*BETAINV(乱数表!$L946, MAX(0.00000001, (1/(1+EXP(-(INDEX(係数表!G:G,12) + $B946))))*(EXP(INDEX(係数表!H:H,12) + INDEX(係数表!I:I,12)*LN(INDEX(出力表!C:C,12)+1)))), MAX(0.00000001, (1-(1/(1+EXP(-(INDEX(係数表!G:G,12) + $B946)))))*(EXP(INDEX(係数表!H:H,12) + INDEX(係数表!I:I,12)*LN(INDEX(出力表!C:C,12)+1)))))))</f>
        <v>99.999058412440306</v>
      </c>
      <c r="AI946" t="e">
        <f>MIN(100, MAX(0, (100*(INDEX(出力表!D:D,12))/(EXP(INDEX(係数表!B:B,12) + $C946) + (INDEX(出力表!D:D,12)))) + (乱数表!$X946*(Settings!B12/(((INDEX(出力表!D:D,12))+1)^INDEX(係数表!E:E,12)*INDEX(係数表!F:F,12))))))</f>
        <v>#VALUE!</v>
      </c>
      <c r="AJ946" t="e">
        <f>MIN(100, MAX(0, (INDEX(出力表!D:D,12))*AH946/MAX(AI946, Settings!B3)))</f>
        <v>#VALUE!</v>
      </c>
      <c r="AK946">
        <f>MIN(100, MAX(0, 100*BETAINV(乱数表!$M946, MAX(0.00000001, (1/(1+EXP(-(INDEX(係数表!G:G,13) + $B946))))*(EXP(INDEX(係数表!H:H,13) + INDEX(係数表!I:I,13)*LN(INDEX(出力表!C:C,13)+1)))), MAX(0.00000001, (1-(1/(1+EXP(-(INDEX(係数表!G:G,13) + $B946)))))*(EXP(INDEX(係数表!H:H,13) + INDEX(係数表!I:I,13)*LN(INDEX(出力表!C:C,13)+1)))))))</f>
        <v>80.037586933611195</v>
      </c>
      <c r="AL946" t="e">
        <f>MIN(100, MAX(0, (100*(INDEX(出力表!D:D,13))/(EXP(INDEX(係数表!B:B,13) + $C946) + (INDEX(出力表!D:D,13)))) + (乱数表!$Y946*(Settings!B12/(((INDEX(出力表!D:D,13))+1)^INDEX(係数表!E:E,13)*INDEX(係数表!F:F,13))))))</f>
        <v>#VALUE!</v>
      </c>
      <c r="AM946" t="e">
        <f>MIN(100, MAX(0, (INDEX(出力表!D:D,13))*AK946/MAX(AL946, Settings!B3)))</f>
        <v>#VALUE!</v>
      </c>
      <c r="AN946">
        <f>IF(ISNUMBER(F946), INDEX(出力表!B:B,2)*F946, 0)+IF(ISNUMBER(I946), INDEX(出力表!B:B,3)*I946, 0)+IF(ISNUMBER(L946), INDEX(出力表!B:B,4)*L946, 0)+IF(ISNUMBER(O946), INDEX(出力表!B:B,5)*O946, 0)+IF(ISNUMBER(R946), INDEX(出力表!B:B,6)*R946, 0)+IF(ISNUMBER(U946), INDEX(出力表!B:B,7)*U946, 0)+IF(ISNUMBER(X946), INDEX(出力表!B:B,8)*X946, 0)+IF(ISNUMBER(AA946), INDEX(出力表!B:B,9)*AA946, 0)+IF(ISNUMBER(AD946), INDEX(出力表!B:B,10)*AD946, 0)+IF(ISNUMBER(AG946), INDEX(出力表!B:B,11)*AG946, 0)+IF(ISNUMBER(AJ946), INDEX(出力表!B:B,12)*AJ946, 0)+IF(ISNUMBER(AM946), INDEX(出力表!B:B,13)*AM946, 0)</f>
        <v>0</v>
      </c>
      <c r="AO946">
        <f>IF(ISNUMBER(F946), INDEX(出力表!B:B,2), 0)+IF(ISNUMBER(I946), INDEX(出力表!B:B,3), 0)+IF(ISNUMBER(L946), INDEX(出力表!B:B,4), 0)+IF(ISNUMBER(O946), INDEX(出力表!B:B,5), 0)+IF(ISNUMBER(R946), INDEX(出力表!B:B,6), 0)+IF(ISNUMBER(U946), INDEX(出力表!B:B,7), 0)+IF(ISNUMBER(X946), INDEX(出力表!B:B,8), 0)+IF(ISNUMBER(AA946), INDEX(出力表!B:B,9), 0)+IF(ISNUMBER(AD946), INDEX(出力表!B:B,10), 0)+IF(ISNUMBER(AG946), INDEX(出力表!B:B,11), 0)+IF(ISNUMBER(AJ946), INDEX(出力表!B:B,12), 0)+IF(ISNUMBER(AM946), INDEX(出力表!B:B,13), 0)</f>
        <v>0</v>
      </c>
      <c r="AP946" t="str">
        <f t="shared" si="14"/>
        <v/>
      </c>
    </row>
    <row r="947" spans="1:42" x14ac:dyDescent="0.2">
      <c r="A947">
        <v>946</v>
      </c>
      <c r="B947">
        <f>IF(UPPER(Settings!B4)="TRUE", 乱数表!$Z947*Settings!B10, 0)</f>
        <v>-0.11456391845345017</v>
      </c>
      <c r="C947">
        <f>IF(UPPER(Settings!B4)="TRUE", 乱数表!$AA947*Settings!B11, 0)</f>
        <v>5.4408122109246324E-2</v>
      </c>
      <c r="D947">
        <f>MIN(100, MAX(0, 100*BETAINV(乱数表!$B947, MAX(0.00000001, (1/(1+EXP(-(INDEX(係数表!G:G,2) + $B947))))*(EXP(INDEX(係数表!H:H,2) + INDEX(係数表!I:I,2)*LN(INDEX(出力表!C:C,2)+1)))), MAX(0.00000001, (1-(1/(1+EXP(-(INDEX(係数表!G:G,2) + $B947)))))*(EXP(INDEX(係数表!H:H,2) + INDEX(係数表!I:I,2)*LN(INDEX(出力表!C:C,2)+1)))))))</f>
        <v>77.98786167312501</v>
      </c>
      <c r="E947" t="e">
        <f>MIN(100, MAX(0, (100*(INDEX(出力表!D:D,2))/(EXP(INDEX(係数表!B:B,2) + $C947) + (INDEX(出力表!D:D,2)))) + (乱数表!$N947*(Settings!B12/(((INDEX(出力表!D:D,2))+1)^INDEX(係数表!E:E,2)*INDEX(係数表!F:F,2))))))</f>
        <v>#VALUE!</v>
      </c>
      <c r="F947" t="e">
        <f>MIN(100, MAX(0, (INDEX(出力表!D:D,2))*D947/MAX(E947, Settings!B3)))</f>
        <v>#VALUE!</v>
      </c>
      <c r="G947">
        <f>MIN(100, MAX(0, 100*BETAINV(乱数表!$C947, MAX(0.00000001, (1/(1+EXP(-(INDEX(係数表!G:G,3) + $B947))))*(EXP(INDEX(係数表!H:H,3) + INDEX(係数表!I:I,3)*LN(INDEX(出力表!C:C,3)+1)))), MAX(0.00000001, (1-(1/(1+EXP(-(INDEX(係数表!G:G,3) + $B947)))))*(EXP(INDEX(係数表!H:H,3) + INDEX(係数表!I:I,3)*LN(INDEX(出力表!C:C,3)+1)))))))</f>
        <v>98.410289760979552</v>
      </c>
      <c r="H947" t="e">
        <f>MIN(100, MAX(0, (100*(INDEX(出力表!D:D,3))/(EXP(INDEX(係数表!B:B,3) + $C947) + (INDEX(出力表!D:D,3)))) + (乱数表!$O947*(Settings!B12/(((INDEX(出力表!D:D,3))+1)^INDEX(係数表!E:E,3)*INDEX(係数表!F:F,3))))))</f>
        <v>#VALUE!</v>
      </c>
      <c r="I947" t="e">
        <f>MIN(100, MAX(0, (INDEX(出力表!D:D,3))*G947/MAX(H947, Settings!B3)))</f>
        <v>#VALUE!</v>
      </c>
      <c r="J947">
        <f>MIN(100, MAX(0, 100*BETAINV(乱数表!$D947, MAX(0.00000001, (1/(1+EXP(-(INDEX(係数表!G:G,4) + $B947))))*(EXP(INDEX(係数表!H:H,4) + INDEX(係数表!I:I,4)*LN(INDEX(出力表!C:C,4)+1)))), MAX(0.00000001, (1-(1/(1+EXP(-(INDEX(係数表!G:G,4) + $B947)))))*(EXP(INDEX(係数表!H:H,4) + INDEX(係数表!I:I,4)*LN(INDEX(出力表!C:C,4)+1)))))))</f>
        <v>99.660663707834146</v>
      </c>
      <c r="K947" t="e">
        <f>MIN(100, MAX(0, (100*(INDEX(出力表!D:D,4))/(EXP(INDEX(係数表!B:B,4) + $C947) + (INDEX(出力表!D:D,4)))) + (乱数表!$P947*(Settings!B12/(((INDEX(出力表!D:D,4))+1)^INDEX(係数表!E:E,4)*INDEX(係数表!F:F,4))))))</f>
        <v>#VALUE!</v>
      </c>
      <c r="L947" t="e">
        <f>MIN(100, MAX(0, (INDEX(出力表!D:D,4))*J947/MAX(K947, Settings!B3)))</f>
        <v>#VALUE!</v>
      </c>
      <c r="M947">
        <f>MIN(100, MAX(0, 100*BETAINV(乱数表!$E947, MAX(0.00000001, (1/(1+EXP(-(INDEX(係数表!G:G,5) + $B947))))*(EXP(INDEX(係数表!H:H,5) + INDEX(係数表!I:I,5)*LN(INDEX(出力表!C:C,5)+1)))), MAX(0.00000001, (1-(1/(1+EXP(-(INDEX(係数表!G:G,5) + $B947)))))*(EXP(INDEX(係数表!H:H,5) + INDEX(係数表!I:I,5)*LN(INDEX(出力表!C:C,5)+1)))))))</f>
        <v>93.828624893348135</v>
      </c>
      <c r="N947" t="e">
        <f>MIN(100, MAX(0, (100*(INDEX(出力表!D:D,5))/(EXP(INDEX(係数表!B:B,5) + $C947) + (INDEX(出力表!D:D,5)))) + (乱数表!$Q947*(Settings!B12/(((INDEX(出力表!D:D,5))+1)^INDEX(係数表!E:E,5)*INDEX(係数表!F:F,5))))))</f>
        <v>#VALUE!</v>
      </c>
      <c r="O947" t="e">
        <f>MIN(100, MAX(0, (INDEX(出力表!D:D,5))*M947/MAX(N947, Settings!B3)))</f>
        <v>#VALUE!</v>
      </c>
      <c r="P947">
        <f>MIN(100, MAX(0, 100*BETAINV(乱数表!$F947, MAX(0.00000001, (1/(1+EXP(-(INDEX(係数表!G:G,6) + $B947))))*(EXP(INDEX(係数表!H:H,6) + INDEX(係数表!I:I,6)*LN(INDEX(出力表!C:C,6)+1)))), MAX(0.00000001, (1-(1/(1+EXP(-(INDEX(係数表!G:G,6) + $B947)))))*(EXP(INDEX(係数表!H:H,6) + INDEX(係数表!I:I,6)*LN(INDEX(出力表!C:C,6)+1)))))))</f>
        <v>93.647797928495095</v>
      </c>
      <c r="Q947" t="e">
        <f>MIN(100, MAX(0, (100*(INDEX(出力表!D:D,6))/(EXP(INDEX(係数表!B:B,6) + $C947) + (INDEX(出力表!D:D,6)))) + (乱数表!$R947*(Settings!B12/(((INDEX(出力表!D:D,6))+1)^INDEX(係数表!E:E,6)*INDEX(係数表!F:F,6))))))</f>
        <v>#VALUE!</v>
      </c>
      <c r="R947" t="e">
        <f>MIN(100, MAX(0, (INDEX(出力表!D:D,6))*P947/MAX(Q947, Settings!B3)))</f>
        <v>#VALUE!</v>
      </c>
      <c r="S947">
        <f>MIN(100, MAX(0, 100*BETAINV(乱数表!$G947, MAX(0.00000001, (1/(1+EXP(-(INDEX(係数表!G:G,7) + $B947))))*(EXP(INDEX(係数表!H:H,7) + INDEX(係数表!I:I,7)*LN(INDEX(出力表!C:C,7)+1)))), MAX(0.00000001, (1-(1/(1+EXP(-(INDEX(係数表!G:G,7) + $B947)))))*(EXP(INDEX(係数表!H:H,7) + INDEX(係数表!I:I,7)*LN(INDEX(出力表!C:C,7)+1)))))))</f>
        <v>93.733809117065462</v>
      </c>
      <c r="T947" t="e">
        <f>MIN(100, MAX(0, (100*(INDEX(出力表!D:D,7))/(EXP(INDEX(係数表!B:B,7) + $C947) + (INDEX(出力表!D:D,7)))) + (乱数表!$S947*(Settings!B12/(((INDEX(出力表!D:D,7))+1)^INDEX(係数表!E:E,7)*INDEX(係数表!F:F,7))))))</f>
        <v>#VALUE!</v>
      </c>
      <c r="U947" t="e">
        <f>MIN(100, MAX(0, (INDEX(出力表!D:D,7))*S947/MAX(T947, Settings!B3)))</f>
        <v>#VALUE!</v>
      </c>
      <c r="V947">
        <f>MIN(100, MAX(0, 100*BETAINV(乱数表!$H947, MAX(0.00000001, (1/(1+EXP(-(INDEX(係数表!G:G,8) + $B947))))*(EXP(INDEX(係数表!H:H,8) + INDEX(係数表!I:I,8)*LN(INDEX(出力表!C:C,8)+1)))), MAX(0.00000001, (1-(1/(1+EXP(-(INDEX(係数表!G:G,8) + $B947)))))*(EXP(INDEX(係数表!H:H,8) + INDEX(係数表!I:I,8)*LN(INDEX(出力表!C:C,8)+1)))))))</f>
        <v>43.162460632962542</v>
      </c>
      <c r="W947" t="e">
        <f>MIN(100, MAX(0, (100*(INDEX(出力表!D:D,8))/(EXP(INDEX(係数表!B:B,8) + $C947) + (INDEX(出力表!D:D,8)))) + (乱数表!$T947*(Settings!B12/(((INDEX(出力表!D:D,8))+1)^INDEX(係数表!E:E,8)*INDEX(係数表!F:F,8))))))</f>
        <v>#VALUE!</v>
      </c>
      <c r="X947" t="e">
        <f>MIN(100, MAX(0, (INDEX(出力表!D:D,8))*V947/MAX(W947, Settings!B3)))</f>
        <v>#VALUE!</v>
      </c>
      <c r="Y947">
        <f>MIN(100, MAX(0, 100*BETAINV(乱数表!$I947, MAX(0.00000001, (1/(1+EXP(-(INDEX(係数表!G:G,9) + $B947))))*(EXP(INDEX(係数表!H:H,9) + INDEX(係数表!I:I,9)*LN(INDEX(出力表!C:C,9)+1)))), MAX(0.00000001, (1-(1/(1+EXP(-(INDEX(係数表!G:G,9) + $B947)))))*(EXP(INDEX(係数表!H:H,9) + INDEX(係数表!I:I,9)*LN(INDEX(出力表!C:C,9)+1)))))))</f>
        <v>94.399684210922544</v>
      </c>
      <c r="Z947" t="e">
        <f>MIN(100, MAX(0, (100*(INDEX(出力表!D:D,9))/(EXP(INDEX(係数表!B:B,9) + $C947) + (INDEX(出力表!D:D,9)))) + (乱数表!$U947*(Settings!B12/(((INDEX(出力表!D:D,9))+1)^INDEX(係数表!E:E,9)*INDEX(係数表!F:F,9))))))</f>
        <v>#VALUE!</v>
      </c>
      <c r="AA947" t="e">
        <f>MIN(100, MAX(0, (INDEX(出力表!D:D,9))*Y947/MAX(Z947, Settings!B3)))</f>
        <v>#VALUE!</v>
      </c>
      <c r="AB947">
        <f>MIN(100, MAX(0, 100*BETAINV(乱数表!$J947, MAX(0.00000001, (1/(1+EXP(-(INDEX(係数表!G:G,10) + $B947))))*(EXP(INDEX(係数表!H:H,10) + INDEX(係数表!I:I,10)*LN(INDEX(出力表!C:C,10)+1)))), MAX(0.00000001, (1-(1/(1+EXP(-(INDEX(係数表!G:G,10) + $B947)))))*(EXP(INDEX(係数表!H:H,10) + INDEX(係数表!I:I,10)*LN(INDEX(出力表!C:C,10)+1)))))))</f>
        <v>95.427913586958439</v>
      </c>
      <c r="AC947" t="e">
        <f>MIN(100, MAX(0, (100*(INDEX(出力表!D:D,10))/(EXP(INDEX(係数表!B:B,10) + $C947) + (INDEX(出力表!D:D,10)))) + (乱数表!$V947*(Settings!B12/(((INDEX(出力表!D:D,10))+1)^INDEX(係数表!E:E,10)*INDEX(係数表!F:F,10))))))</f>
        <v>#VALUE!</v>
      </c>
      <c r="AD947" t="e">
        <f>MIN(100, MAX(0, (INDEX(出力表!D:D,10))*AB947/MAX(AC947, Settings!B3)))</f>
        <v>#VALUE!</v>
      </c>
      <c r="AE947">
        <f>MIN(100, MAX(0, 100*BETAINV(乱数表!$K947, MAX(0.00000001, (1/(1+EXP(-(INDEX(係数表!G:G,11) + $B947))))*(EXP(INDEX(係数表!H:H,11) + INDEX(係数表!I:I,11)*LN(INDEX(出力表!C:C,11)+1)))), MAX(0.00000001, (1-(1/(1+EXP(-(INDEX(係数表!G:G,11) + $B947)))))*(EXP(INDEX(係数表!H:H,11) + INDEX(係数表!I:I,11)*LN(INDEX(出力表!C:C,11)+1)))))))</f>
        <v>95.692343947940969</v>
      </c>
      <c r="AF947" t="e">
        <f>MIN(100, MAX(0, (100*(INDEX(出力表!D:D,11))/(EXP(INDEX(係数表!B:B,11) + $C947) + (INDEX(出力表!D:D,11)))) + (乱数表!$W947*(Settings!B12/(((INDEX(出力表!D:D,11))+1)^INDEX(係数表!E:E,11)*INDEX(係数表!F:F,11))))))</f>
        <v>#VALUE!</v>
      </c>
      <c r="AG947" t="e">
        <f>MIN(100, MAX(0, (INDEX(出力表!D:D,11))*AE947/MAX(AF947, Settings!B3)))</f>
        <v>#VALUE!</v>
      </c>
      <c r="AH947">
        <f>MIN(100, MAX(0, 100*BETAINV(乱数表!$L947, MAX(0.00000001, (1/(1+EXP(-(INDEX(係数表!G:G,12) + $B947))))*(EXP(INDEX(係数表!H:H,12) + INDEX(係数表!I:I,12)*LN(INDEX(出力表!C:C,12)+1)))), MAX(0.00000001, (1-(1/(1+EXP(-(INDEX(係数表!G:G,12) + $B947)))))*(EXP(INDEX(係数表!H:H,12) + INDEX(係数表!I:I,12)*LN(INDEX(出力表!C:C,12)+1)))))))</f>
        <v>99.92372938485336</v>
      </c>
      <c r="AI947" t="e">
        <f>MIN(100, MAX(0, (100*(INDEX(出力表!D:D,12))/(EXP(INDEX(係数表!B:B,12) + $C947) + (INDEX(出力表!D:D,12)))) + (乱数表!$X947*(Settings!B12/(((INDEX(出力表!D:D,12))+1)^INDEX(係数表!E:E,12)*INDEX(係数表!F:F,12))))))</f>
        <v>#VALUE!</v>
      </c>
      <c r="AJ947" t="e">
        <f>MIN(100, MAX(0, (INDEX(出力表!D:D,12))*AH947/MAX(AI947, Settings!B3)))</f>
        <v>#VALUE!</v>
      </c>
      <c r="AK947">
        <f>MIN(100, MAX(0, 100*BETAINV(乱数表!$M947, MAX(0.00000001, (1/(1+EXP(-(INDEX(係数表!G:G,13) + $B947))))*(EXP(INDEX(係数表!H:H,13) + INDEX(係数表!I:I,13)*LN(INDEX(出力表!C:C,13)+1)))), MAX(0.00000001, (1-(1/(1+EXP(-(INDEX(係数表!G:G,13) + $B947)))))*(EXP(INDEX(係数表!H:H,13) + INDEX(係数表!I:I,13)*LN(INDEX(出力表!C:C,13)+1)))))))</f>
        <v>93.810910012753112</v>
      </c>
      <c r="AL947" t="e">
        <f>MIN(100, MAX(0, (100*(INDEX(出力表!D:D,13))/(EXP(INDEX(係数表!B:B,13) + $C947) + (INDEX(出力表!D:D,13)))) + (乱数表!$Y947*(Settings!B12/(((INDEX(出力表!D:D,13))+1)^INDEX(係数表!E:E,13)*INDEX(係数表!F:F,13))))))</f>
        <v>#VALUE!</v>
      </c>
      <c r="AM947" t="e">
        <f>MIN(100, MAX(0, (INDEX(出力表!D:D,13))*AK947/MAX(AL947, Settings!B3)))</f>
        <v>#VALUE!</v>
      </c>
      <c r="AN947">
        <f>IF(ISNUMBER(F947), INDEX(出力表!B:B,2)*F947, 0)+IF(ISNUMBER(I947), INDEX(出力表!B:B,3)*I947, 0)+IF(ISNUMBER(L947), INDEX(出力表!B:B,4)*L947, 0)+IF(ISNUMBER(O947), INDEX(出力表!B:B,5)*O947, 0)+IF(ISNUMBER(R947), INDEX(出力表!B:B,6)*R947, 0)+IF(ISNUMBER(U947), INDEX(出力表!B:B,7)*U947, 0)+IF(ISNUMBER(X947), INDEX(出力表!B:B,8)*X947, 0)+IF(ISNUMBER(AA947), INDEX(出力表!B:B,9)*AA947, 0)+IF(ISNUMBER(AD947), INDEX(出力表!B:B,10)*AD947, 0)+IF(ISNUMBER(AG947), INDEX(出力表!B:B,11)*AG947, 0)+IF(ISNUMBER(AJ947), INDEX(出力表!B:B,12)*AJ947, 0)+IF(ISNUMBER(AM947), INDEX(出力表!B:B,13)*AM947, 0)</f>
        <v>0</v>
      </c>
      <c r="AO947">
        <f>IF(ISNUMBER(F947), INDEX(出力表!B:B,2), 0)+IF(ISNUMBER(I947), INDEX(出力表!B:B,3), 0)+IF(ISNUMBER(L947), INDEX(出力表!B:B,4), 0)+IF(ISNUMBER(O947), INDEX(出力表!B:B,5), 0)+IF(ISNUMBER(R947), INDEX(出力表!B:B,6), 0)+IF(ISNUMBER(U947), INDEX(出力表!B:B,7), 0)+IF(ISNUMBER(X947), INDEX(出力表!B:B,8), 0)+IF(ISNUMBER(AA947), INDEX(出力表!B:B,9), 0)+IF(ISNUMBER(AD947), INDEX(出力表!B:B,10), 0)+IF(ISNUMBER(AG947), INDEX(出力表!B:B,11), 0)+IF(ISNUMBER(AJ947), INDEX(出力表!B:B,12), 0)+IF(ISNUMBER(AM947), INDEX(出力表!B:B,13), 0)</f>
        <v>0</v>
      </c>
      <c r="AP947" t="str">
        <f t="shared" si="14"/>
        <v/>
      </c>
    </row>
    <row r="948" spans="1:42" x14ac:dyDescent="0.2">
      <c r="A948">
        <v>947</v>
      </c>
      <c r="B948">
        <f>IF(UPPER(Settings!B4)="TRUE", 乱数表!$Z948*Settings!B10, 0)</f>
        <v>0.68868000669501117</v>
      </c>
      <c r="C948">
        <f>IF(UPPER(Settings!B4)="TRUE", 乱数表!$AA948*Settings!B11, 0)</f>
        <v>-0.1853039767314244</v>
      </c>
      <c r="D948">
        <f>MIN(100, MAX(0, 100*BETAINV(乱数表!$B948, MAX(0.00000001, (1/(1+EXP(-(INDEX(係数表!G:G,2) + $B948))))*(EXP(INDEX(係数表!H:H,2) + INDEX(係数表!I:I,2)*LN(INDEX(出力表!C:C,2)+1)))), MAX(0.00000001, (1-(1/(1+EXP(-(INDEX(係数表!G:G,2) + $B948)))))*(EXP(INDEX(係数表!H:H,2) + INDEX(係数表!I:I,2)*LN(INDEX(出力表!C:C,2)+1)))))))</f>
        <v>98.131723128218169</v>
      </c>
      <c r="E948" t="e">
        <f>MIN(100, MAX(0, (100*(INDEX(出力表!D:D,2))/(EXP(INDEX(係数表!B:B,2) + $C948) + (INDEX(出力表!D:D,2)))) + (乱数表!$N948*(Settings!B12/(((INDEX(出力表!D:D,2))+1)^INDEX(係数表!E:E,2)*INDEX(係数表!F:F,2))))))</f>
        <v>#VALUE!</v>
      </c>
      <c r="F948" t="e">
        <f>MIN(100, MAX(0, (INDEX(出力表!D:D,2))*D948/MAX(E948, Settings!B3)))</f>
        <v>#VALUE!</v>
      </c>
      <c r="G948">
        <f>MIN(100, MAX(0, 100*BETAINV(乱数表!$C948, MAX(0.00000001, (1/(1+EXP(-(INDEX(係数表!G:G,3) + $B948))))*(EXP(INDEX(係数表!H:H,3) + INDEX(係数表!I:I,3)*LN(INDEX(出力表!C:C,3)+1)))), MAX(0.00000001, (1-(1/(1+EXP(-(INDEX(係数表!G:G,3) + $B948)))))*(EXP(INDEX(係数表!H:H,3) + INDEX(係数表!I:I,3)*LN(INDEX(出力表!C:C,3)+1)))))))</f>
        <v>82.519559312355156</v>
      </c>
      <c r="H948" t="e">
        <f>MIN(100, MAX(0, (100*(INDEX(出力表!D:D,3))/(EXP(INDEX(係数表!B:B,3) + $C948) + (INDEX(出力表!D:D,3)))) + (乱数表!$O948*(Settings!B12/(((INDEX(出力表!D:D,3))+1)^INDEX(係数表!E:E,3)*INDEX(係数表!F:F,3))))))</f>
        <v>#VALUE!</v>
      </c>
      <c r="I948" t="e">
        <f>MIN(100, MAX(0, (INDEX(出力表!D:D,3))*G948/MAX(H948, Settings!B3)))</f>
        <v>#VALUE!</v>
      </c>
      <c r="J948">
        <f>MIN(100, MAX(0, 100*BETAINV(乱数表!$D948, MAX(0.00000001, (1/(1+EXP(-(INDEX(係数表!G:G,4) + $B948))))*(EXP(INDEX(係数表!H:H,4) + INDEX(係数表!I:I,4)*LN(INDEX(出力表!C:C,4)+1)))), MAX(0.00000001, (1-(1/(1+EXP(-(INDEX(係数表!G:G,4) + $B948)))))*(EXP(INDEX(係数表!H:H,4) + INDEX(係数表!I:I,4)*LN(INDEX(出力表!C:C,4)+1)))))))</f>
        <v>96.927994450316987</v>
      </c>
      <c r="K948" t="e">
        <f>MIN(100, MAX(0, (100*(INDEX(出力表!D:D,4))/(EXP(INDEX(係数表!B:B,4) + $C948) + (INDEX(出力表!D:D,4)))) + (乱数表!$P948*(Settings!B12/(((INDEX(出力表!D:D,4))+1)^INDEX(係数表!E:E,4)*INDEX(係数表!F:F,4))))))</f>
        <v>#VALUE!</v>
      </c>
      <c r="L948" t="e">
        <f>MIN(100, MAX(0, (INDEX(出力表!D:D,4))*J948/MAX(K948, Settings!B3)))</f>
        <v>#VALUE!</v>
      </c>
      <c r="M948">
        <f>MIN(100, MAX(0, 100*BETAINV(乱数表!$E948, MAX(0.00000001, (1/(1+EXP(-(INDEX(係数表!G:G,5) + $B948))))*(EXP(INDEX(係数表!H:H,5) + INDEX(係数表!I:I,5)*LN(INDEX(出力表!C:C,5)+1)))), MAX(0.00000001, (1-(1/(1+EXP(-(INDEX(係数表!G:G,5) + $B948)))))*(EXP(INDEX(係数表!H:H,5) + INDEX(係数表!I:I,5)*LN(INDEX(出力表!C:C,5)+1)))))))</f>
        <v>99.998642415697532</v>
      </c>
      <c r="N948" t="e">
        <f>MIN(100, MAX(0, (100*(INDEX(出力表!D:D,5))/(EXP(INDEX(係数表!B:B,5) + $C948) + (INDEX(出力表!D:D,5)))) + (乱数表!$Q948*(Settings!B12/(((INDEX(出力表!D:D,5))+1)^INDEX(係数表!E:E,5)*INDEX(係数表!F:F,5))))))</f>
        <v>#VALUE!</v>
      </c>
      <c r="O948" t="e">
        <f>MIN(100, MAX(0, (INDEX(出力表!D:D,5))*M948/MAX(N948, Settings!B3)))</f>
        <v>#VALUE!</v>
      </c>
      <c r="P948">
        <f>MIN(100, MAX(0, 100*BETAINV(乱数表!$F948, MAX(0.00000001, (1/(1+EXP(-(INDEX(係数表!G:G,6) + $B948))))*(EXP(INDEX(係数表!H:H,6) + INDEX(係数表!I:I,6)*LN(INDEX(出力表!C:C,6)+1)))), MAX(0.00000001, (1-(1/(1+EXP(-(INDEX(係数表!G:G,6) + $B948)))))*(EXP(INDEX(係数表!H:H,6) + INDEX(係数表!I:I,6)*LN(INDEX(出力表!C:C,6)+1)))))))</f>
        <v>97.169005979658522</v>
      </c>
      <c r="Q948" t="e">
        <f>MIN(100, MAX(0, (100*(INDEX(出力表!D:D,6))/(EXP(INDEX(係数表!B:B,6) + $C948) + (INDEX(出力表!D:D,6)))) + (乱数表!$R948*(Settings!B12/(((INDEX(出力表!D:D,6))+1)^INDEX(係数表!E:E,6)*INDEX(係数表!F:F,6))))))</f>
        <v>#VALUE!</v>
      </c>
      <c r="R948" t="e">
        <f>MIN(100, MAX(0, (INDEX(出力表!D:D,6))*P948/MAX(Q948, Settings!B3)))</f>
        <v>#VALUE!</v>
      </c>
      <c r="S948">
        <f>MIN(100, MAX(0, 100*BETAINV(乱数表!$G948, MAX(0.00000001, (1/(1+EXP(-(INDEX(係数表!G:G,7) + $B948))))*(EXP(INDEX(係数表!H:H,7) + INDEX(係数表!I:I,7)*LN(INDEX(出力表!C:C,7)+1)))), MAX(0.00000001, (1-(1/(1+EXP(-(INDEX(係数表!G:G,7) + $B948)))))*(EXP(INDEX(係数表!H:H,7) + INDEX(係数表!I:I,7)*LN(INDEX(出力表!C:C,7)+1)))))))</f>
        <v>77.005253020948061</v>
      </c>
      <c r="T948" t="e">
        <f>MIN(100, MAX(0, (100*(INDEX(出力表!D:D,7))/(EXP(INDEX(係数表!B:B,7) + $C948) + (INDEX(出力表!D:D,7)))) + (乱数表!$S948*(Settings!B12/(((INDEX(出力表!D:D,7))+1)^INDEX(係数表!E:E,7)*INDEX(係数表!F:F,7))))))</f>
        <v>#VALUE!</v>
      </c>
      <c r="U948" t="e">
        <f>MIN(100, MAX(0, (INDEX(出力表!D:D,7))*S948/MAX(T948, Settings!B3)))</f>
        <v>#VALUE!</v>
      </c>
      <c r="V948">
        <f>MIN(100, MAX(0, 100*BETAINV(乱数表!$H948, MAX(0.00000001, (1/(1+EXP(-(INDEX(係数表!G:G,8) + $B948))))*(EXP(INDEX(係数表!H:H,8) + INDEX(係数表!I:I,8)*LN(INDEX(出力表!C:C,8)+1)))), MAX(0.00000001, (1-(1/(1+EXP(-(INDEX(係数表!G:G,8) + $B948)))))*(EXP(INDEX(係数表!H:H,8) + INDEX(係数表!I:I,8)*LN(INDEX(出力表!C:C,8)+1)))))))</f>
        <v>99.99992043017761</v>
      </c>
      <c r="W948" t="e">
        <f>MIN(100, MAX(0, (100*(INDEX(出力表!D:D,8))/(EXP(INDEX(係数表!B:B,8) + $C948) + (INDEX(出力表!D:D,8)))) + (乱数表!$T948*(Settings!B12/(((INDEX(出力表!D:D,8))+1)^INDEX(係数表!E:E,8)*INDEX(係数表!F:F,8))))))</f>
        <v>#VALUE!</v>
      </c>
      <c r="X948" t="e">
        <f>MIN(100, MAX(0, (INDEX(出力表!D:D,8))*V948/MAX(W948, Settings!B3)))</f>
        <v>#VALUE!</v>
      </c>
      <c r="Y948">
        <f>MIN(100, MAX(0, 100*BETAINV(乱数表!$I948, MAX(0.00000001, (1/(1+EXP(-(INDEX(係数表!G:G,9) + $B948))))*(EXP(INDEX(係数表!H:H,9) + INDEX(係数表!I:I,9)*LN(INDEX(出力表!C:C,9)+1)))), MAX(0.00000001, (1-(1/(1+EXP(-(INDEX(係数表!G:G,9) + $B948)))))*(EXP(INDEX(係数表!H:H,9) + INDEX(係数表!I:I,9)*LN(INDEX(出力表!C:C,9)+1)))))))</f>
        <v>94.187534647008434</v>
      </c>
      <c r="Z948" t="e">
        <f>MIN(100, MAX(0, (100*(INDEX(出力表!D:D,9))/(EXP(INDEX(係数表!B:B,9) + $C948) + (INDEX(出力表!D:D,9)))) + (乱数表!$U948*(Settings!B12/(((INDEX(出力表!D:D,9))+1)^INDEX(係数表!E:E,9)*INDEX(係数表!F:F,9))))))</f>
        <v>#VALUE!</v>
      </c>
      <c r="AA948" t="e">
        <f>MIN(100, MAX(0, (INDEX(出力表!D:D,9))*Y948/MAX(Z948, Settings!B3)))</f>
        <v>#VALUE!</v>
      </c>
      <c r="AB948">
        <f>MIN(100, MAX(0, 100*BETAINV(乱数表!$J948, MAX(0.00000001, (1/(1+EXP(-(INDEX(係数表!G:G,10) + $B948))))*(EXP(INDEX(係数表!H:H,10) + INDEX(係数表!I:I,10)*LN(INDEX(出力表!C:C,10)+1)))), MAX(0.00000001, (1-(1/(1+EXP(-(INDEX(係数表!G:G,10) + $B948)))))*(EXP(INDEX(係数表!H:H,10) + INDEX(係数表!I:I,10)*LN(INDEX(出力表!C:C,10)+1)))))))</f>
        <v>93.979653486516952</v>
      </c>
      <c r="AC948" t="e">
        <f>MIN(100, MAX(0, (100*(INDEX(出力表!D:D,10))/(EXP(INDEX(係数表!B:B,10) + $C948) + (INDEX(出力表!D:D,10)))) + (乱数表!$V948*(Settings!B12/(((INDEX(出力表!D:D,10))+1)^INDEX(係数表!E:E,10)*INDEX(係数表!F:F,10))))))</f>
        <v>#VALUE!</v>
      </c>
      <c r="AD948" t="e">
        <f>MIN(100, MAX(0, (INDEX(出力表!D:D,10))*AB948/MAX(AC948, Settings!B3)))</f>
        <v>#VALUE!</v>
      </c>
      <c r="AE948">
        <f>MIN(100, MAX(0, 100*BETAINV(乱数表!$K948, MAX(0.00000001, (1/(1+EXP(-(INDEX(係数表!G:G,11) + $B948))))*(EXP(INDEX(係数表!H:H,11) + INDEX(係数表!I:I,11)*LN(INDEX(出力表!C:C,11)+1)))), MAX(0.00000001, (1-(1/(1+EXP(-(INDEX(係数表!G:G,11) + $B948)))))*(EXP(INDEX(係数表!H:H,11) + INDEX(係数表!I:I,11)*LN(INDEX(出力表!C:C,11)+1)))))))</f>
        <v>99.995245620359356</v>
      </c>
      <c r="AF948" t="e">
        <f>MIN(100, MAX(0, (100*(INDEX(出力表!D:D,11))/(EXP(INDEX(係数表!B:B,11) + $C948) + (INDEX(出力表!D:D,11)))) + (乱数表!$W948*(Settings!B12/(((INDEX(出力表!D:D,11))+1)^INDEX(係数表!E:E,11)*INDEX(係数表!F:F,11))))))</f>
        <v>#VALUE!</v>
      </c>
      <c r="AG948" t="e">
        <f>MIN(100, MAX(0, (INDEX(出力表!D:D,11))*AE948/MAX(AF948, Settings!B3)))</f>
        <v>#VALUE!</v>
      </c>
      <c r="AH948">
        <f>MIN(100, MAX(0, 100*BETAINV(乱数表!$L948, MAX(0.00000001, (1/(1+EXP(-(INDEX(係数表!G:G,12) + $B948))))*(EXP(INDEX(係数表!H:H,12) + INDEX(係数表!I:I,12)*LN(INDEX(出力表!C:C,12)+1)))), MAX(0.00000001, (1-(1/(1+EXP(-(INDEX(係数表!G:G,12) + $B948)))))*(EXP(INDEX(係数表!H:H,12) + INDEX(係数表!I:I,12)*LN(INDEX(出力表!C:C,12)+1)))))))</f>
        <v>99.99994479888403</v>
      </c>
      <c r="AI948" t="e">
        <f>MIN(100, MAX(0, (100*(INDEX(出力表!D:D,12))/(EXP(INDEX(係数表!B:B,12) + $C948) + (INDEX(出力表!D:D,12)))) + (乱数表!$X948*(Settings!B12/(((INDEX(出力表!D:D,12))+1)^INDEX(係数表!E:E,12)*INDEX(係数表!F:F,12))))))</f>
        <v>#VALUE!</v>
      </c>
      <c r="AJ948" t="e">
        <f>MIN(100, MAX(0, (INDEX(出力表!D:D,12))*AH948/MAX(AI948, Settings!B3)))</f>
        <v>#VALUE!</v>
      </c>
      <c r="AK948">
        <f>MIN(100, MAX(0, 100*BETAINV(乱数表!$M948, MAX(0.00000001, (1/(1+EXP(-(INDEX(係数表!G:G,13) + $B948))))*(EXP(INDEX(係数表!H:H,13) + INDEX(係数表!I:I,13)*LN(INDEX(出力表!C:C,13)+1)))), MAX(0.00000001, (1-(1/(1+EXP(-(INDEX(係数表!G:G,13) + $B948)))))*(EXP(INDEX(係数表!H:H,13) + INDEX(係数表!I:I,13)*LN(INDEX(出力表!C:C,13)+1)))))))</f>
        <v>99.526515892826637</v>
      </c>
      <c r="AL948" t="e">
        <f>MIN(100, MAX(0, (100*(INDEX(出力表!D:D,13))/(EXP(INDEX(係数表!B:B,13) + $C948) + (INDEX(出力表!D:D,13)))) + (乱数表!$Y948*(Settings!B12/(((INDEX(出力表!D:D,13))+1)^INDEX(係数表!E:E,13)*INDEX(係数表!F:F,13))))))</f>
        <v>#VALUE!</v>
      </c>
      <c r="AM948" t="e">
        <f>MIN(100, MAX(0, (INDEX(出力表!D:D,13))*AK948/MAX(AL948, Settings!B3)))</f>
        <v>#VALUE!</v>
      </c>
      <c r="AN948">
        <f>IF(ISNUMBER(F948), INDEX(出力表!B:B,2)*F948, 0)+IF(ISNUMBER(I948), INDEX(出力表!B:B,3)*I948, 0)+IF(ISNUMBER(L948), INDEX(出力表!B:B,4)*L948, 0)+IF(ISNUMBER(O948), INDEX(出力表!B:B,5)*O948, 0)+IF(ISNUMBER(R948), INDEX(出力表!B:B,6)*R948, 0)+IF(ISNUMBER(U948), INDEX(出力表!B:B,7)*U948, 0)+IF(ISNUMBER(X948), INDEX(出力表!B:B,8)*X948, 0)+IF(ISNUMBER(AA948), INDEX(出力表!B:B,9)*AA948, 0)+IF(ISNUMBER(AD948), INDEX(出力表!B:B,10)*AD948, 0)+IF(ISNUMBER(AG948), INDEX(出力表!B:B,11)*AG948, 0)+IF(ISNUMBER(AJ948), INDEX(出力表!B:B,12)*AJ948, 0)+IF(ISNUMBER(AM948), INDEX(出力表!B:B,13)*AM948, 0)</f>
        <v>0</v>
      </c>
      <c r="AO948">
        <f>IF(ISNUMBER(F948), INDEX(出力表!B:B,2), 0)+IF(ISNUMBER(I948), INDEX(出力表!B:B,3), 0)+IF(ISNUMBER(L948), INDEX(出力表!B:B,4), 0)+IF(ISNUMBER(O948), INDEX(出力表!B:B,5), 0)+IF(ISNUMBER(R948), INDEX(出力表!B:B,6), 0)+IF(ISNUMBER(U948), INDEX(出力表!B:B,7), 0)+IF(ISNUMBER(X948), INDEX(出力表!B:B,8), 0)+IF(ISNUMBER(AA948), INDEX(出力表!B:B,9), 0)+IF(ISNUMBER(AD948), INDEX(出力表!B:B,10), 0)+IF(ISNUMBER(AG948), INDEX(出力表!B:B,11), 0)+IF(ISNUMBER(AJ948), INDEX(出力表!B:B,12), 0)+IF(ISNUMBER(AM948), INDEX(出力表!B:B,13), 0)</f>
        <v>0</v>
      </c>
      <c r="AP948" t="str">
        <f t="shared" si="14"/>
        <v/>
      </c>
    </row>
    <row r="949" spans="1:42" x14ac:dyDescent="0.2">
      <c r="A949">
        <v>948</v>
      </c>
      <c r="B949">
        <f>IF(UPPER(Settings!B4)="TRUE", 乱数表!$Z949*Settings!B10, 0)</f>
        <v>-0.55979517471474816</v>
      </c>
      <c r="C949">
        <f>IF(UPPER(Settings!B4)="TRUE", 乱数表!$AA949*Settings!B11, 0)</f>
        <v>-0.12306429187670319</v>
      </c>
      <c r="D949">
        <f>MIN(100, MAX(0, 100*BETAINV(乱数表!$B949, MAX(0.00000001, (1/(1+EXP(-(INDEX(係数表!G:G,2) + $B949))))*(EXP(INDEX(係数表!H:H,2) + INDEX(係数表!I:I,2)*LN(INDEX(出力表!C:C,2)+1)))), MAX(0.00000001, (1-(1/(1+EXP(-(INDEX(係数表!G:G,2) + $B949)))))*(EXP(INDEX(係数表!H:H,2) + INDEX(係数表!I:I,2)*LN(INDEX(出力表!C:C,2)+1)))))))</f>
        <v>82.289960135920552</v>
      </c>
      <c r="E949" t="e">
        <f>MIN(100, MAX(0, (100*(INDEX(出力表!D:D,2))/(EXP(INDEX(係数表!B:B,2) + $C949) + (INDEX(出力表!D:D,2)))) + (乱数表!$N949*(Settings!B12/(((INDEX(出力表!D:D,2))+1)^INDEX(係数表!E:E,2)*INDEX(係数表!F:F,2))))))</f>
        <v>#VALUE!</v>
      </c>
      <c r="F949" t="e">
        <f>MIN(100, MAX(0, (INDEX(出力表!D:D,2))*D949/MAX(E949, Settings!B3)))</f>
        <v>#VALUE!</v>
      </c>
      <c r="G949">
        <f>MIN(100, MAX(0, 100*BETAINV(乱数表!$C949, MAX(0.00000001, (1/(1+EXP(-(INDEX(係数表!G:G,3) + $B949))))*(EXP(INDEX(係数表!H:H,3) + INDEX(係数表!I:I,3)*LN(INDEX(出力表!C:C,3)+1)))), MAX(0.00000001, (1-(1/(1+EXP(-(INDEX(係数表!G:G,3) + $B949)))))*(EXP(INDEX(係数表!H:H,3) + INDEX(係数表!I:I,3)*LN(INDEX(出力表!C:C,3)+1)))))))</f>
        <v>89.482103075380266</v>
      </c>
      <c r="H949" t="e">
        <f>MIN(100, MAX(0, (100*(INDEX(出力表!D:D,3))/(EXP(INDEX(係数表!B:B,3) + $C949) + (INDEX(出力表!D:D,3)))) + (乱数表!$O949*(Settings!B12/(((INDEX(出力表!D:D,3))+1)^INDEX(係数表!E:E,3)*INDEX(係数表!F:F,3))))))</f>
        <v>#VALUE!</v>
      </c>
      <c r="I949" t="e">
        <f>MIN(100, MAX(0, (INDEX(出力表!D:D,3))*G949/MAX(H949, Settings!B3)))</f>
        <v>#VALUE!</v>
      </c>
      <c r="J949">
        <f>MIN(100, MAX(0, 100*BETAINV(乱数表!$D949, MAX(0.00000001, (1/(1+EXP(-(INDEX(係数表!G:G,4) + $B949))))*(EXP(INDEX(係数表!H:H,4) + INDEX(係数表!I:I,4)*LN(INDEX(出力表!C:C,4)+1)))), MAX(0.00000001, (1-(1/(1+EXP(-(INDEX(係数表!G:G,4) + $B949)))))*(EXP(INDEX(係数表!H:H,4) + INDEX(係数表!I:I,4)*LN(INDEX(出力表!C:C,4)+1)))))))</f>
        <v>90.627416228909681</v>
      </c>
      <c r="K949" t="e">
        <f>MIN(100, MAX(0, (100*(INDEX(出力表!D:D,4))/(EXP(INDEX(係数表!B:B,4) + $C949) + (INDEX(出力表!D:D,4)))) + (乱数表!$P949*(Settings!B12/(((INDEX(出力表!D:D,4))+1)^INDEX(係数表!E:E,4)*INDEX(係数表!F:F,4))))))</f>
        <v>#VALUE!</v>
      </c>
      <c r="L949" t="e">
        <f>MIN(100, MAX(0, (INDEX(出力表!D:D,4))*J949/MAX(K949, Settings!B3)))</f>
        <v>#VALUE!</v>
      </c>
      <c r="M949">
        <f>MIN(100, MAX(0, 100*BETAINV(乱数表!$E949, MAX(0.00000001, (1/(1+EXP(-(INDEX(係数表!G:G,5) + $B949))))*(EXP(INDEX(係数表!H:H,5) + INDEX(係数表!I:I,5)*LN(INDEX(出力表!C:C,5)+1)))), MAX(0.00000001, (1-(1/(1+EXP(-(INDEX(係数表!G:G,5) + $B949)))))*(EXP(INDEX(係数表!H:H,5) + INDEX(係数表!I:I,5)*LN(INDEX(出力表!C:C,5)+1)))))))</f>
        <v>99.798565098539555</v>
      </c>
      <c r="N949" t="e">
        <f>MIN(100, MAX(0, (100*(INDEX(出力表!D:D,5))/(EXP(INDEX(係数表!B:B,5) + $C949) + (INDEX(出力表!D:D,5)))) + (乱数表!$Q949*(Settings!B12/(((INDEX(出力表!D:D,5))+1)^INDEX(係数表!E:E,5)*INDEX(係数表!F:F,5))))))</f>
        <v>#VALUE!</v>
      </c>
      <c r="O949" t="e">
        <f>MIN(100, MAX(0, (INDEX(出力表!D:D,5))*M949/MAX(N949, Settings!B3)))</f>
        <v>#VALUE!</v>
      </c>
      <c r="P949">
        <f>MIN(100, MAX(0, 100*BETAINV(乱数表!$F949, MAX(0.00000001, (1/(1+EXP(-(INDEX(係数表!G:G,6) + $B949))))*(EXP(INDEX(係数表!H:H,6) + INDEX(係数表!I:I,6)*LN(INDEX(出力表!C:C,6)+1)))), MAX(0.00000001, (1-(1/(1+EXP(-(INDEX(係数表!G:G,6) + $B949)))))*(EXP(INDEX(係数表!H:H,6) + INDEX(係数表!I:I,6)*LN(INDEX(出力表!C:C,6)+1)))))))</f>
        <v>85.377964066264411</v>
      </c>
      <c r="Q949" t="e">
        <f>MIN(100, MAX(0, (100*(INDEX(出力表!D:D,6))/(EXP(INDEX(係数表!B:B,6) + $C949) + (INDEX(出力表!D:D,6)))) + (乱数表!$R949*(Settings!B12/(((INDEX(出力表!D:D,6))+1)^INDEX(係数表!E:E,6)*INDEX(係数表!F:F,6))))))</f>
        <v>#VALUE!</v>
      </c>
      <c r="R949" t="e">
        <f>MIN(100, MAX(0, (INDEX(出力表!D:D,6))*P949/MAX(Q949, Settings!B3)))</f>
        <v>#VALUE!</v>
      </c>
      <c r="S949">
        <f>MIN(100, MAX(0, 100*BETAINV(乱数表!$G949, MAX(0.00000001, (1/(1+EXP(-(INDEX(係数表!G:G,7) + $B949))))*(EXP(INDEX(係数表!H:H,7) + INDEX(係数表!I:I,7)*LN(INDEX(出力表!C:C,7)+1)))), MAX(0.00000001, (1-(1/(1+EXP(-(INDEX(係数表!G:G,7) + $B949)))))*(EXP(INDEX(係数表!H:H,7) + INDEX(係数表!I:I,7)*LN(INDEX(出力表!C:C,7)+1)))))))</f>
        <v>48.745762494121223</v>
      </c>
      <c r="T949" t="e">
        <f>MIN(100, MAX(0, (100*(INDEX(出力表!D:D,7))/(EXP(INDEX(係数表!B:B,7) + $C949) + (INDEX(出力表!D:D,7)))) + (乱数表!$S949*(Settings!B12/(((INDEX(出力表!D:D,7))+1)^INDEX(係数表!E:E,7)*INDEX(係数表!F:F,7))))))</f>
        <v>#VALUE!</v>
      </c>
      <c r="U949" t="e">
        <f>MIN(100, MAX(0, (INDEX(出力表!D:D,7))*S949/MAX(T949, Settings!B3)))</f>
        <v>#VALUE!</v>
      </c>
      <c r="V949">
        <f>MIN(100, MAX(0, 100*BETAINV(乱数表!$H949, MAX(0.00000001, (1/(1+EXP(-(INDEX(係数表!G:G,8) + $B949))))*(EXP(INDEX(係数表!H:H,8) + INDEX(係数表!I:I,8)*LN(INDEX(出力表!C:C,8)+1)))), MAX(0.00000001, (1-(1/(1+EXP(-(INDEX(係数表!G:G,8) + $B949)))))*(EXP(INDEX(係数表!H:H,8) + INDEX(係数表!I:I,8)*LN(INDEX(出力表!C:C,8)+1)))))))</f>
        <v>86.149704053806914</v>
      </c>
      <c r="W949" t="e">
        <f>MIN(100, MAX(0, (100*(INDEX(出力表!D:D,8))/(EXP(INDEX(係数表!B:B,8) + $C949) + (INDEX(出力表!D:D,8)))) + (乱数表!$T949*(Settings!B12/(((INDEX(出力表!D:D,8))+1)^INDEX(係数表!E:E,8)*INDEX(係数表!F:F,8))))))</f>
        <v>#VALUE!</v>
      </c>
      <c r="X949" t="e">
        <f>MIN(100, MAX(0, (INDEX(出力表!D:D,8))*V949/MAX(W949, Settings!B3)))</f>
        <v>#VALUE!</v>
      </c>
      <c r="Y949">
        <f>MIN(100, MAX(0, 100*BETAINV(乱数表!$I949, MAX(0.00000001, (1/(1+EXP(-(INDEX(係数表!G:G,9) + $B949))))*(EXP(INDEX(係数表!H:H,9) + INDEX(係数表!I:I,9)*LN(INDEX(出力表!C:C,9)+1)))), MAX(0.00000001, (1-(1/(1+EXP(-(INDEX(係数表!G:G,9) + $B949)))))*(EXP(INDEX(係数表!H:H,9) + INDEX(係数表!I:I,9)*LN(INDEX(出力表!C:C,9)+1)))))))</f>
        <v>73.197690570899937</v>
      </c>
      <c r="Z949" t="e">
        <f>MIN(100, MAX(0, (100*(INDEX(出力表!D:D,9))/(EXP(INDEX(係数表!B:B,9) + $C949) + (INDEX(出力表!D:D,9)))) + (乱数表!$U949*(Settings!B12/(((INDEX(出力表!D:D,9))+1)^INDEX(係数表!E:E,9)*INDEX(係数表!F:F,9))))))</f>
        <v>#VALUE!</v>
      </c>
      <c r="AA949" t="e">
        <f>MIN(100, MAX(0, (INDEX(出力表!D:D,9))*Y949/MAX(Z949, Settings!B3)))</f>
        <v>#VALUE!</v>
      </c>
      <c r="AB949">
        <f>MIN(100, MAX(0, 100*BETAINV(乱数表!$J949, MAX(0.00000001, (1/(1+EXP(-(INDEX(係数表!G:G,10) + $B949))))*(EXP(INDEX(係数表!H:H,10) + INDEX(係数表!I:I,10)*LN(INDEX(出力表!C:C,10)+1)))), MAX(0.00000001, (1-(1/(1+EXP(-(INDEX(係数表!G:G,10) + $B949)))))*(EXP(INDEX(係数表!H:H,10) + INDEX(係数表!I:I,10)*LN(INDEX(出力表!C:C,10)+1)))))))</f>
        <v>94.09386224947238</v>
      </c>
      <c r="AC949" t="e">
        <f>MIN(100, MAX(0, (100*(INDEX(出力表!D:D,10))/(EXP(INDEX(係数表!B:B,10) + $C949) + (INDEX(出力表!D:D,10)))) + (乱数表!$V949*(Settings!B12/(((INDEX(出力表!D:D,10))+1)^INDEX(係数表!E:E,10)*INDEX(係数表!F:F,10))))))</f>
        <v>#VALUE!</v>
      </c>
      <c r="AD949" t="e">
        <f>MIN(100, MAX(0, (INDEX(出力表!D:D,10))*AB949/MAX(AC949, Settings!B3)))</f>
        <v>#VALUE!</v>
      </c>
      <c r="AE949">
        <f>MIN(100, MAX(0, 100*BETAINV(乱数表!$K949, MAX(0.00000001, (1/(1+EXP(-(INDEX(係数表!G:G,11) + $B949))))*(EXP(INDEX(係数表!H:H,11) + INDEX(係数表!I:I,11)*LN(INDEX(出力表!C:C,11)+1)))), MAX(0.00000001, (1-(1/(1+EXP(-(INDEX(係数表!G:G,11) + $B949)))))*(EXP(INDEX(係数表!H:H,11) + INDEX(係数表!I:I,11)*LN(INDEX(出力表!C:C,11)+1)))))))</f>
        <v>79.599680498532521</v>
      </c>
      <c r="AF949" t="e">
        <f>MIN(100, MAX(0, (100*(INDEX(出力表!D:D,11))/(EXP(INDEX(係数表!B:B,11) + $C949) + (INDEX(出力表!D:D,11)))) + (乱数表!$W949*(Settings!B12/(((INDEX(出力表!D:D,11))+1)^INDEX(係数表!E:E,11)*INDEX(係数表!F:F,11))))))</f>
        <v>#VALUE!</v>
      </c>
      <c r="AG949" t="e">
        <f>MIN(100, MAX(0, (INDEX(出力表!D:D,11))*AE949/MAX(AF949, Settings!B3)))</f>
        <v>#VALUE!</v>
      </c>
      <c r="AH949">
        <f>MIN(100, MAX(0, 100*BETAINV(乱数表!$L949, MAX(0.00000001, (1/(1+EXP(-(INDEX(係数表!G:G,12) + $B949))))*(EXP(INDEX(係数表!H:H,12) + INDEX(係数表!I:I,12)*LN(INDEX(出力表!C:C,12)+1)))), MAX(0.00000001, (1-(1/(1+EXP(-(INDEX(係数表!G:G,12) + $B949)))))*(EXP(INDEX(係数表!H:H,12) + INDEX(係数表!I:I,12)*LN(INDEX(出力表!C:C,12)+1)))))))</f>
        <v>90.86848944754955</v>
      </c>
      <c r="AI949" t="e">
        <f>MIN(100, MAX(0, (100*(INDEX(出力表!D:D,12))/(EXP(INDEX(係数表!B:B,12) + $C949) + (INDEX(出力表!D:D,12)))) + (乱数表!$X949*(Settings!B12/(((INDEX(出力表!D:D,12))+1)^INDEX(係数表!E:E,12)*INDEX(係数表!F:F,12))))))</f>
        <v>#VALUE!</v>
      </c>
      <c r="AJ949" t="e">
        <f>MIN(100, MAX(0, (INDEX(出力表!D:D,12))*AH949/MAX(AI949, Settings!B3)))</f>
        <v>#VALUE!</v>
      </c>
      <c r="AK949">
        <f>MIN(100, MAX(0, 100*BETAINV(乱数表!$M949, MAX(0.00000001, (1/(1+EXP(-(INDEX(係数表!G:G,13) + $B949))))*(EXP(INDEX(係数表!H:H,13) + INDEX(係数表!I:I,13)*LN(INDEX(出力表!C:C,13)+1)))), MAX(0.00000001, (1-(1/(1+EXP(-(INDEX(係数表!G:G,13) + $B949)))))*(EXP(INDEX(係数表!H:H,13) + INDEX(係数表!I:I,13)*LN(INDEX(出力表!C:C,13)+1)))))))</f>
        <v>77.447548592560764</v>
      </c>
      <c r="AL949" t="e">
        <f>MIN(100, MAX(0, (100*(INDEX(出力表!D:D,13))/(EXP(INDEX(係数表!B:B,13) + $C949) + (INDEX(出力表!D:D,13)))) + (乱数表!$Y949*(Settings!B12/(((INDEX(出力表!D:D,13))+1)^INDEX(係数表!E:E,13)*INDEX(係数表!F:F,13))))))</f>
        <v>#VALUE!</v>
      </c>
      <c r="AM949" t="e">
        <f>MIN(100, MAX(0, (INDEX(出力表!D:D,13))*AK949/MAX(AL949, Settings!B3)))</f>
        <v>#VALUE!</v>
      </c>
      <c r="AN949">
        <f>IF(ISNUMBER(F949), INDEX(出力表!B:B,2)*F949, 0)+IF(ISNUMBER(I949), INDEX(出力表!B:B,3)*I949, 0)+IF(ISNUMBER(L949), INDEX(出力表!B:B,4)*L949, 0)+IF(ISNUMBER(O949), INDEX(出力表!B:B,5)*O949, 0)+IF(ISNUMBER(R949), INDEX(出力表!B:B,6)*R949, 0)+IF(ISNUMBER(U949), INDEX(出力表!B:B,7)*U949, 0)+IF(ISNUMBER(X949), INDEX(出力表!B:B,8)*X949, 0)+IF(ISNUMBER(AA949), INDEX(出力表!B:B,9)*AA949, 0)+IF(ISNUMBER(AD949), INDEX(出力表!B:B,10)*AD949, 0)+IF(ISNUMBER(AG949), INDEX(出力表!B:B,11)*AG949, 0)+IF(ISNUMBER(AJ949), INDEX(出力表!B:B,12)*AJ949, 0)+IF(ISNUMBER(AM949), INDEX(出力表!B:B,13)*AM949, 0)</f>
        <v>0</v>
      </c>
      <c r="AO949">
        <f>IF(ISNUMBER(F949), INDEX(出力表!B:B,2), 0)+IF(ISNUMBER(I949), INDEX(出力表!B:B,3), 0)+IF(ISNUMBER(L949), INDEX(出力表!B:B,4), 0)+IF(ISNUMBER(O949), INDEX(出力表!B:B,5), 0)+IF(ISNUMBER(R949), INDEX(出力表!B:B,6), 0)+IF(ISNUMBER(U949), INDEX(出力表!B:B,7), 0)+IF(ISNUMBER(X949), INDEX(出力表!B:B,8), 0)+IF(ISNUMBER(AA949), INDEX(出力表!B:B,9), 0)+IF(ISNUMBER(AD949), INDEX(出力表!B:B,10), 0)+IF(ISNUMBER(AG949), INDEX(出力表!B:B,11), 0)+IF(ISNUMBER(AJ949), INDEX(出力表!B:B,12), 0)+IF(ISNUMBER(AM949), INDEX(出力表!B:B,13), 0)</f>
        <v>0</v>
      </c>
      <c r="AP949" t="str">
        <f t="shared" si="14"/>
        <v/>
      </c>
    </row>
    <row r="950" spans="1:42" x14ac:dyDescent="0.2">
      <c r="A950">
        <v>949</v>
      </c>
      <c r="B950">
        <f>IF(UPPER(Settings!B4)="TRUE", 乱数表!$Z950*Settings!B10, 0)</f>
        <v>0.44970680979162631</v>
      </c>
      <c r="C950">
        <f>IF(UPPER(Settings!B4)="TRUE", 乱数表!$AA950*Settings!B11, 0)</f>
        <v>-6.9261261774545502E-2</v>
      </c>
      <c r="D950">
        <f>MIN(100, MAX(0, 100*BETAINV(乱数表!$B950, MAX(0.00000001, (1/(1+EXP(-(INDEX(係数表!G:G,2) + $B950))))*(EXP(INDEX(係数表!H:H,2) + INDEX(係数表!I:I,2)*LN(INDEX(出力表!C:C,2)+1)))), MAX(0.00000001, (1-(1/(1+EXP(-(INDEX(係数表!G:G,2) + $B950)))))*(EXP(INDEX(係数表!H:H,2) + INDEX(係数表!I:I,2)*LN(INDEX(出力表!C:C,2)+1)))))))</f>
        <v>97.019372435313073</v>
      </c>
      <c r="E950" t="e">
        <f>MIN(100, MAX(0, (100*(INDEX(出力表!D:D,2))/(EXP(INDEX(係数表!B:B,2) + $C950) + (INDEX(出力表!D:D,2)))) + (乱数表!$N950*(Settings!B12/(((INDEX(出力表!D:D,2))+1)^INDEX(係数表!E:E,2)*INDEX(係数表!F:F,2))))))</f>
        <v>#VALUE!</v>
      </c>
      <c r="F950" t="e">
        <f>MIN(100, MAX(0, (INDEX(出力表!D:D,2))*D950/MAX(E950, Settings!B3)))</f>
        <v>#VALUE!</v>
      </c>
      <c r="G950">
        <f>MIN(100, MAX(0, 100*BETAINV(乱数表!$C950, MAX(0.00000001, (1/(1+EXP(-(INDEX(係数表!G:G,3) + $B950))))*(EXP(INDEX(係数表!H:H,3) + INDEX(係数表!I:I,3)*LN(INDEX(出力表!C:C,3)+1)))), MAX(0.00000001, (1-(1/(1+EXP(-(INDEX(係数表!G:G,3) + $B950)))))*(EXP(INDEX(係数表!H:H,3) + INDEX(係数表!I:I,3)*LN(INDEX(出力表!C:C,3)+1)))))))</f>
        <v>99.778695476704613</v>
      </c>
      <c r="H950" t="e">
        <f>MIN(100, MAX(0, (100*(INDEX(出力表!D:D,3))/(EXP(INDEX(係数表!B:B,3) + $C950) + (INDEX(出力表!D:D,3)))) + (乱数表!$O950*(Settings!B12/(((INDEX(出力表!D:D,3))+1)^INDEX(係数表!E:E,3)*INDEX(係数表!F:F,3))))))</f>
        <v>#VALUE!</v>
      </c>
      <c r="I950" t="e">
        <f>MIN(100, MAX(0, (INDEX(出力表!D:D,3))*G950/MAX(H950, Settings!B3)))</f>
        <v>#VALUE!</v>
      </c>
      <c r="J950">
        <f>MIN(100, MAX(0, 100*BETAINV(乱数表!$D950, MAX(0.00000001, (1/(1+EXP(-(INDEX(係数表!G:G,4) + $B950))))*(EXP(INDEX(係数表!H:H,4) + INDEX(係数表!I:I,4)*LN(INDEX(出力表!C:C,4)+1)))), MAX(0.00000001, (1-(1/(1+EXP(-(INDEX(係数表!G:G,4) + $B950)))))*(EXP(INDEX(係数表!H:H,4) + INDEX(係数表!I:I,4)*LN(INDEX(出力表!C:C,4)+1)))))))</f>
        <v>61.141249349436166</v>
      </c>
      <c r="K950" t="e">
        <f>MIN(100, MAX(0, (100*(INDEX(出力表!D:D,4))/(EXP(INDEX(係数表!B:B,4) + $C950) + (INDEX(出力表!D:D,4)))) + (乱数表!$P950*(Settings!B12/(((INDEX(出力表!D:D,4))+1)^INDEX(係数表!E:E,4)*INDEX(係数表!F:F,4))))))</f>
        <v>#VALUE!</v>
      </c>
      <c r="L950" t="e">
        <f>MIN(100, MAX(0, (INDEX(出力表!D:D,4))*J950/MAX(K950, Settings!B3)))</f>
        <v>#VALUE!</v>
      </c>
      <c r="M950">
        <f>MIN(100, MAX(0, 100*BETAINV(乱数表!$E950, MAX(0.00000001, (1/(1+EXP(-(INDEX(係数表!G:G,5) + $B950))))*(EXP(INDEX(係数表!H:H,5) + INDEX(係数表!I:I,5)*LN(INDEX(出力表!C:C,5)+1)))), MAX(0.00000001, (1-(1/(1+EXP(-(INDEX(係数表!G:G,5) + $B950)))))*(EXP(INDEX(係数表!H:H,5) + INDEX(係数表!I:I,5)*LN(INDEX(出力表!C:C,5)+1)))))))</f>
        <v>79.611049116270067</v>
      </c>
      <c r="N950" t="e">
        <f>MIN(100, MAX(0, (100*(INDEX(出力表!D:D,5))/(EXP(INDEX(係数表!B:B,5) + $C950) + (INDEX(出力表!D:D,5)))) + (乱数表!$Q950*(Settings!B12/(((INDEX(出力表!D:D,5))+1)^INDEX(係数表!E:E,5)*INDEX(係数表!F:F,5))))))</f>
        <v>#VALUE!</v>
      </c>
      <c r="O950" t="e">
        <f>MIN(100, MAX(0, (INDEX(出力表!D:D,5))*M950/MAX(N950, Settings!B3)))</f>
        <v>#VALUE!</v>
      </c>
      <c r="P950">
        <f>MIN(100, MAX(0, 100*BETAINV(乱数表!$F950, MAX(0.00000001, (1/(1+EXP(-(INDEX(係数表!G:G,6) + $B950))))*(EXP(INDEX(係数表!H:H,6) + INDEX(係数表!I:I,6)*LN(INDEX(出力表!C:C,6)+1)))), MAX(0.00000001, (1-(1/(1+EXP(-(INDEX(係数表!G:G,6) + $B950)))))*(EXP(INDEX(係数表!H:H,6) + INDEX(係数表!I:I,6)*LN(INDEX(出力表!C:C,6)+1)))))))</f>
        <v>65.805278319864115</v>
      </c>
      <c r="Q950" t="e">
        <f>MIN(100, MAX(0, (100*(INDEX(出力表!D:D,6))/(EXP(INDEX(係数表!B:B,6) + $C950) + (INDEX(出力表!D:D,6)))) + (乱数表!$R950*(Settings!B12/(((INDEX(出力表!D:D,6))+1)^INDEX(係数表!E:E,6)*INDEX(係数表!F:F,6))))))</f>
        <v>#VALUE!</v>
      </c>
      <c r="R950" t="e">
        <f>MIN(100, MAX(0, (INDEX(出力表!D:D,6))*P950/MAX(Q950, Settings!B3)))</f>
        <v>#VALUE!</v>
      </c>
      <c r="S950">
        <f>MIN(100, MAX(0, 100*BETAINV(乱数表!$G950, MAX(0.00000001, (1/(1+EXP(-(INDEX(係数表!G:G,7) + $B950))))*(EXP(INDEX(係数表!H:H,7) + INDEX(係数表!I:I,7)*LN(INDEX(出力表!C:C,7)+1)))), MAX(0.00000001, (1-(1/(1+EXP(-(INDEX(係数表!G:G,7) + $B950)))))*(EXP(INDEX(係数表!H:H,7) + INDEX(係数表!I:I,7)*LN(INDEX(出力表!C:C,7)+1)))))))</f>
        <v>99.970203613075583</v>
      </c>
      <c r="T950" t="e">
        <f>MIN(100, MAX(0, (100*(INDEX(出力表!D:D,7))/(EXP(INDEX(係数表!B:B,7) + $C950) + (INDEX(出力表!D:D,7)))) + (乱数表!$S950*(Settings!B12/(((INDEX(出力表!D:D,7))+1)^INDEX(係数表!E:E,7)*INDEX(係数表!F:F,7))))))</f>
        <v>#VALUE!</v>
      </c>
      <c r="U950" t="e">
        <f>MIN(100, MAX(0, (INDEX(出力表!D:D,7))*S950/MAX(T950, Settings!B3)))</f>
        <v>#VALUE!</v>
      </c>
      <c r="V950">
        <f>MIN(100, MAX(0, 100*BETAINV(乱数表!$H950, MAX(0.00000001, (1/(1+EXP(-(INDEX(係数表!G:G,8) + $B950))))*(EXP(INDEX(係数表!H:H,8) + INDEX(係数表!I:I,8)*LN(INDEX(出力表!C:C,8)+1)))), MAX(0.00000001, (1-(1/(1+EXP(-(INDEX(係数表!G:G,8) + $B950)))))*(EXP(INDEX(係数表!H:H,8) + INDEX(係数表!I:I,8)*LN(INDEX(出力表!C:C,8)+1)))))))</f>
        <v>61.745516195804015</v>
      </c>
      <c r="W950" t="e">
        <f>MIN(100, MAX(0, (100*(INDEX(出力表!D:D,8))/(EXP(INDEX(係数表!B:B,8) + $C950) + (INDEX(出力表!D:D,8)))) + (乱数表!$T950*(Settings!B12/(((INDEX(出力表!D:D,8))+1)^INDEX(係数表!E:E,8)*INDEX(係数表!F:F,8))))))</f>
        <v>#VALUE!</v>
      </c>
      <c r="X950" t="e">
        <f>MIN(100, MAX(0, (INDEX(出力表!D:D,8))*V950/MAX(W950, Settings!B3)))</f>
        <v>#VALUE!</v>
      </c>
      <c r="Y950">
        <f>MIN(100, MAX(0, 100*BETAINV(乱数表!$I950, MAX(0.00000001, (1/(1+EXP(-(INDEX(係数表!G:G,9) + $B950))))*(EXP(INDEX(係数表!H:H,9) + INDEX(係数表!I:I,9)*LN(INDEX(出力表!C:C,9)+1)))), MAX(0.00000001, (1-(1/(1+EXP(-(INDEX(係数表!G:G,9) + $B950)))))*(EXP(INDEX(係数表!H:H,9) + INDEX(係数表!I:I,9)*LN(INDEX(出力表!C:C,9)+1)))))))</f>
        <v>95.071305666487305</v>
      </c>
      <c r="Z950" t="e">
        <f>MIN(100, MAX(0, (100*(INDEX(出力表!D:D,9))/(EXP(INDEX(係数表!B:B,9) + $C950) + (INDEX(出力表!D:D,9)))) + (乱数表!$U950*(Settings!B12/(((INDEX(出力表!D:D,9))+1)^INDEX(係数表!E:E,9)*INDEX(係数表!F:F,9))))))</f>
        <v>#VALUE!</v>
      </c>
      <c r="AA950" t="e">
        <f>MIN(100, MAX(0, (INDEX(出力表!D:D,9))*Y950/MAX(Z950, Settings!B3)))</f>
        <v>#VALUE!</v>
      </c>
      <c r="AB950">
        <f>MIN(100, MAX(0, 100*BETAINV(乱数表!$J950, MAX(0.00000001, (1/(1+EXP(-(INDEX(係数表!G:G,10) + $B950))))*(EXP(INDEX(係数表!H:H,10) + INDEX(係数表!I:I,10)*LN(INDEX(出力表!C:C,10)+1)))), MAX(0.00000001, (1-(1/(1+EXP(-(INDEX(係数表!G:G,10) + $B950)))))*(EXP(INDEX(係数表!H:H,10) + INDEX(係数表!I:I,10)*LN(INDEX(出力表!C:C,10)+1)))))))</f>
        <v>77.921840339096164</v>
      </c>
      <c r="AC950" t="e">
        <f>MIN(100, MAX(0, (100*(INDEX(出力表!D:D,10))/(EXP(INDEX(係数表!B:B,10) + $C950) + (INDEX(出力表!D:D,10)))) + (乱数表!$V950*(Settings!B12/(((INDEX(出力表!D:D,10))+1)^INDEX(係数表!E:E,10)*INDEX(係数表!F:F,10))))))</f>
        <v>#VALUE!</v>
      </c>
      <c r="AD950" t="e">
        <f>MIN(100, MAX(0, (INDEX(出力表!D:D,10))*AB950/MAX(AC950, Settings!B3)))</f>
        <v>#VALUE!</v>
      </c>
      <c r="AE950">
        <f>MIN(100, MAX(0, 100*BETAINV(乱数表!$K950, MAX(0.00000001, (1/(1+EXP(-(INDEX(係数表!G:G,11) + $B950))))*(EXP(INDEX(係数表!H:H,11) + INDEX(係数表!I:I,11)*LN(INDEX(出力表!C:C,11)+1)))), MAX(0.00000001, (1-(1/(1+EXP(-(INDEX(係数表!G:G,11) + $B950)))))*(EXP(INDEX(係数表!H:H,11) + INDEX(係数表!I:I,11)*LN(INDEX(出力表!C:C,11)+1)))))))</f>
        <v>63.710728081932302</v>
      </c>
      <c r="AF950" t="e">
        <f>MIN(100, MAX(0, (100*(INDEX(出力表!D:D,11))/(EXP(INDEX(係数表!B:B,11) + $C950) + (INDEX(出力表!D:D,11)))) + (乱数表!$W950*(Settings!B12/(((INDEX(出力表!D:D,11))+1)^INDEX(係数表!E:E,11)*INDEX(係数表!F:F,11))))))</f>
        <v>#VALUE!</v>
      </c>
      <c r="AG950" t="e">
        <f>MIN(100, MAX(0, (INDEX(出力表!D:D,11))*AE950/MAX(AF950, Settings!B3)))</f>
        <v>#VALUE!</v>
      </c>
      <c r="AH950">
        <f>MIN(100, MAX(0, 100*BETAINV(乱数表!$L950, MAX(0.00000001, (1/(1+EXP(-(INDEX(係数表!G:G,12) + $B950))))*(EXP(INDEX(係数表!H:H,12) + INDEX(係数表!I:I,12)*LN(INDEX(出力表!C:C,12)+1)))), MAX(0.00000001, (1-(1/(1+EXP(-(INDEX(係数表!G:G,12) + $B950)))))*(EXP(INDEX(係数表!H:H,12) + INDEX(係数表!I:I,12)*LN(INDEX(出力表!C:C,12)+1)))))))</f>
        <v>99.999202171681389</v>
      </c>
      <c r="AI950" t="e">
        <f>MIN(100, MAX(0, (100*(INDEX(出力表!D:D,12))/(EXP(INDEX(係数表!B:B,12) + $C950) + (INDEX(出力表!D:D,12)))) + (乱数表!$X950*(Settings!B12/(((INDEX(出力表!D:D,12))+1)^INDEX(係数表!E:E,12)*INDEX(係数表!F:F,12))))))</f>
        <v>#VALUE!</v>
      </c>
      <c r="AJ950" t="e">
        <f>MIN(100, MAX(0, (INDEX(出力表!D:D,12))*AH950/MAX(AI950, Settings!B3)))</f>
        <v>#VALUE!</v>
      </c>
      <c r="AK950">
        <f>MIN(100, MAX(0, 100*BETAINV(乱数表!$M950, MAX(0.00000001, (1/(1+EXP(-(INDEX(係数表!G:G,13) + $B950))))*(EXP(INDEX(係数表!H:H,13) + INDEX(係数表!I:I,13)*LN(INDEX(出力表!C:C,13)+1)))), MAX(0.00000001, (1-(1/(1+EXP(-(INDEX(係数表!G:G,13) + $B950)))))*(EXP(INDEX(係数表!H:H,13) + INDEX(係数表!I:I,13)*LN(INDEX(出力表!C:C,13)+1)))))))</f>
        <v>99.997651706577173</v>
      </c>
      <c r="AL950" t="e">
        <f>MIN(100, MAX(0, (100*(INDEX(出力表!D:D,13))/(EXP(INDEX(係数表!B:B,13) + $C950) + (INDEX(出力表!D:D,13)))) + (乱数表!$Y950*(Settings!B12/(((INDEX(出力表!D:D,13))+1)^INDEX(係数表!E:E,13)*INDEX(係数表!F:F,13))))))</f>
        <v>#VALUE!</v>
      </c>
      <c r="AM950" t="e">
        <f>MIN(100, MAX(0, (INDEX(出力表!D:D,13))*AK950/MAX(AL950, Settings!B3)))</f>
        <v>#VALUE!</v>
      </c>
      <c r="AN950">
        <f>IF(ISNUMBER(F950), INDEX(出力表!B:B,2)*F950, 0)+IF(ISNUMBER(I950), INDEX(出力表!B:B,3)*I950, 0)+IF(ISNUMBER(L950), INDEX(出力表!B:B,4)*L950, 0)+IF(ISNUMBER(O950), INDEX(出力表!B:B,5)*O950, 0)+IF(ISNUMBER(R950), INDEX(出力表!B:B,6)*R950, 0)+IF(ISNUMBER(U950), INDEX(出力表!B:B,7)*U950, 0)+IF(ISNUMBER(X950), INDEX(出力表!B:B,8)*X950, 0)+IF(ISNUMBER(AA950), INDEX(出力表!B:B,9)*AA950, 0)+IF(ISNUMBER(AD950), INDEX(出力表!B:B,10)*AD950, 0)+IF(ISNUMBER(AG950), INDEX(出力表!B:B,11)*AG950, 0)+IF(ISNUMBER(AJ950), INDEX(出力表!B:B,12)*AJ950, 0)+IF(ISNUMBER(AM950), INDEX(出力表!B:B,13)*AM950, 0)</f>
        <v>0</v>
      </c>
      <c r="AO950">
        <f>IF(ISNUMBER(F950), INDEX(出力表!B:B,2), 0)+IF(ISNUMBER(I950), INDEX(出力表!B:B,3), 0)+IF(ISNUMBER(L950), INDEX(出力表!B:B,4), 0)+IF(ISNUMBER(O950), INDEX(出力表!B:B,5), 0)+IF(ISNUMBER(R950), INDEX(出力表!B:B,6), 0)+IF(ISNUMBER(U950), INDEX(出力表!B:B,7), 0)+IF(ISNUMBER(X950), INDEX(出力表!B:B,8), 0)+IF(ISNUMBER(AA950), INDEX(出力表!B:B,9), 0)+IF(ISNUMBER(AD950), INDEX(出力表!B:B,10), 0)+IF(ISNUMBER(AG950), INDEX(出力表!B:B,11), 0)+IF(ISNUMBER(AJ950), INDEX(出力表!B:B,12), 0)+IF(ISNUMBER(AM950), INDEX(出力表!B:B,13), 0)</f>
        <v>0</v>
      </c>
      <c r="AP950" t="str">
        <f t="shared" si="14"/>
        <v/>
      </c>
    </row>
    <row r="951" spans="1:42" x14ac:dyDescent="0.2">
      <c r="A951">
        <v>950</v>
      </c>
      <c r="B951">
        <f>IF(UPPER(Settings!B4)="TRUE", 乱数表!$Z951*Settings!B10, 0)</f>
        <v>0.50257704815728821</v>
      </c>
      <c r="C951">
        <f>IF(UPPER(Settings!B4)="TRUE", 乱数表!$AA951*Settings!B11, 0)</f>
        <v>6.4925247909923605E-3</v>
      </c>
      <c r="D951">
        <f>MIN(100, MAX(0, 100*BETAINV(乱数表!$B951, MAX(0.00000001, (1/(1+EXP(-(INDEX(係数表!G:G,2) + $B951))))*(EXP(INDEX(係数表!H:H,2) + INDEX(係数表!I:I,2)*LN(INDEX(出力表!C:C,2)+1)))), MAX(0.00000001, (1-(1/(1+EXP(-(INDEX(係数表!G:G,2) + $B951)))))*(EXP(INDEX(係数表!H:H,2) + INDEX(係数表!I:I,2)*LN(INDEX(出力表!C:C,2)+1)))))))</f>
        <v>94.63314932416597</v>
      </c>
      <c r="E951" t="e">
        <f>MIN(100, MAX(0, (100*(INDEX(出力表!D:D,2))/(EXP(INDEX(係数表!B:B,2) + $C951) + (INDEX(出力表!D:D,2)))) + (乱数表!$N951*(Settings!B12/(((INDEX(出力表!D:D,2))+1)^INDEX(係数表!E:E,2)*INDEX(係数表!F:F,2))))))</f>
        <v>#VALUE!</v>
      </c>
      <c r="F951" t="e">
        <f>MIN(100, MAX(0, (INDEX(出力表!D:D,2))*D951/MAX(E951, Settings!B3)))</f>
        <v>#VALUE!</v>
      </c>
      <c r="G951">
        <f>MIN(100, MAX(0, 100*BETAINV(乱数表!$C951, MAX(0.00000001, (1/(1+EXP(-(INDEX(係数表!G:G,3) + $B951))))*(EXP(INDEX(係数表!H:H,3) + INDEX(係数表!I:I,3)*LN(INDEX(出力表!C:C,3)+1)))), MAX(0.00000001, (1-(1/(1+EXP(-(INDEX(係数表!G:G,3) + $B951)))))*(EXP(INDEX(係数表!H:H,3) + INDEX(係数表!I:I,3)*LN(INDEX(出力表!C:C,3)+1)))))))</f>
        <v>88.636554788164531</v>
      </c>
      <c r="H951" t="e">
        <f>MIN(100, MAX(0, (100*(INDEX(出力表!D:D,3))/(EXP(INDEX(係数表!B:B,3) + $C951) + (INDEX(出力表!D:D,3)))) + (乱数表!$O951*(Settings!B12/(((INDEX(出力表!D:D,3))+1)^INDEX(係数表!E:E,3)*INDEX(係数表!F:F,3))))))</f>
        <v>#VALUE!</v>
      </c>
      <c r="I951" t="e">
        <f>MIN(100, MAX(0, (INDEX(出力表!D:D,3))*G951/MAX(H951, Settings!B3)))</f>
        <v>#VALUE!</v>
      </c>
      <c r="J951">
        <f>MIN(100, MAX(0, 100*BETAINV(乱数表!$D951, MAX(0.00000001, (1/(1+EXP(-(INDEX(係数表!G:G,4) + $B951))))*(EXP(INDEX(係数表!H:H,4) + INDEX(係数表!I:I,4)*LN(INDEX(出力表!C:C,4)+1)))), MAX(0.00000001, (1-(1/(1+EXP(-(INDEX(係数表!G:G,4) + $B951)))))*(EXP(INDEX(係数表!H:H,4) + INDEX(係数表!I:I,4)*LN(INDEX(出力表!C:C,4)+1)))))))</f>
        <v>96.162974740199331</v>
      </c>
      <c r="K951" t="e">
        <f>MIN(100, MAX(0, (100*(INDEX(出力表!D:D,4))/(EXP(INDEX(係数表!B:B,4) + $C951) + (INDEX(出力表!D:D,4)))) + (乱数表!$P951*(Settings!B12/(((INDEX(出力表!D:D,4))+1)^INDEX(係数表!E:E,4)*INDEX(係数表!F:F,4))))))</f>
        <v>#VALUE!</v>
      </c>
      <c r="L951" t="e">
        <f>MIN(100, MAX(0, (INDEX(出力表!D:D,4))*J951/MAX(K951, Settings!B3)))</f>
        <v>#VALUE!</v>
      </c>
      <c r="M951">
        <f>MIN(100, MAX(0, 100*BETAINV(乱数表!$E951, MAX(0.00000001, (1/(1+EXP(-(INDEX(係数表!G:G,5) + $B951))))*(EXP(INDEX(係数表!H:H,5) + INDEX(係数表!I:I,5)*LN(INDEX(出力表!C:C,5)+1)))), MAX(0.00000001, (1-(1/(1+EXP(-(INDEX(係数表!G:G,5) + $B951)))))*(EXP(INDEX(係数表!H:H,5) + INDEX(係数表!I:I,5)*LN(INDEX(出力表!C:C,5)+1)))))))</f>
        <v>90.624231063033818</v>
      </c>
      <c r="N951" t="e">
        <f>MIN(100, MAX(0, (100*(INDEX(出力表!D:D,5))/(EXP(INDEX(係数表!B:B,5) + $C951) + (INDEX(出力表!D:D,5)))) + (乱数表!$Q951*(Settings!B12/(((INDEX(出力表!D:D,5))+1)^INDEX(係数表!E:E,5)*INDEX(係数表!F:F,5))))))</f>
        <v>#VALUE!</v>
      </c>
      <c r="O951" t="e">
        <f>MIN(100, MAX(0, (INDEX(出力表!D:D,5))*M951/MAX(N951, Settings!B3)))</f>
        <v>#VALUE!</v>
      </c>
      <c r="P951">
        <f>MIN(100, MAX(0, 100*BETAINV(乱数表!$F951, MAX(0.00000001, (1/(1+EXP(-(INDEX(係数表!G:G,6) + $B951))))*(EXP(INDEX(係数表!H:H,6) + INDEX(係数表!I:I,6)*LN(INDEX(出力表!C:C,6)+1)))), MAX(0.00000001, (1-(1/(1+EXP(-(INDEX(係数表!G:G,6) + $B951)))))*(EXP(INDEX(係数表!H:H,6) + INDEX(係数表!I:I,6)*LN(INDEX(出力表!C:C,6)+1)))))))</f>
        <v>99.55929571912263</v>
      </c>
      <c r="Q951" t="e">
        <f>MIN(100, MAX(0, (100*(INDEX(出力表!D:D,6))/(EXP(INDEX(係数表!B:B,6) + $C951) + (INDEX(出力表!D:D,6)))) + (乱数表!$R951*(Settings!B12/(((INDEX(出力表!D:D,6))+1)^INDEX(係数表!E:E,6)*INDEX(係数表!F:F,6))))))</f>
        <v>#VALUE!</v>
      </c>
      <c r="R951" t="e">
        <f>MIN(100, MAX(0, (INDEX(出力表!D:D,6))*P951/MAX(Q951, Settings!B3)))</f>
        <v>#VALUE!</v>
      </c>
      <c r="S951">
        <f>MIN(100, MAX(0, 100*BETAINV(乱数表!$G951, MAX(0.00000001, (1/(1+EXP(-(INDEX(係数表!G:G,7) + $B951))))*(EXP(INDEX(係数表!H:H,7) + INDEX(係数表!I:I,7)*LN(INDEX(出力表!C:C,7)+1)))), MAX(0.00000001, (1-(1/(1+EXP(-(INDEX(係数表!G:G,7) + $B951)))))*(EXP(INDEX(係数表!H:H,7) + INDEX(係数表!I:I,7)*LN(INDEX(出力表!C:C,7)+1)))))))</f>
        <v>99.871145214065521</v>
      </c>
      <c r="T951" t="e">
        <f>MIN(100, MAX(0, (100*(INDEX(出力表!D:D,7))/(EXP(INDEX(係数表!B:B,7) + $C951) + (INDEX(出力表!D:D,7)))) + (乱数表!$S951*(Settings!B12/(((INDEX(出力表!D:D,7))+1)^INDEX(係数表!E:E,7)*INDEX(係数表!F:F,7))))))</f>
        <v>#VALUE!</v>
      </c>
      <c r="U951" t="e">
        <f>MIN(100, MAX(0, (INDEX(出力表!D:D,7))*S951/MAX(T951, Settings!B3)))</f>
        <v>#VALUE!</v>
      </c>
      <c r="V951">
        <f>MIN(100, MAX(0, 100*BETAINV(乱数表!$H951, MAX(0.00000001, (1/(1+EXP(-(INDEX(係数表!G:G,8) + $B951))))*(EXP(INDEX(係数表!H:H,8) + INDEX(係数表!I:I,8)*LN(INDEX(出力表!C:C,8)+1)))), MAX(0.00000001, (1-(1/(1+EXP(-(INDEX(係数表!G:G,8) + $B951)))))*(EXP(INDEX(係数表!H:H,8) + INDEX(係数表!I:I,8)*LN(INDEX(出力表!C:C,8)+1)))))))</f>
        <v>97.13665370057592</v>
      </c>
      <c r="W951" t="e">
        <f>MIN(100, MAX(0, (100*(INDEX(出力表!D:D,8))/(EXP(INDEX(係数表!B:B,8) + $C951) + (INDEX(出力表!D:D,8)))) + (乱数表!$T951*(Settings!B12/(((INDEX(出力表!D:D,8))+1)^INDEX(係数表!E:E,8)*INDEX(係数表!F:F,8))))))</f>
        <v>#VALUE!</v>
      </c>
      <c r="X951" t="e">
        <f>MIN(100, MAX(0, (INDEX(出力表!D:D,8))*V951/MAX(W951, Settings!B3)))</f>
        <v>#VALUE!</v>
      </c>
      <c r="Y951">
        <f>MIN(100, MAX(0, 100*BETAINV(乱数表!$I951, MAX(0.00000001, (1/(1+EXP(-(INDEX(係数表!G:G,9) + $B951))))*(EXP(INDEX(係数表!H:H,9) + INDEX(係数表!I:I,9)*LN(INDEX(出力表!C:C,9)+1)))), MAX(0.00000001, (1-(1/(1+EXP(-(INDEX(係数表!G:G,9) + $B951)))))*(EXP(INDEX(係数表!H:H,9) + INDEX(係数表!I:I,9)*LN(INDEX(出力表!C:C,9)+1)))))))</f>
        <v>99.878723408841211</v>
      </c>
      <c r="Z951" t="e">
        <f>MIN(100, MAX(0, (100*(INDEX(出力表!D:D,9))/(EXP(INDEX(係数表!B:B,9) + $C951) + (INDEX(出力表!D:D,9)))) + (乱数表!$U951*(Settings!B12/(((INDEX(出力表!D:D,9))+1)^INDEX(係数表!E:E,9)*INDEX(係数表!F:F,9))))))</f>
        <v>#VALUE!</v>
      </c>
      <c r="AA951" t="e">
        <f>MIN(100, MAX(0, (INDEX(出力表!D:D,9))*Y951/MAX(Z951, Settings!B3)))</f>
        <v>#VALUE!</v>
      </c>
      <c r="AB951">
        <f>MIN(100, MAX(0, 100*BETAINV(乱数表!$J951, MAX(0.00000001, (1/(1+EXP(-(INDEX(係数表!G:G,10) + $B951))))*(EXP(INDEX(係数表!H:H,10) + INDEX(係数表!I:I,10)*LN(INDEX(出力表!C:C,10)+1)))), MAX(0.00000001, (1-(1/(1+EXP(-(INDEX(係数表!G:G,10) + $B951)))))*(EXP(INDEX(係数表!H:H,10) + INDEX(係数表!I:I,10)*LN(INDEX(出力表!C:C,10)+1)))))))</f>
        <v>80.607037826144548</v>
      </c>
      <c r="AC951" t="e">
        <f>MIN(100, MAX(0, (100*(INDEX(出力表!D:D,10))/(EXP(INDEX(係数表!B:B,10) + $C951) + (INDEX(出力表!D:D,10)))) + (乱数表!$V951*(Settings!B12/(((INDEX(出力表!D:D,10))+1)^INDEX(係数表!E:E,10)*INDEX(係数表!F:F,10))))))</f>
        <v>#VALUE!</v>
      </c>
      <c r="AD951" t="e">
        <f>MIN(100, MAX(0, (INDEX(出力表!D:D,10))*AB951/MAX(AC951, Settings!B3)))</f>
        <v>#VALUE!</v>
      </c>
      <c r="AE951">
        <f>MIN(100, MAX(0, 100*BETAINV(乱数表!$K951, MAX(0.00000001, (1/(1+EXP(-(INDEX(係数表!G:G,11) + $B951))))*(EXP(INDEX(係数表!H:H,11) + INDEX(係数表!I:I,11)*LN(INDEX(出力表!C:C,11)+1)))), MAX(0.00000001, (1-(1/(1+EXP(-(INDEX(係数表!G:G,11) + $B951)))))*(EXP(INDEX(係数表!H:H,11) + INDEX(係数表!I:I,11)*LN(INDEX(出力表!C:C,11)+1)))))))</f>
        <v>99.878689697893819</v>
      </c>
      <c r="AF951" t="e">
        <f>MIN(100, MAX(0, (100*(INDEX(出力表!D:D,11))/(EXP(INDEX(係数表!B:B,11) + $C951) + (INDEX(出力表!D:D,11)))) + (乱数表!$W951*(Settings!B12/(((INDEX(出力表!D:D,11))+1)^INDEX(係数表!E:E,11)*INDEX(係数表!F:F,11))))))</f>
        <v>#VALUE!</v>
      </c>
      <c r="AG951" t="e">
        <f>MIN(100, MAX(0, (INDEX(出力表!D:D,11))*AE951/MAX(AF951, Settings!B3)))</f>
        <v>#VALUE!</v>
      </c>
      <c r="AH951">
        <f>MIN(100, MAX(0, 100*BETAINV(乱数表!$L951, MAX(0.00000001, (1/(1+EXP(-(INDEX(係数表!G:G,12) + $B951))))*(EXP(INDEX(係数表!H:H,12) + INDEX(係数表!I:I,12)*LN(INDEX(出力表!C:C,12)+1)))), MAX(0.00000001, (1-(1/(1+EXP(-(INDEX(係数表!G:G,12) + $B951)))))*(EXP(INDEX(係数表!H:H,12) + INDEX(係数表!I:I,12)*LN(INDEX(出力表!C:C,12)+1)))))))</f>
        <v>86.778678456661055</v>
      </c>
      <c r="AI951" t="e">
        <f>MIN(100, MAX(0, (100*(INDEX(出力表!D:D,12))/(EXP(INDEX(係数表!B:B,12) + $C951) + (INDEX(出力表!D:D,12)))) + (乱数表!$X951*(Settings!B12/(((INDEX(出力表!D:D,12))+1)^INDEX(係数表!E:E,12)*INDEX(係数表!F:F,12))))))</f>
        <v>#VALUE!</v>
      </c>
      <c r="AJ951" t="e">
        <f>MIN(100, MAX(0, (INDEX(出力表!D:D,12))*AH951/MAX(AI951, Settings!B3)))</f>
        <v>#VALUE!</v>
      </c>
      <c r="AK951">
        <f>MIN(100, MAX(0, 100*BETAINV(乱数表!$M951, MAX(0.00000001, (1/(1+EXP(-(INDEX(係数表!G:G,13) + $B951))))*(EXP(INDEX(係数表!H:H,13) + INDEX(係数表!I:I,13)*LN(INDEX(出力表!C:C,13)+1)))), MAX(0.00000001, (1-(1/(1+EXP(-(INDEX(係数表!G:G,13) + $B951)))))*(EXP(INDEX(係数表!H:H,13) + INDEX(係数表!I:I,13)*LN(INDEX(出力表!C:C,13)+1)))))))</f>
        <v>99.782231742294641</v>
      </c>
      <c r="AL951" t="e">
        <f>MIN(100, MAX(0, (100*(INDEX(出力表!D:D,13))/(EXP(INDEX(係数表!B:B,13) + $C951) + (INDEX(出力表!D:D,13)))) + (乱数表!$Y951*(Settings!B12/(((INDEX(出力表!D:D,13))+1)^INDEX(係数表!E:E,13)*INDEX(係数表!F:F,13))))))</f>
        <v>#VALUE!</v>
      </c>
      <c r="AM951" t="e">
        <f>MIN(100, MAX(0, (INDEX(出力表!D:D,13))*AK951/MAX(AL951, Settings!B3)))</f>
        <v>#VALUE!</v>
      </c>
      <c r="AN951">
        <f>IF(ISNUMBER(F951), INDEX(出力表!B:B,2)*F951, 0)+IF(ISNUMBER(I951), INDEX(出力表!B:B,3)*I951, 0)+IF(ISNUMBER(L951), INDEX(出力表!B:B,4)*L951, 0)+IF(ISNUMBER(O951), INDEX(出力表!B:B,5)*O951, 0)+IF(ISNUMBER(R951), INDEX(出力表!B:B,6)*R951, 0)+IF(ISNUMBER(U951), INDEX(出力表!B:B,7)*U951, 0)+IF(ISNUMBER(X951), INDEX(出力表!B:B,8)*X951, 0)+IF(ISNUMBER(AA951), INDEX(出力表!B:B,9)*AA951, 0)+IF(ISNUMBER(AD951), INDEX(出力表!B:B,10)*AD951, 0)+IF(ISNUMBER(AG951), INDEX(出力表!B:B,11)*AG951, 0)+IF(ISNUMBER(AJ951), INDEX(出力表!B:B,12)*AJ951, 0)+IF(ISNUMBER(AM951), INDEX(出力表!B:B,13)*AM951, 0)</f>
        <v>0</v>
      </c>
      <c r="AO951">
        <f>IF(ISNUMBER(F951), INDEX(出力表!B:B,2), 0)+IF(ISNUMBER(I951), INDEX(出力表!B:B,3), 0)+IF(ISNUMBER(L951), INDEX(出力表!B:B,4), 0)+IF(ISNUMBER(O951), INDEX(出力表!B:B,5), 0)+IF(ISNUMBER(R951), INDEX(出力表!B:B,6), 0)+IF(ISNUMBER(U951), INDEX(出力表!B:B,7), 0)+IF(ISNUMBER(X951), INDEX(出力表!B:B,8), 0)+IF(ISNUMBER(AA951), INDEX(出力表!B:B,9), 0)+IF(ISNUMBER(AD951), INDEX(出力表!B:B,10), 0)+IF(ISNUMBER(AG951), INDEX(出力表!B:B,11), 0)+IF(ISNUMBER(AJ951), INDEX(出力表!B:B,12), 0)+IF(ISNUMBER(AM951), INDEX(出力表!B:B,13), 0)</f>
        <v>0</v>
      </c>
      <c r="AP951" t="str">
        <f t="shared" si="14"/>
        <v/>
      </c>
    </row>
    <row r="952" spans="1:42" x14ac:dyDescent="0.2">
      <c r="A952">
        <v>951</v>
      </c>
      <c r="B952">
        <f>IF(UPPER(Settings!B4)="TRUE", 乱数表!$Z952*Settings!B10, 0)</f>
        <v>-0.6131520233254284</v>
      </c>
      <c r="C952">
        <f>IF(UPPER(Settings!B4)="TRUE", 乱数表!$AA952*Settings!B11, 0)</f>
        <v>-9.5893808142932524E-2</v>
      </c>
      <c r="D952">
        <f>MIN(100, MAX(0, 100*BETAINV(乱数表!$B952, MAX(0.00000001, (1/(1+EXP(-(INDEX(係数表!G:G,2) + $B952))))*(EXP(INDEX(係数表!H:H,2) + INDEX(係数表!I:I,2)*LN(INDEX(出力表!C:C,2)+1)))), MAX(0.00000001, (1-(1/(1+EXP(-(INDEX(係数表!G:G,2) + $B952)))))*(EXP(INDEX(係数表!H:H,2) + INDEX(係数表!I:I,2)*LN(INDEX(出力表!C:C,2)+1)))))))</f>
        <v>90.617881092486712</v>
      </c>
      <c r="E952" t="e">
        <f>MIN(100, MAX(0, (100*(INDEX(出力表!D:D,2))/(EXP(INDEX(係数表!B:B,2) + $C952) + (INDEX(出力表!D:D,2)))) + (乱数表!$N952*(Settings!B12/(((INDEX(出力表!D:D,2))+1)^INDEX(係数表!E:E,2)*INDEX(係数表!F:F,2))))))</f>
        <v>#VALUE!</v>
      </c>
      <c r="F952" t="e">
        <f>MIN(100, MAX(0, (INDEX(出力表!D:D,2))*D952/MAX(E952, Settings!B3)))</f>
        <v>#VALUE!</v>
      </c>
      <c r="G952">
        <f>MIN(100, MAX(0, 100*BETAINV(乱数表!$C952, MAX(0.00000001, (1/(1+EXP(-(INDEX(係数表!G:G,3) + $B952))))*(EXP(INDEX(係数表!H:H,3) + INDEX(係数表!I:I,3)*LN(INDEX(出力表!C:C,3)+1)))), MAX(0.00000001, (1-(1/(1+EXP(-(INDEX(係数表!G:G,3) + $B952)))))*(EXP(INDEX(係数表!H:H,3) + INDEX(係数表!I:I,3)*LN(INDEX(出力表!C:C,3)+1)))))))</f>
        <v>56.82914140443819</v>
      </c>
      <c r="H952" t="e">
        <f>MIN(100, MAX(0, (100*(INDEX(出力表!D:D,3))/(EXP(INDEX(係数表!B:B,3) + $C952) + (INDEX(出力表!D:D,3)))) + (乱数表!$O952*(Settings!B12/(((INDEX(出力表!D:D,3))+1)^INDEX(係数表!E:E,3)*INDEX(係数表!F:F,3))))))</f>
        <v>#VALUE!</v>
      </c>
      <c r="I952" t="e">
        <f>MIN(100, MAX(0, (INDEX(出力表!D:D,3))*G952/MAX(H952, Settings!B3)))</f>
        <v>#VALUE!</v>
      </c>
      <c r="J952">
        <f>MIN(100, MAX(0, 100*BETAINV(乱数表!$D952, MAX(0.00000001, (1/(1+EXP(-(INDEX(係数表!G:G,4) + $B952))))*(EXP(INDEX(係数表!H:H,4) + INDEX(係数表!I:I,4)*LN(INDEX(出力表!C:C,4)+1)))), MAX(0.00000001, (1-(1/(1+EXP(-(INDEX(係数表!G:G,4) + $B952)))))*(EXP(INDEX(係数表!H:H,4) + INDEX(係数表!I:I,4)*LN(INDEX(出力表!C:C,4)+1)))))))</f>
        <v>42.510693796327956</v>
      </c>
      <c r="K952" t="e">
        <f>MIN(100, MAX(0, (100*(INDEX(出力表!D:D,4))/(EXP(INDEX(係数表!B:B,4) + $C952) + (INDEX(出力表!D:D,4)))) + (乱数表!$P952*(Settings!B12/(((INDEX(出力表!D:D,4))+1)^INDEX(係数表!E:E,4)*INDEX(係数表!F:F,4))))))</f>
        <v>#VALUE!</v>
      </c>
      <c r="L952" t="e">
        <f>MIN(100, MAX(0, (INDEX(出力表!D:D,4))*J952/MAX(K952, Settings!B3)))</f>
        <v>#VALUE!</v>
      </c>
      <c r="M952">
        <f>MIN(100, MAX(0, 100*BETAINV(乱数表!$E952, MAX(0.00000001, (1/(1+EXP(-(INDEX(係数表!G:G,5) + $B952))))*(EXP(INDEX(係数表!H:H,5) + INDEX(係数表!I:I,5)*LN(INDEX(出力表!C:C,5)+1)))), MAX(0.00000001, (1-(1/(1+EXP(-(INDEX(係数表!G:G,5) + $B952)))))*(EXP(INDEX(係数表!H:H,5) + INDEX(係数表!I:I,5)*LN(INDEX(出力表!C:C,5)+1)))))))</f>
        <v>95.598557417022789</v>
      </c>
      <c r="N952" t="e">
        <f>MIN(100, MAX(0, (100*(INDEX(出力表!D:D,5))/(EXP(INDEX(係数表!B:B,5) + $C952) + (INDEX(出力表!D:D,5)))) + (乱数表!$Q952*(Settings!B12/(((INDEX(出力表!D:D,5))+1)^INDEX(係数表!E:E,5)*INDEX(係数表!F:F,5))))))</f>
        <v>#VALUE!</v>
      </c>
      <c r="O952" t="e">
        <f>MIN(100, MAX(0, (INDEX(出力表!D:D,5))*M952/MAX(N952, Settings!B3)))</f>
        <v>#VALUE!</v>
      </c>
      <c r="P952">
        <f>MIN(100, MAX(0, 100*BETAINV(乱数表!$F952, MAX(0.00000001, (1/(1+EXP(-(INDEX(係数表!G:G,6) + $B952))))*(EXP(INDEX(係数表!H:H,6) + INDEX(係数表!I:I,6)*LN(INDEX(出力表!C:C,6)+1)))), MAX(0.00000001, (1-(1/(1+EXP(-(INDEX(係数表!G:G,6) + $B952)))))*(EXP(INDEX(係数表!H:H,6) + INDEX(係数表!I:I,6)*LN(INDEX(出力表!C:C,6)+1)))))))</f>
        <v>90.543651483668583</v>
      </c>
      <c r="Q952" t="e">
        <f>MIN(100, MAX(0, (100*(INDEX(出力表!D:D,6))/(EXP(INDEX(係数表!B:B,6) + $C952) + (INDEX(出力表!D:D,6)))) + (乱数表!$R952*(Settings!B12/(((INDEX(出力表!D:D,6))+1)^INDEX(係数表!E:E,6)*INDEX(係数表!F:F,6))))))</f>
        <v>#VALUE!</v>
      </c>
      <c r="R952" t="e">
        <f>MIN(100, MAX(0, (INDEX(出力表!D:D,6))*P952/MAX(Q952, Settings!B3)))</f>
        <v>#VALUE!</v>
      </c>
      <c r="S952">
        <f>MIN(100, MAX(0, 100*BETAINV(乱数表!$G952, MAX(0.00000001, (1/(1+EXP(-(INDEX(係数表!G:G,7) + $B952))))*(EXP(INDEX(係数表!H:H,7) + INDEX(係数表!I:I,7)*LN(INDEX(出力表!C:C,7)+1)))), MAX(0.00000001, (1-(1/(1+EXP(-(INDEX(係数表!G:G,7) + $B952)))))*(EXP(INDEX(係数表!H:H,7) + INDEX(係数表!I:I,7)*LN(INDEX(出力表!C:C,7)+1)))))))</f>
        <v>89.286983295993821</v>
      </c>
      <c r="T952" t="e">
        <f>MIN(100, MAX(0, (100*(INDEX(出力表!D:D,7))/(EXP(INDEX(係数表!B:B,7) + $C952) + (INDEX(出力表!D:D,7)))) + (乱数表!$S952*(Settings!B12/(((INDEX(出力表!D:D,7))+1)^INDEX(係数表!E:E,7)*INDEX(係数表!F:F,7))))))</f>
        <v>#VALUE!</v>
      </c>
      <c r="U952" t="e">
        <f>MIN(100, MAX(0, (INDEX(出力表!D:D,7))*S952/MAX(T952, Settings!B3)))</f>
        <v>#VALUE!</v>
      </c>
      <c r="V952">
        <f>MIN(100, MAX(0, 100*BETAINV(乱数表!$H952, MAX(0.00000001, (1/(1+EXP(-(INDEX(係数表!G:G,8) + $B952))))*(EXP(INDEX(係数表!H:H,8) + INDEX(係数表!I:I,8)*LN(INDEX(出力表!C:C,8)+1)))), MAX(0.00000001, (1-(1/(1+EXP(-(INDEX(係数表!G:G,8) + $B952)))))*(EXP(INDEX(係数表!H:H,8) + INDEX(係数表!I:I,8)*LN(INDEX(出力表!C:C,8)+1)))))))</f>
        <v>81.083079763311034</v>
      </c>
      <c r="W952" t="e">
        <f>MIN(100, MAX(0, (100*(INDEX(出力表!D:D,8))/(EXP(INDEX(係数表!B:B,8) + $C952) + (INDEX(出力表!D:D,8)))) + (乱数表!$T952*(Settings!B12/(((INDEX(出力表!D:D,8))+1)^INDEX(係数表!E:E,8)*INDEX(係数表!F:F,8))))))</f>
        <v>#VALUE!</v>
      </c>
      <c r="X952" t="e">
        <f>MIN(100, MAX(0, (INDEX(出力表!D:D,8))*V952/MAX(W952, Settings!B3)))</f>
        <v>#VALUE!</v>
      </c>
      <c r="Y952">
        <f>MIN(100, MAX(0, 100*BETAINV(乱数表!$I952, MAX(0.00000001, (1/(1+EXP(-(INDEX(係数表!G:G,9) + $B952))))*(EXP(INDEX(係数表!H:H,9) + INDEX(係数表!I:I,9)*LN(INDEX(出力表!C:C,9)+1)))), MAX(0.00000001, (1-(1/(1+EXP(-(INDEX(係数表!G:G,9) + $B952)))))*(EXP(INDEX(係数表!H:H,9) + INDEX(係数表!I:I,9)*LN(INDEX(出力表!C:C,9)+1)))))))</f>
        <v>99.895906837993522</v>
      </c>
      <c r="Z952" t="e">
        <f>MIN(100, MAX(0, (100*(INDEX(出力表!D:D,9))/(EXP(INDEX(係数表!B:B,9) + $C952) + (INDEX(出力表!D:D,9)))) + (乱数表!$U952*(Settings!B12/(((INDEX(出力表!D:D,9))+1)^INDEX(係数表!E:E,9)*INDEX(係数表!F:F,9))))))</f>
        <v>#VALUE!</v>
      </c>
      <c r="AA952" t="e">
        <f>MIN(100, MAX(0, (INDEX(出力表!D:D,9))*Y952/MAX(Z952, Settings!B3)))</f>
        <v>#VALUE!</v>
      </c>
      <c r="AB952">
        <f>MIN(100, MAX(0, 100*BETAINV(乱数表!$J952, MAX(0.00000001, (1/(1+EXP(-(INDEX(係数表!G:G,10) + $B952))))*(EXP(INDEX(係数表!H:H,10) + INDEX(係数表!I:I,10)*LN(INDEX(出力表!C:C,10)+1)))), MAX(0.00000001, (1-(1/(1+EXP(-(INDEX(係数表!G:G,10) + $B952)))))*(EXP(INDEX(係数表!H:H,10) + INDEX(係数表!I:I,10)*LN(INDEX(出力表!C:C,10)+1)))))))</f>
        <v>60.811687649700922</v>
      </c>
      <c r="AC952" t="e">
        <f>MIN(100, MAX(0, (100*(INDEX(出力表!D:D,10))/(EXP(INDEX(係数表!B:B,10) + $C952) + (INDEX(出力表!D:D,10)))) + (乱数表!$V952*(Settings!B12/(((INDEX(出力表!D:D,10))+1)^INDEX(係数表!E:E,10)*INDEX(係数表!F:F,10))))))</f>
        <v>#VALUE!</v>
      </c>
      <c r="AD952" t="e">
        <f>MIN(100, MAX(0, (INDEX(出力表!D:D,10))*AB952/MAX(AC952, Settings!B3)))</f>
        <v>#VALUE!</v>
      </c>
      <c r="AE952">
        <f>MIN(100, MAX(0, 100*BETAINV(乱数表!$K952, MAX(0.00000001, (1/(1+EXP(-(INDEX(係数表!G:G,11) + $B952))))*(EXP(INDEX(係数表!H:H,11) + INDEX(係数表!I:I,11)*LN(INDEX(出力表!C:C,11)+1)))), MAX(0.00000001, (1-(1/(1+EXP(-(INDEX(係数表!G:G,11) + $B952)))))*(EXP(INDEX(係数表!H:H,11) + INDEX(係数表!I:I,11)*LN(INDEX(出力表!C:C,11)+1)))))))</f>
        <v>39.265160688279572</v>
      </c>
      <c r="AF952" t="e">
        <f>MIN(100, MAX(0, (100*(INDEX(出力表!D:D,11))/(EXP(INDEX(係数表!B:B,11) + $C952) + (INDEX(出力表!D:D,11)))) + (乱数表!$W952*(Settings!B12/(((INDEX(出力表!D:D,11))+1)^INDEX(係数表!E:E,11)*INDEX(係数表!F:F,11))))))</f>
        <v>#VALUE!</v>
      </c>
      <c r="AG952" t="e">
        <f>MIN(100, MAX(0, (INDEX(出力表!D:D,11))*AE952/MAX(AF952, Settings!B3)))</f>
        <v>#VALUE!</v>
      </c>
      <c r="AH952">
        <f>MIN(100, MAX(0, 100*BETAINV(乱数表!$L952, MAX(0.00000001, (1/(1+EXP(-(INDEX(係数表!G:G,12) + $B952))))*(EXP(INDEX(係数表!H:H,12) + INDEX(係数表!I:I,12)*LN(INDEX(出力表!C:C,12)+1)))), MAX(0.00000001, (1-(1/(1+EXP(-(INDEX(係数表!G:G,12) + $B952)))))*(EXP(INDEX(係数表!H:H,12) + INDEX(係数表!I:I,12)*LN(INDEX(出力表!C:C,12)+1)))))))</f>
        <v>97.434912076215355</v>
      </c>
      <c r="AI952" t="e">
        <f>MIN(100, MAX(0, (100*(INDEX(出力表!D:D,12))/(EXP(INDEX(係数表!B:B,12) + $C952) + (INDEX(出力表!D:D,12)))) + (乱数表!$X952*(Settings!B12/(((INDEX(出力表!D:D,12))+1)^INDEX(係数表!E:E,12)*INDEX(係数表!F:F,12))))))</f>
        <v>#VALUE!</v>
      </c>
      <c r="AJ952" t="e">
        <f>MIN(100, MAX(0, (INDEX(出力表!D:D,12))*AH952/MAX(AI952, Settings!B3)))</f>
        <v>#VALUE!</v>
      </c>
      <c r="AK952">
        <f>MIN(100, MAX(0, 100*BETAINV(乱数表!$M952, MAX(0.00000001, (1/(1+EXP(-(INDEX(係数表!G:G,13) + $B952))))*(EXP(INDEX(係数表!H:H,13) + INDEX(係数表!I:I,13)*LN(INDEX(出力表!C:C,13)+1)))), MAX(0.00000001, (1-(1/(1+EXP(-(INDEX(係数表!G:G,13) + $B952)))))*(EXP(INDEX(係数表!H:H,13) + INDEX(係数表!I:I,13)*LN(INDEX(出力表!C:C,13)+1)))))))</f>
        <v>99.572691819341657</v>
      </c>
      <c r="AL952" t="e">
        <f>MIN(100, MAX(0, (100*(INDEX(出力表!D:D,13))/(EXP(INDEX(係数表!B:B,13) + $C952) + (INDEX(出力表!D:D,13)))) + (乱数表!$Y952*(Settings!B12/(((INDEX(出力表!D:D,13))+1)^INDEX(係数表!E:E,13)*INDEX(係数表!F:F,13))))))</f>
        <v>#VALUE!</v>
      </c>
      <c r="AM952" t="e">
        <f>MIN(100, MAX(0, (INDEX(出力表!D:D,13))*AK952/MAX(AL952, Settings!B3)))</f>
        <v>#VALUE!</v>
      </c>
      <c r="AN952">
        <f>IF(ISNUMBER(F952), INDEX(出力表!B:B,2)*F952, 0)+IF(ISNUMBER(I952), INDEX(出力表!B:B,3)*I952, 0)+IF(ISNUMBER(L952), INDEX(出力表!B:B,4)*L952, 0)+IF(ISNUMBER(O952), INDEX(出力表!B:B,5)*O952, 0)+IF(ISNUMBER(R952), INDEX(出力表!B:B,6)*R952, 0)+IF(ISNUMBER(U952), INDEX(出力表!B:B,7)*U952, 0)+IF(ISNUMBER(X952), INDEX(出力表!B:B,8)*X952, 0)+IF(ISNUMBER(AA952), INDEX(出力表!B:B,9)*AA952, 0)+IF(ISNUMBER(AD952), INDEX(出力表!B:B,10)*AD952, 0)+IF(ISNUMBER(AG952), INDEX(出力表!B:B,11)*AG952, 0)+IF(ISNUMBER(AJ952), INDEX(出力表!B:B,12)*AJ952, 0)+IF(ISNUMBER(AM952), INDEX(出力表!B:B,13)*AM952, 0)</f>
        <v>0</v>
      </c>
      <c r="AO952">
        <f>IF(ISNUMBER(F952), INDEX(出力表!B:B,2), 0)+IF(ISNUMBER(I952), INDEX(出力表!B:B,3), 0)+IF(ISNUMBER(L952), INDEX(出力表!B:B,4), 0)+IF(ISNUMBER(O952), INDEX(出力表!B:B,5), 0)+IF(ISNUMBER(R952), INDEX(出力表!B:B,6), 0)+IF(ISNUMBER(U952), INDEX(出力表!B:B,7), 0)+IF(ISNUMBER(X952), INDEX(出力表!B:B,8), 0)+IF(ISNUMBER(AA952), INDEX(出力表!B:B,9), 0)+IF(ISNUMBER(AD952), INDEX(出力表!B:B,10), 0)+IF(ISNUMBER(AG952), INDEX(出力表!B:B,11), 0)+IF(ISNUMBER(AJ952), INDEX(出力表!B:B,12), 0)+IF(ISNUMBER(AM952), INDEX(出力表!B:B,13), 0)</f>
        <v>0</v>
      </c>
      <c r="AP952" t="str">
        <f t="shared" si="14"/>
        <v/>
      </c>
    </row>
    <row r="953" spans="1:42" x14ac:dyDescent="0.2">
      <c r="A953">
        <v>952</v>
      </c>
      <c r="B953">
        <f>IF(UPPER(Settings!B4)="TRUE", 乱数表!$Z953*Settings!B10, 0)</f>
        <v>-0.41108947094003956</v>
      </c>
      <c r="C953">
        <f>IF(UPPER(Settings!B4)="TRUE", 乱数表!$AA953*Settings!B11, 0)</f>
        <v>5.3730622609228104E-2</v>
      </c>
      <c r="D953">
        <f>MIN(100, MAX(0, 100*BETAINV(乱数表!$B953, MAX(0.00000001, (1/(1+EXP(-(INDEX(係数表!G:G,2) + $B953))))*(EXP(INDEX(係数表!H:H,2) + INDEX(係数表!I:I,2)*LN(INDEX(出力表!C:C,2)+1)))), MAX(0.00000001, (1-(1/(1+EXP(-(INDEX(係数表!G:G,2) + $B953)))))*(EXP(INDEX(係数表!H:H,2) + INDEX(係数表!I:I,2)*LN(INDEX(出力表!C:C,2)+1)))))))</f>
        <v>71.79411878400694</v>
      </c>
      <c r="E953" t="e">
        <f>MIN(100, MAX(0, (100*(INDEX(出力表!D:D,2))/(EXP(INDEX(係数表!B:B,2) + $C953) + (INDEX(出力表!D:D,2)))) + (乱数表!$N953*(Settings!B12/(((INDEX(出力表!D:D,2))+1)^INDEX(係数表!E:E,2)*INDEX(係数表!F:F,2))))))</f>
        <v>#VALUE!</v>
      </c>
      <c r="F953" t="e">
        <f>MIN(100, MAX(0, (INDEX(出力表!D:D,2))*D953/MAX(E953, Settings!B3)))</f>
        <v>#VALUE!</v>
      </c>
      <c r="G953">
        <f>MIN(100, MAX(0, 100*BETAINV(乱数表!$C953, MAX(0.00000001, (1/(1+EXP(-(INDEX(係数表!G:G,3) + $B953))))*(EXP(INDEX(係数表!H:H,3) + INDEX(係数表!I:I,3)*LN(INDEX(出力表!C:C,3)+1)))), MAX(0.00000001, (1-(1/(1+EXP(-(INDEX(係数表!G:G,3) + $B953)))))*(EXP(INDEX(係数表!H:H,3) + INDEX(係数表!I:I,3)*LN(INDEX(出力表!C:C,3)+1)))))))</f>
        <v>94.799998773867671</v>
      </c>
      <c r="H953" t="e">
        <f>MIN(100, MAX(0, (100*(INDEX(出力表!D:D,3))/(EXP(INDEX(係数表!B:B,3) + $C953) + (INDEX(出力表!D:D,3)))) + (乱数表!$O953*(Settings!B12/(((INDEX(出力表!D:D,3))+1)^INDEX(係数表!E:E,3)*INDEX(係数表!F:F,3))))))</f>
        <v>#VALUE!</v>
      </c>
      <c r="I953" t="e">
        <f>MIN(100, MAX(0, (INDEX(出力表!D:D,3))*G953/MAX(H953, Settings!B3)))</f>
        <v>#VALUE!</v>
      </c>
      <c r="J953">
        <f>MIN(100, MAX(0, 100*BETAINV(乱数表!$D953, MAX(0.00000001, (1/(1+EXP(-(INDEX(係数表!G:G,4) + $B953))))*(EXP(INDEX(係数表!H:H,4) + INDEX(係数表!I:I,4)*LN(INDEX(出力表!C:C,4)+1)))), MAX(0.00000001, (1-(1/(1+EXP(-(INDEX(係数表!G:G,4) + $B953)))))*(EXP(INDEX(係数表!H:H,4) + INDEX(係数表!I:I,4)*LN(INDEX(出力表!C:C,4)+1)))))))</f>
        <v>90.812192973307717</v>
      </c>
      <c r="K953" t="e">
        <f>MIN(100, MAX(0, (100*(INDEX(出力表!D:D,4))/(EXP(INDEX(係数表!B:B,4) + $C953) + (INDEX(出力表!D:D,4)))) + (乱数表!$P953*(Settings!B12/(((INDEX(出力表!D:D,4))+1)^INDEX(係数表!E:E,4)*INDEX(係数表!F:F,4))))))</f>
        <v>#VALUE!</v>
      </c>
      <c r="L953" t="e">
        <f>MIN(100, MAX(0, (INDEX(出力表!D:D,4))*J953/MAX(K953, Settings!B3)))</f>
        <v>#VALUE!</v>
      </c>
      <c r="M953">
        <f>MIN(100, MAX(0, 100*BETAINV(乱数表!$E953, MAX(0.00000001, (1/(1+EXP(-(INDEX(係数表!G:G,5) + $B953))))*(EXP(INDEX(係数表!H:H,5) + INDEX(係数表!I:I,5)*LN(INDEX(出力表!C:C,5)+1)))), MAX(0.00000001, (1-(1/(1+EXP(-(INDEX(係数表!G:G,5) + $B953)))))*(EXP(INDEX(係数表!H:H,5) + INDEX(係数表!I:I,5)*LN(INDEX(出力表!C:C,5)+1)))))))</f>
        <v>99.934978385561152</v>
      </c>
      <c r="N953" t="e">
        <f>MIN(100, MAX(0, (100*(INDEX(出力表!D:D,5))/(EXP(INDEX(係数表!B:B,5) + $C953) + (INDEX(出力表!D:D,5)))) + (乱数表!$Q953*(Settings!B12/(((INDEX(出力表!D:D,5))+1)^INDEX(係数表!E:E,5)*INDEX(係数表!F:F,5))))))</f>
        <v>#VALUE!</v>
      </c>
      <c r="O953" t="e">
        <f>MIN(100, MAX(0, (INDEX(出力表!D:D,5))*M953/MAX(N953, Settings!B3)))</f>
        <v>#VALUE!</v>
      </c>
      <c r="P953">
        <f>MIN(100, MAX(0, 100*BETAINV(乱数表!$F953, MAX(0.00000001, (1/(1+EXP(-(INDEX(係数表!G:G,6) + $B953))))*(EXP(INDEX(係数表!H:H,6) + INDEX(係数表!I:I,6)*LN(INDEX(出力表!C:C,6)+1)))), MAX(0.00000001, (1-(1/(1+EXP(-(INDEX(係数表!G:G,6) + $B953)))))*(EXP(INDEX(係数表!H:H,6) + INDEX(係数表!I:I,6)*LN(INDEX(出力表!C:C,6)+1)))))))</f>
        <v>61.679450897981283</v>
      </c>
      <c r="Q953" t="e">
        <f>MIN(100, MAX(0, (100*(INDEX(出力表!D:D,6))/(EXP(INDEX(係数表!B:B,6) + $C953) + (INDEX(出力表!D:D,6)))) + (乱数表!$R953*(Settings!B12/(((INDEX(出力表!D:D,6))+1)^INDEX(係数表!E:E,6)*INDEX(係数表!F:F,6))))))</f>
        <v>#VALUE!</v>
      </c>
      <c r="R953" t="e">
        <f>MIN(100, MAX(0, (INDEX(出力表!D:D,6))*P953/MAX(Q953, Settings!B3)))</f>
        <v>#VALUE!</v>
      </c>
      <c r="S953">
        <f>MIN(100, MAX(0, 100*BETAINV(乱数表!$G953, MAX(0.00000001, (1/(1+EXP(-(INDEX(係数表!G:G,7) + $B953))))*(EXP(INDEX(係数表!H:H,7) + INDEX(係数表!I:I,7)*LN(INDEX(出力表!C:C,7)+1)))), MAX(0.00000001, (1-(1/(1+EXP(-(INDEX(係数表!G:G,7) + $B953)))))*(EXP(INDEX(係数表!H:H,7) + INDEX(係数表!I:I,7)*LN(INDEX(出力表!C:C,7)+1)))))))</f>
        <v>71.730961476148764</v>
      </c>
      <c r="T953" t="e">
        <f>MIN(100, MAX(0, (100*(INDEX(出力表!D:D,7))/(EXP(INDEX(係数表!B:B,7) + $C953) + (INDEX(出力表!D:D,7)))) + (乱数表!$S953*(Settings!B12/(((INDEX(出力表!D:D,7))+1)^INDEX(係数表!E:E,7)*INDEX(係数表!F:F,7))))))</f>
        <v>#VALUE!</v>
      </c>
      <c r="U953" t="e">
        <f>MIN(100, MAX(0, (INDEX(出力表!D:D,7))*S953/MAX(T953, Settings!B3)))</f>
        <v>#VALUE!</v>
      </c>
      <c r="V953">
        <f>MIN(100, MAX(0, 100*BETAINV(乱数表!$H953, MAX(0.00000001, (1/(1+EXP(-(INDEX(係数表!G:G,8) + $B953))))*(EXP(INDEX(係数表!H:H,8) + INDEX(係数表!I:I,8)*LN(INDEX(出力表!C:C,8)+1)))), MAX(0.00000001, (1-(1/(1+EXP(-(INDEX(係数表!G:G,8) + $B953)))))*(EXP(INDEX(係数表!H:H,8) + INDEX(係数表!I:I,8)*LN(INDEX(出力表!C:C,8)+1)))))))</f>
        <v>87.03060166652665</v>
      </c>
      <c r="W953" t="e">
        <f>MIN(100, MAX(0, (100*(INDEX(出力表!D:D,8))/(EXP(INDEX(係数表!B:B,8) + $C953) + (INDEX(出力表!D:D,8)))) + (乱数表!$T953*(Settings!B12/(((INDEX(出力表!D:D,8))+1)^INDEX(係数表!E:E,8)*INDEX(係数表!F:F,8))))))</f>
        <v>#VALUE!</v>
      </c>
      <c r="X953" t="e">
        <f>MIN(100, MAX(0, (INDEX(出力表!D:D,8))*V953/MAX(W953, Settings!B3)))</f>
        <v>#VALUE!</v>
      </c>
      <c r="Y953">
        <f>MIN(100, MAX(0, 100*BETAINV(乱数表!$I953, MAX(0.00000001, (1/(1+EXP(-(INDEX(係数表!G:G,9) + $B953))))*(EXP(INDEX(係数表!H:H,9) + INDEX(係数表!I:I,9)*LN(INDEX(出力表!C:C,9)+1)))), MAX(0.00000001, (1-(1/(1+EXP(-(INDEX(係数表!G:G,9) + $B953)))))*(EXP(INDEX(係数表!H:H,9) + INDEX(係数表!I:I,9)*LN(INDEX(出力表!C:C,9)+1)))))))</f>
        <v>99.106340833109471</v>
      </c>
      <c r="Z953" t="e">
        <f>MIN(100, MAX(0, (100*(INDEX(出力表!D:D,9))/(EXP(INDEX(係数表!B:B,9) + $C953) + (INDEX(出力表!D:D,9)))) + (乱数表!$U953*(Settings!B12/(((INDEX(出力表!D:D,9))+1)^INDEX(係数表!E:E,9)*INDEX(係数表!F:F,9))))))</f>
        <v>#VALUE!</v>
      </c>
      <c r="AA953" t="e">
        <f>MIN(100, MAX(0, (INDEX(出力表!D:D,9))*Y953/MAX(Z953, Settings!B3)))</f>
        <v>#VALUE!</v>
      </c>
      <c r="AB953">
        <f>MIN(100, MAX(0, 100*BETAINV(乱数表!$J953, MAX(0.00000001, (1/(1+EXP(-(INDEX(係数表!G:G,10) + $B953))))*(EXP(INDEX(係数表!H:H,10) + INDEX(係数表!I:I,10)*LN(INDEX(出力表!C:C,10)+1)))), MAX(0.00000001, (1-(1/(1+EXP(-(INDEX(係数表!G:G,10) + $B953)))))*(EXP(INDEX(係数表!H:H,10) + INDEX(係数表!I:I,10)*LN(INDEX(出力表!C:C,10)+1)))))))</f>
        <v>94.705019842171794</v>
      </c>
      <c r="AC953" t="e">
        <f>MIN(100, MAX(0, (100*(INDEX(出力表!D:D,10))/(EXP(INDEX(係数表!B:B,10) + $C953) + (INDEX(出力表!D:D,10)))) + (乱数表!$V953*(Settings!B12/(((INDEX(出力表!D:D,10))+1)^INDEX(係数表!E:E,10)*INDEX(係数表!F:F,10))))))</f>
        <v>#VALUE!</v>
      </c>
      <c r="AD953" t="e">
        <f>MIN(100, MAX(0, (INDEX(出力表!D:D,10))*AB953/MAX(AC953, Settings!B3)))</f>
        <v>#VALUE!</v>
      </c>
      <c r="AE953">
        <f>MIN(100, MAX(0, 100*BETAINV(乱数表!$K953, MAX(0.00000001, (1/(1+EXP(-(INDEX(係数表!G:G,11) + $B953))))*(EXP(INDEX(係数表!H:H,11) + INDEX(係数表!I:I,11)*LN(INDEX(出力表!C:C,11)+1)))), MAX(0.00000001, (1-(1/(1+EXP(-(INDEX(係数表!G:G,11) + $B953)))))*(EXP(INDEX(係数表!H:H,11) + INDEX(係数表!I:I,11)*LN(INDEX(出力表!C:C,11)+1)))))))</f>
        <v>51.62765380962481</v>
      </c>
      <c r="AF953" t="e">
        <f>MIN(100, MAX(0, (100*(INDEX(出力表!D:D,11))/(EXP(INDEX(係数表!B:B,11) + $C953) + (INDEX(出力表!D:D,11)))) + (乱数表!$W953*(Settings!B12/(((INDEX(出力表!D:D,11))+1)^INDEX(係数表!E:E,11)*INDEX(係数表!F:F,11))))))</f>
        <v>#VALUE!</v>
      </c>
      <c r="AG953" t="e">
        <f>MIN(100, MAX(0, (INDEX(出力表!D:D,11))*AE953/MAX(AF953, Settings!B3)))</f>
        <v>#VALUE!</v>
      </c>
      <c r="AH953">
        <f>MIN(100, MAX(0, 100*BETAINV(乱数表!$L953, MAX(0.00000001, (1/(1+EXP(-(INDEX(係数表!G:G,12) + $B953))))*(EXP(INDEX(係数表!H:H,12) + INDEX(係数表!I:I,12)*LN(INDEX(出力表!C:C,12)+1)))), MAX(0.00000001, (1-(1/(1+EXP(-(INDEX(係数表!G:G,12) + $B953)))))*(EXP(INDEX(係数表!H:H,12) + INDEX(係数表!I:I,12)*LN(INDEX(出力表!C:C,12)+1)))))))</f>
        <v>94.453639380365999</v>
      </c>
      <c r="AI953" t="e">
        <f>MIN(100, MAX(0, (100*(INDEX(出力表!D:D,12))/(EXP(INDEX(係数表!B:B,12) + $C953) + (INDEX(出力表!D:D,12)))) + (乱数表!$X953*(Settings!B12/(((INDEX(出力表!D:D,12))+1)^INDEX(係数表!E:E,12)*INDEX(係数表!F:F,12))))))</f>
        <v>#VALUE!</v>
      </c>
      <c r="AJ953" t="e">
        <f>MIN(100, MAX(0, (INDEX(出力表!D:D,12))*AH953/MAX(AI953, Settings!B3)))</f>
        <v>#VALUE!</v>
      </c>
      <c r="AK953">
        <f>MIN(100, MAX(0, 100*BETAINV(乱数表!$M953, MAX(0.00000001, (1/(1+EXP(-(INDEX(係数表!G:G,13) + $B953))))*(EXP(INDEX(係数表!H:H,13) + INDEX(係数表!I:I,13)*LN(INDEX(出力表!C:C,13)+1)))), MAX(0.00000001, (1-(1/(1+EXP(-(INDEX(係数表!G:G,13) + $B953)))))*(EXP(INDEX(係数表!H:H,13) + INDEX(係数表!I:I,13)*LN(INDEX(出力表!C:C,13)+1)))))))</f>
        <v>99.835143432983642</v>
      </c>
      <c r="AL953" t="e">
        <f>MIN(100, MAX(0, (100*(INDEX(出力表!D:D,13))/(EXP(INDEX(係数表!B:B,13) + $C953) + (INDEX(出力表!D:D,13)))) + (乱数表!$Y953*(Settings!B12/(((INDEX(出力表!D:D,13))+1)^INDEX(係数表!E:E,13)*INDEX(係数表!F:F,13))))))</f>
        <v>#VALUE!</v>
      </c>
      <c r="AM953" t="e">
        <f>MIN(100, MAX(0, (INDEX(出力表!D:D,13))*AK953/MAX(AL953, Settings!B3)))</f>
        <v>#VALUE!</v>
      </c>
      <c r="AN953">
        <f>IF(ISNUMBER(F953), INDEX(出力表!B:B,2)*F953, 0)+IF(ISNUMBER(I953), INDEX(出力表!B:B,3)*I953, 0)+IF(ISNUMBER(L953), INDEX(出力表!B:B,4)*L953, 0)+IF(ISNUMBER(O953), INDEX(出力表!B:B,5)*O953, 0)+IF(ISNUMBER(R953), INDEX(出力表!B:B,6)*R953, 0)+IF(ISNUMBER(U953), INDEX(出力表!B:B,7)*U953, 0)+IF(ISNUMBER(X953), INDEX(出力表!B:B,8)*X953, 0)+IF(ISNUMBER(AA953), INDEX(出力表!B:B,9)*AA953, 0)+IF(ISNUMBER(AD953), INDEX(出力表!B:B,10)*AD953, 0)+IF(ISNUMBER(AG953), INDEX(出力表!B:B,11)*AG953, 0)+IF(ISNUMBER(AJ953), INDEX(出力表!B:B,12)*AJ953, 0)+IF(ISNUMBER(AM953), INDEX(出力表!B:B,13)*AM953, 0)</f>
        <v>0</v>
      </c>
      <c r="AO953">
        <f>IF(ISNUMBER(F953), INDEX(出力表!B:B,2), 0)+IF(ISNUMBER(I953), INDEX(出力表!B:B,3), 0)+IF(ISNUMBER(L953), INDEX(出力表!B:B,4), 0)+IF(ISNUMBER(O953), INDEX(出力表!B:B,5), 0)+IF(ISNUMBER(R953), INDEX(出力表!B:B,6), 0)+IF(ISNUMBER(U953), INDEX(出力表!B:B,7), 0)+IF(ISNUMBER(X953), INDEX(出力表!B:B,8), 0)+IF(ISNUMBER(AA953), INDEX(出力表!B:B,9), 0)+IF(ISNUMBER(AD953), INDEX(出力表!B:B,10), 0)+IF(ISNUMBER(AG953), INDEX(出力表!B:B,11), 0)+IF(ISNUMBER(AJ953), INDEX(出力表!B:B,12), 0)+IF(ISNUMBER(AM953), INDEX(出力表!B:B,13), 0)</f>
        <v>0</v>
      </c>
      <c r="AP953" t="str">
        <f t="shared" si="14"/>
        <v/>
      </c>
    </row>
    <row r="954" spans="1:42" x14ac:dyDescent="0.2">
      <c r="A954">
        <v>953</v>
      </c>
      <c r="B954">
        <f>IF(UPPER(Settings!B4)="TRUE", 乱数表!$Z954*Settings!B10, 0)</f>
        <v>-0.52142802459474058</v>
      </c>
      <c r="C954">
        <f>IF(UPPER(Settings!B4)="TRUE", 乱数表!$AA954*Settings!B11, 0)</f>
        <v>-9.9423979717491832E-3</v>
      </c>
      <c r="D954">
        <f>MIN(100, MAX(0, 100*BETAINV(乱数表!$B954, MAX(0.00000001, (1/(1+EXP(-(INDEX(係数表!G:G,2) + $B954))))*(EXP(INDEX(係数表!H:H,2) + INDEX(係数表!I:I,2)*LN(INDEX(出力表!C:C,2)+1)))), MAX(0.00000001, (1-(1/(1+EXP(-(INDEX(係数表!G:G,2) + $B954)))))*(EXP(INDEX(係数表!H:H,2) + INDEX(係数表!I:I,2)*LN(INDEX(出力表!C:C,2)+1)))))))</f>
        <v>99.747475463952568</v>
      </c>
      <c r="E954" t="e">
        <f>MIN(100, MAX(0, (100*(INDEX(出力表!D:D,2))/(EXP(INDEX(係数表!B:B,2) + $C954) + (INDEX(出力表!D:D,2)))) + (乱数表!$N954*(Settings!B12/(((INDEX(出力表!D:D,2))+1)^INDEX(係数表!E:E,2)*INDEX(係数表!F:F,2))))))</f>
        <v>#VALUE!</v>
      </c>
      <c r="F954" t="e">
        <f>MIN(100, MAX(0, (INDEX(出力表!D:D,2))*D954/MAX(E954, Settings!B3)))</f>
        <v>#VALUE!</v>
      </c>
      <c r="G954">
        <f>MIN(100, MAX(0, 100*BETAINV(乱数表!$C954, MAX(0.00000001, (1/(1+EXP(-(INDEX(係数表!G:G,3) + $B954))))*(EXP(INDEX(係数表!H:H,3) + INDEX(係数表!I:I,3)*LN(INDEX(出力表!C:C,3)+1)))), MAX(0.00000001, (1-(1/(1+EXP(-(INDEX(係数表!G:G,3) + $B954)))))*(EXP(INDEX(係数表!H:H,3) + INDEX(係数表!I:I,3)*LN(INDEX(出力表!C:C,3)+1)))))))</f>
        <v>66.592641752971517</v>
      </c>
      <c r="H954" t="e">
        <f>MIN(100, MAX(0, (100*(INDEX(出力表!D:D,3))/(EXP(INDEX(係数表!B:B,3) + $C954) + (INDEX(出力表!D:D,3)))) + (乱数表!$O954*(Settings!B12/(((INDEX(出力表!D:D,3))+1)^INDEX(係数表!E:E,3)*INDEX(係数表!F:F,3))))))</f>
        <v>#VALUE!</v>
      </c>
      <c r="I954" t="e">
        <f>MIN(100, MAX(0, (INDEX(出力表!D:D,3))*G954/MAX(H954, Settings!B3)))</f>
        <v>#VALUE!</v>
      </c>
      <c r="J954">
        <f>MIN(100, MAX(0, 100*BETAINV(乱数表!$D954, MAX(0.00000001, (1/(1+EXP(-(INDEX(係数表!G:G,4) + $B954))))*(EXP(INDEX(係数表!H:H,4) + INDEX(係数表!I:I,4)*LN(INDEX(出力表!C:C,4)+1)))), MAX(0.00000001, (1-(1/(1+EXP(-(INDEX(係数表!G:G,4) + $B954)))))*(EXP(INDEX(係数表!H:H,4) + INDEX(係数表!I:I,4)*LN(INDEX(出力表!C:C,4)+1)))))))</f>
        <v>96.88449452299794</v>
      </c>
      <c r="K954" t="e">
        <f>MIN(100, MAX(0, (100*(INDEX(出力表!D:D,4))/(EXP(INDEX(係数表!B:B,4) + $C954) + (INDEX(出力表!D:D,4)))) + (乱数表!$P954*(Settings!B12/(((INDEX(出力表!D:D,4))+1)^INDEX(係数表!E:E,4)*INDEX(係数表!F:F,4))))))</f>
        <v>#VALUE!</v>
      </c>
      <c r="L954" t="e">
        <f>MIN(100, MAX(0, (INDEX(出力表!D:D,4))*J954/MAX(K954, Settings!B3)))</f>
        <v>#VALUE!</v>
      </c>
      <c r="M954">
        <f>MIN(100, MAX(0, 100*BETAINV(乱数表!$E954, MAX(0.00000001, (1/(1+EXP(-(INDEX(係数表!G:G,5) + $B954))))*(EXP(INDEX(係数表!H:H,5) + INDEX(係数表!I:I,5)*LN(INDEX(出力表!C:C,5)+1)))), MAX(0.00000001, (1-(1/(1+EXP(-(INDEX(係数表!G:G,5) + $B954)))))*(EXP(INDEX(係数表!H:H,5) + INDEX(係数表!I:I,5)*LN(INDEX(出力表!C:C,5)+1)))))))</f>
        <v>91.865239122502174</v>
      </c>
      <c r="N954" t="e">
        <f>MIN(100, MAX(0, (100*(INDEX(出力表!D:D,5))/(EXP(INDEX(係数表!B:B,5) + $C954) + (INDEX(出力表!D:D,5)))) + (乱数表!$Q954*(Settings!B12/(((INDEX(出力表!D:D,5))+1)^INDEX(係数表!E:E,5)*INDEX(係数表!F:F,5))))))</f>
        <v>#VALUE!</v>
      </c>
      <c r="O954" t="e">
        <f>MIN(100, MAX(0, (INDEX(出力表!D:D,5))*M954/MAX(N954, Settings!B3)))</f>
        <v>#VALUE!</v>
      </c>
      <c r="P954">
        <f>MIN(100, MAX(0, 100*BETAINV(乱数表!$F954, MAX(0.00000001, (1/(1+EXP(-(INDEX(係数表!G:G,6) + $B954))))*(EXP(INDEX(係数表!H:H,6) + INDEX(係数表!I:I,6)*LN(INDEX(出力表!C:C,6)+1)))), MAX(0.00000001, (1-(1/(1+EXP(-(INDEX(係数表!G:G,6) + $B954)))))*(EXP(INDEX(係数表!H:H,6) + INDEX(係数表!I:I,6)*LN(INDEX(出力表!C:C,6)+1)))))))</f>
        <v>89.083906418546448</v>
      </c>
      <c r="Q954" t="e">
        <f>MIN(100, MAX(0, (100*(INDEX(出力表!D:D,6))/(EXP(INDEX(係数表!B:B,6) + $C954) + (INDEX(出力表!D:D,6)))) + (乱数表!$R954*(Settings!B12/(((INDEX(出力表!D:D,6))+1)^INDEX(係数表!E:E,6)*INDEX(係数表!F:F,6))))))</f>
        <v>#VALUE!</v>
      </c>
      <c r="R954" t="e">
        <f>MIN(100, MAX(0, (INDEX(出力表!D:D,6))*P954/MAX(Q954, Settings!B3)))</f>
        <v>#VALUE!</v>
      </c>
      <c r="S954">
        <f>MIN(100, MAX(0, 100*BETAINV(乱数表!$G954, MAX(0.00000001, (1/(1+EXP(-(INDEX(係数表!G:G,7) + $B954))))*(EXP(INDEX(係数表!H:H,7) + INDEX(係数表!I:I,7)*LN(INDEX(出力表!C:C,7)+1)))), MAX(0.00000001, (1-(1/(1+EXP(-(INDEX(係数表!G:G,7) + $B954)))))*(EXP(INDEX(係数表!H:H,7) + INDEX(係数表!I:I,7)*LN(INDEX(出力表!C:C,7)+1)))))))</f>
        <v>78.491168198288719</v>
      </c>
      <c r="T954" t="e">
        <f>MIN(100, MAX(0, (100*(INDEX(出力表!D:D,7))/(EXP(INDEX(係数表!B:B,7) + $C954) + (INDEX(出力表!D:D,7)))) + (乱数表!$S954*(Settings!B12/(((INDEX(出力表!D:D,7))+1)^INDEX(係数表!E:E,7)*INDEX(係数表!F:F,7))))))</f>
        <v>#VALUE!</v>
      </c>
      <c r="U954" t="e">
        <f>MIN(100, MAX(0, (INDEX(出力表!D:D,7))*S954/MAX(T954, Settings!B3)))</f>
        <v>#VALUE!</v>
      </c>
      <c r="V954">
        <f>MIN(100, MAX(0, 100*BETAINV(乱数表!$H954, MAX(0.00000001, (1/(1+EXP(-(INDEX(係数表!G:G,8) + $B954))))*(EXP(INDEX(係数表!H:H,8) + INDEX(係数表!I:I,8)*LN(INDEX(出力表!C:C,8)+1)))), MAX(0.00000001, (1-(1/(1+EXP(-(INDEX(係数表!G:G,8) + $B954)))))*(EXP(INDEX(係数表!H:H,8) + INDEX(係数表!I:I,8)*LN(INDEX(出力表!C:C,8)+1)))))))</f>
        <v>97.399966959344084</v>
      </c>
      <c r="W954" t="e">
        <f>MIN(100, MAX(0, (100*(INDEX(出力表!D:D,8))/(EXP(INDEX(係数表!B:B,8) + $C954) + (INDEX(出力表!D:D,8)))) + (乱数表!$T954*(Settings!B12/(((INDEX(出力表!D:D,8))+1)^INDEX(係数表!E:E,8)*INDEX(係数表!F:F,8))))))</f>
        <v>#VALUE!</v>
      </c>
      <c r="X954" t="e">
        <f>MIN(100, MAX(0, (INDEX(出力表!D:D,8))*V954/MAX(W954, Settings!B3)))</f>
        <v>#VALUE!</v>
      </c>
      <c r="Y954">
        <f>MIN(100, MAX(0, 100*BETAINV(乱数表!$I954, MAX(0.00000001, (1/(1+EXP(-(INDEX(係数表!G:G,9) + $B954))))*(EXP(INDEX(係数表!H:H,9) + INDEX(係数表!I:I,9)*LN(INDEX(出力表!C:C,9)+1)))), MAX(0.00000001, (1-(1/(1+EXP(-(INDEX(係数表!G:G,9) + $B954)))))*(EXP(INDEX(係数表!H:H,9) + INDEX(係数表!I:I,9)*LN(INDEX(出力表!C:C,9)+1)))))))</f>
        <v>48.341243623937885</v>
      </c>
      <c r="Z954" t="e">
        <f>MIN(100, MAX(0, (100*(INDEX(出力表!D:D,9))/(EXP(INDEX(係数表!B:B,9) + $C954) + (INDEX(出力表!D:D,9)))) + (乱数表!$U954*(Settings!B12/(((INDEX(出力表!D:D,9))+1)^INDEX(係数表!E:E,9)*INDEX(係数表!F:F,9))))))</f>
        <v>#VALUE!</v>
      </c>
      <c r="AA954" t="e">
        <f>MIN(100, MAX(0, (INDEX(出力表!D:D,9))*Y954/MAX(Z954, Settings!B3)))</f>
        <v>#VALUE!</v>
      </c>
      <c r="AB954">
        <f>MIN(100, MAX(0, 100*BETAINV(乱数表!$J954, MAX(0.00000001, (1/(1+EXP(-(INDEX(係数表!G:G,10) + $B954))))*(EXP(INDEX(係数表!H:H,10) + INDEX(係数表!I:I,10)*LN(INDEX(出力表!C:C,10)+1)))), MAX(0.00000001, (1-(1/(1+EXP(-(INDEX(係数表!G:G,10) + $B954)))))*(EXP(INDEX(係数表!H:H,10) + INDEX(係数表!I:I,10)*LN(INDEX(出力表!C:C,10)+1)))))))</f>
        <v>97.383054709824975</v>
      </c>
      <c r="AC954" t="e">
        <f>MIN(100, MAX(0, (100*(INDEX(出力表!D:D,10))/(EXP(INDEX(係数表!B:B,10) + $C954) + (INDEX(出力表!D:D,10)))) + (乱数表!$V954*(Settings!B12/(((INDEX(出力表!D:D,10))+1)^INDEX(係数表!E:E,10)*INDEX(係数表!F:F,10))))))</f>
        <v>#VALUE!</v>
      </c>
      <c r="AD954" t="e">
        <f>MIN(100, MAX(0, (INDEX(出力表!D:D,10))*AB954/MAX(AC954, Settings!B3)))</f>
        <v>#VALUE!</v>
      </c>
      <c r="AE954">
        <f>MIN(100, MAX(0, 100*BETAINV(乱数表!$K954, MAX(0.00000001, (1/(1+EXP(-(INDEX(係数表!G:G,11) + $B954))))*(EXP(INDEX(係数表!H:H,11) + INDEX(係数表!I:I,11)*LN(INDEX(出力表!C:C,11)+1)))), MAX(0.00000001, (1-(1/(1+EXP(-(INDEX(係数表!G:G,11) + $B954)))))*(EXP(INDEX(係数表!H:H,11) + INDEX(係数表!I:I,11)*LN(INDEX(出力表!C:C,11)+1)))))))</f>
        <v>97.057003585372385</v>
      </c>
      <c r="AF954" t="e">
        <f>MIN(100, MAX(0, (100*(INDEX(出力表!D:D,11))/(EXP(INDEX(係数表!B:B,11) + $C954) + (INDEX(出力表!D:D,11)))) + (乱数表!$W954*(Settings!B12/(((INDEX(出力表!D:D,11))+1)^INDEX(係数表!E:E,11)*INDEX(係数表!F:F,11))))))</f>
        <v>#VALUE!</v>
      </c>
      <c r="AG954" t="e">
        <f>MIN(100, MAX(0, (INDEX(出力表!D:D,11))*AE954/MAX(AF954, Settings!B3)))</f>
        <v>#VALUE!</v>
      </c>
      <c r="AH954">
        <f>MIN(100, MAX(0, 100*BETAINV(乱数表!$L954, MAX(0.00000001, (1/(1+EXP(-(INDEX(係数表!G:G,12) + $B954))))*(EXP(INDEX(係数表!H:H,12) + INDEX(係数表!I:I,12)*LN(INDEX(出力表!C:C,12)+1)))), MAX(0.00000001, (1-(1/(1+EXP(-(INDEX(係数表!G:G,12) + $B954)))))*(EXP(INDEX(係数表!H:H,12) + INDEX(係数表!I:I,12)*LN(INDEX(出力表!C:C,12)+1)))))))</f>
        <v>81.793547780664852</v>
      </c>
      <c r="AI954" t="e">
        <f>MIN(100, MAX(0, (100*(INDEX(出力表!D:D,12))/(EXP(INDEX(係数表!B:B,12) + $C954) + (INDEX(出力表!D:D,12)))) + (乱数表!$X954*(Settings!B12/(((INDEX(出力表!D:D,12))+1)^INDEX(係数表!E:E,12)*INDEX(係数表!F:F,12))))))</f>
        <v>#VALUE!</v>
      </c>
      <c r="AJ954" t="e">
        <f>MIN(100, MAX(0, (INDEX(出力表!D:D,12))*AH954/MAX(AI954, Settings!B3)))</f>
        <v>#VALUE!</v>
      </c>
      <c r="AK954">
        <f>MIN(100, MAX(0, 100*BETAINV(乱数表!$M954, MAX(0.00000001, (1/(1+EXP(-(INDEX(係数表!G:G,13) + $B954))))*(EXP(INDEX(係数表!H:H,13) + INDEX(係数表!I:I,13)*LN(INDEX(出力表!C:C,13)+1)))), MAX(0.00000001, (1-(1/(1+EXP(-(INDEX(係数表!G:G,13) + $B954)))))*(EXP(INDEX(係数表!H:H,13) + INDEX(係数表!I:I,13)*LN(INDEX(出力表!C:C,13)+1)))))))</f>
        <v>91.7823465394641</v>
      </c>
      <c r="AL954" t="e">
        <f>MIN(100, MAX(0, (100*(INDEX(出力表!D:D,13))/(EXP(INDEX(係数表!B:B,13) + $C954) + (INDEX(出力表!D:D,13)))) + (乱数表!$Y954*(Settings!B12/(((INDEX(出力表!D:D,13))+1)^INDEX(係数表!E:E,13)*INDEX(係数表!F:F,13))))))</f>
        <v>#VALUE!</v>
      </c>
      <c r="AM954" t="e">
        <f>MIN(100, MAX(0, (INDEX(出力表!D:D,13))*AK954/MAX(AL954, Settings!B3)))</f>
        <v>#VALUE!</v>
      </c>
      <c r="AN954">
        <f>IF(ISNUMBER(F954), INDEX(出力表!B:B,2)*F954, 0)+IF(ISNUMBER(I954), INDEX(出力表!B:B,3)*I954, 0)+IF(ISNUMBER(L954), INDEX(出力表!B:B,4)*L954, 0)+IF(ISNUMBER(O954), INDEX(出力表!B:B,5)*O954, 0)+IF(ISNUMBER(R954), INDEX(出力表!B:B,6)*R954, 0)+IF(ISNUMBER(U954), INDEX(出力表!B:B,7)*U954, 0)+IF(ISNUMBER(X954), INDEX(出力表!B:B,8)*X954, 0)+IF(ISNUMBER(AA954), INDEX(出力表!B:B,9)*AA954, 0)+IF(ISNUMBER(AD954), INDEX(出力表!B:B,10)*AD954, 0)+IF(ISNUMBER(AG954), INDEX(出力表!B:B,11)*AG954, 0)+IF(ISNUMBER(AJ954), INDEX(出力表!B:B,12)*AJ954, 0)+IF(ISNUMBER(AM954), INDEX(出力表!B:B,13)*AM954, 0)</f>
        <v>0</v>
      </c>
      <c r="AO954">
        <f>IF(ISNUMBER(F954), INDEX(出力表!B:B,2), 0)+IF(ISNUMBER(I954), INDEX(出力表!B:B,3), 0)+IF(ISNUMBER(L954), INDEX(出力表!B:B,4), 0)+IF(ISNUMBER(O954), INDEX(出力表!B:B,5), 0)+IF(ISNUMBER(R954), INDEX(出力表!B:B,6), 0)+IF(ISNUMBER(U954), INDEX(出力表!B:B,7), 0)+IF(ISNUMBER(X954), INDEX(出力表!B:B,8), 0)+IF(ISNUMBER(AA954), INDEX(出力表!B:B,9), 0)+IF(ISNUMBER(AD954), INDEX(出力表!B:B,10), 0)+IF(ISNUMBER(AG954), INDEX(出力表!B:B,11), 0)+IF(ISNUMBER(AJ954), INDEX(出力表!B:B,12), 0)+IF(ISNUMBER(AM954), INDEX(出力表!B:B,13), 0)</f>
        <v>0</v>
      </c>
      <c r="AP954" t="str">
        <f t="shared" si="14"/>
        <v/>
      </c>
    </row>
    <row r="955" spans="1:42" x14ac:dyDescent="0.2">
      <c r="A955">
        <v>954</v>
      </c>
      <c r="B955">
        <f>IF(UPPER(Settings!B4)="TRUE", 乱数表!$Z955*Settings!B10, 0)</f>
        <v>0.2079331740477095</v>
      </c>
      <c r="C955">
        <f>IF(UPPER(Settings!B4)="TRUE", 乱数表!$AA955*Settings!B11, 0)</f>
        <v>3.5360476946279767E-3</v>
      </c>
      <c r="D955">
        <f>MIN(100, MAX(0, 100*BETAINV(乱数表!$B955, MAX(0.00000001, (1/(1+EXP(-(INDEX(係数表!G:G,2) + $B955))))*(EXP(INDEX(係数表!H:H,2) + INDEX(係数表!I:I,2)*LN(INDEX(出力表!C:C,2)+1)))), MAX(0.00000001, (1-(1/(1+EXP(-(INDEX(係数表!G:G,2) + $B955)))))*(EXP(INDEX(係数表!H:H,2) + INDEX(係数表!I:I,2)*LN(INDEX(出力表!C:C,2)+1)))))))</f>
        <v>65.350388704857792</v>
      </c>
      <c r="E955" t="e">
        <f>MIN(100, MAX(0, (100*(INDEX(出力表!D:D,2))/(EXP(INDEX(係数表!B:B,2) + $C955) + (INDEX(出力表!D:D,2)))) + (乱数表!$N955*(Settings!B12/(((INDEX(出力表!D:D,2))+1)^INDEX(係数表!E:E,2)*INDEX(係数表!F:F,2))))))</f>
        <v>#VALUE!</v>
      </c>
      <c r="F955" t="e">
        <f>MIN(100, MAX(0, (INDEX(出力表!D:D,2))*D955/MAX(E955, Settings!B3)))</f>
        <v>#VALUE!</v>
      </c>
      <c r="G955">
        <f>MIN(100, MAX(0, 100*BETAINV(乱数表!$C955, MAX(0.00000001, (1/(1+EXP(-(INDEX(係数表!G:G,3) + $B955))))*(EXP(INDEX(係数表!H:H,3) + INDEX(係数表!I:I,3)*LN(INDEX(出力表!C:C,3)+1)))), MAX(0.00000001, (1-(1/(1+EXP(-(INDEX(係数表!G:G,3) + $B955)))))*(EXP(INDEX(係数表!H:H,3) + INDEX(係数表!I:I,3)*LN(INDEX(出力表!C:C,3)+1)))))))</f>
        <v>84.947831765087017</v>
      </c>
      <c r="H955" t="e">
        <f>MIN(100, MAX(0, (100*(INDEX(出力表!D:D,3))/(EXP(INDEX(係数表!B:B,3) + $C955) + (INDEX(出力表!D:D,3)))) + (乱数表!$O955*(Settings!B12/(((INDEX(出力表!D:D,3))+1)^INDEX(係数表!E:E,3)*INDEX(係数表!F:F,3))))))</f>
        <v>#VALUE!</v>
      </c>
      <c r="I955" t="e">
        <f>MIN(100, MAX(0, (INDEX(出力表!D:D,3))*G955/MAX(H955, Settings!B3)))</f>
        <v>#VALUE!</v>
      </c>
      <c r="J955">
        <f>MIN(100, MAX(0, 100*BETAINV(乱数表!$D955, MAX(0.00000001, (1/(1+EXP(-(INDEX(係数表!G:G,4) + $B955))))*(EXP(INDEX(係数表!H:H,4) + INDEX(係数表!I:I,4)*LN(INDEX(出力表!C:C,4)+1)))), MAX(0.00000001, (1-(1/(1+EXP(-(INDEX(係数表!G:G,4) + $B955)))))*(EXP(INDEX(係数表!H:H,4) + INDEX(係数表!I:I,4)*LN(INDEX(出力表!C:C,4)+1)))))))</f>
        <v>80.673012619313667</v>
      </c>
      <c r="K955" t="e">
        <f>MIN(100, MAX(0, (100*(INDEX(出力表!D:D,4))/(EXP(INDEX(係数表!B:B,4) + $C955) + (INDEX(出力表!D:D,4)))) + (乱数表!$P955*(Settings!B12/(((INDEX(出力表!D:D,4))+1)^INDEX(係数表!E:E,4)*INDEX(係数表!F:F,4))))))</f>
        <v>#VALUE!</v>
      </c>
      <c r="L955" t="e">
        <f>MIN(100, MAX(0, (INDEX(出力表!D:D,4))*J955/MAX(K955, Settings!B3)))</f>
        <v>#VALUE!</v>
      </c>
      <c r="M955">
        <f>MIN(100, MAX(0, 100*BETAINV(乱数表!$E955, MAX(0.00000001, (1/(1+EXP(-(INDEX(係数表!G:G,5) + $B955))))*(EXP(INDEX(係数表!H:H,5) + INDEX(係数表!I:I,5)*LN(INDEX(出力表!C:C,5)+1)))), MAX(0.00000001, (1-(1/(1+EXP(-(INDEX(係数表!G:G,5) + $B955)))))*(EXP(INDEX(係数表!H:H,5) + INDEX(係数表!I:I,5)*LN(INDEX(出力表!C:C,5)+1)))))))</f>
        <v>67.972100538202568</v>
      </c>
      <c r="N955" t="e">
        <f>MIN(100, MAX(0, (100*(INDEX(出力表!D:D,5))/(EXP(INDEX(係数表!B:B,5) + $C955) + (INDEX(出力表!D:D,5)))) + (乱数表!$Q955*(Settings!B12/(((INDEX(出力表!D:D,5))+1)^INDEX(係数表!E:E,5)*INDEX(係数表!F:F,5))))))</f>
        <v>#VALUE!</v>
      </c>
      <c r="O955" t="e">
        <f>MIN(100, MAX(0, (INDEX(出力表!D:D,5))*M955/MAX(N955, Settings!B3)))</f>
        <v>#VALUE!</v>
      </c>
      <c r="P955">
        <f>MIN(100, MAX(0, 100*BETAINV(乱数表!$F955, MAX(0.00000001, (1/(1+EXP(-(INDEX(係数表!G:G,6) + $B955))))*(EXP(INDEX(係数表!H:H,6) + INDEX(係数表!I:I,6)*LN(INDEX(出力表!C:C,6)+1)))), MAX(0.00000001, (1-(1/(1+EXP(-(INDEX(係数表!G:G,6) + $B955)))))*(EXP(INDEX(係数表!H:H,6) + INDEX(係数表!I:I,6)*LN(INDEX(出力表!C:C,6)+1)))))))</f>
        <v>97.522068302840296</v>
      </c>
      <c r="Q955" t="e">
        <f>MIN(100, MAX(0, (100*(INDEX(出力表!D:D,6))/(EXP(INDEX(係数表!B:B,6) + $C955) + (INDEX(出力表!D:D,6)))) + (乱数表!$R955*(Settings!B12/(((INDEX(出力表!D:D,6))+1)^INDEX(係数表!E:E,6)*INDEX(係数表!F:F,6))))))</f>
        <v>#VALUE!</v>
      </c>
      <c r="R955" t="e">
        <f>MIN(100, MAX(0, (INDEX(出力表!D:D,6))*P955/MAX(Q955, Settings!B3)))</f>
        <v>#VALUE!</v>
      </c>
      <c r="S955">
        <f>MIN(100, MAX(0, 100*BETAINV(乱数表!$G955, MAX(0.00000001, (1/(1+EXP(-(INDEX(係数表!G:G,7) + $B955))))*(EXP(INDEX(係数表!H:H,7) + INDEX(係数表!I:I,7)*LN(INDEX(出力表!C:C,7)+1)))), MAX(0.00000001, (1-(1/(1+EXP(-(INDEX(係数表!G:G,7) + $B955)))))*(EXP(INDEX(係数表!H:H,7) + INDEX(係数表!I:I,7)*LN(INDEX(出力表!C:C,7)+1)))))))</f>
        <v>77.120582710294755</v>
      </c>
      <c r="T955" t="e">
        <f>MIN(100, MAX(0, (100*(INDEX(出力表!D:D,7))/(EXP(INDEX(係数表!B:B,7) + $C955) + (INDEX(出力表!D:D,7)))) + (乱数表!$S955*(Settings!B12/(((INDEX(出力表!D:D,7))+1)^INDEX(係数表!E:E,7)*INDEX(係数表!F:F,7))))))</f>
        <v>#VALUE!</v>
      </c>
      <c r="U955" t="e">
        <f>MIN(100, MAX(0, (INDEX(出力表!D:D,7))*S955/MAX(T955, Settings!B3)))</f>
        <v>#VALUE!</v>
      </c>
      <c r="V955">
        <f>MIN(100, MAX(0, 100*BETAINV(乱数表!$H955, MAX(0.00000001, (1/(1+EXP(-(INDEX(係数表!G:G,8) + $B955))))*(EXP(INDEX(係数表!H:H,8) + INDEX(係数表!I:I,8)*LN(INDEX(出力表!C:C,8)+1)))), MAX(0.00000001, (1-(1/(1+EXP(-(INDEX(係数表!G:G,8) + $B955)))))*(EXP(INDEX(係数表!H:H,8) + INDEX(係数表!I:I,8)*LN(INDEX(出力表!C:C,8)+1)))))))</f>
        <v>60.893566479026752</v>
      </c>
      <c r="W955" t="e">
        <f>MIN(100, MAX(0, (100*(INDEX(出力表!D:D,8))/(EXP(INDEX(係数表!B:B,8) + $C955) + (INDEX(出力表!D:D,8)))) + (乱数表!$T955*(Settings!B12/(((INDEX(出力表!D:D,8))+1)^INDEX(係数表!E:E,8)*INDEX(係数表!F:F,8))))))</f>
        <v>#VALUE!</v>
      </c>
      <c r="X955" t="e">
        <f>MIN(100, MAX(0, (INDEX(出力表!D:D,8))*V955/MAX(W955, Settings!B3)))</f>
        <v>#VALUE!</v>
      </c>
      <c r="Y955">
        <f>MIN(100, MAX(0, 100*BETAINV(乱数表!$I955, MAX(0.00000001, (1/(1+EXP(-(INDEX(係数表!G:G,9) + $B955))))*(EXP(INDEX(係数表!H:H,9) + INDEX(係数表!I:I,9)*LN(INDEX(出力表!C:C,9)+1)))), MAX(0.00000001, (1-(1/(1+EXP(-(INDEX(係数表!G:G,9) + $B955)))))*(EXP(INDEX(係数表!H:H,9) + INDEX(係数表!I:I,9)*LN(INDEX(出力表!C:C,9)+1)))))))</f>
        <v>53.103054200535446</v>
      </c>
      <c r="Z955" t="e">
        <f>MIN(100, MAX(0, (100*(INDEX(出力表!D:D,9))/(EXP(INDEX(係数表!B:B,9) + $C955) + (INDEX(出力表!D:D,9)))) + (乱数表!$U955*(Settings!B12/(((INDEX(出力表!D:D,9))+1)^INDEX(係数表!E:E,9)*INDEX(係数表!F:F,9))))))</f>
        <v>#VALUE!</v>
      </c>
      <c r="AA955" t="e">
        <f>MIN(100, MAX(0, (INDEX(出力表!D:D,9))*Y955/MAX(Z955, Settings!B3)))</f>
        <v>#VALUE!</v>
      </c>
      <c r="AB955">
        <f>MIN(100, MAX(0, 100*BETAINV(乱数表!$J955, MAX(0.00000001, (1/(1+EXP(-(INDEX(係数表!G:G,10) + $B955))))*(EXP(INDEX(係数表!H:H,10) + INDEX(係数表!I:I,10)*LN(INDEX(出力表!C:C,10)+1)))), MAX(0.00000001, (1-(1/(1+EXP(-(INDEX(係数表!G:G,10) + $B955)))))*(EXP(INDEX(係数表!H:H,10) + INDEX(係数表!I:I,10)*LN(INDEX(出力表!C:C,10)+1)))))))</f>
        <v>99.998009947585402</v>
      </c>
      <c r="AC955" t="e">
        <f>MIN(100, MAX(0, (100*(INDEX(出力表!D:D,10))/(EXP(INDEX(係数表!B:B,10) + $C955) + (INDEX(出力表!D:D,10)))) + (乱数表!$V955*(Settings!B12/(((INDEX(出力表!D:D,10))+1)^INDEX(係数表!E:E,10)*INDEX(係数表!F:F,10))))))</f>
        <v>#VALUE!</v>
      </c>
      <c r="AD955" t="e">
        <f>MIN(100, MAX(0, (INDEX(出力表!D:D,10))*AB955/MAX(AC955, Settings!B3)))</f>
        <v>#VALUE!</v>
      </c>
      <c r="AE955">
        <f>MIN(100, MAX(0, 100*BETAINV(乱数表!$K955, MAX(0.00000001, (1/(1+EXP(-(INDEX(係数表!G:G,11) + $B955))))*(EXP(INDEX(係数表!H:H,11) + INDEX(係数表!I:I,11)*LN(INDEX(出力表!C:C,11)+1)))), MAX(0.00000001, (1-(1/(1+EXP(-(INDEX(係数表!G:G,11) + $B955)))))*(EXP(INDEX(係数表!H:H,11) + INDEX(係数表!I:I,11)*LN(INDEX(出力表!C:C,11)+1)))))))</f>
        <v>86.605316482874045</v>
      </c>
      <c r="AF955" t="e">
        <f>MIN(100, MAX(0, (100*(INDEX(出力表!D:D,11))/(EXP(INDEX(係数表!B:B,11) + $C955) + (INDEX(出力表!D:D,11)))) + (乱数表!$W955*(Settings!B12/(((INDEX(出力表!D:D,11))+1)^INDEX(係数表!E:E,11)*INDEX(係数表!F:F,11))))))</f>
        <v>#VALUE!</v>
      </c>
      <c r="AG955" t="e">
        <f>MIN(100, MAX(0, (INDEX(出力表!D:D,11))*AE955/MAX(AF955, Settings!B3)))</f>
        <v>#VALUE!</v>
      </c>
      <c r="AH955">
        <f>MIN(100, MAX(0, 100*BETAINV(乱数表!$L955, MAX(0.00000001, (1/(1+EXP(-(INDEX(係数表!G:G,12) + $B955))))*(EXP(INDEX(係数表!H:H,12) + INDEX(係数表!I:I,12)*LN(INDEX(出力表!C:C,12)+1)))), MAX(0.00000001, (1-(1/(1+EXP(-(INDEX(係数表!G:G,12) + $B955)))))*(EXP(INDEX(係数表!H:H,12) + INDEX(係数表!I:I,12)*LN(INDEX(出力表!C:C,12)+1)))))))</f>
        <v>95.957691049508966</v>
      </c>
      <c r="AI955" t="e">
        <f>MIN(100, MAX(0, (100*(INDEX(出力表!D:D,12))/(EXP(INDEX(係数表!B:B,12) + $C955) + (INDEX(出力表!D:D,12)))) + (乱数表!$X955*(Settings!B12/(((INDEX(出力表!D:D,12))+1)^INDEX(係数表!E:E,12)*INDEX(係数表!F:F,12))))))</f>
        <v>#VALUE!</v>
      </c>
      <c r="AJ955" t="e">
        <f>MIN(100, MAX(0, (INDEX(出力表!D:D,12))*AH955/MAX(AI955, Settings!B3)))</f>
        <v>#VALUE!</v>
      </c>
      <c r="AK955">
        <f>MIN(100, MAX(0, 100*BETAINV(乱数表!$M955, MAX(0.00000001, (1/(1+EXP(-(INDEX(係数表!G:G,13) + $B955))))*(EXP(INDEX(係数表!H:H,13) + INDEX(係数表!I:I,13)*LN(INDEX(出力表!C:C,13)+1)))), MAX(0.00000001, (1-(1/(1+EXP(-(INDEX(係数表!G:G,13) + $B955)))))*(EXP(INDEX(係数表!H:H,13) + INDEX(係数表!I:I,13)*LN(INDEX(出力表!C:C,13)+1)))))))</f>
        <v>97.537546564059696</v>
      </c>
      <c r="AL955" t="e">
        <f>MIN(100, MAX(0, (100*(INDEX(出力表!D:D,13))/(EXP(INDEX(係数表!B:B,13) + $C955) + (INDEX(出力表!D:D,13)))) + (乱数表!$Y955*(Settings!B12/(((INDEX(出力表!D:D,13))+1)^INDEX(係数表!E:E,13)*INDEX(係数表!F:F,13))))))</f>
        <v>#VALUE!</v>
      </c>
      <c r="AM955" t="e">
        <f>MIN(100, MAX(0, (INDEX(出力表!D:D,13))*AK955/MAX(AL955, Settings!B3)))</f>
        <v>#VALUE!</v>
      </c>
      <c r="AN955">
        <f>IF(ISNUMBER(F955), INDEX(出力表!B:B,2)*F955, 0)+IF(ISNUMBER(I955), INDEX(出力表!B:B,3)*I955, 0)+IF(ISNUMBER(L955), INDEX(出力表!B:B,4)*L955, 0)+IF(ISNUMBER(O955), INDEX(出力表!B:B,5)*O955, 0)+IF(ISNUMBER(R955), INDEX(出力表!B:B,6)*R955, 0)+IF(ISNUMBER(U955), INDEX(出力表!B:B,7)*U955, 0)+IF(ISNUMBER(X955), INDEX(出力表!B:B,8)*X955, 0)+IF(ISNUMBER(AA955), INDEX(出力表!B:B,9)*AA955, 0)+IF(ISNUMBER(AD955), INDEX(出力表!B:B,10)*AD955, 0)+IF(ISNUMBER(AG955), INDEX(出力表!B:B,11)*AG955, 0)+IF(ISNUMBER(AJ955), INDEX(出力表!B:B,12)*AJ955, 0)+IF(ISNUMBER(AM955), INDEX(出力表!B:B,13)*AM955, 0)</f>
        <v>0</v>
      </c>
      <c r="AO955">
        <f>IF(ISNUMBER(F955), INDEX(出力表!B:B,2), 0)+IF(ISNUMBER(I955), INDEX(出力表!B:B,3), 0)+IF(ISNUMBER(L955), INDEX(出力表!B:B,4), 0)+IF(ISNUMBER(O955), INDEX(出力表!B:B,5), 0)+IF(ISNUMBER(R955), INDEX(出力表!B:B,6), 0)+IF(ISNUMBER(U955), INDEX(出力表!B:B,7), 0)+IF(ISNUMBER(X955), INDEX(出力表!B:B,8), 0)+IF(ISNUMBER(AA955), INDEX(出力表!B:B,9), 0)+IF(ISNUMBER(AD955), INDEX(出力表!B:B,10), 0)+IF(ISNUMBER(AG955), INDEX(出力表!B:B,11), 0)+IF(ISNUMBER(AJ955), INDEX(出力表!B:B,12), 0)+IF(ISNUMBER(AM955), INDEX(出力表!B:B,13), 0)</f>
        <v>0</v>
      </c>
      <c r="AP955" t="str">
        <f t="shared" si="14"/>
        <v/>
      </c>
    </row>
    <row r="956" spans="1:42" x14ac:dyDescent="0.2">
      <c r="A956">
        <v>955</v>
      </c>
      <c r="B956">
        <f>IF(UPPER(Settings!B4)="TRUE", 乱数表!$Z956*Settings!B10, 0)</f>
        <v>0.38649671522510354</v>
      </c>
      <c r="C956">
        <f>IF(UPPER(Settings!B4)="TRUE", 乱数表!$AA956*Settings!B11, 0)</f>
        <v>-7.3807495383034979E-2</v>
      </c>
      <c r="D956">
        <f>MIN(100, MAX(0, 100*BETAINV(乱数表!$B956, MAX(0.00000001, (1/(1+EXP(-(INDEX(係数表!G:G,2) + $B956))))*(EXP(INDEX(係数表!H:H,2) + INDEX(係数表!I:I,2)*LN(INDEX(出力表!C:C,2)+1)))), MAX(0.00000001, (1-(1/(1+EXP(-(INDEX(係数表!G:G,2) + $B956)))))*(EXP(INDEX(係数表!H:H,2) + INDEX(係数表!I:I,2)*LN(INDEX(出力表!C:C,2)+1)))))))</f>
        <v>95.623048765822531</v>
      </c>
      <c r="E956" t="e">
        <f>MIN(100, MAX(0, (100*(INDEX(出力表!D:D,2))/(EXP(INDEX(係数表!B:B,2) + $C956) + (INDEX(出力表!D:D,2)))) + (乱数表!$N956*(Settings!B12/(((INDEX(出力表!D:D,2))+1)^INDEX(係数表!E:E,2)*INDEX(係数表!F:F,2))))))</f>
        <v>#VALUE!</v>
      </c>
      <c r="F956" t="e">
        <f>MIN(100, MAX(0, (INDEX(出力表!D:D,2))*D956/MAX(E956, Settings!B3)))</f>
        <v>#VALUE!</v>
      </c>
      <c r="G956">
        <f>MIN(100, MAX(0, 100*BETAINV(乱数表!$C956, MAX(0.00000001, (1/(1+EXP(-(INDEX(係数表!G:G,3) + $B956))))*(EXP(INDEX(係数表!H:H,3) + INDEX(係数表!I:I,3)*LN(INDEX(出力表!C:C,3)+1)))), MAX(0.00000001, (1-(1/(1+EXP(-(INDEX(係数表!G:G,3) + $B956)))))*(EXP(INDEX(係数表!H:H,3) + INDEX(係数表!I:I,3)*LN(INDEX(出力表!C:C,3)+1)))))))</f>
        <v>96.350225238431577</v>
      </c>
      <c r="H956" t="e">
        <f>MIN(100, MAX(0, (100*(INDEX(出力表!D:D,3))/(EXP(INDEX(係数表!B:B,3) + $C956) + (INDEX(出力表!D:D,3)))) + (乱数表!$O956*(Settings!B12/(((INDEX(出力表!D:D,3))+1)^INDEX(係数表!E:E,3)*INDEX(係数表!F:F,3))))))</f>
        <v>#VALUE!</v>
      </c>
      <c r="I956" t="e">
        <f>MIN(100, MAX(0, (INDEX(出力表!D:D,3))*G956/MAX(H956, Settings!B3)))</f>
        <v>#VALUE!</v>
      </c>
      <c r="J956">
        <f>MIN(100, MAX(0, 100*BETAINV(乱数表!$D956, MAX(0.00000001, (1/(1+EXP(-(INDEX(係数表!G:G,4) + $B956))))*(EXP(INDEX(係数表!H:H,4) + INDEX(係数表!I:I,4)*LN(INDEX(出力表!C:C,4)+1)))), MAX(0.00000001, (1-(1/(1+EXP(-(INDEX(係数表!G:G,4) + $B956)))))*(EXP(INDEX(係数表!H:H,4) + INDEX(係数表!I:I,4)*LN(INDEX(出力表!C:C,4)+1)))))))</f>
        <v>88.774836855280327</v>
      </c>
      <c r="K956" t="e">
        <f>MIN(100, MAX(0, (100*(INDEX(出力表!D:D,4))/(EXP(INDEX(係数表!B:B,4) + $C956) + (INDEX(出力表!D:D,4)))) + (乱数表!$P956*(Settings!B12/(((INDEX(出力表!D:D,4))+1)^INDEX(係数表!E:E,4)*INDEX(係数表!F:F,4))))))</f>
        <v>#VALUE!</v>
      </c>
      <c r="L956" t="e">
        <f>MIN(100, MAX(0, (INDEX(出力表!D:D,4))*J956/MAX(K956, Settings!B3)))</f>
        <v>#VALUE!</v>
      </c>
      <c r="M956">
        <f>MIN(100, MAX(0, 100*BETAINV(乱数表!$E956, MAX(0.00000001, (1/(1+EXP(-(INDEX(係数表!G:G,5) + $B956))))*(EXP(INDEX(係数表!H:H,5) + INDEX(係数表!I:I,5)*LN(INDEX(出力表!C:C,5)+1)))), MAX(0.00000001, (1-(1/(1+EXP(-(INDEX(係数表!G:G,5) + $B956)))))*(EXP(INDEX(係数表!H:H,5) + INDEX(係数表!I:I,5)*LN(INDEX(出力表!C:C,5)+1)))))))</f>
        <v>79.069573790201176</v>
      </c>
      <c r="N956" t="e">
        <f>MIN(100, MAX(0, (100*(INDEX(出力表!D:D,5))/(EXP(INDEX(係数表!B:B,5) + $C956) + (INDEX(出力表!D:D,5)))) + (乱数表!$Q956*(Settings!B12/(((INDEX(出力表!D:D,5))+1)^INDEX(係数表!E:E,5)*INDEX(係数表!F:F,5))))))</f>
        <v>#VALUE!</v>
      </c>
      <c r="O956" t="e">
        <f>MIN(100, MAX(0, (INDEX(出力表!D:D,5))*M956/MAX(N956, Settings!B3)))</f>
        <v>#VALUE!</v>
      </c>
      <c r="P956">
        <f>MIN(100, MAX(0, 100*BETAINV(乱数表!$F956, MAX(0.00000001, (1/(1+EXP(-(INDEX(係数表!G:G,6) + $B956))))*(EXP(INDEX(係数表!H:H,6) + INDEX(係数表!I:I,6)*LN(INDEX(出力表!C:C,6)+1)))), MAX(0.00000001, (1-(1/(1+EXP(-(INDEX(係数表!G:G,6) + $B956)))))*(EXP(INDEX(係数表!H:H,6) + INDEX(係数表!I:I,6)*LN(INDEX(出力表!C:C,6)+1)))))))</f>
        <v>91.607544721894726</v>
      </c>
      <c r="Q956" t="e">
        <f>MIN(100, MAX(0, (100*(INDEX(出力表!D:D,6))/(EXP(INDEX(係数表!B:B,6) + $C956) + (INDEX(出力表!D:D,6)))) + (乱数表!$R956*(Settings!B12/(((INDEX(出力表!D:D,6))+1)^INDEX(係数表!E:E,6)*INDEX(係数表!F:F,6))))))</f>
        <v>#VALUE!</v>
      </c>
      <c r="R956" t="e">
        <f>MIN(100, MAX(0, (INDEX(出力表!D:D,6))*P956/MAX(Q956, Settings!B3)))</f>
        <v>#VALUE!</v>
      </c>
      <c r="S956">
        <f>MIN(100, MAX(0, 100*BETAINV(乱数表!$G956, MAX(0.00000001, (1/(1+EXP(-(INDEX(係数表!G:G,7) + $B956))))*(EXP(INDEX(係数表!H:H,7) + INDEX(係数表!I:I,7)*LN(INDEX(出力表!C:C,7)+1)))), MAX(0.00000001, (1-(1/(1+EXP(-(INDEX(係数表!G:G,7) + $B956)))))*(EXP(INDEX(係数表!H:H,7) + INDEX(係数表!I:I,7)*LN(INDEX(出力表!C:C,7)+1)))))))</f>
        <v>95.004477972567884</v>
      </c>
      <c r="T956" t="e">
        <f>MIN(100, MAX(0, (100*(INDEX(出力表!D:D,7))/(EXP(INDEX(係数表!B:B,7) + $C956) + (INDEX(出力表!D:D,7)))) + (乱数表!$S956*(Settings!B12/(((INDEX(出力表!D:D,7))+1)^INDEX(係数表!E:E,7)*INDEX(係数表!F:F,7))))))</f>
        <v>#VALUE!</v>
      </c>
      <c r="U956" t="e">
        <f>MIN(100, MAX(0, (INDEX(出力表!D:D,7))*S956/MAX(T956, Settings!B3)))</f>
        <v>#VALUE!</v>
      </c>
      <c r="V956">
        <f>MIN(100, MAX(0, 100*BETAINV(乱数表!$H956, MAX(0.00000001, (1/(1+EXP(-(INDEX(係数表!G:G,8) + $B956))))*(EXP(INDEX(係数表!H:H,8) + INDEX(係数表!I:I,8)*LN(INDEX(出力表!C:C,8)+1)))), MAX(0.00000001, (1-(1/(1+EXP(-(INDEX(係数表!G:G,8) + $B956)))))*(EXP(INDEX(係数表!H:H,8) + INDEX(係数表!I:I,8)*LN(INDEX(出力表!C:C,8)+1)))))))</f>
        <v>84.244929909013194</v>
      </c>
      <c r="W956" t="e">
        <f>MIN(100, MAX(0, (100*(INDEX(出力表!D:D,8))/(EXP(INDEX(係数表!B:B,8) + $C956) + (INDEX(出力表!D:D,8)))) + (乱数表!$T956*(Settings!B12/(((INDEX(出力表!D:D,8))+1)^INDEX(係数表!E:E,8)*INDEX(係数表!F:F,8))))))</f>
        <v>#VALUE!</v>
      </c>
      <c r="X956" t="e">
        <f>MIN(100, MAX(0, (INDEX(出力表!D:D,8))*V956/MAX(W956, Settings!B3)))</f>
        <v>#VALUE!</v>
      </c>
      <c r="Y956">
        <f>MIN(100, MAX(0, 100*BETAINV(乱数表!$I956, MAX(0.00000001, (1/(1+EXP(-(INDEX(係数表!G:G,9) + $B956))))*(EXP(INDEX(係数表!H:H,9) + INDEX(係数表!I:I,9)*LN(INDEX(出力表!C:C,9)+1)))), MAX(0.00000001, (1-(1/(1+EXP(-(INDEX(係数表!G:G,9) + $B956)))))*(EXP(INDEX(係数表!H:H,9) + INDEX(係数表!I:I,9)*LN(INDEX(出力表!C:C,9)+1)))))))</f>
        <v>97.83638156144103</v>
      </c>
      <c r="Z956" t="e">
        <f>MIN(100, MAX(0, (100*(INDEX(出力表!D:D,9))/(EXP(INDEX(係数表!B:B,9) + $C956) + (INDEX(出力表!D:D,9)))) + (乱数表!$U956*(Settings!B12/(((INDEX(出力表!D:D,9))+1)^INDEX(係数表!E:E,9)*INDEX(係数表!F:F,9))))))</f>
        <v>#VALUE!</v>
      </c>
      <c r="AA956" t="e">
        <f>MIN(100, MAX(0, (INDEX(出力表!D:D,9))*Y956/MAX(Z956, Settings!B3)))</f>
        <v>#VALUE!</v>
      </c>
      <c r="AB956">
        <f>MIN(100, MAX(0, 100*BETAINV(乱数表!$J956, MAX(0.00000001, (1/(1+EXP(-(INDEX(係数表!G:G,10) + $B956))))*(EXP(INDEX(係数表!H:H,10) + INDEX(係数表!I:I,10)*LN(INDEX(出力表!C:C,10)+1)))), MAX(0.00000001, (1-(1/(1+EXP(-(INDEX(係数表!G:G,10) + $B956)))))*(EXP(INDEX(係数表!H:H,10) + INDEX(係数表!I:I,10)*LN(INDEX(出力表!C:C,10)+1)))))))</f>
        <v>76.999961313920068</v>
      </c>
      <c r="AC956" t="e">
        <f>MIN(100, MAX(0, (100*(INDEX(出力表!D:D,10))/(EXP(INDEX(係数表!B:B,10) + $C956) + (INDEX(出力表!D:D,10)))) + (乱数表!$V956*(Settings!B12/(((INDEX(出力表!D:D,10))+1)^INDEX(係数表!E:E,10)*INDEX(係数表!F:F,10))))))</f>
        <v>#VALUE!</v>
      </c>
      <c r="AD956" t="e">
        <f>MIN(100, MAX(0, (INDEX(出力表!D:D,10))*AB956/MAX(AC956, Settings!B3)))</f>
        <v>#VALUE!</v>
      </c>
      <c r="AE956">
        <f>MIN(100, MAX(0, 100*BETAINV(乱数表!$K956, MAX(0.00000001, (1/(1+EXP(-(INDEX(係数表!G:G,11) + $B956))))*(EXP(INDEX(係数表!H:H,11) + INDEX(係数表!I:I,11)*LN(INDEX(出力表!C:C,11)+1)))), MAX(0.00000001, (1-(1/(1+EXP(-(INDEX(係数表!G:G,11) + $B956)))))*(EXP(INDEX(係数表!H:H,11) + INDEX(係数表!I:I,11)*LN(INDEX(出力表!C:C,11)+1)))))))</f>
        <v>99.937639645808758</v>
      </c>
      <c r="AF956" t="e">
        <f>MIN(100, MAX(0, (100*(INDEX(出力表!D:D,11))/(EXP(INDEX(係数表!B:B,11) + $C956) + (INDEX(出力表!D:D,11)))) + (乱数表!$W956*(Settings!B12/(((INDEX(出力表!D:D,11))+1)^INDEX(係数表!E:E,11)*INDEX(係数表!F:F,11))))))</f>
        <v>#VALUE!</v>
      </c>
      <c r="AG956" t="e">
        <f>MIN(100, MAX(0, (INDEX(出力表!D:D,11))*AE956/MAX(AF956, Settings!B3)))</f>
        <v>#VALUE!</v>
      </c>
      <c r="AH956">
        <f>MIN(100, MAX(0, 100*BETAINV(乱数表!$L956, MAX(0.00000001, (1/(1+EXP(-(INDEX(係数表!G:G,12) + $B956))))*(EXP(INDEX(係数表!H:H,12) + INDEX(係数表!I:I,12)*LN(INDEX(出力表!C:C,12)+1)))), MAX(0.00000001, (1-(1/(1+EXP(-(INDEX(係数表!G:G,12) + $B956)))))*(EXP(INDEX(係数表!H:H,12) + INDEX(係数表!I:I,12)*LN(INDEX(出力表!C:C,12)+1)))))))</f>
        <v>98.750694890004056</v>
      </c>
      <c r="AI956" t="e">
        <f>MIN(100, MAX(0, (100*(INDEX(出力表!D:D,12))/(EXP(INDEX(係数表!B:B,12) + $C956) + (INDEX(出力表!D:D,12)))) + (乱数表!$X956*(Settings!B12/(((INDEX(出力表!D:D,12))+1)^INDEX(係数表!E:E,12)*INDEX(係数表!F:F,12))))))</f>
        <v>#VALUE!</v>
      </c>
      <c r="AJ956" t="e">
        <f>MIN(100, MAX(0, (INDEX(出力表!D:D,12))*AH956/MAX(AI956, Settings!B3)))</f>
        <v>#VALUE!</v>
      </c>
      <c r="AK956">
        <f>MIN(100, MAX(0, 100*BETAINV(乱数表!$M956, MAX(0.00000001, (1/(1+EXP(-(INDEX(係数表!G:G,13) + $B956))))*(EXP(INDEX(係数表!H:H,13) + INDEX(係数表!I:I,13)*LN(INDEX(出力表!C:C,13)+1)))), MAX(0.00000001, (1-(1/(1+EXP(-(INDEX(係数表!G:G,13) + $B956)))))*(EXP(INDEX(係数表!H:H,13) + INDEX(係数表!I:I,13)*LN(INDEX(出力表!C:C,13)+1)))))))</f>
        <v>52.598129143852532</v>
      </c>
      <c r="AL956" t="e">
        <f>MIN(100, MAX(0, (100*(INDEX(出力表!D:D,13))/(EXP(INDEX(係数表!B:B,13) + $C956) + (INDEX(出力表!D:D,13)))) + (乱数表!$Y956*(Settings!B12/(((INDEX(出力表!D:D,13))+1)^INDEX(係数表!E:E,13)*INDEX(係数表!F:F,13))))))</f>
        <v>#VALUE!</v>
      </c>
      <c r="AM956" t="e">
        <f>MIN(100, MAX(0, (INDEX(出力表!D:D,13))*AK956/MAX(AL956, Settings!B3)))</f>
        <v>#VALUE!</v>
      </c>
      <c r="AN956">
        <f>IF(ISNUMBER(F956), INDEX(出力表!B:B,2)*F956, 0)+IF(ISNUMBER(I956), INDEX(出力表!B:B,3)*I956, 0)+IF(ISNUMBER(L956), INDEX(出力表!B:B,4)*L956, 0)+IF(ISNUMBER(O956), INDEX(出力表!B:B,5)*O956, 0)+IF(ISNUMBER(R956), INDEX(出力表!B:B,6)*R956, 0)+IF(ISNUMBER(U956), INDEX(出力表!B:B,7)*U956, 0)+IF(ISNUMBER(X956), INDEX(出力表!B:B,8)*X956, 0)+IF(ISNUMBER(AA956), INDEX(出力表!B:B,9)*AA956, 0)+IF(ISNUMBER(AD956), INDEX(出力表!B:B,10)*AD956, 0)+IF(ISNUMBER(AG956), INDEX(出力表!B:B,11)*AG956, 0)+IF(ISNUMBER(AJ956), INDEX(出力表!B:B,12)*AJ956, 0)+IF(ISNUMBER(AM956), INDEX(出力表!B:B,13)*AM956, 0)</f>
        <v>0</v>
      </c>
      <c r="AO956">
        <f>IF(ISNUMBER(F956), INDEX(出力表!B:B,2), 0)+IF(ISNUMBER(I956), INDEX(出力表!B:B,3), 0)+IF(ISNUMBER(L956), INDEX(出力表!B:B,4), 0)+IF(ISNUMBER(O956), INDEX(出力表!B:B,5), 0)+IF(ISNUMBER(R956), INDEX(出力表!B:B,6), 0)+IF(ISNUMBER(U956), INDEX(出力表!B:B,7), 0)+IF(ISNUMBER(X956), INDEX(出力表!B:B,8), 0)+IF(ISNUMBER(AA956), INDEX(出力表!B:B,9), 0)+IF(ISNUMBER(AD956), INDEX(出力表!B:B,10), 0)+IF(ISNUMBER(AG956), INDEX(出力表!B:B,11), 0)+IF(ISNUMBER(AJ956), INDEX(出力表!B:B,12), 0)+IF(ISNUMBER(AM956), INDEX(出力表!B:B,13), 0)</f>
        <v>0</v>
      </c>
      <c r="AP956" t="str">
        <f t="shared" si="14"/>
        <v/>
      </c>
    </row>
    <row r="957" spans="1:42" x14ac:dyDescent="0.2">
      <c r="A957">
        <v>956</v>
      </c>
      <c r="B957">
        <f>IF(UPPER(Settings!B4)="TRUE", 乱数表!$Z957*Settings!B10, 0)</f>
        <v>-0.30852992781674232</v>
      </c>
      <c r="C957">
        <f>IF(UPPER(Settings!B4)="TRUE", 乱数表!$AA957*Settings!B11, 0)</f>
        <v>4.8606913880895823E-2</v>
      </c>
      <c r="D957">
        <f>MIN(100, MAX(0, 100*BETAINV(乱数表!$B957, MAX(0.00000001, (1/(1+EXP(-(INDEX(係数表!G:G,2) + $B957))))*(EXP(INDEX(係数表!H:H,2) + INDEX(係数表!I:I,2)*LN(INDEX(出力表!C:C,2)+1)))), MAX(0.00000001, (1-(1/(1+EXP(-(INDEX(係数表!G:G,2) + $B957)))))*(EXP(INDEX(係数表!H:H,2) + INDEX(係数表!I:I,2)*LN(INDEX(出力表!C:C,2)+1)))))))</f>
        <v>99.927648334092069</v>
      </c>
      <c r="E957" t="e">
        <f>MIN(100, MAX(0, (100*(INDEX(出力表!D:D,2))/(EXP(INDEX(係数表!B:B,2) + $C957) + (INDEX(出力表!D:D,2)))) + (乱数表!$N957*(Settings!B12/(((INDEX(出力表!D:D,2))+1)^INDEX(係数表!E:E,2)*INDEX(係数表!F:F,2))))))</f>
        <v>#VALUE!</v>
      </c>
      <c r="F957" t="e">
        <f>MIN(100, MAX(0, (INDEX(出力表!D:D,2))*D957/MAX(E957, Settings!B3)))</f>
        <v>#VALUE!</v>
      </c>
      <c r="G957">
        <f>MIN(100, MAX(0, 100*BETAINV(乱数表!$C957, MAX(0.00000001, (1/(1+EXP(-(INDEX(係数表!G:G,3) + $B957))))*(EXP(INDEX(係数表!H:H,3) + INDEX(係数表!I:I,3)*LN(INDEX(出力表!C:C,3)+1)))), MAX(0.00000001, (1-(1/(1+EXP(-(INDEX(係数表!G:G,3) + $B957)))))*(EXP(INDEX(係数表!H:H,3) + INDEX(係数表!I:I,3)*LN(INDEX(出力表!C:C,3)+1)))))))</f>
        <v>86.430437422501583</v>
      </c>
      <c r="H957" t="e">
        <f>MIN(100, MAX(0, (100*(INDEX(出力表!D:D,3))/(EXP(INDEX(係数表!B:B,3) + $C957) + (INDEX(出力表!D:D,3)))) + (乱数表!$O957*(Settings!B12/(((INDEX(出力表!D:D,3))+1)^INDEX(係数表!E:E,3)*INDEX(係数表!F:F,3))))))</f>
        <v>#VALUE!</v>
      </c>
      <c r="I957" t="e">
        <f>MIN(100, MAX(0, (INDEX(出力表!D:D,3))*G957/MAX(H957, Settings!B3)))</f>
        <v>#VALUE!</v>
      </c>
      <c r="J957">
        <f>MIN(100, MAX(0, 100*BETAINV(乱数表!$D957, MAX(0.00000001, (1/(1+EXP(-(INDEX(係数表!G:G,4) + $B957))))*(EXP(INDEX(係数表!H:H,4) + INDEX(係数表!I:I,4)*LN(INDEX(出力表!C:C,4)+1)))), MAX(0.00000001, (1-(1/(1+EXP(-(INDEX(係数表!G:G,4) + $B957)))))*(EXP(INDEX(係数表!H:H,4) + INDEX(係数表!I:I,4)*LN(INDEX(出力表!C:C,4)+1)))))))</f>
        <v>98.148198164411227</v>
      </c>
      <c r="K957" t="e">
        <f>MIN(100, MAX(0, (100*(INDEX(出力表!D:D,4))/(EXP(INDEX(係数表!B:B,4) + $C957) + (INDEX(出力表!D:D,4)))) + (乱数表!$P957*(Settings!B12/(((INDEX(出力表!D:D,4))+1)^INDEX(係数表!E:E,4)*INDEX(係数表!F:F,4))))))</f>
        <v>#VALUE!</v>
      </c>
      <c r="L957" t="e">
        <f>MIN(100, MAX(0, (INDEX(出力表!D:D,4))*J957/MAX(K957, Settings!B3)))</f>
        <v>#VALUE!</v>
      </c>
      <c r="M957">
        <f>MIN(100, MAX(0, 100*BETAINV(乱数表!$E957, MAX(0.00000001, (1/(1+EXP(-(INDEX(係数表!G:G,5) + $B957))))*(EXP(INDEX(係数表!H:H,5) + INDEX(係数表!I:I,5)*LN(INDEX(出力表!C:C,5)+1)))), MAX(0.00000001, (1-(1/(1+EXP(-(INDEX(係数表!G:G,5) + $B957)))))*(EXP(INDEX(係数表!H:H,5) + INDEX(係数表!I:I,5)*LN(INDEX(出力表!C:C,5)+1)))))))</f>
        <v>81.599009772768056</v>
      </c>
      <c r="N957" t="e">
        <f>MIN(100, MAX(0, (100*(INDEX(出力表!D:D,5))/(EXP(INDEX(係数表!B:B,5) + $C957) + (INDEX(出力表!D:D,5)))) + (乱数表!$Q957*(Settings!B12/(((INDEX(出力表!D:D,5))+1)^INDEX(係数表!E:E,5)*INDEX(係数表!F:F,5))))))</f>
        <v>#VALUE!</v>
      </c>
      <c r="O957" t="e">
        <f>MIN(100, MAX(0, (INDEX(出力表!D:D,5))*M957/MAX(N957, Settings!B3)))</f>
        <v>#VALUE!</v>
      </c>
      <c r="P957">
        <f>MIN(100, MAX(0, 100*BETAINV(乱数表!$F957, MAX(0.00000001, (1/(1+EXP(-(INDEX(係数表!G:G,6) + $B957))))*(EXP(INDEX(係数表!H:H,6) + INDEX(係数表!I:I,6)*LN(INDEX(出力表!C:C,6)+1)))), MAX(0.00000001, (1-(1/(1+EXP(-(INDEX(係数表!G:G,6) + $B957)))))*(EXP(INDEX(係数表!H:H,6) + INDEX(係数表!I:I,6)*LN(INDEX(出力表!C:C,6)+1)))))))</f>
        <v>94.254481521640201</v>
      </c>
      <c r="Q957" t="e">
        <f>MIN(100, MAX(0, (100*(INDEX(出力表!D:D,6))/(EXP(INDEX(係数表!B:B,6) + $C957) + (INDEX(出力表!D:D,6)))) + (乱数表!$R957*(Settings!B12/(((INDEX(出力表!D:D,6))+1)^INDEX(係数表!E:E,6)*INDEX(係数表!F:F,6))))))</f>
        <v>#VALUE!</v>
      </c>
      <c r="R957" t="e">
        <f>MIN(100, MAX(0, (INDEX(出力表!D:D,6))*P957/MAX(Q957, Settings!B3)))</f>
        <v>#VALUE!</v>
      </c>
      <c r="S957">
        <f>MIN(100, MAX(0, 100*BETAINV(乱数表!$G957, MAX(0.00000001, (1/(1+EXP(-(INDEX(係数表!G:G,7) + $B957))))*(EXP(INDEX(係数表!H:H,7) + INDEX(係数表!I:I,7)*LN(INDEX(出力表!C:C,7)+1)))), MAX(0.00000001, (1-(1/(1+EXP(-(INDEX(係数表!G:G,7) + $B957)))))*(EXP(INDEX(係数表!H:H,7) + INDEX(係数表!I:I,7)*LN(INDEX(出力表!C:C,7)+1)))))))</f>
        <v>96.829447606724315</v>
      </c>
      <c r="T957" t="e">
        <f>MIN(100, MAX(0, (100*(INDEX(出力表!D:D,7))/(EXP(INDEX(係数表!B:B,7) + $C957) + (INDEX(出力表!D:D,7)))) + (乱数表!$S957*(Settings!B12/(((INDEX(出力表!D:D,7))+1)^INDEX(係数表!E:E,7)*INDEX(係数表!F:F,7))))))</f>
        <v>#VALUE!</v>
      </c>
      <c r="U957" t="e">
        <f>MIN(100, MAX(0, (INDEX(出力表!D:D,7))*S957/MAX(T957, Settings!B3)))</f>
        <v>#VALUE!</v>
      </c>
      <c r="V957">
        <f>MIN(100, MAX(0, 100*BETAINV(乱数表!$H957, MAX(0.00000001, (1/(1+EXP(-(INDEX(係数表!G:G,8) + $B957))))*(EXP(INDEX(係数表!H:H,8) + INDEX(係数表!I:I,8)*LN(INDEX(出力表!C:C,8)+1)))), MAX(0.00000001, (1-(1/(1+EXP(-(INDEX(係数表!G:G,8) + $B957)))))*(EXP(INDEX(係数表!H:H,8) + INDEX(係数表!I:I,8)*LN(INDEX(出力表!C:C,8)+1)))))))</f>
        <v>51.254695571094736</v>
      </c>
      <c r="W957" t="e">
        <f>MIN(100, MAX(0, (100*(INDEX(出力表!D:D,8))/(EXP(INDEX(係数表!B:B,8) + $C957) + (INDEX(出力表!D:D,8)))) + (乱数表!$T957*(Settings!B12/(((INDEX(出力表!D:D,8))+1)^INDEX(係数表!E:E,8)*INDEX(係数表!F:F,8))))))</f>
        <v>#VALUE!</v>
      </c>
      <c r="X957" t="e">
        <f>MIN(100, MAX(0, (INDEX(出力表!D:D,8))*V957/MAX(W957, Settings!B3)))</f>
        <v>#VALUE!</v>
      </c>
      <c r="Y957">
        <f>MIN(100, MAX(0, 100*BETAINV(乱数表!$I957, MAX(0.00000001, (1/(1+EXP(-(INDEX(係数表!G:G,9) + $B957))))*(EXP(INDEX(係数表!H:H,9) + INDEX(係数表!I:I,9)*LN(INDEX(出力表!C:C,9)+1)))), MAX(0.00000001, (1-(1/(1+EXP(-(INDEX(係数表!G:G,9) + $B957)))))*(EXP(INDEX(係数表!H:H,9) + INDEX(係数表!I:I,9)*LN(INDEX(出力表!C:C,9)+1)))))))</f>
        <v>46.717928439562314</v>
      </c>
      <c r="Z957" t="e">
        <f>MIN(100, MAX(0, (100*(INDEX(出力表!D:D,9))/(EXP(INDEX(係数表!B:B,9) + $C957) + (INDEX(出力表!D:D,9)))) + (乱数表!$U957*(Settings!B12/(((INDEX(出力表!D:D,9))+1)^INDEX(係数表!E:E,9)*INDEX(係数表!F:F,9))))))</f>
        <v>#VALUE!</v>
      </c>
      <c r="AA957" t="e">
        <f>MIN(100, MAX(0, (INDEX(出力表!D:D,9))*Y957/MAX(Z957, Settings!B3)))</f>
        <v>#VALUE!</v>
      </c>
      <c r="AB957">
        <f>MIN(100, MAX(0, 100*BETAINV(乱数表!$J957, MAX(0.00000001, (1/(1+EXP(-(INDEX(係数表!G:G,10) + $B957))))*(EXP(INDEX(係数表!H:H,10) + INDEX(係数表!I:I,10)*LN(INDEX(出力表!C:C,10)+1)))), MAX(0.00000001, (1-(1/(1+EXP(-(INDEX(係数表!G:G,10) + $B957)))))*(EXP(INDEX(係数表!H:H,10) + INDEX(係数表!I:I,10)*LN(INDEX(出力表!C:C,10)+1)))))))</f>
        <v>90.896766022031429</v>
      </c>
      <c r="AC957" t="e">
        <f>MIN(100, MAX(0, (100*(INDEX(出力表!D:D,10))/(EXP(INDEX(係数表!B:B,10) + $C957) + (INDEX(出力表!D:D,10)))) + (乱数表!$V957*(Settings!B12/(((INDEX(出力表!D:D,10))+1)^INDEX(係数表!E:E,10)*INDEX(係数表!F:F,10))))))</f>
        <v>#VALUE!</v>
      </c>
      <c r="AD957" t="e">
        <f>MIN(100, MAX(0, (INDEX(出力表!D:D,10))*AB957/MAX(AC957, Settings!B3)))</f>
        <v>#VALUE!</v>
      </c>
      <c r="AE957">
        <f>MIN(100, MAX(0, 100*BETAINV(乱数表!$K957, MAX(0.00000001, (1/(1+EXP(-(INDEX(係数表!G:G,11) + $B957))))*(EXP(INDEX(係数表!H:H,11) + INDEX(係数表!I:I,11)*LN(INDEX(出力表!C:C,11)+1)))), MAX(0.00000001, (1-(1/(1+EXP(-(INDEX(係数表!G:G,11) + $B957)))))*(EXP(INDEX(係数表!H:H,11) + INDEX(係数表!I:I,11)*LN(INDEX(出力表!C:C,11)+1)))))))</f>
        <v>68.94809343510984</v>
      </c>
      <c r="AF957" t="e">
        <f>MIN(100, MAX(0, (100*(INDEX(出力表!D:D,11))/(EXP(INDEX(係数表!B:B,11) + $C957) + (INDEX(出力表!D:D,11)))) + (乱数表!$W957*(Settings!B12/(((INDEX(出力表!D:D,11))+1)^INDEX(係数表!E:E,11)*INDEX(係数表!F:F,11))))))</f>
        <v>#VALUE!</v>
      </c>
      <c r="AG957" t="e">
        <f>MIN(100, MAX(0, (INDEX(出力表!D:D,11))*AE957/MAX(AF957, Settings!B3)))</f>
        <v>#VALUE!</v>
      </c>
      <c r="AH957">
        <f>MIN(100, MAX(0, 100*BETAINV(乱数表!$L957, MAX(0.00000001, (1/(1+EXP(-(INDEX(係数表!G:G,12) + $B957))))*(EXP(INDEX(係数表!H:H,12) + INDEX(係数表!I:I,12)*LN(INDEX(出力表!C:C,12)+1)))), MAX(0.00000001, (1-(1/(1+EXP(-(INDEX(係数表!G:G,12) + $B957)))))*(EXP(INDEX(係数表!H:H,12) + INDEX(係数表!I:I,12)*LN(INDEX(出力表!C:C,12)+1)))))))</f>
        <v>94.884954225619865</v>
      </c>
      <c r="AI957" t="e">
        <f>MIN(100, MAX(0, (100*(INDEX(出力表!D:D,12))/(EXP(INDEX(係数表!B:B,12) + $C957) + (INDEX(出力表!D:D,12)))) + (乱数表!$X957*(Settings!B12/(((INDEX(出力表!D:D,12))+1)^INDEX(係数表!E:E,12)*INDEX(係数表!F:F,12))))))</f>
        <v>#VALUE!</v>
      </c>
      <c r="AJ957" t="e">
        <f>MIN(100, MAX(0, (INDEX(出力表!D:D,12))*AH957/MAX(AI957, Settings!B3)))</f>
        <v>#VALUE!</v>
      </c>
      <c r="AK957">
        <f>MIN(100, MAX(0, 100*BETAINV(乱数表!$M957, MAX(0.00000001, (1/(1+EXP(-(INDEX(係数表!G:G,13) + $B957))))*(EXP(INDEX(係数表!H:H,13) + INDEX(係数表!I:I,13)*LN(INDEX(出力表!C:C,13)+1)))), MAX(0.00000001, (1-(1/(1+EXP(-(INDEX(係数表!G:G,13) + $B957)))))*(EXP(INDEX(係数表!H:H,13) + INDEX(係数表!I:I,13)*LN(INDEX(出力表!C:C,13)+1)))))))</f>
        <v>97.673121931152707</v>
      </c>
      <c r="AL957" t="e">
        <f>MIN(100, MAX(0, (100*(INDEX(出力表!D:D,13))/(EXP(INDEX(係数表!B:B,13) + $C957) + (INDEX(出力表!D:D,13)))) + (乱数表!$Y957*(Settings!B12/(((INDEX(出力表!D:D,13))+1)^INDEX(係数表!E:E,13)*INDEX(係数表!F:F,13))))))</f>
        <v>#VALUE!</v>
      </c>
      <c r="AM957" t="e">
        <f>MIN(100, MAX(0, (INDEX(出力表!D:D,13))*AK957/MAX(AL957, Settings!B3)))</f>
        <v>#VALUE!</v>
      </c>
      <c r="AN957">
        <f>IF(ISNUMBER(F957), INDEX(出力表!B:B,2)*F957, 0)+IF(ISNUMBER(I957), INDEX(出力表!B:B,3)*I957, 0)+IF(ISNUMBER(L957), INDEX(出力表!B:B,4)*L957, 0)+IF(ISNUMBER(O957), INDEX(出力表!B:B,5)*O957, 0)+IF(ISNUMBER(R957), INDEX(出力表!B:B,6)*R957, 0)+IF(ISNUMBER(U957), INDEX(出力表!B:B,7)*U957, 0)+IF(ISNUMBER(X957), INDEX(出力表!B:B,8)*X957, 0)+IF(ISNUMBER(AA957), INDEX(出力表!B:B,9)*AA957, 0)+IF(ISNUMBER(AD957), INDEX(出力表!B:B,10)*AD957, 0)+IF(ISNUMBER(AG957), INDEX(出力表!B:B,11)*AG957, 0)+IF(ISNUMBER(AJ957), INDEX(出力表!B:B,12)*AJ957, 0)+IF(ISNUMBER(AM957), INDEX(出力表!B:B,13)*AM957, 0)</f>
        <v>0</v>
      </c>
      <c r="AO957">
        <f>IF(ISNUMBER(F957), INDEX(出力表!B:B,2), 0)+IF(ISNUMBER(I957), INDEX(出力表!B:B,3), 0)+IF(ISNUMBER(L957), INDEX(出力表!B:B,4), 0)+IF(ISNUMBER(O957), INDEX(出力表!B:B,5), 0)+IF(ISNUMBER(R957), INDEX(出力表!B:B,6), 0)+IF(ISNUMBER(U957), INDEX(出力表!B:B,7), 0)+IF(ISNUMBER(X957), INDEX(出力表!B:B,8), 0)+IF(ISNUMBER(AA957), INDEX(出力表!B:B,9), 0)+IF(ISNUMBER(AD957), INDEX(出力表!B:B,10), 0)+IF(ISNUMBER(AG957), INDEX(出力表!B:B,11), 0)+IF(ISNUMBER(AJ957), INDEX(出力表!B:B,12), 0)+IF(ISNUMBER(AM957), INDEX(出力表!B:B,13), 0)</f>
        <v>0</v>
      </c>
      <c r="AP957" t="str">
        <f t="shared" si="14"/>
        <v/>
      </c>
    </row>
    <row r="958" spans="1:42" x14ac:dyDescent="0.2">
      <c r="A958">
        <v>957</v>
      </c>
      <c r="B958">
        <f>IF(UPPER(Settings!B4)="TRUE", 乱数表!$Z958*Settings!B10, 0)</f>
        <v>0.52192125416846136</v>
      </c>
      <c r="C958">
        <f>IF(UPPER(Settings!B4)="TRUE", 乱数表!$AA958*Settings!B11, 0)</f>
        <v>1.4184139218480087E-2</v>
      </c>
      <c r="D958">
        <f>MIN(100, MAX(0, 100*BETAINV(乱数表!$B958, MAX(0.00000001, (1/(1+EXP(-(INDEX(係数表!G:G,2) + $B958))))*(EXP(INDEX(係数表!H:H,2) + INDEX(係数表!I:I,2)*LN(INDEX(出力表!C:C,2)+1)))), MAX(0.00000001, (1-(1/(1+EXP(-(INDEX(係数表!G:G,2) + $B958)))))*(EXP(INDEX(係数表!H:H,2) + INDEX(係数表!I:I,2)*LN(INDEX(出力表!C:C,2)+1)))))))</f>
        <v>99.620036106177082</v>
      </c>
      <c r="E958" t="e">
        <f>MIN(100, MAX(0, (100*(INDEX(出力表!D:D,2))/(EXP(INDEX(係数表!B:B,2) + $C958) + (INDEX(出力表!D:D,2)))) + (乱数表!$N958*(Settings!B12/(((INDEX(出力表!D:D,2))+1)^INDEX(係数表!E:E,2)*INDEX(係数表!F:F,2))))))</f>
        <v>#VALUE!</v>
      </c>
      <c r="F958" t="e">
        <f>MIN(100, MAX(0, (INDEX(出力表!D:D,2))*D958/MAX(E958, Settings!B3)))</f>
        <v>#VALUE!</v>
      </c>
      <c r="G958">
        <f>MIN(100, MAX(0, 100*BETAINV(乱数表!$C958, MAX(0.00000001, (1/(1+EXP(-(INDEX(係数表!G:G,3) + $B958))))*(EXP(INDEX(係数表!H:H,3) + INDEX(係数表!I:I,3)*LN(INDEX(出力表!C:C,3)+1)))), MAX(0.00000001, (1-(1/(1+EXP(-(INDEX(係数表!G:G,3) + $B958)))))*(EXP(INDEX(係数表!H:H,3) + INDEX(係数表!I:I,3)*LN(INDEX(出力表!C:C,3)+1)))))))</f>
        <v>93.58522496602194</v>
      </c>
      <c r="H958" t="e">
        <f>MIN(100, MAX(0, (100*(INDEX(出力表!D:D,3))/(EXP(INDEX(係数表!B:B,3) + $C958) + (INDEX(出力表!D:D,3)))) + (乱数表!$O958*(Settings!B12/(((INDEX(出力表!D:D,3))+1)^INDEX(係数表!E:E,3)*INDEX(係数表!F:F,3))))))</f>
        <v>#VALUE!</v>
      </c>
      <c r="I958" t="e">
        <f>MIN(100, MAX(0, (INDEX(出力表!D:D,3))*G958/MAX(H958, Settings!B3)))</f>
        <v>#VALUE!</v>
      </c>
      <c r="J958">
        <f>MIN(100, MAX(0, 100*BETAINV(乱数表!$D958, MAX(0.00000001, (1/(1+EXP(-(INDEX(係数表!G:G,4) + $B958))))*(EXP(INDEX(係数表!H:H,4) + INDEX(係数表!I:I,4)*LN(INDEX(出力表!C:C,4)+1)))), MAX(0.00000001, (1-(1/(1+EXP(-(INDEX(係数表!G:G,4) + $B958)))))*(EXP(INDEX(係数表!H:H,4) + INDEX(係数表!I:I,4)*LN(INDEX(出力表!C:C,4)+1)))))))</f>
        <v>60.916307555270336</v>
      </c>
      <c r="K958" t="e">
        <f>MIN(100, MAX(0, (100*(INDEX(出力表!D:D,4))/(EXP(INDEX(係数表!B:B,4) + $C958) + (INDEX(出力表!D:D,4)))) + (乱数表!$P958*(Settings!B12/(((INDEX(出力表!D:D,4))+1)^INDEX(係数表!E:E,4)*INDEX(係数表!F:F,4))))))</f>
        <v>#VALUE!</v>
      </c>
      <c r="L958" t="e">
        <f>MIN(100, MAX(0, (INDEX(出力表!D:D,4))*J958/MAX(K958, Settings!B3)))</f>
        <v>#VALUE!</v>
      </c>
      <c r="M958">
        <f>MIN(100, MAX(0, 100*BETAINV(乱数表!$E958, MAX(0.00000001, (1/(1+EXP(-(INDEX(係数表!G:G,5) + $B958))))*(EXP(INDEX(係数表!H:H,5) + INDEX(係数表!I:I,5)*LN(INDEX(出力表!C:C,5)+1)))), MAX(0.00000001, (1-(1/(1+EXP(-(INDEX(係数表!G:G,5) + $B958)))))*(EXP(INDEX(係数表!H:H,5) + INDEX(係数表!I:I,5)*LN(INDEX(出力表!C:C,5)+1)))))))</f>
        <v>89.759747979828532</v>
      </c>
      <c r="N958" t="e">
        <f>MIN(100, MAX(0, (100*(INDEX(出力表!D:D,5))/(EXP(INDEX(係数表!B:B,5) + $C958) + (INDEX(出力表!D:D,5)))) + (乱数表!$Q958*(Settings!B12/(((INDEX(出力表!D:D,5))+1)^INDEX(係数表!E:E,5)*INDEX(係数表!F:F,5))))))</f>
        <v>#VALUE!</v>
      </c>
      <c r="O958" t="e">
        <f>MIN(100, MAX(0, (INDEX(出力表!D:D,5))*M958/MAX(N958, Settings!B3)))</f>
        <v>#VALUE!</v>
      </c>
      <c r="P958">
        <f>MIN(100, MAX(0, 100*BETAINV(乱数表!$F958, MAX(0.00000001, (1/(1+EXP(-(INDEX(係数表!G:G,6) + $B958))))*(EXP(INDEX(係数表!H:H,6) + INDEX(係数表!I:I,6)*LN(INDEX(出力表!C:C,6)+1)))), MAX(0.00000001, (1-(1/(1+EXP(-(INDEX(係数表!G:G,6) + $B958)))))*(EXP(INDEX(係数表!H:H,6) + INDEX(係数表!I:I,6)*LN(INDEX(出力表!C:C,6)+1)))))))</f>
        <v>98.040420474235248</v>
      </c>
      <c r="Q958" t="e">
        <f>MIN(100, MAX(0, (100*(INDEX(出力表!D:D,6))/(EXP(INDEX(係数表!B:B,6) + $C958) + (INDEX(出力表!D:D,6)))) + (乱数表!$R958*(Settings!B12/(((INDEX(出力表!D:D,6))+1)^INDEX(係数表!E:E,6)*INDEX(係数表!F:F,6))))))</f>
        <v>#VALUE!</v>
      </c>
      <c r="R958" t="e">
        <f>MIN(100, MAX(0, (INDEX(出力表!D:D,6))*P958/MAX(Q958, Settings!B3)))</f>
        <v>#VALUE!</v>
      </c>
      <c r="S958">
        <f>MIN(100, MAX(0, 100*BETAINV(乱数表!$G958, MAX(0.00000001, (1/(1+EXP(-(INDEX(係数表!G:G,7) + $B958))))*(EXP(INDEX(係数表!H:H,7) + INDEX(係数表!I:I,7)*LN(INDEX(出力表!C:C,7)+1)))), MAX(0.00000001, (1-(1/(1+EXP(-(INDEX(係数表!G:G,7) + $B958)))))*(EXP(INDEX(係数表!H:H,7) + INDEX(係数表!I:I,7)*LN(INDEX(出力表!C:C,7)+1)))))))</f>
        <v>99.983181845376336</v>
      </c>
      <c r="T958" t="e">
        <f>MIN(100, MAX(0, (100*(INDEX(出力表!D:D,7))/(EXP(INDEX(係数表!B:B,7) + $C958) + (INDEX(出力表!D:D,7)))) + (乱数表!$S958*(Settings!B12/(((INDEX(出力表!D:D,7))+1)^INDEX(係数表!E:E,7)*INDEX(係数表!F:F,7))))))</f>
        <v>#VALUE!</v>
      </c>
      <c r="U958" t="e">
        <f>MIN(100, MAX(0, (INDEX(出力表!D:D,7))*S958/MAX(T958, Settings!B3)))</f>
        <v>#VALUE!</v>
      </c>
      <c r="V958">
        <f>MIN(100, MAX(0, 100*BETAINV(乱数表!$H958, MAX(0.00000001, (1/(1+EXP(-(INDEX(係数表!G:G,8) + $B958))))*(EXP(INDEX(係数表!H:H,8) + INDEX(係数表!I:I,8)*LN(INDEX(出力表!C:C,8)+1)))), MAX(0.00000001, (1-(1/(1+EXP(-(INDEX(係数表!G:G,8) + $B958)))))*(EXP(INDEX(係数表!H:H,8) + INDEX(係数表!I:I,8)*LN(INDEX(出力表!C:C,8)+1)))))))</f>
        <v>95.917921075969531</v>
      </c>
      <c r="W958" t="e">
        <f>MIN(100, MAX(0, (100*(INDEX(出力表!D:D,8))/(EXP(INDEX(係数表!B:B,8) + $C958) + (INDEX(出力表!D:D,8)))) + (乱数表!$T958*(Settings!B12/(((INDEX(出力表!D:D,8))+1)^INDEX(係数表!E:E,8)*INDEX(係数表!F:F,8))))))</f>
        <v>#VALUE!</v>
      </c>
      <c r="X958" t="e">
        <f>MIN(100, MAX(0, (INDEX(出力表!D:D,8))*V958/MAX(W958, Settings!B3)))</f>
        <v>#VALUE!</v>
      </c>
      <c r="Y958">
        <f>MIN(100, MAX(0, 100*BETAINV(乱数表!$I958, MAX(0.00000001, (1/(1+EXP(-(INDEX(係数表!G:G,9) + $B958))))*(EXP(INDEX(係数表!H:H,9) + INDEX(係数表!I:I,9)*LN(INDEX(出力表!C:C,9)+1)))), MAX(0.00000001, (1-(1/(1+EXP(-(INDEX(係数表!G:G,9) + $B958)))))*(EXP(INDEX(係数表!H:H,9) + INDEX(係数表!I:I,9)*LN(INDEX(出力表!C:C,9)+1)))))))</f>
        <v>99.993270095810445</v>
      </c>
      <c r="Z958" t="e">
        <f>MIN(100, MAX(0, (100*(INDEX(出力表!D:D,9))/(EXP(INDEX(係数表!B:B,9) + $C958) + (INDEX(出力表!D:D,9)))) + (乱数表!$U958*(Settings!B12/(((INDEX(出力表!D:D,9))+1)^INDEX(係数表!E:E,9)*INDEX(係数表!F:F,9))))))</f>
        <v>#VALUE!</v>
      </c>
      <c r="AA958" t="e">
        <f>MIN(100, MAX(0, (INDEX(出力表!D:D,9))*Y958/MAX(Z958, Settings!B3)))</f>
        <v>#VALUE!</v>
      </c>
      <c r="AB958">
        <f>MIN(100, MAX(0, 100*BETAINV(乱数表!$J958, MAX(0.00000001, (1/(1+EXP(-(INDEX(係数表!G:G,10) + $B958))))*(EXP(INDEX(係数表!H:H,10) + INDEX(係数表!I:I,10)*LN(INDEX(出力表!C:C,10)+1)))), MAX(0.00000001, (1-(1/(1+EXP(-(INDEX(係数表!G:G,10) + $B958)))))*(EXP(INDEX(係数表!H:H,10) + INDEX(係数表!I:I,10)*LN(INDEX(出力表!C:C,10)+1)))))))</f>
        <v>94.937295315941725</v>
      </c>
      <c r="AC958" t="e">
        <f>MIN(100, MAX(0, (100*(INDEX(出力表!D:D,10))/(EXP(INDEX(係数表!B:B,10) + $C958) + (INDEX(出力表!D:D,10)))) + (乱数表!$V958*(Settings!B12/(((INDEX(出力表!D:D,10))+1)^INDEX(係数表!E:E,10)*INDEX(係数表!F:F,10))))))</f>
        <v>#VALUE!</v>
      </c>
      <c r="AD958" t="e">
        <f>MIN(100, MAX(0, (INDEX(出力表!D:D,10))*AB958/MAX(AC958, Settings!B3)))</f>
        <v>#VALUE!</v>
      </c>
      <c r="AE958">
        <f>MIN(100, MAX(0, 100*BETAINV(乱数表!$K958, MAX(0.00000001, (1/(1+EXP(-(INDEX(係数表!G:G,11) + $B958))))*(EXP(INDEX(係数表!H:H,11) + INDEX(係数表!I:I,11)*LN(INDEX(出力表!C:C,11)+1)))), MAX(0.00000001, (1-(1/(1+EXP(-(INDEX(係数表!G:G,11) + $B958)))))*(EXP(INDEX(係数表!H:H,11) + INDEX(係数表!I:I,11)*LN(INDEX(出力表!C:C,11)+1)))))))</f>
        <v>98.79979869056956</v>
      </c>
      <c r="AF958" t="e">
        <f>MIN(100, MAX(0, (100*(INDEX(出力表!D:D,11))/(EXP(INDEX(係数表!B:B,11) + $C958) + (INDEX(出力表!D:D,11)))) + (乱数表!$W958*(Settings!B12/(((INDEX(出力表!D:D,11))+1)^INDEX(係数表!E:E,11)*INDEX(係数表!F:F,11))))))</f>
        <v>#VALUE!</v>
      </c>
      <c r="AG958" t="e">
        <f>MIN(100, MAX(0, (INDEX(出力表!D:D,11))*AE958/MAX(AF958, Settings!B3)))</f>
        <v>#VALUE!</v>
      </c>
      <c r="AH958">
        <f>MIN(100, MAX(0, 100*BETAINV(乱数表!$L958, MAX(0.00000001, (1/(1+EXP(-(INDEX(係数表!G:G,12) + $B958))))*(EXP(INDEX(係数表!H:H,12) + INDEX(係数表!I:I,12)*LN(INDEX(出力表!C:C,12)+1)))), MAX(0.00000001, (1-(1/(1+EXP(-(INDEX(係数表!G:G,12) + $B958)))))*(EXP(INDEX(係数表!H:H,12) + INDEX(係数表!I:I,12)*LN(INDEX(出力表!C:C,12)+1)))))))</f>
        <v>75.098536355809642</v>
      </c>
      <c r="AI958" t="e">
        <f>MIN(100, MAX(0, (100*(INDEX(出力表!D:D,12))/(EXP(INDEX(係数表!B:B,12) + $C958) + (INDEX(出力表!D:D,12)))) + (乱数表!$X958*(Settings!B12/(((INDEX(出力表!D:D,12))+1)^INDEX(係数表!E:E,12)*INDEX(係数表!F:F,12))))))</f>
        <v>#VALUE!</v>
      </c>
      <c r="AJ958" t="e">
        <f>MIN(100, MAX(0, (INDEX(出力表!D:D,12))*AH958/MAX(AI958, Settings!B3)))</f>
        <v>#VALUE!</v>
      </c>
      <c r="AK958">
        <f>MIN(100, MAX(0, 100*BETAINV(乱数表!$M958, MAX(0.00000001, (1/(1+EXP(-(INDEX(係数表!G:G,13) + $B958))))*(EXP(INDEX(係数表!H:H,13) + INDEX(係数表!I:I,13)*LN(INDEX(出力表!C:C,13)+1)))), MAX(0.00000001, (1-(1/(1+EXP(-(INDEX(係数表!G:G,13) + $B958)))))*(EXP(INDEX(係数表!H:H,13) + INDEX(係数表!I:I,13)*LN(INDEX(出力表!C:C,13)+1)))))))</f>
        <v>99.999985492263278</v>
      </c>
      <c r="AL958" t="e">
        <f>MIN(100, MAX(0, (100*(INDEX(出力表!D:D,13))/(EXP(INDEX(係数表!B:B,13) + $C958) + (INDEX(出力表!D:D,13)))) + (乱数表!$Y958*(Settings!B12/(((INDEX(出力表!D:D,13))+1)^INDEX(係数表!E:E,13)*INDEX(係数表!F:F,13))))))</f>
        <v>#VALUE!</v>
      </c>
      <c r="AM958" t="e">
        <f>MIN(100, MAX(0, (INDEX(出力表!D:D,13))*AK958/MAX(AL958, Settings!B3)))</f>
        <v>#VALUE!</v>
      </c>
      <c r="AN958">
        <f>IF(ISNUMBER(F958), INDEX(出力表!B:B,2)*F958, 0)+IF(ISNUMBER(I958), INDEX(出力表!B:B,3)*I958, 0)+IF(ISNUMBER(L958), INDEX(出力表!B:B,4)*L958, 0)+IF(ISNUMBER(O958), INDEX(出力表!B:B,5)*O958, 0)+IF(ISNUMBER(R958), INDEX(出力表!B:B,6)*R958, 0)+IF(ISNUMBER(U958), INDEX(出力表!B:B,7)*U958, 0)+IF(ISNUMBER(X958), INDEX(出力表!B:B,8)*X958, 0)+IF(ISNUMBER(AA958), INDEX(出力表!B:B,9)*AA958, 0)+IF(ISNUMBER(AD958), INDEX(出力表!B:B,10)*AD958, 0)+IF(ISNUMBER(AG958), INDEX(出力表!B:B,11)*AG958, 0)+IF(ISNUMBER(AJ958), INDEX(出力表!B:B,12)*AJ958, 0)+IF(ISNUMBER(AM958), INDEX(出力表!B:B,13)*AM958, 0)</f>
        <v>0</v>
      </c>
      <c r="AO958">
        <f>IF(ISNUMBER(F958), INDEX(出力表!B:B,2), 0)+IF(ISNUMBER(I958), INDEX(出力表!B:B,3), 0)+IF(ISNUMBER(L958), INDEX(出力表!B:B,4), 0)+IF(ISNUMBER(O958), INDEX(出力表!B:B,5), 0)+IF(ISNUMBER(R958), INDEX(出力表!B:B,6), 0)+IF(ISNUMBER(U958), INDEX(出力表!B:B,7), 0)+IF(ISNUMBER(X958), INDEX(出力表!B:B,8), 0)+IF(ISNUMBER(AA958), INDEX(出力表!B:B,9), 0)+IF(ISNUMBER(AD958), INDEX(出力表!B:B,10), 0)+IF(ISNUMBER(AG958), INDEX(出力表!B:B,11), 0)+IF(ISNUMBER(AJ958), INDEX(出力表!B:B,12), 0)+IF(ISNUMBER(AM958), INDEX(出力表!B:B,13), 0)</f>
        <v>0</v>
      </c>
      <c r="AP958" t="str">
        <f t="shared" si="14"/>
        <v/>
      </c>
    </row>
    <row r="959" spans="1:42" x14ac:dyDescent="0.2">
      <c r="A959">
        <v>958</v>
      </c>
      <c r="B959">
        <f>IF(UPPER(Settings!B4)="TRUE", 乱数表!$Z959*Settings!B10, 0)</f>
        <v>-0.299123281792531</v>
      </c>
      <c r="C959">
        <f>IF(UPPER(Settings!B4)="TRUE", 乱数表!$AA959*Settings!B11, 0)</f>
        <v>9.3485777257555636E-4</v>
      </c>
      <c r="D959">
        <f>MIN(100, MAX(0, 100*BETAINV(乱数表!$B959, MAX(0.00000001, (1/(1+EXP(-(INDEX(係数表!G:G,2) + $B959))))*(EXP(INDEX(係数表!H:H,2) + INDEX(係数表!I:I,2)*LN(INDEX(出力表!C:C,2)+1)))), MAX(0.00000001, (1-(1/(1+EXP(-(INDEX(係数表!G:G,2) + $B959)))))*(EXP(INDEX(係数表!H:H,2) + INDEX(係数表!I:I,2)*LN(INDEX(出力表!C:C,2)+1)))))))</f>
        <v>60.266015370012006</v>
      </c>
      <c r="E959" t="e">
        <f>MIN(100, MAX(0, (100*(INDEX(出力表!D:D,2))/(EXP(INDEX(係数表!B:B,2) + $C959) + (INDEX(出力表!D:D,2)))) + (乱数表!$N959*(Settings!B12/(((INDEX(出力表!D:D,2))+1)^INDEX(係数表!E:E,2)*INDEX(係数表!F:F,2))))))</f>
        <v>#VALUE!</v>
      </c>
      <c r="F959" t="e">
        <f>MIN(100, MAX(0, (INDEX(出力表!D:D,2))*D959/MAX(E959, Settings!B3)))</f>
        <v>#VALUE!</v>
      </c>
      <c r="G959">
        <f>MIN(100, MAX(0, 100*BETAINV(乱数表!$C959, MAX(0.00000001, (1/(1+EXP(-(INDEX(係数表!G:G,3) + $B959))))*(EXP(INDEX(係数表!H:H,3) + INDEX(係数表!I:I,3)*LN(INDEX(出力表!C:C,3)+1)))), MAX(0.00000001, (1-(1/(1+EXP(-(INDEX(係数表!G:G,3) + $B959)))))*(EXP(INDEX(係数表!H:H,3) + INDEX(係数表!I:I,3)*LN(INDEX(出力表!C:C,3)+1)))))))</f>
        <v>96.10089373750354</v>
      </c>
      <c r="H959" t="e">
        <f>MIN(100, MAX(0, (100*(INDEX(出力表!D:D,3))/(EXP(INDEX(係数表!B:B,3) + $C959) + (INDEX(出力表!D:D,3)))) + (乱数表!$O959*(Settings!B12/(((INDEX(出力表!D:D,3))+1)^INDEX(係数表!E:E,3)*INDEX(係数表!F:F,3))))))</f>
        <v>#VALUE!</v>
      </c>
      <c r="I959" t="e">
        <f>MIN(100, MAX(0, (INDEX(出力表!D:D,3))*G959/MAX(H959, Settings!B3)))</f>
        <v>#VALUE!</v>
      </c>
      <c r="J959">
        <f>MIN(100, MAX(0, 100*BETAINV(乱数表!$D959, MAX(0.00000001, (1/(1+EXP(-(INDEX(係数表!G:G,4) + $B959))))*(EXP(INDEX(係数表!H:H,4) + INDEX(係数表!I:I,4)*LN(INDEX(出力表!C:C,4)+1)))), MAX(0.00000001, (1-(1/(1+EXP(-(INDEX(係数表!G:G,4) + $B959)))))*(EXP(INDEX(係数表!H:H,4) + INDEX(係数表!I:I,4)*LN(INDEX(出力表!C:C,4)+1)))))))</f>
        <v>96.519402362348288</v>
      </c>
      <c r="K959" t="e">
        <f>MIN(100, MAX(0, (100*(INDEX(出力表!D:D,4))/(EXP(INDEX(係数表!B:B,4) + $C959) + (INDEX(出力表!D:D,4)))) + (乱数表!$P959*(Settings!B12/(((INDEX(出力表!D:D,4))+1)^INDEX(係数表!E:E,4)*INDEX(係数表!F:F,4))))))</f>
        <v>#VALUE!</v>
      </c>
      <c r="L959" t="e">
        <f>MIN(100, MAX(0, (INDEX(出力表!D:D,4))*J959/MAX(K959, Settings!B3)))</f>
        <v>#VALUE!</v>
      </c>
      <c r="M959">
        <f>MIN(100, MAX(0, 100*BETAINV(乱数表!$E959, MAX(0.00000001, (1/(1+EXP(-(INDEX(係数表!G:G,5) + $B959))))*(EXP(INDEX(係数表!H:H,5) + INDEX(係数表!I:I,5)*LN(INDEX(出力表!C:C,5)+1)))), MAX(0.00000001, (1-(1/(1+EXP(-(INDEX(係数表!G:G,5) + $B959)))))*(EXP(INDEX(係数表!H:H,5) + INDEX(係数表!I:I,5)*LN(INDEX(出力表!C:C,5)+1)))))))</f>
        <v>76.409171635448885</v>
      </c>
      <c r="N959" t="e">
        <f>MIN(100, MAX(0, (100*(INDEX(出力表!D:D,5))/(EXP(INDEX(係数表!B:B,5) + $C959) + (INDEX(出力表!D:D,5)))) + (乱数表!$Q959*(Settings!B12/(((INDEX(出力表!D:D,5))+1)^INDEX(係数表!E:E,5)*INDEX(係数表!F:F,5))))))</f>
        <v>#VALUE!</v>
      </c>
      <c r="O959" t="e">
        <f>MIN(100, MAX(0, (INDEX(出力表!D:D,5))*M959/MAX(N959, Settings!B3)))</f>
        <v>#VALUE!</v>
      </c>
      <c r="P959">
        <f>MIN(100, MAX(0, 100*BETAINV(乱数表!$F959, MAX(0.00000001, (1/(1+EXP(-(INDEX(係数表!G:G,6) + $B959))))*(EXP(INDEX(係数表!H:H,6) + INDEX(係数表!I:I,6)*LN(INDEX(出力表!C:C,6)+1)))), MAX(0.00000001, (1-(1/(1+EXP(-(INDEX(係数表!G:G,6) + $B959)))))*(EXP(INDEX(係数表!H:H,6) + INDEX(係数表!I:I,6)*LN(INDEX(出力表!C:C,6)+1)))))))</f>
        <v>77.253604154701762</v>
      </c>
      <c r="Q959" t="e">
        <f>MIN(100, MAX(0, (100*(INDEX(出力表!D:D,6))/(EXP(INDEX(係数表!B:B,6) + $C959) + (INDEX(出力表!D:D,6)))) + (乱数表!$R959*(Settings!B12/(((INDEX(出力表!D:D,6))+1)^INDEX(係数表!E:E,6)*INDEX(係数表!F:F,6))))))</f>
        <v>#VALUE!</v>
      </c>
      <c r="R959" t="e">
        <f>MIN(100, MAX(0, (INDEX(出力表!D:D,6))*P959/MAX(Q959, Settings!B3)))</f>
        <v>#VALUE!</v>
      </c>
      <c r="S959">
        <f>MIN(100, MAX(0, 100*BETAINV(乱数表!$G959, MAX(0.00000001, (1/(1+EXP(-(INDEX(係数表!G:G,7) + $B959))))*(EXP(INDEX(係数表!H:H,7) + INDEX(係数表!I:I,7)*LN(INDEX(出力表!C:C,7)+1)))), MAX(0.00000001, (1-(1/(1+EXP(-(INDEX(係数表!G:G,7) + $B959)))))*(EXP(INDEX(係数表!H:H,7) + INDEX(係数表!I:I,7)*LN(INDEX(出力表!C:C,7)+1)))))))</f>
        <v>97.905257151236412</v>
      </c>
      <c r="T959" t="e">
        <f>MIN(100, MAX(0, (100*(INDEX(出力表!D:D,7))/(EXP(INDEX(係数表!B:B,7) + $C959) + (INDEX(出力表!D:D,7)))) + (乱数表!$S959*(Settings!B12/(((INDEX(出力表!D:D,7))+1)^INDEX(係数表!E:E,7)*INDEX(係数表!F:F,7))))))</f>
        <v>#VALUE!</v>
      </c>
      <c r="U959" t="e">
        <f>MIN(100, MAX(0, (INDEX(出力表!D:D,7))*S959/MAX(T959, Settings!B3)))</f>
        <v>#VALUE!</v>
      </c>
      <c r="V959">
        <f>MIN(100, MAX(0, 100*BETAINV(乱数表!$H959, MAX(0.00000001, (1/(1+EXP(-(INDEX(係数表!G:G,8) + $B959))))*(EXP(INDEX(係数表!H:H,8) + INDEX(係数表!I:I,8)*LN(INDEX(出力表!C:C,8)+1)))), MAX(0.00000001, (1-(1/(1+EXP(-(INDEX(係数表!G:G,8) + $B959)))))*(EXP(INDEX(係数表!H:H,8) + INDEX(係数表!I:I,8)*LN(INDEX(出力表!C:C,8)+1)))))))</f>
        <v>63.726814064458068</v>
      </c>
      <c r="W959" t="e">
        <f>MIN(100, MAX(0, (100*(INDEX(出力表!D:D,8))/(EXP(INDEX(係数表!B:B,8) + $C959) + (INDEX(出力表!D:D,8)))) + (乱数表!$T959*(Settings!B12/(((INDEX(出力表!D:D,8))+1)^INDEX(係数表!E:E,8)*INDEX(係数表!F:F,8))))))</f>
        <v>#VALUE!</v>
      </c>
      <c r="X959" t="e">
        <f>MIN(100, MAX(0, (INDEX(出力表!D:D,8))*V959/MAX(W959, Settings!B3)))</f>
        <v>#VALUE!</v>
      </c>
      <c r="Y959">
        <f>MIN(100, MAX(0, 100*BETAINV(乱数表!$I959, MAX(0.00000001, (1/(1+EXP(-(INDEX(係数表!G:G,9) + $B959))))*(EXP(INDEX(係数表!H:H,9) + INDEX(係数表!I:I,9)*LN(INDEX(出力表!C:C,9)+1)))), MAX(0.00000001, (1-(1/(1+EXP(-(INDEX(係数表!G:G,9) + $B959)))))*(EXP(INDEX(係数表!H:H,9) + INDEX(係数表!I:I,9)*LN(INDEX(出力表!C:C,9)+1)))))))</f>
        <v>74.827527361381556</v>
      </c>
      <c r="Z959" t="e">
        <f>MIN(100, MAX(0, (100*(INDEX(出力表!D:D,9))/(EXP(INDEX(係数表!B:B,9) + $C959) + (INDEX(出力表!D:D,9)))) + (乱数表!$U959*(Settings!B12/(((INDEX(出力表!D:D,9))+1)^INDEX(係数表!E:E,9)*INDEX(係数表!F:F,9))))))</f>
        <v>#VALUE!</v>
      </c>
      <c r="AA959" t="e">
        <f>MIN(100, MAX(0, (INDEX(出力表!D:D,9))*Y959/MAX(Z959, Settings!B3)))</f>
        <v>#VALUE!</v>
      </c>
      <c r="AB959">
        <f>MIN(100, MAX(0, 100*BETAINV(乱数表!$J959, MAX(0.00000001, (1/(1+EXP(-(INDEX(係数表!G:G,10) + $B959))))*(EXP(INDEX(係数表!H:H,10) + INDEX(係数表!I:I,10)*LN(INDEX(出力表!C:C,10)+1)))), MAX(0.00000001, (1-(1/(1+EXP(-(INDEX(係数表!G:G,10) + $B959)))))*(EXP(INDEX(係数表!H:H,10) + INDEX(係数表!I:I,10)*LN(INDEX(出力表!C:C,10)+1)))))))</f>
        <v>84.497147360096207</v>
      </c>
      <c r="AC959" t="e">
        <f>MIN(100, MAX(0, (100*(INDEX(出力表!D:D,10))/(EXP(INDEX(係数表!B:B,10) + $C959) + (INDEX(出力表!D:D,10)))) + (乱数表!$V959*(Settings!B12/(((INDEX(出力表!D:D,10))+1)^INDEX(係数表!E:E,10)*INDEX(係数表!F:F,10))))))</f>
        <v>#VALUE!</v>
      </c>
      <c r="AD959" t="e">
        <f>MIN(100, MAX(0, (INDEX(出力表!D:D,10))*AB959/MAX(AC959, Settings!B3)))</f>
        <v>#VALUE!</v>
      </c>
      <c r="AE959">
        <f>MIN(100, MAX(0, 100*BETAINV(乱数表!$K959, MAX(0.00000001, (1/(1+EXP(-(INDEX(係数表!G:G,11) + $B959))))*(EXP(INDEX(係数表!H:H,11) + INDEX(係数表!I:I,11)*LN(INDEX(出力表!C:C,11)+1)))), MAX(0.00000001, (1-(1/(1+EXP(-(INDEX(係数表!G:G,11) + $B959)))))*(EXP(INDEX(係数表!H:H,11) + INDEX(係数表!I:I,11)*LN(INDEX(出力表!C:C,11)+1)))))))</f>
        <v>89.713889000033745</v>
      </c>
      <c r="AF959" t="e">
        <f>MIN(100, MAX(0, (100*(INDEX(出力表!D:D,11))/(EXP(INDEX(係数表!B:B,11) + $C959) + (INDEX(出力表!D:D,11)))) + (乱数表!$W959*(Settings!B12/(((INDEX(出力表!D:D,11))+1)^INDEX(係数表!E:E,11)*INDEX(係数表!F:F,11))))))</f>
        <v>#VALUE!</v>
      </c>
      <c r="AG959" t="e">
        <f>MIN(100, MAX(0, (INDEX(出力表!D:D,11))*AE959/MAX(AF959, Settings!B3)))</f>
        <v>#VALUE!</v>
      </c>
      <c r="AH959">
        <f>MIN(100, MAX(0, 100*BETAINV(乱数表!$L959, MAX(0.00000001, (1/(1+EXP(-(INDEX(係数表!G:G,12) + $B959))))*(EXP(INDEX(係数表!H:H,12) + INDEX(係数表!I:I,12)*LN(INDEX(出力表!C:C,12)+1)))), MAX(0.00000001, (1-(1/(1+EXP(-(INDEX(係数表!G:G,12) + $B959)))))*(EXP(INDEX(係数表!H:H,12) + INDEX(係数表!I:I,12)*LN(INDEX(出力表!C:C,12)+1)))))))</f>
        <v>63.83233825762936</v>
      </c>
      <c r="AI959" t="e">
        <f>MIN(100, MAX(0, (100*(INDEX(出力表!D:D,12))/(EXP(INDEX(係数表!B:B,12) + $C959) + (INDEX(出力表!D:D,12)))) + (乱数表!$X959*(Settings!B12/(((INDEX(出力表!D:D,12))+1)^INDEX(係数表!E:E,12)*INDEX(係数表!F:F,12))))))</f>
        <v>#VALUE!</v>
      </c>
      <c r="AJ959" t="e">
        <f>MIN(100, MAX(0, (INDEX(出力表!D:D,12))*AH959/MAX(AI959, Settings!B3)))</f>
        <v>#VALUE!</v>
      </c>
      <c r="AK959">
        <f>MIN(100, MAX(0, 100*BETAINV(乱数表!$M959, MAX(0.00000001, (1/(1+EXP(-(INDEX(係数表!G:G,13) + $B959))))*(EXP(INDEX(係数表!H:H,13) + INDEX(係数表!I:I,13)*LN(INDEX(出力表!C:C,13)+1)))), MAX(0.00000001, (1-(1/(1+EXP(-(INDEX(係数表!G:G,13) + $B959)))))*(EXP(INDEX(係数表!H:H,13) + INDEX(係数表!I:I,13)*LN(INDEX(出力表!C:C,13)+1)))))))</f>
        <v>67.870435336686953</v>
      </c>
      <c r="AL959" t="e">
        <f>MIN(100, MAX(0, (100*(INDEX(出力表!D:D,13))/(EXP(INDEX(係数表!B:B,13) + $C959) + (INDEX(出力表!D:D,13)))) + (乱数表!$Y959*(Settings!B12/(((INDEX(出力表!D:D,13))+1)^INDEX(係数表!E:E,13)*INDEX(係数表!F:F,13))))))</f>
        <v>#VALUE!</v>
      </c>
      <c r="AM959" t="e">
        <f>MIN(100, MAX(0, (INDEX(出力表!D:D,13))*AK959/MAX(AL959, Settings!B3)))</f>
        <v>#VALUE!</v>
      </c>
      <c r="AN959">
        <f>IF(ISNUMBER(F959), INDEX(出力表!B:B,2)*F959, 0)+IF(ISNUMBER(I959), INDEX(出力表!B:B,3)*I959, 0)+IF(ISNUMBER(L959), INDEX(出力表!B:B,4)*L959, 0)+IF(ISNUMBER(O959), INDEX(出力表!B:B,5)*O959, 0)+IF(ISNUMBER(R959), INDEX(出力表!B:B,6)*R959, 0)+IF(ISNUMBER(U959), INDEX(出力表!B:B,7)*U959, 0)+IF(ISNUMBER(X959), INDEX(出力表!B:B,8)*X959, 0)+IF(ISNUMBER(AA959), INDEX(出力表!B:B,9)*AA959, 0)+IF(ISNUMBER(AD959), INDEX(出力表!B:B,10)*AD959, 0)+IF(ISNUMBER(AG959), INDEX(出力表!B:B,11)*AG959, 0)+IF(ISNUMBER(AJ959), INDEX(出力表!B:B,12)*AJ959, 0)+IF(ISNUMBER(AM959), INDEX(出力表!B:B,13)*AM959, 0)</f>
        <v>0</v>
      </c>
      <c r="AO959">
        <f>IF(ISNUMBER(F959), INDEX(出力表!B:B,2), 0)+IF(ISNUMBER(I959), INDEX(出力表!B:B,3), 0)+IF(ISNUMBER(L959), INDEX(出力表!B:B,4), 0)+IF(ISNUMBER(O959), INDEX(出力表!B:B,5), 0)+IF(ISNUMBER(R959), INDEX(出力表!B:B,6), 0)+IF(ISNUMBER(U959), INDEX(出力表!B:B,7), 0)+IF(ISNUMBER(X959), INDEX(出力表!B:B,8), 0)+IF(ISNUMBER(AA959), INDEX(出力表!B:B,9), 0)+IF(ISNUMBER(AD959), INDEX(出力表!B:B,10), 0)+IF(ISNUMBER(AG959), INDEX(出力表!B:B,11), 0)+IF(ISNUMBER(AJ959), INDEX(出力表!B:B,12), 0)+IF(ISNUMBER(AM959), INDEX(出力表!B:B,13), 0)</f>
        <v>0</v>
      </c>
      <c r="AP959" t="str">
        <f t="shared" si="14"/>
        <v/>
      </c>
    </row>
    <row r="960" spans="1:42" x14ac:dyDescent="0.2">
      <c r="A960">
        <v>959</v>
      </c>
      <c r="B960">
        <f>IF(UPPER(Settings!B4)="TRUE", 乱数表!$Z960*Settings!B10, 0)</f>
        <v>-0.71039898444307237</v>
      </c>
      <c r="C960">
        <f>IF(UPPER(Settings!B4)="TRUE", 乱数表!$AA960*Settings!B11, 0)</f>
        <v>-1.0718520722694577E-2</v>
      </c>
      <c r="D960">
        <f>MIN(100, MAX(0, 100*BETAINV(乱数表!$B960, MAX(0.00000001, (1/(1+EXP(-(INDEX(係数表!G:G,2) + $B960))))*(EXP(INDEX(係数表!H:H,2) + INDEX(係数表!I:I,2)*LN(INDEX(出力表!C:C,2)+1)))), MAX(0.00000001, (1-(1/(1+EXP(-(INDEX(係数表!G:G,2) + $B960)))))*(EXP(INDEX(係数表!H:H,2) + INDEX(係数表!I:I,2)*LN(INDEX(出力表!C:C,2)+1)))))))</f>
        <v>82.989053196186489</v>
      </c>
      <c r="E960" t="e">
        <f>MIN(100, MAX(0, (100*(INDEX(出力表!D:D,2))/(EXP(INDEX(係数表!B:B,2) + $C960) + (INDEX(出力表!D:D,2)))) + (乱数表!$N960*(Settings!B12/(((INDEX(出力表!D:D,2))+1)^INDEX(係数表!E:E,2)*INDEX(係数表!F:F,2))))))</f>
        <v>#VALUE!</v>
      </c>
      <c r="F960" t="e">
        <f>MIN(100, MAX(0, (INDEX(出力表!D:D,2))*D960/MAX(E960, Settings!B3)))</f>
        <v>#VALUE!</v>
      </c>
      <c r="G960">
        <f>MIN(100, MAX(0, 100*BETAINV(乱数表!$C960, MAX(0.00000001, (1/(1+EXP(-(INDEX(係数表!G:G,3) + $B960))))*(EXP(INDEX(係数表!H:H,3) + INDEX(係数表!I:I,3)*LN(INDEX(出力表!C:C,3)+1)))), MAX(0.00000001, (1-(1/(1+EXP(-(INDEX(係数表!G:G,3) + $B960)))))*(EXP(INDEX(係数表!H:H,3) + INDEX(係数表!I:I,3)*LN(INDEX(出力表!C:C,3)+1)))))))</f>
        <v>82.884289128701226</v>
      </c>
      <c r="H960" t="e">
        <f>MIN(100, MAX(0, (100*(INDEX(出力表!D:D,3))/(EXP(INDEX(係数表!B:B,3) + $C960) + (INDEX(出力表!D:D,3)))) + (乱数表!$O960*(Settings!B12/(((INDEX(出力表!D:D,3))+1)^INDEX(係数表!E:E,3)*INDEX(係数表!F:F,3))))))</f>
        <v>#VALUE!</v>
      </c>
      <c r="I960" t="e">
        <f>MIN(100, MAX(0, (INDEX(出力表!D:D,3))*G960/MAX(H960, Settings!B3)))</f>
        <v>#VALUE!</v>
      </c>
      <c r="J960">
        <f>MIN(100, MAX(0, 100*BETAINV(乱数表!$D960, MAX(0.00000001, (1/(1+EXP(-(INDEX(係数表!G:G,4) + $B960))))*(EXP(INDEX(係数表!H:H,4) + INDEX(係数表!I:I,4)*LN(INDEX(出力表!C:C,4)+1)))), MAX(0.00000001, (1-(1/(1+EXP(-(INDEX(係数表!G:G,4) + $B960)))))*(EXP(INDEX(係数表!H:H,4) + INDEX(係数表!I:I,4)*LN(INDEX(出力表!C:C,4)+1)))))))</f>
        <v>78.615567875518693</v>
      </c>
      <c r="K960" t="e">
        <f>MIN(100, MAX(0, (100*(INDEX(出力表!D:D,4))/(EXP(INDEX(係数表!B:B,4) + $C960) + (INDEX(出力表!D:D,4)))) + (乱数表!$P960*(Settings!B12/(((INDEX(出力表!D:D,4))+1)^INDEX(係数表!E:E,4)*INDEX(係数表!F:F,4))))))</f>
        <v>#VALUE!</v>
      </c>
      <c r="L960" t="e">
        <f>MIN(100, MAX(0, (INDEX(出力表!D:D,4))*J960/MAX(K960, Settings!B3)))</f>
        <v>#VALUE!</v>
      </c>
      <c r="M960">
        <f>MIN(100, MAX(0, 100*BETAINV(乱数表!$E960, MAX(0.00000001, (1/(1+EXP(-(INDEX(係数表!G:G,5) + $B960))))*(EXP(INDEX(係数表!H:H,5) + INDEX(係数表!I:I,5)*LN(INDEX(出力表!C:C,5)+1)))), MAX(0.00000001, (1-(1/(1+EXP(-(INDEX(係数表!G:G,5) + $B960)))))*(EXP(INDEX(係数表!H:H,5) + INDEX(係数表!I:I,5)*LN(INDEX(出力表!C:C,5)+1)))))))</f>
        <v>93.174101730273634</v>
      </c>
      <c r="N960" t="e">
        <f>MIN(100, MAX(0, (100*(INDEX(出力表!D:D,5))/(EXP(INDEX(係数表!B:B,5) + $C960) + (INDEX(出力表!D:D,5)))) + (乱数表!$Q960*(Settings!B12/(((INDEX(出力表!D:D,5))+1)^INDEX(係数表!E:E,5)*INDEX(係数表!F:F,5))))))</f>
        <v>#VALUE!</v>
      </c>
      <c r="O960" t="e">
        <f>MIN(100, MAX(0, (INDEX(出力表!D:D,5))*M960/MAX(N960, Settings!B3)))</f>
        <v>#VALUE!</v>
      </c>
      <c r="P960">
        <f>MIN(100, MAX(0, 100*BETAINV(乱数表!$F960, MAX(0.00000001, (1/(1+EXP(-(INDEX(係数表!G:G,6) + $B960))))*(EXP(INDEX(係数表!H:H,6) + INDEX(係数表!I:I,6)*LN(INDEX(出力表!C:C,6)+1)))), MAX(0.00000001, (1-(1/(1+EXP(-(INDEX(係数表!G:G,6) + $B960)))))*(EXP(INDEX(係数表!H:H,6) + INDEX(係数表!I:I,6)*LN(INDEX(出力表!C:C,6)+1)))))))</f>
        <v>97.130675222981608</v>
      </c>
      <c r="Q960" t="e">
        <f>MIN(100, MAX(0, (100*(INDEX(出力表!D:D,6))/(EXP(INDEX(係数表!B:B,6) + $C960) + (INDEX(出力表!D:D,6)))) + (乱数表!$R960*(Settings!B12/(((INDEX(出力表!D:D,6))+1)^INDEX(係数表!E:E,6)*INDEX(係数表!F:F,6))))))</f>
        <v>#VALUE!</v>
      </c>
      <c r="R960" t="e">
        <f>MIN(100, MAX(0, (INDEX(出力表!D:D,6))*P960/MAX(Q960, Settings!B3)))</f>
        <v>#VALUE!</v>
      </c>
      <c r="S960">
        <f>MIN(100, MAX(0, 100*BETAINV(乱数表!$G960, MAX(0.00000001, (1/(1+EXP(-(INDEX(係数表!G:G,7) + $B960))))*(EXP(INDEX(係数表!H:H,7) + INDEX(係数表!I:I,7)*LN(INDEX(出力表!C:C,7)+1)))), MAX(0.00000001, (1-(1/(1+EXP(-(INDEX(係数表!G:G,7) + $B960)))))*(EXP(INDEX(係数表!H:H,7) + INDEX(係数表!I:I,7)*LN(INDEX(出力表!C:C,7)+1)))))))</f>
        <v>98.755938467761396</v>
      </c>
      <c r="T960" t="e">
        <f>MIN(100, MAX(0, (100*(INDEX(出力表!D:D,7))/(EXP(INDEX(係数表!B:B,7) + $C960) + (INDEX(出力表!D:D,7)))) + (乱数表!$S960*(Settings!B12/(((INDEX(出力表!D:D,7))+1)^INDEX(係数表!E:E,7)*INDEX(係数表!F:F,7))))))</f>
        <v>#VALUE!</v>
      </c>
      <c r="U960" t="e">
        <f>MIN(100, MAX(0, (INDEX(出力表!D:D,7))*S960/MAX(T960, Settings!B3)))</f>
        <v>#VALUE!</v>
      </c>
      <c r="V960">
        <f>MIN(100, MAX(0, 100*BETAINV(乱数表!$H960, MAX(0.00000001, (1/(1+EXP(-(INDEX(係数表!G:G,8) + $B960))))*(EXP(INDEX(係数表!H:H,8) + INDEX(係数表!I:I,8)*LN(INDEX(出力表!C:C,8)+1)))), MAX(0.00000001, (1-(1/(1+EXP(-(INDEX(係数表!G:G,8) + $B960)))))*(EXP(INDEX(係数表!H:H,8) + INDEX(係数表!I:I,8)*LN(INDEX(出力表!C:C,8)+1)))))))</f>
        <v>99.111268444912184</v>
      </c>
      <c r="W960" t="e">
        <f>MIN(100, MAX(0, (100*(INDEX(出力表!D:D,8))/(EXP(INDEX(係数表!B:B,8) + $C960) + (INDEX(出力表!D:D,8)))) + (乱数表!$T960*(Settings!B12/(((INDEX(出力表!D:D,8))+1)^INDEX(係数表!E:E,8)*INDEX(係数表!F:F,8))))))</f>
        <v>#VALUE!</v>
      </c>
      <c r="X960" t="e">
        <f>MIN(100, MAX(0, (INDEX(出力表!D:D,8))*V960/MAX(W960, Settings!B3)))</f>
        <v>#VALUE!</v>
      </c>
      <c r="Y960">
        <f>MIN(100, MAX(0, 100*BETAINV(乱数表!$I960, MAX(0.00000001, (1/(1+EXP(-(INDEX(係数表!G:G,9) + $B960))))*(EXP(INDEX(係数表!H:H,9) + INDEX(係数表!I:I,9)*LN(INDEX(出力表!C:C,9)+1)))), MAX(0.00000001, (1-(1/(1+EXP(-(INDEX(係数表!G:G,9) + $B960)))))*(EXP(INDEX(係数表!H:H,9) + INDEX(係数表!I:I,9)*LN(INDEX(出力表!C:C,9)+1)))))))</f>
        <v>63.64399752302127</v>
      </c>
      <c r="Z960" t="e">
        <f>MIN(100, MAX(0, (100*(INDEX(出力表!D:D,9))/(EXP(INDEX(係数表!B:B,9) + $C960) + (INDEX(出力表!D:D,9)))) + (乱数表!$U960*(Settings!B12/(((INDEX(出力表!D:D,9))+1)^INDEX(係数表!E:E,9)*INDEX(係数表!F:F,9))))))</f>
        <v>#VALUE!</v>
      </c>
      <c r="AA960" t="e">
        <f>MIN(100, MAX(0, (INDEX(出力表!D:D,9))*Y960/MAX(Z960, Settings!B3)))</f>
        <v>#VALUE!</v>
      </c>
      <c r="AB960">
        <f>MIN(100, MAX(0, 100*BETAINV(乱数表!$J960, MAX(0.00000001, (1/(1+EXP(-(INDEX(係数表!G:G,10) + $B960))))*(EXP(INDEX(係数表!H:H,10) + INDEX(係数表!I:I,10)*LN(INDEX(出力表!C:C,10)+1)))), MAX(0.00000001, (1-(1/(1+EXP(-(INDEX(係数表!G:G,10) + $B960)))))*(EXP(INDEX(係数表!H:H,10) + INDEX(係数表!I:I,10)*LN(INDEX(出力表!C:C,10)+1)))))))</f>
        <v>96.327735935855046</v>
      </c>
      <c r="AC960" t="e">
        <f>MIN(100, MAX(0, (100*(INDEX(出力表!D:D,10))/(EXP(INDEX(係数表!B:B,10) + $C960) + (INDEX(出力表!D:D,10)))) + (乱数表!$V960*(Settings!B12/(((INDEX(出力表!D:D,10))+1)^INDEX(係数表!E:E,10)*INDEX(係数表!F:F,10))))))</f>
        <v>#VALUE!</v>
      </c>
      <c r="AD960" t="e">
        <f>MIN(100, MAX(0, (INDEX(出力表!D:D,10))*AB960/MAX(AC960, Settings!B3)))</f>
        <v>#VALUE!</v>
      </c>
      <c r="AE960">
        <f>MIN(100, MAX(0, 100*BETAINV(乱数表!$K960, MAX(0.00000001, (1/(1+EXP(-(INDEX(係数表!G:G,11) + $B960))))*(EXP(INDEX(係数表!H:H,11) + INDEX(係数表!I:I,11)*LN(INDEX(出力表!C:C,11)+1)))), MAX(0.00000001, (1-(1/(1+EXP(-(INDEX(係数表!G:G,11) + $B960)))))*(EXP(INDEX(係数表!H:H,11) + INDEX(係数表!I:I,11)*LN(INDEX(出力表!C:C,11)+1)))))))</f>
        <v>84.994490097140798</v>
      </c>
      <c r="AF960" t="e">
        <f>MIN(100, MAX(0, (100*(INDEX(出力表!D:D,11))/(EXP(INDEX(係数表!B:B,11) + $C960) + (INDEX(出力表!D:D,11)))) + (乱数表!$W960*(Settings!B12/(((INDEX(出力表!D:D,11))+1)^INDEX(係数表!E:E,11)*INDEX(係数表!F:F,11))))))</f>
        <v>#VALUE!</v>
      </c>
      <c r="AG960" t="e">
        <f>MIN(100, MAX(0, (INDEX(出力表!D:D,11))*AE960/MAX(AF960, Settings!B3)))</f>
        <v>#VALUE!</v>
      </c>
      <c r="AH960">
        <f>MIN(100, MAX(0, 100*BETAINV(乱数表!$L960, MAX(0.00000001, (1/(1+EXP(-(INDEX(係数表!G:G,12) + $B960))))*(EXP(INDEX(係数表!H:H,12) + INDEX(係数表!I:I,12)*LN(INDEX(出力表!C:C,12)+1)))), MAX(0.00000001, (1-(1/(1+EXP(-(INDEX(係数表!G:G,12) + $B960)))))*(EXP(INDEX(係数表!H:H,12) + INDEX(係数表!I:I,12)*LN(INDEX(出力表!C:C,12)+1)))))))</f>
        <v>70.852891645271242</v>
      </c>
      <c r="AI960" t="e">
        <f>MIN(100, MAX(0, (100*(INDEX(出力表!D:D,12))/(EXP(INDEX(係数表!B:B,12) + $C960) + (INDEX(出力表!D:D,12)))) + (乱数表!$X960*(Settings!B12/(((INDEX(出力表!D:D,12))+1)^INDEX(係数表!E:E,12)*INDEX(係数表!F:F,12))))))</f>
        <v>#VALUE!</v>
      </c>
      <c r="AJ960" t="e">
        <f>MIN(100, MAX(0, (INDEX(出力表!D:D,12))*AH960/MAX(AI960, Settings!B3)))</f>
        <v>#VALUE!</v>
      </c>
      <c r="AK960">
        <f>MIN(100, MAX(0, 100*BETAINV(乱数表!$M960, MAX(0.00000001, (1/(1+EXP(-(INDEX(係数表!G:G,13) + $B960))))*(EXP(INDEX(係数表!H:H,13) + INDEX(係数表!I:I,13)*LN(INDEX(出力表!C:C,13)+1)))), MAX(0.00000001, (1-(1/(1+EXP(-(INDEX(係数表!G:G,13) + $B960)))))*(EXP(INDEX(係数表!H:H,13) + INDEX(係数表!I:I,13)*LN(INDEX(出力表!C:C,13)+1)))))))</f>
        <v>79.618753743299521</v>
      </c>
      <c r="AL960" t="e">
        <f>MIN(100, MAX(0, (100*(INDEX(出力表!D:D,13))/(EXP(INDEX(係数表!B:B,13) + $C960) + (INDEX(出力表!D:D,13)))) + (乱数表!$Y960*(Settings!B12/(((INDEX(出力表!D:D,13))+1)^INDEX(係数表!E:E,13)*INDEX(係数表!F:F,13))))))</f>
        <v>#VALUE!</v>
      </c>
      <c r="AM960" t="e">
        <f>MIN(100, MAX(0, (INDEX(出力表!D:D,13))*AK960/MAX(AL960, Settings!B3)))</f>
        <v>#VALUE!</v>
      </c>
      <c r="AN960">
        <f>IF(ISNUMBER(F960), INDEX(出力表!B:B,2)*F960, 0)+IF(ISNUMBER(I960), INDEX(出力表!B:B,3)*I960, 0)+IF(ISNUMBER(L960), INDEX(出力表!B:B,4)*L960, 0)+IF(ISNUMBER(O960), INDEX(出力表!B:B,5)*O960, 0)+IF(ISNUMBER(R960), INDEX(出力表!B:B,6)*R960, 0)+IF(ISNUMBER(U960), INDEX(出力表!B:B,7)*U960, 0)+IF(ISNUMBER(X960), INDEX(出力表!B:B,8)*X960, 0)+IF(ISNUMBER(AA960), INDEX(出力表!B:B,9)*AA960, 0)+IF(ISNUMBER(AD960), INDEX(出力表!B:B,10)*AD960, 0)+IF(ISNUMBER(AG960), INDEX(出力表!B:B,11)*AG960, 0)+IF(ISNUMBER(AJ960), INDEX(出力表!B:B,12)*AJ960, 0)+IF(ISNUMBER(AM960), INDEX(出力表!B:B,13)*AM960, 0)</f>
        <v>0</v>
      </c>
      <c r="AO960">
        <f>IF(ISNUMBER(F960), INDEX(出力表!B:B,2), 0)+IF(ISNUMBER(I960), INDEX(出力表!B:B,3), 0)+IF(ISNUMBER(L960), INDEX(出力表!B:B,4), 0)+IF(ISNUMBER(O960), INDEX(出力表!B:B,5), 0)+IF(ISNUMBER(R960), INDEX(出力表!B:B,6), 0)+IF(ISNUMBER(U960), INDEX(出力表!B:B,7), 0)+IF(ISNUMBER(X960), INDEX(出力表!B:B,8), 0)+IF(ISNUMBER(AA960), INDEX(出力表!B:B,9), 0)+IF(ISNUMBER(AD960), INDEX(出力表!B:B,10), 0)+IF(ISNUMBER(AG960), INDEX(出力表!B:B,11), 0)+IF(ISNUMBER(AJ960), INDEX(出力表!B:B,12), 0)+IF(ISNUMBER(AM960), INDEX(出力表!B:B,13), 0)</f>
        <v>0</v>
      </c>
      <c r="AP960" t="str">
        <f t="shared" si="14"/>
        <v/>
      </c>
    </row>
    <row r="961" spans="1:42" x14ac:dyDescent="0.2">
      <c r="A961">
        <v>960</v>
      </c>
      <c r="B961">
        <f>IF(UPPER(Settings!B4)="TRUE", 乱数表!$Z961*Settings!B10, 0)</f>
        <v>-0.38720850047432487</v>
      </c>
      <c r="C961">
        <f>IF(UPPER(Settings!B4)="TRUE", 乱数表!$AA961*Settings!B11, 0)</f>
        <v>-5.2918940377474272E-2</v>
      </c>
      <c r="D961">
        <f>MIN(100, MAX(0, 100*BETAINV(乱数表!$B961, MAX(0.00000001, (1/(1+EXP(-(INDEX(係数表!G:G,2) + $B961))))*(EXP(INDEX(係数表!H:H,2) + INDEX(係数表!I:I,2)*LN(INDEX(出力表!C:C,2)+1)))), MAX(0.00000001, (1-(1/(1+EXP(-(INDEX(係数表!G:G,2) + $B961)))))*(EXP(INDEX(係数表!H:H,2) + INDEX(係数表!I:I,2)*LN(INDEX(出力表!C:C,2)+1)))))))</f>
        <v>88.933522550610292</v>
      </c>
      <c r="E961" t="e">
        <f>MIN(100, MAX(0, (100*(INDEX(出力表!D:D,2))/(EXP(INDEX(係数表!B:B,2) + $C961) + (INDEX(出力表!D:D,2)))) + (乱数表!$N961*(Settings!B12/(((INDEX(出力表!D:D,2))+1)^INDEX(係数表!E:E,2)*INDEX(係数表!F:F,2))))))</f>
        <v>#VALUE!</v>
      </c>
      <c r="F961" t="e">
        <f>MIN(100, MAX(0, (INDEX(出力表!D:D,2))*D961/MAX(E961, Settings!B3)))</f>
        <v>#VALUE!</v>
      </c>
      <c r="G961">
        <f>MIN(100, MAX(0, 100*BETAINV(乱数表!$C961, MAX(0.00000001, (1/(1+EXP(-(INDEX(係数表!G:G,3) + $B961))))*(EXP(INDEX(係数表!H:H,3) + INDEX(係数表!I:I,3)*LN(INDEX(出力表!C:C,3)+1)))), MAX(0.00000001, (1-(1/(1+EXP(-(INDEX(係数表!G:G,3) + $B961)))))*(EXP(INDEX(係数表!H:H,3) + INDEX(係数表!I:I,3)*LN(INDEX(出力表!C:C,3)+1)))))))</f>
        <v>64.318007526337681</v>
      </c>
      <c r="H961" t="e">
        <f>MIN(100, MAX(0, (100*(INDEX(出力表!D:D,3))/(EXP(INDEX(係数表!B:B,3) + $C961) + (INDEX(出力表!D:D,3)))) + (乱数表!$O961*(Settings!B12/(((INDEX(出力表!D:D,3))+1)^INDEX(係数表!E:E,3)*INDEX(係数表!F:F,3))))))</f>
        <v>#VALUE!</v>
      </c>
      <c r="I961" t="e">
        <f>MIN(100, MAX(0, (INDEX(出力表!D:D,3))*G961/MAX(H961, Settings!B3)))</f>
        <v>#VALUE!</v>
      </c>
      <c r="J961">
        <f>MIN(100, MAX(0, 100*BETAINV(乱数表!$D961, MAX(0.00000001, (1/(1+EXP(-(INDEX(係数表!G:G,4) + $B961))))*(EXP(INDEX(係数表!H:H,4) + INDEX(係数表!I:I,4)*LN(INDEX(出力表!C:C,4)+1)))), MAX(0.00000001, (1-(1/(1+EXP(-(INDEX(係数表!G:G,4) + $B961)))))*(EXP(INDEX(係数表!H:H,4) + INDEX(係数表!I:I,4)*LN(INDEX(出力表!C:C,4)+1)))))))</f>
        <v>54.953178307827407</v>
      </c>
      <c r="K961" t="e">
        <f>MIN(100, MAX(0, (100*(INDEX(出力表!D:D,4))/(EXP(INDEX(係数表!B:B,4) + $C961) + (INDEX(出力表!D:D,4)))) + (乱数表!$P961*(Settings!B12/(((INDEX(出力表!D:D,4))+1)^INDEX(係数表!E:E,4)*INDEX(係数表!F:F,4))))))</f>
        <v>#VALUE!</v>
      </c>
      <c r="L961" t="e">
        <f>MIN(100, MAX(0, (INDEX(出力表!D:D,4))*J961/MAX(K961, Settings!B3)))</f>
        <v>#VALUE!</v>
      </c>
      <c r="M961">
        <f>MIN(100, MAX(0, 100*BETAINV(乱数表!$E961, MAX(0.00000001, (1/(1+EXP(-(INDEX(係数表!G:G,5) + $B961))))*(EXP(INDEX(係数表!H:H,5) + INDEX(係数表!I:I,5)*LN(INDEX(出力表!C:C,5)+1)))), MAX(0.00000001, (1-(1/(1+EXP(-(INDEX(係数表!G:G,5) + $B961)))))*(EXP(INDEX(係数表!H:H,5) + INDEX(係数表!I:I,5)*LN(INDEX(出力表!C:C,5)+1)))))))</f>
        <v>68.22469942904317</v>
      </c>
      <c r="N961" t="e">
        <f>MIN(100, MAX(0, (100*(INDEX(出力表!D:D,5))/(EXP(INDEX(係数表!B:B,5) + $C961) + (INDEX(出力表!D:D,5)))) + (乱数表!$Q961*(Settings!B12/(((INDEX(出力表!D:D,5))+1)^INDEX(係数表!E:E,5)*INDEX(係数表!F:F,5))))))</f>
        <v>#VALUE!</v>
      </c>
      <c r="O961" t="e">
        <f>MIN(100, MAX(0, (INDEX(出力表!D:D,5))*M961/MAX(N961, Settings!B3)))</f>
        <v>#VALUE!</v>
      </c>
      <c r="P961">
        <f>MIN(100, MAX(0, 100*BETAINV(乱数表!$F961, MAX(0.00000001, (1/(1+EXP(-(INDEX(係数表!G:G,6) + $B961))))*(EXP(INDEX(係数表!H:H,6) + INDEX(係数表!I:I,6)*LN(INDEX(出力表!C:C,6)+1)))), MAX(0.00000001, (1-(1/(1+EXP(-(INDEX(係数表!G:G,6) + $B961)))))*(EXP(INDEX(係数表!H:H,6) + INDEX(係数表!I:I,6)*LN(INDEX(出力表!C:C,6)+1)))))))</f>
        <v>47.877800678629363</v>
      </c>
      <c r="Q961" t="e">
        <f>MIN(100, MAX(0, (100*(INDEX(出力表!D:D,6))/(EXP(INDEX(係数表!B:B,6) + $C961) + (INDEX(出力表!D:D,6)))) + (乱数表!$R961*(Settings!B12/(((INDEX(出力表!D:D,6))+1)^INDEX(係数表!E:E,6)*INDEX(係数表!F:F,6))))))</f>
        <v>#VALUE!</v>
      </c>
      <c r="R961" t="e">
        <f>MIN(100, MAX(0, (INDEX(出力表!D:D,6))*P961/MAX(Q961, Settings!B3)))</f>
        <v>#VALUE!</v>
      </c>
      <c r="S961">
        <f>MIN(100, MAX(0, 100*BETAINV(乱数表!$G961, MAX(0.00000001, (1/(1+EXP(-(INDEX(係数表!G:G,7) + $B961))))*(EXP(INDEX(係数表!H:H,7) + INDEX(係数表!I:I,7)*LN(INDEX(出力表!C:C,7)+1)))), MAX(0.00000001, (1-(1/(1+EXP(-(INDEX(係数表!G:G,7) + $B961)))))*(EXP(INDEX(係数表!H:H,7) + INDEX(係数表!I:I,7)*LN(INDEX(出力表!C:C,7)+1)))))))</f>
        <v>82.55414312733086</v>
      </c>
      <c r="T961" t="e">
        <f>MIN(100, MAX(0, (100*(INDEX(出力表!D:D,7))/(EXP(INDEX(係数表!B:B,7) + $C961) + (INDEX(出力表!D:D,7)))) + (乱数表!$S961*(Settings!B12/(((INDEX(出力表!D:D,7))+1)^INDEX(係数表!E:E,7)*INDEX(係数表!F:F,7))))))</f>
        <v>#VALUE!</v>
      </c>
      <c r="U961" t="e">
        <f>MIN(100, MAX(0, (INDEX(出力表!D:D,7))*S961/MAX(T961, Settings!B3)))</f>
        <v>#VALUE!</v>
      </c>
      <c r="V961">
        <f>MIN(100, MAX(0, 100*BETAINV(乱数表!$H961, MAX(0.00000001, (1/(1+EXP(-(INDEX(係数表!G:G,8) + $B961))))*(EXP(INDEX(係数表!H:H,8) + INDEX(係数表!I:I,8)*LN(INDEX(出力表!C:C,8)+1)))), MAX(0.00000001, (1-(1/(1+EXP(-(INDEX(係数表!G:G,8) + $B961)))))*(EXP(INDEX(係数表!H:H,8) + INDEX(係数表!I:I,8)*LN(INDEX(出力表!C:C,8)+1)))))))</f>
        <v>61.675217312739363</v>
      </c>
      <c r="W961" t="e">
        <f>MIN(100, MAX(0, (100*(INDEX(出力表!D:D,8))/(EXP(INDEX(係数表!B:B,8) + $C961) + (INDEX(出力表!D:D,8)))) + (乱数表!$T961*(Settings!B12/(((INDEX(出力表!D:D,8))+1)^INDEX(係数表!E:E,8)*INDEX(係数表!F:F,8))))))</f>
        <v>#VALUE!</v>
      </c>
      <c r="X961" t="e">
        <f>MIN(100, MAX(0, (INDEX(出力表!D:D,8))*V961/MAX(W961, Settings!B3)))</f>
        <v>#VALUE!</v>
      </c>
      <c r="Y961">
        <f>MIN(100, MAX(0, 100*BETAINV(乱数表!$I961, MAX(0.00000001, (1/(1+EXP(-(INDEX(係数表!G:G,9) + $B961))))*(EXP(INDEX(係数表!H:H,9) + INDEX(係数表!I:I,9)*LN(INDEX(出力表!C:C,9)+1)))), MAX(0.00000001, (1-(1/(1+EXP(-(INDEX(係数表!G:G,9) + $B961)))))*(EXP(INDEX(係数表!H:H,9) + INDEX(係数表!I:I,9)*LN(INDEX(出力表!C:C,9)+1)))))))</f>
        <v>83.414905728201063</v>
      </c>
      <c r="Z961" t="e">
        <f>MIN(100, MAX(0, (100*(INDEX(出力表!D:D,9))/(EXP(INDEX(係数表!B:B,9) + $C961) + (INDEX(出力表!D:D,9)))) + (乱数表!$U961*(Settings!B12/(((INDEX(出力表!D:D,9))+1)^INDEX(係数表!E:E,9)*INDEX(係数表!F:F,9))))))</f>
        <v>#VALUE!</v>
      </c>
      <c r="AA961" t="e">
        <f>MIN(100, MAX(0, (INDEX(出力表!D:D,9))*Y961/MAX(Z961, Settings!B3)))</f>
        <v>#VALUE!</v>
      </c>
      <c r="AB961">
        <f>MIN(100, MAX(0, 100*BETAINV(乱数表!$J961, MAX(0.00000001, (1/(1+EXP(-(INDEX(係数表!G:G,10) + $B961))))*(EXP(INDEX(係数表!H:H,10) + INDEX(係数表!I:I,10)*LN(INDEX(出力表!C:C,10)+1)))), MAX(0.00000001, (1-(1/(1+EXP(-(INDEX(係数表!G:G,10) + $B961)))))*(EXP(INDEX(係数表!H:H,10) + INDEX(係数表!I:I,10)*LN(INDEX(出力表!C:C,10)+1)))))))</f>
        <v>95.748355698674459</v>
      </c>
      <c r="AC961" t="e">
        <f>MIN(100, MAX(0, (100*(INDEX(出力表!D:D,10))/(EXP(INDEX(係数表!B:B,10) + $C961) + (INDEX(出力表!D:D,10)))) + (乱数表!$V961*(Settings!B12/(((INDEX(出力表!D:D,10))+1)^INDEX(係数表!E:E,10)*INDEX(係数表!F:F,10))))))</f>
        <v>#VALUE!</v>
      </c>
      <c r="AD961" t="e">
        <f>MIN(100, MAX(0, (INDEX(出力表!D:D,10))*AB961/MAX(AC961, Settings!B3)))</f>
        <v>#VALUE!</v>
      </c>
      <c r="AE961">
        <f>MIN(100, MAX(0, 100*BETAINV(乱数表!$K961, MAX(0.00000001, (1/(1+EXP(-(INDEX(係数表!G:G,11) + $B961))))*(EXP(INDEX(係数表!H:H,11) + INDEX(係数表!I:I,11)*LN(INDEX(出力表!C:C,11)+1)))), MAX(0.00000001, (1-(1/(1+EXP(-(INDEX(係数表!G:G,11) + $B961)))))*(EXP(INDEX(係数表!H:H,11) + INDEX(係数表!I:I,11)*LN(INDEX(出力表!C:C,11)+1)))))))</f>
        <v>76.359345115644032</v>
      </c>
      <c r="AF961" t="e">
        <f>MIN(100, MAX(0, (100*(INDEX(出力表!D:D,11))/(EXP(INDEX(係数表!B:B,11) + $C961) + (INDEX(出力表!D:D,11)))) + (乱数表!$W961*(Settings!B12/(((INDEX(出力表!D:D,11))+1)^INDEX(係数表!E:E,11)*INDEX(係数表!F:F,11))))))</f>
        <v>#VALUE!</v>
      </c>
      <c r="AG961" t="e">
        <f>MIN(100, MAX(0, (INDEX(出力表!D:D,11))*AE961/MAX(AF961, Settings!B3)))</f>
        <v>#VALUE!</v>
      </c>
      <c r="AH961">
        <f>MIN(100, MAX(0, 100*BETAINV(乱数表!$L961, MAX(0.00000001, (1/(1+EXP(-(INDEX(係数表!G:G,12) + $B961))))*(EXP(INDEX(係数表!H:H,12) + INDEX(係数表!I:I,12)*LN(INDEX(出力表!C:C,12)+1)))), MAX(0.00000001, (1-(1/(1+EXP(-(INDEX(係数表!G:G,12) + $B961)))))*(EXP(INDEX(係数表!H:H,12) + INDEX(係数表!I:I,12)*LN(INDEX(出力表!C:C,12)+1)))))))</f>
        <v>97.170325924927596</v>
      </c>
      <c r="AI961" t="e">
        <f>MIN(100, MAX(0, (100*(INDEX(出力表!D:D,12))/(EXP(INDEX(係数表!B:B,12) + $C961) + (INDEX(出力表!D:D,12)))) + (乱数表!$X961*(Settings!B12/(((INDEX(出力表!D:D,12))+1)^INDEX(係数表!E:E,12)*INDEX(係数表!F:F,12))))))</f>
        <v>#VALUE!</v>
      </c>
      <c r="AJ961" t="e">
        <f>MIN(100, MAX(0, (INDEX(出力表!D:D,12))*AH961/MAX(AI961, Settings!B3)))</f>
        <v>#VALUE!</v>
      </c>
      <c r="AK961">
        <f>MIN(100, MAX(0, 100*BETAINV(乱数表!$M961, MAX(0.00000001, (1/(1+EXP(-(INDEX(係数表!G:G,13) + $B961))))*(EXP(INDEX(係数表!H:H,13) + INDEX(係数表!I:I,13)*LN(INDEX(出力表!C:C,13)+1)))), MAX(0.00000001, (1-(1/(1+EXP(-(INDEX(係数表!G:G,13) + $B961)))))*(EXP(INDEX(係数表!H:H,13) + INDEX(係数表!I:I,13)*LN(INDEX(出力表!C:C,13)+1)))))))</f>
        <v>78.832802221679827</v>
      </c>
      <c r="AL961" t="e">
        <f>MIN(100, MAX(0, (100*(INDEX(出力表!D:D,13))/(EXP(INDEX(係数表!B:B,13) + $C961) + (INDEX(出力表!D:D,13)))) + (乱数表!$Y961*(Settings!B12/(((INDEX(出力表!D:D,13))+1)^INDEX(係数表!E:E,13)*INDEX(係数表!F:F,13))))))</f>
        <v>#VALUE!</v>
      </c>
      <c r="AM961" t="e">
        <f>MIN(100, MAX(0, (INDEX(出力表!D:D,13))*AK961/MAX(AL961, Settings!B3)))</f>
        <v>#VALUE!</v>
      </c>
      <c r="AN961">
        <f>IF(ISNUMBER(F961), INDEX(出力表!B:B,2)*F961, 0)+IF(ISNUMBER(I961), INDEX(出力表!B:B,3)*I961, 0)+IF(ISNUMBER(L961), INDEX(出力表!B:B,4)*L961, 0)+IF(ISNUMBER(O961), INDEX(出力表!B:B,5)*O961, 0)+IF(ISNUMBER(R961), INDEX(出力表!B:B,6)*R961, 0)+IF(ISNUMBER(U961), INDEX(出力表!B:B,7)*U961, 0)+IF(ISNUMBER(X961), INDEX(出力表!B:B,8)*X961, 0)+IF(ISNUMBER(AA961), INDEX(出力表!B:B,9)*AA961, 0)+IF(ISNUMBER(AD961), INDEX(出力表!B:B,10)*AD961, 0)+IF(ISNUMBER(AG961), INDEX(出力表!B:B,11)*AG961, 0)+IF(ISNUMBER(AJ961), INDEX(出力表!B:B,12)*AJ961, 0)+IF(ISNUMBER(AM961), INDEX(出力表!B:B,13)*AM961, 0)</f>
        <v>0</v>
      </c>
      <c r="AO961">
        <f>IF(ISNUMBER(F961), INDEX(出力表!B:B,2), 0)+IF(ISNUMBER(I961), INDEX(出力表!B:B,3), 0)+IF(ISNUMBER(L961), INDEX(出力表!B:B,4), 0)+IF(ISNUMBER(O961), INDEX(出力表!B:B,5), 0)+IF(ISNUMBER(R961), INDEX(出力表!B:B,6), 0)+IF(ISNUMBER(U961), INDEX(出力表!B:B,7), 0)+IF(ISNUMBER(X961), INDEX(出力表!B:B,8), 0)+IF(ISNUMBER(AA961), INDEX(出力表!B:B,9), 0)+IF(ISNUMBER(AD961), INDEX(出力表!B:B,10), 0)+IF(ISNUMBER(AG961), INDEX(出力表!B:B,11), 0)+IF(ISNUMBER(AJ961), INDEX(出力表!B:B,12), 0)+IF(ISNUMBER(AM961), INDEX(出力表!B:B,13), 0)</f>
        <v>0</v>
      </c>
      <c r="AP961" t="str">
        <f t="shared" si="14"/>
        <v/>
      </c>
    </row>
    <row r="962" spans="1:42" x14ac:dyDescent="0.2">
      <c r="A962">
        <v>961</v>
      </c>
      <c r="B962">
        <f>IF(UPPER(Settings!B4)="TRUE", 乱数表!$Z962*Settings!B10, 0)</f>
        <v>0.40374137811744421</v>
      </c>
      <c r="C962">
        <f>IF(UPPER(Settings!B4)="TRUE", 乱数表!$AA962*Settings!B11, 0)</f>
        <v>-9.9027572609797623E-2</v>
      </c>
      <c r="D962">
        <f>MIN(100, MAX(0, 100*BETAINV(乱数表!$B962, MAX(0.00000001, (1/(1+EXP(-(INDEX(係数表!G:G,2) + $B962))))*(EXP(INDEX(係数表!H:H,2) + INDEX(係数表!I:I,2)*LN(INDEX(出力表!C:C,2)+1)))), MAX(0.00000001, (1-(1/(1+EXP(-(INDEX(係数表!G:G,2) + $B962)))))*(EXP(INDEX(係数表!H:H,2) + INDEX(係数表!I:I,2)*LN(INDEX(出力表!C:C,2)+1)))))))</f>
        <v>98.220084462809169</v>
      </c>
      <c r="E962" t="e">
        <f>MIN(100, MAX(0, (100*(INDEX(出力表!D:D,2))/(EXP(INDEX(係数表!B:B,2) + $C962) + (INDEX(出力表!D:D,2)))) + (乱数表!$N962*(Settings!B12/(((INDEX(出力表!D:D,2))+1)^INDEX(係数表!E:E,2)*INDEX(係数表!F:F,2))))))</f>
        <v>#VALUE!</v>
      </c>
      <c r="F962" t="e">
        <f>MIN(100, MAX(0, (INDEX(出力表!D:D,2))*D962/MAX(E962, Settings!B3)))</f>
        <v>#VALUE!</v>
      </c>
      <c r="G962">
        <f>MIN(100, MAX(0, 100*BETAINV(乱数表!$C962, MAX(0.00000001, (1/(1+EXP(-(INDEX(係数表!G:G,3) + $B962))))*(EXP(INDEX(係数表!H:H,3) + INDEX(係数表!I:I,3)*LN(INDEX(出力表!C:C,3)+1)))), MAX(0.00000001, (1-(1/(1+EXP(-(INDEX(係数表!G:G,3) + $B962)))))*(EXP(INDEX(係数表!H:H,3) + INDEX(係数表!I:I,3)*LN(INDEX(出力表!C:C,3)+1)))))))</f>
        <v>99.999569094390608</v>
      </c>
      <c r="H962" t="e">
        <f>MIN(100, MAX(0, (100*(INDEX(出力表!D:D,3))/(EXP(INDEX(係数表!B:B,3) + $C962) + (INDEX(出力表!D:D,3)))) + (乱数表!$O962*(Settings!B12/(((INDEX(出力表!D:D,3))+1)^INDEX(係数表!E:E,3)*INDEX(係数表!F:F,3))))))</f>
        <v>#VALUE!</v>
      </c>
      <c r="I962" t="e">
        <f>MIN(100, MAX(0, (INDEX(出力表!D:D,3))*G962/MAX(H962, Settings!B3)))</f>
        <v>#VALUE!</v>
      </c>
      <c r="J962">
        <f>MIN(100, MAX(0, 100*BETAINV(乱数表!$D962, MAX(0.00000001, (1/(1+EXP(-(INDEX(係数表!G:G,4) + $B962))))*(EXP(INDEX(係数表!H:H,4) + INDEX(係数表!I:I,4)*LN(INDEX(出力表!C:C,4)+1)))), MAX(0.00000001, (1-(1/(1+EXP(-(INDEX(係数表!G:G,4) + $B962)))))*(EXP(INDEX(係数表!H:H,4) + INDEX(係数表!I:I,4)*LN(INDEX(出力表!C:C,4)+1)))))))</f>
        <v>99.939159733263864</v>
      </c>
      <c r="K962" t="e">
        <f>MIN(100, MAX(0, (100*(INDEX(出力表!D:D,4))/(EXP(INDEX(係数表!B:B,4) + $C962) + (INDEX(出力表!D:D,4)))) + (乱数表!$P962*(Settings!B12/(((INDEX(出力表!D:D,4))+1)^INDEX(係数表!E:E,4)*INDEX(係数表!F:F,4))))))</f>
        <v>#VALUE!</v>
      </c>
      <c r="L962" t="e">
        <f>MIN(100, MAX(0, (INDEX(出力表!D:D,4))*J962/MAX(K962, Settings!B3)))</f>
        <v>#VALUE!</v>
      </c>
      <c r="M962">
        <f>MIN(100, MAX(0, 100*BETAINV(乱数表!$E962, MAX(0.00000001, (1/(1+EXP(-(INDEX(係数表!G:G,5) + $B962))))*(EXP(INDEX(係数表!H:H,5) + INDEX(係数表!I:I,5)*LN(INDEX(出力表!C:C,5)+1)))), MAX(0.00000001, (1-(1/(1+EXP(-(INDEX(係数表!G:G,5) + $B962)))))*(EXP(INDEX(係数表!H:H,5) + INDEX(係数表!I:I,5)*LN(INDEX(出力表!C:C,5)+1)))))))</f>
        <v>98.071690776413718</v>
      </c>
      <c r="N962" t="e">
        <f>MIN(100, MAX(0, (100*(INDEX(出力表!D:D,5))/(EXP(INDEX(係数表!B:B,5) + $C962) + (INDEX(出力表!D:D,5)))) + (乱数表!$Q962*(Settings!B12/(((INDEX(出力表!D:D,5))+1)^INDEX(係数表!E:E,5)*INDEX(係数表!F:F,5))))))</f>
        <v>#VALUE!</v>
      </c>
      <c r="O962" t="e">
        <f>MIN(100, MAX(0, (INDEX(出力表!D:D,5))*M962/MAX(N962, Settings!B3)))</f>
        <v>#VALUE!</v>
      </c>
      <c r="P962">
        <f>MIN(100, MAX(0, 100*BETAINV(乱数表!$F962, MAX(0.00000001, (1/(1+EXP(-(INDEX(係数表!G:G,6) + $B962))))*(EXP(INDEX(係数表!H:H,6) + INDEX(係数表!I:I,6)*LN(INDEX(出力表!C:C,6)+1)))), MAX(0.00000001, (1-(1/(1+EXP(-(INDEX(係数表!G:G,6) + $B962)))))*(EXP(INDEX(係数表!H:H,6) + INDEX(係数表!I:I,6)*LN(INDEX(出力表!C:C,6)+1)))))))</f>
        <v>99.93734439766871</v>
      </c>
      <c r="Q962" t="e">
        <f>MIN(100, MAX(0, (100*(INDEX(出力表!D:D,6))/(EXP(INDEX(係数表!B:B,6) + $C962) + (INDEX(出力表!D:D,6)))) + (乱数表!$R962*(Settings!B12/(((INDEX(出力表!D:D,6))+1)^INDEX(係数表!E:E,6)*INDEX(係数表!F:F,6))))))</f>
        <v>#VALUE!</v>
      </c>
      <c r="R962" t="e">
        <f>MIN(100, MAX(0, (INDEX(出力表!D:D,6))*P962/MAX(Q962, Settings!B3)))</f>
        <v>#VALUE!</v>
      </c>
      <c r="S962">
        <f>MIN(100, MAX(0, 100*BETAINV(乱数表!$G962, MAX(0.00000001, (1/(1+EXP(-(INDEX(係数表!G:G,7) + $B962))))*(EXP(INDEX(係数表!H:H,7) + INDEX(係数表!I:I,7)*LN(INDEX(出力表!C:C,7)+1)))), MAX(0.00000001, (1-(1/(1+EXP(-(INDEX(係数表!G:G,7) + $B962)))))*(EXP(INDEX(係数表!H:H,7) + INDEX(係数表!I:I,7)*LN(INDEX(出力表!C:C,7)+1)))))))</f>
        <v>65.04667994677736</v>
      </c>
      <c r="T962" t="e">
        <f>MIN(100, MAX(0, (100*(INDEX(出力表!D:D,7))/(EXP(INDEX(係数表!B:B,7) + $C962) + (INDEX(出力表!D:D,7)))) + (乱数表!$S962*(Settings!B12/(((INDEX(出力表!D:D,7))+1)^INDEX(係数表!E:E,7)*INDEX(係数表!F:F,7))))))</f>
        <v>#VALUE!</v>
      </c>
      <c r="U962" t="e">
        <f>MIN(100, MAX(0, (INDEX(出力表!D:D,7))*S962/MAX(T962, Settings!B3)))</f>
        <v>#VALUE!</v>
      </c>
      <c r="V962">
        <f>MIN(100, MAX(0, 100*BETAINV(乱数表!$H962, MAX(0.00000001, (1/(1+EXP(-(INDEX(係数表!G:G,8) + $B962))))*(EXP(INDEX(係数表!H:H,8) + INDEX(係数表!I:I,8)*LN(INDEX(出力表!C:C,8)+1)))), MAX(0.00000001, (1-(1/(1+EXP(-(INDEX(係数表!G:G,8) + $B962)))))*(EXP(INDEX(係数表!H:H,8) + INDEX(係数表!I:I,8)*LN(INDEX(出力表!C:C,8)+1)))))))</f>
        <v>58.673435092013037</v>
      </c>
      <c r="W962" t="e">
        <f>MIN(100, MAX(0, (100*(INDEX(出力表!D:D,8))/(EXP(INDEX(係数表!B:B,8) + $C962) + (INDEX(出力表!D:D,8)))) + (乱数表!$T962*(Settings!B12/(((INDEX(出力表!D:D,8))+1)^INDEX(係数表!E:E,8)*INDEX(係数表!F:F,8))))))</f>
        <v>#VALUE!</v>
      </c>
      <c r="X962" t="e">
        <f>MIN(100, MAX(0, (INDEX(出力表!D:D,8))*V962/MAX(W962, Settings!B3)))</f>
        <v>#VALUE!</v>
      </c>
      <c r="Y962">
        <f>MIN(100, MAX(0, 100*BETAINV(乱数表!$I962, MAX(0.00000001, (1/(1+EXP(-(INDEX(係数表!G:G,9) + $B962))))*(EXP(INDEX(係数表!H:H,9) + INDEX(係数表!I:I,9)*LN(INDEX(出力表!C:C,9)+1)))), MAX(0.00000001, (1-(1/(1+EXP(-(INDEX(係数表!G:G,9) + $B962)))))*(EXP(INDEX(係数表!H:H,9) + INDEX(係数表!I:I,9)*LN(INDEX(出力表!C:C,9)+1)))))))</f>
        <v>82.125127618227907</v>
      </c>
      <c r="Z962" t="e">
        <f>MIN(100, MAX(0, (100*(INDEX(出力表!D:D,9))/(EXP(INDEX(係数表!B:B,9) + $C962) + (INDEX(出力表!D:D,9)))) + (乱数表!$U962*(Settings!B12/(((INDEX(出力表!D:D,9))+1)^INDEX(係数表!E:E,9)*INDEX(係数表!F:F,9))))))</f>
        <v>#VALUE!</v>
      </c>
      <c r="AA962" t="e">
        <f>MIN(100, MAX(0, (INDEX(出力表!D:D,9))*Y962/MAX(Z962, Settings!B3)))</f>
        <v>#VALUE!</v>
      </c>
      <c r="AB962">
        <f>MIN(100, MAX(0, 100*BETAINV(乱数表!$J962, MAX(0.00000001, (1/(1+EXP(-(INDEX(係数表!G:G,10) + $B962))))*(EXP(INDEX(係数表!H:H,10) + INDEX(係数表!I:I,10)*LN(INDEX(出力表!C:C,10)+1)))), MAX(0.00000001, (1-(1/(1+EXP(-(INDEX(係数表!G:G,10) + $B962)))))*(EXP(INDEX(係数表!H:H,10) + INDEX(係数表!I:I,10)*LN(INDEX(出力表!C:C,10)+1)))))))</f>
        <v>98.996332687518844</v>
      </c>
      <c r="AC962" t="e">
        <f>MIN(100, MAX(0, (100*(INDEX(出力表!D:D,10))/(EXP(INDEX(係数表!B:B,10) + $C962) + (INDEX(出力表!D:D,10)))) + (乱数表!$V962*(Settings!B12/(((INDEX(出力表!D:D,10))+1)^INDEX(係数表!E:E,10)*INDEX(係数表!F:F,10))))))</f>
        <v>#VALUE!</v>
      </c>
      <c r="AD962" t="e">
        <f>MIN(100, MAX(0, (INDEX(出力表!D:D,10))*AB962/MAX(AC962, Settings!B3)))</f>
        <v>#VALUE!</v>
      </c>
      <c r="AE962">
        <f>MIN(100, MAX(0, 100*BETAINV(乱数表!$K962, MAX(0.00000001, (1/(1+EXP(-(INDEX(係数表!G:G,11) + $B962))))*(EXP(INDEX(係数表!H:H,11) + INDEX(係数表!I:I,11)*LN(INDEX(出力表!C:C,11)+1)))), MAX(0.00000001, (1-(1/(1+EXP(-(INDEX(係数表!G:G,11) + $B962)))))*(EXP(INDEX(係数表!H:H,11) + INDEX(係数表!I:I,11)*LN(INDEX(出力表!C:C,11)+1)))))))</f>
        <v>88.135955184985278</v>
      </c>
      <c r="AF962" t="e">
        <f>MIN(100, MAX(0, (100*(INDEX(出力表!D:D,11))/(EXP(INDEX(係数表!B:B,11) + $C962) + (INDEX(出力表!D:D,11)))) + (乱数表!$W962*(Settings!B12/(((INDEX(出力表!D:D,11))+1)^INDEX(係数表!E:E,11)*INDEX(係数表!F:F,11))))))</f>
        <v>#VALUE!</v>
      </c>
      <c r="AG962" t="e">
        <f>MIN(100, MAX(0, (INDEX(出力表!D:D,11))*AE962/MAX(AF962, Settings!B3)))</f>
        <v>#VALUE!</v>
      </c>
      <c r="AH962">
        <f>MIN(100, MAX(0, 100*BETAINV(乱数表!$L962, MAX(0.00000001, (1/(1+EXP(-(INDEX(係数表!G:G,12) + $B962))))*(EXP(INDEX(係数表!H:H,12) + INDEX(係数表!I:I,12)*LN(INDEX(出力表!C:C,12)+1)))), MAX(0.00000001, (1-(1/(1+EXP(-(INDEX(係数表!G:G,12) + $B962)))))*(EXP(INDEX(係数表!H:H,12) + INDEX(係数表!I:I,12)*LN(INDEX(出力表!C:C,12)+1)))))))</f>
        <v>88.081084262840818</v>
      </c>
      <c r="AI962" t="e">
        <f>MIN(100, MAX(0, (100*(INDEX(出力表!D:D,12))/(EXP(INDEX(係数表!B:B,12) + $C962) + (INDEX(出力表!D:D,12)))) + (乱数表!$X962*(Settings!B12/(((INDEX(出力表!D:D,12))+1)^INDEX(係数表!E:E,12)*INDEX(係数表!F:F,12))))))</f>
        <v>#VALUE!</v>
      </c>
      <c r="AJ962" t="e">
        <f>MIN(100, MAX(0, (INDEX(出力表!D:D,12))*AH962/MAX(AI962, Settings!B3)))</f>
        <v>#VALUE!</v>
      </c>
      <c r="AK962">
        <f>MIN(100, MAX(0, 100*BETAINV(乱数表!$M962, MAX(0.00000001, (1/(1+EXP(-(INDEX(係数表!G:G,13) + $B962))))*(EXP(INDEX(係数表!H:H,13) + INDEX(係数表!I:I,13)*LN(INDEX(出力表!C:C,13)+1)))), MAX(0.00000001, (1-(1/(1+EXP(-(INDEX(係数表!G:G,13) + $B962)))))*(EXP(INDEX(係数表!H:H,13) + INDEX(係数表!I:I,13)*LN(INDEX(出力表!C:C,13)+1)))))))</f>
        <v>99.957980870054158</v>
      </c>
      <c r="AL962" t="e">
        <f>MIN(100, MAX(0, (100*(INDEX(出力表!D:D,13))/(EXP(INDEX(係数表!B:B,13) + $C962) + (INDEX(出力表!D:D,13)))) + (乱数表!$Y962*(Settings!B12/(((INDEX(出力表!D:D,13))+1)^INDEX(係数表!E:E,13)*INDEX(係数表!F:F,13))))))</f>
        <v>#VALUE!</v>
      </c>
      <c r="AM962" t="e">
        <f>MIN(100, MAX(0, (INDEX(出力表!D:D,13))*AK962/MAX(AL962, Settings!B3)))</f>
        <v>#VALUE!</v>
      </c>
      <c r="AN962">
        <f>IF(ISNUMBER(F962), INDEX(出力表!B:B,2)*F962, 0)+IF(ISNUMBER(I962), INDEX(出力表!B:B,3)*I962, 0)+IF(ISNUMBER(L962), INDEX(出力表!B:B,4)*L962, 0)+IF(ISNUMBER(O962), INDEX(出力表!B:B,5)*O962, 0)+IF(ISNUMBER(R962), INDEX(出力表!B:B,6)*R962, 0)+IF(ISNUMBER(U962), INDEX(出力表!B:B,7)*U962, 0)+IF(ISNUMBER(X962), INDEX(出力表!B:B,8)*X962, 0)+IF(ISNUMBER(AA962), INDEX(出力表!B:B,9)*AA962, 0)+IF(ISNUMBER(AD962), INDEX(出力表!B:B,10)*AD962, 0)+IF(ISNUMBER(AG962), INDEX(出力表!B:B,11)*AG962, 0)+IF(ISNUMBER(AJ962), INDEX(出力表!B:B,12)*AJ962, 0)+IF(ISNUMBER(AM962), INDEX(出力表!B:B,13)*AM962, 0)</f>
        <v>0</v>
      </c>
      <c r="AO962">
        <f>IF(ISNUMBER(F962), INDEX(出力表!B:B,2), 0)+IF(ISNUMBER(I962), INDEX(出力表!B:B,3), 0)+IF(ISNUMBER(L962), INDEX(出力表!B:B,4), 0)+IF(ISNUMBER(O962), INDEX(出力表!B:B,5), 0)+IF(ISNUMBER(R962), INDEX(出力表!B:B,6), 0)+IF(ISNUMBER(U962), INDEX(出力表!B:B,7), 0)+IF(ISNUMBER(X962), INDEX(出力表!B:B,8), 0)+IF(ISNUMBER(AA962), INDEX(出力表!B:B,9), 0)+IF(ISNUMBER(AD962), INDEX(出力表!B:B,10), 0)+IF(ISNUMBER(AG962), INDEX(出力表!B:B,11), 0)+IF(ISNUMBER(AJ962), INDEX(出力表!B:B,12), 0)+IF(ISNUMBER(AM962), INDEX(出力表!B:B,13), 0)</f>
        <v>0</v>
      </c>
      <c r="AP962" t="str">
        <f t="shared" si="14"/>
        <v/>
      </c>
    </row>
    <row r="963" spans="1:42" x14ac:dyDescent="0.2">
      <c r="A963">
        <v>962</v>
      </c>
      <c r="B963">
        <f>IF(UPPER(Settings!B4)="TRUE", 乱数表!$Z963*Settings!B10, 0)</f>
        <v>4.8666882943425215E-2</v>
      </c>
      <c r="C963">
        <f>IF(UPPER(Settings!B4)="TRUE", 乱数表!$AA963*Settings!B11, 0)</f>
        <v>-7.837772662695329E-2</v>
      </c>
      <c r="D963">
        <f>MIN(100, MAX(0, 100*BETAINV(乱数表!$B963, MAX(0.00000001, (1/(1+EXP(-(INDEX(係数表!G:G,2) + $B963))))*(EXP(INDEX(係数表!H:H,2) + INDEX(係数表!I:I,2)*LN(INDEX(出力表!C:C,2)+1)))), MAX(0.00000001, (1-(1/(1+EXP(-(INDEX(係数表!G:G,2) + $B963)))))*(EXP(INDEX(係数表!H:H,2) + INDEX(係数表!I:I,2)*LN(INDEX(出力表!C:C,2)+1)))))))</f>
        <v>94.751534114551077</v>
      </c>
      <c r="E963" t="e">
        <f>MIN(100, MAX(0, (100*(INDEX(出力表!D:D,2))/(EXP(INDEX(係数表!B:B,2) + $C963) + (INDEX(出力表!D:D,2)))) + (乱数表!$N963*(Settings!B12/(((INDEX(出力表!D:D,2))+1)^INDEX(係数表!E:E,2)*INDEX(係数表!F:F,2))))))</f>
        <v>#VALUE!</v>
      </c>
      <c r="F963" t="e">
        <f>MIN(100, MAX(0, (INDEX(出力表!D:D,2))*D963/MAX(E963, Settings!B3)))</f>
        <v>#VALUE!</v>
      </c>
      <c r="G963">
        <f>MIN(100, MAX(0, 100*BETAINV(乱数表!$C963, MAX(0.00000001, (1/(1+EXP(-(INDEX(係数表!G:G,3) + $B963))))*(EXP(INDEX(係数表!H:H,3) + INDEX(係数表!I:I,3)*LN(INDEX(出力表!C:C,3)+1)))), MAX(0.00000001, (1-(1/(1+EXP(-(INDEX(係数表!G:G,3) + $B963)))))*(EXP(INDEX(係数表!H:H,3) + INDEX(係数表!I:I,3)*LN(INDEX(出力表!C:C,3)+1)))))))</f>
        <v>80.825218583223617</v>
      </c>
      <c r="H963" t="e">
        <f>MIN(100, MAX(0, (100*(INDEX(出力表!D:D,3))/(EXP(INDEX(係数表!B:B,3) + $C963) + (INDEX(出力表!D:D,3)))) + (乱数表!$O963*(Settings!B12/(((INDEX(出力表!D:D,3))+1)^INDEX(係数表!E:E,3)*INDEX(係数表!F:F,3))))))</f>
        <v>#VALUE!</v>
      </c>
      <c r="I963" t="e">
        <f>MIN(100, MAX(0, (INDEX(出力表!D:D,3))*G963/MAX(H963, Settings!B3)))</f>
        <v>#VALUE!</v>
      </c>
      <c r="J963">
        <f>MIN(100, MAX(0, 100*BETAINV(乱数表!$D963, MAX(0.00000001, (1/(1+EXP(-(INDEX(係数表!G:G,4) + $B963))))*(EXP(INDEX(係数表!H:H,4) + INDEX(係数表!I:I,4)*LN(INDEX(出力表!C:C,4)+1)))), MAX(0.00000001, (1-(1/(1+EXP(-(INDEX(係数表!G:G,4) + $B963)))))*(EXP(INDEX(係数表!H:H,4) + INDEX(係数表!I:I,4)*LN(INDEX(出力表!C:C,4)+1)))))))</f>
        <v>77.278480718849082</v>
      </c>
      <c r="K963" t="e">
        <f>MIN(100, MAX(0, (100*(INDEX(出力表!D:D,4))/(EXP(INDEX(係数表!B:B,4) + $C963) + (INDEX(出力表!D:D,4)))) + (乱数表!$P963*(Settings!B12/(((INDEX(出力表!D:D,4))+1)^INDEX(係数表!E:E,4)*INDEX(係数表!F:F,4))))))</f>
        <v>#VALUE!</v>
      </c>
      <c r="L963" t="e">
        <f>MIN(100, MAX(0, (INDEX(出力表!D:D,4))*J963/MAX(K963, Settings!B3)))</f>
        <v>#VALUE!</v>
      </c>
      <c r="M963">
        <f>MIN(100, MAX(0, 100*BETAINV(乱数表!$E963, MAX(0.00000001, (1/(1+EXP(-(INDEX(係数表!G:G,5) + $B963))))*(EXP(INDEX(係数表!H:H,5) + INDEX(係数表!I:I,5)*LN(INDEX(出力表!C:C,5)+1)))), MAX(0.00000001, (1-(1/(1+EXP(-(INDEX(係数表!G:G,5) + $B963)))))*(EXP(INDEX(係数表!H:H,5) + INDEX(係数表!I:I,5)*LN(INDEX(出力表!C:C,5)+1)))))))</f>
        <v>97.512768569315313</v>
      </c>
      <c r="N963" t="e">
        <f>MIN(100, MAX(0, (100*(INDEX(出力表!D:D,5))/(EXP(INDEX(係数表!B:B,5) + $C963) + (INDEX(出力表!D:D,5)))) + (乱数表!$Q963*(Settings!B12/(((INDEX(出力表!D:D,5))+1)^INDEX(係数表!E:E,5)*INDEX(係数表!F:F,5))))))</f>
        <v>#VALUE!</v>
      </c>
      <c r="O963" t="e">
        <f>MIN(100, MAX(0, (INDEX(出力表!D:D,5))*M963/MAX(N963, Settings!B3)))</f>
        <v>#VALUE!</v>
      </c>
      <c r="P963">
        <f>MIN(100, MAX(0, 100*BETAINV(乱数表!$F963, MAX(0.00000001, (1/(1+EXP(-(INDEX(係数表!G:G,6) + $B963))))*(EXP(INDEX(係数表!H:H,6) + INDEX(係数表!I:I,6)*LN(INDEX(出力表!C:C,6)+1)))), MAX(0.00000001, (1-(1/(1+EXP(-(INDEX(係数表!G:G,6) + $B963)))))*(EXP(INDEX(係数表!H:H,6) + INDEX(係数表!I:I,6)*LN(INDEX(出力表!C:C,6)+1)))))))</f>
        <v>98.953686916905298</v>
      </c>
      <c r="Q963" t="e">
        <f>MIN(100, MAX(0, (100*(INDEX(出力表!D:D,6))/(EXP(INDEX(係数表!B:B,6) + $C963) + (INDEX(出力表!D:D,6)))) + (乱数表!$R963*(Settings!B12/(((INDEX(出力表!D:D,6))+1)^INDEX(係数表!E:E,6)*INDEX(係数表!F:F,6))))))</f>
        <v>#VALUE!</v>
      </c>
      <c r="R963" t="e">
        <f>MIN(100, MAX(0, (INDEX(出力表!D:D,6))*P963/MAX(Q963, Settings!B3)))</f>
        <v>#VALUE!</v>
      </c>
      <c r="S963">
        <f>MIN(100, MAX(0, 100*BETAINV(乱数表!$G963, MAX(0.00000001, (1/(1+EXP(-(INDEX(係数表!G:G,7) + $B963))))*(EXP(INDEX(係数表!H:H,7) + INDEX(係数表!I:I,7)*LN(INDEX(出力表!C:C,7)+1)))), MAX(0.00000001, (1-(1/(1+EXP(-(INDEX(係数表!G:G,7) + $B963)))))*(EXP(INDEX(係数表!H:H,7) + INDEX(係数表!I:I,7)*LN(INDEX(出力表!C:C,7)+1)))))))</f>
        <v>85.410337013278237</v>
      </c>
      <c r="T963" t="e">
        <f>MIN(100, MAX(0, (100*(INDEX(出力表!D:D,7))/(EXP(INDEX(係数表!B:B,7) + $C963) + (INDEX(出力表!D:D,7)))) + (乱数表!$S963*(Settings!B12/(((INDEX(出力表!D:D,7))+1)^INDEX(係数表!E:E,7)*INDEX(係数表!F:F,7))))))</f>
        <v>#VALUE!</v>
      </c>
      <c r="U963" t="e">
        <f>MIN(100, MAX(0, (INDEX(出力表!D:D,7))*S963/MAX(T963, Settings!B3)))</f>
        <v>#VALUE!</v>
      </c>
      <c r="V963">
        <f>MIN(100, MAX(0, 100*BETAINV(乱数表!$H963, MAX(0.00000001, (1/(1+EXP(-(INDEX(係数表!G:G,8) + $B963))))*(EXP(INDEX(係数表!H:H,8) + INDEX(係数表!I:I,8)*LN(INDEX(出力表!C:C,8)+1)))), MAX(0.00000001, (1-(1/(1+EXP(-(INDEX(係数表!G:G,8) + $B963)))))*(EXP(INDEX(係数表!H:H,8) + INDEX(係数表!I:I,8)*LN(INDEX(出力表!C:C,8)+1)))))))</f>
        <v>92.746617330991668</v>
      </c>
      <c r="W963" t="e">
        <f>MIN(100, MAX(0, (100*(INDEX(出力表!D:D,8))/(EXP(INDEX(係数表!B:B,8) + $C963) + (INDEX(出力表!D:D,8)))) + (乱数表!$T963*(Settings!B12/(((INDEX(出力表!D:D,8))+1)^INDEX(係数表!E:E,8)*INDEX(係数表!F:F,8))))))</f>
        <v>#VALUE!</v>
      </c>
      <c r="X963" t="e">
        <f>MIN(100, MAX(0, (INDEX(出力表!D:D,8))*V963/MAX(W963, Settings!B3)))</f>
        <v>#VALUE!</v>
      </c>
      <c r="Y963">
        <f>MIN(100, MAX(0, 100*BETAINV(乱数表!$I963, MAX(0.00000001, (1/(1+EXP(-(INDEX(係数表!G:G,9) + $B963))))*(EXP(INDEX(係数表!H:H,9) + INDEX(係数表!I:I,9)*LN(INDEX(出力表!C:C,9)+1)))), MAX(0.00000001, (1-(1/(1+EXP(-(INDEX(係数表!G:G,9) + $B963)))))*(EXP(INDEX(係数表!H:H,9) + INDEX(係数表!I:I,9)*LN(INDEX(出力表!C:C,9)+1)))))))</f>
        <v>77.461857383476001</v>
      </c>
      <c r="Z963" t="e">
        <f>MIN(100, MAX(0, (100*(INDEX(出力表!D:D,9))/(EXP(INDEX(係数表!B:B,9) + $C963) + (INDEX(出力表!D:D,9)))) + (乱数表!$U963*(Settings!B12/(((INDEX(出力表!D:D,9))+1)^INDEX(係数表!E:E,9)*INDEX(係数表!F:F,9))))))</f>
        <v>#VALUE!</v>
      </c>
      <c r="AA963" t="e">
        <f>MIN(100, MAX(0, (INDEX(出力表!D:D,9))*Y963/MAX(Z963, Settings!B3)))</f>
        <v>#VALUE!</v>
      </c>
      <c r="AB963">
        <f>MIN(100, MAX(0, 100*BETAINV(乱数表!$J963, MAX(0.00000001, (1/(1+EXP(-(INDEX(係数表!G:G,10) + $B963))))*(EXP(INDEX(係数表!H:H,10) + INDEX(係数表!I:I,10)*LN(INDEX(出力表!C:C,10)+1)))), MAX(0.00000001, (1-(1/(1+EXP(-(INDEX(係数表!G:G,10) + $B963)))))*(EXP(INDEX(係数表!H:H,10) + INDEX(係数表!I:I,10)*LN(INDEX(出力表!C:C,10)+1)))))))</f>
        <v>99.855153688812663</v>
      </c>
      <c r="AC963" t="e">
        <f>MIN(100, MAX(0, (100*(INDEX(出力表!D:D,10))/(EXP(INDEX(係数表!B:B,10) + $C963) + (INDEX(出力表!D:D,10)))) + (乱数表!$V963*(Settings!B12/(((INDEX(出力表!D:D,10))+1)^INDEX(係数表!E:E,10)*INDEX(係数表!F:F,10))))))</f>
        <v>#VALUE!</v>
      </c>
      <c r="AD963" t="e">
        <f>MIN(100, MAX(0, (INDEX(出力表!D:D,10))*AB963/MAX(AC963, Settings!B3)))</f>
        <v>#VALUE!</v>
      </c>
      <c r="AE963">
        <f>MIN(100, MAX(0, 100*BETAINV(乱数表!$K963, MAX(0.00000001, (1/(1+EXP(-(INDEX(係数表!G:G,11) + $B963))))*(EXP(INDEX(係数表!H:H,11) + INDEX(係数表!I:I,11)*LN(INDEX(出力表!C:C,11)+1)))), MAX(0.00000001, (1-(1/(1+EXP(-(INDEX(係数表!G:G,11) + $B963)))))*(EXP(INDEX(係数表!H:H,11) + INDEX(係数表!I:I,11)*LN(INDEX(出力表!C:C,11)+1)))))))</f>
        <v>73.788012909207822</v>
      </c>
      <c r="AF963" t="e">
        <f>MIN(100, MAX(0, (100*(INDEX(出力表!D:D,11))/(EXP(INDEX(係数表!B:B,11) + $C963) + (INDEX(出力表!D:D,11)))) + (乱数表!$W963*(Settings!B12/(((INDEX(出力表!D:D,11))+1)^INDEX(係数表!E:E,11)*INDEX(係数表!F:F,11))))))</f>
        <v>#VALUE!</v>
      </c>
      <c r="AG963" t="e">
        <f>MIN(100, MAX(0, (INDEX(出力表!D:D,11))*AE963/MAX(AF963, Settings!B3)))</f>
        <v>#VALUE!</v>
      </c>
      <c r="AH963">
        <f>MIN(100, MAX(0, 100*BETAINV(乱数表!$L963, MAX(0.00000001, (1/(1+EXP(-(INDEX(係数表!G:G,12) + $B963))))*(EXP(INDEX(係数表!H:H,12) + INDEX(係数表!I:I,12)*LN(INDEX(出力表!C:C,12)+1)))), MAX(0.00000001, (1-(1/(1+EXP(-(INDEX(係数表!G:G,12) + $B963)))))*(EXP(INDEX(係数表!H:H,12) + INDEX(係数表!I:I,12)*LN(INDEX(出力表!C:C,12)+1)))))))</f>
        <v>99.990401602375982</v>
      </c>
      <c r="AI963" t="e">
        <f>MIN(100, MAX(0, (100*(INDEX(出力表!D:D,12))/(EXP(INDEX(係数表!B:B,12) + $C963) + (INDEX(出力表!D:D,12)))) + (乱数表!$X963*(Settings!B12/(((INDEX(出力表!D:D,12))+1)^INDEX(係数表!E:E,12)*INDEX(係数表!F:F,12))))))</f>
        <v>#VALUE!</v>
      </c>
      <c r="AJ963" t="e">
        <f>MIN(100, MAX(0, (INDEX(出力表!D:D,12))*AH963/MAX(AI963, Settings!B3)))</f>
        <v>#VALUE!</v>
      </c>
      <c r="AK963">
        <f>MIN(100, MAX(0, 100*BETAINV(乱数表!$M963, MAX(0.00000001, (1/(1+EXP(-(INDEX(係数表!G:G,13) + $B963))))*(EXP(INDEX(係数表!H:H,13) + INDEX(係数表!I:I,13)*LN(INDEX(出力表!C:C,13)+1)))), MAX(0.00000001, (1-(1/(1+EXP(-(INDEX(係数表!G:G,13) + $B963)))))*(EXP(INDEX(係数表!H:H,13) + INDEX(係数表!I:I,13)*LN(INDEX(出力表!C:C,13)+1)))))))</f>
        <v>92.305364387571387</v>
      </c>
      <c r="AL963" t="e">
        <f>MIN(100, MAX(0, (100*(INDEX(出力表!D:D,13))/(EXP(INDEX(係数表!B:B,13) + $C963) + (INDEX(出力表!D:D,13)))) + (乱数表!$Y963*(Settings!B12/(((INDEX(出力表!D:D,13))+1)^INDEX(係数表!E:E,13)*INDEX(係数表!F:F,13))))))</f>
        <v>#VALUE!</v>
      </c>
      <c r="AM963" t="e">
        <f>MIN(100, MAX(0, (INDEX(出力表!D:D,13))*AK963/MAX(AL963, Settings!B3)))</f>
        <v>#VALUE!</v>
      </c>
      <c r="AN963">
        <f>IF(ISNUMBER(F963), INDEX(出力表!B:B,2)*F963, 0)+IF(ISNUMBER(I963), INDEX(出力表!B:B,3)*I963, 0)+IF(ISNUMBER(L963), INDEX(出力表!B:B,4)*L963, 0)+IF(ISNUMBER(O963), INDEX(出力表!B:B,5)*O963, 0)+IF(ISNUMBER(R963), INDEX(出力表!B:B,6)*R963, 0)+IF(ISNUMBER(U963), INDEX(出力表!B:B,7)*U963, 0)+IF(ISNUMBER(X963), INDEX(出力表!B:B,8)*X963, 0)+IF(ISNUMBER(AA963), INDEX(出力表!B:B,9)*AA963, 0)+IF(ISNUMBER(AD963), INDEX(出力表!B:B,10)*AD963, 0)+IF(ISNUMBER(AG963), INDEX(出力表!B:B,11)*AG963, 0)+IF(ISNUMBER(AJ963), INDEX(出力表!B:B,12)*AJ963, 0)+IF(ISNUMBER(AM963), INDEX(出力表!B:B,13)*AM963, 0)</f>
        <v>0</v>
      </c>
      <c r="AO963">
        <f>IF(ISNUMBER(F963), INDEX(出力表!B:B,2), 0)+IF(ISNUMBER(I963), INDEX(出力表!B:B,3), 0)+IF(ISNUMBER(L963), INDEX(出力表!B:B,4), 0)+IF(ISNUMBER(O963), INDEX(出力表!B:B,5), 0)+IF(ISNUMBER(R963), INDEX(出力表!B:B,6), 0)+IF(ISNUMBER(U963), INDEX(出力表!B:B,7), 0)+IF(ISNUMBER(X963), INDEX(出力表!B:B,8), 0)+IF(ISNUMBER(AA963), INDEX(出力表!B:B,9), 0)+IF(ISNUMBER(AD963), INDEX(出力表!B:B,10), 0)+IF(ISNUMBER(AG963), INDEX(出力表!B:B,11), 0)+IF(ISNUMBER(AJ963), INDEX(出力表!B:B,12), 0)+IF(ISNUMBER(AM963), INDEX(出力表!B:B,13), 0)</f>
        <v>0</v>
      </c>
      <c r="AP963" t="str">
        <f t="shared" ref="AP963:AP1001" si="15">IF(AO963&gt;0, AN963/AO963, "")</f>
        <v/>
      </c>
    </row>
    <row r="964" spans="1:42" x14ac:dyDescent="0.2">
      <c r="A964">
        <v>963</v>
      </c>
      <c r="B964">
        <f>IF(UPPER(Settings!B4)="TRUE", 乱数表!$Z964*Settings!B10, 0)</f>
        <v>1.9018879794011932E-2</v>
      </c>
      <c r="C964">
        <f>IF(UPPER(Settings!B4)="TRUE", 乱数表!$AA964*Settings!B11, 0)</f>
        <v>-0.17746880587288605</v>
      </c>
      <c r="D964">
        <f>MIN(100, MAX(0, 100*BETAINV(乱数表!$B964, MAX(0.00000001, (1/(1+EXP(-(INDEX(係数表!G:G,2) + $B964))))*(EXP(INDEX(係数表!H:H,2) + INDEX(係数表!I:I,2)*LN(INDEX(出力表!C:C,2)+1)))), MAX(0.00000001, (1-(1/(1+EXP(-(INDEX(係数表!G:G,2) + $B964)))))*(EXP(INDEX(係数表!H:H,2) + INDEX(係数表!I:I,2)*LN(INDEX(出力表!C:C,2)+1)))))))</f>
        <v>97.873417265258041</v>
      </c>
      <c r="E964" t="e">
        <f>MIN(100, MAX(0, (100*(INDEX(出力表!D:D,2))/(EXP(INDEX(係数表!B:B,2) + $C964) + (INDEX(出力表!D:D,2)))) + (乱数表!$N964*(Settings!B12/(((INDEX(出力表!D:D,2))+1)^INDEX(係数表!E:E,2)*INDEX(係数表!F:F,2))))))</f>
        <v>#VALUE!</v>
      </c>
      <c r="F964" t="e">
        <f>MIN(100, MAX(0, (INDEX(出力表!D:D,2))*D964/MAX(E964, Settings!B3)))</f>
        <v>#VALUE!</v>
      </c>
      <c r="G964">
        <f>MIN(100, MAX(0, 100*BETAINV(乱数表!$C964, MAX(0.00000001, (1/(1+EXP(-(INDEX(係数表!G:G,3) + $B964))))*(EXP(INDEX(係数表!H:H,3) + INDEX(係数表!I:I,3)*LN(INDEX(出力表!C:C,3)+1)))), MAX(0.00000001, (1-(1/(1+EXP(-(INDEX(係数表!G:G,3) + $B964)))))*(EXP(INDEX(係数表!H:H,3) + INDEX(係数表!I:I,3)*LN(INDEX(出力表!C:C,3)+1)))))))</f>
        <v>70.224807306606806</v>
      </c>
      <c r="H964" t="e">
        <f>MIN(100, MAX(0, (100*(INDEX(出力表!D:D,3))/(EXP(INDEX(係数表!B:B,3) + $C964) + (INDEX(出力表!D:D,3)))) + (乱数表!$O964*(Settings!B12/(((INDEX(出力表!D:D,3))+1)^INDEX(係数表!E:E,3)*INDEX(係数表!F:F,3))))))</f>
        <v>#VALUE!</v>
      </c>
      <c r="I964" t="e">
        <f>MIN(100, MAX(0, (INDEX(出力表!D:D,3))*G964/MAX(H964, Settings!B3)))</f>
        <v>#VALUE!</v>
      </c>
      <c r="J964">
        <f>MIN(100, MAX(0, 100*BETAINV(乱数表!$D964, MAX(0.00000001, (1/(1+EXP(-(INDEX(係数表!G:G,4) + $B964))))*(EXP(INDEX(係数表!H:H,4) + INDEX(係数表!I:I,4)*LN(INDEX(出力表!C:C,4)+1)))), MAX(0.00000001, (1-(1/(1+EXP(-(INDEX(係数表!G:G,4) + $B964)))))*(EXP(INDEX(係数表!H:H,4) + INDEX(係数表!I:I,4)*LN(INDEX(出力表!C:C,4)+1)))))))</f>
        <v>97.868673829558162</v>
      </c>
      <c r="K964" t="e">
        <f>MIN(100, MAX(0, (100*(INDEX(出力表!D:D,4))/(EXP(INDEX(係数表!B:B,4) + $C964) + (INDEX(出力表!D:D,4)))) + (乱数表!$P964*(Settings!B12/(((INDEX(出力表!D:D,4))+1)^INDEX(係数表!E:E,4)*INDEX(係数表!F:F,4))))))</f>
        <v>#VALUE!</v>
      </c>
      <c r="L964" t="e">
        <f>MIN(100, MAX(0, (INDEX(出力表!D:D,4))*J964/MAX(K964, Settings!B3)))</f>
        <v>#VALUE!</v>
      </c>
      <c r="M964">
        <f>MIN(100, MAX(0, 100*BETAINV(乱数表!$E964, MAX(0.00000001, (1/(1+EXP(-(INDEX(係数表!G:G,5) + $B964))))*(EXP(INDEX(係数表!H:H,5) + INDEX(係数表!I:I,5)*LN(INDEX(出力表!C:C,5)+1)))), MAX(0.00000001, (1-(1/(1+EXP(-(INDEX(係数表!G:G,5) + $B964)))))*(EXP(INDEX(係数表!H:H,5) + INDEX(係数表!I:I,5)*LN(INDEX(出力表!C:C,5)+1)))))))</f>
        <v>99.79421137541604</v>
      </c>
      <c r="N964" t="e">
        <f>MIN(100, MAX(0, (100*(INDEX(出力表!D:D,5))/(EXP(INDEX(係数表!B:B,5) + $C964) + (INDEX(出力表!D:D,5)))) + (乱数表!$Q964*(Settings!B12/(((INDEX(出力表!D:D,5))+1)^INDEX(係数表!E:E,5)*INDEX(係数表!F:F,5))))))</f>
        <v>#VALUE!</v>
      </c>
      <c r="O964" t="e">
        <f>MIN(100, MAX(0, (INDEX(出力表!D:D,5))*M964/MAX(N964, Settings!B3)))</f>
        <v>#VALUE!</v>
      </c>
      <c r="P964">
        <f>MIN(100, MAX(0, 100*BETAINV(乱数表!$F964, MAX(0.00000001, (1/(1+EXP(-(INDEX(係数表!G:G,6) + $B964))))*(EXP(INDEX(係数表!H:H,6) + INDEX(係数表!I:I,6)*LN(INDEX(出力表!C:C,6)+1)))), MAX(0.00000001, (1-(1/(1+EXP(-(INDEX(係数表!G:G,6) + $B964)))))*(EXP(INDEX(係数表!H:H,6) + INDEX(係数表!I:I,6)*LN(INDEX(出力表!C:C,6)+1)))))))</f>
        <v>85.688986739395446</v>
      </c>
      <c r="Q964" t="e">
        <f>MIN(100, MAX(0, (100*(INDEX(出力表!D:D,6))/(EXP(INDEX(係数表!B:B,6) + $C964) + (INDEX(出力表!D:D,6)))) + (乱数表!$R964*(Settings!B12/(((INDEX(出力表!D:D,6))+1)^INDEX(係数表!E:E,6)*INDEX(係数表!F:F,6))))))</f>
        <v>#VALUE!</v>
      </c>
      <c r="R964" t="e">
        <f>MIN(100, MAX(0, (INDEX(出力表!D:D,6))*P964/MAX(Q964, Settings!B3)))</f>
        <v>#VALUE!</v>
      </c>
      <c r="S964">
        <f>MIN(100, MAX(0, 100*BETAINV(乱数表!$G964, MAX(0.00000001, (1/(1+EXP(-(INDEX(係数表!G:G,7) + $B964))))*(EXP(INDEX(係数表!H:H,7) + INDEX(係数表!I:I,7)*LN(INDEX(出力表!C:C,7)+1)))), MAX(0.00000001, (1-(1/(1+EXP(-(INDEX(係数表!G:G,7) + $B964)))))*(EXP(INDEX(係数表!H:H,7) + INDEX(係数表!I:I,7)*LN(INDEX(出力表!C:C,7)+1)))))))</f>
        <v>99.999992903668769</v>
      </c>
      <c r="T964" t="e">
        <f>MIN(100, MAX(0, (100*(INDEX(出力表!D:D,7))/(EXP(INDEX(係数表!B:B,7) + $C964) + (INDEX(出力表!D:D,7)))) + (乱数表!$S964*(Settings!B12/(((INDEX(出力表!D:D,7))+1)^INDEX(係数表!E:E,7)*INDEX(係数表!F:F,7))))))</f>
        <v>#VALUE!</v>
      </c>
      <c r="U964" t="e">
        <f>MIN(100, MAX(0, (INDEX(出力表!D:D,7))*S964/MAX(T964, Settings!B3)))</f>
        <v>#VALUE!</v>
      </c>
      <c r="V964">
        <f>MIN(100, MAX(0, 100*BETAINV(乱数表!$H964, MAX(0.00000001, (1/(1+EXP(-(INDEX(係数表!G:G,8) + $B964))))*(EXP(INDEX(係数表!H:H,8) + INDEX(係数表!I:I,8)*LN(INDEX(出力表!C:C,8)+1)))), MAX(0.00000001, (1-(1/(1+EXP(-(INDEX(係数表!G:G,8) + $B964)))))*(EXP(INDEX(係数表!H:H,8) + INDEX(係数表!I:I,8)*LN(INDEX(出力表!C:C,8)+1)))))))</f>
        <v>78.778161064872705</v>
      </c>
      <c r="W964" t="e">
        <f>MIN(100, MAX(0, (100*(INDEX(出力表!D:D,8))/(EXP(INDEX(係数表!B:B,8) + $C964) + (INDEX(出力表!D:D,8)))) + (乱数表!$T964*(Settings!B12/(((INDEX(出力表!D:D,8))+1)^INDEX(係数表!E:E,8)*INDEX(係数表!F:F,8))))))</f>
        <v>#VALUE!</v>
      </c>
      <c r="X964" t="e">
        <f>MIN(100, MAX(0, (INDEX(出力表!D:D,8))*V964/MAX(W964, Settings!B3)))</f>
        <v>#VALUE!</v>
      </c>
      <c r="Y964">
        <f>MIN(100, MAX(0, 100*BETAINV(乱数表!$I964, MAX(0.00000001, (1/(1+EXP(-(INDEX(係数表!G:G,9) + $B964))))*(EXP(INDEX(係数表!H:H,9) + INDEX(係数表!I:I,9)*LN(INDEX(出力表!C:C,9)+1)))), MAX(0.00000001, (1-(1/(1+EXP(-(INDEX(係数表!G:G,9) + $B964)))))*(EXP(INDEX(係数表!H:H,9) + INDEX(係数表!I:I,9)*LN(INDEX(出力表!C:C,9)+1)))))))</f>
        <v>91.107044455904585</v>
      </c>
      <c r="Z964" t="e">
        <f>MIN(100, MAX(0, (100*(INDEX(出力表!D:D,9))/(EXP(INDEX(係数表!B:B,9) + $C964) + (INDEX(出力表!D:D,9)))) + (乱数表!$U964*(Settings!B12/(((INDEX(出力表!D:D,9))+1)^INDEX(係数表!E:E,9)*INDEX(係数表!F:F,9))))))</f>
        <v>#VALUE!</v>
      </c>
      <c r="AA964" t="e">
        <f>MIN(100, MAX(0, (INDEX(出力表!D:D,9))*Y964/MAX(Z964, Settings!B3)))</f>
        <v>#VALUE!</v>
      </c>
      <c r="AB964">
        <f>MIN(100, MAX(0, 100*BETAINV(乱数表!$J964, MAX(0.00000001, (1/(1+EXP(-(INDEX(係数表!G:G,10) + $B964))))*(EXP(INDEX(係数表!H:H,10) + INDEX(係数表!I:I,10)*LN(INDEX(出力表!C:C,10)+1)))), MAX(0.00000001, (1-(1/(1+EXP(-(INDEX(係数表!G:G,10) + $B964)))))*(EXP(INDEX(係数表!H:H,10) + INDEX(係数表!I:I,10)*LN(INDEX(出力表!C:C,10)+1)))))))</f>
        <v>98.765425470003976</v>
      </c>
      <c r="AC964" t="e">
        <f>MIN(100, MAX(0, (100*(INDEX(出力表!D:D,10))/(EXP(INDEX(係数表!B:B,10) + $C964) + (INDEX(出力表!D:D,10)))) + (乱数表!$V964*(Settings!B12/(((INDEX(出力表!D:D,10))+1)^INDEX(係数表!E:E,10)*INDEX(係数表!F:F,10))))))</f>
        <v>#VALUE!</v>
      </c>
      <c r="AD964" t="e">
        <f>MIN(100, MAX(0, (INDEX(出力表!D:D,10))*AB964/MAX(AC964, Settings!B3)))</f>
        <v>#VALUE!</v>
      </c>
      <c r="AE964">
        <f>MIN(100, MAX(0, 100*BETAINV(乱数表!$K964, MAX(0.00000001, (1/(1+EXP(-(INDEX(係数表!G:G,11) + $B964))))*(EXP(INDEX(係数表!H:H,11) + INDEX(係数表!I:I,11)*LN(INDEX(出力表!C:C,11)+1)))), MAX(0.00000001, (1-(1/(1+EXP(-(INDEX(係数表!G:G,11) + $B964)))))*(EXP(INDEX(係数表!H:H,11) + INDEX(係数表!I:I,11)*LN(INDEX(出力表!C:C,11)+1)))))))</f>
        <v>95.742026875813394</v>
      </c>
      <c r="AF964" t="e">
        <f>MIN(100, MAX(0, (100*(INDEX(出力表!D:D,11))/(EXP(INDEX(係数表!B:B,11) + $C964) + (INDEX(出力表!D:D,11)))) + (乱数表!$W964*(Settings!B12/(((INDEX(出力表!D:D,11))+1)^INDEX(係数表!E:E,11)*INDEX(係数表!F:F,11))))))</f>
        <v>#VALUE!</v>
      </c>
      <c r="AG964" t="e">
        <f>MIN(100, MAX(0, (INDEX(出力表!D:D,11))*AE964/MAX(AF964, Settings!B3)))</f>
        <v>#VALUE!</v>
      </c>
      <c r="AH964">
        <f>MIN(100, MAX(0, 100*BETAINV(乱数表!$L964, MAX(0.00000001, (1/(1+EXP(-(INDEX(係数表!G:G,12) + $B964))))*(EXP(INDEX(係数表!H:H,12) + INDEX(係数表!I:I,12)*LN(INDEX(出力表!C:C,12)+1)))), MAX(0.00000001, (1-(1/(1+EXP(-(INDEX(係数表!G:G,12) + $B964)))))*(EXP(INDEX(係数表!H:H,12) + INDEX(係数表!I:I,12)*LN(INDEX(出力表!C:C,12)+1)))))))</f>
        <v>77.672099092517357</v>
      </c>
      <c r="AI964" t="e">
        <f>MIN(100, MAX(0, (100*(INDEX(出力表!D:D,12))/(EXP(INDEX(係数表!B:B,12) + $C964) + (INDEX(出力表!D:D,12)))) + (乱数表!$X964*(Settings!B12/(((INDEX(出力表!D:D,12))+1)^INDEX(係数表!E:E,12)*INDEX(係数表!F:F,12))))))</f>
        <v>#VALUE!</v>
      </c>
      <c r="AJ964" t="e">
        <f>MIN(100, MAX(0, (INDEX(出力表!D:D,12))*AH964/MAX(AI964, Settings!B3)))</f>
        <v>#VALUE!</v>
      </c>
      <c r="AK964">
        <f>MIN(100, MAX(0, 100*BETAINV(乱数表!$M964, MAX(0.00000001, (1/(1+EXP(-(INDEX(係数表!G:G,13) + $B964))))*(EXP(INDEX(係数表!H:H,13) + INDEX(係数表!I:I,13)*LN(INDEX(出力表!C:C,13)+1)))), MAX(0.00000001, (1-(1/(1+EXP(-(INDEX(係数表!G:G,13) + $B964)))))*(EXP(INDEX(係数表!H:H,13) + INDEX(係数表!I:I,13)*LN(INDEX(出力表!C:C,13)+1)))))))</f>
        <v>66.565287411340108</v>
      </c>
      <c r="AL964" t="e">
        <f>MIN(100, MAX(0, (100*(INDEX(出力表!D:D,13))/(EXP(INDEX(係数表!B:B,13) + $C964) + (INDEX(出力表!D:D,13)))) + (乱数表!$Y964*(Settings!B12/(((INDEX(出力表!D:D,13))+1)^INDEX(係数表!E:E,13)*INDEX(係数表!F:F,13))))))</f>
        <v>#VALUE!</v>
      </c>
      <c r="AM964" t="e">
        <f>MIN(100, MAX(0, (INDEX(出力表!D:D,13))*AK964/MAX(AL964, Settings!B3)))</f>
        <v>#VALUE!</v>
      </c>
      <c r="AN964">
        <f>IF(ISNUMBER(F964), INDEX(出力表!B:B,2)*F964, 0)+IF(ISNUMBER(I964), INDEX(出力表!B:B,3)*I964, 0)+IF(ISNUMBER(L964), INDEX(出力表!B:B,4)*L964, 0)+IF(ISNUMBER(O964), INDEX(出力表!B:B,5)*O964, 0)+IF(ISNUMBER(R964), INDEX(出力表!B:B,6)*R964, 0)+IF(ISNUMBER(U964), INDEX(出力表!B:B,7)*U964, 0)+IF(ISNUMBER(X964), INDEX(出力表!B:B,8)*X964, 0)+IF(ISNUMBER(AA964), INDEX(出力表!B:B,9)*AA964, 0)+IF(ISNUMBER(AD964), INDEX(出力表!B:B,10)*AD964, 0)+IF(ISNUMBER(AG964), INDEX(出力表!B:B,11)*AG964, 0)+IF(ISNUMBER(AJ964), INDEX(出力表!B:B,12)*AJ964, 0)+IF(ISNUMBER(AM964), INDEX(出力表!B:B,13)*AM964, 0)</f>
        <v>0</v>
      </c>
      <c r="AO964">
        <f>IF(ISNUMBER(F964), INDEX(出力表!B:B,2), 0)+IF(ISNUMBER(I964), INDEX(出力表!B:B,3), 0)+IF(ISNUMBER(L964), INDEX(出力表!B:B,4), 0)+IF(ISNUMBER(O964), INDEX(出力表!B:B,5), 0)+IF(ISNUMBER(R964), INDEX(出力表!B:B,6), 0)+IF(ISNUMBER(U964), INDEX(出力表!B:B,7), 0)+IF(ISNUMBER(X964), INDEX(出力表!B:B,8), 0)+IF(ISNUMBER(AA964), INDEX(出力表!B:B,9), 0)+IF(ISNUMBER(AD964), INDEX(出力表!B:B,10), 0)+IF(ISNUMBER(AG964), INDEX(出力表!B:B,11), 0)+IF(ISNUMBER(AJ964), INDEX(出力表!B:B,12), 0)+IF(ISNUMBER(AM964), INDEX(出力表!B:B,13), 0)</f>
        <v>0</v>
      </c>
      <c r="AP964" t="str">
        <f t="shared" si="15"/>
        <v/>
      </c>
    </row>
    <row r="965" spans="1:42" x14ac:dyDescent="0.2">
      <c r="A965">
        <v>964</v>
      </c>
      <c r="B965">
        <f>IF(UPPER(Settings!B4)="TRUE", 乱数表!$Z965*Settings!B10, 0)</f>
        <v>0.20808655746396601</v>
      </c>
      <c r="C965">
        <f>IF(UPPER(Settings!B4)="TRUE", 乱数表!$AA965*Settings!B11, 0)</f>
        <v>3.0598357156373348E-2</v>
      </c>
      <c r="D965">
        <f>MIN(100, MAX(0, 100*BETAINV(乱数表!$B965, MAX(0.00000001, (1/(1+EXP(-(INDEX(係数表!G:G,2) + $B965))))*(EXP(INDEX(係数表!H:H,2) + INDEX(係数表!I:I,2)*LN(INDEX(出力表!C:C,2)+1)))), MAX(0.00000001, (1-(1/(1+EXP(-(INDEX(係数表!G:G,2) + $B965)))))*(EXP(INDEX(係数表!H:H,2) + INDEX(係数表!I:I,2)*LN(INDEX(出力表!C:C,2)+1)))))))</f>
        <v>81.261777400004036</v>
      </c>
      <c r="E965" t="e">
        <f>MIN(100, MAX(0, (100*(INDEX(出力表!D:D,2))/(EXP(INDEX(係数表!B:B,2) + $C965) + (INDEX(出力表!D:D,2)))) + (乱数表!$N965*(Settings!B12/(((INDEX(出力表!D:D,2))+1)^INDEX(係数表!E:E,2)*INDEX(係数表!F:F,2))))))</f>
        <v>#VALUE!</v>
      </c>
      <c r="F965" t="e">
        <f>MIN(100, MAX(0, (INDEX(出力表!D:D,2))*D965/MAX(E965, Settings!B3)))</f>
        <v>#VALUE!</v>
      </c>
      <c r="G965">
        <f>MIN(100, MAX(0, 100*BETAINV(乱数表!$C965, MAX(0.00000001, (1/(1+EXP(-(INDEX(係数表!G:G,3) + $B965))))*(EXP(INDEX(係数表!H:H,3) + INDEX(係数表!I:I,3)*LN(INDEX(出力表!C:C,3)+1)))), MAX(0.00000001, (1-(1/(1+EXP(-(INDEX(係数表!G:G,3) + $B965)))))*(EXP(INDEX(係数表!H:H,3) + INDEX(係数表!I:I,3)*LN(INDEX(出力表!C:C,3)+1)))))))</f>
        <v>81.378167132305251</v>
      </c>
      <c r="H965" t="e">
        <f>MIN(100, MAX(0, (100*(INDEX(出力表!D:D,3))/(EXP(INDEX(係数表!B:B,3) + $C965) + (INDEX(出力表!D:D,3)))) + (乱数表!$O965*(Settings!B12/(((INDEX(出力表!D:D,3))+1)^INDEX(係数表!E:E,3)*INDEX(係数表!F:F,3))))))</f>
        <v>#VALUE!</v>
      </c>
      <c r="I965" t="e">
        <f>MIN(100, MAX(0, (INDEX(出力表!D:D,3))*G965/MAX(H965, Settings!B3)))</f>
        <v>#VALUE!</v>
      </c>
      <c r="J965">
        <f>MIN(100, MAX(0, 100*BETAINV(乱数表!$D965, MAX(0.00000001, (1/(1+EXP(-(INDEX(係数表!G:G,4) + $B965))))*(EXP(INDEX(係数表!H:H,4) + INDEX(係数表!I:I,4)*LN(INDEX(出力表!C:C,4)+1)))), MAX(0.00000001, (1-(1/(1+EXP(-(INDEX(係数表!G:G,4) + $B965)))))*(EXP(INDEX(係数表!H:H,4) + INDEX(係数表!I:I,4)*LN(INDEX(出力表!C:C,4)+1)))))))</f>
        <v>92.44478625253015</v>
      </c>
      <c r="K965" t="e">
        <f>MIN(100, MAX(0, (100*(INDEX(出力表!D:D,4))/(EXP(INDEX(係数表!B:B,4) + $C965) + (INDEX(出力表!D:D,4)))) + (乱数表!$P965*(Settings!B12/(((INDEX(出力表!D:D,4))+1)^INDEX(係数表!E:E,4)*INDEX(係数表!F:F,4))))))</f>
        <v>#VALUE!</v>
      </c>
      <c r="L965" t="e">
        <f>MIN(100, MAX(0, (INDEX(出力表!D:D,4))*J965/MAX(K965, Settings!B3)))</f>
        <v>#VALUE!</v>
      </c>
      <c r="M965">
        <f>MIN(100, MAX(0, 100*BETAINV(乱数表!$E965, MAX(0.00000001, (1/(1+EXP(-(INDEX(係数表!G:G,5) + $B965))))*(EXP(INDEX(係数表!H:H,5) + INDEX(係数表!I:I,5)*LN(INDEX(出力表!C:C,5)+1)))), MAX(0.00000001, (1-(1/(1+EXP(-(INDEX(係数表!G:G,5) + $B965)))))*(EXP(INDEX(係数表!H:H,5) + INDEX(係数表!I:I,5)*LN(INDEX(出力表!C:C,5)+1)))))))</f>
        <v>98.306794866705033</v>
      </c>
      <c r="N965" t="e">
        <f>MIN(100, MAX(0, (100*(INDEX(出力表!D:D,5))/(EXP(INDEX(係数表!B:B,5) + $C965) + (INDEX(出力表!D:D,5)))) + (乱数表!$Q965*(Settings!B12/(((INDEX(出力表!D:D,5))+1)^INDEX(係数表!E:E,5)*INDEX(係数表!F:F,5))))))</f>
        <v>#VALUE!</v>
      </c>
      <c r="O965" t="e">
        <f>MIN(100, MAX(0, (INDEX(出力表!D:D,5))*M965/MAX(N965, Settings!B3)))</f>
        <v>#VALUE!</v>
      </c>
      <c r="P965">
        <f>MIN(100, MAX(0, 100*BETAINV(乱数表!$F965, MAX(0.00000001, (1/(1+EXP(-(INDEX(係数表!G:G,6) + $B965))))*(EXP(INDEX(係数表!H:H,6) + INDEX(係数表!I:I,6)*LN(INDEX(出力表!C:C,6)+1)))), MAX(0.00000001, (1-(1/(1+EXP(-(INDEX(係数表!G:G,6) + $B965)))))*(EXP(INDEX(係数表!H:H,6) + INDEX(係数表!I:I,6)*LN(INDEX(出力表!C:C,6)+1)))))))</f>
        <v>92.125920234456231</v>
      </c>
      <c r="Q965" t="e">
        <f>MIN(100, MAX(0, (100*(INDEX(出力表!D:D,6))/(EXP(INDEX(係数表!B:B,6) + $C965) + (INDEX(出力表!D:D,6)))) + (乱数表!$R965*(Settings!B12/(((INDEX(出力表!D:D,6))+1)^INDEX(係数表!E:E,6)*INDEX(係数表!F:F,6))))))</f>
        <v>#VALUE!</v>
      </c>
      <c r="R965" t="e">
        <f>MIN(100, MAX(0, (INDEX(出力表!D:D,6))*P965/MAX(Q965, Settings!B3)))</f>
        <v>#VALUE!</v>
      </c>
      <c r="S965">
        <f>MIN(100, MAX(0, 100*BETAINV(乱数表!$G965, MAX(0.00000001, (1/(1+EXP(-(INDEX(係数表!G:G,7) + $B965))))*(EXP(INDEX(係数表!H:H,7) + INDEX(係数表!I:I,7)*LN(INDEX(出力表!C:C,7)+1)))), MAX(0.00000001, (1-(1/(1+EXP(-(INDEX(係数表!G:G,7) + $B965)))))*(EXP(INDEX(係数表!H:H,7) + INDEX(係数表!I:I,7)*LN(INDEX(出力表!C:C,7)+1)))))))</f>
        <v>93.801076184764312</v>
      </c>
      <c r="T965" t="e">
        <f>MIN(100, MAX(0, (100*(INDEX(出力表!D:D,7))/(EXP(INDEX(係数表!B:B,7) + $C965) + (INDEX(出力表!D:D,7)))) + (乱数表!$S965*(Settings!B12/(((INDEX(出力表!D:D,7))+1)^INDEX(係数表!E:E,7)*INDEX(係数表!F:F,7))))))</f>
        <v>#VALUE!</v>
      </c>
      <c r="U965" t="e">
        <f>MIN(100, MAX(0, (INDEX(出力表!D:D,7))*S965/MAX(T965, Settings!B3)))</f>
        <v>#VALUE!</v>
      </c>
      <c r="V965">
        <f>MIN(100, MAX(0, 100*BETAINV(乱数表!$H965, MAX(0.00000001, (1/(1+EXP(-(INDEX(係数表!G:G,8) + $B965))))*(EXP(INDEX(係数表!H:H,8) + INDEX(係数表!I:I,8)*LN(INDEX(出力表!C:C,8)+1)))), MAX(0.00000001, (1-(1/(1+EXP(-(INDEX(係数表!G:G,8) + $B965)))))*(EXP(INDEX(係数表!H:H,8) + INDEX(係数表!I:I,8)*LN(INDEX(出力表!C:C,8)+1)))))))</f>
        <v>92.561619991982539</v>
      </c>
      <c r="W965" t="e">
        <f>MIN(100, MAX(0, (100*(INDEX(出力表!D:D,8))/(EXP(INDEX(係数表!B:B,8) + $C965) + (INDEX(出力表!D:D,8)))) + (乱数表!$T965*(Settings!B12/(((INDEX(出力表!D:D,8))+1)^INDEX(係数表!E:E,8)*INDEX(係数表!F:F,8))))))</f>
        <v>#VALUE!</v>
      </c>
      <c r="X965" t="e">
        <f>MIN(100, MAX(0, (INDEX(出力表!D:D,8))*V965/MAX(W965, Settings!B3)))</f>
        <v>#VALUE!</v>
      </c>
      <c r="Y965">
        <f>MIN(100, MAX(0, 100*BETAINV(乱数表!$I965, MAX(0.00000001, (1/(1+EXP(-(INDEX(係数表!G:G,9) + $B965))))*(EXP(INDEX(係数表!H:H,9) + INDEX(係数表!I:I,9)*LN(INDEX(出力表!C:C,9)+1)))), MAX(0.00000001, (1-(1/(1+EXP(-(INDEX(係数表!G:G,9) + $B965)))))*(EXP(INDEX(係数表!H:H,9) + INDEX(係数表!I:I,9)*LN(INDEX(出力表!C:C,9)+1)))))))</f>
        <v>87.959606742057787</v>
      </c>
      <c r="Z965" t="e">
        <f>MIN(100, MAX(0, (100*(INDEX(出力表!D:D,9))/(EXP(INDEX(係数表!B:B,9) + $C965) + (INDEX(出力表!D:D,9)))) + (乱数表!$U965*(Settings!B12/(((INDEX(出力表!D:D,9))+1)^INDEX(係数表!E:E,9)*INDEX(係数表!F:F,9))))))</f>
        <v>#VALUE!</v>
      </c>
      <c r="AA965" t="e">
        <f>MIN(100, MAX(0, (INDEX(出力表!D:D,9))*Y965/MAX(Z965, Settings!B3)))</f>
        <v>#VALUE!</v>
      </c>
      <c r="AB965">
        <f>MIN(100, MAX(0, 100*BETAINV(乱数表!$J965, MAX(0.00000001, (1/(1+EXP(-(INDEX(係数表!G:G,10) + $B965))))*(EXP(INDEX(係数表!H:H,10) + INDEX(係数表!I:I,10)*LN(INDEX(出力表!C:C,10)+1)))), MAX(0.00000001, (1-(1/(1+EXP(-(INDEX(係数表!G:G,10) + $B965)))))*(EXP(INDEX(係数表!H:H,10) + INDEX(係数表!I:I,10)*LN(INDEX(出力表!C:C,10)+1)))))))</f>
        <v>95.854861896608483</v>
      </c>
      <c r="AC965" t="e">
        <f>MIN(100, MAX(0, (100*(INDEX(出力表!D:D,10))/(EXP(INDEX(係数表!B:B,10) + $C965) + (INDEX(出力表!D:D,10)))) + (乱数表!$V965*(Settings!B12/(((INDEX(出力表!D:D,10))+1)^INDEX(係数表!E:E,10)*INDEX(係数表!F:F,10))))))</f>
        <v>#VALUE!</v>
      </c>
      <c r="AD965" t="e">
        <f>MIN(100, MAX(0, (INDEX(出力表!D:D,10))*AB965/MAX(AC965, Settings!B3)))</f>
        <v>#VALUE!</v>
      </c>
      <c r="AE965">
        <f>MIN(100, MAX(0, 100*BETAINV(乱数表!$K965, MAX(0.00000001, (1/(1+EXP(-(INDEX(係数表!G:G,11) + $B965))))*(EXP(INDEX(係数表!H:H,11) + INDEX(係数表!I:I,11)*LN(INDEX(出力表!C:C,11)+1)))), MAX(0.00000001, (1-(1/(1+EXP(-(INDEX(係数表!G:G,11) + $B965)))))*(EXP(INDEX(係数表!H:H,11) + INDEX(係数表!I:I,11)*LN(INDEX(出力表!C:C,11)+1)))))))</f>
        <v>78.755108901493514</v>
      </c>
      <c r="AF965" t="e">
        <f>MIN(100, MAX(0, (100*(INDEX(出力表!D:D,11))/(EXP(INDEX(係数表!B:B,11) + $C965) + (INDEX(出力表!D:D,11)))) + (乱数表!$W965*(Settings!B12/(((INDEX(出力表!D:D,11))+1)^INDEX(係数表!E:E,11)*INDEX(係数表!F:F,11))))))</f>
        <v>#VALUE!</v>
      </c>
      <c r="AG965" t="e">
        <f>MIN(100, MAX(0, (INDEX(出力表!D:D,11))*AE965/MAX(AF965, Settings!B3)))</f>
        <v>#VALUE!</v>
      </c>
      <c r="AH965">
        <f>MIN(100, MAX(0, 100*BETAINV(乱数表!$L965, MAX(0.00000001, (1/(1+EXP(-(INDEX(係数表!G:G,12) + $B965))))*(EXP(INDEX(係数表!H:H,12) + INDEX(係数表!I:I,12)*LN(INDEX(出力表!C:C,12)+1)))), MAX(0.00000001, (1-(1/(1+EXP(-(INDEX(係数表!G:G,12) + $B965)))))*(EXP(INDEX(係数表!H:H,12) + INDEX(係数表!I:I,12)*LN(INDEX(出力表!C:C,12)+1)))))))</f>
        <v>94.616860382826715</v>
      </c>
      <c r="AI965" t="e">
        <f>MIN(100, MAX(0, (100*(INDEX(出力表!D:D,12))/(EXP(INDEX(係数表!B:B,12) + $C965) + (INDEX(出力表!D:D,12)))) + (乱数表!$X965*(Settings!B12/(((INDEX(出力表!D:D,12))+1)^INDEX(係数表!E:E,12)*INDEX(係数表!F:F,12))))))</f>
        <v>#VALUE!</v>
      </c>
      <c r="AJ965" t="e">
        <f>MIN(100, MAX(0, (INDEX(出力表!D:D,12))*AH965/MAX(AI965, Settings!B3)))</f>
        <v>#VALUE!</v>
      </c>
      <c r="AK965">
        <f>MIN(100, MAX(0, 100*BETAINV(乱数表!$M965, MAX(0.00000001, (1/(1+EXP(-(INDEX(係数表!G:G,13) + $B965))))*(EXP(INDEX(係数表!H:H,13) + INDEX(係数表!I:I,13)*LN(INDEX(出力表!C:C,13)+1)))), MAX(0.00000001, (1-(1/(1+EXP(-(INDEX(係数表!G:G,13) + $B965)))))*(EXP(INDEX(係数表!H:H,13) + INDEX(係数表!I:I,13)*LN(INDEX(出力表!C:C,13)+1)))))))</f>
        <v>99.956209881885457</v>
      </c>
      <c r="AL965" t="e">
        <f>MIN(100, MAX(0, (100*(INDEX(出力表!D:D,13))/(EXP(INDEX(係数表!B:B,13) + $C965) + (INDEX(出力表!D:D,13)))) + (乱数表!$Y965*(Settings!B12/(((INDEX(出力表!D:D,13))+1)^INDEX(係数表!E:E,13)*INDEX(係数表!F:F,13))))))</f>
        <v>#VALUE!</v>
      </c>
      <c r="AM965" t="e">
        <f>MIN(100, MAX(0, (INDEX(出力表!D:D,13))*AK965/MAX(AL965, Settings!B3)))</f>
        <v>#VALUE!</v>
      </c>
      <c r="AN965">
        <f>IF(ISNUMBER(F965), INDEX(出力表!B:B,2)*F965, 0)+IF(ISNUMBER(I965), INDEX(出力表!B:B,3)*I965, 0)+IF(ISNUMBER(L965), INDEX(出力表!B:B,4)*L965, 0)+IF(ISNUMBER(O965), INDEX(出力表!B:B,5)*O965, 0)+IF(ISNUMBER(R965), INDEX(出力表!B:B,6)*R965, 0)+IF(ISNUMBER(U965), INDEX(出力表!B:B,7)*U965, 0)+IF(ISNUMBER(X965), INDEX(出力表!B:B,8)*X965, 0)+IF(ISNUMBER(AA965), INDEX(出力表!B:B,9)*AA965, 0)+IF(ISNUMBER(AD965), INDEX(出力表!B:B,10)*AD965, 0)+IF(ISNUMBER(AG965), INDEX(出力表!B:B,11)*AG965, 0)+IF(ISNUMBER(AJ965), INDEX(出力表!B:B,12)*AJ965, 0)+IF(ISNUMBER(AM965), INDEX(出力表!B:B,13)*AM965, 0)</f>
        <v>0</v>
      </c>
      <c r="AO965">
        <f>IF(ISNUMBER(F965), INDEX(出力表!B:B,2), 0)+IF(ISNUMBER(I965), INDEX(出力表!B:B,3), 0)+IF(ISNUMBER(L965), INDEX(出力表!B:B,4), 0)+IF(ISNUMBER(O965), INDEX(出力表!B:B,5), 0)+IF(ISNUMBER(R965), INDEX(出力表!B:B,6), 0)+IF(ISNUMBER(U965), INDEX(出力表!B:B,7), 0)+IF(ISNUMBER(X965), INDEX(出力表!B:B,8), 0)+IF(ISNUMBER(AA965), INDEX(出力表!B:B,9), 0)+IF(ISNUMBER(AD965), INDEX(出力表!B:B,10), 0)+IF(ISNUMBER(AG965), INDEX(出力表!B:B,11), 0)+IF(ISNUMBER(AJ965), INDEX(出力表!B:B,12), 0)+IF(ISNUMBER(AM965), INDEX(出力表!B:B,13), 0)</f>
        <v>0</v>
      </c>
      <c r="AP965" t="str">
        <f t="shared" si="15"/>
        <v/>
      </c>
    </row>
    <row r="966" spans="1:42" x14ac:dyDescent="0.2">
      <c r="A966">
        <v>965</v>
      </c>
      <c r="B966">
        <f>IF(UPPER(Settings!B4)="TRUE", 乱数表!$Z966*Settings!B10, 0)</f>
        <v>-0.29443454847731854</v>
      </c>
      <c r="C966">
        <f>IF(UPPER(Settings!B4)="TRUE", 乱数表!$AA966*Settings!B11, 0)</f>
        <v>6.4429649461424904E-2</v>
      </c>
      <c r="D966">
        <f>MIN(100, MAX(0, 100*BETAINV(乱数表!$B966, MAX(0.00000001, (1/(1+EXP(-(INDEX(係数表!G:G,2) + $B966))))*(EXP(INDEX(係数表!H:H,2) + INDEX(係数表!I:I,2)*LN(INDEX(出力表!C:C,2)+1)))), MAX(0.00000001, (1-(1/(1+EXP(-(INDEX(係数表!G:G,2) + $B966)))))*(EXP(INDEX(係数表!H:H,2) + INDEX(係数表!I:I,2)*LN(INDEX(出力表!C:C,2)+1)))))))</f>
        <v>99.671552330314256</v>
      </c>
      <c r="E966" t="e">
        <f>MIN(100, MAX(0, (100*(INDEX(出力表!D:D,2))/(EXP(INDEX(係数表!B:B,2) + $C966) + (INDEX(出力表!D:D,2)))) + (乱数表!$N966*(Settings!B12/(((INDEX(出力表!D:D,2))+1)^INDEX(係数表!E:E,2)*INDEX(係数表!F:F,2))))))</f>
        <v>#VALUE!</v>
      </c>
      <c r="F966" t="e">
        <f>MIN(100, MAX(0, (INDEX(出力表!D:D,2))*D966/MAX(E966, Settings!B3)))</f>
        <v>#VALUE!</v>
      </c>
      <c r="G966">
        <f>MIN(100, MAX(0, 100*BETAINV(乱数表!$C966, MAX(0.00000001, (1/(1+EXP(-(INDEX(係数表!G:G,3) + $B966))))*(EXP(INDEX(係数表!H:H,3) + INDEX(係数表!I:I,3)*LN(INDEX(出力表!C:C,3)+1)))), MAX(0.00000001, (1-(1/(1+EXP(-(INDEX(係数表!G:G,3) + $B966)))))*(EXP(INDEX(係数表!H:H,3) + INDEX(係数表!I:I,3)*LN(INDEX(出力表!C:C,3)+1)))))))</f>
        <v>82.380067132677254</v>
      </c>
      <c r="H966" t="e">
        <f>MIN(100, MAX(0, (100*(INDEX(出力表!D:D,3))/(EXP(INDEX(係数表!B:B,3) + $C966) + (INDEX(出力表!D:D,3)))) + (乱数表!$O966*(Settings!B12/(((INDEX(出力表!D:D,3))+1)^INDEX(係数表!E:E,3)*INDEX(係数表!F:F,3))))))</f>
        <v>#VALUE!</v>
      </c>
      <c r="I966" t="e">
        <f>MIN(100, MAX(0, (INDEX(出力表!D:D,3))*G966/MAX(H966, Settings!B3)))</f>
        <v>#VALUE!</v>
      </c>
      <c r="J966">
        <f>MIN(100, MAX(0, 100*BETAINV(乱数表!$D966, MAX(0.00000001, (1/(1+EXP(-(INDEX(係数表!G:G,4) + $B966))))*(EXP(INDEX(係数表!H:H,4) + INDEX(係数表!I:I,4)*LN(INDEX(出力表!C:C,4)+1)))), MAX(0.00000001, (1-(1/(1+EXP(-(INDEX(係数表!G:G,4) + $B966)))))*(EXP(INDEX(係数表!H:H,4) + INDEX(係数表!I:I,4)*LN(INDEX(出力表!C:C,4)+1)))))))</f>
        <v>93.777279389959944</v>
      </c>
      <c r="K966" t="e">
        <f>MIN(100, MAX(0, (100*(INDEX(出力表!D:D,4))/(EXP(INDEX(係数表!B:B,4) + $C966) + (INDEX(出力表!D:D,4)))) + (乱数表!$P966*(Settings!B12/(((INDEX(出力表!D:D,4))+1)^INDEX(係数表!E:E,4)*INDEX(係数表!F:F,4))))))</f>
        <v>#VALUE!</v>
      </c>
      <c r="L966" t="e">
        <f>MIN(100, MAX(0, (INDEX(出力表!D:D,4))*J966/MAX(K966, Settings!B3)))</f>
        <v>#VALUE!</v>
      </c>
      <c r="M966">
        <f>MIN(100, MAX(0, 100*BETAINV(乱数表!$E966, MAX(0.00000001, (1/(1+EXP(-(INDEX(係数表!G:G,5) + $B966))))*(EXP(INDEX(係数表!H:H,5) + INDEX(係数表!I:I,5)*LN(INDEX(出力表!C:C,5)+1)))), MAX(0.00000001, (1-(1/(1+EXP(-(INDEX(係数表!G:G,5) + $B966)))))*(EXP(INDEX(係数表!H:H,5) + INDEX(係数表!I:I,5)*LN(INDEX(出力表!C:C,5)+1)))))))</f>
        <v>78.045458777184706</v>
      </c>
      <c r="N966" t="e">
        <f>MIN(100, MAX(0, (100*(INDEX(出力表!D:D,5))/(EXP(INDEX(係数表!B:B,5) + $C966) + (INDEX(出力表!D:D,5)))) + (乱数表!$Q966*(Settings!B12/(((INDEX(出力表!D:D,5))+1)^INDEX(係数表!E:E,5)*INDEX(係数表!F:F,5))))))</f>
        <v>#VALUE!</v>
      </c>
      <c r="O966" t="e">
        <f>MIN(100, MAX(0, (INDEX(出力表!D:D,5))*M966/MAX(N966, Settings!B3)))</f>
        <v>#VALUE!</v>
      </c>
      <c r="P966">
        <f>MIN(100, MAX(0, 100*BETAINV(乱数表!$F966, MAX(0.00000001, (1/(1+EXP(-(INDEX(係数表!G:G,6) + $B966))))*(EXP(INDEX(係数表!H:H,6) + INDEX(係数表!I:I,6)*LN(INDEX(出力表!C:C,6)+1)))), MAX(0.00000001, (1-(1/(1+EXP(-(INDEX(係数表!G:G,6) + $B966)))))*(EXP(INDEX(係数表!H:H,6) + INDEX(係数表!I:I,6)*LN(INDEX(出力表!C:C,6)+1)))))))</f>
        <v>88.553358242867148</v>
      </c>
      <c r="Q966" t="e">
        <f>MIN(100, MAX(0, (100*(INDEX(出力表!D:D,6))/(EXP(INDEX(係数表!B:B,6) + $C966) + (INDEX(出力表!D:D,6)))) + (乱数表!$R966*(Settings!B12/(((INDEX(出力表!D:D,6))+1)^INDEX(係数表!E:E,6)*INDEX(係数表!F:F,6))))))</f>
        <v>#VALUE!</v>
      </c>
      <c r="R966" t="e">
        <f>MIN(100, MAX(0, (INDEX(出力表!D:D,6))*P966/MAX(Q966, Settings!B3)))</f>
        <v>#VALUE!</v>
      </c>
      <c r="S966">
        <f>MIN(100, MAX(0, 100*BETAINV(乱数表!$G966, MAX(0.00000001, (1/(1+EXP(-(INDEX(係数表!G:G,7) + $B966))))*(EXP(INDEX(係数表!H:H,7) + INDEX(係数表!I:I,7)*LN(INDEX(出力表!C:C,7)+1)))), MAX(0.00000001, (1-(1/(1+EXP(-(INDEX(係数表!G:G,7) + $B966)))))*(EXP(INDEX(係数表!H:H,7) + INDEX(係数表!I:I,7)*LN(INDEX(出力表!C:C,7)+1)))))))</f>
        <v>99.986570304192441</v>
      </c>
      <c r="T966" t="e">
        <f>MIN(100, MAX(0, (100*(INDEX(出力表!D:D,7))/(EXP(INDEX(係数表!B:B,7) + $C966) + (INDEX(出力表!D:D,7)))) + (乱数表!$S966*(Settings!B12/(((INDEX(出力表!D:D,7))+1)^INDEX(係数表!E:E,7)*INDEX(係数表!F:F,7))))))</f>
        <v>#VALUE!</v>
      </c>
      <c r="U966" t="e">
        <f>MIN(100, MAX(0, (INDEX(出力表!D:D,7))*S966/MAX(T966, Settings!B3)))</f>
        <v>#VALUE!</v>
      </c>
      <c r="V966">
        <f>MIN(100, MAX(0, 100*BETAINV(乱数表!$H966, MAX(0.00000001, (1/(1+EXP(-(INDEX(係数表!G:G,8) + $B966))))*(EXP(INDEX(係数表!H:H,8) + INDEX(係数表!I:I,8)*LN(INDEX(出力表!C:C,8)+1)))), MAX(0.00000001, (1-(1/(1+EXP(-(INDEX(係数表!G:G,8) + $B966)))))*(EXP(INDEX(係数表!H:H,8) + INDEX(係数表!I:I,8)*LN(INDEX(出力表!C:C,8)+1)))))))</f>
        <v>62.775916127954844</v>
      </c>
      <c r="W966" t="e">
        <f>MIN(100, MAX(0, (100*(INDEX(出力表!D:D,8))/(EXP(INDEX(係数表!B:B,8) + $C966) + (INDEX(出力表!D:D,8)))) + (乱数表!$T966*(Settings!B12/(((INDEX(出力表!D:D,8))+1)^INDEX(係数表!E:E,8)*INDEX(係数表!F:F,8))))))</f>
        <v>#VALUE!</v>
      </c>
      <c r="X966" t="e">
        <f>MIN(100, MAX(0, (INDEX(出力表!D:D,8))*V966/MAX(W966, Settings!B3)))</f>
        <v>#VALUE!</v>
      </c>
      <c r="Y966">
        <f>MIN(100, MAX(0, 100*BETAINV(乱数表!$I966, MAX(0.00000001, (1/(1+EXP(-(INDEX(係数表!G:G,9) + $B966))))*(EXP(INDEX(係数表!H:H,9) + INDEX(係数表!I:I,9)*LN(INDEX(出力表!C:C,9)+1)))), MAX(0.00000001, (1-(1/(1+EXP(-(INDEX(係数表!G:G,9) + $B966)))))*(EXP(INDEX(係数表!H:H,9) + INDEX(係数表!I:I,9)*LN(INDEX(出力表!C:C,9)+1)))))))</f>
        <v>98.2266831816832</v>
      </c>
      <c r="Z966" t="e">
        <f>MIN(100, MAX(0, (100*(INDEX(出力表!D:D,9))/(EXP(INDEX(係数表!B:B,9) + $C966) + (INDEX(出力表!D:D,9)))) + (乱数表!$U966*(Settings!B12/(((INDEX(出力表!D:D,9))+1)^INDEX(係数表!E:E,9)*INDEX(係数表!F:F,9))))))</f>
        <v>#VALUE!</v>
      </c>
      <c r="AA966" t="e">
        <f>MIN(100, MAX(0, (INDEX(出力表!D:D,9))*Y966/MAX(Z966, Settings!B3)))</f>
        <v>#VALUE!</v>
      </c>
      <c r="AB966">
        <f>MIN(100, MAX(0, 100*BETAINV(乱数表!$J966, MAX(0.00000001, (1/(1+EXP(-(INDEX(係数表!G:G,10) + $B966))))*(EXP(INDEX(係数表!H:H,10) + INDEX(係数表!I:I,10)*LN(INDEX(出力表!C:C,10)+1)))), MAX(0.00000001, (1-(1/(1+EXP(-(INDEX(係数表!G:G,10) + $B966)))))*(EXP(INDEX(係数表!H:H,10) + INDEX(係数表!I:I,10)*LN(INDEX(出力表!C:C,10)+1)))))))</f>
        <v>94.867927622518522</v>
      </c>
      <c r="AC966" t="e">
        <f>MIN(100, MAX(0, (100*(INDEX(出力表!D:D,10))/(EXP(INDEX(係数表!B:B,10) + $C966) + (INDEX(出力表!D:D,10)))) + (乱数表!$V966*(Settings!B12/(((INDEX(出力表!D:D,10))+1)^INDEX(係数表!E:E,10)*INDEX(係数表!F:F,10))))))</f>
        <v>#VALUE!</v>
      </c>
      <c r="AD966" t="e">
        <f>MIN(100, MAX(0, (INDEX(出力表!D:D,10))*AB966/MAX(AC966, Settings!B3)))</f>
        <v>#VALUE!</v>
      </c>
      <c r="AE966">
        <f>MIN(100, MAX(0, 100*BETAINV(乱数表!$K966, MAX(0.00000001, (1/(1+EXP(-(INDEX(係数表!G:G,11) + $B966))))*(EXP(INDEX(係数表!H:H,11) + INDEX(係数表!I:I,11)*LN(INDEX(出力表!C:C,11)+1)))), MAX(0.00000001, (1-(1/(1+EXP(-(INDEX(係数表!G:G,11) + $B966)))))*(EXP(INDEX(係数表!H:H,11) + INDEX(係数表!I:I,11)*LN(INDEX(出力表!C:C,11)+1)))))))</f>
        <v>79.922607789817775</v>
      </c>
      <c r="AF966" t="e">
        <f>MIN(100, MAX(0, (100*(INDEX(出力表!D:D,11))/(EXP(INDEX(係数表!B:B,11) + $C966) + (INDEX(出力表!D:D,11)))) + (乱数表!$W966*(Settings!B12/(((INDEX(出力表!D:D,11))+1)^INDEX(係数表!E:E,11)*INDEX(係数表!F:F,11))))))</f>
        <v>#VALUE!</v>
      </c>
      <c r="AG966" t="e">
        <f>MIN(100, MAX(0, (INDEX(出力表!D:D,11))*AE966/MAX(AF966, Settings!B3)))</f>
        <v>#VALUE!</v>
      </c>
      <c r="AH966">
        <f>MIN(100, MAX(0, 100*BETAINV(乱数表!$L966, MAX(0.00000001, (1/(1+EXP(-(INDEX(係数表!G:G,12) + $B966))))*(EXP(INDEX(係数表!H:H,12) + INDEX(係数表!I:I,12)*LN(INDEX(出力表!C:C,12)+1)))), MAX(0.00000001, (1-(1/(1+EXP(-(INDEX(係数表!G:G,12) + $B966)))))*(EXP(INDEX(係数表!H:H,12) + INDEX(係数表!I:I,12)*LN(INDEX(出力表!C:C,12)+1)))))))</f>
        <v>99.733937614584661</v>
      </c>
      <c r="AI966" t="e">
        <f>MIN(100, MAX(0, (100*(INDEX(出力表!D:D,12))/(EXP(INDEX(係数表!B:B,12) + $C966) + (INDEX(出力表!D:D,12)))) + (乱数表!$X966*(Settings!B12/(((INDEX(出力表!D:D,12))+1)^INDEX(係数表!E:E,12)*INDEX(係数表!F:F,12))))))</f>
        <v>#VALUE!</v>
      </c>
      <c r="AJ966" t="e">
        <f>MIN(100, MAX(0, (INDEX(出力表!D:D,12))*AH966/MAX(AI966, Settings!B3)))</f>
        <v>#VALUE!</v>
      </c>
      <c r="AK966">
        <f>MIN(100, MAX(0, 100*BETAINV(乱数表!$M966, MAX(0.00000001, (1/(1+EXP(-(INDEX(係数表!G:G,13) + $B966))))*(EXP(INDEX(係数表!H:H,13) + INDEX(係数表!I:I,13)*LN(INDEX(出力表!C:C,13)+1)))), MAX(0.00000001, (1-(1/(1+EXP(-(INDEX(係数表!G:G,13) + $B966)))))*(EXP(INDEX(係数表!H:H,13) + INDEX(係数表!I:I,13)*LN(INDEX(出力表!C:C,13)+1)))))))</f>
        <v>89.524762150836267</v>
      </c>
      <c r="AL966" t="e">
        <f>MIN(100, MAX(0, (100*(INDEX(出力表!D:D,13))/(EXP(INDEX(係数表!B:B,13) + $C966) + (INDEX(出力表!D:D,13)))) + (乱数表!$Y966*(Settings!B12/(((INDEX(出力表!D:D,13))+1)^INDEX(係数表!E:E,13)*INDEX(係数表!F:F,13))))))</f>
        <v>#VALUE!</v>
      </c>
      <c r="AM966" t="e">
        <f>MIN(100, MAX(0, (INDEX(出力表!D:D,13))*AK966/MAX(AL966, Settings!B3)))</f>
        <v>#VALUE!</v>
      </c>
      <c r="AN966">
        <f>IF(ISNUMBER(F966), INDEX(出力表!B:B,2)*F966, 0)+IF(ISNUMBER(I966), INDEX(出力表!B:B,3)*I966, 0)+IF(ISNUMBER(L966), INDEX(出力表!B:B,4)*L966, 0)+IF(ISNUMBER(O966), INDEX(出力表!B:B,5)*O966, 0)+IF(ISNUMBER(R966), INDEX(出力表!B:B,6)*R966, 0)+IF(ISNUMBER(U966), INDEX(出力表!B:B,7)*U966, 0)+IF(ISNUMBER(X966), INDEX(出力表!B:B,8)*X966, 0)+IF(ISNUMBER(AA966), INDEX(出力表!B:B,9)*AA966, 0)+IF(ISNUMBER(AD966), INDEX(出力表!B:B,10)*AD966, 0)+IF(ISNUMBER(AG966), INDEX(出力表!B:B,11)*AG966, 0)+IF(ISNUMBER(AJ966), INDEX(出力表!B:B,12)*AJ966, 0)+IF(ISNUMBER(AM966), INDEX(出力表!B:B,13)*AM966, 0)</f>
        <v>0</v>
      </c>
      <c r="AO966">
        <f>IF(ISNUMBER(F966), INDEX(出力表!B:B,2), 0)+IF(ISNUMBER(I966), INDEX(出力表!B:B,3), 0)+IF(ISNUMBER(L966), INDEX(出力表!B:B,4), 0)+IF(ISNUMBER(O966), INDEX(出力表!B:B,5), 0)+IF(ISNUMBER(R966), INDEX(出力表!B:B,6), 0)+IF(ISNUMBER(U966), INDEX(出力表!B:B,7), 0)+IF(ISNUMBER(X966), INDEX(出力表!B:B,8), 0)+IF(ISNUMBER(AA966), INDEX(出力表!B:B,9), 0)+IF(ISNUMBER(AD966), INDEX(出力表!B:B,10), 0)+IF(ISNUMBER(AG966), INDEX(出力表!B:B,11), 0)+IF(ISNUMBER(AJ966), INDEX(出力表!B:B,12), 0)+IF(ISNUMBER(AM966), INDEX(出力表!B:B,13), 0)</f>
        <v>0</v>
      </c>
      <c r="AP966" t="str">
        <f t="shared" si="15"/>
        <v/>
      </c>
    </row>
    <row r="967" spans="1:42" x14ac:dyDescent="0.2">
      <c r="A967">
        <v>966</v>
      </c>
      <c r="B967">
        <f>IF(UPPER(Settings!B4)="TRUE", 乱数表!$Z967*Settings!B10, 0)</f>
        <v>0.46672985975509146</v>
      </c>
      <c r="C967">
        <f>IF(UPPER(Settings!B4)="TRUE", 乱数表!$AA967*Settings!B11, 0)</f>
        <v>-9.1195255240550652E-2</v>
      </c>
      <c r="D967">
        <f>MIN(100, MAX(0, 100*BETAINV(乱数表!$B967, MAX(0.00000001, (1/(1+EXP(-(INDEX(係数表!G:G,2) + $B967))))*(EXP(INDEX(係数表!H:H,2) + INDEX(係数表!I:I,2)*LN(INDEX(出力表!C:C,2)+1)))), MAX(0.00000001, (1-(1/(1+EXP(-(INDEX(係数表!G:G,2) + $B967)))))*(EXP(INDEX(係数表!H:H,2) + INDEX(係数表!I:I,2)*LN(INDEX(出力表!C:C,2)+1)))))))</f>
        <v>99.064931291225861</v>
      </c>
      <c r="E967" t="e">
        <f>MIN(100, MAX(0, (100*(INDEX(出力表!D:D,2))/(EXP(INDEX(係数表!B:B,2) + $C967) + (INDEX(出力表!D:D,2)))) + (乱数表!$N967*(Settings!B12/(((INDEX(出力表!D:D,2))+1)^INDEX(係数表!E:E,2)*INDEX(係数表!F:F,2))))))</f>
        <v>#VALUE!</v>
      </c>
      <c r="F967" t="e">
        <f>MIN(100, MAX(0, (INDEX(出力表!D:D,2))*D967/MAX(E967, Settings!B3)))</f>
        <v>#VALUE!</v>
      </c>
      <c r="G967">
        <f>MIN(100, MAX(0, 100*BETAINV(乱数表!$C967, MAX(0.00000001, (1/(1+EXP(-(INDEX(係数表!G:G,3) + $B967))))*(EXP(INDEX(係数表!H:H,3) + INDEX(係数表!I:I,3)*LN(INDEX(出力表!C:C,3)+1)))), MAX(0.00000001, (1-(1/(1+EXP(-(INDEX(係数表!G:G,3) + $B967)))))*(EXP(INDEX(係数表!H:H,3) + INDEX(係数表!I:I,3)*LN(INDEX(出力表!C:C,3)+1)))))))</f>
        <v>92.554241881728984</v>
      </c>
      <c r="H967" t="e">
        <f>MIN(100, MAX(0, (100*(INDEX(出力表!D:D,3))/(EXP(INDEX(係数表!B:B,3) + $C967) + (INDEX(出力表!D:D,3)))) + (乱数表!$O967*(Settings!B12/(((INDEX(出力表!D:D,3))+1)^INDEX(係数表!E:E,3)*INDEX(係数表!F:F,3))))))</f>
        <v>#VALUE!</v>
      </c>
      <c r="I967" t="e">
        <f>MIN(100, MAX(0, (INDEX(出力表!D:D,3))*G967/MAX(H967, Settings!B3)))</f>
        <v>#VALUE!</v>
      </c>
      <c r="J967">
        <f>MIN(100, MAX(0, 100*BETAINV(乱数表!$D967, MAX(0.00000001, (1/(1+EXP(-(INDEX(係数表!G:G,4) + $B967))))*(EXP(INDEX(係数表!H:H,4) + INDEX(係数表!I:I,4)*LN(INDEX(出力表!C:C,4)+1)))), MAX(0.00000001, (1-(1/(1+EXP(-(INDEX(係数表!G:G,4) + $B967)))))*(EXP(INDEX(係数表!H:H,4) + INDEX(係数表!I:I,4)*LN(INDEX(出力表!C:C,4)+1)))))))</f>
        <v>84.187376919009765</v>
      </c>
      <c r="K967" t="e">
        <f>MIN(100, MAX(0, (100*(INDEX(出力表!D:D,4))/(EXP(INDEX(係数表!B:B,4) + $C967) + (INDEX(出力表!D:D,4)))) + (乱数表!$P967*(Settings!B12/(((INDEX(出力表!D:D,4))+1)^INDEX(係数表!E:E,4)*INDEX(係数表!F:F,4))))))</f>
        <v>#VALUE!</v>
      </c>
      <c r="L967" t="e">
        <f>MIN(100, MAX(0, (INDEX(出力表!D:D,4))*J967/MAX(K967, Settings!B3)))</f>
        <v>#VALUE!</v>
      </c>
      <c r="M967">
        <f>MIN(100, MAX(0, 100*BETAINV(乱数表!$E967, MAX(0.00000001, (1/(1+EXP(-(INDEX(係数表!G:G,5) + $B967))))*(EXP(INDEX(係数表!H:H,5) + INDEX(係数表!I:I,5)*LN(INDEX(出力表!C:C,5)+1)))), MAX(0.00000001, (1-(1/(1+EXP(-(INDEX(係数表!G:G,5) + $B967)))))*(EXP(INDEX(係数表!H:H,5) + INDEX(係数表!I:I,5)*LN(INDEX(出力表!C:C,5)+1)))))))</f>
        <v>48.564184902446435</v>
      </c>
      <c r="N967" t="e">
        <f>MIN(100, MAX(0, (100*(INDEX(出力表!D:D,5))/(EXP(INDEX(係数表!B:B,5) + $C967) + (INDEX(出力表!D:D,5)))) + (乱数表!$Q967*(Settings!B12/(((INDEX(出力表!D:D,5))+1)^INDEX(係数表!E:E,5)*INDEX(係数表!F:F,5))))))</f>
        <v>#VALUE!</v>
      </c>
      <c r="O967" t="e">
        <f>MIN(100, MAX(0, (INDEX(出力表!D:D,5))*M967/MAX(N967, Settings!B3)))</f>
        <v>#VALUE!</v>
      </c>
      <c r="P967">
        <f>MIN(100, MAX(0, 100*BETAINV(乱数表!$F967, MAX(0.00000001, (1/(1+EXP(-(INDEX(係数表!G:G,6) + $B967))))*(EXP(INDEX(係数表!H:H,6) + INDEX(係数表!I:I,6)*LN(INDEX(出力表!C:C,6)+1)))), MAX(0.00000001, (1-(1/(1+EXP(-(INDEX(係数表!G:G,6) + $B967)))))*(EXP(INDEX(係数表!H:H,6) + INDEX(係数表!I:I,6)*LN(INDEX(出力表!C:C,6)+1)))))))</f>
        <v>97.514599158405602</v>
      </c>
      <c r="Q967" t="e">
        <f>MIN(100, MAX(0, (100*(INDEX(出力表!D:D,6))/(EXP(INDEX(係数表!B:B,6) + $C967) + (INDEX(出力表!D:D,6)))) + (乱数表!$R967*(Settings!B12/(((INDEX(出力表!D:D,6))+1)^INDEX(係数表!E:E,6)*INDEX(係数表!F:F,6))))))</f>
        <v>#VALUE!</v>
      </c>
      <c r="R967" t="e">
        <f>MIN(100, MAX(0, (INDEX(出力表!D:D,6))*P967/MAX(Q967, Settings!B3)))</f>
        <v>#VALUE!</v>
      </c>
      <c r="S967">
        <f>MIN(100, MAX(0, 100*BETAINV(乱数表!$G967, MAX(0.00000001, (1/(1+EXP(-(INDEX(係数表!G:G,7) + $B967))))*(EXP(INDEX(係数表!H:H,7) + INDEX(係数表!I:I,7)*LN(INDEX(出力表!C:C,7)+1)))), MAX(0.00000001, (1-(1/(1+EXP(-(INDEX(係数表!G:G,7) + $B967)))))*(EXP(INDEX(係数表!H:H,7) + INDEX(係数表!I:I,7)*LN(INDEX(出力表!C:C,7)+1)))))))</f>
        <v>99.367826729675926</v>
      </c>
      <c r="T967" t="e">
        <f>MIN(100, MAX(0, (100*(INDEX(出力表!D:D,7))/(EXP(INDEX(係数表!B:B,7) + $C967) + (INDEX(出力表!D:D,7)))) + (乱数表!$S967*(Settings!B12/(((INDEX(出力表!D:D,7))+1)^INDEX(係数表!E:E,7)*INDEX(係数表!F:F,7))))))</f>
        <v>#VALUE!</v>
      </c>
      <c r="U967" t="e">
        <f>MIN(100, MAX(0, (INDEX(出力表!D:D,7))*S967/MAX(T967, Settings!B3)))</f>
        <v>#VALUE!</v>
      </c>
      <c r="V967">
        <f>MIN(100, MAX(0, 100*BETAINV(乱数表!$H967, MAX(0.00000001, (1/(1+EXP(-(INDEX(係数表!G:G,8) + $B967))))*(EXP(INDEX(係数表!H:H,8) + INDEX(係数表!I:I,8)*LN(INDEX(出力表!C:C,8)+1)))), MAX(0.00000001, (1-(1/(1+EXP(-(INDEX(係数表!G:G,8) + $B967)))))*(EXP(INDEX(係数表!H:H,8) + INDEX(係数表!I:I,8)*LN(INDEX(出力表!C:C,8)+1)))))))</f>
        <v>90.00392813788973</v>
      </c>
      <c r="W967" t="e">
        <f>MIN(100, MAX(0, (100*(INDEX(出力表!D:D,8))/(EXP(INDEX(係数表!B:B,8) + $C967) + (INDEX(出力表!D:D,8)))) + (乱数表!$T967*(Settings!B12/(((INDEX(出力表!D:D,8))+1)^INDEX(係数表!E:E,8)*INDEX(係数表!F:F,8))))))</f>
        <v>#VALUE!</v>
      </c>
      <c r="X967" t="e">
        <f>MIN(100, MAX(0, (INDEX(出力表!D:D,8))*V967/MAX(W967, Settings!B3)))</f>
        <v>#VALUE!</v>
      </c>
      <c r="Y967">
        <f>MIN(100, MAX(0, 100*BETAINV(乱数表!$I967, MAX(0.00000001, (1/(1+EXP(-(INDEX(係数表!G:G,9) + $B967))))*(EXP(INDEX(係数表!H:H,9) + INDEX(係数表!I:I,9)*LN(INDEX(出力表!C:C,9)+1)))), MAX(0.00000001, (1-(1/(1+EXP(-(INDEX(係数表!G:G,9) + $B967)))))*(EXP(INDEX(係数表!H:H,9) + INDEX(係数表!I:I,9)*LN(INDEX(出力表!C:C,9)+1)))))))</f>
        <v>85.480811745598515</v>
      </c>
      <c r="Z967" t="e">
        <f>MIN(100, MAX(0, (100*(INDEX(出力表!D:D,9))/(EXP(INDEX(係数表!B:B,9) + $C967) + (INDEX(出力表!D:D,9)))) + (乱数表!$U967*(Settings!B12/(((INDEX(出力表!D:D,9))+1)^INDEX(係数表!E:E,9)*INDEX(係数表!F:F,9))))))</f>
        <v>#VALUE!</v>
      </c>
      <c r="AA967" t="e">
        <f>MIN(100, MAX(0, (INDEX(出力表!D:D,9))*Y967/MAX(Z967, Settings!B3)))</f>
        <v>#VALUE!</v>
      </c>
      <c r="AB967">
        <f>MIN(100, MAX(0, 100*BETAINV(乱数表!$J967, MAX(0.00000001, (1/(1+EXP(-(INDEX(係数表!G:G,10) + $B967))))*(EXP(INDEX(係数表!H:H,10) + INDEX(係数表!I:I,10)*LN(INDEX(出力表!C:C,10)+1)))), MAX(0.00000001, (1-(1/(1+EXP(-(INDEX(係数表!G:G,10) + $B967)))))*(EXP(INDEX(係数表!H:H,10) + INDEX(係数表!I:I,10)*LN(INDEX(出力表!C:C,10)+1)))))))</f>
        <v>99.590042925966515</v>
      </c>
      <c r="AC967" t="e">
        <f>MIN(100, MAX(0, (100*(INDEX(出力表!D:D,10))/(EXP(INDEX(係数表!B:B,10) + $C967) + (INDEX(出力表!D:D,10)))) + (乱数表!$V967*(Settings!B12/(((INDEX(出力表!D:D,10))+1)^INDEX(係数表!E:E,10)*INDEX(係数表!F:F,10))))))</f>
        <v>#VALUE!</v>
      </c>
      <c r="AD967" t="e">
        <f>MIN(100, MAX(0, (INDEX(出力表!D:D,10))*AB967/MAX(AC967, Settings!B3)))</f>
        <v>#VALUE!</v>
      </c>
      <c r="AE967">
        <f>MIN(100, MAX(0, 100*BETAINV(乱数表!$K967, MAX(0.00000001, (1/(1+EXP(-(INDEX(係数表!G:G,11) + $B967))))*(EXP(INDEX(係数表!H:H,11) + INDEX(係数表!I:I,11)*LN(INDEX(出力表!C:C,11)+1)))), MAX(0.00000001, (1-(1/(1+EXP(-(INDEX(係数表!G:G,11) + $B967)))))*(EXP(INDEX(係数表!H:H,11) + INDEX(係数表!I:I,11)*LN(INDEX(出力表!C:C,11)+1)))))))</f>
        <v>91.510363124835123</v>
      </c>
      <c r="AF967" t="e">
        <f>MIN(100, MAX(0, (100*(INDEX(出力表!D:D,11))/(EXP(INDEX(係数表!B:B,11) + $C967) + (INDEX(出力表!D:D,11)))) + (乱数表!$W967*(Settings!B12/(((INDEX(出力表!D:D,11))+1)^INDEX(係数表!E:E,11)*INDEX(係数表!F:F,11))))))</f>
        <v>#VALUE!</v>
      </c>
      <c r="AG967" t="e">
        <f>MIN(100, MAX(0, (INDEX(出力表!D:D,11))*AE967/MAX(AF967, Settings!B3)))</f>
        <v>#VALUE!</v>
      </c>
      <c r="AH967">
        <f>MIN(100, MAX(0, 100*BETAINV(乱数表!$L967, MAX(0.00000001, (1/(1+EXP(-(INDEX(係数表!G:G,12) + $B967))))*(EXP(INDEX(係数表!H:H,12) + INDEX(係数表!I:I,12)*LN(INDEX(出力表!C:C,12)+1)))), MAX(0.00000001, (1-(1/(1+EXP(-(INDEX(係数表!G:G,12) + $B967)))))*(EXP(INDEX(係数表!H:H,12) + INDEX(係数表!I:I,12)*LN(INDEX(出力表!C:C,12)+1)))))))</f>
        <v>99.982910266151464</v>
      </c>
      <c r="AI967" t="e">
        <f>MIN(100, MAX(0, (100*(INDEX(出力表!D:D,12))/(EXP(INDEX(係数表!B:B,12) + $C967) + (INDEX(出力表!D:D,12)))) + (乱数表!$X967*(Settings!B12/(((INDEX(出力表!D:D,12))+1)^INDEX(係数表!E:E,12)*INDEX(係数表!F:F,12))))))</f>
        <v>#VALUE!</v>
      </c>
      <c r="AJ967" t="e">
        <f>MIN(100, MAX(0, (INDEX(出力表!D:D,12))*AH967/MAX(AI967, Settings!B3)))</f>
        <v>#VALUE!</v>
      </c>
      <c r="AK967">
        <f>MIN(100, MAX(0, 100*BETAINV(乱数表!$M967, MAX(0.00000001, (1/(1+EXP(-(INDEX(係数表!G:G,13) + $B967))))*(EXP(INDEX(係数表!H:H,13) + INDEX(係数表!I:I,13)*LN(INDEX(出力表!C:C,13)+1)))), MAX(0.00000001, (1-(1/(1+EXP(-(INDEX(係数表!G:G,13) + $B967)))))*(EXP(INDEX(係数表!H:H,13) + INDEX(係数表!I:I,13)*LN(INDEX(出力表!C:C,13)+1)))))))</f>
        <v>99.517615659553684</v>
      </c>
      <c r="AL967" t="e">
        <f>MIN(100, MAX(0, (100*(INDEX(出力表!D:D,13))/(EXP(INDEX(係数表!B:B,13) + $C967) + (INDEX(出力表!D:D,13)))) + (乱数表!$Y967*(Settings!B12/(((INDEX(出力表!D:D,13))+1)^INDEX(係数表!E:E,13)*INDEX(係数表!F:F,13))))))</f>
        <v>#VALUE!</v>
      </c>
      <c r="AM967" t="e">
        <f>MIN(100, MAX(0, (INDEX(出力表!D:D,13))*AK967/MAX(AL967, Settings!B3)))</f>
        <v>#VALUE!</v>
      </c>
      <c r="AN967">
        <f>IF(ISNUMBER(F967), INDEX(出力表!B:B,2)*F967, 0)+IF(ISNUMBER(I967), INDEX(出力表!B:B,3)*I967, 0)+IF(ISNUMBER(L967), INDEX(出力表!B:B,4)*L967, 0)+IF(ISNUMBER(O967), INDEX(出力表!B:B,5)*O967, 0)+IF(ISNUMBER(R967), INDEX(出力表!B:B,6)*R967, 0)+IF(ISNUMBER(U967), INDEX(出力表!B:B,7)*U967, 0)+IF(ISNUMBER(X967), INDEX(出力表!B:B,8)*X967, 0)+IF(ISNUMBER(AA967), INDEX(出力表!B:B,9)*AA967, 0)+IF(ISNUMBER(AD967), INDEX(出力表!B:B,10)*AD967, 0)+IF(ISNUMBER(AG967), INDEX(出力表!B:B,11)*AG967, 0)+IF(ISNUMBER(AJ967), INDEX(出力表!B:B,12)*AJ967, 0)+IF(ISNUMBER(AM967), INDEX(出力表!B:B,13)*AM967, 0)</f>
        <v>0</v>
      </c>
      <c r="AO967">
        <f>IF(ISNUMBER(F967), INDEX(出力表!B:B,2), 0)+IF(ISNUMBER(I967), INDEX(出力表!B:B,3), 0)+IF(ISNUMBER(L967), INDEX(出力表!B:B,4), 0)+IF(ISNUMBER(O967), INDEX(出力表!B:B,5), 0)+IF(ISNUMBER(R967), INDEX(出力表!B:B,6), 0)+IF(ISNUMBER(U967), INDEX(出力表!B:B,7), 0)+IF(ISNUMBER(X967), INDEX(出力表!B:B,8), 0)+IF(ISNUMBER(AA967), INDEX(出力表!B:B,9), 0)+IF(ISNUMBER(AD967), INDEX(出力表!B:B,10), 0)+IF(ISNUMBER(AG967), INDEX(出力表!B:B,11), 0)+IF(ISNUMBER(AJ967), INDEX(出力表!B:B,12), 0)+IF(ISNUMBER(AM967), INDEX(出力表!B:B,13), 0)</f>
        <v>0</v>
      </c>
      <c r="AP967" t="str">
        <f t="shared" si="15"/>
        <v/>
      </c>
    </row>
    <row r="968" spans="1:42" x14ac:dyDescent="0.2">
      <c r="A968">
        <v>967</v>
      </c>
      <c r="B968">
        <f>IF(UPPER(Settings!B4)="TRUE", 乱数表!$Z968*Settings!B10, 0)</f>
        <v>-0.25437981981352886</v>
      </c>
      <c r="C968">
        <f>IF(UPPER(Settings!B4)="TRUE", 乱数表!$AA968*Settings!B11, 0)</f>
        <v>5.5216972527073832E-2</v>
      </c>
      <c r="D968">
        <f>MIN(100, MAX(0, 100*BETAINV(乱数表!$B968, MAX(0.00000001, (1/(1+EXP(-(INDEX(係数表!G:G,2) + $B968))))*(EXP(INDEX(係数表!H:H,2) + INDEX(係数表!I:I,2)*LN(INDEX(出力表!C:C,2)+1)))), MAX(0.00000001, (1-(1/(1+EXP(-(INDEX(係数表!G:G,2) + $B968)))))*(EXP(INDEX(係数表!H:H,2) + INDEX(係数表!I:I,2)*LN(INDEX(出力表!C:C,2)+1)))))))</f>
        <v>94.414293793299535</v>
      </c>
      <c r="E968" t="e">
        <f>MIN(100, MAX(0, (100*(INDEX(出力表!D:D,2))/(EXP(INDEX(係数表!B:B,2) + $C968) + (INDEX(出力表!D:D,2)))) + (乱数表!$N968*(Settings!B12/(((INDEX(出力表!D:D,2))+1)^INDEX(係数表!E:E,2)*INDEX(係数表!F:F,2))))))</f>
        <v>#VALUE!</v>
      </c>
      <c r="F968" t="e">
        <f>MIN(100, MAX(0, (INDEX(出力表!D:D,2))*D968/MAX(E968, Settings!B3)))</f>
        <v>#VALUE!</v>
      </c>
      <c r="G968">
        <f>MIN(100, MAX(0, 100*BETAINV(乱数表!$C968, MAX(0.00000001, (1/(1+EXP(-(INDEX(係数表!G:G,3) + $B968))))*(EXP(INDEX(係数表!H:H,3) + INDEX(係数表!I:I,3)*LN(INDEX(出力表!C:C,3)+1)))), MAX(0.00000001, (1-(1/(1+EXP(-(INDEX(係数表!G:G,3) + $B968)))))*(EXP(INDEX(係数表!H:H,3) + INDEX(係数表!I:I,3)*LN(INDEX(出力表!C:C,3)+1)))))))</f>
        <v>78.878131553480287</v>
      </c>
      <c r="H968" t="e">
        <f>MIN(100, MAX(0, (100*(INDEX(出力表!D:D,3))/(EXP(INDEX(係数表!B:B,3) + $C968) + (INDEX(出力表!D:D,3)))) + (乱数表!$O968*(Settings!B12/(((INDEX(出力表!D:D,3))+1)^INDEX(係数表!E:E,3)*INDEX(係数表!F:F,3))))))</f>
        <v>#VALUE!</v>
      </c>
      <c r="I968" t="e">
        <f>MIN(100, MAX(0, (INDEX(出力表!D:D,3))*G968/MAX(H968, Settings!B3)))</f>
        <v>#VALUE!</v>
      </c>
      <c r="J968">
        <f>MIN(100, MAX(0, 100*BETAINV(乱数表!$D968, MAX(0.00000001, (1/(1+EXP(-(INDEX(係数表!G:G,4) + $B968))))*(EXP(INDEX(係数表!H:H,4) + INDEX(係数表!I:I,4)*LN(INDEX(出力表!C:C,4)+1)))), MAX(0.00000001, (1-(1/(1+EXP(-(INDEX(係数表!G:G,4) + $B968)))))*(EXP(INDEX(係数表!H:H,4) + INDEX(係数表!I:I,4)*LN(INDEX(出力表!C:C,4)+1)))))))</f>
        <v>98.666163824421076</v>
      </c>
      <c r="K968" t="e">
        <f>MIN(100, MAX(0, (100*(INDEX(出力表!D:D,4))/(EXP(INDEX(係数表!B:B,4) + $C968) + (INDEX(出力表!D:D,4)))) + (乱数表!$P968*(Settings!B12/(((INDEX(出力表!D:D,4))+1)^INDEX(係数表!E:E,4)*INDEX(係数表!F:F,4))))))</f>
        <v>#VALUE!</v>
      </c>
      <c r="L968" t="e">
        <f>MIN(100, MAX(0, (INDEX(出力表!D:D,4))*J968/MAX(K968, Settings!B3)))</f>
        <v>#VALUE!</v>
      </c>
      <c r="M968">
        <f>MIN(100, MAX(0, 100*BETAINV(乱数表!$E968, MAX(0.00000001, (1/(1+EXP(-(INDEX(係数表!G:G,5) + $B968))))*(EXP(INDEX(係数表!H:H,5) + INDEX(係数表!I:I,5)*LN(INDEX(出力表!C:C,5)+1)))), MAX(0.00000001, (1-(1/(1+EXP(-(INDEX(係数表!G:G,5) + $B968)))))*(EXP(INDEX(係数表!H:H,5) + INDEX(係数表!I:I,5)*LN(INDEX(出力表!C:C,5)+1)))))))</f>
        <v>50.893858296231798</v>
      </c>
      <c r="N968" t="e">
        <f>MIN(100, MAX(0, (100*(INDEX(出力表!D:D,5))/(EXP(INDEX(係数表!B:B,5) + $C968) + (INDEX(出力表!D:D,5)))) + (乱数表!$Q968*(Settings!B12/(((INDEX(出力表!D:D,5))+1)^INDEX(係数表!E:E,5)*INDEX(係数表!F:F,5))))))</f>
        <v>#VALUE!</v>
      </c>
      <c r="O968" t="e">
        <f>MIN(100, MAX(0, (INDEX(出力表!D:D,5))*M968/MAX(N968, Settings!B3)))</f>
        <v>#VALUE!</v>
      </c>
      <c r="P968">
        <f>MIN(100, MAX(0, 100*BETAINV(乱数表!$F968, MAX(0.00000001, (1/(1+EXP(-(INDEX(係数表!G:G,6) + $B968))))*(EXP(INDEX(係数表!H:H,6) + INDEX(係数表!I:I,6)*LN(INDEX(出力表!C:C,6)+1)))), MAX(0.00000001, (1-(1/(1+EXP(-(INDEX(係数表!G:G,6) + $B968)))))*(EXP(INDEX(係数表!H:H,6) + INDEX(係数表!I:I,6)*LN(INDEX(出力表!C:C,6)+1)))))))</f>
        <v>56.843231892016099</v>
      </c>
      <c r="Q968" t="e">
        <f>MIN(100, MAX(0, (100*(INDEX(出力表!D:D,6))/(EXP(INDEX(係数表!B:B,6) + $C968) + (INDEX(出力表!D:D,6)))) + (乱数表!$R968*(Settings!B12/(((INDEX(出力表!D:D,6))+1)^INDEX(係数表!E:E,6)*INDEX(係数表!F:F,6))))))</f>
        <v>#VALUE!</v>
      </c>
      <c r="R968" t="e">
        <f>MIN(100, MAX(0, (INDEX(出力表!D:D,6))*P968/MAX(Q968, Settings!B3)))</f>
        <v>#VALUE!</v>
      </c>
      <c r="S968">
        <f>MIN(100, MAX(0, 100*BETAINV(乱数表!$G968, MAX(0.00000001, (1/(1+EXP(-(INDEX(係数表!G:G,7) + $B968))))*(EXP(INDEX(係数表!H:H,7) + INDEX(係数表!I:I,7)*LN(INDEX(出力表!C:C,7)+1)))), MAX(0.00000001, (1-(1/(1+EXP(-(INDEX(係数表!G:G,7) + $B968)))))*(EXP(INDEX(係数表!H:H,7) + INDEX(係数表!I:I,7)*LN(INDEX(出力表!C:C,7)+1)))))))</f>
        <v>80.824193092708541</v>
      </c>
      <c r="T968" t="e">
        <f>MIN(100, MAX(0, (100*(INDEX(出力表!D:D,7))/(EXP(INDEX(係数表!B:B,7) + $C968) + (INDEX(出力表!D:D,7)))) + (乱数表!$S968*(Settings!B12/(((INDEX(出力表!D:D,7))+1)^INDEX(係数表!E:E,7)*INDEX(係数表!F:F,7))))))</f>
        <v>#VALUE!</v>
      </c>
      <c r="U968" t="e">
        <f>MIN(100, MAX(0, (INDEX(出力表!D:D,7))*S968/MAX(T968, Settings!B3)))</f>
        <v>#VALUE!</v>
      </c>
      <c r="V968">
        <f>MIN(100, MAX(0, 100*BETAINV(乱数表!$H968, MAX(0.00000001, (1/(1+EXP(-(INDEX(係数表!G:G,8) + $B968))))*(EXP(INDEX(係数表!H:H,8) + INDEX(係数表!I:I,8)*LN(INDEX(出力表!C:C,8)+1)))), MAX(0.00000001, (1-(1/(1+EXP(-(INDEX(係数表!G:G,8) + $B968)))))*(EXP(INDEX(係数表!H:H,8) + INDEX(係数表!I:I,8)*LN(INDEX(出力表!C:C,8)+1)))))))</f>
        <v>95.945004572467724</v>
      </c>
      <c r="W968" t="e">
        <f>MIN(100, MAX(0, (100*(INDEX(出力表!D:D,8))/(EXP(INDEX(係数表!B:B,8) + $C968) + (INDEX(出力表!D:D,8)))) + (乱数表!$T968*(Settings!B12/(((INDEX(出力表!D:D,8))+1)^INDEX(係数表!E:E,8)*INDEX(係数表!F:F,8))))))</f>
        <v>#VALUE!</v>
      </c>
      <c r="X968" t="e">
        <f>MIN(100, MAX(0, (INDEX(出力表!D:D,8))*V968/MAX(W968, Settings!B3)))</f>
        <v>#VALUE!</v>
      </c>
      <c r="Y968">
        <f>MIN(100, MAX(0, 100*BETAINV(乱数表!$I968, MAX(0.00000001, (1/(1+EXP(-(INDEX(係数表!G:G,9) + $B968))))*(EXP(INDEX(係数表!H:H,9) + INDEX(係数表!I:I,9)*LN(INDEX(出力表!C:C,9)+1)))), MAX(0.00000001, (1-(1/(1+EXP(-(INDEX(係数表!G:G,9) + $B968)))))*(EXP(INDEX(係数表!H:H,9) + INDEX(係数表!I:I,9)*LN(INDEX(出力表!C:C,9)+1)))))))</f>
        <v>80.062668195969195</v>
      </c>
      <c r="Z968" t="e">
        <f>MIN(100, MAX(0, (100*(INDEX(出力表!D:D,9))/(EXP(INDEX(係数表!B:B,9) + $C968) + (INDEX(出力表!D:D,9)))) + (乱数表!$U968*(Settings!B12/(((INDEX(出力表!D:D,9))+1)^INDEX(係数表!E:E,9)*INDEX(係数表!F:F,9))))))</f>
        <v>#VALUE!</v>
      </c>
      <c r="AA968" t="e">
        <f>MIN(100, MAX(0, (INDEX(出力表!D:D,9))*Y968/MAX(Z968, Settings!B3)))</f>
        <v>#VALUE!</v>
      </c>
      <c r="AB968">
        <f>MIN(100, MAX(0, 100*BETAINV(乱数表!$J968, MAX(0.00000001, (1/(1+EXP(-(INDEX(係数表!G:G,10) + $B968))))*(EXP(INDEX(係数表!H:H,10) + INDEX(係数表!I:I,10)*LN(INDEX(出力表!C:C,10)+1)))), MAX(0.00000001, (1-(1/(1+EXP(-(INDEX(係数表!G:G,10) + $B968)))))*(EXP(INDEX(係数表!H:H,10) + INDEX(係数表!I:I,10)*LN(INDEX(出力表!C:C,10)+1)))))))</f>
        <v>89.647322035880151</v>
      </c>
      <c r="AC968" t="e">
        <f>MIN(100, MAX(0, (100*(INDEX(出力表!D:D,10))/(EXP(INDEX(係数表!B:B,10) + $C968) + (INDEX(出力表!D:D,10)))) + (乱数表!$V968*(Settings!B12/(((INDEX(出力表!D:D,10))+1)^INDEX(係数表!E:E,10)*INDEX(係数表!F:F,10))))))</f>
        <v>#VALUE!</v>
      </c>
      <c r="AD968" t="e">
        <f>MIN(100, MAX(0, (INDEX(出力表!D:D,10))*AB968/MAX(AC968, Settings!B3)))</f>
        <v>#VALUE!</v>
      </c>
      <c r="AE968">
        <f>MIN(100, MAX(0, 100*BETAINV(乱数表!$K968, MAX(0.00000001, (1/(1+EXP(-(INDEX(係数表!G:G,11) + $B968))))*(EXP(INDEX(係数表!H:H,11) + INDEX(係数表!I:I,11)*LN(INDEX(出力表!C:C,11)+1)))), MAX(0.00000001, (1-(1/(1+EXP(-(INDEX(係数表!G:G,11) + $B968)))))*(EXP(INDEX(係数表!H:H,11) + INDEX(係数表!I:I,11)*LN(INDEX(出力表!C:C,11)+1)))))))</f>
        <v>99.874836800356547</v>
      </c>
      <c r="AF968" t="e">
        <f>MIN(100, MAX(0, (100*(INDEX(出力表!D:D,11))/(EXP(INDEX(係数表!B:B,11) + $C968) + (INDEX(出力表!D:D,11)))) + (乱数表!$W968*(Settings!B12/(((INDEX(出力表!D:D,11))+1)^INDEX(係数表!E:E,11)*INDEX(係数表!F:F,11))))))</f>
        <v>#VALUE!</v>
      </c>
      <c r="AG968" t="e">
        <f>MIN(100, MAX(0, (INDEX(出力表!D:D,11))*AE968/MAX(AF968, Settings!B3)))</f>
        <v>#VALUE!</v>
      </c>
      <c r="AH968">
        <f>MIN(100, MAX(0, 100*BETAINV(乱数表!$L968, MAX(0.00000001, (1/(1+EXP(-(INDEX(係数表!G:G,12) + $B968))))*(EXP(INDEX(係数表!H:H,12) + INDEX(係数表!I:I,12)*LN(INDEX(出力表!C:C,12)+1)))), MAX(0.00000001, (1-(1/(1+EXP(-(INDEX(係数表!G:G,12) + $B968)))))*(EXP(INDEX(係数表!H:H,12) + INDEX(係数表!I:I,12)*LN(INDEX(出力表!C:C,12)+1)))))))</f>
        <v>97.273064259239291</v>
      </c>
      <c r="AI968" t="e">
        <f>MIN(100, MAX(0, (100*(INDEX(出力表!D:D,12))/(EXP(INDEX(係数表!B:B,12) + $C968) + (INDEX(出力表!D:D,12)))) + (乱数表!$X968*(Settings!B12/(((INDEX(出力表!D:D,12))+1)^INDEX(係数表!E:E,12)*INDEX(係数表!F:F,12))))))</f>
        <v>#VALUE!</v>
      </c>
      <c r="AJ968" t="e">
        <f>MIN(100, MAX(0, (INDEX(出力表!D:D,12))*AH968/MAX(AI968, Settings!B3)))</f>
        <v>#VALUE!</v>
      </c>
      <c r="AK968">
        <f>MIN(100, MAX(0, 100*BETAINV(乱数表!$M968, MAX(0.00000001, (1/(1+EXP(-(INDEX(係数表!G:G,13) + $B968))))*(EXP(INDEX(係数表!H:H,13) + INDEX(係数表!I:I,13)*LN(INDEX(出力表!C:C,13)+1)))), MAX(0.00000001, (1-(1/(1+EXP(-(INDEX(係数表!G:G,13) + $B968)))))*(EXP(INDEX(係数表!H:H,13) + INDEX(係数表!I:I,13)*LN(INDEX(出力表!C:C,13)+1)))))))</f>
        <v>99.97586414321124</v>
      </c>
      <c r="AL968" t="e">
        <f>MIN(100, MAX(0, (100*(INDEX(出力表!D:D,13))/(EXP(INDEX(係数表!B:B,13) + $C968) + (INDEX(出力表!D:D,13)))) + (乱数表!$Y968*(Settings!B12/(((INDEX(出力表!D:D,13))+1)^INDEX(係数表!E:E,13)*INDEX(係数表!F:F,13))))))</f>
        <v>#VALUE!</v>
      </c>
      <c r="AM968" t="e">
        <f>MIN(100, MAX(0, (INDEX(出力表!D:D,13))*AK968/MAX(AL968, Settings!B3)))</f>
        <v>#VALUE!</v>
      </c>
      <c r="AN968">
        <f>IF(ISNUMBER(F968), INDEX(出力表!B:B,2)*F968, 0)+IF(ISNUMBER(I968), INDEX(出力表!B:B,3)*I968, 0)+IF(ISNUMBER(L968), INDEX(出力表!B:B,4)*L968, 0)+IF(ISNUMBER(O968), INDEX(出力表!B:B,5)*O968, 0)+IF(ISNUMBER(R968), INDEX(出力表!B:B,6)*R968, 0)+IF(ISNUMBER(U968), INDEX(出力表!B:B,7)*U968, 0)+IF(ISNUMBER(X968), INDEX(出力表!B:B,8)*X968, 0)+IF(ISNUMBER(AA968), INDEX(出力表!B:B,9)*AA968, 0)+IF(ISNUMBER(AD968), INDEX(出力表!B:B,10)*AD968, 0)+IF(ISNUMBER(AG968), INDEX(出力表!B:B,11)*AG968, 0)+IF(ISNUMBER(AJ968), INDEX(出力表!B:B,12)*AJ968, 0)+IF(ISNUMBER(AM968), INDEX(出力表!B:B,13)*AM968, 0)</f>
        <v>0</v>
      </c>
      <c r="AO968">
        <f>IF(ISNUMBER(F968), INDEX(出力表!B:B,2), 0)+IF(ISNUMBER(I968), INDEX(出力表!B:B,3), 0)+IF(ISNUMBER(L968), INDEX(出力表!B:B,4), 0)+IF(ISNUMBER(O968), INDEX(出力表!B:B,5), 0)+IF(ISNUMBER(R968), INDEX(出力表!B:B,6), 0)+IF(ISNUMBER(U968), INDEX(出力表!B:B,7), 0)+IF(ISNUMBER(X968), INDEX(出力表!B:B,8), 0)+IF(ISNUMBER(AA968), INDEX(出力表!B:B,9), 0)+IF(ISNUMBER(AD968), INDEX(出力表!B:B,10), 0)+IF(ISNUMBER(AG968), INDEX(出力表!B:B,11), 0)+IF(ISNUMBER(AJ968), INDEX(出力表!B:B,12), 0)+IF(ISNUMBER(AM968), INDEX(出力表!B:B,13), 0)</f>
        <v>0</v>
      </c>
      <c r="AP968" t="str">
        <f t="shared" si="15"/>
        <v/>
      </c>
    </row>
    <row r="969" spans="1:42" x14ac:dyDescent="0.2">
      <c r="A969">
        <v>968</v>
      </c>
      <c r="B969">
        <f>IF(UPPER(Settings!B4)="TRUE", 乱数表!$Z969*Settings!B10, 0)</f>
        <v>-0.20401644018826254</v>
      </c>
      <c r="C969">
        <f>IF(UPPER(Settings!B4)="TRUE", 乱数表!$AA969*Settings!B11, 0)</f>
        <v>-6.5310747517487278E-2</v>
      </c>
      <c r="D969">
        <f>MIN(100, MAX(0, 100*BETAINV(乱数表!$B969, MAX(0.00000001, (1/(1+EXP(-(INDEX(係数表!G:G,2) + $B969))))*(EXP(INDEX(係数表!H:H,2) + INDEX(係数表!I:I,2)*LN(INDEX(出力表!C:C,2)+1)))), MAX(0.00000001, (1-(1/(1+EXP(-(INDEX(係数表!G:G,2) + $B969)))))*(EXP(INDEX(係数表!H:H,2) + INDEX(係数表!I:I,2)*LN(INDEX(出力表!C:C,2)+1)))))))</f>
        <v>71.413110596672041</v>
      </c>
      <c r="E969" t="e">
        <f>MIN(100, MAX(0, (100*(INDEX(出力表!D:D,2))/(EXP(INDEX(係数表!B:B,2) + $C969) + (INDEX(出力表!D:D,2)))) + (乱数表!$N969*(Settings!B12/(((INDEX(出力表!D:D,2))+1)^INDEX(係数表!E:E,2)*INDEX(係数表!F:F,2))))))</f>
        <v>#VALUE!</v>
      </c>
      <c r="F969" t="e">
        <f>MIN(100, MAX(0, (INDEX(出力表!D:D,2))*D969/MAX(E969, Settings!B3)))</f>
        <v>#VALUE!</v>
      </c>
      <c r="G969">
        <f>MIN(100, MAX(0, 100*BETAINV(乱数表!$C969, MAX(0.00000001, (1/(1+EXP(-(INDEX(係数表!G:G,3) + $B969))))*(EXP(INDEX(係数表!H:H,3) + INDEX(係数表!I:I,3)*LN(INDEX(出力表!C:C,3)+1)))), MAX(0.00000001, (1-(1/(1+EXP(-(INDEX(係数表!G:G,3) + $B969)))))*(EXP(INDEX(係数表!H:H,3) + INDEX(係数表!I:I,3)*LN(INDEX(出力表!C:C,3)+1)))))))</f>
        <v>50.3855728438066</v>
      </c>
      <c r="H969" t="e">
        <f>MIN(100, MAX(0, (100*(INDEX(出力表!D:D,3))/(EXP(INDEX(係数表!B:B,3) + $C969) + (INDEX(出力表!D:D,3)))) + (乱数表!$O969*(Settings!B12/(((INDEX(出力表!D:D,3))+1)^INDEX(係数表!E:E,3)*INDEX(係数表!F:F,3))))))</f>
        <v>#VALUE!</v>
      </c>
      <c r="I969" t="e">
        <f>MIN(100, MAX(0, (INDEX(出力表!D:D,3))*G969/MAX(H969, Settings!B3)))</f>
        <v>#VALUE!</v>
      </c>
      <c r="J969">
        <f>MIN(100, MAX(0, 100*BETAINV(乱数表!$D969, MAX(0.00000001, (1/(1+EXP(-(INDEX(係数表!G:G,4) + $B969))))*(EXP(INDEX(係数表!H:H,4) + INDEX(係数表!I:I,4)*LN(INDEX(出力表!C:C,4)+1)))), MAX(0.00000001, (1-(1/(1+EXP(-(INDEX(係数表!G:G,4) + $B969)))))*(EXP(INDEX(係数表!H:H,4) + INDEX(係数表!I:I,4)*LN(INDEX(出力表!C:C,4)+1)))))))</f>
        <v>52.301866995714427</v>
      </c>
      <c r="K969" t="e">
        <f>MIN(100, MAX(0, (100*(INDEX(出力表!D:D,4))/(EXP(INDEX(係数表!B:B,4) + $C969) + (INDEX(出力表!D:D,4)))) + (乱数表!$P969*(Settings!B12/(((INDEX(出力表!D:D,4))+1)^INDEX(係数表!E:E,4)*INDEX(係数表!F:F,4))))))</f>
        <v>#VALUE!</v>
      </c>
      <c r="L969" t="e">
        <f>MIN(100, MAX(0, (INDEX(出力表!D:D,4))*J969/MAX(K969, Settings!B3)))</f>
        <v>#VALUE!</v>
      </c>
      <c r="M969">
        <f>MIN(100, MAX(0, 100*BETAINV(乱数表!$E969, MAX(0.00000001, (1/(1+EXP(-(INDEX(係数表!G:G,5) + $B969))))*(EXP(INDEX(係数表!H:H,5) + INDEX(係数表!I:I,5)*LN(INDEX(出力表!C:C,5)+1)))), MAX(0.00000001, (1-(1/(1+EXP(-(INDEX(係数表!G:G,5) + $B969)))))*(EXP(INDEX(係数表!H:H,5) + INDEX(係数表!I:I,5)*LN(INDEX(出力表!C:C,5)+1)))))))</f>
        <v>71.54455907710495</v>
      </c>
      <c r="N969" t="e">
        <f>MIN(100, MAX(0, (100*(INDEX(出力表!D:D,5))/(EXP(INDEX(係数表!B:B,5) + $C969) + (INDEX(出力表!D:D,5)))) + (乱数表!$Q969*(Settings!B12/(((INDEX(出力表!D:D,5))+1)^INDEX(係数表!E:E,5)*INDEX(係数表!F:F,5))))))</f>
        <v>#VALUE!</v>
      </c>
      <c r="O969" t="e">
        <f>MIN(100, MAX(0, (INDEX(出力表!D:D,5))*M969/MAX(N969, Settings!B3)))</f>
        <v>#VALUE!</v>
      </c>
      <c r="P969">
        <f>MIN(100, MAX(0, 100*BETAINV(乱数表!$F969, MAX(0.00000001, (1/(1+EXP(-(INDEX(係数表!G:G,6) + $B969))))*(EXP(INDEX(係数表!H:H,6) + INDEX(係数表!I:I,6)*LN(INDEX(出力表!C:C,6)+1)))), MAX(0.00000001, (1-(1/(1+EXP(-(INDEX(係数表!G:G,6) + $B969)))))*(EXP(INDEX(係数表!H:H,6) + INDEX(係数表!I:I,6)*LN(INDEX(出力表!C:C,6)+1)))))))</f>
        <v>81.642864081811481</v>
      </c>
      <c r="Q969" t="e">
        <f>MIN(100, MAX(0, (100*(INDEX(出力表!D:D,6))/(EXP(INDEX(係数表!B:B,6) + $C969) + (INDEX(出力表!D:D,6)))) + (乱数表!$R969*(Settings!B12/(((INDEX(出力表!D:D,6))+1)^INDEX(係数表!E:E,6)*INDEX(係数表!F:F,6))))))</f>
        <v>#VALUE!</v>
      </c>
      <c r="R969" t="e">
        <f>MIN(100, MAX(0, (INDEX(出力表!D:D,6))*P969/MAX(Q969, Settings!B3)))</f>
        <v>#VALUE!</v>
      </c>
      <c r="S969">
        <f>MIN(100, MAX(0, 100*BETAINV(乱数表!$G969, MAX(0.00000001, (1/(1+EXP(-(INDEX(係数表!G:G,7) + $B969))))*(EXP(INDEX(係数表!H:H,7) + INDEX(係数表!I:I,7)*LN(INDEX(出力表!C:C,7)+1)))), MAX(0.00000001, (1-(1/(1+EXP(-(INDEX(係数表!G:G,7) + $B969)))))*(EXP(INDEX(係数表!H:H,7) + INDEX(係数表!I:I,7)*LN(INDEX(出力表!C:C,7)+1)))))))</f>
        <v>99.390684939211198</v>
      </c>
      <c r="T969" t="e">
        <f>MIN(100, MAX(0, (100*(INDEX(出力表!D:D,7))/(EXP(INDEX(係数表!B:B,7) + $C969) + (INDEX(出力表!D:D,7)))) + (乱数表!$S969*(Settings!B12/(((INDEX(出力表!D:D,7))+1)^INDEX(係数表!E:E,7)*INDEX(係数表!F:F,7))))))</f>
        <v>#VALUE!</v>
      </c>
      <c r="U969" t="e">
        <f>MIN(100, MAX(0, (INDEX(出力表!D:D,7))*S969/MAX(T969, Settings!B3)))</f>
        <v>#VALUE!</v>
      </c>
      <c r="V969">
        <f>MIN(100, MAX(0, 100*BETAINV(乱数表!$H969, MAX(0.00000001, (1/(1+EXP(-(INDEX(係数表!G:G,8) + $B969))))*(EXP(INDEX(係数表!H:H,8) + INDEX(係数表!I:I,8)*LN(INDEX(出力表!C:C,8)+1)))), MAX(0.00000001, (1-(1/(1+EXP(-(INDEX(係数表!G:G,8) + $B969)))))*(EXP(INDEX(係数表!H:H,8) + INDEX(係数表!I:I,8)*LN(INDEX(出力表!C:C,8)+1)))))))</f>
        <v>79.399869564714351</v>
      </c>
      <c r="W969" t="e">
        <f>MIN(100, MAX(0, (100*(INDEX(出力表!D:D,8))/(EXP(INDEX(係数表!B:B,8) + $C969) + (INDEX(出力表!D:D,8)))) + (乱数表!$T969*(Settings!B12/(((INDEX(出力表!D:D,8))+1)^INDEX(係数表!E:E,8)*INDEX(係数表!F:F,8))))))</f>
        <v>#VALUE!</v>
      </c>
      <c r="X969" t="e">
        <f>MIN(100, MAX(0, (INDEX(出力表!D:D,8))*V969/MAX(W969, Settings!B3)))</f>
        <v>#VALUE!</v>
      </c>
      <c r="Y969">
        <f>MIN(100, MAX(0, 100*BETAINV(乱数表!$I969, MAX(0.00000001, (1/(1+EXP(-(INDEX(係数表!G:G,9) + $B969))))*(EXP(INDEX(係数表!H:H,9) + INDEX(係数表!I:I,9)*LN(INDEX(出力表!C:C,9)+1)))), MAX(0.00000001, (1-(1/(1+EXP(-(INDEX(係数表!G:G,9) + $B969)))))*(EXP(INDEX(係数表!H:H,9) + INDEX(係数表!I:I,9)*LN(INDEX(出力表!C:C,9)+1)))))))</f>
        <v>99.820750740524062</v>
      </c>
      <c r="Z969" t="e">
        <f>MIN(100, MAX(0, (100*(INDEX(出力表!D:D,9))/(EXP(INDEX(係数表!B:B,9) + $C969) + (INDEX(出力表!D:D,9)))) + (乱数表!$U969*(Settings!B12/(((INDEX(出力表!D:D,9))+1)^INDEX(係数表!E:E,9)*INDEX(係数表!F:F,9))))))</f>
        <v>#VALUE!</v>
      </c>
      <c r="AA969" t="e">
        <f>MIN(100, MAX(0, (INDEX(出力表!D:D,9))*Y969/MAX(Z969, Settings!B3)))</f>
        <v>#VALUE!</v>
      </c>
      <c r="AB969">
        <f>MIN(100, MAX(0, 100*BETAINV(乱数表!$J969, MAX(0.00000001, (1/(1+EXP(-(INDEX(係数表!G:G,10) + $B969))))*(EXP(INDEX(係数表!H:H,10) + INDEX(係数表!I:I,10)*LN(INDEX(出力表!C:C,10)+1)))), MAX(0.00000001, (1-(1/(1+EXP(-(INDEX(係数表!G:G,10) + $B969)))))*(EXP(INDEX(係数表!H:H,10) + INDEX(係数表!I:I,10)*LN(INDEX(出力表!C:C,10)+1)))))))</f>
        <v>85.357332371503517</v>
      </c>
      <c r="AC969" t="e">
        <f>MIN(100, MAX(0, (100*(INDEX(出力表!D:D,10))/(EXP(INDEX(係数表!B:B,10) + $C969) + (INDEX(出力表!D:D,10)))) + (乱数表!$V969*(Settings!B12/(((INDEX(出力表!D:D,10))+1)^INDEX(係数表!E:E,10)*INDEX(係数表!F:F,10))))))</f>
        <v>#VALUE!</v>
      </c>
      <c r="AD969" t="e">
        <f>MIN(100, MAX(0, (INDEX(出力表!D:D,10))*AB969/MAX(AC969, Settings!B3)))</f>
        <v>#VALUE!</v>
      </c>
      <c r="AE969">
        <f>MIN(100, MAX(0, 100*BETAINV(乱数表!$K969, MAX(0.00000001, (1/(1+EXP(-(INDEX(係数表!G:G,11) + $B969))))*(EXP(INDEX(係数表!H:H,11) + INDEX(係数表!I:I,11)*LN(INDEX(出力表!C:C,11)+1)))), MAX(0.00000001, (1-(1/(1+EXP(-(INDEX(係数表!G:G,11) + $B969)))))*(EXP(INDEX(係数表!H:H,11) + INDEX(係数表!I:I,11)*LN(INDEX(出力表!C:C,11)+1)))))))</f>
        <v>86.748274361407525</v>
      </c>
      <c r="AF969" t="e">
        <f>MIN(100, MAX(0, (100*(INDEX(出力表!D:D,11))/(EXP(INDEX(係数表!B:B,11) + $C969) + (INDEX(出力表!D:D,11)))) + (乱数表!$W969*(Settings!B12/(((INDEX(出力表!D:D,11))+1)^INDEX(係数表!E:E,11)*INDEX(係数表!F:F,11))))))</f>
        <v>#VALUE!</v>
      </c>
      <c r="AG969" t="e">
        <f>MIN(100, MAX(0, (INDEX(出力表!D:D,11))*AE969/MAX(AF969, Settings!B3)))</f>
        <v>#VALUE!</v>
      </c>
      <c r="AH969">
        <f>MIN(100, MAX(0, 100*BETAINV(乱数表!$L969, MAX(0.00000001, (1/(1+EXP(-(INDEX(係数表!G:G,12) + $B969))))*(EXP(INDEX(係数表!H:H,12) + INDEX(係数表!I:I,12)*LN(INDEX(出力表!C:C,12)+1)))), MAX(0.00000001, (1-(1/(1+EXP(-(INDEX(係数表!G:G,12) + $B969)))))*(EXP(INDEX(係数表!H:H,12) + INDEX(係数表!I:I,12)*LN(INDEX(出力表!C:C,12)+1)))))))</f>
        <v>99.811891861355107</v>
      </c>
      <c r="AI969" t="e">
        <f>MIN(100, MAX(0, (100*(INDEX(出力表!D:D,12))/(EXP(INDEX(係数表!B:B,12) + $C969) + (INDEX(出力表!D:D,12)))) + (乱数表!$X969*(Settings!B12/(((INDEX(出力表!D:D,12))+1)^INDEX(係数表!E:E,12)*INDEX(係数表!F:F,12))))))</f>
        <v>#VALUE!</v>
      </c>
      <c r="AJ969" t="e">
        <f>MIN(100, MAX(0, (INDEX(出力表!D:D,12))*AH969/MAX(AI969, Settings!B3)))</f>
        <v>#VALUE!</v>
      </c>
      <c r="AK969">
        <f>MIN(100, MAX(0, 100*BETAINV(乱数表!$M969, MAX(0.00000001, (1/(1+EXP(-(INDEX(係数表!G:G,13) + $B969))))*(EXP(INDEX(係数表!H:H,13) + INDEX(係数表!I:I,13)*LN(INDEX(出力表!C:C,13)+1)))), MAX(0.00000001, (1-(1/(1+EXP(-(INDEX(係数表!G:G,13) + $B969)))))*(EXP(INDEX(係数表!H:H,13) + INDEX(係数表!I:I,13)*LN(INDEX(出力表!C:C,13)+1)))))))</f>
        <v>95.623652005600476</v>
      </c>
      <c r="AL969" t="e">
        <f>MIN(100, MAX(0, (100*(INDEX(出力表!D:D,13))/(EXP(INDEX(係数表!B:B,13) + $C969) + (INDEX(出力表!D:D,13)))) + (乱数表!$Y969*(Settings!B12/(((INDEX(出力表!D:D,13))+1)^INDEX(係数表!E:E,13)*INDEX(係数表!F:F,13))))))</f>
        <v>#VALUE!</v>
      </c>
      <c r="AM969" t="e">
        <f>MIN(100, MAX(0, (INDEX(出力表!D:D,13))*AK969/MAX(AL969, Settings!B3)))</f>
        <v>#VALUE!</v>
      </c>
      <c r="AN969">
        <f>IF(ISNUMBER(F969), INDEX(出力表!B:B,2)*F969, 0)+IF(ISNUMBER(I969), INDEX(出力表!B:B,3)*I969, 0)+IF(ISNUMBER(L969), INDEX(出力表!B:B,4)*L969, 0)+IF(ISNUMBER(O969), INDEX(出力表!B:B,5)*O969, 0)+IF(ISNUMBER(R969), INDEX(出力表!B:B,6)*R969, 0)+IF(ISNUMBER(U969), INDEX(出力表!B:B,7)*U969, 0)+IF(ISNUMBER(X969), INDEX(出力表!B:B,8)*X969, 0)+IF(ISNUMBER(AA969), INDEX(出力表!B:B,9)*AA969, 0)+IF(ISNUMBER(AD969), INDEX(出力表!B:B,10)*AD969, 0)+IF(ISNUMBER(AG969), INDEX(出力表!B:B,11)*AG969, 0)+IF(ISNUMBER(AJ969), INDEX(出力表!B:B,12)*AJ969, 0)+IF(ISNUMBER(AM969), INDEX(出力表!B:B,13)*AM969, 0)</f>
        <v>0</v>
      </c>
      <c r="AO969">
        <f>IF(ISNUMBER(F969), INDEX(出力表!B:B,2), 0)+IF(ISNUMBER(I969), INDEX(出力表!B:B,3), 0)+IF(ISNUMBER(L969), INDEX(出力表!B:B,4), 0)+IF(ISNUMBER(O969), INDEX(出力表!B:B,5), 0)+IF(ISNUMBER(R969), INDEX(出力表!B:B,6), 0)+IF(ISNUMBER(U969), INDEX(出力表!B:B,7), 0)+IF(ISNUMBER(X969), INDEX(出力表!B:B,8), 0)+IF(ISNUMBER(AA969), INDEX(出力表!B:B,9), 0)+IF(ISNUMBER(AD969), INDEX(出力表!B:B,10), 0)+IF(ISNUMBER(AG969), INDEX(出力表!B:B,11), 0)+IF(ISNUMBER(AJ969), INDEX(出力表!B:B,12), 0)+IF(ISNUMBER(AM969), INDEX(出力表!B:B,13), 0)</f>
        <v>0</v>
      </c>
      <c r="AP969" t="str">
        <f t="shared" si="15"/>
        <v/>
      </c>
    </row>
    <row r="970" spans="1:42" x14ac:dyDescent="0.2">
      <c r="A970">
        <v>969</v>
      </c>
      <c r="B970">
        <f>IF(UPPER(Settings!B4)="TRUE", 乱数表!$Z970*Settings!B10, 0)</f>
        <v>-0.39666607333223147</v>
      </c>
      <c r="C970">
        <f>IF(UPPER(Settings!B4)="TRUE", 乱数表!$AA970*Settings!B11, 0)</f>
        <v>-2.5181259165348947E-2</v>
      </c>
      <c r="D970">
        <f>MIN(100, MAX(0, 100*BETAINV(乱数表!$B970, MAX(0.00000001, (1/(1+EXP(-(INDEX(係数表!G:G,2) + $B970))))*(EXP(INDEX(係数表!H:H,2) + INDEX(係数表!I:I,2)*LN(INDEX(出力表!C:C,2)+1)))), MAX(0.00000001, (1-(1/(1+EXP(-(INDEX(係数表!G:G,2) + $B970)))))*(EXP(INDEX(係数表!H:H,2) + INDEX(係数表!I:I,2)*LN(INDEX(出力表!C:C,2)+1)))))))</f>
        <v>97.682201135304041</v>
      </c>
      <c r="E970" t="e">
        <f>MIN(100, MAX(0, (100*(INDEX(出力表!D:D,2))/(EXP(INDEX(係数表!B:B,2) + $C970) + (INDEX(出力表!D:D,2)))) + (乱数表!$N970*(Settings!B12/(((INDEX(出力表!D:D,2))+1)^INDEX(係数表!E:E,2)*INDEX(係数表!F:F,2))))))</f>
        <v>#VALUE!</v>
      </c>
      <c r="F970" t="e">
        <f>MIN(100, MAX(0, (INDEX(出力表!D:D,2))*D970/MAX(E970, Settings!B3)))</f>
        <v>#VALUE!</v>
      </c>
      <c r="G970">
        <f>MIN(100, MAX(0, 100*BETAINV(乱数表!$C970, MAX(0.00000001, (1/(1+EXP(-(INDEX(係数表!G:G,3) + $B970))))*(EXP(INDEX(係数表!H:H,3) + INDEX(係数表!I:I,3)*LN(INDEX(出力表!C:C,3)+1)))), MAX(0.00000001, (1-(1/(1+EXP(-(INDEX(係数表!G:G,3) + $B970)))))*(EXP(INDEX(係数表!H:H,3) + INDEX(係数表!I:I,3)*LN(INDEX(出力表!C:C,3)+1)))))))</f>
        <v>98.956306804183924</v>
      </c>
      <c r="H970" t="e">
        <f>MIN(100, MAX(0, (100*(INDEX(出力表!D:D,3))/(EXP(INDEX(係数表!B:B,3) + $C970) + (INDEX(出力表!D:D,3)))) + (乱数表!$O970*(Settings!B12/(((INDEX(出力表!D:D,3))+1)^INDEX(係数表!E:E,3)*INDEX(係数表!F:F,3))))))</f>
        <v>#VALUE!</v>
      </c>
      <c r="I970" t="e">
        <f>MIN(100, MAX(0, (INDEX(出力表!D:D,3))*G970/MAX(H970, Settings!B3)))</f>
        <v>#VALUE!</v>
      </c>
      <c r="J970">
        <f>MIN(100, MAX(0, 100*BETAINV(乱数表!$D970, MAX(0.00000001, (1/(1+EXP(-(INDEX(係数表!G:G,4) + $B970))))*(EXP(INDEX(係数表!H:H,4) + INDEX(係数表!I:I,4)*LN(INDEX(出力表!C:C,4)+1)))), MAX(0.00000001, (1-(1/(1+EXP(-(INDEX(係数表!G:G,4) + $B970)))))*(EXP(INDEX(係数表!H:H,4) + INDEX(係数表!I:I,4)*LN(INDEX(出力表!C:C,4)+1)))))))</f>
        <v>70.848695632246603</v>
      </c>
      <c r="K970" t="e">
        <f>MIN(100, MAX(0, (100*(INDEX(出力表!D:D,4))/(EXP(INDEX(係数表!B:B,4) + $C970) + (INDEX(出力表!D:D,4)))) + (乱数表!$P970*(Settings!B12/(((INDEX(出力表!D:D,4))+1)^INDEX(係数表!E:E,4)*INDEX(係数表!F:F,4))))))</f>
        <v>#VALUE!</v>
      </c>
      <c r="L970" t="e">
        <f>MIN(100, MAX(0, (INDEX(出力表!D:D,4))*J970/MAX(K970, Settings!B3)))</f>
        <v>#VALUE!</v>
      </c>
      <c r="M970">
        <f>MIN(100, MAX(0, 100*BETAINV(乱数表!$E970, MAX(0.00000001, (1/(1+EXP(-(INDEX(係数表!G:G,5) + $B970))))*(EXP(INDEX(係数表!H:H,5) + INDEX(係数表!I:I,5)*LN(INDEX(出力表!C:C,5)+1)))), MAX(0.00000001, (1-(1/(1+EXP(-(INDEX(係数表!G:G,5) + $B970)))))*(EXP(INDEX(係数表!H:H,5) + INDEX(係数表!I:I,5)*LN(INDEX(出力表!C:C,5)+1)))))))</f>
        <v>97.745402499182191</v>
      </c>
      <c r="N970" t="e">
        <f>MIN(100, MAX(0, (100*(INDEX(出力表!D:D,5))/(EXP(INDEX(係数表!B:B,5) + $C970) + (INDEX(出力表!D:D,5)))) + (乱数表!$Q970*(Settings!B12/(((INDEX(出力表!D:D,5))+1)^INDEX(係数表!E:E,5)*INDEX(係数表!F:F,5))))))</f>
        <v>#VALUE!</v>
      </c>
      <c r="O970" t="e">
        <f>MIN(100, MAX(0, (INDEX(出力表!D:D,5))*M970/MAX(N970, Settings!B3)))</f>
        <v>#VALUE!</v>
      </c>
      <c r="P970">
        <f>MIN(100, MAX(0, 100*BETAINV(乱数表!$F970, MAX(0.00000001, (1/(1+EXP(-(INDEX(係数表!G:G,6) + $B970))))*(EXP(INDEX(係数表!H:H,6) + INDEX(係数表!I:I,6)*LN(INDEX(出力表!C:C,6)+1)))), MAX(0.00000001, (1-(1/(1+EXP(-(INDEX(係数表!G:G,6) + $B970)))))*(EXP(INDEX(係数表!H:H,6) + INDEX(係数表!I:I,6)*LN(INDEX(出力表!C:C,6)+1)))))))</f>
        <v>72.14747803830906</v>
      </c>
      <c r="Q970" t="e">
        <f>MIN(100, MAX(0, (100*(INDEX(出力表!D:D,6))/(EXP(INDEX(係数表!B:B,6) + $C970) + (INDEX(出力表!D:D,6)))) + (乱数表!$R970*(Settings!B12/(((INDEX(出力表!D:D,6))+1)^INDEX(係数表!E:E,6)*INDEX(係数表!F:F,6))))))</f>
        <v>#VALUE!</v>
      </c>
      <c r="R970" t="e">
        <f>MIN(100, MAX(0, (INDEX(出力表!D:D,6))*P970/MAX(Q970, Settings!B3)))</f>
        <v>#VALUE!</v>
      </c>
      <c r="S970">
        <f>MIN(100, MAX(0, 100*BETAINV(乱数表!$G970, MAX(0.00000001, (1/(1+EXP(-(INDEX(係数表!G:G,7) + $B970))))*(EXP(INDEX(係数表!H:H,7) + INDEX(係数表!I:I,7)*LN(INDEX(出力表!C:C,7)+1)))), MAX(0.00000001, (1-(1/(1+EXP(-(INDEX(係数表!G:G,7) + $B970)))))*(EXP(INDEX(係数表!H:H,7) + INDEX(係数表!I:I,7)*LN(INDEX(出力表!C:C,7)+1)))))))</f>
        <v>86.827442497186794</v>
      </c>
      <c r="T970" t="e">
        <f>MIN(100, MAX(0, (100*(INDEX(出力表!D:D,7))/(EXP(INDEX(係数表!B:B,7) + $C970) + (INDEX(出力表!D:D,7)))) + (乱数表!$S970*(Settings!B12/(((INDEX(出力表!D:D,7))+1)^INDEX(係数表!E:E,7)*INDEX(係数表!F:F,7))))))</f>
        <v>#VALUE!</v>
      </c>
      <c r="U970" t="e">
        <f>MIN(100, MAX(0, (INDEX(出力表!D:D,7))*S970/MAX(T970, Settings!B3)))</f>
        <v>#VALUE!</v>
      </c>
      <c r="V970">
        <f>MIN(100, MAX(0, 100*BETAINV(乱数表!$H970, MAX(0.00000001, (1/(1+EXP(-(INDEX(係数表!G:G,8) + $B970))))*(EXP(INDEX(係数表!H:H,8) + INDEX(係数表!I:I,8)*LN(INDEX(出力表!C:C,8)+1)))), MAX(0.00000001, (1-(1/(1+EXP(-(INDEX(係数表!G:G,8) + $B970)))))*(EXP(INDEX(係数表!H:H,8) + INDEX(係数表!I:I,8)*LN(INDEX(出力表!C:C,8)+1)))))))</f>
        <v>68.911515722037322</v>
      </c>
      <c r="W970" t="e">
        <f>MIN(100, MAX(0, (100*(INDEX(出力表!D:D,8))/(EXP(INDEX(係数表!B:B,8) + $C970) + (INDEX(出力表!D:D,8)))) + (乱数表!$T970*(Settings!B12/(((INDEX(出力表!D:D,8))+1)^INDEX(係数表!E:E,8)*INDEX(係数表!F:F,8))))))</f>
        <v>#VALUE!</v>
      </c>
      <c r="X970" t="e">
        <f>MIN(100, MAX(0, (INDEX(出力表!D:D,8))*V970/MAX(W970, Settings!B3)))</f>
        <v>#VALUE!</v>
      </c>
      <c r="Y970">
        <f>MIN(100, MAX(0, 100*BETAINV(乱数表!$I970, MAX(0.00000001, (1/(1+EXP(-(INDEX(係数表!G:G,9) + $B970))))*(EXP(INDEX(係数表!H:H,9) + INDEX(係数表!I:I,9)*LN(INDEX(出力表!C:C,9)+1)))), MAX(0.00000001, (1-(1/(1+EXP(-(INDEX(係数表!G:G,9) + $B970)))))*(EXP(INDEX(係数表!H:H,9) + INDEX(係数表!I:I,9)*LN(INDEX(出力表!C:C,9)+1)))))))</f>
        <v>60.939717565379681</v>
      </c>
      <c r="Z970" t="e">
        <f>MIN(100, MAX(0, (100*(INDEX(出力表!D:D,9))/(EXP(INDEX(係数表!B:B,9) + $C970) + (INDEX(出力表!D:D,9)))) + (乱数表!$U970*(Settings!B12/(((INDEX(出力表!D:D,9))+1)^INDEX(係数表!E:E,9)*INDEX(係数表!F:F,9))))))</f>
        <v>#VALUE!</v>
      </c>
      <c r="AA970" t="e">
        <f>MIN(100, MAX(0, (INDEX(出力表!D:D,9))*Y970/MAX(Z970, Settings!B3)))</f>
        <v>#VALUE!</v>
      </c>
      <c r="AB970">
        <f>MIN(100, MAX(0, 100*BETAINV(乱数表!$J970, MAX(0.00000001, (1/(1+EXP(-(INDEX(係数表!G:G,10) + $B970))))*(EXP(INDEX(係数表!H:H,10) + INDEX(係数表!I:I,10)*LN(INDEX(出力表!C:C,10)+1)))), MAX(0.00000001, (1-(1/(1+EXP(-(INDEX(係数表!G:G,10) + $B970)))))*(EXP(INDEX(係数表!H:H,10) + INDEX(係数表!I:I,10)*LN(INDEX(出力表!C:C,10)+1)))))))</f>
        <v>38.666101864610432</v>
      </c>
      <c r="AC970" t="e">
        <f>MIN(100, MAX(0, (100*(INDEX(出力表!D:D,10))/(EXP(INDEX(係数表!B:B,10) + $C970) + (INDEX(出力表!D:D,10)))) + (乱数表!$V970*(Settings!B12/(((INDEX(出力表!D:D,10))+1)^INDEX(係数表!E:E,10)*INDEX(係数表!F:F,10))))))</f>
        <v>#VALUE!</v>
      </c>
      <c r="AD970" t="e">
        <f>MIN(100, MAX(0, (INDEX(出力表!D:D,10))*AB970/MAX(AC970, Settings!B3)))</f>
        <v>#VALUE!</v>
      </c>
      <c r="AE970">
        <f>MIN(100, MAX(0, 100*BETAINV(乱数表!$K970, MAX(0.00000001, (1/(1+EXP(-(INDEX(係数表!G:G,11) + $B970))))*(EXP(INDEX(係数表!H:H,11) + INDEX(係数表!I:I,11)*LN(INDEX(出力表!C:C,11)+1)))), MAX(0.00000001, (1-(1/(1+EXP(-(INDEX(係数表!G:G,11) + $B970)))))*(EXP(INDEX(係数表!H:H,11) + INDEX(係数表!I:I,11)*LN(INDEX(出力表!C:C,11)+1)))))))</f>
        <v>77.96311102043849</v>
      </c>
      <c r="AF970" t="e">
        <f>MIN(100, MAX(0, (100*(INDEX(出力表!D:D,11))/(EXP(INDEX(係数表!B:B,11) + $C970) + (INDEX(出力表!D:D,11)))) + (乱数表!$W970*(Settings!B12/(((INDEX(出力表!D:D,11))+1)^INDEX(係数表!E:E,11)*INDEX(係数表!F:F,11))))))</f>
        <v>#VALUE!</v>
      </c>
      <c r="AG970" t="e">
        <f>MIN(100, MAX(0, (INDEX(出力表!D:D,11))*AE970/MAX(AF970, Settings!B3)))</f>
        <v>#VALUE!</v>
      </c>
      <c r="AH970">
        <f>MIN(100, MAX(0, 100*BETAINV(乱数表!$L970, MAX(0.00000001, (1/(1+EXP(-(INDEX(係数表!G:G,12) + $B970))))*(EXP(INDEX(係数表!H:H,12) + INDEX(係数表!I:I,12)*LN(INDEX(出力表!C:C,12)+1)))), MAX(0.00000001, (1-(1/(1+EXP(-(INDEX(係数表!G:G,12) + $B970)))))*(EXP(INDEX(係数表!H:H,12) + INDEX(係数表!I:I,12)*LN(INDEX(出力表!C:C,12)+1)))))))</f>
        <v>94.28814362095757</v>
      </c>
      <c r="AI970" t="e">
        <f>MIN(100, MAX(0, (100*(INDEX(出力表!D:D,12))/(EXP(INDEX(係数表!B:B,12) + $C970) + (INDEX(出力表!D:D,12)))) + (乱数表!$X970*(Settings!B12/(((INDEX(出力表!D:D,12))+1)^INDEX(係数表!E:E,12)*INDEX(係数表!F:F,12))))))</f>
        <v>#VALUE!</v>
      </c>
      <c r="AJ970" t="e">
        <f>MIN(100, MAX(0, (INDEX(出力表!D:D,12))*AH970/MAX(AI970, Settings!B3)))</f>
        <v>#VALUE!</v>
      </c>
      <c r="AK970">
        <f>MIN(100, MAX(0, 100*BETAINV(乱数表!$M970, MAX(0.00000001, (1/(1+EXP(-(INDEX(係数表!G:G,13) + $B970))))*(EXP(INDEX(係数表!H:H,13) + INDEX(係数表!I:I,13)*LN(INDEX(出力表!C:C,13)+1)))), MAX(0.00000001, (1-(1/(1+EXP(-(INDEX(係数表!G:G,13) + $B970)))))*(EXP(INDEX(係数表!H:H,13) + INDEX(係数表!I:I,13)*LN(INDEX(出力表!C:C,13)+1)))))))</f>
        <v>97.03986324103775</v>
      </c>
      <c r="AL970" t="e">
        <f>MIN(100, MAX(0, (100*(INDEX(出力表!D:D,13))/(EXP(INDEX(係数表!B:B,13) + $C970) + (INDEX(出力表!D:D,13)))) + (乱数表!$Y970*(Settings!B12/(((INDEX(出力表!D:D,13))+1)^INDEX(係数表!E:E,13)*INDEX(係数表!F:F,13))))))</f>
        <v>#VALUE!</v>
      </c>
      <c r="AM970" t="e">
        <f>MIN(100, MAX(0, (INDEX(出力表!D:D,13))*AK970/MAX(AL970, Settings!B3)))</f>
        <v>#VALUE!</v>
      </c>
      <c r="AN970">
        <f>IF(ISNUMBER(F970), INDEX(出力表!B:B,2)*F970, 0)+IF(ISNUMBER(I970), INDEX(出力表!B:B,3)*I970, 0)+IF(ISNUMBER(L970), INDEX(出力表!B:B,4)*L970, 0)+IF(ISNUMBER(O970), INDEX(出力表!B:B,5)*O970, 0)+IF(ISNUMBER(R970), INDEX(出力表!B:B,6)*R970, 0)+IF(ISNUMBER(U970), INDEX(出力表!B:B,7)*U970, 0)+IF(ISNUMBER(X970), INDEX(出力表!B:B,8)*X970, 0)+IF(ISNUMBER(AA970), INDEX(出力表!B:B,9)*AA970, 0)+IF(ISNUMBER(AD970), INDEX(出力表!B:B,10)*AD970, 0)+IF(ISNUMBER(AG970), INDEX(出力表!B:B,11)*AG970, 0)+IF(ISNUMBER(AJ970), INDEX(出力表!B:B,12)*AJ970, 0)+IF(ISNUMBER(AM970), INDEX(出力表!B:B,13)*AM970, 0)</f>
        <v>0</v>
      </c>
      <c r="AO970">
        <f>IF(ISNUMBER(F970), INDEX(出力表!B:B,2), 0)+IF(ISNUMBER(I970), INDEX(出力表!B:B,3), 0)+IF(ISNUMBER(L970), INDEX(出力表!B:B,4), 0)+IF(ISNUMBER(O970), INDEX(出力表!B:B,5), 0)+IF(ISNUMBER(R970), INDEX(出力表!B:B,6), 0)+IF(ISNUMBER(U970), INDEX(出力表!B:B,7), 0)+IF(ISNUMBER(X970), INDEX(出力表!B:B,8), 0)+IF(ISNUMBER(AA970), INDEX(出力表!B:B,9), 0)+IF(ISNUMBER(AD970), INDEX(出力表!B:B,10), 0)+IF(ISNUMBER(AG970), INDEX(出力表!B:B,11), 0)+IF(ISNUMBER(AJ970), INDEX(出力表!B:B,12), 0)+IF(ISNUMBER(AM970), INDEX(出力表!B:B,13), 0)</f>
        <v>0</v>
      </c>
      <c r="AP970" t="str">
        <f t="shared" si="15"/>
        <v/>
      </c>
    </row>
    <row r="971" spans="1:42" x14ac:dyDescent="0.2">
      <c r="A971">
        <v>970</v>
      </c>
      <c r="B971">
        <f>IF(UPPER(Settings!B4)="TRUE", 乱数表!$Z971*Settings!B10, 0)</f>
        <v>-0.22223039313147722</v>
      </c>
      <c r="C971">
        <f>IF(UPPER(Settings!B4)="TRUE", 乱数表!$AA971*Settings!B11, 0)</f>
        <v>-3.6826938925481049E-2</v>
      </c>
      <c r="D971">
        <f>MIN(100, MAX(0, 100*BETAINV(乱数表!$B971, MAX(0.00000001, (1/(1+EXP(-(INDEX(係数表!G:G,2) + $B971))))*(EXP(INDEX(係数表!H:H,2) + INDEX(係数表!I:I,2)*LN(INDEX(出力表!C:C,2)+1)))), MAX(0.00000001, (1-(1/(1+EXP(-(INDEX(係数表!G:G,2) + $B971)))))*(EXP(INDEX(係数表!H:H,2) + INDEX(係数表!I:I,2)*LN(INDEX(出力表!C:C,2)+1)))))))</f>
        <v>92.828492024078386</v>
      </c>
      <c r="E971" t="e">
        <f>MIN(100, MAX(0, (100*(INDEX(出力表!D:D,2))/(EXP(INDEX(係数表!B:B,2) + $C971) + (INDEX(出力表!D:D,2)))) + (乱数表!$N971*(Settings!B12/(((INDEX(出力表!D:D,2))+1)^INDEX(係数表!E:E,2)*INDEX(係数表!F:F,2))))))</f>
        <v>#VALUE!</v>
      </c>
      <c r="F971" t="e">
        <f>MIN(100, MAX(0, (INDEX(出力表!D:D,2))*D971/MAX(E971, Settings!B3)))</f>
        <v>#VALUE!</v>
      </c>
      <c r="G971">
        <f>MIN(100, MAX(0, 100*BETAINV(乱数表!$C971, MAX(0.00000001, (1/(1+EXP(-(INDEX(係数表!G:G,3) + $B971))))*(EXP(INDEX(係数表!H:H,3) + INDEX(係数表!I:I,3)*LN(INDEX(出力表!C:C,3)+1)))), MAX(0.00000001, (1-(1/(1+EXP(-(INDEX(係数表!G:G,3) + $B971)))))*(EXP(INDEX(係数表!H:H,3) + INDEX(係数表!I:I,3)*LN(INDEX(出力表!C:C,3)+1)))))))</f>
        <v>91.190662222224077</v>
      </c>
      <c r="H971" t="e">
        <f>MIN(100, MAX(0, (100*(INDEX(出力表!D:D,3))/(EXP(INDEX(係数表!B:B,3) + $C971) + (INDEX(出力表!D:D,3)))) + (乱数表!$O971*(Settings!B12/(((INDEX(出力表!D:D,3))+1)^INDEX(係数表!E:E,3)*INDEX(係数表!F:F,3))))))</f>
        <v>#VALUE!</v>
      </c>
      <c r="I971" t="e">
        <f>MIN(100, MAX(0, (INDEX(出力表!D:D,3))*G971/MAX(H971, Settings!B3)))</f>
        <v>#VALUE!</v>
      </c>
      <c r="J971">
        <f>MIN(100, MAX(0, 100*BETAINV(乱数表!$D971, MAX(0.00000001, (1/(1+EXP(-(INDEX(係数表!G:G,4) + $B971))))*(EXP(INDEX(係数表!H:H,4) + INDEX(係数表!I:I,4)*LN(INDEX(出力表!C:C,4)+1)))), MAX(0.00000001, (1-(1/(1+EXP(-(INDEX(係数表!G:G,4) + $B971)))))*(EXP(INDEX(係数表!H:H,4) + INDEX(係数表!I:I,4)*LN(INDEX(出力表!C:C,4)+1)))))))</f>
        <v>77.551620976279594</v>
      </c>
      <c r="K971" t="e">
        <f>MIN(100, MAX(0, (100*(INDEX(出力表!D:D,4))/(EXP(INDEX(係数表!B:B,4) + $C971) + (INDEX(出力表!D:D,4)))) + (乱数表!$P971*(Settings!B12/(((INDEX(出力表!D:D,4))+1)^INDEX(係数表!E:E,4)*INDEX(係数表!F:F,4))))))</f>
        <v>#VALUE!</v>
      </c>
      <c r="L971" t="e">
        <f>MIN(100, MAX(0, (INDEX(出力表!D:D,4))*J971/MAX(K971, Settings!B3)))</f>
        <v>#VALUE!</v>
      </c>
      <c r="M971">
        <f>MIN(100, MAX(0, 100*BETAINV(乱数表!$E971, MAX(0.00000001, (1/(1+EXP(-(INDEX(係数表!G:G,5) + $B971))))*(EXP(INDEX(係数表!H:H,5) + INDEX(係数表!I:I,5)*LN(INDEX(出力表!C:C,5)+1)))), MAX(0.00000001, (1-(1/(1+EXP(-(INDEX(係数表!G:G,5) + $B971)))))*(EXP(INDEX(係数表!H:H,5) + INDEX(係数表!I:I,5)*LN(INDEX(出力表!C:C,5)+1)))))))</f>
        <v>52.32741059041004</v>
      </c>
      <c r="N971" t="e">
        <f>MIN(100, MAX(0, (100*(INDEX(出力表!D:D,5))/(EXP(INDEX(係数表!B:B,5) + $C971) + (INDEX(出力表!D:D,5)))) + (乱数表!$Q971*(Settings!B12/(((INDEX(出力表!D:D,5))+1)^INDEX(係数表!E:E,5)*INDEX(係数表!F:F,5))))))</f>
        <v>#VALUE!</v>
      </c>
      <c r="O971" t="e">
        <f>MIN(100, MAX(0, (INDEX(出力表!D:D,5))*M971/MAX(N971, Settings!B3)))</f>
        <v>#VALUE!</v>
      </c>
      <c r="P971">
        <f>MIN(100, MAX(0, 100*BETAINV(乱数表!$F971, MAX(0.00000001, (1/(1+EXP(-(INDEX(係数表!G:G,6) + $B971))))*(EXP(INDEX(係数表!H:H,6) + INDEX(係数表!I:I,6)*LN(INDEX(出力表!C:C,6)+1)))), MAX(0.00000001, (1-(1/(1+EXP(-(INDEX(係数表!G:G,6) + $B971)))))*(EXP(INDEX(係数表!H:H,6) + INDEX(係数表!I:I,6)*LN(INDEX(出力表!C:C,6)+1)))))))</f>
        <v>61.732707268978913</v>
      </c>
      <c r="Q971" t="e">
        <f>MIN(100, MAX(0, (100*(INDEX(出力表!D:D,6))/(EXP(INDEX(係数表!B:B,6) + $C971) + (INDEX(出力表!D:D,6)))) + (乱数表!$R971*(Settings!B12/(((INDEX(出力表!D:D,6))+1)^INDEX(係数表!E:E,6)*INDEX(係数表!F:F,6))))))</f>
        <v>#VALUE!</v>
      </c>
      <c r="R971" t="e">
        <f>MIN(100, MAX(0, (INDEX(出力表!D:D,6))*P971/MAX(Q971, Settings!B3)))</f>
        <v>#VALUE!</v>
      </c>
      <c r="S971">
        <f>MIN(100, MAX(0, 100*BETAINV(乱数表!$G971, MAX(0.00000001, (1/(1+EXP(-(INDEX(係数表!G:G,7) + $B971))))*(EXP(INDEX(係数表!H:H,7) + INDEX(係数表!I:I,7)*LN(INDEX(出力表!C:C,7)+1)))), MAX(0.00000001, (1-(1/(1+EXP(-(INDEX(係数表!G:G,7) + $B971)))))*(EXP(INDEX(係数表!H:H,7) + INDEX(係数表!I:I,7)*LN(INDEX(出力表!C:C,7)+1)))))))</f>
        <v>98.105757724092342</v>
      </c>
      <c r="T971" t="e">
        <f>MIN(100, MAX(0, (100*(INDEX(出力表!D:D,7))/(EXP(INDEX(係数表!B:B,7) + $C971) + (INDEX(出力表!D:D,7)))) + (乱数表!$S971*(Settings!B12/(((INDEX(出力表!D:D,7))+1)^INDEX(係数表!E:E,7)*INDEX(係数表!F:F,7))))))</f>
        <v>#VALUE!</v>
      </c>
      <c r="U971" t="e">
        <f>MIN(100, MAX(0, (INDEX(出力表!D:D,7))*S971/MAX(T971, Settings!B3)))</f>
        <v>#VALUE!</v>
      </c>
      <c r="V971">
        <f>MIN(100, MAX(0, 100*BETAINV(乱数表!$H971, MAX(0.00000001, (1/(1+EXP(-(INDEX(係数表!G:G,8) + $B971))))*(EXP(INDEX(係数表!H:H,8) + INDEX(係数表!I:I,8)*LN(INDEX(出力表!C:C,8)+1)))), MAX(0.00000001, (1-(1/(1+EXP(-(INDEX(係数表!G:G,8) + $B971)))))*(EXP(INDEX(係数表!H:H,8) + INDEX(係数表!I:I,8)*LN(INDEX(出力表!C:C,8)+1)))))))</f>
        <v>60.88637626652217</v>
      </c>
      <c r="W971" t="e">
        <f>MIN(100, MAX(0, (100*(INDEX(出力表!D:D,8))/(EXP(INDEX(係数表!B:B,8) + $C971) + (INDEX(出力表!D:D,8)))) + (乱数表!$T971*(Settings!B12/(((INDEX(出力表!D:D,8))+1)^INDEX(係数表!E:E,8)*INDEX(係数表!F:F,8))))))</f>
        <v>#VALUE!</v>
      </c>
      <c r="X971" t="e">
        <f>MIN(100, MAX(0, (INDEX(出力表!D:D,8))*V971/MAX(W971, Settings!B3)))</f>
        <v>#VALUE!</v>
      </c>
      <c r="Y971">
        <f>MIN(100, MAX(0, 100*BETAINV(乱数表!$I971, MAX(0.00000001, (1/(1+EXP(-(INDEX(係数表!G:G,9) + $B971))))*(EXP(INDEX(係数表!H:H,9) + INDEX(係数表!I:I,9)*LN(INDEX(出力表!C:C,9)+1)))), MAX(0.00000001, (1-(1/(1+EXP(-(INDEX(係数表!G:G,9) + $B971)))))*(EXP(INDEX(係数表!H:H,9) + INDEX(係数表!I:I,9)*LN(INDEX(出力表!C:C,9)+1)))))))</f>
        <v>69.133504685317916</v>
      </c>
      <c r="Z971" t="e">
        <f>MIN(100, MAX(0, (100*(INDEX(出力表!D:D,9))/(EXP(INDEX(係数表!B:B,9) + $C971) + (INDEX(出力表!D:D,9)))) + (乱数表!$U971*(Settings!B12/(((INDEX(出力表!D:D,9))+1)^INDEX(係数表!E:E,9)*INDEX(係数表!F:F,9))))))</f>
        <v>#VALUE!</v>
      </c>
      <c r="AA971" t="e">
        <f>MIN(100, MAX(0, (INDEX(出力表!D:D,9))*Y971/MAX(Z971, Settings!B3)))</f>
        <v>#VALUE!</v>
      </c>
      <c r="AB971">
        <f>MIN(100, MAX(0, 100*BETAINV(乱数表!$J971, MAX(0.00000001, (1/(1+EXP(-(INDEX(係数表!G:G,10) + $B971))))*(EXP(INDEX(係数表!H:H,10) + INDEX(係数表!I:I,10)*LN(INDEX(出力表!C:C,10)+1)))), MAX(0.00000001, (1-(1/(1+EXP(-(INDEX(係数表!G:G,10) + $B971)))))*(EXP(INDEX(係数表!H:H,10) + INDEX(係数表!I:I,10)*LN(INDEX(出力表!C:C,10)+1)))))))</f>
        <v>81.144402718752161</v>
      </c>
      <c r="AC971" t="e">
        <f>MIN(100, MAX(0, (100*(INDEX(出力表!D:D,10))/(EXP(INDEX(係数表!B:B,10) + $C971) + (INDEX(出力表!D:D,10)))) + (乱数表!$V971*(Settings!B12/(((INDEX(出力表!D:D,10))+1)^INDEX(係数表!E:E,10)*INDEX(係数表!F:F,10))))))</f>
        <v>#VALUE!</v>
      </c>
      <c r="AD971" t="e">
        <f>MIN(100, MAX(0, (INDEX(出力表!D:D,10))*AB971/MAX(AC971, Settings!B3)))</f>
        <v>#VALUE!</v>
      </c>
      <c r="AE971">
        <f>MIN(100, MAX(0, 100*BETAINV(乱数表!$K971, MAX(0.00000001, (1/(1+EXP(-(INDEX(係数表!G:G,11) + $B971))))*(EXP(INDEX(係数表!H:H,11) + INDEX(係数表!I:I,11)*LN(INDEX(出力表!C:C,11)+1)))), MAX(0.00000001, (1-(1/(1+EXP(-(INDEX(係数表!G:G,11) + $B971)))))*(EXP(INDEX(係数表!H:H,11) + INDEX(係数表!I:I,11)*LN(INDEX(出力表!C:C,11)+1)))))))</f>
        <v>97.188018461557391</v>
      </c>
      <c r="AF971" t="e">
        <f>MIN(100, MAX(0, (100*(INDEX(出力表!D:D,11))/(EXP(INDEX(係数表!B:B,11) + $C971) + (INDEX(出力表!D:D,11)))) + (乱数表!$W971*(Settings!B12/(((INDEX(出力表!D:D,11))+1)^INDEX(係数表!E:E,11)*INDEX(係数表!F:F,11))))))</f>
        <v>#VALUE!</v>
      </c>
      <c r="AG971" t="e">
        <f>MIN(100, MAX(0, (INDEX(出力表!D:D,11))*AE971/MAX(AF971, Settings!B3)))</f>
        <v>#VALUE!</v>
      </c>
      <c r="AH971">
        <f>MIN(100, MAX(0, 100*BETAINV(乱数表!$L971, MAX(0.00000001, (1/(1+EXP(-(INDEX(係数表!G:G,12) + $B971))))*(EXP(INDEX(係数表!H:H,12) + INDEX(係数表!I:I,12)*LN(INDEX(出力表!C:C,12)+1)))), MAX(0.00000001, (1-(1/(1+EXP(-(INDEX(係数表!G:G,12) + $B971)))))*(EXP(INDEX(係数表!H:H,12) + INDEX(係数表!I:I,12)*LN(INDEX(出力表!C:C,12)+1)))))))</f>
        <v>99.18518820842533</v>
      </c>
      <c r="AI971" t="e">
        <f>MIN(100, MAX(0, (100*(INDEX(出力表!D:D,12))/(EXP(INDEX(係数表!B:B,12) + $C971) + (INDEX(出力表!D:D,12)))) + (乱数表!$X971*(Settings!B12/(((INDEX(出力表!D:D,12))+1)^INDEX(係数表!E:E,12)*INDEX(係数表!F:F,12))))))</f>
        <v>#VALUE!</v>
      </c>
      <c r="AJ971" t="e">
        <f>MIN(100, MAX(0, (INDEX(出力表!D:D,12))*AH971/MAX(AI971, Settings!B3)))</f>
        <v>#VALUE!</v>
      </c>
      <c r="AK971">
        <f>MIN(100, MAX(0, 100*BETAINV(乱数表!$M971, MAX(0.00000001, (1/(1+EXP(-(INDEX(係数表!G:G,13) + $B971))))*(EXP(INDEX(係数表!H:H,13) + INDEX(係数表!I:I,13)*LN(INDEX(出力表!C:C,13)+1)))), MAX(0.00000001, (1-(1/(1+EXP(-(INDEX(係数表!G:G,13) + $B971)))))*(EXP(INDEX(係数表!H:H,13) + INDEX(係数表!I:I,13)*LN(INDEX(出力表!C:C,13)+1)))))))</f>
        <v>90.215576288348814</v>
      </c>
      <c r="AL971" t="e">
        <f>MIN(100, MAX(0, (100*(INDEX(出力表!D:D,13))/(EXP(INDEX(係数表!B:B,13) + $C971) + (INDEX(出力表!D:D,13)))) + (乱数表!$Y971*(Settings!B12/(((INDEX(出力表!D:D,13))+1)^INDEX(係数表!E:E,13)*INDEX(係数表!F:F,13))))))</f>
        <v>#VALUE!</v>
      </c>
      <c r="AM971" t="e">
        <f>MIN(100, MAX(0, (INDEX(出力表!D:D,13))*AK971/MAX(AL971, Settings!B3)))</f>
        <v>#VALUE!</v>
      </c>
      <c r="AN971">
        <f>IF(ISNUMBER(F971), INDEX(出力表!B:B,2)*F971, 0)+IF(ISNUMBER(I971), INDEX(出力表!B:B,3)*I971, 0)+IF(ISNUMBER(L971), INDEX(出力表!B:B,4)*L971, 0)+IF(ISNUMBER(O971), INDEX(出力表!B:B,5)*O971, 0)+IF(ISNUMBER(R971), INDEX(出力表!B:B,6)*R971, 0)+IF(ISNUMBER(U971), INDEX(出力表!B:B,7)*U971, 0)+IF(ISNUMBER(X971), INDEX(出力表!B:B,8)*X971, 0)+IF(ISNUMBER(AA971), INDEX(出力表!B:B,9)*AA971, 0)+IF(ISNUMBER(AD971), INDEX(出力表!B:B,10)*AD971, 0)+IF(ISNUMBER(AG971), INDEX(出力表!B:B,11)*AG971, 0)+IF(ISNUMBER(AJ971), INDEX(出力表!B:B,12)*AJ971, 0)+IF(ISNUMBER(AM971), INDEX(出力表!B:B,13)*AM971, 0)</f>
        <v>0</v>
      </c>
      <c r="AO971">
        <f>IF(ISNUMBER(F971), INDEX(出力表!B:B,2), 0)+IF(ISNUMBER(I971), INDEX(出力表!B:B,3), 0)+IF(ISNUMBER(L971), INDEX(出力表!B:B,4), 0)+IF(ISNUMBER(O971), INDEX(出力表!B:B,5), 0)+IF(ISNUMBER(R971), INDEX(出力表!B:B,6), 0)+IF(ISNUMBER(U971), INDEX(出力表!B:B,7), 0)+IF(ISNUMBER(X971), INDEX(出力表!B:B,8), 0)+IF(ISNUMBER(AA971), INDEX(出力表!B:B,9), 0)+IF(ISNUMBER(AD971), INDEX(出力表!B:B,10), 0)+IF(ISNUMBER(AG971), INDEX(出力表!B:B,11), 0)+IF(ISNUMBER(AJ971), INDEX(出力表!B:B,12), 0)+IF(ISNUMBER(AM971), INDEX(出力表!B:B,13), 0)</f>
        <v>0</v>
      </c>
      <c r="AP971" t="str">
        <f t="shared" si="15"/>
        <v/>
      </c>
    </row>
    <row r="972" spans="1:42" x14ac:dyDescent="0.2">
      <c r="A972">
        <v>971</v>
      </c>
      <c r="B972">
        <f>IF(UPPER(Settings!B4)="TRUE", 乱数表!$Z972*Settings!B10, 0)</f>
        <v>0.46694462725533553</v>
      </c>
      <c r="C972">
        <f>IF(UPPER(Settings!B4)="TRUE", 乱数表!$AA972*Settings!B11, 0)</f>
        <v>-0.21263901218123007</v>
      </c>
      <c r="D972">
        <f>MIN(100, MAX(0, 100*BETAINV(乱数表!$B972, MAX(0.00000001, (1/(1+EXP(-(INDEX(係数表!G:G,2) + $B972))))*(EXP(INDEX(係数表!H:H,2) + INDEX(係数表!I:I,2)*LN(INDEX(出力表!C:C,2)+1)))), MAX(0.00000001, (1-(1/(1+EXP(-(INDEX(係数表!G:G,2) + $B972)))))*(EXP(INDEX(係数表!H:H,2) + INDEX(係数表!I:I,2)*LN(INDEX(出力表!C:C,2)+1)))))))</f>
        <v>99.916179371628687</v>
      </c>
      <c r="E972" t="e">
        <f>MIN(100, MAX(0, (100*(INDEX(出力表!D:D,2))/(EXP(INDEX(係数表!B:B,2) + $C972) + (INDEX(出力表!D:D,2)))) + (乱数表!$N972*(Settings!B12/(((INDEX(出力表!D:D,2))+1)^INDEX(係数表!E:E,2)*INDEX(係数表!F:F,2))))))</f>
        <v>#VALUE!</v>
      </c>
      <c r="F972" t="e">
        <f>MIN(100, MAX(0, (INDEX(出力表!D:D,2))*D972/MAX(E972, Settings!B3)))</f>
        <v>#VALUE!</v>
      </c>
      <c r="G972">
        <f>MIN(100, MAX(0, 100*BETAINV(乱数表!$C972, MAX(0.00000001, (1/(1+EXP(-(INDEX(係数表!G:G,3) + $B972))))*(EXP(INDEX(係数表!H:H,3) + INDEX(係数表!I:I,3)*LN(INDEX(出力表!C:C,3)+1)))), MAX(0.00000001, (1-(1/(1+EXP(-(INDEX(係数表!G:G,3) + $B972)))))*(EXP(INDEX(係数表!H:H,3) + INDEX(係数表!I:I,3)*LN(INDEX(出力表!C:C,3)+1)))))))</f>
        <v>86.009385893728236</v>
      </c>
      <c r="H972" t="e">
        <f>MIN(100, MAX(0, (100*(INDEX(出力表!D:D,3))/(EXP(INDEX(係数表!B:B,3) + $C972) + (INDEX(出力表!D:D,3)))) + (乱数表!$O972*(Settings!B12/(((INDEX(出力表!D:D,3))+1)^INDEX(係数表!E:E,3)*INDEX(係数表!F:F,3))))))</f>
        <v>#VALUE!</v>
      </c>
      <c r="I972" t="e">
        <f>MIN(100, MAX(0, (INDEX(出力表!D:D,3))*G972/MAX(H972, Settings!B3)))</f>
        <v>#VALUE!</v>
      </c>
      <c r="J972">
        <f>MIN(100, MAX(0, 100*BETAINV(乱数表!$D972, MAX(0.00000001, (1/(1+EXP(-(INDEX(係数表!G:G,4) + $B972))))*(EXP(INDEX(係数表!H:H,4) + INDEX(係数表!I:I,4)*LN(INDEX(出力表!C:C,4)+1)))), MAX(0.00000001, (1-(1/(1+EXP(-(INDEX(係数表!G:G,4) + $B972)))))*(EXP(INDEX(係数表!H:H,4) + INDEX(係数表!I:I,4)*LN(INDEX(出力表!C:C,4)+1)))))))</f>
        <v>99.548316162098402</v>
      </c>
      <c r="K972" t="e">
        <f>MIN(100, MAX(0, (100*(INDEX(出力表!D:D,4))/(EXP(INDEX(係数表!B:B,4) + $C972) + (INDEX(出力表!D:D,4)))) + (乱数表!$P972*(Settings!B12/(((INDEX(出力表!D:D,4))+1)^INDEX(係数表!E:E,4)*INDEX(係数表!F:F,4))))))</f>
        <v>#VALUE!</v>
      </c>
      <c r="L972" t="e">
        <f>MIN(100, MAX(0, (INDEX(出力表!D:D,4))*J972/MAX(K972, Settings!B3)))</f>
        <v>#VALUE!</v>
      </c>
      <c r="M972">
        <f>MIN(100, MAX(0, 100*BETAINV(乱数表!$E972, MAX(0.00000001, (1/(1+EXP(-(INDEX(係数表!G:G,5) + $B972))))*(EXP(INDEX(係数表!H:H,5) + INDEX(係数表!I:I,5)*LN(INDEX(出力表!C:C,5)+1)))), MAX(0.00000001, (1-(1/(1+EXP(-(INDEX(係数表!G:G,5) + $B972)))))*(EXP(INDEX(係数表!H:H,5) + INDEX(係数表!I:I,5)*LN(INDEX(出力表!C:C,5)+1)))))))</f>
        <v>90.027517386222783</v>
      </c>
      <c r="N972" t="e">
        <f>MIN(100, MAX(0, (100*(INDEX(出力表!D:D,5))/(EXP(INDEX(係数表!B:B,5) + $C972) + (INDEX(出力表!D:D,5)))) + (乱数表!$Q972*(Settings!B12/(((INDEX(出力表!D:D,5))+1)^INDEX(係数表!E:E,5)*INDEX(係数表!F:F,5))))))</f>
        <v>#VALUE!</v>
      </c>
      <c r="O972" t="e">
        <f>MIN(100, MAX(0, (INDEX(出力表!D:D,5))*M972/MAX(N972, Settings!B3)))</f>
        <v>#VALUE!</v>
      </c>
      <c r="P972">
        <f>MIN(100, MAX(0, 100*BETAINV(乱数表!$F972, MAX(0.00000001, (1/(1+EXP(-(INDEX(係数表!G:G,6) + $B972))))*(EXP(INDEX(係数表!H:H,6) + INDEX(係数表!I:I,6)*LN(INDEX(出力表!C:C,6)+1)))), MAX(0.00000001, (1-(1/(1+EXP(-(INDEX(係数表!G:G,6) + $B972)))))*(EXP(INDEX(係数表!H:H,6) + INDEX(係数表!I:I,6)*LN(INDEX(出力表!C:C,6)+1)))))))</f>
        <v>99.999041995171083</v>
      </c>
      <c r="Q972" t="e">
        <f>MIN(100, MAX(0, (100*(INDEX(出力表!D:D,6))/(EXP(INDEX(係数表!B:B,6) + $C972) + (INDEX(出力表!D:D,6)))) + (乱数表!$R972*(Settings!B12/(((INDEX(出力表!D:D,6))+1)^INDEX(係数表!E:E,6)*INDEX(係数表!F:F,6))))))</f>
        <v>#VALUE!</v>
      </c>
      <c r="R972" t="e">
        <f>MIN(100, MAX(0, (INDEX(出力表!D:D,6))*P972/MAX(Q972, Settings!B3)))</f>
        <v>#VALUE!</v>
      </c>
      <c r="S972">
        <f>MIN(100, MAX(0, 100*BETAINV(乱数表!$G972, MAX(0.00000001, (1/(1+EXP(-(INDEX(係数表!G:G,7) + $B972))))*(EXP(INDEX(係数表!H:H,7) + INDEX(係数表!I:I,7)*LN(INDEX(出力表!C:C,7)+1)))), MAX(0.00000001, (1-(1/(1+EXP(-(INDEX(係数表!G:G,7) + $B972)))))*(EXP(INDEX(係数表!H:H,7) + INDEX(係数表!I:I,7)*LN(INDEX(出力表!C:C,7)+1)))))))</f>
        <v>89.409561213580957</v>
      </c>
      <c r="T972" t="e">
        <f>MIN(100, MAX(0, (100*(INDEX(出力表!D:D,7))/(EXP(INDEX(係数表!B:B,7) + $C972) + (INDEX(出力表!D:D,7)))) + (乱数表!$S972*(Settings!B12/(((INDEX(出力表!D:D,7))+1)^INDEX(係数表!E:E,7)*INDEX(係数表!F:F,7))))))</f>
        <v>#VALUE!</v>
      </c>
      <c r="U972" t="e">
        <f>MIN(100, MAX(0, (INDEX(出力表!D:D,7))*S972/MAX(T972, Settings!B3)))</f>
        <v>#VALUE!</v>
      </c>
      <c r="V972">
        <f>MIN(100, MAX(0, 100*BETAINV(乱数表!$H972, MAX(0.00000001, (1/(1+EXP(-(INDEX(係数表!G:G,8) + $B972))))*(EXP(INDEX(係数表!H:H,8) + INDEX(係数表!I:I,8)*LN(INDEX(出力表!C:C,8)+1)))), MAX(0.00000001, (1-(1/(1+EXP(-(INDEX(係数表!G:G,8) + $B972)))))*(EXP(INDEX(係数表!H:H,8) + INDEX(係数表!I:I,8)*LN(INDEX(出力表!C:C,8)+1)))))))</f>
        <v>99.011565137725327</v>
      </c>
      <c r="W972" t="e">
        <f>MIN(100, MAX(0, (100*(INDEX(出力表!D:D,8))/(EXP(INDEX(係数表!B:B,8) + $C972) + (INDEX(出力表!D:D,8)))) + (乱数表!$T972*(Settings!B12/(((INDEX(出力表!D:D,8))+1)^INDEX(係数表!E:E,8)*INDEX(係数表!F:F,8))))))</f>
        <v>#VALUE!</v>
      </c>
      <c r="X972" t="e">
        <f>MIN(100, MAX(0, (INDEX(出力表!D:D,8))*V972/MAX(W972, Settings!B3)))</f>
        <v>#VALUE!</v>
      </c>
      <c r="Y972">
        <f>MIN(100, MAX(0, 100*BETAINV(乱数表!$I972, MAX(0.00000001, (1/(1+EXP(-(INDEX(係数表!G:G,9) + $B972))))*(EXP(INDEX(係数表!H:H,9) + INDEX(係数表!I:I,9)*LN(INDEX(出力表!C:C,9)+1)))), MAX(0.00000001, (1-(1/(1+EXP(-(INDEX(係数表!G:G,9) + $B972)))))*(EXP(INDEX(係数表!H:H,9) + INDEX(係数表!I:I,9)*LN(INDEX(出力表!C:C,9)+1)))))))</f>
        <v>95.952737482027089</v>
      </c>
      <c r="Z972" t="e">
        <f>MIN(100, MAX(0, (100*(INDEX(出力表!D:D,9))/(EXP(INDEX(係数表!B:B,9) + $C972) + (INDEX(出力表!D:D,9)))) + (乱数表!$U972*(Settings!B12/(((INDEX(出力表!D:D,9))+1)^INDEX(係数表!E:E,9)*INDEX(係数表!F:F,9))))))</f>
        <v>#VALUE!</v>
      </c>
      <c r="AA972" t="e">
        <f>MIN(100, MAX(0, (INDEX(出力表!D:D,9))*Y972/MAX(Z972, Settings!B3)))</f>
        <v>#VALUE!</v>
      </c>
      <c r="AB972">
        <f>MIN(100, MAX(0, 100*BETAINV(乱数表!$J972, MAX(0.00000001, (1/(1+EXP(-(INDEX(係数表!G:G,10) + $B972))))*(EXP(INDEX(係数表!H:H,10) + INDEX(係数表!I:I,10)*LN(INDEX(出力表!C:C,10)+1)))), MAX(0.00000001, (1-(1/(1+EXP(-(INDEX(係数表!G:G,10) + $B972)))))*(EXP(INDEX(係数表!H:H,10) + INDEX(係数表!I:I,10)*LN(INDEX(出力表!C:C,10)+1)))))))</f>
        <v>91.843243227305209</v>
      </c>
      <c r="AC972" t="e">
        <f>MIN(100, MAX(0, (100*(INDEX(出力表!D:D,10))/(EXP(INDEX(係数表!B:B,10) + $C972) + (INDEX(出力表!D:D,10)))) + (乱数表!$V972*(Settings!B12/(((INDEX(出力表!D:D,10))+1)^INDEX(係数表!E:E,10)*INDEX(係数表!F:F,10))))))</f>
        <v>#VALUE!</v>
      </c>
      <c r="AD972" t="e">
        <f>MIN(100, MAX(0, (INDEX(出力表!D:D,10))*AB972/MAX(AC972, Settings!B3)))</f>
        <v>#VALUE!</v>
      </c>
      <c r="AE972">
        <f>MIN(100, MAX(0, 100*BETAINV(乱数表!$K972, MAX(0.00000001, (1/(1+EXP(-(INDEX(係数表!G:G,11) + $B972))))*(EXP(INDEX(係数表!H:H,11) + INDEX(係数表!I:I,11)*LN(INDEX(出力表!C:C,11)+1)))), MAX(0.00000001, (1-(1/(1+EXP(-(INDEX(係数表!G:G,11) + $B972)))))*(EXP(INDEX(係数表!H:H,11) + INDEX(係数表!I:I,11)*LN(INDEX(出力表!C:C,11)+1)))))))</f>
        <v>26.679695605948339</v>
      </c>
      <c r="AF972" t="e">
        <f>MIN(100, MAX(0, (100*(INDEX(出力表!D:D,11))/(EXP(INDEX(係数表!B:B,11) + $C972) + (INDEX(出力表!D:D,11)))) + (乱数表!$W972*(Settings!B12/(((INDEX(出力表!D:D,11))+1)^INDEX(係数表!E:E,11)*INDEX(係数表!F:F,11))))))</f>
        <v>#VALUE!</v>
      </c>
      <c r="AG972" t="e">
        <f>MIN(100, MAX(0, (INDEX(出力表!D:D,11))*AE972/MAX(AF972, Settings!B3)))</f>
        <v>#VALUE!</v>
      </c>
      <c r="AH972">
        <f>MIN(100, MAX(0, 100*BETAINV(乱数表!$L972, MAX(0.00000001, (1/(1+EXP(-(INDEX(係数表!G:G,12) + $B972))))*(EXP(INDEX(係数表!H:H,12) + INDEX(係数表!I:I,12)*LN(INDEX(出力表!C:C,12)+1)))), MAX(0.00000001, (1-(1/(1+EXP(-(INDEX(係数表!G:G,12) + $B972)))))*(EXP(INDEX(係数表!H:H,12) + INDEX(係数表!I:I,12)*LN(INDEX(出力表!C:C,12)+1)))))))</f>
        <v>98.275915330121052</v>
      </c>
      <c r="AI972" t="e">
        <f>MIN(100, MAX(0, (100*(INDEX(出力表!D:D,12))/(EXP(INDEX(係数表!B:B,12) + $C972) + (INDEX(出力表!D:D,12)))) + (乱数表!$X972*(Settings!B12/(((INDEX(出力表!D:D,12))+1)^INDEX(係数表!E:E,12)*INDEX(係数表!F:F,12))))))</f>
        <v>#VALUE!</v>
      </c>
      <c r="AJ972" t="e">
        <f>MIN(100, MAX(0, (INDEX(出力表!D:D,12))*AH972/MAX(AI972, Settings!B3)))</f>
        <v>#VALUE!</v>
      </c>
      <c r="AK972">
        <f>MIN(100, MAX(0, 100*BETAINV(乱数表!$M972, MAX(0.00000001, (1/(1+EXP(-(INDEX(係数表!G:G,13) + $B972))))*(EXP(INDEX(係数表!H:H,13) + INDEX(係数表!I:I,13)*LN(INDEX(出力表!C:C,13)+1)))), MAX(0.00000001, (1-(1/(1+EXP(-(INDEX(係数表!G:G,13) + $B972)))))*(EXP(INDEX(係数表!H:H,13) + INDEX(係数表!I:I,13)*LN(INDEX(出力表!C:C,13)+1)))))))</f>
        <v>99.80199785918559</v>
      </c>
      <c r="AL972" t="e">
        <f>MIN(100, MAX(0, (100*(INDEX(出力表!D:D,13))/(EXP(INDEX(係数表!B:B,13) + $C972) + (INDEX(出力表!D:D,13)))) + (乱数表!$Y972*(Settings!B12/(((INDEX(出力表!D:D,13))+1)^INDEX(係数表!E:E,13)*INDEX(係数表!F:F,13))))))</f>
        <v>#VALUE!</v>
      </c>
      <c r="AM972" t="e">
        <f>MIN(100, MAX(0, (INDEX(出力表!D:D,13))*AK972/MAX(AL972, Settings!B3)))</f>
        <v>#VALUE!</v>
      </c>
      <c r="AN972">
        <f>IF(ISNUMBER(F972), INDEX(出力表!B:B,2)*F972, 0)+IF(ISNUMBER(I972), INDEX(出力表!B:B,3)*I972, 0)+IF(ISNUMBER(L972), INDEX(出力表!B:B,4)*L972, 0)+IF(ISNUMBER(O972), INDEX(出力表!B:B,5)*O972, 0)+IF(ISNUMBER(R972), INDEX(出力表!B:B,6)*R972, 0)+IF(ISNUMBER(U972), INDEX(出力表!B:B,7)*U972, 0)+IF(ISNUMBER(X972), INDEX(出力表!B:B,8)*X972, 0)+IF(ISNUMBER(AA972), INDEX(出力表!B:B,9)*AA972, 0)+IF(ISNUMBER(AD972), INDEX(出力表!B:B,10)*AD972, 0)+IF(ISNUMBER(AG972), INDEX(出力表!B:B,11)*AG972, 0)+IF(ISNUMBER(AJ972), INDEX(出力表!B:B,12)*AJ972, 0)+IF(ISNUMBER(AM972), INDEX(出力表!B:B,13)*AM972, 0)</f>
        <v>0</v>
      </c>
      <c r="AO972">
        <f>IF(ISNUMBER(F972), INDEX(出力表!B:B,2), 0)+IF(ISNUMBER(I972), INDEX(出力表!B:B,3), 0)+IF(ISNUMBER(L972), INDEX(出力表!B:B,4), 0)+IF(ISNUMBER(O972), INDEX(出力表!B:B,5), 0)+IF(ISNUMBER(R972), INDEX(出力表!B:B,6), 0)+IF(ISNUMBER(U972), INDEX(出力表!B:B,7), 0)+IF(ISNUMBER(X972), INDEX(出力表!B:B,8), 0)+IF(ISNUMBER(AA972), INDEX(出力表!B:B,9), 0)+IF(ISNUMBER(AD972), INDEX(出力表!B:B,10), 0)+IF(ISNUMBER(AG972), INDEX(出力表!B:B,11), 0)+IF(ISNUMBER(AJ972), INDEX(出力表!B:B,12), 0)+IF(ISNUMBER(AM972), INDEX(出力表!B:B,13), 0)</f>
        <v>0</v>
      </c>
      <c r="AP972" t="str">
        <f t="shared" si="15"/>
        <v/>
      </c>
    </row>
    <row r="973" spans="1:42" x14ac:dyDescent="0.2">
      <c r="A973">
        <v>972</v>
      </c>
      <c r="B973">
        <f>IF(UPPER(Settings!B4)="TRUE", 乱数表!$Z973*Settings!B10, 0)</f>
        <v>0.37824203965359959</v>
      </c>
      <c r="C973">
        <f>IF(UPPER(Settings!B4)="TRUE", 乱数表!$AA973*Settings!B11, 0)</f>
        <v>3.811864842473258E-2</v>
      </c>
      <c r="D973">
        <f>MIN(100, MAX(0, 100*BETAINV(乱数表!$B973, MAX(0.00000001, (1/(1+EXP(-(INDEX(係数表!G:G,2) + $B973))))*(EXP(INDEX(係数表!H:H,2) + INDEX(係数表!I:I,2)*LN(INDEX(出力表!C:C,2)+1)))), MAX(0.00000001, (1-(1/(1+EXP(-(INDEX(係数表!G:G,2) + $B973)))))*(EXP(INDEX(係数表!H:H,2) + INDEX(係数表!I:I,2)*LN(INDEX(出力表!C:C,2)+1)))))))</f>
        <v>68.86075120275548</v>
      </c>
      <c r="E973" t="e">
        <f>MIN(100, MAX(0, (100*(INDEX(出力表!D:D,2))/(EXP(INDEX(係数表!B:B,2) + $C973) + (INDEX(出力表!D:D,2)))) + (乱数表!$N973*(Settings!B12/(((INDEX(出力表!D:D,2))+1)^INDEX(係数表!E:E,2)*INDEX(係数表!F:F,2))))))</f>
        <v>#VALUE!</v>
      </c>
      <c r="F973" t="e">
        <f>MIN(100, MAX(0, (INDEX(出力表!D:D,2))*D973/MAX(E973, Settings!B3)))</f>
        <v>#VALUE!</v>
      </c>
      <c r="G973">
        <f>MIN(100, MAX(0, 100*BETAINV(乱数表!$C973, MAX(0.00000001, (1/(1+EXP(-(INDEX(係数表!G:G,3) + $B973))))*(EXP(INDEX(係数表!H:H,3) + INDEX(係数表!I:I,3)*LN(INDEX(出力表!C:C,3)+1)))), MAX(0.00000001, (1-(1/(1+EXP(-(INDEX(係数表!G:G,3) + $B973)))))*(EXP(INDEX(係数表!H:H,3) + INDEX(係数表!I:I,3)*LN(INDEX(出力表!C:C,3)+1)))))))</f>
        <v>99.844708396809096</v>
      </c>
      <c r="H973" t="e">
        <f>MIN(100, MAX(0, (100*(INDEX(出力表!D:D,3))/(EXP(INDEX(係数表!B:B,3) + $C973) + (INDEX(出力表!D:D,3)))) + (乱数表!$O973*(Settings!B12/(((INDEX(出力表!D:D,3))+1)^INDEX(係数表!E:E,3)*INDEX(係数表!F:F,3))))))</f>
        <v>#VALUE!</v>
      </c>
      <c r="I973" t="e">
        <f>MIN(100, MAX(0, (INDEX(出力表!D:D,3))*G973/MAX(H973, Settings!B3)))</f>
        <v>#VALUE!</v>
      </c>
      <c r="J973">
        <f>MIN(100, MAX(0, 100*BETAINV(乱数表!$D973, MAX(0.00000001, (1/(1+EXP(-(INDEX(係数表!G:G,4) + $B973))))*(EXP(INDEX(係数表!H:H,4) + INDEX(係数表!I:I,4)*LN(INDEX(出力表!C:C,4)+1)))), MAX(0.00000001, (1-(1/(1+EXP(-(INDEX(係数表!G:G,4) + $B973)))))*(EXP(INDEX(係数表!H:H,4) + INDEX(係数表!I:I,4)*LN(INDEX(出力表!C:C,4)+1)))))))</f>
        <v>92.844378046109924</v>
      </c>
      <c r="K973" t="e">
        <f>MIN(100, MAX(0, (100*(INDEX(出力表!D:D,4))/(EXP(INDEX(係数表!B:B,4) + $C973) + (INDEX(出力表!D:D,4)))) + (乱数表!$P973*(Settings!B12/(((INDEX(出力表!D:D,4))+1)^INDEX(係数表!E:E,4)*INDEX(係数表!F:F,4))))))</f>
        <v>#VALUE!</v>
      </c>
      <c r="L973" t="e">
        <f>MIN(100, MAX(0, (INDEX(出力表!D:D,4))*J973/MAX(K973, Settings!B3)))</f>
        <v>#VALUE!</v>
      </c>
      <c r="M973">
        <f>MIN(100, MAX(0, 100*BETAINV(乱数表!$E973, MAX(0.00000001, (1/(1+EXP(-(INDEX(係数表!G:G,5) + $B973))))*(EXP(INDEX(係数表!H:H,5) + INDEX(係数表!I:I,5)*LN(INDEX(出力表!C:C,5)+1)))), MAX(0.00000001, (1-(1/(1+EXP(-(INDEX(係数表!G:G,5) + $B973)))))*(EXP(INDEX(係数表!H:H,5) + INDEX(係数表!I:I,5)*LN(INDEX(出力表!C:C,5)+1)))))))</f>
        <v>99.921130181033746</v>
      </c>
      <c r="N973" t="e">
        <f>MIN(100, MAX(0, (100*(INDEX(出力表!D:D,5))/(EXP(INDEX(係数表!B:B,5) + $C973) + (INDEX(出力表!D:D,5)))) + (乱数表!$Q973*(Settings!B12/(((INDEX(出力表!D:D,5))+1)^INDEX(係数表!E:E,5)*INDEX(係数表!F:F,5))))))</f>
        <v>#VALUE!</v>
      </c>
      <c r="O973" t="e">
        <f>MIN(100, MAX(0, (INDEX(出力表!D:D,5))*M973/MAX(N973, Settings!B3)))</f>
        <v>#VALUE!</v>
      </c>
      <c r="P973">
        <f>MIN(100, MAX(0, 100*BETAINV(乱数表!$F973, MAX(0.00000001, (1/(1+EXP(-(INDEX(係数表!G:G,6) + $B973))))*(EXP(INDEX(係数表!H:H,6) + INDEX(係数表!I:I,6)*LN(INDEX(出力表!C:C,6)+1)))), MAX(0.00000001, (1-(1/(1+EXP(-(INDEX(係数表!G:G,6) + $B973)))))*(EXP(INDEX(係数表!H:H,6) + INDEX(係数表!I:I,6)*LN(INDEX(出力表!C:C,6)+1)))))))</f>
        <v>91.431284728074814</v>
      </c>
      <c r="Q973" t="e">
        <f>MIN(100, MAX(0, (100*(INDEX(出力表!D:D,6))/(EXP(INDEX(係数表!B:B,6) + $C973) + (INDEX(出力表!D:D,6)))) + (乱数表!$R973*(Settings!B12/(((INDEX(出力表!D:D,6))+1)^INDEX(係数表!E:E,6)*INDEX(係数表!F:F,6))))))</f>
        <v>#VALUE!</v>
      </c>
      <c r="R973" t="e">
        <f>MIN(100, MAX(0, (INDEX(出力表!D:D,6))*P973/MAX(Q973, Settings!B3)))</f>
        <v>#VALUE!</v>
      </c>
      <c r="S973">
        <f>MIN(100, MAX(0, 100*BETAINV(乱数表!$G973, MAX(0.00000001, (1/(1+EXP(-(INDEX(係数表!G:G,7) + $B973))))*(EXP(INDEX(係数表!H:H,7) + INDEX(係数表!I:I,7)*LN(INDEX(出力表!C:C,7)+1)))), MAX(0.00000001, (1-(1/(1+EXP(-(INDEX(係数表!G:G,7) + $B973)))))*(EXP(INDEX(係数表!H:H,7) + INDEX(係数表!I:I,7)*LN(INDEX(出力表!C:C,7)+1)))))))</f>
        <v>99.994150583389228</v>
      </c>
      <c r="T973" t="e">
        <f>MIN(100, MAX(0, (100*(INDEX(出力表!D:D,7))/(EXP(INDEX(係数表!B:B,7) + $C973) + (INDEX(出力表!D:D,7)))) + (乱数表!$S973*(Settings!B12/(((INDEX(出力表!D:D,7))+1)^INDEX(係数表!E:E,7)*INDEX(係数表!F:F,7))))))</f>
        <v>#VALUE!</v>
      </c>
      <c r="U973" t="e">
        <f>MIN(100, MAX(0, (INDEX(出力表!D:D,7))*S973/MAX(T973, Settings!B3)))</f>
        <v>#VALUE!</v>
      </c>
      <c r="V973">
        <f>MIN(100, MAX(0, 100*BETAINV(乱数表!$H973, MAX(0.00000001, (1/(1+EXP(-(INDEX(係数表!G:G,8) + $B973))))*(EXP(INDEX(係数表!H:H,8) + INDEX(係数表!I:I,8)*LN(INDEX(出力表!C:C,8)+1)))), MAX(0.00000001, (1-(1/(1+EXP(-(INDEX(係数表!G:G,8) + $B973)))))*(EXP(INDEX(係数表!H:H,8) + INDEX(係数表!I:I,8)*LN(INDEX(出力表!C:C,8)+1)))))))</f>
        <v>87.436580979610483</v>
      </c>
      <c r="W973" t="e">
        <f>MIN(100, MAX(0, (100*(INDEX(出力表!D:D,8))/(EXP(INDEX(係数表!B:B,8) + $C973) + (INDEX(出力表!D:D,8)))) + (乱数表!$T973*(Settings!B12/(((INDEX(出力表!D:D,8))+1)^INDEX(係数表!E:E,8)*INDEX(係数表!F:F,8))))))</f>
        <v>#VALUE!</v>
      </c>
      <c r="X973" t="e">
        <f>MIN(100, MAX(0, (INDEX(出力表!D:D,8))*V973/MAX(W973, Settings!B3)))</f>
        <v>#VALUE!</v>
      </c>
      <c r="Y973">
        <f>MIN(100, MAX(0, 100*BETAINV(乱数表!$I973, MAX(0.00000001, (1/(1+EXP(-(INDEX(係数表!G:G,9) + $B973))))*(EXP(INDEX(係数表!H:H,9) + INDEX(係数表!I:I,9)*LN(INDEX(出力表!C:C,9)+1)))), MAX(0.00000001, (1-(1/(1+EXP(-(INDEX(係数表!G:G,9) + $B973)))))*(EXP(INDEX(係数表!H:H,9) + INDEX(係数表!I:I,9)*LN(INDEX(出力表!C:C,9)+1)))))))</f>
        <v>91.847439642951528</v>
      </c>
      <c r="Z973" t="e">
        <f>MIN(100, MAX(0, (100*(INDEX(出力表!D:D,9))/(EXP(INDEX(係数表!B:B,9) + $C973) + (INDEX(出力表!D:D,9)))) + (乱数表!$U973*(Settings!B12/(((INDEX(出力表!D:D,9))+1)^INDEX(係数表!E:E,9)*INDEX(係数表!F:F,9))))))</f>
        <v>#VALUE!</v>
      </c>
      <c r="AA973" t="e">
        <f>MIN(100, MAX(0, (INDEX(出力表!D:D,9))*Y973/MAX(Z973, Settings!B3)))</f>
        <v>#VALUE!</v>
      </c>
      <c r="AB973">
        <f>MIN(100, MAX(0, 100*BETAINV(乱数表!$J973, MAX(0.00000001, (1/(1+EXP(-(INDEX(係数表!G:G,10) + $B973))))*(EXP(INDEX(係数表!H:H,10) + INDEX(係数表!I:I,10)*LN(INDEX(出力表!C:C,10)+1)))), MAX(0.00000001, (1-(1/(1+EXP(-(INDEX(係数表!G:G,10) + $B973)))))*(EXP(INDEX(係数表!H:H,10) + INDEX(係数表!I:I,10)*LN(INDEX(出力表!C:C,10)+1)))))))</f>
        <v>92.749256624205074</v>
      </c>
      <c r="AC973" t="e">
        <f>MIN(100, MAX(0, (100*(INDEX(出力表!D:D,10))/(EXP(INDEX(係数表!B:B,10) + $C973) + (INDEX(出力表!D:D,10)))) + (乱数表!$V973*(Settings!B12/(((INDEX(出力表!D:D,10))+1)^INDEX(係数表!E:E,10)*INDEX(係数表!F:F,10))))))</f>
        <v>#VALUE!</v>
      </c>
      <c r="AD973" t="e">
        <f>MIN(100, MAX(0, (INDEX(出力表!D:D,10))*AB973/MAX(AC973, Settings!B3)))</f>
        <v>#VALUE!</v>
      </c>
      <c r="AE973">
        <f>MIN(100, MAX(0, 100*BETAINV(乱数表!$K973, MAX(0.00000001, (1/(1+EXP(-(INDEX(係数表!G:G,11) + $B973))))*(EXP(INDEX(係数表!H:H,11) + INDEX(係数表!I:I,11)*LN(INDEX(出力表!C:C,11)+1)))), MAX(0.00000001, (1-(1/(1+EXP(-(INDEX(係数表!G:G,11) + $B973)))))*(EXP(INDEX(係数表!H:H,11) + INDEX(係数表!I:I,11)*LN(INDEX(出力表!C:C,11)+1)))))))</f>
        <v>92.655998427753204</v>
      </c>
      <c r="AF973" t="e">
        <f>MIN(100, MAX(0, (100*(INDEX(出力表!D:D,11))/(EXP(INDEX(係数表!B:B,11) + $C973) + (INDEX(出力表!D:D,11)))) + (乱数表!$W973*(Settings!B12/(((INDEX(出力表!D:D,11))+1)^INDEX(係数表!E:E,11)*INDEX(係数表!F:F,11))))))</f>
        <v>#VALUE!</v>
      </c>
      <c r="AG973" t="e">
        <f>MIN(100, MAX(0, (INDEX(出力表!D:D,11))*AE973/MAX(AF973, Settings!B3)))</f>
        <v>#VALUE!</v>
      </c>
      <c r="AH973">
        <f>MIN(100, MAX(0, 100*BETAINV(乱数表!$L973, MAX(0.00000001, (1/(1+EXP(-(INDEX(係数表!G:G,12) + $B973))))*(EXP(INDEX(係数表!H:H,12) + INDEX(係数表!I:I,12)*LN(INDEX(出力表!C:C,12)+1)))), MAX(0.00000001, (1-(1/(1+EXP(-(INDEX(係数表!G:G,12) + $B973)))))*(EXP(INDEX(係数表!H:H,12) + INDEX(係数表!I:I,12)*LN(INDEX(出力表!C:C,12)+1)))))))</f>
        <v>90.580662363829106</v>
      </c>
      <c r="AI973" t="e">
        <f>MIN(100, MAX(0, (100*(INDEX(出力表!D:D,12))/(EXP(INDEX(係数表!B:B,12) + $C973) + (INDEX(出力表!D:D,12)))) + (乱数表!$X973*(Settings!B12/(((INDEX(出力表!D:D,12))+1)^INDEX(係数表!E:E,12)*INDEX(係数表!F:F,12))))))</f>
        <v>#VALUE!</v>
      </c>
      <c r="AJ973" t="e">
        <f>MIN(100, MAX(0, (INDEX(出力表!D:D,12))*AH973/MAX(AI973, Settings!B3)))</f>
        <v>#VALUE!</v>
      </c>
      <c r="AK973">
        <f>MIN(100, MAX(0, 100*BETAINV(乱数表!$M973, MAX(0.00000001, (1/(1+EXP(-(INDEX(係数表!G:G,13) + $B973))))*(EXP(INDEX(係数表!H:H,13) + INDEX(係数表!I:I,13)*LN(INDEX(出力表!C:C,13)+1)))), MAX(0.00000001, (1-(1/(1+EXP(-(INDEX(係数表!G:G,13) + $B973)))))*(EXP(INDEX(係数表!H:H,13) + INDEX(係数表!I:I,13)*LN(INDEX(出力表!C:C,13)+1)))))))</f>
        <v>77.471572606264999</v>
      </c>
      <c r="AL973" t="e">
        <f>MIN(100, MAX(0, (100*(INDEX(出力表!D:D,13))/(EXP(INDEX(係数表!B:B,13) + $C973) + (INDEX(出力表!D:D,13)))) + (乱数表!$Y973*(Settings!B12/(((INDEX(出力表!D:D,13))+1)^INDEX(係数表!E:E,13)*INDEX(係数表!F:F,13))))))</f>
        <v>#VALUE!</v>
      </c>
      <c r="AM973" t="e">
        <f>MIN(100, MAX(0, (INDEX(出力表!D:D,13))*AK973/MAX(AL973, Settings!B3)))</f>
        <v>#VALUE!</v>
      </c>
      <c r="AN973">
        <f>IF(ISNUMBER(F973), INDEX(出力表!B:B,2)*F973, 0)+IF(ISNUMBER(I973), INDEX(出力表!B:B,3)*I973, 0)+IF(ISNUMBER(L973), INDEX(出力表!B:B,4)*L973, 0)+IF(ISNUMBER(O973), INDEX(出力表!B:B,5)*O973, 0)+IF(ISNUMBER(R973), INDEX(出力表!B:B,6)*R973, 0)+IF(ISNUMBER(U973), INDEX(出力表!B:B,7)*U973, 0)+IF(ISNUMBER(X973), INDEX(出力表!B:B,8)*X973, 0)+IF(ISNUMBER(AA973), INDEX(出力表!B:B,9)*AA973, 0)+IF(ISNUMBER(AD973), INDEX(出力表!B:B,10)*AD973, 0)+IF(ISNUMBER(AG973), INDEX(出力表!B:B,11)*AG973, 0)+IF(ISNUMBER(AJ973), INDEX(出力表!B:B,12)*AJ973, 0)+IF(ISNUMBER(AM973), INDEX(出力表!B:B,13)*AM973, 0)</f>
        <v>0</v>
      </c>
      <c r="AO973">
        <f>IF(ISNUMBER(F973), INDEX(出力表!B:B,2), 0)+IF(ISNUMBER(I973), INDEX(出力表!B:B,3), 0)+IF(ISNUMBER(L973), INDEX(出力表!B:B,4), 0)+IF(ISNUMBER(O973), INDEX(出力表!B:B,5), 0)+IF(ISNUMBER(R973), INDEX(出力表!B:B,6), 0)+IF(ISNUMBER(U973), INDEX(出力表!B:B,7), 0)+IF(ISNUMBER(X973), INDEX(出力表!B:B,8), 0)+IF(ISNUMBER(AA973), INDEX(出力表!B:B,9), 0)+IF(ISNUMBER(AD973), INDEX(出力表!B:B,10), 0)+IF(ISNUMBER(AG973), INDEX(出力表!B:B,11), 0)+IF(ISNUMBER(AJ973), INDEX(出力表!B:B,12), 0)+IF(ISNUMBER(AM973), INDEX(出力表!B:B,13), 0)</f>
        <v>0</v>
      </c>
      <c r="AP973" t="str">
        <f t="shared" si="15"/>
        <v/>
      </c>
    </row>
    <row r="974" spans="1:42" x14ac:dyDescent="0.2">
      <c r="A974">
        <v>973</v>
      </c>
      <c r="B974">
        <f>IF(UPPER(Settings!B4)="TRUE", 乱数表!$Z974*Settings!B10, 0)</f>
        <v>-4.0808482230390374E-2</v>
      </c>
      <c r="C974">
        <f>IF(UPPER(Settings!B4)="TRUE", 乱数表!$AA974*Settings!B11, 0)</f>
        <v>-9.7141821545626231E-3</v>
      </c>
      <c r="D974">
        <f>MIN(100, MAX(0, 100*BETAINV(乱数表!$B974, MAX(0.00000001, (1/(1+EXP(-(INDEX(係数表!G:G,2) + $B974))))*(EXP(INDEX(係数表!H:H,2) + INDEX(係数表!I:I,2)*LN(INDEX(出力表!C:C,2)+1)))), MAX(0.00000001, (1-(1/(1+EXP(-(INDEX(係数表!G:G,2) + $B974)))))*(EXP(INDEX(係数表!H:H,2) + INDEX(係数表!I:I,2)*LN(INDEX(出力表!C:C,2)+1)))))))</f>
        <v>99.536753494845769</v>
      </c>
      <c r="E974" t="e">
        <f>MIN(100, MAX(0, (100*(INDEX(出力表!D:D,2))/(EXP(INDEX(係数表!B:B,2) + $C974) + (INDEX(出力表!D:D,2)))) + (乱数表!$N974*(Settings!B12/(((INDEX(出力表!D:D,2))+1)^INDEX(係数表!E:E,2)*INDEX(係数表!F:F,2))))))</f>
        <v>#VALUE!</v>
      </c>
      <c r="F974" t="e">
        <f>MIN(100, MAX(0, (INDEX(出力表!D:D,2))*D974/MAX(E974, Settings!B3)))</f>
        <v>#VALUE!</v>
      </c>
      <c r="G974">
        <f>MIN(100, MAX(0, 100*BETAINV(乱数表!$C974, MAX(0.00000001, (1/(1+EXP(-(INDEX(係数表!G:G,3) + $B974))))*(EXP(INDEX(係数表!H:H,3) + INDEX(係数表!I:I,3)*LN(INDEX(出力表!C:C,3)+1)))), MAX(0.00000001, (1-(1/(1+EXP(-(INDEX(係数表!G:G,3) + $B974)))))*(EXP(INDEX(係数表!H:H,3) + INDEX(係数表!I:I,3)*LN(INDEX(出力表!C:C,3)+1)))))))</f>
        <v>90.164414167935462</v>
      </c>
      <c r="H974" t="e">
        <f>MIN(100, MAX(0, (100*(INDEX(出力表!D:D,3))/(EXP(INDEX(係数表!B:B,3) + $C974) + (INDEX(出力表!D:D,3)))) + (乱数表!$O974*(Settings!B12/(((INDEX(出力表!D:D,3))+1)^INDEX(係数表!E:E,3)*INDEX(係数表!F:F,3))))))</f>
        <v>#VALUE!</v>
      </c>
      <c r="I974" t="e">
        <f>MIN(100, MAX(0, (INDEX(出力表!D:D,3))*G974/MAX(H974, Settings!B3)))</f>
        <v>#VALUE!</v>
      </c>
      <c r="J974">
        <f>MIN(100, MAX(0, 100*BETAINV(乱数表!$D974, MAX(0.00000001, (1/(1+EXP(-(INDEX(係数表!G:G,4) + $B974))))*(EXP(INDEX(係数表!H:H,4) + INDEX(係数表!I:I,4)*LN(INDEX(出力表!C:C,4)+1)))), MAX(0.00000001, (1-(1/(1+EXP(-(INDEX(係数表!G:G,4) + $B974)))))*(EXP(INDEX(係数表!H:H,4) + INDEX(係数表!I:I,4)*LN(INDEX(出力表!C:C,4)+1)))))))</f>
        <v>81.993004339734625</v>
      </c>
      <c r="K974" t="e">
        <f>MIN(100, MAX(0, (100*(INDEX(出力表!D:D,4))/(EXP(INDEX(係数表!B:B,4) + $C974) + (INDEX(出力表!D:D,4)))) + (乱数表!$P974*(Settings!B12/(((INDEX(出力表!D:D,4))+1)^INDEX(係数表!E:E,4)*INDEX(係数表!F:F,4))))))</f>
        <v>#VALUE!</v>
      </c>
      <c r="L974" t="e">
        <f>MIN(100, MAX(0, (INDEX(出力表!D:D,4))*J974/MAX(K974, Settings!B3)))</f>
        <v>#VALUE!</v>
      </c>
      <c r="M974">
        <f>MIN(100, MAX(0, 100*BETAINV(乱数表!$E974, MAX(0.00000001, (1/(1+EXP(-(INDEX(係数表!G:G,5) + $B974))))*(EXP(INDEX(係数表!H:H,5) + INDEX(係数表!I:I,5)*LN(INDEX(出力表!C:C,5)+1)))), MAX(0.00000001, (1-(1/(1+EXP(-(INDEX(係数表!G:G,5) + $B974)))))*(EXP(INDEX(係数表!H:H,5) + INDEX(係数表!I:I,5)*LN(INDEX(出力表!C:C,5)+1)))))))</f>
        <v>93.754686462389557</v>
      </c>
      <c r="N974" t="e">
        <f>MIN(100, MAX(0, (100*(INDEX(出力表!D:D,5))/(EXP(INDEX(係数表!B:B,5) + $C974) + (INDEX(出力表!D:D,5)))) + (乱数表!$Q974*(Settings!B12/(((INDEX(出力表!D:D,5))+1)^INDEX(係数表!E:E,5)*INDEX(係数表!F:F,5))))))</f>
        <v>#VALUE!</v>
      </c>
      <c r="O974" t="e">
        <f>MIN(100, MAX(0, (INDEX(出力表!D:D,5))*M974/MAX(N974, Settings!B3)))</f>
        <v>#VALUE!</v>
      </c>
      <c r="P974">
        <f>MIN(100, MAX(0, 100*BETAINV(乱数表!$F974, MAX(0.00000001, (1/(1+EXP(-(INDEX(係数表!G:G,6) + $B974))))*(EXP(INDEX(係数表!H:H,6) + INDEX(係数表!I:I,6)*LN(INDEX(出力表!C:C,6)+1)))), MAX(0.00000001, (1-(1/(1+EXP(-(INDEX(係数表!G:G,6) + $B974)))))*(EXP(INDEX(係数表!H:H,6) + INDEX(係数表!I:I,6)*LN(INDEX(出力表!C:C,6)+1)))))))</f>
        <v>99.745083875461091</v>
      </c>
      <c r="Q974" t="e">
        <f>MIN(100, MAX(0, (100*(INDEX(出力表!D:D,6))/(EXP(INDEX(係数表!B:B,6) + $C974) + (INDEX(出力表!D:D,6)))) + (乱数表!$R974*(Settings!B12/(((INDEX(出力表!D:D,6))+1)^INDEX(係数表!E:E,6)*INDEX(係数表!F:F,6))))))</f>
        <v>#VALUE!</v>
      </c>
      <c r="R974" t="e">
        <f>MIN(100, MAX(0, (INDEX(出力表!D:D,6))*P974/MAX(Q974, Settings!B3)))</f>
        <v>#VALUE!</v>
      </c>
      <c r="S974">
        <f>MIN(100, MAX(0, 100*BETAINV(乱数表!$G974, MAX(0.00000001, (1/(1+EXP(-(INDEX(係数表!G:G,7) + $B974))))*(EXP(INDEX(係数表!H:H,7) + INDEX(係数表!I:I,7)*LN(INDEX(出力表!C:C,7)+1)))), MAX(0.00000001, (1-(1/(1+EXP(-(INDEX(係数表!G:G,7) + $B974)))))*(EXP(INDEX(係数表!H:H,7) + INDEX(係数表!I:I,7)*LN(INDEX(出力表!C:C,7)+1)))))))</f>
        <v>91.45922009093988</v>
      </c>
      <c r="T974" t="e">
        <f>MIN(100, MAX(0, (100*(INDEX(出力表!D:D,7))/(EXP(INDEX(係数表!B:B,7) + $C974) + (INDEX(出力表!D:D,7)))) + (乱数表!$S974*(Settings!B12/(((INDEX(出力表!D:D,7))+1)^INDEX(係数表!E:E,7)*INDEX(係数表!F:F,7))))))</f>
        <v>#VALUE!</v>
      </c>
      <c r="U974" t="e">
        <f>MIN(100, MAX(0, (INDEX(出力表!D:D,7))*S974/MAX(T974, Settings!B3)))</f>
        <v>#VALUE!</v>
      </c>
      <c r="V974">
        <f>MIN(100, MAX(0, 100*BETAINV(乱数表!$H974, MAX(0.00000001, (1/(1+EXP(-(INDEX(係数表!G:G,8) + $B974))))*(EXP(INDEX(係数表!H:H,8) + INDEX(係数表!I:I,8)*LN(INDEX(出力表!C:C,8)+1)))), MAX(0.00000001, (1-(1/(1+EXP(-(INDEX(係数表!G:G,8) + $B974)))))*(EXP(INDEX(係数表!H:H,8) + INDEX(係数表!I:I,8)*LN(INDEX(出力表!C:C,8)+1)))))))</f>
        <v>81.076684801095013</v>
      </c>
      <c r="W974" t="e">
        <f>MIN(100, MAX(0, (100*(INDEX(出力表!D:D,8))/(EXP(INDEX(係数表!B:B,8) + $C974) + (INDEX(出力表!D:D,8)))) + (乱数表!$T974*(Settings!B12/(((INDEX(出力表!D:D,8))+1)^INDEX(係数表!E:E,8)*INDEX(係数表!F:F,8))))))</f>
        <v>#VALUE!</v>
      </c>
      <c r="X974" t="e">
        <f>MIN(100, MAX(0, (INDEX(出力表!D:D,8))*V974/MAX(W974, Settings!B3)))</f>
        <v>#VALUE!</v>
      </c>
      <c r="Y974">
        <f>MIN(100, MAX(0, 100*BETAINV(乱数表!$I974, MAX(0.00000001, (1/(1+EXP(-(INDEX(係数表!G:G,9) + $B974))))*(EXP(INDEX(係数表!H:H,9) + INDEX(係数表!I:I,9)*LN(INDEX(出力表!C:C,9)+1)))), MAX(0.00000001, (1-(1/(1+EXP(-(INDEX(係数表!G:G,9) + $B974)))))*(EXP(INDEX(係数表!H:H,9) + INDEX(係数表!I:I,9)*LN(INDEX(出力表!C:C,9)+1)))))))</f>
        <v>42.971965450796809</v>
      </c>
      <c r="Z974" t="e">
        <f>MIN(100, MAX(0, (100*(INDEX(出力表!D:D,9))/(EXP(INDEX(係数表!B:B,9) + $C974) + (INDEX(出力表!D:D,9)))) + (乱数表!$U974*(Settings!B12/(((INDEX(出力表!D:D,9))+1)^INDEX(係数表!E:E,9)*INDEX(係数表!F:F,9))))))</f>
        <v>#VALUE!</v>
      </c>
      <c r="AA974" t="e">
        <f>MIN(100, MAX(0, (INDEX(出力表!D:D,9))*Y974/MAX(Z974, Settings!B3)))</f>
        <v>#VALUE!</v>
      </c>
      <c r="AB974">
        <f>MIN(100, MAX(0, 100*BETAINV(乱数表!$J974, MAX(0.00000001, (1/(1+EXP(-(INDEX(係数表!G:G,10) + $B974))))*(EXP(INDEX(係数表!H:H,10) + INDEX(係数表!I:I,10)*LN(INDEX(出力表!C:C,10)+1)))), MAX(0.00000001, (1-(1/(1+EXP(-(INDEX(係数表!G:G,10) + $B974)))))*(EXP(INDEX(係数表!H:H,10) + INDEX(係数表!I:I,10)*LN(INDEX(出力表!C:C,10)+1)))))))</f>
        <v>67.375959793347292</v>
      </c>
      <c r="AC974" t="e">
        <f>MIN(100, MAX(0, (100*(INDEX(出力表!D:D,10))/(EXP(INDEX(係数表!B:B,10) + $C974) + (INDEX(出力表!D:D,10)))) + (乱数表!$V974*(Settings!B12/(((INDEX(出力表!D:D,10))+1)^INDEX(係数表!E:E,10)*INDEX(係数表!F:F,10))))))</f>
        <v>#VALUE!</v>
      </c>
      <c r="AD974" t="e">
        <f>MIN(100, MAX(0, (INDEX(出力表!D:D,10))*AB974/MAX(AC974, Settings!B3)))</f>
        <v>#VALUE!</v>
      </c>
      <c r="AE974">
        <f>MIN(100, MAX(0, 100*BETAINV(乱数表!$K974, MAX(0.00000001, (1/(1+EXP(-(INDEX(係数表!G:G,11) + $B974))))*(EXP(INDEX(係数表!H:H,11) + INDEX(係数表!I:I,11)*LN(INDEX(出力表!C:C,11)+1)))), MAX(0.00000001, (1-(1/(1+EXP(-(INDEX(係数表!G:G,11) + $B974)))))*(EXP(INDEX(係数表!H:H,11) + INDEX(係数表!I:I,11)*LN(INDEX(出力表!C:C,11)+1)))))))</f>
        <v>96.483961281383358</v>
      </c>
      <c r="AF974" t="e">
        <f>MIN(100, MAX(0, (100*(INDEX(出力表!D:D,11))/(EXP(INDEX(係数表!B:B,11) + $C974) + (INDEX(出力表!D:D,11)))) + (乱数表!$W974*(Settings!B12/(((INDEX(出力表!D:D,11))+1)^INDEX(係数表!E:E,11)*INDEX(係数表!F:F,11))))))</f>
        <v>#VALUE!</v>
      </c>
      <c r="AG974" t="e">
        <f>MIN(100, MAX(0, (INDEX(出力表!D:D,11))*AE974/MAX(AF974, Settings!B3)))</f>
        <v>#VALUE!</v>
      </c>
      <c r="AH974">
        <f>MIN(100, MAX(0, 100*BETAINV(乱数表!$L974, MAX(0.00000001, (1/(1+EXP(-(INDEX(係数表!G:G,12) + $B974))))*(EXP(INDEX(係数表!H:H,12) + INDEX(係数表!I:I,12)*LN(INDEX(出力表!C:C,12)+1)))), MAX(0.00000001, (1-(1/(1+EXP(-(INDEX(係数表!G:G,12) + $B974)))))*(EXP(INDEX(係数表!H:H,12) + INDEX(係数表!I:I,12)*LN(INDEX(出力表!C:C,12)+1)))))))</f>
        <v>99.612047397974507</v>
      </c>
      <c r="AI974" t="e">
        <f>MIN(100, MAX(0, (100*(INDEX(出力表!D:D,12))/(EXP(INDEX(係数表!B:B,12) + $C974) + (INDEX(出力表!D:D,12)))) + (乱数表!$X974*(Settings!B12/(((INDEX(出力表!D:D,12))+1)^INDEX(係数表!E:E,12)*INDEX(係数表!F:F,12))))))</f>
        <v>#VALUE!</v>
      </c>
      <c r="AJ974" t="e">
        <f>MIN(100, MAX(0, (INDEX(出力表!D:D,12))*AH974/MAX(AI974, Settings!B3)))</f>
        <v>#VALUE!</v>
      </c>
      <c r="AK974">
        <f>MIN(100, MAX(0, 100*BETAINV(乱数表!$M974, MAX(0.00000001, (1/(1+EXP(-(INDEX(係数表!G:G,13) + $B974))))*(EXP(INDEX(係数表!H:H,13) + INDEX(係数表!I:I,13)*LN(INDEX(出力表!C:C,13)+1)))), MAX(0.00000001, (1-(1/(1+EXP(-(INDEX(係数表!G:G,13) + $B974)))))*(EXP(INDEX(係数表!H:H,13) + INDEX(係数表!I:I,13)*LN(INDEX(出力表!C:C,13)+1)))))))</f>
        <v>99.818992328858485</v>
      </c>
      <c r="AL974" t="e">
        <f>MIN(100, MAX(0, (100*(INDEX(出力表!D:D,13))/(EXP(INDEX(係数表!B:B,13) + $C974) + (INDEX(出力表!D:D,13)))) + (乱数表!$Y974*(Settings!B12/(((INDEX(出力表!D:D,13))+1)^INDEX(係数表!E:E,13)*INDEX(係数表!F:F,13))))))</f>
        <v>#VALUE!</v>
      </c>
      <c r="AM974" t="e">
        <f>MIN(100, MAX(0, (INDEX(出力表!D:D,13))*AK974/MAX(AL974, Settings!B3)))</f>
        <v>#VALUE!</v>
      </c>
      <c r="AN974">
        <f>IF(ISNUMBER(F974), INDEX(出力表!B:B,2)*F974, 0)+IF(ISNUMBER(I974), INDEX(出力表!B:B,3)*I974, 0)+IF(ISNUMBER(L974), INDEX(出力表!B:B,4)*L974, 0)+IF(ISNUMBER(O974), INDEX(出力表!B:B,5)*O974, 0)+IF(ISNUMBER(R974), INDEX(出力表!B:B,6)*R974, 0)+IF(ISNUMBER(U974), INDEX(出力表!B:B,7)*U974, 0)+IF(ISNUMBER(X974), INDEX(出力表!B:B,8)*X974, 0)+IF(ISNUMBER(AA974), INDEX(出力表!B:B,9)*AA974, 0)+IF(ISNUMBER(AD974), INDEX(出力表!B:B,10)*AD974, 0)+IF(ISNUMBER(AG974), INDEX(出力表!B:B,11)*AG974, 0)+IF(ISNUMBER(AJ974), INDEX(出力表!B:B,12)*AJ974, 0)+IF(ISNUMBER(AM974), INDEX(出力表!B:B,13)*AM974, 0)</f>
        <v>0</v>
      </c>
      <c r="AO974">
        <f>IF(ISNUMBER(F974), INDEX(出力表!B:B,2), 0)+IF(ISNUMBER(I974), INDEX(出力表!B:B,3), 0)+IF(ISNUMBER(L974), INDEX(出力表!B:B,4), 0)+IF(ISNUMBER(O974), INDEX(出力表!B:B,5), 0)+IF(ISNUMBER(R974), INDEX(出力表!B:B,6), 0)+IF(ISNUMBER(U974), INDEX(出力表!B:B,7), 0)+IF(ISNUMBER(X974), INDEX(出力表!B:B,8), 0)+IF(ISNUMBER(AA974), INDEX(出力表!B:B,9), 0)+IF(ISNUMBER(AD974), INDEX(出力表!B:B,10), 0)+IF(ISNUMBER(AG974), INDEX(出力表!B:B,11), 0)+IF(ISNUMBER(AJ974), INDEX(出力表!B:B,12), 0)+IF(ISNUMBER(AM974), INDEX(出力表!B:B,13), 0)</f>
        <v>0</v>
      </c>
      <c r="AP974" t="str">
        <f t="shared" si="15"/>
        <v/>
      </c>
    </row>
    <row r="975" spans="1:42" x14ac:dyDescent="0.2">
      <c r="A975">
        <v>974</v>
      </c>
      <c r="B975">
        <f>IF(UPPER(Settings!B4)="TRUE", 乱数表!$Z975*Settings!B10, 0)</f>
        <v>-0.29722930375374756</v>
      </c>
      <c r="C975">
        <f>IF(UPPER(Settings!B4)="TRUE", 乱数表!$AA975*Settings!B11, 0)</f>
        <v>2.5905318222478328E-2</v>
      </c>
      <c r="D975">
        <f>MIN(100, MAX(0, 100*BETAINV(乱数表!$B975, MAX(0.00000001, (1/(1+EXP(-(INDEX(係数表!G:G,2) + $B975))))*(EXP(INDEX(係数表!H:H,2) + INDEX(係数表!I:I,2)*LN(INDEX(出力表!C:C,2)+1)))), MAX(0.00000001, (1-(1/(1+EXP(-(INDEX(係数表!G:G,2) + $B975)))))*(EXP(INDEX(係数表!H:H,2) + INDEX(係数表!I:I,2)*LN(INDEX(出力表!C:C,2)+1)))))))</f>
        <v>82.806347972780699</v>
      </c>
      <c r="E975" t="e">
        <f>MIN(100, MAX(0, (100*(INDEX(出力表!D:D,2))/(EXP(INDEX(係数表!B:B,2) + $C975) + (INDEX(出力表!D:D,2)))) + (乱数表!$N975*(Settings!B12/(((INDEX(出力表!D:D,2))+1)^INDEX(係数表!E:E,2)*INDEX(係数表!F:F,2))))))</f>
        <v>#VALUE!</v>
      </c>
      <c r="F975" t="e">
        <f>MIN(100, MAX(0, (INDEX(出力表!D:D,2))*D975/MAX(E975, Settings!B3)))</f>
        <v>#VALUE!</v>
      </c>
      <c r="G975">
        <f>MIN(100, MAX(0, 100*BETAINV(乱数表!$C975, MAX(0.00000001, (1/(1+EXP(-(INDEX(係数表!G:G,3) + $B975))))*(EXP(INDEX(係数表!H:H,3) + INDEX(係数表!I:I,3)*LN(INDEX(出力表!C:C,3)+1)))), MAX(0.00000001, (1-(1/(1+EXP(-(INDEX(係数表!G:G,3) + $B975)))))*(EXP(INDEX(係数表!H:H,3) + INDEX(係数表!I:I,3)*LN(INDEX(出力表!C:C,3)+1)))))))</f>
        <v>89.248983097875652</v>
      </c>
      <c r="H975" t="e">
        <f>MIN(100, MAX(0, (100*(INDEX(出力表!D:D,3))/(EXP(INDEX(係数表!B:B,3) + $C975) + (INDEX(出力表!D:D,3)))) + (乱数表!$O975*(Settings!B12/(((INDEX(出力表!D:D,3))+1)^INDEX(係数表!E:E,3)*INDEX(係数表!F:F,3))))))</f>
        <v>#VALUE!</v>
      </c>
      <c r="I975" t="e">
        <f>MIN(100, MAX(0, (INDEX(出力表!D:D,3))*G975/MAX(H975, Settings!B3)))</f>
        <v>#VALUE!</v>
      </c>
      <c r="J975">
        <f>MIN(100, MAX(0, 100*BETAINV(乱数表!$D975, MAX(0.00000001, (1/(1+EXP(-(INDEX(係数表!G:G,4) + $B975))))*(EXP(INDEX(係数表!H:H,4) + INDEX(係数表!I:I,4)*LN(INDEX(出力表!C:C,4)+1)))), MAX(0.00000001, (1-(1/(1+EXP(-(INDEX(係数表!G:G,4) + $B975)))))*(EXP(INDEX(係数表!H:H,4) + INDEX(係数表!I:I,4)*LN(INDEX(出力表!C:C,4)+1)))))))</f>
        <v>56.511789005668909</v>
      </c>
      <c r="K975" t="e">
        <f>MIN(100, MAX(0, (100*(INDEX(出力表!D:D,4))/(EXP(INDEX(係数表!B:B,4) + $C975) + (INDEX(出力表!D:D,4)))) + (乱数表!$P975*(Settings!B12/(((INDEX(出力表!D:D,4))+1)^INDEX(係数表!E:E,4)*INDEX(係数表!F:F,4))))))</f>
        <v>#VALUE!</v>
      </c>
      <c r="L975" t="e">
        <f>MIN(100, MAX(0, (INDEX(出力表!D:D,4))*J975/MAX(K975, Settings!B3)))</f>
        <v>#VALUE!</v>
      </c>
      <c r="M975">
        <f>MIN(100, MAX(0, 100*BETAINV(乱数表!$E975, MAX(0.00000001, (1/(1+EXP(-(INDEX(係数表!G:G,5) + $B975))))*(EXP(INDEX(係数表!H:H,5) + INDEX(係数表!I:I,5)*LN(INDEX(出力表!C:C,5)+1)))), MAX(0.00000001, (1-(1/(1+EXP(-(INDEX(係数表!G:G,5) + $B975)))))*(EXP(INDEX(係数表!H:H,5) + INDEX(係数表!I:I,5)*LN(INDEX(出力表!C:C,5)+1)))))))</f>
        <v>97.389090560694314</v>
      </c>
      <c r="N975" t="e">
        <f>MIN(100, MAX(0, (100*(INDEX(出力表!D:D,5))/(EXP(INDEX(係数表!B:B,5) + $C975) + (INDEX(出力表!D:D,5)))) + (乱数表!$Q975*(Settings!B12/(((INDEX(出力表!D:D,5))+1)^INDEX(係数表!E:E,5)*INDEX(係数表!F:F,5))))))</f>
        <v>#VALUE!</v>
      </c>
      <c r="O975" t="e">
        <f>MIN(100, MAX(0, (INDEX(出力表!D:D,5))*M975/MAX(N975, Settings!B3)))</f>
        <v>#VALUE!</v>
      </c>
      <c r="P975">
        <f>MIN(100, MAX(0, 100*BETAINV(乱数表!$F975, MAX(0.00000001, (1/(1+EXP(-(INDEX(係数表!G:G,6) + $B975))))*(EXP(INDEX(係数表!H:H,6) + INDEX(係数表!I:I,6)*LN(INDEX(出力表!C:C,6)+1)))), MAX(0.00000001, (1-(1/(1+EXP(-(INDEX(係数表!G:G,6) + $B975)))))*(EXP(INDEX(係数表!H:H,6) + INDEX(係数表!I:I,6)*LN(INDEX(出力表!C:C,6)+1)))))))</f>
        <v>97.208187999619028</v>
      </c>
      <c r="Q975" t="e">
        <f>MIN(100, MAX(0, (100*(INDEX(出力表!D:D,6))/(EXP(INDEX(係数表!B:B,6) + $C975) + (INDEX(出力表!D:D,6)))) + (乱数表!$R975*(Settings!B12/(((INDEX(出力表!D:D,6))+1)^INDEX(係数表!E:E,6)*INDEX(係数表!F:F,6))))))</f>
        <v>#VALUE!</v>
      </c>
      <c r="R975" t="e">
        <f>MIN(100, MAX(0, (INDEX(出力表!D:D,6))*P975/MAX(Q975, Settings!B3)))</f>
        <v>#VALUE!</v>
      </c>
      <c r="S975">
        <f>MIN(100, MAX(0, 100*BETAINV(乱数表!$G975, MAX(0.00000001, (1/(1+EXP(-(INDEX(係数表!G:G,7) + $B975))))*(EXP(INDEX(係数表!H:H,7) + INDEX(係数表!I:I,7)*LN(INDEX(出力表!C:C,7)+1)))), MAX(0.00000001, (1-(1/(1+EXP(-(INDEX(係数表!G:G,7) + $B975)))))*(EXP(INDEX(係数表!H:H,7) + INDEX(係数表!I:I,7)*LN(INDEX(出力表!C:C,7)+1)))))))</f>
        <v>65.947283092842895</v>
      </c>
      <c r="T975" t="e">
        <f>MIN(100, MAX(0, (100*(INDEX(出力表!D:D,7))/(EXP(INDEX(係数表!B:B,7) + $C975) + (INDEX(出力表!D:D,7)))) + (乱数表!$S975*(Settings!B12/(((INDEX(出力表!D:D,7))+1)^INDEX(係数表!E:E,7)*INDEX(係数表!F:F,7))))))</f>
        <v>#VALUE!</v>
      </c>
      <c r="U975" t="e">
        <f>MIN(100, MAX(0, (INDEX(出力表!D:D,7))*S975/MAX(T975, Settings!B3)))</f>
        <v>#VALUE!</v>
      </c>
      <c r="V975">
        <f>MIN(100, MAX(0, 100*BETAINV(乱数表!$H975, MAX(0.00000001, (1/(1+EXP(-(INDEX(係数表!G:G,8) + $B975))))*(EXP(INDEX(係数表!H:H,8) + INDEX(係数表!I:I,8)*LN(INDEX(出力表!C:C,8)+1)))), MAX(0.00000001, (1-(1/(1+EXP(-(INDEX(係数表!G:G,8) + $B975)))))*(EXP(INDEX(係数表!H:H,8) + INDEX(係数表!I:I,8)*LN(INDEX(出力表!C:C,8)+1)))))))</f>
        <v>66.751866996450644</v>
      </c>
      <c r="W975" t="e">
        <f>MIN(100, MAX(0, (100*(INDEX(出力表!D:D,8))/(EXP(INDEX(係数表!B:B,8) + $C975) + (INDEX(出力表!D:D,8)))) + (乱数表!$T975*(Settings!B12/(((INDEX(出力表!D:D,8))+1)^INDEX(係数表!E:E,8)*INDEX(係数表!F:F,8))))))</f>
        <v>#VALUE!</v>
      </c>
      <c r="X975" t="e">
        <f>MIN(100, MAX(0, (INDEX(出力表!D:D,8))*V975/MAX(W975, Settings!B3)))</f>
        <v>#VALUE!</v>
      </c>
      <c r="Y975">
        <f>MIN(100, MAX(0, 100*BETAINV(乱数表!$I975, MAX(0.00000001, (1/(1+EXP(-(INDEX(係数表!G:G,9) + $B975))))*(EXP(INDEX(係数表!H:H,9) + INDEX(係数表!I:I,9)*LN(INDEX(出力表!C:C,9)+1)))), MAX(0.00000001, (1-(1/(1+EXP(-(INDEX(係数表!G:G,9) + $B975)))))*(EXP(INDEX(係数表!H:H,9) + INDEX(係数表!I:I,9)*LN(INDEX(出力表!C:C,9)+1)))))))</f>
        <v>82.275246552877874</v>
      </c>
      <c r="Z975" t="e">
        <f>MIN(100, MAX(0, (100*(INDEX(出力表!D:D,9))/(EXP(INDEX(係数表!B:B,9) + $C975) + (INDEX(出力表!D:D,9)))) + (乱数表!$U975*(Settings!B12/(((INDEX(出力表!D:D,9))+1)^INDEX(係数表!E:E,9)*INDEX(係数表!F:F,9))))))</f>
        <v>#VALUE!</v>
      </c>
      <c r="AA975" t="e">
        <f>MIN(100, MAX(0, (INDEX(出力表!D:D,9))*Y975/MAX(Z975, Settings!B3)))</f>
        <v>#VALUE!</v>
      </c>
      <c r="AB975">
        <f>MIN(100, MAX(0, 100*BETAINV(乱数表!$J975, MAX(0.00000001, (1/(1+EXP(-(INDEX(係数表!G:G,10) + $B975))))*(EXP(INDEX(係数表!H:H,10) + INDEX(係数表!I:I,10)*LN(INDEX(出力表!C:C,10)+1)))), MAX(0.00000001, (1-(1/(1+EXP(-(INDEX(係数表!G:G,10) + $B975)))))*(EXP(INDEX(係数表!H:H,10) + INDEX(係数表!I:I,10)*LN(INDEX(出力表!C:C,10)+1)))))))</f>
        <v>99.47590278294922</v>
      </c>
      <c r="AC975" t="e">
        <f>MIN(100, MAX(0, (100*(INDEX(出力表!D:D,10))/(EXP(INDEX(係数表!B:B,10) + $C975) + (INDEX(出力表!D:D,10)))) + (乱数表!$V975*(Settings!B12/(((INDEX(出力表!D:D,10))+1)^INDEX(係数表!E:E,10)*INDEX(係数表!F:F,10))))))</f>
        <v>#VALUE!</v>
      </c>
      <c r="AD975" t="e">
        <f>MIN(100, MAX(0, (INDEX(出力表!D:D,10))*AB975/MAX(AC975, Settings!B3)))</f>
        <v>#VALUE!</v>
      </c>
      <c r="AE975">
        <f>MIN(100, MAX(0, 100*BETAINV(乱数表!$K975, MAX(0.00000001, (1/(1+EXP(-(INDEX(係数表!G:G,11) + $B975))))*(EXP(INDEX(係数表!H:H,11) + INDEX(係数表!I:I,11)*LN(INDEX(出力表!C:C,11)+1)))), MAX(0.00000001, (1-(1/(1+EXP(-(INDEX(係数表!G:G,11) + $B975)))))*(EXP(INDEX(係数表!H:H,11) + INDEX(係数表!I:I,11)*LN(INDEX(出力表!C:C,11)+1)))))))</f>
        <v>96.474257434987109</v>
      </c>
      <c r="AF975" t="e">
        <f>MIN(100, MAX(0, (100*(INDEX(出力表!D:D,11))/(EXP(INDEX(係数表!B:B,11) + $C975) + (INDEX(出力表!D:D,11)))) + (乱数表!$W975*(Settings!B12/(((INDEX(出力表!D:D,11))+1)^INDEX(係数表!E:E,11)*INDEX(係数表!F:F,11))))))</f>
        <v>#VALUE!</v>
      </c>
      <c r="AG975" t="e">
        <f>MIN(100, MAX(0, (INDEX(出力表!D:D,11))*AE975/MAX(AF975, Settings!B3)))</f>
        <v>#VALUE!</v>
      </c>
      <c r="AH975">
        <f>MIN(100, MAX(0, 100*BETAINV(乱数表!$L975, MAX(0.00000001, (1/(1+EXP(-(INDEX(係数表!G:G,12) + $B975))))*(EXP(INDEX(係数表!H:H,12) + INDEX(係数表!I:I,12)*LN(INDEX(出力表!C:C,12)+1)))), MAX(0.00000001, (1-(1/(1+EXP(-(INDEX(係数表!G:G,12) + $B975)))))*(EXP(INDEX(係数表!H:H,12) + INDEX(係数表!I:I,12)*LN(INDEX(出力表!C:C,12)+1)))))))</f>
        <v>35.561449223846743</v>
      </c>
      <c r="AI975" t="e">
        <f>MIN(100, MAX(0, (100*(INDEX(出力表!D:D,12))/(EXP(INDEX(係数表!B:B,12) + $C975) + (INDEX(出力表!D:D,12)))) + (乱数表!$X975*(Settings!B12/(((INDEX(出力表!D:D,12))+1)^INDEX(係数表!E:E,12)*INDEX(係数表!F:F,12))))))</f>
        <v>#VALUE!</v>
      </c>
      <c r="AJ975" t="e">
        <f>MIN(100, MAX(0, (INDEX(出力表!D:D,12))*AH975/MAX(AI975, Settings!B3)))</f>
        <v>#VALUE!</v>
      </c>
      <c r="AK975">
        <f>MIN(100, MAX(0, 100*BETAINV(乱数表!$M975, MAX(0.00000001, (1/(1+EXP(-(INDEX(係数表!G:G,13) + $B975))))*(EXP(INDEX(係数表!H:H,13) + INDEX(係数表!I:I,13)*LN(INDEX(出力表!C:C,13)+1)))), MAX(0.00000001, (1-(1/(1+EXP(-(INDEX(係数表!G:G,13) + $B975)))))*(EXP(INDEX(係数表!H:H,13) + INDEX(係数表!I:I,13)*LN(INDEX(出力表!C:C,13)+1)))))))</f>
        <v>98.007652060685118</v>
      </c>
      <c r="AL975" t="e">
        <f>MIN(100, MAX(0, (100*(INDEX(出力表!D:D,13))/(EXP(INDEX(係数表!B:B,13) + $C975) + (INDEX(出力表!D:D,13)))) + (乱数表!$Y975*(Settings!B12/(((INDEX(出力表!D:D,13))+1)^INDEX(係数表!E:E,13)*INDEX(係数表!F:F,13))))))</f>
        <v>#VALUE!</v>
      </c>
      <c r="AM975" t="e">
        <f>MIN(100, MAX(0, (INDEX(出力表!D:D,13))*AK975/MAX(AL975, Settings!B3)))</f>
        <v>#VALUE!</v>
      </c>
      <c r="AN975">
        <f>IF(ISNUMBER(F975), INDEX(出力表!B:B,2)*F975, 0)+IF(ISNUMBER(I975), INDEX(出力表!B:B,3)*I975, 0)+IF(ISNUMBER(L975), INDEX(出力表!B:B,4)*L975, 0)+IF(ISNUMBER(O975), INDEX(出力表!B:B,5)*O975, 0)+IF(ISNUMBER(R975), INDEX(出力表!B:B,6)*R975, 0)+IF(ISNUMBER(U975), INDEX(出力表!B:B,7)*U975, 0)+IF(ISNUMBER(X975), INDEX(出力表!B:B,8)*X975, 0)+IF(ISNUMBER(AA975), INDEX(出力表!B:B,9)*AA975, 0)+IF(ISNUMBER(AD975), INDEX(出力表!B:B,10)*AD975, 0)+IF(ISNUMBER(AG975), INDEX(出力表!B:B,11)*AG975, 0)+IF(ISNUMBER(AJ975), INDEX(出力表!B:B,12)*AJ975, 0)+IF(ISNUMBER(AM975), INDEX(出力表!B:B,13)*AM975, 0)</f>
        <v>0</v>
      </c>
      <c r="AO975">
        <f>IF(ISNUMBER(F975), INDEX(出力表!B:B,2), 0)+IF(ISNUMBER(I975), INDEX(出力表!B:B,3), 0)+IF(ISNUMBER(L975), INDEX(出力表!B:B,4), 0)+IF(ISNUMBER(O975), INDEX(出力表!B:B,5), 0)+IF(ISNUMBER(R975), INDEX(出力表!B:B,6), 0)+IF(ISNUMBER(U975), INDEX(出力表!B:B,7), 0)+IF(ISNUMBER(X975), INDEX(出力表!B:B,8), 0)+IF(ISNUMBER(AA975), INDEX(出力表!B:B,9), 0)+IF(ISNUMBER(AD975), INDEX(出力表!B:B,10), 0)+IF(ISNUMBER(AG975), INDEX(出力表!B:B,11), 0)+IF(ISNUMBER(AJ975), INDEX(出力表!B:B,12), 0)+IF(ISNUMBER(AM975), INDEX(出力表!B:B,13), 0)</f>
        <v>0</v>
      </c>
      <c r="AP975" t="str">
        <f t="shared" si="15"/>
        <v/>
      </c>
    </row>
    <row r="976" spans="1:42" x14ac:dyDescent="0.2">
      <c r="A976">
        <v>975</v>
      </c>
      <c r="B976">
        <f>IF(UPPER(Settings!B4)="TRUE", 乱数表!$Z976*Settings!B10, 0)</f>
        <v>-3.3586817644657076E-2</v>
      </c>
      <c r="C976">
        <f>IF(UPPER(Settings!B4)="TRUE", 乱数表!$AA976*Settings!B11, 0)</f>
        <v>0.19737270202011736</v>
      </c>
      <c r="D976">
        <f>MIN(100, MAX(0, 100*BETAINV(乱数表!$B976, MAX(0.00000001, (1/(1+EXP(-(INDEX(係数表!G:G,2) + $B976))))*(EXP(INDEX(係数表!H:H,2) + INDEX(係数表!I:I,2)*LN(INDEX(出力表!C:C,2)+1)))), MAX(0.00000001, (1-(1/(1+EXP(-(INDEX(係数表!G:G,2) + $B976)))))*(EXP(INDEX(係数表!H:H,2) + INDEX(係数表!I:I,2)*LN(INDEX(出力表!C:C,2)+1)))))))</f>
        <v>87.652157607077712</v>
      </c>
      <c r="E976" t="e">
        <f>MIN(100, MAX(0, (100*(INDEX(出力表!D:D,2))/(EXP(INDEX(係数表!B:B,2) + $C976) + (INDEX(出力表!D:D,2)))) + (乱数表!$N976*(Settings!B12/(((INDEX(出力表!D:D,2))+1)^INDEX(係数表!E:E,2)*INDEX(係数表!F:F,2))))))</f>
        <v>#VALUE!</v>
      </c>
      <c r="F976" t="e">
        <f>MIN(100, MAX(0, (INDEX(出力表!D:D,2))*D976/MAX(E976, Settings!B3)))</f>
        <v>#VALUE!</v>
      </c>
      <c r="G976">
        <f>MIN(100, MAX(0, 100*BETAINV(乱数表!$C976, MAX(0.00000001, (1/(1+EXP(-(INDEX(係数表!G:G,3) + $B976))))*(EXP(INDEX(係数表!H:H,3) + INDEX(係数表!I:I,3)*LN(INDEX(出力表!C:C,3)+1)))), MAX(0.00000001, (1-(1/(1+EXP(-(INDEX(係数表!G:G,3) + $B976)))))*(EXP(INDEX(係数表!H:H,3) + INDEX(係数表!I:I,3)*LN(INDEX(出力表!C:C,3)+1)))))))</f>
        <v>98.006182349390045</v>
      </c>
      <c r="H976" t="e">
        <f>MIN(100, MAX(0, (100*(INDEX(出力表!D:D,3))/(EXP(INDEX(係数表!B:B,3) + $C976) + (INDEX(出力表!D:D,3)))) + (乱数表!$O976*(Settings!B12/(((INDEX(出力表!D:D,3))+1)^INDEX(係数表!E:E,3)*INDEX(係数表!F:F,3))))))</f>
        <v>#VALUE!</v>
      </c>
      <c r="I976" t="e">
        <f>MIN(100, MAX(0, (INDEX(出力表!D:D,3))*G976/MAX(H976, Settings!B3)))</f>
        <v>#VALUE!</v>
      </c>
      <c r="J976">
        <f>MIN(100, MAX(0, 100*BETAINV(乱数表!$D976, MAX(0.00000001, (1/(1+EXP(-(INDEX(係数表!G:G,4) + $B976))))*(EXP(INDEX(係数表!H:H,4) + INDEX(係数表!I:I,4)*LN(INDEX(出力表!C:C,4)+1)))), MAX(0.00000001, (1-(1/(1+EXP(-(INDEX(係数表!G:G,4) + $B976)))))*(EXP(INDEX(係数表!H:H,4) + INDEX(係数表!I:I,4)*LN(INDEX(出力表!C:C,4)+1)))))))</f>
        <v>91.794245819902471</v>
      </c>
      <c r="K976" t="e">
        <f>MIN(100, MAX(0, (100*(INDEX(出力表!D:D,4))/(EXP(INDEX(係数表!B:B,4) + $C976) + (INDEX(出力表!D:D,4)))) + (乱数表!$P976*(Settings!B12/(((INDEX(出力表!D:D,4))+1)^INDEX(係数表!E:E,4)*INDEX(係数表!F:F,4))))))</f>
        <v>#VALUE!</v>
      </c>
      <c r="L976" t="e">
        <f>MIN(100, MAX(0, (INDEX(出力表!D:D,4))*J976/MAX(K976, Settings!B3)))</f>
        <v>#VALUE!</v>
      </c>
      <c r="M976">
        <f>MIN(100, MAX(0, 100*BETAINV(乱数表!$E976, MAX(0.00000001, (1/(1+EXP(-(INDEX(係数表!G:G,5) + $B976))))*(EXP(INDEX(係数表!H:H,5) + INDEX(係数表!I:I,5)*LN(INDEX(出力表!C:C,5)+1)))), MAX(0.00000001, (1-(1/(1+EXP(-(INDEX(係数表!G:G,5) + $B976)))))*(EXP(INDEX(係数表!H:H,5) + INDEX(係数表!I:I,5)*LN(INDEX(出力表!C:C,5)+1)))))))</f>
        <v>99.90690946637217</v>
      </c>
      <c r="N976" t="e">
        <f>MIN(100, MAX(0, (100*(INDEX(出力表!D:D,5))/(EXP(INDEX(係数表!B:B,5) + $C976) + (INDEX(出力表!D:D,5)))) + (乱数表!$Q976*(Settings!B12/(((INDEX(出力表!D:D,5))+1)^INDEX(係数表!E:E,5)*INDEX(係数表!F:F,5))))))</f>
        <v>#VALUE!</v>
      </c>
      <c r="O976" t="e">
        <f>MIN(100, MAX(0, (INDEX(出力表!D:D,5))*M976/MAX(N976, Settings!B3)))</f>
        <v>#VALUE!</v>
      </c>
      <c r="P976">
        <f>MIN(100, MAX(0, 100*BETAINV(乱数表!$F976, MAX(0.00000001, (1/(1+EXP(-(INDEX(係数表!G:G,6) + $B976))))*(EXP(INDEX(係数表!H:H,6) + INDEX(係数表!I:I,6)*LN(INDEX(出力表!C:C,6)+1)))), MAX(0.00000001, (1-(1/(1+EXP(-(INDEX(係数表!G:G,6) + $B976)))))*(EXP(INDEX(係数表!H:H,6) + INDEX(係数表!I:I,6)*LN(INDEX(出力表!C:C,6)+1)))))))</f>
        <v>88.707198150643407</v>
      </c>
      <c r="Q976" t="e">
        <f>MIN(100, MAX(0, (100*(INDEX(出力表!D:D,6))/(EXP(INDEX(係数表!B:B,6) + $C976) + (INDEX(出力表!D:D,6)))) + (乱数表!$R976*(Settings!B12/(((INDEX(出力表!D:D,6))+1)^INDEX(係数表!E:E,6)*INDEX(係数表!F:F,6))))))</f>
        <v>#VALUE!</v>
      </c>
      <c r="R976" t="e">
        <f>MIN(100, MAX(0, (INDEX(出力表!D:D,6))*P976/MAX(Q976, Settings!B3)))</f>
        <v>#VALUE!</v>
      </c>
      <c r="S976">
        <f>MIN(100, MAX(0, 100*BETAINV(乱数表!$G976, MAX(0.00000001, (1/(1+EXP(-(INDEX(係数表!G:G,7) + $B976))))*(EXP(INDEX(係数表!H:H,7) + INDEX(係数表!I:I,7)*LN(INDEX(出力表!C:C,7)+1)))), MAX(0.00000001, (1-(1/(1+EXP(-(INDEX(係数表!G:G,7) + $B976)))))*(EXP(INDEX(係数表!H:H,7) + INDEX(係数表!I:I,7)*LN(INDEX(出力表!C:C,7)+1)))))))</f>
        <v>98.337730170363244</v>
      </c>
      <c r="T976" t="e">
        <f>MIN(100, MAX(0, (100*(INDEX(出力表!D:D,7))/(EXP(INDEX(係数表!B:B,7) + $C976) + (INDEX(出力表!D:D,7)))) + (乱数表!$S976*(Settings!B12/(((INDEX(出力表!D:D,7))+1)^INDEX(係数表!E:E,7)*INDEX(係数表!F:F,7))))))</f>
        <v>#VALUE!</v>
      </c>
      <c r="U976" t="e">
        <f>MIN(100, MAX(0, (INDEX(出力表!D:D,7))*S976/MAX(T976, Settings!B3)))</f>
        <v>#VALUE!</v>
      </c>
      <c r="V976">
        <f>MIN(100, MAX(0, 100*BETAINV(乱数表!$H976, MAX(0.00000001, (1/(1+EXP(-(INDEX(係数表!G:G,8) + $B976))))*(EXP(INDEX(係数表!H:H,8) + INDEX(係数表!I:I,8)*LN(INDEX(出力表!C:C,8)+1)))), MAX(0.00000001, (1-(1/(1+EXP(-(INDEX(係数表!G:G,8) + $B976)))))*(EXP(INDEX(係数表!H:H,8) + INDEX(係数表!I:I,8)*LN(INDEX(出力表!C:C,8)+1)))))))</f>
        <v>89.91834442701024</v>
      </c>
      <c r="W976" t="e">
        <f>MIN(100, MAX(0, (100*(INDEX(出力表!D:D,8))/(EXP(INDEX(係数表!B:B,8) + $C976) + (INDEX(出力表!D:D,8)))) + (乱数表!$T976*(Settings!B12/(((INDEX(出力表!D:D,8))+1)^INDEX(係数表!E:E,8)*INDEX(係数表!F:F,8))))))</f>
        <v>#VALUE!</v>
      </c>
      <c r="X976" t="e">
        <f>MIN(100, MAX(0, (INDEX(出力表!D:D,8))*V976/MAX(W976, Settings!B3)))</f>
        <v>#VALUE!</v>
      </c>
      <c r="Y976">
        <f>MIN(100, MAX(0, 100*BETAINV(乱数表!$I976, MAX(0.00000001, (1/(1+EXP(-(INDEX(係数表!G:G,9) + $B976))))*(EXP(INDEX(係数表!H:H,9) + INDEX(係数表!I:I,9)*LN(INDEX(出力表!C:C,9)+1)))), MAX(0.00000001, (1-(1/(1+EXP(-(INDEX(係数表!G:G,9) + $B976)))))*(EXP(INDEX(係数表!H:H,9) + INDEX(係数表!I:I,9)*LN(INDEX(出力表!C:C,9)+1)))))))</f>
        <v>57.408671937293143</v>
      </c>
      <c r="Z976" t="e">
        <f>MIN(100, MAX(0, (100*(INDEX(出力表!D:D,9))/(EXP(INDEX(係数表!B:B,9) + $C976) + (INDEX(出力表!D:D,9)))) + (乱数表!$U976*(Settings!B12/(((INDEX(出力表!D:D,9))+1)^INDEX(係数表!E:E,9)*INDEX(係数表!F:F,9))))))</f>
        <v>#VALUE!</v>
      </c>
      <c r="AA976" t="e">
        <f>MIN(100, MAX(0, (INDEX(出力表!D:D,9))*Y976/MAX(Z976, Settings!B3)))</f>
        <v>#VALUE!</v>
      </c>
      <c r="AB976">
        <f>MIN(100, MAX(0, 100*BETAINV(乱数表!$J976, MAX(0.00000001, (1/(1+EXP(-(INDEX(係数表!G:G,10) + $B976))))*(EXP(INDEX(係数表!H:H,10) + INDEX(係数表!I:I,10)*LN(INDEX(出力表!C:C,10)+1)))), MAX(0.00000001, (1-(1/(1+EXP(-(INDEX(係数表!G:G,10) + $B976)))))*(EXP(INDEX(係数表!H:H,10) + INDEX(係数表!I:I,10)*LN(INDEX(出力表!C:C,10)+1)))))))</f>
        <v>89.188212519079755</v>
      </c>
      <c r="AC976" t="e">
        <f>MIN(100, MAX(0, (100*(INDEX(出力表!D:D,10))/(EXP(INDEX(係数表!B:B,10) + $C976) + (INDEX(出力表!D:D,10)))) + (乱数表!$V976*(Settings!B12/(((INDEX(出力表!D:D,10))+1)^INDEX(係数表!E:E,10)*INDEX(係数表!F:F,10))))))</f>
        <v>#VALUE!</v>
      </c>
      <c r="AD976" t="e">
        <f>MIN(100, MAX(0, (INDEX(出力表!D:D,10))*AB976/MAX(AC976, Settings!B3)))</f>
        <v>#VALUE!</v>
      </c>
      <c r="AE976">
        <f>MIN(100, MAX(0, 100*BETAINV(乱数表!$K976, MAX(0.00000001, (1/(1+EXP(-(INDEX(係数表!G:G,11) + $B976))))*(EXP(INDEX(係数表!H:H,11) + INDEX(係数表!I:I,11)*LN(INDEX(出力表!C:C,11)+1)))), MAX(0.00000001, (1-(1/(1+EXP(-(INDEX(係数表!G:G,11) + $B976)))))*(EXP(INDEX(係数表!H:H,11) + INDEX(係数表!I:I,11)*LN(INDEX(出力表!C:C,11)+1)))))))</f>
        <v>66.268052281882049</v>
      </c>
      <c r="AF976" t="e">
        <f>MIN(100, MAX(0, (100*(INDEX(出力表!D:D,11))/(EXP(INDEX(係数表!B:B,11) + $C976) + (INDEX(出力表!D:D,11)))) + (乱数表!$W976*(Settings!B12/(((INDEX(出力表!D:D,11))+1)^INDEX(係数表!E:E,11)*INDEX(係数表!F:F,11))))))</f>
        <v>#VALUE!</v>
      </c>
      <c r="AG976" t="e">
        <f>MIN(100, MAX(0, (INDEX(出力表!D:D,11))*AE976/MAX(AF976, Settings!B3)))</f>
        <v>#VALUE!</v>
      </c>
      <c r="AH976">
        <f>MIN(100, MAX(0, 100*BETAINV(乱数表!$L976, MAX(0.00000001, (1/(1+EXP(-(INDEX(係数表!G:G,12) + $B976))))*(EXP(INDEX(係数表!H:H,12) + INDEX(係数表!I:I,12)*LN(INDEX(出力表!C:C,12)+1)))), MAX(0.00000001, (1-(1/(1+EXP(-(INDEX(係数表!G:G,12) + $B976)))))*(EXP(INDEX(係数表!H:H,12) + INDEX(係数表!I:I,12)*LN(INDEX(出力表!C:C,12)+1)))))))</f>
        <v>99.475573695268977</v>
      </c>
      <c r="AI976" t="e">
        <f>MIN(100, MAX(0, (100*(INDEX(出力表!D:D,12))/(EXP(INDEX(係数表!B:B,12) + $C976) + (INDEX(出力表!D:D,12)))) + (乱数表!$X976*(Settings!B12/(((INDEX(出力表!D:D,12))+1)^INDEX(係数表!E:E,12)*INDEX(係数表!F:F,12))))))</f>
        <v>#VALUE!</v>
      </c>
      <c r="AJ976" t="e">
        <f>MIN(100, MAX(0, (INDEX(出力表!D:D,12))*AH976/MAX(AI976, Settings!B3)))</f>
        <v>#VALUE!</v>
      </c>
      <c r="AK976">
        <f>MIN(100, MAX(0, 100*BETAINV(乱数表!$M976, MAX(0.00000001, (1/(1+EXP(-(INDEX(係数表!G:G,13) + $B976))))*(EXP(INDEX(係数表!H:H,13) + INDEX(係数表!I:I,13)*LN(INDEX(出力表!C:C,13)+1)))), MAX(0.00000001, (1-(1/(1+EXP(-(INDEX(係数表!G:G,13) + $B976)))))*(EXP(INDEX(係数表!H:H,13) + INDEX(係数表!I:I,13)*LN(INDEX(出力表!C:C,13)+1)))))))</f>
        <v>74.49014878810155</v>
      </c>
      <c r="AL976" t="e">
        <f>MIN(100, MAX(0, (100*(INDEX(出力表!D:D,13))/(EXP(INDEX(係数表!B:B,13) + $C976) + (INDEX(出力表!D:D,13)))) + (乱数表!$Y976*(Settings!B12/(((INDEX(出力表!D:D,13))+1)^INDEX(係数表!E:E,13)*INDEX(係数表!F:F,13))))))</f>
        <v>#VALUE!</v>
      </c>
      <c r="AM976" t="e">
        <f>MIN(100, MAX(0, (INDEX(出力表!D:D,13))*AK976/MAX(AL976, Settings!B3)))</f>
        <v>#VALUE!</v>
      </c>
      <c r="AN976">
        <f>IF(ISNUMBER(F976), INDEX(出力表!B:B,2)*F976, 0)+IF(ISNUMBER(I976), INDEX(出力表!B:B,3)*I976, 0)+IF(ISNUMBER(L976), INDEX(出力表!B:B,4)*L976, 0)+IF(ISNUMBER(O976), INDEX(出力表!B:B,5)*O976, 0)+IF(ISNUMBER(R976), INDEX(出力表!B:B,6)*R976, 0)+IF(ISNUMBER(U976), INDEX(出力表!B:B,7)*U976, 0)+IF(ISNUMBER(X976), INDEX(出力表!B:B,8)*X976, 0)+IF(ISNUMBER(AA976), INDEX(出力表!B:B,9)*AA976, 0)+IF(ISNUMBER(AD976), INDEX(出力表!B:B,10)*AD976, 0)+IF(ISNUMBER(AG976), INDEX(出力表!B:B,11)*AG976, 0)+IF(ISNUMBER(AJ976), INDEX(出力表!B:B,12)*AJ976, 0)+IF(ISNUMBER(AM976), INDEX(出力表!B:B,13)*AM976, 0)</f>
        <v>0</v>
      </c>
      <c r="AO976">
        <f>IF(ISNUMBER(F976), INDEX(出力表!B:B,2), 0)+IF(ISNUMBER(I976), INDEX(出力表!B:B,3), 0)+IF(ISNUMBER(L976), INDEX(出力表!B:B,4), 0)+IF(ISNUMBER(O976), INDEX(出力表!B:B,5), 0)+IF(ISNUMBER(R976), INDEX(出力表!B:B,6), 0)+IF(ISNUMBER(U976), INDEX(出力表!B:B,7), 0)+IF(ISNUMBER(X976), INDEX(出力表!B:B,8), 0)+IF(ISNUMBER(AA976), INDEX(出力表!B:B,9), 0)+IF(ISNUMBER(AD976), INDEX(出力表!B:B,10), 0)+IF(ISNUMBER(AG976), INDEX(出力表!B:B,11), 0)+IF(ISNUMBER(AJ976), INDEX(出力表!B:B,12), 0)+IF(ISNUMBER(AM976), INDEX(出力表!B:B,13), 0)</f>
        <v>0</v>
      </c>
      <c r="AP976" t="str">
        <f t="shared" si="15"/>
        <v/>
      </c>
    </row>
    <row r="977" spans="1:42" x14ac:dyDescent="0.2">
      <c r="A977">
        <v>976</v>
      </c>
      <c r="B977">
        <f>IF(UPPER(Settings!B4)="TRUE", 乱数表!$Z977*Settings!B10, 0)</f>
        <v>-0.41089897543118875</v>
      </c>
      <c r="C977">
        <f>IF(UPPER(Settings!B4)="TRUE", 乱数表!$AA977*Settings!B11, 0)</f>
        <v>1.2072733389888204E-2</v>
      </c>
      <c r="D977">
        <f>MIN(100, MAX(0, 100*BETAINV(乱数表!$B977, MAX(0.00000001, (1/(1+EXP(-(INDEX(係数表!G:G,2) + $B977))))*(EXP(INDEX(係数表!H:H,2) + INDEX(係数表!I:I,2)*LN(INDEX(出力表!C:C,2)+1)))), MAX(0.00000001, (1-(1/(1+EXP(-(INDEX(係数表!G:G,2) + $B977)))))*(EXP(INDEX(係数表!H:H,2) + INDEX(係数表!I:I,2)*LN(INDEX(出力表!C:C,2)+1)))))))</f>
        <v>95.23949393791527</v>
      </c>
      <c r="E977" t="e">
        <f>MIN(100, MAX(0, (100*(INDEX(出力表!D:D,2))/(EXP(INDEX(係数表!B:B,2) + $C977) + (INDEX(出力表!D:D,2)))) + (乱数表!$N977*(Settings!B12/(((INDEX(出力表!D:D,2))+1)^INDEX(係数表!E:E,2)*INDEX(係数表!F:F,2))))))</f>
        <v>#VALUE!</v>
      </c>
      <c r="F977" t="e">
        <f>MIN(100, MAX(0, (INDEX(出力表!D:D,2))*D977/MAX(E977, Settings!B3)))</f>
        <v>#VALUE!</v>
      </c>
      <c r="G977">
        <f>MIN(100, MAX(0, 100*BETAINV(乱数表!$C977, MAX(0.00000001, (1/(1+EXP(-(INDEX(係数表!G:G,3) + $B977))))*(EXP(INDEX(係数表!H:H,3) + INDEX(係数表!I:I,3)*LN(INDEX(出力表!C:C,3)+1)))), MAX(0.00000001, (1-(1/(1+EXP(-(INDEX(係数表!G:G,3) + $B977)))))*(EXP(INDEX(係数表!H:H,3) + INDEX(係数表!I:I,3)*LN(INDEX(出力表!C:C,3)+1)))))))</f>
        <v>91.296467727381753</v>
      </c>
      <c r="H977" t="e">
        <f>MIN(100, MAX(0, (100*(INDEX(出力表!D:D,3))/(EXP(INDEX(係数表!B:B,3) + $C977) + (INDEX(出力表!D:D,3)))) + (乱数表!$O977*(Settings!B12/(((INDEX(出力表!D:D,3))+1)^INDEX(係数表!E:E,3)*INDEX(係数表!F:F,3))))))</f>
        <v>#VALUE!</v>
      </c>
      <c r="I977" t="e">
        <f>MIN(100, MAX(0, (INDEX(出力表!D:D,3))*G977/MAX(H977, Settings!B3)))</f>
        <v>#VALUE!</v>
      </c>
      <c r="J977">
        <f>MIN(100, MAX(0, 100*BETAINV(乱数表!$D977, MAX(0.00000001, (1/(1+EXP(-(INDEX(係数表!G:G,4) + $B977))))*(EXP(INDEX(係数表!H:H,4) + INDEX(係数表!I:I,4)*LN(INDEX(出力表!C:C,4)+1)))), MAX(0.00000001, (1-(1/(1+EXP(-(INDEX(係数表!G:G,4) + $B977)))))*(EXP(INDEX(係数表!H:H,4) + INDEX(係数表!I:I,4)*LN(INDEX(出力表!C:C,4)+1)))))))</f>
        <v>84.268929247336416</v>
      </c>
      <c r="K977" t="e">
        <f>MIN(100, MAX(0, (100*(INDEX(出力表!D:D,4))/(EXP(INDEX(係数表!B:B,4) + $C977) + (INDEX(出力表!D:D,4)))) + (乱数表!$P977*(Settings!B12/(((INDEX(出力表!D:D,4))+1)^INDEX(係数表!E:E,4)*INDEX(係数表!F:F,4))))))</f>
        <v>#VALUE!</v>
      </c>
      <c r="L977" t="e">
        <f>MIN(100, MAX(0, (INDEX(出力表!D:D,4))*J977/MAX(K977, Settings!B3)))</f>
        <v>#VALUE!</v>
      </c>
      <c r="M977">
        <f>MIN(100, MAX(0, 100*BETAINV(乱数表!$E977, MAX(0.00000001, (1/(1+EXP(-(INDEX(係数表!G:G,5) + $B977))))*(EXP(INDEX(係数表!H:H,5) + INDEX(係数表!I:I,5)*LN(INDEX(出力表!C:C,5)+1)))), MAX(0.00000001, (1-(1/(1+EXP(-(INDEX(係数表!G:G,5) + $B977)))))*(EXP(INDEX(係数表!H:H,5) + INDEX(係数表!I:I,5)*LN(INDEX(出力表!C:C,5)+1)))))))</f>
        <v>93.675351922825698</v>
      </c>
      <c r="N977" t="e">
        <f>MIN(100, MAX(0, (100*(INDEX(出力表!D:D,5))/(EXP(INDEX(係数表!B:B,5) + $C977) + (INDEX(出力表!D:D,5)))) + (乱数表!$Q977*(Settings!B12/(((INDEX(出力表!D:D,5))+1)^INDEX(係数表!E:E,5)*INDEX(係数表!F:F,5))))))</f>
        <v>#VALUE!</v>
      </c>
      <c r="O977" t="e">
        <f>MIN(100, MAX(0, (INDEX(出力表!D:D,5))*M977/MAX(N977, Settings!B3)))</f>
        <v>#VALUE!</v>
      </c>
      <c r="P977">
        <f>MIN(100, MAX(0, 100*BETAINV(乱数表!$F977, MAX(0.00000001, (1/(1+EXP(-(INDEX(係数表!G:G,6) + $B977))))*(EXP(INDEX(係数表!H:H,6) + INDEX(係数表!I:I,6)*LN(INDEX(出力表!C:C,6)+1)))), MAX(0.00000001, (1-(1/(1+EXP(-(INDEX(係数表!G:G,6) + $B977)))))*(EXP(INDEX(係数表!H:H,6) + INDEX(係数表!I:I,6)*LN(INDEX(出力表!C:C,6)+1)))))))</f>
        <v>96.09881961047796</v>
      </c>
      <c r="Q977" t="e">
        <f>MIN(100, MAX(0, (100*(INDEX(出力表!D:D,6))/(EXP(INDEX(係数表!B:B,6) + $C977) + (INDEX(出力表!D:D,6)))) + (乱数表!$R977*(Settings!B12/(((INDEX(出力表!D:D,6))+1)^INDEX(係数表!E:E,6)*INDEX(係数表!F:F,6))))))</f>
        <v>#VALUE!</v>
      </c>
      <c r="R977" t="e">
        <f>MIN(100, MAX(0, (INDEX(出力表!D:D,6))*P977/MAX(Q977, Settings!B3)))</f>
        <v>#VALUE!</v>
      </c>
      <c r="S977">
        <f>MIN(100, MAX(0, 100*BETAINV(乱数表!$G977, MAX(0.00000001, (1/(1+EXP(-(INDEX(係数表!G:G,7) + $B977))))*(EXP(INDEX(係数表!H:H,7) + INDEX(係数表!I:I,7)*LN(INDEX(出力表!C:C,7)+1)))), MAX(0.00000001, (1-(1/(1+EXP(-(INDEX(係数表!G:G,7) + $B977)))))*(EXP(INDEX(係数表!H:H,7) + INDEX(係数表!I:I,7)*LN(INDEX(出力表!C:C,7)+1)))))))</f>
        <v>64.859350763710239</v>
      </c>
      <c r="T977" t="e">
        <f>MIN(100, MAX(0, (100*(INDEX(出力表!D:D,7))/(EXP(INDEX(係数表!B:B,7) + $C977) + (INDEX(出力表!D:D,7)))) + (乱数表!$S977*(Settings!B12/(((INDEX(出力表!D:D,7))+1)^INDEX(係数表!E:E,7)*INDEX(係数表!F:F,7))))))</f>
        <v>#VALUE!</v>
      </c>
      <c r="U977" t="e">
        <f>MIN(100, MAX(0, (INDEX(出力表!D:D,7))*S977/MAX(T977, Settings!B3)))</f>
        <v>#VALUE!</v>
      </c>
      <c r="V977">
        <f>MIN(100, MAX(0, 100*BETAINV(乱数表!$H977, MAX(0.00000001, (1/(1+EXP(-(INDEX(係数表!G:G,8) + $B977))))*(EXP(INDEX(係数表!H:H,8) + INDEX(係数表!I:I,8)*LN(INDEX(出力表!C:C,8)+1)))), MAX(0.00000001, (1-(1/(1+EXP(-(INDEX(係数表!G:G,8) + $B977)))))*(EXP(INDEX(係数表!H:H,8) + INDEX(係数表!I:I,8)*LN(INDEX(出力表!C:C,8)+1)))))))</f>
        <v>92.479775372660583</v>
      </c>
      <c r="W977" t="e">
        <f>MIN(100, MAX(0, (100*(INDEX(出力表!D:D,8))/(EXP(INDEX(係数表!B:B,8) + $C977) + (INDEX(出力表!D:D,8)))) + (乱数表!$T977*(Settings!B12/(((INDEX(出力表!D:D,8))+1)^INDEX(係数表!E:E,8)*INDEX(係数表!F:F,8))))))</f>
        <v>#VALUE!</v>
      </c>
      <c r="X977" t="e">
        <f>MIN(100, MAX(0, (INDEX(出力表!D:D,8))*V977/MAX(W977, Settings!B3)))</f>
        <v>#VALUE!</v>
      </c>
      <c r="Y977">
        <f>MIN(100, MAX(0, 100*BETAINV(乱数表!$I977, MAX(0.00000001, (1/(1+EXP(-(INDEX(係数表!G:G,9) + $B977))))*(EXP(INDEX(係数表!H:H,9) + INDEX(係数表!I:I,9)*LN(INDEX(出力表!C:C,9)+1)))), MAX(0.00000001, (1-(1/(1+EXP(-(INDEX(係数表!G:G,9) + $B977)))))*(EXP(INDEX(係数表!H:H,9) + INDEX(係数表!I:I,9)*LN(INDEX(出力表!C:C,9)+1)))))))</f>
        <v>97.229958396406275</v>
      </c>
      <c r="Z977" t="e">
        <f>MIN(100, MAX(0, (100*(INDEX(出力表!D:D,9))/(EXP(INDEX(係数表!B:B,9) + $C977) + (INDEX(出力表!D:D,9)))) + (乱数表!$U977*(Settings!B12/(((INDEX(出力表!D:D,9))+1)^INDEX(係数表!E:E,9)*INDEX(係数表!F:F,9))))))</f>
        <v>#VALUE!</v>
      </c>
      <c r="AA977" t="e">
        <f>MIN(100, MAX(0, (INDEX(出力表!D:D,9))*Y977/MAX(Z977, Settings!B3)))</f>
        <v>#VALUE!</v>
      </c>
      <c r="AB977">
        <f>MIN(100, MAX(0, 100*BETAINV(乱数表!$J977, MAX(0.00000001, (1/(1+EXP(-(INDEX(係数表!G:G,10) + $B977))))*(EXP(INDEX(係数表!H:H,10) + INDEX(係数表!I:I,10)*LN(INDEX(出力表!C:C,10)+1)))), MAX(0.00000001, (1-(1/(1+EXP(-(INDEX(係数表!G:G,10) + $B977)))))*(EXP(INDEX(係数表!H:H,10) + INDEX(係数表!I:I,10)*LN(INDEX(出力表!C:C,10)+1)))))))</f>
        <v>99.565326458855353</v>
      </c>
      <c r="AC977" t="e">
        <f>MIN(100, MAX(0, (100*(INDEX(出力表!D:D,10))/(EXP(INDEX(係数表!B:B,10) + $C977) + (INDEX(出力表!D:D,10)))) + (乱数表!$V977*(Settings!B12/(((INDEX(出力表!D:D,10))+1)^INDEX(係数表!E:E,10)*INDEX(係数表!F:F,10))))))</f>
        <v>#VALUE!</v>
      </c>
      <c r="AD977" t="e">
        <f>MIN(100, MAX(0, (INDEX(出力表!D:D,10))*AB977/MAX(AC977, Settings!B3)))</f>
        <v>#VALUE!</v>
      </c>
      <c r="AE977">
        <f>MIN(100, MAX(0, 100*BETAINV(乱数表!$K977, MAX(0.00000001, (1/(1+EXP(-(INDEX(係数表!G:G,11) + $B977))))*(EXP(INDEX(係数表!H:H,11) + INDEX(係数表!I:I,11)*LN(INDEX(出力表!C:C,11)+1)))), MAX(0.00000001, (1-(1/(1+EXP(-(INDEX(係数表!G:G,11) + $B977)))))*(EXP(INDEX(係数表!H:H,11) + INDEX(係数表!I:I,11)*LN(INDEX(出力表!C:C,11)+1)))))))</f>
        <v>98.980892137938596</v>
      </c>
      <c r="AF977" t="e">
        <f>MIN(100, MAX(0, (100*(INDEX(出力表!D:D,11))/(EXP(INDEX(係数表!B:B,11) + $C977) + (INDEX(出力表!D:D,11)))) + (乱数表!$W977*(Settings!B12/(((INDEX(出力表!D:D,11))+1)^INDEX(係数表!E:E,11)*INDEX(係数表!F:F,11))))))</f>
        <v>#VALUE!</v>
      </c>
      <c r="AG977" t="e">
        <f>MIN(100, MAX(0, (INDEX(出力表!D:D,11))*AE977/MAX(AF977, Settings!B3)))</f>
        <v>#VALUE!</v>
      </c>
      <c r="AH977">
        <f>MIN(100, MAX(0, 100*BETAINV(乱数表!$L977, MAX(0.00000001, (1/(1+EXP(-(INDEX(係数表!G:G,12) + $B977))))*(EXP(INDEX(係数表!H:H,12) + INDEX(係数表!I:I,12)*LN(INDEX(出力表!C:C,12)+1)))), MAX(0.00000001, (1-(1/(1+EXP(-(INDEX(係数表!G:G,12) + $B977)))))*(EXP(INDEX(係数表!H:H,12) + INDEX(係数表!I:I,12)*LN(INDEX(出力表!C:C,12)+1)))))))</f>
        <v>98.565870885013453</v>
      </c>
      <c r="AI977" t="e">
        <f>MIN(100, MAX(0, (100*(INDEX(出力表!D:D,12))/(EXP(INDEX(係数表!B:B,12) + $C977) + (INDEX(出力表!D:D,12)))) + (乱数表!$X977*(Settings!B12/(((INDEX(出力表!D:D,12))+1)^INDEX(係数表!E:E,12)*INDEX(係数表!F:F,12))))))</f>
        <v>#VALUE!</v>
      </c>
      <c r="AJ977" t="e">
        <f>MIN(100, MAX(0, (INDEX(出力表!D:D,12))*AH977/MAX(AI977, Settings!B3)))</f>
        <v>#VALUE!</v>
      </c>
      <c r="AK977">
        <f>MIN(100, MAX(0, 100*BETAINV(乱数表!$M977, MAX(0.00000001, (1/(1+EXP(-(INDEX(係数表!G:G,13) + $B977))))*(EXP(INDEX(係数表!H:H,13) + INDEX(係数表!I:I,13)*LN(INDEX(出力表!C:C,13)+1)))), MAX(0.00000001, (1-(1/(1+EXP(-(INDEX(係数表!G:G,13) + $B977)))))*(EXP(INDEX(係数表!H:H,13) + INDEX(係数表!I:I,13)*LN(INDEX(出力表!C:C,13)+1)))))))</f>
        <v>99.458362224693204</v>
      </c>
      <c r="AL977" t="e">
        <f>MIN(100, MAX(0, (100*(INDEX(出力表!D:D,13))/(EXP(INDEX(係数表!B:B,13) + $C977) + (INDEX(出力表!D:D,13)))) + (乱数表!$Y977*(Settings!B12/(((INDEX(出力表!D:D,13))+1)^INDEX(係数表!E:E,13)*INDEX(係数表!F:F,13))))))</f>
        <v>#VALUE!</v>
      </c>
      <c r="AM977" t="e">
        <f>MIN(100, MAX(0, (INDEX(出力表!D:D,13))*AK977/MAX(AL977, Settings!B3)))</f>
        <v>#VALUE!</v>
      </c>
      <c r="AN977">
        <f>IF(ISNUMBER(F977), INDEX(出力表!B:B,2)*F977, 0)+IF(ISNUMBER(I977), INDEX(出力表!B:B,3)*I977, 0)+IF(ISNUMBER(L977), INDEX(出力表!B:B,4)*L977, 0)+IF(ISNUMBER(O977), INDEX(出力表!B:B,5)*O977, 0)+IF(ISNUMBER(R977), INDEX(出力表!B:B,6)*R977, 0)+IF(ISNUMBER(U977), INDEX(出力表!B:B,7)*U977, 0)+IF(ISNUMBER(X977), INDEX(出力表!B:B,8)*X977, 0)+IF(ISNUMBER(AA977), INDEX(出力表!B:B,9)*AA977, 0)+IF(ISNUMBER(AD977), INDEX(出力表!B:B,10)*AD977, 0)+IF(ISNUMBER(AG977), INDEX(出力表!B:B,11)*AG977, 0)+IF(ISNUMBER(AJ977), INDEX(出力表!B:B,12)*AJ977, 0)+IF(ISNUMBER(AM977), INDEX(出力表!B:B,13)*AM977, 0)</f>
        <v>0</v>
      </c>
      <c r="AO977">
        <f>IF(ISNUMBER(F977), INDEX(出力表!B:B,2), 0)+IF(ISNUMBER(I977), INDEX(出力表!B:B,3), 0)+IF(ISNUMBER(L977), INDEX(出力表!B:B,4), 0)+IF(ISNUMBER(O977), INDEX(出力表!B:B,5), 0)+IF(ISNUMBER(R977), INDEX(出力表!B:B,6), 0)+IF(ISNUMBER(U977), INDEX(出力表!B:B,7), 0)+IF(ISNUMBER(X977), INDEX(出力表!B:B,8), 0)+IF(ISNUMBER(AA977), INDEX(出力表!B:B,9), 0)+IF(ISNUMBER(AD977), INDEX(出力表!B:B,10), 0)+IF(ISNUMBER(AG977), INDEX(出力表!B:B,11), 0)+IF(ISNUMBER(AJ977), INDEX(出力表!B:B,12), 0)+IF(ISNUMBER(AM977), INDEX(出力表!B:B,13), 0)</f>
        <v>0</v>
      </c>
      <c r="AP977" t="str">
        <f t="shared" si="15"/>
        <v/>
      </c>
    </row>
    <row r="978" spans="1:42" x14ac:dyDescent="0.2">
      <c r="A978">
        <v>977</v>
      </c>
      <c r="B978">
        <f>IF(UPPER(Settings!B4)="TRUE", 乱数表!$Z978*Settings!B10, 0)</f>
        <v>-0.14223727750531071</v>
      </c>
      <c r="C978">
        <f>IF(UPPER(Settings!B4)="TRUE", 乱数表!$AA978*Settings!B11, 0)</f>
        <v>0.16553558834026422</v>
      </c>
      <c r="D978">
        <f>MIN(100, MAX(0, 100*BETAINV(乱数表!$B978, MAX(0.00000001, (1/(1+EXP(-(INDEX(係数表!G:G,2) + $B978))))*(EXP(INDEX(係数表!H:H,2) + INDEX(係数表!I:I,2)*LN(INDEX(出力表!C:C,2)+1)))), MAX(0.00000001, (1-(1/(1+EXP(-(INDEX(係数表!G:G,2) + $B978)))))*(EXP(INDEX(係数表!H:H,2) + INDEX(係数表!I:I,2)*LN(INDEX(出力表!C:C,2)+1)))))))</f>
        <v>99.946207770986689</v>
      </c>
      <c r="E978" t="e">
        <f>MIN(100, MAX(0, (100*(INDEX(出力表!D:D,2))/(EXP(INDEX(係数表!B:B,2) + $C978) + (INDEX(出力表!D:D,2)))) + (乱数表!$N978*(Settings!B12/(((INDEX(出力表!D:D,2))+1)^INDEX(係数表!E:E,2)*INDEX(係数表!F:F,2))))))</f>
        <v>#VALUE!</v>
      </c>
      <c r="F978" t="e">
        <f>MIN(100, MAX(0, (INDEX(出力表!D:D,2))*D978/MAX(E978, Settings!B3)))</f>
        <v>#VALUE!</v>
      </c>
      <c r="G978">
        <f>MIN(100, MAX(0, 100*BETAINV(乱数表!$C978, MAX(0.00000001, (1/(1+EXP(-(INDEX(係数表!G:G,3) + $B978))))*(EXP(INDEX(係数表!H:H,3) + INDEX(係数表!I:I,3)*LN(INDEX(出力表!C:C,3)+1)))), MAX(0.00000001, (1-(1/(1+EXP(-(INDEX(係数表!G:G,3) + $B978)))))*(EXP(INDEX(係数表!H:H,3) + INDEX(係数表!I:I,3)*LN(INDEX(出力表!C:C,3)+1)))))))</f>
        <v>68.568669750365245</v>
      </c>
      <c r="H978" t="e">
        <f>MIN(100, MAX(0, (100*(INDEX(出力表!D:D,3))/(EXP(INDEX(係数表!B:B,3) + $C978) + (INDEX(出力表!D:D,3)))) + (乱数表!$O978*(Settings!B12/(((INDEX(出力表!D:D,3))+1)^INDEX(係数表!E:E,3)*INDEX(係数表!F:F,3))))))</f>
        <v>#VALUE!</v>
      </c>
      <c r="I978" t="e">
        <f>MIN(100, MAX(0, (INDEX(出力表!D:D,3))*G978/MAX(H978, Settings!B3)))</f>
        <v>#VALUE!</v>
      </c>
      <c r="J978">
        <f>MIN(100, MAX(0, 100*BETAINV(乱数表!$D978, MAX(0.00000001, (1/(1+EXP(-(INDEX(係数表!G:G,4) + $B978))))*(EXP(INDEX(係数表!H:H,4) + INDEX(係数表!I:I,4)*LN(INDEX(出力表!C:C,4)+1)))), MAX(0.00000001, (1-(1/(1+EXP(-(INDEX(係数表!G:G,4) + $B978)))))*(EXP(INDEX(係数表!H:H,4) + INDEX(係数表!I:I,4)*LN(INDEX(出力表!C:C,4)+1)))))))</f>
        <v>99.964224917088117</v>
      </c>
      <c r="K978" t="e">
        <f>MIN(100, MAX(0, (100*(INDEX(出力表!D:D,4))/(EXP(INDEX(係数表!B:B,4) + $C978) + (INDEX(出力表!D:D,4)))) + (乱数表!$P978*(Settings!B12/(((INDEX(出力表!D:D,4))+1)^INDEX(係数表!E:E,4)*INDEX(係数表!F:F,4))))))</f>
        <v>#VALUE!</v>
      </c>
      <c r="L978" t="e">
        <f>MIN(100, MAX(0, (INDEX(出力表!D:D,4))*J978/MAX(K978, Settings!B3)))</f>
        <v>#VALUE!</v>
      </c>
      <c r="M978">
        <f>MIN(100, MAX(0, 100*BETAINV(乱数表!$E978, MAX(0.00000001, (1/(1+EXP(-(INDEX(係数表!G:G,5) + $B978))))*(EXP(INDEX(係数表!H:H,5) + INDEX(係数表!I:I,5)*LN(INDEX(出力表!C:C,5)+1)))), MAX(0.00000001, (1-(1/(1+EXP(-(INDEX(係数表!G:G,5) + $B978)))))*(EXP(INDEX(係数表!H:H,5) + INDEX(係数表!I:I,5)*LN(INDEX(出力表!C:C,5)+1)))))))</f>
        <v>87.436047643870722</v>
      </c>
      <c r="N978" t="e">
        <f>MIN(100, MAX(0, (100*(INDEX(出力表!D:D,5))/(EXP(INDEX(係数表!B:B,5) + $C978) + (INDEX(出力表!D:D,5)))) + (乱数表!$Q978*(Settings!B12/(((INDEX(出力表!D:D,5))+1)^INDEX(係数表!E:E,5)*INDEX(係数表!F:F,5))))))</f>
        <v>#VALUE!</v>
      </c>
      <c r="O978" t="e">
        <f>MIN(100, MAX(0, (INDEX(出力表!D:D,5))*M978/MAX(N978, Settings!B3)))</f>
        <v>#VALUE!</v>
      </c>
      <c r="P978">
        <f>MIN(100, MAX(0, 100*BETAINV(乱数表!$F978, MAX(0.00000001, (1/(1+EXP(-(INDEX(係数表!G:G,6) + $B978))))*(EXP(INDEX(係数表!H:H,6) + INDEX(係数表!I:I,6)*LN(INDEX(出力表!C:C,6)+1)))), MAX(0.00000001, (1-(1/(1+EXP(-(INDEX(係数表!G:G,6) + $B978)))))*(EXP(INDEX(係数表!H:H,6) + INDEX(係数表!I:I,6)*LN(INDEX(出力表!C:C,6)+1)))))))</f>
        <v>78.133862555187491</v>
      </c>
      <c r="Q978" t="e">
        <f>MIN(100, MAX(0, (100*(INDEX(出力表!D:D,6))/(EXP(INDEX(係数表!B:B,6) + $C978) + (INDEX(出力表!D:D,6)))) + (乱数表!$R978*(Settings!B12/(((INDEX(出力表!D:D,6))+1)^INDEX(係数表!E:E,6)*INDEX(係数表!F:F,6))))))</f>
        <v>#VALUE!</v>
      </c>
      <c r="R978" t="e">
        <f>MIN(100, MAX(0, (INDEX(出力表!D:D,6))*P978/MAX(Q978, Settings!B3)))</f>
        <v>#VALUE!</v>
      </c>
      <c r="S978">
        <f>MIN(100, MAX(0, 100*BETAINV(乱数表!$G978, MAX(0.00000001, (1/(1+EXP(-(INDEX(係数表!G:G,7) + $B978))))*(EXP(INDEX(係数表!H:H,7) + INDEX(係数表!I:I,7)*LN(INDEX(出力表!C:C,7)+1)))), MAX(0.00000001, (1-(1/(1+EXP(-(INDEX(係数表!G:G,7) + $B978)))))*(EXP(INDEX(係数表!H:H,7) + INDEX(係数表!I:I,7)*LN(INDEX(出力表!C:C,7)+1)))))))</f>
        <v>92.68959817536782</v>
      </c>
      <c r="T978" t="e">
        <f>MIN(100, MAX(0, (100*(INDEX(出力表!D:D,7))/(EXP(INDEX(係数表!B:B,7) + $C978) + (INDEX(出力表!D:D,7)))) + (乱数表!$S978*(Settings!B12/(((INDEX(出力表!D:D,7))+1)^INDEX(係数表!E:E,7)*INDEX(係数表!F:F,7))))))</f>
        <v>#VALUE!</v>
      </c>
      <c r="U978" t="e">
        <f>MIN(100, MAX(0, (INDEX(出力表!D:D,7))*S978/MAX(T978, Settings!B3)))</f>
        <v>#VALUE!</v>
      </c>
      <c r="V978">
        <f>MIN(100, MAX(0, 100*BETAINV(乱数表!$H978, MAX(0.00000001, (1/(1+EXP(-(INDEX(係数表!G:G,8) + $B978))))*(EXP(INDEX(係数表!H:H,8) + INDEX(係数表!I:I,8)*LN(INDEX(出力表!C:C,8)+1)))), MAX(0.00000001, (1-(1/(1+EXP(-(INDEX(係数表!G:G,8) + $B978)))))*(EXP(INDEX(係数表!H:H,8) + INDEX(係数表!I:I,8)*LN(INDEX(出力表!C:C,8)+1)))))))</f>
        <v>98.012965797021451</v>
      </c>
      <c r="W978" t="e">
        <f>MIN(100, MAX(0, (100*(INDEX(出力表!D:D,8))/(EXP(INDEX(係数表!B:B,8) + $C978) + (INDEX(出力表!D:D,8)))) + (乱数表!$T978*(Settings!B12/(((INDEX(出力表!D:D,8))+1)^INDEX(係数表!E:E,8)*INDEX(係数表!F:F,8))))))</f>
        <v>#VALUE!</v>
      </c>
      <c r="X978" t="e">
        <f>MIN(100, MAX(0, (INDEX(出力表!D:D,8))*V978/MAX(W978, Settings!B3)))</f>
        <v>#VALUE!</v>
      </c>
      <c r="Y978">
        <f>MIN(100, MAX(0, 100*BETAINV(乱数表!$I978, MAX(0.00000001, (1/(1+EXP(-(INDEX(係数表!G:G,9) + $B978))))*(EXP(INDEX(係数表!H:H,9) + INDEX(係数表!I:I,9)*LN(INDEX(出力表!C:C,9)+1)))), MAX(0.00000001, (1-(1/(1+EXP(-(INDEX(係数表!G:G,9) + $B978)))))*(EXP(INDEX(係数表!H:H,9) + INDEX(係数表!I:I,9)*LN(INDEX(出力表!C:C,9)+1)))))))</f>
        <v>98.12659903507101</v>
      </c>
      <c r="Z978" t="e">
        <f>MIN(100, MAX(0, (100*(INDEX(出力表!D:D,9))/(EXP(INDEX(係数表!B:B,9) + $C978) + (INDEX(出力表!D:D,9)))) + (乱数表!$U978*(Settings!B12/(((INDEX(出力表!D:D,9))+1)^INDEX(係数表!E:E,9)*INDEX(係数表!F:F,9))))))</f>
        <v>#VALUE!</v>
      </c>
      <c r="AA978" t="e">
        <f>MIN(100, MAX(0, (INDEX(出力表!D:D,9))*Y978/MAX(Z978, Settings!B3)))</f>
        <v>#VALUE!</v>
      </c>
      <c r="AB978">
        <f>MIN(100, MAX(0, 100*BETAINV(乱数表!$J978, MAX(0.00000001, (1/(1+EXP(-(INDEX(係数表!G:G,10) + $B978))))*(EXP(INDEX(係数表!H:H,10) + INDEX(係数表!I:I,10)*LN(INDEX(出力表!C:C,10)+1)))), MAX(0.00000001, (1-(1/(1+EXP(-(INDEX(係数表!G:G,10) + $B978)))))*(EXP(INDEX(係数表!H:H,10) + INDEX(係数表!I:I,10)*LN(INDEX(出力表!C:C,10)+1)))))))</f>
        <v>99.98158951186025</v>
      </c>
      <c r="AC978" t="e">
        <f>MIN(100, MAX(0, (100*(INDEX(出力表!D:D,10))/(EXP(INDEX(係数表!B:B,10) + $C978) + (INDEX(出力表!D:D,10)))) + (乱数表!$V978*(Settings!B12/(((INDEX(出力表!D:D,10))+1)^INDEX(係数表!E:E,10)*INDEX(係数表!F:F,10))))))</f>
        <v>#VALUE!</v>
      </c>
      <c r="AD978" t="e">
        <f>MIN(100, MAX(0, (INDEX(出力表!D:D,10))*AB978/MAX(AC978, Settings!B3)))</f>
        <v>#VALUE!</v>
      </c>
      <c r="AE978">
        <f>MIN(100, MAX(0, 100*BETAINV(乱数表!$K978, MAX(0.00000001, (1/(1+EXP(-(INDEX(係数表!G:G,11) + $B978))))*(EXP(INDEX(係数表!H:H,11) + INDEX(係数表!I:I,11)*LN(INDEX(出力表!C:C,11)+1)))), MAX(0.00000001, (1-(1/(1+EXP(-(INDEX(係数表!G:G,11) + $B978)))))*(EXP(INDEX(係数表!H:H,11) + INDEX(係数表!I:I,11)*LN(INDEX(出力表!C:C,11)+1)))))))</f>
        <v>97.724929162515409</v>
      </c>
      <c r="AF978" t="e">
        <f>MIN(100, MAX(0, (100*(INDEX(出力表!D:D,11))/(EXP(INDEX(係数表!B:B,11) + $C978) + (INDEX(出力表!D:D,11)))) + (乱数表!$W978*(Settings!B12/(((INDEX(出力表!D:D,11))+1)^INDEX(係数表!E:E,11)*INDEX(係数表!F:F,11))))))</f>
        <v>#VALUE!</v>
      </c>
      <c r="AG978" t="e">
        <f>MIN(100, MAX(0, (INDEX(出力表!D:D,11))*AE978/MAX(AF978, Settings!B3)))</f>
        <v>#VALUE!</v>
      </c>
      <c r="AH978">
        <f>MIN(100, MAX(0, 100*BETAINV(乱数表!$L978, MAX(0.00000001, (1/(1+EXP(-(INDEX(係数表!G:G,12) + $B978))))*(EXP(INDEX(係数表!H:H,12) + INDEX(係数表!I:I,12)*LN(INDEX(出力表!C:C,12)+1)))), MAX(0.00000001, (1-(1/(1+EXP(-(INDEX(係数表!G:G,12) + $B978)))))*(EXP(INDEX(係数表!H:H,12) + INDEX(係数表!I:I,12)*LN(INDEX(出力表!C:C,12)+1)))))))</f>
        <v>79.101462827585024</v>
      </c>
      <c r="AI978" t="e">
        <f>MIN(100, MAX(0, (100*(INDEX(出力表!D:D,12))/(EXP(INDEX(係数表!B:B,12) + $C978) + (INDEX(出力表!D:D,12)))) + (乱数表!$X978*(Settings!B12/(((INDEX(出力表!D:D,12))+1)^INDEX(係数表!E:E,12)*INDEX(係数表!F:F,12))))))</f>
        <v>#VALUE!</v>
      </c>
      <c r="AJ978" t="e">
        <f>MIN(100, MAX(0, (INDEX(出力表!D:D,12))*AH978/MAX(AI978, Settings!B3)))</f>
        <v>#VALUE!</v>
      </c>
      <c r="AK978">
        <f>MIN(100, MAX(0, 100*BETAINV(乱数表!$M978, MAX(0.00000001, (1/(1+EXP(-(INDEX(係数表!G:G,13) + $B978))))*(EXP(INDEX(係数表!H:H,13) + INDEX(係数表!I:I,13)*LN(INDEX(出力表!C:C,13)+1)))), MAX(0.00000001, (1-(1/(1+EXP(-(INDEX(係数表!G:G,13) + $B978)))))*(EXP(INDEX(係数表!H:H,13) + INDEX(係数表!I:I,13)*LN(INDEX(出力表!C:C,13)+1)))))))</f>
        <v>96.574488712096212</v>
      </c>
      <c r="AL978" t="e">
        <f>MIN(100, MAX(0, (100*(INDEX(出力表!D:D,13))/(EXP(INDEX(係数表!B:B,13) + $C978) + (INDEX(出力表!D:D,13)))) + (乱数表!$Y978*(Settings!B12/(((INDEX(出力表!D:D,13))+1)^INDEX(係数表!E:E,13)*INDEX(係数表!F:F,13))))))</f>
        <v>#VALUE!</v>
      </c>
      <c r="AM978" t="e">
        <f>MIN(100, MAX(0, (INDEX(出力表!D:D,13))*AK978/MAX(AL978, Settings!B3)))</f>
        <v>#VALUE!</v>
      </c>
      <c r="AN978">
        <f>IF(ISNUMBER(F978), INDEX(出力表!B:B,2)*F978, 0)+IF(ISNUMBER(I978), INDEX(出力表!B:B,3)*I978, 0)+IF(ISNUMBER(L978), INDEX(出力表!B:B,4)*L978, 0)+IF(ISNUMBER(O978), INDEX(出力表!B:B,5)*O978, 0)+IF(ISNUMBER(R978), INDEX(出力表!B:B,6)*R978, 0)+IF(ISNUMBER(U978), INDEX(出力表!B:B,7)*U978, 0)+IF(ISNUMBER(X978), INDEX(出力表!B:B,8)*X978, 0)+IF(ISNUMBER(AA978), INDEX(出力表!B:B,9)*AA978, 0)+IF(ISNUMBER(AD978), INDEX(出力表!B:B,10)*AD978, 0)+IF(ISNUMBER(AG978), INDEX(出力表!B:B,11)*AG978, 0)+IF(ISNUMBER(AJ978), INDEX(出力表!B:B,12)*AJ978, 0)+IF(ISNUMBER(AM978), INDEX(出力表!B:B,13)*AM978, 0)</f>
        <v>0</v>
      </c>
      <c r="AO978">
        <f>IF(ISNUMBER(F978), INDEX(出力表!B:B,2), 0)+IF(ISNUMBER(I978), INDEX(出力表!B:B,3), 0)+IF(ISNUMBER(L978), INDEX(出力表!B:B,4), 0)+IF(ISNUMBER(O978), INDEX(出力表!B:B,5), 0)+IF(ISNUMBER(R978), INDEX(出力表!B:B,6), 0)+IF(ISNUMBER(U978), INDEX(出力表!B:B,7), 0)+IF(ISNUMBER(X978), INDEX(出力表!B:B,8), 0)+IF(ISNUMBER(AA978), INDEX(出力表!B:B,9), 0)+IF(ISNUMBER(AD978), INDEX(出力表!B:B,10), 0)+IF(ISNUMBER(AG978), INDEX(出力表!B:B,11), 0)+IF(ISNUMBER(AJ978), INDEX(出力表!B:B,12), 0)+IF(ISNUMBER(AM978), INDEX(出力表!B:B,13), 0)</f>
        <v>0</v>
      </c>
      <c r="AP978" t="str">
        <f t="shared" si="15"/>
        <v/>
      </c>
    </row>
    <row r="979" spans="1:42" x14ac:dyDescent="0.2">
      <c r="A979">
        <v>978</v>
      </c>
      <c r="B979">
        <f>IF(UPPER(Settings!B4)="TRUE", 乱数表!$Z979*Settings!B10, 0)</f>
        <v>-0.30126635247547234</v>
      </c>
      <c r="C979">
        <f>IF(UPPER(Settings!B4)="TRUE", 乱数表!$AA979*Settings!B11, 0)</f>
        <v>3.519572502347984E-2</v>
      </c>
      <c r="D979">
        <f>MIN(100, MAX(0, 100*BETAINV(乱数表!$B979, MAX(0.00000001, (1/(1+EXP(-(INDEX(係数表!G:G,2) + $B979))))*(EXP(INDEX(係数表!H:H,2) + INDEX(係数表!I:I,2)*LN(INDEX(出力表!C:C,2)+1)))), MAX(0.00000001, (1-(1/(1+EXP(-(INDEX(係数表!G:G,2) + $B979)))))*(EXP(INDEX(係数表!H:H,2) + INDEX(係数表!I:I,2)*LN(INDEX(出力表!C:C,2)+1)))))))</f>
        <v>36.204745424335741</v>
      </c>
      <c r="E979" t="e">
        <f>MIN(100, MAX(0, (100*(INDEX(出力表!D:D,2))/(EXP(INDEX(係数表!B:B,2) + $C979) + (INDEX(出力表!D:D,2)))) + (乱数表!$N979*(Settings!B12/(((INDEX(出力表!D:D,2))+1)^INDEX(係数表!E:E,2)*INDEX(係数表!F:F,2))))))</f>
        <v>#VALUE!</v>
      </c>
      <c r="F979" t="e">
        <f>MIN(100, MAX(0, (INDEX(出力表!D:D,2))*D979/MAX(E979, Settings!B3)))</f>
        <v>#VALUE!</v>
      </c>
      <c r="G979">
        <f>MIN(100, MAX(0, 100*BETAINV(乱数表!$C979, MAX(0.00000001, (1/(1+EXP(-(INDEX(係数表!G:G,3) + $B979))))*(EXP(INDEX(係数表!H:H,3) + INDEX(係数表!I:I,3)*LN(INDEX(出力表!C:C,3)+1)))), MAX(0.00000001, (1-(1/(1+EXP(-(INDEX(係数表!G:G,3) + $B979)))))*(EXP(INDEX(係数表!H:H,3) + INDEX(係数表!I:I,3)*LN(INDEX(出力表!C:C,3)+1)))))))</f>
        <v>79.088309062389726</v>
      </c>
      <c r="H979" t="e">
        <f>MIN(100, MAX(0, (100*(INDEX(出力表!D:D,3))/(EXP(INDEX(係数表!B:B,3) + $C979) + (INDEX(出力表!D:D,3)))) + (乱数表!$O979*(Settings!B12/(((INDEX(出力表!D:D,3))+1)^INDEX(係数表!E:E,3)*INDEX(係数表!F:F,3))))))</f>
        <v>#VALUE!</v>
      </c>
      <c r="I979" t="e">
        <f>MIN(100, MAX(0, (INDEX(出力表!D:D,3))*G979/MAX(H979, Settings!B3)))</f>
        <v>#VALUE!</v>
      </c>
      <c r="J979">
        <f>MIN(100, MAX(0, 100*BETAINV(乱数表!$D979, MAX(0.00000001, (1/(1+EXP(-(INDEX(係数表!G:G,4) + $B979))))*(EXP(INDEX(係数表!H:H,4) + INDEX(係数表!I:I,4)*LN(INDEX(出力表!C:C,4)+1)))), MAX(0.00000001, (1-(1/(1+EXP(-(INDEX(係数表!G:G,4) + $B979)))))*(EXP(INDEX(係数表!H:H,4) + INDEX(係数表!I:I,4)*LN(INDEX(出力表!C:C,4)+1)))))))</f>
        <v>65.55027765902534</v>
      </c>
      <c r="K979" t="e">
        <f>MIN(100, MAX(0, (100*(INDEX(出力表!D:D,4))/(EXP(INDEX(係数表!B:B,4) + $C979) + (INDEX(出力表!D:D,4)))) + (乱数表!$P979*(Settings!B12/(((INDEX(出力表!D:D,4))+1)^INDEX(係数表!E:E,4)*INDEX(係数表!F:F,4))))))</f>
        <v>#VALUE!</v>
      </c>
      <c r="L979" t="e">
        <f>MIN(100, MAX(0, (INDEX(出力表!D:D,4))*J979/MAX(K979, Settings!B3)))</f>
        <v>#VALUE!</v>
      </c>
      <c r="M979">
        <f>MIN(100, MAX(0, 100*BETAINV(乱数表!$E979, MAX(0.00000001, (1/(1+EXP(-(INDEX(係数表!G:G,5) + $B979))))*(EXP(INDEX(係数表!H:H,5) + INDEX(係数表!I:I,5)*LN(INDEX(出力表!C:C,5)+1)))), MAX(0.00000001, (1-(1/(1+EXP(-(INDEX(係数表!G:G,5) + $B979)))))*(EXP(INDEX(係数表!H:H,5) + INDEX(係数表!I:I,5)*LN(INDEX(出力表!C:C,5)+1)))))))</f>
        <v>99.816595668023808</v>
      </c>
      <c r="N979" t="e">
        <f>MIN(100, MAX(0, (100*(INDEX(出力表!D:D,5))/(EXP(INDEX(係数表!B:B,5) + $C979) + (INDEX(出力表!D:D,5)))) + (乱数表!$Q979*(Settings!B12/(((INDEX(出力表!D:D,5))+1)^INDEX(係数表!E:E,5)*INDEX(係数表!F:F,5))))))</f>
        <v>#VALUE!</v>
      </c>
      <c r="O979" t="e">
        <f>MIN(100, MAX(0, (INDEX(出力表!D:D,5))*M979/MAX(N979, Settings!B3)))</f>
        <v>#VALUE!</v>
      </c>
      <c r="P979">
        <f>MIN(100, MAX(0, 100*BETAINV(乱数表!$F979, MAX(0.00000001, (1/(1+EXP(-(INDEX(係数表!G:G,6) + $B979))))*(EXP(INDEX(係数表!H:H,6) + INDEX(係数表!I:I,6)*LN(INDEX(出力表!C:C,6)+1)))), MAX(0.00000001, (1-(1/(1+EXP(-(INDEX(係数表!G:G,6) + $B979)))))*(EXP(INDEX(係数表!H:H,6) + INDEX(係数表!I:I,6)*LN(INDEX(出力表!C:C,6)+1)))))))</f>
        <v>96.505219288218157</v>
      </c>
      <c r="Q979" t="e">
        <f>MIN(100, MAX(0, (100*(INDEX(出力表!D:D,6))/(EXP(INDEX(係数表!B:B,6) + $C979) + (INDEX(出力表!D:D,6)))) + (乱数表!$R979*(Settings!B12/(((INDEX(出力表!D:D,6))+1)^INDEX(係数表!E:E,6)*INDEX(係数表!F:F,6))))))</f>
        <v>#VALUE!</v>
      </c>
      <c r="R979" t="e">
        <f>MIN(100, MAX(0, (INDEX(出力表!D:D,6))*P979/MAX(Q979, Settings!B3)))</f>
        <v>#VALUE!</v>
      </c>
      <c r="S979">
        <f>MIN(100, MAX(0, 100*BETAINV(乱数表!$G979, MAX(0.00000001, (1/(1+EXP(-(INDEX(係数表!G:G,7) + $B979))))*(EXP(INDEX(係数表!H:H,7) + INDEX(係数表!I:I,7)*LN(INDEX(出力表!C:C,7)+1)))), MAX(0.00000001, (1-(1/(1+EXP(-(INDEX(係数表!G:G,7) + $B979)))))*(EXP(INDEX(係数表!H:H,7) + INDEX(係数表!I:I,7)*LN(INDEX(出力表!C:C,7)+1)))))))</f>
        <v>94.180698498888077</v>
      </c>
      <c r="T979" t="e">
        <f>MIN(100, MAX(0, (100*(INDEX(出力表!D:D,7))/(EXP(INDEX(係数表!B:B,7) + $C979) + (INDEX(出力表!D:D,7)))) + (乱数表!$S979*(Settings!B12/(((INDEX(出力表!D:D,7))+1)^INDEX(係数表!E:E,7)*INDEX(係数表!F:F,7))))))</f>
        <v>#VALUE!</v>
      </c>
      <c r="U979" t="e">
        <f>MIN(100, MAX(0, (INDEX(出力表!D:D,7))*S979/MAX(T979, Settings!B3)))</f>
        <v>#VALUE!</v>
      </c>
      <c r="V979">
        <f>MIN(100, MAX(0, 100*BETAINV(乱数表!$H979, MAX(0.00000001, (1/(1+EXP(-(INDEX(係数表!G:G,8) + $B979))))*(EXP(INDEX(係数表!H:H,8) + INDEX(係数表!I:I,8)*LN(INDEX(出力表!C:C,8)+1)))), MAX(0.00000001, (1-(1/(1+EXP(-(INDEX(係数表!G:G,8) + $B979)))))*(EXP(INDEX(係数表!H:H,8) + INDEX(係数表!I:I,8)*LN(INDEX(出力表!C:C,8)+1)))))))</f>
        <v>99.238385069271544</v>
      </c>
      <c r="W979" t="e">
        <f>MIN(100, MAX(0, (100*(INDEX(出力表!D:D,8))/(EXP(INDEX(係数表!B:B,8) + $C979) + (INDEX(出力表!D:D,8)))) + (乱数表!$T979*(Settings!B12/(((INDEX(出力表!D:D,8))+1)^INDEX(係数表!E:E,8)*INDEX(係数表!F:F,8))))))</f>
        <v>#VALUE!</v>
      </c>
      <c r="X979" t="e">
        <f>MIN(100, MAX(0, (INDEX(出力表!D:D,8))*V979/MAX(W979, Settings!B3)))</f>
        <v>#VALUE!</v>
      </c>
      <c r="Y979">
        <f>MIN(100, MAX(0, 100*BETAINV(乱数表!$I979, MAX(0.00000001, (1/(1+EXP(-(INDEX(係数表!G:G,9) + $B979))))*(EXP(INDEX(係数表!H:H,9) + INDEX(係数表!I:I,9)*LN(INDEX(出力表!C:C,9)+1)))), MAX(0.00000001, (1-(1/(1+EXP(-(INDEX(係数表!G:G,9) + $B979)))))*(EXP(INDEX(係数表!H:H,9) + INDEX(係数表!I:I,9)*LN(INDEX(出力表!C:C,9)+1)))))))</f>
        <v>74.961324425084072</v>
      </c>
      <c r="Z979" t="e">
        <f>MIN(100, MAX(0, (100*(INDEX(出力表!D:D,9))/(EXP(INDEX(係数表!B:B,9) + $C979) + (INDEX(出力表!D:D,9)))) + (乱数表!$U979*(Settings!B12/(((INDEX(出力表!D:D,9))+1)^INDEX(係数表!E:E,9)*INDEX(係数表!F:F,9))))))</f>
        <v>#VALUE!</v>
      </c>
      <c r="AA979" t="e">
        <f>MIN(100, MAX(0, (INDEX(出力表!D:D,9))*Y979/MAX(Z979, Settings!B3)))</f>
        <v>#VALUE!</v>
      </c>
      <c r="AB979">
        <f>MIN(100, MAX(0, 100*BETAINV(乱数表!$J979, MAX(0.00000001, (1/(1+EXP(-(INDEX(係数表!G:G,10) + $B979))))*(EXP(INDEX(係数表!H:H,10) + INDEX(係数表!I:I,10)*LN(INDEX(出力表!C:C,10)+1)))), MAX(0.00000001, (1-(1/(1+EXP(-(INDEX(係数表!G:G,10) + $B979)))))*(EXP(INDEX(係数表!H:H,10) + INDEX(係数表!I:I,10)*LN(INDEX(出力表!C:C,10)+1)))))))</f>
        <v>68.543986964771747</v>
      </c>
      <c r="AC979" t="e">
        <f>MIN(100, MAX(0, (100*(INDEX(出力表!D:D,10))/(EXP(INDEX(係数表!B:B,10) + $C979) + (INDEX(出力表!D:D,10)))) + (乱数表!$V979*(Settings!B12/(((INDEX(出力表!D:D,10))+1)^INDEX(係数表!E:E,10)*INDEX(係数表!F:F,10))))))</f>
        <v>#VALUE!</v>
      </c>
      <c r="AD979" t="e">
        <f>MIN(100, MAX(0, (INDEX(出力表!D:D,10))*AB979/MAX(AC979, Settings!B3)))</f>
        <v>#VALUE!</v>
      </c>
      <c r="AE979">
        <f>MIN(100, MAX(0, 100*BETAINV(乱数表!$K979, MAX(0.00000001, (1/(1+EXP(-(INDEX(係数表!G:G,11) + $B979))))*(EXP(INDEX(係数表!H:H,11) + INDEX(係数表!I:I,11)*LN(INDEX(出力表!C:C,11)+1)))), MAX(0.00000001, (1-(1/(1+EXP(-(INDEX(係数表!G:G,11) + $B979)))))*(EXP(INDEX(係数表!H:H,11) + INDEX(係数表!I:I,11)*LN(INDEX(出力表!C:C,11)+1)))))))</f>
        <v>85.660783932294436</v>
      </c>
      <c r="AF979" t="e">
        <f>MIN(100, MAX(0, (100*(INDEX(出力表!D:D,11))/(EXP(INDEX(係数表!B:B,11) + $C979) + (INDEX(出力表!D:D,11)))) + (乱数表!$W979*(Settings!B12/(((INDEX(出力表!D:D,11))+1)^INDEX(係数表!E:E,11)*INDEX(係数表!F:F,11))))))</f>
        <v>#VALUE!</v>
      </c>
      <c r="AG979" t="e">
        <f>MIN(100, MAX(0, (INDEX(出力表!D:D,11))*AE979/MAX(AF979, Settings!B3)))</f>
        <v>#VALUE!</v>
      </c>
      <c r="AH979">
        <f>MIN(100, MAX(0, 100*BETAINV(乱数表!$L979, MAX(0.00000001, (1/(1+EXP(-(INDEX(係数表!G:G,12) + $B979))))*(EXP(INDEX(係数表!H:H,12) + INDEX(係数表!I:I,12)*LN(INDEX(出力表!C:C,12)+1)))), MAX(0.00000001, (1-(1/(1+EXP(-(INDEX(係数表!G:G,12) + $B979)))))*(EXP(INDEX(係数表!H:H,12) + INDEX(係数表!I:I,12)*LN(INDEX(出力表!C:C,12)+1)))))))</f>
        <v>87.953784013296314</v>
      </c>
      <c r="AI979" t="e">
        <f>MIN(100, MAX(0, (100*(INDEX(出力表!D:D,12))/(EXP(INDEX(係数表!B:B,12) + $C979) + (INDEX(出力表!D:D,12)))) + (乱数表!$X979*(Settings!B12/(((INDEX(出力表!D:D,12))+1)^INDEX(係数表!E:E,12)*INDEX(係数表!F:F,12))))))</f>
        <v>#VALUE!</v>
      </c>
      <c r="AJ979" t="e">
        <f>MIN(100, MAX(0, (INDEX(出力表!D:D,12))*AH979/MAX(AI979, Settings!B3)))</f>
        <v>#VALUE!</v>
      </c>
      <c r="AK979">
        <f>MIN(100, MAX(0, 100*BETAINV(乱数表!$M979, MAX(0.00000001, (1/(1+EXP(-(INDEX(係数表!G:G,13) + $B979))))*(EXP(INDEX(係数表!H:H,13) + INDEX(係数表!I:I,13)*LN(INDEX(出力表!C:C,13)+1)))), MAX(0.00000001, (1-(1/(1+EXP(-(INDEX(係数表!G:G,13) + $B979)))))*(EXP(INDEX(係数表!H:H,13) + INDEX(係数表!I:I,13)*LN(INDEX(出力表!C:C,13)+1)))))))</f>
        <v>91.889611497947655</v>
      </c>
      <c r="AL979" t="e">
        <f>MIN(100, MAX(0, (100*(INDEX(出力表!D:D,13))/(EXP(INDEX(係数表!B:B,13) + $C979) + (INDEX(出力表!D:D,13)))) + (乱数表!$Y979*(Settings!B12/(((INDEX(出力表!D:D,13))+1)^INDEX(係数表!E:E,13)*INDEX(係数表!F:F,13))))))</f>
        <v>#VALUE!</v>
      </c>
      <c r="AM979" t="e">
        <f>MIN(100, MAX(0, (INDEX(出力表!D:D,13))*AK979/MAX(AL979, Settings!B3)))</f>
        <v>#VALUE!</v>
      </c>
      <c r="AN979">
        <f>IF(ISNUMBER(F979), INDEX(出力表!B:B,2)*F979, 0)+IF(ISNUMBER(I979), INDEX(出力表!B:B,3)*I979, 0)+IF(ISNUMBER(L979), INDEX(出力表!B:B,4)*L979, 0)+IF(ISNUMBER(O979), INDEX(出力表!B:B,5)*O979, 0)+IF(ISNUMBER(R979), INDEX(出力表!B:B,6)*R979, 0)+IF(ISNUMBER(U979), INDEX(出力表!B:B,7)*U979, 0)+IF(ISNUMBER(X979), INDEX(出力表!B:B,8)*X979, 0)+IF(ISNUMBER(AA979), INDEX(出力表!B:B,9)*AA979, 0)+IF(ISNUMBER(AD979), INDEX(出力表!B:B,10)*AD979, 0)+IF(ISNUMBER(AG979), INDEX(出力表!B:B,11)*AG979, 0)+IF(ISNUMBER(AJ979), INDEX(出力表!B:B,12)*AJ979, 0)+IF(ISNUMBER(AM979), INDEX(出力表!B:B,13)*AM979, 0)</f>
        <v>0</v>
      </c>
      <c r="AO979">
        <f>IF(ISNUMBER(F979), INDEX(出力表!B:B,2), 0)+IF(ISNUMBER(I979), INDEX(出力表!B:B,3), 0)+IF(ISNUMBER(L979), INDEX(出力表!B:B,4), 0)+IF(ISNUMBER(O979), INDEX(出力表!B:B,5), 0)+IF(ISNUMBER(R979), INDEX(出力表!B:B,6), 0)+IF(ISNUMBER(U979), INDEX(出力表!B:B,7), 0)+IF(ISNUMBER(X979), INDEX(出力表!B:B,8), 0)+IF(ISNUMBER(AA979), INDEX(出力表!B:B,9), 0)+IF(ISNUMBER(AD979), INDEX(出力表!B:B,10), 0)+IF(ISNUMBER(AG979), INDEX(出力表!B:B,11), 0)+IF(ISNUMBER(AJ979), INDEX(出力表!B:B,12), 0)+IF(ISNUMBER(AM979), INDEX(出力表!B:B,13), 0)</f>
        <v>0</v>
      </c>
      <c r="AP979" t="str">
        <f t="shared" si="15"/>
        <v/>
      </c>
    </row>
    <row r="980" spans="1:42" x14ac:dyDescent="0.2">
      <c r="A980">
        <v>979</v>
      </c>
      <c r="B980">
        <f>IF(UPPER(Settings!B4)="TRUE", 乱数表!$Z980*Settings!B10, 0)</f>
        <v>-8.3756136220401622E-2</v>
      </c>
      <c r="C980">
        <f>IF(UPPER(Settings!B4)="TRUE", 乱数表!$AA980*Settings!B11, 0)</f>
        <v>7.2047257791172048E-2</v>
      </c>
      <c r="D980">
        <f>MIN(100, MAX(0, 100*BETAINV(乱数表!$B980, MAX(0.00000001, (1/(1+EXP(-(INDEX(係数表!G:G,2) + $B980))))*(EXP(INDEX(係数表!H:H,2) + INDEX(係数表!I:I,2)*LN(INDEX(出力表!C:C,2)+1)))), MAX(0.00000001, (1-(1/(1+EXP(-(INDEX(係数表!G:G,2) + $B980)))))*(EXP(INDEX(係数表!H:H,2) + INDEX(係数表!I:I,2)*LN(INDEX(出力表!C:C,2)+1)))))))</f>
        <v>90.09921542715135</v>
      </c>
      <c r="E980" t="e">
        <f>MIN(100, MAX(0, (100*(INDEX(出力表!D:D,2))/(EXP(INDEX(係数表!B:B,2) + $C980) + (INDEX(出力表!D:D,2)))) + (乱数表!$N980*(Settings!B12/(((INDEX(出力表!D:D,2))+1)^INDEX(係数表!E:E,2)*INDEX(係数表!F:F,2))))))</f>
        <v>#VALUE!</v>
      </c>
      <c r="F980" t="e">
        <f>MIN(100, MAX(0, (INDEX(出力表!D:D,2))*D980/MAX(E980, Settings!B3)))</f>
        <v>#VALUE!</v>
      </c>
      <c r="G980">
        <f>MIN(100, MAX(0, 100*BETAINV(乱数表!$C980, MAX(0.00000001, (1/(1+EXP(-(INDEX(係数表!G:G,3) + $B980))))*(EXP(INDEX(係数表!H:H,3) + INDEX(係数表!I:I,3)*LN(INDEX(出力表!C:C,3)+1)))), MAX(0.00000001, (1-(1/(1+EXP(-(INDEX(係数表!G:G,3) + $B980)))))*(EXP(INDEX(係数表!H:H,3) + INDEX(係数表!I:I,3)*LN(INDEX(出力表!C:C,3)+1)))))))</f>
        <v>99.775180827211926</v>
      </c>
      <c r="H980" t="e">
        <f>MIN(100, MAX(0, (100*(INDEX(出力表!D:D,3))/(EXP(INDEX(係数表!B:B,3) + $C980) + (INDEX(出力表!D:D,3)))) + (乱数表!$O980*(Settings!B12/(((INDEX(出力表!D:D,3))+1)^INDEX(係数表!E:E,3)*INDEX(係数表!F:F,3))))))</f>
        <v>#VALUE!</v>
      </c>
      <c r="I980" t="e">
        <f>MIN(100, MAX(0, (INDEX(出力表!D:D,3))*G980/MAX(H980, Settings!B3)))</f>
        <v>#VALUE!</v>
      </c>
      <c r="J980">
        <f>MIN(100, MAX(0, 100*BETAINV(乱数表!$D980, MAX(0.00000001, (1/(1+EXP(-(INDEX(係数表!G:G,4) + $B980))))*(EXP(INDEX(係数表!H:H,4) + INDEX(係数表!I:I,4)*LN(INDEX(出力表!C:C,4)+1)))), MAX(0.00000001, (1-(1/(1+EXP(-(INDEX(係数表!G:G,4) + $B980)))))*(EXP(INDEX(係数表!H:H,4) + INDEX(係数表!I:I,4)*LN(INDEX(出力表!C:C,4)+1)))))))</f>
        <v>98.637343872802404</v>
      </c>
      <c r="K980" t="e">
        <f>MIN(100, MAX(0, (100*(INDEX(出力表!D:D,4))/(EXP(INDEX(係数表!B:B,4) + $C980) + (INDEX(出力表!D:D,4)))) + (乱数表!$P980*(Settings!B12/(((INDEX(出力表!D:D,4))+1)^INDEX(係数表!E:E,4)*INDEX(係数表!F:F,4))))))</f>
        <v>#VALUE!</v>
      </c>
      <c r="L980" t="e">
        <f>MIN(100, MAX(0, (INDEX(出力表!D:D,4))*J980/MAX(K980, Settings!B3)))</f>
        <v>#VALUE!</v>
      </c>
      <c r="M980">
        <f>MIN(100, MAX(0, 100*BETAINV(乱数表!$E980, MAX(0.00000001, (1/(1+EXP(-(INDEX(係数表!G:G,5) + $B980))))*(EXP(INDEX(係数表!H:H,5) + INDEX(係数表!I:I,5)*LN(INDEX(出力表!C:C,5)+1)))), MAX(0.00000001, (1-(1/(1+EXP(-(INDEX(係数表!G:G,5) + $B980)))))*(EXP(INDEX(係数表!H:H,5) + INDEX(係数表!I:I,5)*LN(INDEX(出力表!C:C,5)+1)))))))</f>
        <v>99.786746008993177</v>
      </c>
      <c r="N980" t="e">
        <f>MIN(100, MAX(0, (100*(INDEX(出力表!D:D,5))/(EXP(INDEX(係数表!B:B,5) + $C980) + (INDEX(出力表!D:D,5)))) + (乱数表!$Q980*(Settings!B12/(((INDEX(出力表!D:D,5))+1)^INDEX(係数表!E:E,5)*INDEX(係数表!F:F,5))))))</f>
        <v>#VALUE!</v>
      </c>
      <c r="O980" t="e">
        <f>MIN(100, MAX(0, (INDEX(出力表!D:D,5))*M980/MAX(N980, Settings!B3)))</f>
        <v>#VALUE!</v>
      </c>
      <c r="P980">
        <f>MIN(100, MAX(0, 100*BETAINV(乱数表!$F980, MAX(0.00000001, (1/(1+EXP(-(INDEX(係数表!G:G,6) + $B980))))*(EXP(INDEX(係数表!H:H,6) + INDEX(係数表!I:I,6)*LN(INDEX(出力表!C:C,6)+1)))), MAX(0.00000001, (1-(1/(1+EXP(-(INDEX(係数表!G:G,6) + $B980)))))*(EXP(INDEX(係数表!H:H,6) + INDEX(係数表!I:I,6)*LN(INDEX(出力表!C:C,6)+1)))))))</f>
        <v>62.792504085855718</v>
      </c>
      <c r="Q980" t="e">
        <f>MIN(100, MAX(0, (100*(INDEX(出力表!D:D,6))/(EXP(INDEX(係数表!B:B,6) + $C980) + (INDEX(出力表!D:D,6)))) + (乱数表!$R980*(Settings!B12/(((INDEX(出力表!D:D,6))+1)^INDEX(係数表!E:E,6)*INDEX(係数表!F:F,6))))))</f>
        <v>#VALUE!</v>
      </c>
      <c r="R980" t="e">
        <f>MIN(100, MAX(0, (INDEX(出力表!D:D,6))*P980/MAX(Q980, Settings!B3)))</f>
        <v>#VALUE!</v>
      </c>
      <c r="S980">
        <f>MIN(100, MAX(0, 100*BETAINV(乱数表!$G980, MAX(0.00000001, (1/(1+EXP(-(INDEX(係数表!G:G,7) + $B980))))*(EXP(INDEX(係数表!H:H,7) + INDEX(係数表!I:I,7)*LN(INDEX(出力表!C:C,7)+1)))), MAX(0.00000001, (1-(1/(1+EXP(-(INDEX(係数表!G:G,7) + $B980)))))*(EXP(INDEX(係数表!H:H,7) + INDEX(係数表!I:I,7)*LN(INDEX(出力表!C:C,7)+1)))))))</f>
        <v>94.27515569872287</v>
      </c>
      <c r="T980" t="e">
        <f>MIN(100, MAX(0, (100*(INDEX(出力表!D:D,7))/(EXP(INDEX(係数表!B:B,7) + $C980) + (INDEX(出力表!D:D,7)))) + (乱数表!$S980*(Settings!B12/(((INDEX(出力表!D:D,7))+1)^INDEX(係数表!E:E,7)*INDEX(係数表!F:F,7))))))</f>
        <v>#VALUE!</v>
      </c>
      <c r="U980" t="e">
        <f>MIN(100, MAX(0, (INDEX(出力表!D:D,7))*S980/MAX(T980, Settings!B3)))</f>
        <v>#VALUE!</v>
      </c>
      <c r="V980">
        <f>MIN(100, MAX(0, 100*BETAINV(乱数表!$H980, MAX(0.00000001, (1/(1+EXP(-(INDEX(係数表!G:G,8) + $B980))))*(EXP(INDEX(係数表!H:H,8) + INDEX(係数表!I:I,8)*LN(INDEX(出力表!C:C,8)+1)))), MAX(0.00000001, (1-(1/(1+EXP(-(INDEX(係数表!G:G,8) + $B980)))))*(EXP(INDEX(係数表!H:H,8) + INDEX(係数表!I:I,8)*LN(INDEX(出力表!C:C,8)+1)))))))</f>
        <v>93.028437586583323</v>
      </c>
      <c r="W980" t="e">
        <f>MIN(100, MAX(0, (100*(INDEX(出力表!D:D,8))/(EXP(INDEX(係数表!B:B,8) + $C980) + (INDEX(出力表!D:D,8)))) + (乱数表!$T980*(Settings!B12/(((INDEX(出力表!D:D,8))+1)^INDEX(係数表!E:E,8)*INDEX(係数表!F:F,8))))))</f>
        <v>#VALUE!</v>
      </c>
      <c r="X980" t="e">
        <f>MIN(100, MAX(0, (INDEX(出力表!D:D,8))*V980/MAX(W980, Settings!B3)))</f>
        <v>#VALUE!</v>
      </c>
      <c r="Y980">
        <f>MIN(100, MAX(0, 100*BETAINV(乱数表!$I980, MAX(0.00000001, (1/(1+EXP(-(INDEX(係数表!G:G,9) + $B980))))*(EXP(INDEX(係数表!H:H,9) + INDEX(係数表!I:I,9)*LN(INDEX(出力表!C:C,9)+1)))), MAX(0.00000001, (1-(1/(1+EXP(-(INDEX(係数表!G:G,9) + $B980)))))*(EXP(INDEX(係数表!H:H,9) + INDEX(係数表!I:I,9)*LN(INDEX(出力表!C:C,9)+1)))))))</f>
        <v>94.506687499123075</v>
      </c>
      <c r="Z980" t="e">
        <f>MIN(100, MAX(0, (100*(INDEX(出力表!D:D,9))/(EXP(INDEX(係数表!B:B,9) + $C980) + (INDEX(出力表!D:D,9)))) + (乱数表!$U980*(Settings!B12/(((INDEX(出力表!D:D,9))+1)^INDEX(係数表!E:E,9)*INDEX(係数表!F:F,9))))))</f>
        <v>#VALUE!</v>
      </c>
      <c r="AA980" t="e">
        <f>MIN(100, MAX(0, (INDEX(出力表!D:D,9))*Y980/MAX(Z980, Settings!B3)))</f>
        <v>#VALUE!</v>
      </c>
      <c r="AB980">
        <f>MIN(100, MAX(0, 100*BETAINV(乱数表!$J980, MAX(0.00000001, (1/(1+EXP(-(INDEX(係数表!G:G,10) + $B980))))*(EXP(INDEX(係数表!H:H,10) + INDEX(係数表!I:I,10)*LN(INDEX(出力表!C:C,10)+1)))), MAX(0.00000001, (1-(1/(1+EXP(-(INDEX(係数表!G:G,10) + $B980)))))*(EXP(INDEX(係数表!H:H,10) + INDEX(係数表!I:I,10)*LN(INDEX(出力表!C:C,10)+1)))))))</f>
        <v>95.027361355564295</v>
      </c>
      <c r="AC980" t="e">
        <f>MIN(100, MAX(0, (100*(INDEX(出力表!D:D,10))/(EXP(INDEX(係数表!B:B,10) + $C980) + (INDEX(出力表!D:D,10)))) + (乱数表!$V980*(Settings!B12/(((INDEX(出力表!D:D,10))+1)^INDEX(係数表!E:E,10)*INDEX(係数表!F:F,10))))))</f>
        <v>#VALUE!</v>
      </c>
      <c r="AD980" t="e">
        <f>MIN(100, MAX(0, (INDEX(出力表!D:D,10))*AB980/MAX(AC980, Settings!B3)))</f>
        <v>#VALUE!</v>
      </c>
      <c r="AE980">
        <f>MIN(100, MAX(0, 100*BETAINV(乱数表!$K980, MAX(0.00000001, (1/(1+EXP(-(INDEX(係数表!G:G,11) + $B980))))*(EXP(INDEX(係数表!H:H,11) + INDEX(係数表!I:I,11)*LN(INDEX(出力表!C:C,11)+1)))), MAX(0.00000001, (1-(1/(1+EXP(-(INDEX(係数表!G:G,11) + $B980)))))*(EXP(INDEX(係数表!H:H,11) + INDEX(係数表!I:I,11)*LN(INDEX(出力表!C:C,11)+1)))))))</f>
        <v>57.576513174627443</v>
      </c>
      <c r="AF980" t="e">
        <f>MIN(100, MAX(0, (100*(INDEX(出力表!D:D,11))/(EXP(INDEX(係数表!B:B,11) + $C980) + (INDEX(出力表!D:D,11)))) + (乱数表!$W980*(Settings!B12/(((INDEX(出力表!D:D,11))+1)^INDEX(係数表!E:E,11)*INDEX(係数表!F:F,11))))))</f>
        <v>#VALUE!</v>
      </c>
      <c r="AG980" t="e">
        <f>MIN(100, MAX(0, (INDEX(出力表!D:D,11))*AE980/MAX(AF980, Settings!B3)))</f>
        <v>#VALUE!</v>
      </c>
      <c r="AH980">
        <f>MIN(100, MAX(0, 100*BETAINV(乱数表!$L980, MAX(0.00000001, (1/(1+EXP(-(INDEX(係数表!G:G,12) + $B980))))*(EXP(INDEX(係数表!H:H,12) + INDEX(係数表!I:I,12)*LN(INDEX(出力表!C:C,12)+1)))), MAX(0.00000001, (1-(1/(1+EXP(-(INDEX(係数表!G:G,12) + $B980)))))*(EXP(INDEX(係数表!H:H,12) + INDEX(係数表!I:I,12)*LN(INDEX(出力表!C:C,12)+1)))))))</f>
        <v>51.581880368591612</v>
      </c>
      <c r="AI980" t="e">
        <f>MIN(100, MAX(0, (100*(INDEX(出力表!D:D,12))/(EXP(INDEX(係数表!B:B,12) + $C980) + (INDEX(出力表!D:D,12)))) + (乱数表!$X980*(Settings!B12/(((INDEX(出力表!D:D,12))+1)^INDEX(係数表!E:E,12)*INDEX(係数表!F:F,12))))))</f>
        <v>#VALUE!</v>
      </c>
      <c r="AJ980" t="e">
        <f>MIN(100, MAX(0, (INDEX(出力表!D:D,12))*AH980/MAX(AI980, Settings!B3)))</f>
        <v>#VALUE!</v>
      </c>
      <c r="AK980">
        <f>MIN(100, MAX(0, 100*BETAINV(乱数表!$M980, MAX(0.00000001, (1/(1+EXP(-(INDEX(係数表!G:G,13) + $B980))))*(EXP(INDEX(係数表!H:H,13) + INDEX(係数表!I:I,13)*LN(INDEX(出力表!C:C,13)+1)))), MAX(0.00000001, (1-(1/(1+EXP(-(INDEX(係数表!G:G,13) + $B980)))))*(EXP(INDEX(係数表!H:H,13) + INDEX(係数表!I:I,13)*LN(INDEX(出力表!C:C,13)+1)))))))</f>
        <v>99.067694376870236</v>
      </c>
      <c r="AL980" t="e">
        <f>MIN(100, MAX(0, (100*(INDEX(出力表!D:D,13))/(EXP(INDEX(係数表!B:B,13) + $C980) + (INDEX(出力表!D:D,13)))) + (乱数表!$Y980*(Settings!B12/(((INDEX(出力表!D:D,13))+1)^INDEX(係数表!E:E,13)*INDEX(係数表!F:F,13))))))</f>
        <v>#VALUE!</v>
      </c>
      <c r="AM980" t="e">
        <f>MIN(100, MAX(0, (INDEX(出力表!D:D,13))*AK980/MAX(AL980, Settings!B3)))</f>
        <v>#VALUE!</v>
      </c>
      <c r="AN980">
        <f>IF(ISNUMBER(F980), INDEX(出力表!B:B,2)*F980, 0)+IF(ISNUMBER(I980), INDEX(出力表!B:B,3)*I980, 0)+IF(ISNUMBER(L980), INDEX(出力表!B:B,4)*L980, 0)+IF(ISNUMBER(O980), INDEX(出力表!B:B,5)*O980, 0)+IF(ISNUMBER(R980), INDEX(出力表!B:B,6)*R980, 0)+IF(ISNUMBER(U980), INDEX(出力表!B:B,7)*U980, 0)+IF(ISNUMBER(X980), INDEX(出力表!B:B,8)*X980, 0)+IF(ISNUMBER(AA980), INDEX(出力表!B:B,9)*AA980, 0)+IF(ISNUMBER(AD980), INDEX(出力表!B:B,10)*AD980, 0)+IF(ISNUMBER(AG980), INDEX(出力表!B:B,11)*AG980, 0)+IF(ISNUMBER(AJ980), INDEX(出力表!B:B,12)*AJ980, 0)+IF(ISNUMBER(AM980), INDEX(出力表!B:B,13)*AM980, 0)</f>
        <v>0</v>
      </c>
      <c r="AO980">
        <f>IF(ISNUMBER(F980), INDEX(出力表!B:B,2), 0)+IF(ISNUMBER(I980), INDEX(出力表!B:B,3), 0)+IF(ISNUMBER(L980), INDEX(出力表!B:B,4), 0)+IF(ISNUMBER(O980), INDEX(出力表!B:B,5), 0)+IF(ISNUMBER(R980), INDEX(出力表!B:B,6), 0)+IF(ISNUMBER(U980), INDEX(出力表!B:B,7), 0)+IF(ISNUMBER(X980), INDEX(出力表!B:B,8), 0)+IF(ISNUMBER(AA980), INDEX(出力表!B:B,9), 0)+IF(ISNUMBER(AD980), INDEX(出力表!B:B,10), 0)+IF(ISNUMBER(AG980), INDEX(出力表!B:B,11), 0)+IF(ISNUMBER(AJ980), INDEX(出力表!B:B,12), 0)+IF(ISNUMBER(AM980), INDEX(出力表!B:B,13), 0)</f>
        <v>0</v>
      </c>
      <c r="AP980" t="str">
        <f t="shared" si="15"/>
        <v/>
      </c>
    </row>
    <row r="981" spans="1:42" x14ac:dyDescent="0.2">
      <c r="A981">
        <v>980</v>
      </c>
      <c r="B981">
        <f>IF(UPPER(Settings!B4)="TRUE", 乱数表!$Z981*Settings!B10, 0)</f>
        <v>-0.19882124486598687</v>
      </c>
      <c r="C981">
        <f>IF(UPPER(Settings!B4)="TRUE", 乱数表!$AA981*Settings!B11, 0)</f>
        <v>-6.9421938583771867E-2</v>
      </c>
      <c r="D981">
        <f>MIN(100, MAX(0, 100*BETAINV(乱数表!$B981, MAX(0.00000001, (1/(1+EXP(-(INDEX(係数表!G:G,2) + $B981))))*(EXP(INDEX(係数表!H:H,2) + INDEX(係数表!I:I,2)*LN(INDEX(出力表!C:C,2)+1)))), MAX(0.00000001, (1-(1/(1+EXP(-(INDEX(係数表!G:G,2) + $B981)))))*(EXP(INDEX(係数表!H:H,2) + INDEX(係数表!I:I,2)*LN(INDEX(出力表!C:C,2)+1)))))))</f>
        <v>91.182545479820163</v>
      </c>
      <c r="E981" t="e">
        <f>MIN(100, MAX(0, (100*(INDEX(出力表!D:D,2))/(EXP(INDEX(係数表!B:B,2) + $C981) + (INDEX(出力表!D:D,2)))) + (乱数表!$N981*(Settings!B12/(((INDEX(出力表!D:D,2))+1)^INDEX(係数表!E:E,2)*INDEX(係数表!F:F,2))))))</f>
        <v>#VALUE!</v>
      </c>
      <c r="F981" t="e">
        <f>MIN(100, MAX(0, (INDEX(出力表!D:D,2))*D981/MAX(E981, Settings!B3)))</f>
        <v>#VALUE!</v>
      </c>
      <c r="G981">
        <f>MIN(100, MAX(0, 100*BETAINV(乱数表!$C981, MAX(0.00000001, (1/(1+EXP(-(INDEX(係数表!G:G,3) + $B981))))*(EXP(INDEX(係数表!H:H,3) + INDEX(係数表!I:I,3)*LN(INDEX(出力表!C:C,3)+1)))), MAX(0.00000001, (1-(1/(1+EXP(-(INDEX(係数表!G:G,3) + $B981)))))*(EXP(INDEX(係数表!H:H,3) + INDEX(係数表!I:I,3)*LN(INDEX(出力表!C:C,3)+1)))))))</f>
        <v>71.662288628229206</v>
      </c>
      <c r="H981" t="e">
        <f>MIN(100, MAX(0, (100*(INDEX(出力表!D:D,3))/(EXP(INDEX(係数表!B:B,3) + $C981) + (INDEX(出力表!D:D,3)))) + (乱数表!$O981*(Settings!B12/(((INDEX(出力表!D:D,3))+1)^INDEX(係数表!E:E,3)*INDEX(係数表!F:F,3))))))</f>
        <v>#VALUE!</v>
      </c>
      <c r="I981" t="e">
        <f>MIN(100, MAX(0, (INDEX(出力表!D:D,3))*G981/MAX(H981, Settings!B3)))</f>
        <v>#VALUE!</v>
      </c>
      <c r="J981">
        <f>MIN(100, MAX(0, 100*BETAINV(乱数表!$D981, MAX(0.00000001, (1/(1+EXP(-(INDEX(係数表!G:G,4) + $B981))))*(EXP(INDEX(係数表!H:H,4) + INDEX(係数表!I:I,4)*LN(INDEX(出力表!C:C,4)+1)))), MAX(0.00000001, (1-(1/(1+EXP(-(INDEX(係数表!G:G,4) + $B981)))))*(EXP(INDEX(係数表!H:H,4) + INDEX(係数表!I:I,4)*LN(INDEX(出力表!C:C,4)+1)))))))</f>
        <v>46.296114960905911</v>
      </c>
      <c r="K981" t="e">
        <f>MIN(100, MAX(0, (100*(INDEX(出力表!D:D,4))/(EXP(INDEX(係数表!B:B,4) + $C981) + (INDEX(出力表!D:D,4)))) + (乱数表!$P981*(Settings!B12/(((INDEX(出力表!D:D,4))+1)^INDEX(係数表!E:E,4)*INDEX(係数表!F:F,4))))))</f>
        <v>#VALUE!</v>
      </c>
      <c r="L981" t="e">
        <f>MIN(100, MAX(0, (INDEX(出力表!D:D,4))*J981/MAX(K981, Settings!B3)))</f>
        <v>#VALUE!</v>
      </c>
      <c r="M981">
        <f>MIN(100, MAX(0, 100*BETAINV(乱数表!$E981, MAX(0.00000001, (1/(1+EXP(-(INDEX(係数表!G:G,5) + $B981))))*(EXP(INDEX(係数表!H:H,5) + INDEX(係数表!I:I,5)*LN(INDEX(出力表!C:C,5)+1)))), MAX(0.00000001, (1-(1/(1+EXP(-(INDEX(係数表!G:G,5) + $B981)))))*(EXP(INDEX(係数表!H:H,5) + INDEX(係数表!I:I,5)*LN(INDEX(出力表!C:C,5)+1)))))))</f>
        <v>91.020693193203613</v>
      </c>
      <c r="N981" t="e">
        <f>MIN(100, MAX(0, (100*(INDEX(出力表!D:D,5))/(EXP(INDEX(係数表!B:B,5) + $C981) + (INDEX(出力表!D:D,5)))) + (乱数表!$Q981*(Settings!B12/(((INDEX(出力表!D:D,5))+1)^INDEX(係数表!E:E,5)*INDEX(係数表!F:F,5))))))</f>
        <v>#VALUE!</v>
      </c>
      <c r="O981" t="e">
        <f>MIN(100, MAX(0, (INDEX(出力表!D:D,5))*M981/MAX(N981, Settings!B3)))</f>
        <v>#VALUE!</v>
      </c>
      <c r="P981">
        <f>MIN(100, MAX(0, 100*BETAINV(乱数表!$F981, MAX(0.00000001, (1/(1+EXP(-(INDEX(係数表!G:G,6) + $B981))))*(EXP(INDEX(係数表!H:H,6) + INDEX(係数表!I:I,6)*LN(INDEX(出力表!C:C,6)+1)))), MAX(0.00000001, (1-(1/(1+EXP(-(INDEX(係数表!G:G,6) + $B981)))))*(EXP(INDEX(係数表!H:H,6) + INDEX(係数表!I:I,6)*LN(INDEX(出力表!C:C,6)+1)))))))</f>
        <v>74.602848492983398</v>
      </c>
      <c r="Q981" t="e">
        <f>MIN(100, MAX(0, (100*(INDEX(出力表!D:D,6))/(EXP(INDEX(係数表!B:B,6) + $C981) + (INDEX(出力表!D:D,6)))) + (乱数表!$R981*(Settings!B12/(((INDEX(出力表!D:D,6))+1)^INDEX(係数表!E:E,6)*INDEX(係数表!F:F,6))))))</f>
        <v>#VALUE!</v>
      </c>
      <c r="R981" t="e">
        <f>MIN(100, MAX(0, (INDEX(出力表!D:D,6))*P981/MAX(Q981, Settings!B3)))</f>
        <v>#VALUE!</v>
      </c>
      <c r="S981">
        <f>MIN(100, MAX(0, 100*BETAINV(乱数表!$G981, MAX(0.00000001, (1/(1+EXP(-(INDEX(係数表!G:G,7) + $B981))))*(EXP(INDEX(係数表!H:H,7) + INDEX(係数表!I:I,7)*LN(INDEX(出力表!C:C,7)+1)))), MAX(0.00000001, (1-(1/(1+EXP(-(INDEX(係数表!G:G,7) + $B981)))))*(EXP(INDEX(係数表!H:H,7) + INDEX(係数表!I:I,7)*LN(INDEX(出力表!C:C,7)+1)))))))</f>
        <v>90.856484643679096</v>
      </c>
      <c r="T981" t="e">
        <f>MIN(100, MAX(0, (100*(INDEX(出力表!D:D,7))/(EXP(INDEX(係数表!B:B,7) + $C981) + (INDEX(出力表!D:D,7)))) + (乱数表!$S981*(Settings!B12/(((INDEX(出力表!D:D,7))+1)^INDEX(係数表!E:E,7)*INDEX(係数表!F:F,7))))))</f>
        <v>#VALUE!</v>
      </c>
      <c r="U981" t="e">
        <f>MIN(100, MAX(0, (INDEX(出力表!D:D,7))*S981/MAX(T981, Settings!B3)))</f>
        <v>#VALUE!</v>
      </c>
      <c r="V981">
        <f>MIN(100, MAX(0, 100*BETAINV(乱数表!$H981, MAX(0.00000001, (1/(1+EXP(-(INDEX(係数表!G:G,8) + $B981))))*(EXP(INDEX(係数表!H:H,8) + INDEX(係数表!I:I,8)*LN(INDEX(出力表!C:C,8)+1)))), MAX(0.00000001, (1-(1/(1+EXP(-(INDEX(係数表!G:G,8) + $B981)))))*(EXP(INDEX(係数表!H:H,8) + INDEX(係数表!I:I,8)*LN(INDEX(出力表!C:C,8)+1)))))))</f>
        <v>94.696122097586425</v>
      </c>
      <c r="W981" t="e">
        <f>MIN(100, MAX(0, (100*(INDEX(出力表!D:D,8))/(EXP(INDEX(係数表!B:B,8) + $C981) + (INDEX(出力表!D:D,8)))) + (乱数表!$T981*(Settings!B12/(((INDEX(出力表!D:D,8))+1)^INDEX(係数表!E:E,8)*INDEX(係数表!F:F,8))))))</f>
        <v>#VALUE!</v>
      </c>
      <c r="X981" t="e">
        <f>MIN(100, MAX(0, (INDEX(出力表!D:D,8))*V981/MAX(W981, Settings!B3)))</f>
        <v>#VALUE!</v>
      </c>
      <c r="Y981">
        <f>MIN(100, MAX(0, 100*BETAINV(乱数表!$I981, MAX(0.00000001, (1/(1+EXP(-(INDEX(係数表!G:G,9) + $B981))))*(EXP(INDEX(係数表!H:H,9) + INDEX(係数表!I:I,9)*LN(INDEX(出力表!C:C,9)+1)))), MAX(0.00000001, (1-(1/(1+EXP(-(INDEX(係数表!G:G,9) + $B981)))))*(EXP(INDEX(係数表!H:H,9) + INDEX(係数表!I:I,9)*LN(INDEX(出力表!C:C,9)+1)))))))</f>
        <v>59.142996881898803</v>
      </c>
      <c r="Z981" t="e">
        <f>MIN(100, MAX(0, (100*(INDEX(出力表!D:D,9))/(EXP(INDEX(係数表!B:B,9) + $C981) + (INDEX(出力表!D:D,9)))) + (乱数表!$U981*(Settings!B12/(((INDEX(出力表!D:D,9))+1)^INDEX(係数表!E:E,9)*INDEX(係数表!F:F,9))))))</f>
        <v>#VALUE!</v>
      </c>
      <c r="AA981" t="e">
        <f>MIN(100, MAX(0, (INDEX(出力表!D:D,9))*Y981/MAX(Z981, Settings!B3)))</f>
        <v>#VALUE!</v>
      </c>
      <c r="AB981">
        <f>MIN(100, MAX(0, 100*BETAINV(乱数表!$J981, MAX(0.00000001, (1/(1+EXP(-(INDEX(係数表!G:G,10) + $B981))))*(EXP(INDEX(係数表!H:H,10) + INDEX(係数表!I:I,10)*LN(INDEX(出力表!C:C,10)+1)))), MAX(0.00000001, (1-(1/(1+EXP(-(INDEX(係数表!G:G,10) + $B981)))))*(EXP(INDEX(係数表!H:H,10) + INDEX(係数表!I:I,10)*LN(INDEX(出力表!C:C,10)+1)))))))</f>
        <v>94.405927497019988</v>
      </c>
      <c r="AC981" t="e">
        <f>MIN(100, MAX(0, (100*(INDEX(出力表!D:D,10))/(EXP(INDEX(係数表!B:B,10) + $C981) + (INDEX(出力表!D:D,10)))) + (乱数表!$V981*(Settings!B12/(((INDEX(出力表!D:D,10))+1)^INDEX(係数表!E:E,10)*INDEX(係数表!F:F,10))))))</f>
        <v>#VALUE!</v>
      </c>
      <c r="AD981" t="e">
        <f>MIN(100, MAX(0, (INDEX(出力表!D:D,10))*AB981/MAX(AC981, Settings!B3)))</f>
        <v>#VALUE!</v>
      </c>
      <c r="AE981">
        <f>MIN(100, MAX(0, 100*BETAINV(乱数表!$K981, MAX(0.00000001, (1/(1+EXP(-(INDEX(係数表!G:G,11) + $B981))))*(EXP(INDEX(係数表!H:H,11) + INDEX(係数表!I:I,11)*LN(INDEX(出力表!C:C,11)+1)))), MAX(0.00000001, (1-(1/(1+EXP(-(INDEX(係数表!G:G,11) + $B981)))))*(EXP(INDEX(係数表!H:H,11) + INDEX(係数表!I:I,11)*LN(INDEX(出力表!C:C,11)+1)))))))</f>
        <v>95.942137077262487</v>
      </c>
      <c r="AF981" t="e">
        <f>MIN(100, MAX(0, (100*(INDEX(出力表!D:D,11))/(EXP(INDEX(係数表!B:B,11) + $C981) + (INDEX(出力表!D:D,11)))) + (乱数表!$W981*(Settings!B12/(((INDEX(出力表!D:D,11))+1)^INDEX(係数表!E:E,11)*INDEX(係数表!F:F,11))))))</f>
        <v>#VALUE!</v>
      </c>
      <c r="AG981" t="e">
        <f>MIN(100, MAX(0, (INDEX(出力表!D:D,11))*AE981/MAX(AF981, Settings!B3)))</f>
        <v>#VALUE!</v>
      </c>
      <c r="AH981">
        <f>MIN(100, MAX(0, 100*BETAINV(乱数表!$L981, MAX(0.00000001, (1/(1+EXP(-(INDEX(係数表!G:G,12) + $B981))))*(EXP(INDEX(係数表!H:H,12) + INDEX(係数表!I:I,12)*LN(INDEX(出力表!C:C,12)+1)))), MAX(0.00000001, (1-(1/(1+EXP(-(INDEX(係数表!G:G,12) + $B981)))))*(EXP(INDEX(係数表!H:H,12) + INDEX(係数表!I:I,12)*LN(INDEX(出力表!C:C,12)+1)))))))</f>
        <v>92.690059438587795</v>
      </c>
      <c r="AI981" t="e">
        <f>MIN(100, MAX(0, (100*(INDEX(出力表!D:D,12))/(EXP(INDEX(係数表!B:B,12) + $C981) + (INDEX(出力表!D:D,12)))) + (乱数表!$X981*(Settings!B12/(((INDEX(出力表!D:D,12))+1)^INDEX(係数表!E:E,12)*INDEX(係数表!F:F,12))))))</f>
        <v>#VALUE!</v>
      </c>
      <c r="AJ981" t="e">
        <f>MIN(100, MAX(0, (INDEX(出力表!D:D,12))*AH981/MAX(AI981, Settings!B3)))</f>
        <v>#VALUE!</v>
      </c>
      <c r="AK981">
        <f>MIN(100, MAX(0, 100*BETAINV(乱数表!$M981, MAX(0.00000001, (1/(1+EXP(-(INDEX(係数表!G:G,13) + $B981))))*(EXP(INDEX(係数表!H:H,13) + INDEX(係数表!I:I,13)*LN(INDEX(出力表!C:C,13)+1)))), MAX(0.00000001, (1-(1/(1+EXP(-(INDEX(係数表!G:G,13) + $B981)))))*(EXP(INDEX(係数表!H:H,13) + INDEX(係数表!I:I,13)*LN(INDEX(出力表!C:C,13)+1)))))))</f>
        <v>89.865774167467833</v>
      </c>
      <c r="AL981" t="e">
        <f>MIN(100, MAX(0, (100*(INDEX(出力表!D:D,13))/(EXP(INDEX(係数表!B:B,13) + $C981) + (INDEX(出力表!D:D,13)))) + (乱数表!$Y981*(Settings!B12/(((INDEX(出力表!D:D,13))+1)^INDEX(係数表!E:E,13)*INDEX(係数表!F:F,13))))))</f>
        <v>#VALUE!</v>
      </c>
      <c r="AM981" t="e">
        <f>MIN(100, MAX(0, (INDEX(出力表!D:D,13))*AK981/MAX(AL981, Settings!B3)))</f>
        <v>#VALUE!</v>
      </c>
      <c r="AN981">
        <f>IF(ISNUMBER(F981), INDEX(出力表!B:B,2)*F981, 0)+IF(ISNUMBER(I981), INDEX(出力表!B:B,3)*I981, 0)+IF(ISNUMBER(L981), INDEX(出力表!B:B,4)*L981, 0)+IF(ISNUMBER(O981), INDEX(出力表!B:B,5)*O981, 0)+IF(ISNUMBER(R981), INDEX(出力表!B:B,6)*R981, 0)+IF(ISNUMBER(U981), INDEX(出力表!B:B,7)*U981, 0)+IF(ISNUMBER(X981), INDEX(出力表!B:B,8)*X981, 0)+IF(ISNUMBER(AA981), INDEX(出力表!B:B,9)*AA981, 0)+IF(ISNUMBER(AD981), INDEX(出力表!B:B,10)*AD981, 0)+IF(ISNUMBER(AG981), INDEX(出力表!B:B,11)*AG981, 0)+IF(ISNUMBER(AJ981), INDEX(出力表!B:B,12)*AJ981, 0)+IF(ISNUMBER(AM981), INDEX(出力表!B:B,13)*AM981, 0)</f>
        <v>0</v>
      </c>
      <c r="AO981">
        <f>IF(ISNUMBER(F981), INDEX(出力表!B:B,2), 0)+IF(ISNUMBER(I981), INDEX(出力表!B:B,3), 0)+IF(ISNUMBER(L981), INDEX(出力表!B:B,4), 0)+IF(ISNUMBER(O981), INDEX(出力表!B:B,5), 0)+IF(ISNUMBER(R981), INDEX(出力表!B:B,6), 0)+IF(ISNUMBER(U981), INDEX(出力表!B:B,7), 0)+IF(ISNUMBER(X981), INDEX(出力表!B:B,8), 0)+IF(ISNUMBER(AA981), INDEX(出力表!B:B,9), 0)+IF(ISNUMBER(AD981), INDEX(出力表!B:B,10), 0)+IF(ISNUMBER(AG981), INDEX(出力表!B:B,11), 0)+IF(ISNUMBER(AJ981), INDEX(出力表!B:B,12), 0)+IF(ISNUMBER(AM981), INDEX(出力表!B:B,13), 0)</f>
        <v>0</v>
      </c>
      <c r="AP981" t="str">
        <f t="shared" si="15"/>
        <v/>
      </c>
    </row>
    <row r="982" spans="1:42" x14ac:dyDescent="0.2">
      <c r="A982">
        <v>981</v>
      </c>
      <c r="B982">
        <f>IF(UPPER(Settings!B4)="TRUE", 乱数表!$Z982*Settings!B10, 0)</f>
        <v>-8.9618147828676137E-2</v>
      </c>
      <c r="C982">
        <f>IF(UPPER(Settings!B4)="TRUE", 乱数表!$AA982*Settings!B11, 0)</f>
        <v>4.3473336041739946E-2</v>
      </c>
      <c r="D982">
        <f>MIN(100, MAX(0, 100*BETAINV(乱数表!$B982, MAX(0.00000001, (1/(1+EXP(-(INDEX(係数表!G:G,2) + $B982))))*(EXP(INDEX(係数表!H:H,2) + INDEX(係数表!I:I,2)*LN(INDEX(出力表!C:C,2)+1)))), MAX(0.00000001, (1-(1/(1+EXP(-(INDEX(係数表!G:G,2) + $B982)))))*(EXP(INDEX(係数表!H:H,2) + INDEX(係数表!I:I,2)*LN(INDEX(出力表!C:C,2)+1)))))))</f>
        <v>93.645122152833807</v>
      </c>
      <c r="E982" t="e">
        <f>MIN(100, MAX(0, (100*(INDEX(出力表!D:D,2))/(EXP(INDEX(係数表!B:B,2) + $C982) + (INDEX(出力表!D:D,2)))) + (乱数表!$N982*(Settings!B12/(((INDEX(出力表!D:D,2))+1)^INDEX(係数表!E:E,2)*INDEX(係数表!F:F,2))))))</f>
        <v>#VALUE!</v>
      </c>
      <c r="F982" t="e">
        <f>MIN(100, MAX(0, (INDEX(出力表!D:D,2))*D982/MAX(E982, Settings!B3)))</f>
        <v>#VALUE!</v>
      </c>
      <c r="G982">
        <f>MIN(100, MAX(0, 100*BETAINV(乱数表!$C982, MAX(0.00000001, (1/(1+EXP(-(INDEX(係数表!G:G,3) + $B982))))*(EXP(INDEX(係数表!H:H,3) + INDEX(係数表!I:I,3)*LN(INDEX(出力表!C:C,3)+1)))), MAX(0.00000001, (1-(1/(1+EXP(-(INDEX(係数表!G:G,3) + $B982)))))*(EXP(INDEX(係数表!H:H,3) + INDEX(係数表!I:I,3)*LN(INDEX(出力表!C:C,3)+1)))))))</f>
        <v>97.103784505017799</v>
      </c>
      <c r="H982" t="e">
        <f>MIN(100, MAX(0, (100*(INDEX(出力表!D:D,3))/(EXP(INDEX(係数表!B:B,3) + $C982) + (INDEX(出力表!D:D,3)))) + (乱数表!$O982*(Settings!B12/(((INDEX(出力表!D:D,3))+1)^INDEX(係数表!E:E,3)*INDEX(係数表!F:F,3))))))</f>
        <v>#VALUE!</v>
      </c>
      <c r="I982" t="e">
        <f>MIN(100, MAX(0, (INDEX(出力表!D:D,3))*G982/MAX(H982, Settings!B3)))</f>
        <v>#VALUE!</v>
      </c>
      <c r="J982">
        <f>MIN(100, MAX(0, 100*BETAINV(乱数表!$D982, MAX(0.00000001, (1/(1+EXP(-(INDEX(係数表!G:G,4) + $B982))))*(EXP(INDEX(係数表!H:H,4) + INDEX(係数表!I:I,4)*LN(INDEX(出力表!C:C,4)+1)))), MAX(0.00000001, (1-(1/(1+EXP(-(INDEX(係数表!G:G,4) + $B982)))))*(EXP(INDEX(係数表!H:H,4) + INDEX(係数表!I:I,4)*LN(INDEX(出力表!C:C,4)+1)))))))</f>
        <v>97.797225834299127</v>
      </c>
      <c r="K982" t="e">
        <f>MIN(100, MAX(0, (100*(INDEX(出力表!D:D,4))/(EXP(INDEX(係数表!B:B,4) + $C982) + (INDEX(出力表!D:D,4)))) + (乱数表!$P982*(Settings!B12/(((INDEX(出力表!D:D,4))+1)^INDEX(係数表!E:E,4)*INDEX(係数表!F:F,4))))))</f>
        <v>#VALUE!</v>
      </c>
      <c r="L982" t="e">
        <f>MIN(100, MAX(0, (INDEX(出力表!D:D,4))*J982/MAX(K982, Settings!B3)))</f>
        <v>#VALUE!</v>
      </c>
      <c r="M982">
        <f>MIN(100, MAX(0, 100*BETAINV(乱数表!$E982, MAX(0.00000001, (1/(1+EXP(-(INDEX(係数表!G:G,5) + $B982))))*(EXP(INDEX(係数表!H:H,5) + INDEX(係数表!I:I,5)*LN(INDEX(出力表!C:C,5)+1)))), MAX(0.00000001, (1-(1/(1+EXP(-(INDEX(係数表!G:G,5) + $B982)))))*(EXP(INDEX(係数表!H:H,5) + INDEX(係数表!I:I,5)*LN(INDEX(出力表!C:C,5)+1)))))))</f>
        <v>70.549354660012511</v>
      </c>
      <c r="N982" t="e">
        <f>MIN(100, MAX(0, (100*(INDEX(出力表!D:D,5))/(EXP(INDEX(係数表!B:B,5) + $C982) + (INDEX(出力表!D:D,5)))) + (乱数表!$Q982*(Settings!B12/(((INDEX(出力表!D:D,5))+1)^INDEX(係数表!E:E,5)*INDEX(係数表!F:F,5))))))</f>
        <v>#VALUE!</v>
      </c>
      <c r="O982" t="e">
        <f>MIN(100, MAX(0, (INDEX(出力表!D:D,5))*M982/MAX(N982, Settings!B3)))</f>
        <v>#VALUE!</v>
      </c>
      <c r="P982">
        <f>MIN(100, MAX(0, 100*BETAINV(乱数表!$F982, MAX(0.00000001, (1/(1+EXP(-(INDEX(係数表!G:G,6) + $B982))))*(EXP(INDEX(係数表!H:H,6) + INDEX(係数表!I:I,6)*LN(INDEX(出力表!C:C,6)+1)))), MAX(0.00000001, (1-(1/(1+EXP(-(INDEX(係数表!G:G,6) + $B982)))))*(EXP(INDEX(係数表!H:H,6) + INDEX(係数表!I:I,6)*LN(INDEX(出力表!C:C,6)+1)))))))</f>
        <v>99.965542774584321</v>
      </c>
      <c r="Q982" t="e">
        <f>MIN(100, MAX(0, (100*(INDEX(出力表!D:D,6))/(EXP(INDEX(係数表!B:B,6) + $C982) + (INDEX(出力表!D:D,6)))) + (乱数表!$R982*(Settings!B12/(((INDEX(出力表!D:D,6))+1)^INDEX(係数表!E:E,6)*INDEX(係数表!F:F,6))))))</f>
        <v>#VALUE!</v>
      </c>
      <c r="R982" t="e">
        <f>MIN(100, MAX(0, (INDEX(出力表!D:D,6))*P982/MAX(Q982, Settings!B3)))</f>
        <v>#VALUE!</v>
      </c>
      <c r="S982">
        <f>MIN(100, MAX(0, 100*BETAINV(乱数表!$G982, MAX(0.00000001, (1/(1+EXP(-(INDEX(係数表!G:G,7) + $B982))))*(EXP(INDEX(係数表!H:H,7) + INDEX(係数表!I:I,7)*LN(INDEX(出力表!C:C,7)+1)))), MAX(0.00000001, (1-(1/(1+EXP(-(INDEX(係数表!G:G,7) + $B982)))))*(EXP(INDEX(係数表!H:H,7) + INDEX(係数表!I:I,7)*LN(INDEX(出力表!C:C,7)+1)))))))</f>
        <v>99.74875288191501</v>
      </c>
      <c r="T982" t="e">
        <f>MIN(100, MAX(0, (100*(INDEX(出力表!D:D,7))/(EXP(INDEX(係数表!B:B,7) + $C982) + (INDEX(出力表!D:D,7)))) + (乱数表!$S982*(Settings!B12/(((INDEX(出力表!D:D,7))+1)^INDEX(係数表!E:E,7)*INDEX(係数表!F:F,7))))))</f>
        <v>#VALUE!</v>
      </c>
      <c r="U982" t="e">
        <f>MIN(100, MAX(0, (INDEX(出力表!D:D,7))*S982/MAX(T982, Settings!B3)))</f>
        <v>#VALUE!</v>
      </c>
      <c r="V982">
        <f>MIN(100, MAX(0, 100*BETAINV(乱数表!$H982, MAX(0.00000001, (1/(1+EXP(-(INDEX(係数表!G:G,8) + $B982))))*(EXP(INDEX(係数表!H:H,8) + INDEX(係数表!I:I,8)*LN(INDEX(出力表!C:C,8)+1)))), MAX(0.00000001, (1-(1/(1+EXP(-(INDEX(係数表!G:G,8) + $B982)))))*(EXP(INDEX(係数表!H:H,8) + INDEX(係数表!I:I,8)*LN(INDEX(出力表!C:C,8)+1)))))))</f>
        <v>47.40544854733001</v>
      </c>
      <c r="W982" t="e">
        <f>MIN(100, MAX(0, (100*(INDEX(出力表!D:D,8))/(EXP(INDEX(係数表!B:B,8) + $C982) + (INDEX(出力表!D:D,8)))) + (乱数表!$T982*(Settings!B12/(((INDEX(出力表!D:D,8))+1)^INDEX(係数表!E:E,8)*INDEX(係数表!F:F,8))))))</f>
        <v>#VALUE!</v>
      </c>
      <c r="X982" t="e">
        <f>MIN(100, MAX(0, (INDEX(出力表!D:D,8))*V982/MAX(W982, Settings!B3)))</f>
        <v>#VALUE!</v>
      </c>
      <c r="Y982">
        <f>MIN(100, MAX(0, 100*BETAINV(乱数表!$I982, MAX(0.00000001, (1/(1+EXP(-(INDEX(係数表!G:G,9) + $B982))))*(EXP(INDEX(係数表!H:H,9) + INDEX(係数表!I:I,9)*LN(INDEX(出力表!C:C,9)+1)))), MAX(0.00000001, (1-(1/(1+EXP(-(INDEX(係数表!G:G,9) + $B982)))))*(EXP(INDEX(係数表!H:H,9) + INDEX(係数表!I:I,9)*LN(INDEX(出力表!C:C,9)+1)))))))</f>
        <v>38.125851355557607</v>
      </c>
      <c r="Z982" t="e">
        <f>MIN(100, MAX(0, (100*(INDEX(出力表!D:D,9))/(EXP(INDEX(係数表!B:B,9) + $C982) + (INDEX(出力表!D:D,9)))) + (乱数表!$U982*(Settings!B12/(((INDEX(出力表!D:D,9))+1)^INDEX(係数表!E:E,9)*INDEX(係数表!F:F,9))))))</f>
        <v>#VALUE!</v>
      </c>
      <c r="AA982" t="e">
        <f>MIN(100, MAX(0, (INDEX(出力表!D:D,9))*Y982/MAX(Z982, Settings!B3)))</f>
        <v>#VALUE!</v>
      </c>
      <c r="AB982">
        <f>MIN(100, MAX(0, 100*BETAINV(乱数表!$J982, MAX(0.00000001, (1/(1+EXP(-(INDEX(係数表!G:G,10) + $B982))))*(EXP(INDEX(係数表!H:H,10) + INDEX(係数表!I:I,10)*LN(INDEX(出力表!C:C,10)+1)))), MAX(0.00000001, (1-(1/(1+EXP(-(INDEX(係数表!G:G,10) + $B982)))))*(EXP(INDEX(係数表!H:H,10) + INDEX(係数表!I:I,10)*LN(INDEX(出力表!C:C,10)+1)))))))</f>
        <v>82.133549633248776</v>
      </c>
      <c r="AC982" t="e">
        <f>MIN(100, MAX(0, (100*(INDEX(出力表!D:D,10))/(EXP(INDEX(係数表!B:B,10) + $C982) + (INDEX(出力表!D:D,10)))) + (乱数表!$V982*(Settings!B12/(((INDEX(出力表!D:D,10))+1)^INDEX(係数表!E:E,10)*INDEX(係数表!F:F,10))))))</f>
        <v>#VALUE!</v>
      </c>
      <c r="AD982" t="e">
        <f>MIN(100, MAX(0, (INDEX(出力表!D:D,10))*AB982/MAX(AC982, Settings!B3)))</f>
        <v>#VALUE!</v>
      </c>
      <c r="AE982">
        <f>MIN(100, MAX(0, 100*BETAINV(乱数表!$K982, MAX(0.00000001, (1/(1+EXP(-(INDEX(係数表!G:G,11) + $B982))))*(EXP(INDEX(係数表!H:H,11) + INDEX(係数表!I:I,11)*LN(INDEX(出力表!C:C,11)+1)))), MAX(0.00000001, (1-(1/(1+EXP(-(INDEX(係数表!G:G,11) + $B982)))))*(EXP(INDEX(係数表!H:H,11) + INDEX(係数表!I:I,11)*LN(INDEX(出力表!C:C,11)+1)))))))</f>
        <v>87.090387455391223</v>
      </c>
      <c r="AF982" t="e">
        <f>MIN(100, MAX(0, (100*(INDEX(出力表!D:D,11))/(EXP(INDEX(係数表!B:B,11) + $C982) + (INDEX(出力表!D:D,11)))) + (乱数表!$W982*(Settings!B12/(((INDEX(出力表!D:D,11))+1)^INDEX(係数表!E:E,11)*INDEX(係数表!F:F,11))))))</f>
        <v>#VALUE!</v>
      </c>
      <c r="AG982" t="e">
        <f>MIN(100, MAX(0, (INDEX(出力表!D:D,11))*AE982/MAX(AF982, Settings!B3)))</f>
        <v>#VALUE!</v>
      </c>
      <c r="AH982">
        <f>MIN(100, MAX(0, 100*BETAINV(乱数表!$L982, MAX(0.00000001, (1/(1+EXP(-(INDEX(係数表!G:G,12) + $B982))))*(EXP(INDEX(係数表!H:H,12) + INDEX(係数表!I:I,12)*LN(INDEX(出力表!C:C,12)+1)))), MAX(0.00000001, (1-(1/(1+EXP(-(INDEX(係数表!G:G,12) + $B982)))))*(EXP(INDEX(係数表!H:H,12) + INDEX(係数表!I:I,12)*LN(INDEX(出力表!C:C,12)+1)))))))</f>
        <v>73.599538177777475</v>
      </c>
      <c r="AI982" t="e">
        <f>MIN(100, MAX(0, (100*(INDEX(出力表!D:D,12))/(EXP(INDEX(係数表!B:B,12) + $C982) + (INDEX(出力表!D:D,12)))) + (乱数表!$X982*(Settings!B12/(((INDEX(出力表!D:D,12))+1)^INDEX(係数表!E:E,12)*INDEX(係数表!F:F,12))))))</f>
        <v>#VALUE!</v>
      </c>
      <c r="AJ982" t="e">
        <f>MIN(100, MAX(0, (INDEX(出力表!D:D,12))*AH982/MAX(AI982, Settings!B3)))</f>
        <v>#VALUE!</v>
      </c>
      <c r="AK982">
        <f>MIN(100, MAX(0, 100*BETAINV(乱数表!$M982, MAX(0.00000001, (1/(1+EXP(-(INDEX(係数表!G:G,13) + $B982))))*(EXP(INDEX(係数表!H:H,13) + INDEX(係数表!I:I,13)*LN(INDEX(出力表!C:C,13)+1)))), MAX(0.00000001, (1-(1/(1+EXP(-(INDEX(係数表!G:G,13) + $B982)))))*(EXP(INDEX(係数表!H:H,13) + INDEX(係数表!I:I,13)*LN(INDEX(出力表!C:C,13)+1)))))))</f>
        <v>99.913217156383936</v>
      </c>
      <c r="AL982" t="e">
        <f>MIN(100, MAX(0, (100*(INDEX(出力表!D:D,13))/(EXP(INDEX(係数表!B:B,13) + $C982) + (INDEX(出力表!D:D,13)))) + (乱数表!$Y982*(Settings!B12/(((INDEX(出力表!D:D,13))+1)^INDEX(係数表!E:E,13)*INDEX(係数表!F:F,13))))))</f>
        <v>#VALUE!</v>
      </c>
      <c r="AM982" t="e">
        <f>MIN(100, MAX(0, (INDEX(出力表!D:D,13))*AK982/MAX(AL982, Settings!B3)))</f>
        <v>#VALUE!</v>
      </c>
      <c r="AN982">
        <f>IF(ISNUMBER(F982), INDEX(出力表!B:B,2)*F982, 0)+IF(ISNUMBER(I982), INDEX(出力表!B:B,3)*I982, 0)+IF(ISNUMBER(L982), INDEX(出力表!B:B,4)*L982, 0)+IF(ISNUMBER(O982), INDEX(出力表!B:B,5)*O982, 0)+IF(ISNUMBER(R982), INDEX(出力表!B:B,6)*R982, 0)+IF(ISNUMBER(U982), INDEX(出力表!B:B,7)*U982, 0)+IF(ISNUMBER(X982), INDEX(出力表!B:B,8)*X982, 0)+IF(ISNUMBER(AA982), INDEX(出力表!B:B,9)*AA982, 0)+IF(ISNUMBER(AD982), INDEX(出力表!B:B,10)*AD982, 0)+IF(ISNUMBER(AG982), INDEX(出力表!B:B,11)*AG982, 0)+IF(ISNUMBER(AJ982), INDEX(出力表!B:B,12)*AJ982, 0)+IF(ISNUMBER(AM982), INDEX(出力表!B:B,13)*AM982, 0)</f>
        <v>0</v>
      </c>
      <c r="AO982">
        <f>IF(ISNUMBER(F982), INDEX(出力表!B:B,2), 0)+IF(ISNUMBER(I982), INDEX(出力表!B:B,3), 0)+IF(ISNUMBER(L982), INDEX(出力表!B:B,4), 0)+IF(ISNUMBER(O982), INDEX(出力表!B:B,5), 0)+IF(ISNUMBER(R982), INDEX(出力表!B:B,6), 0)+IF(ISNUMBER(U982), INDEX(出力表!B:B,7), 0)+IF(ISNUMBER(X982), INDEX(出力表!B:B,8), 0)+IF(ISNUMBER(AA982), INDEX(出力表!B:B,9), 0)+IF(ISNUMBER(AD982), INDEX(出力表!B:B,10), 0)+IF(ISNUMBER(AG982), INDEX(出力表!B:B,11), 0)+IF(ISNUMBER(AJ982), INDEX(出力表!B:B,12), 0)+IF(ISNUMBER(AM982), INDEX(出力表!B:B,13), 0)</f>
        <v>0</v>
      </c>
      <c r="AP982" t="str">
        <f t="shared" si="15"/>
        <v/>
      </c>
    </row>
    <row r="983" spans="1:42" x14ac:dyDescent="0.2">
      <c r="A983">
        <v>982</v>
      </c>
      <c r="B983">
        <f>IF(UPPER(Settings!B4)="TRUE", 乱数表!$Z983*Settings!B10, 0)</f>
        <v>0.22137762480525694</v>
      </c>
      <c r="C983">
        <f>IF(UPPER(Settings!B4)="TRUE", 乱数表!$AA983*Settings!B11, 0)</f>
        <v>-5.7865678321207696E-2</v>
      </c>
      <c r="D983">
        <f>MIN(100, MAX(0, 100*BETAINV(乱数表!$B983, MAX(0.00000001, (1/(1+EXP(-(INDEX(係数表!G:G,2) + $B983))))*(EXP(INDEX(係数表!H:H,2) + INDEX(係数表!I:I,2)*LN(INDEX(出力表!C:C,2)+1)))), MAX(0.00000001, (1-(1/(1+EXP(-(INDEX(係数表!G:G,2) + $B983)))))*(EXP(INDEX(係数表!H:H,2) + INDEX(係数表!I:I,2)*LN(INDEX(出力表!C:C,2)+1)))))))</f>
        <v>99.416853939564092</v>
      </c>
      <c r="E983" t="e">
        <f>MIN(100, MAX(0, (100*(INDEX(出力表!D:D,2))/(EXP(INDEX(係数表!B:B,2) + $C983) + (INDEX(出力表!D:D,2)))) + (乱数表!$N983*(Settings!B12/(((INDEX(出力表!D:D,2))+1)^INDEX(係数表!E:E,2)*INDEX(係数表!F:F,2))))))</f>
        <v>#VALUE!</v>
      </c>
      <c r="F983" t="e">
        <f>MIN(100, MAX(0, (INDEX(出力表!D:D,2))*D983/MAX(E983, Settings!B3)))</f>
        <v>#VALUE!</v>
      </c>
      <c r="G983">
        <f>MIN(100, MAX(0, 100*BETAINV(乱数表!$C983, MAX(0.00000001, (1/(1+EXP(-(INDEX(係数表!G:G,3) + $B983))))*(EXP(INDEX(係数表!H:H,3) + INDEX(係数表!I:I,3)*LN(INDEX(出力表!C:C,3)+1)))), MAX(0.00000001, (1-(1/(1+EXP(-(INDEX(係数表!G:G,3) + $B983)))))*(EXP(INDEX(係数表!H:H,3) + INDEX(係数表!I:I,3)*LN(INDEX(出力表!C:C,3)+1)))))))</f>
        <v>93.075244401422893</v>
      </c>
      <c r="H983" t="e">
        <f>MIN(100, MAX(0, (100*(INDEX(出力表!D:D,3))/(EXP(INDEX(係数表!B:B,3) + $C983) + (INDEX(出力表!D:D,3)))) + (乱数表!$O983*(Settings!B12/(((INDEX(出力表!D:D,3))+1)^INDEX(係数表!E:E,3)*INDEX(係数表!F:F,3))))))</f>
        <v>#VALUE!</v>
      </c>
      <c r="I983" t="e">
        <f>MIN(100, MAX(0, (INDEX(出力表!D:D,3))*G983/MAX(H983, Settings!B3)))</f>
        <v>#VALUE!</v>
      </c>
      <c r="J983">
        <f>MIN(100, MAX(0, 100*BETAINV(乱数表!$D983, MAX(0.00000001, (1/(1+EXP(-(INDEX(係数表!G:G,4) + $B983))))*(EXP(INDEX(係数表!H:H,4) + INDEX(係数表!I:I,4)*LN(INDEX(出力表!C:C,4)+1)))), MAX(0.00000001, (1-(1/(1+EXP(-(INDEX(係数表!G:G,4) + $B983)))))*(EXP(INDEX(係数表!H:H,4) + INDEX(係数表!I:I,4)*LN(INDEX(出力表!C:C,4)+1)))))))</f>
        <v>83.26308928636675</v>
      </c>
      <c r="K983" t="e">
        <f>MIN(100, MAX(0, (100*(INDEX(出力表!D:D,4))/(EXP(INDEX(係数表!B:B,4) + $C983) + (INDEX(出力表!D:D,4)))) + (乱数表!$P983*(Settings!B12/(((INDEX(出力表!D:D,4))+1)^INDEX(係数表!E:E,4)*INDEX(係数表!F:F,4))))))</f>
        <v>#VALUE!</v>
      </c>
      <c r="L983" t="e">
        <f>MIN(100, MAX(0, (INDEX(出力表!D:D,4))*J983/MAX(K983, Settings!B3)))</f>
        <v>#VALUE!</v>
      </c>
      <c r="M983">
        <f>MIN(100, MAX(0, 100*BETAINV(乱数表!$E983, MAX(0.00000001, (1/(1+EXP(-(INDEX(係数表!G:G,5) + $B983))))*(EXP(INDEX(係数表!H:H,5) + INDEX(係数表!I:I,5)*LN(INDEX(出力表!C:C,5)+1)))), MAX(0.00000001, (1-(1/(1+EXP(-(INDEX(係数表!G:G,5) + $B983)))))*(EXP(INDEX(係数表!H:H,5) + INDEX(係数表!I:I,5)*LN(INDEX(出力表!C:C,5)+1)))))))</f>
        <v>97.509946342844913</v>
      </c>
      <c r="N983" t="e">
        <f>MIN(100, MAX(0, (100*(INDEX(出力表!D:D,5))/(EXP(INDEX(係数表!B:B,5) + $C983) + (INDEX(出力表!D:D,5)))) + (乱数表!$Q983*(Settings!B12/(((INDEX(出力表!D:D,5))+1)^INDEX(係数表!E:E,5)*INDEX(係数表!F:F,5))))))</f>
        <v>#VALUE!</v>
      </c>
      <c r="O983" t="e">
        <f>MIN(100, MAX(0, (INDEX(出力表!D:D,5))*M983/MAX(N983, Settings!B3)))</f>
        <v>#VALUE!</v>
      </c>
      <c r="P983">
        <f>MIN(100, MAX(0, 100*BETAINV(乱数表!$F983, MAX(0.00000001, (1/(1+EXP(-(INDEX(係数表!G:G,6) + $B983))))*(EXP(INDEX(係数表!H:H,6) + INDEX(係数表!I:I,6)*LN(INDEX(出力表!C:C,6)+1)))), MAX(0.00000001, (1-(1/(1+EXP(-(INDEX(係数表!G:G,6) + $B983)))))*(EXP(INDEX(係数表!H:H,6) + INDEX(係数表!I:I,6)*LN(INDEX(出力表!C:C,6)+1)))))))</f>
        <v>60.047728542033319</v>
      </c>
      <c r="Q983" t="e">
        <f>MIN(100, MAX(0, (100*(INDEX(出力表!D:D,6))/(EXP(INDEX(係数表!B:B,6) + $C983) + (INDEX(出力表!D:D,6)))) + (乱数表!$R983*(Settings!B12/(((INDEX(出力表!D:D,6))+1)^INDEX(係数表!E:E,6)*INDEX(係数表!F:F,6))))))</f>
        <v>#VALUE!</v>
      </c>
      <c r="R983" t="e">
        <f>MIN(100, MAX(0, (INDEX(出力表!D:D,6))*P983/MAX(Q983, Settings!B3)))</f>
        <v>#VALUE!</v>
      </c>
      <c r="S983">
        <f>MIN(100, MAX(0, 100*BETAINV(乱数表!$G983, MAX(0.00000001, (1/(1+EXP(-(INDEX(係数表!G:G,7) + $B983))))*(EXP(INDEX(係数表!H:H,7) + INDEX(係数表!I:I,7)*LN(INDEX(出力表!C:C,7)+1)))), MAX(0.00000001, (1-(1/(1+EXP(-(INDEX(係数表!G:G,7) + $B983)))))*(EXP(INDEX(係数表!H:H,7) + INDEX(係数表!I:I,7)*LN(INDEX(出力表!C:C,7)+1)))))))</f>
        <v>84.376597620281331</v>
      </c>
      <c r="T983" t="e">
        <f>MIN(100, MAX(0, (100*(INDEX(出力表!D:D,7))/(EXP(INDEX(係数表!B:B,7) + $C983) + (INDEX(出力表!D:D,7)))) + (乱数表!$S983*(Settings!B12/(((INDEX(出力表!D:D,7))+1)^INDEX(係数表!E:E,7)*INDEX(係数表!F:F,7))))))</f>
        <v>#VALUE!</v>
      </c>
      <c r="U983" t="e">
        <f>MIN(100, MAX(0, (INDEX(出力表!D:D,7))*S983/MAX(T983, Settings!B3)))</f>
        <v>#VALUE!</v>
      </c>
      <c r="V983">
        <f>MIN(100, MAX(0, 100*BETAINV(乱数表!$H983, MAX(0.00000001, (1/(1+EXP(-(INDEX(係数表!G:G,8) + $B983))))*(EXP(INDEX(係数表!H:H,8) + INDEX(係数表!I:I,8)*LN(INDEX(出力表!C:C,8)+1)))), MAX(0.00000001, (1-(1/(1+EXP(-(INDEX(係数表!G:G,8) + $B983)))))*(EXP(INDEX(係数表!H:H,8) + INDEX(係数表!I:I,8)*LN(INDEX(出力表!C:C,8)+1)))))))</f>
        <v>99.851797624545696</v>
      </c>
      <c r="W983" t="e">
        <f>MIN(100, MAX(0, (100*(INDEX(出力表!D:D,8))/(EXP(INDEX(係数表!B:B,8) + $C983) + (INDEX(出力表!D:D,8)))) + (乱数表!$T983*(Settings!B12/(((INDEX(出力表!D:D,8))+1)^INDEX(係数表!E:E,8)*INDEX(係数表!F:F,8))))))</f>
        <v>#VALUE!</v>
      </c>
      <c r="X983" t="e">
        <f>MIN(100, MAX(0, (INDEX(出力表!D:D,8))*V983/MAX(W983, Settings!B3)))</f>
        <v>#VALUE!</v>
      </c>
      <c r="Y983">
        <f>MIN(100, MAX(0, 100*BETAINV(乱数表!$I983, MAX(0.00000001, (1/(1+EXP(-(INDEX(係数表!G:G,9) + $B983))))*(EXP(INDEX(係数表!H:H,9) + INDEX(係数表!I:I,9)*LN(INDEX(出力表!C:C,9)+1)))), MAX(0.00000001, (1-(1/(1+EXP(-(INDEX(係数表!G:G,9) + $B983)))))*(EXP(INDEX(係数表!H:H,9) + INDEX(係数表!I:I,9)*LN(INDEX(出力表!C:C,9)+1)))))))</f>
        <v>99.451322680554838</v>
      </c>
      <c r="Z983" t="e">
        <f>MIN(100, MAX(0, (100*(INDEX(出力表!D:D,9))/(EXP(INDEX(係数表!B:B,9) + $C983) + (INDEX(出力表!D:D,9)))) + (乱数表!$U983*(Settings!B12/(((INDEX(出力表!D:D,9))+1)^INDEX(係数表!E:E,9)*INDEX(係数表!F:F,9))))))</f>
        <v>#VALUE!</v>
      </c>
      <c r="AA983" t="e">
        <f>MIN(100, MAX(0, (INDEX(出力表!D:D,9))*Y983/MAX(Z983, Settings!B3)))</f>
        <v>#VALUE!</v>
      </c>
      <c r="AB983">
        <f>MIN(100, MAX(0, 100*BETAINV(乱数表!$J983, MAX(0.00000001, (1/(1+EXP(-(INDEX(係数表!G:G,10) + $B983))))*(EXP(INDEX(係数表!H:H,10) + INDEX(係数表!I:I,10)*LN(INDEX(出力表!C:C,10)+1)))), MAX(0.00000001, (1-(1/(1+EXP(-(INDEX(係数表!G:G,10) + $B983)))))*(EXP(INDEX(係数表!H:H,10) + INDEX(係数表!I:I,10)*LN(INDEX(出力表!C:C,10)+1)))))))</f>
        <v>98.772758288484866</v>
      </c>
      <c r="AC983" t="e">
        <f>MIN(100, MAX(0, (100*(INDEX(出力表!D:D,10))/(EXP(INDEX(係数表!B:B,10) + $C983) + (INDEX(出力表!D:D,10)))) + (乱数表!$V983*(Settings!B12/(((INDEX(出力表!D:D,10))+1)^INDEX(係数表!E:E,10)*INDEX(係数表!F:F,10))))))</f>
        <v>#VALUE!</v>
      </c>
      <c r="AD983" t="e">
        <f>MIN(100, MAX(0, (INDEX(出力表!D:D,10))*AB983/MAX(AC983, Settings!B3)))</f>
        <v>#VALUE!</v>
      </c>
      <c r="AE983">
        <f>MIN(100, MAX(0, 100*BETAINV(乱数表!$K983, MAX(0.00000001, (1/(1+EXP(-(INDEX(係数表!G:G,11) + $B983))))*(EXP(INDEX(係数表!H:H,11) + INDEX(係数表!I:I,11)*LN(INDEX(出力表!C:C,11)+1)))), MAX(0.00000001, (1-(1/(1+EXP(-(INDEX(係数表!G:G,11) + $B983)))))*(EXP(INDEX(係数表!H:H,11) + INDEX(係数表!I:I,11)*LN(INDEX(出力表!C:C,11)+1)))))))</f>
        <v>95.547243436399839</v>
      </c>
      <c r="AF983" t="e">
        <f>MIN(100, MAX(0, (100*(INDEX(出力表!D:D,11))/(EXP(INDEX(係数表!B:B,11) + $C983) + (INDEX(出力表!D:D,11)))) + (乱数表!$W983*(Settings!B12/(((INDEX(出力表!D:D,11))+1)^INDEX(係数表!E:E,11)*INDEX(係数表!F:F,11))))))</f>
        <v>#VALUE!</v>
      </c>
      <c r="AG983" t="e">
        <f>MIN(100, MAX(0, (INDEX(出力表!D:D,11))*AE983/MAX(AF983, Settings!B3)))</f>
        <v>#VALUE!</v>
      </c>
      <c r="AH983">
        <f>MIN(100, MAX(0, 100*BETAINV(乱数表!$L983, MAX(0.00000001, (1/(1+EXP(-(INDEX(係数表!G:G,12) + $B983))))*(EXP(INDEX(係数表!H:H,12) + INDEX(係数表!I:I,12)*LN(INDEX(出力表!C:C,12)+1)))), MAX(0.00000001, (1-(1/(1+EXP(-(INDEX(係数表!G:G,12) + $B983)))))*(EXP(INDEX(係数表!H:H,12) + INDEX(係数表!I:I,12)*LN(INDEX(出力表!C:C,12)+1)))))))</f>
        <v>95.941988418750284</v>
      </c>
      <c r="AI983" t="e">
        <f>MIN(100, MAX(0, (100*(INDEX(出力表!D:D,12))/(EXP(INDEX(係数表!B:B,12) + $C983) + (INDEX(出力表!D:D,12)))) + (乱数表!$X983*(Settings!B12/(((INDEX(出力表!D:D,12))+1)^INDEX(係数表!E:E,12)*INDEX(係数表!F:F,12))))))</f>
        <v>#VALUE!</v>
      </c>
      <c r="AJ983" t="e">
        <f>MIN(100, MAX(0, (INDEX(出力表!D:D,12))*AH983/MAX(AI983, Settings!B3)))</f>
        <v>#VALUE!</v>
      </c>
      <c r="AK983">
        <f>MIN(100, MAX(0, 100*BETAINV(乱数表!$M983, MAX(0.00000001, (1/(1+EXP(-(INDEX(係数表!G:G,13) + $B983))))*(EXP(INDEX(係数表!H:H,13) + INDEX(係数表!I:I,13)*LN(INDEX(出力表!C:C,13)+1)))), MAX(0.00000001, (1-(1/(1+EXP(-(INDEX(係数表!G:G,13) + $B983)))))*(EXP(INDEX(係数表!H:H,13) + INDEX(係数表!I:I,13)*LN(INDEX(出力表!C:C,13)+1)))))))</f>
        <v>91.665155603727655</v>
      </c>
      <c r="AL983" t="e">
        <f>MIN(100, MAX(0, (100*(INDEX(出力表!D:D,13))/(EXP(INDEX(係数表!B:B,13) + $C983) + (INDEX(出力表!D:D,13)))) + (乱数表!$Y983*(Settings!B12/(((INDEX(出力表!D:D,13))+1)^INDEX(係数表!E:E,13)*INDEX(係数表!F:F,13))))))</f>
        <v>#VALUE!</v>
      </c>
      <c r="AM983" t="e">
        <f>MIN(100, MAX(0, (INDEX(出力表!D:D,13))*AK983/MAX(AL983, Settings!B3)))</f>
        <v>#VALUE!</v>
      </c>
      <c r="AN983">
        <f>IF(ISNUMBER(F983), INDEX(出力表!B:B,2)*F983, 0)+IF(ISNUMBER(I983), INDEX(出力表!B:B,3)*I983, 0)+IF(ISNUMBER(L983), INDEX(出力表!B:B,4)*L983, 0)+IF(ISNUMBER(O983), INDEX(出力表!B:B,5)*O983, 0)+IF(ISNUMBER(R983), INDEX(出力表!B:B,6)*R983, 0)+IF(ISNUMBER(U983), INDEX(出力表!B:B,7)*U983, 0)+IF(ISNUMBER(X983), INDEX(出力表!B:B,8)*X983, 0)+IF(ISNUMBER(AA983), INDEX(出力表!B:B,9)*AA983, 0)+IF(ISNUMBER(AD983), INDEX(出力表!B:B,10)*AD983, 0)+IF(ISNUMBER(AG983), INDEX(出力表!B:B,11)*AG983, 0)+IF(ISNUMBER(AJ983), INDEX(出力表!B:B,12)*AJ983, 0)+IF(ISNUMBER(AM983), INDEX(出力表!B:B,13)*AM983, 0)</f>
        <v>0</v>
      </c>
      <c r="AO983">
        <f>IF(ISNUMBER(F983), INDEX(出力表!B:B,2), 0)+IF(ISNUMBER(I983), INDEX(出力表!B:B,3), 0)+IF(ISNUMBER(L983), INDEX(出力表!B:B,4), 0)+IF(ISNUMBER(O983), INDEX(出力表!B:B,5), 0)+IF(ISNUMBER(R983), INDEX(出力表!B:B,6), 0)+IF(ISNUMBER(U983), INDEX(出力表!B:B,7), 0)+IF(ISNUMBER(X983), INDEX(出力表!B:B,8), 0)+IF(ISNUMBER(AA983), INDEX(出力表!B:B,9), 0)+IF(ISNUMBER(AD983), INDEX(出力表!B:B,10), 0)+IF(ISNUMBER(AG983), INDEX(出力表!B:B,11), 0)+IF(ISNUMBER(AJ983), INDEX(出力表!B:B,12), 0)+IF(ISNUMBER(AM983), INDEX(出力表!B:B,13), 0)</f>
        <v>0</v>
      </c>
      <c r="AP983" t="str">
        <f t="shared" si="15"/>
        <v/>
      </c>
    </row>
    <row r="984" spans="1:42" x14ac:dyDescent="0.2">
      <c r="A984">
        <v>983</v>
      </c>
      <c r="B984">
        <f>IF(UPPER(Settings!B4)="TRUE", 乱数表!$Z984*Settings!B10, 0)</f>
        <v>0.18131948505662809</v>
      </c>
      <c r="C984">
        <f>IF(UPPER(Settings!B4)="TRUE", 乱数表!$AA984*Settings!B11, 0)</f>
        <v>-5.2082123717340001E-2</v>
      </c>
      <c r="D984">
        <f>MIN(100, MAX(0, 100*BETAINV(乱数表!$B984, MAX(0.00000001, (1/(1+EXP(-(INDEX(係数表!G:G,2) + $B984))))*(EXP(INDEX(係数表!H:H,2) + INDEX(係数表!I:I,2)*LN(INDEX(出力表!C:C,2)+1)))), MAX(0.00000001, (1-(1/(1+EXP(-(INDEX(係数表!G:G,2) + $B984)))))*(EXP(INDEX(係数表!H:H,2) + INDEX(係数表!I:I,2)*LN(INDEX(出力表!C:C,2)+1)))))))</f>
        <v>99.979044515669258</v>
      </c>
      <c r="E984" t="e">
        <f>MIN(100, MAX(0, (100*(INDEX(出力表!D:D,2))/(EXP(INDEX(係数表!B:B,2) + $C984) + (INDEX(出力表!D:D,2)))) + (乱数表!$N984*(Settings!B12/(((INDEX(出力表!D:D,2))+1)^INDEX(係数表!E:E,2)*INDEX(係数表!F:F,2))))))</f>
        <v>#VALUE!</v>
      </c>
      <c r="F984" t="e">
        <f>MIN(100, MAX(0, (INDEX(出力表!D:D,2))*D984/MAX(E984, Settings!B3)))</f>
        <v>#VALUE!</v>
      </c>
      <c r="G984">
        <f>MIN(100, MAX(0, 100*BETAINV(乱数表!$C984, MAX(0.00000001, (1/(1+EXP(-(INDEX(係数表!G:G,3) + $B984))))*(EXP(INDEX(係数表!H:H,3) + INDEX(係数表!I:I,3)*LN(INDEX(出力表!C:C,3)+1)))), MAX(0.00000001, (1-(1/(1+EXP(-(INDEX(係数表!G:G,3) + $B984)))))*(EXP(INDEX(係数表!H:H,3) + INDEX(係数表!I:I,3)*LN(INDEX(出力表!C:C,3)+1)))))))</f>
        <v>74.607415720546442</v>
      </c>
      <c r="H984" t="e">
        <f>MIN(100, MAX(0, (100*(INDEX(出力表!D:D,3))/(EXP(INDEX(係数表!B:B,3) + $C984) + (INDEX(出力表!D:D,3)))) + (乱数表!$O984*(Settings!B12/(((INDEX(出力表!D:D,3))+1)^INDEX(係数表!E:E,3)*INDEX(係数表!F:F,3))))))</f>
        <v>#VALUE!</v>
      </c>
      <c r="I984" t="e">
        <f>MIN(100, MAX(0, (INDEX(出力表!D:D,3))*G984/MAX(H984, Settings!B3)))</f>
        <v>#VALUE!</v>
      </c>
      <c r="J984">
        <f>MIN(100, MAX(0, 100*BETAINV(乱数表!$D984, MAX(0.00000001, (1/(1+EXP(-(INDEX(係数表!G:G,4) + $B984))))*(EXP(INDEX(係数表!H:H,4) + INDEX(係数表!I:I,4)*LN(INDEX(出力表!C:C,4)+1)))), MAX(0.00000001, (1-(1/(1+EXP(-(INDEX(係数表!G:G,4) + $B984)))))*(EXP(INDEX(係数表!H:H,4) + INDEX(係数表!I:I,4)*LN(INDEX(出力表!C:C,4)+1)))))))</f>
        <v>74.397964060494118</v>
      </c>
      <c r="K984" t="e">
        <f>MIN(100, MAX(0, (100*(INDEX(出力表!D:D,4))/(EXP(INDEX(係数表!B:B,4) + $C984) + (INDEX(出力表!D:D,4)))) + (乱数表!$P984*(Settings!B12/(((INDEX(出力表!D:D,4))+1)^INDEX(係数表!E:E,4)*INDEX(係数表!F:F,4))))))</f>
        <v>#VALUE!</v>
      </c>
      <c r="L984" t="e">
        <f>MIN(100, MAX(0, (INDEX(出力表!D:D,4))*J984/MAX(K984, Settings!B3)))</f>
        <v>#VALUE!</v>
      </c>
      <c r="M984">
        <f>MIN(100, MAX(0, 100*BETAINV(乱数表!$E984, MAX(0.00000001, (1/(1+EXP(-(INDEX(係数表!G:G,5) + $B984))))*(EXP(INDEX(係数表!H:H,5) + INDEX(係数表!I:I,5)*LN(INDEX(出力表!C:C,5)+1)))), MAX(0.00000001, (1-(1/(1+EXP(-(INDEX(係数表!G:G,5) + $B984)))))*(EXP(INDEX(係数表!H:H,5) + INDEX(係数表!I:I,5)*LN(INDEX(出力表!C:C,5)+1)))))))</f>
        <v>99.450682627262779</v>
      </c>
      <c r="N984" t="e">
        <f>MIN(100, MAX(0, (100*(INDEX(出力表!D:D,5))/(EXP(INDEX(係数表!B:B,5) + $C984) + (INDEX(出力表!D:D,5)))) + (乱数表!$Q984*(Settings!B12/(((INDEX(出力表!D:D,5))+1)^INDEX(係数表!E:E,5)*INDEX(係数表!F:F,5))))))</f>
        <v>#VALUE!</v>
      </c>
      <c r="O984" t="e">
        <f>MIN(100, MAX(0, (INDEX(出力表!D:D,5))*M984/MAX(N984, Settings!B3)))</f>
        <v>#VALUE!</v>
      </c>
      <c r="P984">
        <f>MIN(100, MAX(0, 100*BETAINV(乱数表!$F984, MAX(0.00000001, (1/(1+EXP(-(INDEX(係数表!G:G,6) + $B984))))*(EXP(INDEX(係数表!H:H,6) + INDEX(係数表!I:I,6)*LN(INDEX(出力表!C:C,6)+1)))), MAX(0.00000001, (1-(1/(1+EXP(-(INDEX(係数表!G:G,6) + $B984)))))*(EXP(INDEX(係数表!H:H,6) + INDEX(係数表!I:I,6)*LN(INDEX(出力表!C:C,6)+1)))))))</f>
        <v>95.373321461994109</v>
      </c>
      <c r="Q984" t="e">
        <f>MIN(100, MAX(0, (100*(INDEX(出力表!D:D,6))/(EXP(INDEX(係数表!B:B,6) + $C984) + (INDEX(出力表!D:D,6)))) + (乱数表!$R984*(Settings!B12/(((INDEX(出力表!D:D,6))+1)^INDEX(係数表!E:E,6)*INDEX(係数表!F:F,6))))))</f>
        <v>#VALUE!</v>
      </c>
      <c r="R984" t="e">
        <f>MIN(100, MAX(0, (INDEX(出力表!D:D,6))*P984/MAX(Q984, Settings!B3)))</f>
        <v>#VALUE!</v>
      </c>
      <c r="S984">
        <f>MIN(100, MAX(0, 100*BETAINV(乱数表!$G984, MAX(0.00000001, (1/(1+EXP(-(INDEX(係数表!G:G,7) + $B984))))*(EXP(INDEX(係数表!H:H,7) + INDEX(係数表!I:I,7)*LN(INDEX(出力表!C:C,7)+1)))), MAX(0.00000001, (1-(1/(1+EXP(-(INDEX(係数表!G:G,7) + $B984)))))*(EXP(INDEX(係数表!H:H,7) + INDEX(係数表!I:I,7)*LN(INDEX(出力表!C:C,7)+1)))))))</f>
        <v>46.551326801421133</v>
      </c>
      <c r="T984" t="e">
        <f>MIN(100, MAX(0, (100*(INDEX(出力表!D:D,7))/(EXP(INDEX(係数表!B:B,7) + $C984) + (INDEX(出力表!D:D,7)))) + (乱数表!$S984*(Settings!B12/(((INDEX(出力表!D:D,7))+1)^INDEX(係数表!E:E,7)*INDEX(係数表!F:F,7))))))</f>
        <v>#VALUE!</v>
      </c>
      <c r="U984" t="e">
        <f>MIN(100, MAX(0, (INDEX(出力表!D:D,7))*S984/MAX(T984, Settings!B3)))</f>
        <v>#VALUE!</v>
      </c>
      <c r="V984">
        <f>MIN(100, MAX(0, 100*BETAINV(乱数表!$H984, MAX(0.00000001, (1/(1+EXP(-(INDEX(係数表!G:G,8) + $B984))))*(EXP(INDEX(係数表!H:H,8) + INDEX(係数表!I:I,8)*LN(INDEX(出力表!C:C,8)+1)))), MAX(0.00000001, (1-(1/(1+EXP(-(INDEX(係数表!G:G,8) + $B984)))))*(EXP(INDEX(係数表!H:H,8) + INDEX(係数表!I:I,8)*LN(INDEX(出力表!C:C,8)+1)))))))</f>
        <v>86.813636356950894</v>
      </c>
      <c r="W984" t="e">
        <f>MIN(100, MAX(0, (100*(INDEX(出力表!D:D,8))/(EXP(INDEX(係数表!B:B,8) + $C984) + (INDEX(出力表!D:D,8)))) + (乱数表!$T984*(Settings!B12/(((INDEX(出力表!D:D,8))+1)^INDEX(係数表!E:E,8)*INDEX(係数表!F:F,8))))))</f>
        <v>#VALUE!</v>
      </c>
      <c r="X984" t="e">
        <f>MIN(100, MAX(0, (INDEX(出力表!D:D,8))*V984/MAX(W984, Settings!B3)))</f>
        <v>#VALUE!</v>
      </c>
      <c r="Y984">
        <f>MIN(100, MAX(0, 100*BETAINV(乱数表!$I984, MAX(0.00000001, (1/(1+EXP(-(INDEX(係数表!G:G,9) + $B984))))*(EXP(INDEX(係数表!H:H,9) + INDEX(係数表!I:I,9)*LN(INDEX(出力表!C:C,9)+1)))), MAX(0.00000001, (1-(1/(1+EXP(-(INDEX(係数表!G:G,9) + $B984)))))*(EXP(INDEX(係数表!H:H,9) + INDEX(係数表!I:I,9)*LN(INDEX(出力表!C:C,9)+1)))))))</f>
        <v>97.67816875767528</v>
      </c>
      <c r="Z984" t="e">
        <f>MIN(100, MAX(0, (100*(INDEX(出力表!D:D,9))/(EXP(INDEX(係数表!B:B,9) + $C984) + (INDEX(出力表!D:D,9)))) + (乱数表!$U984*(Settings!B12/(((INDEX(出力表!D:D,9))+1)^INDEX(係数表!E:E,9)*INDEX(係数表!F:F,9))))))</f>
        <v>#VALUE!</v>
      </c>
      <c r="AA984" t="e">
        <f>MIN(100, MAX(0, (INDEX(出力表!D:D,9))*Y984/MAX(Z984, Settings!B3)))</f>
        <v>#VALUE!</v>
      </c>
      <c r="AB984">
        <f>MIN(100, MAX(0, 100*BETAINV(乱数表!$J984, MAX(0.00000001, (1/(1+EXP(-(INDEX(係数表!G:G,10) + $B984))))*(EXP(INDEX(係数表!H:H,10) + INDEX(係数表!I:I,10)*LN(INDEX(出力表!C:C,10)+1)))), MAX(0.00000001, (1-(1/(1+EXP(-(INDEX(係数表!G:G,10) + $B984)))))*(EXP(INDEX(係数表!H:H,10) + INDEX(係数表!I:I,10)*LN(INDEX(出力表!C:C,10)+1)))))))</f>
        <v>99.655171360635549</v>
      </c>
      <c r="AC984" t="e">
        <f>MIN(100, MAX(0, (100*(INDEX(出力表!D:D,10))/(EXP(INDEX(係数表!B:B,10) + $C984) + (INDEX(出力表!D:D,10)))) + (乱数表!$V984*(Settings!B12/(((INDEX(出力表!D:D,10))+1)^INDEX(係数表!E:E,10)*INDEX(係数表!F:F,10))))))</f>
        <v>#VALUE!</v>
      </c>
      <c r="AD984" t="e">
        <f>MIN(100, MAX(0, (INDEX(出力表!D:D,10))*AB984/MAX(AC984, Settings!B3)))</f>
        <v>#VALUE!</v>
      </c>
      <c r="AE984">
        <f>MIN(100, MAX(0, 100*BETAINV(乱数表!$K984, MAX(0.00000001, (1/(1+EXP(-(INDEX(係数表!G:G,11) + $B984))))*(EXP(INDEX(係数表!H:H,11) + INDEX(係数表!I:I,11)*LN(INDEX(出力表!C:C,11)+1)))), MAX(0.00000001, (1-(1/(1+EXP(-(INDEX(係数表!G:G,11) + $B984)))))*(EXP(INDEX(係数表!H:H,11) + INDEX(係数表!I:I,11)*LN(INDEX(出力表!C:C,11)+1)))))))</f>
        <v>97.274398888925546</v>
      </c>
      <c r="AF984" t="e">
        <f>MIN(100, MAX(0, (100*(INDEX(出力表!D:D,11))/(EXP(INDEX(係数表!B:B,11) + $C984) + (INDEX(出力表!D:D,11)))) + (乱数表!$W984*(Settings!B12/(((INDEX(出力表!D:D,11))+1)^INDEX(係数表!E:E,11)*INDEX(係数表!F:F,11))))))</f>
        <v>#VALUE!</v>
      </c>
      <c r="AG984" t="e">
        <f>MIN(100, MAX(0, (INDEX(出力表!D:D,11))*AE984/MAX(AF984, Settings!B3)))</f>
        <v>#VALUE!</v>
      </c>
      <c r="AH984">
        <f>MIN(100, MAX(0, 100*BETAINV(乱数表!$L984, MAX(0.00000001, (1/(1+EXP(-(INDEX(係数表!G:G,12) + $B984))))*(EXP(INDEX(係数表!H:H,12) + INDEX(係数表!I:I,12)*LN(INDEX(出力表!C:C,12)+1)))), MAX(0.00000001, (1-(1/(1+EXP(-(INDEX(係数表!G:G,12) + $B984)))))*(EXP(INDEX(係数表!H:H,12) + INDEX(係数表!I:I,12)*LN(INDEX(出力表!C:C,12)+1)))))))</f>
        <v>91.476521862588939</v>
      </c>
      <c r="AI984" t="e">
        <f>MIN(100, MAX(0, (100*(INDEX(出力表!D:D,12))/(EXP(INDEX(係数表!B:B,12) + $C984) + (INDEX(出力表!D:D,12)))) + (乱数表!$X984*(Settings!B12/(((INDEX(出力表!D:D,12))+1)^INDEX(係数表!E:E,12)*INDEX(係数表!F:F,12))))))</f>
        <v>#VALUE!</v>
      </c>
      <c r="AJ984" t="e">
        <f>MIN(100, MAX(0, (INDEX(出力表!D:D,12))*AH984/MAX(AI984, Settings!B3)))</f>
        <v>#VALUE!</v>
      </c>
      <c r="AK984">
        <f>MIN(100, MAX(0, 100*BETAINV(乱数表!$M984, MAX(0.00000001, (1/(1+EXP(-(INDEX(係数表!G:G,13) + $B984))))*(EXP(INDEX(係数表!H:H,13) + INDEX(係数表!I:I,13)*LN(INDEX(出力表!C:C,13)+1)))), MAX(0.00000001, (1-(1/(1+EXP(-(INDEX(係数表!G:G,13) + $B984)))))*(EXP(INDEX(係数表!H:H,13) + INDEX(係数表!I:I,13)*LN(INDEX(出力表!C:C,13)+1)))))))</f>
        <v>89.642159214037292</v>
      </c>
      <c r="AL984" t="e">
        <f>MIN(100, MAX(0, (100*(INDEX(出力表!D:D,13))/(EXP(INDEX(係数表!B:B,13) + $C984) + (INDEX(出力表!D:D,13)))) + (乱数表!$Y984*(Settings!B12/(((INDEX(出力表!D:D,13))+1)^INDEX(係数表!E:E,13)*INDEX(係数表!F:F,13))))))</f>
        <v>#VALUE!</v>
      </c>
      <c r="AM984" t="e">
        <f>MIN(100, MAX(0, (INDEX(出力表!D:D,13))*AK984/MAX(AL984, Settings!B3)))</f>
        <v>#VALUE!</v>
      </c>
      <c r="AN984">
        <f>IF(ISNUMBER(F984), INDEX(出力表!B:B,2)*F984, 0)+IF(ISNUMBER(I984), INDEX(出力表!B:B,3)*I984, 0)+IF(ISNUMBER(L984), INDEX(出力表!B:B,4)*L984, 0)+IF(ISNUMBER(O984), INDEX(出力表!B:B,5)*O984, 0)+IF(ISNUMBER(R984), INDEX(出力表!B:B,6)*R984, 0)+IF(ISNUMBER(U984), INDEX(出力表!B:B,7)*U984, 0)+IF(ISNUMBER(X984), INDEX(出力表!B:B,8)*X984, 0)+IF(ISNUMBER(AA984), INDEX(出力表!B:B,9)*AA984, 0)+IF(ISNUMBER(AD984), INDEX(出力表!B:B,10)*AD984, 0)+IF(ISNUMBER(AG984), INDEX(出力表!B:B,11)*AG984, 0)+IF(ISNUMBER(AJ984), INDEX(出力表!B:B,12)*AJ984, 0)+IF(ISNUMBER(AM984), INDEX(出力表!B:B,13)*AM984, 0)</f>
        <v>0</v>
      </c>
      <c r="AO984">
        <f>IF(ISNUMBER(F984), INDEX(出力表!B:B,2), 0)+IF(ISNUMBER(I984), INDEX(出力表!B:B,3), 0)+IF(ISNUMBER(L984), INDEX(出力表!B:B,4), 0)+IF(ISNUMBER(O984), INDEX(出力表!B:B,5), 0)+IF(ISNUMBER(R984), INDEX(出力表!B:B,6), 0)+IF(ISNUMBER(U984), INDEX(出力表!B:B,7), 0)+IF(ISNUMBER(X984), INDEX(出力表!B:B,8), 0)+IF(ISNUMBER(AA984), INDEX(出力表!B:B,9), 0)+IF(ISNUMBER(AD984), INDEX(出力表!B:B,10), 0)+IF(ISNUMBER(AG984), INDEX(出力表!B:B,11), 0)+IF(ISNUMBER(AJ984), INDEX(出力表!B:B,12), 0)+IF(ISNUMBER(AM984), INDEX(出力表!B:B,13), 0)</f>
        <v>0</v>
      </c>
      <c r="AP984" t="str">
        <f t="shared" si="15"/>
        <v/>
      </c>
    </row>
    <row r="985" spans="1:42" x14ac:dyDescent="0.2">
      <c r="A985">
        <v>984</v>
      </c>
      <c r="B985">
        <f>IF(UPPER(Settings!B4)="TRUE", 乱数表!$Z985*Settings!B10, 0)</f>
        <v>-0.18834717081944241</v>
      </c>
      <c r="C985">
        <f>IF(UPPER(Settings!B4)="TRUE", 乱数表!$AA985*Settings!B11, 0)</f>
        <v>-3.7121358771686742E-2</v>
      </c>
      <c r="D985">
        <f>MIN(100, MAX(0, 100*BETAINV(乱数表!$B985, MAX(0.00000001, (1/(1+EXP(-(INDEX(係数表!G:G,2) + $B985))))*(EXP(INDEX(係数表!H:H,2) + INDEX(係数表!I:I,2)*LN(INDEX(出力表!C:C,2)+1)))), MAX(0.00000001, (1-(1/(1+EXP(-(INDEX(係数表!G:G,2) + $B985)))))*(EXP(INDEX(係数表!H:H,2) + INDEX(係数表!I:I,2)*LN(INDEX(出力表!C:C,2)+1)))))))</f>
        <v>96.677733227878733</v>
      </c>
      <c r="E985" t="e">
        <f>MIN(100, MAX(0, (100*(INDEX(出力表!D:D,2))/(EXP(INDEX(係数表!B:B,2) + $C985) + (INDEX(出力表!D:D,2)))) + (乱数表!$N985*(Settings!B12/(((INDEX(出力表!D:D,2))+1)^INDEX(係数表!E:E,2)*INDEX(係数表!F:F,2))))))</f>
        <v>#VALUE!</v>
      </c>
      <c r="F985" t="e">
        <f>MIN(100, MAX(0, (INDEX(出力表!D:D,2))*D985/MAX(E985, Settings!B3)))</f>
        <v>#VALUE!</v>
      </c>
      <c r="G985">
        <f>MIN(100, MAX(0, 100*BETAINV(乱数表!$C985, MAX(0.00000001, (1/(1+EXP(-(INDEX(係数表!G:G,3) + $B985))))*(EXP(INDEX(係数表!H:H,3) + INDEX(係数表!I:I,3)*LN(INDEX(出力表!C:C,3)+1)))), MAX(0.00000001, (1-(1/(1+EXP(-(INDEX(係数表!G:G,3) + $B985)))))*(EXP(INDEX(係数表!H:H,3) + INDEX(係数表!I:I,3)*LN(INDEX(出力表!C:C,3)+1)))))))</f>
        <v>73.342489377901245</v>
      </c>
      <c r="H985" t="e">
        <f>MIN(100, MAX(0, (100*(INDEX(出力表!D:D,3))/(EXP(INDEX(係数表!B:B,3) + $C985) + (INDEX(出力表!D:D,3)))) + (乱数表!$O985*(Settings!B12/(((INDEX(出力表!D:D,3))+1)^INDEX(係数表!E:E,3)*INDEX(係数表!F:F,3))))))</f>
        <v>#VALUE!</v>
      </c>
      <c r="I985" t="e">
        <f>MIN(100, MAX(0, (INDEX(出力表!D:D,3))*G985/MAX(H985, Settings!B3)))</f>
        <v>#VALUE!</v>
      </c>
      <c r="J985">
        <f>MIN(100, MAX(0, 100*BETAINV(乱数表!$D985, MAX(0.00000001, (1/(1+EXP(-(INDEX(係数表!G:G,4) + $B985))))*(EXP(INDEX(係数表!H:H,4) + INDEX(係数表!I:I,4)*LN(INDEX(出力表!C:C,4)+1)))), MAX(0.00000001, (1-(1/(1+EXP(-(INDEX(係数表!G:G,4) + $B985)))))*(EXP(INDEX(係数表!H:H,4) + INDEX(係数表!I:I,4)*LN(INDEX(出力表!C:C,4)+1)))))))</f>
        <v>72.782211908148625</v>
      </c>
      <c r="K985" t="e">
        <f>MIN(100, MAX(0, (100*(INDEX(出力表!D:D,4))/(EXP(INDEX(係数表!B:B,4) + $C985) + (INDEX(出力表!D:D,4)))) + (乱数表!$P985*(Settings!B12/(((INDEX(出力表!D:D,4))+1)^INDEX(係数表!E:E,4)*INDEX(係数表!F:F,4))))))</f>
        <v>#VALUE!</v>
      </c>
      <c r="L985" t="e">
        <f>MIN(100, MAX(0, (INDEX(出力表!D:D,4))*J985/MAX(K985, Settings!B3)))</f>
        <v>#VALUE!</v>
      </c>
      <c r="M985">
        <f>MIN(100, MAX(0, 100*BETAINV(乱数表!$E985, MAX(0.00000001, (1/(1+EXP(-(INDEX(係数表!G:G,5) + $B985))))*(EXP(INDEX(係数表!H:H,5) + INDEX(係数表!I:I,5)*LN(INDEX(出力表!C:C,5)+1)))), MAX(0.00000001, (1-(1/(1+EXP(-(INDEX(係数表!G:G,5) + $B985)))))*(EXP(INDEX(係数表!H:H,5) + INDEX(係数表!I:I,5)*LN(INDEX(出力表!C:C,5)+1)))))))</f>
        <v>68.526872054753241</v>
      </c>
      <c r="N985" t="e">
        <f>MIN(100, MAX(0, (100*(INDEX(出力表!D:D,5))/(EXP(INDEX(係数表!B:B,5) + $C985) + (INDEX(出力表!D:D,5)))) + (乱数表!$Q985*(Settings!B12/(((INDEX(出力表!D:D,5))+1)^INDEX(係数表!E:E,5)*INDEX(係数表!F:F,5))))))</f>
        <v>#VALUE!</v>
      </c>
      <c r="O985" t="e">
        <f>MIN(100, MAX(0, (INDEX(出力表!D:D,5))*M985/MAX(N985, Settings!B3)))</f>
        <v>#VALUE!</v>
      </c>
      <c r="P985">
        <f>MIN(100, MAX(0, 100*BETAINV(乱数表!$F985, MAX(0.00000001, (1/(1+EXP(-(INDEX(係数表!G:G,6) + $B985))))*(EXP(INDEX(係数表!H:H,6) + INDEX(係数表!I:I,6)*LN(INDEX(出力表!C:C,6)+1)))), MAX(0.00000001, (1-(1/(1+EXP(-(INDEX(係数表!G:G,6) + $B985)))))*(EXP(INDEX(係数表!H:H,6) + INDEX(係数表!I:I,6)*LN(INDEX(出力表!C:C,6)+1)))))))</f>
        <v>95.041429101300309</v>
      </c>
      <c r="Q985" t="e">
        <f>MIN(100, MAX(0, (100*(INDEX(出力表!D:D,6))/(EXP(INDEX(係数表!B:B,6) + $C985) + (INDEX(出力表!D:D,6)))) + (乱数表!$R985*(Settings!B12/(((INDEX(出力表!D:D,6))+1)^INDEX(係数表!E:E,6)*INDEX(係数表!F:F,6))))))</f>
        <v>#VALUE!</v>
      </c>
      <c r="R985" t="e">
        <f>MIN(100, MAX(0, (INDEX(出力表!D:D,6))*P985/MAX(Q985, Settings!B3)))</f>
        <v>#VALUE!</v>
      </c>
      <c r="S985">
        <f>MIN(100, MAX(0, 100*BETAINV(乱数表!$G985, MAX(0.00000001, (1/(1+EXP(-(INDEX(係数表!G:G,7) + $B985))))*(EXP(INDEX(係数表!H:H,7) + INDEX(係数表!I:I,7)*LN(INDEX(出力表!C:C,7)+1)))), MAX(0.00000001, (1-(1/(1+EXP(-(INDEX(係数表!G:G,7) + $B985)))))*(EXP(INDEX(係数表!H:H,7) + INDEX(係数表!I:I,7)*LN(INDEX(出力表!C:C,7)+1)))))))</f>
        <v>80.727156124133515</v>
      </c>
      <c r="T985" t="e">
        <f>MIN(100, MAX(0, (100*(INDEX(出力表!D:D,7))/(EXP(INDEX(係数表!B:B,7) + $C985) + (INDEX(出力表!D:D,7)))) + (乱数表!$S985*(Settings!B12/(((INDEX(出力表!D:D,7))+1)^INDEX(係数表!E:E,7)*INDEX(係数表!F:F,7))))))</f>
        <v>#VALUE!</v>
      </c>
      <c r="U985" t="e">
        <f>MIN(100, MAX(0, (INDEX(出力表!D:D,7))*S985/MAX(T985, Settings!B3)))</f>
        <v>#VALUE!</v>
      </c>
      <c r="V985">
        <f>MIN(100, MAX(0, 100*BETAINV(乱数表!$H985, MAX(0.00000001, (1/(1+EXP(-(INDEX(係数表!G:G,8) + $B985))))*(EXP(INDEX(係数表!H:H,8) + INDEX(係数表!I:I,8)*LN(INDEX(出力表!C:C,8)+1)))), MAX(0.00000001, (1-(1/(1+EXP(-(INDEX(係数表!G:G,8) + $B985)))))*(EXP(INDEX(係数表!H:H,8) + INDEX(係数表!I:I,8)*LN(INDEX(出力表!C:C,8)+1)))))))</f>
        <v>81.841730577031925</v>
      </c>
      <c r="W985" t="e">
        <f>MIN(100, MAX(0, (100*(INDEX(出力表!D:D,8))/(EXP(INDEX(係数表!B:B,8) + $C985) + (INDEX(出力表!D:D,8)))) + (乱数表!$T985*(Settings!B12/(((INDEX(出力表!D:D,8))+1)^INDEX(係数表!E:E,8)*INDEX(係数表!F:F,8))))))</f>
        <v>#VALUE!</v>
      </c>
      <c r="X985" t="e">
        <f>MIN(100, MAX(0, (INDEX(出力表!D:D,8))*V985/MAX(W985, Settings!B3)))</f>
        <v>#VALUE!</v>
      </c>
      <c r="Y985">
        <f>MIN(100, MAX(0, 100*BETAINV(乱数表!$I985, MAX(0.00000001, (1/(1+EXP(-(INDEX(係数表!G:G,9) + $B985))))*(EXP(INDEX(係数表!H:H,9) + INDEX(係数表!I:I,9)*LN(INDEX(出力表!C:C,9)+1)))), MAX(0.00000001, (1-(1/(1+EXP(-(INDEX(係数表!G:G,9) + $B985)))))*(EXP(INDEX(係数表!H:H,9) + INDEX(係数表!I:I,9)*LN(INDEX(出力表!C:C,9)+1)))))))</f>
        <v>98.831953331131359</v>
      </c>
      <c r="Z985" t="e">
        <f>MIN(100, MAX(0, (100*(INDEX(出力表!D:D,9))/(EXP(INDEX(係数表!B:B,9) + $C985) + (INDEX(出力表!D:D,9)))) + (乱数表!$U985*(Settings!B12/(((INDEX(出力表!D:D,9))+1)^INDEX(係数表!E:E,9)*INDEX(係数表!F:F,9))))))</f>
        <v>#VALUE!</v>
      </c>
      <c r="AA985" t="e">
        <f>MIN(100, MAX(0, (INDEX(出力表!D:D,9))*Y985/MAX(Z985, Settings!B3)))</f>
        <v>#VALUE!</v>
      </c>
      <c r="AB985">
        <f>MIN(100, MAX(0, 100*BETAINV(乱数表!$J985, MAX(0.00000001, (1/(1+EXP(-(INDEX(係数表!G:G,10) + $B985))))*(EXP(INDEX(係数表!H:H,10) + INDEX(係数表!I:I,10)*LN(INDEX(出力表!C:C,10)+1)))), MAX(0.00000001, (1-(1/(1+EXP(-(INDEX(係数表!G:G,10) + $B985)))))*(EXP(INDEX(係数表!H:H,10) + INDEX(係数表!I:I,10)*LN(INDEX(出力表!C:C,10)+1)))))))</f>
        <v>63.434707522709147</v>
      </c>
      <c r="AC985" t="e">
        <f>MIN(100, MAX(0, (100*(INDEX(出力表!D:D,10))/(EXP(INDEX(係数表!B:B,10) + $C985) + (INDEX(出力表!D:D,10)))) + (乱数表!$V985*(Settings!B12/(((INDEX(出力表!D:D,10))+1)^INDEX(係数表!E:E,10)*INDEX(係数表!F:F,10))))))</f>
        <v>#VALUE!</v>
      </c>
      <c r="AD985" t="e">
        <f>MIN(100, MAX(0, (INDEX(出力表!D:D,10))*AB985/MAX(AC985, Settings!B3)))</f>
        <v>#VALUE!</v>
      </c>
      <c r="AE985">
        <f>MIN(100, MAX(0, 100*BETAINV(乱数表!$K985, MAX(0.00000001, (1/(1+EXP(-(INDEX(係数表!G:G,11) + $B985))))*(EXP(INDEX(係数表!H:H,11) + INDEX(係数表!I:I,11)*LN(INDEX(出力表!C:C,11)+1)))), MAX(0.00000001, (1-(1/(1+EXP(-(INDEX(係数表!G:G,11) + $B985)))))*(EXP(INDEX(係数表!H:H,11) + INDEX(係数表!I:I,11)*LN(INDEX(出力表!C:C,11)+1)))))))</f>
        <v>95.028203782111177</v>
      </c>
      <c r="AF985" t="e">
        <f>MIN(100, MAX(0, (100*(INDEX(出力表!D:D,11))/(EXP(INDEX(係数表!B:B,11) + $C985) + (INDEX(出力表!D:D,11)))) + (乱数表!$W985*(Settings!B12/(((INDEX(出力表!D:D,11))+1)^INDEX(係数表!E:E,11)*INDEX(係数表!F:F,11))))))</f>
        <v>#VALUE!</v>
      </c>
      <c r="AG985" t="e">
        <f>MIN(100, MAX(0, (INDEX(出力表!D:D,11))*AE985/MAX(AF985, Settings!B3)))</f>
        <v>#VALUE!</v>
      </c>
      <c r="AH985">
        <f>MIN(100, MAX(0, 100*BETAINV(乱数表!$L985, MAX(0.00000001, (1/(1+EXP(-(INDEX(係数表!G:G,12) + $B985))))*(EXP(INDEX(係数表!H:H,12) + INDEX(係数表!I:I,12)*LN(INDEX(出力表!C:C,12)+1)))), MAX(0.00000001, (1-(1/(1+EXP(-(INDEX(係数表!G:G,12) + $B985)))))*(EXP(INDEX(係数表!H:H,12) + INDEX(係数表!I:I,12)*LN(INDEX(出力表!C:C,12)+1)))))))</f>
        <v>94.018215512377793</v>
      </c>
      <c r="AI985" t="e">
        <f>MIN(100, MAX(0, (100*(INDEX(出力表!D:D,12))/(EXP(INDEX(係数表!B:B,12) + $C985) + (INDEX(出力表!D:D,12)))) + (乱数表!$X985*(Settings!B12/(((INDEX(出力表!D:D,12))+1)^INDEX(係数表!E:E,12)*INDEX(係数表!F:F,12))))))</f>
        <v>#VALUE!</v>
      </c>
      <c r="AJ985" t="e">
        <f>MIN(100, MAX(0, (INDEX(出力表!D:D,12))*AH985/MAX(AI985, Settings!B3)))</f>
        <v>#VALUE!</v>
      </c>
      <c r="AK985">
        <f>MIN(100, MAX(0, 100*BETAINV(乱数表!$M985, MAX(0.00000001, (1/(1+EXP(-(INDEX(係数表!G:G,13) + $B985))))*(EXP(INDEX(係数表!H:H,13) + INDEX(係数表!I:I,13)*LN(INDEX(出力表!C:C,13)+1)))), MAX(0.00000001, (1-(1/(1+EXP(-(INDEX(係数表!G:G,13) + $B985)))))*(EXP(INDEX(係数表!H:H,13) + INDEX(係数表!I:I,13)*LN(INDEX(出力表!C:C,13)+1)))))))</f>
        <v>82.719771105434432</v>
      </c>
      <c r="AL985" t="e">
        <f>MIN(100, MAX(0, (100*(INDEX(出力表!D:D,13))/(EXP(INDEX(係数表!B:B,13) + $C985) + (INDEX(出力表!D:D,13)))) + (乱数表!$Y985*(Settings!B12/(((INDEX(出力表!D:D,13))+1)^INDEX(係数表!E:E,13)*INDEX(係数表!F:F,13))))))</f>
        <v>#VALUE!</v>
      </c>
      <c r="AM985" t="e">
        <f>MIN(100, MAX(0, (INDEX(出力表!D:D,13))*AK985/MAX(AL985, Settings!B3)))</f>
        <v>#VALUE!</v>
      </c>
      <c r="AN985">
        <f>IF(ISNUMBER(F985), INDEX(出力表!B:B,2)*F985, 0)+IF(ISNUMBER(I985), INDEX(出力表!B:B,3)*I985, 0)+IF(ISNUMBER(L985), INDEX(出力表!B:B,4)*L985, 0)+IF(ISNUMBER(O985), INDEX(出力表!B:B,5)*O985, 0)+IF(ISNUMBER(R985), INDEX(出力表!B:B,6)*R985, 0)+IF(ISNUMBER(U985), INDEX(出力表!B:B,7)*U985, 0)+IF(ISNUMBER(X985), INDEX(出力表!B:B,8)*X985, 0)+IF(ISNUMBER(AA985), INDEX(出力表!B:B,9)*AA985, 0)+IF(ISNUMBER(AD985), INDEX(出力表!B:B,10)*AD985, 0)+IF(ISNUMBER(AG985), INDEX(出力表!B:B,11)*AG985, 0)+IF(ISNUMBER(AJ985), INDEX(出力表!B:B,12)*AJ985, 0)+IF(ISNUMBER(AM985), INDEX(出力表!B:B,13)*AM985, 0)</f>
        <v>0</v>
      </c>
      <c r="AO985">
        <f>IF(ISNUMBER(F985), INDEX(出力表!B:B,2), 0)+IF(ISNUMBER(I985), INDEX(出力表!B:B,3), 0)+IF(ISNUMBER(L985), INDEX(出力表!B:B,4), 0)+IF(ISNUMBER(O985), INDEX(出力表!B:B,5), 0)+IF(ISNUMBER(R985), INDEX(出力表!B:B,6), 0)+IF(ISNUMBER(U985), INDEX(出力表!B:B,7), 0)+IF(ISNUMBER(X985), INDEX(出力表!B:B,8), 0)+IF(ISNUMBER(AA985), INDEX(出力表!B:B,9), 0)+IF(ISNUMBER(AD985), INDEX(出力表!B:B,10), 0)+IF(ISNUMBER(AG985), INDEX(出力表!B:B,11), 0)+IF(ISNUMBER(AJ985), INDEX(出力表!B:B,12), 0)+IF(ISNUMBER(AM985), INDEX(出力表!B:B,13), 0)</f>
        <v>0</v>
      </c>
      <c r="AP985" t="str">
        <f t="shared" si="15"/>
        <v/>
      </c>
    </row>
    <row r="986" spans="1:42" x14ac:dyDescent="0.2">
      <c r="A986">
        <v>985</v>
      </c>
      <c r="B986">
        <f>IF(UPPER(Settings!B4)="TRUE", 乱数表!$Z986*Settings!B10, 0)</f>
        <v>0.30754186693300201</v>
      </c>
      <c r="C986">
        <f>IF(UPPER(Settings!B4)="TRUE", 乱数表!$AA986*Settings!B11, 0)</f>
        <v>1.199095241125198E-2</v>
      </c>
      <c r="D986">
        <f>MIN(100, MAX(0, 100*BETAINV(乱数表!$B986, MAX(0.00000001, (1/(1+EXP(-(INDEX(係数表!G:G,2) + $B986))))*(EXP(INDEX(係数表!H:H,2) + INDEX(係数表!I:I,2)*LN(INDEX(出力表!C:C,2)+1)))), MAX(0.00000001, (1-(1/(1+EXP(-(INDEX(係数表!G:G,2) + $B986)))))*(EXP(INDEX(係数表!H:H,2) + INDEX(係数表!I:I,2)*LN(INDEX(出力表!C:C,2)+1)))))))</f>
        <v>99.983967553592876</v>
      </c>
      <c r="E986" t="e">
        <f>MIN(100, MAX(0, (100*(INDEX(出力表!D:D,2))/(EXP(INDEX(係数表!B:B,2) + $C986) + (INDEX(出力表!D:D,2)))) + (乱数表!$N986*(Settings!B12/(((INDEX(出力表!D:D,2))+1)^INDEX(係数表!E:E,2)*INDEX(係数表!F:F,2))))))</f>
        <v>#VALUE!</v>
      </c>
      <c r="F986" t="e">
        <f>MIN(100, MAX(0, (INDEX(出力表!D:D,2))*D986/MAX(E986, Settings!B3)))</f>
        <v>#VALUE!</v>
      </c>
      <c r="G986">
        <f>MIN(100, MAX(0, 100*BETAINV(乱数表!$C986, MAX(0.00000001, (1/(1+EXP(-(INDEX(係数表!G:G,3) + $B986))))*(EXP(INDEX(係数表!H:H,3) + INDEX(係数表!I:I,3)*LN(INDEX(出力表!C:C,3)+1)))), MAX(0.00000001, (1-(1/(1+EXP(-(INDEX(係数表!G:G,3) + $B986)))))*(EXP(INDEX(係数表!H:H,3) + INDEX(係数表!I:I,3)*LN(INDEX(出力表!C:C,3)+1)))))))</f>
        <v>98.165117601956169</v>
      </c>
      <c r="H986" t="e">
        <f>MIN(100, MAX(0, (100*(INDEX(出力表!D:D,3))/(EXP(INDEX(係数表!B:B,3) + $C986) + (INDEX(出力表!D:D,3)))) + (乱数表!$O986*(Settings!B12/(((INDEX(出力表!D:D,3))+1)^INDEX(係数表!E:E,3)*INDEX(係数表!F:F,3))))))</f>
        <v>#VALUE!</v>
      </c>
      <c r="I986" t="e">
        <f>MIN(100, MAX(0, (INDEX(出力表!D:D,3))*G986/MAX(H986, Settings!B3)))</f>
        <v>#VALUE!</v>
      </c>
      <c r="J986">
        <f>MIN(100, MAX(0, 100*BETAINV(乱数表!$D986, MAX(0.00000001, (1/(1+EXP(-(INDEX(係数表!G:G,4) + $B986))))*(EXP(INDEX(係数表!H:H,4) + INDEX(係数表!I:I,4)*LN(INDEX(出力表!C:C,4)+1)))), MAX(0.00000001, (1-(1/(1+EXP(-(INDEX(係数表!G:G,4) + $B986)))))*(EXP(INDEX(係数表!H:H,4) + INDEX(係数表!I:I,4)*LN(INDEX(出力表!C:C,4)+1)))))))</f>
        <v>83.772940415994185</v>
      </c>
      <c r="K986" t="e">
        <f>MIN(100, MAX(0, (100*(INDEX(出力表!D:D,4))/(EXP(INDEX(係数表!B:B,4) + $C986) + (INDEX(出力表!D:D,4)))) + (乱数表!$P986*(Settings!B12/(((INDEX(出力表!D:D,4))+1)^INDEX(係数表!E:E,4)*INDEX(係数表!F:F,4))))))</f>
        <v>#VALUE!</v>
      </c>
      <c r="L986" t="e">
        <f>MIN(100, MAX(0, (INDEX(出力表!D:D,4))*J986/MAX(K986, Settings!B3)))</f>
        <v>#VALUE!</v>
      </c>
      <c r="M986">
        <f>MIN(100, MAX(0, 100*BETAINV(乱数表!$E986, MAX(0.00000001, (1/(1+EXP(-(INDEX(係数表!G:G,5) + $B986))))*(EXP(INDEX(係数表!H:H,5) + INDEX(係数表!I:I,5)*LN(INDEX(出力表!C:C,5)+1)))), MAX(0.00000001, (1-(1/(1+EXP(-(INDEX(係数表!G:G,5) + $B986)))))*(EXP(INDEX(係数表!H:H,5) + INDEX(係数表!I:I,5)*LN(INDEX(出力表!C:C,5)+1)))))))</f>
        <v>97.558221941505494</v>
      </c>
      <c r="N986" t="e">
        <f>MIN(100, MAX(0, (100*(INDEX(出力表!D:D,5))/(EXP(INDEX(係数表!B:B,5) + $C986) + (INDEX(出力表!D:D,5)))) + (乱数表!$Q986*(Settings!B12/(((INDEX(出力表!D:D,5))+1)^INDEX(係数表!E:E,5)*INDEX(係数表!F:F,5))))))</f>
        <v>#VALUE!</v>
      </c>
      <c r="O986" t="e">
        <f>MIN(100, MAX(0, (INDEX(出力表!D:D,5))*M986/MAX(N986, Settings!B3)))</f>
        <v>#VALUE!</v>
      </c>
      <c r="P986">
        <f>MIN(100, MAX(0, 100*BETAINV(乱数表!$F986, MAX(0.00000001, (1/(1+EXP(-(INDEX(係数表!G:G,6) + $B986))))*(EXP(INDEX(係数表!H:H,6) + INDEX(係数表!I:I,6)*LN(INDEX(出力表!C:C,6)+1)))), MAX(0.00000001, (1-(1/(1+EXP(-(INDEX(係数表!G:G,6) + $B986)))))*(EXP(INDEX(係数表!H:H,6) + INDEX(係数表!I:I,6)*LN(INDEX(出力表!C:C,6)+1)))))))</f>
        <v>87.56009342076581</v>
      </c>
      <c r="Q986" t="e">
        <f>MIN(100, MAX(0, (100*(INDEX(出力表!D:D,6))/(EXP(INDEX(係数表!B:B,6) + $C986) + (INDEX(出力表!D:D,6)))) + (乱数表!$R986*(Settings!B12/(((INDEX(出力表!D:D,6))+1)^INDEX(係数表!E:E,6)*INDEX(係数表!F:F,6))))))</f>
        <v>#VALUE!</v>
      </c>
      <c r="R986" t="e">
        <f>MIN(100, MAX(0, (INDEX(出力表!D:D,6))*P986/MAX(Q986, Settings!B3)))</f>
        <v>#VALUE!</v>
      </c>
      <c r="S986">
        <f>MIN(100, MAX(0, 100*BETAINV(乱数表!$G986, MAX(0.00000001, (1/(1+EXP(-(INDEX(係数表!G:G,7) + $B986))))*(EXP(INDEX(係数表!H:H,7) + INDEX(係数表!I:I,7)*LN(INDEX(出力表!C:C,7)+1)))), MAX(0.00000001, (1-(1/(1+EXP(-(INDEX(係数表!G:G,7) + $B986)))))*(EXP(INDEX(係数表!H:H,7) + INDEX(係数表!I:I,7)*LN(INDEX(出力表!C:C,7)+1)))))))</f>
        <v>90.132275350088591</v>
      </c>
      <c r="T986" t="e">
        <f>MIN(100, MAX(0, (100*(INDEX(出力表!D:D,7))/(EXP(INDEX(係数表!B:B,7) + $C986) + (INDEX(出力表!D:D,7)))) + (乱数表!$S986*(Settings!B12/(((INDEX(出力表!D:D,7))+1)^INDEX(係数表!E:E,7)*INDEX(係数表!F:F,7))))))</f>
        <v>#VALUE!</v>
      </c>
      <c r="U986" t="e">
        <f>MIN(100, MAX(0, (INDEX(出力表!D:D,7))*S986/MAX(T986, Settings!B3)))</f>
        <v>#VALUE!</v>
      </c>
      <c r="V986">
        <f>MIN(100, MAX(0, 100*BETAINV(乱数表!$H986, MAX(0.00000001, (1/(1+EXP(-(INDEX(係数表!G:G,8) + $B986))))*(EXP(INDEX(係数表!H:H,8) + INDEX(係数表!I:I,8)*LN(INDEX(出力表!C:C,8)+1)))), MAX(0.00000001, (1-(1/(1+EXP(-(INDEX(係数表!G:G,8) + $B986)))))*(EXP(INDEX(係数表!H:H,8) + INDEX(係数表!I:I,8)*LN(INDEX(出力表!C:C,8)+1)))))))</f>
        <v>99.216273494539593</v>
      </c>
      <c r="W986" t="e">
        <f>MIN(100, MAX(0, (100*(INDEX(出力表!D:D,8))/(EXP(INDEX(係数表!B:B,8) + $C986) + (INDEX(出力表!D:D,8)))) + (乱数表!$T986*(Settings!B12/(((INDEX(出力表!D:D,8))+1)^INDEX(係数表!E:E,8)*INDEX(係数表!F:F,8))))))</f>
        <v>#VALUE!</v>
      </c>
      <c r="X986" t="e">
        <f>MIN(100, MAX(0, (INDEX(出力表!D:D,8))*V986/MAX(W986, Settings!B3)))</f>
        <v>#VALUE!</v>
      </c>
      <c r="Y986">
        <f>MIN(100, MAX(0, 100*BETAINV(乱数表!$I986, MAX(0.00000001, (1/(1+EXP(-(INDEX(係数表!G:G,9) + $B986))))*(EXP(INDEX(係数表!H:H,9) + INDEX(係数表!I:I,9)*LN(INDEX(出力表!C:C,9)+1)))), MAX(0.00000001, (1-(1/(1+EXP(-(INDEX(係数表!G:G,9) + $B986)))))*(EXP(INDEX(係数表!H:H,9) + INDEX(係数表!I:I,9)*LN(INDEX(出力表!C:C,9)+1)))))))</f>
        <v>42.004782232905754</v>
      </c>
      <c r="Z986" t="e">
        <f>MIN(100, MAX(0, (100*(INDEX(出力表!D:D,9))/(EXP(INDEX(係数表!B:B,9) + $C986) + (INDEX(出力表!D:D,9)))) + (乱数表!$U986*(Settings!B12/(((INDEX(出力表!D:D,9))+1)^INDEX(係数表!E:E,9)*INDEX(係数表!F:F,9))))))</f>
        <v>#VALUE!</v>
      </c>
      <c r="AA986" t="e">
        <f>MIN(100, MAX(0, (INDEX(出力表!D:D,9))*Y986/MAX(Z986, Settings!B3)))</f>
        <v>#VALUE!</v>
      </c>
      <c r="AB986">
        <f>MIN(100, MAX(0, 100*BETAINV(乱数表!$J986, MAX(0.00000001, (1/(1+EXP(-(INDEX(係数表!G:G,10) + $B986))))*(EXP(INDEX(係数表!H:H,10) + INDEX(係数表!I:I,10)*LN(INDEX(出力表!C:C,10)+1)))), MAX(0.00000001, (1-(1/(1+EXP(-(INDEX(係数表!G:G,10) + $B986)))))*(EXP(INDEX(係数表!H:H,10) + INDEX(係数表!I:I,10)*LN(INDEX(出力表!C:C,10)+1)))))))</f>
        <v>99.182127110181668</v>
      </c>
      <c r="AC986" t="e">
        <f>MIN(100, MAX(0, (100*(INDEX(出力表!D:D,10))/(EXP(INDEX(係数表!B:B,10) + $C986) + (INDEX(出力表!D:D,10)))) + (乱数表!$V986*(Settings!B12/(((INDEX(出力表!D:D,10))+1)^INDEX(係数表!E:E,10)*INDEX(係数表!F:F,10))))))</f>
        <v>#VALUE!</v>
      </c>
      <c r="AD986" t="e">
        <f>MIN(100, MAX(0, (INDEX(出力表!D:D,10))*AB986/MAX(AC986, Settings!B3)))</f>
        <v>#VALUE!</v>
      </c>
      <c r="AE986">
        <f>MIN(100, MAX(0, 100*BETAINV(乱数表!$K986, MAX(0.00000001, (1/(1+EXP(-(INDEX(係数表!G:G,11) + $B986))))*(EXP(INDEX(係数表!H:H,11) + INDEX(係数表!I:I,11)*LN(INDEX(出力表!C:C,11)+1)))), MAX(0.00000001, (1-(1/(1+EXP(-(INDEX(係数表!G:G,11) + $B986)))))*(EXP(INDEX(係数表!H:H,11) + INDEX(係数表!I:I,11)*LN(INDEX(出力表!C:C,11)+1)))))))</f>
        <v>93.130912051037214</v>
      </c>
      <c r="AF986" t="e">
        <f>MIN(100, MAX(0, (100*(INDEX(出力表!D:D,11))/(EXP(INDEX(係数表!B:B,11) + $C986) + (INDEX(出力表!D:D,11)))) + (乱数表!$W986*(Settings!B12/(((INDEX(出力表!D:D,11))+1)^INDEX(係数表!E:E,11)*INDEX(係数表!F:F,11))))))</f>
        <v>#VALUE!</v>
      </c>
      <c r="AG986" t="e">
        <f>MIN(100, MAX(0, (INDEX(出力表!D:D,11))*AE986/MAX(AF986, Settings!B3)))</f>
        <v>#VALUE!</v>
      </c>
      <c r="AH986">
        <f>MIN(100, MAX(0, 100*BETAINV(乱数表!$L986, MAX(0.00000001, (1/(1+EXP(-(INDEX(係数表!G:G,12) + $B986))))*(EXP(INDEX(係数表!H:H,12) + INDEX(係数表!I:I,12)*LN(INDEX(出力表!C:C,12)+1)))), MAX(0.00000001, (1-(1/(1+EXP(-(INDEX(係数表!G:G,12) + $B986)))))*(EXP(INDEX(係数表!H:H,12) + INDEX(係数表!I:I,12)*LN(INDEX(出力表!C:C,12)+1)))))))</f>
        <v>97.531712880378549</v>
      </c>
      <c r="AI986" t="e">
        <f>MIN(100, MAX(0, (100*(INDEX(出力表!D:D,12))/(EXP(INDEX(係数表!B:B,12) + $C986) + (INDEX(出力表!D:D,12)))) + (乱数表!$X986*(Settings!B12/(((INDEX(出力表!D:D,12))+1)^INDEX(係数表!E:E,12)*INDEX(係数表!F:F,12))))))</f>
        <v>#VALUE!</v>
      </c>
      <c r="AJ986" t="e">
        <f>MIN(100, MAX(0, (INDEX(出力表!D:D,12))*AH986/MAX(AI986, Settings!B3)))</f>
        <v>#VALUE!</v>
      </c>
      <c r="AK986">
        <f>MIN(100, MAX(0, 100*BETAINV(乱数表!$M986, MAX(0.00000001, (1/(1+EXP(-(INDEX(係数表!G:G,13) + $B986))))*(EXP(INDEX(係数表!H:H,13) + INDEX(係数表!I:I,13)*LN(INDEX(出力表!C:C,13)+1)))), MAX(0.00000001, (1-(1/(1+EXP(-(INDEX(係数表!G:G,13) + $B986)))))*(EXP(INDEX(係数表!H:H,13) + INDEX(係数表!I:I,13)*LN(INDEX(出力表!C:C,13)+1)))))))</f>
        <v>99.420965366682438</v>
      </c>
      <c r="AL986" t="e">
        <f>MIN(100, MAX(0, (100*(INDEX(出力表!D:D,13))/(EXP(INDEX(係数表!B:B,13) + $C986) + (INDEX(出力表!D:D,13)))) + (乱数表!$Y986*(Settings!B12/(((INDEX(出力表!D:D,13))+1)^INDEX(係数表!E:E,13)*INDEX(係数表!F:F,13))))))</f>
        <v>#VALUE!</v>
      </c>
      <c r="AM986" t="e">
        <f>MIN(100, MAX(0, (INDEX(出力表!D:D,13))*AK986/MAX(AL986, Settings!B3)))</f>
        <v>#VALUE!</v>
      </c>
      <c r="AN986">
        <f>IF(ISNUMBER(F986), INDEX(出力表!B:B,2)*F986, 0)+IF(ISNUMBER(I986), INDEX(出力表!B:B,3)*I986, 0)+IF(ISNUMBER(L986), INDEX(出力表!B:B,4)*L986, 0)+IF(ISNUMBER(O986), INDEX(出力表!B:B,5)*O986, 0)+IF(ISNUMBER(R986), INDEX(出力表!B:B,6)*R986, 0)+IF(ISNUMBER(U986), INDEX(出力表!B:B,7)*U986, 0)+IF(ISNUMBER(X986), INDEX(出力表!B:B,8)*X986, 0)+IF(ISNUMBER(AA986), INDEX(出力表!B:B,9)*AA986, 0)+IF(ISNUMBER(AD986), INDEX(出力表!B:B,10)*AD986, 0)+IF(ISNUMBER(AG986), INDEX(出力表!B:B,11)*AG986, 0)+IF(ISNUMBER(AJ986), INDEX(出力表!B:B,12)*AJ986, 0)+IF(ISNUMBER(AM986), INDEX(出力表!B:B,13)*AM986, 0)</f>
        <v>0</v>
      </c>
      <c r="AO986">
        <f>IF(ISNUMBER(F986), INDEX(出力表!B:B,2), 0)+IF(ISNUMBER(I986), INDEX(出力表!B:B,3), 0)+IF(ISNUMBER(L986), INDEX(出力表!B:B,4), 0)+IF(ISNUMBER(O986), INDEX(出力表!B:B,5), 0)+IF(ISNUMBER(R986), INDEX(出力表!B:B,6), 0)+IF(ISNUMBER(U986), INDEX(出力表!B:B,7), 0)+IF(ISNUMBER(X986), INDEX(出力表!B:B,8), 0)+IF(ISNUMBER(AA986), INDEX(出力表!B:B,9), 0)+IF(ISNUMBER(AD986), INDEX(出力表!B:B,10), 0)+IF(ISNUMBER(AG986), INDEX(出力表!B:B,11), 0)+IF(ISNUMBER(AJ986), INDEX(出力表!B:B,12), 0)+IF(ISNUMBER(AM986), INDEX(出力表!B:B,13), 0)</f>
        <v>0</v>
      </c>
      <c r="AP986" t="str">
        <f t="shared" si="15"/>
        <v/>
      </c>
    </row>
    <row r="987" spans="1:42" x14ac:dyDescent="0.2">
      <c r="A987">
        <v>986</v>
      </c>
      <c r="B987">
        <f>IF(UPPER(Settings!B4)="TRUE", 乱数表!$Z987*Settings!B10, 0)</f>
        <v>-0.81348611036008711</v>
      </c>
      <c r="C987">
        <f>IF(UPPER(Settings!B4)="TRUE", 乱数表!$AA987*Settings!B11, 0)</f>
        <v>-4.6698997834452097E-2</v>
      </c>
      <c r="D987">
        <f>MIN(100, MAX(0, 100*BETAINV(乱数表!$B987, MAX(0.00000001, (1/(1+EXP(-(INDEX(係数表!G:G,2) + $B987))))*(EXP(INDEX(係数表!H:H,2) + INDEX(係数表!I:I,2)*LN(INDEX(出力表!C:C,2)+1)))), MAX(0.00000001, (1-(1/(1+EXP(-(INDEX(係数表!G:G,2) + $B987)))))*(EXP(INDEX(係数表!H:H,2) + INDEX(係数表!I:I,2)*LN(INDEX(出力表!C:C,2)+1)))))))</f>
        <v>94.286875326623232</v>
      </c>
      <c r="E987" t="e">
        <f>MIN(100, MAX(0, (100*(INDEX(出力表!D:D,2))/(EXP(INDEX(係数表!B:B,2) + $C987) + (INDEX(出力表!D:D,2)))) + (乱数表!$N987*(Settings!B12/(((INDEX(出力表!D:D,2))+1)^INDEX(係数表!E:E,2)*INDEX(係数表!F:F,2))))))</f>
        <v>#VALUE!</v>
      </c>
      <c r="F987" t="e">
        <f>MIN(100, MAX(0, (INDEX(出力表!D:D,2))*D987/MAX(E987, Settings!B3)))</f>
        <v>#VALUE!</v>
      </c>
      <c r="G987">
        <f>MIN(100, MAX(0, 100*BETAINV(乱数表!$C987, MAX(0.00000001, (1/(1+EXP(-(INDEX(係数表!G:G,3) + $B987))))*(EXP(INDEX(係数表!H:H,3) + INDEX(係数表!I:I,3)*LN(INDEX(出力表!C:C,3)+1)))), MAX(0.00000001, (1-(1/(1+EXP(-(INDEX(係数表!G:G,3) + $B987)))))*(EXP(INDEX(係数表!H:H,3) + INDEX(係数表!I:I,3)*LN(INDEX(出力表!C:C,3)+1)))))))</f>
        <v>52.09041129584967</v>
      </c>
      <c r="H987" t="e">
        <f>MIN(100, MAX(0, (100*(INDEX(出力表!D:D,3))/(EXP(INDEX(係数表!B:B,3) + $C987) + (INDEX(出力表!D:D,3)))) + (乱数表!$O987*(Settings!B12/(((INDEX(出力表!D:D,3))+1)^INDEX(係数表!E:E,3)*INDEX(係数表!F:F,3))))))</f>
        <v>#VALUE!</v>
      </c>
      <c r="I987" t="e">
        <f>MIN(100, MAX(0, (INDEX(出力表!D:D,3))*G987/MAX(H987, Settings!B3)))</f>
        <v>#VALUE!</v>
      </c>
      <c r="J987">
        <f>MIN(100, MAX(0, 100*BETAINV(乱数表!$D987, MAX(0.00000001, (1/(1+EXP(-(INDEX(係数表!G:G,4) + $B987))))*(EXP(INDEX(係数表!H:H,4) + INDEX(係数表!I:I,4)*LN(INDEX(出力表!C:C,4)+1)))), MAX(0.00000001, (1-(1/(1+EXP(-(INDEX(係数表!G:G,4) + $B987)))))*(EXP(INDEX(係数表!H:H,4) + INDEX(係数表!I:I,4)*LN(INDEX(出力表!C:C,4)+1)))))))</f>
        <v>97.074915908942813</v>
      </c>
      <c r="K987" t="e">
        <f>MIN(100, MAX(0, (100*(INDEX(出力表!D:D,4))/(EXP(INDEX(係数表!B:B,4) + $C987) + (INDEX(出力表!D:D,4)))) + (乱数表!$P987*(Settings!B12/(((INDEX(出力表!D:D,4))+1)^INDEX(係数表!E:E,4)*INDEX(係数表!F:F,4))))))</f>
        <v>#VALUE!</v>
      </c>
      <c r="L987" t="e">
        <f>MIN(100, MAX(0, (INDEX(出力表!D:D,4))*J987/MAX(K987, Settings!B3)))</f>
        <v>#VALUE!</v>
      </c>
      <c r="M987">
        <f>MIN(100, MAX(0, 100*BETAINV(乱数表!$E987, MAX(0.00000001, (1/(1+EXP(-(INDEX(係数表!G:G,5) + $B987))))*(EXP(INDEX(係数表!H:H,5) + INDEX(係数表!I:I,5)*LN(INDEX(出力表!C:C,5)+1)))), MAX(0.00000001, (1-(1/(1+EXP(-(INDEX(係数表!G:G,5) + $B987)))))*(EXP(INDEX(係数表!H:H,5) + INDEX(係数表!I:I,5)*LN(INDEX(出力表!C:C,5)+1)))))))</f>
        <v>99.27101261089382</v>
      </c>
      <c r="N987" t="e">
        <f>MIN(100, MAX(0, (100*(INDEX(出力表!D:D,5))/(EXP(INDEX(係数表!B:B,5) + $C987) + (INDEX(出力表!D:D,5)))) + (乱数表!$Q987*(Settings!B12/(((INDEX(出力表!D:D,5))+1)^INDEX(係数表!E:E,5)*INDEX(係数表!F:F,5))))))</f>
        <v>#VALUE!</v>
      </c>
      <c r="O987" t="e">
        <f>MIN(100, MAX(0, (INDEX(出力表!D:D,5))*M987/MAX(N987, Settings!B3)))</f>
        <v>#VALUE!</v>
      </c>
      <c r="P987">
        <f>MIN(100, MAX(0, 100*BETAINV(乱数表!$F987, MAX(0.00000001, (1/(1+EXP(-(INDEX(係数表!G:G,6) + $B987))))*(EXP(INDEX(係数表!H:H,6) + INDEX(係数表!I:I,6)*LN(INDEX(出力表!C:C,6)+1)))), MAX(0.00000001, (1-(1/(1+EXP(-(INDEX(係数表!G:G,6) + $B987)))))*(EXP(INDEX(係数表!H:H,6) + INDEX(係数表!I:I,6)*LN(INDEX(出力表!C:C,6)+1)))))))</f>
        <v>78.589649033830185</v>
      </c>
      <c r="Q987" t="e">
        <f>MIN(100, MAX(0, (100*(INDEX(出力表!D:D,6))/(EXP(INDEX(係数表!B:B,6) + $C987) + (INDEX(出力表!D:D,6)))) + (乱数表!$R987*(Settings!B12/(((INDEX(出力表!D:D,6))+1)^INDEX(係数表!E:E,6)*INDEX(係数表!F:F,6))))))</f>
        <v>#VALUE!</v>
      </c>
      <c r="R987" t="e">
        <f>MIN(100, MAX(0, (INDEX(出力表!D:D,6))*P987/MAX(Q987, Settings!B3)))</f>
        <v>#VALUE!</v>
      </c>
      <c r="S987">
        <f>MIN(100, MAX(0, 100*BETAINV(乱数表!$G987, MAX(0.00000001, (1/(1+EXP(-(INDEX(係数表!G:G,7) + $B987))))*(EXP(INDEX(係数表!H:H,7) + INDEX(係数表!I:I,7)*LN(INDEX(出力表!C:C,7)+1)))), MAX(0.00000001, (1-(1/(1+EXP(-(INDEX(係数表!G:G,7) + $B987)))))*(EXP(INDEX(係数表!H:H,7) + INDEX(係数表!I:I,7)*LN(INDEX(出力表!C:C,7)+1)))))))</f>
        <v>96.38623313790373</v>
      </c>
      <c r="T987" t="e">
        <f>MIN(100, MAX(0, (100*(INDEX(出力表!D:D,7))/(EXP(INDEX(係数表!B:B,7) + $C987) + (INDEX(出力表!D:D,7)))) + (乱数表!$S987*(Settings!B12/(((INDEX(出力表!D:D,7))+1)^INDEX(係数表!E:E,7)*INDEX(係数表!F:F,7))))))</f>
        <v>#VALUE!</v>
      </c>
      <c r="U987" t="e">
        <f>MIN(100, MAX(0, (INDEX(出力表!D:D,7))*S987/MAX(T987, Settings!B3)))</f>
        <v>#VALUE!</v>
      </c>
      <c r="V987">
        <f>MIN(100, MAX(0, 100*BETAINV(乱数表!$H987, MAX(0.00000001, (1/(1+EXP(-(INDEX(係数表!G:G,8) + $B987))))*(EXP(INDEX(係数表!H:H,8) + INDEX(係数表!I:I,8)*LN(INDEX(出力表!C:C,8)+1)))), MAX(0.00000001, (1-(1/(1+EXP(-(INDEX(係数表!G:G,8) + $B987)))))*(EXP(INDEX(係数表!H:H,8) + INDEX(係数表!I:I,8)*LN(INDEX(出力表!C:C,8)+1)))))))</f>
        <v>46.874986853008977</v>
      </c>
      <c r="W987" t="e">
        <f>MIN(100, MAX(0, (100*(INDEX(出力表!D:D,8))/(EXP(INDEX(係数表!B:B,8) + $C987) + (INDEX(出力表!D:D,8)))) + (乱数表!$T987*(Settings!B12/(((INDEX(出力表!D:D,8))+1)^INDEX(係数表!E:E,8)*INDEX(係数表!F:F,8))))))</f>
        <v>#VALUE!</v>
      </c>
      <c r="X987" t="e">
        <f>MIN(100, MAX(0, (INDEX(出力表!D:D,8))*V987/MAX(W987, Settings!B3)))</f>
        <v>#VALUE!</v>
      </c>
      <c r="Y987">
        <f>MIN(100, MAX(0, 100*BETAINV(乱数表!$I987, MAX(0.00000001, (1/(1+EXP(-(INDEX(係数表!G:G,9) + $B987))))*(EXP(INDEX(係数表!H:H,9) + INDEX(係数表!I:I,9)*LN(INDEX(出力表!C:C,9)+1)))), MAX(0.00000001, (1-(1/(1+EXP(-(INDEX(係数表!G:G,9) + $B987)))))*(EXP(INDEX(係数表!H:H,9) + INDEX(係数表!I:I,9)*LN(INDEX(出力表!C:C,9)+1)))))))</f>
        <v>32.992917138021639</v>
      </c>
      <c r="Z987" t="e">
        <f>MIN(100, MAX(0, (100*(INDEX(出力表!D:D,9))/(EXP(INDEX(係数表!B:B,9) + $C987) + (INDEX(出力表!D:D,9)))) + (乱数表!$U987*(Settings!B12/(((INDEX(出力表!D:D,9))+1)^INDEX(係数表!E:E,9)*INDEX(係数表!F:F,9))))))</f>
        <v>#VALUE!</v>
      </c>
      <c r="AA987" t="e">
        <f>MIN(100, MAX(0, (INDEX(出力表!D:D,9))*Y987/MAX(Z987, Settings!B3)))</f>
        <v>#VALUE!</v>
      </c>
      <c r="AB987">
        <f>MIN(100, MAX(0, 100*BETAINV(乱数表!$J987, MAX(0.00000001, (1/(1+EXP(-(INDEX(係数表!G:G,10) + $B987))))*(EXP(INDEX(係数表!H:H,10) + INDEX(係数表!I:I,10)*LN(INDEX(出力表!C:C,10)+1)))), MAX(0.00000001, (1-(1/(1+EXP(-(INDEX(係数表!G:G,10) + $B987)))))*(EXP(INDEX(係数表!H:H,10) + INDEX(係数表!I:I,10)*LN(INDEX(出力表!C:C,10)+1)))))))</f>
        <v>87.201321910773558</v>
      </c>
      <c r="AC987" t="e">
        <f>MIN(100, MAX(0, (100*(INDEX(出力表!D:D,10))/(EXP(INDEX(係数表!B:B,10) + $C987) + (INDEX(出力表!D:D,10)))) + (乱数表!$V987*(Settings!B12/(((INDEX(出力表!D:D,10))+1)^INDEX(係数表!E:E,10)*INDEX(係数表!F:F,10))))))</f>
        <v>#VALUE!</v>
      </c>
      <c r="AD987" t="e">
        <f>MIN(100, MAX(0, (INDEX(出力表!D:D,10))*AB987/MAX(AC987, Settings!B3)))</f>
        <v>#VALUE!</v>
      </c>
      <c r="AE987">
        <f>MIN(100, MAX(0, 100*BETAINV(乱数表!$K987, MAX(0.00000001, (1/(1+EXP(-(INDEX(係数表!G:G,11) + $B987))))*(EXP(INDEX(係数表!H:H,11) + INDEX(係数表!I:I,11)*LN(INDEX(出力表!C:C,11)+1)))), MAX(0.00000001, (1-(1/(1+EXP(-(INDEX(係数表!G:G,11) + $B987)))))*(EXP(INDEX(係数表!H:H,11) + INDEX(係数表!I:I,11)*LN(INDEX(出力表!C:C,11)+1)))))))</f>
        <v>92.925215887192067</v>
      </c>
      <c r="AF987" t="e">
        <f>MIN(100, MAX(0, (100*(INDEX(出力表!D:D,11))/(EXP(INDEX(係数表!B:B,11) + $C987) + (INDEX(出力表!D:D,11)))) + (乱数表!$W987*(Settings!B12/(((INDEX(出力表!D:D,11))+1)^INDEX(係数表!E:E,11)*INDEX(係数表!F:F,11))))))</f>
        <v>#VALUE!</v>
      </c>
      <c r="AG987" t="e">
        <f>MIN(100, MAX(0, (INDEX(出力表!D:D,11))*AE987/MAX(AF987, Settings!B3)))</f>
        <v>#VALUE!</v>
      </c>
      <c r="AH987">
        <f>MIN(100, MAX(0, 100*BETAINV(乱数表!$L987, MAX(0.00000001, (1/(1+EXP(-(INDEX(係数表!G:G,12) + $B987))))*(EXP(INDEX(係数表!H:H,12) + INDEX(係数表!I:I,12)*LN(INDEX(出力表!C:C,12)+1)))), MAX(0.00000001, (1-(1/(1+EXP(-(INDEX(係数表!G:G,12) + $B987)))))*(EXP(INDEX(係数表!H:H,12) + INDEX(係数表!I:I,12)*LN(INDEX(出力表!C:C,12)+1)))))))</f>
        <v>56.820730399297837</v>
      </c>
      <c r="AI987" t="e">
        <f>MIN(100, MAX(0, (100*(INDEX(出力表!D:D,12))/(EXP(INDEX(係数表!B:B,12) + $C987) + (INDEX(出力表!D:D,12)))) + (乱数表!$X987*(Settings!B12/(((INDEX(出力表!D:D,12))+1)^INDEX(係数表!E:E,12)*INDEX(係数表!F:F,12))))))</f>
        <v>#VALUE!</v>
      </c>
      <c r="AJ987" t="e">
        <f>MIN(100, MAX(0, (INDEX(出力表!D:D,12))*AH987/MAX(AI987, Settings!B3)))</f>
        <v>#VALUE!</v>
      </c>
      <c r="AK987">
        <f>MIN(100, MAX(0, 100*BETAINV(乱数表!$M987, MAX(0.00000001, (1/(1+EXP(-(INDEX(係数表!G:G,13) + $B987))))*(EXP(INDEX(係数表!H:H,13) + INDEX(係数表!I:I,13)*LN(INDEX(出力表!C:C,13)+1)))), MAX(0.00000001, (1-(1/(1+EXP(-(INDEX(係数表!G:G,13) + $B987)))))*(EXP(INDEX(係数表!H:H,13) + INDEX(係数表!I:I,13)*LN(INDEX(出力表!C:C,13)+1)))))))</f>
        <v>96.479953795649692</v>
      </c>
      <c r="AL987" t="e">
        <f>MIN(100, MAX(0, (100*(INDEX(出力表!D:D,13))/(EXP(INDEX(係数表!B:B,13) + $C987) + (INDEX(出力表!D:D,13)))) + (乱数表!$Y987*(Settings!B12/(((INDEX(出力表!D:D,13))+1)^INDEX(係数表!E:E,13)*INDEX(係数表!F:F,13))))))</f>
        <v>#VALUE!</v>
      </c>
      <c r="AM987" t="e">
        <f>MIN(100, MAX(0, (INDEX(出力表!D:D,13))*AK987/MAX(AL987, Settings!B3)))</f>
        <v>#VALUE!</v>
      </c>
      <c r="AN987">
        <f>IF(ISNUMBER(F987), INDEX(出力表!B:B,2)*F987, 0)+IF(ISNUMBER(I987), INDEX(出力表!B:B,3)*I987, 0)+IF(ISNUMBER(L987), INDEX(出力表!B:B,4)*L987, 0)+IF(ISNUMBER(O987), INDEX(出力表!B:B,5)*O987, 0)+IF(ISNUMBER(R987), INDEX(出力表!B:B,6)*R987, 0)+IF(ISNUMBER(U987), INDEX(出力表!B:B,7)*U987, 0)+IF(ISNUMBER(X987), INDEX(出力表!B:B,8)*X987, 0)+IF(ISNUMBER(AA987), INDEX(出力表!B:B,9)*AA987, 0)+IF(ISNUMBER(AD987), INDEX(出力表!B:B,10)*AD987, 0)+IF(ISNUMBER(AG987), INDEX(出力表!B:B,11)*AG987, 0)+IF(ISNUMBER(AJ987), INDEX(出力表!B:B,12)*AJ987, 0)+IF(ISNUMBER(AM987), INDEX(出力表!B:B,13)*AM987, 0)</f>
        <v>0</v>
      </c>
      <c r="AO987">
        <f>IF(ISNUMBER(F987), INDEX(出力表!B:B,2), 0)+IF(ISNUMBER(I987), INDEX(出力表!B:B,3), 0)+IF(ISNUMBER(L987), INDEX(出力表!B:B,4), 0)+IF(ISNUMBER(O987), INDEX(出力表!B:B,5), 0)+IF(ISNUMBER(R987), INDEX(出力表!B:B,6), 0)+IF(ISNUMBER(U987), INDEX(出力表!B:B,7), 0)+IF(ISNUMBER(X987), INDEX(出力表!B:B,8), 0)+IF(ISNUMBER(AA987), INDEX(出力表!B:B,9), 0)+IF(ISNUMBER(AD987), INDEX(出力表!B:B,10), 0)+IF(ISNUMBER(AG987), INDEX(出力表!B:B,11), 0)+IF(ISNUMBER(AJ987), INDEX(出力表!B:B,12), 0)+IF(ISNUMBER(AM987), INDEX(出力表!B:B,13), 0)</f>
        <v>0</v>
      </c>
      <c r="AP987" t="str">
        <f t="shared" si="15"/>
        <v/>
      </c>
    </row>
    <row r="988" spans="1:42" x14ac:dyDescent="0.2">
      <c r="A988">
        <v>987</v>
      </c>
      <c r="B988">
        <f>IF(UPPER(Settings!B4)="TRUE", 乱数表!$Z988*Settings!B10, 0)</f>
        <v>0.55226104759484551</v>
      </c>
      <c r="C988">
        <f>IF(UPPER(Settings!B4)="TRUE", 乱数表!$AA988*Settings!B11, 0)</f>
        <v>-5.1292692444770936E-2</v>
      </c>
      <c r="D988">
        <f>MIN(100, MAX(0, 100*BETAINV(乱数表!$B988, MAX(0.00000001, (1/(1+EXP(-(INDEX(係数表!G:G,2) + $B988))))*(EXP(INDEX(係数表!H:H,2) + INDEX(係数表!I:I,2)*LN(INDEX(出力表!C:C,2)+1)))), MAX(0.00000001, (1-(1/(1+EXP(-(INDEX(係数表!G:G,2) + $B988)))))*(EXP(INDEX(係数表!H:H,2) + INDEX(係数表!I:I,2)*LN(INDEX(出力表!C:C,2)+1)))))))</f>
        <v>86.070866208649349</v>
      </c>
      <c r="E988" t="e">
        <f>MIN(100, MAX(0, (100*(INDEX(出力表!D:D,2))/(EXP(INDEX(係数表!B:B,2) + $C988) + (INDEX(出力表!D:D,2)))) + (乱数表!$N988*(Settings!B12/(((INDEX(出力表!D:D,2))+1)^INDEX(係数表!E:E,2)*INDEX(係数表!F:F,2))))))</f>
        <v>#VALUE!</v>
      </c>
      <c r="F988" t="e">
        <f>MIN(100, MAX(0, (INDEX(出力表!D:D,2))*D988/MAX(E988, Settings!B3)))</f>
        <v>#VALUE!</v>
      </c>
      <c r="G988">
        <f>MIN(100, MAX(0, 100*BETAINV(乱数表!$C988, MAX(0.00000001, (1/(1+EXP(-(INDEX(係数表!G:G,3) + $B988))))*(EXP(INDEX(係数表!H:H,3) + INDEX(係数表!I:I,3)*LN(INDEX(出力表!C:C,3)+1)))), MAX(0.00000001, (1-(1/(1+EXP(-(INDEX(係数表!G:G,3) + $B988)))))*(EXP(INDEX(係数表!H:H,3) + INDEX(係数表!I:I,3)*LN(INDEX(出力表!C:C,3)+1)))))))</f>
        <v>95.064373601137433</v>
      </c>
      <c r="H988" t="e">
        <f>MIN(100, MAX(0, (100*(INDEX(出力表!D:D,3))/(EXP(INDEX(係数表!B:B,3) + $C988) + (INDEX(出力表!D:D,3)))) + (乱数表!$O988*(Settings!B12/(((INDEX(出力表!D:D,3))+1)^INDEX(係数表!E:E,3)*INDEX(係数表!F:F,3))))))</f>
        <v>#VALUE!</v>
      </c>
      <c r="I988" t="e">
        <f>MIN(100, MAX(0, (INDEX(出力表!D:D,3))*G988/MAX(H988, Settings!B3)))</f>
        <v>#VALUE!</v>
      </c>
      <c r="J988">
        <f>MIN(100, MAX(0, 100*BETAINV(乱数表!$D988, MAX(0.00000001, (1/(1+EXP(-(INDEX(係数表!G:G,4) + $B988))))*(EXP(INDEX(係数表!H:H,4) + INDEX(係数表!I:I,4)*LN(INDEX(出力表!C:C,4)+1)))), MAX(0.00000001, (1-(1/(1+EXP(-(INDEX(係数表!G:G,4) + $B988)))))*(EXP(INDEX(係数表!H:H,4) + INDEX(係数表!I:I,4)*LN(INDEX(出力表!C:C,4)+1)))))))</f>
        <v>99.999930965664717</v>
      </c>
      <c r="K988" t="e">
        <f>MIN(100, MAX(0, (100*(INDEX(出力表!D:D,4))/(EXP(INDEX(係数表!B:B,4) + $C988) + (INDEX(出力表!D:D,4)))) + (乱数表!$P988*(Settings!B12/(((INDEX(出力表!D:D,4))+1)^INDEX(係数表!E:E,4)*INDEX(係数表!F:F,4))))))</f>
        <v>#VALUE!</v>
      </c>
      <c r="L988" t="e">
        <f>MIN(100, MAX(0, (INDEX(出力表!D:D,4))*J988/MAX(K988, Settings!B3)))</f>
        <v>#VALUE!</v>
      </c>
      <c r="M988">
        <f>MIN(100, MAX(0, 100*BETAINV(乱数表!$E988, MAX(0.00000001, (1/(1+EXP(-(INDEX(係数表!G:G,5) + $B988))))*(EXP(INDEX(係数表!H:H,5) + INDEX(係数表!I:I,5)*LN(INDEX(出力表!C:C,5)+1)))), MAX(0.00000001, (1-(1/(1+EXP(-(INDEX(係数表!G:G,5) + $B988)))))*(EXP(INDEX(係数表!H:H,5) + INDEX(係数表!I:I,5)*LN(INDEX(出力表!C:C,5)+1)))))))</f>
        <v>88.996816982347781</v>
      </c>
      <c r="N988" t="e">
        <f>MIN(100, MAX(0, (100*(INDEX(出力表!D:D,5))/(EXP(INDEX(係数表!B:B,5) + $C988) + (INDEX(出力表!D:D,5)))) + (乱数表!$Q988*(Settings!B12/(((INDEX(出力表!D:D,5))+1)^INDEX(係数表!E:E,5)*INDEX(係数表!F:F,5))))))</f>
        <v>#VALUE!</v>
      </c>
      <c r="O988" t="e">
        <f>MIN(100, MAX(0, (INDEX(出力表!D:D,5))*M988/MAX(N988, Settings!B3)))</f>
        <v>#VALUE!</v>
      </c>
      <c r="P988">
        <f>MIN(100, MAX(0, 100*BETAINV(乱数表!$F988, MAX(0.00000001, (1/(1+EXP(-(INDEX(係数表!G:G,6) + $B988))))*(EXP(INDEX(係数表!H:H,6) + INDEX(係数表!I:I,6)*LN(INDEX(出力表!C:C,6)+1)))), MAX(0.00000001, (1-(1/(1+EXP(-(INDEX(係数表!G:G,6) + $B988)))))*(EXP(INDEX(係数表!H:H,6) + INDEX(係数表!I:I,6)*LN(INDEX(出力表!C:C,6)+1)))))))</f>
        <v>99.925650374343419</v>
      </c>
      <c r="Q988" t="e">
        <f>MIN(100, MAX(0, (100*(INDEX(出力表!D:D,6))/(EXP(INDEX(係数表!B:B,6) + $C988) + (INDEX(出力表!D:D,6)))) + (乱数表!$R988*(Settings!B12/(((INDEX(出力表!D:D,6))+1)^INDEX(係数表!E:E,6)*INDEX(係数表!F:F,6))))))</f>
        <v>#VALUE!</v>
      </c>
      <c r="R988" t="e">
        <f>MIN(100, MAX(0, (INDEX(出力表!D:D,6))*P988/MAX(Q988, Settings!B3)))</f>
        <v>#VALUE!</v>
      </c>
      <c r="S988">
        <f>MIN(100, MAX(0, 100*BETAINV(乱数表!$G988, MAX(0.00000001, (1/(1+EXP(-(INDEX(係数表!G:G,7) + $B988))))*(EXP(INDEX(係数表!H:H,7) + INDEX(係数表!I:I,7)*LN(INDEX(出力表!C:C,7)+1)))), MAX(0.00000001, (1-(1/(1+EXP(-(INDEX(係数表!G:G,7) + $B988)))))*(EXP(INDEX(係数表!H:H,7) + INDEX(係数表!I:I,7)*LN(INDEX(出力表!C:C,7)+1)))))))</f>
        <v>98.341878781243494</v>
      </c>
      <c r="T988" t="e">
        <f>MIN(100, MAX(0, (100*(INDEX(出力表!D:D,7))/(EXP(INDEX(係数表!B:B,7) + $C988) + (INDEX(出力表!D:D,7)))) + (乱数表!$S988*(Settings!B12/(((INDEX(出力表!D:D,7))+1)^INDEX(係数表!E:E,7)*INDEX(係数表!F:F,7))))))</f>
        <v>#VALUE!</v>
      </c>
      <c r="U988" t="e">
        <f>MIN(100, MAX(0, (INDEX(出力表!D:D,7))*S988/MAX(T988, Settings!B3)))</f>
        <v>#VALUE!</v>
      </c>
      <c r="V988">
        <f>MIN(100, MAX(0, 100*BETAINV(乱数表!$H988, MAX(0.00000001, (1/(1+EXP(-(INDEX(係数表!G:G,8) + $B988))))*(EXP(INDEX(係数表!H:H,8) + INDEX(係数表!I:I,8)*LN(INDEX(出力表!C:C,8)+1)))), MAX(0.00000001, (1-(1/(1+EXP(-(INDEX(係数表!G:G,8) + $B988)))))*(EXP(INDEX(係数表!H:H,8) + INDEX(係数表!I:I,8)*LN(INDEX(出力表!C:C,8)+1)))))))</f>
        <v>99.998943245904059</v>
      </c>
      <c r="W988" t="e">
        <f>MIN(100, MAX(0, (100*(INDEX(出力表!D:D,8))/(EXP(INDEX(係数表!B:B,8) + $C988) + (INDEX(出力表!D:D,8)))) + (乱数表!$T988*(Settings!B12/(((INDEX(出力表!D:D,8))+1)^INDEX(係数表!E:E,8)*INDEX(係数表!F:F,8))))))</f>
        <v>#VALUE!</v>
      </c>
      <c r="X988" t="e">
        <f>MIN(100, MAX(0, (INDEX(出力表!D:D,8))*V988/MAX(W988, Settings!B3)))</f>
        <v>#VALUE!</v>
      </c>
      <c r="Y988">
        <f>MIN(100, MAX(0, 100*BETAINV(乱数表!$I988, MAX(0.00000001, (1/(1+EXP(-(INDEX(係数表!G:G,9) + $B988))))*(EXP(INDEX(係数表!H:H,9) + INDEX(係数表!I:I,9)*LN(INDEX(出力表!C:C,9)+1)))), MAX(0.00000001, (1-(1/(1+EXP(-(INDEX(係数表!G:G,9) + $B988)))))*(EXP(INDEX(係数表!H:H,9) + INDEX(係数表!I:I,9)*LN(INDEX(出力表!C:C,9)+1)))))))</f>
        <v>90.916917910525243</v>
      </c>
      <c r="Z988" t="e">
        <f>MIN(100, MAX(0, (100*(INDEX(出力表!D:D,9))/(EXP(INDEX(係数表!B:B,9) + $C988) + (INDEX(出力表!D:D,9)))) + (乱数表!$U988*(Settings!B12/(((INDEX(出力表!D:D,9))+1)^INDEX(係数表!E:E,9)*INDEX(係数表!F:F,9))))))</f>
        <v>#VALUE!</v>
      </c>
      <c r="AA988" t="e">
        <f>MIN(100, MAX(0, (INDEX(出力表!D:D,9))*Y988/MAX(Z988, Settings!B3)))</f>
        <v>#VALUE!</v>
      </c>
      <c r="AB988">
        <f>MIN(100, MAX(0, 100*BETAINV(乱数表!$J988, MAX(0.00000001, (1/(1+EXP(-(INDEX(係数表!G:G,10) + $B988))))*(EXP(INDEX(係数表!H:H,10) + INDEX(係数表!I:I,10)*LN(INDEX(出力表!C:C,10)+1)))), MAX(0.00000001, (1-(1/(1+EXP(-(INDEX(係数表!G:G,10) + $B988)))))*(EXP(INDEX(係数表!H:H,10) + INDEX(係数表!I:I,10)*LN(INDEX(出力表!C:C,10)+1)))))))</f>
        <v>97.79590414625207</v>
      </c>
      <c r="AC988" t="e">
        <f>MIN(100, MAX(0, (100*(INDEX(出力表!D:D,10))/(EXP(INDEX(係数表!B:B,10) + $C988) + (INDEX(出力表!D:D,10)))) + (乱数表!$V988*(Settings!B12/(((INDEX(出力表!D:D,10))+1)^INDEX(係数表!E:E,10)*INDEX(係数表!F:F,10))))))</f>
        <v>#VALUE!</v>
      </c>
      <c r="AD988" t="e">
        <f>MIN(100, MAX(0, (INDEX(出力表!D:D,10))*AB988/MAX(AC988, Settings!B3)))</f>
        <v>#VALUE!</v>
      </c>
      <c r="AE988">
        <f>MIN(100, MAX(0, 100*BETAINV(乱数表!$K988, MAX(0.00000001, (1/(1+EXP(-(INDEX(係数表!G:G,11) + $B988))))*(EXP(INDEX(係数表!H:H,11) + INDEX(係数表!I:I,11)*LN(INDEX(出力表!C:C,11)+1)))), MAX(0.00000001, (1-(1/(1+EXP(-(INDEX(係数表!G:G,11) + $B988)))))*(EXP(INDEX(係数表!H:H,11) + INDEX(係数表!I:I,11)*LN(INDEX(出力表!C:C,11)+1)))))))</f>
        <v>58.602967573159049</v>
      </c>
      <c r="AF988" t="e">
        <f>MIN(100, MAX(0, (100*(INDEX(出力表!D:D,11))/(EXP(INDEX(係数表!B:B,11) + $C988) + (INDEX(出力表!D:D,11)))) + (乱数表!$W988*(Settings!B12/(((INDEX(出力表!D:D,11))+1)^INDEX(係数表!E:E,11)*INDEX(係数表!F:F,11))))))</f>
        <v>#VALUE!</v>
      </c>
      <c r="AG988" t="e">
        <f>MIN(100, MAX(0, (INDEX(出力表!D:D,11))*AE988/MAX(AF988, Settings!B3)))</f>
        <v>#VALUE!</v>
      </c>
      <c r="AH988">
        <f>MIN(100, MAX(0, 100*BETAINV(乱数表!$L988, MAX(0.00000001, (1/(1+EXP(-(INDEX(係数表!G:G,12) + $B988))))*(EXP(INDEX(係数表!H:H,12) + INDEX(係数表!I:I,12)*LN(INDEX(出力表!C:C,12)+1)))), MAX(0.00000001, (1-(1/(1+EXP(-(INDEX(係数表!G:G,12) + $B988)))))*(EXP(INDEX(係数表!H:H,12) + INDEX(係数表!I:I,12)*LN(INDEX(出力表!C:C,12)+1)))))))</f>
        <v>99.999341755474958</v>
      </c>
      <c r="AI988" t="e">
        <f>MIN(100, MAX(0, (100*(INDEX(出力表!D:D,12))/(EXP(INDEX(係数表!B:B,12) + $C988) + (INDEX(出力表!D:D,12)))) + (乱数表!$X988*(Settings!B12/(((INDEX(出力表!D:D,12))+1)^INDEX(係数表!E:E,12)*INDEX(係数表!F:F,12))))))</f>
        <v>#VALUE!</v>
      </c>
      <c r="AJ988" t="e">
        <f>MIN(100, MAX(0, (INDEX(出力表!D:D,12))*AH988/MAX(AI988, Settings!B3)))</f>
        <v>#VALUE!</v>
      </c>
      <c r="AK988">
        <f>MIN(100, MAX(0, 100*BETAINV(乱数表!$M988, MAX(0.00000001, (1/(1+EXP(-(INDEX(係数表!G:G,13) + $B988))))*(EXP(INDEX(係数表!H:H,13) + INDEX(係数表!I:I,13)*LN(INDEX(出力表!C:C,13)+1)))), MAX(0.00000001, (1-(1/(1+EXP(-(INDEX(係数表!G:G,13) + $B988)))))*(EXP(INDEX(係数表!H:H,13) + INDEX(係数表!I:I,13)*LN(INDEX(出力表!C:C,13)+1)))))))</f>
        <v>99.977323836635591</v>
      </c>
      <c r="AL988" t="e">
        <f>MIN(100, MAX(0, (100*(INDEX(出力表!D:D,13))/(EXP(INDEX(係数表!B:B,13) + $C988) + (INDEX(出力表!D:D,13)))) + (乱数表!$Y988*(Settings!B12/(((INDEX(出力表!D:D,13))+1)^INDEX(係数表!E:E,13)*INDEX(係数表!F:F,13))))))</f>
        <v>#VALUE!</v>
      </c>
      <c r="AM988" t="e">
        <f>MIN(100, MAX(0, (INDEX(出力表!D:D,13))*AK988/MAX(AL988, Settings!B3)))</f>
        <v>#VALUE!</v>
      </c>
      <c r="AN988">
        <f>IF(ISNUMBER(F988), INDEX(出力表!B:B,2)*F988, 0)+IF(ISNUMBER(I988), INDEX(出力表!B:B,3)*I988, 0)+IF(ISNUMBER(L988), INDEX(出力表!B:B,4)*L988, 0)+IF(ISNUMBER(O988), INDEX(出力表!B:B,5)*O988, 0)+IF(ISNUMBER(R988), INDEX(出力表!B:B,6)*R988, 0)+IF(ISNUMBER(U988), INDEX(出力表!B:B,7)*U988, 0)+IF(ISNUMBER(X988), INDEX(出力表!B:B,8)*X988, 0)+IF(ISNUMBER(AA988), INDEX(出力表!B:B,9)*AA988, 0)+IF(ISNUMBER(AD988), INDEX(出力表!B:B,10)*AD988, 0)+IF(ISNUMBER(AG988), INDEX(出力表!B:B,11)*AG988, 0)+IF(ISNUMBER(AJ988), INDEX(出力表!B:B,12)*AJ988, 0)+IF(ISNUMBER(AM988), INDEX(出力表!B:B,13)*AM988, 0)</f>
        <v>0</v>
      </c>
      <c r="AO988">
        <f>IF(ISNUMBER(F988), INDEX(出力表!B:B,2), 0)+IF(ISNUMBER(I988), INDEX(出力表!B:B,3), 0)+IF(ISNUMBER(L988), INDEX(出力表!B:B,4), 0)+IF(ISNUMBER(O988), INDEX(出力表!B:B,5), 0)+IF(ISNUMBER(R988), INDEX(出力表!B:B,6), 0)+IF(ISNUMBER(U988), INDEX(出力表!B:B,7), 0)+IF(ISNUMBER(X988), INDEX(出力表!B:B,8), 0)+IF(ISNUMBER(AA988), INDEX(出力表!B:B,9), 0)+IF(ISNUMBER(AD988), INDEX(出力表!B:B,10), 0)+IF(ISNUMBER(AG988), INDEX(出力表!B:B,11), 0)+IF(ISNUMBER(AJ988), INDEX(出力表!B:B,12), 0)+IF(ISNUMBER(AM988), INDEX(出力表!B:B,13), 0)</f>
        <v>0</v>
      </c>
      <c r="AP988" t="str">
        <f t="shared" si="15"/>
        <v/>
      </c>
    </row>
    <row r="989" spans="1:42" x14ac:dyDescent="0.2">
      <c r="A989">
        <v>988</v>
      </c>
      <c r="B989">
        <f>IF(UPPER(Settings!B4)="TRUE", 乱数表!$Z989*Settings!B10, 0)</f>
        <v>0.53208688397475012</v>
      </c>
      <c r="C989">
        <f>IF(UPPER(Settings!B4)="TRUE", 乱数表!$AA989*Settings!B11, 0)</f>
        <v>0.1084831503597979</v>
      </c>
      <c r="D989">
        <f>MIN(100, MAX(0, 100*BETAINV(乱数表!$B989, MAX(0.00000001, (1/(1+EXP(-(INDEX(係数表!G:G,2) + $B989))))*(EXP(INDEX(係数表!H:H,2) + INDEX(係数表!I:I,2)*LN(INDEX(出力表!C:C,2)+1)))), MAX(0.00000001, (1-(1/(1+EXP(-(INDEX(係数表!G:G,2) + $B989)))))*(EXP(INDEX(係数表!H:H,2) + INDEX(係数表!I:I,2)*LN(INDEX(出力表!C:C,2)+1)))))))</f>
        <v>87.139188617417247</v>
      </c>
      <c r="E989" t="e">
        <f>MIN(100, MAX(0, (100*(INDEX(出力表!D:D,2))/(EXP(INDEX(係数表!B:B,2) + $C989) + (INDEX(出力表!D:D,2)))) + (乱数表!$N989*(Settings!B12/(((INDEX(出力表!D:D,2))+1)^INDEX(係数表!E:E,2)*INDEX(係数表!F:F,2))))))</f>
        <v>#VALUE!</v>
      </c>
      <c r="F989" t="e">
        <f>MIN(100, MAX(0, (INDEX(出力表!D:D,2))*D989/MAX(E989, Settings!B3)))</f>
        <v>#VALUE!</v>
      </c>
      <c r="G989">
        <f>MIN(100, MAX(0, 100*BETAINV(乱数表!$C989, MAX(0.00000001, (1/(1+EXP(-(INDEX(係数表!G:G,3) + $B989))))*(EXP(INDEX(係数表!H:H,3) + INDEX(係数表!I:I,3)*LN(INDEX(出力表!C:C,3)+1)))), MAX(0.00000001, (1-(1/(1+EXP(-(INDEX(係数表!G:G,3) + $B989)))))*(EXP(INDEX(係数表!H:H,3) + INDEX(係数表!I:I,3)*LN(INDEX(出力表!C:C,3)+1)))))))</f>
        <v>95.759775064218857</v>
      </c>
      <c r="H989" t="e">
        <f>MIN(100, MAX(0, (100*(INDEX(出力表!D:D,3))/(EXP(INDEX(係数表!B:B,3) + $C989) + (INDEX(出力表!D:D,3)))) + (乱数表!$O989*(Settings!B12/(((INDEX(出力表!D:D,3))+1)^INDEX(係数表!E:E,3)*INDEX(係数表!F:F,3))))))</f>
        <v>#VALUE!</v>
      </c>
      <c r="I989" t="e">
        <f>MIN(100, MAX(0, (INDEX(出力表!D:D,3))*G989/MAX(H989, Settings!B3)))</f>
        <v>#VALUE!</v>
      </c>
      <c r="J989">
        <f>MIN(100, MAX(0, 100*BETAINV(乱数表!$D989, MAX(0.00000001, (1/(1+EXP(-(INDEX(係数表!G:G,4) + $B989))))*(EXP(INDEX(係数表!H:H,4) + INDEX(係数表!I:I,4)*LN(INDEX(出力表!C:C,4)+1)))), MAX(0.00000001, (1-(1/(1+EXP(-(INDEX(係数表!G:G,4) + $B989)))))*(EXP(INDEX(係数表!H:H,4) + INDEX(係数表!I:I,4)*LN(INDEX(出力表!C:C,4)+1)))))))</f>
        <v>91.804165338217686</v>
      </c>
      <c r="K989" t="e">
        <f>MIN(100, MAX(0, (100*(INDEX(出力表!D:D,4))/(EXP(INDEX(係数表!B:B,4) + $C989) + (INDEX(出力表!D:D,4)))) + (乱数表!$P989*(Settings!B12/(((INDEX(出力表!D:D,4))+1)^INDEX(係数表!E:E,4)*INDEX(係数表!F:F,4))))))</f>
        <v>#VALUE!</v>
      </c>
      <c r="L989" t="e">
        <f>MIN(100, MAX(0, (INDEX(出力表!D:D,4))*J989/MAX(K989, Settings!B3)))</f>
        <v>#VALUE!</v>
      </c>
      <c r="M989">
        <f>MIN(100, MAX(0, 100*BETAINV(乱数表!$E989, MAX(0.00000001, (1/(1+EXP(-(INDEX(係数表!G:G,5) + $B989))))*(EXP(INDEX(係数表!H:H,5) + INDEX(係数表!I:I,5)*LN(INDEX(出力表!C:C,5)+1)))), MAX(0.00000001, (1-(1/(1+EXP(-(INDEX(係数表!G:G,5) + $B989)))))*(EXP(INDEX(係数表!H:H,5) + INDEX(係数表!I:I,5)*LN(INDEX(出力表!C:C,5)+1)))))))</f>
        <v>95.688738965384488</v>
      </c>
      <c r="N989" t="e">
        <f>MIN(100, MAX(0, (100*(INDEX(出力表!D:D,5))/(EXP(INDEX(係数表!B:B,5) + $C989) + (INDEX(出力表!D:D,5)))) + (乱数表!$Q989*(Settings!B12/(((INDEX(出力表!D:D,5))+1)^INDEX(係数表!E:E,5)*INDEX(係数表!F:F,5))))))</f>
        <v>#VALUE!</v>
      </c>
      <c r="O989" t="e">
        <f>MIN(100, MAX(0, (INDEX(出力表!D:D,5))*M989/MAX(N989, Settings!B3)))</f>
        <v>#VALUE!</v>
      </c>
      <c r="P989">
        <f>MIN(100, MAX(0, 100*BETAINV(乱数表!$F989, MAX(0.00000001, (1/(1+EXP(-(INDEX(係数表!G:G,6) + $B989))))*(EXP(INDEX(係数表!H:H,6) + INDEX(係数表!I:I,6)*LN(INDEX(出力表!C:C,6)+1)))), MAX(0.00000001, (1-(1/(1+EXP(-(INDEX(係数表!G:G,6) + $B989)))))*(EXP(INDEX(係数表!H:H,6) + INDEX(係数表!I:I,6)*LN(INDEX(出力表!C:C,6)+1)))))))</f>
        <v>96.778787948384675</v>
      </c>
      <c r="Q989" t="e">
        <f>MIN(100, MAX(0, (100*(INDEX(出力表!D:D,6))/(EXP(INDEX(係数表!B:B,6) + $C989) + (INDEX(出力表!D:D,6)))) + (乱数表!$R989*(Settings!B12/(((INDEX(出力表!D:D,6))+1)^INDEX(係数表!E:E,6)*INDEX(係数表!F:F,6))))))</f>
        <v>#VALUE!</v>
      </c>
      <c r="R989" t="e">
        <f>MIN(100, MAX(0, (INDEX(出力表!D:D,6))*P989/MAX(Q989, Settings!B3)))</f>
        <v>#VALUE!</v>
      </c>
      <c r="S989">
        <f>MIN(100, MAX(0, 100*BETAINV(乱数表!$G989, MAX(0.00000001, (1/(1+EXP(-(INDEX(係数表!G:G,7) + $B989))))*(EXP(INDEX(係数表!H:H,7) + INDEX(係数表!I:I,7)*LN(INDEX(出力表!C:C,7)+1)))), MAX(0.00000001, (1-(1/(1+EXP(-(INDEX(係数表!G:G,7) + $B989)))))*(EXP(INDEX(係数表!H:H,7) + INDEX(係数表!I:I,7)*LN(INDEX(出力表!C:C,7)+1)))))))</f>
        <v>81.800824584690289</v>
      </c>
      <c r="T989" t="e">
        <f>MIN(100, MAX(0, (100*(INDEX(出力表!D:D,7))/(EXP(INDEX(係数表!B:B,7) + $C989) + (INDEX(出力表!D:D,7)))) + (乱数表!$S989*(Settings!B12/(((INDEX(出力表!D:D,7))+1)^INDEX(係数表!E:E,7)*INDEX(係数表!F:F,7))))))</f>
        <v>#VALUE!</v>
      </c>
      <c r="U989" t="e">
        <f>MIN(100, MAX(0, (INDEX(出力表!D:D,7))*S989/MAX(T989, Settings!B3)))</f>
        <v>#VALUE!</v>
      </c>
      <c r="V989">
        <f>MIN(100, MAX(0, 100*BETAINV(乱数表!$H989, MAX(0.00000001, (1/(1+EXP(-(INDEX(係数表!G:G,8) + $B989))))*(EXP(INDEX(係数表!H:H,8) + INDEX(係数表!I:I,8)*LN(INDEX(出力表!C:C,8)+1)))), MAX(0.00000001, (1-(1/(1+EXP(-(INDEX(係数表!G:G,8) + $B989)))))*(EXP(INDEX(係数表!H:H,8) + INDEX(係数表!I:I,8)*LN(INDEX(出力表!C:C,8)+1)))))))</f>
        <v>99.871971777434695</v>
      </c>
      <c r="W989" t="e">
        <f>MIN(100, MAX(0, (100*(INDEX(出力表!D:D,8))/(EXP(INDEX(係数表!B:B,8) + $C989) + (INDEX(出力表!D:D,8)))) + (乱数表!$T989*(Settings!B12/(((INDEX(出力表!D:D,8))+1)^INDEX(係数表!E:E,8)*INDEX(係数表!F:F,8))))))</f>
        <v>#VALUE!</v>
      </c>
      <c r="X989" t="e">
        <f>MIN(100, MAX(0, (INDEX(出力表!D:D,8))*V989/MAX(W989, Settings!B3)))</f>
        <v>#VALUE!</v>
      </c>
      <c r="Y989">
        <f>MIN(100, MAX(0, 100*BETAINV(乱数表!$I989, MAX(0.00000001, (1/(1+EXP(-(INDEX(係数表!G:G,9) + $B989))))*(EXP(INDEX(係数表!H:H,9) + INDEX(係数表!I:I,9)*LN(INDEX(出力表!C:C,9)+1)))), MAX(0.00000001, (1-(1/(1+EXP(-(INDEX(係数表!G:G,9) + $B989)))))*(EXP(INDEX(係数表!H:H,9) + INDEX(係数表!I:I,9)*LN(INDEX(出力表!C:C,9)+1)))))))</f>
        <v>92.833848660634473</v>
      </c>
      <c r="Z989" t="e">
        <f>MIN(100, MAX(0, (100*(INDEX(出力表!D:D,9))/(EXP(INDEX(係数表!B:B,9) + $C989) + (INDEX(出力表!D:D,9)))) + (乱数表!$U989*(Settings!B12/(((INDEX(出力表!D:D,9))+1)^INDEX(係数表!E:E,9)*INDEX(係数表!F:F,9))))))</f>
        <v>#VALUE!</v>
      </c>
      <c r="AA989" t="e">
        <f>MIN(100, MAX(0, (INDEX(出力表!D:D,9))*Y989/MAX(Z989, Settings!B3)))</f>
        <v>#VALUE!</v>
      </c>
      <c r="AB989">
        <f>MIN(100, MAX(0, 100*BETAINV(乱数表!$J989, MAX(0.00000001, (1/(1+EXP(-(INDEX(係数表!G:G,10) + $B989))))*(EXP(INDEX(係数表!H:H,10) + INDEX(係数表!I:I,10)*LN(INDEX(出力表!C:C,10)+1)))), MAX(0.00000001, (1-(1/(1+EXP(-(INDEX(係数表!G:G,10) + $B989)))))*(EXP(INDEX(係数表!H:H,10) + INDEX(係数表!I:I,10)*LN(INDEX(出力表!C:C,10)+1)))))))</f>
        <v>94.84133118563841</v>
      </c>
      <c r="AC989" t="e">
        <f>MIN(100, MAX(0, (100*(INDEX(出力表!D:D,10))/(EXP(INDEX(係数表!B:B,10) + $C989) + (INDEX(出力表!D:D,10)))) + (乱数表!$V989*(Settings!B12/(((INDEX(出力表!D:D,10))+1)^INDEX(係数表!E:E,10)*INDEX(係数表!F:F,10))))))</f>
        <v>#VALUE!</v>
      </c>
      <c r="AD989" t="e">
        <f>MIN(100, MAX(0, (INDEX(出力表!D:D,10))*AB989/MAX(AC989, Settings!B3)))</f>
        <v>#VALUE!</v>
      </c>
      <c r="AE989">
        <f>MIN(100, MAX(0, 100*BETAINV(乱数表!$K989, MAX(0.00000001, (1/(1+EXP(-(INDEX(係数表!G:G,11) + $B989))))*(EXP(INDEX(係数表!H:H,11) + INDEX(係数表!I:I,11)*LN(INDEX(出力表!C:C,11)+1)))), MAX(0.00000001, (1-(1/(1+EXP(-(INDEX(係数表!G:G,11) + $B989)))))*(EXP(INDEX(係数表!H:H,11) + INDEX(係数表!I:I,11)*LN(INDEX(出力表!C:C,11)+1)))))))</f>
        <v>99.999828153580367</v>
      </c>
      <c r="AF989" t="e">
        <f>MIN(100, MAX(0, (100*(INDEX(出力表!D:D,11))/(EXP(INDEX(係数表!B:B,11) + $C989) + (INDEX(出力表!D:D,11)))) + (乱数表!$W989*(Settings!B12/(((INDEX(出力表!D:D,11))+1)^INDEX(係数表!E:E,11)*INDEX(係数表!F:F,11))))))</f>
        <v>#VALUE!</v>
      </c>
      <c r="AG989" t="e">
        <f>MIN(100, MAX(0, (INDEX(出力表!D:D,11))*AE989/MAX(AF989, Settings!B3)))</f>
        <v>#VALUE!</v>
      </c>
      <c r="AH989">
        <f>MIN(100, MAX(0, 100*BETAINV(乱数表!$L989, MAX(0.00000001, (1/(1+EXP(-(INDEX(係数表!G:G,12) + $B989))))*(EXP(INDEX(係数表!H:H,12) + INDEX(係数表!I:I,12)*LN(INDEX(出力表!C:C,12)+1)))), MAX(0.00000001, (1-(1/(1+EXP(-(INDEX(係数表!G:G,12) + $B989)))))*(EXP(INDEX(係数表!H:H,12) + INDEX(係数表!I:I,12)*LN(INDEX(出力表!C:C,12)+1)))))))</f>
        <v>98.881114685154898</v>
      </c>
      <c r="AI989" t="e">
        <f>MIN(100, MAX(0, (100*(INDEX(出力表!D:D,12))/(EXP(INDEX(係数表!B:B,12) + $C989) + (INDEX(出力表!D:D,12)))) + (乱数表!$X989*(Settings!B12/(((INDEX(出力表!D:D,12))+1)^INDEX(係数表!E:E,12)*INDEX(係数表!F:F,12))))))</f>
        <v>#VALUE!</v>
      </c>
      <c r="AJ989" t="e">
        <f>MIN(100, MAX(0, (INDEX(出力表!D:D,12))*AH989/MAX(AI989, Settings!B3)))</f>
        <v>#VALUE!</v>
      </c>
      <c r="AK989">
        <f>MIN(100, MAX(0, 100*BETAINV(乱数表!$M989, MAX(0.00000001, (1/(1+EXP(-(INDEX(係数表!G:G,13) + $B989))))*(EXP(INDEX(係数表!H:H,13) + INDEX(係数表!I:I,13)*LN(INDEX(出力表!C:C,13)+1)))), MAX(0.00000001, (1-(1/(1+EXP(-(INDEX(係数表!G:G,13) + $B989)))))*(EXP(INDEX(係数表!H:H,13) + INDEX(係数表!I:I,13)*LN(INDEX(出力表!C:C,13)+1)))))))</f>
        <v>99.999999990768217</v>
      </c>
      <c r="AL989" t="e">
        <f>MIN(100, MAX(0, (100*(INDEX(出力表!D:D,13))/(EXP(INDEX(係数表!B:B,13) + $C989) + (INDEX(出力表!D:D,13)))) + (乱数表!$Y989*(Settings!B12/(((INDEX(出力表!D:D,13))+1)^INDEX(係数表!E:E,13)*INDEX(係数表!F:F,13))))))</f>
        <v>#VALUE!</v>
      </c>
      <c r="AM989" t="e">
        <f>MIN(100, MAX(0, (INDEX(出力表!D:D,13))*AK989/MAX(AL989, Settings!B3)))</f>
        <v>#VALUE!</v>
      </c>
      <c r="AN989">
        <f>IF(ISNUMBER(F989), INDEX(出力表!B:B,2)*F989, 0)+IF(ISNUMBER(I989), INDEX(出力表!B:B,3)*I989, 0)+IF(ISNUMBER(L989), INDEX(出力表!B:B,4)*L989, 0)+IF(ISNUMBER(O989), INDEX(出力表!B:B,5)*O989, 0)+IF(ISNUMBER(R989), INDEX(出力表!B:B,6)*R989, 0)+IF(ISNUMBER(U989), INDEX(出力表!B:B,7)*U989, 0)+IF(ISNUMBER(X989), INDEX(出力表!B:B,8)*X989, 0)+IF(ISNUMBER(AA989), INDEX(出力表!B:B,9)*AA989, 0)+IF(ISNUMBER(AD989), INDEX(出力表!B:B,10)*AD989, 0)+IF(ISNUMBER(AG989), INDEX(出力表!B:B,11)*AG989, 0)+IF(ISNUMBER(AJ989), INDEX(出力表!B:B,12)*AJ989, 0)+IF(ISNUMBER(AM989), INDEX(出力表!B:B,13)*AM989, 0)</f>
        <v>0</v>
      </c>
      <c r="AO989">
        <f>IF(ISNUMBER(F989), INDEX(出力表!B:B,2), 0)+IF(ISNUMBER(I989), INDEX(出力表!B:B,3), 0)+IF(ISNUMBER(L989), INDEX(出力表!B:B,4), 0)+IF(ISNUMBER(O989), INDEX(出力表!B:B,5), 0)+IF(ISNUMBER(R989), INDEX(出力表!B:B,6), 0)+IF(ISNUMBER(U989), INDEX(出力表!B:B,7), 0)+IF(ISNUMBER(X989), INDEX(出力表!B:B,8), 0)+IF(ISNUMBER(AA989), INDEX(出力表!B:B,9), 0)+IF(ISNUMBER(AD989), INDEX(出力表!B:B,10), 0)+IF(ISNUMBER(AG989), INDEX(出力表!B:B,11), 0)+IF(ISNUMBER(AJ989), INDEX(出力表!B:B,12), 0)+IF(ISNUMBER(AM989), INDEX(出力表!B:B,13), 0)</f>
        <v>0</v>
      </c>
      <c r="AP989" t="str">
        <f t="shared" si="15"/>
        <v/>
      </c>
    </row>
    <row r="990" spans="1:42" x14ac:dyDescent="0.2">
      <c r="A990">
        <v>989</v>
      </c>
      <c r="B990">
        <f>IF(UPPER(Settings!B4)="TRUE", 乱数表!$Z990*Settings!B10, 0)</f>
        <v>0.3093888483850516</v>
      </c>
      <c r="C990">
        <f>IF(UPPER(Settings!B4)="TRUE", 乱数表!$AA990*Settings!B11, 0)</f>
        <v>-2.4200096854712558E-2</v>
      </c>
      <c r="D990">
        <f>MIN(100, MAX(0, 100*BETAINV(乱数表!$B990, MAX(0.00000001, (1/(1+EXP(-(INDEX(係数表!G:G,2) + $B990))))*(EXP(INDEX(係数表!H:H,2) + INDEX(係数表!I:I,2)*LN(INDEX(出力表!C:C,2)+1)))), MAX(0.00000001, (1-(1/(1+EXP(-(INDEX(係数表!G:G,2) + $B990)))))*(EXP(INDEX(係数表!H:H,2) + INDEX(係数表!I:I,2)*LN(INDEX(出力表!C:C,2)+1)))))))</f>
        <v>87.023715751586479</v>
      </c>
      <c r="E990" t="e">
        <f>MIN(100, MAX(0, (100*(INDEX(出力表!D:D,2))/(EXP(INDEX(係数表!B:B,2) + $C990) + (INDEX(出力表!D:D,2)))) + (乱数表!$N990*(Settings!B12/(((INDEX(出力表!D:D,2))+1)^INDEX(係数表!E:E,2)*INDEX(係数表!F:F,2))))))</f>
        <v>#VALUE!</v>
      </c>
      <c r="F990" t="e">
        <f>MIN(100, MAX(0, (INDEX(出力表!D:D,2))*D990/MAX(E990, Settings!B3)))</f>
        <v>#VALUE!</v>
      </c>
      <c r="G990">
        <f>MIN(100, MAX(0, 100*BETAINV(乱数表!$C990, MAX(0.00000001, (1/(1+EXP(-(INDEX(係数表!G:G,3) + $B990))))*(EXP(INDEX(係数表!H:H,3) + INDEX(係数表!I:I,3)*LN(INDEX(出力表!C:C,3)+1)))), MAX(0.00000001, (1-(1/(1+EXP(-(INDEX(係数表!G:G,3) + $B990)))))*(EXP(INDEX(係数表!H:H,3) + INDEX(係数表!I:I,3)*LN(INDEX(出力表!C:C,3)+1)))))))</f>
        <v>97.436727342385907</v>
      </c>
      <c r="H990" t="e">
        <f>MIN(100, MAX(0, (100*(INDEX(出力表!D:D,3))/(EXP(INDEX(係数表!B:B,3) + $C990) + (INDEX(出力表!D:D,3)))) + (乱数表!$O990*(Settings!B12/(((INDEX(出力表!D:D,3))+1)^INDEX(係数表!E:E,3)*INDEX(係数表!F:F,3))))))</f>
        <v>#VALUE!</v>
      </c>
      <c r="I990" t="e">
        <f>MIN(100, MAX(0, (INDEX(出力表!D:D,3))*G990/MAX(H990, Settings!B3)))</f>
        <v>#VALUE!</v>
      </c>
      <c r="J990">
        <f>MIN(100, MAX(0, 100*BETAINV(乱数表!$D990, MAX(0.00000001, (1/(1+EXP(-(INDEX(係数表!G:G,4) + $B990))))*(EXP(INDEX(係数表!H:H,4) + INDEX(係数表!I:I,4)*LN(INDEX(出力表!C:C,4)+1)))), MAX(0.00000001, (1-(1/(1+EXP(-(INDEX(係数表!G:G,4) + $B990)))))*(EXP(INDEX(係数表!H:H,4) + INDEX(係数表!I:I,4)*LN(INDEX(出力表!C:C,4)+1)))))))</f>
        <v>77.067852793182041</v>
      </c>
      <c r="K990" t="e">
        <f>MIN(100, MAX(0, (100*(INDEX(出力表!D:D,4))/(EXP(INDEX(係数表!B:B,4) + $C990) + (INDEX(出力表!D:D,4)))) + (乱数表!$P990*(Settings!B12/(((INDEX(出力表!D:D,4))+1)^INDEX(係数表!E:E,4)*INDEX(係数表!F:F,4))))))</f>
        <v>#VALUE!</v>
      </c>
      <c r="L990" t="e">
        <f>MIN(100, MAX(0, (INDEX(出力表!D:D,4))*J990/MAX(K990, Settings!B3)))</f>
        <v>#VALUE!</v>
      </c>
      <c r="M990">
        <f>MIN(100, MAX(0, 100*BETAINV(乱数表!$E990, MAX(0.00000001, (1/(1+EXP(-(INDEX(係数表!G:G,5) + $B990))))*(EXP(INDEX(係数表!H:H,5) + INDEX(係数表!I:I,5)*LN(INDEX(出力表!C:C,5)+1)))), MAX(0.00000001, (1-(1/(1+EXP(-(INDEX(係数表!G:G,5) + $B990)))))*(EXP(INDEX(係数表!H:H,5) + INDEX(係数表!I:I,5)*LN(INDEX(出力表!C:C,5)+1)))))))</f>
        <v>73.522783315359902</v>
      </c>
      <c r="N990" t="e">
        <f>MIN(100, MAX(0, (100*(INDEX(出力表!D:D,5))/(EXP(INDEX(係数表!B:B,5) + $C990) + (INDEX(出力表!D:D,5)))) + (乱数表!$Q990*(Settings!B12/(((INDEX(出力表!D:D,5))+1)^INDEX(係数表!E:E,5)*INDEX(係数表!F:F,5))))))</f>
        <v>#VALUE!</v>
      </c>
      <c r="O990" t="e">
        <f>MIN(100, MAX(0, (INDEX(出力表!D:D,5))*M990/MAX(N990, Settings!B3)))</f>
        <v>#VALUE!</v>
      </c>
      <c r="P990">
        <f>MIN(100, MAX(0, 100*BETAINV(乱数表!$F990, MAX(0.00000001, (1/(1+EXP(-(INDEX(係数表!G:G,6) + $B990))))*(EXP(INDEX(係数表!H:H,6) + INDEX(係数表!I:I,6)*LN(INDEX(出力表!C:C,6)+1)))), MAX(0.00000001, (1-(1/(1+EXP(-(INDEX(係数表!G:G,6) + $B990)))))*(EXP(INDEX(係数表!H:H,6) + INDEX(係数表!I:I,6)*LN(INDEX(出力表!C:C,6)+1)))))))</f>
        <v>77.12816553713084</v>
      </c>
      <c r="Q990" t="e">
        <f>MIN(100, MAX(0, (100*(INDEX(出力表!D:D,6))/(EXP(INDEX(係数表!B:B,6) + $C990) + (INDEX(出力表!D:D,6)))) + (乱数表!$R990*(Settings!B12/(((INDEX(出力表!D:D,6))+1)^INDEX(係数表!E:E,6)*INDEX(係数表!F:F,6))))))</f>
        <v>#VALUE!</v>
      </c>
      <c r="R990" t="e">
        <f>MIN(100, MAX(0, (INDEX(出力表!D:D,6))*P990/MAX(Q990, Settings!B3)))</f>
        <v>#VALUE!</v>
      </c>
      <c r="S990">
        <f>MIN(100, MAX(0, 100*BETAINV(乱数表!$G990, MAX(0.00000001, (1/(1+EXP(-(INDEX(係数表!G:G,7) + $B990))))*(EXP(INDEX(係数表!H:H,7) + INDEX(係数表!I:I,7)*LN(INDEX(出力表!C:C,7)+1)))), MAX(0.00000001, (1-(1/(1+EXP(-(INDEX(係数表!G:G,7) + $B990)))))*(EXP(INDEX(係数表!H:H,7) + INDEX(係数表!I:I,7)*LN(INDEX(出力表!C:C,7)+1)))))))</f>
        <v>85.074898527558318</v>
      </c>
      <c r="T990" t="e">
        <f>MIN(100, MAX(0, (100*(INDEX(出力表!D:D,7))/(EXP(INDEX(係数表!B:B,7) + $C990) + (INDEX(出力表!D:D,7)))) + (乱数表!$S990*(Settings!B12/(((INDEX(出力表!D:D,7))+1)^INDEX(係数表!E:E,7)*INDEX(係数表!F:F,7))))))</f>
        <v>#VALUE!</v>
      </c>
      <c r="U990" t="e">
        <f>MIN(100, MAX(0, (INDEX(出力表!D:D,7))*S990/MAX(T990, Settings!B3)))</f>
        <v>#VALUE!</v>
      </c>
      <c r="V990">
        <f>MIN(100, MAX(0, 100*BETAINV(乱数表!$H990, MAX(0.00000001, (1/(1+EXP(-(INDEX(係数表!G:G,8) + $B990))))*(EXP(INDEX(係数表!H:H,8) + INDEX(係数表!I:I,8)*LN(INDEX(出力表!C:C,8)+1)))), MAX(0.00000001, (1-(1/(1+EXP(-(INDEX(係数表!G:G,8) + $B990)))))*(EXP(INDEX(係数表!H:H,8) + INDEX(係数表!I:I,8)*LN(INDEX(出力表!C:C,8)+1)))))))</f>
        <v>76.839454932963491</v>
      </c>
      <c r="W990" t="e">
        <f>MIN(100, MAX(0, (100*(INDEX(出力表!D:D,8))/(EXP(INDEX(係数表!B:B,8) + $C990) + (INDEX(出力表!D:D,8)))) + (乱数表!$T990*(Settings!B12/(((INDEX(出力表!D:D,8))+1)^INDEX(係数表!E:E,8)*INDEX(係数表!F:F,8))))))</f>
        <v>#VALUE!</v>
      </c>
      <c r="X990" t="e">
        <f>MIN(100, MAX(0, (INDEX(出力表!D:D,8))*V990/MAX(W990, Settings!B3)))</f>
        <v>#VALUE!</v>
      </c>
      <c r="Y990">
        <f>MIN(100, MAX(0, 100*BETAINV(乱数表!$I990, MAX(0.00000001, (1/(1+EXP(-(INDEX(係数表!G:G,9) + $B990))))*(EXP(INDEX(係数表!H:H,9) + INDEX(係数表!I:I,9)*LN(INDEX(出力表!C:C,9)+1)))), MAX(0.00000001, (1-(1/(1+EXP(-(INDEX(係数表!G:G,9) + $B990)))))*(EXP(INDEX(係数表!H:H,9) + INDEX(係数表!I:I,9)*LN(INDEX(出力表!C:C,9)+1)))))))</f>
        <v>96.54439229066702</v>
      </c>
      <c r="Z990" t="e">
        <f>MIN(100, MAX(0, (100*(INDEX(出力表!D:D,9))/(EXP(INDEX(係数表!B:B,9) + $C990) + (INDEX(出力表!D:D,9)))) + (乱数表!$U990*(Settings!B12/(((INDEX(出力表!D:D,9))+1)^INDEX(係数表!E:E,9)*INDEX(係数表!F:F,9))))))</f>
        <v>#VALUE!</v>
      </c>
      <c r="AA990" t="e">
        <f>MIN(100, MAX(0, (INDEX(出力表!D:D,9))*Y990/MAX(Z990, Settings!B3)))</f>
        <v>#VALUE!</v>
      </c>
      <c r="AB990">
        <f>MIN(100, MAX(0, 100*BETAINV(乱数表!$J990, MAX(0.00000001, (1/(1+EXP(-(INDEX(係数表!G:G,10) + $B990))))*(EXP(INDEX(係数表!H:H,10) + INDEX(係数表!I:I,10)*LN(INDEX(出力表!C:C,10)+1)))), MAX(0.00000001, (1-(1/(1+EXP(-(INDEX(係数表!G:G,10) + $B990)))))*(EXP(INDEX(係数表!H:H,10) + INDEX(係数表!I:I,10)*LN(INDEX(出力表!C:C,10)+1)))))))</f>
        <v>94.949578470726749</v>
      </c>
      <c r="AC990" t="e">
        <f>MIN(100, MAX(0, (100*(INDEX(出力表!D:D,10))/(EXP(INDEX(係数表!B:B,10) + $C990) + (INDEX(出力表!D:D,10)))) + (乱数表!$V990*(Settings!B12/(((INDEX(出力表!D:D,10))+1)^INDEX(係数表!E:E,10)*INDEX(係数表!F:F,10))))))</f>
        <v>#VALUE!</v>
      </c>
      <c r="AD990" t="e">
        <f>MIN(100, MAX(0, (INDEX(出力表!D:D,10))*AB990/MAX(AC990, Settings!B3)))</f>
        <v>#VALUE!</v>
      </c>
      <c r="AE990">
        <f>MIN(100, MAX(0, 100*BETAINV(乱数表!$K990, MAX(0.00000001, (1/(1+EXP(-(INDEX(係数表!G:G,11) + $B990))))*(EXP(INDEX(係数表!H:H,11) + INDEX(係数表!I:I,11)*LN(INDEX(出力表!C:C,11)+1)))), MAX(0.00000001, (1-(1/(1+EXP(-(INDEX(係数表!G:G,11) + $B990)))))*(EXP(INDEX(係数表!H:H,11) + INDEX(係数表!I:I,11)*LN(INDEX(出力表!C:C,11)+1)))))))</f>
        <v>68.505106677176769</v>
      </c>
      <c r="AF990" t="e">
        <f>MIN(100, MAX(0, (100*(INDEX(出力表!D:D,11))/(EXP(INDEX(係数表!B:B,11) + $C990) + (INDEX(出力表!D:D,11)))) + (乱数表!$W990*(Settings!B12/(((INDEX(出力表!D:D,11))+1)^INDEX(係数表!E:E,11)*INDEX(係数表!F:F,11))))))</f>
        <v>#VALUE!</v>
      </c>
      <c r="AG990" t="e">
        <f>MIN(100, MAX(0, (INDEX(出力表!D:D,11))*AE990/MAX(AF990, Settings!B3)))</f>
        <v>#VALUE!</v>
      </c>
      <c r="AH990">
        <f>MIN(100, MAX(0, 100*BETAINV(乱数表!$L990, MAX(0.00000001, (1/(1+EXP(-(INDEX(係数表!G:G,12) + $B990))))*(EXP(INDEX(係数表!H:H,12) + INDEX(係数表!I:I,12)*LN(INDEX(出力表!C:C,12)+1)))), MAX(0.00000001, (1-(1/(1+EXP(-(INDEX(係数表!G:G,12) + $B990)))))*(EXP(INDEX(係数表!H:H,12) + INDEX(係数表!I:I,12)*LN(INDEX(出力表!C:C,12)+1)))))))</f>
        <v>99.661467555585034</v>
      </c>
      <c r="AI990" t="e">
        <f>MIN(100, MAX(0, (100*(INDEX(出力表!D:D,12))/(EXP(INDEX(係数表!B:B,12) + $C990) + (INDEX(出力表!D:D,12)))) + (乱数表!$X990*(Settings!B12/(((INDEX(出力表!D:D,12))+1)^INDEX(係数表!E:E,12)*INDEX(係数表!F:F,12))))))</f>
        <v>#VALUE!</v>
      </c>
      <c r="AJ990" t="e">
        <f>MIN(100, MAX(0, (INDEX(出力表!D:D,12))*AH990/MAX(AI990, Settings!B3)))</f>
        <v>#VALUE!</v>
      </c>
      <c r="AK990">
        <f>MIN(100, MAX(0, 100*BETAINV(乱数表!$M990, MAX(0.00000001, (1/(1+EXP(-(INDEX(係数表!G:G,13) + $B990))))*(EXP(INDEX(係数表!H:H,13) + INDEX(係数表!I:I,13)*LN(INDEX(出力表!C:C,13)+1)))), MAX(0.00000001, (1-(1/(1+EXP(-(INDEX(係数表!G:G,13) + $B990)))))*(EXP(INDEX(係数表!H:H,13) + INDEX(係数表!I:I,13)*LN(INDEX(出力表!C:C,13)+1)))))))</f>
        <v>99.999999999999986</v>
      </c>
      <c r="AL990" t="e">
        <f>MIN(100, MAX(0, (100*(INDEX(出力表!D:D,13))/(EXP(INDEX(係数表!B:B,13) + $C990) + (INDEX(出力表!D:D,13)))) + (乱数表!$Y990*(Settings!B12/(((INDEX(出力表!D:D,13))+1)^INDEX(係数表!E:E,13)*INDEX(係数表!F:F,13))))))</f>
        <v>#VALUE!</v>
      </c>
      <c r="AM990" t="e">
        <f>MIN(100, MAX(0, (INDEX(出力表!D:D,13))*AK990/MAX(AL990, Settings!B3)))</f>
        <v>#VALUE!</v>
      </c>
      <c r="AN990">
        <f>IF(ISNUMBER(F990), INDEX(出力表!B:B,2)*F990, 0)+IF(ISNUMBER(I990), INDEX(出力表!B:B,3)*I990, 0)+IF(ISNUMBER(L990), INDEX(出力表!B:B,4)*L990, 0)+IF(ISNUMBER(O990), INDEX(出力表!B:B,5)*O990, 0)+IF(ISNUMBER(R990), INDEX(出力表!B:B,6)*R990, 0)+IF(ISNUMBER(U990), INDEX(出力表!B:B,7)*U990, 0)+IF(ISNUMBER(X990), INDEX(出力表!B:B,8)*X990, 0)+IF(ISNUMBER(AA990), INDEX(出力表!B:B,9)*AA990, 0)+IF(ISNUMBER(AD990), INDEX(出力表!B:B,10)*AD990, 0)+IF(ISNUMBER(AG990), INDEX(出力表!B:B,11)*AG990, 0)+IF(ISNUMBER(AJ990), INDEX(出力表!B:B,12)*AJ990, 0)+IF(ISNUMBER(AM990), INDEX(出力表!B:B,13)*AM990, 0)</f>
        <v>0</v>
      </c>
      <c r="AO990">
        <f>IF(ISNUMBER(F990), INDEX(出力表!B:B,2), 0)+IF(ISNUMBER(I990), INDEX(出力表!B:B,3), 0)+IF(ISNUMBER(L990), INDEX(出力表!B:B,4), 0)+IF(ISNUMBER(O990), INDEX(出力表!B:B,5), 0)+IF(ISNUMBER(R990), INDEX(出力表!B:B,6), 0)+IF(ISNUMBER(U990), INDEX(出力表!B:B,7), 0)+IF(ISNUMBER(X990), INDEX(出力表!B:B,8), 0)+IF(ISNUMBER(AA990), INDEX(出力表!B:B,9), 0)+IF(ISNUMBER(AD990), INDEX(出力表!B:B,10), 0)+IF(ISNUMBER(AG990), INDEX(出力表!B:B,11), 0)+IF(ISNUMBER(AJ990), INDEX(出力表!B:B,12), 0)+IF(ISNUMBER(AM990), INDEX(出力表!B:B,13), 0)</f>
        <v>0</v>
      </c>
      <c r="AP990" t="str">
        <f t="shared" si="15"/>
        <v/>
      </c>
    </row>
    <row r="991" spans="1:42" x14ac:dyDescent="0.2">
      <c r="A991">
        <v>990</v>
      </c>
      <c r="B991">
        <f>IF(UPPER(Settings!B4)="TRUE", 乱数表!$Z991*Settings!B10, 0)</f>
        <v>0.13246980665528862</v>
      </c>
      <c r="C991">
        <f>IF(UPPER(Settings!B4)="TRUE", 乱数表!$AA991*Settings!B11, 0)</f>
        <v>-0.11246738667094484</v>
      </c>
      <c r="D991">
        <f>MIN(100, MAX(0, 100*BETAINV(乱数表!$B991, MAX(0.00000001, (1/(1+EXP(-(INDEX(係数表!G:G,2) + $B991))))*(EXP(INDEX(係数表!H:H,2) + INDEX(係数表!I:I,2)*LN(INDEX(出力表!C:C,2)+1)))), MAX(0.00000001, (1-(1/(1+EXP(-(INDEX(係数表!G:G,2) + $B991)))))*(EXP(INDEX(係数表!H:H,2) + INDEX(係数表!I:I,2)*LN(INDEX(出力表!C:C,2)+1)))))))</f>
        <v>95.073791831961586</v>
      </c>
      <c r="E991" t="e">
        <f>MIN(100, MAX(0, (100*(INDEX(出力表!D:D,2))/(EXP(INDEX(係数表!B:B,2) + $C991) + (INDEX(出力表!D:D,2)))) + (乱数表!$N991*(Settings!B12/(((INDEX(出力表!D:D,2))+1)^INDEX(係数表!E:E,2)*INDEX(係数表!F:F,2))))))</f>
        <v>#VALUE!</v>
      </c>
      <c r="F991" t="e">
        <f>MIN(100, MAX(0, (INDEX(出力表!D:D,2))*D991/MAX(E991, Settings!B3)))</f>
        <v>#VALUE!</v>
      </c>
      <c r="G991">
        <f>MIN(100, MAX(0, 100*BETAINV(乱数表!$C991, MAX(0.00000001, (1/(1+EXP(-(INDEX(係数表!G:G,3) + $B991))))*(EXP(INDEX(係数表!H:H,3) + INDEX(係数表!I:I,3)*LN(INDEX(出力表!C:C,3)+1)))), MAX(0.00000001, (1-(1/(1+EXP(-(INDEX(係数表!G:G,3) + $B991)))))*(EXP(INDEX(係数表!H:H,3) + INDEX(係数表!I:I,3)*LN(INDEX(出力表!C:C,3)+1)))))))</f>
        <v>82.708948270947786</v>
      </c>
      <c r="H991" t="e">
        <f>MIN(100, MAX(0, (100*(INDEX(出力表!D:D,3))/(EXP(INDEX(係数表!B:B,3) + $C991) + (INDEX(出力表!D:D,3)))) + (乱数表!$O991*(Settings!B12/(((INDEX(出力表!D:D,3))+1)^INDEX(係数表!E:E,3)*INDEX(係数表!F:F,3))))))</f>
        <v>#VALUE!</v>
      </c>
      <c r="I991" t="e">
        <f>MIN(100, MAX(0, (INDEX(出力表!D:D,3))*G991/MAX(H991, Settings!B3)))</f>
        <v>#VALUE!</v>
      </c>
      <c r="J991">
        <f>MIN(100, MAX(0, 100*BETAINV(乱数表!$D991, MAX(0.00000001, (1/(1+EXP(-(INDEX(係数表!G:G,4) + $B991))))*(EXP(INDEX(係数表!H:H,4) + INDEX(係数表!I:I,4)*LN(INDEX(出力表!C:C,4)+1)))), MAX(0.00000001, (1-(1/(1+EXP(-(INDEX(係数表!G:G,4) + $B991)))))*(EXP(INDEX(係数表!H:H,4) + INDEX(係数表!I:I,4)*LN(INDEX(出力表!C:C,4)+1)))))))</f>
        <v>97.175367553990839</v>
      </c>
      <c r="K991" t="e">
        <f>MIN(100, MAX(0, (100*(INDEX(出力表!D:D,4))/(EXP(INDEX(係数表!B:B,4) + $C991) + (INDEX(出力表!D:D,4)))) + (乱数表!$P991*(Settings!B12/(((INDEX(出力表!D:D,4))+1)^INDEX(係数表!E:E,4)*INDEX(係数表!F:F,4))))))</f>
        <v>#VALUE!</v>
      </c>
      <c r="L991" t="e">
        <f>MIN(100, MAX(0, (INDEX(出力表!D:D,4))*J991/MAX(K991, Settings!B3)))</f>
        <v>#VALUE!</v>
      </c>
      <c r="M991">
        <f>MIN(100, MAX(0, 100*BETAINV(乱数表!$E991, MAX(0.00000001, (1/(1+EXP(-(INDEX(係数表!G:G,5) + $B991))))*(EXP(INDEX(係数表!H:H,5) + INDEX(係数表!I:I,5)*LN(INDEX(出力表!C:C,5)+1)))), MAX(0.00000001, (1-(1/(1+EXP(-(INDEX(係数表!G:G,5) + $B991)))))*(EXP(INDEX(係数表!H:H,5) + INDEX(係数表!I:I,5)*LN(INDEX(出力表!C:C,5)+1)))))))</f>
        <v>85.773221765530138</v>
      </c>
      <c r="N991" t="e">
        <f>MIN(100, MAX(0, (100*(INDEX(出力表!D:D,5))/(EXP(INDEX(係数表!B:B,5) + $C991) + (INDEX(出力表!D:D,5)))) + (乱数表!$Q991*(Settings!B12/(((INDEX(出力表!D:D,5))+1)^INDEX(係数表!E:E,5)*INDEX(係数表!F:F,5))))))</f>
        <v>#VALUE!</v>
      </c>
      <c r="O991" t="e">
        <f>MIN(100, MAX(0, (INDEX(出力表!D:D,5))*M991/MAX(N991, Settings!B3)))</f>
        <v>#VALUE!</v>
      </c>
      <c r="P991">
        <f>MIN(100, MAX(0, 100*BETAINV(乱数表!$F991, MAX(0.00000001, (1/(1+EXP(-(INDEX(係数表!G:G,6) + $B991))))*(EXP(INDEX(係数表!H:H,6) + INDEX(係数表!I:I,6)*LN(INDEX(出力表!C:C,6)+1)))), MAX(0.00000001, (1-(1/(1+EXP(-(INDEX(係数表!G:G,6) + $B991)))))*(EXP(INDEX(係数表!H:H,6) + INDEX(係数表!I:I,6)*LN(INDEX(出力表!C:C,6)+1)))))))</f>
        <v>87.081869156966079</v>
      </c>
      <c r="Q991" t="e">
        <f>MIN(100, MAX(0, (100*(INDEX(出力表!D:D,6))/(EXP(INDEX(係数表!B:B,6) + $C991) + (INDEX(出力表!D:D,6)))) + (乱数表!$R991*(Settings!B12/(((INDEX(出力表!D:D,6))+1)^INDEX(係数表!E:E,6)*INDEX(係数表!F:F,6))))))</f>
        <v>#VALUE!</v>
      </c>
      <c r="R991" t="e">
        <f>MIN(100, MAX(0, (INDEX(出力表!D:D,6))*P991/MAX(Q991, Settings!B3)))</f>
        <v>#VALUE!</v>
      </c>
      <c r="S991">
        <f>MIN(100, MAX(0, 100*BETAINV(乱数表!$G991, MAX(0.00000001, (1/(1+EXP(-(INDEX(係数表!G:G,7) + $B991))))*(EXP(INDEX(係数表!H:H,7) + INDEX(係数表!I:I,7)*LN(INDEX(出力表!C:C,7)+1)))), MAX(0.00000001, (1-(1/(1+EXP(-(INDEX(係数表!G:G,7) + $B991)))))*(EXP(INDEX(係数表!H:H,7) + INDEX(係数表!I:I,7)*LN(INDEX(出力表!C:C,7)+1)))))))</f>
        <v>68.211130673553754</v>
      </c>
      <c r="T991" t="e">
        <f>MIN(100, MAX(0, (100*(INDEX(出力表!D:D,7))/(EXP(INDEX(係数表!B:B,7) + $C991) + (INDEX(出力表!D:D,7)))) + (乱数表!$S991*(Settings!B12/(((INDEX(出力表!D:D,7))+1)^INDEX(係数表!E:E,7)*INDEX(係数表!F:F,7))))))</f>
        <v>#VALUE!</v>
      </c>
      <c r="U991" t="e">
        <f>MIN(100, MAX(0, (INDEX(出力表!D:D,7))*S991/MAX(T991, Settings!B3)))</f>
        <v>#VALUE!</v>
      </c>
      <c r="V991">
        <f>MIN(100, MAX(0, 100*BETAINV(乱数表!$H991, MAX(0.00000001, (1/(1+EXP(-(INDEX(係数表!G:G,8) + $B991))))*(EXP(INDEX(係数表!H:H,8) + INDEX(係数表!I:I,8)*LN(INDEX(出力表!C:C,8)+1)))), MAX(0.00000001, (1-(1/(1+EXP(-(INDEX(係数表!G:G,8) + $B991)))))*(EXP(INDEX(係数表!H:H,8) + INDEX(係数表!I:I,8)*LN(INDEX(出力表!C:C,8)+1)))))))</f>
        <v>72.244121042973873</v>
      </c>
      <c r="W991" t="e">
        <f>MIN(100, MAX(0, (100*(INDEX(出力表!D:D,8))/(EXP(INDEX(係数表!B:B,8) + $C991) + (INDEX(出力表!D:D,8)))) + (乱数表!$T991*(Settings!B12/(((INDEX(出力表!D:D,8))+1)^INDEX(係数表!E:E,8)*INDEX(係数表!F:F,8))))))</f>
        <v>#VALUE!</v>
      </c>
      <c r="X991" t="e">
        <f>MIN(100, MAX(0, (INDEX(出力表!D:D,8))*V991/MAX(W991, Settings!B3)))</f>
        <v>#VALUE!</v>
      </c>
      <c r="Y991">
        <f>MIN(100, MAX(0, 100*BETAINV(乱数表!$I991, MAX(0.00000001, (1/(1+EXP(-(INDEX(係数表!G:G,9) + $B991))))*(EXP(INDEX(係数表!H:H,9) + INDEX(係数表!I:I,9)*LN(INDEX(出力表!C:C,9)+1)))), MAX(0.00000001, (1-(1/(1+EXP(-(INDEX(係数表!G:G,9) + $B991)))))*(EXP(INDEX(係数表!H:H,9) + INDEX(係数表!I:I,9)*LN(INDEX(出力表!C:C,9)+1)))))))</f>
        <v>90.586518834390361</v>
      </c>
      <c r="Z991" t="e">
        <f>MIN(100, MAX(0, (100*(INDEX(出力表!D:D,9))/(EXP(INDEX(係数表!B:B,9) + $C991) + (INDEX(出力表!D:D,9)))) + (乱数表!$U991*(Settings!B12/(((INDEX(出力表!D:D,9))+1)^INDEX(係数表!E:E,9)*INDEX(係数表!F:F,9))))))</f>
        <v>#VALUE!</v>
      </c>
      <c r="AA991" t="e">
        <f>MIN(100, MAX(0, (INDEX(出力表!D:D,9))*Y991/MAX(Z991, Settings!B3)))</f>
        <v>#VALUE!</v>
      </c>
      <c r="AB991">
        <f>MIN(100, MAX(0, 100*BETAINV(乱数表!$J991, MAX(0.00000001, (1/(1+EXP(-(INDEX(係数表!G:G,10) + $B991))))*(EXP(INDEX(係数表!H:H,10) + INDEX(係数表!I:I,10)*LN(INDEX(出力表!C:C,10)+1)))), MAX(0.00000001, (1-(1/(1+EXP(-(INDEX(係数表!G:G,10) + $B991)))))*(EXP(INDEX(係数表!H:H,10) + INDEX(係数表!I:I,10)*LN(INDEX(出力表!C:C,10)+1)))))))</f>
        <v>59.193537989220701</v>
      </c>
      <c r="AC991" t="e">
        <f>MIN(100, MAX(0, (100*(INDEX(出力表!D:D,10))/(EXP(INDEX(係数表!B:B,10) + $C991) + (INDEX(出力表!D:D,10)))) + (乱数表!$V991*(Settings!B12/(((INDEX(出力表!D:D,10))+1)^INDEX(係数表!E:E,10)*INDEX(係数表!F:F,10))))))</f>
        <v>#VALUE!</v>
      </c>
      <c r="AD991" t="e">
        <f>MIN(100, MAX(0, (INDEX(出力表!D:D,10))*AB991/MAX(AC991, Settings!B3)))</f>
        <v>#VALUE!</v>
      </c>
      <c r="AE991">
        <f>MIN(100, MAX(0, 100*BETAINV(乱数表!$K991, MAX(0.00000001, (1/(1+EXP(-(INDEX(係数表!G:G,11) + $B991))))*(EXP(INDEX(係数表!H:H,11) + INDEX(係数表!I:I,11)*LN(INDEX(出力表!C:C,11)+1)))), MAX(0.00000001, (1-(1/(1+EXP(-(INDEX(係数表!G:G,11) + $B991)))))*(EXP(INDEX(係数表!H:H,11) + INDEX(係数表!I:I,11)*LN(INDEX(出力表!C:C,11)+1)))))))</f>
        <v>87.244316908393486</v>
      </c>
      <c r="AF991" t="e">
        <f>MIN(100, MAX(0, (100*(INDEX(出力表!D:D,11))/(EXP(INDEX(係数表!B:B,11) + $C991) + (INDEX(出力表!D:D,11)))) + (乱数表!$W991*(Settings!B12/(((INDEX(出力表!D:D,11))+1)^INDEX(係数表!E:E,11)*INDEX(係数表!F:F,11))))))</f>
        <v>#VALUE!</v>
      </c>
      <c r="AG991" t="e">
        <f>MIN(100, MAX(0, (INDEX(出力表!D:D,11))*AE991/MAX(AF991, Settings!B3)))</f>
        <v>#VALUE!</v>
      </c>
      <c r="AH991">
        <f>MIN(100, MAX(0, 100*BETAINV(乱数表!$L991, MAX(0.00000001, (1/(1+EXP(-(INDEX(係数表!G:G,12) + $B991))))*(EXP(INDEX(係数表!H:H,12) + INDEX(係数表!I:I,12)*LN(INDEX(出力表!C:C,12)+1)))), MAX(0.00000001, (1-(1/(1+EXP(-(INDEX(係数表!G:G,12) + $B991)))))*(EXP(INDEX(係数表!H:H,12) + INDEX(係数表!I:I,12)*LN(INDEX(出力表!C:C,12)+1)))))))</f>
        <v>93.162389362287882</v>
      </c>
      <c r="AI991" t="e">
        <f>MIN(100, MAX(0, (100*(INDEX(出力表!D:D,12))/(EXP(INDEX(係数表!B:B,12) + $C991) + (INDEX(出力表!D:D,12)))) + (乱数表!$X991*(Settings!B12/(((INDEX(出力表!D:D,12))+1)^INDEX(係数表!E:E,12)*INDEX(係数表!F:F,12))))))</f>
        <v>#VALUE!</v>
      </c>
      <c r="AJ991" t="e">
        <f>MIN(100, MAX(0, (INDEX(出力表!D:D,12))*AH991/MAX(AI991, Settings!B3)))</f>
        <v>#VALUE!</v>
      </c>
      <c r="AK991">
        <f>MIN(100, MAX(0, 100*BETAINV(乱数表!$M991, MAX(0.00000001, (1/(1+EXP(-(INDEX(係数表!G:G,13) + $B991))))*(EXP(INDEX(係数表!H:H,13) + INDEX(係数表!I:I,13)*LN(INDEX(出力表!C:C,13)+1)))), MAX(0.00000001, (1-(1/(1+EXP(-(INDEX(係数表!G:G,13) + $B991)))))*(EXP(INDEX(係数表!H:H,13) + INDEX(係数表!I:I,13)*LN(INDEX(出力表!C:C,13)+1)))))))</f>
        <v>69.069657104078942</v>
      </c>
      <c r="AL991" t="e">
        <f>MIN(100, MAX(0, (100*(INDEX(出力表!D:D,13))/(EXP(INDEX(係数表!B:B,13) + $C991) + (INDEX(出力表!D:D,13)))) + (乱数表!$Y991*(Settings!B12/(((INDEX(出力表!D:D,13))+1)^INDEX(係数表!E:E,13)*INDEX(係数表!F:F,13))))))</f>
        <v>#VALUE!</v>
      </c>
      <c r="AM991" t="e">
        <f>MIN(100, MAX(0, (INDEX(出力表!D:D,13))*AK991/MAX(AL991, Settings!B3)))</f>
        <v>#VALUE!</v>
      </c>
      <c r="AN991">
        <f>IF(ISNUMBER(F991), INDEX(出力表!B:B,2)*F991, 0)+IF(ISNUMBER(I991), INDEX(出力表!B:B,3)*I991, 0)+IF(ISNUMBER(L991), INDEX(出力表!B:B,4)*L991, 0)+IF(ISNUMBER(O991), INDEX(出力表!B:B,5)*O991, 0)+IF(ISNUMBER(R991), INDEX(出力表!B:B,6)*R991, 0)+IF(ISNUMBER(U991), INDEX(出力表!B:B,7)*U991, 0)+IF(ISNUMBER(X991), INDEX(出力表!B:B,8)*X991, 0)+IF(ISNUMBER(AA991), INDEX(出力表!B:B,9)*AA991, 0)+IF(ISNUMBER(AD991), INDEX(出力表!B:B,10)*AD991, 0)+IF(ISNUMBER(AG991), INDEX(出力表!B:B,11)*AG991, 0)+IF(ISNUMBER(AJ991), INDEX(出力表!B:B,12)*AJ991, 0)+IF(ISNUMBER(AM991), INDEX(出力表!B:B,13)*AM991, 0)</f>
        <v>0</v>
      </c>
      <c r="AO991">
        <f>IF(ISNUMBER(F991), INDEX(出力表!B:B,2), 0)+IF(ISNUMBER(I991), INDEX(出力表!B:B,3), 0)+IF(ISNUMBER(L991), INDEX(出力表!B:B,4), 0)+IF(ISNUMBER(O991), INDEX(出力表!B:B,5), 0)+IF(ISNUMBER(R991), INDEX(出力表!B:B,6), 0)+IF(ISNUMBER(U991), INDEX(出力表!B:B,7), 0)+IF(ISNUMBER(X991), INDEX(出力表!B:B,8), 0)+IF(ISNUMBER(AA991), INDEX(出力表!B:B,9), 0)+IF(ISNUMBER(AD991), INDEX(出力表!B:B,10), 0)+IF(ISNUMBER(AG991), INDEX(出力表!B:B,11), 0)+IF(ISNUMBER(AJ991), INDEX(出力表!B:B,12), 0)+IF(ISNUMBER(AM991), INDEX(出力表!B:B,13), 0)</f>
        <v>0</v>
      </c>
      <c r="AP991" t="str">
        <f t="shared" si="15"/>
        <v/>
      </c>
    </row>
    <row r="992" spans="1:42" x14ac:dyDescent="0.2">
      <c r="A992">
        <v>991</v>
      </c>
      <c r="B992">
        <f>IF(UPPER(Settings!B4)="TRUE", 乱数表!$Z992*Settings!B10, 0)</f>
        <v>-0.38946079348974988</v>
      </c>
      <c r="C992">
        <f>IF(UPPER(Settings!B4)="TRUE", 乱数表!$AA992*Settings!B11, 0)</f>
        <v>-9.896927084270743E-2</v>
      </c>
      <c r="D992">
        <f>MIN(100, MAX(0, 100*BETAINV(乱数表!$B992, MAX(0.00000001, (1/(1+EXP(-(INDEX(係数表!G:G,2) + $B992))))*(EXP(INDEX(係数表!H:H,2) + INDEX(係数表!I:I,2)*LN(INDEX(出力表!C:C,2)+1)))), MAX(0.00000001, (1-(1/(1+EXP(-(INDEX(係数表!G:G,2) + $B992)))))*(EXP(INDEX(係数表!H:H,2) + INDEX(係数表!I:I,2)*LN(INDEX(出力表!C:C,2)+1)))))))</f>
        <v>63.389630950065644</v>
      </c>
      <c r="E992" t="e">
        <f>MIN(100, MAX(0, (100*(INDEX(出力表!D:D,2))/(EXP(INDEX(係数表!B:B,2) + $C992) + (INDEX(出力表!D:D,2)))) + (乱数表!$N992*(Settings!B12/(((INDEX(出力表!D:D,2))+1)^INDEX(係数表!E:E,2)*INDEX(係数表!F:F,2))))))</f>
        <v>#VALUE!</v>
      </c>
      <c r="F992" t="e">
        <f>MIN(100, MAX(0, (INDEX(出力表!D:D,2))*D992/MAX(E992, Settings!B3)))</f>
        <v>#VALUE!</v>
      </c>
      <c r="G992">
        <f>MIN(100, MAX(0, 100*BETAINV(乱数表!$C992, MAX(0.00000001, (1/(1+EXP(-(INDEX(係数表!G:G,3) + $B992))))*(EXP(INDEX(係数表!H:H,3) + INDEX(係数表!I:I,3)*LN(INDEX(出力表!C:C,3)+1)))), MAX(0.00000001, (1-(1/(1+EXP(-(INDEX(係数表!G:G,3) + $B992)))))*(EXP(INDEX(係数表!H:H,3) + INDEX(係数表!I:I,3)*LN(INDEX(出力表!C:C,3)+1)))))))</f>
        <v>84.627047248151783</v>
      </c>
      <c r="H992" t="e">
        <f>MIN(100, MAX(0, (100*(INDEX(出力表!D:D,3))/(EXP(INDEX(係数表!B:B,3) + $C992) + (INDEX(出力表!D:D,3)))) + (乱数表!$O992*(Settings!B12/(((INDEX(出力表!D:D,3))+1)^INDEX(係数表!E:E,3)*INDEX(係数表!F:F,3))))))</f>
        <v>#VALUE!</v>
      </c>
      <c r="I992" t="e">
        <f>MIN(100, MAX(0, (INDEX(出力表!D:D,3))*G992/MAX(H992, Settings!B3)))</f>
        <v>#VALUE!</v>
      </c>
      <c r="J992">
        <f>MIN(100, MAX(0, 100*BETAINV(乱数表!$D992, MAX(0.00000001, (1/(1+EXP(-(INDEX(係数表!G:G,4) + $B992))))*(EXP(INDEX(係数表!H:H,4) + INDEX(係数表!I:I,4)*LN(INDEX(出力表!C:C,4)+1)))), MAX(0.00000001, (1-(1/(1+EXP(-(INDEX(係数表!G:G,4) + $B992)))))*(EXP(INDEX(係数表!H:H,4) + INDEX(係数表!I:I,4)*LN(INDEX(出力表!C:C,4)+1)))))))</f>
        <v>89.909705836816855</v>
      </c>
      <c r="K992" t="e">
        <f>MIN(100, MAX(0, (100*(INDEX(出力表!D:D,4))/(EXP(INDEX(係数表!B:B,4) + $C992) + (INDEX(出力表!D:D,4)))) + (乱数表!$P992*(Settings!B12/(((INDEX(出力表!D:D,4))+1)^INDEX(係数表!E:E,4)*INDEX(係数表!F:F,4))))))</f>
        <v>#VALUE!</v>
      </c>
      <c r="L992" t="e">
        <f>MIN(100, MAX(0, (INDEX(出力表!D:D,4))*J992/MAX(K992, Settings!B3)))</f>
        <v>#VALUE!</v>
      </c>
      <c r="M992">
        <f>MIN(100, MAX(0, 100*BETAINV(乱数表!$E992, MAX(0.00000001, (1/(1+EXP(-(INDEX(係数表!G:G,5) + $B992))))*(EXP(INDEX(係数表!H:H,5) + INDEX(係数表!I:I,5)*LN(INDEX(出力表!C:C,5)+1)))), MAX(0.00000001, (1-(1/(1+EXP(-(INDEX(係数表!G:G,5) + $B992)))))*(EXP(INDEX(係数表!H:H,5) + INDEX(係数表!I:I,5)*LN(INDEX(出力表!C:C,5)+1)))))))</f>
        <v>88.792559396223865</v>
      </c>
      <c r="N992" t="e">
        <f>MIN(100, MAX(0, (100*(INDEX(出力表!D:D,5))/(EXP(INDEX(係数表!B:B,5) + $C992) + (INDEX(出力表!D:D,5)))) + (乱数表!$Q992*(Settings!B12/(((INDEX(出力表!D:D,5))+1)^INDEX(係数表!E:E,5)*INDEX(係数表!F:F,5))))))</f>
        <v>#VALUE!</v>
      </c>
      <c r="O992" t="e">
        <f>MIN(100, MAX(0, (INDEX(出力表!D:D,5))*M992/MAX(N992, Settings!B3)))</f>
        <v>#VALUE!</v>
      </c>
      <c r="P992">
        <f>MIN(100, MAX(0, 100*BETAINV(乱数表!$F992, MAX(0.00000001, (1/(1+EXP(-(INDEX(係数表!G:G,6) + $B992))))*(EXP(INDEX(係数表!H:H,6) + INDEX(係数表!I:I,6)*LN(INDEX(出力表!C:C,6)+1)))), MAX(0.00000001, (1-(1/(1+EXP(-(INDEX(係数表!G:G,6) + $B992)))))*(EXP(INDEX(係数表!H:H,6) + INDEX(係数表!I:I,6)*LN(INDEX(出力表!C:C,6)+1)))))))</f>
        <v>95.495145336858371</v>
      </c>
      <c r="Q992" t="e">
        <f>MIN(100, MAX(0, (100*(INDEX(出力表!D:D,6))/(EXP(INDEX(係数表!B:B,6) + $C992) + (INDEX(出力表!D:D,6)))) + (乱数表!$R992*(Settings!B12/(((INDEX(出力表!D:D,6))+1)^INDEX(係数表!E:E,6)*INDEX(係数表!F:F,6))))))</f>
        <v>#VALUE!</v>
      </c>
      <c r="R992" t="e">
        <f>MIN(100, MAX(0, (INDEX(出力表!D:D,6))*P992/MAX(Q992, Settings!B3)))</f>
        <v>#VALUE!</v>
      </c>
      <c r="S992">
        <f>MIN(100, MAX(0, 100*BETAINV(乱数表!$G992, MAX(0.00000001, (1/(1+EXP(-(INDEX(係数表!G:G,7) + $B992))))*(EXP(INDEX(係数表!H:H,7) + INDEX(係数表!I:I,7)*LN(INDEX(出力表!C:C,7)+1)))), MAX(0.00000001, (1-(1/(1+EXP(-(INDEX(係数表!G:G,7) + $B992)))))*(EXP(INDEX(係数表!H:H,7) + INDEX(係数表!I:I,7)*LN(INDEX(出力表!C:C,7)+1)))))))</f>
        <v>97.958709575016599</v>
      </c>
      <c r="T992" t="e">
        <f>MIN(100, MAX(0, (100*(INDEX(出力表!D:D,7))/(EXP(INDEX(係数表!B:B,7) + $C992) + (INDEX(出力表!D:D,7)))) + (乱数表!$S992*(Settings!B12/(((INDEX(出力表!D:D,7))+1)^INDEX(係数表!E:E,7)*INDEX(係数表!F:F,7))))))</f>
        <v>#VALUE!</v>
      </c>
      <c r="U992" t="e">
        <f>MIN(100, MAX(0, (INDEX(出力表!D:D,7))*S992/MAX(T992, Settings!B3)))</f>
        <v>#VALUE!</v>
      </c>
      <c r="V992">
        <f>MIN(100, MAX(0, 100*BETAINV(乱数表!$H992, MAX(0.00000001, (1/(1+EXP(-(INDEX(係数表!G:G,8) + $B992))))*(EXP(INDEX(係数表!H:H,8) + INDEX(係数表!I:I,8)*LN(INDEX(出力表!C:C,8)+1)))), MAX(0.00000001, (1-(1/(1+EXP(-(INDEX(係数表!G:G,8) + $B992)))))*(EXP(INDEX(係数表!H:H,8) + INDEX(係数表!I:I,8)*LN(INDEX(出力表!C:C,8)+1)))))))</f>
        <v>82.998428627567051</v>
      </c>
      <c r="W992" t="e">
        <f>MIN(100, MAX(0, (100*(INDEX(出力表!D:D,8))/(EXP(INDEX(係数表!B:B,8) + $C992) + (INDEX(出力表!D:D,8)))) + (乱数表!$T992*(Settings!B12/(((INDEX(出力表!D:D,8))+1)^INDEX(係数表!E:E,8)*INDEX(係数表!F:F,8))))))</f>
        <v>#VALUE!</v>
      </c>
      <c r="X992" t="e">
        <f>MIN(100, MAX(0, (INDEX(出力表!D:D,8))*V992/MAX(W992, Settings!B3)))</f>
        <v>#VALUE!</v>
      </c>
      <c r="Y992">
        <f>MIN(100, MAX(0, 100*BETAINV(乱数表!$I992, MAX(0.00000001, (1/(1+EXP(-(INDEX(係数表!G:G,9) + $B992))))*(EXP(INDEX(係数表!H:H,9) + INDEX(係数表!I:I,9)*LN(INDEX(出力表!C:C,9)+1)))), MAX(0.00000001, (1-(1/(1+EXP(-(INDEX(係数表!G:G,9) + $B992)))))*(EXP(INDEX(係数表!H:H,9) + INDEX(係数表!I:I,9)*LN(INDEX(出力表!C:C,9)+1)))))))</f>
        <v>50.68532807007908</v>
      </c>
      <c r="Z992" t="e">
        <f>MIN(100, MAX(0, (100*(INDEX(出力表!D:D,9))/(EXP(INDEX(係数表!B:B,9) + $C992) + (INDEX(出力表!D:D,9)))) + (乱数表!$U992*(Settings!B12/(((INDEX(出力表!D:D,9))+1)^INDEX(係数表!E:E,9)*INDEX(係数表!F:F,9))))))</f>
        <v>#VALUE!</v>
      </c>
      <c r="AA992" t="e">
        <f>MIN(100, MAX(0, (INDEX(出力表!D:D,9))*Y992/MAX(Z992, Settings!B3)))</f>
        <v>#VALUE!</v>
      </c>
      <c r="AB992">
        <f>MIN(100, MAX(0, 100*BETAINV(乱数表!$J992, MAX(0.00000001, (1/(1+EXP(-(INDEX(係数表!G:G,10) + $B992))))*(EXP(INDEX(係数表!H:H,10) + INDEX(係数表!I:I,10)*LN(INDEX(出力表!C:C,10)+1)))), MAX(0.00000001, (1-(1/(1+EXP(-(INDEX(係数表!G:G,10) + $B992)))))*(EXP(INDEX(係数表!H:H,10) + INDEX(係数表!I:I,10)*LN(INDEX(出力表!C:C,10)+1)))))))</f>
        <v>87.74085644589141</v>
      </c>
      <c r="AC992" t="e">
        <f>MIN(100, MAX(0, (100*(INDEX(出力表!D:D,10))/(EXP(INDEX(係数表!B:B,10) + $C992) + (INDEX(出力表!D:D,10)))) + (乱数表!$V992*(Settings!B12/(((INDEX(出力表!D:D,10))+1)^INDEX(係数表!E:E,10)*INDEX(係数表!F:F,10))))))</f>
        <v>#VALUE!</v>
      </c>
      <c r="AD992" t="e">
        <f>MIN(100, MAX(0, (INDEX(出力表!D:D,10))*AB992/MAX(AC992, Settings!B3)))</f>
        <v>#VALUE!</v>
      </c>
      <c r="AE992">
        <f>MIN(100, MAX(0, 100*BETAINV(乱数表!$K992, MAX(0.00000001, (1/(1+EXP(-(INDEX(係数表!G:G,11) + $B992))))*(EXP(INDEX(係数表!H:H,11) + INDEX(係数表!I:I,11)*LN(INDEX(出力表!C:C,11)+1)))), MAX(0.00000001, (1-(1/(1+EXP(-(INDEX(係数表!G:G,11) + $B992)))))*(EXP(INDEX(係数表!H:H,11) + INDEX(係数表!I:I,11)*LN(INDEX(出力表!C:C,11)+1)))))))</f>
        <v>68.903541713057308</v>
      </c>
      <c r="AF992" t="e">
        <f>MIN(100, MAX(0, (100*(INDEX(出力表!D:D,11))/(EXP(INDEX(係数表!B:B,11) + $C992) + (INDEX(出力表!D:D,11)))) + (乱数表!$W992*(Settings!B12/(((INDEX(出力表!D:D,11))+1)^INDEX(係数表!E:E,11)*INDEX(係数表!F:F,11))))))</f>
        <v>#VALUE!</v>
      </c>
      <c r="AG992" t="e">
        <f>MIN(100, MAX(0, (INDEX(出力表!D:D,11))*AE992/MAX(AF992, Settings!B3)))</f>
        <v>#VALUE!</v>
      </c>
      <c r="AH992">
        <f>MIN(100, MAX(0, 100*BETAINV(乱数表!$L992, MAX(0.00000001, (1/(1+EXP(-(INDEX(係数表!G:G,12) + $B992))))*(EXP(INDEX(係数表!H:H,12) + INDEX(係数表!I:I,12)*LN(INDEX(出力表!C:C,12)+1)))), MAX(0.00000001, (1-(1/(1+EXP(-(INDEX(係数表!G:G,12) + $B992)))))*(EXP(INDEX(係数表!H:H,12) + INDEX(係数表!I:I,12)*LN(INDEX(出力表!C:C,12)+1)))))))</f>
        <v>97.496182677884448</v>
      </c>
      <c r="AI992" t="e">
        <f>MIN(100, MAX(0, (100*(INDEX(出力表!D:D,12))/(EXP(INDEX(係数表!B:B,12) + $C992) + (INDEX(出力表!D:D,12)))) + (乱数表!$X992*(Settings!B12/(((INDEX(出力表!D:D,12))+1)^INDEX(係数表!E:E,12)*INDEX(係数表!F:F,12))))))</f>
        <v>#VALUE!</v>
      </c>
      <c r="AJ992" t="e">
        <f>MIN(100, MAX(0, (INDEX(出力表!D:D,12))*AH992/MAX(AI992, Settings!B3)))</f>
        <v>#VALUE!</v>
      </c>
      <c r="AK992">
        <f>MIN(100, MAX(0, 100*BETAINV(乱数表!$M992, MAX(0.00000001, (1/(1+EXP(-(INDEX(係数表!G:G,13) + $B992))))*(EXP(INDEX(係数表!H:H,13) + INDEX(係数表!I:I,13)*LN(INDEX(出力表!C:C,13)+1)))), MAX(0.00000001, (1-(1/(1+EXP(-(INDEX(係数表!G:G,13) + $B992)))))*(EXP(INDEX(係数表!H:H,13) + INDEX(係数表!I:I,13)*LN(INDEX(出力表!C:C,13)+1)))))))</f>
        <v>99.936086907676852</v>
      </c>
      <c r="AL992" t="e">
        <f>MIN(100, MAX(0, (100*(INDEX(出力表!D:D,13))/(EXP(INDEX(係数表!B:B,13) + $C992) + (INDEX(出力表!D:D,13)))) + (乱数表!$Y992*(Settings!B12/(((INDEX(出力表!D:D,13))+1)^INDEX(係数表!E:E,13)*INDEX(係数表!F:F,13))))))</f>
        <v>#VALUE!</v>
      </c>
      <c r="AM992" t="e">
        <f>MIN(100, MAX(0, (INDEX(出力表!D:D,13))*AK992/MAX(AL992, Settings!B3)))</f>
        <v>#VALUE!</v>
      </c>
      <c r="AN992">
        <f>IF(ISNUMBER(F992), INDEX(出力表!B:B,2)*F992, 0)+IF(ISNUMBER(I992), INDEX(出力表!B:B,3)*I992, 0)+IF(ISNUMBER(L992), INDEX(出力表!B:B,4)*L992, 0)+IF(ISNUMBER(O992), INDEX(出力表!B:B,5)*O992, 0)+IF(ISNUMBER(R992), INDEX(出力表!B:B,6)*R992, 0)+IF(ISNUMBER(U992), INDEX(出力表!B:B,7)*U992, 0)+IF(ISNUMBER(X992), INDEX(出力表!B:B,8)*X992, 0)+IF(ISNUMBER(AA992), INDEX(出力表!B:B,9)*AA992, 0)+IF(ISNUMBER(AD992), INDEX(出力表!B:B,10)*AD992, 0)+IF(ISNUMBER(AG992), INDEX(出力表!B:B,11)*AG992, 0)+IF(ISNUMBER(AJ992), INDEX(出力表!B:B,12)*AJ992, 0)+IF(ISNUMBER(AM992), INDEX(出力表!B:B,13)*AM992, 0)</f>
        <v>0</v>
      </c>
      <c r="AO992">
        <f>IF(ISNUMBER(F992), INDEX(出力表!B:B,2), 0)+IF(ISNUMBER(I992), INDEX(出力表!B:B,3), 0)+IF(ISNUMBER(L992), INDEX(出力表!B:B,4), 0)+IF(ISNUMBER(O992), INDEX(出力表!B:B,5), 0)+IF(ISNUMBER(R992), INDEX(出力表!B:B,6), 0)+IF(ISNUMBER(U992), INDEX(出力表!B:B,7), 0)+IF(ISNUMBER(X992), INDEX(出力表!B:B,8), 0)+IF(ISNUMBER(AA992), INDEX(出力表!B:B,9), 0)+IF(ISNUMBER(AD992), INDEX(出力表!B:B,10), 0)+IF(ISNUMBER(AG992), INDEX(出力表!B:B,11), 0)+IF(ISNUMBER(AJ992), INDEX(出力表!B:B,12), 0)+IF(ISNUMBER(AM992), INDEX(出力表!B:B,13), 0)</f>
        <v>0</v>
      </c>
      <c r="AP992" t="str">
        <f t="shared" si="15"/>
        <v/>
      </c>
    </row>
    <row r="993" spans="1:42" x14ac:dyDescent="0.2">
      <c r="A993">
        <v>992</v>
      </c>
      <c r="B993">
        <f>IF(UPPER(Settings!B4)="TRUE", 乱数表!$Z993*Settings!B10, 0)</f>
        <v>-0.63943417314613016</v>
      </c>
      <c r="C993">
        <f>IF(UPPER(Settings!B4)="TRUE", 乱数表!$AA993*Settings!B11, 0)</f>
        <v>-9.5052262653029934E-2</v>
      </c>
      <c r="D993">
        <f>MIN(100, MAX(0, 100*BETAINV(乱数表!$B993, MAX(0.00000001, (1/(1+EXP(-(INDEX(係数表!G:G,2) + $B993))))*(EXP(INDEX(係数表!H:H,2) + INDEX(係数表!I:I,2)*LN(INDEX(出力表!C:C,2)+1)))), MAX(0.00000001, (1-(1/(1+EXP(-(INDEX(係数表!G:G,2) + $B993)))))*(EXP(INDEX(係数表!H:H,2) + INDEX(係数表!I:I,2)*LN(INDEX(出力表!C:C,2)+1)))))))</f>
        <v>73.126541532689657</v>
      </c>
      <c r="E993" t="e">
        <f>MIN(100, MAX(0, (100*(INDEX(出力表!D:D,2))/(EXP(INDEX(係数表!B:B,2) + $C993) + (INDEX(出力表!D:D,2)))) + (乱数表!$N993*(Settings!B12/(((INDEX(出力表!D:D,2))+1)^INDEX(係数表!E:E,2)*INDEX(係数表!F:F,2))))))</f>
        <v>#VALUE!</v>
      </c>
      <c r="F993" t="e">
        <f>MIN(100, MAX(0, (INDEX(出力表!D:D,2))*D993/MAX(E993, Settings!B3)))</f>
        <v>#VALUE!</v>
      </c>
      <c r="G993">
        <f>MIN(100, MAX(0, 100*BETAINV(乱数表!$C993, MAX(0.00000001, (1/(1+EXP(-(INDEX(係数表!G:G,3) + $B993))))*(EXP(INDEX(係数表!H:H,3) + INDEX(係数表!I:I,3)*LN(INDEX(出力表!C:C,3)+1)))), MAX(0.00000001, (1-(1/(1+EXP(-(INDEX(係数表!G:G,3) + $B993)))))*(EXP(INDEX(係数表!H:H,3) + INDEX(係数表!I:I,3)*LN(INDEX(出力表!C:C,3)+1)))))))</f>
        <v>59.428764536335663</v>
      </c>
      <c r="H993" t="e">
        <f>MIN(100, MAX(0, (100*(INDEX(出力表!D:D,3))/(EXP(INDEX(係数表!B:B,3) + $C993) + (INDEX(出力表!D:D,3)))) + (乱数表!$O993*(Settings!B12/(((INDEX(出力表!D:D,3))+1)^INDEX(係数表!E:E,3)*INDEX(係数表!F:F,3))))))</f>
        <v>#VALUE!</v>
      </c>
      <c r="I993" t="e">
        <f>MIN(100, MAX(0, (INDEX(出力表!D:D,3))*G993/MAX(H993, Settings!B3)))</f>
        <v>#VALUE!</v>
      </c>
      <c r="J993">
        <f>MIN(100, MAX(0, 100*BETAINV(乱数表!$D993, MAX(0.00000001, (1/(1+EXP(-(INDEX(係数表!G:G,4) + $B993))))*(EXP(INDEX(係数表!H:H,4) + INDEX(係数表!I:I,4)*LN(INDEX(出力表!C:C,4)+1)))), MAX(0.00000001, (1-(1/(1+EXP(-(INDEX(係数表!G:G,4) + $B993)))))*(EXP(INDEX(係数表!H:H,4) + INDEX(係数表!I:I,4)*LN(INDEX(出力表!C:C,4)+1)))))))</f>
        <v>74.02186650928904</v>
      </c>
      <c r="K993" t="e">
        <f>MIN(100, MAX(0, (100*(INDEX(出力表!D:D,4))/(EXP(INDEX(係数表!B:B,4) + $C993) + (INDEX(出力表!D:D,4)))) + (乱数表!$P993*(Settings!B12/(((INDEX(出力表!D:D,4))+1)^INDEX(係数表!E:E,4)*INDEX(係数表!F:F,4))))))</f>
        <v>#VALUE!</v>
      </c>
      <c r="L993" t="e">
        <f>MIN(100, MAX(0, (INDEX(出力表!D:D,4))*J993/MAX(K993, Settings!B3)))</f>
        <v>#VALUE!</v>
      </c>
      <c r="M993">
        <f>MIN(100, MAX(0, 100*BETAINV(乱数表!$E993, MAX(0.00000001, (1/(1+EXP(-(INDEX(係数表!G:G,5) + $B993))))*(EXP(INDEX(係数表!H:H,5) + INDEX(係数表!I:I,5)*LN(INDEX(出力表!C:C,5)+1)))), MAX(0.00000001, (1-(1/(1+EXP(-(INDEX(係数表!G:G,5) + $B993)))))*(EXP(INDEX(係数表!H:H,5) + INDEX(係数表!I:I,5)*LN(INDEX(出力表!C:C,5)+1)))))))</f>
        <v>73.440259875576317</v>
      </c>
      <c r="N993" t="e">
        <f>MIN(100, MAX(0, (100*(INDEX(出力表!D:D,5))/(EXP(INDEX(係数表!B:B,5) + $C993) + (INDEX(出力表!D:D,5)))) + (乱数表!$Q993*(Settings!B12/(((INDEX(出力表!D:D,5))+1)^INDEX(係数表!E:E,5)*INDEX(係数表!F:F,5))))))</f>
        <v>#VALUE!</v>
      </c>
      <c r="O993" t="e">
        <f>MIN(100, MAX(0, (INDEX(出力表!D:D,5))*M993/MAX(N993, Settings!B3)))</f>
        <v>#VALUE!</v>
      </c>
      <c r="P993">
        <f>MIN(100, MAX(0, 100*BETAINV(乱数表!$F993, MAX(0.00000001, (1/(1+EXP(-(INDEX(係数表!G:G,6) + $B993))))*(EXP(INDEX(係数表!H:H,6) + INDEX(係数表!I:I,6)*LN(INDEX(出力表!C:C,6)+1)))), MAX(0.00000001, (1-(1/(1+EXP(-(INDEX(係数表!G:G,6) + $B993)))))*(EXP(INDEX(係数表!H:H,6) + INDEX(係数表!I:I,6)*LN(INDEX(出力表!C:C,6)+1)))))))</f>
        <v>42.064326943326577</v>
      </c>
      <c r="Q993" t="e">
        <f>MIN(100, MAX(0, (100*(INDEX(出力表!D:D,6))/(EXP(INDEX(係数表!B:B,6) + $C993) + (INDEX(出力表!D:D,6)))) + (乱数表!$R993*(Settings!B12/(((INDEX(出力表!D:D,6))+1)^INDEX(係数表!E:E,6)*INDEX(係数表!F:F,6))))))</f>
        <v>#VALUE!</v>
      </c>
      <c r="R993" t="e">
        <f>MIN(100, MAX(0, (INDEX(出力表!D:D,6))*P993/MAX(Q993, Settings!B3)))</f>
        <v>#VALUE!</v>
      </c>
      <c r="S993">
        <f>MIN(100, MAX(0, 100*BETAINV(乱数表!$G993, MAX(0.00000001, (1/(1+EXP(-(INDEX(係数表!G:G,7) + $B993))))*(EXP(INDEX(係数表!H:H,7) + INDEX(係数表!I:I,7)*LN(INDEX(出力表!C:C,7)+1)))), MAX(0.00000001, (1-(1/(1+EXP(-(INDEX(係数表!G:G,7) + $B993)))))*(EXP(INDEX(係数表!H:H,7) + INDEX(係数表!I:I,7)*LN(INDEX(出力表!C:C,7)+1)))))))</f>
        <v>46.800723811717354</v>
      </c>
      <c r="T993" t="e">
        <f>MIN(100, MAX(0, (100*(INDEX(出力表!D:D,7))/(EXP(INDEX(係数表!B:B,7) + $C993) + (INDEX(出力表!D:D,7)))) + (乱数表!$S993*(Settings!B12/(((INDEX(出力表!D:D,7))+1)^INDEX(係数表!E:E,7)*INDEX(係数表!F:F,7))))))</f>
        <v>#VALUE!</v>
      </c>
      <c r="U993" t="e">
        <f>MIN(100, MAX(0, (INDEX(出力表!D:D,7))*S993/MAX(T993, Settings!B3)))</f>
        <v>#VALUE!</v>
      </c>
      <c r="V993">
        <f>MIN(100, MAX(0, 100*BETAINV(乱数表!$H993, MAX(0.00000001, (1/(1+EXP(-(INDEX(係数表!G:G,8) + $B993))))*(EXP(INDEX(係数表!H:H,8) + INDEX(係数表!I:I,8)*LN(INDEX(出力表!C:C,8)+1)))), MAX(0.00000001, (1-(1/(1+EXP(-(INDEX(係数表!G:G,8) + $B993)))))*(EXP(INDEX(係数表!H:H,8) + INDEX(係数表!I:I,8)*LN(INDEX(出力表!C:C,8)+1)))))))</f>
        <v>54.2119144892905</v>
      </c>
      <c r="W993" t="e">
        <f>MIN(100, MAX(0, (100*(INDEX(出力表!D:D,8))/(EXP(INDEX(係数表!B:B,8) + $C993) + (INDEX(出力表!D:D,8)))) + (乱数表!$T993*(Settings!B12/(((INDEX(出力表!D:D,8))+1)^INDEX(係数表!E:E,8)*INDEX(係数表!F:F,8))))))</f>
        <v>#VALUE!</v>
      </c>
      <c r="X993" t="e">
        <f>MIN(100, MAX(0, (INDEX(出力表!D:D,8))*V993/MAX(W993, Settings!B3)))</f>
        <v>#VALUE!</v>
      </c>
      <c r="Y993">
        <f>MIN(100, MAX(0, 100*BETAINV(乱数表!$I993, MAX(0.00000001, (1/(1+EXP(-(INDEX(係数表!G:G,9) + $B993))))*(EXP(INDEX(係数表!H:H,9) + INDEX(係数表!I:I,9)*LN(INDEX(出力表!C:C,9)+1)))), MAX(0.00000001, (1-(1/(1+EXP(-(INDEX(係数表!G:G,9) + $B993)))))*(EXP(INDEX(係数表!H:H,9) + INDEX(係数表!I:I,9)*LN(INDEX(出力表!C:C,9)+1)))))))</f>
        <v>78.24349784915502</v>
      </c>
      <c r="Z993" t="e">
        <f>MIN(100, MAX(0, (100*(INDEX(出力表!D:D,9))/(EXP(INDEX(係数表!B:B,9) + $C993) + (INDEX(出力表!D:D,9)))) + (乱数表!$U993*(Settings!B12/(((INDEX(出力表!D:D,9))+1)^INDEX(係数表!E:E,9)*INDEX(係数表!F:F,9))))))</f>
        <v>#VALUE!</v>
      </c>
      <c r="AA993" t="e">
        <f>MIN(100, MAX(0, (INDEX(出力表!D:D,9))*Y993/MAX(Z993, Settings!B3)))</f>
        <v>#VALUE!</v>
      </c>
      <c r="AB993">
        <f>MIN(100, MAX(0, 100*BETAINV(乱数表!$J993, MAX(0.00000001, (1/(1+EXP(-(INDEX(係数表!G:G,10) + $B993))))*(EXP(INDEX(係数表!H:H,10) + INDEX(係数表!I:I,10)*LN(INDEX(出力表!C:C,10)+1)))), MAX(0.00000001, (1-(1/(1+EXP(-(INDEX(係数表!G:G,10) + $B993)))))*(EXP(INDEX(係数表!H:H,10) + INDEX(係数表!I:I,10)*LN(INDEX(出力表!C:C,10)+1)))))))</f>
        <v>95.02393577800332</v>
      </c>
      <c r="AC993" t="e">
        <f>MIN(100, MAX(0, (100*(INDEX(出力表!D:D,10))/(EXP(INDEX(係数表!B:B,10) + $C993) + (INDEX(出力表!D:D,10)))) + (乱数表!$V993*(Settings!B12/(((INDEX(出力表!D:D,10))+1)^INDEX(係数表!E:E,10)*INDEX(係数表!F:F,10))))))</f>
        <v>#VALUE!</v>
      </c>
      <c r="AD993" t="e">
        <f>MIN(100, MAX(0, (INDEX(出力表!D:D,10))*AB993/MAX(AC993, Settings!B3)))</f>
        <v>#VALUE!</v>
      </c>
      <c r="AE993">
        <f>MIN(100, MAX(0, 100*BETAINV(乱数表!$K993, MAX(0.00000001, (1/(1+EXP(-(INDEX(係数表!G:G,11) + $B993))))*(EXP(INDEX(係数表!H:H,11) + INDEX(係数表!I:I,11)*LN(INDEX(出力表!C:C,11)+1)))), MAX(0.00000001, (1-(1/(1+EXP(-(INDEX(係数表!G:G,11) + $B993)))))*(EXP(INDEX(係数表!H:H,11) + INDEX(係数表!I:I,11)*LN(INDEX(出力表!C:C,11)+1)))))))</f>
        <v>95.568922651926741</v>
      </c>
      <c r="AF993" t="e">
        <f>MIN(100, MAX(0, (100*(INDEX(出力表!D:D,11))/(EXP(INDEX(係数表!B:B,11) + $C993) + (INDEX(出力表!D:D,11)))) + (乱数表!$W993*(Settings!B12/(((INDEX(出力表!D:D,11))+1)^INDEX(係数表!E:E,11)*INDEX(係数表!F:F,11))))))</f>
        <v>#VALUE!</v>
      </c>
      <c r="AG993" t="e">
        <f>MIN(100, MAX(0, (INDEX(出力表!D:D,11))*AE993/MAX(AF993, Settings!B3)))</f>
        <v>#VALUE!</v>
      </c>
      <c r="AH993">
        <f>MIN(100, MAX(0, 100*BETAINV(乱数表!$L993, MAX(0.00000001, (1/(1+EXP(-(INDEX(係数表!G:G,12) + $B993))))*(EXP(INDEX(係数表!H:H,12) + INDEX(係数表!I:I,12)*LN(INDEX(出力表!C:C,12)+1)))), MAX(0.00000001, (1-(1/(1+EXP(-(INDEX(係数表!G:G,12) + $B993)))))*(EXP(INDEX(係数表!H:H,12) + INDEX(係数表!I:I,12)*LN(INDEX(出力表!C:C,12)+1)))))))</f>
        <v>94.1215723860048</v>
      </c>
      <c r="AI993" t="e">
        <f>MIN(100, MAX(0, (100*(INDEX(出力表!D:D,12))/(EXP(INDEX(係数表!B:B,12) + $C993) + (INDEX(出力表!D:D,12)))) + (乱数表!$X993*(Settings!B12/(((INDEX(出力表!D:D,12))+1)^INDEX(係数表!E:E,12)*INDEX(係数表!F:F,12))))))</f>
        <v>#VALUE!</v>
      </c>
      <c r="AJ993" t="e">
        <f>MIN(100, MAX(0, (INDEX(出力表!D:D,12))*AH993/MAX(AI993, Settings!B3)))</f>
        <v>#VALUE!</v>
      </c>
      <c r="AK993">
        <f>MIN(100, MAX(0, 100*BETAINV(乱数表!$M993, MAX(0.00000001, (1/(1+EXP(-(INDEX(係数表!G:G,13) + $B993))))*(EXP(INDEX(係数表!H:H,13) + INDEX(係数表!I:I,13)*LN(INDEX(出力表!C:C,13)+1)))), MAX(0.00000001, (1-(1/(1+EXP(-(INDEX(係数表!G:G,13) + $B993)))))*(EXP(INDEX(係数表!H:H,13) + INDEX(係数表!I:I,13)*LN(INDEX(出力表!C:C,13)+1)))))))</f>
        <v>99.121399649432902</v>
      </c>
      <c r="AL993" t="e">
        <f>MIN(100, MAX(0, (100*(INDEX(出力表!D:D,13))/(EXP(INDEX(係数表!B:B,13) + $C993) + (INDEX(出力表!D:D,13)))) + (乱数表!$Y993*(Settings!B12/(((INDEX(出力表!D:D,13))+1)^INDEX(係数表!E:E,13)*INDEX(係数表!F:F,13))))))</f>
        <v>#VALUE!</v>
      </c>
      <c r="AM993" t="e">
        <f>MIN(100, MAX(0, (INDEX(出力表!D:D,13))*AK993/MAX(AL993, Settings!B3)))</f>
        <v>#VALUE!</v>
      </c>
      <c r="AN993">
        <f>IF(ISNUMBER(F993), INDEX(出力表!B:B,2)*F993, 0)+IF(ISNUMBER(I993), INDEX(出力表!B:B,3)*I993, 0)+IF(ISNUMBER(L993), INDEX(出力表!B:B,4)*L993, 0)+IF(ISNUMBER(O993), INDEX(出力表!B:B,5)*O993, 0)+IF(ISNUMBER(R993), INDEX(出力表!B:B,6)*R993, 0)+IF(ISNUMBER(U993), INDEX(出力表!B:B,7)*U993, 0)+IF(ISNUMBER(X993), INDEX(出力表!B:B,8)*X993, 0)+IF(ISNUMBER(AA993), INDEX(出力表!B:B,9)*AA993, 0)+IF(ISNUMBER(AD993), INDEX(出力表!B:B,10)*AD993, 0)+IF(ISNUMBER(AG993), INDEX(出力表!B:B,11)*AG993, 0)+IF(ISNUMBER(AJ993), INDEX(出力表!B:B,12)*AJ993, 0)+IF(ISNUMBER(AM993), INDEX(出力表!B:B,13)*AM993, 0)</f>
        <v>0</v>
      </c>
      <c r="AO993">
        <f>IF(ISNUMBER(F993), INDEX(出力表!B:B,2), 0)+IF(ISNUMBER(I993), INDEX(出力表!B:B,3), 0)+IF(ISNUMBER(L993), INDEX(出力表!B:B,4), 0)+IF(ISNUMBER(O993), INDEX(出力表!B:B,5), 0)+IF(ISNUMBER(R993), INDEX(出力表!B:B,6), 0)+IF(ISNUMBER(U993), INDEX(出力表!B:B,7), 0)+IF(ISNUMBER(X993), INDEX(出力表!B:B,8), 0)+IF(ISNUMBER(AA993), INDEX(出力表!B:B,9), 0)+IF(ISNUMBER(AD993), INDEX(出力表!B:B,10), 0)+IF(ISNUMBER(AG993), INDEX(出力表!B:B,11), 0)+IF(ISNUMBER(AJ993), INDEX(出力表!B:B,12), 0)+IF(ISNUMBER(AM993), INDEX(出力表!B:B,13), 0)</f>
        <v>0</v>
      </c>
      <c r="AP993" t="str">
        <f t="shared" si="15"/>
        <v/>
      </c>
    </row>
    <row r="994" spans="1:42" x14ac:dyDescent="0.2">
      <c r="A994">
        <v>993</v>
      </c>
      <c r="B994">
        <f>IF(UPPER(Settings!B4)="TRUE", 乱数表!$Z994*Settings!B10, 0)</f>
        <v>0.42973057557804978</v>
      </c>
      <c r="C994">
        <f>IF(UPPER(Settings!B4)="TRUE", 乱数表!$AA994*Settings!B11, 0)</f>
        <v>4.5051553885319673E-2</v>
      </c>
      <c r="D994">
        <f>MIN(100, MAX(0, 100*BETAINV(乱数表!$B994, MAX(0.00000001, (1/(1+EXP(-(INDEX(係数表!G:G,2) + $B994))))*(EXP(INDEX(係数表!H:H,2) + INDEX(係数表!I:I,2)*LN(INDEX(出力表!C:C,2)+1)))), MAX(0.00000001, (1-(1/(1+EXP(-(INDEX(係数表!G:G,2) + $B994)))))*(EXP(INDEX(係数表!H:H,2) + INDEX(係数表!I:I,2)*LN(INDEX(出力表!C:C,2)+1)))))))</f>
        <v>98.977841721631904</v>
      </c>
      <c r="E994" t="e">
        <f>MIN(100, MAX(0, (100*(INDEX(出力表!D:D,2))/(EXP(INDEX(係数表!B:B,2) + $C994) + (INDEX(出力表!D:D,2)))) + (乱数表!$N994*(Settings!B12/(((INDEX(出力表!D:D,2))+1)^INDEX(係数表!E:E,2)*INDEX(係数表!F:F,2))))))</f>
        <v>#VALUE!</v>
      </c>
      <c r="F994" t="e">
        <f>MIN(100, MAX(0, (INDEX(出力表!D:D,2))*D994/MAX(E994, Settings!B3)))</f>
        <v>#VALUE!</v>
      </c>
      <c r="G994">
        <f>MIN(100, MAX(0, 100*BETAINV(乱数表!$C994, MAX(0.00000001, (1/(1+EXP(-(INDEX(係数表!G:G,3) + $B994))))*(EXP(INDEX(係数表!H:H,3) + INDEX(係数表!I:I,3)*LN(INDEX(出力表!C:C,3)+1)))), MAX(0.00000001, (1-(1/(1+EXP(-(INDEX(係数表!G:G,3) + $B994)))))*(EXP(INDEX(係数表!H:H,3) + INDEX(係数表!I:I,3)*LN(INDEX(出力表!C:C,3)+1)))))))</f>
        <v>99.824272409772036</v>
      </c>
      <c r="H994" t="e">
        <f>MIN(100, MAX(0, (100*(INDEX(出力表!D:D,3))/(EXP(INDEX(係数表!B:B,3) + $C994) + (INDEX(出力表!D:D,3)))) + (乱数表!$O994*(Settings!B12/(((INDEX(出力表!D:D,3))+1)^INDEX(係数表!E:E,3)*INDEX(係数表!F:F,3))))))</f>
        <v>#VALUE!</v>
      </c>
      <c r="I994" t="e">
        <f>MIN(100, MAX(0, (INDEX(出力表!D:D,3))*G994/MAX(H994, Settings!B3)))</f>
        <v>#VALUE!</v>
      </c>
      <c r="J994">
        <f>MIN(100, MAX(0, 100*BETAINV(乱数表!$D994, MAX(0.00000001, (1/(1+EXP(-(INDEX(係数表!G:G,4) + $B994))))*(EXP(INDEX(係数表!H:H,4) + INDEX(係数表!I:I,4)*LN(INDEX(出力表!C:C,4)+1)))), MAX(0.00000001, (1-(1/(1+EXP(-(INDEX(係数表!G:G,4) + $B994)))))*(EXP(INDEX(係数表!H:H,4) + INDEX(係数表!I:I,4)*LN(INDEX(出力表!C:C,4)+1)))))))</f>
        <v>99.705034541985</v>
      </c>
      <c r="K994" t="e">
        <f>MIN(100, MAX(0, (100*(INDEX(出力表!D:D,4))/(EXP(INDEX(係数表!B:B,4) + $C994) + (INDEX(出力表!D:D,4)))) + (乱数表!$P994*(Settings!B12/(((INDEX(出力表!D:D,4))+1)^INDEX(係数表!E:E,4)*INDEX(係数表!F:F,4))))))</f>
        <v>#VALUE!</v>
      </c>
      <c r="L994" t="e">
        <f>MIN(100, MAX(0, (INDEX(出力表!D:D,4))*J994/MAX(K994, Settings!B3)))</f>
        <v>#VALUE!</v>
      </c>
      <c r="M994">
        <f>MIN(100, MAX(0, 100*BETAINV(乱数表!$E994, MAX(0.00000001, (1/(1+EXP(-(INDEX(係数表!G:G,5) + $B994))))*(EXP(INDEX(係数表!H:H,5) + INDEX(係数表!I:I,5)*LN(INDEX(出力表!C:C,5)+1)))), MAX(0.00000001, (1-(1/(1+EXP(-(INDEX(係数表!G:G,5) + $B994)))))*(EXP(INDEX(係数表!H:H,5) + INDEX(係数表!I:I,5)*LN(INDEX(出力表!C:C,5)+1)))))))</f>
        <v>98.222864459362341</v>
      </c>
      <c r="N994" t="e">
        <f>MIN(100, MAX(0, (100*(INDEX(出力表!D:D,5))/(EXP(INDEX(係数表!B:B,5) + $C994) + (INDEX(出力表!D:D,5)))) + (乱数表!$Q994*(Settings!B12/(((INDEX(出力表!D:D,5))+1)^INDEX(係数表!E:E,5)*INDEX(係数表!F:F,5))))))</f>
        <v>#VALUE!</v>
      </c>
      <c r="O994" t="e">
        <f>MIN(100, MAX(0, (INDEX(出力表!D:D,5))*M994/MAX(N994, Settings!B3)))</f>
        <v>#VALUE!</v>
      </c>
      <c r="P994">
        <f>MIN(100, MAX(0, 100*BETAINV(乱数表!$F994, MAX(0.00000001, (1/(1+EXP(-(INDEX(係数表!G:G,6) + $B994))))*(EXP(INDEX(係数表!H:H,6) + INDEX(係数表!I:I,6)*LN(INDEX(出力表!C:C,6)+1)))), MAX(0.00000001, (1-(1/(1+EXP(-(INDEX(係数表!G:G,6) + $B994)))))*(EXP(INDEX(係数表!H:H,6) + INDEX(係数表!I:I,6)*LN(INDEX(出力表!C:C,6)+1)))))))</f>
        <v>99.971752864685755</v>
      </c>
      <c r="Q994" t="e">
        <f>MIN(100, MAX(0, (100*(INDEX(出力表!D:D,6))/(EXP(INDEX(係数表!B:B,6) + $C994) + (INDEX(出力表!D:D,6)))) + (乱数表!$R994*(Settings!B12/(((INDEX(出力表!D:D,6))+1)^INDEX(係数表!E:E,6)*INDEX(係数表!F:F,6))))))</f>
        <v>#VALUE!</v>
      </c>
      <c r="R994" t="e">
        <f>MIN(100, MAX(0, (INDEX(出力表!D:D,6))*P994/MAX(Q994, Settings!B3)))</f>
        <v>#VALUE!</v>
      </c>
      <c r="S994">
        <f>MIN(100, MAX(0, 100*BETAINV(乱数表!$G994, MAX(0.00000001, (1/(1+EXP(-(INDEX(係数表!G:G,7) + $B994))))*(EXP(INDEX(係数表!H:H,7) + INDEX(係数表!I:I,7)*LN(INDEX(出力表!C:C,7)+1)))), MAX(0.00000001, (1-(1/(1+EXP(-(INDEX(係数表!G:G,7) + $B994)))))*(EXP(INDEX(係数表!H:H,7) + INDEX(係数表!I:I,7)*LN(INDEX(出力表!C:C,7)+1)))))))</f>
        <v>92.23452360220287</v>
      </c>
      <c r="T994" t="e">
        <f>MIN(100, MAX(0, (100*(INDEX(出力表!D:D,7))/(EXP(INDEX(係数表!B:B,7) + $C994) + (INDEX(出力表!D:D,7)))) + (乱数表!$S994*(Settings!B12/(((INDEX(出力表!D:D,7))+1)^INDEX(係数表!E:E,7)*INDEX(係数表!F:F,7))))))</f>
        <v>#VALUE!</v>
      </c>
      <c r="U994" t="e">
        <f>MIN(100, MAX(0, (INDEX(出力表!D:D,7))*S994/MAX(T994, Settings!B3)))</f>
        <v>#VALUE!</v>
      </c>
      <c r="V994">
        <f>MIN(100, MAX(0, 100*BETAINV(乱数表!$H994, MAX(0.00000001, (1/(1+EXP(-(INDEX(係数表!G:G,8) + $B994))))*(EXP(INDEX(係数表!H:H,8) + INDEX(係数表!I:I,8)*LN(INDEX(出力表!C:C,8)+1)))), MAX(0.00000001, (1-(1/(1+EXP(-(INDEX(係数表!G:G,8) + $B994)))))*(EXP(INDEX(係数表!H:H,8) + INDEX(係数表!I:I,8)*LN(INDEX(出力表!C:C,8)+1)))))))</f>
        <v>95.705925968755395</v>
      </c>
      <c r="W994" t="e">
        <f>MIN(100, MAX(0, (100*(INDEX(出力表!D:D,8))/(EXP(INDEX(係数表!B:B,8) + $C994) + (INDEX(出力表!D:D,8)))) + (乱数表!$T994*(Settings!B12/(((INDEX(出力表!D:D,8))+1)^INDEX(係数表!E:E,8)*INDEX(係数表!F:F,8))))))</f>
        <v>#VALUE!</v>
      </c>
      <c r="X994" t="e">
        <f>MIN(100, MAX(0, (INDEX(出力表!D:D,8))*V994/MAX(W994, Settings!B3)))</f>
        <v>#VALUE!</v>
      </c>
      <c r="Y994">
        <f>MIN(100, MAX(0, 100*BETAINV(乱数表!$I994, MAX(0.00000001, (1/(1+EXP(-(INDEX(係数表!G:G,9) + $B994))))*(EXP(INDEX(係数表!H:H,9) + INDEX(係数表!I:I,9)*LN(INDEX(出力表!C:C,9)+1)))), MAX(0.00000001, (1-(1/(1+EXP(-(INDEX(係数表!G:G,9) + $B994)))))*(EXP(INDEX(係数表!H:H,9) + INDEX(係数表!I:I,9)*LN(INDEX(出力表!C:C,9)+1)))))))</f>
        <v>99.852842826189274</v>
      </c>
      <c r="Z994" t="e">
        <f>MIN(100, MAX(0, (100*(INDEX(出力表!D:D,9))/(EXP(INDEX(係数表!B:B,9) + $C994) + (INDEX(出力表!D:D,9)))) + (乱数表!$U994*(Settings!B12/(((INDEX(出力表!D:D,9))+1)^INDEX(係数表!E:E,9)*INDEX(係数表!F:F,9))))))</f>
        <v>#VALUE!</v>
      </c>
      <c r="AA994" t="e">
        <f>MIN(100, MAX(0, (INDEX(出力表!D:D,9))*Y994/MAX(Z994, Settings!B3)))</f>
        <v>#VALUE!</v>
      </c>
      <c r="AB994">
        <f>MIN(100, MAX(0, 100*BETAINV(乱数表!$J994, MAX(0.00000001, (1/(1+EXP(-(INDEX(係数表!G:G,10) + $B994))))*(EXP(INDEX(係数表!H:H,10) + INDEX(係数表!I:I,10)*LN(INDEX(出力表!C:C,10)+1)))), MAX(0.00000001, (1-(1/(1+EXP(-(INDEX(係数表!G:G,10) + $B994)))))*(EXP(INDEX(係数表!H:H,10) + INDEX(係数表!I:I,10)*LN(INDEX(出力表!C:C,10)+1)))))))</f>
        <v>97.167733762031034</v>
      </c>
      <c r="AC994" t="e">
        <f>MIN(100, MAX(0, (100*(INDEX(出力表!D:D,10))/(EXP(INDEX(係数表!B:B,10) + $C994) + (INDEX(出力表!D:D,10)))) + (乱数表!$V994*(Settings!B12/(((INDEX(出力表!D:D,10))+1)^INDEX(係数表!E:E,10)*INDEX(係数表!F:F,10))))))</f>
        <v>#VALUE!</v>
      </c>
      <c r="AD994" t="e">
        <f>MIN(100, MAX(0, (INDEX(出力表!D:D,10))*AB994/MAX(AC994, Settings!B3)))</f>
        <v>#VALUE!</v>
      </c>
      <c r="AE994">
        <f>MIN(100, MAX(0, 100*BETAINV(乱数表!$K994, MAX(0.00000001, (1/(1+EXP(-(INDEX(係数表!G:G,11) + $B994))))*(EXP(INDEX(係数表!H:H,11) + INDEX(係数表!I:I,11)*LN(INDEX(出力表!C:C,11)+1)))), MAX(0.00000001, (1-(1/(1+EXP(-(INDEX(係数表!G:G,11) + $B994)))))*(EXP(INDEX(係数表!H:H,11) + INDEX(係数表!I:I,11)*LN(INDEX(出力表!C:C,11)+1)))))))</f>
        <v>99.986836612402286</v>
      </c>
      <c r="AF994" t="e">
        <f>MIN(100, MAX(0, (100*(INDEX(出力表!D:D,11))/(EXP(INDEX(係数表!B:B,11) + $C994) + (INDEX(出力表!D:D,11)))) + (乱数表!$W994*(Settings!B12/(((INDEX(出力表!D:D,11))+1)^INDEX(係数表!E:E,11)*INDEX(係数表!F:F,11))))))</f>
        <v>#VALUE!</v>
      </c>
      <c r="AG994" t="e">
        <f>MIN(100, MAX(0, (INDEX(出力表!D:D,11))*AE994/MAX(AF994, Settings!B3)))</f>
        <v>#VALUE!</v>
      </c>
      <c r="AH994">
        <f>MIN(100, MAX(0, 100*BETAINV(乱数表!$L994, MAX(0.00000001, (1/(1+EXP(-(INDEX(係数表!G:G,12) + $B994))))*(EXP(INDEX(係数表!H:H,12) + INDEX(係数表!I:I,12)*LN(INDEX(出力表!C:C,12)+1)))), MAX(0.00000001, (1-(1/(1+EXP(-(INDEX(係数表!G:G,12) + $B994)))))*(EXP(INDEX(係数表!H:H,12) + INDEX(係数表!I:I,12)*LN(INDEX(出力表!C:C,12)+1)))))))</f>
        <v>99.905419492340485</v>
      </c>
      <c r="AI994" t="e">
        <f>MIN(100, MAX(0, (100*(INDEX(出力表!D:D,12))/(EXP(INDEX(係数表!B:B,12) + $C994) + (INDEX(出力表!D:D,12)))) + (乱数表!$X994*(Settings!B12/(((INDEX(出力表!D:D,12))+1)^INDEX(係数表!E:E,12)*INDEX(係数表!F:F,12))))))</f>
        <v>#VALUE!</v>
      </c>
      <c r="AJ994" t="e">
        <f>MIN(100, MAX(0, (INDEX(出力表!D:D,12))*AH994/MAX(AI994, Settings!B3)))</f>
        <v>#VALUE!</v>
      </c>
      <c r="AK994">
        <f>MIN(100, MAX(0, 100*BETAINV(乱数表!$M994, MAX(0.00000001, (1/(1+EXP(-(INDEX(係数表!G:G,13) + $B994))))*(EXP(INDEX(係数表!H:H,13) + INDEX(係数表!I:I,13)*LN(INDEX(出力表!C:C,13)+1)))), MAX(0.00000001, (1-(1/(1+EXP(-(INDEX(係数表!G:G,13) + $B994)))))*(EXP(INDEX(係数表!H:H,13) + INDEX(係数表!I:I,13)*LN(INDEX(出力表!C:C,13)+1)))))))</f>
        <v>53.793071860164986</v>
      </c>
      <c r="AL994" t="e">
        <f>MIN(100, MAX(0, (100*(INDEX(出力表!D:D,13))/(EXP(INDEX(係数表!B:B,13) + $C994) + (INDEX(出力表!D:D,13)))) + (乱数表!$Y994*(Settings!B12/(((INDEX(出力表!D:D,13))+1)^INDEX(係数表!E:E,13)*INDEX(係数表!F:F,13))))))</f>
        <v>#VALUE!</v>
      </c>
      <c r="AM994" t="e">
        <f>MIN(100, MAX(0, (INDEX(出力表!D:D,13))*AK994/MAX(AL994, Settings!B3)))</f>
        <v>#VALUE!</v>
      </c>
      <c r="AN994">
        <f>IF(ISNUMBER(F994), INDEX(出力表!B:B,2)*F994, 0)+IF(ISNUMBER(I994), INDEX(出力表!B:B,3)*I994, 0)+IF(ISNUMBER(L994), INDEX(出力表!B:B,4)*L994, 0)+IF(ISNUMBER(O994), INDEX(出力表!B:B,5)*O994, 0)+IF(ISNUMBER(R994), INDEX(出力表!B:B,6)*R994, 0)+IF(ISNUMBER(U994), INDEX(出力表!B:B,7)*U994, 0)+IF(ISNUMBER(X994), INDEX(出力表!B:B,8)*X994, 0)+IF(ISNUMBER(AA994), INDEX(出力表!B:B,9)*AA994, 0)+IF(ISNUMBER(AD994), INDEX(出力表!B:B,10)*AD994, 0)+IF(ISNUMBER(AG994), INDEX(出力表!B:B,11)*AG994, 0)+IF(ISNUMBER(AJ994), INDEX(出力表!B:B,12)*AJ994, 0)+IF(ISNUMBER(AM994), INDEX(出力表!B:B,13)*AM994, 0)</f>
        <v>0</v>
      </c>
      <c r="AO994">
        <f>IF(ISNUMBER(F994), INDEX(出力表!B:B,2), 0)+IF(ISNUMBER(I994), INDEX(出力表!B:B,3), 0)+IF(ISNUMBER(L994), INDEX(出力表!B:B,4), 0)+IF(ISNUMBER(O994), INDEX(出力表!B:B,5), 0)+IF(ISNUMBER(R994), INDEX(出力表!B:B,6), 0)+IF(ISNUMBER(U994), INDEX(出力表!B:B,7), 0)+IF(ISNUMBER(X994), INDEX(出力表!B:B,8), 0)+IF(ISNUMBER(AA994), INDEX(出力表!B:B,9), 0)+IF(ISNUMBER(AD994), INDEX(出力表!B:B,10), 0)+IF(ISNUMBER(AG994), INDEX(出力表!B:B,11), 0)+IF(ISNUMBER(AJ994), INDEX(出力表!B:B,12), 0)+IF(ISNUMBER(AM994), INDEX(出力表!B:B,13), 0)</f>
        <v>0</v>
      </c>
      <c r="AP994" t="str">
        <f t="shared" si="15"/>
        <v/>
      </c>
    </row>
    <row r="995" spans="1:42" x14ac:dyDescent="0.2">
      <c r="A995">
        <v>994</v>
      </c>
      <c r="B995">
        <f>IF(UPPER(Settings!B4)="TRUE", 乱数表!$Z995*Settings!B10, 0)</f>
        <v>8.6828460106666127E-3</v>
      </c>
      <c r="C995">
        <f>IF(UPPER(Settings!B4)="TRUE", 乱数表!$AA995*Settings!B11, 0)</f>
        <v>1.9321646799167484E-2</v>
      </c>
      <c r="D995">
        <f>MIN(100, MAX(0, 100*BETAINV(乱数表!$B995, MAX(0.00000001, (1/(1+EXP(-(INDEX(係数表!G:G,2) + $B995))))*(EXP(INDEX(係数表!H:H,2) + INDEX(係数表!I:I,2)*LN(INDEX(出力表!C:C,2)+1)))), MAX(0.00000001, (1-(1/(1+EXP(-(INDEX(係数表!G:G,2) + $B995)))))*(EXP(INDEX(係数表!H:H,2) + INDEX(係数表!I:I,2)*LN(INDEX(出力表!C:C,2)+1)))))))</f>
        <v>92.939174743766898</v>
      </c>
      <c r="E995" t="e">
        <f>MIN(100, MAX(0, (100*(INDEX(出力表!D:D,2))/(EXP(INDEX(係数表!B:B,2) + $C995) + (INDEX(出力表!D:D,2)))) + (乱数表!$N995*(Settings!B12/(((INDEX(出力表!D:D,2))+1)^INDEX(係数表!E:E,2)*INDEX(係数表!F:F,2))))))</f>
        <v>#VALUE!</v>
      </c>
      <c r="F995" t="e">
        <f>MIN(100, MAX(0, (INDEX(出力表!D:D,2))*D995/MAX(E995, Settings!B3)))</f>
        <v>#VALUE!</v>
      </c>
      <c r="G995">
        <f>MIN(100, MAX(0, 100*BETAINV(乱数表!$C995, MAX(0.00000001, (1/(1+EXP(-(INDEX(係数表!G:G,3) + $B995))))*(EXP(INDEX(係数表!H:H,3) + INDEX(係数表!I:I,3)*LN(INDEX(出力表!C:C,3)+1)))), MAX(0.00000001, (1-(1/(1+EXP(-(INDEX(係数表!G:G,3) + $B995)))))*(EXP(INDEX(係数表!H:H,3) + INDEX(係数表!I:I,3)*LN(INDEX(出力表!C:C,3)+1)))))))</f>
        <v>72.879935227784401</v>
      </c>
      <c r="H995" t="e">
        <f>MIN(100, MAX(0, (100*(INDEX(出力表!D:D,3))/(EXP(INDEX(係数表!B:B,3) + $C995) + (INDEX(出力表!D:D,3)))) + (乱数表!$O995*(Settings!B12/(((INDEX(出力表!D:D,3))+1)^INDEX(係数表!E:E,3)*INDEX(係数表!F:F,3))))))</f>
        <v>#VALUE!</v>
      </c>
      <c r="I995" t="e">
        <f>MIN(100, MAX(0, (INDEX(出力表!D:D,3))*G995/MAX(H995, Settings!B3)))</f>
        <v>#VALUE!</v>
      </c>
      <c r="J995">
        <f>MIN(100, MAX(0, 100*BETAINV(乱数表!$D995, MAX(0.00000001, (1/(1+EXP(-(INDEX(係数表!G:G,4) + $B995))))*(EXP(INDEX(係数表!H:H,4) + INDEX(係数表!I:I,4)*LN(INDEX(出力表!C:C,4)+1)))), MAX(0.00000001, (1-(1/(1+EXP(-(INDEX(係数表!G:G,4) + $B995)))))*(EXP(INDEX(係数表!H:H,4) + INDEX(係数表!I:I,4)*LN(INDEX(出力表!C:C,4)+1)))))))</f>
        <v>83.118326538872921</v>
      </c>
      <c r="K995" t="e">
        <f>MIN(100, MAX(0, (100*(INDEX(出力表!D:D,4))/(EXP(INDEX(係数表!B:B,4) + $C995) + (INDEX(出力表!D:D,4)))) + (乱数表!$P995*(Settings!B12/(((INDEX(出力表!D:D,4))+1)^INDEX(係数表!E:E,4)*INDEX(係数表!F:F,4))))))</f>
        <v>#VALUE!</v>
      </c>
      <c r="L995" t="e">
        <f>MIN(100, MAX(0, (INDEX(出力表!D:D,4))*J995/MAX(K995, Settings!B3)))</f>
        <v>#VALUE!</v>
      </c>
      <c r="M995">
        <f>MIN(100, MAX(0, 100*BETAINV(乱数表!$E995, MAX(0.00000001, (1/(1+EXP(-(INDEX(係数表!G:G,5) + $B995))))*(EXP(INDEX(係数表!H:H,5) + INDEX(係数表!I:I,5)*LN(INDEX(出力表!C:C,5)+1)))), MAX(0.00000001, (1-(1/(1+EXP(-(INDEX(係数表!G:G,5) + $B995)))))*(EXP(INDEX(係数表!H:H,5) + INDEX(係数表!I:I,5)*LN(INDEX(出力表!C:C,5)+1)))))))</f>
        <v>99.991340929498847</v>
      </c>
      <c r="N995" t="e">
        <f>MIN(100, MAX(0, (100*(INDEX(出力表!D:D,5))/(EXP(INDEX(係数表!B:B,5) + $C995) + (INDEX(出力表!D:D,5)))) + (乱数表!$Q995*(Settings!B12/(((INDEX(出力表!D:D,5))+1)^INDEX(係数表!E:E,5)*INDEX(係数表!F:F,5))))))</f>
        <v>#VALUE!</v>
      </c>
      <c r="O995" t="e">
        <f>MIN(100, MAX(0, (INDEX(出力表!D:D,5))*M995/MAX(N995, Settings!B3)))</f>
        <v>#VALUE!</v>
      </c>
      <c r="P995">
        <f>MIN(100, MAX(0, 100*BETAINV(乱数表!$F995, MAX(0.00000001, (1/(1+EXP(-(INDEX(係数表!G:G,6) + $B995))))*(EXP(INDEX(係数表!H:H,6) + INDEX(係数表!I:I,6)*LN(INDEX(出力表!C:C,6)+1)))), MAX(0.00000001, (1-(1/(1+EXP(-(INDEX(係数表!G:G,6) + $B995)))))*(EXP(INDEX(係数表!H:H,6) + INDEX(係数表!I:I,6)*LN(INDEX(出力表!C:C,6)+1)))))))</f>
        <v>96.822572686561486</v>
      </c>
      <c r="Q995" t="e">
        <f>MIN(100, MAX(0, (100*(INDEX(出力表!D:D,6))/(EXP(INDEX(係数表!B:B,6) + $C995) + (INDEX(出力表!D:D,6)))) + (乱数表!$R995*(Settings!B12/(((INDEX(出力表!D:D,6))+1)^INDEX(係数表!E:E,6)*INDEX(係数表!F:F,6))))))</f>
        <v>#VALUE!</v>
      </c>
      <c r="R995" t="e">
        <f>MIN(100, MAX(0, (INDEX(出力表!D:D,6))*P995/MAX(Q995, Settings!B3)))</f>
        <v>#VALUE!</v>
      </c>
      <c r="S995">
        <f>MIN(100, MAX(0, 100*BETAINV(乱数表!$G995, MAX(0.00000001, (1/(1+EXP(-(INDEX(係数表!G:G,7) + $B995))))*(EXP(INDEX(係数表!H:H,7) + INDEX(係数表!I:I,7)*LN(INDEX(出力表!C:C,7)+1)))), MAX(0.00000001, (1-(1/(1+EXP(-(INDEX(係数表!G:G,7) + $B995)))))*(EXP(INDEX(係数表!H:H,7) + INDEX(係数表!I:I,7)*LN(INDEX(出力表!C:C,7)+1)))))))</f>
        <v>93.184057058170438</v>
      </c>
      <c r="T995" t="e">
        <f>MIN(100, MAX(0, (100*(INDEX(出力表!D:D,7))/(EXP(INDEX(係数表!B:B,7) + $C995) + (INDEX(出力表!D:D,7)))) + (乱数表!$S995*(Settings!B12/(((INDEX(出力表!D:D,7))+1)^INDEX(係数表!E:E,7)*INDEX(係数表!F:F,7))))))</f>
        <v>#VALUE!</v>
      </c>
      <c r="U995" t="e">
        <f>MIN(100, MAX(0, (INDEX(出力表!D:D,7))*S995/MAX(T995, Settings!B3)))</f>
        <v>#VALUE!</v>
      </c>
      <c r="V995">
        <f>MIN(100, MAX(0, 100*BETAINV(乱数表!$H995, MAX(0.00000001, (1/(1+EXP(-(INDEX(係数表!G:G,8) + $B995))))*(EXP(INDEX(係数表!H:H,8) + INDEX(係数表!I:I,8)*LN(INDEX(出力表!C:C,8)+1)))), MAX(0.00000001, (1-(1/(1+EXP(-(INDEX(係数表!G:G,8) + $B995)))))*(EXP(INDEX(係数表!H:H,8) + INDEX(係数表!I:I,8)*LN(INDEX(出力表!C:C,8)+1)))))))</f>
        <v>98.356492005569308</v>
      </c>
      <c r="W995" t="e">
        <f>MIN(100, MAX(0, (100*(INDEX(出力表!D:D,8))/(EXP(INDEX(係数表!B:B,8) + $C995) + (INDEX(出力表!D:D,8)))) + (乱数表!$T995*(Settings!B12/(((INDEX(出力表!D:D,8))+1)^INDEX(係数表!E:E,8)*INDEX(係数表!F:F,8))))))</f>
        <v>#VALUE!</v>
      </c>
      <c r="X995" t="e">
        <f>MIN(100, MAX(0, (INDEX(出力表!D:D,8))*V995/MAX(W995, Settings!B3)))</f>
        <v>#VALUE!</v>
      </c>
      <c r="Y995">
        <f>MIN(100, MAX(0, 100*BETAINV(乱数表!$I995, MAX(0.00000001, (1/(1+EXP(-(INDEX(係数表!G:G,9) + $B995))))*(EXP(INDEX(係数表!H:H,9) + INDEX(係数表!I:I,9)*LN(INDEX(出力表!C:C,9)+1)))), MAX(0.00000001, (1-(1/(1+EXP(-(INDEX(係数表!G:G,9) + $B995)))))*(EXP(INDEX(係数表!H:H,9) + INDEX(係数表!I:I,9)*LN(INDEX(出力表!C:C,9)+1)))))))</f>
        <v>83.27726279665508</v>
      </c>
      <c r="Z995" t="e">
        <f>MIN(100, MAX(0, (100*(INDEX(出力表!D:D,9))/(EXP(INDEX(係数表!B:B,9) + $C995) + (INDEX(出力表!D:D,9)))) + (乱数表!$U995*(Settings!B12/(((INDEX(出力表!D:D,9))+1)^INDEX(係数表!E:E,9)*INDEX(係数表!F:F,9))))))</f>
        <v>#VALUE!</v>
      </c>
      <c r="AA995" t="e">
        <f>MIN(100, MAX(0, (INDEX(出力表!D:D,9))*Y995/MAX(Z995, Settings!B3)))</f>
        <v>#VALUE!</v>
      </c>
      <c r="AB995">
        <f>MIN(100, MAX(0, 100*BETAINV(乱数表!$J995, MAX(0.00000001, (1/(1+EXP(-(INDEX(係数表!G:G,10) + $B995))))*(EXP(INDEX(係数表!H:H,10) + INDEX(係数表!I:I,10)*LN(INDEX(出力表!C:C,10)+1)))), MAX(0.00000001, (1-(1/(1+EXP(-(INDEX(係数表!G:G,10) + $B995)))))*(EXP(INDEX(係数表!H:H,10) + INDEX(係数表!I:I,10)*LN(INDEX(出力表!C:C,10)+1)))))))</f>
        <v>87.337098224159959</v>
      </c>
      <c r="AC995" t="e">
        <f>MIN(100, MAX(0, (100*(INDEX(出力表!D:D,10))/(EXP(INDEX(係数表!B:B,10) + $C995) + (INDEX(出力表!D:D,10)))) + (乱数表!$V995*(Settings!B12/(((INDEX(出力表!D:D,10))+1)^INDEX(係数表!E:E,10)*INDEX(係数表!F:F,10))))))</f>
        <v>#VALUE!</v>
      </c>
      <c r="AD995" t="e">
        <f>MIN(100, MAX(0, (INDEX(出力表!D:D,10))*AB995/MAX(AC995, Settings!B3)))</f>
        <v>#VALUE!</v>
      </c>
      <c r="AE995">
        <f>MIN(100, MAX(0, 100*BETAINV(乱数表!$K995, MAX(0.00000001, (1/(1+EXP(-(INDEX(係数表!G:G,11) + $B995))))*(EXP(INDEX(係数表!H:H,11) + INDEX(係数表!I:I,11)*LN(INDEX(出力表!C:C,11)+1)))), MAX(0.00000001, (1-(1/(1+EXP(-(INDEX(係数表!G:G,11) + $B995)))))*(EXP(INDEX(係数表!H:H,11) + INDEX(係数表!I:I,11)*LN(INDEX(出力表!C:C,11)+1)))))))</f>
        <v>69.051172708890732</v>
      </c>
      <c r="AF995" t="e">
        <f>MIN(100, MAX(0, (100*(INDEX(出力表!D:D,11))/(EXP(INDEX(係数表!B:B,11) + $C995) + (INDEX(出力表!D:D,11)))) + (乱数表!$W995*(Settings!B12/(((INDEX(出力表!D:D,11))+1)^INDEX(係数表!E:E,11)*INDEX(係数表!F:F,11))))))</f>
        <v>#VALUE!</v>
      </c>
      <c r="AG995" t="e">
        <f>MIN(100, MAX(0, (INDEX(出力表!D:D,11))*AE995/MAX(AF995, Settings!B3)))</f>
        <v>#VALUE!</v>
      </c>
      <c r="AH995">
        <f>MIN(100, MAX(0, 100*BETAINV(乱数表!$L995, MAX(0.00000001, (1/(1+EXP(-(INDEX(係数表!G:G,12) + $B995))))*(EXP(INDEX(係数表!H:H,12) + INDEX(係数表!I:I,12)*LN(INDEX(出力表!C:C,12)+1)))), MAX(0.00000001, (1-(1/(1+EXP(-(INDEX(係数表!G:G,12) + $B995)))))*(EXP(INDEX(係数表!H:H,12) + INDEX(係数表!I:I,12)*LN(INDEX(出力表!C:C,12)+1)))))))</f>
        <v>55.268352097284371</v>
      </c>
      <c r="AI995" t="e">
        <f>MIN(100, MAX(0, (100*(INDEX(出力表!D:D,12))/(EXP(INDEX(係数表!B:B,12) + $C995) + (INDEX(出力表!D:D,12)))) + (乱数表!$X995*(Settings!B12/(((INDEX(出力表!D:D,12))+1)^INDEX(係数表!E:E,12)*INDEX(係数表!F:F,12))))))</f>
        <v>#VALUE!</v>
      </c>
      <c r="AJ995" t="e">
        <f>MIN(100, MAX(0, (INDEX(出力表!D:D,12))*AH995/MAX(AI995, Settings!B3)))</f>
        <v>#VALUE!</v>
      </c>
      <c r="AK995">
        <f>MIN(100, MAX(0, 100*BETAINV(乱数表!$M995, MAX(0.00000001, (1/(1+EXP(-(INDEX(係数表!G:G,13) + $B995))))*(EXP(INDEX(係数表!H:H,13) + INDEX(係数表!I:I,13)*LN(INDEX(出力表!C:C,13)+1)))), MAX(0.00000001, (1-(1/(1+EXP(-(INDEX(係数表!G:G,13) + $B995)))))*(EXP(INDEX(係数表!H:H,13) + INDEX(係数表!I:I,13)*LN(INDEX(出力表!C:C,13)+1)))))))</f>
        <v>96.469840067870621</v>
      </c>
      <c r="AL995" t="e">
        <f>MIN(100, MAX(0, (100*(INDEX(出力表!D:D,13))/(EXP(INDEX(係数表!B:B,13) + $C995) + (INDEX(出力表!D:D,13)))) + (乱数表!$Y995*(Settings!B12/(((INDEX(出力表!D:D,13))+1)^INDEX(係数表!E:E,13)*INDEX(係数表!F:F,13))))))</f>
        <v>#VALUE!</v>
      </c>
      <c r="AM995" t="e">
        <f>MIN(100, MAX(0, (INDEX(出力表!D:D,13))*AK995/MAX(AL995, Settings!B3)))</f>
        <v>#VALUE!</v>
      </c>
      <c r="AN995">
        <f>IF(ISNUMBER(F995), INDEX(出力表!B:B,2)*F995, 0)+IF(ISNUMBER(I995), INDEX(出力表!B:B,3)*I995, 0)+IF(ISNUMBER(L995), INDEX(出力表!B:B,4)*L995, 0)+IF(ISNUMBER(O995), INDEX(出力表!B:B,5)*O995, 0)+IF(ISNUMBER(R995), INDEX(出力表!B:B,6)*R995, 0)+IF(ISNUMBER(U995), INDEX(出力表!B:B,7)*U995, 0)+IF(ISNUMBER(X995), INDEX(出力表!B:B,8)*X995, 0)+IF(ISNUMBER(AA995), INDEX(出力表!B:B,9)*AA995, 0)+IF(ISNUMBER(AD995), INDEX(出力表!B:B,10)*AD995, 0)+IF(ISNUMBER(AG995), INDEX(出力表!B:B,11)*AG995, 0)+IF(ISNUMBER(AJ995), INDEX(出力表!B:B,12)*AJ995, 0)+IF(ISNUMBER(AM995), INDEX(出力表!B:B,13)*AM995, 0)</f>
        <v>0</v>
      </c>
      <c r="AO995">
        <f>IF(ISNUMBER(F995), INDEX(出力表!B:B,2), 0)+IF(ISNUMBER(I995), INDEX(出力表!B:B,3), 0)+IF(ISNUMBER(L995), INDEX(出力表!B:B,4), 0)+IF(ISNUMBER(O995), INDEX(出力表!B:B,5), 0)+IF(ISNUMBER(R995), INDEX(出力表!B:B,6), 0)+IF(ISNUMBER(U995), INDEX(出力表!B:B,7), 0)+IF(ISNUMBER(X995), INDEX(出力表!B:B,8), 0)+IF(ISNUMBER(AA995), INDEX(出力表!B:B,9), 0)+IF(ISNUMBER(AD995), INDEX(出力表!B:B,10), 0)+IF(ISNUMBER(AG995), INDEX(出力表!B:B,11), 0)+IF(ISNUMBER(AJ995), INDEX(出力表!B:B,12), 0)+IF(ISNUMBER(AM995), INDEX(出力表!B:B,13), 0)</f>
        <v>0</v>
      </c>
      <c r="AP995" t="str">
        <f t="shared" si="15"/>
        <v/>
      </c>
    </row>
    <row r="996" spans="1:42" x14ac:dyDescent="0.2">
      <c r="A996">
        <v>995</v>
      </c>
      <c r="B996">
        <f>IF(UPPER(Settings!B4)="TRUE", 乱数表!$Z996*Settings!B10, 0)</f>
        <v>0.74590512420644772</v>
      </c>
      <c r="C996">
        <f>IF(UPPER(Settings!B4)="TRUE", 乱数表!$AA996*Settings!B11, 0)</f>
        <v>-0.10271239688208265</v>
      </c>
      <c r="D996">
        <f>MIN(100, MAX(0, 100*BETAINV(乱数表!$B996, MAX(0.00000001, (1/(1+EXP(-(INDEX(係数表!G:G,2) + $B996))))*(EXP(INDEX(係数表!H:H,2) + INDEX(係数表!I:I,2)*LN(INDEX(出力表!C:C,2)+1)))), MAX(0.00000001, (1-(1/(1+EXP(-(INDEX(係数表!G:G,2) + $B996)))))*(EXP(INDEX(係数表!H:H,2) + INDEX(係数表!I:I,2)*LN(INDEX(出力表!C:C,2)+1)))))))</f>
        <v>99.626214449204014</v>
      </c>
      <c r="E996" t="e">
        <f>MIN(100, MAX(0, (100*(INDEX(出力表!D:D,2))/(EXP(INDEX(係数表!B:B,2) + $C996) + (INDEX(出力表!D:D,2)))) + (乱数表!$N996*(Settings!B12/(((INDEX(出力表!D:D,2))+1)^INDEX(係数表!E:E,2)*INDEX(係数表!F:F,2))))))</f>
        <v>#VALUE!</v>
      </c>
      <c r="F996" t="e">
        <f>MIN(100, MAX(0, (INDEX(出力表!D:D,2))*D996/MAX(E996, Settings!B3)))</f>
        <v>#VALUE!</v>
      </c>
      <c r="G996">
        <f>MIN(100, MAX(0, 100*BETAINV(乱数表!$C996, MAX(0.00000001, (1/(1+EXP(-(INDEX(係数表!G:G,3) + $B996))))*(EXP(INDEX(係数表!H:H,3) + INDEX(係数表!I:I,3)*LN(INDEX(出力表!C:C,3)+1)))), MAX(0.00000001, (1-(1/(1+EXP(-(INDEX(係数表!G:G,3) + $B996)))))*(EXP(INDEX(係数表!H:H,3) + INDEX(係数表!I:I,3)*LN(INDEX(出力表!C:C,3)+1)))))))</f>
        <v>77.585848531091642</v>
      </c>
      <c r="H996" t="e">
        <f>MIN(100, MAX(0, (100*(INDEX(出力表!D:D,3))/(EXP(INDEX(係数表!B:B,3) + $C996) + (INDEX(出力表!D:D,3)))) + (乱数表!$O996*(Settings!B12/(((INDEX(出力表!D:D,3))+1)^INDEX(係数表!E:E,3)*INDEX(係数表!F:F,3))))))</f>
        <v>#VALUE!</v>
      </c>
      <c r="I996" t="e">
        <f>MIN(100, MAX(0, (INDEX(出力表!D:D,3))*G996/MAX(H996, Settings!B3)))</f>
        <v>#VALUE!</v>
      </c>
      <c r="J996">
        <f>MIN(100, MAX(0, 100*BETAINV(乱数表!$D996, MAX(0.00000001, (1/(1+EXP(-(INDEX(係数表!G:G,4) + $B996))))*(EXP(INDEX(係数表!H:H,4) + INDEX(係数表!I:I,4)*LN(INDEX(出力表!C:C,4)+1)))), MAX(0.00000001, (1-(1/(1+EXP(-(INDEX(係数表!G:G,4) + $B996)))))*(EXP(INDEX(係数表!H:H,4) + INDEX(係数表!I:I,4)*LN(INDEX(出力表!C:C,4)+1)))))))</f>
        <v>99.964810971752343</v>
      </c>
      <c r="K996" t="e">
        <f>MIN(100, MAX(0, (100*(INDEX(出力表!D:D,4))/(EXP(INDEX(係数表!B:B,4) + $C996) + (INDEX(出力表!D:D,4)))) + (乱数表!$P996*(Settings!B12/(((INDEX(出力表!D:D,4))+1)^INDEX(係数表!E:E,4)*INDEX(係数表!F:F,4))))))</f>
        <v>#VALUE!</v>
      </c>
      <c r="L996" t="e">
        <f>MIN(100, MAX(0, (INDEX(出力表!D:D,4))*J996/MAX(K996, Settings!B3)))</f>
        <v>#VALUE!</v>
      </c>
      <c r="M996">
        <f>MIN(100, MAX(0, 100*BETAINV(乱数表!$E996, MAX(0.00000001, (1/(1+EXP(-(INDEX(係数表!G:G,5) + $B996))))*(EXP(INDEX(係数表!H:H,5) + INDEX(係数表!I:I,5)*LN(INDEX(出力表!C:C,5)+1)))), MAX(0.00000001, (1-(1/(1+EXP(-(INDEX(係数表!G:G,5) + $B996)))))*(EXP(INDEX(係数表!H:H,5) + INDEX(係数表!I:I,5)*LN(INDEX(出力表!C:C,5)+1)))))))</f>
        <v>99.341786194508643</v>
      </c>
      <c r="N996" t="e">
        <f>MIN(100, MAX(0, (100*(INDEX(出力表!D:D,5))/(EXP(INDEX(係数表!B:B,5) + $C996) + (INDEX(出力表!D:D,5)))) + (乱数表!$Q996*(Settings!B12/(((INDEX(出力表!D:D,5))+1)^INDEX(係数表!E:E,5)*INDEX(係数表!F:F,5))))))</f>
        <v>#VALUE!</v>
      </c>
      <c r="O996" t="e">
        <f>MIN(100, MAX(0, (INDEX(出力表!D:D,5))*M996/MAX(N996, Settings!B3)))</f>
        <v>#VALUE!</v>
      </c>
      <c r="P996">
        <f>MIN(100, MAX(0, 100*BETAINV(乱数表!$F996, MAX(0.00000001, (1/(1+EXP(-(INDEX(係数表!G:G,6) + $B996))))*(EXP(INDEX(係数表!H:H,6) + INDEX(係数表!I:I,6)*LN(INDEX(出力表!C:C,6)+1)))), MAX(0.00000001, (1-(1/(1+EXP(-(INDEX(係数表!G:G,6) + $B996)))))*(EXP(INDEX(係数表!H:H,6) + INDEX(係数表!I:I,6)*LN(INDEX(出力表!C:C,6)+1)))))))</f>
        <v>96.875863493511929</v>
      </c>
      <c r="Q996" t="e">
        <f>MIN(100, MAX(0, (100*(INDEX(出力表!D:D,6))/(EXP(INDEX(係数表!B:B,6) + $C996) + (INDEX(出力表!D:D,6)))) + (乱数表!$R996*(Settings!B12/(((INDEX(出力表!D:D,6))+1)^INDEX(係数表!E:E,6)*INDEX(係数表!F:F,6))))))</f>
        <v>#VALUE!</v>
      </c>
      <c r="R996" t="e">
        <f>MIN(100, MAX(0, (INDEX(出力表!D:D,6))*P996/MAX(Q996, Settings!B3)))</f>
        <v>#VALUE!</v>
      </c>
      <c r="S996">
        <f>MIN(100, MAX(0, 100*BETAINV(乱数表!$G996, MAX(0.00000001, (1/(1+EXP(-(INDEX(係数表!G:G,7) + $B996))))*(EXP(INDEX(係数表!H:H,7) + INDEX(係数表!I:I,7)*LN(INDEX(出力表!C:C,7)+1)))), MAX(0.00000001, (1-(1/(1+EXP(-(INDEX(係数表!G:G,7) + $B996)))))*(EXP(INDEX(係数表!H:H,7) + INDEX(係数表!I:I,7)*LN(INDEX(出力表!C:C,7)+1)))))))</f>
        <v>95.41706641877802</v>
      </c>
      <c r="T996" t="e">
        <f>MIN(100, MAX(0, (100*(INDEX(出力表!D:D,7))/(EXP(INDEX(係数表!B:B,7) + $C996) + (INDEX(出力表!D:D,7)))) + (乱数表!$S996*(Settings!B12/(((INDEX(出力表!D:D,7))+1)^INDEX(係数表!E:E,7)*INDEX(係数表!F:F,7))))))</f>
        <v>#VALUE!</v>
      </c>
      <c r="U996" t="e">
        <f>MIN(100, MAX(0, (INDEX(出力表!D:D,7))*S996/MAX(T996, Settings!B3)))</f>
        <v>#VALUE!</v>
      </c>
      <c r="V996">
        <f>MIN(100, MAX(0, 100*BETAINV(乱数表!$H996, MAX(0.00000001, (1/(1+EXP(-(INDEX(係数表!G:G,8) + $B996))))*(EXP(INDEX(係数表!H:H,8) + INDEX(係数表!I:I,8)*LN(INDEX(出力表!C:C,8)+1)))), MAX(0.00000001, (1-(1/(1+EXP(-(INDEX(係数表!G:G,8) + $B996)))))*(EXP(INDEX(係数表!H:H,8) + INDEX(係数表!I:I,8)*LN(INDEX(出力表!C:C,8)+1)))))))</f>
        <v>90.909079356079019</v>
      </c>
      <c r="W996" t="e">
        <f>MIN(100, MAX(0, (100*(INDEX(出力表!D:D,8))/(EXP(INDEX(係数表!B:B,8) + $C996) + (INDEX(出力表!D:D,8)))) + (乱数表!$T996*(Settings!B12/(((INDEX(出力表!D:D,8))+1)^INDEX(係数表!E:E,8)*INDEX(係数表!F:F,8))))))</f>
        <v>#VALUE!</v>
      </c>
      <c r="X996" t="e">
        <f>MIN(100, MAX(0, (INDEX(出力表!D:D,8))*V996/MAX(W996, Settings!B3)))</f>
        <v>#VALUE!</v>
      </c>
      <c r="Y996">
        <f>MIN(100, MAX(0, 100*BETAINV(乱数表!$I996, MAX(0.00000001, (1/(1+EXP(-(INDEX(係数表!G:G,9) + $B996))))*(EXP(INDEX(係数表!H:H,9) + INDEX(係数表!I:I,9)*LN(INDEX(出力表!C:C,9)+1)))), MAX(0.00000001, (1-(1/(1+EXP(-(INDEX(係数表!G:G,9) + $B996)))))*(EXP(INDEX(係数表!H:H,9) + INDEX(係数表!I:I,9)*LN(INDEX(出力表!C:C,9)+1)))))))</f>
        <v>99.966050950164686</v>
      </c>
      <c r="Z996" t="e">
        <f>MIN(100, MAX(0, (100*(INDEX(出力表!D:D,9))/(EXP(INDEX(係数表!B:B,9) + $C996) + (INDEX(出力表!D:D,9)))) + (乱数表!$U996*(Settings!B12/(((INDEX(出力表!D:D,9))+1)^INDEX(係数表!E:E,9)*INDEX(係数表!F:F,9))))))</f>
        <v>#VALUE!</v>
      </c>
      <c r="AA996" t="e">
        <f>MIN(100, MAX(0, (INDEX(出力表!D:D,9))*Y996/MAX(Z996, Settings!B3)))</f>
        <v>#VALUE!</v>
      </c>
      <c r="AB996">
        <f>MIN(100, MAX(0, 100*BETAINV(乱数表!$J996, MAX(0.00000001, (1/(1+EXP(-(INDEX(係数表!G:G,10) + $B996))))*(EXP(INDEX(係数表!H:H,10) + INDEX(係数表!I:I,10)*LN(INDEX(出力表!C:C,10)+1)))), MAX(0.00000001, (1-(1/(1+EXP(-(INDEX(係数表!G:G,10) + $B996)))))*(EXP(INDEX(係数表!H:H,10) + INDEX(係数表!I:I,10)*LN(INDEX(出力表!C:C,10)+1)))))))</f>
        <v>99.919762166542924</v>
      </c>
      <c r="AC996" t="e">
        <f>MIN(100, MAX(0, (100*(INDEX(出力表!D:D,10))/(EXP(INDEX(係数表!B:B,10) + $C996) + (INDEX(出力表!D:D,10)))) + (乱数表!$V996*(Settings!B12/(((INDEX(出力表!D:D,10))+1)^INDEX(係数表!E:E,10)*INDEX(係数表!F:F,10))))))</f>
        <v>#VALUE!</v>
      </c>
      <c r="AD996" t="e">
        <f>MIN(100, MAX(0, (INDEX(出力表!D:D,10))*AB996/MAX(AC996, Settings!B3)))</f>
        <v>#VALUE!</v>
      </c>
      <c r="AE996">
        <f>MIN(100, MAX(0, 100*BETAINV(乱数表!$K996, MAX(0.00000001, (1/(1+EXP(-(INDEX(係数表!G:G,11) + $B996))))*(EXP(INDEX(係数表!H:H,11) + INDEX(係数表!I:I,11)*LN(INDEX(出力表!C:C,11)+1)))), MAX(0.00000001, (1-(1/(1+EXP(-(INDEX(係数表!G:G,11) + $B996)))))*(EXP(INDEX(係数表!H:H,11) + INDEX(係数表!I:I,11)*LN(INDEX(出力表!C:C,11)+1)))))))</f>
        <v>97.349129979597762</v>
      </c>
      <c r="AF996" t="e">
        <f>MIN(100, MAX(0, (100*(INDEX(出力表!D:D,11))/(EXP(INDEX(係数表!B:B,11) + $C996) + (INDEX(出力表!D:D,11)))) + (乱数表!$W996*(Settings!B12/(((INDEX(出力表!D:D,11))+1)^INDEX(係数表!E:E,11)*INDEX(係数表!F:F,11))))))</f>
        <v>#VALUE!</v>
      </c>
      <c r="AG996" t="e">
        <f>MIN(100, MAX(0, (INDEX(出力表!D:D,11))*AE996/MAX(AF996, Settings!B3)))</f>
        <v>#VALUE!</v>
      </c>
      <c r="AH996">
        <f>MIN(100, MAX(0, 100*BETAINV(乱数表!$L996, MAX(0.00000001, (1/(1+EXP(-(INDEX(係数表!G:G,12) + $B996))))*(EXP(INDEX(係数表!H:H,12) + INDEX(係数表!I:I,12)*LN(INDEX(出力表!C:C,12)+1)))), MAX(0.00000001, (1-(1/(1+EXP(-(INDEX(係数表!G:G,12) + $B996)))))*(EXP(INDEX(係数表!H:H,12) + INDEX(係数表!I:I,12)*LN(INDEX(出力表!C:C,12)+1)))))))</f>
        <v>98.813406407219944</v>
      </c>
      <c r="AI996" t="e">
        <f>MIN(100, MAX(0, (100*(INDEX(出力表!D:D,12))/(EXP(INDEX(係数表!B:B,12) + $C996) + (INDEX(出力表!D:D,12)))) + (乱数表!$X996*(Settings!B12/(((INDEX(出力表!D:D,12))+1)^INDEX(係数表!E:E,12)*INDEX(係数表!F:F,12))))))</f>
        <v>#VALUE!</v>
      </c>
      <c r="AJ996" t="e">
        <f>MIN(100, MAX(0, (INDEX(出力表!D:D,12))*AH996/MAX(AI996, Settings!B3)))</f>
        <v>#VALUE!</v>
      </c>
      <c r="AK996">
        <f>MIN(100, MAX(0, 100*BETAINV(乱数表!$M996, MAX(0.00000001, (1/(1+EXP(-(INDEX(係数表!G:G,13) + $B996))))*(EXP(INDEX(係数表!H:H,13) + INDEX(係数表!I:I,13)*LN(INDEX(出力表!C:C,13)+1)))), MAX(0.00000001, (1-(1/(1+EXP(-(INDEX(係数表!G:G,13) + $B996)))))*(EXP(INDEX(係数表!H:H,13) + INDEX(係数表!I:I,13)*LN(INDEX(出力表!C:C,13)+1)))))))</f>
        <v>99.725573673046043</v>
      </c>
      <c r="AL996" t="e">
        <f>MIN(100, MAX(0, (100*(INDEX(出力表!D:D,13))/(EXP(INDEX(係数表!B:B,13) + $C996) + (INDEX(出力表!D:D,13)))) + (乱数表!$Y996*(Settings!B12/(((INDEX(出力表!D:D,13))+1)^INDEX(係数表!E:E,13)*INDEX(係数表!F:F,13))))))</f>
        <v>#VALUE!</v>
      </c>
      <c r="AM996" t="e">
        <f>MIN(100, MAX(0, (INDEX(出力表!D:D,13))*AK996/MAX(AL996, Settings!B3)))</f>
        <v>#VALUE!</v>
      </c>
      <c r="AN996">
        <f>IF(ISNUMBER(F996), INDEX(出力表!B:B,2)*F996, 0)+IF(ISNUMBER(I996), INDEX(出力表!B:B,3)*I996, 0)+IF(ISNUMBER(L996), INDEX(出力表!B:B,4)*L996, 0)+IF(ISNUMBER(O996), INDEX(出力表!B:B,5)*O996, 0)+IF(ISNUMBER(R996), INDEX(出力表!B:B,6)*R996, 0)+IF(ISNUMBER(U996), INDEX(出力表!B:B,7)*U996, 0)+IF(ISNUMBER(X996), INDEX(出力表!B:B,8)*X996, 0)+IF(ISNUMBER(AA996), INDEX(出力表!B:B,9)*AA996, 0)+IF(ISNUMBER(AD996), INDEX(出力表!B:B,10)*AD996, 0)+IF(ISNUMBER(AG996), INDEX(出力表!B:B,11)*AG996, 0)+IF(ISNUMBER(AJ996), INDEX(出力表!B:B,12)*AJ996, 0)+IF(ISNUMBER(AM996), INDEX(出力表!B:B,13)*AM996, 0)</f>
        <v>0</v>
      </c>
      <c r="AO996">
        <f>IF(ISNUMBER(F996), INDEX(出力表!B:B,2), 0)+IF(ISNUMBER(I996), INDEX(出力表!B:B,3), 0)+IF(ISNUMBER(L996), INDEX(出力表!B:B,4), 0)+IF(ISNUMBER(O996), INDEX(出力表!B:B,5), 0)+IF(ISNUMBER(R996), INDEX(出力表!B:B,6), 0)+IF(ISNUMBER(U996), INDEX(出力表!B:B,7), 0)+IF(ISNUMBER(X996), INDEX(出力表!B:B,8), 0)+IF(ISNUMBER(AA996), INDEX(出力表!B:B,9), 0)+IF(ISNUMBER(AD996), INDEX(出力表!B:B,10), 0)+IF(ISNUMBER(AG996), INDEX(出力表!B:B,11), 0)+IF(ISNUMBER(AJ996), INDEX(出力表!B:B,12), 0)+IF(ISNUMBER(AM996), INDEX(出力表!B:B,13), 0)</f>
        <v>0</v>
      </c>
      <c r="AP996" t="str">
        <f t="shared" si="15"/>
        <v/>
      </c>
    </row>
    <row r="997" spans="1:42" x14ac:dyDescent="0.2">
      <c r="A997">
        <v>996</v>
      </c>
      <c r="B997">
        <f>IF(UPPER(Settings!B4)="TRUE", 乱数表!$Z997*Settings!B10, 0)</f>
        <v>-0.3089101598046079</v>
      </c>
      <c r="C997">
        <f>IF(UPPER(Settings!B4)="TRUE", 乱数表!$AA997*Settings!B11, 0)</f>
        <v>-3.1381957779125211E-2</v>
      </c>
      <c r="D997">
        <f>MIN(100, MAX(0, 100*BETAINV(乱数表!$B997, MAX(0.00000001, (1/(1+EXP(-(INDEX(係数表!G:G,2) + $B997))))*(EXP(INDEX(係数表!H:H,2) + INDEX(係数表!I:I,2)*LN(INDEX(出力表!C:C,2)+1)))), MAX(0.00000001, (1-(1/(1+EXP(-(INDEX(係数表!G:G,2) + $B997)))))*(EXP(INDEX(係数表!H:H,2) + INDEX(係数表!I:I,2)*LN(INDEX(出力表!C:C,2)+1)))))))</f>
        <v>98.974210689899408</v>
      </c>
      <c r="E997" t="e">
        <f>MIN(100, MAX(0, (100*(INDEX(出力表!D:D,2))/(EXP(INDEX(係数表!B:B,2) + $C997) + (INDEX(出力表!D:D,2)))) + (乱数表!$N997*(Settings!B12/(((INDEX(出力表!D:D,2))+1)^INDEX(係数表!E:E,2)*INDEX(係数表!F:F,2))))))</f>
        <v>#VALUE!</v>
      </c>
      <c r="F997" t="e">
        <f>MIN(100, MAX(0, (INDEX(出力表!D:D,2))*D997/MAX(E997, Settings!B3)))</f>
        <v>#VALUE!</v>
      </c>
      <c r="G997">
        <f>MIN(100, MAX(0, 100*BETAINV(乱数表!$C997, MAX(0.00000001, (1/(1+EXP(-(INDEX(係数表!G:G,3) + $B997))))*(EXP(INDEX(係数表!H:H,3) + INDEX(係数表!I:I,3)*LN(INDEX(出力表!C:C,3)+1)))), MAX(0.00000001, (1-(1/(1+EXP(-(INDEX(係数表!G:G,3) + $B997)))))*(EXP(INDEX(係数表!H:H,3) + INDEX(係数表!I:I,3)*LN(INDEX(出力表!C:C,3)+1)))))))</f>
        <v>98.512459336447236</v>
      </c>
      <c r="H997" t="e">
        <f>MIN(100, MAX(0, (100*(INDEX(出力表!D:D,3))/(EXP(INDEX(係数表!B:B,3) + $C997) + (INDEX(出力表!D:D,3)))) + (乱数表!$O997*(Settings!B12/(((INDEX(出力表!D:D,3))+1)^INDEX(係数表!E:E,3)*INDEX(係数表!F:F,3))))))</f>
        <v>#VALUE!</v>
      </c>
      <c r="I997" t="e">
        <f>MIN(100, MAX(0, (INDEX(出力表!D:D,3))*G997/MAX(H997, Settings!B3)))</f>
        <v>#VALUE!</v>
      </c>
      <c r="J997">
        <f>MIN(100, MAX(0, 100*BETAINV(乱数表!$D997, MAX(0.00000001, (1/(1+EXP(-(INDEX(係数表!G:G,4) + $B997))))*(EXP(INDEX(係数表!H:H,4) + INDEX(係数表!I:I,4)*LN(INDEX(出力表!C:C,4)+1)))), MAX(0.00000001, (1-(1/(1+EXP(-(INDEX(係数表!G:G,4) + $B997)))))*(EXP(INDEX(係数表!H:H,4) + INDEX(係数表!I:I,4)*LN(INDEX(出力表!C:C,4)+1)))))))</f>
        <v>64.794818375395522</v>
      </c>
      <c r="K997" t="e">
        <f>MIN(100, MAX(0, (100*(INDEX(出力表!D:D,4))/(EXP(INDEX(係数表!B:B,4) + $C997) + (INDEX(出力表!D:D,4)))) + (乱数表!$P997*(Settings!B12/(((INDEX(出力表!D:D,4))+1)^INDEX(係数表!E:E,4)*INDEX(係数表!F:F,4))))))</f>
        <v>#VALUE!</v>
      </c>
      <c r="L997" t="e">
        <f>MIN(100, MAX(0, (INDEX(出力表!D:D,4))*J997/MAX(K997, Settings!B3)))</f>
        <v>#VALUE!</v>
      </c>
      <c r="M997">
        <f>MIN(100, MAX(0, 100*BETAINV(乱数表!$E997, MAX(0.00000001, (1/(1+EXP(-(INDEX(係数表!G:G,5) + $B997))))*(EXP(INDEX(係数表!H:H,5) + INDEX(係数表!I:I,5)*LN(INDEX(出力表!C:C,5)+1)))), MAX(0.00000001, (1-(1/(1+EXP(-(INDEX(係数表!G:G,5) + $B997)))))*(EXP(INDEX(係数表!H:H,5) + INDEX(係数表!I:I,5)*LN(INDEX(出力表!C:C,5)+1)))))))</f>
        <v>67.037547619459076</v>
      </c>
      <c r="N997" t="e">
        <f>MIN(100, MAX(0, (100*(INDEX(出力表!D:D,5))/(EXP(INDEX(係数表!B:B,5) + $C997) + (INDEX(出力表!D:D,5)))) + (乱数表!$Q997*(Settings!B12/(((INDEX(出力表!D:D,5))+1)^INDEX(係数表!E:E,5)*INDEX(係数表!F:F,5))))))</f>
        <v>#VALUE!</v>
      </c>
      <c r="O997" t="e">
        <f>MIN(100, MAX(0, (INDEX(出力表!D:D,5))*M997/MAX(N997, Settings!B3)))</f>
        <v>#VALUE!</v>
      </c>
      <c r="P997">
        <f>MIN(100, MAX(0, 100*BETAINV(乱数表!$F997, MAX(0.00000001, (1/(1+EXP(-(INDEX(係数表!G:G,6) + $B997))))*(EXP(INDEX(係数表!H:H,6) + INDEX(係数表!I:I,6)*LN(INDEX(出力表!C:C,6)+1)))), MAX(0.00000001, (1-(1/(1+EXP(-(INDEX(係数表!G:G,6) + $B997)))))*(EXP(INDEX(係数表!H:H,6) + INDEX(係数表!I:I,6)*LN(INDEX(出力表!C:C,6)+1)))))))</f>
        <v>64.860914062975795</v>
      </c>
      <c r="Q997" t="e">
        <f>MIN(100, MAX(0, (100*(INDEX(出力表!D:D,6))/(EXP(INDEX(係数表!B:B,6) + $C997) + (INDEX(出力表!D:D,6)))) + (乱数表!$R997*(Settings!B12/(((INDEX(出力表!D:D,6))+1)^INDEX(係数表!E:E,6)*INDEX(係数表!F:F,6))))))</f>
        <v>#VALUE!</v>
      </c>
      <c r="R997" t="e">
        <f>MIN(100, MAX(0, (INDEX(出力表!D:D,6))*P997/MAX(Q997, Settings!B3)))</f>
        <v>#VALUE!</v>
      </c>
      <c r="S997">
        <f>MIN(100, MAX(0, 100*BETAINV(乱数表!$G997, MAX(0.00000001, (1/(1+EXP(-(INDEX(係数表!G:G,7) + $B997))))*(EXP(INDEX(係数表!H:H,7) + INDEX(係数表!I:I,7)*LN(INDEX(出力表!C:C,7)+1)))), MAX(0.00000001, (1-(1/(1+EXP(-(INDEX(係数表!G:G,7) + $B997)))))*(EXP(INDEX(係数表!H:H,7) + INDEX(係数表!I:I,7)*LN(INDEX(出力表!C:C,7)+1)))))))</f>
        <v>98.686229103600766</v>
      </c>
      <c r="T997" t="e">
        <f>MIN(100, MAX(0, (100*(INDEX(出力表!D:D,7))/(EXP(INDEX(係数表!B:B,7) + $C997) + (INDEX(出力表!D:D,7)))) + (乱数表!$S997*(Settings!B12/(((INDEX(出力表!D:D,7))+1)^INDEX(係数表!E:E,7)*INDEX(係数表!F:F,7))))))</f>
        <v>#VALUE!</v>
      </c>
      <c r="U997" t="e">
        <f>MIN(100, MAX(0, (INDEX(出力表!D:D,7))*S997/MAX(T997, Settings!B3)))</f>
        <v>#VALUE!</v>
      </c>
      <c r="V997">
        <f>MIN(100, MAX(0, 100*BETAINV(乱数表!$H997, MAX(0.00000001, (1/(1+EXP(-(INDEX(係数表!G:G,8) + $B997))))*(EXP(INDEX(係数表!H:H,8) + INDEX(係数表!I:I,8)*LN(INDEX(出力表!C:C,8)+1)))), MAX(0.00000001, (1-(1/(1+EXP(-(INDEX(係数表!G:G,8) + $B997)))))*(EXP(INDEX(係数表!H:H,8) + INDEX(係数表!I:I,8)*LN(INDEX(出力表!C:C,8)+1)))))))</f>
        <v>83.359831911428941</v>
      </c>
      <c r="W997" t="e">
        <f>MIN(100, MAX(0, (100*(INDEX(出力表!D:D,8))/(EXP(INDEX(係数表!B:B,8) + $C997) + (INDEX(出力表!D:D,8)))) + (乱数表!$T997*(Settings!B12/(((INDEX(出力表!D:D,8))+1)^INDEX(係数表!E:E,8)*INDEX(係数表!F:F,8))))))</f>
        <v>#VALUE!</v>
      </c>
      <c r="X997" t="e">
        <f>MIN(100, MAX(0, (INDEX(出力表!D:D,8))*V997/MAX(W997, Settings!B3)))</f>
        <v>#VALUE!</v>
      </c>
      <c r="Y997">
        <f>MIN(100, MAX(0, 100*BETAINV(乱数表!$I997, MAX(0.00000001, (1/(1+EXP(-(INDEX(係数表!G:G,9) + $B997))))*(EXP(INDEX(係数表!H:H,9) + INDEX(係数表!I:I,9)*LN(INDEX(出力表!C:C,9)+1)))), MAX(0.00000001, (1-(1/(1+EXP(-(INDEX(係数表!G:G,9) + $B997)))))*(EXP(INDEX(係数表!H:H,9) + INDEX(係数表!I:I,9)*LN(INDEX(出力表!C:C,9)+1)))))))</f>
        <v>66.697493824619187</v>
      </c>
      <c r="Z997" t="e">
        <f>MIN(100, MAX(0, (100*(INDEX(出力表!D:D,9))/(EXP(INDEX(係数表!B:B,9) + $C997) + (INDEX(出力表!D:D,9)))) + (乱数表!$U997*(Settings!B12/(((INDEX(出力表!D:D,9))+1)^INDEX(係数表!E:E,9)*INDEX(係数表!F:F,9))))))</f>
        <v>#VALUE!</v>
      </c>
      <c r="AA997" t="e">
        <f>MIN(100, MAX(0, (INDEX(出力表!D:D,9))*Y997/MAX(Z997, Settings!B3)))</f>
        <v>#VALUE!</v>
      </c>
      <c r="AB997">
        <f>MIN(100, MAX(0, 100*BETAINV(乱数表!$J997, MAX(0.00000001, (1/(1+EXP(-(INDEX(係数表!G:G,10) + $B997))))*(EXP(INDEX(係数表!H:H,10) + INDEX(係数表!I:I,10)*LN(INDEX(出力表!C:C,10)+1)))), MAX(0.00000001, (1-(1/(1+EXP(-(INDEX(係数表!G:G,10) + $B997)))))*(EXP(INDEX(係数表!H:H,10) + INDEX(係数表!I:I,10)*LN(INDEX(出力表!C:C,10)+1)))))))</f>
        <v>58.721501563483827</v>
      </c>
      <c r="AC997" t="e">
        <f>MIN(100, MAX(0, (100*(INDEX(出力表!D:D,10))/(EXP(INDEX(係数表!B:B,10) + $C997) + (INDEX(出力表!D:D,10)))) + (乱数表!$V997*(Settings!B12/(((INDEX(出力表!D:D,10))+1)^INDEX(係数表!E:E,10)*INDEX(係数表!F:F,10))))))</f>
        <v>#VALUE!</v>
      </c>
      <c r="AD997" t="e">
        <f>MIN(100, MAX(0, (INDEX(出力表!D:D,10))*AB997/MAX(AC997, Settings!B3)))</f>
        <v>#VALUE!</v>
      </c>
      <c r="AE997">
        <f>MIN(100, MAX(0, 100*BETAINV(乱数表!$K997, MAX(0.00000001, (1/(1+EXP(-(INDEX(係数表!G:G,11) + $B997))))*(EXP(INDEX(係数表!H:H,11) + INDEX(係数表!I:I,11)*LN(INDEX(出力表!C:C,11)+1)))), MAX(0.00000001, (1-(1/(1+EXP(-(INDEX(係数表!G:G,11) + $B997)))))*(EXP(INDEX(係数表!H:H,11) + INDEX(係数表!I:I,11)*LN(INDEX(出力表!C:C,11)+1)))))))</f>
        <v>86.501053573210655</v>
      </c>
      <c r="AF997" t="e">
        <f>MIN(100, MAX(0, (100*(INDEX(出力表!D:D,11))/(EXP(INDEX(係数表!B:B,11) + $C997) + (INDEX(出力表!D:D,11)))) + (乱数表!$W997*(Settings!B12/(((INDEX(出力表!D:D,11))+1)^INDEX(係数表!E:E,11)*INDEX(係数表!F:F,11))))))</f>
        <v>#VALUE!</v>
      </c>
      <c r="AG997" t="e">
        <f>MIN(100, MAX(0, (INDEX(出力表!D:D,11))*AE997/MAX(AF997, Settings!B3)))</f>
        <v>#VALUE!</v>
      </c>
      <c r="AH997">
        <f>MIN(100, MAX(0, 100*BETAINV(乱数表!$L997, MAX(0.00000001, (1/(1+EXP(-(INDEX(係数表!G:G,12) + $B997))))*(EXP(INDEX(係数表!H:H,12) + INDEX(係数表!I:I,12)*LN(INDEX(出力表!C:C,12)+1)))), MAX(0.00000001, (1-(1/(1+EXP(-(INDEX(係数表!G:G,12) + $B997)))))*(EXP(INDEX(係数表!H:H,12) + INDEX(係数表!I:I,12)*LN(INDEX(出力表!C:C,12)+1)))))))</f>
        <v>67.175701045026656</v>
      </c>
      <c r="AI997" t="e">
        <f>MIN(100, MAX(0, (100*(INDEX(出力表!D:D,12))/(EXP(INDEX(係数表!B:B,12) + $C997) + (INDEX(出力表!D:D,12)))) + (乱数表!$X997*(Settings!B12/(((INDEX(出力表!D:D,12))+1)^INDEX(係数表!E:E,12)*INDEX(係数表!F:F,12))))))</f>
        <v>#VALUE!</v>
      </c>
      <c r="AJ997" t="e">
        <f>MIN(100, MAX(0, (INDEX(出力表!D:D,12))*AH997/MAX(AI997, Settings!B3)))</f>
        <v>#VALUE!</v>
      </c>
      <c r="AK997">
        <f>MIN(100, MAX(0, 100*BETAINV(乱数表!$M997, MAX(0.00000001, (1/(1+EXP(-(INDEX(係数表!G:G,13) + $B997))))*(EXP(INDEX(係数表!H:H,13) + INDEX(係数表!I:I,13)*LN(INDEX(出力表!C:C,13)+1)))), MAX(0.00000001, (1-(1/(1+EXP(-(INDEX(係数表!G:G,13) + $B997)))))*(EXP(INDEX(係数表!H:H,13) + INDEX(係数表!I:I,13)*LN(INDEX(出力表!C:C,13)+1)))))))</f>
        <v>91.230699346070381</v>
      </c>
      <c r="AL997" t="e">
        <f>MIN(100, MAX(0, (100*(INDEX(出力表!D:D,13))/(EXP(INDEX(係数表!B:B,13) + $C997) + (INDEX(出力表!D:D,13)))) + (乱数表!$Y997*(Settings!B12/(((INDEX(出力表!D:D,13))+1)^INDEX(係数表!E:E,13)*INDEX(係数表!F:F,13))))))</f>
        <v>#VALUE!</v>
      </c>
      <c r="AM997" t="e">
        <f>MIN(100, MAX(0, (INDEX(出力表!D:D,13))*AK997/MAX(AL997, Settings!B3)))</f>
        <v>#VALUE!</v>
      </c>
      <c r="AN997">
        <f>IF(ISNUMBER(F997), INDEX(出力表!B:B,2)*F997, 0)+IF(ISNUMBER(I997), INDEX(出力表!B:B,3)*I997, 0)+IF(ISNUMBER(L997), INDEX(出力表!B:B,4)*L997, 0)+IF(ISNUMBER(O997), INDEX(出力表!B:B,5)*O997, 0)+IF(ISNUMBER(R997), INDEX(出力表!B:B,6)*R997, 0)+IF(ISNUMBER(U997), INDEX(出力表!B:B,7)*U997, 0)+IF(ISNUMBER(X997), INDEX(出力表!B:B,8)*X997, 0)+IF(ISNUMBER(AA997), INDEX(出力表!B:B,9)*AA997, 0)+IF(ISNUMBER(AD997), INDEX(出力表!B:B,10)*AD997, 0)+IF(ISNUMBER(AG997), INDEX(出力表!B:B,11)*AG997, 0)+IF(ISNUMBER(AJ997), INDEX(出力表!B:B,12)*AJ997, 0)+IF(ISNUMBER(AM997), INDEX(出力表!B:B,13)*AM997, 0)</f>
        <v>0</v>
      </c>
      <c r="AO997">
        <f>IF(ISNUMBER(F997), INDEX(出力表!B:B,2), 0)+IF(ISNUMBER(I997), INDEX(出力表!B:B,3), 0)+IF(ISNUMBER(L997), INDEX(出力表!B:B,4), 0)+IF(ISNUMBER(O997), INDEX(出力表!B:B,5), 0)+IF(ISNUMBER(R997), INDEX(出力表!B:B,6), 0)+IF(ISNUMBER(U997), INDEX(出力表!B:B,7), 0)+IF(ISNUMBER(X997), INDEX(出力表!B:B,8), 0)+IF(ISNUMBER(AA997), INDEX(出力表!B:B,9), 0)+IF(ISNUMBER(AD997), INDEX(出力表!B:B,10), 0)+IF(ISNUMBER(AG997), INDEX(出力表!B:B,11), 0)+IF(ISNUMBER(AJ997), INDEX(出力表!B:B,12), 0)+IF(ISNUMBER(AM997), INDEX(出力表!B:B,13), 0)</f>
        <v>0</v>
      </c>
      <c r="AP997" t="str">
        <f t="shared" si="15"/>
        <v/>
      </c>
    </row>
    <row r="998" spans="1:42" x14ac:dyDescent="0.2">
      <c r="A998">
        <v>997</v>
      </c>
      <c r="B998">
        <f>IF(UPPER(Settings!B4)="TRUE", 乱数表!$Z998*Settings!B10, 0)</f>
        <v>-0.45578090394532561</v>
      </c>
      <c r="C998">
        <f>IF(UPPER(Settings!B4)="TRUE", 乱数表!$AA998*Settings!B11, 0)</f>
        <v>-5.4860002218872841E-3</v>
      </c>
      <c r="D998">
        <f>MIN(100, MAX(0, 100*BETAINV(乱数表!$B998, MAX(0.00000001, (1/(1+EXP(-(INDEX(係数表!G:G,2) + $B998))))*(EXP(INDEX(係数表!H:H,2) + INDEX(係数表!I:I,2)*LN(INDEX(出力表!C:C,2)+1)))), MAX(0.00000001, (1-(1/(1+EXP(-(INDEX(係数表!G:G,2) + $B998)))))*(EXP(INDEX(係数表!H:H,2) + INDEX(係数表!I:I,2)*LN(INDEX(出力表!C:C,2)+1)))))))</f>
        <v>94.799358035094158</v>
      </c>
      <c r="E998" t="e">
        <f>MIN(100, MAX(0, (100*(INDEX(出力表!D:D,2))/(EXP(INDEX(係数表!B:B,2) + $C998) + (INDEX(出力表!D:D,2)))) + (乱数表!$N998*(Settings!B12/(((INDEX(出力表!D:D,2))+1)^INDEX(係数表!E:E,2)*INDEX(係数表!F:F,2))))))</f>
        <v>#VALUE!</v>
      </c>
      <c r="F998" t="e">
        <f>MIN(100, MAX(0, (INDEX(出力表!D:D,2))*D998/MAX(E998, Settings!B3)))</f>
        <v>#VALUE!</v>
      </c>
      <c r="G998">
        <f>MIN(100, MAX(0, 100*BETAINV(乱数表!$C998, MAX(0.00000001, (1/(1+EXP(-(INDEX(係数表!G:G,3) + $B998))))*(EXP(INDEX(係数表!H:H,3) + INDEX(係数表!I:I,3)*LN(INDEX(出力表!C:C,3)+1)))), MAX(0.00000001, (1-(1/(1+EXP(-(INDEX(係数表!G:G,3) + $B998)))))*(EXP(INDEX(係数表!H:H,3) + INDEX(係数表!I:I,3)*LN(INDEX(出力表!C:C,3)+1)))))))</f>
        <v>74.613962268365981</v>
      </c>
      <c r="H998" t="e">
        <f>MIN(100, MAX(0, (100*(INDEX(出力表!D:D,3))/(EXP(INDEX(係数表!B:B,3) + $C998) + (INDEX(出力表!D:D,3)))) + (乱数表!$O998*(Settings!B12/(((INDEX(出力表!D:D,3))+1)^INDEX(係数表!E:E,3)*INDEX(係数表!F:F,3))))))</f>
        <v>#VALUE!</v>
      </c>
      <c r="I998" t="e">
        <f>MIN(100, MAX(0, (INDEX(出力表!D:D,3))*G998/MAX(H998, Settings!B3)))</f>
        <v>#VALUE!</v>
      </c>
      <c r="J998">
        <f>MIN(100, MAX(0, 100*BETAINV(乱数表!$D998, MAX(0.00000001, (1/(1+EXP(-(INDEX(係数表!G:G,4) + $B998))))*(EXP(INDEX(係数表!H:H,4) + INDEX(係数表!I:I,4)*LN(INDEX(出力表!C:C,4)+1)))), MAX(0.00000001, (1-(1/(1+EXP(-(INDEX(係数表!G:G,4) + $B998)))))*(EXP(INDEX(係数表!H:H,4) + INDEX(係数表!I:I,4)*LN(INDEX(出力表!C:C,4)+1)))))))</f>
        <v>97.251316855877064</v>
      </c>
      <c r="K998" t="e">
        <f>MIN(100, MAX(0, (100*(INDEX(出力表!D:D,4))/(EXP(INDEX(係数表!B:B,4) + $C998) + (INDEX(出力表!D:D,4)))) + (乱数表!$P998*(Settings!B12/(((INDEX(出力表!D:D,4))+1)^INDEX(係数表!E:E,4)*INDEX(係数表!F:F,4))))))</f>
        <v>#VALUE!</v>
      </c>
      <c r="L998" t="e">
        <f>MIN(100, MAX(0, (INDEX(出力表!D:D,4))*J998/MAX(K998, Settings!B3)))</f>
        <v>#VALUE!</v>
      </c>
      <c r="M998">
        <f>MIN(100, MAX(0, 100*BETAINV(乱数表!$E998, MAX(0.00000001, (1/(1+EXP(-(INDEX(係数表!G:G,5) + $B998))))*(EXP(INDEX(係数表!H:H,5) + INDEX(係数表!I:I,5)*LN(INDEX(出力表!C:C,5)+1)))), MAX(0.00000001, (1-(1/(1+EXP(-(INDEX(係数表!G:G,5) + $B998)))))*(EXP(INDEX(係数表!H:H,5) + INDEX(係数表!I:I,5)*LN(INDEX(出力表!C:C,5)+1)))))))</f>
        <v>93.600870402247608</v>
      </c>
      <c r="N998" t="e">
        <f>MIN(100, MAX(0, (100*(INDEX(出力表!D:D,5))/(EXP(INDEX(係数表!B:B,5) + $C998) + (INDEX(出力表!D:D,5)))) + (乱数表!$Q998*(Settings!B12/(((INDEX(出力表!D:D,5))+1)^INDEX(係数表!E:E,5)*INDEX(係数表!F:F,5))))))</f>
        <v>#VALUE!</v>
      </c>
      <c r="O998" t="e">
        <f>MIN(100, MAX(0, (INDEX(出力表!D:D,5))*M998/MAX(N998, Settings!B3)))</f>
        <v>#VALUE!</v>
      </c>
      <c r="P998">
        <f>MIN(100, MAX(0, 100*BETAINV(乱数表!$F998, MAX(0.00000001, (1/(1+EXP(-(INDEX(係数表!G:G,6) + $B998))))*(EXP(INDEX(係数表!H:H,6) + INDEX(係数表!I:I,6)*LN(INDEX(出力表!C:C,6)+1)))), MAX(0.00000001, (1-(1/(1+EXP(-(INDEX(係数表!G:G,6) + $B998)))))*(EXP(INDEX(係数表!H:H,6) + INDEX(係数表!I:I,6)*LN(INDEX(出力表!C:C,6)+1)))))))</f>
        <v>98.747825963898592</v>
      </c>
      <c r="Q998" t="e">
        <f>MIN(100, MAX(0, (100*(INDEX(出力表!D:D,6))/(EXP(INDEX(係数表!B:B,6) + $C998) + (INDEX(出力表!D:D,6)))) + (乱数表!$R998*(Settings!B12/(((INDEX(出力表!D:D,6))+1)^INDEX(係数表!E:E,6)*INDEX(係数表!F:F,6))))))</f>
        <v>#VALUE!</v>
      </c>
      <c r="R998" t="e">
        <f>MIN(100, MAX(0, (INDEX(出力表!D:D,6))*P998/MAX(Q998, Settings!B3)))</f>
        <v>#VALUE!</v>
      </c>
      <c r="S998">
        <f>MIN(100, MAX(0, 100*BETAINV(乱数表!$G998, MAX(0.00000001, (1/(1+EXP(-(INDEX(係数表!G:G,7) + $B998))))*(EXP(INDEX(係数表!H:H,7) + INDEX(係数表!I:I,7)*LN(INDEX(出力表!C:C,7)+1)))), MAX(0.00000001, (1-(1/(1+EXP(-(INDEX(係数表!G:G,7) + $B998)))))*(EXP(INDEX(係数表!H:H,7) + INDEX(係数表!I:I,7)*LN(INDEX(出力表!C:C,7)+1)))))))</f>
        <v>98.152732211277268</v>
      </c>
      <c r="T998" t="e">
        <f>MIN(100, MAX(0, (100*(INDEX(出力表!D:D,7))/(EXP(INDEX(係数表!B:B,7) + $C998) + (INDEX(出力表!D:D,7)))) + (乱数表!$S998*(Settings!B12/(((INDEX(出力表!D:D,7))+1)^INDEX(係数表!E:E,7)*INDEX(係数表!F:F,7))))))</f>
        <v>#VALUE!</v>
      </c>
      <c r="U998" t="e">
        <f>MIN(100, MAX(0, (INDEX(出力表!D:D,7))*S998/MAX(T998, Settings!B3)))</f>
        <v>#VALUE!</v>
      </c>
      <c r="V998">
        <f>MIN(100, MAX(0, 100*BETAINV(乱数表!$H998, MAX(0.00000001, (1/(1+EXP(-(INDEX(係数表!G:G,8) + $B998))))*(EXP(INDEX(係数表!H:H,8) + INDEX(係数表!I:I,8)*LN(INDEX(出力表!C:C,8)+1)))), MAX(0.00000001, (1-(1/(1+EXP(-(INDEX(係数表!G:G,8) + $B998)))))*(EXP(INDEX(係数表!H:H,8) + INDEX(係数表!I:I,8)*LN(INDEX(出力表!C:C,8)+1)))))))</f>
        <v>54.328460265406441</v>
      </c>
      <c r="W998" t="e">
        <f>MIN(100, MAX(0, (100*(INDEX(出力表!D:D,8))/(EXP(INDEX(係数表!B:B,8) + $C998) + (INDEX(出力表!D:D,8)))) + (乱数表!$T998*(Settings!B12/(((INDEX(出力表!D:D,8))+1)^INDEX(係数表!E:E,8)*INDEX(係数表!F:F,8))))))</f>
        <v>#VALUE!</v>
      </c>
      <c r="X998" t="e">
        <f>MIN(100, MAX(0, (INDEX(出力表!D:D,8))*V998/MAX(W998, Settings!B3)))</f>
        <v>#VALUE!</v>
      </c>
      <c r="Y998">
        <f>MIN(100, MAX(0, 100*BETAINV(乱数表!$I998, MAX(0.00000001, (1/(1+EXP(-(INDEX(係数表!G:G,9) + $B998))))*(EXP(INDEX(係数表!H:H,9) + INDEX(係数表!I:I,9)*LN(INDEX(出力表!C:C,9)+1)))), MAX(0.00000001, (1-(1/(1+EXP(-(INDEX(係数表!G:G,9) + $B998)))))*(EXP(INDEX(係数表!H:H,9) + INDEX(係数表!I:I,9)*LN(INDEX(出力表!C:C,9)+1)))))))</f>
        <v>68.289202706371029</v>
      </c>
      <c r="Z998" t="e">
        <f>MIN(100, MAX(0, (100*(INDEX(出力表!D:D,9))/(EXP(INDEX(係数表!B:B,9) + $C998) + (INDEX(出力表!D:D,9)))) + (乱数表!$U998*(Settings!B12/(((INDEX(出力表!D:D,9))+1)^INDEX(係数表!E:E,9)*INDEX(係数表!F:F,9))))))</f>
        <v>#VALUE!</v>
      </c>
      <c r="AA998" t="e">
        <f>MIN(100, MAX(0, (INDEX(出力表!D:D,9))*Y998/MAX(Z998, Settings!B3)))</f>
        <v>#VALUE!</v>
      </c>
      <c r="AB998">
        <f>MIN(100, MAX(0, 100*BETAINV(乱数表!$J998, MAX(0.00000001, (1/(1+EXP(-(INDEX(係数表!G:G,10) + $B998))))*(EXP(INDEX(係数表!H:H,10) + INDEX(係数表!I:I,10)*LN(INDEX(出力表!C:C,10)+1)))), MAX(0.00000001, (1-(1/(1+EXP(-(INDEX(係数表!G:G,10) + $B998)))))*(EXP(INDEX(係数表!H:H,10) + INDEX(係数表!I:I,10)*LN(INDEX(出力表!C:C,10)+1)))))))</f>
        <v>90.769002149294636</v>
      </c>
      <c r="AC998" t="e">
        <f>MIN(100, MAX(0, (100*(INDEX(出力表!D:D,10))/(EXP(INDEX(係数表!B:B,10) + $C998) + (INDEX(出力表!D:D,10)))) + (乱数表!$V998*(Settings!B12/(((INDEX(出力表!D:D,10))+1)^INDEX(係数表!E:E,10)*INDEX(係数表!F:F,10))))))</f>
        <v>#VALUE!</v>
      </c>
      <c r="AD998" t="e">
        <f>MIN(100, MAX(0, (INDEX(出力表!D:D,10))*AB998/MAX(AC998, Settings!B3)))</f>
        <v>#VALUE!</v>
      </c>
      <c r="AE998">
        <f>MIN(100, MAX(0, 100*BETAINV(乱数表!$K998, MAX(0.00000001, (1/(1+EXP(-(INDEX(係数表!G:G,11) + $B998))))*(EXP(INDEX(係数表!H:H,11) + INDEX(係数表!I:I,11)*LN(INDEX(出力表!C:C,11)+1)))), MAX(0.00000001, (1-(1/(1+EXP(-(INDEX(係数表!G:G,11) + $B998)))))*(EXP(INDEX(係数表!H:H,11) + INDEX(係数表!I:I,11)*LN(INDEX(出力表!C:C,11)+1)))))))</f>
        <v>98.062658806052255</v>
      </c>
      <c r="AF998" t="e">
        <f>MIN(100, MAX(0, (100*(INDEX(出力表!D:D,11))/(EXP(INDEX(係数表!B:B,11) + $C998) + (INDEX(出力表!D:D,11)))) + (乱数表!$W998*(Settings!B12/(((INDEX(出力表!D:D,11))+1)^INDEX(係数表!E:E,11)*INDEX(係数表!F:F,11))))))</f>
        <v>#VALUE!</v>
      </c>
      <c r="AG998" t="e">
        <f>MIN(100, MAX(0, (INDEX(出力表!D:D,11))*AE998/MAX(AF998, Settings!B3)))</f>
        <v>#VALUE!</v>
      </c>
      <c r="AH998">
        <f>MIN(100, MAX(0, 100*BETAINV(乱数表!$L998, MAX(0.00000001, (1/(1+EXP(-(INDEX(係数表!G:G,12) + $B998))))*(EXP(INDEX(係数表!H:H,12) + INDEX(係数表!I:I,12)*LN(INDEX(出力表!C:C,12)+1)))), MAX(0.00000001, (1-(1/(1+EXP(-(INDEX(係数表!G:G,12) + $B998)))))*(EXP(INDEX(係数表!H:H,12) + INDEX(係数表!I:I,12)*LN(INDEX(出力表!C:C,12)+1)))))))</f>
        <v>69.027679232558953</v>
      </c>
      <c r="AI998" t="e">
        <f>MIN(100, MAX(0, (100*(INDEX(出力表!D:D,12))/(EXP(INDEX(係数表!B:B,12) + $C998) + (INDEX(出力表!D:D,12)))) + (乱数表!$X998*(Settings!B12/(((INDEX(出力表!D:D,12))+1)^INDEX(係数表!E:E,12)*INDEX(係数表!F:F,12))))))</f>
        <v>#VALUE!</v>
      </c>
      <c r="AJ998" t="e">
        <f>MIN(100, MAX(0, (INDEX(出力表!D:D,12))*AH998/MAX(AI998, Settings!B3)))</f>
        <v>#VALUE!</v>
      </c>
      <c r="AK998">
        <f>MIN(100, MAX(0, 100*BETAINV(乱数表!$M998, MAX(0.00000001, (1/(1+EXP(-(INDEX(係数表!G:G,13) + $B998))))*(EXP(INDEX(係数表!H:H,13) + INDEX(係数表!I:I,13)*LN(INDEX(出力表!C:C,13)+1)))), MAX(0.00000001, (1-(1/(1+EXP(-(INDEX(係数表!G:G,13) + $B998)))))*(EXP(INDEX(係数表!H:H,13) + INDEX(係数表!I:I,13)*LN(INDEX(出力表!C:C,13)+1)))))))</f>
        <v>95.448697638773282</v>
      </c>
      <c r="AL998" t="e">
        <f>MIN(100, MAX(0, (100*(INDEX(出力表!D:D,13))/(EXP(INDEX(係数表!B:B,13) + $C998) + (INDEX(出力表!D:D,13)))) + (乱数表!$Y998*(Settings!B12/(((INDEX(出力表!D:D,13))+1)^INDEX(係数表!E:E,13)*INDEX(係数表!F:F,13))))))</f>
        <v>#VALUE!</v>
      </c>
      <c r="AM998" t="e">
        <f>MIN(100, MAX(0, (INDEX(出力表!D:D,13))*AK998/MAX(AL998, Settings!B3)))</f>
        <v>#VALUE!</v>
      </c>
      <c r="AN998">
        <f>IF(ISNUMBER(F998), INDEX(出力表!B:B,2)*F998, 0)+IF(ISNUMBER(I998), INDEX(出力表!B:B,3)*I998, 0)+IF(ISNUMBER(L998), INDEX(出力表!B:B,4)*L998, 0)+IF(ISNUMBER(O998), INDEX(出力表!B:B,5)*O998, 0)+IF(ISNUMBER(R998), INDEX(出力表!B:B,6)*R998, 0)+IF(ISNUMBER(U998), INDEX(出力表!B:B,7)*U998, 0)+IF(ISNUMBER(X998), INDEX(出力表!B:B,8)*X998, 0)+IF(ISNUMBER(AA998), INDEX(出力表!B:B,9)*AA998, 0)+IF(ISNUMBER(AD998), INDEX(出力表!B:B,10)*AD998, 0)+IF(ISNUMBER(AG998), INDEX(出力表!B:B,11)*AG998, 0)+IF(ISNUMBER(AJ998), INDEX(出力表!B:B,12)*AJ998, 0)+IF(ISNUMBER(AM998), INDEX(出力表!B:B,13)*AM998, 0)</f>
        <v>0</v>
      </c>
      <c r="AO998">
        <f>IF(ISNUMBER(F998), INDEX(出力表!B:B,2), 0)+IF(ISNUMBER(I998), INDEX(出力表!B:B,3), 0)+IF(ISNUMBER(L998), INDEX(出力表!B:B,4), 0)+IF(ISNUMBER(O998), INDEX(出力表!B:B,5), 0)+IF(ISNUMBER(R998), INDEX(出力表!B:B,6), 0)+IF(ISNUMBER(U998), INDEX(出力表!B:B,7), 0)+IF(ISNUMBER(X998), INDEX(出力表!B:B,8), 0)+IF(ISNUMBER(AA998), INDEX(出力表!B:B,9), 0)+IF(ISNUMBER(AD998), INDEX(出力表!B:B,10), 0)+IF(ISNUMBER(AG998), INDEX(出力表!B:B,11), 0)+IF(ISNUMBER(AJ998), INDEX(出力表!B:B,12), 0)+IF(ISNUMBER(AM998), INDEX(出力表!B:B,13), 0)</f>
        <v>0</v>
      </c>
      <c r="AP998" t="str">
        <f t="shared" si="15"/>
        <v/>
      </c>
    </row>
    <row r="999" spans="1:42" x14ac:dyDescent="0.2">
      <c r="A999">
        <v>998</v>
      </c>
      <c r="B999">
        <f>IF(UPPER(Settings!B4)="TRUE", 乱数表!$Z999*Settings!B10, 0)</f>
        <v>-0.31133974340445936</v>
      </c>
      <c r="C999">
        <f>IF(UPPER(Settings!B4)="TRUE", 乱数表!$AA999*Settings!B11, 0)</f>
        <v>7.3330139982153944E-2</v>
      </c>
      <c r="D999">
        <f>MIN(100, MAX(0, 100*BETAINV(乱数表!$B999, MAX(0.00000001, (1/(1+EXP(-(INDEX(係数表!G:G,2) + $B999))))*(EXP(INDEX(係数表!H:H,2) + INDEX(係数表!I:I,2)*LN(INDEX(出力表!C:C,2)+1)))), MAX(0.00000001, (1-(1/(1+EXP(-(INDEX(係数表!G:G,2) + $B999)))))*(EXP(INDEX(係数表!H:H,2) + INDEX(係数表!I:I,2)*LN(INDEX(出力表!C:C,2)+1)))))))</f>
        <v>88.640224892256583</v>
      </c>
      <c r="E999" t="e">
        <f>MIN(100, MAX(0, (100*(INDEX(出力表!D:D,2))/(EXP(INDEX(係数表!B:B,2) + $C999) + (INDEX(出力表!D:D,2)))) + (乱数表!$N999*(Settings!B12/(((INDEX(出力表!D:D,2))+1)^INDEX(係数表!E:E,2)*INDEX(係数表!F:F,2))))))</f>
        <v>#VALUE!</v>
      </c>
      <c r="F999" t="e">
        <f>MIN(100, MAX(0, (INDEX(出力表!D:D,2))*D999/MAX(E999, Settings!B3)))</f>
        <v>#VALUE!</v>
      </c>
      <c r="G999">
        <f>MIN(100, MAX(0, 100*BETAINV(乱数表!$C999, MAX(0.00000001, (1/(1+EXP(-(INDEX(係数表!G:G,3) + $B999))))*(EXP(INDEX(係数表!H:H,3) + INDEX(係数表!I:I,3)*LN(INDEX(出力表!C:C,3)+1)))), MAX(0.00000001, (1-(1/(1+EXP(-(INDEX(係数表!G:G,3) + $B999)))))*(EXP(INDEX(係数表!H:H,3) + INDEX(係数表!I:I,3)*LN(INDEX(出力表!C:C,3)+1)))))))</f>
        <v>95.430477127633495</v>
      </c>
      <c r="H999" t="e">
        <f>MIN(100, MAX(0, (100*(INDEX(出力表!D:D,3))/(EXP(INDEX(係数表!B:B,3) + $C999) + (INDEX(出力表!D:D,3)))) + (乱数表!$O999*(Settings!B12/(((INDEX(出力表!D:D,3))+1)^INDEX(係数表!E:E,3)*INDEX(係数表!F:F,3))))))</f>
        <v>#VALUE!</v>
      </c>
      <c r="I999" t="e">
        <f>MIN(100, MAX(0, (INDEX(出力表!D:D,3))*G999/MAX(H999, Settings!B3)))</f>
        <v>#VALUE!</v>
      </c>
      <c r="J999">
        <f>MIN(100, MAX(0, 100*BETAINV(乱数表!$D999, MAX(0.00000001, (1/(1+EXP(-(INDEX(係数表!G:G,4) + $B999))))*(EXP(INDEX(係数表!H:H,4) + INDEX(係数表!I:I,4)*LN(INDEX(出力表!C:C,4)+1)))), MAX(0.00000001, (1-(1/(1+EXP(-(INDEX(係数表!G:G,4) + $B999)))))*(EXP(INDEX(係数表!H:H,4) + INDEX(係数表!I:I,4)*LN(INDEX(出力表!C:C,4)+1)))))))</f>
        <v>54.184629111973948</v>
      </c>
      <c r="K999" t="e">
        <f>MIN(100, MAX(0, (100*(INDEX(出力表!D:D,4))/(EXP(INDEX(係数表!B:B,4) + $C999) + (INDEX(出力表!D:D,4)))) + (乱数表!$P999*(Settings!B12/(((INDEX(出力表!D:D,4))+1)^INDEX(係数表!E:E,4)*INDEX(係数表!F:F,4))))))</f>
        <v>#VALUE!</v>
      </c>
      <c r="L999" t="e">
        <f>MIN(100, MAX(0, (INDEX(出力表!D:D,4))*J999/MAX(K999, Settings!B3)))</f>
        <v>#VALUE!</v>
      </c>
      <c r="M999">
        <f>MIN(100, MAX(0, 100*BETAINV(乱数表!$E999, MAX(0.00000001, (1/(1+EXP(-(INDEX(係数表!G:G,5) + $B999))))*(EXP(INDEX(係数表!H:H,5) + INDEX(係数表!I:I,5)*LN(INDEX(出力表!C:C,5)+1)))), MAX(0.00000001, (1-(1/(1+EXP(-(INDEX(係数表!G:G,5) + $B999)))))*(EXP(INDEX(係数表!H:H,5) + INDEX(係数表!I:I,5)*LN(INDEX(出力表!C:C,5)+1)))))))</f>
        <v>94.429288842930987</v>
      </c>
      <c r="N999" t="e">
        <f>MIN(100, MAX(0, (100*(INDEX(出力表!D:D,5))/(EXP(INDEX(係数表!B:B,5) + $C999) + (INDEX(出力表!D:D,5)))) + (乱数表!$Q999*(Settings!B12/(((INDEX(出力表!D:D,5))+1)^INDEX(係数表!E:E,5)*INDEX(係数表!F:F,5))))))</f>
        <v>#VALUE!</v>
      </c>
      <c r="O999" t="e">
        <f>MIN(100, MAX(0, (INDEX(出力表!D:D,5))*M999/MAX(N999, Settings!B3)))</f>
        <v>#VALUE!</v>
      </c>
      <c r="P999">
        <f>MIN(100, MAX(0, 100*BETAINV(乱数表!$F999, MAX(0.00000001, (1/(1+EXP(-(INDEX(係数表!G:G,6) + $B999))))*(EXP(INDEX(係数表!H:H,6) + INDEX(係数表!I:I,6)*LN(INDEX(出力表!C:C,6)+1)))), MAX(0.00000001, (1-(1/(1+EXP(-(INDEX(係数表!G:G,6) + $B999)))))*(EXP(INDEX(係数表!H:H,6) + INDEX(係数表!I:I,6)*LN(INDEX(出力表!C:C,6)+1)))))))</f>
        <v>73.824674699892384</v>
      </c>
      <c r="Q999" t="e">
        <f>MIN(100, MAX(0, (100*(INDEX(出力表!D:D,6))/(EXP(INDEX(係数表!B:B,6) + $C999) + (INDEX(出力表!D:D,6)))) + (乱数表!$R999*(Settings!B12/(((INDEX(出力表!D:D,6))+1)^INDEX(係数表!E:E,6)*INDEX(係数表!F:F,6))))))</f>
        <v>#VALUE!</v>
      </c>
      <c r="R999" t="e">
        <f>MIN(100, MAX(0, (INDEX(出力表!D:D,6))*P999/MAX(Q999, Settings!B3)))</f>
        <v>#VALUE!</v>
      </c>
      <c r="S999">
        <f>MIN(100, MAX(0, 100*BETAINV(乱数表!$G999, MAX(0.00000001, (1/(1+EXP(-(INDEX(係数表!G:G,7) + $B999))))*(EXP(INDEX(係数表!H:H,7) + INDEX(係数表!I:I,7)*LN(INDEX(出力表!C:C,7)+1)))), MAX(0.00000001, (1-(1/(1+EXP(-(INDEX(係数表!G:G,7) + $B999)))))*(EXP(INDEX(係数表!H:H,7) + INDEX(係数表!I:I,7)*LN(INDEX(出力表!C:C,7)+1)))))))</f>
        <v>99.027930794246458</v>
      </c>
      <c r="T999" t="e">
        <f>MIN(100, MAX(0, (100*(INDEX(出力表!D:D,7))/(EXP(INDEX(係数表!B:B,7) + $C999) + (INDEX(出力表!D:D,7)))) + (乱数表!$S999*(Settings!B12/(((INDEX(出力表!D:D,7))+1)^INDEX(係数表!E:E,7)*INDEX(係数表!F:F,7))))))</f>
        <v>#VALUE!</v>
      </c>
      <c r="U999" t="e">
        <f>MIN(100, MAX(0, (INDEX(出力表!D:D,7))*S999/MAX(T999, Settings!B3)))</f>
        <v>#VALUE!</v>
      </c>
      <c r="V999">
        <f>MIN(100, MAX(0, 100*BETAINV(乱数表!$H999, MAX(0.00000001, (1/(1+EXP(-(INDEX(係数表!G:G,8) + $B999))))*(EXP(INDEX(係数表!H:H,8) + INDEX(係数表!I:I,8)*LN(INDEX(出力表!C:C,8)+1)))), MAX(0.00000001, (1-(1/(1+EXP(-(INDEX(係数表!G:G,8) + $B999)))))*(EXP(INDEX(係数表!H:H,8) + INDEX(係数表!I:I,8)*LN(INDEX(出力表!C:C,8)+1)))))))</f>
        <v>70.042214352932191</v>
      </c>
      <c r="W999" t="e">
        <f>MIN(100, MAX(0, (100*(INDEX(出力表!D:D,8))/(EXP(INDEX(係数表!B:B,8) + $C999) + (INDEX(出力表!D:D,8)))) + (乱数表!$T999*(Settings!B12/(((INDEX(出力表!D:D,8))+1)^INDEX(係数表!E:E,8)*INDEX(係数表!F:F,8))))))</f>
        <v>#VALUE!</v>
      </c>
      <c r="X999" t="e">
        <f>MIN(100, MAX(0, (INDEX(出力表!D:D,8))*V999/MAX(W999, Settings!B3)))</f>
        <v>#VALUE!</v>
      </c>
      <c r="Y999">
        <f>MIN(100, MAX(0, 100*BETAINV(乱数表!$I999, MAX(0.00000001, (1/(1+EXP(-(INDEX(係数表!G:G,9) + $B999))))*(EXP(INDEX(係数表!H:H,9) + INDEX(係数表!I:I,9)*LN(INDEX(出力表!C:C,9)+1)))), MAX(0.00000001, (1-(1/(1+EXP(-(INDEX(係数表!G:G,9) + $B999)))))*(EXP(INDEX(係数表!H:H,9) + INDEX(係数表!I:I,9)*LN(INDEX(出力表!C:C,9)+1)))))))</f>
        <v>97.082890676688365</v>
      </c>
      <c r="Z999" t="e">
        <f>MIN(100, MAX(0, (100*(INDEX(出力表!D:D,9))/(EXP(INDEX(係数表!B:B,9) + $C999) + (INDEX(出力表!D:D,9)))) + (乱数表!$U999*(Settings!B12/(((INDEX(出力表!D:D,9))+1)^INDEX(係数表!E:E,9)*INDEX(係数表!F:F,9))))))</f>
        <v>#VALUE!</v>
      </c>
      <c r="AA999" t="e">
        <f>MIN(100, MAX(0, (INDEX(出力表!D:D,9))*Y999/MAX(Z999, Settings!B3)))</f>
        <v>#VALUE!</v>
      </c>
      <c r="AB999">
        <f>MIN(100, MAX(0, 100*BETAINV(乱数表!$J999, MAX(0.00000001, (1/(1+EXP(-(INDEX(係数表!G:G,10) + $B999))))*(EXP(INDEX(係数表!H:H,10) + INDEX(係数表!I:I,10)*LN(INDEX(出力表!C:C,10)+1)))), MAX(0.00000001, (1-(1/(1+EXP(-(INDEX(係数表!G:G,10) + $B999)))))*(EXP(INDEX(係数表!H:H,10) + INDEX(係数表!I:I,10)*LN(INDEX(出力表!C:C,10)+1)))))))</f>
        <v>99.961309957818202</v>
      </c>
      <c r="AC999" t="e">
        <f>MIN(100, MAX(0, (100*(INDEX(出力表!D:D,10))/(EXP(INDEX(係数表!B:B,10) + $C999) + (INDEX(出力表!D:D,10)))) + (乱数表!$V999*(Settings!B12/(((INDEX(出力表!D:D,10))+1)^INDEX(係数表!E:E,10)*INDEX(係数表!F:F,10))))))</f>
        <v>#VALUE!</v>
      </c>
      <c r="AD999" t="e">
        <f>MIN(100, MAX(0, (INDEX(出力表!D:D,10))*AB999/MAX(AC999, Settings!B3)))</f>
        <v>#VALUE!</v>
      </c>
      <c r="AE999">
        <f>MIN(100, MAX(0, 100*BETAINV(乱数表!$K999, MAX(0.00000001, (1/(1+EXP(-(INDEX(係数表!G:G,11) + $B999))))*(EXP(INDEX(係数表!H:H,11) + INDEX(係数表!I:I,11)*LN(INDEX(出力表!C:C,11)+1)))), MAX(0.00000001, (1-(1/(1+EXP(-(INDEX(係数表!G:G,11) + $B999)))))*(EXP(INDEX(係数表!H:H,11) + INDEX(係数表!I:I,11)*LN(INDEX(出力表!C:C,11)+1)))))))</f>
        <v>61.601720573304533</v>
      </c>
      <c r="AF999" t="e">
        <f>MIN(100, MAX(0, (100*(INDEX(出力表!D:D,11))/(EXP(INDEX(係数表!B:B,11) + $C999) + (INDEX(出力表!D:D,11)))) + (乱数表!$W999*(Settings!B12/(((INDEX(出力表!D:D,11))+1)^INDEX(係数表!E:E,11)*INDEX(係数表!F:F,11))))))</f>
        <v>#VALUE!</v>
      </c>
      <c r="AG999" t="e">
        <f>MIN(100, MAX(0, (INDEX(出力表!D:D,11))*AE999/MAX(AF999, Settings!B3)))</f>
        <v>#VALUE!</v>
      </c>
      <c r="AH999">
        <f>MIN(100, MAX(0, 100*BETAINV(乱数表!$L999, MAX(0.00000001, (1/(1+EXP(-(INDEX(係数表!G:G,12) + $B999))))*(EXP(INDEX(係数表!H:H,12) + INDEX(係数表!I:I,12)*LN(INDEX(出力表!C:C,12)+1)))), MAX(0.00000001, (1-(1/(1+EXP(-(INDEX(係数表!G:G,12) + $B999)))))*(EXP(INDEX(係数表!H:H,12) + INDEX(係数表!I:I,12)*LN(INDEX(出力表!C:C,12)+1)))))))</f>
        <v>92.581111866319617</v>
      </c>
      <c r="AI999" t="e">
        <f>MIN(100, MAX(0, (100*(INDEX(出力表!D:D,12))/(EXP(INDEX(係数表!B:B,12) + $C999) + (INDEX(出力表!D:D,12)))) + (乱数表!$X999*(Settings!B12/(((INDEX(出力表!D:D,12))+1)^INDEX(係数表!E:E,12)*INDEX(係数表!F:F,12))))))</f>
        <v>#VALUE!</v>
      </c>
      <c r="AJ999" t="e">
        <f>MIN(100, MAX(0, (INDEX(出力表!D:D,12))*AH999/MAX(AI999, Settings!B3)))</f>
        <v>#VALUE!</v>
      </c>
      <c r="AK999">
        <f>MIN(100, MAX(0, 100*BETAINV(乱数表!$M999, MAX(0.00000001, (1/(1+EXP(-(INDEX(係数表!G:G,13) + $B999))))*(EXP(INDEX(係数表!H:H,13) + INDEX(係数表!I:I,13)*LN(INDEX(出力表!C:C,13)+1)))), MAX(0.00000001, (1-(1/(1+EXP(-(INDEX(係数表!G:G,13) + $B999)))))*(EXP(INDEX(係数表!H:H,13) + INDEX(係数表!I:I,13)*LN(INDEX(出力表!C:C,13)+1)))))))</f>
        <v>96.082536399774753</v>
      </c>
      <c r="AL999" t="e">
        <f>MIN(100, MAX(0, (100*(INDEX(出力表!D:D,13))/(EXP(INDEX(係数表!B:B,13) + $C999) + (INDEX(出力表!D:D,13)))) + (乱数表!$Y999*(Settings!B12/(((INDEX(出力表!D:D,13))+1)^INDEX(係数表!E:E,13)*INDEX(係数表!F:F,13))))))</f>
        <v>#VALUE!</v>
      </c>
      <c r="AM999" t="e">
        <f>MIN(100, MAX(0, (INDEX(出力表!D:D,13))*AK999/MAX(AL999, Settings!B3)))</f>
        <v>#VALUE!</v>
      </c>
      <c r="AN999">
        <f>IF(ISNUMBER(F999), INDEX(出力表!B:B,2)*F999, 0)+IF(ISNUMBER(I999), INDEX(出力表!B:B,3)*I999, 0)+IF(ISNUMBER(L999), INDEX(出力表!B:B,4)*L999, 0)+IF(ISNUMBER(O999), INDEX(出力表!B:B,5)*O999, 0)+IF(ISNUMBER(R999), INDEX(出力表!B:B,6)*R999, 0)+IF(ISNUMBER(U999), INDEX(出力表!B:B,7)*U999, 0)+IF(ISNUMBER(X999), INDEX(出力表!B:B,8)*X999, 0)+IF(ISNUMBER(AA999), INDEX(出力表!B:B,9)*AA999, 0)+IF(ISNUMBER(AD999), INDEX(出力表!B:B,10)*AD999, 0)+IF(ISNUMBER(AG999), INDEX(出力表!B:B,11)*AG999, 0)+IF(ISNUMBER(AJ999), INDEX(出力表!B:B,12)*AJ999, 0)+IF(ISNUMBER(AM999), INDEX(出力表!B:B,13)*AM999, 0)</f>
        <v>0</v>
      </c>
      <c r="AO999">
        <f>IF(ISNUMBER(F999), INDEX(出力表!B:B,2), 0)+IF(ISNUMBER(I999), INDEX(出力表!B:B,3), 0)+IF(ISNUMBER(L999), INDEX(出力表!B:B,4), 0)+IF(ISNUMBER(O999), INDEX(出力表!B:B,5), 0)+IF(ISNUMBER(R999), INDEX(出力表!B:B,6), 0)+IF(ISNUMBER(U999), INDEX(出力表!B:B,7), 0)+IF(ISNUMBER(X999), INDEX(出力表!B:B,8), 0)+IF(ISNUMBER(AA999), INDEX(出力表!B:B,9), 0)+IF(ISNUMBER(AD999), INDEX(出力表!B:B,10), 0)+IF(ISNUMBER(AG999), INDEX(出力表!B:B,11), 0)+IF(ISNUMBER(AJ999), INDEX(出力表!B:B,12), 0)+IF(ISNUMBER(AM999), INDEX(出力表!B:B,13), 0)</f>
        <v>0</v>
      </c>
      <c r="AP999" t="str">
        <f t="shared" si="15"/>
        <v/>
      </c>
    </row>
    <row r="1000" spans="1:42" x14ac:dyDescent="0.2">
      <c r="A1000">
        <v>999</v>
      </c>
      <c r="B1000">
        <f>IF(UPPER(Settings!B4)="TRUE", 乱数表!$Z1000*Settings!B10, 0)</f>
        <v>-7.2326421745414149E-2</v>
      </c>
      <c r="C1000">
        <f>IF(UPPER(Settings!B4)="TRUE", 乱数表!$AA1000*Settings!B11, 0)</f>
        <v>0.15238231265980648</v>
      </c>
      <c r="D1000">
        <f>MIN(100, MAX(0, 100*BETAINV(乱数表!$B1000, MAX(0.00000001, (1/(1+EXP(-(INDEX(係数表!G:G,2) + $B1000))))*(EXP(INDEX(係数表!H:H,2) + INDEX(係数表!I:I,2)*LN(INDEX(出力表!C:C,2)+1)))), MAX(0.00000001, (1-(1/(1+EXP(-(INDEX(係数表!G:G,2) + $B1000)))))*(EXP(INDEX(係数表!H:H,2) + INDEX(係数表!I:I,2)*LN(INDEX(出力表!C:C,2)+1)))))))</f>
        <v>98.526246674070535</v>
      </c>
      <c r="E1000" t="e">
        <f>MIN(100, MAX(0, (100*(INDEX(出力表!D:D,2))/(EXP(INDEX(係数表!B:B,2) + $C1000) + (INDEX(出力表!D:D,2)))) + (乱数表!$N1000*(Settings!B12/(((INDEX(出力表!D:D,2))+1)^INDEX(係数表!E:E,2)*INDEX(係数表!F:F,2))))))</f>
        <v>#VALUE!</v>
      </c>
      <c r="F1000" t="e">
        <f>MIN(100, MAX(0, (INDEX(出力表!D:D,2))*D1000/MAX(E1000, Settings!B3)))</f>
        <v>#VALUE!</v>
      </c>
      <c r="G1000">
        <f>MIN(100, MAX(0, 100*BETAINV(乱数表!$C1000, MAX(0.00000001, (1/(1+EXP(-(INDEX(係数表!G:G,3) + $B1000))))*(EXP(INDEX(係数表!H:H,3) + INDEX(係数表!I:I,3)*LN(INDEX(出力表!C:C,3)+1)))), MAX(0.00000001, (1-(1/(1+EXP(-(INDEX(係数表!G:G,3) + $B1000)))))*(EXP(INDEX(係数表!H:H,3) + INDEX(係数表!I:I,3)*LN(INDEX(出力表!C:C,3)+1)))))))</f>
        <v>87.140171818481889</v>
      </c>
      <c r="H1000" t="e">
        <f>MIN(100, MAX(0, (100*(INDEX(出力表!D:D,3))/(EXP(INDEX(係数表!B:B,3) + $C1000) + (INDEX(出力表!D:D,3)))) + (乱数表!$O1000*(Settings!B12/(((INDEX(出力表!D:D,3))+1)^INDEX(係数表!E:E,3)*INDEX(係数表!F:F,3))))))</f>
        <v>#VALUE!</v>
      </c>
      <c r="I1000" t="e">
        <f>MIN(100, MAX(0, (INDEX(出力表!D:D,3))*G1000/MAX(H1000, Settings!B3)))</f>
        <v>#VALUE!</v>
      </c>
      <c r="J1000">
        <f>MIN(100, MAX(0, 100*BETAINV(乱数表!$D1000, MAX(0.00000001, (1/(1+EXP(-(INDEX(係数表!G:G,4) + $B1000))))*(EXP(INDEX(係数表!H:H,4) + INDEX(係数表!I:I,4)*LN(INDEX(出力表!C:C,4)+1)))), MAX(0.00000001, (1-(1/(1+EXP(-(INDEX(係数表!G:G,4) + $B1000)))))*(EXP(INDEX(係数表!H:H,4) + INDEX(係数表!I:I,4)*LN(INDEX(出力表!C:C,4)+1)))))))</f>
        <v>88.999642602503556</v>
      </c>
      <c r="K1000" t="e">
        <f>MIN(100, MAX(0, (100*(INDEX(出力表!D:D,4))/(EXP(INDEX(係数表!B:B,4) + $C1000) + (INDEX(出力表!D:D,4)))) + (乱数表!$P1000*(Settings!B12/(((INDEX(出力表!D:D,4))+1)^INDEX(係数表!E:E,4)*INDEX(係数表!F:F,4))))))</f>
        <v>#VALUE!</v>
      </c>
      <c r="L1000" t="e">
        <f>MIN(100, MAX(0, (INDEX(出力表!D:D,4))*J1000/MAX(K1000, Settings!B3)))</f>
        <v>#VALUE!</v>
      </c>
      <c r="M1000">
        <f>MIN(100, MAX(0, 100*BETAINV(乱数表!$E1000, MAX(0.00000001, (1/(1+EXP(-(INDEX(係数表!G:G,5) + $B1000))))*(EXP(INDEX(係数表!H:H,5) + INDEX(係数表!I:I,5)*LN(INDEX(出力表!C:C,5)+1)))), MAX(0.00000001, (1-(1/(1+EXP(-(INDEX(係数表!G:G,5) + $B1000)))))*(EXP(INDEX(係数表!H:H,5) + INDEX(係数表!I:I,5)*LN(INDEX(出力表!C:C,5)+1)))))))</f>
        <v>84.876052809334666</v>
      </c>
      <c r="N1000" t="e">
        <f>MIN(100, MAX(0, (100*(INDEX(出力表!D:D,5))/(EXP(INDEX(係数表!B:B,5) + $C1000) + (INDEX(出力表!D:D,5)))) + (乱数表!$Q1000*(Settings!B12/(((INDEX(出力表!D:D,5))+1)^INDEX(係数表!E:E,5)*INDEX(係数表!F:F,5))))))</f>
        <v>#VALUE!</v>
      </c>
      <c r="O1000" t="e">
        <f>MIN(100, MAX(0, (INDEX(出力表!D:D,5))*M1000/MAX(N1000, Settings!B3)))</f>
        <v>#VALUE!</v>
      </c>
      <c r="P1000">
        <f>MIN(100, MAX(0, 100*BETAINV(乱数表!$F1000, MAX(0.00000001, (1/(1+EXP(-(INDEX(係数表!G:G,6) + $B1000))))*(EXP(INDEX(係数表!H:H,6) + INDEX(係数表!I:I,6)*LN(INDEX(出力表!C:C,6)+1)))), MAX(0.00000001, (1-(1/(1+EXP(-(INDEX(係数表!G:G,6) + $B1000)))))*(EXP(INDEX(係数表!H:H,6) + INDEX(係数表!I:I,6)*LN(INDEX(出力表!C:C,6)+1)))))))</f>
        <v>97.303879960757868</v>
      </c>
      <c r="Q1000" t="e">
        <f>MIN(100, MAX(0, (100*(INDEX(出力表!D:D,6))/(EXP(INDEX(係数表!B:B,6) + $C1000) + (INDEX(出力表!D:D,6)))) + (乱数表!$R1000*(Settings!B12/(((INDEX(出力表!D:D,6))+1)^INDEX(係数表!E:E,6)*INDEX(係数表!F:F,6))))))</f>
        <v>#VALUE!</v>
      </c>
      <c r="R1000" t="e">
        <f>MIN(100, MAX(0, (INDEX(出力表!D:D,6))*P1000/MAX(Q1000, Settings!B3)))</f>
        <v>#VALUE!</v>
      </c>
      <c r="S1000">
        <f>MIN(100, MAX(0, 100*BETAINV(乱数表!$G1000, MAX(0.00000001, (1/(1+EXP(-(INDEX(係数表!G:G,7) + $B1000))))*(EXP(INDEX(係数表!H:H,7) + INDEX(係数表!I:I,7)*LN(INDEX(出力表!C:C,7)+1)))), MAX(0.00000001, (1-(1/(1+EXP(-(INDEX(係数表!G:G,7) + $B1000)))))*(EXP(INDEX(係数表!H:H,7) + INDEX(係数表!I:I,7)*LN(INDEX(出力表!C:C,7)+1)))))))</f>
        <v>98.530749811463963</v>
      </c>
      <c r="T1000" t="e">
        <f>MIN(100, MAX(0, (100*(INDEX(出力表!D:D,7))/(EXP(INDEX(係数表!B:B,7) + $C1000) + (INDEX(出力表!D:D,7)))) + (乱数表!$S1000*(Settings!B12/(((INDEX(出力表!D:D,7))+1)^INDEX(係数表!E:E,7)*INDEX(係数表!F:F,7))))))</f>
        <v>#VALUE!</v>
      </c>
      <c r="U1000" t="e">
        <f>MIN(100, MAX(0, (INDEX(出力表!D:D,7))*S1000/MAX(T1000, Settings!B3)))</f>
        <v>#VALUE!</v>
      </c>
      <c r="V1000">
        <f>MIN(100, MAX(0, 100*BETAINV(乱数表!$H1000, MAX(0.00000001, (1/(1+EXP(-(INDEX(係数表!G:G,8) + $B1000))))*(EXP(INDEX(係数表!H:H,8) + INDEX(係数表!I:I,8)*LN(INDEX(出力表!C:C,8)+1)))), MAX(0.00000001, (1-(1/(1+EXP(-(INDEX(係数表!G:G,8) + $B1000)))))*(EXP(INDEX(係数表!H:H,8) + INDEX(係数表!I:I,8)*LN(INDEX(出力表!C:C,8)+1)))))))</f>
        <v>99.909474430873772</v>
      </c>
      <c r="W1000" t="e">
        <f>MIN(100, MAX(0, (100*(INDEX(出力表!D:D,8))/(EXP(INDEX(係数表!B:B,8) + $C1000) + (INDEX(出力表!D:D,8)))) + (乱数表!$T1000*(Settings!B12/(((INDEX(出力表!D:D,8))+1)^INDEX(係数表!E:E,8)*INDEX(係数表!F:F,8))))))</f>
        <v>#VALUE!</v>
      </c>
      <c r="X1000" t="e">
        <f>MIN(100, MAX(0, (INDEX(出力表!D:D,8))*V1000/MAX(W1000, Settings!B3)))</f>
        <v>#VALUE!</v>
      </c>
      <c r="Y1000">
        <f>MIN(100, MAX(0, 100*BETAINV(乱数表!$I1000, MAX(0.00000001, (1/(1+EXP(-(INDEX(係数表!G:G,9) + $B1000))))*(EXP(INDEX(係数表!H:H,9) + INDEX(係数表!I:I,9)*LN(INDEX(出力表!C:C,9)+1)))), MAX(0.00000001, (1-(1/(1+EXP(-(INDEX(係数表!G:G,9) + $B1000)))))*(EXP(INDEX(係数表!H:H,9) + INDEX(係数表!I:I,9)*LN(INDEX(出力表!C:C,9)+1)))))))</f>
        <v>98.565764056274148</v>
      </c>
      <c r="Z1000" t="e">
        <f>MIN(100, MAX(0, (100*(INDEX(出力表!D:D,9))/(EXP(INDEX(係数表!B:B,9) + $C1000) + (INDEX(出力表!D:D,9)))) + (乱数表!$U1000*(Settings!B12/(((INDEX(出力表!D:D,9))+1)^INDEX(係数表!E:E,9)*INDEX(係数表!F:F,9))))))</f>
        <v>#VALUE!</v>
      </c>
      <c r="AA1000" t="e">
        <f>MIN(100, MAX(0, (INDEX(出力表!D:D,9))*Y1000/MAX(Z1000, Settings!B3)))</f>
        <v>#VALUE!</v>
      </c>
      <c r="AB1000">
        <f>MIN(100, MAX(0, 100*BETAINV(乱数表!$J1000, MAX(0.00000001, (1/(1+EXP(-(INDEX(係数表!G:G,10) + $B1000))))*(EXP(INDEX(係数表!H:H,10) + INDEX(係数表!I:I,10)*LN(INDEX(出力表!C:C,10)+1)))), MAX(0.00000001, (1-(1/(1+EXP(-(INDEX(係数表!G:G,10) + $B1000)))))*(EXP(INDEX(係数表!H:H,10) + INDEX(係数表!I:I,10)*LN(INDEX(出力表!C:C,10)+1)))))))</f>
        <v>84.248097948195593</v>
      </c>
      <c r="AC1000" t="e">
        <f>MIN(100, MAX(0, (100*(INDEX(出力表!D:D,10))/(EXP(INDEX(係数表!B:B,10) + $C1000) + (INDEX(出力表!D:D,10)))) + (乱数表!$V1000*(Settings!B12/(((INDEX(出力表!D:D,10))+1)^INDEX(係数表!E:E,10)*INDEX(係数表!F:F,10))))))</f>
        <v>#VALUE!</v>
      </c>
      <c r="AD1000" t="e">
        <f>MIN(100, MAX(0, (INDEX(出力表!D:D,10))*AB1000/MAX(AC1000, Settings!B3)))</f>
        <v>#VALUE!</v>
      </c>
      <c r="AE1000">
        <f>MIN(100, MAX(0, 100*BETAINV(乱数表!$K1000, MAX(0.00000001, (1/(1+EXP(-(INDEX(係数表!G:G,11) + $B1000))))*(EXP(INDEX(係数表!H:H,11) + INDEX(係数表!I:I,11)*LN(INDEX(出力表!C:C,11)+1)))), MAX(0.00000001, (1-(1/(1+EXP(-(INDEX(係数表!G:G,11) + $B1000)))))*(EXP(INDEX(係数表!H:H,11) + INDEX(係数表!I:I,11)*LN(INDEX(出力表!C:C,11)+1)))))))</f>
        <v>93.351211025039447</v>
      </c>
      <c r="AF1000" t="e">
        <f>MIN(100, MAX(0, (100*(INDEX(出力表!D:D,11))/(EXP(INDEX(係数表!B:B,11) + $C1000) + (INDEX(出力表!D:D,11)))) + (乱数表!$W1000*(Settings!B12/(((INDEX(出力表!D:D,11))+1)^INDEX(係数表!E:E,11)*INDEX(係数表!F:F,11))))))</f>
        <v>#VALUE!</v>
      </c>
      <c r="AG1000" t="e">
        <f>MIN(100, MAX(0, (INDEX(出力表!D:D,11))*AE1000/MAX(AF1000, Settings!B3)))</f>
        <v>#VALUE!</v>
      </c>
      <c r="AH1000">
        <f>MIN(100, MAX(0, 100*BETAINV(乱数表!$L1000, MAX(0.00000001, (1/(1+EXP(-(INDEX(係数表!G:G,12) + $B1000))))*(EXP(INDEX(係数表!H:H,12) + INDEX(係数表!I:I,12)*LN(INDEX(出力表!C:C,12)+1)))), MAX(0.00000001, (1-(1/(1+EXP(-(INDEX(係数表!G:G,12) + $B1000)))))*(EXP(INDEX(係数表!H:H,12) + INDEX(係数表!I:I,12)*LN(INDEX(出力表!C:C,12)+1)))))))</f>
        <v>80.471377798741457</v>
      </c>
      <c r="AI1000" t="e">
        <f>MIN(100, MAX(0, (100*(INDEX(出力表!D:D,12))/(EXP(INDEX(係数表!B:B,12) + $C1000) + (INDEX(出力表!D:D,12)))) + (乱数表!$X1000*(Settings!B12/(((INDEX(出力表!D:D,12))+1)^INDEX(係数表!E:E,12)*INDEX(係数表!F:F,12))))))</f>
        <v>#VALUE!</v>
      </c>
      <c r="AJ1000" t="e">
        <f>MIN(100, MAX(0, (INDEX(出力表!D:D,12))*AH1000/MAX(AI1000, Settings!B3)))</f>
        <v>#VALUE!</v>
      </c>
      <c r="AK1000">
        <f>MIN(100, MAX(0, 100*BETAINV(乱数表!$M1000, MAX(0.00000001, (1/(1+EXP(-(INDEX(係数表!G:G,13) + $B1000))))*(EXP(INDEX(係数表!H:H,13) + INDEX(係数表!I:I,13)*LN(INDEX(出力表!C:C,13)+1)))), MAX(0.00000001, (1-(1/(1+EXP(-(INDEX(係数表!G:G,13) + $B1000)))))*(EXP(INDEX(係数表!H:H,13) + INDEX(係数表!I:I,13)*LN(INDEX(出力表!C:C,13)+1)))))))</f>
        <v>99.717932758928214</v>
      </c>
      <c r="AL1000" t="e">
        <f>MIN(100, MAX(0, (100*(INDEX(出力表!D:D,13))/(EXP(INDEX(係数表!B:B,13) + $C1000) + (INDEX(出力表!D:D,13)))) + (乱数表!$Y1000*(Settings!B12/(((INDEX(出力表!D:D,13))+1)^INDEX(係数表!E:E,13)*INDEX(係数表!F:F,13))))))</f>
        <v>#VALUE!</v>
      </c>
      <c r="AM1000" t="e">
        <f>MIN(100, MAX(0, (INDEX(出力表!D:D,13))*AK1000/MAX(AL1000, Settings!B3)))</f>
        <v>#VALUE!</v>
      </c>
      <c r="AN1000">
        <f>IF(ISNUMBER(F1000), INDEX(出力表!B:B,2)*F1000, 0)+IF(ISNUMBER(I1000), INDEX(出力表!B:B,3)*I1000, 0)+IF(ISNUMBER(L1000), INDEX(出力表!B:B,4)*L1000, 0)+IF(ISNUMBER(O1000), INDEX(出力表!B:B,5)*O1000, 0)+IF(ISNUMBER(R1000), INDEX(出力表!B:B,6)*R1000, 0)+IF(ISNUMBER(U1000), INDEX(出力表!B:B,7)*U1000, 0)+IF(ISNUMBER(X1000), INDEX(出力表!B:B,8)*X1000, 0)+IF(ISNUMBER(AA1000), INDEX(出力表!B:B,9)*AA1000, 0)+IF(ISNUMBER(AD1000), INDEX(出力表!B:B,10)*AD1000, 0)+IF(ISNUMBER(AG1000), INDEX(出力表!B:B,11)*AG1000, 0)+IF(ISNUMBER(AJ1000), INDEX(出力表!B:B,12)*AJ1000, 0)+IF(ISNUMBER(AM1000), INDEX(出力表!B:B,13)*AM1000, 0)</f>
        <v>0</v>
      </c>
      <c r="AO1000">
        <f>IF(ISNUMBER(F1000), INDEX(出力表!B:B,2), 0)+IF(ISNUMBER(I1000), INDEX(出力表!B:B,3), 0)+IF(ISNUMBER(L1000), INDEX(出力表!B:B,4), 0)+IF(ISNUMBER(O1000), INDEX(出力表!B:B,5), 0)+IF(ISNUMBER(R1000), INDEX(出力表!B:B,6), 0)+IF(ISNUMBER(U1000), INDEX(出力表!B:B,7), 0)+IF(ISNUMBER(X1000), INDEX(出力表!B:B,8), 0)+IF(ISNUMBER(AA1000), INDEX(出力表!B:B,9), 0)+IF(ISNUMBER(AD1000), INDEX(出力表!B:B,10), 0)+IF(ISNUMBER(AG1000), INDEX(出力表!B:B,11), 0)+IF(ISNUMBER(AJ1000), INDEX(出力表!B:B,12), 0)+IF(ISNUMBER(AM1000), INDEX(出力表!B:B,13), 0)</f>
        <v>0</v>
      </c>
      <c r="AP1000" t="str">
        <f t="shared" si="15"/>
        <v/>
      </c>
    </row>
    <row r="1001" spans="1:42" x14ac:dyDescent="0.2">
      <c r="A1001">
        <v>1000</v>
      </c>
      <c r="B1001">
        <f>IF(UPPER(Settings!B4)="TRUE", 乱数表!$Z1001*Settings!B10, 0)</f>
        <v>-0.5242046047446558</v>
      </c>
      <c r="C1001">
        <f>IF(UPPER(Settings!B4)="TRUE", 乱数表!$AA1001*Settings!B11, 0)</f>
        <v>7.5315683195733771E-2</v>
      </c>
      <c r="D1001">
        <f>MIN(100, MAX(0, 100*BETAINV(乱数表!$B1001, MAX(0.00000001, (1/(1+EXP(-(INDEX(係数表!G:G,2) + $B1001))))*(EXP(INDEX(係数表!H:H,2) + INDEX(係数表!I:I,2)*LN(INDEX(出力表!C:C,2)+1)))), MAX(0.00000001, (1-(1/(1+EXP(-(INDEX(係数表!G:G,2) + $B1001)))))*(EXP(INDEX(係数表!H:H,2) + INDEX(係数表!I:I,2)*LN(INDEX(出力表!C:C,2)+1)))))))</f>
        <v>63.832180663106598</v>
      </c>
      <c r="E1001" t="e">
        <f>MIN(100, MAX(0, (100*(INDEX(出力表!D:D,2))/(EXP(INDEX(係数表!B:B,2) + $C1001) + (INDEX(出力表!D:D,2)))) + (乱数表!$N1001*(Settings!B12/(((INDEX(出力表!D:D,2))+1)^INDEX(係数表!E:E,2)*INDEX(係数表!F:F,2))))))</f>
        <v>#VALUE!</v>
      </c>
      <c r="F1001" t="e">
        <f>MIN(100, MAX(0, (INDEX(出力表!D:D,2))*D1001/MAX(E1001, Settings!B3)))</f>
        <v>#VALUE!</v>
      </c>
      <c r="G1001">
        <f>MIN(100, MAX(0, 100*BETAINV(乱数表!$C1001, MAX(0.00000001, (1/(1+EXP(-(INDEX(係数表!G:G,3) + $B1001))))*(EXP(INDEX(係数表!H:H,3) + INDEX(係数表!I:I,3)*LN(INDEX(出力表!C:C,3)+1)))), MAX(0.00000001, (1-(1/(1+EXP(-(INDEX(係数表!G:G,3) + $B1001)))))*(EXP(INDEX(係数表!H:H,3) + INDEX(係数表!I:I,3)*LN(INDEX(出力表!C:C,3)+1)))))))</f>
        <v>81.40304185025262</v>
      </c>
      <c r="H1001" t="e">
        <f>MIN(100, MAX(0, (100*(INDEX(出力表!D:D,3))/(EXP(INDEX(係数表!B:B,3) + $C1001) + (INDEX(出力表!D:D,3)))) + (乱数表!$O1001*(Settings!B12/(((INDEX(出力表!D:D,3))+1)^INDEX(係数表!E:E,3)*INDEX(係数表!F:F,3))))))</f>
        <v>#VALUE!</v>
      </c>
      <c r="I1001" t="e">
        <f>MIN(100, MAX(0, (INDEX(出力表!D:D,3))*G1001/MAX(H1001, Settings!B3)))</f>
        <v>#VALUE!</v>
      </c>
      <c r="J1001">
        <f>MIN(100, MAX(0, 100*BETAINV(乱数表!$D1001, MAX(0.00000001, (1/(1+EXP(-(INDEX(係数表!G:G,4) + $B1001))))*(EXP(INDEX(係数表!H:H,4) + INDEX(係数表!I:I,4)*LN(INDEX(出力表!C:C,4)+1)))), MAX(0.00000001, (1-(1/(1+EXP(-(INDEX(係数表!G:G,4) + $B1001)))))*(EXP(INDEX(係数表!H:H,4) + INDEX(係数表!I:I,4)*LN(INDEX(出力表!C:C,4)+1)))))))</f>
        <v>91.310468540983308</v>
      </c>
      <c r="K1001" t="e">
        <f>MIN(100, MAX(0, (100*(INDEX(出力表!D:D,4))/(EXP(INDEX(係数表!B:B,4) + $C1001) + (INDEX(出力表!D:D,4)))) + (乱数表!$P1001*(Settings!B12/(((INDEX(出力表!D:D,4))+1)^INDEX(係数表!E:E,4)*INDEX(係数表!F:F,4))))))</f>
        <v>#VALUE!</v>
      </c>
      <c r="L1001" t="e">
        <f>MIN(100, MAX(0, (INDEX(出力表!D:D,4))*J1001/MAX(K1001, Settings!B3)))</f>
        <v>#VALUE!</v>
      </c>
      <c r="M1001">
        <f>MIN(100, MAX(0, 100*BETAINV(乱数表!$E1001, MAX(0.00000001, (1/(1+EXP(-(INDEX(係数表!G:G,5) + $B1001))))*(EXP(INDEX(係数表!H:H,5) + INDEX(係数表!I:I,5)*LN(INDEX(出力表!C:C,5)+1)))), MAX(0.00000001, (1-(1/(1+EXP(-(INDEX(係数表!G:G,5) + $B1001)))))*(EXP(INDEX(係数表!H:H,5) + INDEX(係数表!I:I,5)*LN(INDEX(出力表!C:C,5)+1)))))))</f>
        <v>81.922067493970047</v>
      </c>
      <c r="N1001" t="e">
        <f>MIN(100, MAX(0, (100*(INDEX(出力表!D:D,5))/(EXP(INDEX(係数表!B:B,5) + $C1001) + (INDEX(出力表!D:D,5)))) + (乱数表!$Q1001*(Settings!B12/(((INDEX(出力表!D:D,5))+1)^INDEX(係数表!E:E,5)*INDEX(係数表!F:F,5))))))</f>
        <v>#VALUE!</v>
      </c>
      <c r="O1001" t="e">
        <f>MIN(100, MAX(0, (INDEX(出力表!D:D,5))*M1001/MAX(N1001, Settings!B3)))</f>
        <v>#VALUE!</v>
      </c>
      <c r="P1001">
        <f>MIN(100, MAX(0, 100*BETAINV(乱数表!$F1001, MAX(0.00000001, (1/(1+EXP(-(INDEX(係数表!G:G,6) + $B1001))))*(EXP(INDEX(係数表!H:H,6) + INDEX(係数表!I:I,6)*LN(INDEX(出力表!C:C,6)+1)))), MAX(0.00000001, (1-(1/(1+EXP(-(INDEX(係数表!G:G,6) + $B1001)))))*(EXP(INDEX(係数表!H:H,6) + INDEX(係数表!I:I,6)*LN(INDEX(出力表!C:C,6)+1)))))))</f>
        <v>28.011382622524568</v>
      </c>
      <c r="Q1001" t="e">
        <f>MIN(100, MAX(0, (100*(INDEX(出力表!D:D,6))/(EXP(INDEX(係数表!B:B,6) + $C1001) + (INDEX(出力表!D:D,6)))) + (乱数表!$R1001*(Settings!B12/(((INDEX(出力表!D:D,6))+1)^INDEX(係数表!E:E,6)*INDEX(係数表!F:F,6))))))</f>
        <v>#VALUE!</v>
      </c>
      <c r="R1001" t="e">
        <f>MIN(100, MAX(0, (INDEX(出力表!D:D,6))*P1001/MAX(Q1001, Settings!B3)))</f>
        <v>#VALUE!</v>
      </c>
      <c r="S1001">
        <f>MIN(100, MAX(0, 100*BETAINV(乱数表!$G1001, MAX(0.00000001, (1/(1+EXP(-(INDEX(係数表!G:G,7) + $B1001))))*(EXP(INDEX(係数表!H:H,7) + INDEX(係数表!I:I,7)*LN(INDEX(出力表!C:C,7)+1)))), MAX(0.00000001, (1-(1/(1+EXP(-(INDEX(係数表!G:G,7) + $B1001)))))*(EXP(INDEX(係数表!H:H,7) + INDEX(係数表!I:I,7)*LN(INDEX(出力表!C:C,7)+1)))))))</f>
        <v>98.212519195877107</v>
      </c>
      <c r="T1001" t="e">
        <f>MIN(100, MAX(0, (100*(INDEX(出力表!D:D,7))/(EXP(INDEX(係数表!B:B,7) + $C1001) + (INDEX(出力表!D:D,7)))) + (乱数表!$S1001*(Settings!B12/(((INDEX(出力表!D:D,7))+1)^INDEX(係数表!E:E,7)*INDEX(係数表!F:F,7))))))</f>
        <v>#VALUE!</v>
      </c>
      <c r="U1001" t="e">
        <f>MIN(100, MAX(0, (INDEX(出力表!D:D,7))*S1001/MAX(T1001, Settings!B3)))</f>
        <v>#VALUE!</v>
      </c>
      <c r="V1001">
        <f>MIN(100, MAX(0, 100*BETAINV(乱数表!$H1001, MAX(0.00000001, (1/(1+EXP(-(INDEX(係数表!G:G,8) + $B1001))))*(EXP(INDEX(係数表!H:H,8) + INDEX(係数表!I:I,8)*LN(INDEX(出力表!C:C,8)+1)))), MAX(0.00000001, (1-(1/(1+EXP(-(INDEX(係数表!G:G,8) + $B1001)))))*(EXP(INDEX(係数表!H:H,8) + INDEX(係数表!I:I,8)*LN(INDEX(出力表!C:C,8)+1)))))))</f>
        <v>91.618346161486073</v>
      </c>
      <c r="W1001" t="e">
        <f>MIN(100, MAX(0, (100*(INDEX(出力表!D:D,8))/(EXP(INDEX(係数表!B:B,8) + $C1001) + (INDEX(出力表!D:D,8)))) + (乱数表!$T1001*(Settings!B12/(((INDEX(出力表!D:D,8))+1)^INDEX(係数表!E:E,8)*INDEX(係数表!F:F,8))))))</f>
        <v>#VALUE!</v>
      </c>
      <c r="X1001" t="e">
        <f>MIN(100, MAX(0, (INDEX(出力表!D:D,8))*V1001/MAX(W1001, Settings!B3)))</f>
        <v>#VALUE!</v>
      </c>
      <c r="Y1001">
        <f>MIN(100, MAX(0, 100*BETAINV(乱数表!$I1001, MAX(0.00000001, (1/(1+EXP(-(INDEX(係数表!G:G,9) + $B1001))))*(EXP(INDEX(係数表!H:H,9) + INDEX(係数表!I:I,9)*LN(INDEX(出力表!C:C,9)+1)))), MAX(0.00000001, (1-(1/(1+EXP(-(INDEX(係数表!G:G,9) + $B1001)))))*(EXP(INDEX(係数表!H:H,9) + INDEX(係数表!I:I,9)*LN(INDEX(出力表!C:C,9)+1)))))))</f>
        <v>74.904988126557171</v>
      </c>
      <c r="Z1001" t="e">
        <f>MIN(100, MAX(0, (100*(INDEX(出力表!D:D,9))/(EXP(INDEX(係数表!B:B,9) + $C1001) + (INDEX(出力表!D:D,9)))) + (乱数表!$U1001*(Settings!B12/(((INDEX(出力表!D:D,9))+1)^INDEX(係数表!E:E,9)*INDEX(係数表!F:F,9))))))</f>
        <v>#VALUE!</v>
      </c>
      <c r="AA1001" t="e">
        <f>MIN(100, MAX(0, (INDEX(出力表!D:D,9))*Y1001/MAX(Z1001, Settings!B3)))</f>
        <v>#VALUE!</v>
      </c>
      <c r="AB1001">
        <f>MIN(100, MAX(0, 100*BETAINV(乱数表!$J1001, MAX(0.00000001, (1/(1+EXP(-(INDEX(係数表!G:G,10) + $B1001))))*(EXP(INDEX(係数表!H:H,10) + INDEX(係数表!I:I,10)*LN(INDEX(出力表!C:C,10)+1)))), MAX(0.00000001, (1-(1/(1+EXP(-(INDEX(係数表!G:G,10) + $B1001)))))*(EXP(INDEX(係数表!H:H,10) + INDEX(係数表!I:I,10)*LN(INDEX(出力表!C:C,10)+1)))))))</f>
        <v>96.577135350554485</v>
      </c>
      <c r="AC1001" t="e">
        <f>MIN(100, MAX(0, (100*(INDEX(出力表!D:D,10))/(EXP(INDEX(係数表!B:B,10) + $C1001) + (INDEX(出力表!D:D,10)))) + (乱数表!$V1001*(Settings!B12/(((INDEX(出力表!D:D,10))+1)^INDEX(係数表!E:E,10)*INDEX(係数表!F:F,10))))))</f>
        <v>#VALUE!</v>
      </c>
      <c r="AD1001" t="e">
        <f>MIN(100, MAX(0, (INDEX(出力表!D:D,10))*AB1001/MAX(AC1001, Settings!B3)))</f>
        <v>#VALUE!</v>
      </c>
      <c r="AE1001">
        <f>MIN(100, MAX(0, 100*BETAINV(乱数表!$K1001, MAX(0.00000001, (1/(1+EXP(-(INDEX(係数表!G:G,11) + $B1001))))*(EXP(INDEX(係数表!H:H,11) + INDEX(係数表!I:I,11)*LN(INDEX(出力表!C:C,11)+1)))), MAX(0.00000001, (1-(1/(1+EXP(-(INDEX(係数表!G:G,11) + $B1001)))))*(EXP(INDEX(係数表!H:H,11) + INDEX(係数表!I:I,11)*LN(INDEX(出力表!C:C,11)+1)))))))</f>
        <v>97.737471578618354</v>
      </c>
      <c r="AF1001" t="e">
        <f>MIN(100, MAX(0, (100*(INDEX(出力表!D:D,11))/(EXP(INDEX(係数表!B:B,11) + $C1001) + (INDEX(出力表!D:D,11)))) + (乱数表!$W1001*(Settings!B12/(((INDEX(出力表!D:D,11))+1)^INDEX(係数表!E:E,11)*INDEX(係数表!F:F,11))))))</f>
        <v>#VALUE!</v>
      </c>
      <c r="AG1001" t="e">
        <f>MIN(100, MAX(0, (INDEX(出力表!D:D,11))*AE1001/MAX(AF1001, Settings!B3)))</f>
        <v>#VALUE!</v>
      </c>
      <c r="AH1001">
        <f>MIN(100, MAX(0, 100*BETAINV(乱数表!$L1001, MAX(0.00000001, (1/(1+EXP(-(INDEX(係数表!G:G,12) + $B1001))))*(EXP(INDEX(係数表!H:H,12) + INDEX(係数表!I:I,12)*LN(INDEX(出力表!C:C,12)+1)))), MAX(0.00000001, (1-(1/(1+EXP(-(INDEX(係数表!G:G,12) + $B1001)))))*(EXP(INDEX(係数表!H:H,12) + INDEX(係数表!I:I,12)*LN(INDEX(出力表!C:C,12)+1)))))))</f>
        <v>87.406815038046545</v>
      </c>
      <c r="AI1001" t="e">
        <f>MIN(100, MAX(0, (100*(INDEX(出力表!D:D,12))/(EXP(INDEX(係数表!B:B,12) + $C1001) + (INDEX(出力表!D:D,12)))) + (乱数表!$X1001*(Settings!B12/(((INDEX(出力表!D:D,12))+1)^INDEX(係数表!E:E,12)*INDEX(係数表!F:F,12))))))</f>
        <v>#VALUE!</v>
      </c>
      <c r="AJ1001" t="e">
        <f>MIN(100, MAX(0, (INDEX(出力表!D:D,12))*AH1001/MAX(AI1001, Settings!B3)))</f>
        <v>#VALUE!</v>
      </c>
      <c r="AK1001">
        <f>MIN(100, MAX(0, 100*BETAINV(乱数表!$M1001, MAX(0.00000001, (1/(1+EXP(-(INDEX(係数表!G:G,13) + $B1001))))*(EXP(INDEX(係数表!H:H,13) + INDEX(係数表!I:I,13)*LN(INDEX(出力表!C:C,13)+1)))), MAX(0.00000001, (1-(1/(1+EXP(-(INDEX(係数表!G:G,13) + $B1001)))))*(EXP(INDEX(係数表!H:H,13) + INDEX(係数表!I:I,13)*LN(INDEX(出力表!C:C,13)+1)))))))</f>
        <v>91.445377567168123</v>
      </c>
      <c r="AL1001" t="e">
        <f>MIN(100, MAX(0, (100*(INDEX(出力表!D:D,13))/(EXP(INDEX(係数表!B:B,13) + $C1001) + (INDEX(出力表!D:D,13)))) + (乱数表!$Y1001*(Settings!B12/(((INDEX(出力表!D:D,13))+1)^INDEX(係数表!E:E,13)*INDEX(係数表!F:F,13))))))</f>
        <v>#VALUE!</v>
      </c>
      <c r="AM1001" t="e">
        <f>MIN(100, MAX(0, (INDEX(出力表!D:D,13))*AK1001/MAX(AL1001, Settings!B3)))</f>
        <v>#VALUE!</v>
      </c>
      <c r="AN1001">
        <f>IF(ISNUMBER(F1001), INDEX(出力表!B:B,2)*F1001, 0)+IF(ISNUMBER(I1001), INDEX(出力表!B:B,3)*I1001, 0)+IF(ISNUMBER(L1001), INDEX(出力表!B:B,4)*L1001, 0)+IF(ISNUMBER(O1001), INDEX(出力表!B:B,5)*O1001, 0)+IF(ISNUMBER(R1001), INDEX(出力表!B:B,6)*R1001, 0)+IF(ISNUMBER(U1001), INDEX(出力表!B:B,7)*U1001, 0)+IF(ISNUMBER(X1001), INDEX(出力表!B:B,8)*X1001, 0)+IF(ISNUMBER(AA1001), INDEX(出力表!B:B,9)*AA1001, 0)+IF(ISNUMBER(AD1001), INDEX(出力表!B:B,10)*AD1001, 0)+IF(ISNUMBER(AG1001), INDEX(出力表!B:B,11)*AG1001, 0)+IF(ISNUMBER(AJ1001), INDEX(出力表!B:B,12)*AJ1001, 0)+IF(ISNUMBER(AM1001), INDEX(出力表!B:B,13)*AM1001, 0)</f>
        <v>0</v>
      </c>
      <c r="AO1001">
        <f>IF(ISNUMBER(F1001), INDEX(出力表!B:B,2), 0)+IF(ISNUMBER(I1001), INDEX(出力表!B:B,3), 0)+IF(ISNUMBER(L1001), INDEX(出力表!B:B,4), 0)+IF(ISNUMBER(O1001), INDEX(出力表!B:B,5), 0)+IF(ISNUMBER(R1001), INDEX(出力表!B:B,6), 0)+IF(ISNUMBER(U1001), INDEX(出力表!B:B,7), 0)+IF(ISNUMBER(X1001), INDEX(出力表!B:B,8), 0)+IF(ISNUMBER(AA1001), INDEX(出力表!B:B,9), 0)+IF(ISNUMBER(AD1001), INDEX(出力表!B:B,10), 0)+IF(ISNUMBER(AG1001), INDEX(出力表!B:B,11), 0)+IF(ISNUMBER(AJ1001), INDEX(出力表!B:B,12), 0)+IF(ISNUMBER(AM1001), INDEX(出力表!B:B,13), 0)</f>
        <v>0</v>
      </c>
      <c r="AP1001" t="str">
        <f t="shared" si="15"/>
        <v/>
      </c>
    </row>
  </sheetData>
  <phoneticPr fontId="2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/>
  </sheetViews>
  <sheetFormatPr defaultRowHeight="13" x14ac:dyDescent="0.2"/>
  <cols>
    <col min="1" max="1" width="50" customWidth="1"/>
    <col min="2" max="2" width="24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>
        <v>1000</v>
      </c>
    </row>
    <row r="3" spans="1:2" x14ac:dyDescent="0.2">
      <c r="A3" t="s">
        <v>3</v>
      </c>
      <c r="B3">
        <v>1E-8</v>
      </c>
    </row>
    <row r="4" spans="1:2" x14ac:dyDescent="0.2">
      <c r="A4" t="s">
        <v>4</v>
      </c>
      <c r="B4" t="s">
        <v>5</v>
      </c>
    </row>
    <row r="6" spans="1:2" x14ac:dyDescent="0.2">
      <c r="A6" t="s">
        <v>6</v>
      </c>
    </row>
    <row r="7" spans="1:2" x14ac:dyDescent="0.2">
      <c r="A7" t="s">
        <v>7</v>
      </c>
    </row>
    <row r="10" spans="1:2" x14ac:dyDescent="0.2">
      <c r="A10" t="s">
        <v>8</v>
      </c>
      <c r="B10">
        <f>INDEX(係数表!J:J,2)</f>
        <v>0.42572751408646198</v>
      </c>
    </row>
    <row r="11" spans="1:2" x14ac:dyDescent="0.2">
      <c r="A11" t="s">
        <v>9</v>
      </c>
      <c r="B11">
        <f>INDEX(係数表!C:C,2)</f>
        <v>8.1022759999999999E-2</v>
      </c>
    </row>
    <row r="12" spans="1:2" x14ac:dyDescent="0.2">
      <c r="A12" t="s">
        <v>10</v>
      </c>
      <c r="B12">
        <f>INDEX(係数表!D:D,2)</f>
        <v>1.09424502</v>
      </c>
    </row>
  </sheetData>
  <phoneticPr fontId="2"/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入力表</vt:lpstr>
      <vt:lpstr>出力表</vt:lpstr>
      <vt:lpstr>係数表</vt:lpstr>
      <vt:lpstr>乱数表</vt:lpstr>
      <vt:lpstr>予測区間</vt:lpstr>
      <vt:lpstr>Settings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